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aronmcgilligan/Documents/Documents iMac/AMPM/SIRIS NI/Auto reports/"/>
    </mc:Choice>
  </mc:AlternateContent>
  <xr:revisionPtr revIDLastSave="0" documentId="8_{6430F230-B108-904D-85CF-941A1B4754F3}" xr6:coauthVersionLast="47" xr6:coauthVersionMax="47" xr10:uidLastSave="{00000000-0000-0000-0000-000000000000}"/>
  <bookViews>
    <workbookView xWindow="18980" yWindow="2340" windowWidth="36100" windowHeight="25280" activeTab="1" xr2:uid="{00000000-000D-0000-FFFF-FFFF00000000}"/>
  </bookViews>
  <sheets>
    <sheet name="Rect flume Quality check" sheetId="12" state="hidden" r:id="rId1"/>
    <sheet name="Input Data" sheetId="4" r:id="rId2"/>
    <sheet name="Data &amp; Results" sheetId="1" r:id="rId3"/>
    <sheet name="Uncertainty sheet" sheetId="7" r:id="rId4"/>
    <sheet name="DWF" sheetId="8" state="hidden" r:id="rId5"/>
    <sheet name="DWF Uncertainty" sheetId="10" state="hidden" r:id="rId6"/>
    <sheet name="FFT" sheetId="9" state="hidden" r:id="rId7"/>
    <sheet name="FFT Uncertainty" sheetId="11" state="hidden" r:id="rId8"/>
    <sheet name="Calculations" sheetId="2" state="hidden" r:id="rId9"/>
    <sheet name="Graph" sheetId="3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1" hidden="1">'Input Data'!$L$2:$L$3</definedName>
    <definedName name="b" localSheetId="5">'[1]Data &amp; Results'!$D$6</definedName>
    <definedName name="b" localSheetId="7">'[1]Data &amp; Results'!$D$6</definedName>
    <definedName name="b" localSheetId="0">'[2]Data &amp; Results'!$D$4</definedName>
    <definedName name="b" localSheetId="3">'[1]Data &amp; Results'!$D$6</definedName>
    <definedName name="b">'Data &amp; Results'!$D$5</definedName>
    <definedName name="Ba" localSheetId="5">'[1]Data &amp; Results'!$D$5</definedName>
    <definedName name="Ba" localSheetId="7">'[1]Data &amp; Results'!$D$5</definedName>
    <definedName name="Ba" localSheetId="3">'[1]Data &amp; Results'!$D$5</definedName>
    <definedName name="Ba">'Data &amp; Results'!$D$7</definedName>
    <definedName name="col" localSheetId="0">[2]Graph!$A$14</definedName>
    <definedName name="col">Graph!$A$14</definedName>
    <definedName name="D" localSheetId="0">'[2]Data &amp; Results'!$D$4</definedName>
    <definedName name="D">#REF!</definedName>
    <definedName name="Da">'[2]Data &amp; Results'!$D$6</definedName>
    <definedName name="gn" localSheetId="0">'[2]Data &amp; Results'!$D$10</definedName>
    <definedName name="gn">'Data &amp; Results'!$D$11</definedName>
    <definedName name="hi" localSheetId="0">'[2]Data &amp; Results'!$D$13</definedName>
    <definedName name="hi">'Data &amp; Results'!$D$14</definedName>
    <definedName name="k" localSheetId="0">'[2]Data &amp; Results'!$D$8</definedName>
    <definedName name="k">'Data &amp; Results'!$D$9</definedName>
    <definedName name="L" localSheetId="0">'[2]Data &amp; Results'!$D$5</definedName>
    <definedName name="L">'Data &amp; Results'!$D$6</definedName>
    <definedName name="nu" localSheetId="0">'[2]Data &amp; Results'!$D$9</definedName>
    <definedName name="nu">'Data &amp; Results'!$D$10</definedName>
    <definedName name="Num" localSheetId="0">'[2]Data &amp; Results'!$D$15</definedName>
    <definedName name="Num">'Data &amp; Results'!$D$16</definedName>
    <definedName name="p" localSheetId="5">'[3]Data &amp; Results'!#REF!</definedName>
    <definedName name="p" localSheetId="6">'[3]Data &amp; Results'!#REF!</definedName>
    <definedName name="p" localSheetId="7">'[3]Data &amp; Results'!#REF!</definedName>
    <definedName name="p" localSheetId="1">'[3]Data &amp; Results'!#REF!</definedName>
    <definedName name="p" localSheetId="3">'[3]Data &amp; Results'!#REF!</definedName>
    <definedName name="p">'[3]Data &amp; Results'!#REF!</definedName>
    <definedName name="_xlnm.Print_Area" localSheetId="2">'Data &amp; Results'!$A$1:$P$52</definedName>
    <definedName name="_xlnm.Print_Area" localSheetId="5">'DWF Uncertainty'!$A$1:$F$104</definedName>
    <definedName name="_xlnm.Print_Area" localSheetId="7">'FFT Uncertainty'!$A$1:$F$104</definedName>
    <definedName name="_xlnm.Print_Area" localSheetId="1">'Input Data'!$A$1:$J$111</definedName>
    <definedName name="_xlnm.Print_Area" localSheetId="3">'Uncertainty sheet'!$A$1:$F$104</definedName>
    <definedName name="Ratio" localSheetId="0">[2]Graph!$B$17</definedName>
    <definedName name="Ratio">Graph!$B$17</definedName>
    <definedName name="rho" localSheetId="0">'[2]Data &amp; Results'!$D$7</definedName>
    <definedName name="rho">'Data &amp; Results'!$D$8</definedName>
    <definedName name="step" localSheetId="0">'[2]Data &amp; Results'!$D$14</definedName>
    <definedName name="step">'Data &amp; Results'!$D$15</definedName>
    <definedName name="x">[1]Graph!$B$1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66" i="4" l="1"/>
  <c r="P65" i="4"/>
  <c r="P64" i="4"/>
  <c r="D26" i="1" l="1"/>
  <c r="D25" i="1"/>
  <c r="C63" i="4"/>
  <c r="I97" i="4"/>
  <c r="C76" i="4"/>
  <c r="B77" i="4"/>
  <c r="B76" i="4"/>
  <c r="I103" i="4"/>
  <c r="E5" i="12"/>
  <c r="E4" i="12"/>
  <c r="E3" i="12"/>
  <c r="E2" i="12"/>
  <c r="D19" i="1"/>
  <c r="J27" i="4"/>
  <c r="D20" i="1" s="1"/>
  <c r="J42" i="4"/>
  <c r="D22" i="1" s="1"/>
  <c r="I68" i="4"/>
  <c r="I69" i="4" s="1"/>
  <c r="D33" i="1"/>
  <c r="E32" i="1"/>
  <c r="E31" i="1"/>
  <c r="H99" i="9"/>
  <c r="H98" i="9"/>
  <c r="H97" i="9"/>
  <c r="H95" i="9"/>
  <c r="H94" i="9"/>
  <c r="H93" i="9"/>
  <c r="H91" i="9"/>
  <c r="H90" i="9"/>
  <c r="H89" i="9"/>
  <c r="H87" i="9"/>
  <c r="H86" i="9"/>
  <c r="H85" i="9"/>
  <c r="H83" i="9"/>
  <c r="H82" i="9"/>
  <c r="H81" i="9"/>
  <c r="H79" i="9"/>
  <c r="H78" i="9"/>
  <c r="H77" i="9"/>
  <c r="H75" i="9"/>
  <c r="H74" i="9"/>
  <c r="H73" i="9"/>
  <c r="H71" i="9"/>
  <c r="H70" i="9"/>
  <c r="H69" i="9"/>
  <c r="H67" i="9"/>
  <c r="H66" i="9"/>
  <c r="H65" i="9"/>
  <c r="H63" i="9"/>
  <c r="H62" i="9"/>
  <c r="H61" i="9"/>
  <c r="H59" i="9"/>
  <c r="H58" i="9"/>
  <c r="H57" i="9"/>
  <c r="H55" i="9"/>
  <c r="H54" i="9"/>
  <c r="H53" i="9"/>
  <c r="H51" i="9"/>
  <c r="H50" i="9"/>
  <c r="H49" i="9"/>
  <c r="H47" i="9"/>
  <c r="H46" i="9"/>
  <c r="H45" i="9"/>
  <c r="H43" i="9"/>
  <c r="H42" i="9"/>
  <c r="H41" i="9"/>
  <c r="H39" i="9"/>
  <c r="H38" i="9"/>
  <c r="H37" i="9"/>
  <c r="H35" i="9"/>
  <c r="H34" i="9"/>
  <c r="H33" i="9"/>
  <c r="H31" i="9"/>
  <c r="H30" i="9"/>
  <c r="H29" i="9"/>
  <c r="H27" i="9"/>
  <c r="H26" i="9"/>
  <c r="H25" i="9"/>
  <c r="H23" i="9"/>
  <c r="H22" i="9"/>
  <c r="H21" i="9"/>
  <c r="H19" i="9"/>
  <c r="H18" i="9"/>
  <c r="H17" i="9"/>
  <c r="H15" i="9"/>
  <c r="H14" i="9"/>
  <c r="H13" i="9"/>
  <c r="H11" i="9"/>
  <c r="H10" i="9"/>
  <c r="H9" i="9"/>
  <c r="H7" i="9"/>
  <c r="H6" i="9"/>
  <c r="H5" i="9"/>
  <c r="H5" i="8"/>
  <c r="H6" i="8"/>
  <c r="H7" i="8"/>
  <c r="H9" i="8"/>
  <c r="H10" i="8"/>
  <c r="H11" i="8"/>
  <c r="H13" i="8"/>
  <c r="H14" i="8"/>
  <c r="H15" i="8"/>
  <c r="H17" i="8"/>
  <c r="H18" i="8"/>
  <c r="H19" i="8"/>
  <c r="H21" i="8"/>
  <c r="H22" i="8"/>
  <c r="H23" i="8"/>
  <c r="H25" i="8"/>
  <c r="H26" i="8"/>
  <c r="H27" i="8"/>
  <c r="H29" i="8"/>
  <c r="H30" i="8"/>
  <c r="H31" i="8"/>
  <c r="H33" i="8"/>
  <c r="H34" i="8"/>
  <c r="H35" i="8"/>
  <c r="H37" i="8"/>
  <c r="H38" i="8"/>
  <c r="H39" i="8"/>
  <c r="H41" i="8"/>
  <c r="H42" i="8"/>
  <c r="H43" i="8"/>
  <c r="H45" i="8"/>
  <c r="H46" i="8"/>
  <c r="H47" i="8"/>
  <c r="H49" i="8"/>
  <c r="H50" i="8"/>
  <c r="H51" i="8"/>
  <c r="H53" i="8"/>
  <c r="H54" i="8"/>
  <c r="H55" i="8"/>
  <c r="H57" i="8"/>
  <c r="H58" i="8"/>
  <c r="H59" i="8"/>
  <c r="H61" i="8"/>
  <c r="H62" i="8"/>
  <c r="H63" i="8"/>
  <c r="H65" i="8"/>
  <c r="H66" i="8"/>
  <c r="H67" i="8"/>
  <c r="H69" i="8"/>
  <c r="H70" i="8"/>
  <c r="H71" i="8"/>
  <c r="H73" i="8"/>
  <c r="H74" i="8"/>
  <c r="H75" i="8"/>
  <c r="H77" i="8"/>
  <c r="H78" i="8"/>
  <c r="H79" i="8"/>
  <c r="H81" i="8"/>
  <c r="H82" i="8"/>
  <c r="H83" i="8"/>
  <c r="H85" i="8"/>
  <c r="H86" i="8"/>
  <c r="H87" i="8"/>
  <c r="H89" i="8"/>
  <c r="H90" i="8"/>
  <c r="H91" i="8"/>
  <c r="H93" i="8"/>
  <c r="H94" i="8"/>
  <c r="H95" i="8"/>
  <c r="H97" i="8"/>
  <c r="H98" i="8"/>
  <c r="H99" i="8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G6" i="1"/>
  <c r="F77" i="4"/>
  <c r="F78" i="4"/>
  <c r="F79" i="4"/>
  <c r="F80" i="4"/>
  <c r="F81" i="4"/>
  <c r="F82" i="4"/>
  <c r="F83" i="4"/>
  <c r="F84" i="4"/>
  <c r="F85" i="4"/>
  <c r="F76" i="4"/>
  <c r="E77" i="4"/>
  <c r="E78" i="4"/>
  <c r="E79" i="4"/>
  <c r="E80" i="4"/>
  <c r="E81" i="4"/>
  <c r="E82" i="4"/>
  <c r="E83" i="4"/>
  <c r="E84" i="4"/>
  <c r="E85" i="4"/>
  <c r="E76" i="4"/>
  <c r="C77" i="4"/>
  <c r="C78" i="4"/>
  <c r="C79" i="4"/>
  <c r="C80" i="4"/>
  <c r="C81" i="4"/>
  <c r="C82" i="4"/>
  <c r="C83" i="4"/>
  <c r="C84" i="4"/>
  <c r="C85" i="4"/>
  <c r="C86" i="4"/>
  <c r="B86" i="4"/>
  <c r="B78" i="4"/>
  <c r="B79" i="4"/>
  <c r="B80" i="4"/>
  <c r="B81" i="4"/>
  <c r="B82" i="4"/>
  <c r="B83" i="4"/>
  <c r="B84" i="4"/>
  <c r="B85" i="4"/>
  <c r="D9" i="1"/>
  <c r="I78" i="4"/>
  <c r="J78" i="4" s="1"/>
  <c r="C101" i="4"/>
  <c r="D5" i="1" s="1"/>
  <c r="F64" i="4"/>
  <c r="I98" i="4" s="1"/>
  <c r="C103" i="4"/>
  <c r="D8" i="1" s="1"/>
  <c r="D105" i="4"/>
  <c r="I104" i="4"/>
  <c r="I102" i="4"/>
  <c r="C102" i="4"/>
  <c r="D6" i="1" s="1"/>
  <c r="I101" i="4"/>
  <c r="I100" i="4"/>
  <c r="I96" i="4"/>
  <c r="I95" i="4"/>
  <c r="C64" i="4"/>
  <c r="I93" i="4" s="1"/>
  <c r="J87" i="4"/>
  <c r="I70" i="4" s="1"/>
  <c r="J86" i="4"/>
  <c r="D24" i="1" s="1"/>
  <c r="I76" i="4"/>
  <c r="J76" i="4" s="1"/>
  <c r="I77" i="4"/>
  <c r="J77" i="4" s="1"/>
  <c r="E10" i="4"/>
  <c r="D10" i="4"/>
  <c r="B2" i="8" s="1"/>
  <c r="E9" i="4"/>
  <c r="D9" i="4"/>
  <c r="B2" i="9"/>
  <c r="C27" i="9" s="1"/>
  <c r="C8" i="4"/>
  <c r="E8" i="4" s="1"/>
  <c r="P28" i="1"/>
  <c r="P27" i="1"/>
  <c r="G25" i="1" s="1"/>
  <c r="C8" i="7"/>
  <c r="C7" i="7"/>
  <c r="D7" i="7" s="1"/>
  <c r="D8" i="7" s="1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D2" i="7"/>
  <c r="A3" i="2"/>
  <c r="A4" i="2" s="1"/>
  <c r="A5" i="2" s="1"/>
  <c r="A6" i="2" s="1"/>
  <c r="A7" i="2" s="1"/>
  <c r="A8" i="2" s="1"/>
  <c r="A9" i="2" s="1"/>
  <c r="A10" i="2" s="1"/>
  <c r="AV2" i="2"/>
  <c r="AV3" i="2"/>
  <c r="AV4" i="2" s="1"/>
  <c r="AV5" i="2" s="1"/>
  <c r="AV6" i="2" s="1"/>
  <c r="AV7" i="2" s="1"/>
  <c r="AV8" i="2" s="1"/>
  <c r="AV9" i="2" s="1"/>
  <c r="AV10" i="2" s="1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V21" i="2" s="1"/>
  <c r="AV22" i="2" s="1"/>
  <c r="AV23" i="2" s="1"/>
  <c r="AV24" i="2" s="1"/>
  <c r="AV25" i="2" s="1"/>
  <c r="AV26" i="2" s="1"/>
  <c r="AV27" i="2" s="1"/>
  <c r="AV28" i="2" s="1"/>
  <c r="AV29" i="2" s="1"/>
  <c r="AV30" i="2" s="1"/>
  <c r="AV31" i="2" s="1"/>
  <c r="AV32" i="2" s="1"/>
  <c r="AV33" i="2" s="1"/>
  <c r="AV34" i="2" s="1"/>
  <c r="AV35" i="2" s="1"/>
  <c r="AV36" i="2" s="1"/>
  <c r="AV37" i="2" s="1"/>
  <c r="AV38" i="2" s="1"/>
  <c r="AV39" i="2" s="1"/>
  <c r="AV40" i="2" s="1"/>
  <c r="AV41" i="2" s="1"/>
  <c r="AV42" i="2" s="1"/>
  <c r="AV43" i="2" s="1"/>
  <c r="AV44" i="2" s="1"/>
  <c r="AV45" i="2" s="1"/>
  <c r="AV46" i="2" s="1"/>
  <c r="AV47" i="2" s="1"/>
  <c r="AV48" i="2" s="1"/>
  <c r="AV49" i="2" s="1"/>
  <c r="AV50" i="2" s="1"/>
  <c r="AV51" i="2" s="1"/>
  <c r="AV52" i="2" s="1"/>
  <c r="AV53" i="2" s="1"/>
  <c r="AV54" i="2" s="1"/>
  <c r="AV55" i="2" s="1"/>
  <c r="AV56" i="2" s="1"/>
  <c r="AV57" i="2" s="1"/>
  <c r="AV58" i="2" s="1"/>
  <c r="AV59" i="2" s="1"/>
  <c r="AV60" i="2" s="1"/>
  <c r="AV61" i="2" s="1"/>
  <c r="AV62" i="2" s="1"/>
  <c r="AV63" i="2" s="1"/>
  <c r="AV64" i="2" s="1"/>
  <c r="AV65" i="2" s="1"/>
  <c r="AV66" i="2" s="1"/>
  <c r="AV67" i="2" s="1"/>
  <c r="AV68" i="2" s="1"/>
  <c r="AV69" i="2" s="1"/>
  <c r="AV70" i="2" s="1"/>
  <c r="AV71" i="2" s="1"/>
  <c r="AV72" i="2" s="1"/>
  <c r="AV73" i="2" s="1"/>
  <c r="AV74" i="2" s="1"/>
  <c r="AV75" i="2" s="1"/>
  <c r="AV76" i="2" s="1"/>
  <c r="AV77" i="2" s="1"/>
  <c r="AV78" i="2" s="1"/>
  <c r="AV79" i="2" s="1"/>
  <c r="AV80" i="2" s="1"/>
  <c r="AV81" i="2" s="1"/>
  <c r="AV82" i="2" s="1"/>
  <c r="AV83" i="2" s="1"/>
  <c r="AV84" i="2" s="1"/>
  <c r="AV85" i="2" s="1"/>
  <c r="AV86" i="2" s="1"/>
  <c r="AV87" i="2" s="1"/>
  <c r="AV88" i="2" s="1"/>
  <c r="AV89" i="2" s="1"/>
  <c r="AV90" i="2" s="1"/>
  <c r="AV91" i="2" s="1"/>
  <c r="AV92" i="2" s="1"/>
  <c r="AV93" i="2" s="1"/>
  <c r="AV94" i="2" s="1"/>
  <c r="AV95" i="2" s="1"/>
  <c r="AV96" i="2" s="1"/>
  <c r="AV97" i="2" s="1"/>
  <c r="AV98" i="2" s="1"/>
  <c r="AV99" i="2" s="1"/>
  <c r="AV100" i="2" s="1"/>
  <c r="AV101" i="2" s="1"/>
  <c r="AV102" i="2" s="1"/>
  <c r="AV103" i="2" s="1"/>
  <c r="AV104" i="2" s="1"/>
  <c r="AV105" i="2" s="1"/>
  <c r="AV106" i="2" s="1"/>
  <c r="AV107" i="2" s="1"/>
  <c r="AV108" i="2" s="1"/>
  <c r="AV109" i="2" s="1"/>
  <c r="AV110" i="2" s="1"/>
  <c r="AV111" i="2" s="1"/>
  <c r="AV112" i="2" s="1"/>
  <c r="AV113" i="2" s="1"/>
  <c r="AV114" i="2" s="1"/>
  <c r="AV115" i="2" s="1"/>
  <c r="AV116" i="2" s="1"/>
  <c r="AV117" i="2" s="1"/>
  <c r="AV118" i="2" s="1"/>
  <c r="AV119" i="2" s="1"/>
  <c r="AV120" i="2" s="1"/>
  <c r="AV121" i="2" s="1"/>
  <c r="AV122" i="2" s="1"/>
  <c r="AV123" i="2" s="1"/>
  <c r="AV124" i="2" s="1"/>
  <c r="AV125" i="2" s="1"/>
  <c r="AV126" i="2" s="1"/>
  <c r="AV127" i="2" s="1"/>
  <c r="AV128" i="2" s="1"/>
  <c r="AV129" i="2" s="1"/>
  <c r="AV130" i="2" s="1"/>
  <c r="AV131" i="2" s="1"/>
  <c r="AV132" i="2" s="1"/>
  <c r="AV133" i="2" s="1"/>
  <c r="AV134" i="2" s="1"/>
  <c r="AV135" i="2" s="1"/>
  <c r="AV136" i="2" s="1"/>
  <c r="AV137" i="2" s="1"/>
  <c r="AV138" i="2" s="1"/>
  <c r="AV139" i="2" s="1"/>
  <c r="AV140" i="2" s="1"/>
  <c r="AV141" i="2" s="1"/>
  <c r="AV142" i="2" s="1"/>
  <c r="AV143" i="2" s="1"/>
  <c r="AV144" i="2" s="1"/>
  <c r="AV145" i="2" s="1"/>
  <c r="AV146" i="2" s="1"/>
  <c r="AV147" i="2" s="1"/>
  <c r="AV148" i="2" s="1"/>
  <c r="AV149" i="2" s="1"/>
  <c r="AV150" i="2" s="1"/>
  <c r="AV151" i="2" s="1"/>
  <c r="AV152" i="2" s="1"/>
  <c r="AV153" i="2" s="1"/>
  <c r="AV154" i="2" s="1"/>
  <c r="AV155" i="2" s="1"/>
  <c r="AV156" i="2" s="1"/>
  <c r="AV157" i="2" s="1"/>
  <c r="AV158" i="2" s="1"/>
  <c r="AV159" i="2" s="1"/>
  <c r="AV160" i="2" s="1"/>
  <c r="AV161" i="2" s="1"/>
  <c r="AV162" i="2" s="1"/>
  <c r="AV163" i="2" s="1"/>
  <c r="AV164" i="2" s="1"/>
  <c r="AV165" i="2" s="1"/>
  <c r="AV166" i="2" s="1"/>
  <c r="AV167" i="2" s="1"/>
  <c r="AV168" i="2" s="1"/>
  <c r="AV169" i="2" s="1"/>
  <c r="AV170" i="2" s="1"/>
  <c r="AV171" i="2" s="1"/>
  <c r="AV172" i="2" s="1"/>
  <c r="AV173" i="2" s="1"/>
  <c r="AV174" i="2" s="1"/>
  <c r="AV175" i="2" s="1"/>
  <c r="AV176" i="2" s="1"/>
  <c r="AV177" i="2" s="1"/>
  <c r="AV178" i="2" s="1"/>
  <c r="AV179" i="2" s="1"/>
  <c r="AV180" i="2" s="1"/>
  <c r="AV181" i="2" s="1"/>
  <c r="AV182" i="2" s="1"/>
  <c r="AV183" i="2" s="1"/>
  <c r="AV184" i="2" s="1"/>
  <c r="AV185" i="2" s="1"/>
  <c r="AV186" i="2" s="1"/>
  <c r="AV187" i="2" s="1"/>
  <c r="AV188" i="2" s="1"/>
  <c r="AV189" i="2" s="1"/>
  <c r="AV190" i="2" s="1"/>
  <c r="AV191" i="2" s="1"/>
  <c r="AV192" i="2" s="1"/>
  <c r="AV193" i="2" s="1"/>
  <c r="AV194" i="2" s="1"/>
  <c r="AV195" i="2" s="1"/>
  <c r="AV196" i="2" s="1"/>
  <c r="AV197" i="2" s="1"/>
  <c r="AV198" i="2" s="1"/>
  <c r="AV199" i="2" s="1"/>
  <c r="AV200" i="2" s="1"/>
  <c r="AV201" i="2" s="1"/>
  <c r="AV202" i="2" s="1"/>
  <c r="AV203" i="2" s="1"/>
  <c r="AV204" i="2" s="1"/>
  <c r="AV205" i="2" s="1"/>
  <c r="AV206" i="2" s="1"/>
  <c r="AV207" i="2" s="1"/>
  <c r="AV208" i="2" s="1"/>
  <c r="AV209" i="2" s="1"/>
  <c r="AV210" i="2" s="1"/>
  <c r="AV211" i="2" s="1"/>
  <c r="AV212" i="2" s="1"/>
  <c r="AV213" i="2" s="1"/>
  <c r="AV214" i="2" s="1"/>
  <c r="AV215" i="2" s="1"/>
  <c r="AV216" i="2" s="1"/>
  <c r="AV217" i="2" s="1"/>
  <c r="AV218" i="2" s="1"/>
  <c r="AV219" i="2" s="1"/>
  <c r="AV220" i="2" s="1"/>
  <c r="AV221" i="2" s="1"/>
  <c r="AV222" i="2" s="1"/>
  <c r="AV223" i="2" s="1"/>
  <c r="AV224" i="2" s="1"/>
  <c r="AV225" i="2" s="1"/>
  <c r="AV226" i="2" s="1"/>
  <c r="AV227" i="2" s="1"/>
  <c r="AV228" i="2" s="1"/>
  <c r="AV229" i="2" s="1"/>
  <c r="AV230" i="2" s="1"/>
  <c r="AV231" i="2" s="1"/>
  <c r="AV232" i="2" s="1"/>
  <c r="AV233" i="2" s="1"/>
  <c r="AV234" i="2" s="1"/>
  <c r="AV235" i="2" s="1"/>
  <c r="AV236" i="2" s="1"/>
  <c r="AV237" i="2" s="1"/>
  <c r="AV238" i="2" s="1"/>
  <c r="AV239" i="2" s="1"/>
  <c r="AV240" i="2" s="1"/>
  <c r="AV241" i="2" s="1"/>
  <c r="AV242" i="2" s="1"/>
  <c r="AV243" i="2" s="1"/>
  <c r="AV244" i="2" s="1"/>
  <c r="AV245" i="2" s="1"/>
  <c r="AV246" i="2" s="1"/>
  <c r="AV247" i="2" s="1"/>
  <c r="AV248" i="2" s="1"/>
  <c r="AV249" i="2" s="1"/>
  <c r="AV250" i="2" s="1"/>
  <c r="AV251" i="2" s="1"/>
  <c r="AV252" i="2" s="1"/>
  <c r="AV253" i="2" s="1"/>
  <c r="AV254" i="2" s="1"/>
  <c r="AV255" i="2" s="1"/>
  <c r="AV256" i="2" s="1"/>
  <c r="AV257" i="2" s="1"/>
  <c r="AV258" i="2" s="1"/>
  <c r="AV259" i="2" s="1"/>
  <c r="AV260" i="2" s="1"/>
  <c r="AV261" i="2" s="1"/>
  <c r="AV262" i="2" s="1"/>
  <c r="AV263" i="2" s="1"/>
  <c r="AV264" i="2" s="1"/>
  <c r="AV265" i="2" s="1"/>
  <c r="AV266" i="2" s="1"/>
  <c r="AV267" i="2" s="1"/>
  <c r="AV268" i="2" s="1"/>
  <c r="AV269" i="2" s="1"/>
  <c r="AV270" i="2" s="1"/>
  <c r="AV271" i="2" s="1"/>
  <c r="AV272" i="2" s="1"/>
  <c r="AV273" i="2" s="1"/>
  <c r="AV274" i="2" s="1"/>
  <c r="AV275" i="2" s="1"/>
  <c r="AV276" i="2" s="1"/>
  <c r="AV277" i="2" s="1"/>
  <c r="AV278" i="2" s="1"/>
  <c r="AV279" i="2" s="1"/>
  <c r="AV280" i="2" s="1"/>
  <c r="AV281" i="2" s="1"/>
  <c r="AV282" i="2" s="1"/>
  <c r="AV283" i="2" s="1"/>
  <c r="AV284" i="2" s="1"/>
  <c r="AV285" i="2" s="1"/>
  <c r="AV286" i="2" s="1"/>
  <c r="AV287" i="2" s="1"/>
  <c r="AV288" i="2" s="1"/>
  <c r="AV289" i="2" s="1"/>
  <c r="AV290" i="2" s="1"/>
  <c r="AV291" i="2" s="1"/>
  <c r="AV292" i="2" s="1"/>
  <c r="AV293" i="2" s="1"/>
  <c r="AV294" i="2" s="1"/>
  <c r="AV295" i="2" s="1"/>
  <c r="AV296" i="2" s="1"/>
  <c r="AV297" i="2" s="1"/>
  <c r="AV298" i="2" s="1"/>
  <c r="AV299" i="2" s="1"/>
  <c r="AV300" i="2" s="1"/>
  <c r="AV301" i="2" s="1"/>
  <c r="AV302" i="2" s="1"/>
  <c r="AV303" i="2" s="1"/>
  <c r="AV304" i="2" s="1"/>
  <c r="AV305" i="2" s="1"/>
  <c r="AV306" i="2" s="1"/>
  <c r="AV307" i="2" s="1"/>
  <c r="AV308" i="2" s="1"/>
  <c r="AV309" i="2" s="1"/>
  <c r="AV310" i="2" s="1"/>
  <c r="AV311" i="2" s="1"/>
  <c r="AV312" i="2" s="1"/>
  <c r="AV313" i="2" s="1"/>
  <c r="AV314" i="2" s="1"/>
  <c r="AV315" i="2" s="1"/>
  <c r="AV316" i="2" s="1"/>
  <c r="AV317" i="2" s="1"/>
  <c r="AV318" i="2" s="1"/>
  <c r="AV319" i="2" s="1"/>
  <c r="AV320" i="2" s="1"/>
  <c r="AV321" i="2" s="1"/>
  <c r="AV322" i="2" s="1"/>
  <c r="AV323" i="2" s="1"/>
  <c r="AV324" i="2" s="1"/>
  <c r="AV325" i="2" s="1"/>
  <c r="AV326" i="2" s="1"/>
  <c r="AV327" i="2" s="1"/>
  <c r="AV328" i="2" s="1"/>
  <c r="AV329" i="2" s="1"/>
  <c r="AV330" i="2" s="1"/>
  <c r="AV331" i="2" s="1"/>
  <c r="AV332" i="2" s="1"/>
  <c r="AV333" i="2" s="1"/>
  <c r="AV334" i="2" s="1"/>
  <c r="AV335" i="2" s="1"/>
  <c r="AV336" i="2" s="1"/>
  <c r="AV337" i="2" s="1"/>
  <c r="AV338" i="2" s="1"/>
  <c r="AV339" i="2" s="1"/>
  <c r="AV340" i="2" s="1"/>
  <c r="AV341" i="2" s="1"/>
  <c r="AV342" i="2" s="1"/>
  <c r="AV343" i="2" s="1"/>
  <c r="AV344" i="2" s="1"/>
  <c r="AV345" i="2" s="1"/>
  <c r="AV346" i="2" s="1"/>
  <c r="AV347" i="2" s="1"/>
  <c r="AV348" i="2" s="1"/>
  <c r="AV349" i="2" s="1"/>
  <c r="AV350" i="2" s="1"/>
  <c r="AV351" i="2" s="1"/>
  <c r="AV352" i="2" s="1"/>
  <c r="AV353" i="2" s="1"/>
  <c r="AV354" i="2" s="1"/>
  <c r="AV355" i="2" s="1"/>
  <c r="AV356" i="2" s="1"/>
  <c r="AV357" i="2" s="1"/>
  <c r="AV358" i="2" s="1"/>
  <c r="AV359" i="2" s="1"/>
  <c r="AV360" i="2" s="1"/>
  <c r="AV361" i="2" s="1"/>
  <c r="AV362" i="2" s="1"/>
  <c r="AV363" i="2" s="1"/>
  <c r="AV364" i="2" s="1"/>
  <c r="AV365" i="2" s="1"/>
  <c r="AV366" i="2" s="1"/>
  <c r="AV367" i="2" s="1"/>
  <c r="AV368" i="2" s="1"/>
  <c r="AV369" i="2" s="1"/>
  <c r="AV370" i="2" s="1"/>
  <c r="AV371" i="2" s="1"/>
  <c r="AV372" i="2" s="1"/>
  <c r="AV373" i="2" s="1"/>
  <c r="AV374" i="2" s="1"/>
  <c r="AV375" i="2" s="1"/>
  <c r="AV376" i="2" s="1"/>
  <c r="AV377" i="2" s="1"/>
  <c r="AV378" i="2" s="1"/>
  <c r="AV379" i="2" s="1"/>
  <c r="AV380" i="2" s="1"/>
  <c r="AV381" i="2" s="1"/>
  <c r="AV382" i="2" s="1"/>
  <c r="AV383" i="2" s="1"/>
  <c r="AV384" i="2" s="1"/>
  <c r="AV385" i="2" s="1"/>
  <c r="AV386" i="2" s="1"/>
  <c r="AV387" i="2" s="1"/>
  <c r="AV388" i="2" s="1"/>
  <c r="AV389" i="2" s="1"/>
  <c r="AV390" i="2" s="1"/>
  <c r="AV391" i="2" s="1"/>
  <c r="AV392" i="2" s="1"/>
  <c r="AV393" i="2" s="1"/>
  <c r="AV394" i="2" s="1"/>
  <c r="AV395" i="2" s="1"/>
  <c r="AV396" i="2" s="1"/>
  <c r="AV397" i="2" s="1"/>
  <c r="AV398" i="2" s="1"/>
  <c r="AV399" i="2" s="1"/>
  <c r="AV400" i="2" s="1"/>
  <c r="AV401" i="2" s="1"/>
  <c r="AV402" i="2" s="1"/>
  <c r="AV403" i="2" s="1"/>
  <c r="AV404" i="2" s="1"/>
  <c r="AV405" i="2" s="1"/>
  <c r="AV406" i="2" s="1"/>
  <c r="AV407" i="2" s="1"/>
  <c r="AV408" i="2" s="1"/>
  <c r="AV409" i="2" s="1"/>
  <c r="AV410" i="2" s="1"/>
  <c r="AV411" i="2" s="1"/>
  <c r="AV412" i="2" s="1"/>
  <c r="AV413" i="2" s="1"/>
  <c r="AV414" i="2" s="1"/>
  <c r="AV415" i="2" s="1"/>
  <c r="AV416" i="2" s="1"/>
  <c r="AV417" i="2" s="1"/>
  <c r="AV418" i="2" s="1"/>
  <c r="AV419" i="2" s="1"/>
  <c r="AV420" i="2" s="1"/>
  <c r="AV421" i="2" s="1"/>
  <c r="AV422" i="2" s="1"/>
  <c r="AV423" i="2" s="1"/>
  <c r="AV424" i="2" s="1"/>
  <c r="AV425" i="2" s="1"/>
  <c r="AV426" i="2" s="1"/>
  <c r="AV427" i="2" s="1"/>
  <c r="AV428" i="2" s="1"/>
  <c r="AV429" i="2" s="1"/>
  <c r="AV430" i="2" s="1"/>
  <c r="AV431" i="2" s="1"/>
  <c r="AV432" i="2" s="1"/>
  <c r="AV433" i="2" s="1"/>
  <c r="AV434" i="2" s="1"/>
  <c r="AV435" i="2" s="1"/>
  <c r="AV436" i="2" s="1"/>
  <c r="AV437" i="2" s="1"/>
  <c r="AV438" i="2" s="1"/>
  <c r="AV439" i="2" s="1"/>
  <c r="AV440" i="2" s="1"/>
  <c r="AV441" i="2" s="1"/>
  <c r="AV442" i="2" s="1"/>
  <c r="AV443" i="2" s="1"/>
  <c r="AV444" i="2" s="1"/>
  <c r="AV445" i="2" s="1"/>
  <c r="AV446" i="2" s="1"/>
  <c r="AV447" i="2" s="1"/>
  <c r="AV448" i="2" s="1"/>
  <c r="AV449" i="2" s="1"/>
  <c r="AV450" i="2" s="1"/>
  <c r="AV451" i="2" s="1"/>
  <c r="AV452" i="2" s="1"/>
  <c r="AV453" i="2" s="1"/>
  <c r="AV454" i="2" s="1"/>
  <c r="AV455" i="2" s="1"/>
  <c r="AV456" i="2" s="1"/>
  <c r="AV457" i="2" s="1"/>
  <c r="AV458" i="2" s="1"/>
  <c r="AV459" i="2" s="1"/>
  <c r="AV460" i="2" s="1"/>
  <c r="AV461" i="2" s="1"/>
  <c r="AV462" i="2" s="1"/>
  <c r="AV463" i="2" s="1"/>
  <c r="AV464" i="2" s="1"/>
  <c r="AV465" i="2" s="1"/>
  <c r="AV466" i="2" s="1"/>
  <c r="AV467" i="2" s="1"/>
  <c r="AV468" i="2" s="1"/>
  <c r="AV469" i="2" s="1"/>
  <c r="AV470" i="2" s="1"/>
  <c r="AV471" i="2" s="1"/>
  <c r="AV472" i="2" s="1"/>
  <c r="AV473" i="2" s="1"/>
  <c r="AV474" i="2" s="1"/>
  <c r="AV475" i="2" s="1"/>
  <c r="AV476" i="2" s="1"/>
  <c r="AV477" i="2" s="1"/>
  <c r="AV478" i="2" s="1"/>
  <c r="AV479" i="2" s="1"/>
  <c r="AV480" i="2" s="1"/>
  <c r="AV481" i="2" s="1"/>
  <c r="AV482" i="2" s="1"/>
  <c r="AV483" i="2" s="1"/>
  <c r="AV484" i="2" s="1"/>
  <c r="AV485" i="2" s="1"/>
  <c r="AV486" i="2" s="1"/>
  <c r="AV487" i="2" s="1"/>
  <c r="AV488" i="2" s="1"/>
  <c r="AV489" i="2" s="1"/>
  <c r="AV490" i="2" s="1"/>
  <c r="AV491" i="2" s="1"/>
  <c r="AV492" i="2" s="1"/>
  <c r="AV493" i="2" s="1"/>
  <c r="AV494" i="2" s="1"/>
  <c r="AV495" i="2" s="1"/>
  <c r="AV496" i="2" s="1"/>
  <c r="AV497" i="2" s="1"/>
  <c r="AV498" i="2" s="1"/>
  <c r="AV499" i="2" s="1"/>
  <c r="AV500" i="2" s="1"/>
  <c r="AV501" i="2" s="1"/>
  <c r="AV502" i="2" s="1"/>
  <c r="AV503" i="2" s="1"/>
  <c r="AV504" i="2" s="1"/>
  <c r="AV505" i="2" s="1"/>
  <c r="AV506" i="2" s="1"/>
  <c r="AV507" i="2" s="1"/>
  <c r="AV508" i="2" s="1"/>
  <c r="AV509" i="2" s="1"/>
  <c r="AV510" i="2" s="1"/>
  <c r="AV511" i="2" s="1"/>
  <c r="AV512" i="2" s="1"/>
  <c r="AV513" i="2" s="1"/>
  <c r="AV514" i="2" s="1"/>
  <c r="AV515" i="2" s="1"/>
  <c r="AV516" i="2" s="1"/>
  <c r="AV517" i="2" s="1"/>
  <c r="AV518" i="2" s="1"/>
  <c r="AV519" i="2" s="1"/>
  <c r="AV520" i="2" s="1"/>
  <c r="AV521" i="2" s="1"/>
  <c r="AV522" i="2" s="1"/>
  <c r="AV523" i="2" s="1"/>
  <c r="AV524" i="2" s="1"/>
  <c r="AV525" i="2" s="1"/>
  <c r="AV526" i="2" s="1"/>
  <c r="AV527" i="2" s="1"/>
  <c r="AV528" i="2" s="1"/>
  <c r="AV529" i="2" s="1"/>
  <c r="AV530" i="2" s="1"/>
  <c r="AV531" i="2" s="1"/>
  <c r="AV532" i="2" s="1"/>
  <c r="AV533" i="2" s="1"/>
  <c r="AV534" i="2" s="1"/>
  <c r="AV535" i="2" s="1"/>
  <c r="AV536" i="2" s="1"/>
  <c r="AV537" i="2" s="1"/>
  <c r="AV538" i="2" s="1"/>
  <c r="AV539" i="2" s="1"/>
  <c r="AV540" i="2" s="1"/>
  <c r="AV541" i="2" s="1"/>
  <c r="AV542" i="2" s="1"/>
  <c r="AV543" i="2" s="1"/>
  <c r="AV544" i="2" s="1"/>
  <c r="AV545" i="2" s="1"/>
  <c r="AV546" i="2" s="1"/>
  <c r="AV547" i="2" s="1"/>
  <c r="AV548" i="2" s="1"/>
  <c r="AV549" i="2" s="1"/>
  <c r="AV550" i="2" s="1"/>
  <c r="AV551" i="2" s="1"/>
  <c r="AV552" i="2" s="1"/>
  <c r="AV553" i="2" s="1"/>
  <c r="AV554" i="2" s="1"/>
  <c r="AV555" i="2" s="1"/>
  <c r="AV556" i="2" s="1"/>
  <c r="AV557" i="2" s="1"/>
  <c r="AV558" i="2" s="1"/>
  <c r="AV559" i="2" s="1"/>
  <c r="AV560" i="2" s="1"/>
  <c r="AV561" i="2" s="1"/>
  <c r="AV562" i="2" s="1"/>
  <c r="AV563" i="2" s="1"/>
  <c r="AV564" i="2" s="1"/>
  <c r="AV565" i="2" s="1"/>
  <c r="AV566" i="2" s="1"/>
  <c r="AV567" i="2" s="1"/>
  <c r="AV568" i="2" s="1"/>
  <c r="AV569" i="2" s="1"/>
  <c r="AV570" i="2" s="1"/>
  <c r="AV571" i="2" s="1"/>
  <c r="AV572" i="2" s="1"/>
  <c r="AV573" i="2" s="1"/>
  <c r="AV574" i="2" s="1"/>
  <c r="AV575" i="2" s="1"/>
  <c r="AV576" i="2" s="1"/>
  <c r="AV577" i="2" s="1"/>
  <c r="AV578" i="2" s="1"/>
  <c r="AV579" i="2" s="1"/>
  <c r="AV580" i="2" s="1"/>
  <c r="AV581" i="2" s="1"/>
  <c r="AV582" i="2" s="1"/>
  <c r="AV583" i="2" s="1"/>
  <c r="AV584" i="2" s="1"/>
  <c r="AV585" i="2" s="1"/>
  <c r="AV586" i="2" s="1"/>
  <c r="AV587" i="2" s="1"/>
  <c r="AV588" i="2" s="1"/>
  <c r="AV589" i="2" s="1"/>
  <c r="AV590" i="2" s="1"/>
  <c r="AV591" i="2" s="1"/>
  <c r="AV592" i="2" s="1"/>
  <c r="AV593" i="2" s="1"/>
  <c r="AV594" i="2" s="1"/>
  <c r="AV595" i="2" s="1"/>
  <c r="AV596" i="2" s="1"/>
  <c r="AV597" i="2" s="1"/>
  <c r="AV598" i="2" s="1"/>
  <c r="AV599" i="2" s="1"/>
  <c r="AV600" i="2" s="1"/>
  <c r="AV601" i="2" s="1"/>
  <c r="AV602" i="2" s="1"/>
  <c r="AV603" i="2" s="1"/>
  <c r="AV604" i="2" s="1"/>
  <c r="AV605" i="2" s="1"/>
  <c r="AV606" i="2" s="1"/>
  <c r="AV607" i="2" s="1"/>
  <c r="AV608" i="2" s="1"/>
  <c r="AV609" i="2" s="1"/>
  <c r="AV610" i="2" s="1"/>
  <c r="AV611" i="2" s="1"/>
  <c r="AV612" i="2" s="1"/>
  <c r="AV613" i="2" s="1"/>
  <c r="AV614" i="2" s="1"/>
  <c r="AV615" i="2" s="1"/>
  <c r="AV616" i="2" s="1"/>
  <c r="AV617" i="2" s="1"/>
  <c r="AV618" i="2" s="1"/>
  <c r="AV619" i="2" s="1"/>
  <c r="AV620" i="2" s="1"/>
  <c r="AV621" i="2" s="1"/>
  <c r="AV622" i="2" s="1"/>
  <c r="AV623" i="2" s="1"/>
  <c r="AV624" i="2" s="1"/>
  <c r="AV625" i="2" s="1"/>
  <c r="AV626" i="2" s="1"/>
  <c r="AV627" i="2" s="1"/>
  <c r="AV628" i="2" s="1"/>
  <c r="AV629" i="2" s="1"/>
  <c r="AV630" i="2" s="1"/>
  <c r="AV631" i="2" s="1"/>
  <c r="AV632" i="2" s="1"/>
  <c r="AV633" i="2" s="1"/>
  <c r="AV634" i="2" s="1"/>
  <c r="AV635" i="2" s="1"/>
  <c r="AV636" i="2" s="1"/>
  <c r="AV637" i="2" s="1"/>
  <c r="AV638" i="2" s="1"/>
  <c r="AV639" i="2" s="1"/>
  <c r="AV640" i="2" s="1"/>
  <c r="AV641" i="2" s="1"/>
  <c r="AV642" i="2" s="1"/>
  <c r="AV643" i="2" s="1"/>
  <c r="AV644" i="2" s="1"/>
  <c r="AV645" i="2" s="1"/>
  <c r="AV646" i="2" s="1"/>
  <c r="AV647" i="2" s="1"/>
  <c r="AV648" i="2" s="1"/>
  <c r="AV649" i="2" s="1"/>
  <c r="AV650" i="2" s="1"/>
  <c r="AV651" i="2" s="1"/>
  <c r="AV652" i="2" s="1"/>
  <c r="AV653" i="2" s="1"/>
  <c r="AV654" i="2" s="1"/>
  <c r="AV655" i="2" s="1"/>
  <c r="AV656" i="2" s="1"/>
  <c r="AV657" i="2" s="1"/>
  <c r="AV658" i="2" s="1"/>
  <c r="AV659" i="2" s="1"/>
  <c r="AV660" i="2" s="1"/>
  <c r="AV661" i="2" s="1"/>
  <c r="AV662" i="2" s="1"/>
  <c r="AV663" i="2" s="1"/>
  <c r="AV664" i="2" s="1"/>
  <c r="AV665" i="2" s="1"/>
  <c r="AV666" i="2" s="1"/>
  <c r="AV667" i="2" s="1"/>
  <c r="AV668" i="2" s="1"/>
  <c r="AV669" i="2" s="1"/>
  <c r="AV670" i="2" s="1"/>
  <c r="AV671" i="2" s="1"/>
  <c r="AV672" i="2" s="1"/>
  <c r="AV673" i="2" s="1"/>
  <c r="AV674" i="2" s="1"/>
  <c r="AV675" i="2" s="1"/>
  <c r="AV676" i="2" s="1"/>
  <c r="AV677" i="2" s="1"/>
  <c r="AV678" i="2" s="1"/>
  <c r="AV679" i="2" s="1"/>
  <c r="AV680" i="2" s="1"/>
  <c r="AV681" i="2" s="1"/>
  <c r="AV682" i="2" s="1"/>
  <c r="AV683" i="2" s="1"/>
  <c r="AV684" i="2" s="1"/>
  <c r="AV685" i="2" s="1"/>
  <c r="AV686" i="2" s="1"/>
  <c r="AV687" i="2" s="1"/>
  <c r="AV688" i="2" s="1"/>
  <c r="AV689" i="2" s="1"/>
  <c r="AV690" i="2" s="1"/>
  <c r="AV691" i="2" s="1"/>
  <c r="AV692" i="2" s="1"/>
  <c r="AV693" i="2" s="1"/>
  <c r="AV694" i="2" s="1"/>
  <c r="AV695" i="2" s="1"/>
  <c r="AV696" i="2" s="1"/>
  <c r="AV697" i="2" s="1"/>
  <c r="AV698" i="2" s="1"/>
  <c r="AV699" i="2" s="1"/>
  <c r="AV700" i="2" s="1"/>
  <c r="AV701" i="2" s="1"/>
  <c r="AV702" i="2" s="1"/>
  <c r="AV703" i="2" s="1"/>
  <c r="AV704" i="2" s="1"/>
  <c r="AV705" i="2" s="1"/>
  <c r="AV706" i="2" s="1"/>
  <c r="AV707" i="2" s="1"/>
  <c r="AV708" i="2" s="1"/>
  <c r="AV709" i="2" s="1"/>
  <c r="AV710" i="2" s="1"/>
  <c r="AV711" i="2" s="1"/>
  <c r="AV712" i="2" s="1"/>
  <c r="AV713" i="2" s="1"/>
  <c r="AV714" i="2" s="1"/>
  <c r="AV715" i="2" s="1"/>
  <c r="AV716" i="2" s="1"/>
  <c r="AV717" i="2" s="1"/>
  <c r="AV718" i="2" s="1"/>
  <c r="AV719" i="2" s="1"/>
  <c r="AV720" i="2" s="1"/>
  <c r="AV721" i="2" s="1"/>
  <c r="AV722" i="2" s="1"/>
  <c r="AV723" i="2" s="1"/>
  <c r="AV724" i="2" s="1"/>
  <c r="AV725" i="2" s="1"/>
  <c r="AV726" i="2" s="1"/>
  <c r="AV727" i="2" s="1"/>
  <c r="AV728" i="2" s="1"/>
  <c r="AV729" i="2" s="1"/>
  <c r="AV730" i="2" s="1"/>
  <c r="AV731" i="2" s="1"/>
  <c r="AV732" i="2" s="1"/>
  <c r="AV733" i="2" s="1"/>
  <c r="AV734" i="2" s="1"/>
  <c r="AV735" i="2" s="1"/>
  <c r="AV736" i="2" s="1"/>
  <c r="AV737" i="2" s="1"/>
  <c r="AV738" i="2" s="1"/>
  <c r="AV739" i="2" s="1"/>
  <c r="AV740" i="2" s="1"/>
  <c r="AV741" i="2" s="1"/>
  <c r="AV742" i="2" s="1"/>
  <c r="AV743" i="2" s="1"/>
  <c r="AV744" i="2" s="1"/>
  <c r="AV745" i="2" s="1"/>
  <c r="AV746" i="2" s="1"/>
  <c r="AV747" i="2" s="1"/>
  <c r="AV748" i="2" s="1"/>
  <c r="AV749" i="2" s="1"/>
  <c r="AV750" i="2" s="1"/>
  <c r="AV751" i="2" s="1"/>
  <c r="AV752" i="2" s="1"/>
  <c r="AV753" i="2" s="1"/>
  <c r="AV754" i="2" s="1"/>
  <c r="AV755" i="2" s="1"/>
  <c r="AV756" i="2" s="1"/>
  <c r="AV757" i="2" s="1"/>
  <c r="AV758" i="2" s="1"/>
  <c r="AV759" i="2" s="1"/>
  <c r="AV760" i="2" s="1"/>
  <c r="AV761" i="2" s="1"/>
  <c r="AV762" i="2" s="1"/>
  <c r="AV763" i="2" s="1"/>
  <c r="AV764" i="2" s="1"/>
  <c r="AV765" i="2" s="1"/>
  <c r="AV766" i="2" s="1"/>
  <c r="AV767" i="2" s="1"/>
  <c r="AV768" i="2" s="1"/>
  <c r="AV769" i="2" s="1"/>
  <c r="AV770" i="2" s="1"/>
  <c r="AV771" i="2" s="1"/>
  <c r="AV772" i="2" s="1"/>
  <c r="AV773" i="2" s="1"/>
  <c r="AV774" i="2" s="1"/>
  <c r="AV775" i="2" s="1"/>
  <c r="AV776" i="2" s="1"/>
  <c r="AV777" i="2" s="1"/>
  <c r="AV778" i="2" s="1"/>
  <c r="AV779" i="2" s="1"/>
  <c r="AV780" i="2" s="1"/>
  <c r="AV781" i="2" s="1"/>
  <c r="AV782" i="2" s="1"/>
  <c r="AV783" i="2" s="1"/>
  <c r="AV784" i="2" s="1"/>
  <c r="AV785" i="2" s="1"/>
  <c r="AV786" i="2" s="1"/>
  <c r="AV787" i="2" s="1"/>
  <c r="AV788" i="2" s="1"/>
  <c r="AV789" i="2" s="1"/>
  <c r="AV790" i="2" s="1"/>
  <c r="AV791" i="2" s="1"/>
  <c r="AV792" i="2" s="1"/>
  <c r="AV793" i="2" s="1"/>
  <c r="AV794" i="2" s="1"/>
  <c r="AV795" i="2" s="1"/>
  <c r="AV796" i="2" s="1"/>
  <c r="AV797" i="2" s="1"/>
  <c r="AV798" i="2" s="1"/>
  <c r="AV799" i="2" s="1"/>
  <c r="AV800" i="2" s="1"/>
  <c r="AV801" i="2" s="1"/>
  <c r="AV802" i="2" s="1"/>
  <c r="AV803" i="2" s="1"/>
  <c r="AV804" i="2" s="1"/>
  <c r="AV805" i="2" s="1"/>
  <c r="AV806" i="2" s="1"/>
  <c r="AV807" i="2" s="1"/>
  <c r="AV808" i="2" s="1"/>
  <c r="AV809" i="2" s="1"/>
  <c r="AV810" i="2" s="1"/>
  <c r="AV811" i="2" s="1"/>
  <c r="AV812" i="2" s="1"/>
  <c r="AV813" i="2" s="1"/>
  <c r="AV814" i="2" s="1"/>
  <c r="AV815" i="2" s="1"/>
  <c r="AV816" i="2" s="1"/>
  <c r="AV817" i="2" s="1"/>
  <c r="AV818" i="2" s="1"/>
  <c r="AV819" i="2" s="1"/>
  <c r="AV820" i="2" s="1"/>
  <c r="AV821" i="2" s="1"/>
  <c r="AV822" i="2" s="1"/>
  <c r="AV823" i="2" s="1"/>
  <c r="AV824" i="2" s="1"/>
  <c r="AV825" i="2" s="1"/>
  <c r="AV826" i="2" s="1"/>
  <c r="AV827" i="2" s="1"/>
  <c r="AV828" i="2" s="1"/>
  <c r="AV829" i="2" s="1"/>
  <c r="AV830" i="2" s="1"/>
  <c r="AV831" i="2" s="1"/>
  <c r="AV832" i="2" s="1"/>
  <c r="AV833" i="2" s="1"/>
  <c r="AV834" i="2" s="1"/>
  <c r="AV835" i="2" s="1"/>
  <c r="AV836" i="2" s="1"/>
  <c r="AV837" i="2" s="1"/>
  <c r="AV838" i="2" s="1"/>
  <c r="AV839" i="2" s="1"/>
  <c r="AV840" i="2" s="1"/>
  <c r="AV841" i="2" s="1"/>
  <c r="AV842" i="2" s="1"/>
  <c r="AV843" i="2" s="1"/>
  <c r="AV844" i="2" s="1"/>
  <c r="AV845" i="2" s="1"/>
  <c r="AV846" i="2" s="1"/>
  <c r="AV847" i="2" s="1"/>
  <c r="AV848" i="2" s="1"/>
  <c r="AV849" i="2" s="1"/>
  <c r="AV850" i="2" s="1"/>
  <c r="AV851" i="2" s="1"/>
  <c r="AV852" i="2" s="1"/>
  <c r="AV853" i="2" s="1"/>
  <c r="AV854" i="2" s="1"/>
  <c r="AV855" i="2" s="1"/>
  <c r="AV856" i="2" s="1"/>
  <c r="AV857" i="2" s="1"/>
  <c r="AV858" i="2" s="1"/>
  <c r="AV859" i="2" s="1"/>
  <c r="AV860" i="2" s="1"/>
  <c r="AV861" i="2" s="1"/>
  <c r="AV862" i="2" s="1"/>
  <c r="AV863" i="2" s="1"/>
  <c r="AV864" i="2" s="1"/>
  <c r="AV865" i="2" s="1"/>
  <c r="AV866" i="2" s="1"/>
  <c r="AV867" i="2" s="1"/>
  <c r="AV868" i="2" s="1"/>
  <c r="AV869" i="2" s="1"/>
  <c r="AV870" i="2" s="1"/>
  <c r="AV871" i="2" s="1"/>
  <c r="AV872" i="2" s="1"/>
  <c r="AV873" i="2" s="1"/>
  <c r="AV874" i="2" s="1"/>
  <c r="AV875" i="2" s="1"/>
  <c r="AV876" i="2" s="1"/>
  <c r="AV877" i="2" s="1"/>
  <c r="AV878" i="2" s="1"/>
  <c r="AV879" i="2" s="1"/>
  <c r="AV880" i="2" s="1"/>
  <c r="AV881" i="2" s="1"/>
  <c r="AV882" i="2" s="1"/>
  <c r="AV883" i="2" s="1"/>
  <c r="AV884" i="2" s="1"/>
  <c r="AV885" i="2" s="1"/>
  <c r="AV886" i="2" s="1"/>
  <c r="AV887" i="2" s="1"/>
  <c r="AV888" i="2" s="1"/>
  <c r="AV889" i="2" s="1"/>
  <c r="AV890" i="2" s="1"/>
  <c r="AV891" i="2" s="1"/>
  <c r="AV892" i="2" s="1"/>
  <c r="AV893" i="2" s="1"/>
  <c r="AV894" i="2" s="1"/>
  <c r="AV895" i="2" s="1"/>
  <c r="AV896" i="2" s="1"/>
  <c r="AV897" i="2" s="1"/>
  <c r="AV898" i="2" s="1"/>
  <c r="AV899" i="2" s="1"/>
  <c r="AV900" i="2" s="1"/>
  <c r="AV901" i="2" s="1"/>
  <c r="AV902" i="2" s="1"/>
  <c r="AV903" i="2" s="1"/>
  <c r="AV904" i="2" s="1"/>
  <c r="AV905" i="2" s="1"/>
  <c r="AV906" i="2" s="1"/>
  <c r="AV907" i="2" s="1"/>
  <c r="AV908" i="2" s="1"/>
  <c r="AV909" i="2" s="1"/>
  <c r="AV910" i="2" s="1"/>
  <c r="AV911" i="2" s="1"/>
  <c r="AV912" i="2" s="1"/>
  <c r="AV913" i="2" s="1"/>
  <c r="AV914" i="2" s="1"/>
  <c r="AV915" i="2" s="1"/>
  <c r="AV916" i="2" s="1"/>
  <c r="AV917" i="2" s="1"/>
  <c r="AV918" i="2" s="1"/>
  <c r="AV919" i="2" s="1"/>
  <c r="AV920" i="2" s="1"/>
  <c r="AV921" i="2" s="1"/>
  <c r="AV922" i="2" s="1"/>
  <c r="AV923" i="2" s="1"/>
  <c r="AV924" i="2" s="1"/>
  <c r="AV925" i="2" s="1"/>
  <c r="AV926" i="2" s="1"/>
  <c r="AV927" i="2" s="1"/>
  <c r="AV928" i="2" s="1"/>
  <c r="AV929" i="2" s="1"/>
  <c r="AV930" i="2" s="1"/>
  <c r="AV931" i="2" s="1"/>
  <c r="AV932" i="2" s="1"/>
  <c r="AV933" i="2" s="1"/>
  <c r="AV934" i="2" s="1"/>
  <c r="AV935" i="2" s="1"/>
  <c r="AV936" i="2" s="1"/>
  <c r="AV937" i="2" s="1"/>
  <c r="AV938" i="2" s="1"/>
  <c r="AV939" i="2" s="1"/>
  <c r="AV940" i="2" s="1"/>
  <c r="AV941" i="2" s="1"/>
  <c r="AV942" i="2" s="1"/>
  <c r="AV943" i="2" s="1"/>
  <c r="AV944" i="2" s="1"/>
  <c r="AV945" i="2" s="1"/>
  <c r="AV946" i="2" s="1"/>
  <c r="AV947" i="2" s="1"/>
  <c r="AV948" i="2" s="1"/>
  <c r="AV949" i="2" s="1"/>
  <c r="AV950" i="2" s="1"/>
  <c r="AV951" i="2" s="1"/>
  <c r="AV952" i="2" s="1"/>
  <c r="AV953" i="2" s="1"/>
  <c r="AV954" i="2" s="1"/>
  <c r="AV955" i="2" s="1"/>
  <c r="AV956" i="2" s="1"/>
  <c r="AV957" i="2" s="1"/>
  <c r="AV958" i="2" s="1"/>
  <c r="AV959" i="2" s="1"/>
  <c r="AV960" i="2" s="1"/>
  <c r="AV961" i="2" s="1"/>
  <c r="AV962" i="2" s="1"/>
  <c r="AV963" i="2" s="1"/>
  <c r="AV964" i="2" s="1"/>
  <c r="AV965" i="2" s="1"/>
  <c r="AV966" i="2" s="1"/>
  <c r="AV967" i="2" s="1"/>
  <c r="AV968" i="2" s="1"/>
  <c r="AV969" i="2" s="1"/>
  <c r="AV970" i="2" s="1"/>
  <c r="AV971" i="2" s="1"/>
  <c r="AV972" i="2" s="1"/>
  <c r="AV973" i="2" s="1"/>
  <c r="AV974" i="2" s="1"/>
  <c r="AV975" i="2" s="1"/>
  <c r="AV976" i="2" s="1"/>
  <c r="AV977" i="2" s="1"/>
  <c r="AV978" i="2" s="1"/>
  <c r="AV979" i="2" s="1"/>
  <c r="AV980" i="2" s="1"/>
  <c r="AV981" i="2" s="1"/>
  <c r="AV982" i="2" s="1"/>
  <c r="AV983" i="2" s="1"/>
  <c r="AV984" i="2" s="1"/>
  <c r="AV985" i="2" s="1"/>
  <c r="AV986" i="2" s="1"/>
  <c r="AV987" i="2" s="1"/>
  <c r="AV988" i="2" s="1"/>
  <c r="AV989" i="2" s="1"/>
  <c r="AV990" i="2" s="1"/>
  <c r="AV991" i="2" s="1"/>
  <c r="AV992" i="2" s="1"/>
  <c r="AV993" i="2" s="1"/>
  <c r="AV994" i="2" s="1"/>
  <c r="AV995" i="2" s="1"/>
  <c r="AV996" i="2" s="1"/>
  <c r="AV997" i="2" s="1"/>
  <c r="AV998" i="2" s="1"/>
  <c r="AV999" i="2" s="1"/>
  <c r="AV1000" i="2" s="1"/>
  <c r="AV1001" i="2" s="1"/>
  <c r="AV1002" i="2" s="1"/>
  <c r="AV1003" i="2" s="1"/>
  <c r="AV1004" i="2" s="1"/>
  <c r="AV1005" i="2" s="1"/>
  <c r="AV1006" i="2" s="1"/>
  <c r="AV1007" i="2" s="1"/>
  <c r="AV1008" i="2" s="1"/>
  <c r="AV1009" i="2" s="1"/>
  <c r="AV1010" i="2" s="1"/>
  <c r="AV1011" i="2" s="1"/>
  <c r="AV1012" i="2" s="1"/>
  <c r="AV1013" i="2" s="1"/>
  <c r="AV1014" i="2" s="1"/>
  <c r="AV1015" i="2" s="1"/>
  <c r="AV1016" i="2" s="1"/>
  <c r="AV1017" i="2" s="1"/>
  <c r="AV1018" i="2" s="1"/>
  <c r="AV1019" i="2" s="1"/>
  <c r="AV1020" i="2" s="1"/>
  <c r="AV1021" i="2" s="1"/>
  <c r="AV1022" i="2" s="1"/>
  <c r="AV1023" i="2" s="1"/>
  <c r="AV1024" i="2" s="1"/>
  <c r="AV1025" i="2" s="1"/>
  <c r="AV1026" i="2" s="1"/>
  <c r="AV1027" i="2" s="1"/>
  <c r="AV1028" i="2" s="1"/>
  <c r="AV1029" i="2" s="1"/>
  <c r="AV1030" i="2" s="1"/>
  <c r="AV1031" i="2" s="1"/>
  <c r="AV1032" i="2" s="1"/>
  <c r="AV1033" i="2" s="1"/>
  <c r="AV1034" i="2" s="1"/>
  <c r="AV1035" i="2" s="1"/>
  <c r="AV1036" i="2" s="1"/>
  <c r="AV1037" i="2" s="1"/>
  <c r="AV1038" i="2" s="1"/>
  <c r="AV1039" i="2" s="1"/>
  <c r="AV1040" i="2" s="1"/>
  <c r="AV1041" i="2" s="1"/>
  <c r="AV1042" i="2" s="1"/>
  <c r="AV1043" i="2" s="1"/>
  <c r="AV1044" i="2" s="1"/>
  <c r="AV1045" i="2" s="1"/>
  <c r="AV1046" i="2" s="1"/>
  <c r="AV1047" i="2" s="1"/>
  <c r="AV1048" i="2" s="1"/>
  <c r="AV1049" i="2" s="1"/>
  <c r="AV1050" i="2" s="1"/>
  <c r="AV1051" i="2" s="1"/>
  <c r="AV1052" i="2" s="1"/>
  <c r="AV1053" i="2" s="1"/>
  <c r="AV1054" i="2" s="1"/>
  <c r="AV1055" i="2" s="1"/>
  <c r="AV1056" i="2" s="1"/>
  <c r="AV1057" i="2" s="1"/>
  <c r="AV1058" i="2" s="1"/>
  <c r="AV1059" i="2" s="1"/>
  <c r="AV1060" i="2" s="1"/>
  <c r="AV1061" i="2" s="1"/>
  <c r="AV1062" i="2" s="1"/>
  <c r="AV1063" i="2" s="1"/>
  <c r="AV1064" i="2" s="1"/>
  <c r="AV1065" i="2" s="1"/>
  <c r="AV1066" i="2" s="1"/>
  <c r="AV1067" i="2" s="1"/>
  <c r="AV1068" i="2" s="1"/>
  <c r="AV1069" i="2" s="1"/>
  <c r="AV1070" i="2" s="1"/>
  <c r="AV1071" i="2" s="1"/>
  <c r="AV1072" i="2" s="1"/>
  <c r="AV1073" i="2" s="1"/>
  <c r="AV1074" i="2" s="1"/>
  <c r="AV1075" i="2" s="1"/>
  <c r="AV1076" i="2" s="1"/>
  <c r="AV1077" i="2" s="1"/>
  <c r="AV1078" i="2" s="1"/>
  <c r="AV1079" i="2" s="1"/>
  <c r="AV1080" i="2" s="1"/>
  <c r="AV1081" i="2" s="1"/>
  <c r="AV1082" i="2" s="1"/>
  <c r="AV1083" i="2" s="1"/>
  <c r="AV1084" i="2" s="1"/>
  <c r="AV1085" i="2" s="1"/>
  <c r="AV1086" i="2" s="1"/>
  <c r="AV1087" i="2" s="1"/>
  <c r="AV1088" i="2" s="1"/>
  <c r="AV1089" i="2" s="1"/>
  <c r="AV1090" i="2" s="1"/>
  <c r="AV1091" i="2" s="1"/>
  <c r="AV1092" i="2" s="1"/>
  <c r="AV1093" i="2" s="1"/>
  <c r="AV1094" i="2" s="1"/>
  <c r="AV1095" i="2" s="1"/>
  <c r="AV1096" i="2" s="1"/>
  <c r="AV1097" i="2" s="1"/>
  <c r="AV1098" i="2" s="1"/>
  <c r="AV1099" i="2" s="1"/>
  <c r="AV1100" i="2" s="1"/>
  <c r="AV1101" i="2" s="1"/>
  <c r="AV1102" i="2" s="1"/>
  <c r="AV1103" i="2" s="1"/>
  <c r="AV1104" i="2" s="1"/>
  <c r="AV1105" i="2" s="1"/>
  <c r="AV1106" i="2" s="1"/>
  <c r="AV1107" i="2" s="1"/>
  <c r="AV1108" i="2" s="1"/>
  <c r="AV1109" i="2" s="1"/>
  <c r="AV1110" i="2" s="1"/>
  <c r="AV1111" i="2" s="1"/>
  <c r="AV1112" i="2" s="1"/>
  <c r="AV1113" i="2" s="1"/>
  <c r="AV1114" i="2" s="1"/>
  <c r="AV1115" i="2" s="1"/>
  <c r="AV1116" i="2" s="1"/>
  <c r="AV1117" i="2" s="1"/>
  <c r="AV1118" i="2" s="1"/>
  <c r="AV1119" i="2" s="1"/>
  <c r="AV1120" i="2" s="1"/>
  <c r="AV1121" i="2" s="1"/>
  <c r="AV1122" i="2" s="1"/>
  <c r="AV1123" i="2" s="1"/>
  <c r="AV1124" i="2" s="1"/>
  <c r="AV1125" i="2" s="1"/>
  <c r="AV1126" i="2" s="1"/>
  <c r="AV1127" i="2" s="1"/>
  <c r="AV1128" i="2" s="1"/>
  <c r="AV1129" i="2" s="1"/>
  <c r="AV1130" i="2" s="1"/>
  <c r="AV1131" i="2" s="1"/>
  <c r="AV1132" i="2" s="1"/>
  <c r="AV1133" i="2" s="1"/>
  <c r="AV1134" i="2" s="1"/>
  <c r="AV1135" i="2" s="1"/>
  <c r="AV1136" i="2" s="1"/>
  <c r="AV1137" i="2" s="1"/>
  <c r="AV1138" i="2" s="1"/>
  <c r="AV1139" i="2" s="1"/>
  <c r="AV1140" i="2" s="1"/>
  <c r="AV1141" i="2" s="1"/>
  <c r="AV1142" i="2" s="1"/>
  <c r="AV1143" i="2" s="1"/>
  <c r="AV1144" i="2" s="1"/>
  <c r="AV1145" i="2" s="1"/>
  <c r="AV1146" i="2" s="1"/>
  <c r="AV1147" i="2" s="1"/>
  <c r="AV1148" i="2" s="1"/>
  <c r="AV1149" i="2" s="1"/>
  <c r="AV1150" i="2" s="1"/>
  <c r="AV1151" i="2" s="1"/>
  <c r="AV1152" i="2" s="1"/>
  <c r="AV1153" i="2" s="1"/>
  <c r="AV1154" i="2" s="1"/>
  <c r="AV1155" i="2" s="1"/>
  <c r="AV1156" i="2" s="1"/>
  <c r="AV1157" i="2" s="1"/>
  <c r="AV1158" i="2" s="1"/>
  <c r="AV1159" i="2" s="1"/>
  <c r="AV1160" i="2" s="1"/>
  <c r="AV1161" i="2" s="1"/>
  <c r="AV1162" i="2" s="1"/>
  <c r="AV1163" i="2" s="1"/>
  <c r="AV1164" i="2" s="1"/>
  <c r="AV1165" i="2" s="1"/>
  <c r="AV1166" i="2" s="1"/>
  <c r="AV1167" i="2" s="1"/>
  <c r="AV1168" i="2" s="1"/>
  <c r="AV1169" i="2" s="1"/>
  <c r="AV1170" i="2" s="1"/>
  <c r="AV1171" i="2" s="1"/>
  <c r="AV1172" i="2" s="1"/>
  <c r="AV1173" i="2" s="1"/>
  <c r="AV1174" i="2" s="1"/>
  <c r="AV1175" i="2" s="1"/>
  <c r="AV1176" i="2" s="1"/>
  <c r="AV1177" i="2" s="1"/>
  <c r="AV1178" i="2" s="1"/>
  <c r="AV1179" i="2" s="1"/>
  <c r="AV1180" i="2" s="1"/>
  <c r="AV1181" i="2" s="1"/>
  <c r="AV1182" i="2" s="1"/>
  <c r="AV1183" i="2" s="1"/>
  <c r="AV1184" i="2" s="1"/>
  <c r="AV1185" i="2" s="1"/>
  <c r="AV1186" i="2" s="1"/>
  <c r="AV1187" i="2" s="1"/>
  <c r="AV1188" i="2" s="1"/>
  <c r="AV1189" i="2" s="1"/>
  <c r="AV1190" i="2" s="1"/>
  <c r="AV1191" i="2" s="1"/>
  <c r="AV1192" i="2" s="1"/>
  <c r="AV1193" i="2" s="1"/>
  <c r="AV1194" i="2" s="1"/>
  <c r="AV1195" i="2" s="1"/>
  <c r="AV1196" i="2" s="1"/>
  <c r="AV1197" i="2" s="1"/>
  <c r="AV1198" i="2" s="1"/>
  <c r="AV1199" i="2" s="1"/>
  <c r="AV1200" i="2" s="1"/>
  <c r="AV1201" i="2" s="1"/>
  <c r="AV1202" i="2" s="1"/>
  <c r="AV1203" i="2" s="1"/>
  <c r="AV1204" i="2" s="1"/>
  <c r="AV1205" i="2" s="1"/>
  <c r="AV1206" i="2" s="1"/>
  <c r="AV1207" i="2" s="1"/>
  <c r="AV1208" i="2" s="1"/>
  <c r="AV1209" i="2" s="1"/>
  <c r="AV1210" i="2" s="1"/>
  <c r="AV1211" i="2" s="1"/>
  <c r="AV1212" i="2" s="1"/>
  <c r="AV1213" i="2" s="1"/>
  <c r="AV1214" i="2" s="1"/>
  <c r="AV1215" i="2" s="1"/>
  <c r="AV1216" i="2" s="1"/>
  <c r="AV1217" i="2" s="1"/>
  <c r="AV1218" i="2" s="1"/>
  <c r="AV1219" i="2" s="1"/>
  <c r="AV1220" i="2" s="1"/>
  <c r="AV1221" i="2" s="1"/>
  <c r="AV1222" i="2" s="1"/>
  <c r="AV1223" i="2" s="1"/>
  <c r="AV1224" i="2" s="1"/>
  <c r="AV1225" i="2" s="1"/>
  <c r="AV1226" i="2" s="1"/>
  <c r="AV1227" i="2" s="1"/>
  <c r="AV1228" i="2" s="1"/>
  <c r="AV1229" i="2" s="1"/>
  <c r="AV1230" i="2" s="1"/>
  <c r="AV1231" i="2" s="1"/>
  <c r="AV1232" i="2" s="1"/>
  <c r="AV1233" i="2" s="1"/>
  <c r="AV1234" i="2" s="1"/>
  <c r="AV1235" i="2" s="1"/>
  <c r="AV1236" i="2" s="1"/>
  <c r="AV1237" i="2" s="1"/>
  <c r="AV1238" i="2" s="1"/>
  <c r="AV1239" i="2" s="1"/>
  <c r="AV1240" i="2" s="1"/>
  <c r="AV1241" i="2" s="1"/>
  <c r="AV1242" i="2" s="1"/>
  <c r="AV1243" i="2" s="1"/>
  <c r="AV1244" i="2" s="1"/>
  <c r="AV1245" i="2" s="1"/>
  <c r="AV1246" i="2" s="1"/>
  <c r="AV1247" i="2" s="1"/>
  <c r="AV1248" i="2" s="1"/>
  <c r="AV1249" i="2" s="1"/>
  <c r="AV1250" i="2" s="1"/>
  <c r="AV1251" i="2" s="1"/>
  <c r="AV1252" i="2" s="1"/>
  <c r="AV1253" i="2" s="1"/>
  <c r="AV1254" i="2" s="1"/>
  <c r="AV1255" i="2" s="1"/>
  <c r="AV1256" i="2" s="1"/>
  <c r="AV1257" i="2" s="1"/>
  <c r="AV1258" i="2" s="1"/>
  <c r="AV1259" i="2" s="1"/>
  <c r="AV1260" i="2" s="1"/>
  <c r="AV1261" i="2" s="1"/>
  <c r="AV1262" i="2" s="1"/>
  <c r="AV1263" i="2" s="1"/>
  <c r="AV1264" i="2" s="1"/>
  <c r="AV1265" i="2" s="1"/>
  <c r="AV1266" i="2" s="1"/>
  <c r="AV1267" i="2" s="1"/>
  <c r="AV1268" i="2" s="1"/>
  <c r="AV1269" i="2" s="1"/>
  <c r="AV1270" i="2" s="1"/>
  <c r="AV1271" i="2" s="1"/>
  <c r="AV1272" i="2" s="1"/>
  <c r="AV1273" i="2" s="1"/>
  <c r="AV1274" i="2" s="1"/>
  <c r="AV1275" i="2" s="1"/>
  <c r="AV1276" i="2" s="1"/>
  <c r="AV1277" i="2" s="1"/>
  <c r="AV1278" i="2" s="1"/>
  <c r="AV1279" i="2" s="1"/>
  <c r="AV1280" i="2" s="1"/>
  <c r="AV1281" i="2" s="1"/>
  <c r="AV1282" i="2" s="1"/>
  <c r="AV1283" i="2" s="1"/>
  <c r="AV1284" i="2" s="1"/>
  <c r="AV1285" i="2" s="1"/>
  <c r="AV1286" i="2" s="1"/>
  <c r="AV1287" i="2" s="1"/>
  <c r="AV1288" i="2" s="1"/>
  <c r="AV1289" i="2" s="1"/>
  <c r="AV1290" i="2" s="1"/>
  <c r="AV1291" i="2" s="1"/>
  <c r="AV1292" i="2" s="1"/>
  <c r="AV1293" i="2" s="1"/>
  <c r="AV1294" i="2" s="1"/>
  <c r="AV1295" i="2" s="1"/>
  <c r="AV1296" i="2" s="1"/>
  <c r="AV1297" i="2" s="1"/>
  <c r="AV1298" i="2" s="1"/>
  <c r="AV1299" i="2" s="1"/>
  <c r="AV1300" i="2" s="1"/>
  <c r="AV1301" i="2" s="1"/>
  <c r="AV1302" i="2" s="1"/>
  <c r="AV1303" i="2" s="1"/>
  <c r="AV1304" i="2" s="1"/>
  <c r="AV1305" i="2" s="1"/>
  <c r="AV1306" i="2" s="1"/>
  <c r="AV1307" i="2" s="1"/>
  <c r="AV1308" i="2" s="1"/>
  <c r="AV1309" i="2" s="1"/>
  <c r="AV1310" i="2" s="1"/>
  <c r="AV1311" i="2" s="1"/>
  <c r="AV1312" i="2" s="1"/>
  <c r="AV1313" i="2" s="1"/>
  <c r="AV1314" i="2" s="1"/>
  <c r="AV1315" i="2" s="1"/>
  <c r="AV1316" i="2" s="1"/>
  <c r="AV1317" i="2" s="1"/>
  <c r="AV1318" i="2" s="1"/>
  <c r="AV1319" i="2" s="1"/>
  <c r="AV1320" i="2" s="1"/>
  <c r="AV1321" i="2" s="1"/>
  <c r="AV1322" i="2" s="1"/>
  <c r="AV1323" i="2" s="1"/>
  <c r="AV1324" i="2" s="1"/>
  <c r="AV1325" i="2" s="1"/>
  <c r="AV1326" i="2" s="1"/>
  <c r="AV1327" i="2" s="1"/>
  <c r="AV1328" i="2" s="1"/>
  <c r="AV1329" i="2" s="1"/>
  <c r="AV1330" i="2" s="1"/>
  <c r="AV1331" i="2" s="1"/>
  <c r="AV1332" i="2" s="1"/>
  <c r="AV1333" i="2" s="1"/>
  <c r="AV1334" i="2" s="1"/>
  <c r="AV1335" i="2" s="1"/>
  <c r="AV1336" i="2" s="1"/>
  <c r="AV1337" i="2" s="1"/>
  <c r="AV1338" i="2" s="1"/>
  <c r="AV1339" i="2" s="1"/>
  <c r="AV1340" i="2" s="1"/>
  <c r="AV1341" i="2" s="1"/>
  <c r="AV1342" i="2" s="1"/>
  <c r="AV1343" i="2" s="1"/>
  <c r="AV1344" i="2" s="1"/>
  <c r="AV1345" i="2" s="1"/>
  <c r="AV1346" i="2" s="1"/>
  <c r="AV1347" i="2" s="1"/>
  <c r="AV1348" i="2" s="1"/>
  <c r="AV1349" i="2" s="1"/>
  <c r="AV1350" i="2" s="1"/>
  <c r="AV1351" i="2" s="1"/>
  <c r="AV1352" i="2" s="1"/>
  <c r="AV1353" i="2" s="1"/>
  <c r="AV1354" i="2" s="1"/>
  <c r="AV1355" i="2" s="1"/>
  <c r="AV1356" i="2" s="1"/>
  <c r="AV1357" i="2" s="1"/>
  <c r="AV1358" i="2" s="1"/>
  <c r="AV1359" i="2" s="1"/>
  <c r="AV1360" i="2" s="1"/>
  <c r="AV1361" i="2" s="1"/>
  <c r="AV1362" i="2" s="1"/>
  <c r="AV1363" i="2" s="1"/>
  <c r="AV1364" i="2" s="1"/>
  <c r="AV1365" i="2" s="1"/>
  <c r="AV1366" i="2" s="1"/>
  <c r="AV1367" i="2" s="1"/>
  <c r="AV1368" i="2" s="1"/>
  <c r="AV1369" i="2" s="1"/>
  <c r="AV1370" i="2" s="1"/>
  <c r="AV1371" i="2" s="1"/>
  <c r="AV1372" i="2" s="1"/>
  <c r="AV1373" i="2" s="1"/>
  <c r="AV1374" i="2" s="1"/>
  <c r="AV1375" i="2" s="1"/>
  <c r="AV1376" i="2" s="1"/>
  <c r="AV1377" i="2" s="1"/>
  <c r="AV1378" i="2" s="1"/>
  <c r="AV1379" i="2" s="1"/>
  <c r="AV1380" i="2" s="1"/>
  <c r="AV1381" i="2" s="1"/>
  <c r="AV1382" i="2" s="1"/>
  <c r="AV1383" i="2" s="1"/>
  <c r="AV1384" i="2" s="1"/>
  <c r="AV1385" i="2" s="1"/>
  <c r="AV1386" i="2" s="1"/>
  <c r="AV1387" i="2" s="1"/>
  <c r="AV1388" i="2" s="1"/>
  <c r="AV1389" i="2" s="1"/>
  <c r="AV1390" i="2" s="1"/>
  <c r="AV1391" i="2" s="1"/>
  <c r="AV1392" i="2" s="1"/>
  <c r="AV1393" i="2" s="1"/>
  <c r="AV1394" i="2" s="1"/>
  <c r="AV1395" i="2" s="1"/>
  <c r="AV1396" i="2" s="1"/>
  <c r="AV1397" i="2" s="1"/>
  <c r="AV1398" i="2" s="1"/>
  <c r="AV1399" i="2" s="1"/>
  <c r="AV1400" i="2" s="1"/>
  <c r="AV1401" i="2" s="1"/>
  <c r="AV1402" i="2" s="1"/>
  <c r="AV1403" i="2" s="1"/>
  <c r="AV1404" i="2" s="1"/>
  <c r="AV1405" i="2" s="1"/>
  <c r="AV1406" i="2" s="1"/>
  <c r="AV1407" i="2" s="1"/>
  <c r="AV1408" i="2" s="1"/>
  <c r="AV1409" i="2" s="1"/>
  <c r="AV1410" i="2" s="1"/>
  <c r="AV1411" i="2" s="1"/>
  <c r="AV1412" i="2" s="1"/>
  <c r="AV1413" i="2" s="1"/>
  <c r="AV1414" i="2" s="1"/>
  <c r="AV1415" i="2" s="1"/>
  <c r="AV1416" i="2" s="1"/>
  <c r="AV1417" i="2" s="1"/>
  <c r="AV1418" i="2" s="1"/>
  <c r="AV1419" i="2" s="1"/>
  <c r="AV1420" i="2" s="1"/>
  <c r="AV1421" i="2" s="1"/>
  <c r="AV1422" i="2" s="1"/>
  <c r="AV1423" i="2" s="1"/>
  <c r="AV1424" i="2" s="1"/>
  <c r="AV1425" i="2" s="1"/>
  <c r="AV1426" i="2" s="1"/>
  <c r="AV1427" i="2" s="1"/>
  <c r="AV1428" i="2" s="1"/>
  <c r="AV1429" i="2" s="1"/>
  <c r="AV1430" i="2" s="1"/>
  <c r="AV1431" i="2" s="1"/>
  <c r="AV1432" i="2" s="1"/>
  <c r="AV1433" i="2" s="1"/>
  <c r="AV1434" i="2" s="1"/>
  <c r="AV1435" i="2" s="1"/>
  <c r="AV1436" i="2" s="1"/>
  <c r="AV1437" i="2" s="1"/>
  <c r="AV1438" i="2" s="1"/>
  <c r="AV1439" i="2" s="1"/>
  <c r="AV1440" i="2" s="1"/>
  <c r="AV1441" i="2" s="1"/>
  <c r="AV1442" i="2" s="1"/>
  <c r="AV1443" i="2" s="1"/>
  <c r="AV1444" i="2" s="1"/>
  <c r="AV1445" i="2" s="1"/>
  <c r="AV1446" i="2" s="1"/>
  <c r="AV1447" i="2" s="1"/>
  <c r="AV1448" i="2" s="1"/>
  <c r="AV1449" i="2" s="1"/>
  <c r="AV1450" i="2" s="1"/>
  <c r="AV1451" i="2" s="1"/>
  <c r="AV1452" i="2" s="1"/>
  <c r="AV1453" i="2" s="1"/>
  <c r="AV1454" i="2" s="1"/>
  <c r="AV1455" i="2" s="1"/>
  <c r="AV1456" i="2" s="1"/>
  <c r="AV1457" i="2" s="1"/>
  <c r="AV1458" i="2" s="1"/>
  <c r="AV1459" i="2" s="1"/>
  <c r="AV1460" i="2" s="1"/>
  <c r="AV1461" i="2" s="1"/>
  <c r="AV1462" i="2" s="1"/>
  <c r="AV1463" i="2" s="1"/>
  <c r="AV1464" i="2" s="1"/>
  <c r="AV1465" i="2" s="1"/>
  <c r="AV1466" i="2" s="1"/>
  <c r="AV1467" i="2" s="1"/>
  <c r="AV1468" i="2" s="1"/>
  <c r="AV1469" i="2" s="1"/>
  <c r="AV1470" i="2" s="1"/>
  <c r="AV1471" i="2" s="1"/>
  <c r="AV1472" i="2" s="1"/>
  <c r="AV1473" i="2" s="1"/>
  <c r="AV1474" i="2" s="1"/>
  <c r="AV1475" i="2" s="1"/>
  <c r="AV1476" i="2" s="1"/>
  <c r="AV1477" i="2" s="1"/>
  <c r="AV1478" i="2" s="1"/>
  <c r="AV1479" i="2" s="1"/>
  <c r="AV1480" i="2" s="1"/>
  <c r="AV1481" i="2" s="1"/>
  <c r="AV1482" i="2" s="1"/>
  <c r="AV1483" i="2" s="1"/>
  <c r="AV1484" i="2" s="1"/>
  <c r="AV1485" i="2" s="1"/>
  <c r="AV1486" i="2" s="1"/>
  <c r="AV1487" i="2" s="1"/>
  <c r="AV1488" i="2" s="1"/>
  <c r="AV1489" i="2" s="1"/>
  <c r="AV1490" i="2" s="1"/>
  <c r="AV1491" i="2" s="1"/>
  <c r="AV1492" i="2" s="1"/>
  <c r="AV1493" i="2" s="1"/>
  <c r="AV1494" i="2" s="1"/>
  <c r="AV1495" i="2" s="1"/>
  <c r="AV1496" i="2" s="1"/>
  <c r="AV1497" i="2" s="1"/>
  <c r="AV1498" i="2" s="1"/>
  <c r="AV1499" i="2" s="1"/>
  <c r="AV1500" i="2" s="1"/>
  <c r="AV1501" i="2" s="1"/>
  <c r="AV1502" i="2" s="1"/>
  <c r="AV1503" i="2" s="1"/>
  <c r="AV1504" i="2" s="1"/>
  <c r="AV1505" i="2" s="1"/>
  <c r="AV1506" i="2" s="1"/>
  <c r="AV1507" i="2" s="1"/>
  <c r="AV1508" i="2" s="1"/>
  <c r="AV1509" i="2" s="1"/>
  <c r="AV1510" i="2" s="1"/>
  <c r="AV1511" i="2" s="1"/>
  <c r="AV1512" i="2" s="1"/>
  <c r="AV1513" i="2" s="1"/>
  <c r="AV1514" i="2" s="1"/>
  <c r="AV1515" i="2" s="1"/>
  <c r="AV1516" i="2" s="1"/>
  <c r="AV1517" i="2" s="1"/>
  <c r="AV1518" i="2" s="1"/>
  <c r="AV1519" i="2" s="1"/>
  <c r="AV1520" i="2" s="1"/>
  <c r="AV1521" i="2" s="1"/>
  <c r="AV1522" i="2" s="1"/>
  <c r="AV1523" i="2" s="1"/>
  <c r="AV1524" i="2" s="1"/>
  <c r="AV1525" i="2" s="1"/>
  <c r="AV1526" i="2" s="1"/>
  <c r="AV1527" i="2" s="1"/>
  <c r="AV1528" i="2" s="1"/>
  <c r="AV1529" i="2" s="1"/>
  <c r="AV1530" i="2" s="1"/>
  <c r="AV1531" i="2" s="1"/>
  <c r="AV1532" i="2" s="1"/>
  <c r="AV1533" i="2" s="1"/>
  <c r="AV1534" i="2" s="1"/>
  <c r="AV1535" i="2" s="1"/>
  <c r="AV1536" i="2" s="1"/>
  <c r="AV1537" i="2" s="1"/>
  <c r="AV1538" i="2" s="1"/>
  <c r="AV1539" i="2" s="1"/>
  <c r="AV1540" i="2" s="1"/>
  <c r="AV1541" i="2" s="1"/>
  <c r="AV1542" i="2" s="1"/>
  <c r="AV1543" i="2" s="1"/>
  <c r="AV1544" i="2" s="1"/>
  <c r="AV1545" i="2" s="1"/>
  <c r="AV1546" i="2" s="1"/>
  <c r="AV1547" i="2" s="1"/>
  <c r="AV1548" i="2" s="1"/>
  <c r="AV1549" i="2" s="1"/>
  <c r="AV1550" i="2" s="1"/>
  <c r="AV1551" i="2" s="1"/>
  <c r="AV1552" i="2" s="1"/>
  <c r="AV1553" i="2" s="1"/>
  <c r="AV1554" i="2" s="1"/>
  <c r="AV1555" i="2" s="1"/>
  <c r="AV1556" i="2" s="1"/>
  <c r="AV1557" i="2" s="1"/>
  <c r="AV1558" i="2" s="1"/>
  <c r="AV1559" i="2" s="1"/>
  <c r="AV1560" i="2" s="1"/>
  <c r="AV1561" i="2" s="1"/>
  <c r="AV1562" i="2" s="1"/>
  <c r="AV1563" i="2" s="1"/>
  <c r="AV1564" i="2" s="1"/>
  <c r="AV1565" i="2" s="1"/>
  <c r="AV1566" i="2" s="1"/>
  <c r="AV1567" i="2" s="1"/>
  <c r="AV1568" i="2" s="1"/>
  <c r="AV1569" i="2" s="1"/>
  <c r="AV1570" i="2" s="1"/>
  <c r="AV1571" i="2" s="1"/>
  <c r="AV1572" i="2" s="1"/>
  <c r="AV1573" i="2" s="1"/>
  <c r="AV1574" i="2" s="1"/>
  <c r="AV1575" i="2" s="1"/>
  <c r="AV1576" i="2" s="1"/>
  <c r="AV1577" i="2" s="1"/>
  <c r="AV1578" i="2" s="1"/>
  <c r="AV1579" i="2" s="1"/>
  <c r="AV1580" i="2" s="1"/>
  <c r="AV1581" i="2" s="1"/>
  <c r="AV1582" i="2" s="1"/>
  <c r="AV1583" i="2" s="1"/>
  <c r="AV1584" i="2" s="1"/>
  <c r="AV1585" i="2" s="1"/>
  <c r="AV1586" i="2" s="1"/>
  <c r="AV1587" i="2" s="1"/>
  <c r="AV1588" i="2" s="1"/>
  <c r="AV1589" i="2" s="1"/>
  <c r="AV1590" i="2" s="1"/>
  <c r="AV1591" i="2" s="1"/>
  <c r="AV1592" i="2" s="1"/>
  <c r="AV1593" i="2" s="1"/>
  <c r="AV1594" i="2" s="1"/>
  <c r="AV1595" i="2" s="1"/>
  <c r="AV1596" i="2" s="1"/>
  <c r="AV1597" i="2" s="1"/>
  <c r="AV1598" i="2" s="1"/>
  <c r="AV1599" i="2" s="1"/>
  <c r="AV1600" i="2" s="1"/>
  <c r="AV1601" i="2" s="1"/>
  <c r="AV1602" i="2" s="1"/>
  <c r="AV1603" i="2" s="1"/>
  <c r="AV1604" i="2" s="1"/>
  <c r="AV1605" i="2" s="1"/>
  <c r="AV1606" i="2" s="1"/>
  <c r="AV1607" i="2" s="1"/>
  <c r="AV1608" i="2" s="1"/>
  <c r="AV1609" i="2" s="1"/>
  <c r="AV1610" i="2" s="1"/>
  <c r="AV1611" i="2" s="1"/>
  <c r="AV1612" i="2" s="1"/>
  <c r="AV1613" i="2" s="1"/>
  <c r="AV1614" i="2" s="1"/>
  <c r="AV1615" i="2" s="1"/>
  <c r="AV1616" i="2" s="1"/>
  <c r="AV1617" i="2" s="1"/>
  <c r="AV1618" i="2" s="1"/>
  <c r="AV1619" i="2" s="1"/>
  <c r="AV1620" i="2" s="1"/>
  <c r="AV1621" i="2" s="1"/>
  <c r="AV1622" i="2" s="1"/>
  <c r="AV1623" i="2" s="1"/>
  <c r="AV1624" i="2" s="1"/>
  <c r="AV1625" i="2" s="1"/>
  <c r="AV1626" i="2" s="1"/>
  <c r="AV1627" i="2" s="1"/>
  <c r="AV1628" i="2" s="1"/>
  <c r="AV1629" i="2" s="1"/>
  <c r="AV1630" i="2" s="1"/>
  <c r="AV1631" i="2" s="1"/>
  <c r="AV1632" i="2" s="1"/>
  <c r="AV1633" i="2" s="1"/>
  <c r="AV1634" i="2" s="1"/>
  <c r="AV1635" i="2" s="1"/>
  <c r="AV1636" i="2" s="1"/>
  <c r="AV1637" i="2" s="1"/>
  <c r="AV1638" i="2" s="1"/>
  <c r="AV1639" i="2" s="1"/>
  <c r="AV1640" i="2" s="1"/>
  <c r="AV1641" i="2" s="1"/>
  <c r="AV1642" i="2" s="1"/>
  <c r="AV1643" i="2" s="1"/>
  <c r="AV1644" i="2" s="1"/>
  <c r="AV1645" i="2" s="1"/>
  <c r="AV1646" i="2" s="1"/>
  <c r="AV1647" i="2" s="1"/>
  <c r="AV1648" i="2" s="1"/>
  <c r="AV1649" i="2" s="1"/>
  <c r="AV1650" i="2" s="1"/>
  <c r="AV1651" i="2" s="1"/>
  <c r="AV1652" i="2" s="1"/>
  <c r="AV1653" i="2" s="1"/>
  <c r="AV1654" i="2" s="1"/>
  <c r="AV1655" i="2" s="1"/>
  <c r="AV1656" i="2" s="1"/>
  <c r="AV1657" i="2" s="1"/>
  <c r="AV1658" i="2" s="1"/>
  <c r="AV1659" i="2" s="1"/>
  <c r="AV1660" i="2" s="1"/>
  <c r="AV1661" i="2" s="1"/>
  <c r="AV1662" i="2" s="1"/>
  <c r="AV1663" i="2" s="1"/>
  <c r="AV1664" i="2" s="1"/>
  <c r="AV1665" i="2" s="1"/>
  <c r="AV1666" i="2" s="1"/>
  <c r="AV1667" i="2" s="1"/>
  <c r="AV1668" i="2" s="1"/>
  <c r="AV1669" i="2" s="1"/>
  <c r="AV1670" i="2" s="1"/>
  <c r="AV1671" i="2" s="1"/>
  <c r="AV1672" i="2" s="1"/>
  <c r="AV1673" i="2" s="1"/>
  <c r="AV1674" i="2" s="1"/>
  <c r="AV1675" i="2" s="1"/>
  <c r="AV1676" i="2" s="1"/>
  <c r="AV1677" i="2" s="1"/>
  <c r="AV1678" i="2" s="1"/>
  <c r="AV1679" i="2" s="1"/>
  <c r="AV1680" i="2" s="1"/>
  <c r="AV1681" i="2" s="1"/>
  <c r="AV1682" i="2" s="1"/>
  <c r="AV1683" i="2" s="1"/>
  <c r="AV1684" i="2" s="1"/>
  <c r="AV1685" i="2" s="1"/>
  <c r="AV1686" i="2" s="1"/>
  <c r="AV1687" i="2" s="1"/>
  <c r="AV1688" i="2" s="1"/>
  <c r="AV1689" i="2" s="1"/>
  <c r="AV1690" i="2" s="1"/>
  <c r="AV1691" i="2" s="1"/>
  <c r="AV1692" i="2" s="1"/>
  <c r="AV1693" i="2" s="1"/>
  <c r="AV1694" i="2" s="1"/>
  <c r="AV1695" i="2" s="1"/>
  <c r="AV1696" i="2" s="1"/>
  <c r="AV1697" i="2" s="1"/>
  <c r="AV1698" i="2" s="1"/>
  <c r="AV1699" i="2" s="1"/>
  <c r="AV1700" i="2" s="1"/>
  <c r="AV1701" i="2" s="1"/>
  <c r="AV1702" i="2" s="1"/>
  <c r="AV1703" i="2" s="1"/>
  <c r="AV1704" i="2" s="1"/>
  <c r="AV1705" i="2" s="1"/>
  <c r="AV1706" i="2" s="1"/>
  <c r="AV1707" i="2" s="1"/>
  <c r="AV1708" i="2" s="1"/>
  <c r="AV1709" i="2" s="1"/>
  <c r="AV1710" i="2" s="1"/>
  <c r="AV1711" i="2" s="1"/>
  <c r="AV1712" i="2" s="1"/>
  <c r="AV1713" i="2" s="1"/>
  <c r="AV1714" i="2" s="1"/>
  <c r="AV1715" i="2" s="1"/>
  <c r="AV1716" i="2" s="1"/>
  <c r="AV1717" i="2" s="1"/>
  <c r="AV1718" i="2" s="1"/>
  <c r="AV1719" i="2" s="1"/>
  <c r="AV1720" i="2" s="1"/>
  <c r="AV1721" i="2" s="1"/>
  <c r="AV1722" i="2" s="1"/>
  <c r="AV1723" i="2" s="1"/>
  <c r="AV1724" i="2" s="1"/>
  <c r="AV1725" i="2" s="1"/>
  <c r="AV1726" i="2" s="1"/>
  <c r="AV1727" i="2" s="1"/>
  <c r="AV1728" i="2" s="1"/>
  <c r="AV1729" i="2" s="1"/>
  <c r="AV1730" i="2" s="1"/>
  <c r="AV1731" i="2" s="1"/>
  <c r="AV1732" i="2" s="1"/>
  <c r="AV1733" i="2" s="1"/>
  <c r="AV1734" i="2" s="1"/>
  <c r="AV1735" i="2" s="1"/>
  <c r="AV1736" i="2" s="1"/>
  <c r="AV1737" i="2" s="1"/>
  <c r="AV1738" i="2" s="1"/>
  <c r="AV1739" i="2" s="1"/>
  <c r="AV1740" i="2" s="1"/>
  <c r="AV1741" i="2" s="1"/>
  <c r="AV1742" i="2" s="1"/>
  <c r="AV1743" i="2" s="1"/>
  <c r="AV1744" i="2" s="1"/>
  <c r="AV1745" i="2" s="1"/>
  <c r="AV1746" i="2" s="1"/>
  <c r="AV1747" i="2" s="1"/>
  <c r="AV1748" i="2" s="1"/>
  <c r="AV1749" i="2" s="1"/>
  <c r="AV1750" i="2" s="1"/>
  <c r="AV1751" i="2" s="1"/>
  <c r="AV1752" i="2" s="1"/>
  <c r="AV1753" i="2" s="1"/>
  <c r="AV1754" i="2" s="1"/>
  <c r="AV1755" i="2" s="1"/>
  <c r="AV1756" i="2" s="1"/>
  <c r="AV1757" i="2" s="1"/>
  <c r="AV1758" i="2" s="1"/>
  <c r="AV1759" i="2" s="1"/>
  <c r="AV1760" i="2" s="1"/>
  <c r="AV1761" i="2" s="1"/>
  <c r="AV1762" i="2" s="1"/>
  <c r="AV1763" i="2" s="1"/>
  <c r="AV1764" i="2" s="1"/>
  <c r="AV1765" i="2" s="1"/>
  <c r="AV1766" i="2" s="1"/>
  <c r="AV1767" i="2" s="1"/>
  <c r="AV1768" i="2" s="1"/>
  <c r="AV1769" i="2" s="1"/>
  <c r="AV1770" i="2" s="1"/>
  <c r="AV1771" i="2" s="1"/>
  <c r="AV1772" i="2" s="1"/>
  <c r="AV1773" i="2" s="1"/>
  <c r="AV1774" i="2" s="1"/>
  <c r="AV1775" i="2" s="1"/>
  <c r="AV1776" i="2" s="1"/>
  <c r="AV1777" i="2" s="1"/>
  <c r="AV1778" i="2" s="1"/>
  <c r="AV1779" i="2" s="1"/>
  <c r="AV1780" i="2" s="1"/>
  <c r="AV1781" i="2" s="1"/>
  <c r="AV1782" i="2" s="1"/>
  <c r="AV1783" i="2" s="1"/>
  <c r="AV1784" i="2" s="1"/>
  <c r="AV1785" i="2" s="1"/>
  <c r="AV1786" i="2" s="1"/>
  <c r="AV1787" i="2" s="1"/>
  <c r="AV1788" i="2" s="1"/>
  <c r="AV1789" i="2" s="1"/>
  <c r="AV1790" i="2" s="1"/>
  <c r="AV1791" i="2" s="1"/>
  <c r="AV1792" i="2" s="1"/>
  <c r="AV1793" i="2" s="1"/>
  <c r="AV1794" i="2" s="1"/>
  <c r="AV1795" i="2" s="1"/>
  <c r="AV1796" i="2" s="1"/>
  <c r="AV1797" i="2" s="1"/>
  <c r="AV1798" i="2" s="1"/>
  <c r="AV1799" i="2" s="1"/>
  <c r="AV1800" i="2" s="1"/>
  <c r="AV1801" i="2" s="1"/>
  <c r="AV1802" i="2" s="1"/>
  <c r="AV1803" i="2" s="1"/>
  <c r="AV1804" i="2" s="1"/>
  <c r="AV1805" i="2" s="1"/>
  <c r="AV1806" i="2" s="1"/>
  <c r="AV1807" i="2" s="1"/>
  <c r="AV1808" i="2" s="1"/>
  <c r="AV1809" i="2" s="1"/>
  <c r="AV1810" i="2" s="1"/>
  <c r="AV1811" i="2" s="1"/>
  <c r="AV1812" i="2" s="1"/>
  <c r="AV1813" i="2" s="1"/>
  <c r="AV1814" i="2" s="1"/>
  <c r="AV1815" i="2" s="1"/>
  <c r="AV1816" i="2" s="1"/>
  <c r="AV1817" i="2" s="1"/>
  <c r="AV1818" i="2" s="1"/>
  <c r="AV1819" i="2" s="1"/>
  <c r="AV1820" i="2" s="1"/>
  <c r="AV1821" i="2" s="1"/>
  <c r="AV1822" i="2" s="1"/>
  <c r="AV1823" i="2" s="1"/>
  <c r="AV1824" i="2" s="1"/>
  <c r="AV1825" i="2" s="1"/>
  <c r="AV1826" i="2" s="1"/>
  <c r="AV1827" i="2" s="1"/>
  <c r="AV1828" i="2" s="1"/>
  <c r="AV1829" i="2" s="1"/>
  <c r="AV1830" i="2" s="1"/>
  <c r="AV1831" i="2" s="1"/>
  <c r="AV1832" i="2" s="1"/>
  <c r="AV1833" i="2" s="1"/>
  <c r="AV1834" i="2" s="1"/>
  <c r="AV1835" i="2" s="1"/>
  <c r="AV1836" i="2" s="1"/>
  <c r="AV1837" i="2" s="1"/>
  <c r="AV1838" i="2" s="1"/>
  <c r="AV1839" i="2" s="1"/>
  <c r="AV1840" i="2" s="1"/>
  <c r="AV1841" i="2" s="1"/>
  <c r="AV1842" i="2" s="1"/>
  <c r="AV1843" i="2" s="1"/>
  <c r="AV1844" i="2" s="1"/>
  <c r="AV1845" i="2" s="1"/>
  <c r="AV1846" i="2" s="1"/>
  <c r="AV1847" i="2" s="1"/>
  <c r="AV1848" i="2" s="1"/>
  <c r="AV1849" i="2" s="1"/>
  <c r="AV1850" i="2" s="1"/>
  <c r="AV1851" i="2" s="1"/>
  <c r="AV1852" i="2" s="1"/>
  <c r="AV1853" i="2" s="1"/>
  <c r="AV1854" i="2" s="1"/>
  <c r="AV1855" i="2" s="1"/>
  <c r="AV1856" i="2" s="1"/>
  <c r="AV1857" i="2" s="1"/>
  <c r="AV1858" i="2" s="1"/>
  <c r="AV1859" i="2" s="1"/>
  <c r="AV1860" i="2" s="1"/>
  <c r="AV1861" i="2" s="1"/>
  <c r="AV1862" i="2" s="1"/>
  <c r="AV1863" i="2" s="1"/>
  <c r="AV1864" i="2" s="1"/>
  <c r="AV1865" i="2" s="1"/>
  <c r="AV1866" i="2" s="1"/>
  <c r="AV1867" i="2" s="1"/>
  <c r="AV1868" i="2" s="1"/>
  <c r="AV1869" i="2" s="1"/>
  <c r="AV1870" i="2" s="1"/>
  <c r="AV1871" i="2" s="1"/>
  <c r="AV1872" i="2" s="1"/>
  <c r="AV1873" i="2" s="1"/>
  <c r="AV1874" i="2" s="1"/>
  <c r="AV1875" i="2" s="1"/>
  <c r="AV1876" i="2" s="1"/>
  <c r="AV1877" i="2" s="1"/>
  <c r="AV1878" i="2" s="1"/>
  <c r="AV1879" i="2" s="1"/>
  <c r="AV1880" i="2" s="1"/>
  <c r="AV1881" i="2" s="1"/>
  <c r="AV1882" i="2" s="1"/>
  <c r="AV1883" i="2" s="1"/>
  <c r="AV1884" i="2" s="1"/>
  <c r="AV1885" i="2" s="1"/>
  <c r="AV1886" i="2" s="1"/>
  <c r="AV1887" i="2" s="1"/>
  <c r="AV1888" i="2" s="1"/>
  <c r="AV1889" i="2" s="1"/>
  <c r="AV1890" i="2" s="1"/>
  <c r="AV1891" i="2" s="1"/>
  <c r="AV1892" i="2" s="1"/>
  <c r="AV1893" i="2" s="1"/>
  <c r="AV1894" i="2" s="1"/>
  <c r="AV1895" i="2" s="1"/>
  <c r="AV1896" i="2" s="1"/>
  <c r="AV1897" i="2" s="1"/>
  <c r="AV1898" i="2" s="1"/>
  <c r="AV1899" i="2" s="1"/>
  <c r="AV1900" i="2" s="1"/>
  <c r="AV1901" i="2" s="1"/>
  <c r="AV1902" i="2" s="1"/>
  <c r="AV1903" i="2" s="1"/>
  <c r="AV1904" i="2" s="1"/>
  <c r="AV1905" i="2" s="1"/>
  <c r="AV1906" i="2" s="1"/>
  <c r="AV1907" i="2" s="1"/>
  <c r="AV1908" i="2" s="1"/>
  <c r="AV1909" i="2" s="1"/>
  <c r="AV1910" i="2" s="1"/>
  <c r="AV1911" i="2" s="1"/>
  <c r="AV1912" i="2" s="1"/>
  <c r="AV1913" i="2" s="1"/>
  <c r="AV1914" i="2" s="1"/>
  <c r="AV1915" i="2" s="1"/>
  <c r="AV1916" i="2" s="1"/>
  <c r="AV1917" i="2" s="1"/>
  <c r="AV1918" i="2" s="1"/>
  <c r="AV1919" i="2" s="1"/>
  <c r="AV1920" i="2" s="1"/>
  <c r="AV1921" i="2" s="1"/>
  <c r="AV1922" i="2" s="1"/>
  <c r="AV1923" i="2" s="1"/>
  <c r="AV1924" i="2" s="1"/>
  <c r="AV1925" i="2" s="1"/>
  <c r="AV1926" i="2" s="1"/>
  <c r="AV1927" i="2" s="1"/>
  <c r="AV1928" i="2" s="1"/>
  <c r="AV1929" i="2" s="1"/>
  <c r="AV1930" i="2" s="1"/>
  <c r="AV1931" i="2" s="1"/>
  <c r="AV1932" i="2" s="1"/>
  <c r="AV1933" i="2" s="1"/>
  <c r="AV1934" i="2" s="1"/>
  <c r="AV1935" i="2" s="1"/>
  <c r="AV1936" i="2" s="1"/>
  <c r="AV1937" i="2" s="1"/>
  <c r="AV1938" i="2" s="1"/>
  <c r="AV1939" i="2" s="1"/>
  <c r="AV1940" i="2" s="1"/>
  <c r="AV1941" i="2" s="1"/>
  <c r="AV1942" i="2" s="1"/>
  <c r="AV1943" i="2" s="1"/>
  <c r="AV1944" i="2" s="1"/>
  <c r="AV1945" i="2" s="1"/>
  <c r="AV1946" i="2" s="1"/>
  <c r="AV1947" i="2" s="1"/>
  <c r="AV1948" i="2" s="1"/>
  <c r="AV1949" i="2" s="1"/>
  <c r="AV1950" i="2" s="1"/>
  <c r="AV1951" i="2" s="1"/>
  <c r="AV1952" i="2" s="1"/>
  <c r="AV1953" i="2" s="1"/>
  <c r="AV1954" i="2" s="1"/>
  <c r="AV1955" i="2" s="1"/>
  <c r="AV1956" i="2" s="1"/>
  <c r="AV1957" i="2" s="1"/>
  <c r="AV1958" i="2" s="1"/>
  <c r="AV1959" i="2" s="1"/>
  <c r="AV1960" i="2" s="1"/>
  <c r="AV1961" i="2" s="1"/>
  <c r="AV1962" i="2" s="1"/>
  <c r="AV1963" i="2" s="1"/>
  <c r="AV1964" i="2" s="1"/>
  <c r="AV1965" i="2" s="1"/>
  <c r="AV1966" i="2" s="1"/>
  <c r="AV1967" i="2" s="1"/>
  <c r="AV1968" i="2" s="1"/>
  <c r="AV1969" i="2" s="1"/>
  <c r="AV1970" i="2" s="1"/>
  <c r="AV1971" i="2" s="1"/>
  <c r="AV1972" i="2" s="1"/>
  <c r="AV1973" i="2" s="1"/>
  <c r="AV1974" i="2" s="1"/>
  <c r="AV1975" i="2" s="1"/>
  <c r="AV1976" i="2" s="1"/>
  <c r="AV1977" i="2" s="1"/>
  <c r="AV1978" i="2" s="1"/>
  <c r="AV1979" i="2" s="1"/>
  <c r="AV1980" i="2" s="1"/>
  <c r="AV1981" i="2" s="1"/>
  <c r="AV1982" i="2" s="1"/>
  <c r="AV1983" i="2" s="1"/>
  <c r="AV1984" i="2" s="1"/>
  <c r="AV1985" i="2" s="1"/>
  <c r="AV1986" i="2" s="1"/>
  <c r="AV1987" i="2" s="1"/>
  <c r="AV1988" i="2" s="1"/>
  <c r="AV1989" i="2" s="1"/>
  <c r="AV1990" i="2" s="1"/>
  <c r="AV1991" i="2" s="1"/>
  <c r="AV1992" i="2" s="1"/>
  <c r="AV1993" i="2" s="1"/>
  <c r="AV1994" i="2" s="1"/>
  <c r="AV1995" i="2" s="1"/>
  <c r="AV1996" i="2" s="1"/>
  <c r="AV1997" i="2" s="1"/>
  <c r="AV1998" i="2" s="1"/>
  <c r="AV1999" i="2" s="1"/>
  <c r="AV2000" i="2" s="1"/>
  <c r="AV2001" i="2" s="1"/>
  <c r="H2001" i="1"/>
  <c r="I2001" i="1"/>
  <c r="J2001" i="1"/>
  <c r="K2001" i="1"/>
  <c r="I48" i="1"/>
  <c r="H48" i="1"/>
  <c r="I52" i="1"/>
  <c r="H52" i="1"/>
  <c r="H45" i="1"/>
  <c r="I45" i="1"/>
  <c r="K45" i="1"/>
  <c r="J45" i="1"/>
  <c r="I46" i="1"/>
  <c r="H46" i="1"/>
  <c r="K46" i="1"/>
  <c r="J46" i="1"/>
  <c r="H47" i="1"/>
  <c r="I47" i="1"/>
  <c r="K47" i="1"/>
  <c r="J47" i="1"/>
  <c r="K48" i="1"/>
  <c r="J48" i="1"/>
  <c r="H49" i="1"/>
  <c r="I49" i="1"/>
  <c r="K49" i="1"/>
  <c r="J49" i="1"/>
  <c r="I50" i="1"/>
  <c r="H50" i="1"/>
  <c r="K50" i="1"/>
  <c r="J50" i="1"/>
  <c r="H51" i="1"/>
  <c r="I51" i="1"/>
  <c r="L51" i="1" s="1"/>
  <c r="J51" i="1"/>
  <c r="K51" i="1"/>
  <c r="K52" i="1"/>
  <c r="J52" i="1"/>
  <c r="H53" i="1"/>
  <c r="I53" i="1"/>
  <c r="J53" i="1"/>
  <c r="K53" i="1"/>
  <c r="H54" i="1"/>
  <c r="I54" i="1"/>
  <c r="J54" i="1"/>
  <c r="K54" i="1"/>
  <c r="I55" i="1"/>
  <c r="H55" i="1"/>
  <c r="K55" i="1"/>
  <c r="J55" i="1"/>
  <c r="H56" i="1"/>
  <c r="I56" i="1"/>
  <c r="J56" i="1"/>
  <c r="K56" i="1"/>
  <c r="I57" i="1"/>
  <c r="H57" i="1"/>
  <c r="K57" i="1"/>
  <c r="J57" i="1"/>
  <c r="H58" i="1"/>
  <c r="I58" i="1"/>
  <c r="K58" i="1"/>
  <c r="J58" i="1"/>
  <c r="I59" i="1"/>
  <c r="H59" i="1"/>
  <c r="J59" i="1"/>
  <c r="K59" i="1"/>
  <c r="H60" i="1"/>
  <c r="I60" i="1"/>
  <c r="J60" i="1"/>
  <c r="K60" i="1"/>
  <c r="I61" i="1"/>
  <c r="H61" i="1"/>
  <c r="K61" i="1"/>
  <c r="J61" i="1"/>
  <c r="H62" i="1"/>
  <c r="I62" i="1"/>
  <c r="K62" i="1"/>
  <c r="J62" i="1"/>
  <c r="I63" i="1"/>
  <c r="H63" i="1"/>
  <c r="J63" i="1"/>
  <c r="K63" i="1"/>
  <c r="H64" i="1"/>
  <c r="I64" i="1"/>
  <c r="J64" i="1"/>
  <c r="K64" i="1"/>
  <c r="I65" i="1"/>
  <c r="H65" i="1"/>
  <c r="K65" i="1"/>
  <c r="J65" i="1"/>
  <c r="H66" i="1"/>
  <c r="I66" i="1"/>
  <c r="K66" i="1"/>
  <c r="J66" i="1"/>
  <c r="I67" i="1"/>
  <c r="H67" i="1"/>
  <c r="J67" i="1"/>
  <c r="K67" i="1"/>
  <c r="H68" i="1"/>
  <c r="I68" i="1"/>
  <c r="K68" i="1"/>
  <c r="J68" i="1"/>
  <c r="H69" i="1"/>
  <c r="I69" i="1"/>
  <c r="J69" i="1"/>
  <c r="K69" i="1"/>
  <c r="H70" i="1"/>
  <c r="I70" i="1"/>
  <c r="J70" i="1"/>
  <c r="K70" i="1"/>
  <c r="I71" i="1"/>
  <c r="H71" i="1"/>
  <c r="K71" i="1"/>
  <c r="J71" i="1"/>
  <c r="H72" i="1"/>
  <c r="I72" i="1"/>
  <c r="K72" i="1"/>
  <c r="J72" i="1"/>
  <c r="I73" i="1"/>
  <c r="H73" i="1"/>
  <c r="J73" i="1"/>
  <c r="K73" i="1"/>
  <c r="I74" i="1"/>
  <c r="H74" i="1"/>
  <c r="J74" i="1"/>
  <c r="K74" i="1"/>
  <c r="H75" i="1"/>
  <c r="I75" i="1"/>
  <c r="K75" i="1"/>
  <c r="J75" i="1"/>
  <c r="I76" i="1"/>
  <c r="H76" i="1"/>
  <c r="K76" i="1"/>
  <c r="J76" i="1"/>
  <c r="H77" i="1"/>
  <c r="I77" i="1"/>
  <c r="J77" i="1"/>
  <c r="K77" i="1"/>
  <c r="I78" i="1"/>
  <c r="H78" i="1"/>
  <c r="K78" i="1"/>
  <c r="J78" i="1"/>
  <c r="H79" i="1"/>
  <c r="I79" i="1"/>
  <c r="J79" i="1"/>
  <c r="K79" i="1"/>
  <c r="G81" i="1"/>
  <c r="H81" i="1" s="1"/>
  <c r="F81" i="1"/>
  <c r="F82" i="1" s="1"/>
  <c r="F83" i="1" s="1"/>
  <c r="F84" i="1" s="1"/>
  <c r="F85" i="1" s="1"/>
  <c r="F86" i="1" s="1"/>
  <c r="F87" i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I80" i="1"/>
  <c r="H80" i="1"/>
  <c r="J80" i="1"/>
  <c r="K80" i="1"/>
  <c r="G82" i="1"/>
  <c r="H82" i="1" s="1"/>
  <c r="J81" i="1"/>
  <c r="I94" i="4"/>
  <c r="C15" i="9"/>
  <c r="C6" i="9"/>
  <c r="H12" i="9" s="1"/>
  <c r="C16" i="9"/>
  <c r="C21" i="9"/>
  <c r="G73" i="9" s="1"/>
  <c r="B76" i="11" s="1"/>
  <c r="C76" i="11" s="1"/>
  <c r="C18" i="9"/>
  <c r="G59" i="9" s="1"/>
  <c r="B62" i="11" s="1"/>
  <c r="C62" i="11" s="1"/>
  <c r="C26" i="9"/>
  <c r="H92" i="9" s="1"/>
  <c r="C23" i="9"/>
  <c r="C9" i="9"/>
  <c r="C22" i="9"/>
  <c r="H76" i="9" s="1"/>
  <c r="C10" i="9"/>
  <c r="G29" i="9" s="1"/>
  <c r="B32" i="11" s="1"/>
  <c r="C32" i="11" s="1"/>
  <c r="C25" i="9"/>
  <c r="H88" i="9" s="1"/>
  <c r="C7" i="9"/>
  <c r="C5" i="9"/>
  <c r="G8" i="9" s="1"/>
  <c r="B11" i="11" s="1"/>
  <c r="C11" i="11" s="1"/>
  <c r="C8" i="9"/>
  <c r="H20" i="9" s="1"/>
  <c r="C17" i="9"/>
  <c r="C12" i="9"/>
  <c r="G36" i="9" s="1"/>
  <c r="B39" i="11" s="1"/>
  <c r="C39" i="11" s="1"/>
  <c r="C28" i="9"/>
  <c r="C11" i="9"/>
  <c r="G32" i="9" s="1"/>
  <c r="B35" i="11" s="1"/>
  <c r="C35" i="11" s="1"/>
  <c r="C24" i="9"/>
  <c r="C13" i="9"/>
  <c r="C19" i="9"/>
  <c r="C20" i="9"/>
  <c r="H64" i="9"/>
  <c r="G33" i="9"/>
  <c r="B36" i="11" s="1"/>
  <c r="C36" i="11" s="1"/>
  <c r="H80" i="9"/>
  <c r="G72" i="9"/>
  <c r="B75" i="11" s="1"/>
  <c r="C75" i="11" s="1"/>
  <c r="G9" i="9"/>
  <c r="B12" i="11" s="1"/>
  <c r="C12" i="11" s="1"/>
  <c r="G11" i="9"/>
  <c r="B14" i="11" s="1"/>
  <c r="C14" i="11" s="1"/>
  <c r="H28" i="9"/>
  <c r="H52" i="9"/>
  <c r="G16" i="9"/>
  <c r="B19" i="11" s="1"/>
  <c r="C19" i="11" s="1"/>
  <c r="G17" i="9"/>
  <c r="B20" i="11" s="1"/>
  <c r="C20" i="11" s="1"/>
  <c r="H16" i="9"/>
  <c r="G18" i="9"/>
  <c r="B21" i="11" s="1"/>
  <c r="C21" i="11" s="1"/>
  <c r="G77" i="9"/>
  <c r="B80" i="11" s="1"/>
  <c r="C80" i="11" s="1"/>
  <c r="G76" i="9"/>
  <c r="B79" i="11" s="1"/>
  <c r="C79" i="11" s="1"/>
  <c r="G78" i="9"/>
  <c r="B81" i="11" s="1"/>
  <c r="C81" i="11" s="1"/>
  <c r="G79" i="9"/>
  <c r="B82" i="11" s="1"/>
  <c r="C82" i="11" s="1"/>
  <c r="G12" i="9"/>
  <c r="B15" i="11" s="1"/>
  <c r="C15" i="11" s="1"/>
  <c r="G14" i="9"/>
  <c r="B17" i="11" s="1"/>
  <c r="C17" i="11" s="1"/>
  <c r="G13" i="9"/>
  <c r="B16" i="11" s="1"/>
  <c r="C16" i="11" s="1"/>
  <c r="G86" i="9"/>
  <c r="B89" i="11" s="1"/>
  <c r="C89" i="11" s="1"/>
  <c r="H24" i="9"/>
  <c r="G50" i="9"/>
  <c r="B53" i="11" s="1"/>
  <c r="C53" i="11" s="1"/>
  <c r="G48" i="9"/>
  <c r="B51" i="11" s="1"/>
  <c r="C51" i="11" s="1"/>
  <c r="I92" i="4" l="1"/>
  <c r="L74" i="1"/>
  <c r="L70" i="1"/>
  <c r="L66" i="1"/>
  <c r="L54" i="1"/>
  <c r="L47" i="1"/>
  <c r="L45" i="1"/>
  <c r="L80" i="1"/>
  <c r="L62" i="1"/>
  <c r="L79" i="1"/>
  <c r="L75" i="1"/>
  <c r="L71" i="1"/>
  <c r="L67" i="1"/>
  <c r="L46" i="1"/>
  <c r="L58" i="1"/>
  <c r="L68" i="1"/>
  <c r="L64" i="1"/>
  <c r="L60" i="1"/>
  <c r="L56" i="1"/>
  <c r="L78" i="1"/>
  <c r="L77" i="1"/>
  <c r="L73" i="1"/>
  <c r="L69" i="1"/>
  <c r="L53" i="1"/>
  <c r="I99" i="4"/>
  <c r="L76" i="1"/>
  <c r="L72" i="1"/>
  <c r="L63" i="1"/>
  <c r="L55" i="1"/>
  <c r="L65" i="1"/>
  <c r="L61" i="1"/>
  <c r="L57" i="1"/>
  <c r="L48" i="1"/>
  <c r="A11" i="2"/>
  <c r="A12" i="2" s="1"/>
  <c r="A14" i="3"/>
  <c r="A15" i="3" s="1"/>
  <c r="G97" i="9"/>
  <c r="B100" i="11" s="1"/>
  <c r="C100" i="11" s="1"/>
  <c r="G99" i="9"/>
  <c r="B102" i="11" s="1"/>
  <c r="C102" i="11" s="1"/>
  <c r="H96" i="9"/>
  <c r="G98" i="9"/>
  <c r="B101" i="11" s="1"/>
  <c r="C101" i="11" s="1"/>
  <c r="G96" i="9"/>
  <c r="B99" i="11" s="1"/>
  <c r="C99" i="11" s="1"/>
  <c r="C20" i="8"/>
  <c r="C27" i="8"/>
  <c r="C12" i="8"/>
  <c r="C28" i="8"/>
  <c r="C7" i="8"/>
  <c r="C13" i="8"/>
  <c r="C23" i="8"/>
  <c r="C8" i="8"/>
  <c r="C16" i="8"/>
  <c r="C17" i="8"/>
  <c r="H56" i="8" s="1"/>
  <c r="C9" i="8"/>
  <c r="C5" i="8"/>
  <c r="H8" i="8" s="1"/>
  <c r="C4" i="8"/>
  <c r="C6" i="8"/>
  <c r="C21" i="8"/>
  <c r="C25" i="8"/>
  <c r="C10" i="8"/>
  <c r="C24" i="8"/>
  <c r="C11" i="8"/>
  <c r="C22" i="8"/>
  <c r="H76" i="8" s="1"/>
  <c r="C18" i="8"/>
  <c r="C15" i="8"/>
  <c r="C14" i="8"/>
  <c r="C19" i="8"/>
  <c r="C26" i="8"/>
  <c r="H92" i="8" s="1"/>
  <c r="G19" i="9"/>
  <c r="B22" i="11" s="1"/>
  <c r="C22" i="11" s="1"/>
  <c r="G94" i="9"/>
  <c r="B97" i="11" s="1"/>
  <c r="C97" i="11" s="1"/>
  <c r="G10" i="9"/>
  <c r="B13" i="11" s="1"/>
  <c r="C13" i="11" s="1"/>
  <c r="G92" i="9"/>
  <c r="B95" i="11" s="1"/>
  <c r="C95" i="11" s="1"/>
  <c r="G88" i="9"/>
  <c r="B91" i="11" s="1"/>
  <c r="C91" i="11" s="1"/>
  <c r="I71" i="4"/>
  <c r="D23" i="1" s="1"/>
  <c r="M74" i="1" s="1"/>
  <c r="H40" i="9"/>
  <c r="G15" i="9"/>
  <c r="B18" i="11" s="1"/>
  <c r="C18" i="11" s="1"/>
  <c r="G93" i="9"/>
  <c r="B96" i="11" s="1"/>
  <c r="C96" i="11" s="1"/>
  <c r="D15" i="1"/>
  <c r="G7" i="1" s="1"/>
  <c r="H7" i="1" s="1"/>
  <c r="L50" i="1"/>
  <c r="G89" i="9"/>
  <c r="B92" i="11" s="1"/>
  <c r="C92" i="11" s="1"/>
  <c r="G42" i="9"/>
  <c r="B45" i="11" s="1"/>
  <c r="C45" i="11" s="1"/>
  <c r="G90" i="9"/>
  <c r="B93" i="11" s="1"/>
  <c r="C93" i="11" s="1"/>
  <c r="K81" i="1"/>
  <c r="C100" i="4"/>
  <c r="F72" i="4" s="1"/>
  <c r="G95" i="9"/>
  <c r="B98" i="11" s="1"/>
  <c r="C98" i="11" s="1"/>
  <c r="G38" i="9"/>
  <c r="B41" i="11" s="1"/>
  <c r="C41" i="11" s="1"/>
  <c r="G30" i="9"/>
  <c r="B33" i="11" s="1"/>
  <c r="C33" i="11" s="1"/>
  <c r="C4" i="9"/>
  <c r="G7" i="9" s="1"/>
  <c r="B10" i="11" s="1"/>
  <c r="C10" i="11" s="1"/>
  <c r="I81" i="1"/>
  <c r="L81" i="1" s="1"/>
  <c r="H36" i="9"/>
  <c r="K82" i="1"/>
  <c r="L49" i="1"/>
  <c r="G37" i="9"/>
  <c r="B40" i="11" s="1"/>
  <c r="C40" i="11" s="1"/>
  <c r="G31" i="9"/>
  <c r="B34" i="11" s="1"/>
  <c r="C34" i="11" s="1"/>
  <c r="G75" i="9"/>
  <c r="B78" i="11" s="1"/>
  <c r="C78" i="11" s="1"/>
  <c r="H32" i="9"/>
  <c r="I82" i="1"/>
  <c r="L82" i="1" s="1"/>
  <c r="G91" i="9"/>
  <c r="B94" i="11" s="1"/>
  <c r="C94" i="11" s="1"/>
  <c r="G74" i="9"/>
  <c r="B77" i="11" s="1"/>
  <c r="C77" i="11" s="1"/>
  <c r="G34" i="9"/>
  <c r="B37" i="11" s="1"/>
  <c r="C37" i="11" s="1"/>
  <c r="G39" i="9"/>
  <c r="B42" i="11" s="1"/>
  <c r="C42" i="11" s="1"/>
  <c r="G28" i="9"/>
  <c r="B31" i="11" s="1"/>
  <c r="C31" i="11" s="1"/>
  <c r="H72" i="9"/>
  <c r="G35" i="9"/>
  <c r="B38" i="11" s="1"/>
  <c r="C38" i="11" s="1"/>
  <c r="G8" i="1"/>
  <c r="H8" i="9"/>
  <c r="C14" i="9"/>
  <c r="H44" i="9" s="1"/>
  <c r="A16" i="3"/>
  <c r="G66" i="9"/>
  <c r="B69" i="11" s="1"/>
  <c r="C69" i="11" s="1"/>
  <c r="G64" i="9"/>
  <c r="B67" i="11" s="1"/>
  <c r="C67" i="11" s="1"/>
  <c r="G70" i="9"/>
  <c r="B73" i="11" s="1"/>
  <c r="C73" i="11" s="1"/>
  <c r="G65" i="9"/>
  <c r="B68" i="11" s="1"/>
  <c r="C68" i="11" s="1"/>
  <c r="G68" i="9"/>
  <c r="B71" i="11" s="1"/>
  <c r="C71" i="11" s="1"/>
  <c r="G71" i="9"/>
  <c r="B74" i="11" s="1"/>
  <c r="C74" i="11" s="1"/>
  <c r="G83" i="9"/>
  <c r="B86" i="11" s="1"/>
  <c r="C86" i="11" s="1"/>
  <c r="G81" i="9"/>
  <c r="B84" i="11" s="1"/>
  <c r="C84" i="11" s="1"/>
  <c r="G82" i="9"/>
  <c r="B85" i="11" s="1"/>
  <c r="C85" i="11" s="1"/>
  <c r="H84" i="9"/>
  <c r="G87" i="9"/>
  <c r="B90" i="11" s="1"/>
  <c r="C90" i="11" s="1"/>
  <c r="G80" i="9"/>
  <c r="B83" i="11" s="1"/>
  <c r="C83" i="11" s="1"/>
  <c r="G85" i="9"/>
  <c r="B88" i="11" s="1"/>
  <c r="C88" i="11" s="1"/>
  <c r="G84" i="9"/>
  <c r="B87" i="11" s="1"/>
  <c r="C87" i="11" s="1"/>
  <c r="G53" i="9"/>
  <c r="B56" i="11" s="1"/>
  <c r="C56" i="11" s="1"/>
  <c r="G52" i="9"/>
  <c r="B55" i="11" s="1"/>
  <c r="C55" i="11" s="1"/>
  <c r="G57" i="9"/>
  <c r="B60" i="11" s="1"/>
  <c r="C60" i="11" s="1"/>
  <c r="G54" i="9"/>
  <c r="B57" i="11" s="1"/>
  <c r="C57" i="11" s="1"/>
  <c r="H56" i="9"/>
  <c r="G55" i="9"/>
  <c r="B58" i="11" s="1"/>
  <c r="C58" i="11" s="1"/>
  <c r="G58" i="9"/>
  <c r="B61" i="11" s="1"/>
  <c r="C61" i="11" s="1"/>
  <c r="G56" i="9"/>
  <c r="B59" i="11" s="1"/>
  <c r="C59" i="11" s="1"/>
  <c r="G4" i="9"/>
  <c r="B7" i="11" s="1"/>
  <c r="C7" i="11" s="1"/>
  <c r="D7" i="11" s="1"/>
  <c r="G5" i="9"/>
  <c r="B8" i="11" s="1"/>
  <c r="C8" i="11" s="1"/>
  <c r="D8" i="11" s="1"/>
  <c r="H4" i="9"/>
  <c r="G6" i="9"/>
  <c r="B9" i="11" s="1"/>
  <c r="C9" i="11" s="1"/>
  <c r="G23" i="9"/>
  <c r="B26" i="11" s="1"/>
  <c r="C26" i="11" s="1"/>
  <c r="G22" i="9"/>
  <c r="B25" i="11" s="1"/>
  <c r="C25" i="11" s="1"/>
  <c r="G25" i="9"/>
  <c r="B28" i="11" s="1"/>
  <c r="C28" i="11" s="1"/>
  <c r="G26" i="9"/>
  <c r="B29" i="11" s="1"/>
  <c r="C29" i="11" s="1"/>
  <c r="G21" i="9"/>
  <c r="B24" i="11" s="1"/>
  <c r="C24" i="11" s="1"/>
  <c r="G27" i="9"/>
  <c r="B30" i="11" s="1"/>
  <c r="C30" i="11" s="1"/>
  <c r="G24" i="9"/>
  <c r="B27" i="11" s="1"/>
  <c r="C27" i="11" s="1"/>
  <c r="G60" i="9"/>
  <c r="B63" i="11" s="1"/>
  <c r="C63" i="11" s="1"/>
  <c r="G61" i="9"/>
  <c r="B64" i="11" s="1"/>
  <c r="C64" i="11" s="1"/>
  <c r="G62" i="9"/>
  <c r="B65" i="11" s="1"/>
  <c r="C65" i="11" s="1"/>
  <c r="H60" i="9"/>
  <c r="G47" i="9"/>
  <c r="B50" i="11" s="1"/>
  <c r="C50" i="11" s="1"/>
  <c r="G45" i="9"/>
  <c r="B48" i="11" s="1"/>
  <c r="C48" i="11" s="1"/>
  <c r="G44" i="9"/>
  <c r="B47" i="11" s="1"/>
  <c r="C47" i="11" s="1"/>
  <c r="G46" i="9"/>
  <c r="B49" i="11" s="1"/>
  <c r="C49" i="11" s="1"/>
  <c r="H48" i="9"/>
  <c r="G51" i="9"/>
  <c r="B54" i="11" s="1"/>
  <c r="C54" i="11" s="1"/>
  <c r="G49" i="9"/>
  <c r="B52" i="11" s="1"/>
  <c r="C52" i="11" s="1"/>
  <c r="G12" i="8"/>
  <c r="B15" i="10" s="1"/>
  <c r="C15" i="10" s="1"/>
  <c r="G11" i="8"/>
  <c r="B14" i="10" s="1"/>
  <c r="C14" i="10" s="1"/>
  <c r="G8" i="8"/>
  <c r="B11" i="10" s="1"/>
  <c r="C11" i="10" s="1"/>
  <c r="G13" i="8"/>
  <c r="B16" i="10" s="1"/>
  <c r="C16" i="10" s="1"/>
  <c r="G14" i="8"/>
  <c r="B17" i="10" s="1"/>
  <c r="C17" i="10" s="1"/>
  <c r="G15" i="8"/>
  <c r="B18" i="10" s="1"/>
  <c r="C18" i="10" s="1"/>
  <c r="H12" i="8"/>
  <c r="G10" i="8"/>
  <c r="B13" i="10" s="1"/>
  <c r="C13" i="10" s="1"/>
  <c r="G9" i="8"/>
  <c r="B12" i="10" s="1"/>
  <c r="C12" i="10" s="1"/>
  <c r="H80" i="8"/>
  <c r="G76" i="8"/>
  <c r="B79" i="10" s="1"/>
  <c r="C79" i="10" s="1"/>
  <c r="G79" i="8"/>
  <c r="B82" i="10" s="1"/>
  <c r="C82" i="10" s="1"/>
  <c r="G82" i="8"/>
  <c r="B85" i="10" s="1"/>
  <c r="C85" i="10" s="1"/>
  <c r="G80" i="8"/>
  <c r="B83" i="10" s="1"/>
  <c r="C83" i="10" s="1"/>
  <c r="G77" i="8"/>
  <c r="B80" i="10" s="1"/>
  <c r="C80" i="10" s="1"/>
  <c r="G81" i="8"/>
  <c r="B84" i="10" s="1"/>
  <c r="C84" i="10" s="1"/>
  <c r="G78" i="8"/>
  <c r="B81" i="10" s="1"/>
  <c r="C81" i="10" s="1"/>
  <c r="G83" i="8"/>
  <c r="B86" i="10" s="1"/>
  <c r="C86" i="10" s="1"/>
  <c r="G96" i="8"/>
  <c r="B99" i="10" s="1"/>
  <c r="C99" i="10" s="1"/>
  <c r="G95" i="8"/>
  <c r="B98" i="10" s="1"/>
  <c r="C98" i="10" s="1"/>
  <c r="H96" i="8"/>
  <c r="G97" i="8"/>
  <c r="B100" i="10" s="1"/>
  <c r="C100" i="10" s="1"/>
  <c r="G94" i="8"/>
  <c r="B97" i="10" s="1"/>
  <c r="C97" i="10" s="1"/>
  <c r="G92" i="8"/>
  <c r="B95" i="10" s="1"/>
  <c r="C95" i="10" s="1"/>
  <c r="G93" i="8"/>
  <c r="B96" i="10" s="1"/>
  <c r="C96" i="10" s="1"/>
  <c r="G98" i="8"/>
  <c r="B101" i="10" s="1"/>
  <c r="C101" i="10" s="1"/>
  <c r="G62" i="8"/>
  <c r="B65" i="10" s="1"/>
  <c r="C65" i="10" s="1"/>
  <c r="G59" i="8"/>
  <c r="B62" i="10" s="1"/>
  <c r="C62" i="10" s="1"/>
  <c r="G63" i="8"/>
  <c r="B66" i="10" s="1"/>
  <c r="C66" i="10" s="1"/>
  <c r="G56" i="8"/>
  <c r="B59" i="10" s="1"/>
  <c r="C59" i="10" s="1"/>
  <c r="G60" i="8"/>
  <c r="B63" i="10" s="1"/>
  <c r="C63" i="10" s="1"/>
  <c r="H60" i="8"/>
  <c r="G57" i="8"/>
  <c r="B60" i="10" s="1"/>
  <c r="C60" i="10" s="1"/>
  <c r="G61" i="8"/>
  <c r="B64" i="10" s="1"/>
  <c r="C64" i="10" s="1"/>
  <c r="G4" i="8"/>
  <c r="B7" i="10" s="1"/>
  <c r="C7" i="10" s="1"/>
  <c r="D7" i="10" s="1"/>
  <c r="G5" i="8"/>
  <c r="B8" i="10" s="1"/>
  <c r="C8" i="10" s="1"/>
  <c r="G6" i="8"/>
  <c r="B9" i="10" s="1"/>
  <c r="C9" i="10" s="1"/>
  <c r="G7" i="8"/>
  <c r="B10" i="10" s="1"/>
  <c r="C10" i="10" s="1"/>
  <c r="H4" i="8"/>
  <c r="G63" i="9"/>
  <c r="B66" i="11" s="1"/>
  <c r="C66" i="11" s="1"/>
  <c r="G69" i="9"/>
  <c r="B72" i="11" s="1"/>
  <c r="C72" i="11" s="1"/>
  <c r="G20" i="9"/>
  <c r="B23" i="11" s="1"/>
  <c r="C23" i="11" s="1"/>
  <c r="G58" i="8"/>
  <c r="B61" i="10" s="1"/>
  <c r="C61" i="10" s="1"/>
  <c r="H68" i="9"/>
  <c r="G67" i="9"/>
  <c r="B70" i="11" s="1"/>
  <c r="C70" i="11" s="1"/>
  <c r="A13" i="2"/>
  <c r="G54" i="8"/>
  <c r="B57" i="10" s="1"/>
  <c r="C57" i="10" s="1"/>
  <c r="L59" i="1"/>
  <c r="L52" i="1"/>
  <c r="D9" i="7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4" i="7" s="1"/>
  <c r="E33" i="1" s="1"/>
  <c r="F34" i="1" s="1"/>
  <c r="F35" i="1" s="1"/>
  <c r="J105" i="4"/>
  <c r="D21" i="1"/>
  <c r="H25" i="1"/>
  <c r="G83" i="1"/>
  <c r="J82" i="1"/>
  <c r="J79" i="4"/>
  <c r="M52" i="1" l="1"/>
  <c r="M45" i="1"/>
  <c r="M54" i="1"/>
  <c r="M50" i="1"/>
  <c r="M51" i="1"/>
  <c r="M48" i="1"/>
  <c r="M66" i="1"/>
  <c r="M59" i="1"/>
  <c r="M62" i="1"/>
  <c r="M65" i="1"/>
  <c r="M55" i="1"/>
  <c r="M7" i="1"/>
  <c r="M67" i="1"/>
  <c r="M81" i="1"/>
  <c r="M63" i="1"/>
  <c r="M70" i="1"/>
  <c r="M49" i="1"/>
  <c r="M57" i="1"/>
  <c r="M76" i="1"/>
  <c r="M72" i="1"/>
  <c r="M68" i="1"/>
  <c r="M58" i="1"/>
  <c r="M71" i="1"/>
  <c r="M61" i="1"/>
  <c r="M64" i="1"/>
  <c r="M47" i="1"/>
  <c r="M75" i="1"/>
  <c r="M77" i="1"/>
  <c r="M56" i="1"/>
  <c r="M73" i="1"/>
  <c r="M53" i="1"/>
  <c r="M60" i="1"/>
  <c r="M82" i="1"/>
  <c r="M8" i="1"/>
  <c r="M79" i="1"/>
  <c r="M69" i="1"/>
  <c r="M78" i="1"/>
  <c r="M80" i="1"/>
  <c r="M46" i="1"/>
  <c r="M25" i="1"/>
  <c r="G40" i="9"/>
  <c r="B43" i="11" s="1"/>
  <c r="C43" i="11" s="1"/>
  <c r="G35" i="8"/>
  <c r="B38" i="10" s="1"/>
  <c r="C38" i="10" s="1"/>
  <c r="H32" i="8"/>
  <c r="G32" i="8"/>
  <c r="B35" i="10" s="1"/>
  <c r="C35" i="10" s="1"/>
  <c r="G33" i="8"/>
  <c r="B36" i="10" s="1"/>
  <c r="C36" i="10" s="1"/>
  <c r="G34" i="8"/>
  <c r="B37" i="10" s="1"/>
  <c r="C37" i="10" s="1"/>
  <c r="G37" i="8"/>
  <c r="B40" i="10" s="1"/>
  <c r="C40" i="10" s="1"/>
  <c r="G38" i="8"/>
  <c r="B41" i="10" s="1"/>
  <c r="C41" i="10" s="1"/>
  <c r="H36" i="8"/>
  <c r="G36" i="8"/>
  <c r="B39" i="10" s="1"/>
  <c r="C39" i="10" s="1"/>
  <c r="G39" i="8"/>
  <c r="B42" i="10" s="1"/>
  <c r="C42" i="10" s="1"/>
  <c r="G87" i="8"/>
  <c r="B90" i="10" s="1"/>
  <c r="C90" i="10" s="1"/>
  <c r="G84" i="8"/>
  <c r="B87" i="10" s="1"/>
  <c r="C87" i="10" s="1"/>
  <c r="H84" i="8"/>
  <c r="G86" i="8"/>
  <c r="B89" i="10" s="1"/>
  <c r="C89" i="10" s="1"/>
  <c r="G85" i="8"/>
  <c r="B88" i="10" s="1"/>
  <c r="C88" i="10" s="1"/>
  <c r="G99" i="8"/>
  <c r="B102" i="10" s="1"/>
  <c r="C102" i="10" s="1"/>
  <c r="H8" i="1"/>
  <c r="G9" i="1"/>
  <c r="G29" i="8"/>
  <c r="B32" i="10" s="1"/>
  <c r="C32" i="10" s="1"/>
  <c r="G30" i="8"/>
  <c r="B33" i="10" s="1"/>
  <c r="C33" i="10" s="1"/>
  <c r="G28" i="8"/>
  <c r="B31" i="10" s="1"/>
  <c r="C31" i="10" s="1"/>
  <c r="G31" i="8"/>
  <c r="B34" i="10" s="1"/>
  <c r="C34" i="10" s="1"/>
  <c r="H28" i="8"/>
  <c r="H68" i="8"/>
  <c r="G70" i="8"/>
  <c r="B73" i="10" s="1"/>
  <c r="C73" i="10" s="1"/>
  <c r="G68" i="8"/>
  <c r="B71" i="10" s="1"/>
  <c r="C71" i="10" s="1"/>
  <c r="G71" i="8"/>
  <c r="B74" i="10" s="1"/>
  <c r="C74" i="10" s="1"/>
  <c r="G89" i="8"/>
  <c r="B92" i="10" s="1"/>
  <c r="C92" i="10" s="1"/>
  <c r="G90" i="8"/>
  <c r="B93" i="10" s="1"/>
  <c r="C93" i="10" s="1"/>
  <c r="G88" i="8"/>
  <c r="B91" i="10" s="1"/>
  <c r="C91" i="10" s="1"/>
  <c r="H88" i="8"/>
  <c r="G91" i="8"/>
  <c r="B94" i="10" s="1"/>
  <c r="C94" i="10" s="1"/>
  <c r="G69" i="8"/>
  <c r="B72" i="10" s="1"/>
  <c r="C72" i="10" s="1"/>
  <c r="G75" i="8"/>
  <c r="B78" i="10" s="1"/>
  <c r="C78" i="10" s="1"/>
  <c r="G72" i="8"/>
  <c r="B75" i="10" s="1"/>
  <c r="C75" i="10" s="1"/>
  <c r="H72" i="8"/>
  <c r="G73" i="8"/>
  <c r="B76" i="10" s="1"/>
  <c r="C76" i="10" s="1"/>
  <c r="G74" i="8"/>
  <c r="B77" i="10" s="1"/>
  <c r="C77" i="10" s="1"/>
  <c r="D8" i="10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G41" i="9"/>
  <c r="B44" i="11" s="1"/>
  <c r="C44" i="11" s="1"/>
  <c r="D7" i="1"/>
  <c r="I105" i="4"/>
  <c r="G26" i="8"/>
  <c r="B29" i="10" s="1"/>
  <c r="C29" i="10" s="1"/>
  <c r="H24" i="8"/>
  <c r="G24" i="8"/>
  <c r="B27" i="10" s="1"/>
  <c r="C27" i="10" s="1"/>
  <c r="G25" i="8"/>
  <c r="B28" i="10" s="1"/>
  <c r="C28" i="10" s="1"/>
  <c r="G27" i="8"/>
  <c r="B30" i="10" s="1"/>
  <c r="C30" i="10" s="1"/>
  <c r="H52" i="8"/>
  <c r="G55" i="8"/>
  <c r="B58" i="10" s="1"/>
  <c r="C58" i="10" s="1"/>
  <c r="G52" i="8"/>
  <c r="B55" i="10" s="1"/>
  <c r="C55" i="10" s="1"/>
  <c r="G53" i="8"/>
  <c r="B56" i="10" s="1"/>
  <c r="C56" i="10" s="1"/>
  <c r="G65" i="8"/>
  <c r="B68" i="10" s="1"/>
  <c r="C68" i="10" s="1"/>
  <c r="G64" i="8"/>
  <c r="B67" i="10" s="1"/>
  <c r="C67" i="10" s="1"/>
  <c r="G67" i="8"/>
  <c r="B70" i="10" s="1"/>
  <c r="C70" i="10" s="1"/>
  <c r="H64" i="8"/>
  <c r="G66" i="8"/>
  <c r="B69" i="10" s="1"/>
  <c r="C69" i="10" s="1"/>
  <c r="G22" i="8"/>
  <c r="B25" i="10" s="1"/>
  <c r="C25" i="10" s="1"/>
  <c r="G23" i="8"/>
  <c r="B26" i="10" s="1"/>
  <c r="C26" i="10" s="1"/>
  <c r="G21" i="8"/>
  <c r="B24" i="10" s="1"/>
  <c r="C24" i="10" s="1"/>
  <c r="H20" i="8"/>
  <c r="G20" i="8"/>
  <c r="B23" i="10" s="1"/>
  <c r="C23" i="10" s="1"/>
  <c r="H44" i="8"/>
  <c r="G46" i="8"/>
  <c r="B49" i="10" s="1"/>
  <c r="C49" i="10" s="1"/>
  <c r="G44" i="8"/>
  <c r="B47" i="10" s="1"/>
  <c r="C47" i="10" s="1"/>
  <c r="G45" i="8"/>
  <c r="B48" i="10" s="1"/>
  <c r="C48" i="10" s="1"/>
  <c r="G47" i="8"/>
  <c r="B50" i="10" s="1"/>
  <c r="C50" i="10" s="1"/>
  <c r="G51" i="8"/>
  <c r="B54" i="10" s="1"/>
  <c r="C54" i="10" s="1"/>
  <c r="G49" i="8"/>
  <c r="B52" i="10" s="1"/>
  <c r="C52" i="10" s="1"/>
  <c r="G50" i="8"/>
  <c r="B53" i="10" s="1"/>
  <c r="C53" i="10" s="1"/>
  <c r="H48" i="8"/>
  <c r="G48" i="8"/>
  <c r="B51" i="10" s="1"/>
  <c r="C51" i="10" s="1"/>
  <c r="G42" i="8"/>
  <c r="B45" i="10" s="1"/>
  <c r="C45" i="10" s="1"/>
  <c r="G41" i="8"/>
  <c r="B44" i="10" s="1"/>
  <c r="C44" i="10" s="1"/>
  <c r="G40" i="8"/>
  <c r="B43" i="10" s="1"/>
  <c r="C43" i="10" s="1"/>
  <c r="H40" i="8"/>
  <c r="G43" i="8"/>
  <c r="B46" i="10" s="1"/>
  <c r="C46" i="10" s="1"/>
  <c r="G16" i="8"/>
  <c r="B19" i="10" s="1"/>
  <c r="C19" i="10" s="1"/>
  <c r="G17" i="8"/>
  <c r="B20" i="10" s="1"/>
  <c r="C20" i="10" s="1"/>
  <c r="G18" i="8"/>
  <c r="B21" i="10" s="1"/>
  <c r="C21" i="10" s="1"/>
  <c r="H16" i="8"/>
  <c r="G19" i="8"/>
  <c r="B22" i="10" s="1"/>
  <c r="C22" i="10" s="1"/>
  <c r="G43" i="9"/>
  <c r="B46" i="11" s="1"/>
  <c r="C46" i="11" s="1"/>
  <c r="B17" i="3"/>
  <c r="A14" i="2"/>
  <c r="B13" i="2"/>
  <c r="C13" i="2" s="1"/>
  <c r="D13" i="2" s="1"/>
  <c r="E13" i="2" s="1"/>
  <c r="F13" i="2" s="1"/>
  <c r="G13" i="2" s="1"/>
  <c r="H13" i="2" s="1"/>
  <c r="I13" i="2" s="1"/>
  <c r="D9" i="1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4" i="11" s="1"/>
  <c r="G84" i="1"/>
  <c r="I83" i="1"/>
  <c r="K83" i="1"/>
  <c r="J83" i="1"/>
  <c r="H83" i="1"/>
  <c r="M83" i="1"/>
  <c r="N377" i="1"/>
  <c r="N127" i="1"/>
  <c r="N181" i="1"/>
  <c r="N463" i="1"/>
  <c r="N183" i="1"/>
  <c r="N76" i="1"/>
  <c r="P76" i="1" s="1"/>
  <c r="N212" i="1"/>
  <c r="N259" i="1"/>
  <c r="N328" i="1"/>
  <c r="N467" i="1"/>
  <c r="N287" i="1"/>
  <c r="N88" i="1"/>
  <c r="N161" i="1"/>
  <c r="N70" i="1"/>
  <c r="N355" i="1"/>
  <c r="N380" i="1"/>
  <c r="N475" i="1"/>
  <c r="N254" i="1"/>
  <c r="N394" i="1"/>
  <c r="N375" i="1"/>
  <c r="N146" i="1"/>
  <c r="N486" i="1"/>
  <c r="N500" i="1"/>
  <c r="N107" i="1"/>
  <c r="N316" i="1"/>
  <c r="N93" i="1"/>
  <c r="N243" i="1"/>
  <c r="N426" i="1"/>
  <c r="N491" i="1"/>
  <c r="N249" i="1"/>
  <c r="N312" i="1"/>
  <c r="N68" i="1"/>
  <c r="P68" i="1" s="1"/>
  <c r="N95" i="1"/>
  <c r="N433" i="1"/>
  <c r="N322" i="1"/>
  <c r="N49" i="1"/>
  <c r="P49" i="1" s="1"/>
  <c r="N129" i="1"/>
  <c r="N360" i="1"/>
  <c r="N342" i="1"/>
  <c r="N165" i="1"/>
  <c r="N382" i="1"/>
  <c r="N153" i="1"/>
  <c r="N488" i="1"/>
  <c r="N22" i="1"/>
  <c r="N484" i="1"/>
  <c r="N478" i="1"/>
  <c r="N320" i="1"/>
  <c r="N293" i="1"/>
  <c r="N476" i="1"/>
  <c r="N141" i="1"/>
  <c r="N18" i="1"/>
  <c r="N364" i="1"/>
  <c r="N182" i="1"/>
  <c r="N311" i="1"/>
  <c r="N436" i="1"/>
  <c r="N276" i="1"/>
  <c r="N350" i="1"/>
  <c r="N384" i="1"/>
  <c r="N351" i="1"/>
  <c r="N448" i="1"/>
  <c r="N47" i="1"/>
  <c r="N20" i="1"/>
  <c r="N469" i="1"/>
  <c r="N131" i="1"/>
  <c r="N24" i="1"/>
  <c r="N69" i="1"/>
  <c r="P69" i="1" s="1"/>
  <c r="N240" i="1"/>
  <c r="N369" i="1"/>
  <c r="N334" i="1"/>
  <c r="N442" i="1"/>
  <c r="N186" i="1"/>
  <c r="N224" i="1"/>
  <c r="N247" i="1"/>
  <c r="N237" i="1"/>
  <c r="N106" i="1"/>
  <c r="N407" i="1"/>
  <c r="N180" i="1"/>
  <c r="N139" i="1"/>
  <c r="N472" i="1"/>
  <c r="N110" i="1"/>
  <c r="N454" i="1"/>
  <c r="N202" i="1"/>
  <c r="N404" i="1"/>
  <c r="N133" i="1"/>
  <c r="N62" i="1"/>
  <c r="P62" i="1" s="1"/>
  <c r="N459" i="1"/>
  <c r="N117" i="1"/>
  <c r="N134" i="1"/>
  <c r="N261" i="1"/>
  <c r="N286" i="1"/>
  <c r="N441" i="1"/>
  <c r="N306" i="1"/>
  <c r="N113" i="1"/>
  <c r="N359" i="1"/>
  <c r="N71" i="1"/>
  <c r="N229" i="1"/>
  <c r="N282" i="1"/>
  <c r="N232" i="1"/>
  <c r="N11" i="1"/>
  <c r="N487" i="1"/>
  <c r="N86" i="1"/>
  <c r="N314" i="1"/>
  <c r="N434" i="1"/>
  <c r="N307" i="1"/>
  <c r="N321" i="1"/>
  <c r="N313" i="1"/>
  <c r="N470" i="1"/>
  <c r="N65" i="1"/>
  <c r="N310" i="1"/>
  <c r="N205" i="1"/>
  <c r="N490" i="1"/>
  <c r="N7" i="1"/>
  <c r="N162" i="1"/>
  <c r="N268" i="1"/>
  <c r="N195" i="1"/>
  <c r="N81" i="1"/>
  <c r="N116" i="1"/>
  <c r="N329" i="1"/>
  <c r="N211" i="1"/>
  <c r="N14" i="1"/>
  <c r="N405" i="1"/>
  <c r="N101" i="1"/>
  <c r="N277" i="1"/>
  <c r="N450" i="1"/>
  <c r="N203" i="1"/>
  <c r="N208" i="1"/>
  <c r="N89" i="1"/>
  <c r="N332" i="1"/>
  <c r="N163" i="1"/>
  <c r="N270" i="1"/>
  <c r="N244" i="1"/>
  <c r="N185" i="1"/>
  <c r="N432" i="1"/>
  <c r="N92" i="1"/>
  <c r="N387" i="1"/>
  <c r="N324" i="1"/>
  <c r="N451" i="1"/>
  <c r="N445" i="1"/>
  <c r="N386" i="1"/>
  <c r="N335" i="1"/>
  <c r="N135" i="1"/>
  <c r="N147" i="1"/>
  <c r="N489" i="1"/>
  <c r="N241" i="1"/>
  <c r="N460" i="1"/>
  <c r="N399" i="1"/>
  <c r="N99" i="1"/>
  <c r="N461" i="1"/>
  <c r="N189" i="1"/>
  <c r="N207" i="1"/>
  <c r="N425" i="1"/>
  <c r="N142" i="1"/>
  <c r="N235" i="1"/>
  <c r="N435" i="1"/>
  <c r="N305" i="1"/>
  <c r="N323" i="1"/>
  <c r="N188" i="1"/>
  <c r="N315" i="1"/>
  <c r="N73" i="1"/>
  <c r="N371" i="1"/>
  <c r="N354" i="1"/>
  <c r="N289" i="1"/>
  <c r="N150" i="1"/>
  <c r="N148" i="1"/>
  <c r="N197" i="1"/>
  <c r="N366" i="1"/>
  <c r="N415" i="1"/>
  <c r="N408" i="1"/>
  <c r="N281" i="1"/>
  <c r="N191" i="1"/>
  <c r="N298" i="1"/>
  <c r="N59" i="1"/>
  <c r="N128" i="1"/>
  <c r="N103" i="1"/>
  <c r="N256" i="1"/>
  <c r="N184" i="1"/>
  <c r="N304" i="1"/>
  <c r="N452" i="1"/>
  <c r="N400" i="1"/>
  <c r="N8" i="1"/>
  <c r="N223" i="1"/>
  <c r="N121" i="1"/>
  <c r="N379" i="1"/>
  <c r="N474" i="1"/>
  <c r="N170" i="1"/>
  <c r="N245" i="1"/>
  <c r="N137" i="1"/>
  <c r="N198" i="1"/>
  <c r="N79" i="1"/>
  <c r="P79" i="1" s="1"/>
  <c r="N217" i="1"/>
  <c r="N288" i="1"/>
  <c r="N75" i="1"/>
  <c r="N372" i="1"/>
  <c r="N66" i="1"/>
  <c r="N164" i="1"/>
  <c r="N496" i="1"/>
  <c r="N385" i="1"/>
  <c r="N111" i="1"/>
  <c r="N250" i="1"/>
  <c r="N413" i="1"/>
  <c r="N120" i="1"/>
  <c r="N495" i="1"/>
  <c r="N411" i="1"/>
  <c r="N457" i="1"/>
  <c r="N330" i="1"/>
  <c r="N160" i="1"/>
  <c r="N326" i="1"/>
  <c r="N464" i="1"/>
  <c r="N19" i="1"/>
  <c r="N363" i="1"/>
  <c r="N346" i="1"/>
  <c r="N499" i="1"/>
  <c r="N429" i="1"/>
  <c r="N498" i="1"/>
  <c r="N431" i="1"/>
  <c r="N225" i="1"/>
  <c r="N269" i="1"/>
  <c r="N374" i="1"/>
  <c r="N481" i="1"/>
  <c r="N402" i="1"/>
  <c r="N155" i="1"/>
  <c r="N96" i="1"/>
  <c r="N492" i="1"/>
  <c r="N236" i="1"/>
  <c r="N273" i="1"/>
  <c r="N154" i="1"/>
  <c r="N194" i="1"/>
  <c r="N214" i="1"/>
  <c r="N242" i="1"/>
  <c r="N471" i="1"/>
  <c r="N50" i="1"/>
  <c r="P50" i="1" s="1"/>
  <c r="N383" i="1"/>
  <c r="N340" i="1"/>
  <c r="N381" i="1"/>
  <c r="N279" i="1"/>
  <c r="N389" i="1"/>
  <c r="N16" i="1"/>
  <c r="N218" i="1"/>
  <c r="N418" i="1"/>
  <c r="N94" i="1"/>
  <c r="N123" i="1"/>
  <c r="N376" i="1"/>
  <c r="N230" i="1"/>
  <c r="N502" i="1"/>
  <c r="N482" i="1"/>
  <c r="N367" i="1"/>
  <c r="N438" i="1"/>
  <c r="N72" i="1"/>
  <c r="P72" i="1" s="1"/>
  <c r="N409" i="1"/>
  <c r="N74" i="1"/>
  <c r="P74" i="1" s="1"/>
  <c r="N216" i="1"/>
  <c r="N353" i="1"/>
  <c r="N108" i="1"/>
  <c r="N302" i="1"/>
  <c r="N77" i="1"/>
  <c r="N220" i="1"/>
  <c r="N343" i="1"/>
  <c r="N222" i="1"/>
  <c r="N420" i="1"/>
  <c r="N263" i="1"/>
  <c r="N91" i="1"/>
  <c r="N349" i="1"/>
  <c r="N390" i="1"/>
  <c r="N271" i="1"/>
  <c r="N239" i="1"/>
  <c r="N199" i="1"/>
  <c r="N166" i="1"/>
  <c r="N201" i="1"/>
  <c r="N231" i="1"/>
  <c r="N255" i="1"/>
  <c r="N172" i="1"/>
  <c r="N156" i="1"/>
  <c r="N403" i="1"/>
  <c r="N295" i="1"/>
  <c r="N362" i="1"/>
  <c r="N378" i="1"/>
  <c r="N485" i="1"/>
  <c r="N48" i="1"/>
  <c r="P48" i="1" s="1"/>
  <c r="N187" i="1"/>
  <c r="N140" i="1"/>
  <c r="N102" i="1"/>
  <c r="N97" i="1"/>
  <c r="N67" i="1"/>
  <c r="P67" i="1" s="1"/>
  <c r="N57" i="1"/>
  <c r="P57" i="1" s="1"/>
  <c r="N331" i="1"/>
  <c r="N54" i="1"/>
  <c r="P54" i="1" s="1"/>
  <c r="N200" i="1"/>
  <c r="N252" i="1"/>
  <c r="N227" i="1"/>
  <c r="N325" i="1"/>
  <c r="N52" i="1"/>
  <c r="P52" i="1" s="1"/>
  <c r="N344" i="1"/>
  <c r="N122" i="1"/>
  <c r="N493" i="1"/>
  <c r="N396" i="1"/>
  <c r="N262" i="1"/>
  <c r="N424" i="1"/>
  <c r="N9" i="1"/>
  <c r="N370" i="1"/>
  <c r="N23" i="1"/>
  <c r="N317" i="1"/>
  <c r="N361" i="1"/>
  <c r="N174" i="1"/>
  <c r="N477" i="1"/>
  <c r="N56" i="1"/>
  <c r="N61" i="1"/>
  <c r="N494" i="1"/>
  <c r="N437" i="1"/>
  <c r="N126" i="1"/>
  <c r="N393" i="1"/>
  <c r="N145" i="1"/>
  <c r="N290" i="1"/>
  <c r="N347" i="1"/>
  <c r="N157" i="1"/>
  <c r="N303" i="1"/>
  <c r="N125" i="1"/>
  <c r="N440" i="1"/>
  <c r="N297" i="1"/>
  <c r="N348" i="1"/>
  <c r="N260" i="1"/>
  <c r="N439" i="1"/>
  <c r="N138" i="1"/>
  <c r="N283" i="1"/>
  <c r="N319" i="1"/>
  <c r="N300" i="1"/>
  <c r="N51" i="1"/>
  <c r="P51" i="1" s="1"/>
  <c r="N63" i="1"/>
  <c r="N410" i="1"/>
  <c r="N336" i="1"/>
  <c r="N388" i="1"/>
  <c r="N258" i="1"/>
  <c r="N417" i="1"/>
  <c r="N109" i="1"/>
  <c r="N444" i="1"/>
  <c r="N473" i="1"/>
  <c r="N226" i="1"/>
  <c r="N15" i="1"/>
  <c r="N275" i="1"/>
  <c r="N352" i="1"/>
  <c r="N158" i="1"/>
  <c r="N80" i="1"/>
  <c r="P80" i="1" s="1"/>
  <c r="N406" i="1"/>
  <c r="N192" i="1"/>
  <c r="N391" i="1"/>
  <c r="N479" i="1"/>
  <c r="N213" i="1"/>
  <c r="N132" i="1"/>
  <c r="N169" i="1"/>
  <c r="N449" i="1"/>
  <c r="N219" i="1"/>
  <c r="N124" i="1"/>
  <c r="N447" i="1"/>
  <c r="N357" i="1"/>
  <c r="N246" i="1"/>
  <c r="N177" i="1"/>
  <c r="N266" i="1"/>
  <c r="N152" i="1"/>
  <c r="N64" i="1"/>
  <c r="P64" i="1" s="1"/>
  <c r="N365" i="1"/>
  <c r="N421" i="1"/>
  <c r="N339" i="1"/>
  <c r="N149" i="1"/>
  <c r="N100" i="1"/>
  <c r="N130" i="1"/>
  <c r="N151" i="1"/>
  <c r="N480" i="1"/>
  <c r="N104" i="1"/>
  <c r="N466" i="1"/>
  <c r="N309" i="1"/>
  <c r="N173" i="1"/>
  <c r="N264" i="1"/>
  <c r="N60" i="1"/>
  <c r="N253" i="1"/>
  <c r="N423" i="1"/>
  <c r="N168" i="1"/>
  <c r="N87" i="1"/>
  <c r="N55" i="1"/>
  <c r="N234" i="1"/>
  <c r="N327" i="1"/>
  <c r="N144" i="1"/>
  <c r="N83" i="1"/>
  <c r="N412" i="1"/>
  <c r="N392" i="1"/>
  <c r="N373" i="1"/>
  <c r="N118" i="1"/>
  <c r="N294" i="1"/>
  <c r="N299" i="1"/>
  <c r="N301" i="1"/>
  <c r="N341" i="1"/>
  <c r="N136" i="1"/>
  <c r="N291" i="1"/>
  <c r="N233" i="1"/>
  <c r="N179" i="1"/>
  <c r="N422" i="1"/>
  <c r="N159" i="1"/>
  <c r="N274" i="1"/>
  <c r="N416" i="1"/>
  <c r="N248" i="1"/>
  <c r="N397" i="1"/>
  <c r="N176" i="1"/>
  <c r="N238" i="1"/>
  <c r="N462" i="1"/>
  <c r="N465" i="1"/>
  <c r="N84" i="1"/>
  <c r="N401" i="1"/>
  <c r="N251" i="1"/>
  <c r="N337" i="1"/>
  <c r="N427" i="1"/>
  <c r="N272" i="1"/>
  <c r="N171" i="1"/>
  <c r="N458" i="1"/>
  <c r="N278" i="1"/>
  <c r="N414" i="1"/>
  <c r="N25" i="1"/>
  <c r="N210" i="1"/>
  <c r="N17" i="1"/>
  <c r="N428" i="1"/>
  <c r="N209" i="1"/>
  <c r="N358" i="1"/>
  <c r="N90" i="1"/>
  <c r="N178" i="1"/>
  <c r="N398" i="1"/>
  <c r="N13" i="1"/>
  <c r="N46" i="1"/>
  <c r="N292" i="1"/>
  <c r="N368" i="1"/>
  <c r="N228" i="1"/>
  <c r="N453" i="1"/>
  <c r="N82" i="1"/>
  <c r="P82" i="1" s="1"/>
  <c r="N12" i="1"/>
  <c r="N53" i="1"/>
  <c r="N395" i="1"/>
  <c r="N221" i="1"/>
  <c r="N143" i="1"/>
  <c r="N308" i="1"/>
  <c r="N284" i="1"/>
  <c r="N105" i="1"/>
  <c r="N10" i="1"/>
  <c r="N265" i="1"/>
  <c r="N114" i="1"/>
  <c r="N455" i="1"/>
  <c r="N112" i="1"/>
  <c r="N446" i="1"/>
  <c r="N419" i="1"/>
  <c r="N167" i="1"/>
  <c r="N206" i="1"/>
  <c r="N98" i="1"/>
  <c r="N483" i="1"/>
  <c r="N296" i="1"/>
  <c r="N190" i="1"/>
  <c r="N443" i="1"/>
  <c r="N175" i="1"/>
  <c r="N456" i="1"/>
  <c r="N318" i="1"/>
  <c r="N333" i="1"/>
  <c r="N58" i="1"/>
  <c r="P58" i="1" s="1"/>
  <c r="N501" i="1"/>
  <c r="N119" i="1"/>
  <c r="N285" i="1"/>
  <c r="N215" i="1"/>
  <c r="N338" i="1"/>
  <c r="N468" i="1"/>
  <c r="N78" i="1"/>
  <c r="P78" i="1" s="1"/>
  <c r="N497" i="1"/>
  <c r="N85" i="1"/>
  <c r="N45" i="1"/>
  <c r="P45" i="1" s="1"/>
  <c r="N196" i="1"/>
  <c r="N356" i="1"/>
  <c r="N267" i="1"/>
  <c r="N21" i="1"/>
  <c r="N204" i="1"/>
  <c r="N115" i="1"/>
  <c r="N430" i="1"/>
  <c r="N280" i="1"/>
  <c r="N193" i="1"/>
  <c r="N345" i="1"/>
  <c r="N257" i="1"/>
  <c r="P53" i="1" l="1"/>
  <c r="P46" i="1"/>
  <c r="P66" i="1"/>
  <c r="P61" i="1"/>
  <c r="P55" i="1"/>
  <c r="P59" i="1"/>
  <c r="P63" i="1"/>
  <c r="P56" i="1"/>
  <c r="P71" i="1"/>
  <c r="P65" i="1"/>
  <c r="P81" i="1"/>
  <c r="P75" i="1"/>
  <c r="P77" i="1"/>
  <c r="P70" i="1"/>
  <c r="P60" i="1"/>
  <c r="P73" i="1"/>
  <c r="P47" i="1"/>
  <c r="B12" i="2"/>
  <c r="C12" i="2" s="1"/>
  <c r="D12" i="2" s="1"/>
  <c r="E12" i="2" s="1"/>
  <c r="F12" i="2" s="1"/>
  <c r="G12" i="2" s="1"/>
  <c r="H12" i="2" s="1"/>
  <c r="I12" i="2" s="1"/>
  <c r="B8" i="2"/>
  <c r="C8" i="2" s="1"/>
  <c r="D8" i="2" s="1"/>
  <c r="E8" i="2" s="1"/>
  <c r="F8" i="2" s="1"/>
  <c r="G8" i="2" s="1"/>
  <c r="H8" i="2" s="1"/>
  <c r="I8" i="2" s="1"/>
  <c r="B5" i="2"/>
  <c r="C5" i="2" s="1"/>
  <c r="D5" i="2" s="1"/>
  <c r="E5" i="2" s="1"/>
  <c r="F5" i="2" s="1"/>
  <c r="G5" i="2" s="1"/>
  <c r="H5" i="2" s="1"/>
  <c r="I5" i="2" s="1"/>
  <c r="B10" i="2"/>
  <c r="C10" i="2" s="1"/>
  <c r="D10" i="2" s="1"/>
  <c r="E10" i="2" s="1"/>
  <c r="F10" i="2" s="1"/>
  <c r="G10" i="2" s="1"/>
  <c r="H10" i="2" s="1"/>
  <c r="I10" i="2" s="1"/>
  <c r="B2" i="2"/>
  <c r="C2" i="2" s="1"/>
  <c r="D2" i="2" s="1"/>
  <c r="E2" i="2" s="1"/>
  <c r="F2" i="2" s="1"/>
  <c r="G2" i="2" s="1"/>
  <c r="H2" i="2" s="1"/>
  <c r="I2" i="2" s="1"/>
  <c r="B3" i="2"/>
  <c r="C3" i="2" s="1"/>
  <c r="D3" i="2" s="1"/>
  <c r="E3" i="2" s="1"/>
  <c r="F3" i="2" s="1"/>
  <c r="G3" i="2" s="1"/>
  <c r="H3" i="2" s="1"/>
  <c r="I3" i="2" s="1"/>
  <c r="B11" i="2"/>
  <c r="C11" i="2" s="1"/>
  <c r="D11" i="2" s="1"/>
  <c r="E11" i="2" s="1"/>
  <c r="F11" i="2" s="1"/>
  <c r="G11" i="2" s="1"/>
  <c r="H11" i="2" s="1"/>
  <c r="I11" i="2" s="1"/>
  <c r="B7" i="2"/>
  <c r="C7" i="2" s="1"/>
  <c r="D7" i="2" s="1"/>
  <c r="E7" i="2" s="1"/>
  <c r="F7" i="2" s="1"/>
  <c r="G7" i="2" s="1"/>
  <c r="H7" i="2" s="1"/>
  <c r="I7" i="2" s="1"/>
  <c r="B9" i="2"/>
  <c r="C9" i="2" s="1"/>
  <c r="D9" i="2" s="1"/>
  <c r="E9" i="2" s="1"/>
  <c r="F9" i="2" s="1"/>
  <c r="G9" i="2" s="1"/>
  <c r="H9" i="2" s="1"/>
  <c r="I9" i="2" s="1"/>
  <c r="K9" i="2" s="1"/>
  <c r="B6" i="2"/>
  <c r="C6" i="2" s="1"/>
  <c r="D6" i="2" s="1"/>
  <c r="E6" i="2" s="1"/>
  <c r="F6" i="2" s="1"/>
  <c r="G6" i="2" s="1"/>
  <c r="H6" i="2" s="1"/>
  <c r="I6" i="2" s="1"/>
  <c r="J6" i="2" s="1"/>
  <c r="B4" i="2"/>
  <c r="C4" i="2" s="1"/>
  <c r="D4" i="2" s="1"/>
  <c r="E4" i="2" s="1"/>
  <c r="F4" i="2" s="1"/>
  <c r="G4" i="2" s="1"/>
  <c r="H4" i="2" s="1"/>
  <c r="I4" i="2" s="1"/>
  <c r="K4" i="2" s="1"/>
  <c r="D19" i="10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D101" i="10" s="1"/>
  <c r="D102" i="10" s="1"/>
  <c r="D104" i="10" s="1"/>
  <c r="G10" i="1"/>
  <c r="M9" i="1"/>
  <c r="H9" i="1"/>
  <c r="J13" i="2"/>
  <c r="K13" i="2"/>
  <c r="A15" i="2"/>
  <c r="B14" i="2"/>
  <c r="C14" i="2" s="1"/>
  <c r="D14" i="2" s="1"/>
  <c r="E14" i="2" s="1"/>
  <c r="F14" i="2" s="1"/>
  <c r="G14" i="2" s="1"/>
  <c r="H14" i="2" s="1"/>
  <c r="I14" i="2" s="1"/>
  <c r="K14" i="2" s="1"/>
  <c r="L83" i="1"/>
  <c r="P83" i="1" s="1"/>
  <c r="J84" i="1"/>
  <c r="K84" i="1"/>
  <c r="H84" i="1"/>
  <c r="I84" i="1"/>
  <c r="G85" i="1"/>
  <c r="M84" i="1"/>
  <c r="L13" i="2" l="1"/>
  <c r="H10" i="1"/>
  <c r="G11" i="1"/>
  <c r="M10" i="1"/>
  <c r="K7" i="2"/>
  <c r="J7" i="2"/>
  <c r="J11" i="2"/>
  <c r="K11" i="2"/>
  <c r="K3" i="2"/>
  <c r="J3" i="2"/>
  <c r="J2" i="2"/>
  <c r="K2" i="2"/>
  <c r="J10" i="2"/>
  <c r="K10" i="2"/>
  <c r="K5" i="2"/>
  <c r="J5" i="2"/>
  <c r="J4" i="2"/>
  <c r="L4" i="2" s="1"/>
  <c r="J9" i="2"/>
  <c r="L9" i="2" s="1"/>
  <c r="M9" i="2" s="1"/>
  <c r="K8" i="2"/>
  <c r="J8" i="2"/>
  <c r="K6" i="2"/>
  <c r="L6" i="2" s="1"/>
  <c r="J14" i="2"/>
  <c r="L14" i="2" s="1"/>
  <c r="N14" i="2" s="1"/>
  <c r="J12" i="2"/>
  <c r="K12" i="2"/>
  <c r="M13" i="2"/>
  <c r="N13" i="2"/>
  <c r="A16" i="2"/>
  <c r="B15" i="2"/>
  <c r="C15" i="2" s="1"/>
  <c r="D15" i="2" s="1"/>
  <c r="E15" i="2" s="1"/>
  <c r="F15" i="2" s="1"/>
  <c r="G15" i="2" s="1"/>
  <c r="H15" i="2" s="1"/>
  <c r="I15" i="2" s="1"/>
  <c r="M85" i="1"/>
  <c r="J85" i="1"/>
  <c r="K85" i="1"/>
  <c r="I85" i="1"/>
  <c r="H85" i="1"/>
  <c r="G86" i="1"/>
  <c r="L84" i="1"/>
  <c r="P84" i="1" s="1"/>
  <c r="L8" i="2" l="1"/>
  <c r="L7" i="2"/>
  <c r="N7" i="2" s="1"/>
  <c r="L3" i="2"/>
  <c r="M3" i="2" s="1"/>
  <c r="M7" i="2"/>
  <c r="O7" i="2" s="1"/>
  <c r="P7" i="2" s="1"/>
  <c r="Q7" i="2" s="1"/>
  <c r="R7" i="2" s="1"/>
  <c r="S7" i="2" s="1"/>
  <c r="L10" i="2"/>
  <c r="L5" i="2"/>
  <c r="M5" i="2" s="1"/>
  <c r="L11" i="2"/>
  <c r="N6" i="2"/>
  <c r="M6" i="2"/>
  <c r="M10" i="2"/>
  <c r="N10" i="2"/>
  <c r="N11" i="2"/>
  <c r="M11" i="2"/>
  <c r="L2" i="2"/>
  <c r="M11" i="1"/>
  <c r="G12" i="1"/>
  <c r="H11" i="1"/>
  <c r="M14" i="2"/>
  <c r="O14" i="2" s="1"/>
  <c r="P14" i="2" s="1"/>
  <c r="Q14" i="2" s="1"/>
  <c r="R14" i="2" s="1"/>
  <c r="S14" i="2" s="1"/>
  <c r="L12" i="2"/>
  <c r="M8" i="2"/>
  <c r="N8" i="2"/>
  <c r="N9" i="2"/>
  <c r="T9" i="2" s="1"/>
  <c r="J15" i="2"/>
  <c r="K15" i="2"/>
  <c r="A17" i="2"/>
  <c r="B16" i="2"/>
  <c r="C16" i="2" s="1"/>
  <c r="D16" i="2" s="1"/>
  <c r="E16" i="2" s="1"/>
  <c r="F16" i="2" s="1"/>
  <c r="G16" i="2" s="1"/>
  <c r="H16" i="2" s="1"/>
  <c r="I16" i="2" s="1"/>
  <c r="T13" i="2"/>
  <c r="O13" i="2"/>
  <c r="P13" i="2" s="1"/>
  <c r="Q13" i="2" s="1"/>
  <c r="R13" i="2" s="1"/>
  <c r="S13" i="2" s="1"/>
  <c r="I86" i="1"/>
  <c r="H86" i="1"/>
  <c r="M86" i="1"/>
  <c r="J86" i="1"/>
  <c r="K86" i="1"/>
  <c r="G87" i="1"/>
  <c r="L85" i="1"/>
  <c r="P85" i="1" s="1"/>
  <c r="N4" i="2"/>
  <c r="M4" i="2"/>
  <c r="N5" i="2" l="1"/>
  <c r="N3" i="2"/>
  <c r="O9" i="2"/>
  <c r="P9" i="2" s="1"/>
  <c r="Q9" i="2" s="1"/>
  <c r="R9" i="2" s="1"/>
  <c r="S9" i="2" s="1"/>
  <c r="O6" i="2"/>
  <c r="P6" i="2" s="1"/>
  <c r="Q6" i="2" s="1"/>
  <c r="R6" i="2" s="1"/>
  <c r="S6" i="2" s="1"/>
  <c r="T6" i="2"/>
  <c r="T14" i="2"/>
  <c r="U14" i="2" s="1"/>
  <c r="V14" i="2" s="1"/>
  <c r="U9" i="2"/>
  <c r="V9" i="2" s="1"/>
  <c r="W9" i="2" s="1"/>
  <c r="T7" i="2"/>
  <c r="U7" i="2" s="1"/>
  <c r="V7" i="2" s="1"/>
  <c r="M12" i="2"/>
  <c r="N12" i="2"/>
  <c r="O3" i="2"/>
  <c r="P3" i="2" s="1"/>
  <c r="Q3" i="2" s="1"/>
  <c r="R3" i="2" s="1"/>
  <c r="S3" i="2" s="1"/>
  <c r="T3" i="2"/>
  <c r="T5" i="2"/>
  <c r="O5" i="2"/>
  <c r="P5" i="2" s="1"/>
  <c r="Q5" i="2" s="1"/>
  <c r="R5" i="2" s="1"/>
  <c r="S5" i="2" s="1"/>
  <c r="U5" i="2" s="1"/>
  <c r="V5" i="2" s="1"/>
  <c r="T11" i="2"/>
  <c r="O11" i="2"/>
  <c r="P11" i="2" s="1"/>
  <c r="Q11" i="2" s="1"/>
  <c r="R11" i="2" s="1"/>
  <c r="S11" i="2" s="1"/>
  <c r="L15" i="2"/>
  <c r="N15" i="2" s="1"/>
  <c r="T10" i="2"/>
  <c r="O10" i="2"/>
  <c r="P10" i="2" s="1"/>
  <c r="Q10" i="2" s="1"/>
  <c r="R10" i="2" s="1"/>
  <c r="S10" i="2" s="1"/>
  <c r="N2" i="2"/>
  <c r="M2" i="2"/>
  <c r="H12" i="1"/>
  <c r="M12" i="1"/>
  <c r="G13" i="1"/>
  <c r="T8" i="2"/>
  <c r="O8" i="2"/>
  <c r="P8" i="2" s="1"/>
  <c r="Q8" i="2" s="1"/>
  <c r="R8" i="2" s="1"/>
  <c r="S8" i="2" s="1"/>
  <c r="U8" i="2" s="1"/>
  <c r="V8" i="2" s="1"/>
  <c r="K16" i="2"/>
  <c r="J16" i="2"/>
  <c r="L86" i="1"/>
  <c r="P86" i="1" s="1"/>
  <c r="U6" i="2"/>
  <c r="V6" i="2" s="1"/>
  <c r="U13" i="2"/>
  <c r="V13" i="2" s="1"/>
  <c r="A18" i="2"/>
  <c r="B17" i="2"/>
  <c r="C17" i="2" s="1"/>
  <c r="D17" i="2" s="1"/>
  <c r="E17" i="2" s="1"/>
  <c r="F17" i="2" s="1"/>
  <c r="G17" i="2" s="1"/>
  <c r="H87" i="1"/>
  <c r="G88" i="1"/>
  <c r="I87" i="1"/>
  <c r="J87" i="1"/>
  <c r="M87" i="1"/>
  <c r="K87" i="1"/>
  <c r="T4" i="2"/>
  <c r="O4" i="2"/>
  <c r="P4" i="2" s="1"/>
  <c r="Q4" i="2" s="1"/>
  <c r="R4" i="2" s="1"/>
  <c r="S4" i="2" s="1"/>
  <c r="X9" i="2" l="1"/>
  <c r="U11" i="2"/>
  <c r="V11" i="2" s="1"/>
  <c r="L16" i="2"/>
  <c r="G14" i="1"/>
  <c r="M13" i="1"/>
  <c r="H13" i="1"/>
  <c r="T2" i="2"/>
  <c r="O2" i="2"/>
  <c r="P2" i="2" s="1"/>
  <c r="Q2" i="2" s="1"/>
  <c r="R2" i="2" s="1"/>
  <c r="S2" i="2" s="1"/>
  <c r="U2" i="2" s="1"/>
  <c r="V2" i="2" s="1"/>
  <c r="M15" i="2"/>
  <c r="O15" i="2" s="1"/>
  <c r="P15" i="2" s="1"/>
  <c r="Q15" i="2" s="1"/>
  <c r="R15" i="2" s="1"/>
  <c r="S15" i="2" s="1"/>
  <c r="U10" i="2"/>
  <c r="V10" i="2" s="1"/>
  <c r="W11" i="2"/>
  <c r="X11" i="2"/>
  <c r="X5" i="2"/>
  <c r="W5" i="2"/>
  <c r="U3" i="2"/>
  <c r="V3" i="2" s="1"/>
  <c r="X8" i="2"/>
  <c r="W8" i="2"/>
  <c r="T12" i="2"/>
  <c r="O12" i="2"/>
  <c r="P12" i="2" s="1"/>
  <c r="Q12" i="2" s="1"/>
  <c r="R12" i="2" s="1"/>
  <c r="S12" i="2" s="1"/>
  <c r="W7" i="2"/>
  <c r="X7" i="2"/>
  <c r="H17" i="2"/>
  <c r="I17" i="2" s="1"/>
  <c r="W6" i="2"/>
  <c r="X6" i="2"/>
  <c r="M16" i="2"/>
  <c r="N16" i="2"/>
  <c r="W13" i="2"/>
  <c r="X13" i="2"/>
  <c r="A19" i="2"/>
  <c r="B18" i="2"/>
  <c r="C18" i="2" s="1"/>
  <c r="D18" i="2" s="1"/>
  <c r="E18" i="2" s="1"/>
  <c r="F18" i="2" s="1"/>
  <c r="G18" i="2" s="1"/>
  <c r="Y9" i="2"/>
  <c r="U4" i="2"/>
  <c r="V4" i="2" s="1"/>
  <c r="X14" i="2"/>
  <c r="W14" i="2"/>
  <c r="L87" i="1"/>
  <c r="P87" i="1" s="1"/>
  <c r="J88" i="1"/>
  <c r="H88" i="1"/>
  <c r="I88" i="1"/>
  <c r="M88" i="1"/>
  <c r="G89" i="1"/>
  <c r="K88" i="1"/>
  <c r="T15" i="2" l="1"/>
  <c r="Y8" i="2"/>
  <c r="Y11" i="2"/>
  <c r="L88" i="1"/>
  <c r="P88" i="1" s="1"/>
  <c r="Z8" i="2"/>
  <c r="AA8" i="2"/>
  <c r="W3" i="2"/>
  <c r="X3" i="2"/>
  <c r="Y5" i="2"/>
  <c r="AA11" i="2"/>
  <c r="Z11" i="2"/>
  <c r="X10" i="2"/>
  <c r="W10" i="2"/>
  <c r="W2" i="2"/>
  <c r="X2" i="2"/>
  <c r="U12" i="2"/>
  <c r="V12" i="2" s="1"/>
  <c r="Y7" i="2"/>
  <c r="Z7" i="2" s="1"/>
  <c r="H14" i="1"/>
  <c r="M14" i="1"/>
  <c r="G15" i="1"/>
  <c r="H18" i="2"/>
  <c r="I18" i="2" s="1"/>
  <c r="A20" i="2"/>
  <c r="B19" i="2"/>
  <c r="C19" i="2" s="1"/>
  <c r="D19" i="2" s="1"/>
  <c r="E19" i="2" s="1"/>
  <c r="F19" i="2" s="1"/>
  <c r="G19" i="2" s="1"/>
  <c r="H19" i="2" s="1"/>
  <c r="I19" i="2" s="1"/>
  <c r="K17" i="2"/>
  <c r="J17" i="2"/>
  <c r="O16" i="2"/>
  <c r="P16" i="2" s="1"/>
  <c r="Q16" i="2" s="1"/>
  <c r="R16" i="2" s="1"/>
  <c r="S16" i="2" s="1"/>
  <c r="T16" i="2"/>
  <c r="Y13" i="2"/>
  <c r="U15" i="2"/>
  <c r="V15" i="2" s="1"/>
  <c r="Y6" i="2"/>
  <c r="Z9" i="2"/>
  <c r="AA9" i="2"/>
  <c r="Y14" i="2"/>
  <c r="X4" i="2"/>
  <c r="W4" i="2"/>
  <c r="J89" i="1"/>
  <c r="K89" i="1"/>
  <c r="G90" i="1"/>
  <c r="I89" i="1"/>
  <c r="M89" i="1"/>
  <c r="H89" i="1"/>
  <c r="L17" i="2" l="1"/>
  <c r="AA7" i="2"/>
  <c r="Y4" i="2"/>
  <c r="Y2" i="2"/>
  <c r="Y10" i="2"/>
  <c r="AB11" i="2"/>
  <c r="AC11" i="2" s="1"/>
  <c r="AD11" i="2" s="1"/>
  <c r="AE11" i="2" s="1"/>
  <c r="AF11" i="2" s="1"/>
  <c r="AH11" i="2" s="1"/>
  <c r="AI11" i="2" s="1"/>
  <c r="AJ11" i="2" s="1"/>
  <c r="AG11" i="2"/>
  <c r="G16" i="1"/>
  <c r="H15" i="1"/>
  <c r="M15" i="1"/>
  <c r="Z5" i="2"/>
  <c r="AA5" i="2"/>
  <c r="Y3" i="2"/>
  <c r="X12" i="2"/>
  <c r="W12" i="2"/>
  <c r="AG8" i="2"/>
  <c r="AB8" i="2"/>
  <c r="AC8" i="2" s="1"/>
  <c r="AD8" i="2" s="1"/>
  <c r="AE8" i="2" s="1"/>
  <c r="AF8" i="2" s="1"/>
  <c r="K19" i="2"/>
  <c r="J19" i="2"/>
  <c r="L19" i="2" s="1"/>
  <c r="AB9" i="2"/>
  <c r="AC9" i="2" s="1"/>
  <c r="AD9" i="2" s="1"/>
  <c r="AE9" i="2" s="1"/>
  <c r="AF9" i="2" s="1"/>
  <c r="AG9" i="2"/>
  <c r="AB7" i="2"/>
  <c r="AC7" i="2" s="1"/>
  <c r="AD7" i="2" s="1"/>
  <c r="AE7" i="2" s="1"/>
  <c r="AF7" i="2" s="1"/>
  <c r="AH7" i="2" s="1"/>
  <c r="AI7" i="2" s="1"/>
  <c r="AG7" i="2"/>
  <c r="Z13" i="2"/>
  <c r="AA13" i="2"/>
  <c r="A21" i="2"/>
  <c r="B20" i="2"/>
  <c r="C20" i="2" s="1"/>
  <c r="D20" i="2" s="1"/>
  <c r="E20" i="2" s="1"/>
  <c r="F20" i="2" s="1"/>
  <c r="G20" i="2" s="1"/>
  <c r="J18" i="2"/>
  <c r="K18" i="2"/>
  <c r="X15" i="2"/>
  <c r="W15" i="2"/>
  <c r="BA11" i="2"/>
  <c r="L89" i="1"/>
  <c r="P89" i="1" s="1"/>
  <c r="Z6" i="2"/>
  <c r="AA6" i="2"/>
  <c r="M17" i="2"/>
  <c r="N17" i="2"/>
  <c r="U16" i="2"/>
  <c r="V16" i="2" s="1"/>
  <c r="AA4" i="2"/>
  <c r="Z4" i="2"/>
  <c r="Z14" i="2"/>
  <c r="AA14" i="2"/>
  <c r="H90" i="1"/>
  <c r="J90" i="1"/>
  <c r="K90" i="1"/>
  <c r="I90" i="1"/>
  <c r="M90" i="1"/>
  <c r="G91" i="1"/>
  <c r="Y12" i="2" l="1"/>
  <c r="Y15" i="2"/>
  <c r="AK11" i="2"/>
  <c r="AH8" i="2"/>
  <c r="AI8" i="2" s="1"/>
  <c r="AJ8" i="2" s="1"/>
  <c r="AA12" i="2"/>
  <c r="Z12" i="2"/>
  <c r="AA3" i="2"/>
  <c r="Z3" i="2"/>
  <c r="AG5" i="2"/>
  <c r="AB5" i="2"/>
  <c r="AC5" i="2" s="1"/>
  <c r="AD5" i="2" s="1"/>
  <c r="AE5" i="2" s="1"/>
  <c r="AF5" i="2" s="1"/>
  <c r="AH5" i="2" s="1"/>
  <c r="AI5" i="2" s="1"/>
  <c r="BA8" i="2"/>
  <c r="H16" i="1"/>
  <c r="M16" i="1"/>
  <c r="G17" i="1"/>
  <c r="AK8" i="2"/>
  <c r="AL8" i="2" s="1"/>
  <c r="AZ8" i="2" s="1"/>
  <c r="AH9" i="2"/>
  <c r="AI9" i="2" s="1"/>
  <c r="AJ9" i="2" s="1"/>
  <c r="L18" i="2"/>
  <c r="M18" i="2" s="1"/>
  <c r="AA10" i="2"/>
  <c r="Z10" i="2"/>
  <c r="AA2" i="2"/>
  <c r="Z2" i="2"/>
  <c r="H20" i="2"/>
  <c r="I20" i="2" s="1"/>
  <c r="X16" i="2"/>
  <c r="W16" i="2"/>
  <c r="Y16" i="2" s="1"/>
  <c r="AG6" i="2"/>
  <c r="AB6" i="2"/>
  <c r="AC6" i="2" s="1"/>
  <c r="AD6" i="2" s="1"/>
  <c r="AE6" i="2" s="1"/>
  <c r="AF6" i="2" s="1"/>
  <c r="AH6" i="2" s="1"/>
  <c r="AI6" i="2" s="1"/>
  <c r="AA15" i="2"/>
  <c r="Z15" i="2"/>
  <c r="T17" i="2"/>
  <c r="O17" i="2"/>
  <c r="P17" i="2" s="1"/>
  <c r="Q17" i="2" s="1"/>
  <c r="R17" i="2" s="1"/>
  <c r="S17" i="2" s="1"/>
  <c r="A22" i="2"/>
  <c r="B21" i="2"/>
  <c r="C21" i="2" s="1"/>
  <c r="D21" i="2" s="1"/>
  <c r="E21" i="2" s="1"/>
  <c r="F21" i="2" s="1"/>
  <c r="G21" i="2" s="1"/>
  <c r="H21" i="2" s="1"/>
  <c r="I21" i="2" s="1"/>
  <c r="M19" i="2"/>
  <c r="N19" i="2"/>
  <c r="L90" i="1"/>
  <c r="P90" i="1" s="1"/>
  <c r="BA7" i="2"/>
  <c r="AK7" i="2"/>
  <c r="AJ7" i="2"/>
  <c r="AB13" i="2"/>
  <c r="AC13" i="2" s="1"/>
  <c r="AD13" i="2" s="1"/>
  <c r="AE13" i="2" s="1"/>
  <c r="AF13" i="2" s="1"/>
  <c r="AG13" i="2"/>
  <c r="AL11" i="2"/>
  <c r="AB14" i="2"/>
  <c r="AC14" i="2" s="1"/>
  <c r="AD14" i="2" s="1"/>
  <c r="AE14" i="2" s="1"/>
  <c r="AF14" i="2" s="1"/>
  <c r="AG14" i="2"/>
  <c r="I91" i="1"/>
  <c r="J91" i="1"/>
  <c r="G92" i="1"/>
  <c r="H91" i="1"/>
  <c r="K91" i="1"/>
  <c r="M91" i="1"/>
  <c r="AB4" i="2"/>
  <c r="AC4" i="2" s="1"/>
  <c r="AD4" i="2" s="1"/>
  <c r="AE4" i="2" s="1"/>
  <c r="AF4" i="2" s="1"/>
  <c r="AG4" i="2"/>
  <c r="AL7" i="2" l="1"/>
  <c r="AB10" i="2"/>
  <c r="AC10" i="2" s="1"/>
  <c r="AD10" i="2" s="1"/>
  <c r="AE10" i="2" s="1"/>
  <c r="AF10" i="2" s="1"/>
  <c r="AG10" i="2"/>
  <c r="M17" i="1"/>
  <c r="G18" i="1"/>
  <c r="H17" i="1"/>
  <c r="BA9" i="2"/>
  <c r="AK9" i="2"/>
  <c r="AL9" i="2" s="1"/>
  <c r="AN8" i="2"/>
  <c r="AK5" i="2"/>
  <c r="AJ5" i="2"/>
  <c r="BA5" i="2"/>
  <c r="AM8" i="2"/>
  <c r="AG3" i="2"/>
  <c r="AB3" i="2"/>
  <c r="AC3" i="2" s="1"/>
  <c r="AD3" i="2" s="1"/>
  <c r="AE3" i="2" s="1"/>
  <c r="AF3" i="2" s="1"/>
  <c r="N18" i="2"/>
  <c r="T18" i="2" s="1"/>
  <c r="AB12" i="2"/>
  <c r="AC12" i="2" s="1"/>
  <c r="AD12" i="2" s="1"/>
  <c r="AE12" i="2" s="1"/>
  <c r="AF12" i="2" s="1"/>
  <c r="AG12" i="2"/>
  <c r="AB2" i="2"/>
  <c r="AC2" i="2" s="1"/>
  <c r="AD2" i="2" s="1"/>
  <c r="AE2" i="2" s="1"/>
  <c r="AF2" i="2" s="1"/>
  <c r="AG2" i="2"/>
  <c r="J21" i="2"/>
  <c r="K21" i="2"/>
  <c r="K20" i="2"/>
  <c r="J20" i="2"/>
  <c r="U17" i="2"/>
  <c r="V17" i="2" s="1"/>
  <c r="AB15" i="2"/>
  <c r="AC15" i="2" s="1"/>
  <c r="AD15" i="2" s="1"/>
  <c r="AE15" i="2" s="1"/>
  <c r="AF15" i="2" s="1"/>
  <c r="AH15" i="2" s="1"/>
  <c r="AI15" i="2" s="1"/>
  <c r="AG15" i="2"/>
  <c r="AM11" i="2"/>
  <c r="AN11" i="2"/>
  <c r="AZ11" i="2"/>
  <c r="AH13" i="2"/>
  <c r="AI13" i="2" s="1"/>
  <c r="AN7" i="2"/>
  <c r="AZ7" i="2"/>
  <c r="AM7" i="2"/>
  <c r="O19" i="2"/>
  <c r="P19" i="2" s="1"/>
  <c r="Q19" i="2" s="1"/>
  <c r="R19" i="2" s="1"/>
  <c r="S19" i="2" s="1"/>
  <c r="T19" i="2"/>
  <c r="A23" i="2"/>
  <c r="B22" i="2"/>
  <c r="C22" i="2" s="1"/>
  <c r="D22" i="2" s="1"/>
  <c r="E22" i="2" s="1"/>
  <c r="F22" i="2" s="1"/>
  <c r="G22" i="2" s="1"/>
  <c r="H22" i="2" s="1"/>
  <c r="I22" i="2" s="1"/>
  <c r="BA6" i="2"/>
  <c r="AK6" i="2"/>
  <c r="AJ6" i="2"/>
  <c r="Z16" i="2"/>
  <c r="AA16" i="2"/>
  <c r="AH14" i="2"/>
  <c r="AI14" i="2" s="1"/>
  <c r="AH4" i="2"/>
  <c r="AI4" i="2" s="1"/>
  <c r="J92" i="1"/>
  <c r="M92" i="1"/>
  <c r="H92" i="1"/>
  <c r="I92" i="1"/>
  <c r="G93" i="1"/>
  <c r="K92" i="1"/>
  <c r="L91" i="1"/>
  <c r="P91" i="1" s="1"/>
  <c r="L20" i="2" l="1"/>
  <c r="AH2" i="2"/>
  <c r="AI2" i="2" s="1"/>
  <c r="AL5" i="2"/>
  <c r="AH10" i="2"/>
  <c r="AI10" i="2" s="1"/>
  <c r="AH12" i="2"/>
  <c r="AI12" i="2" s="1"/>
  <c r="AK12" i="2" s="1"/>
  <c r="AT8" i="2"/>
  <c r="AX8" i="2" s="1"/>
  <c r="L92" i="1"/>
  <c r="P92" i="1" s="1"/>
  <c r="BA12" i="2"/>
  <c r="AH3" i="2"/>
  <c r="AI3" i="2" s="1"/>
  <c r="AO8" i="2"/>
  <c r="AP8" i="2" s="1"/>
  <c r="AQ8" i="2" s="1"/>
  <c r="AR8" i="2" s="1"/>
  <c r="AS8" i="2" s="1"/>
  <c r="AY8" i="2" s="1"/>
  <c r="AZ5" i="2"/>
  <c r="AN5" i="2"/>
  <c r="AM5" i="2"/>
  <c r="U19" i="2"/>
  <c r="V19" i="2" s="1"/>
  <c r="W19" i="2" s="1"/>
  <c r="O18" i="2"/>
  <c r="P18" i="2" s="1"/>
  <c r="Q18" i="2" s="1"/>
  <c r="R18" i="2" s="1"/>
  <c r="S18" i="2" s="1"/>
  <c r="U18" i="2" s="1"/>
  <c r="V18" i="2" s="1"/>
  <c r="X18" i="2" s="1"/>
  <c r="L21" i="2"/>
  <c r="M21" i="2" s="1"/>
  <c r="M18" i="1"/>
  <c r="H18" i="1"/>
  <c r="G19" i="1"/>
  <c r="AK2" i="2"/>
  <c r="BA2" i="2"/>
  <c r="AJ2" i="2"/>
  <c r="AJ10" i="2"/>
  <c r="AK10" i="2"/>
  <c r="BA10" i="2"/>
  <c r="K22" i="2"/>
  <c r="J22" i="2"/>
  <c r="AO11" i="2"/>
  <c r="AP11" i="2" s="1"/>
  <c r="AQ11" i="2" s="1"/>
  <c r="AR11" i="2" s="1"/>
  <c r="AS11" i="2" s="1"/>
  <c r="AT11" i="2"/>
  <c r="AX11" i="2" s="1"/>
  <c r="AK15" i="2"/>
  <c r="AJ15" i="2"/>
  <c r="BA15" i="2"/>
  <c r="AL6" i="2"/>
  <c r="AB16" i="2"/>
  <c r="AC16" i="2" s="1"/>
  <c r="AD16" i="2" s="1"/>
  <c r="AE16" i="2" s="1"/>
  <c r="AF16" i="2" s="1"/>
  <c r="AG16" i="2"/>
  <c r="AO7" i="2"/>
  <c r="AP7" i="2" s="1"/>
  <c r="AQ7" i="2" s="1"/>
  <c r="AR7" i="2" s="1"/>
  <c r="AS7" i="2" s="1"/>
  <c r="AT7" i="2"/>
  <c r="AX7" i="2" s="1"/>
  <c r="AK13" i="2"/>
  <c r="AJ13" i="2"/>
  <c r="BA13" i="2"/>
  <c r="M20" i="2"/>
  <c r="N20" i="2"/>
  <c r="A24" i="2"/>
  <c r="B23" i="2"/>
  <c r="C23" i="2" s="1"/>
  <c r="D23" i="2" s="1"/>
  <c r="E23" i="2" s="1"/>
  <c r="F23" i="2" s="1"/>
  <c r="G23" i="2" s="1"/>
  <c r="H23" i="2" s="1"/>
  <c r="I23" i="2" s="1"/>
  <c r="AN9" i="2"/>
  <c r="AM9" i="2"/>
  <c r="AZ9" i="2"/>
  <c r="X17" i="2"/>
  <c r="W17" i="2"/>
  <c r="M93" i="1"/>
  <c r="I93" i="1"/>
  <c r="G94" i="1"/>
  <c r="H93" i="1"/>
  <c r="J93" i="1"/>
  <c r="K93" i="1"/>
  <c r="AK14" i="2"/>
  <c r="AJ14" i="2"/>
  <c r="BA14" i="2"/>
  <c r="AJ4" i="2"/>
  <c r="BA4" i="2"/>
  <c r="AK4" i="2"/>
  <c r="AJ12" i="2" l="1"/>
  <c r="N21" i="2"/>
  <c r="AU8" i="2"/>
  <c r="AW8" i="2" s="1"/>
  <c r="AH16" i="2"/>
  <c r="AI16" i="2" s="1"/>
  <c r="AL15" i="2"/>
  <c r="AM15" i="2" s="1"/>
  <c r="AL12" i="2"/>
  <c r="AN12" i="2" s="1"/>
  <c r="G20" i="1"/>
  <c r="H19" i="1"/>
  <c r="M19" i="1"/>
  <c r="AT5" i="2"/>
  <c r="AX5" i="2" s="1"/>
  <c r="AO5" i="2"/>
  <c r="AP5" i="2" s="1"/>
  <c r="AQ5" i="2" s="1"/>
  <c r="AR5" i="2" s="1"/>
  <c r="AS5" i="2" s="1"/>
  <c r="W18" i="2"/>
  <c r="Y18" i="2" s="1"/>
  <c r="X19" i="2"/>
  <c r="Y19" i="2" s="1"/>
  <c r="AK3" i="2"/>
  <c r="AJ3" i="2"/>
  <c r="BA3" i="2"/>
  <c r="AL10" i="2"/>
  <c r="AL2" i="2"/>
  <c r="K23" i="2"/>
  <c r="J23" i="2"/>
  <c r="T20" i="2"/>
  <c r="O20" i="2"/>
  <c r="P20" i="2" s="1"/>
  <c r="Q20" i="2" s="1"/>
  <c r="R20" i="2" s="1"/>
  <c r="S20" i="2" s="1"/>
  <c r="U20" i="2" s="1"/>
  <c r="V20" i="2" s="1"/>
  <c r="AM6" i="2"/>
  <c r="AZ6" i="2"/>
  <c r="AN6" i="2"/>
  <c r="Y17" i="2"/>
  <c r="AT9" i="2"/>
  <c r="AX9" i="2" s="1"/>
  <c r="AO9" i="2"/>
  <c r="AP9" i="2" s="1"/>
  <c r="AQ9" i="2" s="1"/>
  <c r="AR9" i="2" s="1"/>
  <c r="AS9" i="2" s="1"/>
  <c r="AK16" i="2"/>
  <c r="BA16" i="2"/>
  <c r="AJ16" i="2"/>
  <c r="AL16" i="2" s="1"/>
  <c r="AZ15" i="2"/>
  <c r="AL4" i="2"/>
  <c r="AZ4" i="2" s="1"/>
  <c r="L22" i="2"/>
  <c r="A25" i="2"/>
  <c r="B24" i="2"/>
  <c r="C24" i="2" s="1"/>
  <c r="D24" i="2" s="1"/>
  <c r="E24" i="2" s="1"/>
  <c r="F24" i="2" s="1"/>
  <c r="G24" i="2" s="1"/>
  <c r="O21" i="2"/>
  <c r="P21" i="2" s="1"/>
  <c r="Q21" i="2" s="1"/>
  <c r="R21" i="2" s="1"/>
  <c r="S21" i="2" s="1"/>
  <c r="U21" i="2" s="1"/>
  <c r="V21" i="2" s="1"/>
  <c r="T21" i="2"/>
  <c r="AY11" i="2"/>
  <c r="AU11" i="2"/>
  <c r="AW11" i="2" s="1"/>
  <c r="AL13" i="2"/>
  <c r="AY7" i="2"/>
  <c r="AU7" i="2"/>
  <c r="AW7" i="2" s="1"/>
  <c r="H94" i="1"/>
  <c r="G95" i="1"/>
  <c r="J94" i="1"/>
  <c r="K94" i="1"/>
  <c r="M94" i="1"/>
  <c r="I94" i="1"/>
  <c r="L93" i="1"/>
  <c r="P93" i="1" s="1"/>
  <c r="AL14" i="2"/>
  <c r="AN15" i="2" l="1"/>
  <c r="AZ12" i="2"/>
  <c r="AM12" i="2"/>
  <c r="AL3" i="2"/>
  <c r="AZ2" i="2"/>
  <c r="AN2" i="2"/>
  <c r="AM2" i="2"/>
  <c r="AZ10" i="2"/>
  <c r="AN10" i="2"/>
  <c r="AM10" i="2"/>
  <c r="AO12" i="2"/>
  <c r="AP12" i="2" s="1"/>
  <c r="AQ12" i="2" s="1"/>
  <c r="AR12" i="2" s="1"/>
  <c r="AS12" i="2" s="1"/>
  <c r="AT12" i="2"/>
  <c r="AX12" i="2" s="1"/>
  <c r="AN3" i="2"/>
  <c r="AM3" i="2"/>
  <c r="AZ3" i="2"/>
  <c r="AM4" i="2"/>
  <c r="AN4" i="2"/>
  <c r="AY5" i="2"/>
  <c r="AU5" i="2"/>
  <c r="AW5" i="2" s="1"/>
  <c r="L23" i="2"/>
  <c r="M23" i="2" s="1"/>
  <c r="H20" i="1"/>
  <c r="G21" i="1"/>
  <c r="M20" i="1"/>
  <c r="H24" i="2"/>
  <c r="I24" i="2" s="1"/>
  <c r="AZ16" i="2"/>
  <c r="AM16" i="2"/>
  <c r="AN16" i="2"/>
  <c r="AO6" i="2"/>
  <c r="AP6" i="2" s="1"/>
  <c r="AQ6" i="2" s="1"/>
  <c r="AR6" i="2" s="1"/>
  <c r="AS6" i="2" s="1"/>
  <c r="AT6" i="2"/>
  <c r="AX6" i="2" s="1"/>
  <c r="Z18" i="2"/>
  <c r="AA18" i="2"/>
  <c r="W21" i="2"/>
  <c r="X21" i="2"/>
  <c r="M22" i="2"/>
  <c r="N22" i="2"/>
  <c r="AU9" i="2"/>
  <c r="AW9" i="2" s="1"/>
  <c r="AY9" i="2"/>
  <c r="Z19" i="2"/>
  <c r="AA19" i="2"/>
  <c r="A26" i="2"/>
  <c r="B25" i="2"/>
  <c r="C25" i="2" s="1"/>
  <c r="D25" i="2" s="1"/>
  <c r="E25" i="2" s="1"/>
  <c r="F25" i="2" s="1"/>
  <c r="G25" i="2" s="1"/>
  <c r="H25" i="2" s="1"/>
  <c r="I25" i="2" s="1"/>
  <c r="AT15" i="2"/>
  <c r="AX15" i="2" s="1"/>
  <c r="AO15" i="2"/>
  <c r="AP15" i="2" s="1"/>
  <c r="AQ15" i="2" s="1"/>
  <c r="AR15" i="2" s="1"/>
  <c r="AS15" i="2" s="1"/>
  <c r="L94" i="1"/>
  <c r="P94" i="1" s="1"/>
  <c r="AM13" i="2"/>
  <c r="AZ13" i="2"/>
  <c r="AN13" i="2"/>
  <c r="Z17" i="2"/>
  <c r="AA17" i="2"/>
  <c r="X20" i="2"/>
  <c r="W20" i="2"/>
  <c r="K95" i="1"/>
  <c r="H95" i="1"/>
  <c r="I95" i="1"/>
  <c r="J95" i="1"/>
  <c r="G96" i="1"/>
  <c r="M95" i="1"/>
  <c r="AZ14" i="2"/>
  <c r="AN14" i="2"/>
  <c r="AM14" i="2"/>
  <c r="AT4" i="2" l="1"/>
  <c r="AX4" i="2" s="1"/>
  <c r="Y20" i="2"/>
  <c r="AO3" i="2"/>
  <c r="AP3" i="2" s="1"/>
  <c r="AQ3" i="2" s="1"/>
  <c r="AR3" i="2" s="1"/>
  <c r="AS3" i="2" s="1"/>
  <c r="AT3" i="2"/>
  <c r="AX3" i="2" s="1"/>
  <c r="AO4" i="2"/>
  <c r="AP4" i="2" s="1"/>
  <c r="AQ4" i="2" s="1"/>
  <c r="AR4" i="2" s="1"/>
  <c r="AS4" i="2" s="1"/>
  <c r="AU4" i="2" s="1"/>
  <c r="AW4" i="2" s="1"/>
  <c r="AO2" i="2"/>
  <c r="AP2" i="2" s="1"/>
  <c r="AQ2" i="2" s="1"/>
  <c r="AR2" i="2" s="1"/>
  <c r="AS2" i="2" s="1"/>
  <c r="AT2" i="2"/>
  <c r="AX2" i="2" s="1"/>
  <c r="AO10" i="2"/>
  <c r="AP10" i="2" s="1"/>
  <c r="AQ10" i="2" s="1"/>
  <c r="AR10" i="2" s="1"/>
  <c r="AS10" i="2" s="1"/>
  <c r="AT10" i="2"/>
  <c r="AX10" i="2" s="1"/>
  <c r="H21" i="1"/>
  <c r="G22" i="1"/>
  <c r="M21" i="1"/>
  <c r="Y21" i="2"/>
  <c r="AA21" i="2" s="1"/>
  <c r="AU12" i="2"/>
  <c r="AW12" i="2" s="1"/>
  <c r="AY12" i="2"/>
  <c r="N23" i="2"/>
  <c r="T23" i="2" s="1"/>
  <c r="AY15" i="2"/>
  <c r="AU15" i="2"/>
  <c r="AW15" i="2" s="1"/>
  <c r="K24" i="2"/>
  <c r="J24" i="2"/>
  <c r="Z20" i="2"/>
  <c r="AA20" i="2"/>
  <c r="K25" i="2"/>
  <c r="J25" i="2"/>
  <c r="AG19" i="2"/>
  <c r="AB19" i="2"/>
  <c r="AC19" i="2" s="1"/>
  <c r="AD19" i="2" s="1"/>
  <c r="AE19" i="2" s="1"/>
  <c r="AF19" i="2" s="1"/>
  <c r="AH19" i="2" s="1"/>
  <c r="AI19" i="2" s="1"/>
  <c r="AU6" i="2"/>
  <c r="AW6" i="2" s="1"/>
  <c r="AY6" i="2"/>
  <c r="AB17" i="2"/>
  <c r="AC17" i="2" s="1"/>
  <c r="AD17" i="2" s="1"/>
  <c r="AE17" i="2" s="1"/>
  <c r="AF17" i="2" s="1"/>
  <c r="AG17" i="2"/>
  <c r="AT13" i="2"/>
  <c r="AX13" i="2" s="1"/>
  <c r="AO13" i="2"/>
  <c r="AP13" i="2" s="1"/>
  <c r="AQ13" i="2" s="1"/>
  <c r="AR13" i="2" s="1"/>
  <c r="AS13" i="2" s="1"/>
  <c r="A27" i="2"/>
  <c r="B26" i="2"/>
  <c r="C26" i="2" s="1"/>
  <c r="D26" i="2" s="1"/>
  <c r="E26" i="2" s="1"/>
  <c r="F26" i="2" s="1"/>
  <c r="G26" i="2" s="1"/>
  <c r="H26" i="2" s="1"/>
  <c r="I26" i="2" s="1"/>
  <c r="T22" i="2"/>
  <c r="O22" i="2"/>
  <c r="P22" i="2" s="1"/>
  <c r="Q22" i="2" s="1"/>
  <c r="R22" i="2" s="1"/>
  <c r="S22" i="2" s="1"/>
  <c r="AG18" i="2"/>
  <c r="AB18" i="2"/>
  <c r="AC18" i="2" s="1"/>
  <c r="AD18" i="2" s="1"/>
  <c r="AE18" i="2" s="1"/>
  <c r="AF18" i="2" s="1"/>
  <c r="AH18" i="2" s="1"/>
  <c r="AI18" i="2" s="1"/>
  <c r="AO16" i="2"/>
  <c r="AP16" i="2" s="1"/>
  <c r="AQ16" i="2" s="1"/>
  <c r="AR16" i="2" s="1"/>
  <c r="AS16" i="2" s="1"/>
  <c r="AT16" i="2"/>
  <c r="AX16" i="2" s="1"/>
  <c r="J96" i="1"/>
  <c r="I96" i="1"/>
  <c r="K96" i="1"/>
  <c r="M96" i="1"/>
  <c r="G97" i="1"/>
  <c r="H96" i="1"/>
  <c r="L95" i="1"/>
  <c r="P95" i="1" s="1"/>
  <c r="AT14" i="2"/>
  <c r="AX14" i="2" s="1"/>
  <c r="AO14" i="2"/>
  <c r="AP14" i="2" s="1"/>
  <c r="AQ14" i="2" s="1"/>
  <c r="AR14" i="2" s="1"/>
  <c r="AS14" i="2" s="1"/>
  <c r="L25" i="2" l="1"/>
  <c r="AH17" i="2"/>
  <c r="AI17" i="2" s="1"/>
  <c r="Z21" i="2"/>
  <c r="AY4" i="2"/>
  <c r="H22" i="1"/>
  <c r="G23" i="1"/>
  <c r="M22" i="1"/>
  <c r="O23" i="2"/>
  <c r="P23" i="2" s="1"/>
  <c r="Q23" i="2" s="1"/>
  <c r="R23" i="2" s="1"/>
  <c r="S23" i="2" s="1"/>
  <c r="U23" i="2" s="1"/>
  <c r="V23" i="2" s="1"/>
  <c r="AU10" i="2"/>
  <c r="AW10" i="2" s="1"/>
  <c r="AY10" i="2"/>
  <c r="AY2" i="2"/>
  <c r="AU2" i="2"/>
  <c r="AW2" i="2" s="1"/>
  <c r="L24" i="2"/>
  <c r="N24" i="2" s="1"/>
  <c r="AY3" i="2"/>
  <c r="AU3" i="2"/>
  <c r="AW3" i="2" s="1"/>
  <c r="J26" i="2"/>
  <c r="K26" i="2"/>
  <c r="AK18" i="2"/>
  <c r="BA18" i="2"/>
  <c r="AJ18" i="2"/>
  <c r="A28" i="2"/>
  <c r="B27" i="2"/>
  <c r="C27" i="2" s="1"/>
  <c r="D27" i="2" s="1"/>
  <c r="E27" i="2" s="1"/>
  <c r="F27" i="2" s="1"/>
  <c r="G27" i="2" s="1"/>
  <c r="H27" i="2" s="1"/>
  <c r="I27" i="2" s="1"/>
  <c r="AJ17" i="2"/>
  <c r="BA17" i="2"/>
  <c r="AK17" i="2"/>
  <c r="AG21" i="2"/>
  <c r="AB21" i="2"/>
  <c r="AC21" i="2" s="1"/>
  <c r="AD21" i="2" s="1"/>
  <c r="AE21" i="2" s="1"/>
  <c r="AF21" i="2" s="1"/>
  <c r="AH21" i="2" s="1"/>
  <c r="AI21" i="2" s="1"/>
  <c r="AG20" i="2"/>
  <c r="AB20" i="2"/>
  <c r="AC20" i="2" s="1"/>
  <c r="AD20" i="2" s="1"/>
  <c r="AE20" i="2" s="1"/>
  <c r="AF20" i="2" s="1"/>
  <c r="AH20" i="2" s="1"/>
  <c r="AI20" i="2" s="1"/>
  <c r="AY16" i="2"/>
  <c r="AU16" i="2"/>
  <c r="AW16" i="2" s="1"/>
  <c r="M25" i="2"/>
  <c r="N25" i="2"/>
  <c r="U22" i="2"/>
  <c r="V22" i="2" s="1"/>
  <c r="AU13" i="2"/>
  <c r="AW13" i="2" s="1"/>
  <c r="AY13" i="2"/>
  <c r="AJ19" i="2"/>
  <c r="AK19" i="2"/>
  <c r="BA19" i="2"/>
  <c r="AY14" i="2"/>
  <c r="AU14" i="2"/>
  <c r="AW14" i="2" s="1"/>
  <c r="K97" i="1"/>
  <c r="M97" i="1"/>
  <c r="H97" i="1"/>
  <c r="G98" i="1"/>
  <c r="I97" i="1"/>
  <c r="J97" i="1"/>
  <c r="L96" i="1"/>
  <c r="P96" i="1" s="1"/>
  <c r="L26" i="2" l="1"/>
  <c r="N26" i="2" s="1"/>
  <c r="AL17" i="2"/>
  <c r="AN17" i="2" s="1"/>
  <c r="AL18" i="2"/>
  <c r="AM18" i="2" s="1"/>
  <c r="M24" i="2"/>
  <c r="T24" i="2" s="1"/>
  <c r="M23" i="1"/>
  <c r="H23" i="1"/>
  <c r="G24" i="1"/>
  <c r="J27" i="2"/>
  <c r="K27" i="2"/>
  <c r="W22" i="2"/>
  <c r="X22" i="2"/>
  <c r="BA21" i="2"/>
  <c r="AJ21" i="2"/>
  <c r="AK21" i="2"/>
  <c r="AM17" i="2"/>
  <c r="AZ17" i="2"/>
  <c r="M26" i="2"/>
  <c r="A29" i="2"/>
  <c r="B28" i="2"/>
  <c r="C28" i="2" s="1"/>
  <c r="D28" i="2" s="1"/>
  <c r="E28" i="2" s="1"/>
  <c r="F28" i="2" s="1"/>
  <c r="G28" i="2" s="1"/>
  <c r="H28" i="2" s="1"/>
  <c r="I28" i="2" s="1"/>
  <c r="T25" i="2"/>
  <c r="O25" i="2"/>
  <c r="P25" i="2" s="1"/>
  <c r="Q25" i="2" s="1"/>
  <c r="R25" i="2" s="1"/>
  <c r="S25" i="2" s="1"/>
  <c r="AJ20" i="2"/>
  <c r="BA20" i="2"/>
  <c r="AK20" i="2"/>
  <c r="W23" i="2"/>
  <c r="X23" i="2"/>
  <c r="AL19" i="2"/>
  <c r="L97" i="1"/>
  <c r="P97" i="1" s="1"/>
  <c r="J98" i="1"/>
  <c r="G99" i="1"/>
  <c r="M98" i="1"/>
  <c r="I98" i="1"/>
  <c r="K98" i="1"/>
  <c r="H98" i="1"/>
  <c r="U25" i="2" l="1"/>
  <c r="V25" i="2" s="1"/>
  <c r="O24" i="2"/>
  <c r="P24" i="2" s="1"/>
  <c r="Q24" i="2" s="1"/>
  <c r="R24" i="2" s="1"/>
  <c r="S24" i="2" s="1"/>
  <c r="U24" i="2" s="1"/>
  <c r="V24" i="2" s="1"/>
  <c r="AZ18" i="2"/>
  <c r="AN18" i="2"/>
  <c r="AL20" i="2"/>
  <c r="Y22" i="2"/>
  <c r="L27" i="2"/>
  <c r="M24" i="1"/>
  <c r="H24" i="1"/>
  <c r="J28" i="2"/>
  <c r="K28" i="2"/>
  <c r="AM20" i="2"/>
  <c r="AZ20" i="2"/>
  <c r="AN20" i="2"/>
  <c r="M27" i="2"/>
  <c r="N27" i="2"/>
  <c r="AZ19" i="2"/>
  <c r="AN19" i="2"/>
  <c r="AM19" i="2"/>
  <c r="O26" i="2"/>
  <c r="P26" i="2" s="1"/>
  <c r="Q26" i="2" s="1"/>
  <c r="R26" i="2" s="1"/>
  <c r="S26" i="2" s="1"/>
  <c r="T26" i="2"/>
  <c r="L98" i="1"/>
  <c r="P98" i="1" s="1"/>
  <c r="AL21" i="2"/>
  <c r="AT18" i="2"/>
  <c r="AX18" i="2" s="1"/>
  <c r="AO18" i="2"/>
  <c r="AP18" i="2" s="1"/>
  <c r="AQ18" i="2" s="1"/>
  <c r="AR18" i="2" s="1"/>
  <c r="AS18" i="2" s="1"/>
  <c r="Z22" i="2"/>
  <c r="AA22" i="2"/>
  <c r="X25" i="2"/>
  <c r="W25" i="2"/>
  <c r="A30" i="2"/>
  <c r="B29" i="2"/>
  <c r="C29" i="2" s="1"/>
  <c r="D29" i="2" s="1"/>
  <c r="E29" i="2" s="1"/>
  <c r="F29" i="2" s="1"/>
  <c r="G29" i="2" s="1"/>
  <c r="H29" i="2" s="1"/>
  <c r="I29" i="2" s="1"/>
  <c r="AT17" i="2"/>
  <c r="AX17" i="2" s="1"/>
  <c r="AO17" i="2"/>
  <c r="AP17" i="2" s="1"/>
  <c r="AQ17" i="2" s="1"/>
  <c r="AR17" i="2" s="1"/>
  <c r="AS17" i="2" s="1"/>
  <c r="Y23" i="2"/>
  <c r="I99" i="1"/>
  <c r="M99" i="1"/>
  <c r="H99" i="1"/>
  <c r="K99" i="1"/>
  <c r="J99" i="1"/>
  <c r="G100" i="1"/>
  <c r="U26" i="2" l="1"/>
  <c r="V26" i="2" s="1"/>
  <c r="L28" i="2"/>
  <c r="K29" i="2"/>
  <c r="J29" i="2"/>
  <c r="X26" i="2"/>
  <c r="W26" i="2"/>
  <c r="M28" i="2"/>
  <c r="N28" i="2"/>
  <c r="AY17" i="2"/>
  <c r="AU17" i="2"/>
  <c r="AW17" i="2" s="1"/>
  <c r="AU18" i="2"/>
  <c r="AW18" i="2" s="1"/>
  <c r="AY18" i="2"/>
  <c r="AT19" i="2"/>
  <c r="AX19" i="2" s="1"/>
  <c r="AO19" i="2"/>
  <c r="AP19" i="2" s="1"/>
  <c r="AQ19" i="2" s="1"/>
  <c r="AR19" i="2" s="1"/>
  <c r="AS19" i="2" s="1"/>
  <c r="T27" i="2"/>
  <c r="O27" i="2"/>
  <c r="P27" i="2" s="1"/>
  <c r="Q27" i="2" s="1"/>
  <c r="R27" i="2" s="1"/>
  <c r="S27" i="2" s="1"/>
  <c r="Y25" i="2"/>
  <c r="Z23" i="2"/>
  <c r="AA23" i="2"/>
  <c r="A31" i="2"/>
  <c r="B30" i="2"/>
  <c r="C30" i="2" s="1"/>
  <c r="D30" i="2" s="1"/>
  <c r="E30" i="2" s="1"/>
  <c r="F30" i="2" s="1"/>
  <c r="G30" i="2" s="1"/>
  <c r="H30" i="2" s="1"/>
  <c r="I30" i="2" s="1"/>
  <c r="AB22" i="2"/>
  <c r="AC22" i="2" s="1"/>
  <c r="AD22" i="2" s="1"/>
  <c r="AE22" i="2" s="1"/>
  <c r="AF22" i="2" s="1"/>
  <c r="AG22" i="2"/>
  <c r="W24" i="2"/>
  <c r="X24" i="2"/>
  <c r="AT20" i="2"/>
  <c r="AX20" i="2" s="1"/>
  <c r="AO20" i="2"/>
  <c r="AP20" i="2" s="1"/>
  <c r="AQ20" i="2" s="1"/>
  <c r="AR20" i="2" s="1"/>
  <c r="AS20" i="2" s="1"/>
  <c r="AN21" i="2"/>
  <c r="AZ21" i="2"/>
  <c r="AM21" i="2"/>
  <c r="L99" i="1"/>
  <c r="P99" i="1" s="1"/>
  <c r="H100" i="1"/>
  <c r="G101" i="1"/>
  <c r="J100" i="1"/>
  <c r="I100" i="1"/>
  <c r="M100" i="1"/>
  <c r="K100" i="1"/>
  <c r="Y26" i="2" l="1"/>
  <c r="U27" i="2"/>
  <c r="V27" i="2" s="1"/>
  <c r="L29" i="2"/>
  <c r="M29" i="2" s="1"/>
  <c r="AH22" i="2"/>
  <c r="AI22" i="2" s="1"/>
  <c r="BA22" i="2" s="1"/>
  <c r="Y24" i="2"/>
  <c r="Z24" i="2" s="1"/>
  <c r="L100" i="1"/>
  <c r="P100" i="1" s="1"/>
  <c r="K30" i="2"/>
  <c r="J30" i="2"/>
  <c r="O28" i="2"/>
  <c r="P28" i="2" s="1"/>
  <c r="Q28" i="2" s="1"/>
  <c r="R28" i="2" s="1"/>
  <c r="S28" i="2" s="1"/>
  <c r="T28" i="2"/>
  <c r="A32" i="2"/>
  <c r="B31" i="2"/>
  <c r="C31" i="2" s="1"/>
  <c r="D31" i="2" s="1"/>
  <c r="E31" i="2" s="1"/>
  <c r="F31" i="2" s="1"/>
  <c r="G31" i="2" s="1"/>
  <c r="H31" i="2" s="1"/>
  <c r="I31" i="2" s="1"/>
  <c r="W27" i="2"/>
  <c r="X27" i="2"/>
  <c r="AT21" i="2"/>
  <c r="AX21" i="2" s="1"/>
  <c r="AO21" i="2"/>
  <c r="AP21" i="2" s="1"/>
  <c r="AQ21" i="2" s="1"/>
  <c r="AR21" i="2" s="1"/>
  <c r="AS21" i="2" s="1"/>
  <c r="AY20" i="2"/>
  <c r="AU20" i="2"/>
  <c r="AW20" i="2" s="1"/>
  <c r="Z25" i="2"/>
  <c r="AA25" i="2"/>
  <c r="AB23" i="2"/>
  <c r="AC23" i="2" s="1"/>
  <c r="AD23" i="2" s="1"/>
  <c r="AE23" i="2" s="1"/>
  <c r="AF23" i="2" s="1"/>
  <c r="AG23" i="2"/>
  <c r="AU19" i="2"/>
  <c r="AW19" i="2" s="1"/>
  <c r="AY19" i="2"/>
  <c r="Z26" i="2"/>
  <c r="AA26" i="2"/>
  <c r="J101" i="1"/>
  <c r="I101" i="1"/>
  <c r="H101" i="1"/>
  <c r="K101" i="1"/>
  <c r="G102" i="1"/>
  <c r="M101" i="1"/>
  <c r="AJ22" i="2" l="1"/>
  <c r="AK22" i="2"/>
  <c r="N29" i="2"/>
  <c r="T29" i="2" s="1"/>
  <c r="AA24" i="2"/>
  <c r="AG24" i="2" s="1"/>
  <c r="AH23" i="2"/>
  <c r="AI23" i="2" s="1"/>
  <c r="AJ23" i="2" s="1"/>
  <c r="U28" i="2"/>
  <c r="V28" i="2" s="1"/>
  <c r="W28" i="2" s="1"/>
  <c r="AU21" i="2"/>
  <c r="AW21" i="2" s="1"/>
  <c r="AY21" i="2"/>
  <c r="AB25" i="2"/>
  <c r="AC25" i="2" s="1"/>
  <c r="AD25" i="2" s="1"/>
  <c r="AE25" i="2" s="1"/>
  <c r="AF25" i="2" s="1"/>
  <c r="AG25" i="2"/>
  <c r="Y27" i="2"/>
  <c r="AL22" i="2"/>
  <c r="L30" i="2"/>
  <c r="AB26" i="2"/>
  <c r="AC26" i="2" s="1"/>
  <c r="AD26" i="2" s="1"/>
  <c r="AE26" i="2" s="1"/>
  <c r="AF26" i="2" s="1"/>
  <c r="AG26" i="2"/>
  <c r="K31" i="2"/>
  <c r="J31" i="2"/>
  <c r="A33" i="2"/>
  <c r="B32" i="2"/>
  <c r="C32" i="2" s="1"/>
  <c r="D32" i="2" s="1"/>
  <c r="E32" i="2" s="1"/>
  <c r="F32" i="2" s="1"/>
  <c r="G32" i="2" s="1"/>
  <c r="H32" i="2" s="1"/>
  <c r="I32" i="2" s="1"/>
  <c r="K102" i="1"/>
  <c r="I102" i="1"/>
  <c r="J102" i="1"/>
  <c r="H102" i="1"/>
  <c r="M102" i="1"/>
  <c r="G103" i="1"/>
  <c r="L101" i="1"/>
  <c r="P101" i="1" s="1"/>
  <c r="O29" i="2" l="1"/>
  <c r="P29" i="2" s="1"/>
  <c r="Q29" i="2" s="1"/>
  <c r="R29" i="2" s="1"/>
  <c r="S29" i="2" s="1"/>
  <c r="U29" i="2" s="1"/>
  <c r="V29" i="2" s="1"/>
  <c r="BA23" i="2"/>
  <c r="AK23" i="2"/>
  <c r="AL23" i="2" s="1"/>
  <c r="AB24" i="2"/>
  <c r="AC24" i="2" s="1"/>
  <c r="AD24" i="2" s="1"/>
  <c r="AE24" i="2" s="1"/>
  <c r="AF24" i="2" s="1"/>
  <c r="AH24" i="2" s="1"/>
  <c r="AI24" i="2" s="1"/>
  <c r="X28" i="2"/>
  <c r="Y28" i="2" s="1"/>
  <c r="Z28" i="2" s="1"/>
  <c r="AH26" i="2"/>
  <c r="AI26" i="2" s="1"/>
  <c r="AH25" i="2"/>
  <c r="AI25" i="2" s="1"/>
  <c r="AJ25" i="2" s="1"/>
  <c r="K32" i="2"/>
  <c r="J32" i="2"/>
  <c r="A34" i="2"/>
  <c r="B33" i="2"/>
  <c r="C33" i="2" s="1"/>
  <c r="D33" i="2" s="1"/>
  <c r="E33" i="2" s="1"/>
  <c r="F33" i="2" s="1"/>
  <c r="G33" i="2" s="1"/>
  <c r="H33" i="2" s="1"/>
  <c r="I33" i="2" s="1"/>
  <c r="AK26" i="2"/>
  <c r="BA26" i="2"/>
  <c r="AJ26" i="2"/>
  <c r="AZ22" i="2"/>
  <c r="AM22" i="2"/>
  <c r="AN22" i="2"/>
  <c r="M30" i="2"/>
  <c r="N30" i="2"/>
  <c r="Z27" i="2"/>
  <c r="AA27" i="2"/>
  <c r="L31" i="2"/>
  <c r="H103" i="1"/>
  <c r="I103" i="1"/>
  <c r="K103" i="1"/>
  <c r="J103" i="1"/>
  <c r="G104" i="1"/>
  <c r="M103" i="1"/>
  <c r="L102" i="1"/>
  <c r="P102" i="1" s="1"/>
  <c r="W29" i="2" l="1"/>
  <c r="X29" i="2"/>
  <c r="L32" i="2"/>
  <c r="M32" i="2" s="1"/>
  <c r="AK24" i="2"/>
  <c r="AJ24" i="2"/>
  <c r="AL24" i="2" s="1"/>
  <c r="BA24" i="2"/>
  <c r="AA28" i="2"/>
  <c r="AB28" i="2" s="1"/>
  <c r="AC28" i="2" s="1"/>
  <c r="AD28" i="2" s="1"/>
  <c r="AE28" i="2" s="1"/>
  <c r="AF28" i="2" s="1"/>
  <c r="BA25" i="2"/>
  <c r="AK25" i="2"/>
  <c r="AL25" i="2" s="1"/>
  <c r="AL26" i="2"/>
  <c r="AN26" i="2" s="1"/>
  <c r="L103" i="1"/>
  <c r="P103" i="1" s="1"/>
  <c r="K33" i="2"/>
  <c r="J33" i="2"/>
  <c r="M31" i="2"/>
  <c r="N31" i="2"/>
  <c r="O30" i="2"/>
  <c r="P30" i="2" s="1"/>
  <c r="Q30" i="2" s="1"/>
  <c r="R30" i="2" s="1"/>
  <c r="S30" i="2" s="1"/>
  <c r="T30" i="2"/>
  <c r="Y29" i="2"/>
  <c r="N32" i="2"/>
  <c r="AB27" i="2"/>
  <c r="AC27" i="2" s="1"/>
  <c r="AD27" i="2" s="1"/>
  <c r="AE27" i="2" s="1"/>
  <c r="AF27" i="2" s="1"/>
  <c r="AG27" i="2"/>
  <c r="A35" i="2"/>
  <c r="B34" i="2"/>
  <c r="C34" i="2" s="1"/>
  <c r="D34" i="2" s="1"/>
  <c r="E34" i="2" s="1"/>
  <c r="F34" i="2" s="1"/>
  <c r="G34" i="2" s="1"/>
  <c r="H34" i="2" s="1"/>
  <c r="I34" i="2" s="1"/>
  <c r="AM23" i="2"/>
  <c r="AZ23" i="2"/>
  <c r="AN23" i="2"/>
  <c r="AO22" i="2"/>
  <c r="AP22" i="2" s="1"/>
  <c r="AQ22" i="2" s="1"/>
  <c r="AR22" i="2" s="1"/>
  <c r="AS22" i="2" s="1"/>
  <c r="AT22" i="2"/>
  <c r="AX22" i="2" s="1"/>
  <c r="K104" i="1"/>
  <c r="H104" i="1"/>
  <c r="I104" i="1"/>
  <c r="M104" i="1"/>
  <c r="J104" i="1"/>
  <c r="G105" i="1"/>
  <c r="AZ26" i="2" l="1"/>
  <c r="AM26" i="2"/>
  <c r="AH27" i="2"/>
  <c r="AI27" i="2" s="1"/>
  <c r="AG28" i="2"/>
  <c r="AH28" i="2"/>
  <c r="AI28" i="2" s="1"/>
  <c r="BA28" i="2" s="1"/>
  <c r="K7" i="1" s="1"/>
  <c r="K34" i="2"/>
  <c r="J34" i="2"/>
  <c r="AJ27" i="2"/>
  <c r="BA27" i="2"/>
  <c r="AK27" i="2"/>
  <c r="U30" i="2"/>
  <c r="V30" i="2" s="1"/>
  <c r="AY22" i="2"/>
  <c r="AU22" i="2"/>
  <c r="AW22" i="2" s="1"/>
  <c r="L33" i="2"/>
  <c r="AM25" i="2"/>
  <c r="AZ25" i="2"/>
  <c r="AN25" i="2"/>
  <c r="A36" i="2"/>
  <c r="B35" i="2"/>
  <c r="C35" i="2" s="1"/>
  <c r="D35" i="2" s="1"/>
  <c r="E35" i="2" s="1"/>
  <c r="F35" i="2" s="1"/>
  <c r="G35" i="2" s="1"/>
  <c r="H35" i="2" s="1"/>
  <c r="I35" i="2" s="1"/>
  <c r="Z29" i="2"/>
  <c r="AA29" i="2"/>
  <c r="O31" i="2"/>
  <c r="P31" i="2" s="1"/>
  <c r="Q31" i="2" s="1"/>
  <c r="R31" i="2" s="1"/>
  <c r="S31" i="2" s="1"/>
  <c r="T31" i="2"/>
  <c r="AO23" i="2"/>
  <c r="AP23" i="2" s="1"/>
  <c r="AQ23" i="2" s="1"/>
  <c r="AR23" i="2" s="1"/>
  <c r="AS23" i="2" s="1"/>
  <c r="AT23" i="2"/>
  <c r="AX23" i="2" s="1"/>
  <c r="AM24" i="2"/>
  <c r="AZ24" i="2"/>
  <c r="AN24" i="2"/>
  <c r="AO26" i="2"/>
  <c r="AP26" i="2" s="1"/>
  <c r="AQ26" i="2" s="1"/>
  <c r="AR26" i="2" s="1"/>
  <c r="AS26" i="2" s="1"/>
  <c r="AT26" i="2"/>
  <c r="AX26" i="2" s="1"/>
  <c r="O32" i="2"/>
  <c r="P32" i="2" s="1"/>
  <c r="Q32" i="2" s="1"/>
  <c r="R32" i="2" s="1"/>
  <c r="S32" i="2" s="1"/>
  <c r="T32" i="2"/>
  <c r="L104" i="1"/>
  <c r="P104" i="1" s="1"/>
  <c r="H105" i="1"/>
  <c r="G106" i="1"/>
  <c r="J105" i="1"/>
  <c r="K105" i="1"/>
  <c r="I105" i="1"/>
  <c r="M105" i="1"/>
  <c r="AK28" i="2" l="1"/>
  <c r="AJ28" i="2"/>
  <c r="U32" i="2"/>
  <c r="V32" i="2" s="1"/>
  <c r="AL28" i="2"/>
  <c r="L105" i="1"/>
  <c r="P105" i="1" s="1"/>
  <c r="K35" i="2"/>
  <c r="J35" i="2"/>
  <c r="X32" i="2"/>
  <c r="W32" i="2"/>
  <c r="AU23" i="2"/>
  <c r="AW23" i="2" s="1"/>
  <c r="AY23" i="2"/>
  <c r="AB29" i="2"/>
  <c r="AC29" i="2" s="1"/>
  <c r="AD29" i="2" s="1"/>
  <c r="AE29" i="2" s="1"/>
  <c r="AF29" i="2" s="1"/>
  <c r="AH29" i="2" s="1"/>
  <c r="AI29" i="2" s="1"/>
  <c r="AG29" i="2"/>
  <c r="A37" i="2"/>
  <c r="B36" i="2"/>
  <c r="C36" i="2" s="1"/>
  <c r="D36" i="2" s="1"/>
  <c r="E36" i="2" s="1"/>
  <c r="F36" i="2" s="1"/>
  <c r="G36" i="2" s="1"/>
  <c r="H36" i="2" s="1"/>
  <c r="I36" i="2" s="1"/>
  <c r="M33" i="2"/>
  <c r="N33" i="2"/>
  <c r="X30" i="2"/>
  <c r="W30" i="2"/>
  <c r="L34" i="2"/>
  <c r="AU26" i="2"/>
  <c r="AW26" i="2" s="1"/>
  <c r="AY26" i="2"/>
  <c r="AZ28" i="2"/>
  <c r="J7" i="1" s="1"/>
  <c r="AM28" i="2"/>
  <c r="AN28" i="2"/>
  <c r="AT25" i="2"/>
  <c r="AX25" i="2" s="1"/>
  <c r="AO25" i="2"/>
  <c r="AP25" i="2" s="1"/>
  <c r="AQ25" i="2" s="1"/>
  <c r="AR25" i="2" s="1"/>
  <c r="AS25" i="2" s="1"/>
  <c r="AL27" i="2"/>
  <c r="AT24" i="2"/>
  <c r="AX24" i="2" s="1"/>
  <c r="AO24" i="2"/>
  <c r="AP24" i="2" s="1"/>
  <c r="AQ24" i="2" s="1"/>
  <c r="AR24" i="2" s="1"/>
  <c r="AS24" i="2" s="1"/>
  <c r="U31" i="2"/>
  <c r="V31" i="2" s="1"/>
  <c r="J106" i="1"/>
  <c r="H106" i="1"/>
  <c r="G107" i="1"/>
  <c r="K106" i="1"/>
  <c r="I106" i="1"/>
  <c r="M106" i="1"/>
  <c r="Y30" i="2" l="1"/>
  <c r="L106" i="1"/>
  <c r="K36" i="2"/>
  <c r="J36" i="2"/>
  <c r="AY24" i="2"/>
  <c r="AU24" i="2"/>
  <c r="AW24" i="2" s="1"/>
  <c r="A38" i="2"/>
  <c r="B37" i="2"/>
  <c r="C37" i="2" s="1"/>
  <c r="D37" i="2" s="1"/>
  <c r="E37" i="2" s="1"/>
  <c r="F37" i="2" s="1"/>
  <c r="G37" i="2" s="1"/>
  <c r="H37" i="2" s="1"/>
  <c r="I37" i="2" s="1"/>
  <c r="AU25" i="2"/>
  <c r="AW25" i="2" s="1"/>
  <c r="AY25" i="2"/>
  <c r="Z30" i="2"/>
  <c r="AA30" i="2"/>
  <c r="L35" i="2"/>
  <c r="AN27" i="2"/>
  <c r="AZ27" i="2"/>
  <c r="AM27" i="2"/>
  <c r="AO28" i="2"/>
  <c r="AP28" i="2" s="1"/>
  <c r="AQ28" i="2" s="1"/>
  <c r="AR28" i="2" s="1"/>
  <c r="AS28" i="2" s="1"/>
  <c r="AT28" i="2"/>
  <c r="AX28" i="2" s="1"/>
  <c r="T33" i="2"/>
  <c r="O33" i="2"/>
  <c r="P33" i="2" s="1"/>
  <c r="Q33" i="2" s="1"/>
  <c r="R33" i="2" s="1"/>
  <c r="S33" i="2" s="1"/>
  <c r="U33" i="2" s="1"/>
  <c r="V33" i="2" s="1"/>
  <c r="BA29" i="2"/>
  <c r="AJ29" i="2"/>
  <c r="AK29" i="2"/>
  <c r="W31" i="2"/>
  <c r="X31" i="2"/>
  <c r="M34" i="2"/>
  <c r="N34" i="2"/>
  <c r="Y32" i="2"/>
  <c r="P106" i="1"/>
  <c r="G108" i="1"/>
  <c r="J107" i="1"/>
  <c r="I107" i="1"/>
  <c r="H107" i="1"/>
  <c r="K107" i="1"/>
  <c r="M107" i="1"/>
  <c r="Y31" i="2" l="1"/>
  <c r="AL29" i="2"/>
  <c r="AZ29" i="2" s="1"/>
  <c r="J37" i="2"/>
  <c r="K37" i="2"/>
  <c r="W33" i="2"/>
  <c r="X33" i="2"/>
  <c r="A39" i="2"/>
  <c r="B38" i="2"/>
  <c r="C38" i="2" s="1"/>
  <c r="D38" i="2" s="1"/>
  <c r="E38" i="2" s="1"/>
  <c r="F38" i="2" s="1"/>
  <c r="G38" i="2" s="1"/>
  <c r="H38" i="2" s="1"/>
  <c r="I38" i="2" s="1"/>
  <c r="AY28" i="2"/>
  <c r="I7" i="1" s="1"/>
  <c r="AU28" i="2"/>
  <c r="AW28" i="2" s="1"/>
  <c r="M35" i="2"/>
  <c r="N35" i="2"/>
  <c r="L36" i="2"/>
  <c r="Z31" i="2"/>
  <c r="AA31" i="2"/>
  <c r="O34" i="2"/>
  <c r="P34" i="2" s="1"/>
  <c r="Q34" i="2" s="1"/>
  <c r="R34" i="2" s="1"/>
  <c r="S34" i="2" s="1"/>
  <c r="T34" i="2"/>
  <c r="AM29" i="2"/>
  <c r="AN29" i="2"/>
  <c r="Z32" i="2"/>
  <c r="AA32" i="2"/>
  <c r="AT27" i="2"/>
  <c r="AX27" i="2" s="1"/>
  <c r="AO27" i="2"/>
  <c r="AP27" i="2" s="1"/>
  <c r="AQ27" i="2" s="1"/>
  <c r="AR27" i="2" s="1"/>
  <c r="AS27" i="2" s="1"/>
  <c r="AB30" i="2"/>
  <c r="AC30" i="2" s="1"/>
  <c r="AD30" i="2" s="1"/>
  <c r="AE30" i="2" s="1"/>
  <c r="AF30" i="2" s="1"/>
  <c r="AG30" i="2"/>
  <c r="J108" i="1"/>
  <c r="I108" i="1"/>
  <c r="G109" i="1"/>
  <c r="H108" i="1"/>
  <c r="M108" i="1"/>
  <c r="K108" i="1"/>
  <c r="L107" i="1"/>
  <c r="P107" i="1" s="1"/>
  <c r="Y33" i="2" l="1"/>
  <c r="AH30" i="2"/>
  <c r="AI30" i="2" s="1"/>
  <c r="K38" i="2"/>
  <c r="J38" i="2"/>
  <c r="AY27" i="2"/>
  <c r="AU27" i="2"/>
  <c r="AW27" i="2" s="1"/>
  <c r="U34" i="2"/>
  <c r="V34" i="2" s="1"/>
  <c r="A40" i="2"/>
  <c r="B39" i="2"/>
  <c r="C39" i="2" s="1"/>
  <c r="D39" i="2" s="1"/>
  <c r="E39" i="2" s="1"/>
  <c r="F39" i="2" s="1"/>
  <c r="G39" i="2" s="1"/>
  <c r="H39" i="2" s="1"/>
  <c r="I39" i="2" s="1"/>
  <c r="L37" i="2"/>
  <c r="AK30" i="2"/>
  <c r="AJ30" i="2"/>
  <c r="BA30" i="2"/>
  <c r="AB32" i="2"/>
  <c r="AC32" i="2" s="1"/>
  <c r="AD32" i="2" s="1"/>
  <c r="AE32" i="2" s="1"/>
  <c r="AF32" i="2" s="1"/>
  <c r="AG32" i="2"/>
  <c r="M36" i="2"/>
  <c r="N36" i="2"/>
  <c r="L7" i="1"/>
  <c r="P7" i="1" s="1"/>
  <c r="O7" i="1"/>
  <c r="AO29" i="2"/>
  <c r="AP29" i="2" s="1"/>
  <c r="AQ29" i="2" s="1"/>
  <c r="AR29" i="2" s="1"/>
  <c r="AS29" i="2" s="1"/>
  <c r="AT29" i="2"/>
  <c r="AX29" i="2" s="1"/>
  <c r="AG31" i="2"/>
  <c r="AB31" i="2"/>
  <c r="AC31" i="2" s="1"/>
  <c r="AD31" i="2" s="1"/>
  <c r="AE31" i="2" s="1"/>
  <c r="AF31" i="2" s="1"/>
  <c r="Z33" i="2"/>
  <c r="AA33" i="2"/>
  <c r="O35" i="2"/>
  <c r="P35" i="2" s="1"/>
  <c r="Q35" i="2" s="1"/>
  <c r="R35" i="2" s="1"/>
  <c r="S35" i="2" s="1"/>
  <c r="T35" i="2"/>
  <c r="K109" i="1"/>
  <c r="J109" i="1"/>
  <c r="H109" i="1"/>
  <c r="I109" i="1"/>
  <c r="G110" i="1"/>
  <c r="M109" i="1"/>
  <c r="L108" i="1"/>
  <c r="P108" i="1" s="1"/>
  <c r="AH32" i="2" l="1"/>
  <c r="AI32" i="2" s="1"/>
  <c r="U35" i="2"/>
  <c r="V35" i="2" s="1"/>
  <c r="K39" i="2"/>
  <c r="J39" i="2"/>
  <c r="BA32" i="2"/>
  <c r="AK32" i="2"/>
  <c r="AJ32" i="2"/>
  <c r="M37" i="2"/>
  <c r="N37" i="2"/>
  <c r="W34" i="2"/>
  <c r="X34" i="2"/>
  <c r="X35" i="2"/>
  <c r="W35" i="2"/>
  <c r="AH31" i="2"/>
  <c r="AI31" i="2" s="1"/>
  <c r="L38" i="2"/>
  <c r="AB33" i="2"/>
  <c r="AC33" i="2" s="1"/>
  <c r="AD33" i="2" s="1"/>
  <c r="AE33" i="2" s="1"/>
  <c r="AF33" i="2" s="1"/>
  <c r="AG33" i="2"/>
  <c r="AY29" i="2"/>
  <c r="AU29" i="2"/>
  <c r="AW29" i="2" s="1"/>
  <c r="T36" i="2"/>
  <c r="O36" i="2"/>
  <c r="P36" i="2" s="1"/>
  <c r="Q36" i="2" s="1"/>
  <c r="R36" i="2" s="1"/>
  <c r="S36" i="2" s="1"/>
  <c r="A41" i="2"/>
  <c r="B40" i="2"/>
  <c r="C40" i="2" s="1"/>
  <c r="D40" i="2" s="1"/>
  <c r="E40" i="2" s="1"/>
  <c r="F40" i="2" s="1"/>
  <c r="G40" i="2" s="1"/>
  <c r="L109" i="1"/>
  <c r="P109" i="1" s="1"/>
  <c r="AL30" i="2"/>
  <c r="J110" i="1"/>
  <c r="I110" i="1"/>
  <c r="G111" i="1"/>
  <c r="H110" i="1"/>
  <c r="K110" i="1"/>
  <c r="M110" i="1"/>
  <c r="L39" i="2" l="1"/>
  <c r="AL32" i="2"/>
  <c r="H40" i="2"/>
  <c r="I40" i="2" s="1"/>
  <c r="A42" i="2"/>
  <c r="B41" i="2"/>
  <c r="C41" i="2" s="1"/>
  <c r="D41" i="2" s="1"/>
  <c r="E41" i="2" s="1"/>
  <c r="F41" i="2" s="1"/>
  <c r="G41" i="2" s="1"/>
  <c r="H41" i="2" s="1"/>
  <c r="I41" i="2" s="1"/>
  <c r="AK31" i="2"/>
  <c r="AJ31" i="2"/>
  <c r="BA31" i="2"/>
  <c r="AM32" i="2"/>
  <c r="AZ32" i="2"/>
  <c r="AN32" i="2"/>
  <c r="M38" i="2"/>
  <c r="N38" i="2"/>
  <c r="O37" i="2"/>
  <c r="P37" i="2" s="1"/>
  <c r="Q37" i="2" s="1"/>
  <c r="R37" i="2" s="1"/>
  <c r="S37" i="2" s="1"/>
  <c r="T37" i="2"/>
  <c r="M39" i="2"/>
  <c r="N39" i="2"/>
  <c r="AH33" i="2"/>
  <c r="AI33" i="2" s="1"/>
  <c r="Y35" i="2"/>
  <c r="AM30" i="2"/>
  <c r="AZ30" i="2"/>
  <c r="AN30" i="2"/>
  <c r="U36" i="2"/>
  <c r="V36" i="2" s="1"/>
  <c r="Y34" i="2"/>
  <c r="G112" i="1"/>
  <c r="J111" i="1"/>
  <c r="I111" i="1"/>
  <c r="H111" i="1"/>
  <c r="K111" i="1"/>
  <c r="M111" i="1"/>
  <c r="L110" i="1"/>
  <c r="P110" i="1" s="1"/>
  <c r="U37" i="2" l="1"/>
  <c r="V37" i="2" s="1"/>
  <c r="J41" i="2"/>
  <c r="K41" i="2"/>
  <c r="BA33" i="2"/>
  <c r="AK33" i="2"/>
  <c r="AJ33" i="2"/>
  <c r="X36" i="2"/>
  <c r="W36" i="2"/>
  <c r="Z35" i="2"/>
  <c r="AA35" i="2"/>
  <c r="O39" i="2"/>
  <c r="P39" i="2" s="1"/>
  <c r="Q39" i="2" s="1"/>
  <c r="R39" i="2" s="1"/>
  <c r="S39" i="2" s="1"/>
  <c r="U39" i="2" s="1"/>
  <c r="V39" i="2" s="1"/>
  <c r="T39" i="2"/>
  <c r="O38" i="2"/>
  <c r="P38" i="2" s="1"/>
  <c r="Q38" i="2" s="1"/>
  <c r="R38" i="2" s="1"/>
  <c r="S38" i="2" s="1"/>
  <c r="T38" i="2"/>
  <c r="K40" i="2"/>
  <c r="J40" i="2"/>
  <c r="Z34" i="2"/>
  <c r="AA34" i="2"/>
  <c r="AO30" i="2"/>
  <c r="AP30" i="2" s="1"/>
  <c r="AQ30" i="2" s="1"/>
  <c r="AR30" i="2" s="1"/>
  <c r="AS30" i="2" s="1"/>
  <c r="AT30" i="2"/>
  <c r="AX30" i="2" s="1"/>
  <c r="AO32" i="2"/>
  <c r="AP32" i="2" s="1"/>
  <c r="AQ32" i="2" s="1"/>
  <c r="AR32" i="2" s="1"/>
  <c r="AS32" i="2" s="1"/>
  <c r="AT32" i="2"/>
  <c r="AX32" i="2" s="1"/>
  <c r="A43" i="2"/>
  <c r="B42" i="2"/>
  <c r="C42" i="2" s="1"/>
  <c r="D42" i="2" s="1"/>
  <c r="E42" i="2" s="1"/>
  <c r="F42" i="2" s="1"/>
  <c r="G42" i="2" s="1"/>
  <c r="H42" i="2" s="1"/>
  <c r="I42" i="2" s="1"/>
  <c r="W37" i="2"/>
  <c r="X37" i="2"/>
  <c r="AL31" i="2"/>
  <c r="L111" i="1"/>
  <c r="P111" i="1" s="1"/>
  <c r="K112" i="1"/>
  <c r="H112" i="1"/>
  <c r="J112" i="1"/>
  <c r="M112" i="1"/>
  <c r="G113" i="1"/>
  <c r="I112" i="1"/>
  <c r="AL33" i="2" l="1"/>
  <c r="L112" i="1"/>
  <c r="L41" i="2"/>
  <c r="AZ31" i="2"/>
  <c r="AM31" i="2"/>
  <c r="AN31" i="2"/>
  <c r="AZ33" i="2"/>
  <c r="AM33" i="2"/>
  <c r="AN33" i="2"/>
  <c r="M41" i="2"/>
  <c r="N41" i="2"/>
  <c r="A44" i="2"/>
  <c r="B43" i="2"/>
  <c r="C43" i="2" s="1"/>
  <c r="D43" i="2" s="1"/>
  <c r="E43" i="2" s="1"/>
  <c r="F43" i="2" s="1"/>
  <c r="G43" i="2" s="1"/>
  <c r="H43" i="2" s="1"/>
  <c r="I43" i="2" s="1"/>
  <c r="AY30" i="2"/>
  <c r="AU30" i="2"/>
  <c r="AW30" i="2" s="1"/>
  <c r="W39" i="2"/>
  <c r="X39" i="2"/>
  <c r="Y37" i="2"/>
  <c r="L40" i="2"/>
  <c r="Y36" i="2"/>
  <c r="J42" i="2"/>
  <c r="K42" i="2"/>
  <c r="AY32" i="2"/>
  <c r="AU32" i="2"/>
  <c r="AW32" i="2" s="1"/>
  <c r="AB34" i="2"/>
  <c r="AC34" i="2" s="1"/>
  <c r="AD34" i="2" s="1"/>
  <c r="AE34" i="2" s="1"/>
  <c r="AF34" i="2" s="1"/>
  <c r="AH34" i="2" s="1"/>
  <c r="AI34" i="2" s="1"/>
  <c r="AG34" i="2"/>
  <c r="U38" i="2"/>
  <c r="V38" i="2" s="1"/>
  <c r="AG35" i="2"/>
  <c r="AB35" i="2"/>
  <c r="AC35" i="2" s="1"/>
  <c r="AD35" i="2" s="1"/>
  <c r="AE35" i="2" s="1"/>
  <c r="AF35" i="2" s="1"/>
  <c r="AH35" i="2" s="1"/>
  <c r="AI35" i="2" s="1"/>
  <c r="P112" i="1"/>
  <c r="K113" i="1"/>
  <c r="I113" i="1"/>
  <c r="H113" i="1"/>
  <c r="J113" i="1"/>
  <c r="M113" i="1"/>
  <c r="G114" i="1"/>
  <c r="J43" i="2" l="1"/>
  <c r="K43" i="2"/>
  <c r="AK34" i="2"/>
  <c r="AJ34" i="2"/>
  <c r="BA34" i="2"/>
  <c r="A45" i="2"/>
  <c r="B44" i="2"/>
  <c r="C44" i="2" s="1"/>
  <c r="D44" i="2" s="1"/>
  <c r="E44" i="2" s="1"/>
  <c r="F44" i="2" s="1"/>
  <c r="G44" i="2" s="1"/>
  <c r="H44" i="2" s="1"/>
  <c r="I44" i="2" s="1"/>
  <c r="AT33" i="2"/>
  <c r="AX33" i="2" s="1"/>
  <c r="AO33" i="2"/>
  <c r="AP33" i="2" s="1"/>
  <c r="AQ33" i="2" s="1"/>
  <c r="AR33" i="2" s="1"/>
  <c r="AS33" i="2" s="1"/>
  <c r="L42" i="2"/>
  <c r="AK35" i="2"/>
  <c r="BA35" i="2"/>
  <c r="AJ35" i="2"/>
  <c r="Z37" i="2"/>
  <c r="AA37" i="2"/>
  <c r="AT31" i="2"/>
  <c r="AX31" i="2" s="1"/>
  <c r="AO31" i="2"/>
  <c r="AP31" i="2" s="1"/>
  <c r="AQ31" i="2" s="1"/>
  <c r="AR31" i="2" s="1"/>
  <c r="AS31" i="2" s="1"/>
  <c r="M40" i="2"/>
  <c r="N40" i="2"/>
  <c r="T41" i="2"/>
  <c r="O41" i="2"/>
  <c r="P41" i="2" s="1"/>
  <c r="Q41" i="2" s="1"/>
  <c r="R41" i="2" s="1"/>
  <c r="S41" i="2" s="1"/>
  <c r="W38" i="2"/>
  <c r="X38" i="2"/>
  <c r="Z36" i="2"/>
  <c r="AA36" i="2"/>
  <c r="Y39" i="2"/>
  <c r="L113" i="1"/>
  <c r="P113" i="1" s="1"/>
  <c r="J114" i="1"/>
  <c r="H114" i="1"/>
  <c r="I114" i="1"/>
  <c r="M114" i="1"/>
  <c r="G115" i="1"/>
  <c r="K114" i="1"/>
  <c r="AL35" i="2" l="1"/>
  <c r="Y38" i="2"/>
  <c r="U41" i="2"/>
  <c r="V41" i="2" s="1"/>
  <c r="L114" i="1"/>
  <c r="P114" i="1" s="1"/>
  <c r="L43" i="2"/>
  <c r="N43" i="2" s="1"/>
  <c r="J44" i="2"/>
  <c r="K44" i="2"/>
  <c r="X41" i="2"/>
  <c r="W41" i="2"/>
  <c r="Z39" i="2"/>
  <c r="AA39" i="2"/>
  <c r="Z38" i="2"/>
  <c r="AA38" i="2"/>
  <c r="O40" i="2"/>
  <c r="P40" i="2" s="1"/>
  <c r="Q40" i="2" s="1"/>
  <c r="R40" i="2" s="1"/>
  <c r="S40" i="2" s="1"/>
  <c r="U40" i="2" s="1"/>
  <c r="V40" i="2" s="1"/>
  <c r="T40" i="2"/>
  <c r="AB37" i="2"/>
  <c r="AC37" i="2" s="1"/>
  <c r="AD37" i="2" s="1"/>
  <c r="AE37" i="2" s="1"/>
  <c r="AF37" i="2" s="1"/>
  <c r="AG37" i="2"/>
  <c r="M42" i="2"/>
  <c r="N42" i="2"/>
  <c r="A46" i="2"/>
  <c r="B45" i="2"/>
  <c r="C45" i="2" s="1"/>
  <c r="D45" i="2" s="1"/>
  <c r="E45" i="2" s="1"/>
  <c r="F45" i="2" s="1"/>
  <c r="G45" i="2" s="1"/>
  <c r="H45" i="2" s="1"/>
  <c r="I45" i="2" s="1"/>
  <c r="AB36" i="2"/>
  <c r="AC36" i="2" s="1"/>
  <c r="AD36" i="2" s="1"/>
  <c r="AE36" i="2" s="1"/>
  <c r="AF36" i="2" s="1"/>
  <c r="AG36" i="2"/>
  <c r="AY31" i="2"/>
  <c r="AU31" i="2"/>
  <c r="AW31" i="2" s="1"/>
  <c r="AM35" i="2"/>
  <c r="AZ35" i="2"/>
  <c r="AN35" i="2"/>
  <c r="AY33" i="2"/>
  <c r="AU33" i="2"/>
  <c r="AW33" i="2" s="1"/>
  <c r="AL34" i="2"/>
  <c r="G116" i="1"/>
  <c r="H115" i="1"/>
  <c r="K115" i="1"/>
  <c r="J115" i="1"/>
  <c r="M115" i="1"/>
  <c r="I115" i="1"/>
  <c r="Y41" i="2" l="1"/>
  <c r="AH37" i="2"/>
  <c r="AI37" i="2" s="1"/>
  <c r="BA37" i="2" s="1"/>
  <c r="M43" i="2"/>
  <c r="O43" i="2" s="1"/>
  <c r="P43" i="2" s="1"/>
  <c r="Q43" i="2" s="1"/>
  <c r="R43" i="2" s="1"/>
  <c r="S43" i="2" s="1"/>
  <c r="L44" i="2"/>
  <c r="AH36" i="2"/>
  <c r="AI36" i="2" s="1"/>
  <c r="AK36" i="2" s="1"/>
  <c r="K45" i="2"/>
  <c r="J45" i="2"/>
  <c r="W40" i="2"/>
  <c r="X40" i="2"/>
  <c r="AB39" i="2"/>
  <c r="AC39" i="2" s="1"/>
  <c r="AD39" i="2" s="1"/>
  <c r="AE39" i="2" s="1"/>
  <c r="AF39" i="2" s="1"/>
  <c r="AH39" i="2" s="1"/>
  <c r="AI39" i="2" s="1"/>
  <c r="AG39" i="2"/>
  <c r="M44" i="2"/>
  <c r="N44" i="2"/>
  <c r="T42" i="2"/>
  <c r="O42" i="2"/>
  <c r="P42" i="2" s="1"/>
  <c r="Q42" i="2" s="1"/>
  <c r="R42" i="2" s="1"/>
  <c r="S42" i="2" s="1"/>
  <c r="AJ36" i="2"/>
  <c r="AG38" i="2"/>
  <c r="AB38" i="2"/>
  <c r="AC38" i="2" s="1"/>
  <c r="AD38" i="2" s="1"/>
  <c r="AE38" i="2" s="1"/>
  <c r="AF38" i="2" s="1"/>
  <c r="AH38" i="2" s="1"/>
  <c r="AI38" i="2" s="1"/>
  <c r="A47" i="2"/>
  <c r="B46" i="2"/>
  <c r="C46" i="2" s="1"/>
  <c r="D46" i="2" s="1"/>
  <c r="E46" i="2" s="1"/>
  <c r="F46" i="2" s="1"/>
  <c r="G46" i="2" s="1"/>
  <c r="H46" i="2" s="1"/>
  <c r="I46" i="2" s="1"/>
  <c r="AT35" i="2"/>
  <c r="AX35" i="2" s="1"/>
  <c r="AO35" i="2"/>
  <c r="AP35" i="2" s="1"/>
  <c r="AQ35" i="2" s="1"/>
  <c r="AR35" i="2" s="1"/>
  <c r="AS35" i="2" s="1"/>
  <c r="AM34" i="2"/>
  <c r="AZ34" i="2"/>
  <c r="AN34" i="2"/>
  <c r="Z41" i="2"/>
  <c r="AA41" i="2"/>
  <c r="H116" i="1"/>
  <c r="I116" i="1"/>
  <c r="M116" i="1"/>
  <c r="J116" i="1"/>
  <c r="K116" i="1"/>
  <c r="G117" i="1"/>
  <c r="L115" i="1"/>
  <c r="P115" i="1" s="1"/>
  <c r="AK37" i="2" l="1"/>
  <c r="AJ37" i="2"/>
  <c r="T43" i="2"/>
  <c r="U43" i="2" s="1"/>
  <c r="V43" i="2" s="1"/>
  <c r="BA36" i="2"/>
  <c r="Y40" i="2"/>
  <c r="Z40" i="2" s="1"/>
  <c r="AL37" i="2"/>
  <c r="AM37" i="2" s="1"/>
  <c r="AT34" i="2"/>
  <c r="AX34" i="2" s="1"/>
  <c r="AO34" i="2"/>
  <c r="AP34" i="2" s="1"/>
  <c r="AQ34" i="2" s="1"/>
  <c r="AR34" i="2" s="1"/>
  <c r="AS34" i="2" s="1"/>
  <c r="A48" i="2"/>
  <c r="B47" i="2"/>
  <c r="C47" i="2" s="1"/>
  <c r="D47" i="2" s="1"/>
  <c r="E47" i="2" s="1"/>
  <c r="F47" i="2" s="1"/>
  <c r="G47" i="2" s="1"/>
  <c r="H47" i="2" s="1"/>
  <c r="I47" i="2" s="1"/>
  <c r="AK39" i="2"/>
  <c r="AJ39" i="2"/>
  <c r="BA39" i="2"/>
  <c r="K46" i="2"/>
  <c r="J46" i="2"/>
  <c r="U42" i="2"/>
  <c r="V42" i="2" s="1"/>
  <c r="L45" i="2"/>
  <c r="O44" i="2"/>
  <c r="P44" i="2" s="1"/>
  <c r="Q44" i="2" s="1"/>
  <c r="R44" i="2" s="1"/>
  <c r="S44" i="2" s="1"/>
  <c r="T44" i="2"/>
  <c r="L116" i="1"/>
  <c r="P116" i="1" s="1"/>
  <c r="AL36" i="2"/>
  <c r="AG41" i="2"/>
  <c r="AB41" i="2"/>
  <c r="AC41" i="2" s="1"/>
  <c r="AD41" i="2" s="1"/>
  <c r="AE41" i="2" s="1"/>
  <c r="AF41" i="2" s="1"/>
  <c r="AH41" i="2" s="1"/>
  <c r="AI41" i="2" s="1"/>
  <c r="AY35" i="2"/>
  <c r="AU35" i="2"/>
  <c r="AW35" i="2" s="1"/>
  <c r="AJ38" i="2"/>
  <c r="AK38" i="2"/>
  <c r="BA38" i="2"/>
  <c r="H117" i="1"/>
  <c r="J117" i="1"/>
  <c r="G118" i="1"/>
  <c r="M117" i="1"/>
  <c r="I117" i="1"/>
  <c r="K117" i="1"/>
  <c r="AA40" i="2" l="1"/>
  <c r="W43" i="2"/>
  <c r="X43" i="2"/>
  <c r="AN37" i="2"/>
  <c r="AO37" i="2" s="1"/>
  <c r="AP37" i="2" s="1"/>
  <c r="AQ37" i="2" s="1"/>
  <c r="AR37" i="2" s="1"/>
  <c r="AS37" i="2" s="1"/>
  <c r="AZ37" i="2"/>
  <c r="U44" i="2"/>
  <c r="V44" i="2" s="1"/>
  <c r="X44" i="2" s="1"/>
  <c r="L117" i="1"/>
  <c r="P117" i="1" s="1"/>
  <c r="K47" i="2"/>
  <c r="J47" i="2"/>
  <c r="AB40" i="2"/>
  <c r="AC40" i="2" s="1"/>
  <c r="AD40" i="2" s="1"/>
  <c r="AE40" i="2" s="1"/>
  <c r="AF40" i="2" s="1"/>
  <c r="AG40" i="2"/>
  <c r="M45" i="2"/>
  <c r="N45" i="2"/>
  <c r="AL38" i="2"/>
  <c r="Y43" i="2"/>
  <c r="AJ41" i="2"/>
  <c r="AK41" i="2"/>
  <c r="BA41" i="2"/>
  <c r="AY34" i="2"/>
  <c r="AU34" i="2"/>
  <c r="AW34" i="2" s="1"/>
  <c r="A49" i="2"/>
  <c r="B48" i="2"/>
  <c r="C48" i="2" s="1"/>
  <c r="D48" i="2" s="1"/>
  <c r="E48" i="2" s="1"/>
  <c r="F48" i="2" s="1"/>
  <c r="G48" i="2" s="1"/>
  <c r="H48" i="2" s="1"/>
  <c r="I48" i="2" s="1"/>
  <c r="L46" i="2"/>
  <c r="AM36" i="2"/>
  <c r="AZ36" i="2"/>
  <c r="AN36" i="2"/>
  <c r="W42" i="2"/>
  <c r="X42" i="2"/>
  <c r="AL39" i="2"/>
  <c r="J118" i="1"/>
  <c r="M118" i="1"/>
  <c r="H118" i="1"/>
  <c r="I118" i="1"/>
  <c r="K118" i="1"/>
  <c r="G119" i="1"/>
  <c r="AH40" i="2" l="1"/>
  <c r="AI40" i="2" s="1"/>
  <c r="W44" i="2"/>
  <c r="AT37" i="2"/>
  <c r="AX37" i="2" s="1"/>
  <c r="AL41" i="2"/>
  <c r="AM41" i="2" s="1"/>
  <c r="K48" i="2"/>
  <c r="J48" i="2"/>
  <c r="O45" i="2"/>
  <c r="P45" i="2" s="1"/>
  <c r="Q45" i="2" s="1"/>
  <c r="R45" i="2" s="1"/>
  <c r="S45" i="2" s="1"/>
  <c r="T45" i="2"/>
  <c r="M46" i="2"/>
  <c r="N46" i="2"/>
  <c r="A50" i="2"/>
  <c r="B49" i="2"/>
  <c r="C49" i="2" s="1"/>
  <c r="D49" i="2" s="1"/>
  <c r="E49" i="2" s="1"/>
  <c r="F49" i="2" s="1"/>
  <c r="G49" i="2" s="1"/>
  <c r="H49" i="2" s="1"/>
  <c r="I49" i="2" s="1"/>
  <c r="L118" i="1"/>
  <c r="P118" i="1" s="1"/>
  <c r="Y42" i="2"/>
  <c r="L47" i="2"/>
  <c r="AM38" i="2"/>
  <c r="AZ38" i="2"/>
  <c r="AN38" i="2"/>
  <c r="AJ40" i="2"/>
  <c r="AK40" i="2"/>
  <c r="BA40" i="2"/>
  <c r="AT36" i="2"/>
  <c r="AX36" i="2" s="1"/>
  <c r="AO36" i="2"/>
  <c r="AP36" i="2" s="1"/>
  <c r="AQ36" i="2" s="1"/>
  <c r="AR36" i="2" s="1"/>
  <c r="AS36" i="2" s="1"/>
  <c r="AM39" i="2"/>
  <c r="AZ39" i="2"/>
  <c r="AN39" i="2"/>
  <c r="AY37" i="2"/>
  <c r="AU37" i="2"/>
  <c r="AW37" i="2" s="1"/>
  <c r="Z43" i="2"/>
  <c r="AA43" i="2"/>
  <c r="Y44" i="2"/>
  <c r="H119" i="1"/>
  <c r="J119" i="1"/>
  <c r="K119" i="1"/>
  <c r="G120" i="1"/>
  <c r="M119" i="1"/>
  <c r="I119" i="1"/>
  <c r="AN41" i="2" l="1"/>
  <c r="AZ41" i="2"/>
  <c r="U45" i="2"/>
  <c r="V45" i="2" s="1"/>
  <c r="AT39" i="2"/>
  <c r="AX39" i="2" s="1"/>
  <c r="AO39" i="2"/>
  <c r="AP39" i="2" s="1"/>
  <c r="AQ39" i="2" s="1"/>
  <c r="AR39" i="2" s="1"/>
  <c r="AS39" i="2" s="1"/>
  <c r="AO38" i="2"/>
  <c r="AP38" i="2" s="1"/>
  <c r="AQ38" i="2" s="1"/>
  <c r="AR38" i="2" s="1"/>
  <c r="AS38" i="2" s="1"/>
  <c r="AT38" i="2"/>
  <c r="AX38" i="2" s="1"/>
  <c r="L119" i="1"/>
  <c r="P119" i="1" s="1"/>
  <c r="AB43" i="2"/>
  <c r="AC43" i="2" s="1"/>
  <c r="AD43" i="2" s="1"/>
  <c r="AE43" i="2" s="1"/>
  <c r="AF43" i="2" s="1"/>
  <c r="AG43" i="2"/>
  <c r="A51" i="2"/>
  <c r="B50" i="2"/>
  <c r="C50" i="2" s="1"/>
  <c r="D50" i="2" s="1"/>
  <c r="E50" i="2" s="1"/>
  <c r="F50" i="2" s="1"/>
  <c r="G50" i="2" s="1"/>
  <c r="H50" i="2" s="1"/>
  <c r="I50" i="2" s="1"/>
  <c r="W45" i="2"/>
  <c r="X45" i="2"/>
  <c r="L48" i="2"/>
  <c r="Z42" i="2"/>
  <c r="AA42" i="2"/>
  <c r="J49" i="2"/>
  <c r="K49" i="2"/>
  <c r="AT41" i="2"/>
  <c r="AX41" i="2" s="1"/>
  <c r="AO41" i="2"/>
  <c r="AP41" i="2" s="1"/>
  <c r="AQ41" i="2" s="1"/>
  <c r="AR41" i="2" s="1"/>
  <c r="AS41" i="2" s="1"/>
  <c r="Z44" i="2"/>
  <c r="AA44" i="2"/>
  <c r="AY36" i="2"/>
  <c r="AU36" i="2"/>
  <c r="AW36" i="2" s="1"/>
  <c r="M47" i="2"/>
  <c r="N47" i="2"/>
  <c r="O46" i="2"/>
  <c r="P46" i="2" s="1"/>
  <c r="Q46" i="2" s="1"/>
  <c r="R46" i="2" s="1"/>
  <c r="S46" i="2" s="1"/>
  <c r="T46" i="2"/>
  <c r="AL40" i="2"/>
  <c r="K120" i="1"/>
  <c r="I120" i="1"/>
  <c r="M120" i="1"/>
  <c r="G121" i="1"/>
  <c r="J120" i="1"/>
  <c r="H120" i="1"/>
  <c r="L49" i="2" l="1"/>
  <c r="AH43" i="2"/>
  <c r="AI43" i="2" s="1"/>
  <c r="K50" i="2"/>
  <c r="J50" i="2"/>
  <c r="AY41" i="2"/>
  <c r="AU41" i="2"/>
  <c r="AW41" i="2" s="1"/>
  <c r="Y45" i="2"/>
  <c r="AM40" i="2"/>
  <c r="AZ40" i="2"/>
  <c r="AN40" i="2"/>
  <c r="AG44" i="2"/>
  <c r="AB44" i="2"/>
  <c r="AC44" i="2" s="1"/>
  <c r="AD44" i="2" s="1"/>
  <c r="AE44" i="2" s="1"/>
  <c r="AF44" i="2" s="1"/>
  <c r="AH44" i="2" s="1"/>
  <c r="AI44" i="2" s="1"/>
  <c r="AK43" i="2"/>
  <c r="AJ43" i="2"/>
  <c r="BA43" i="2"/>
  <c r="AY39" i="2"/>
  <c r="AU39" i="2"/>
  <c r="AW39" i="2" s="1"/>
  <c r="T47" i="2"/>
  <c r="O47" i="2"/>
  <c r="P47" i="2" s="1"/>
  <c r="Q47" i="2" s="1"/>
  <c r="R47" i="2" s="1"/>
  <c r="S47" i="2" s="1"/>
  <c r="U47" i="2" s="1"/>
  <c r="V47" i="2" s="1"/>
  <c r="N48" i="2"/>
  <c r="M48" i="2"/>
  <c r="AY38" i="2"/>
  <c r="AU38" i="2"/>
  <c r="AW38" i="2" s="1"/>
  <c r="M49" i="2"/>
  <c r="N49" i="2"/>
  <c r="AB42" i="2"/>
  <c r="AC42" i="2" s="1"/>
  <c r="AD42" i="2" s="1"/>
  <c r="AE42" i="2" s="1"/>
  <c r="AF42" i="2" s="1"/>
  <c r="AG42" i="2"/>
  <c r="A52" i="2"/>
  <c r="B51" i="2"/>
  <c r="C51" i="2" s="1"/>
  <c r="D51" i="2" s="1"/>
  <c r="E51" i="2" s="1"/>
  <c r="F51" i="2" s="1"/>
  <c r="G51" i="2" s="1"/>
  <c r="U46" i="2"/>
  <c r="V46" i="2" s="1"/>
  <c r="L120" i="1"/>
  <c r="P120" i="1" s="1"/>
  <c r="J121" i="1"/>
  <c r="H121" i="1"/>
  <c r="I121" i="1"/>
  <c r="K121" i="1"/>
  <c r="M121" i="1"/>
  <c r="G122" i="1"/>
  <c r="AL43" i="2" l="1"/>
  <c r="H51" i="2"/>
  <c r="I51" i="2" s="1"/>
  <c r="W47" i="2"/>
  <c r="X47" i="2"/>
  <c r="Z45" i="2"/>
  <c r="AA45" i="2"/>
  <c r="A53" i="2"/>
  <c r="B52" i="2"/>
  <c r="C52" i="2" s="1"/>
  <c r="D52" i="2" s="1"/>
  <c r="E52" i="2" s="1"/>
  <c r="F52" i="2" s="1"/>
  <c r="G52" i="2" s="1"/>
  <c r="O49" i="2"/>
  <c r="P49" i="2" s="1"/>
  <c r="Q49" i="2" s="1"/>
  <c r="R49" i="2" s="1"/>
  <c r="S49" i="2" s="1"/>
  <c r="T49" i="2"/>
  <c r="AK44" i="2"/>
  <c r="AJ44" i="2"/>
  <c r="BA44" i="2"/>
  <c r="AO40" i="2"/>
  <c r="AP40" i="2" s="1"/>
  <c r="AQ40" i="2" s="1"/>
  <c r="AR40" i="2" s="1"/>
  <c r="AS40" i="2" s="1"/>
  <c r="AT40" i="2"/>
  <c r="AX40" i="2" s="1"/>
  <c r="L50" i="2"/>
  <c r="W46" i="2"/>
  <c r="X46" i="2"/>
  <c r="O48" i="2"/>
  <c r="P48" i="2" s="1"/>
  <c r="Q48" i="2" s="1"/>
  <c r="R48" i="2" s="1"/>
  <c r="S48" i="2" s="1"/>
  <c r="U48" i="2" s="1"/>
  <c r="V48" i="2" s="1"/>
  <c r="T48" i="2"/>
  <c r="AZ43" i="2"/>
  <c r="AM43" i="2"/>
  <c r="AN43" i="2"/>
  <c r="L121" i="1"/>
  <c r="P121" i="1" s="1"/>
  <c r="AH42" i="2"/>
  <c r="AI42" i="2" s="1"/>
  <c r="J122" i="1"/>
  <c r="I122" i="1"/>
  <c r="H122" i="1"/>
  <c r="K122" i="1"/>
  <c r="G123" i="1"/>
  <c r="M122" i="1"/>
  <c r="U49" i="2" l="1"/>
  <c r="V49" i="2" s="1"/>
  <c r="W49" i="2" s="1"/>
  <c r="Y47" i="2"/>
  <c r="Y46" i="2"/>
  <c r="X49" i="2"/>
  <c r="AG45" i="2"/>
  <c r="AB45" i="2"/>
  <c r="AC45" i="2" s="1"/>
  <c r="AD45" i="2" s="1"/>
  <c r="AE45" i="2" s="1"/>
  <c r="AF45" i="2" s="1"/>
  <c r="Z46" i="2"/>
  <c r="AA46" i="2"/>
  <c r="AT43" i="2"/>
  <c r="AX43" i="2" s="1"/>
  <c r="AO43" i="2"/>
  <c r="AP43" i="2" s="1"/>
  <c r="AQ43" i="2" s="1"/>
  <c r="AR43" i="2" s="1"/>
  <c r="AS43" i="2" s="1"/>
  <c r="AY40" i="2"/>
  <c r="AU40" i="2"/>
  <c r="AW40" i="2" s="1"/>
  <c r="K51" i="2"/>
  <c r="J51" i="2"/>
  <c r="H52" i="2"/>
  <c r="I52" i="2" s="1"/>
  <c r="X48" i="2"/>
  <c r="W48" i="2"/>
  <c r="A54" i="2"/>
  <c r="B53" i="2"/>
  <c r="C53" i="2" s="1"/>
  <c r="D53" i="2" s="1"/>
  <c r="E53" i="2" s="1"/>
  <c r="F53" i="2" s="1"/>
  <c r="G53" i="2" s="1"/>
  <c r="H53" i="2" s="1"/>
  <c r="I53" i="2" s="1"/>
  <c r="Z47" i="2"/>
  <c r="AA47" i="2"/>
  <c r="BA42" i="2"/>
  <c r="AJ42" i="2"/>
  <c r="AK42" i="2"/>
  <c r="M50" i="2"/>
  <c r="N50" i="2"/>
  <c r="AL44" i="2"/>
  <c r="G124" i="1"/>
  <c r="K123" i="1"/>
  <c r="H123" i="1"/>
  <c r="J123" i="1"/>
  <c r="M123" i="1"/>
  <c r="I123" i="1"/>
  <c r="L122" i="1"/>
  <c r="P122" i="1" s="1"/>
  <c r="AH45" i="2" l="1"/>
  <c r="AI45" i="2" s="1"/>
  <c r="L51" i="2"/>
  <c r="Y49" i="2"/>
  <c r="Z49" i="2" s="1"/>
  <c r="AL42" i="2"/>
  <c r="L123" i="1"/>
  <c r="P123" i="1" s="1"/>
  <c r="Y48" i="2"/>
  <c r="AM44" i="2"/>
  <c r="AZ44" i="2"/>
  <c r="AN44" i="2"/>
  <c r="AZ42" i="2"/>
  <c r="AM42" i="2"/>
  <c r="AN42" i="2"/>
  <c r="A55" i="2"/>
  <c r="B54" i="2"/>
  <c r="C54" i="2" s="1"/>
  <c r="D54" i="2" s="1"/>
  <c r="E54" i="2" s="1"/>
  <c r="F54" i="2" s="1"/>
  <c r="G54" i="2" s="1"/>
  <c r="M51" i="2"/>
  <c r="N51" i="2"/>
  <c r="AY43" i="2"/>
  <c r="AU43" i="2"/>
  <c r="AW43" i="2" s="1"/>
  <c r="K53" i="2"/>
  <c r="J53" i="2"/>
  <c r="K52" i="2"/>
  <c r="J52" i="2"/>
  <c r="AB46" i="2"/>
  <c r="AC46" i="2" s="1"/>
  <c r="AD46" i="2" s="1"/>
  <c r="AE46" i="2" s="1"/>
  <c r="AF46" i="2" s="1"/>
  <c r="AG46" i="2"/>
  <c r="AG47" i="2"/>
  <c r="AB47" i="2"/>
  <c r="AC47" i="2" s="1"/>
  <c r="AD47" i="2" s="1"/>
  <c r="AE47" i="2" s="1"/>
  <c r="AF47" i="2" s="1"/>
  <c r="T50" i="2"/>
  <c r="O50" i="2"/>
  <c r="P50" i="2" s="1"/>
  <c r="Q50" i="2" s="1"/>
  <c r="R50" i="2" s="1"/>
  <c r="S50" i="2" s="1"/>
  <c r="Z48" i="2"/>
  <c r="AA48" i="2"/>
  <c r="AK45" i="2"/>
  <c r="AJ45" i="2"/>
  <c r="BA45" i="2"/>
  <c r="J124" i="1"/>
  <c r="I124" i="1"/>
  <c r="H124" i="1"/>
  <c r="K124" i="1"/>
  <c r="G125" i="1"/>
  <c r="M124" i="1"/>
  <c r="AA49" i="2" l="1"/>
  <c r="L52" i="2"/>
  <c r="AH46" i="2"/>
  <c r="AI46" i="2" s="1"/>
  <c r="AJ46" i="2" s="1"/>
  <c r="AH47" i="2"/>
  <c r="AI47" i="2" s="1"/>
  <c r="H54" i="2"/>
  <c r="I54" i="2" s="1"/>
  <c r="AT44" i="2"/>
  <c r="AX44" i="2" s="1"/>
  <c r="AO44" i="2"/>
  <c r="AP44" i="2" s="1"/>
  <c r="AQ44" i="2" s="1"/>
  <c r="AR44" i="2" s="1"/>
  <c r="AS44" i="2" s="1"/>
  <c r="A56" i="2"/>
  <c r="B55" i="2"/>
  <c r="C55" i="2" s="1"/>
  <c r="D55" i="2" s="1"/>
  <c r="E55" i="2" s="1"/>
  <c r="F55" i="2" s="1"/>
  <c r="G55" i="2" s="1"/>
  <c r="H55" i="2" s="1"/>
  <c r="I55" i="2" s="1"/>
  <c r="U50" i="2"/>
  <c r="V50" i="2" s="1"/>
  <c r="L53" i="2"/>
  <c r="M52" i="2"/>
  <c r="N52" i="2"/>
  <c r="AT42" i="2"/>
  <c r="AX42" i="2" s="1"/>
  <c r="AO42" i="2"/>
  <c r="AP42" i="2" s="1"/>
  <c r="AQ42" i="2" s="1"/>
  <c r="AR42" i="2" s="1"/>
  <c r="AS42" i="2" s="1"/>
  <c r="AB48" i="2"/>
  <c r="AC48" i="2" s="1"/>
  <c r="AD48" i="2" s="1"/>
  <c r="AE48" i="2" s="1"/>
  <c r="AF48" i="2" s="1"/>
  <c r="AG48" i="2"/>
  <c r="AB49" i="2"/>
  <c r="AC49" i="2" s="1"/>
  <c r="AD49" i="2" s="1"/>
  <c r="AE49" i="2" s="1"/>
  <c r="AF49" i="2" s="1"/>
  <c r="AG49" i="2"/>
  <c r="T51" i="2"/>
  <c r="O51" i="2"/>
  <c r="P51" i="2" s="1"/>
  <c r="Q51" i="2" s="1"/>
  <c r="R51" i="2" s="1"/>
  <c r="S51" i="2" s="1"/>
  <c r="U51" i="2" s="1"/>
  <c r="V51" i="2" s="1"/>
  <c r="AL45" i="2"/>
  <c r="K125" i="1"/>
  <c r="H125" i="1"/>
  <c r="G126" i="1"/>
  <c r="J125" i="1"/>
  <c r="M125" i="1"/>
  <c r="I125" i="1"/>
  <c r="L124" i="1"/>
  <c r="P124" i="1" s="1"/>
  <c r="AK46" i="2" l="1"/>
  <c r="BA46" i="2"/>
  <c r="M53" i="2"/>
  <c r="N53" i="2"/>
  <c r="AY44" i="2"/>
  <c r="AU44" i="2"/>
  <c r="AW44" i="2" s="1"/>
  <c r="BA47" i="2"/>
  <c r="AJ47" i="2"/>
  <c r="AK47" i="2"/>
  <c r="J55" i="2"/>
  <c r="K55" i="2"/>
  <c r="O52" i="2"/>
  <c r="P52" i="2" s="1"/>
  <c r="Q52" i="2" s="1"/>
  <c r="R52" i="2" s="1"/>
  <c r="S52" i="2" s="1"/>
  <c r="T52" i="2"/>
  <c r="A57" i="2"/>
  <c r="B56" i="2"/>
  <c r="C56" i="2" s="1"/>
  <c r="D56" i="2" s="1"/>
  <c r="E56" i="2" s="1"/>
  <c r="F56" i="2" s="1"/>
  <c r="G56" i="2" s="1"/>
  <c r="H56" i="2" s="1"/>
  <c r="I56" i="2" s="1"/>
  <c r="J54" i="2"/>
  <c r="K54" i="2"/>
  <c r="L125" i="1"/>
  <c r="P125" i="1" s="1"/>
  <c r="AH48" i="2"/>
  <c r="AI48" i="2" s="1"/>
  <c r="X51" i="2"/>
  <c r="W51" i="2"/>
  <c r="AL46" i="2"/>
  <c r="AY42" i="2"/>
  <c r="AU42" i="2"/>
  <c r="AW42" i="2" s="1"/>
  <c r="AM45" i="2"/>
  <c r="AZ45" i="2"/>
  <c r="AN45" i="2"/>
  <c r="W50" i="2"/>
  <c r="X50" i="2"/>
  <c r="AH49" i="2"/>
  <c r="AI49" i="2" s="1"/>
  <c r="M126" i="1"/>
  <c r="K126" i="1"/>
  <c r="J126" i="1"/>
  <c r="I126" i="1"/>
  <c r="G127" i="1"/>
  <c r="H126" i="1"/>
  <c r="AL47" i="2" l="1"/>
  <c r="Y50" i="2"/>
  <c r="J56" i="2"/>
  <c r="K56" i="2"/>
  <c r="AJ48" i="2"/>
  <c r="AK48" i="2"/>
  <c r="BA48" i="2"/>
  <c r="T53" i="2"/>
  <c r="O53" i="2"/>
  <c r="P53" i="2" s="1"/>
  <c r="Q53" i="2" s="1"/>
  <c r="R53" i="2" s="1"/>
  <c r="S53" i="2" s="1"/>
  <c r="U53" i="2" s="1"/>
  <c r="V53" i="2" s="1"/>
  <c r="Z50" i="2"/>
  <c r="AA50" i="2"/>
  <c r="U52" i="2"/>
  <c r="V52" i="2" s="1"/>
  <c r="AM47" i="2"/>
  <c r="AZ47" i="2"/>
  <c r="AN47" i="2"/>
  <c r="AO45" i="2"/>
  <c r="AP45" i="2" s="1"/>
  <c r="AQ45" i="2" s="1"/>
  <c r="AR45" i="2" s="1"/>
  <c r="AS45" i="2" s="1"/>
  <c r="AT45" i="2"/>
  <c r="AX45" i="2" s="1"/>
  <c r="Y51" i="2"/>
  <c r="L54" i="2"/>
  <c r="BA49" i="2"/>
  <c r="AK49" i="2"/>
  <c r="AJ49" i="2"/>
  <c r="AM46" i="2"/>
  <c r="AZ46" i="2"/>
  <c r="AN46" i="2"/>
  <c r="A58" i="2"/>
  <c r="B57" i="2"/>
  <c r="C57" i="2" s="1"/>
  <c r="D57" i="2" s="1"/>
  <c r="E57" i="2" s="1"/>
  <c r="F57" i="2" s="1"/>
  <c r="G57" i="2" s="1"/>
  <c r="H57" i="2" s="1"/>
  <c r="I57" i="2" s="1"/>
  <c r="L55" i="2"/>
  <c r="L126" i="1"/>
  <c r="P126" i="1" s="1"/>
  <c r="I127" i="1"/>
  <c r="H127" i="1"/>
  <c r="J127" i="1"/>
  <c r="K127" i="1"/>
  <c r="M127" i="1"/>
  <c r="G128" i="1"/>
  <c r="AL48" i="2" l="1"/>
  <c r="AL49" i="2"/>
  <c r="K57" i="2"/>
  <c r="J57" i="2"/>
  <c r="A59" i="2"/>
  <c r="B58" i="2"/>
  <c r="C58" i="2" s="1"/>
  <c r="D58" i="2" s="1"/>
  <c r="E58" i="2" s="1"/>
  <c r="F58" i="2" s="1"/>
  <c r="G58" i="2" s="1"/>
  <c r="H58" i="2" s="1"/>
  <c r="I58" i="2" s="1"/>
  <c r="AM49" i="2"/>
  <c r="AZ49" i="2"/>
  <c r="AN49" i="2"/>
  <c r="Z51" i="2"/>
  <c r="AA51" i="2"/>
  <c r="AT46" i="2"/>
  <c r="AX46" i="2" s="1"/>
  <c r="AO46" i="2"/>
  <c r="AP46" i="2" s="1"/>
  <c r="AQ46" i="2" s="1"/>
  <c r="AR46" i="2" s="1"/>
  <c r="AS46" i="2" s="1"/>
  <c r="M54" i="2"/>
  <c r="N54" i="2"/>
  <c r="L56" i="2"/>
  <c r="M55" i="2"/>
  <c r="N55" i="2"/>
  <c r="X52" i="2"/>
  <c r="W52" i="2"/>
  <c r="W53" i="2"/>
  <c r="X53" i="2"/>
  <c r="AZ48" i="2"/>
  <c r="AM48" i="2"/>
  <c r="AN48" i="2"/>
  <c r="AY45" i="2"/>
  <c r="AU45" i="2"/>
  <c r="AW45" i="2" s="1"/>
  <c r="AT47" i="2"/>
  <c r="AX47" i="2" s="1"/>
  <c r="AO47" i="2"/>
  <c r="AP47" i="2" s="1"/>
  <c r="AQ47" i="2" s="1"/>
  <c r="AR47" i="2" s="1"/>
  <c r="AS47" i="2" s="1"/>
  <c r="AG50" i="2"/>
  <c r="AB50" i="2"/>
  <c r="AC50" i="2" s="1"/>
  <c r="AD50" i="2" s="1"/>
  <c r="AE50" i="2" s="1"/>
  <c r="AF50" i="2" s="1"/>
  <c r="M128" i="1"/>
  <c r="I128" i="1"/>
  <c r="J128" i="1"/>
  <c r="K128" i="1"/>
  <c r="G129" i="1"/>
  <c r="H128" i="1"/>
  <c r="L127" i="1"/>
  <c r="P127" i="1" s="1"/>
  <c r="AH50" i="2" l="1"/>
  <c r="AI50" i="2" s="1"/>
  <c r="Y53" i="2"/>
  <c r="J58" i="2"/>
  <c r="K58" i="2"/>
  <c r="AJ50" i="2"/>
  <c r="AK50" i="2"/>
  <c r="BA50" i="2"/>
  <c r="AO49" i="2"/>
  <c r="AP49" i="2" s="1"/>
  <c r="AQ49" i="2" s="1"/>
  <c r="AR49" i="2" s="1"/>
  <c r="AS49" i="2" s="1"/>
  <c r="AT49" i="2"/>
  <c r="AX49" i="2" s="1"/>
  <c r="AO48" i="2"/>
  <c r="AP48" i="2" s="1"/>
  <c r="AQ48" i="2" s="1"/>
  <c r="AR48" i="2" s="1"/>
  <c r="AS48" i="2" s="1"/>
  <c r="AT48" i="2"/>
  <c r="AX48" i="2" s="1"/>
  <c r="M56" i="2"/>
  <c r="N56" i="2"/>
  <c r="Y52" i="2"/>
  <c r="L57" i="2"/>
  <c r="AY47" i="2"/>
  <c r="AU47" i="2"/>
  <c r="AW47" i="2" s="1"/>
  <c r="Z53" i="2"/>
  <c r="AA53" i="2"/>
  <c r="T55" i="2"/>
  <c r="O55" i="2"/>
  <c r="P55" i="2" s="1"/>
  <c r="Q55" i="2" s="1"/>
  <c r="R55" i="2" s="1"/>
  <c r="S55" i="2" s="1"/>
  <c r="AY46" i="2"/>
  <c r="AU46" i="2"/>
  <c r="AW46" i="2" s="1"/>
  <c r="A60" i="2"/>
  <c r="B59" i="2"/>
  <c r="C59" i="2" s="1"/>
  <c r="D59" i="2" s="1"/>
  <c r="E59" i="2" s="1"/>
  <c r="F59" i="2" s="1"/>
  <c r="G59" i="2" s="1"/>
  <c r="H59" i="2" s="1"/>
  <c r="I59" i="2" s="1"/>
  <c r="O54" i="2"/>
  <c r="P54" i="2" s="1"/>
  <c r="Q54" i="2" s="1"/>
  <c r="R54" i="2" s="1"/>
  <c r="S54" i="2" s="1"/>
  <c r="T54" i="2"/>
  <c r="AB51" i="2"/>
  <c r="AC51" i="2" s="1"/>
  <c r="AD51" i="2" s="1"/>
  <c r="AE51" i="2" s="1"/>
  <c r="AF51" i="2" s="1"/>
  <c r="AG51" i="2"/>
  <c r="L128" i="1"/>
  <c r="P128" i="1" s="1"/>
  <c r="J129" i="1"/>
  <c r="G130" i="1"/>
  <c r="I129" i="1"/>
  <c r="M129" i="1"/>
  <c r="K129" i="1"/>
  <c r="H129" i="1"/>
  <c r="U54" i="2" l="1"/>
  <c r="V54" i="2" s="1"/>
  <c r="X54" i="2" s="1"/>
  <c r="L58" i="2"/>
  <c r="AL50" i="2"/>
  <c r="AM50" i="2" s="1"/>
  <c r="AH51" i="2"/>
  <c r="AI51" i="2" s="1"/>
  <c r="M57" i="2"/>
  <c r="N57" i="2"/>
  <c r="M58" i="2"/>
  <c r="N58" i="2"/>
  <c r="A61" i="2"/>
  <c r="B60" i="2"/>
  <c r="C60" i="2" s="1"/>
  <c r="D60" i="2" s="1"/>
  <c r="E60" i="2" s="1"/>
  <c r="F60" i="2" s="1"/>
  <c r="G60" i="2" s="1"/>
  <c r="H60" i="2" s="1"/>
  <c r="I60" i="2" s="1"/>
  <c r="O56" i="2"/>
  <c r="P56" i="2" s="1"/>
  <c r="Q56" i="2" s="1"/>
  <c r="R56" i="2" s="1"/>
  <c r="S56" i="2" s="1"/>
  <c r="T56" i="2"/>
  <c r="AY49" i="2"/>
  <c r="AU49" i="2"/>
  <c r="AW49" i="2" s="1"/>
  <c r="K59" i="2"/>
  <c r="J59" i="2"/>
  <c r="U55" i="2"/>
  <c r="V55" i="2" s="1"/>
  <c r="AG53" i="2"/>
  <c r="AB53" i="2"/>
  <c r="AC53" i="2" s="1"/>
  <c r="AD53" i="2" s="1"/>
  <c r="AE53" i="2" s="1"/>
  <c r="AF53" i="2" s="1"/>
  <c r="Z52" i="2"/>
  <c r="AA52" i="2"/>
  <c r="AY48" i="2"/>
  <c r="AU48" i="2"/>
  <c r="AW48" i="2" s="1"/>
  <c r="I130" i="1"/>
  <c r="M130" i="1"/>
  <c r="K130" i="1"/>
  <c r="G131" i="1"/>
  <c r="J130" i="1"/>
  <c r="H130" i="1"/>
  <c r="L129" i="1"/>
  <c r="P129" i="1" s="1"/>
  <c r="W54" i="2" l="1"/>
  <c r="Y54" i="2" s="1"/>
  <c r="AZ50" i="2"/>
  <c r="U56" i="2"/>
  <c r="V56" i="2" s="1"/>
  <c r="X56" i="2" s="1"/>
  <c r="AN50" i="2"/>
  <c r="K60" i="2"/>
  <c r="J60" i="2"/>
  <c r="X55" i="2"/>
  <c r="W55" i="2"/>
  <c r="AK51" i="2"/>
  <c r="AJ51" i="2"/>
  <c r="BA51" i="2"/>
  <c r="AG52" i="2"/>
  <c r="AB52" i="2"/>
  <c r="AC52" i="2" s="1"/>
  <c r="AD52" i="2" s="1"/>
  <c r="AE52" i="2" s="1"/>
  <c r="AF52" i="2" s="1"/>
  <c r="AH52" i="2" s="1"/>
  <c r="AI52" i="2" s="1"/>
  <c r="A62" i="2"/>
  <c r="B61" i="2"/>
  <c r="C61" i="2" s="1"/>
  <c r="D61" i="2" s="1"/>
  <c r="E61" i="2" s="1"/>
  <c r="F61" i="2" s="1"/>
  <c r="G61" i="2" s="1"/>
  <c r="H61" i="2" s="1"/>
  <c r="I61" i="2" s="1"/>
  <c r="T57" i="2"/>
  <c r="O57" i="2"/>
  <c r="P57" i="2" s="1"/>
  <c r="Q57" i="2" s="1"/>
  <c r="R57" i="2" s="1"/>
  <c r="S57" i="2" s="1"/>
  <c r="AH53" i="2"/>
  <c r="AI53" i="2" s="1"/>
  <c r="L59" i="2"/>
  <c r="T58" i="2"/>
  <c r="O58" i="2"/>
  <c r="P58" i="2" s="1"/>
  <c r="Q58" i="2" s="1"/>
  <c r="R58" i="2" s="1"/>
  <c r="S58" i="2" s="1"/>
  <c r="Z54" i="2"/>
  <c r="AA54" i="2"/>
  <c r="AO50" i="2"/>
  <c r="AP50" i="2" s="1"/>
  <c r="AQ50" i="2" s="1"/>
  <c r="AR50" i="2" s="1"/>
  <c r="AS50" i="2" s="1"/>
  <c r="AT50" i="2"/>
  <c r="AX50" i="2" s="1"/>
  <c r="J131" i="1"/>
  <c r="I131" i="1"/>
  <c r="H131" i="1"/>
  <c r="G132" i="1"/>
  <c r="K131" i="1"/>
  <c r="M131" i="1"/>
  <c r="L130" i="1"/>
  <c r="P130" i="1" s="1"/>
  <c r="U57" i="2" l="1"/>
  <c r="V57" i="2" s="1"/>
  <c r="X57" i="2" s="1"/>
  <c r="W56" i="2"/>
  <c r="Y56" i="2" s="1"/>
  <c r="K61" i="2"/>
  <c r="J61" i="2"/>
  <c r="AY50" i="2"/>
  <c r="AU50" i="2"/>
  <c r="AW50" i="2" s="1"/>
  <c r="AJ53" i="2"/>
  <c r="BA53" i="2"/>
  <c r="AK53" i="2"/>
  <c r="A63" i="2"/>
  <c r="B62" i="2"/>
  <c r="C62" i="2" s="1"/>
  <c r="D62" i="2" s="1"/>
  <c r="E62" i="2" s="1"/>
  <c r="F62" i="2" s="1"/>
  <c r="G62" i="2" s="1"/>
  <c r="H62" i="2" s="1"/>
  <c r="I62" i="2" s="1"/>
  <c r="AL51" i="2"/>
  <c r="L60" i="2"/>
  <c r="AJ52" i="2"/>
  <c r="BA52" i="2"/>
  <c r="AK52" i="2"/>
  <c r="M59" i="2"/>
  <c r="N59" i="2"/>
  <c r="U58" i="2"/>
  <c r="V58" i="2" s="1"/>
  <c r="AG54" i="2"/>
  <c r="AB54" i="2"/>
  <c r="AC54" i="2" s="1"/>
  <c r="AD54" i="2" s="1"/>
  <c r="AE54" i="2" s="1"/>
  <c r="AF54" i="2" s="1"/>
  <c r="Y55" i="2"/>
  <c r="L131" i="1"/>
  <c r="P131" i="1" s="1"/>
  <c r="K132" i="1"/>
  <c r="M132" i="1"/>
  <c r="H132" i="1"/>
  <c r="G133" i="1"/>
  <c r="J132" i="1"/>
  <c r="I132" i="1"/>
  <c r="AL52" i="2" l="1"/>
  <c r="W57" i="2"/>
  <c r="AA56" i="2"/>
  <c r="Z56" i="2"/>
  <c r="AB56" i="2" s="1"/>
  <c r="AC56" i="2" s="1"/>
  <c r="AD56" i="2" s="1"/>
  <c r="AE56" i="2" s="1"/>
  <c r="AF56" i="2" s="1"/>
  <c r="L132" i="1"/>
  <c r="P132" i="1" s="1"/>
  <c r="AM52" i="2"/>
  <c r="AZ52" i="2"/>
  <c r="AN52" i="2"/>
  <c r="X58" i="2"/>
  <c r="W58" i="2"/>
  <c r="A64" i="2"/>
  <c r="B63" i="2"/>
  <c r="C63" i="2"/>
  <c r="D63" i="2" s="1"/>
  <c r="E63" i="2" s="1"/>
  <c r="F63" i="2" s="1"/>
  <c r="G63" i="2" s="1"/>
  <c r="H63" i="2" s="1"/>
  <c r="I63" i="2" s="1"/>
  <c r="AH54" i="2"/>
  <c r="AI54" i="2" s="1"/>
  <c r="Y57" i="2"/>
  <c r="K62" i="2"/>
  <c r="J62" i="2"/>
  <c r="Z55" i="2"/>
  <c r="AA55" i="2"/>
  <c r="AM51" i="2"/>
  <c r="AZ51" i="2"/>
  <c r="AN51" i="2"/>
  <c r="AL53" i="2"/>
  <c r="T59" i="2"/>
  <c r="O59" i="2"/>
  <c r="P59" i="2" s="1"/>
  <c r="Q59" i="2" s="1"/>
  <c r="R59" i="2" s="1"/>
  <c r="S59" i="2" s="1"/>
  <c r="U59" i="2" s="1"/>
  <c r="V59" i="2" s="1"/>
  <c r="M60" i="2"/>
  <c r="N60" i="2"/>
  <c r="L61" i="2"/>
  <c r="K133" i="1"/>
  <c r="H133" i="1"/>
  <c r="G134" i="1"/>
  <c r="I133" i="1"/>
  <c r="M133" i="1"/>
  <c r="J133" i="1"/>
  <c r="L62" i="2" l="1"/>
  <c r="AG56" i="2"/>
  <c r="AH56" i="2" s="1"/>
  <c r="AI56" i="2" s="1"/>
  <c r="L133" i="1"/>
  <c r="P133" i="1" s="1"/>
  <c r="Y58" i="2"/>
  <c r="Z58" i="2" s="1"/>
  <c r="O60" i="2"/>
  <c r="P60" i="2" s="1"/>
  <c r="Q60" i="2" s="1"/>
  <c r="R60" i="2" s="1"/>
  <c r="S60" i="2" s="1"/>
  <c r="T60" i="2"/>
  <c r="AM53" i="2"/>
  <c r="AZ53" i="2"/>
  <c r="AN53" i="2"/>
  <c r="BA54" i="2"/>
  <c r="AJ54" i="2"/>
  <c r="AK54" i="2"/>
  <c r="A65" i="2"/>
  <c r="B64" i="2"/>
  <c r="C64" i="2" s="1"/>
  <c r="D64" i="2" s="1"/>
  <c r="E64" i="2" s="1"/>
  <c r="F64" i="2" s="1"/>
  <c r="G64" i="2" s="1"/>
  <c r="H64" i="2" s="1"/>
  <c r="I64" i="2" s="1"/>
  <c r="X59" i="2"/>
  <c r="W59" i="2"/>
  <c r="M62" i="2"/>
  <c r="N62" i="2"/>
  <c r="AT52" i="2"/>
  <c r="AX52" i="2" s="1"/>
  <c r="AO52" i="2"/>
  <c r="AP52" i="2" s="1"/>
  <c r="AQ52" i="2" s="1"/>
  <c r="AR52" i="2" s="1"/>
  <c r="AS52" i="2" s="1"/>
  <c r="AO51" i="2"/>
  <c r="AP51" i="2" s="1"/>
  <c r="AQ51" i="2" s="1"/>
  <c r="AR51" i="2" s="1"/>
  <c r="AS51" i="2" s="1"/>
  <c r="AT51" i="2"/>
  <c r="AX51" i="2" s="1"/>
  <c r="AB55" i="2"/>
  <c r="AC55" i="2" s="1"/>
  <c r="AD55" i="2" s="1"/>
  <c r="AE55" i="2" s="1"/>
  <c r="AF55" i="2" s="1"/>
  <c r="AG55" i="2"/>
  <c r="M61" i="2"/>
  <c r="N61" i="2"/>
  <c r="Z57" i="2"/>
  <c r="AA57" i="2"/>
  <c r="K63" i="2"/>
  <c r="J63" i="2"/>
  <c r="M134" i="1"/>
  <c r="K134" i="1"/>
  <c r="G135" i="1"/>
  <c r="I134" i="1"/>
  <c r="J134" i="1"/>
  <c r="H134" i="1"/>
  <c r="AJ56" i="2" l="1"/>
  <c r="AK56" i="2"/>
  <c r="BA56" i="2"/>
  <c r="K8" i="1" s="1"/>
  <c r="AA58" i="2"/>
  <c r="U60" i="2"/>
  <c r="V60" i="2" s="1"/>
  <c r="AL54" i="2"/>
  <c r="AM54" i="2" s="1"/>
  <c r="K64" i="2"/>
  <c r="J64" i="2"/>
  <c r="AY52" i="2"/>
  <c r="AU52" i="2"/>
  <c r="AW52" i="2" s="1"/>
  <c r="AY51" i="2"/>
  <c r="AU51" i="2"/>
  <c r="AW51" i="2" s="1"/>
  <c r="AB58" i="2"/>
  <c r="AC58" i="2" s="1"/>
  <c r="AD58" i="2" s="1"/>
  <c r="AE58" i="2" s="1"/>
  <c r="AF58" i="2" s="1"/>
  <c r="AG58" i="2"/>
  <c r="W60" i="2"/>
  <c r="X60" i="2"/>
  <c r="AT53" i="2"/>
  <c r="AX53" i="2" s="1"/>
  <c r="AO53" i="2"/>
  <c r="AP53" i="2" s="1"/>
  <c r="AQ53" i="2" s="1"/>
  <c r="AR53" i="2" s="1"/>
  <c r="AS53" i="2" s="1"/>
  <c r="Y59" i="2"/>
  <c r="A66" i="2"/>
  <c r="B65" i="2"/>
  <c r="C65" i="2" s="1"/>
  <c r="D65" i="2" s="1"/>
  <c r="E65" i="2" s="1"/>
  <c r="F65" i="2" s="1"/>
  <c r="G65" i="2" s="1"/>
  <c r="O61" i="2"/>
  <c r="P61" i="2" s="1"/>
  <c r="Q61" i="2" s="1"/>
  <c r="R61" i="2" s="1"/>
  <c r="S61" i="2" s="1"/>
  <c r="T61" i="2"/>
  <c r="AB57" i="2"/>
  <c r="AC57" i="2" s="1"/>
  <c r="AD57" i="2" s="1"/>
  <c r="AE57" i="2" s="1"/>
  <c r="AF57" i="2" s="1"/>
  <c r="AG57" i="2"/>
  <c r="O62" i="2"/>
  <c r="P62" i="2" s="1"/>
  <c r="Q62" i="2" s="1"/>
  <c r="R62" i="2" s="1"/>
  <c r="S62" i="2" s="1"/>
  <c r="T62" i="2"/>
  <c r="L63" i="2"/>
  <c r="AL56" i="2"/>
  <c r="AH55" i="2"/>
  <c r="AI55" i="2" s="1"/>
  <c r="H135" i="1"/>
  <c r="G136" i="1"/>
  <c r="I135" i="1"/>
  <c r="K135" i="1"/>
  <c r="M135" i="1"/>
  <c r="J135" i="1"/>
  <c r="L134" i="1"/>
  <c r="P134" i="1" s="1"/>
  <c r="AZ54" i="2" l="1"/>
  <c r="AN54" i="2"/>
  <c r="AH58" i="2"/>
  <c r="AI58" i="2" s="1"/>
  <c r="AH57" i="2"/>
  <c r="AI57" i="2" s="1"/>
  <c r="Y60" i="2"/>
  <c r="H65" i="2"/>
  <c r="I65" i="2" s="1"/>
  <c r="Z60" i="2"/>
  <c r="AA60" i="2"/>
  <c r="M63" i="2"/>
  <c r="N63" i="2"/>
  <c r="BA57" i="2"/>
  <c r="AK57" i="2"/>
  <c r="AJ57" i="2"/>
  <c r="L64" i="2"/>
  <c r="A67" i="2"/>
  <c r="B66" i="2"/>
  <c r="C66" i="2" s="1"/>
  <c r="D66" i="2" s="1"/>
  <c r="E66" i="2" s="1"/>
  <c r="F66" i="2" s="1"/>
  <c r="G66" i="2" s="1"/>
  <c r="AZ56" i="2"/>
  <c r="J8" i="1" s="1"/>
  <c r="AM56" i="2"/>
  <c r="AN56" i="2"/>
  <c r="AY53" i="2"/>
  <c r="AU53" i="2"/>
  <c r="AW53" i="2" s="1"/>
  <c r="AT54" i="2"/>
  <c r="AX54" i="2" s="1"/>
  <c r="AO54" i="2"/>
  <c r="AP54" i="2" s="1"/>
  <c r="AQ54" i="2" s="1"/>
  <c r="AR54" i="2" s="1"/>
  <c r="AS54" i="2" s="1"/>
  <c r="AK58" i="2"/>
  <c r="AJ58" i="2"/>
  <c r="BA58" i="2"/>
  <c r="BA55" i="2"/>
  <c r="AJ55" i="2"/>
  <c r="AK55" i="2"/>
  <c r="Z59" i="2"/>
  <c r="AA59" i="2"/>
  <c r="L135" i="1"/>
  <c r="P135" i="1" s="1"/>
  <c r="U62" i="2"/>
  <c r="V62" i="2" s="1"/>
  <c r="U61" i="2"/>
  <c r="V61" i="2" s="1"/>
  <c r="M136" i="1"/>
  <c r="I136" i="1"/>
  <c r="G137" i="1"/>
  <c r="J136" i="1"/>
  <c r="H136" i="1"/>
  <c r="K136" i="1"/>
  <c r="AL57" i="2" l="1"/>
  <c r="AL55" i="2"/>
  <c r="H66" i="2"/>
  <c r="I66" i="2" s="1"/>
  <c r="O63" i="2"/>
  <c r="P63" i="2" s="1"/>
  <c r="Q63" i="2" s="1"/>
  <c r="R63" i="2" s="1"/>
  <c r="S63" i="2" s="1"/>
  <c r="T63" i="2"/>
  <c r="M64" i="2"/>
  <c r="N64" i="2"/>
  <c r="AL58" i="2"/>
  <c r="AZ55" i="2"/>
  <c r="AM55" i="2"/>
  <c r="AN55" i="2"/>
  <c r="AM57" i="2"/>
  <c r="AZ57" i="2"/>
  <c r="AN57" i="2"/>
  <c r="X62" i="2"/>
  <c r="W62" i="2"/>
  <c r="W61" i="2"/>
  <c r="X61" i="2"/>
  <c r="AG59" i="2"/>
  <c r="AB59" i="2"/>
  <c r="AC59" i="2" s="1"/>
  <c r="AD59" i="2" s="1"/>
  <c r="AE59" i="2" s="1"/>
  <c r="AF59" i="2" s="1"/>
  <c r="AH59" i="2" s="1"/>
  <c r="AI59" i="2" s="1"/>
  <c r="AT56" i="2"/>
  <c r="AX56" i="2" s="1"/>
  <c r="AO56" i="2"/>
  <c r="AP56" i="2" s="1"/>
  <c r="AQ56" i="2" s="1"/>
  <c r="AR56" i="2" s="1"/>
  <c r="AS56" i="2" s="1"/>
  <c r="A68" i="2"/>
  <c r="B67" i="2"/>
  <c r="C67" i="2" s="1"/>
  <c r="D67" i="2" s="1"/>
  <c r="E67" i="2" s="1"/>
  <c r="F67" i="2" s="1"/>
  <c r="G67" i="2" s="1"/>
  <c r="H67" i="2" s="1"/>
  <c r="I67" i="2" s="1"/>
  <c r="AG60" i="2"/>
  <c r="AB60" i="2"/>
  <c r="AC60" i="2" s="1"/>
  <c r="AD60" i="2" s="1"/>
  <c r="AE60" i="2" s="1"/>
  <c r="AF60" i="2" s="1"/>
  <c r="J65" i="2"/>
  <c r="K65" i="2"/>
  <c r="AY54" i="2"/>
  <c r="AU54" i="2"/>
  <c r="AW54" i="2" s="1"/>
  <c r="K137" i="1"/>
  <c r="H137" i="1"/>
  <c r="G138" i="1"/>
  <c r="J137" i="1"/>
  <c r="I137" i="1"/>
  <c r="M137" i="1"/>
  <c r="L136" i="1"/>
  <c r="P136" i="1" s="1"/>
  <c r="U63" i="2" l="1"/>
  <c r="V63" i="2" s="1"/>
  <c r="Y62" i="2"/>
  <c r="Z62" i="2" s="1"/>
  <c r="L65" i="2"/>
  <c r="N65" i="2" s="1"/>
  <c r="AY56" i="2"/>
  <c r="I8" i="1" s="1"/>
  <c r="AU56" i="2"/>
  <c r="AW56" i="2" s="1"/>
  <c r="AT55" i="2"/>
  <c r="AX55" i="2" s="1"/>
  <c r="AO55" i="2"/>
  <c r="AP55" i="2" s="1"/>
  <c r="AQ55" i="2" s="1"/>
  <c r="AR55" i="2" s="1"/>
  <c r="AS55" i="2" s="1"/>
  <c r="T64" i="2"/>
  <c r="O64" i="2"/>
  <c r="P64" i="2" s="1"/>
  <c r="Q64" i="2" s="1"/>
  <c r="R64" i="2" s="1"/>
  <c r="S64" i="2" s="1"/>
  <c r="K66" i="2"/>
  <c r="J66" i="2"/>
  <c r="A69" i="2"/>
  <c r="B68" i="2"/>
  <c r="C68" i="2" s="1"/>
  <c r="D68" i="2" s="1"/>
  <c r="E68" i="2" s="1"/>
  <c r="F68" i="2" s="1"/>
  <c r="G68" i="2" s="1"/>
  <c r="H68" i="2" s="1"/>
  <c r="I68" i="2" s="1"/>
  <c r="AJ59" i="2"/>
  <c r="AK59" i="2"/>
  <c r="BA59" i="2"/>
  <c r="AO57" i="2"/>
  <c r="AP57" i="2" s="1"/>
  <c r="AQ57" i="2" s="1"/>
  <c r="AR57" i="2" s="1"/>
  <c r="AS57" i="2" s="1"/>
  <c r="AT57" i="2"/>
  <c r="AX57" i="2" s="1"/>
  <c r="AZ58" i="2"/>
  <c r="AM58" i="2"/>
  <c r="AN58" i="2"/>
  <c r="W63" i="2"/>
  <c r="X63" i="2"/>
  <c r="K67" i="2"/>
  <c r="J67" i="2"/>
  <c r="AH60" i="2"/>
  <c r="AI60" i="2" s="1"/>
  <c r="Y61" i="2"/>
  <c r="M138" i="1"/>
  <c r="I138" i="1"/>
  <c r="J138" i="1"/>
  <c r="G139" i="1"/>
  <c r="H138" i="1"/>
  <c r="K138" i="1"/>
  <c r="L137" i="1"/>
  <c r="P137" i="1" s="1"/>
  <c r="U64" i="2" l="1"/>
  <c r="V64" i="2" s="1"/>
  <c r="AA62" i="2"/>
  <c r="L138" i="1"/>
  <c r="P138" i="1" s="1"/>
  <c r="M65" i="2"/>
  <c r="T65" i="2" s="1"/>
  <c r="L67" i="2"/>
  <c r="Y63" i="2"/>
  <c r="Z63" i="2" s="1"/>
  <c r="K68" i="2"/>
  <c r="J68" i="2"/>
  <c r="AJ60" i="2"/>
  <c r="AK60" i="2"/>
  <c r="BA60" i="2"/>
  <c r="Z61" i="2"/>
  <c r="AA61" i="2"/>
  <c r="AG62" i="2"/>
  <c r="AB62" i="2"/>
  <c r="AC62" i="2" s="1"/>
  <c r="AD62" i="2" s="1"/>
  <c r="AE62" i="2" s="1"/>
  <c r="AF62" i="2" s="1"/>
  <c r="AY55" i="2"/>
  <c r="AU55" i="2"/>
  <c r="AW55" i="2" s="1"/>
  <c r="L66" i="2"/>
  <c r="AO58" i="2"/>
  <c r="AP58" i="2" s="1"/>
  <c r="AQ58" i="2" s="1"/>
  <c r="AR58" i="2" s="1"/>
  <c r="AS58" i="2" s="1"/>
  <c r="AT58" i="2"/>
  <c r="AX58" i="2" s="1"/>
  <c r="A70" i="2"/>
  <c r="B69" i="2"/>
  <c r="C69" i="2" s="1"/>
  <c r="D69" i="2" s="1"/>
  <c r="E69" i="2" s="1"/>
  <c r="F69" i="2" s="1"/>
  <c r="G69" i="2" s="1"/>
  <c r="H69" i="2" s="1"/>
  <c r="I69" i="2" s="1"/>
  <c r="O8" i="1"/>
  <c r="L8" i="1"/>
  <c r="P8" i="1" s="1"/>
  <c r="AL59" i="2"/>
  <c r="M67" i="2"/>
  <c r="N67" i="2"/>
  <c r="AY57" i="2"/>
  <c r="AU57" i="2"/>
  <c r="AW57" i="2" s="1"/>
  <c r="W64" i="2"/>
  <c r="X64" i="2"/>
  <c r="I139" i="1"/>
  <c r="H139" i="1"/>
  <c r="J139" i="1"/>
  <c r="K139" i="1"/>
  <c r="G140" i="1"/>
  <c r="M139" i="1"/>
  <c r="AA63" i="2" l="1"/>
  <c r="O65" i="2"/>
  <c r="P65" i="2" s="1"/>
  <c r="Q65" i="2" s="1"/>
  <c r="R65" i="2" s="1"/>
  <c r="S65" i="2" s="1"/>
  <c r="U65" i="2" s="1"/>
  <c r="V65" i="2" s="1"/>
  <c r="AL60" i="2"/>
  <c r="AN60" i="2" s="1"/>
  <c r="AY58" i="2"/>
  <c r="AU58" i="2"/>
  <c r="AW58" i="2" s="1"/>
  <c r="AG63" i="2"/>
  <c r="AB63" i="2"/>
  <c r="AC63" i="2" s="1"/>
  <c r="AD63" i="2" s="1"/>
  <c r="AE63" i="2" s="1"/>
  <c r="AF63" i="2" s="1"/>
  <c r="L68" i="2"/>
  <c r="AM59" i="2"/>
  <c r="AZ59" i="2"/>
  <c r="AN59" i="2"/>
  <c r="A71" i="2"/>
  <c r="B70" i="2"/>
  <c r="C70" i="2" s="1"/>
  <c r="D70" i="2" s="1"/>
  <c r="E70" i="2" s="1"/>
  <c r="F70" i="2" s="1"/>
  <c r="G70" i="2" s="1"/>
  <c r="H70" i="2" s="1"/>
  <c r="I70" i="2" s="1"/>
  <c r="AZ60" i="2"/>
  <c r="AM60" i="2"/>
  <c r="AH62" i="2"/>
  <c r="AI62" i="2" s="1"/>
  <c r="J69" i="2"/>
  <c r="K69" i="2"/>
  <c r="T67" i="2"/>
  <c r="O67" i="2"/>
  <c r="P67" i="2" s="1"/>
  <c r="Q67" i="2" s="1"/>
  <c r="R67" i="2" s="1"/>
  <c r="S67" i="2" s="1"/>
  <c r="U67" i="2" s="1"/>
  <c r="V67" i="2" s="1"/>
  <c r="M66" i="2"/>
  <c r="N66" i="2"/>
  <c r="AB61" i="2"/>
  <c r="AC61" i="2" s="1"/>
  <c r="AD61" i="2" s="1"/>
  <c r="AE61" i="2" s="1"/>
  <c r="AF61" i="2" s="1"/>
  <c r="AH61" i="2" s="1"/>
  <c r="AI61" i="2" s="1"/>
  <c r="AG61" i="2"/>
  <c r="Y64" i="2"/>
  <c r="L139" i="1"/>
  <c r="P139" i="1" s="1"/>
  <c r="M140" i="1"/>
  <c r="G141" i="1"/>
  <c r="J140" i="1"/>
  <c r="I140" i="1"/>
  <c r="K140" i="1"/>
  <c r="H140" i="1"/>
  <c r="L140" i="1" l="1"/>
  <c r="X65" i="2"/>
  <c r="W65" i="2"/>
  <c r="Y65" i="2" s="1"/>
  <c r="J70" i="2"/>
  <c r="K70" i="2"/>
  <c r="BA61" i="2"/>
  <c r="AK61" i="2"/>
  <c r="AJ61" i="2"/>
  <c r="AT59" i="2"/>
  <c r="AX59" i="2" s="1"/>
  <c r="AO59" i="2"/>
  <c r="AP59" i="2" s="1"/>
  <c r="AQ59" i="2" s="1"/>
  <c r="AR59" i="2" s="1"/>
  <c r="AS59" i="2" s="1"/>
  <c r="M68" i="2"/>
  <c r="N68" i="2"/>
  <c r="X67" i="2"/>
  <c r="W67" i="2"/>
  <c r="AJ62" i="2"/>
  <c r="AK62" i="2"/>
  <c r="BA62" i="2"/>
  <c r="AT60" i="2"/>
  <c r="AX60" i="2" s="1"/>
  <c r="AO60" i="2"/>
  <c r="AP60" i="2" s="1"/>
  <c r="AQ60" i="2" s="1"/>
  <c r="AR60" i="2" s="1"/>
  <c r="AS60" i="2" s="1"/>
  <c r="A72" i="2"/>
  <c r="B71" i="2"/>
  <c r="C71" i="2" s="1"/>
  <c r="D71" i="2" s="1"/>
  <c r="E71" i="2" s="1"/>
  <c r="F71" i="2" s="1"/>
  <c r="G71" i="2" s="1"/>
  <c r="Z64" i="2"/>
  <c r="AA64" i="2"/>
  <c r="O66" i="2"/>
  <c r="P66" i="2" s="1"/>
  <c r="Q66" i="2" s="1"/>
  <c r="R66" i="2" s="1"/>
  <c r="S66" i="2" s="1"/>
  <c r="T66" i="2"/>
  <c r="AH63" i="2"/>
  <c r="AI63" i="2" s="1"/>
  <c r="L69" i="2"/>
  <c r="P140" i="1"/>
  <c r="K141" i="1"/>
  <c r="G142" i="1"/>
  <c r="H141" i="1"/>
  <c r="M141" i="1"/>
  <c r="J141" i="1"/>
  <c r="I141" i="1"/>
  <c r="AA65" i="2" l="1"/>
  <c r="Z65" i="2"/>
  <c r="AG65" i="2" s="1"/>
  <c r="AL62" i="2"/>
  <c r="AN62" i="2" s="1"/>
  <c r="Y67" i="2"/>
  <c r="AL61" i="2"/>
  <c r="AN61" i="2" s="1"/>
  <c r="L70" i="2"/>
  <c r="M70" i="2" s="1"/>
  <c r="H71" i="2"/>
  <c r="I71" i="2" s="1"/>
  <c r="AG64" i="2"/>
  <c r="AB64" i="2"/>
  <c r="AC64" i="2" s="1"/>
  <c r="AD64" i="2" s="1"/>
  <c r="AE64" i="2" s="1"/>
  <c r="AF64" i="2" s="1"/>
  <c r="AH64" i="2" s="1"/>
  <c r="AI64" i="2" s="1"/>
  <c r="AY60" i="2"/>
  <c r="AU60" i="2"/>
  <c r="AW60" i="2" s="1"/>
  <c r="AM62" i="2"/>
  <c r="AZ62" i="2"/>
  <c r="O68" i="2"/>
  <c r="P68" i="2" s="1"/>
  <c r="Q68" i="2" s="1"/>
  <c r="R68" i="2" s="1"/>
  <c r="S68" i="2" s="1"/>
  <c r="T68" i="2"/>
  <c r="AB65" i="2"/>
  <c r="AC65" i="2" s="1"/>
  <c r="AD65" i="2" s="1"/>
  <c r="AE65" i="2" s="1"/>
  <c r="AF65" i="2" s="1"/>
  <c r="AK63" i="2"/>
  <c r="BA63" i="2"/>
  <c r="AJ63" i="2"/>
  <c r="Z67" i="2"/>
  <c r="AA67" i="2"/>
  <c r="M69" i="2"/>
  <c r="N69" i="2"/>
  <c r="U66" i="2"/>
  <c r="V66" i="2" s="1"/>
  <c r="A73" i="2"/>
  <c r="B72" i="2"/>
  <c r="C72" i="2" s="1"/>
  <c r="D72" i="2" s="1"/>
  <c r="E72" i="2" s="1"/>
  <c r="F72" i="2" s="1"/>
  <c r="G72" i="2" s="1"/>
  <c r="AY59" i="2"/>
  <c r="AU59" i="2"/>
  <c r="AW59" i="2" s="1"/>
  <c r="J142" i="1"/>
  <c r="G143" i="1"/>
  <c r="K142" i="1"/>
  <c r="I142" i="1"/>
  <c r="H142" i="1"/>
  <c r="M142" i="1"/>
  <c r="L141" i="1"/>
  <c r="P141" i="1" s="1"/>
  <c r="N70" i="2" l="1"/>
  <c r="AZ61" i="2"/>
  <c r="AM61" i="2"/>
  <c r="H72" i="2"/>
  <c r="I72" i="2" s="1"/>
  <c r="U68" i="2"/>
  <c r="V68" i="2" s="1"/>
  <c r="X66" i="2"/>
  <c r="W66" i="2"/>
  <c r="AO62" i="2"/>
  <c r="AP62" i="2" s="1"/>
  <c r="AQ62" i="2" s="1"/>
  <c r="AR62" i="2" s="1"/>
  <c r="AS62" i="2" s="1"/>
  <c r="AT62" i="2"/>
  <c r="AX62" i="2" s="1"/>
  <c r="K71" i="2"/>
  <c r="J71" i="2"/>
  <c r="AT61" i="2"/>
  <c r="AX61" i="2" s="1"/>
  <c r="AO61" i="2"/>
  <c r="AP61" i="2" s="1"/>
  <c r="AQ61" i="2" s="1"/>
  <c r="AR61" i="2" s="1"/>
  <c r="AS61" i="2" s="1"/>
  <c r="T70" i="2"/>
  <c r="O70" i="2"/>
  <c r="P70" i="2" s="1"/>
  <c r="Q70" i="2" s="1"/>
  <c r="R70" i="2" s="1"/>
  <c r="S70" i="2" s="1"/>
  <c r="AL63" i="2"/>
  <c r="AH65" i="2"/>
  <c r="AI65" i="2" s="1"/>
  <c r="A74" i="2"/>
  <c r="B73" i="2"/>
  <c r="C73" i="2" s="1"/>
  <c r="D73" i="2" s="1"/>
  <c r="E73" i="2" s="1"/>
  <c r="F73" i="2" s="1"/>
  <c r="G73" i="2" s="1"/>
  <c r="H73" i="2" s="1"/>
  <c r="I73" i="2" s="1"/>
  <c r="T69" i="2"/>
  <c r="O69" i="2"/>
  <c r="P69" i="2" s="1"/>
  <c r="Q69" i="2" s="1"/>
  <c r="R69" i="2" s="1"/>
  <c r="S69" i="2" s="1"/>
  <c r="U69" i="2" s="1"/>
  <c r="V69" i="2" s="1"/>
  <c r="AB67" i="2"/>
  <c r="AC67" i="2" s="1"/>
  <c r="AD67" i="2" s="1"/>
  <c r="AE67" i="2" s="1"/>
  <c r="AF67" i="2" s="1"/>
  <c r="AG67" i="2"/>
  <c r="AJ64" i="2"/>
  <c r="BA64" i="2"/>
  <c r="AK64" i="2"/>
  <c r="K143" i="1"/>
  <c r="H143" i="1"/>
  <c r="G144" i="1"/>
  <c r="M143" i="1"/>
  <c r="I143" i="1"/>
  <c r="J143" i="1"/>
  <c r="L142" i="1"/>
  <c r="P142" i="1" s="1"/>
  <c r="AH67" i="2" l="1"/>
  <c r="AI67" i="2" s="1"/>
  <c r="K73" i="2"/>
  <c r="J73" i="2"/>
  <c r="A75" i="2"/>
  <c r="B74" i="2"/>
  <c r="C74" i="2" s="1"/>
  <c r="D74" i="2" s="1"/>
  <c r="E74" i="2" s="1"/>
  <c r="F74" i="2" s="1"/>
  <c r="G74" i="2" s="1"/>
  <c r="H74" i="2" s="1"/>
  <c r="I74" i="2" s="1"/>
  <c r="K72" i="2"/>
  <c r="J72" i="2"/>
  <c r="U70" i="2"/>
  <c r="V70" i="2" s="1"/>
  <c r="L71" i="2"/>
  <c r="Y66" i="2"/>
  <c r="AJ67" i="2"/>
  <c r="BA67" i="2"/>
  <c r="AK67" i="2"/>
  <c r="AM63" i="2"/>
  <c r="AZ63" i="2"/>
  <c r="AN63" i="2"/>
  <c r="AY62" i="2"/>
  <c r="AU62" i="2"/>
  <c r="AW62" i="2" s="1"/>
  <c r="X68" i="2"/>
  <c r="W68" i="2"/>
  <c r="AL64" i="2"/>
  <c r="W69" i="2"/>
  <c r="X69" i="2"/>
  <c r="BA65" i="2"/>
  <c r="AK65" i="2"/>
  <c r="AJ65" i="2"/>
  <c r="AY61" i="2"/>
  <c r="AU61" i="2"/>
  <c r="AW61" i="2" s="1"/>
  <c r="L143" i="1"/>
  <c r="P143" i="1" s="1"/>
  <c r="I144" i="1"/>
  <c r="J144" i="1"/>
  <c r="G145" i="1"/>
  <c r="K144" i="1"/>
  <c r="H144" i="1"/>
  <c r="M144" i="1"/>
  <c r="AL65" i="2" l="1"/>
  <c r="Y69" i="2"/>
  <c r="Y68" i="2"/>
  <c r="AL67" i="2"/>
  <c r="K74" i="2"/>
  <c r="J74" i="2"/>
  <c r="Z69" i="2"/>
  <c r="AA69" i="2"/>
  <c r="Z68" i="2"/>
  <c r="AA68" i="2"/>
  <c r="AM67" i="2"/>
  <c r="AZ67" i="2"/>
  <c r="AN67" i="2"/>
  <c r="L72" i="2"/>
  <c r="L73" i="2"/>
  <c r="AM65" i="2"/>
  <c r="AZ65" i="2"/>
  <c r="AN65" i="2"/>
  <c r="AT63" i="2"/>
  <c r="AX63" i="2" s="1"/>
  <c r="AO63" i="2"/>
  <c r="AP63" i="2" s="1"/>
  <c r="AQ63" i="2" s="1"/>
  <c r="AR63" i="2" s="1"/>
  <c r="AS63" i="2" s="1"/>
  <c r="W70" i="2"/>
  <c r="X70" i="2"/>
  <c r="A76" i="2"/>
  <c r="B75" i="2"/>
  <c r="C75" i="2" s="1"/>
  <c r="D75" i="2" s="1"/>
  <c r="E75" i="2" s="1"/>
  <c r="F75" i="2" s="1"/>
  <c r="G75" i="2" s="1"/>
  <c r="Z66" i="2"/>
  <c r="AA66" i="2"/>
  <c r="AZ64" i="2"/>
  <c r="AM64" i="2"/>
  <c r="AN64" i="2"/>
  <c r="M71" i="2"/>
  <c r="N71" i="2"/>
  <c r="H145" i="1"/>
  <c r="I145" i="1"/>
  <c r="J145" i="1"/>
  <c r="G146" i="1"/>
  <c r="K145" i="1"/>
  <c r="M145" i="1"/>
  <c r="L144" i="1"/>
  <c r="P144" i="1" s="1"/>
  <c r="Y70" i="2" l="1"/>
  <c r="L145" i="1"/>
  <c r="H75" i="2"/>
  <c r="I75" i="2" s="1"/>
  <c r="Z70" i="2"/>
  <c r="AA70" i="2"/>
  <c r="AT64" i="2"/>
  <c r="AX64" i="2" s="1"/>
  <c r="AO64" i="2"/>
  <c r="AP64" i="2" s="1"/>
  <c r="AQ64" i="2" s="1"/>
  <c r="AR64" i="2" s="1"/>
  <c r="AS64" i="2" s="1"/>
  <c r="M72" i="2"/>
  <c r="N72" i="2"/>
  <c r="L74" i="2"/>
  <c r="AB66" i="2"/>
  <c r="AC66" i="2" s="1"/>
  <c r="AD66" i="2" s="1"/>
  <c r="AE66" i="2" s="1"/>
  <c r="AF66" i="2" s="1"/>
  <c r="AG66" i="2"/>
  <c r="A77" i="2"/>
  <c r="B76" i="2"/>
  <c r="C76" i="2" s="1"/>
  <c r="D76" i="2" s="1"/>
  <c r="E76" i="2" s="1"/>
  <c r="F76" i="2" s="1"/>
  <c r="G76" i="2" s="1"/>
  <c r="M73" i="2"/>
  <c r="N73" i="2"/>
  <c r="AO67" i="2"/>
  <c r="AP67" i="2" s="1"/>
  <c r="AQ67" i="2" s="1"/>
  <c r="AR67" i="2" s="1"/>
  <c r="AS67" i="2" s="1"/>
  <c r="AT67" i="2"/>
  <c r="AX67" i="2" s="1"/>
  <c r="AG69" i="2"/>
  <c r="AB69" i="2"/>
  <c r="AC69" i="2" s="1"/>
  <c r="AD69" i="2" s="1"/>
  <c r="AE69" i="2" s="1"/>
  <c r="AF69" i="2" s="1"/>
  <c r="AG68" i="2"/>
  <c r="AB68" i="2"/>
  <c r="AC68" i="2" s="1"/>
  <c r="AD68" i="2" s="1"/>
  <c r="AE68" i="2" s="1"/>
  <c r="AF68" i="2" s="1"/>
  <c r="AH68" i="2" s="1"/>
  <c r="AI68" i="2" s="1"/>
  <c r="T71" i="2"/>
  <c r="O71" i="2"/>
  <c r="P71" i="2" s="1"/>
  <c r="Q71" i="2" s="1"/>
  <c r="R71" i="2" s="1"/>
  <c r="S71" i="2" s="1"/>
  <c r="AY63" i="2"/>
  <c r="AU63" i="2"/>
  <c r="AW63" i="2" s="1"/>
  <c r="AT65" i="2"/>
  <c r="AX65" i="2" s="1"/>
  <c r="AO65" i="2"/>
  <c r="AP65" i="2" s="1"/>
  <c r="AQ65" i="2" s="1"/>
  <c r="AR65" i="2" s="1"/>
  <c r="AS65" i="2" s="1"/>
  <c r="P145" i="1"/>
  <c r="M146" i="1"/>
  <c r="K146" i="1"/>
  <c r="J146" i="1"/>
  <c r="H146" i="1"/>
  <c r="I146" i="1"/>
  <c r="G147" i="1"/>
  <c r="L146" i="1" l="1"/>
  <c r="H76" i="2"/>
  <c r="I76" i="2" s="1"/>
  <c r="AK68" i="2"/>
  <c r="BA68" i="2"/>
  <c r="AJ68" i="2"/>
  <c r="AL68" i="2" s="1"/>
  <c r="M74" i="2"/>
  <c r="N74" i="2"/>
  <c r="O73" i="2"/>
  <c r="P73" i="2" s="1"/>
  <c r="Q73" i="2" s="1"/>
  <c r="R73" i="2" s="1"/>
  <c r="S73" i="2" s="1"/>
  <c r="T73" i="2"/>
  <c r="AH66" i="2"/>
  <c r="AI66" i="2" s="1"/>
  <c r="AY64" i="2"/>
  <c r="AU64" i="2"/>
  <c r="AW64" i="2" s="1"/>
  <c r="K75" i="2"/>
  <c r="J75" i="2"/>
  <c r="AY65" i="2"/>
  <c r="AU65" i="2"/>
  <c r="AW65" i="2" s="1"/>
  <c r="O72" i="2"/>
  <c r="P72" i="2" s="1"/>
  <c r="Q72" i="2" s="1"/>
  <c r="R72" i="2" s="1"/>
  <c r="S72" i="2" s="1"/>
  <c r="U72" i="2" s="1"/>
  <c r="V72" i="2" s="1"/>
  <c r="T72" i="2"/>
  <c r="AB70" i="2"/>
  <c r="AC70" i="2" s="1"/>
  <c r="AD70" i="2" s="1"/>
  <c r="AE70" i="2" s="1"/>
  <c r="AF70" i="2" s="1"/>
  <c r="AG70" i="2"/>
  <c r="U71" i="2"/>
  <c r="V71" i="2" s="1"/>
  <c r="AH69" i="2"/>
  <c r="AI69" i="2" s="1"/>
  <c r="AY67" i="2"/>
  <c r="AU67" i="2"/>
  <c r="AW67" i="2" s="1"/>
  <c r="A78" i="2"/>
  <c r="B77" i="2"/>
  <c r="C77" i="2" s="1"/>
  <c r="D77" i="2" s="1"/>
  <c r="E77" i="2" s="1"/>
  <c r="F77" i="2" s="1"/>
  <c r="G77" i="2" s="1"/>
  <c r="P146" i="1"/>
  <c r="I147" i="1"/>
  <c r="H147" i="1"/>
  <c r="G148" i="1"/>
  <c r="M147" i="1"/>
  <c r="J147" i="1"/>
  <c r="K147" i="1"/>
  <c r="H77" i="2" l="1"/>
  <c r="I77" i="2" s="1"/>
  <c r="AM68" i="2"/>
  <c r="AZ68" i="2"/>
  <c r="AN68" i="2"/>
  <c r="X72" i="2"/>
  <c r="W72" i="2"/>
  <c r="BA66" i="2"/>
  <c r="AK66" i="2"/>
  <c r="AJ66" i="2"/>
  <c r="T74" i="2"/>
  <c r="O74" i="2"/>
  <c r="P74" i="2" s="1"/>
  <c r="Q74" i="2" s="1"/>
  <c r="R74" i="2" s="1"/>
  <c r="S74" i="2" s="1"/>
  <c r="U74" i="2" s="1"/>
  <c r="V74" i="2" s="1"/>
  <c r="K76" i="2"/>
  <c r="J76" i="2"/>
  <c r="W71" i="2"/>
  <c r="X71" i="2"/>
  <c r="BA69" i="2"/>
  <c r="AJ69" i="2"/>
  <c r="AK69" i="2"/>
  <c r="L75" i="2"/>
  <c r="A79" i="2"/>
  <c r="B78" i="2"/>
  <c r="C78" i="2" s="1"/>
  <c r="D78" i="2" s="1"/>
  <c r="E78" i="2" s="1"/>
  <c r="F78" i="2" s="1"/>
  <c r="G78" i="2" s="1"/>
  <c r="AH70" i="2"/>
  <c r="AI70" i="2" s="1"/>
  <c r="U73" i="2"/>
  <c r="V73" i="2" s="1"/>
  <c r="M148" i="1"/>
  <c r="I148" i="1"/>
  <c r="K148" i="1"/>
  <c r="G149" i="1"/>
  <c r="J148" i="1"/>
  <c r="H148" i="1"/>
  <c r="L147" i="1"/>
  <c r="P147" i="1" s="1"/>
  <c r="AL69" i="2" l="1"/>
  <c r="H78" i="2"/>
  <c r="I78" i="2" s="1"/>
  <c r="A80" i="2"/>
  <c r="B79" i="2"/>
  <c r="C79" i="2" s="1"/>
  <c r="D79" i="2" s="1"/>
  <c r="E79" i="2" s="1"/>
  <c r="F79" i="2" s="1"/>
  <c r="G79" i="2" s="1"/>
  <c r="H79" i="2" s="1"/>
  <c r="I79" i="2" s="1"/>
  <c r="AJ70" i="2"/>
  <c r="BA70" i="2"/>
  <c r="AK70" i="2"/>
  <c r="AZ69" i="2"/>
  <c r="AM69" i="2"/>
  <c r="AN69" i="2"/>
  <c r="K77" i="2"/>
  <c r="J77" i="2"/>
  <c r="L76" i="2"/>
  <c r="AL66" i="2"/>
  <c r="X73" i="2"/>
  <c r="W73" i="2"/>
  <c r="AT68" i="2"/>
  <c r="AX68" i="2" s="1"/>
  <c r="AO68" i="2"/>
  <c r="AP68" i="2" s="1"/>
  <c r="AQ68" i="2" s="1"/>
  <c r="AR68" i="2" s="1"/>
  <c r="AS68" i="2" s="1"/>
  <c r="Y71" i="2"/>
  <c r="Y72" i="2"/>
  <c r="N75" i="2"/>
  <c r="M75" i="2"/>
  <c r="X74" i="2"/>
  <c r="W74" i="2"/>
  <c r="L148" i="1"/>
  <c r="P148" i="1" s="1"/>
  <c r="I149" i="1"/>
  <c r="G150" i="1"/>
  <c r="K149" i="1"/>
  <c r="J149" i="1"/>
  <c r="M149" i="1"/>
  <c r="H149" i="1"/>
  <c r="L149" i="1" l="1"/>
  <c r="K79" i="2"/>
  <c r="J79" i="2"/>
  <c r="Z72" i="2"/>
  <c r="AA72" i="2"/>
  <c r="Y74" i="2"/>
  <c r="Y73" i="2"/>
  <c r="L77" i="2"/>
  <c r="K78" i="2"/>
  <c r="J78" i="2"/>
  <c r="M76" i="2"/>
  <c r="N76" i="2"/>
  <c r="AT69" i="2"/>
  <c r="AX69" i="2" s="1"/>
  <c r="AO69" i="2"/>
  <c r="AP69" i="2" s="1"/>
  <c r="AQ69" i="2" s="1"/>
  <c r="AR69" i="2" s="1"/>
  <c r="AS69" i="2" s="1"/>
  <c r="A81" i="2"/>
  <c r="B80" i="2"/>
  <c r="C80" i="2" s="1"/>
  <c r="D80" i="2" s="1"/>
  <c r="E80" i="2" s="1"/>
  <c r="F80" i="2" s="1"/>
  <c r="G80" i="2" s="1"/>
  <c r="H80" i="2" s="1"/>
  <c r="I80" i="2" s="1"/>
  <c r="AL70" i="2"/>
  <c r="Z71" i="2"/>
  <c r="AA71" i="2"/>
  <c r="O75" i="2"/>
  <c r="P75" i="2" s="1"/>
  <c r="Q75" i="2" s="1"/>
  <c r="R75" i="2" s="1"/>
  <c r="S75" i="2" s="1"/>
  <c r="T75" i="2"/>
  <c r="AY68" i="2"/>
  <c r="AU68" i="2"/>
  <c r="AW68" i="2" s="1"/>
  <c r="AZ66" i="2"/>
  <c r="AM66" i="2"/>
  <c r="AN66" i="2"/>
  <c r="P149" i="1"/>
  <c r="G151" i="1"/>
  <c r="K150" i="1"/>
  <c r="I150" i="1"/>
  <c r="J150" i="1"/>
  <c r="H150" i="1"/>
  <c r="M150" i="1"/>
  <c r="U75" i="2" l="1"/>
  <c r="V75" i="2" s="1"/>
  <c r="L78" i="2"/>
  <c r="AB71" i="2"/>
  <c r="AC71" i="2" s="1"/>
  <c r="AD71" i="2" s="1"/>
  <c r="AE71" i="2" s="1"/>
  <c r="AF71" i="2" s="1"/>
  <c r="AG71" i="2"/>
  <c r="K80" i="2"/>
  <c r="J80" i="2"/>
  <c r="A82" i="2"/>
  <c r="B81" i="2"/>
  <c r="C81" i="2" s="1"/>
  <c r="D81" i="2" s="1"/>
  <c r="E81" i="2" s="1"/>
  <c r="F81" i="2" s="1"/>
  <c r="G81" i="2" s="1"/>
  <c r="H81" i="2" s="1"/>
  <c r="I81" i="2" s="1"/>
  <c r="T76" i="2"/>
  <c r="O76" i="2"/>
  <c r="P76" i="2" s="1"/>
  <c r="Q76" i="2" s="1"/>
  <c r="R76" i="2" s="1"/>
  <c r="S76" i="2" s="1"/>
  <c r="Z73" i="2"/>
  <c r="AA73" i="2"/>
  <c r="L79" i="2"/>
  <c r="M78" i="2"/>
  <c r="N78" i="2"/>
  <c r="X75" i="2"/>
  <c r="W75" i="2"/>
  <c r="M77" i="2"/>
  <c r="N77" i="2"/>
  <c r="AG72" i="2"/>
  <c r="AB72" i="2"/>
  <c r="AC72" i="2" s="1"/>
  <c r="AD72" i="2" s="1"/>
  <c r="AE72" i="2" s="1"/>
  <c r="AF72" i="2" s="1"/>
  <c r="AH72" i="2" s="1"/>
  <c r="AI72" i="2" s="1"/>
  <c r="AY69" i="2"/>
  <c r="AU69" i="2"/>
  <c r="AW69" i="2" s="1"/>
  <c r="Z74" i="2"/>
  <c r="AA74" i="2"/>
  <c r="AO66" i="2"/>
  <c r="AP66" i="2" s="1"/>
  <c r="AQ66" i="2" s="1"/>
  <c r="AR66" i="2" s="1"/>
  <c r="AS66" i="2" s="1"/>
  <c r="AT66" i="2"/>
  <c r="AX66" i="2" s="1"/>
  <c r="AM70" i="2"/>
  <c r="AZ70" i="2"/>
  <c r="AN70" i="2"/>
  <c r="L150" i="1"/>
  <c r="P150" i="1" s="1"/>
  <c r="K151" i="1"/>
  <c r="H151" i="1"/>
  <c r="J151" i="1"/>
  <c r="M151" i="1"/>
  <c r="I151" i="1"/>
  <c r="G152" i="1"/>
  <c r="L80" i="2" l="1"/>
  <c r="AH71" i="2"/>
  <c r="AI71" i="2" s="1"/>
  <c r="BA71" i="2" s="1"/>
  <c r="K81" i="2"/>
  <c r="J81" i="2"/>
  <c r="AO70" i="2"/>
  <c r="AP70" i="2" s="1"/>
  <c r="AQ70" i="2" s="1"/>
  <c r="AR70" i="2" s="1"/>
  <c r="AS70" i="2" s="1"/>
  <c r="AT70" i="2"/>
  <c r="AX70" i="2" s="1"/>
  <c r="AG74" i="2"/>
  <c r="AB74" i="2"/>
  <c r="AC74" i="2" s="1"/>
  <c r="AD74" i="2" s="1"/>
  <c r="AE74" i="2" s="1"/>
  <c r="AF74" i="2" s="1"/>
  <c r="AH74" i="2" s="1"/>
  <c r="AI74" i="2" s="1"/>
  <c r="AB73" i="2"/>
  <c r="AC73" i="2" s="1"/>
  <c r="AD73" i="2" s="1"/>
  <c r="AE73" i="2" s="1"/>
  <c r="AF73" i="2" s="1"/>
  <c r="AH73" i="2" s="1"/>
  <c r="AI73" i="2" s="1"/>
  <c r="AG73" i="2"/>
  <c r="A83" i="2"/>
  <c r="B82" i="2"/>
  <c r="C82" i="2" s="1"/>
  <c r="D82" i="2" s="1"/>
  <c r="E82" i="2" s="1"/>
  <c r="F82" i="2" s="1"/>
  <c r="G82" i="2" s="1"/>
  <c r="H82" i="2" s="1"/>
  <c r="I82" i="2" s="1"/>
  <c r="AJ72" i="2"/>
  <c r="BA72" i="2"/>
  <c r="AK72" i="2"/>
  <c r="M79" i="2"/>
  <c r="N79" i="2"/>
  <c r="Y75" i="2"/>
  <c r="AY66" i="2"/>
  <c r="AU66" i="2"/>
  <c r="AW66" i="2" s="1"/>
  <c r="O77" i="2"/>
  <c r="P77" i="2" s="1"/>
  <c r="Q77" i="2" s="1"/>
  <c r="R77" i="2" s="1"/>
  <c r="S77" i="2" s="1"/>
  <c r="T77" i="2"/>
  <c r="O78" i="2"/>
  <c r="P78" i="2" s="1"/>
  <c r="Q78" i="2" s="1"/>
  <c r="R78" i="2" s="1"/>
  <c r="S78" i="2" s="1"/>
  <c r="T78" i="2"/>
  <c r="U76" i="2"/>
  <c r="V76" i="2" s="1"/>
  <c r="M80" i="2"/>
  <c r="N80" i="2"/>
  <c r="L151" i="1"/>
  <c r="P151" i="1" s="1"/>
  <c r="I152" i="1"/>
  <c r="J152" i="1"/>
  <c r="H152" i="1"/>
  <c r="K152" i="1"/>
  <c r="G153" i="1"/>
  <c r="M152" i="1"/>
  <c r="U78" i="2" l="1"/>
  <c r="V78" i="2" s="1"/>
  <c r="AK71" i="2"/>
  <c r="AJ71" i="2"/>
  <c r="K82" i="2"/>
  <c r="J82" i="2"/>
  <c r="X76" i="2"/>
  <c r="W76" i="2"/>
  <c r="Z75" i="2"/>
  <c r="AA75" i="2"/>
  <c r="X78" i="2"/>
  <c r="W78" i="2"/>
  <c r="AY70" i="2"/>
  <c r="AU70" i="2"/>
  <c r="AW70" i="2" s="1"/>
  <c r="L81" i="2"/>
  <c r="BA73" i="2"/>
  <c r="AK73" i="2"/>
  <c r="AJ73" i="2"/>
  <c r="T79" i="2"/>
  <c r="O79" i="2"/>
  <c r="P79" i="2" s="1"/>
  <c r="Q79" i="2" s="1"/>
  <c r="R79" i="2" s="1"/>
  <c r="S79" i="2" s="1"/>
  <c r="AK74" i="2"/>
  <c r="BA74" i="2"/>
  <c r="AJ74" i="2"/>
  <c r="O80" i="2"/>
  <c r="P80" i="2" s="1"/>
  <c r="Q80" i="2" s="1"/>
  <c r="R80" i="2" s="1"/>
  <c r="S80" i="2" s="1"/>
  <c r="T80" i="2"/>
  <c r="U77" i="2"/>
  <c r="V77" i="2" s="1"/>
  <c r="A84" i="2"/>
  <c r="B83" i="2"/>
  <c r="C83" i="2" s="1"/>
  <c r="D83" i="2" s="1"/>
  <c r="E83" i="2" s="1"/>
  <c r="F83" i="2" s="1"/>
  <c r="G83" i="2" s="1"/>
  <c r="AL72" i="2"/>
  <c r="AL71" i="2"/>
  <c r="L152" i="1"/>
  <c r="P152" i="1" s="1"/>
  <c r="I153" i="1"/>
  <c r="J153" i="1"/>
  <c r="H153" i="1"/>
  <c r="G154" i="1"/>
  <c r="M153" i="1"/>
  <c r="K153" i="1"/>
  <c r="Y76" i="2" l="1"/>
  <c r="U79" i="2"/>
  <c r="V79" i="2" s="1"/>
  <c r="H83" i="2"/>
  <c r="I83" i="2" s="1"/>
  <c r="AB75" i="2"/>
  <c r="AC75" i="2" s="1"/>
  <c r="AD75" i="2" s="1"/>
  <c r="AE75" i="2" s="1"/>
  <c r="AF75" i="2" s="1"/>
  <c r="AG75" i="2"/>
  <c r="AZ72" i="2"/>
  <c r="AM72" i="2"/>
  <c r="AN72" i="2"/>
  <c r="AL73" i="2"/>
  <c r="L82" i="2"/>
  <c r="AM71" i="2"/>
  <c r="AZ71" i="2"/>
  <c r="AN71" i="2"/>
  <c r="X77" i="2"/>
  <c r="W77" i="2"/>
  <c r="M81" i="2"/>
  <c r="N81" i="2"/>
  <c r="Z76" i="2"/>
  <c r="AA76" i="2"/>
  <c r="AL74" i="2"/>
  <c r="A85" i="2"/>
  <c r="B84" i="2"/>
  <c r="C84" i="2" s="1"/>
  <c r="D84" i="2" s="1"/>
  <c r="E84" i="2" s="1"/>
  <c r="F84" i="2" s="1"/>
  <c r="G84" i="2" s="1"/>
  <c r="H84" i="2" s="1"/>
  <c r="I84" i="2" s="1"/>
  <c r="W79" i="2"/>
  <c r="X79" i="2"/>
  <c r="U80" i="2"/>
  <c r="V80" i="2" s="1"/>
  <c r="Y78" i="2"/>
  <c r="I154" i="1"/>
  <c r="G155" i="1"/>
  <c r="J154" i="1"/>
  <c r="H154" i="1"/>
  <c r="K154" i="1"/>
  <c r="M154" i="1"/>
  <c r="L153" i="1"/>
  <c r="P153" i="1" s="1"/>
  <c r="Y79" i="2" l="1"/>
  <c r="AH75" i="2"/>
  <c r="AI75" i="2" s="1"/>
  <c r="K84" i="2"/>
  <c r="J84" i="2"/>
  <c r="Z79" i="2"/>
  <c r="AA79" i="2"/>
  <c r="AB76" i="2"/>
  <c r="AC76" i="2" s="1"/>
  <c r="AD76" i="2" s="1"/>
  <c r="AE76" i="2" s="1"/>
  <c r="AF76" i="2" s="1"/>
  <c r="AG76" i="2"/>
  <c r="AO71" i="2"/>
  <c r="AP71" i="2" s="1"/>
  <c r="AQ71" i="2" s="1"/>
  <c r="AR71" i="2" s="1"/>
  <c r="AS71" i="2" s="1"/>
  <c r="AT71" i="2"/>
  <c r="AX71" i="2" s="1"/>
  <c r="AT72" i="2"/>
  <c r="AX72" i="2" s="1"/>
  <c r="AO72" i="2"/>
  <c r="AP72" i="2" s="1"/>
  <c r="AQ72" i="2" s="1"/>
  <c r="AR72" i="2" s="1"/>
  <c r="AS72" i="2" s="1"/>
  <c r="J83" i="2"/>
  <c r="K83" i="2"/>
  <c r="Y77" i="2"/>
  <c r="X80" i="2"/>
  <c r="W80" i="2"/>
  <c r="AM74" i="2"/>
  <c r="AZ74" i="2"/>
  <c r="AN74" i="2"/>
  <c r="O81" i="2"/>
  <c r="P81" i="2" s="1"/>
  <c r="Q81" i="2" s="1"/>
  <c r="R81" i="2" s="1"/>
  <c r="S81" i="2" s="1"/>
  <c r="T81" i="2"/>
  <c r="BA75" i="2"/>
  <c r="AK75" i="2"/>
  <c r="AJ75" i="2"/>
  <c r="M82" i="2"/>
  <c r="N82" i="2"/>
  <c r="Z78" i="2"/>
  <c r="AA78" i="2"/>
  <c r="A86" i="2"/>
  <c r="B85" i="2"/>
  <c r="C85" i="2" s="1"/>
  <c r="D85" i="2" s="1"/>
  <c r="E85" i="2" s="1"/>
  <c r="F85" i="2" s="1"/>
  <c r="G85" i="2" s="1"/>
  <c r="H85" i="2" s="1"/>
  <c r="I85" i="2" s="1"/>
  <c r="AM73" i="2"/>
  <c r="AZ73" i="2"/>
  <c r="AN73" i="2"/>
  <c r="J155" i="1"/>
  <c r="I155" i="1"/>
  <c r="G156" i="1"/>
  <c r="M155" i="1"/>
  <c r="H155" i="1"/>
  <c r="K155" i="1"/>
  <c r="L154" i="1"/>
  <c r="P154" i="1" s="1"/>
  <c r="AH76" i="2" l="1"/>
  <c r="AI76" i="2" s="1"/>
  <c r="AL75" i="2"/>
  <c r="L83" i="2"/>
  <c r="M83" i="2" s="1"/>
  <c r="U81" i="2"/>
  <c r="V81" i="2" s="1"/>
  <c r="W81" i="2" s="1"/>
  <c r="J85" i="2"/>
  <c r="K85" i="2"/>
  <c r="AT73" i="2"/>
  <c r="AX73" i="2" s="1"/>
  <c r="AO73" i="2"/>
  <c r="AP73" i="2" s="1"/>
  <c r="AQ73" i="2" s="1"/>
  <c r="AR73" i="2" s="1"/>
  <c r="AS73" i="2" s="1"/>
  <c r="Z77" i="2"/>
  <c r="AA77" i="2"/>
  <c r="AB78" i="2"/>
  <c r="AC78" i="2" s="1"/>
  <c r="AD78" i="2" s="1"/>
  <c r="AE78" i="2" s="1"/>
  <c r="AF78" i="2" s="1"/>
  <c r="AG78" i="2"/>
  <c r="AY72" i="2"/>
  <c r="AU72" i="2"/>
  <c r="AW72" i="2" s="1"/>
  <c r="L84" i="2"/>
  <c r="X81" i="2"/>
  <c r="AY71" i="2"/>
  <c r="AU71" i="2"/>
  <c r="AW71" i="2" s="1"/>
  <c r="AB79" i="2"/>
  <c r="AC79" i="2" s="1"/>
  <c r="AD79" i="2" s="1"/>
  <c r="AE79" i="2" s="1"/>
  <c r="AF79" i="2" s="1"/>
  <c r="AG79" i="2"/>
  <c r="Y80" i="2"/>
  <c r="AK76" i="2"/>
  <c r="BA76" i="2"/>
  <c r="AJ76" i="2"/>
  <c r="AM75" i="2"/>
  <c r="AZ75" i="2"/>
  <c r="AN75" i="2"/>
  <c r="A87" i="2"/>
  <c r="B86" i="2"/>
  <c r="C86" i="2" s="1"/>
  <c r="D86" i="2" s="1"/>
  <c r="E86" i="2" s="1"/>
  <c r="F86" i="2" s="1"/>
  <c r="G86" i="2" s="1"/>
  <c r="T82" i="2"/>
  <c r="O82" i="2"/>
  <c r="P82" i="2" s="1"/>
  <c r="Q82" i="2" s="1"/>
  <c r="R82" i="2" s="1"/>
  <c r="S82" i="2" s="1"/>
  <c r="AT74" i="2"/>
  <c r="AX74" i="2" s="1"/>
  <c r="AO74" i="2"/>
  <c r="AP74" i="2" s="1"/>
  <c r="AQ74" i="2" s="1"/>
  <c r="AR74" i="2" s="1"/>
  <c r="AS74" i="2" s="1"/>
  <c r="L155" i="1"/>
  <c r="P155" i="1" s="1"/>
  <c r="M156" i="1"/>
  <c r="H156" i="1"/>
  <c r="K156" i="1"/>
  <c r="G157" i="1"/>
  <c r="J156" i="1"/>
  <c r="I156" i="1"/>
  <c r="L156" i="1" s="1"/>
  <c r="N83" i="2" l="1"/>
  <c r="Y81" i="2"/>
  <c r="AH78" i="2"/>
  <c r="AI78" i="2" s="1"/>
  <c r="AK78" i="2" s="1"/>
  <c r="AH79" i="2"/>
  <c r="AI79" i="2" s="1"/>
  <c r="L85" i="2"/>
  <c r="M85" i="2" s="1"/>
  <c r="H86" i="2"/>
  <c r="I86" i="2" s="1"/>
  <c r="N85" i="2"/>
  <c r="AJ79" i="2"/>
  <c r="BA79" i="2"/>
  <c r="AK79" i="2"/>
  <c r="O83" i="2"/>
  <c r="P83" i="2" s="1"/>
  <c r="Q83" i="2" s="1"/>
  <c r="R83" i="2" s="1"/>
  <c r="S83" i="2" s="1"/>
  <c r="T83" i="2"/>
  <c r="U82" i="2"/>
  <c r="V82" i="2" s="1"/>
  <c r="Z81" i="2"/>
  <c r="AA81" i="2"/>
  <c r="AY74" i="2"/>
  <c r="AU74" i="2"/>
  <c r="AW74" i="2" s="1"/>
  <c r="A88" i="2"/>
  <c r="B87" i="2"/>
  <c r="C87" i="2" s="1"/>
  <c r="D87" i="2" s="1"/>
  <c r="E87" i="2" s="1"/>
  <c r="F87" i="2" s="1"/>
  <c r="G87" i="2" s="1"/>
  <c r="M84" i="2"/>
  <c r="N84" i="2"/>
  <c r="BA78" i="2"/>
  <c r="AL76" i="2"/>
  <c r="AG77" i="2"/>
  <c r="AB77" i="2"/>
  <c r="AC77" i="2" s="1"/>
  <c r="AD77" i="2" s="1"/>
  <c r="AE77" i="2" s="1"/>
  <c r="AF77" i="2" s="1"/>
  <c r="AH77" i="2" s="1"/>
  <c r="AI77" i="2" s="1"/>
  <c r="AO75" i="2"/>
  <c r="AP75" i="2" s="1"/>
  <c r="AQ75" i="2" s="1"/>
  <c r="AR75" i="2" s="1"/>
  <c r="AS75" i="2" s="1"/>
  <c r="AT75" i="2"/>
  <c r="AX75" i="2" s="1"/>
  <c r="Z80" i="2"/>
  <c r="AA80" i="2"/>
  <c r="AY73" i="2"/>
  <c r="AU73" i="2"/>
  <c r="AW73" i="2" s="1"/>
  <c r="P156" i="1"/>
  <c r="G158" i="1"/>
  <c r="H157" i="1"/>
  <c r="I157" i="1"/>
  <c r="M157" i="1"/>
  <c r="J157" i="1"/>
  <c r="K157" i="1"/>
  <c r="AJ78" i="2" l="1"/>
  <c r="L157" i="1"/>
  <c r="AL79" i="2"/>
  <c r="H87" i="2"/>
  <c r="I87" i="2" s="1"/>
  <c r="AM79" i="2"/>
  <c r="AZ79" i="2"/>
  <c r="AN79" i="2"/>
  <c r="AG80" i="2"/>
  <c r="AB80" i="2"/>
  <c r="AC80" i="2" s="1"/>
  <c r="AD80" i="2" s="1"/>
  <c r="AE80" i="2" s="1"/>
  <c r="AF80" i="2" s="1"/>
  <c r="AH80" i="2" s="1"/>
  <c r="AI80" i="2" s="1"/>
  <c r="X82" i="2"/>
  <c r="W82" i="2"/>
  <c r="K86" i="2"/>
  <c r="J86" i="2"/>
  <c r="BA77" i="2"/>
  <c r="AJ77" i="2"/>
  <c r="AK77" i="2"/>
  <c r="O85" i="2"/>
  <c r="P85" i="2" s="1"/>
  <c r="Q85" i="2" s="1"/>
  <c r="R85" i="2" s="1"/>
  <c r="S85" i="2" s="1"/>
  <c r="T85" i="2"/>
  <c r="AL78" i="2"/>
  <c r="AM76" i="2"/>
  <c r="AZ76" i="2"/>
  <c r="AN76" i="2"/>
  <c r="AY75" i="2"/>
  <c r="AU75" i="2"/>
  <c r="AW75" i="2" s="1"/>
  <c r="T84" i="2"/>
  <c r="O84" i="2"/>
  <c r="P84" i="2" s="1"/>
  <c r="Q84" i="2" s="1"/>
  <c r="R84" i="2" s="1"/>
  <c r="S84" i="2" s="1"/>
  <c r="A89" i="2"/>
  <c r="B88" i="2"/>
  <c r="C88" i="2" s="1"/>
  <c r="D88" i="2" s="1"/>
  <c r="E88" i="2" s="1"/>
  <c r="F88" i="2" s="1"/>
  <c r="G88" i="2" s="1"/>
  <c r="AG81" i="2"/>
  <c r="AB81" i="2"/>
  <c r="AC81" i="2" s="1"/>
  <c r="AD81" i="2" s="1"/>
  <c r="AE81" i="2" s="1"/>
  <c r="AF81" i="2" s="1"/>
  <c r="U83" i="2"/>
  <c r="V83" i="2" s="1"/>
  <c r="P157" i="1"/>
  <c r="J158" i="1"/>
  <c r="H158" i="1"/>
  <c r="K158" i="1"/>
  <c r="G159" i="1"/>
  <c r="I158" i="1"/>
  <c r="M158" i="1"/>
  <c r="U85" i="2" l="1"/>
  <c r="V85" i="2" s="1"/>
  <c r="AL77" i="2"/>
  <c r="L86" i="2"/>
  <c r="Y82" i="2"/>
  <c r="AA82" i="2" s="1"/>
  <c r="L158" i="1"/>
  <c r="P158" i="1" s="1"/>
  <c r="X83" i="2"/>
  <c r="W83" i="2"/>
  <c r="A90" i="2"/>
  <c r="B89" i="2"/>
  <c r="C89" i="2" s="1"/>
  <c r="D89" i="2" s="1"/>
  <c r="E89" i="2" s="1"/>
  <c r="F89" i="2" s="1"/>
  <c r="G89" i="2" s="1"/>
  <c r="H89" i="2" s="1"/>
  <c r="I89" i="2" s="1"/>
  <c r="AZ78" i="2"/>
  <c r="AM78" i="2"/>
  <c r="AN78" i="2"/>
  <c r="AZ77" i="2"/>
  <c r="AM77" i="2"/>
  <c r="AN77" i="2"/>
  <c r="Z82" i="2"/>
  <c r="AT76" i="2"/>
  <c r="AX76" i="2" s="1"/>
  <c r="AO76" i="2"/>
  <c r="AP76" i="2" s="1"/>
  <c r="AQ76" i="2" s="1"/>
  <c r="AR76" i="2" s="1"/>
  <c r="AS76" i="2" s="1"/>
  <c r="K87" i="2"/>
  <c r="J87" i="2"/>
  <c r="W85" i="2"/>
  <c r="X85" i="2"/>
  <c r="M86" i="2"/>
  <c r="N86" i="2"/>
  <c r="AK80" i="2"/>
  <c r="AJ80" i="2"/>
  <c r="BA80" i="2"/>
  <c r="AT79" i="2"/>
  <c r="AX79" i="2" s="1"/>
  <c r="AO79" i="2"/>
  <c r="AP79" i="2" s="1"/>
  <c r="AQ79" i="2" s="1"/>
  <c r="AR79" i="2" s="1"/>
  <c r="AS79" i="2" s="1"/>
  <c r="AH81" i="2"/>
  <c r="AI81" i="2" s="1"/>
  <c r="H88" i="2"/>
  <c r="I88" i="2" s="1"/>
  <c r="U84" i="2"/>
  <c r="V84" i="2" s="1"/>
  <c r="J159" i="1"/>
  <c r="H159" i="1"/>
  <c r="I159" i="1"/>
  <c r="K159" i="1"/>
  <c r="G160" i="1"/>
  <c r="M159" i="1"/>
  <c r="AL80" i="2" l="1"/>
  <c r="L159" i="1"/>
  <c r="K89" i="2"/>
  <c r="J89" i="2"/>
  <c r="AO78" i="2"/>
  <c r="AP78" i="2" s="1"/>
  <c r="AQ78" i="2" s="1"/>
  <c r="AR78" i="2" s="1"/>
  <c r="AS78" i="2" s="1"/>
  <c r="AT78" i="2"/>
  <c r="AX78" i="2" s="1"/>
  <c r="AJ81" i="2"/>
  <c r="AK81" i="2"/>
  <c r="BA81" i="2"/>
  <c r="T86" i="2"/>
  <c r="O86" i="2"/>
  <c r="P86" i="2" s="1"/>
  <c r="Q86" i="2" s="1"/>
  <c r="R86" i="2" s="1"/>
  <c r="S86" i="2" s="1"/>
  <c r="AB82" i="2"/>
  <c r="AC82" i="2" s="1"/>
  <c r="AD82" i="2" s="1"/>
  <c r="AE82" i="2" s="1"/>
  <c r="AF82" i="2" s="1"/>
  <c r="AG82" i="2"/>
  <c r="Y83" i="2"/>
  <c r="AY76" i="2"/>
  <c r="AU76" i="2"/>
  <c r="AW76" i="2" s="1"/>
  <c r="K88" i="2"/>
  <c r="J88" i="2"/>
  <c r="A91" i="2"/>
  <c r="B90" i="2"/>
  <c r="C90" i="2" s="1"/>
  <c r="D90" i="2" s="1"/>
  <c r="E90" i="2" s="1"/>
  <c r="F90" i="2" s="1"/>
  <c r="G90" i="2" s="1"/>
  <c r="H90" i="2" s="1"/>
  <c r="I90" i="2" s="1"/>
  <c r="L87" i="2"/>
  <c r="AM80" i="2"/>
  <c r="AZ80" i="2"/>
  <c r="AN80" i="2"/>
  <c r="W84" i="2"/>
  <c r="X84" i="2"/>
  <c r="AY79" i="2"/>
  <c r="AU79" i="2"/>
  <c r="AW79" i="2" s="1"/>
  <c r="AT77" i="2"/>
  <c r="AX77" i="2" s="1"/>
  <c r="AO77" i="2"/>
  <c r="AP77" i="2" s="1"/>
  <c r="AQ77" i="2" s="1"/>
  <c r="AR77" i="2" s="1"/>
  <c r="AS77" i="2" s="1"/>
  <c r="Y85" i="2"/>
  <c r="J160" i="1"/>
  <c r="K160" i="1"/>
  <c r="G161" i="1"/>
  <c r="H160" i="1"/>
  <c r="I160" i="1"/>
  <c r="M160" i="1"/>
  <c r="P159" i="1"/>
  <c r="L160" i="1" l="1"/>
  <c r="Y84" i="2"/>
  <c r="AL81" i="2"/>
  <c r="J90" i="2"/>
  <c r="K90" i="2"/>
  <c r="Z84" i="2"/>
  <c r="AA84" i="2"/>
  <c r="AM81" i="2"/>
  <c r="AZ81" i="2"/>
  <c r="AN81" i="2"/>
  <c r="AO80" i="2"/>
  <c r="AP80" i="2" s="1"/>
  <c r="AQ80" i="2" s="1"/>
  <c r="AR80" i="2" s="1"/>
  <c r="AS80" i="2" s="1"/>
  <c r="AT80" i="2"/>
  <c r="AX80" i="2" s="1"/>
  <c r="AH82" i="2"/>
  <c r="AI82" i="2" s="1"/>
  <c r="L89" i="2"/>
  <c r="U86" i="2"/>
  <c r="V86" i="2" s="1"/>
  <c r="AY77" i="2"/>
  <c r="AU77" i="2"/>
  <c r="AW77" i="2" s="1"/>
  <c r="Z85" i="2"/>
  <c r="AA85" i="2"/>
  <c r="AY78" i="2"/>
  <c r="AU78" i="2"/>
  <c r="AW78" i="2" s="1"/>
  <c r="M87" i="2"/>
  <c r="N87" i="2"/>
  <c r="A92" i="2"/>
  <c r="B91" i="2"/>
  <c r="C91" i="2" s="1"/>
  <c r="D91" i="2" s="1"/>
  <c r="E91" i="2" s="1"/>
  <c r="F91" i="2" s="1"/>
  <c r="G91" i="2" s="1"/>
  <c r="H91" i="2" s="1"/>
  <c r="I91" i="2" s="1"/>
  <c r="Z83" i="2"/>
  <c r="AA83" i="2"/>
  <c r="L88" i="2"/>
  <c r="P160" i="1"/>
  <c r="K161" i="1"/>
  <c r="I161" i="1"/>
  <c r="G162" i="1"/>
  <c r="H161" i="1"/>
  <c r="M161" i="1"/>
  <c r="J161" i="1"/>
  <c r="L90" i="2" l="1"/>
  <c r="K91" i="2"/>
  <c r="J91" i="2"/>
  <c r="AB85" i="2"/>
  <c r="AC85" i="2" s="1"/>
  <c r="AD85" i="2" s="1"/>
  <c r="AE85" i="2" s="1"/>
  <c r="AF85" i="2" s="1"/>
  <c r="AG85" i="2"/>
  <c r="AO81" i="2"/>
  <c r="AP81" i="2" s="1"/>
  <c r="AQ81" i="2" s="1"/>
  <c r="AR81" i="2" s="1"/>
  <c r="AS81" i="2" s="1"/>
  <c r="AT81" i="2"/>
  <c r="AX81" i="2" s="1"/>
  <c r="AG83" i="2"/>
  <c r="AB83" i="2"/>
  <c r="AC83" i="2" s="1"/>
  <c r="AD83" i="2" s="1"/>
  <c r="AE83" i="2" s="1"/>
  <c r="AF83" i="2" s="1"/>
  <c r="W86" i="2"/>
  <c r="X86" i="2"/>
  <c r="AJ82" i="2"/>
  <c r="AK82" i="2"/>
  <c r="BA82" i="2"/>
  <c r="T87" i="2"/>
  <c r="O87" i="2"/>
  <c r="P87" i="2" s="1"/>
  <c r="Q87" i="2" s="1"/>
  <c r="R87" i="2" s="1"/>
  <c r="S87" i="2" s="1"/>
  <c r="N90" i="2"/>
  <c r="M90" i="2"/>
  <c r="A93" i="2"/>
  <c r="B92" i="2"/>
  <c r="C92" i="2" s="1"/>
  <c r="D92" i="2" s="1"/>
  <c r="E92" i="2" s="1"/>
  <c r="F92" i="2" s="1"/>
  <c r="G92" i="2" s="1"/>
  <c r="H92" i="2" s="1"/>
  <c r="I92" i="2" s="1"/>
  <c r="AB84" i="2"/>
  <c r="AC84" i="2" s="1"/>
  <c r="AD84" i="2" s="1"/>
  <c r="AE84" i="2" s="1"/>
  <c r="AF84" i="2" s="1"/>
  <c r="AG84" i="2"/>
  <c r="M88" i="2"/>
  <c r="N88" i="2"/>
  <c r="M89" i="2"/>
  <c r="N89" i="2"/>
  <c r="AY80" i="2"/>
  <c r="AU80" i="2"/>
  <c r="AW80" i="2" s="1"/>
  <c r="G163" i="1"/>
  <c r="K162" i="1"/>
  <c r="I162" i="1"/>
  <c r="H162" i="1"/>
  <c r="J162" i="1"/>
  <c r="M162" i="1"/>
  <c r="L161" i="1"/>
  <c r="P161" i="1" s="1"/>
  <c r="AH85" i="2" l="1"/>
  <c r="AI85" i="2" s="1"/>
  <c r="AJ85" i="2" s="1"/>
  <c r="Y86" i="2"/>
  <c r="AA86" i="2" s="1"/>
  <c r="AL82" i="2"/>
  <c r="AN82" i="2" s="1"/>
  <c r="K92" i="2"/>
  <c r="J92" i="2"/>
  <c r="AY81" i="2"/>
  <c r="AU81" i="2"/>
  <c r="AW81" i="2" s="1"/>
  <c r="O88" i="2"/>
  <c r="P88" i="2" s="1"/>
  <c r="Q88" i="2" s="1"/>
  <c r="R88" i="2" s="1"/>
  <c r="S88" i="2" s="1"/>
  <c r="T88" i="2"/>
  <c r="A94" i="2"/>
  <c r="B93" i="2"/>
  <c r="C93" i="2" s="1"/>
  <c r="D93" i="2" s="1"/>
  <c r="E93" i="2" s="1"/>
  <c r="F93" i="2" s="1"/>
  <c r="G93" i="2" s="1"/>
  <c r="L91" i="2"/>
  <c r="U87" i="2"/>
  <c r="V87" i="2" s="1"/>
  <c r="AZ82" i="2"/>
  <c r="AM82" i="2"/>
  <c r="AK85" i="2"/>
  <c r="T90" i="2"/>
  <c r="O90" i="2"/>
  <c r="P90" i="2" s="1"/>
  <c r="Q90" i="2" s="1"/>
  <c r="R90" i="2" s="1"/>
  <c r="S90" i="2" s="1"/>
  <c r="Z86" i="2"/>
  <c r="T89" i="2"/>
  <c r="O89" i="2"/>
  <c r="P89" i="2" s="1"/>
  <c r="Q89" i="2" s="1"/>
  <c r="R89" i="2" s="1"/>
  <c r="S89" i="2" s="1"/>
  <c r="AH84" i="2"/>
  <c r="AI84" i="2" s="1"/>
  <c r="AH83" i="2"/>
  <c r="AI83" i="2" s="1"/>
  <c r="L162" i="1"/>
  <c r="P162" i="1" s="1"/>
  <c r="I163" i="1"/>
  <c r="J163" i="1"/>
  <c r="K163" i="1"/>
  <c r="H163" i="1"/>
  <c r="M163" i="1"/>
  <c r="G164" i="1"/>
  <c r="BA85" i="2" l="1"/>
  <c r="U90" i="2"/>
  <c r="V90" i="2" s="1"/>
  <c r="H93" i="2"/>
  <c r="I93" i="2" s="1"/>
  <c r="L92" i="2"/>
  <c r="U88" i="2"/>
  <c r="V88" i="2" s="1"/>
  <c r="AJ84" i="2"/>
  <c r="AK84" i="2"/>
  <c r="BA84" i="2"/>
  <c r="K9" i="1" s="1"/>
  <c r="AG86" i="2"/>
  <c r="AB86" i="2"/>
  <c r="AC86" i="2" s="1"/>
  <c r="AD86" i="2" s="1"/>
  <c r="AE86" i="2" s="1"/>
  <c r="AF86" i="2" s="1"/>
  <c r="A95" i="2"/>
  <c r="B94" i="2"/>
  <c r="C94" i="2" s="1"/>
  <c r="D94" i="2" s="1"/>
  <c r="E94" i="2" s="1"/>
  <c r="F94" i="2" s="1"/>
  <c r="G94" i="2" s="1"/>
  <c r="H94" i="2" s="1"/>
  <c r="I94" i="2" s="1"/>
  <c r="AL85" i="2"/>
  <c r="X87" i="2"/>
  <c r="W87" i="2"/>
  <c r="BA83" i="2"/>
  <c r="AK83" i="2"/>
  <c r="AJ83" i="2"/>
  <c r="AO82" i="2"/>
  <c r="AP82" i="2" s="1"/>
  <c r="AQ82" i="2" s="1"/>
  <c r="AR82" i="2" s="1"/>
  <c r="AS82" i="2" s="1"/>
  <c r="AT82" i="2"/>
  <c r="AX82" i="2" s="1"/>
  <c r="M91" i="2"/>
  <c r="N91" i="2"/>
  <c r="U89" i="2"/>
  <c r="V89" i="2" s="1"/>
  <c r="L163" i="1"/>
  <c r="P163" i="1" s="1"/>
  <c r="J164" i="1"/>
  <c r="K164" i="1"/>
  <c r="I164" i="1"/>
  <c r="H164" i="1"/>
  <c r="M164" i="1"/>
  <c r="G165" i="1"/>
  <c r="AL84" i="2" l="1"/>
  <c r="K94" i="2"/>
  <c r="J94" i="2"/>
  <c r="O91" i="2"/>
  <c r="P91" i="2" s="1"/>
  <c r="Q91" i="2" s="1"/>
  <c r="R91" i="2" s="1"/>
  <c r="S91" i="2" s="1"/>
  <c r="T91" i="2"/>
  <c r="AM85" i="2"/>
  <c r="AZ85" i="2"/>
  <c r="AN85" i="2"/>
  <c r="W88" i="2"/>
  <c r="X88" i="2"/>
  <c r="W90" i="2"/>
  <c r="X90" i="2"/>
  <c r="AL83" i="2"/>
  <c r="X89" i="2"/>
  <c r="W89" i="2"/>
  <c r="AZ84" i="2"/>
  <c r="J9" i="1" s="1"/>
  <c r="AM84" i="2"/>
  <c r="AN84" i="2"/>
  <c r="K93" i="2"/>
  <c r="J93" i="2"/>
  <c r="Y87" i="2"/>
  <c r="AH86" i="2"/>
  <c r="AI86" i="2" s="1"/>
  <c r="AY82" i="2"/>
  <c r="AU82" i="2"/>
  <c r="AW82" i="2" s="1"/>
  <c r="A96" i="2"/>
  <c r="B95" i="2"/>
  <c r="C95" i="2" s="1"/>
  <c r="D95" i="2" s="1"/>
  <c r="E95" i="2" s="1"/>
  <c r="F95" i="2" s="1"/>
  <c r="G95" i="2" s="1"/>
  <c r="H95" i="2" s="1"/>
  <c r="I95" i="2" s="1"/>
  <c r="M92" i="2"/>
  <c r="N92" i="2"/>
  <c r="K165" i="1"/>
  <c r="G166" i="1"/>
  <c r="I165" i="1"/>
  <c r="J165" i="1"/>
  <c r="M165" i="1"/>
  <c r="H165" i="1"/>
  <c r="L164" i="1"/>
  <c r="P164" i="1" s="1"/>
  <c r="L93" i="2" l="1"/>
  <c r="U91" i="2"/>
  <c r="V91" i="2" s="1"/>
  <c r="W91" i="2" s="1"/>
  <c r="K95" i="2"/>
  <c r="J95" i="2"/>
  <c r="BA86" i="2"/>
  <c r="AK86" i="2"/>
  <c r="AJ86" i="2"/>
  <c r="AT85" i="2"/>
  <c r="AX85" i="2" s="1"/>
  <c r="AO85" i="2"/>
  <c r="AP85" i="2" s="1"/>
  <c r="AQ85" i="2" s="1"/>
  <c r="AR85" i="2" s="1"/>
  <c r="AS85" i="2" s="1"/>
  <c r="Y89" i="2"/>
  <c r="Y90" i="2"/>
  <c r="L94" i="2"/>
  <c r="T92" i="2"/>
  <c r="O92" i="2"/>
  <c r="P92" i="2" s="1"/>
  <c r="Q92" i="2" s="1"/>
  <c r="R92" i="2" s="1"/>
  <c r="S92" i="2" s="1"/>
  <c r="M93" i="2"/>
  <c r="N93" i="2"/>
  <c r="A97" i="2"/>
  <c r="B96" i="2"/>
  <c r="C96" i="2" s="1"/>
  <c r="D96" i="2" s="1"/>
  <c r="E96" i="2" s="1"/>
  <c r="F96" i="2" s="1"/>
  <c r="G96" i="2" s="1"/>
  <c r="H96" i="2" s="1"/>
  <c r="I96" i="2" s="1"/>
  <c r="Z87" i="2"/>
  <c r="AA87" i="2"/>
  <c r="AT84" i="2"/>
  <c r="AX84" i="2" s="1"/>
  <c r="AO84" i="2"/>
  <c r="AP84" i="2" s="1"/>
  <c r="AQ84" i="2" s="1"/>
  <c r="AR84" i="2" s="1"/>
  <c r="AS84" i="2" s="1"/>
  <c r="AZ83" i="2"/>
  <c r="AM83" i="2"/>
  <c r="AN83" i="2"/>
  <c r="Y88" i="2"/>
  <c r="L165" i="1"/>
  <c r="P165" i="1" s="1"/>
  <c r="J166" i="1"/>
  <c r="H166" i="1"/>
  <c r="G167" i="1"/>
  <c r="I166" i="1"/>
  <c r="M166" i="1"/>
  <c r="K166" i="1"/>
  <c r="X91" i="2" l="1"/>
  <c r="AL86" i="2"/>
  <c r="U92" i="2"/>
  <c r="V92" i="2" s="1"/>
  <c r="L166" i="1"/>
  <c r="P166" i="1" s="1"/>
  <c r="J96" i="2"/>
  <c r="K96" i="2"/>
  <c r="AZ86" i="2"/>
  <c r="AM86" i="2"/>
  <c r="AN86" i="2"/>
  <c r="Z88" i="2"/>
  <c r="AA88" i="2"/>
  <c r="AY84" i="2"/>
  <c r="I9" i="1" s="1"/>
  <c r="AU84" i="2"/>
  <c r="AW84" i="2" s="1"/>
  <c r="A98" i="2"/>
  <c r="B97" i="2"/>
  <c r="C97" i="2" s="1"/>
  <c r="D97" i="2" s="1"/>
  <c r="E97" i="2" s="1"/>
  <c r="F97" i="2" s="1"/>
  <c r="G97" i="2" s="1"/>
  <c r="H97" i="2" s="1"/>
  <c r="I97" i="2" s="1"/>
  <c r="M94" i="2"/>
  <c r="N94" i="2"/>
  <c r="L95" i="2"/>
  <c r="Z90" i="2"/>
  <c r="AA90" i="2"/>
  <c r="AG87" i="2"/>
  <c r="AB87" i="2"/>
  <c r="AC87" i="2" s="1"/>
  <c r="AD87" i="2" s="1"/>
  <c r="AE87" i="2" s="1"/>
  <c r="AF87" i="2" s="1"/>
  <c r="X92" i="2"/>
  <c r="W92" i="2"/>
  <c r="AY85" i="2"/>
  <c r="AU85" i="2"/>
  <c r="AW85" i="2" s="1"/>
  <c r="AO83" i="2"/>
  <c r="AP83" i="2" s="1"/>
  <c r="AQ83" i="2" s="1"/>
  <c r="AR83" i="2" s="1"/>
  <c r="AS83" i="2" s="1"/>
  <c r="AT83" i="2"/>
  <c r="AX83" i="2" s="1"/>
  <c r="O93" i="2"/>
  <c r="P93" i="2" s="1"/>
  <c r="Q93" i="2" s="1"/>
  <c r="R93" i="2" s="1"/>
  <c r="S93" i="2" s="1"/>
  <c r="T93" i="2"/>
  <c r="Z89" i="2"/>
  <c r="AA89" i="2"/>
  <c r="Y91" i="2"/>
  <c r="J167" i="1"/>
  <c r="G168" i="1"/>
  <c r="M167" i="1"/>
  <c r="I167" i="1"/>
  <c r="K167" i="1"/>
  <c r="H167" i="1"/>
  <c r="U93" i="2" l="1"/>
  <c r="V93" i="2" s="1"/>
  <c r="Y92" i="2"/>
  <c r="L96" i="2"/>
  <c r="K97" i="2"/>
  <c r="J97" i="2"/>
  <c r="Z91" i="2"/>
  <c r="AA91" i="2"/>
  <c r="M95" i="2"/>
  <c r="N95" i="2"/>
  <c r="A99" i="2"/>
  <c r="B98" i="2"/>
  <c r="C98" i="2" s="1"/>
  <c r="D98" i="2" s="1"/>
  <c r="E98" i="2" s="1"/>
  <c r="F98" i="2" s="1"/>
  <c r="G98" i="2" s="1"/>
  <c r="AG88" i="2"/>
  <c r="AB88" i="2"/>
  <c r="AC88" i="2" s="1"/>
  <c r="AD88" i="2" s="1"/>
  <c r="AE88" i="2" s="1"/>
  <c r="AF88" i="2" s="1"/>
  <c r="AH87" i="2"/>
  <c r="AI87" i="2" s="1"/>
  <c r="AG89" i="2"/>
  <c r="AB89" i="2"/>
  <c r="AC89" i="2" s="1"/>
  <c r="AD89" i="2" s="1"/>
  <c r="AE89" i="2" s="1"/>
  <c r="AF89" i="2" s="1"/>
  <c r="AY83" i="2"/>
  <c r="AU83" i="2"/>
  <c r="AW83" i="2" s="1"/>
  <c r="AG90" i="2"/>
  <c r="AB90" i="2"/>
  <c r="AC90" i="2" s="1"/>
  <c r="AD90" i="2" s="1"/>
  <c r="AE90" i="2" s="1"/>
  <c r="AF90" i="2" s="1"/>
  <c r="X93" i="2"/>
  <c r="W93" i="2"/>
  <c r="M96" i="2"/>
  <c r="N96" i="2"/>
  <c r="Z92" i="2"/>
  <c r="AA92" i="2"/>
  <c r="O94" i="2"/>
  <c r="P94" i="2" s="1"/>
  <c r="Q94" i="2" s="1"/>
  <c r="R94" i="2" s="1"/>
  <c r="S94" i="2" s="1"/>
  <c r="U94" i="2" s="1"/>
  <c r="V94" i="2" s="1"/>
  <c r="T94" i="2"/>
  <c r="O9" i="1"/>
  <c r="L9" i="1"/>
  <c r="P9" i="1" s="1"/>
  <c r="AT86" i="2"/>
  <c r="AX86" i="2" s="1"/>
  <c r="AO86" i="2"/>
  <c r="AP86" i="2" s="1"/>
  <c r="AQ86" i="2" s="1"/>
  <c r="AR86" i="2" s="1"/>
  <c r="AS86" i="2" s="1"/>
  <c r="L167" i="1"/>
  <c r="P167" i="1" s="1"/>
  <c r="H168" i="1"/>
  <c r="J168" i="1"/>
  <c r="K168" i="1"/>
  <c r="G169" i="1"/>
  <c r="M168" i="1"/>
  <c r="I168" i="1"/>
  <c r="L168" i="1" l="1"/>
  <c r="H98" i="2"/>
  <c r="I98" i="2" s="1"/>
  <c r="O95" i="2"/>
  <c r="P95" i="2" s="1"/>
  <c r="Q95" i="2" s="1"/>
  <c r="R95" i="2" s="1"/>
  <c r="S95" i="2" s="1"/>
  <c r="T95" i="2"/>
  <c r="AH90" i="2"/>
  <c r="AI90" i="2" s="1"/>
  <c r="AH89" i="2"/>
  <c r="AI89" i="2" s="1"/>
  <c r="L97" i="2"/>
  <c r="T96" i="2"/>
  <c r="O96" i="2"/>
  <c r="P96" i="2" s="1"/>
  <c r="Q96" i="2" s="1"/>
  <c r="R96" i="2" s="1"/>
  <c r="S96" i="2" s="1"/>
  <c r="U96" i="2" s="1"/>
  <c r="V96" i="2" s="1"/>
  <c r="AB92" i="2"/>
  <c r="AC92" i="2" s="1"/>
  <c r="AD92" i="2" s="1"/>
  <c r="AE92" i="2" s="1"/>
  <c r="AF92" i="2" s="1"/>
  <c r="AH92" i="2" s="1"/>
  <c r="AI92" i="2" s="1"/>
  <c r="AG92" i="2"/>
  <c r="AH88" i="2"/>
  <c r="AI88" i="2" s="1"/>
  <c r="A100" i="2"/>
  <c r="B99" i="2"/>
  <c r="C99" i="2" s="1"/>
  <c r="D99" i="2" s="1"/>
  <c r="E99" i="2" s="1"/>
  <c r="F99" i="2" s="1"/>
  <c r="G99" i="2" s="1"/>
  <c r="H99" i="2" s="1"/>
  <c r="I99" i="2" s="1"/>
  <c r="AB91" i="2"/>
  <c r="AC91" i="2" s="1"/>
  <c r="AD91" i="2" s="1"/>
  <c r="AE91" i="2" s="1"/>
  <c r="AF91" i="2" s="1"/>
  <c r="AH91" i="2" s="1"/>
  <c r="AI91" i="2" s="1"/>
  <c r="AG91" i="2"/>
  <c r="W94" i="2"/>
  <c r="X94" i="2"/>
  <c r="AY86" i="2"/>
  <c r="AU86" i="2"/>
  <c r="AW86" i="2" s="1"/>
  <c r="AK87" i="2"/>
  <c r="AJ87" i="2"/>
  <c r="BA87" i="2"/>
  <c r="Y93" i="2"/>
  <c r="P168" i="1"/>
  <c r="H169" i="1"/>
  <c r="I169" i="1"/>
  <c r="J169" i="1"/>
  <c r="M169" i="1"/>
  <c r="K169" i="1"/>
  <c r="G170" i="1"/>
  <c r="Y94" i="2" l="1"/>
  <c r="K99" i="2"/>
  <c r="J99" i="2"/>
  <c r="W96" i="2"/>
  <c r="X96" i="2"/>
  <c r="A101" i="2"/>
  <c r="B100" i="2"/>
  <c r="C100" i="2" s="1"/>
  <c r="D100" i="2" s="1"/>
  <c r="E100" i="2" s="1"/>
  <c r="F100" i="2" s="1"/>
  <c r="G100" i="2" s="1"/>
  <c r="H100" i="2" s="1"/>
  <c r="I100" i="2" s="1"/>
  <c r="AJ92" i="2"/>
  <c r="AK92" i="2"/>
  <c r="BA92" i="2"/>
  <c r="AJ89" i="2"/>
  <c r="AK89" i="2"/>
  <c r="BA89" i="2"/>
  <c r="Z94" i="2"/>
  <c r="AA94" i="2"/>
  <c r="AJ88" i="2"/>
  <c r="AL88" i="2" s="1"/>
  <c r="BA88" i="2"/>
  <c r="AK88" i="2"/>
  <c r="BA90" i="2"/>
  <c r="AK90" i="2"/>
  <c r="AJ90" i="2"/>
  <c r="AK91" i="2"/>
  <c r="AJ91" i="2"/>
  <c r="BA91" i="2"/>
  <c r="M97" i="2"/>
  <c r="N97" i="2"/>
  <c r="U95" i="2"/>
  <c r="V95" i="2" s="1"/>
  <c r="AL87" i="2"/>
  <c r="K98" i="2"/>
  <c r="J98" i="2"/>
  <c r="Z93" i="2"/>
  <c r="AA93" i="2"/>
  <c r="L169" i="1"/>
  <c r="P169" i="1" s="1"/>
  <c r="K170" i="1"/>
  <c r="H170" i="1"/>
  <c r="G171" i="1"/>
  <c r="J170" i="1"/>
  <c r="M170" i="1"/>
  <c r="I170" i="1"/>
  <c r="L170" i="1" l="1"/>
  <c r="AL92" i="2"/>
  <c r="AL91" i="2"/>
  <c r="AL89" i="2"/>
  <c r="AM89" i="2" s="1"/>
  <c r="Y96" i="2"/>
  <c r="AA96" i="2" s="1"/>
  <c r="K100" i="2"/>
  <c r="J100" i="2"/>
  <c r="AM91" i="2"/>
  <c r="AZ91" i="2"/>
  <c r="AN91" i="2"/>
  <c r="X95" i="2"/>
  <c r="W95" i="2"/>
  <c r="AM88" i="2"/>
  <c r="AZ88" i="2"/>
  <c r="AN88" i="2"/>
  <c r="AZ92" i="2"/>
  <c r="AM92" i="2"/>
  <c r="AN92" i="2"/>
  <c r="L99" i="2"/>
  <c r="A102" i="2"/>
  <c r="B101" i="2"/>
  <c r="C101" i="2" s="1"/>
  <c r="D101" i="2" s="1"/>
  <c r="E101" i="2" s="1"/>
  <c r="F101" i="2" s="1"/>
  <c r="G101" i="2" s="1"/>
  <c r="AB93" i="2"/>
  <c r="AC93" i="2" s="1"/>
  <c r="AD93" i="2" s="1"/>
  <c r="AE93" i="2" s="1"/>
  <c r="AF93" i="2" s="1"/>
  <c r="AG93" i="2"/>
  <c r="AM87" i="2"/>
  <c r="AZ87" i="2"/>
  <c r="AN87" i="2"/>
  <c r="O97" i="2"/>
  <c r="P97" i="2" s="1"/>
  <c r="Q97" i="2" s="1"/>
  <c r="R97" i="2" s="1"/>
  <c r="S97" i="2" s="1"/>
  <c r="T97" i="2"/>
  <c r="Z96" i="2"/>
  <c r="AL90" i="2"/>
  <c r="AB94" i="2"/>
  <c r="AC94" i="2" s="1"/>
  <c r="AD94" i="2" s="1"/>
  <c r="AE94" i="2" s="1"/>
  <c r="AF94" i="2" s="1"/>
  <c r="AG94" i="2"/>
  <c r="L98" i="2"/>
  <c r="P170" i="1"/>
  <c r="I171" i="1"/>
  <c r="H171" i="1"/>
  <c r="J171" i="1"/>
  <c r="M171" i="1"/>
  <c r="G172" i="1"/>
  <c r="K171" i="1"/>
  <c r="AN89" i="2" l="1"/>
  <c r="AZ89" i="2"/>
  <c r="AH94" i="2"/>
  <c r="AI94" i="2" s="1"/>
  <c r="BA94" i="2" s="1"/>
  <c r="AH93" i="2"/>
  <c r="AI93" i="2" s="1"/>
  <c r="BA93" i="2" s="1"/>
  <c r="H101" i="2"/>
  <c r="I101" i="2" s="1"/>
  <c r="AT87" i="2"/>
  <c r="AX87" i="2" s="1"/>
  <c r="AO87" i="2"/>
  <c r="AP87" i="2" s="1"/>
  <c r="AQ87" i="2" s="1"/>
  <c r="AR87" i="2" s="1"/>
  <c r="AS87" i="2" s="1"/>
  <c r="AB96" i="2"/>
  <c r="AC96" i="2" s="1"/>
  <c r="AD96" i="2" s="1"/>
  <c r="AE96" i="2" s="1"/>
  <c r="AF96" i="2" s="1"/>
  <c r="AG96" i="2"/>
  <c r="A103" i="2"/>
  <c r="B102" i="2"/>
  <c r="C102" i="2" s="1"/>
  <c r="D102" i="2" s="1"/>
  <c r="E102" i="2" s="1"/>
  <c r="F102" i="2" s="1"/>
  <c r="G102" i="2" s="1"/>
  <c r="H102" i="2" s="1"/>
  <c r="I102" i="2" s="1"/>
  <c r="M99" i="2"/>
  <c r="N99" i="2"/>
  <c r="L100" i="2"/>
  <c r="N98" i="2"/>
  <c r="M98" i="2"/>
  <c r="AO89" i="2"/>
  <c r="AP89" i="2" s="1"/>
  <c r="AQ89" i="2" s="1"/>
  <c r="AR89" i="2" s="1"/>
  <c r="AS89" i="2" s="1"/>
  <c r="AT89" i="2"/>
  <c r="AX89" i="2" s="1"/>
  <c r="AO91" i="2"/>
  <c r="AP91" i="2" s="1"/>
  <c r="AQ91" i="2" s="1"/>
  <c r="AR91" i="2" s="1"/>
  <c r="AS91" i="2" s="1"/>
  <c r="AT91" i="2"/>
  <c r="AX91" i="2" s="1"/>
  <c r="Y95" i="2"/>
  <c r="AM90" i="2"/>
  <c r="AZ90" i="2"/>
  <c r="AN90" i="2"/>
  <c r="AT92" i="2"/>
  <c r="AX92" i="2" s="1"/>
  <c r="AO92" i="2"/>
  <c r="AP92" i="2" s="1"/>
  <c r="AQ92" i="2" s="1"/>
  <c r="AR92" i="2" s="1"/>
  <c r="AS92" i="2" s="1"/>
  <c r="AO88" i="2"/>
  <c r="AP88" i="2" s="1"/>
  <c r="AQ88" i="2" s="1"/>
  <c r="AR88" i="2" s="1"/>
  <c r="AS88" i="2" s="1"/>
  <c r="AT88" i="2"/>
  <c r="AX88" i="2" s="1"/>
  <c r="U97" i="2"/>
  <c r="V97" i="2" s="1"/>
  <c r="I172" i="1"/>
  <c r="H172" i="1"/>
  <c r="G173" i="1"/>
  <c r="K172" i="1"/>
  <c r="M172" i="1"/>
  <c r="J172" i="1"/>
  <c r="L171" i="1"/>
  <c r="P171" i="1" s="1"/>
  <c r="AJ94" i="2" l="1"/>
  <c r="AK94" i="2"/>
  <c r="AJ93" i="2"/>
  <c r="AK93" i="2"/>
  <c r="AH96" i="2"/>
  <c r="AI96" i="2" s="1"/>
  <c r="AJ96" i="2" s="1"/>
  <c r="AL93" i="2"/>
  <c r="AL94" i="2"/>
  <c r="AN94" i="2" s="1"/>
  <c r="AY88" i="2"/>
  <c r="AU88" i="2"/>
  <c r="AW88" i="2" s="1"/>
  <c r="AZ93" i="2"/>
  <c r="AM93" i="2"/>
  <c r="AN93" i="2"/>
  <c r="J102" i="2"/>
  <c r="K102" i="2"/>
  <c r="BA96" i="2"/>
  <c r="AK96" i="2"/>
  <c r="AY91" i="2"/>
  <c r="AU91" i="2"/>
  <c r="AW91" i="2" s="1"/>
  <c r="M100" i="2"/>
  <c r="N100" i="2"/>
  <c r="K101" i="2"/>
  <c r="J101" i="2"/>
  <c r="L101" i="2" s="1"/>
  <c r="W97" i="2"/>
  <c r="X97" i="2"/>
  <c r="A104" i="2"/>
  <c r="B103" i="2"/>
  <c r="C103" i="2" s="1"/>
  <c r="D103" i="2" s="1"/>
  <c r="E103" i="2" s="1"/>
  <c r="F103" i="2" s="1"/>
  <c r="G103" i="2" s="1"/>
  <c r="H103" i="2" s="1"/>
  <c r="I103" i="2" s="1"/>
  <c r="AY92" i="2"/>
  <c r="AU92" i="2"/>
  <c r="AW92" i="2" s="1"/>
  <c r="AT90" i="2"/>
  <c r="AX90" i="2" s="1"/>
  <c r="AO90" i="2"/>
  <c r="AP90" i="2" s="1"/>
  <c r="AQ90" i="2" s="1"/>
  <c r="AR90" i="2" s="1"/>
  <c r="AS90" i="2" s="1"/>
  <c r="Z95" i="2"/>
  <c r="AA95" i="2"/>
  <c r="AY89" i="2"/>
  <c r="AU89" i="2"/>
  <c r="AW89" i="2" s="1"/>
  <c r="T98" i="2"/>
  <c r="O98" i="2"/>
  <c r="P98" i="2" s="1"/>
  <c r="Q98" i="2" s="1"/>
  <c r="R98" i="2" s="1"/>
  <c r="S98" i="2" s="1"/>
  <c r="U98" i="2" s="1"/>
  <c r="V98" i="2" s="1"/>
  <c r="O99" i="2"/>
  <c r="P99" i="2" s="1"/>
  <c r="Q99" i="2" s="1"/>
  <c r="R99" i="2" s="1"/>
  <c r="S99" i="2" s="1"/>
  <c r="T99" i="2"/>
  <c r="AY87" i="2"/>
  <c r="AU87" i="2"/>
  <c r="AW87" i="2" s="1"/>
  <c r="I173" i="1"/>
  <c r="J173" i="1"/>
  <c r="M173" i="1"/>
  <c r="G174" i="1"/>
  <c r="H173" i="1"/>
  <c r="K173" i="1"/>
  <c r="L172" i="1"/>
  <c r="P172" i="1" s="1"/>
  <c r="AM94" i="2" l="1"/>
  <c r="AT94" i="2" s="1"/>
  <c r="AX94" i="2" s="1"/>
  <c r="AZ94" i="2"/>
  <c r="L102" i="2"/>
  <c r="M102" i="2" s="1"/>
  <c r="AY90" i="2"/>
  <c r="AU90" i="2"/>
  <c r="AW90" i="2" s="1"/>
  <c r="AG95" i="2"/>
  <c r="AB95" i="2"/>
  <c r="AC95" i="2" s="1"/>
  <c r="AD95" i="2" s="1"/>
  <c r="AE95" i="2" s="1"/>
  <c r="AF95" i="2" s="1"/>
  <c r="A105" i="2"/>
  <c r="B104" i="2"/>
  <c r="C104" i="2" s="1"/>
  <c r="D104" i="2" s="1"/>
  <c r="E104" i="2" s="1"/>
  <c r="F104" i="2" s="1"/>
  <c r="G104" i="2" s="1"/>
  <c r="H104" i="2" s="1"/>
  <c r="I104" i="2" s="1"/>
  <c r="AL96" i="2"/>
  <c r="W98" i="2"/>
  <c r="X98" i="2"/>
  <c r="K103" i="2"/>
  <c r="J103" i="2"/>
  <c r="M101" i="2"/>
  <c r="N101" i="2"/>
  <c r="AO94" i="2"/>
  <c r="AP94" i="2" s="1"/>
  <c r="AQ94" i="2" s="1"/>
  <c r="AR94" i="2" s="1"/>
  <c r="AS94" i="2" s="1"/>
  <c r="T100" i="2"/>
  <c r="O100" i="2"/>
  <c r="P100" i="2" s="1"/>
  <c r="Q100" i="2" s="1"/>
  <c r="R100" i="2" s="1"/>
  <c r="S100" i="2" s="1"/>
  <c r="U100" i="2" s="1"/>
  <c r="V100" i="2" s="1"/>
  <c r="AT93" i="2"/>
  <c r="AX93" i="2" s="1"/>
  <c r="AO93" i="2"/>
  <c r="AP93" i="2" s="1"/>
  <c r="AQ93" i="2" s="1"/>
  <c r="AR93" i="2" s="1"/>
  <c r="AS93" i="2" s="1"/>
  <c r="U99" i="2"/>
  <c r="V99" i="2" s="1"/>
  <c r="Y97" i="2"/>
  <c r="I174" i="1"/>
  <c r="G175" i="1"/>
  <c r="J174" i="1"/>
  <c r="K174" i="1"/>
  <c r="M174" i="1"/>
  <c r="H174" i="1"/>
  <c r="L173" i="1"/>
  <c r="P173" i="1" s="1"/>
  <c r="N102" i="2" l="1"/>
  <c r="Y98" i="2"/>
  <c r="L103" i="2"/>
  <c r="L174" i="1"/>
  <c r="P174" i="1" s="1"/>
  <c r="K104" i="2"/>
  <c r="J104" i="2"/>
  <c r="W99" i="2"/>
  <c r="X99" i="2"/>
  <c r="O101" i="2"/>
  <c r="P101" i="2" s="1"/>
  <c r="Q101" i="2" s="1"/>
  <c r="R101" i="2" s="1"/>
  <c r="S101" i="2" s="1"/>
  <c r="T101" i="2"/>
  <c r="Z98" i="2"/>
  <c r="AA98" i="2"/>
  <c r="A106" i="2"/>
  <c r="B105" i="2"/>
  <c r="C105" i="2" s="1"/>
  <c r="D105" i="2" s="1"/>
  <c r="E105" i="2" s="1"/>
  <c r="F105" i="2" s="1"/>
  <c r="G105" i="2" s="1"/>
  <c r="H105" i="2" s="1"/>
  <c r="I105" i="2" s="1"/>
  <c r="Z97" i="2"/>
  <c r="AA97" i="2"/>
  <c r="X100" i="2"/>
  <c r="W100" i="2"/>
  <c r="O102" i="2"/>
  <c r="P102" i="2" s="1"/>
  <c r="Q102" i="2" s="1"/>
  <c r="R102" i="2" s="1"/>
  <c r="S102" i="2" s="1"/>
  <c r="T102" i="2"/>
  <c r="AY94" i="2"/>
  <c r="AU94" i="2"/>
  <c r="AW94" i="2" s="1"/>
  <c r="AY93" i="2"/>
  <c r="AU93" i="2"/>
  <c r="AW93" i="2" s="1"/>
  <c r="M103" i="2"/>
  <c r="N103" i="2"/>
  <c r="AM96" i="2"/>
  <c r="AZ96" i="2"/>
  <c r="AN96" i="2"/>
  <c r="AH95" i="2"/>
  <c r="AI95" i="2" s="1"/>
  <c r="H175" i="1"/>
  <c r="M175" i="1"/>
  <c r="I175" i="1"/>
  <c r="G176" i="1"/>
  <c r="J175" i="1"/>
  <c r="K175" i="1"/>
  <c r="U102" i="2" l="1"/>
  <c r="V102" i="2" s="1"/>
  <c r="Y99" i="2"/>
  <c r="K105" i="2"/>
  <c r="J105" i="2"/>
  <c r="T103" i="2"/>
  <c r="O103" i="2"/>
  <c r="P103" i="2" s="1"/>
  <c r="Q103" i="2" s="1"/>
  <c r="R103" i="2" s="1"/>
  <c r="S103" i="2" s="1"/>
  <c r="A107" i="2"/>
  <c r="B106" i="2"/>
  <c r="C106" i="2" s="1"/>
  <c r="D106" i="2" s="1"/>
  <c r="E106" i="2" s="1"/>
  <c r="F106" i="2" s="1"/>
  <c r="G106" i="2" s="1"/>
  <c r="H106" i="2" s="1"/>
  <c r="I106" i="2" s="1"/>
  <c r="U101" i="2"/>
  <c r="V101" i="2" s="1"/>
  <c r="BA95" i="2"/>
  <c r="AK95" i="2"/>
  <c r="AJ95" i="2"/>
  <c r="Y100" i="2"/>
  <c r="L104" i="2"/>
  <c r="X102" i="2"/>
  <c r="W102" i="2"/>
  <c r="AG97" i="2"/>
  <c r="AB97" i="2"/>
  <c r="AC97" i="2" s="1"/>
  <c r="AD97" i="2" s="1"/>
  <c r="AE97" i="2" s="1"/>
  <c r="AF97" i="2" s="1"/>
  <c r="AH97" i="2" s="1"/>
  <c r="AI97" i="2" s="1"/>
  <c r="AG98" i="2"/>
  <c r="AB98" i="2"/>
  <c r="AC98" i="2" s="1"/>
  <c r="AD98" i="2" s="1"/>
  <c r="AE98" i="2" s="1"/>
  <c r="AF98" i="2" s="1"/>
  <c r="AH98" i="2" s="1"/>
  <c r="AI98" i="2" s="1"/>
  <c r="Z99" i="2"/>
  <c r="AA99" i="2"/>
  <c r="AO96" i="2"/>
  <c r="AP96" i="2" s="1"/>
  <c r="AQ96" i="2" s="1"/>
  <c r="AR96" i="2" s="1"/>
  <c r="AS96" i="2" s="1"/>
  <c r="AT96" i="2"/>
  <c r="AX96" i="2" s="1"/>
  <c r="L175" i="1"/>
  <c r="P175" i="1" s="1"/>
  <c r="G177" i="1"/>
  <c r="K176" i="1"/>
  <c r="H176" i="1"/>
  <c r="J176" i="1"/>
  <c r="M176" i="1"/>
  <c r="I176" i="1"/>
  <c r="L176" i="1" l="1"/>
  <c r="Y102" i="2"/>
  <c r="AL95" i="2"/>
  <c r="AY96" i="2"/>
  <c r="AU96" i="2"/>
  <c r="AW96" i="2" s="1"/>
  <c r="A108" i="2"/>
  <c r="B107" i="2"/>
  <c r="C107" i="2" s="1"/>
  <c r="D107" i="2" s="1"/>
  <c r="E107" i="2" s="1"/>
  <c r="F107" i="2" s="1"/>
  <c r="G107" i="2" s="1"/>
  <c r="H107" i="2" s="1"/>
  <c r="I107" i="2" s="1"/>
  <c r="Z102" i="2"/>
  <c r="AA102" i="2"/>
  <c r="AM95" i="2"/>
  <c r="AZ95" i="2"/>
  <c r="AN95" i="2"/>
  <c r="K106" i="2"/>
  <c r="J106" i="2"/>
  <c r="L105" i="2"/>
  <c r="AK98" i="2"/>
  <c r="BA98" i="2"/>
  <c r="AJ98" i="2"/>
  <c r="AG99" i="2"/>
  <c r="AB99" i="2"/>
  <c r="AC99" i="2" s="1"/>
  <c r="AD99" i="2" s="1"/>
  <c r="AE99" i="2" s="1"/>
  <c r="AF99" i="2" s="1"/>
  <c r="AH99" i="2" s="1"/>
  <c r="AI99" i="2" s="1"/>
  <c r="Z100" i="2"/>
  <c r="AA100" i="2"/>
  <c r="W101" i="2"/>
  <c r="X101" i="2"/>
  <c r="BA97" i="2"/>
  <c r="AK97" i="2"/>
  <c r="AJ97" i="2"/>
  <c r="M104" i="2"/>
  <c r="N104" i="2"/>
  <c r="U103" i="2"/>
  <c r="V103" i="2" s="1"/>
  <c r="P176" i="1"/>
  <c r="H177" i="1"/>
  <c r="K177" i="1"/>
  <c r="J177" i="1"/>
  <c r="I177" i="1"/>
  <c r="G178" i="1"/>
  <c r="M177" i="1"/>
  <c r="L106" i="2" l="1"/>
  <c r="J107" i="2"/>
  <c r="K107" i="2"/>
  <c r="T104" i="2"/>
  <c r="O104" i="2"/>
  <c r="P104" i="2" s="1"/>
  <c r="Q104" i="2" s="1"/>
  <c r="R104" i="2" s="1"/>
  <c r="S104" i="2" s="1"/>
  <c r="U104" i="2" s="1"/>
  <c r="V104" i="2" s="1"/>
  <c r="AG100" i="2"/>
  <c r="AB100" i="2"/>
  <c r="AC100" i="2" s="1"/>
  <c r="AD100" i="2" s="1"/>
  <c r="AE100" i="2" s="1"/>
  <c r="AF100" i="2" s="1"/>
  <c r="AH100" i="2" s="1"/>
  <c r="AI100" i="2" s="1"/>
  <c r="M106" i="2"/>
  <c r="N106" i="2"/>
  <c r="AT95" i="2"/>
  <c r="AX95" i="2" s="1"/>
  <c r="AO95" i="2"/>
  <c r="AP95" i="2" s="1"/>
  <c r="AQ95" i="2" s="1"/>
  <c r="AR95" i="2" s="1"/>
  <c r="AS95" i="2" s="1"/>
  <c r="AL98" i="2"/>
  <c r="W103" i="2"/>
  <c r="X103" i="2"/>
  <c r="M105" i="2"/>
  <c r="N105" i="2"/>
  <c r="A109" i="2"/>
  <c r="B108" i="2"/>
  <c r="C108" i="2" s="1"/>
  <c r="D108" i="2" s="1"/>
  <c r="E108" i="2" s="1"/>
  <c r="F108" i="2" s="1"/>
  <c r="G108" i="2" s="1"/>
  <c r="H108" i="2" s="1"/>
  <c r="I108" i="2" s="1"/>
  <c r="AL97" i="2"/>
  <c r="Y101" i="2"/>
  <c r="AK99" i="2"/>
  <c r="AJ99" i="2"/>
  <c r="BA99" i="2"/>
  <c r="AB102" i="2"/>
  <c r="AC102" i="2" s="1"/>
  <c r="AD102" i="2" s="1"/>
  <c r="AE102" i="2" s="1"/>
  <c r="AF102" i="2" s="1"/>
  <c r="AG102" i="2"/>
  <c r="L177" i="1"/>
  <c r="P177" i="1" s="1"/>
  <c r="I178" i="1"/>
  <c r="J178" i="1"/>
  <c r="K178" i="1"/>
  <c r="H178" i="1"/>
  <c r="M178" i="1"/>
  <c r="G179" i="1"/>
  <c r="AL99" i="2" l="1"/>
  <c r="Y103" i="2"/>
  <c r="L107" i="2"/>
  <c r="K108" i="2"/>
  <c r="J108" i="2"/>
  <c r="AZ99" i="2"/>
  <c r="AM99" i="2"/>
  <c r="AN99" i="2"/>
  <c r="M107" i="2"/>
  <c r="N107" i="2"/>
  <c r="T105" i="2"/>
  <c r="O105" i="2"/>
  <c r="P105" i="2" s="1"/>
  <c r="Q105" i="2" s="1"/>
  <c r="R105" i="2" s="1"/>
  <c r="S105" i="2" s="1"/>
  <c r="AY95" i="2"/>
  <c r="AU95" i="2"/>
  <c r="AW95" i="2" s="1"/>
  <c r="AK100" i="2"/>
  <c r="BA100" i="2"/>
  <c r="AJ100" i="2"/>
  <c r="AM97" i="2"/>
  <c r="AZ97" i="2"/>
  <c r="AN97" i="2"/>
  <c r="Z101" i="2"/>
  <c r="AA101" i="2"/>
  <c r="AM98" i="2"/>
  <c r="AZ98" i="2"/>
  <c r="AN98" i="2"/>
  <c r="O106" i="2"/>
  <c r="P106" i="2" s="1"/>
  <c r="Q106" i="2" s="1"/>
  <c r="R106" i="2" s="1"/>
  <c r="S106" i="2" s="1"/>
  <c r="T106" i="2"/>
  <c r="AH102" i="2"/>
  <c r="AI102" i="2" s="1"/>
  <c r="A110" i="2"/>
  <c r="B109" i="2"/>
  <c r="C109" i="2" s="1"/>
  <c r="D109" i="2" s="1"/>
  <c r="E109" i="2" s="1"/>
  <c r="F109" i="2" s="1"/>
  <c r="G109" i="2" s="1"/>
  <c r="H109" i="2" s="1"/>
  <c r="I109" i="2" s="1"/>
  <c r="Z103" i="2"/>
  <c r="AA103" i="2"/>
  <c r="X104" i="2"/>
  <c r="W104" i="2"/>
  <c r="L178" i="1"/>
  <c r="P178" i="1" s="1"/>
  <c r="G180" i="1"/>
  <c r="M179" i="1"/>
  <c r="K179" i="1"/>
  <c r="J179" i="1"/>
  <c r="I179" i="1"/>
  <c r="H179" i="1"/>
  <c r="U105" i="2" l="1"/>
  <c r="V105" i="2" s="1"/>
  <c r="L108" i="2"/>
  <c r="AL100" i="2"/>
  <c r="AM100" i="2" s="1"/>
  <c r="U106" i="2"/>
  <c r="V106" i="2" s="1"/>
  <c r="Y104" i="2"/>
  <c r="L179" i="1"/>
  <c r="P179" i="1" s="1"/>
  <c r="K109" i="2"/>
  <c r="J109" i="2"/>
  <c r="AJ102" i="2"/>
  <c r="AK102" i="2"/>
  <c r="BA102" i="2"/>
  <c r="X105" i="2"/>
  <c r="W105" i="2"/>
  <c r="A111" i="2"/>
  <c r="B110" i="2"/>
  <c r="C110" i="2" s="1"/>
  <c r="D110" i="2" s="1"/>
  <c r="E110" i="2" s="1"/>
  <c r="F110" i="2" s="1"/>
  <c r="G110" i="2" s="1"/>
  <c r="H110" i="2" s="1"/>
  <c r="I110" i="2" s="1"/>
  <c r="AG101" i="2"/>
  <c r="AB101" i="2"/>
  <c r="AC101" i="2" s="1"/>
  <c r="AD101" i="2" s="1"/>
  <c r="AE101" i="2" s="1"/>
  <c r="AF101" i="2" s="1"/>
  <c r="T107" i="2"/>
  <c r="O107" i="2"/>
  <c r="P107" i="2" s="1"/>
  <c r="Q107" i="2" s="1"/>
  <c r="R107" i="2" s="1"/>
  <c r="S107" i="2" s="1"/>
  <c r="M108" i="2"/>
  <c r="N108" i="2"/>
  <c r="X106" i="2"/>
  <c r="W106" i="2"/>
  <c r="AO97" i="2"/>
  <c r="AP97" i="2" s="1"/>
  <c r="AQ97" i="2" s="1"/>
  <c r="AR97" i="2" s="1"/>
  <c r="AS97" i="2" s="1"/>
  <c r="AT97" i="2"/>
  <c r="AX97" i="2" s="1"/>
  <c r="Z104" i="2"/>
  <c r="AA104" i="2"/>
  <c r="AG103" i="2"/>
  <c r="AB103" i="2"/>
  <c r="AC103" i="2" s="1"/>
  <c r="AD103" i="2" s="1"/>
  <c r="AE103" i="2" s="1"/>
  <c r="AF103" i="2" s="1"/>
  <c r="AH103" i="2" s="1"/>
  <c r="AI103" i="2" s="1"/>
  <c r="AT98" i="2"/>
  <c r="AX98" i="2" s="1"/>
  <c r="AO98" i="2"/>
  <c r="AP98" i="2" s="1"/>
  <c r="AQ98" i="2" s="1"/>
  <c r="AR98" i="2" s="1"/>
  <c r="AS98" i="2" s="1"/>
  <c r="AT99" i="2"/>
  <c r="AX99" i="2" s="1"/>
  <c r="AO99" i="2"/>
  <c r="AP99" i="2" s="1"/>
  <c r="AQ99" i="2" s="1"/>
  <c r="AR99" i="2" s="1"/>
  <c r="AS99" i="2" s="1"/>
  <c r="H180" i="1"/>
  <c r="K180" i="1"/>
  <c r="J180" i="1"/>
  <c r="I180" i="1"/>
  <c r="M180" i="1"/>
  <c r="G181" i="1"/>
  <c r="AH101" i="2" l="1"/>
  <c r="AI101" i="2" s="1"/>
  <c r="L109" i="2"/>
  <c r="Y105" i="2"/>
  <c r="AN100" i="2"/>
  <c r="AO100" i="2" s="1"/>
  <c r="AP100" i="2" s="1"/>
  <c r="AQ100" i="2" s="1"/>
  <c r="AR100" i="2" s="1"/>
  <c r="AS100" i="2" s="1"/>
  <c r="AZ100" i="2"/>
  <c r="L180" i="1"/>
  <c r="AL102" i="2"/>
  <c r="K110" i="2"/>
  <c r="J110" i="2"/>
  <c r="AY99" i="2"/>
  <c r="AU99" i="2"/>
  <c r="AW99" i="2" s="1"/>
  <c r="AJ103" i="2"/>
  <c r="AK103" i="2"/>
  <c r="BA103" i="2"/>
  <c r="BA101" i="2"/>
  <c r="AK101" i="2"/>
  <c r="AJ101" i="2"/>
  <c r="M109" i="2"/>
  <c r="N109" i="2"/>
  <c r="AB104" i="2"/>
  <c r="AC104" i="2" s="1"/>
  <c r="AD104" i="2" s="1"/>
  <c r="AE104" i="2" s="1"/>
  <c r="AF104" i="2" s="1"/>
  <c r="AH104" i="2" s="1"/>
  <c r="AI104" i="2" s="1"/>
  <c r="AG104" i="2"/>
  <c r="Z105" i="2"/>
  <c r="AA105" i="2"/>
  <c r="AZ102" i="2"/>
  <c r="AM102" i="2"/>
  <c r="AN102" i="2"/>
  <c r="Y106" i="2"/>
  <c r="U107" i="2"/>
  <c r="V107" i="2" s="1"/>
  <c r="AY98" i="2"/>
  <c r="AU98" i="2"/>
  <c r="AW98" i="2" s="1"/>
  <c r="AY97" i="2"/>
  <c r="AU97" i="2"/>
  <c r="AW97" i="2" s="1"/>
  <c r="O108" i="2"/>
  <c r="P108" i="2" s="1"/>
  <c r="Q108" i="2" s="1"/>
  <c r="R108" i="2" s="1"/>
  <c r="S108" i="2" s="1"/>
  <c r="T108" i="2"/>
  <c r="A112" i="2"/>
  <c r="B111" i="2"/>
  <c r="C111" i="2" s="1"/>
  <c r="D111" i="2" s="1"/>
  <c r="E111" i="2" s="1"/>
  <c r="F111" i="2" s="1"/>
  <c r="G111" i="2" s="1"/>
  <c r="H111" i="2" s="1"/>
  <c r="I111" i="2" s="1"/>
  <c r="I181" i="1"/>
  <c r="H181" i="1"/>
  <c r="M181" i="1"/>
  <c r="K181" i="1"/>
  <c r="J181" i="1"/>
  <c r="G182" i="1"/>
  <c r="P180" i="1"/>
  <c r="AT100" i="2" l="1"/>
  <c r="AX100" i="2" s="1"/>
  <c r="L110" i="2"/>
  <c r="M110" i="2" s="1"/>
  <c r="AL101" i="2"/>
  <c r="AN101" i="2" s="1"/>
  <c r="J111" i="2"/>
  <c r="K111" i="2"/>
  <c r="AB105" i="2"/>
  <c r="AC105" i="2" s="1"/>
  <c r="AD105" i="2" s="1"/>
  <c r="AE105" i="2" s="1"/>
  <c r="AF105" i="2" s="1"/>
  <c r="AH105" i="2" s="1"/>
  <c r="AI105" i="2" s="1"/>
  <c r="AG105" i="2"/>
  <c r="AK104" i="2"/>
  <c r="BA104" i="2"/>
  <c r="AJ104" i="2"/>
  <c r="A113" i="2"/>
  <c r="B112" i="2"/>
  <c r="C112" i="2" s="1"/>
  <c r="D112" i="2" s="1"/>
  <c r="E112" i="2" s="1"/>
  <c r="F112" i="2" s="1"/>
  <c r="G112" i="2" s="1"/>
  <c r="H112" i="2" s="1"/>
  <c r="I112" i="2" s="1"/>
  <c r="Z106" i="2"/>
  <c r="AA106" i="2"/>
  <c r="AZ101" i="2"/>
  <c r="AM101" i="2"/>
  <c r="AL103" i="2"/>
  <c r="X107" i="2"/>
  <c r="W107" i="2"/>
  <c r="AY100" i="2"/>
  <c r="AU100" i="2"/>
  <c r="AW100" i="2" s="1"/>
  <c r="O109" i="2"/>
  <c r="P109" i="2" s="1"/>
  <c r="Q109" i="2" s="1"/>
  <c r="R109" i="2" s="1"/>
  <c r="S109" i="2" s="1"/>
  <c r="U109" i="2" s="1"/>
  <c r="V109" i="2" s="1"/>
  <c r="T109" i="2"/>
  <c r="AT102" i="2"/>
  <c r="AX102" i="2" s="1"/>
  <c r="AO102" i="2"/>
  <c r="AP102" i="2" s="1"/>
  <c r="AQ102" i="2" s="1"/>
  <c r="AR102" i="2" s="1"/>
  <c r="AS102" i="2" s="1"/>
  <c r="U108" i="2"/>
  <c r="V108" i="2" s="1"/>
  <c r="H182" i="1"/>
  <c r="J182" i="1"/>
  <c r="G183" i="1"/>
  <c r="K182" i="1"/>
  <c r="M182" i="1"/>
  <c r="I182" i="1"/>
  <c r="L181" i="1"/>
  <c r="P181" i="1" s="1"/>
  <c r="N110" i="2" l="1"/>
  <c r="AL104" i="2"/>
  <c r="L182" i="1"/>
  <c r="P182" i="1" s="1"/>
  <c r="L111" i="2"/>
  <c r="M111" i="2" s="1"/>
  <c r="K112" i="2"/>
  <c r="J112" i="2"/>
  <c r="W109" i="2"/>
  <c r="X109" i="2"/>
  <c r="AB106" i="2"/>
  <c r="AC106" i="2" s="1"/>
  <c r="AD106" i="2" s="1"/>
  <c r="AE106" i="2" s="1"/>
  <c r="AF106" i="2" s="1"/>
  <c r="AG106" i="2"/>
  <c r="T110" i="2"/>
  <c r="O110" i="2"/>
  <c r="P110" i="2" s="1"/>
  <c r="Q110" i="2" s="1"/>
  <c r="R110" i="2" s="1"/>
  <c r="S110" i="2" s="1"/>
  <c r="Y107" i="2"/>
  <c r="X108" i="2"/>
  <c r="W108" i="2"/>
  <c r="AM104" i="2"/>
  <c r="AZ104" i="2"/>
  <c r="AN104" i="2"/>
  <c r="BA105" i="2"/>
  <c r="AJ105" i="2"/>
  <c r="AK105" i="2"/>
  <c r="AY102" i="2"/>
  <c r="AU102" i="2"/>
  <c r="AW102" i="2" s="1"/>
  <c r="AN103" i="2"/>
  <c r="AZ103" i="2"/>
  <c r="AM103" i="2"/>
  <c r="AO101" i="2"/>
  <c r="AP101" i="2" s="1"/>
  <c r="AQ101" i="2" s="1"/>
  <c r="AR101" i="2" s="1"/>
  <c r="AS101" i="2" s="1"/>
  <c r="AT101" i="2"/>
  <c r="AX101" i="2" s="1"/>
  <c r="A114" i="2"/>
  <c r="B113" i="2"/>
  <c r="C113" i="2" s="1"/>
  <c r="D113" i="2" s="1"/>
  <c r="E113" i="2" s="1"/>
  <c r="F113" i="2" s="1"/>
  <c r="G113" i="2" s="1"/>
  <c r="H113" i="2" s="1"/>
  <c r="I113" i="2" s="1"/>
  <c r="I183" i="1"/>
  <c r="H183" i="1"/>
  <c r="G184" i="1"/>
  <c r="J183" i="1"/>
  <c r="K183" i="1"/>
  <c r="M183" i="1"/>
  <c r="N111" i="2" l="1"/>
  <c r="AH106" i="2"/>
  <c r="AI106" i="2" s="1"/>
  <c r="Y108" i="2"/>
  <c r="Y109" i="2"/>
  <c r="Z109" i="2" s="1"/>
  <c r="AL105" i="2"/>
  <c r="AY101" i="2"/>
  <c r="AU101" i="2"/>
  <c r="AW101" i="2" s="1"/>
  <c r="Z108" i="2"/>
  <c r="AA108" i="2"/>
  <c r="AK106" i="2"/>
  <c r="AJ106" i="2"/>
  <c r="BA106" i="2"/>
  <c r="AM105" i="2"/>
  <c r="AZ105" i="2"/>
  <c r="AN105" i="2"/>
  <c r="AT104" i="2"/>
  <c r="AX104" i="2" s="1"/>
  <c r="AO104" i="2"/>
  <c r="AP104" i="2" s="1"/>
  <c r="AQ104" i="2" s="1"/>
  <c r="AR104" i="2" s="1"/>
  <c r="AS104" i="2" s="1"/>
  <c r="U110" i="2"/>
  <c r="V110" i="2" s="1"/>
  <c r="L112" i="2"/>
  <c r="A115" i="2"/>
  <c r="B114" i="2"/>
  <c r="C114" i="2" s="1"/>
  <c r="D114" i="2" s="1"/>
  <c r="E114" i="2" s="1"/>
  <c r="F114" i="2" s="1"/>
  <c r="G114" i="2" s="1"/>
  <c r="Z107" i="2"/>
  <c r="AA107" i="2"/>
  <c r="O111" i="2"/>
  <c r="P111" i="2" s="1"/>
  <c r="Q111" i="2" s="1"/>
  <c r="R111" i="2" s="1"/>
  <c r="S111" i="2" s="1"/>
  <c r="T111" i="2"/>
  <c r="J113" i="2"/>
  <c r="K113" i="2"/>
  <c r="AO103" i="2"/>
  <c r="AP103" i="2" s="1"/>
  <c r="AQ103" i="2" s="1"/>
  <c r="AR103" i="2" s="1"/>
  <c r="AS103" i="2" s="1"/>
  <c r="AT103" i="2"/>
  <c r="AX103" i="2" s="1"/>
  <c r="L183" i="1"/>
  <c r="P183" i="1" s="1"/>
  <c r="I184" i="1"/>
  <c r="J184" i="1"/>
  <c r="K184" i="1"/>
  <c r="H184" i="1"/>
  <c r="M184" i="1"/>
  <c r="G185" i="1"/>
  <c r="AA109" i="2" l="1"/>
  <c r="L184" i="1"/>
  <c r="P184" i="1" s="1"/>
  <c r="AL106" i="2"/>
  <c r="AZ106" i="2" s="1"/>
  <c r="L113" i="2"/>
  <c r="M113" i="2" s="1"/>
  <c r="N113" i="2"/>
  <c r="W110" i="2"/>
  <c r="X110" i="2"/>
  <c r="AY103" i="2"/>
  <c r="AU103" i="2"/>
  <c r="AW103" i="2" s="1"/>
  <c r="AG109" i="2"/>
  <c r="AB109" i="2"/>
  <c r="AC109" i="2" s="1"/>
  <c r="AD109" i="2" s="1"/>
  <c r="AE109" i="2" s="1"/>
  <c r="AF109" i="2" s="1"/>
  <c r="AH109" i="2" s="1"/>
  <c r="AI109" i="2" s="1"/>
  <c r="AB107" i="2"/>
  <c r="AC107" i="2" s="1"/>
  <c r="AD107" i="2" s="1"/>
  <c r="AE107" i="2" s="1"/>
  <c r="AF107" i="2" s="1"/>
  <c r="AG107" i="2"/>
  <c r="M112" i="2"/>
  <c r="N112" i="2"/>
  <c r="AM106" i="2"/>
  <c r="AN106" i="2"/>
  <c r="A116" i="2"/>
  <c r="B115" i="2"/>
  <c r="C115" i="2" s="1"/>
  <c r="D115" i="2" s="1"/>
  <c r="E115" i="2" s="1"/>
  <c r="F115" i="2" s="1"/>
  <c r="G115" i="2" s="1"/>
  <c r="H115" i="2" s="1"/>
  <c r="I115" i="2" s="1"/>
  <c r="AG108" i="2"/>
  <c r="AB108" i="2"/>
  <c r="AC108" i="2" s="1"/>
  <c r="AD108" i="2" s="1"/>
  <c r="AE108" i="2" s="1"/>
  <c r="AF108" i="2" s="1"/>
  <c r="AY104" i="2"/>
  <c r="AU104" i="2"/>
  <c r="AW104" i="2" s="1"/>
  <c r="AT105" i="2"/>
  <c r="AX105" i="2" s="1"/>
  <c r="AO105" i="2"/>
  <c r="AP105" i="2" s="1"/>
  <c r="AQ105" i="2" s="1"/>
  <c r="AR105" i="2" s="1"/>
  <c r="AS105" i="2" s="1"/>
  <c r="U111" i="2"/>
  <c r="V111" i="2" s="1"/>
  <c r="H114" i="2"/>
  <c r="I114" i="2" s="1"/>
  <c r="M185" i="1"/>
  <c r="J185" i="1"/>
  <c r="H185" i="1"/>
  <c r="I185" i="1"/>
  <c r="K185" i="1"/>
  <c r="G186" i="1"/>
  <c r="AH107" i="2" l="1"/>
  <c r="AI107" i="2" s="1"/>
  <c r="AK107" i="2" s="1"/>
  <c r="Y110" i="2"/>
  <c r="K114" i="2"/>
  <c r="J114" i="2"/>
  <c r="A117" i="2"/>
  <c r="B116" i="2"/>
  <c r="C116" i="2" s="1"/>
  <c r="D116" i="2" s="1"/>
  <c r="E116" i="2" s="1"/>
  <c r="F116" i="2" s="1"/>
  <c r="G116" i="2" s="1"/>
  <c r="H116" i="2" s="1"/>
  <c r="I116" i="2" s="1"/>
  <c r="BA109" i="2"/>
  <c r="AK109" i="2"/>
  <c r="AJ109" i="2"/>
  <c r="T113" i="2"/>
  <c r="O113" i="2"/>
  <c r="P113" i="2" s="1"/>
  <c r="Q113" i="2" s="1"/>
  <c r="R113" i="2" s="1"/>
  <c r="S113" i="2" s="1"/>
  <c r="U113" i="2" s="1"/>
  <c r="V113" i="2" s="1"/>
  <c r="J115" i="2"/>
  <c r="K115" i="2"/>
  <c r="AO106" i="2"/>
  <c r="AP106" i="2" s="1"/>
  <c r="AQ106" i="2" s="1"/>
  <c r="AR106" i="2" s="1"/>
  <c r="AS106" i="2" s="1"/>
  <c r="AT106" i="2"/>
  <c r="AX106" i="2" s="1"/>
  <c r="AJ107" i="2"/>
  <c r="BA107" i="2"/>
  <c r="Z110" i="2"/>
  <c r="AA110" i="2"/>
  <c r="AH108" i="2"/>
  <c r="AI108" i="2" s="1"/>
  <c r="AY105" i="2"/>
  <c r="AU105" i="2"/>
  <c r="AW105" i="2" s="1"/>
  <c r="W111" i="2"/>
  <c r="X111" i="2"/>
  <c r="T112" i="2"/>
  <c r="O112" i="2"/>
  <c r="P112" i="2" s="1"/>
  <c r="Q112" i="2" s="1"/>
  <c r="R112" i="2" s="1"/>
  <c r="S112" i="2" s="1"/>
  <c r="U112" i="2" s="1"/>
  <c r="V112" i="2" s="1"/>
  <c r="H186" i="1"/>
  <c r="J186" i="1"/>
  <c r="I186" i="1"/>
  <c r="K186" i="1"/>
  <c r="G187" i="1"/>
  <c r="M186" i="1"/>
  <c r="L185" i="1"/>
  <c r="P185" i="1" s="1"/>
  <c r="AL107" i="2" l="1"/>
  <c r="Y111" i="2"/>
  <c r="K116" i="2"/>
  <c r="J116" i="2"/>
  <c r="X112" i="2"/>
  <c r="W112" i="2"/>
  <c r="AB110" i="2"/>
  <c r="AC110" i="2" s="1"/>
  <c r="AD110" i="2" s="1"/>
  <c r="AE110" i="2" s="1"/>
  <c r="AF110" i="2" s="1"/>
  <c r="AH110" i="2" s="1"/>
  <c r="AI110" i="2" s="1"/>
  <c r="AG110" i="2"/>
  <c r="W113" i="2"/>
  <c r="X113" i="2"/>
  <c r="Z111" i="2"/>
  <c r="AA111" i="2"/>
  <c r="AM107" i="2"/>
  <c r="AZ107" i="2"/>
  <c r="AN107" i="2"/>
  <c r="L114" i="2"/>
  <c r="AJ108" i="2"/>
  <c r="BA108" i="2"/>
  <c r="AK108" i="2"/>
  <c r="A118" i="2"/>
  <c r="B117" i="2"/>
  <c r="C117" i="2" s="1"/>
  <c r="D117" i="2" s="1"/>
  <c r="E117" i="2" s="1"/>
  <c r="F117" i="2" s="1"/>
  <c r="G117" i="2" s="1"/>
  <c r="H117" i="2" s="1"/>
  <c r="I117" i="2" s="1"/>
  <c r="L186" i="1"/>
  <c r="P186" i="1" s="1"/>
  <c r="L115" i="2"/>
  <c r="AL109" i="2"/>
  <c r="AY106" i="2"/>
  <c r="AU106" i="2"/>
  <c r="AW106" i="2" s="1"/>
  <c r="J187" i="1"/>
  <c r="M187" i="1"/>
  <c r="K187" i="1"/>
  <c r="H187" i="1"/>
  <c r="G188" i="1"/>
  <c r="I187" i="1"/>
  <c r="Y112" i="2" l="1"/>
  <c r="L187" i="1"/>
  <c r="L116" i="2"/>
  <c r="M116" i="2" s="1"/>
  <c r="K117" i="2"/>
  <c r="J117" i="2"/>
  <c r="AG111" i="2"/>
  <c r="AB111" i="2"/>
  <c r="AC111" i="2" s="1"/>
  <c r="AD111" i="2" s="1"/>
  <c r="AE111" i="2" s="1"/>
  <c r="AF111" i="2" s="1"/>
  <c r="AH111" i="2" s="1"/>
  <c r="AI111" i="2" s="1"/>
  <c r="AK110" i="2"/>
  <c r="AJ110" i="2"/>
  <c r="BA110" i="2"/>
  <c r="M115" i="2"/>
  <c r="N115" i="2"/>
  <c r="AZ109" i="2"/>
  <c r="AM109" i="2"/>
  <c r="AN109" i="2"/>
  <c r="A119" i="2"/>
  <c r="B118" i="2"/>
  <c r="C118" i="2" s="1"/>
  <c r="D118" i="2" s="1"/>
  <c r="E118" i="2" s="1"/>
  <c r="F118" i="2" s="1"/>
  <c r="G118" i="2" s="1"/>
  <c r="M114" i="2"/>
  <c r="N114" i="2"/>
  <c r="AO107" i="2"/>
  <c r="AP107" i="2" s="1"/>
  <c r="AQ107" i="2" s="1"/>
  <c r="AR107" i="2" s="1"/>
  <c r="AS107" i="2" s="1"/>
  <c r="AT107" i="2"/>
  <c r="AX107" i="2" s="1"/>
  <c r="AL108" i="2"/>
  <c r="Y113" i="2"/>
  <c r="Z112" i="2"/>
  <c r="AA112" i="2"/>
  <c r="P187" i="1"/>
  <c r="K188" i="1"/>
  <c r="I188" i="1"/>
  <c r="H188" i="1"/>
  <c r="J188" i="1"/>
  <c r="M188" i="1"/>
  <c r="G189" i="1"/>
  <c r="N116" i="2" l="1"/>
  <c r="H118" i="2"/>
  <c r="I118" i="2" s="1"/>
  <c r="AZ108" i="2"/>
  <c r="AM108" i="2"/>
  <c r="AN108" i="2"/>
  <c r="T116" i="2"/>
  <c r="O116" i="2"/>
  <c r="P116" i="2" s="1"/>
  <c r="Q116" i="2" s="1"/>
  <c r="R116" i="2" s="1"/>
  <c r="S116" i="2" s="1"/>
  <c r="U116" i="2" s="1"/>
  <c r="V116" i="2" s="1"/>
  <c r="A120" i="2"/>
  <c r="B119" i="2"/>
  <c r="C119" i="2" s="1"/>
  <c r="D119" i="2" s="1"/>
  <c r="E119" i="2" s="1"/>
  <c r="F119" i="2" s="1"/>
  <c r="G119" i="2" s="1"/>
  <c r="Z113" i="2"/>
  <c r="AA113" i="2"/>
  <c r="AL110" i="2"/>
  <c r="L117" i="2"/>
  <c r="AB112" i="2"/>
  <c r="AC112" i="2" s="1"/>
  <c r="AD112" i="2" s="1"/>
  <c r="AE112" i="2" s="1"/>
  <c r="AF112" i="2" s="1"/>
  <c r="AG112" i="2"/>
  <c r="AY107" i="2"/>
  <c r="AU107" i="2"/>
  <c r="AW107" i="2" s="1"/>
  <c r="O114" i="2"/>
  <c r="P114" i="2" s="1"/>
  <c r="Q114" i="2" s="1"/>
  <c r="R114" i="2" s="1"/>
  <c r="S114" i="2" s="1"/>
  <c r="T114" i="2"/>
  <c r="AT109" i="2"/>
  <c r="AX109" i="2" s="1"/>
  <c r="AO109" i="2"/>
  <c r="AP109" i="2" s="1"/>
  <c r="AQ109" i="2" s="1"/>
  <c r="AR109" i="2" s="1"/>
  <c r="AS109" i="2" s="1"/>
  <c r="O115" i="2"/>
  <c r="P115" i="2" s="1"/>
  <c r="Q115" i="2" s="1"/>
  <c r="R115" i="2" s="1"/>
  <c r="S115" i="2" s="1"/>
  <c r="T115" i="2"/>
  <c r="AJ111" i="2"/>
  <c r="AK111" i="2"/>
  <c r="BA111" i="2"/>
  <c r="K10" i="1" s="1"/>
  <c r="I189" i="1"/>
  <c r="J189" i="1"/>
  <c r="H189" i="1"/>
  <c r="K189" i="1"/>
  <c r="G190" i="1"/>
  <c r="M189" i="1"/>
  <c r="L188" i="1"/>
  <c r="P188" i="1" s="1"/>
  <c r="U115" i="2" l="1"/>
  <c r="V115" i="2" s="1"/>
  <c r="AH112" i="2"/>
  <c r="AI112" i="2" s="1"/>
  <c r="U114" i="2"/>
  <c r="V114" i="2" s="1"/>
  <c r="X114" i="2" s="1"/>
  <c r="AY109" i="2"/>
  <c r="AU109" i="2"/>
  <c r="AW109" i="2" s="1"/>
  <c r="M117" i="2"/>
  <c r="N117" i="2"/>
  <c r="AK112" i="2"/>
  <c r="BA112" i="2"/>
  <c r="AJ112" i="2"/>
  <c r="AB113" i="2"/>
  <c r="AC113" i="2" s="1"/>
  <c r="AD113" i="2" s="1"/>
  <c r="AE113" i="2" s="1"/>
  <c r="AF113" i="2" s="1"/>
  <c r="AG113" i="2"/>
  <c r="K118" i="2"/>
  <c r="J118" i="2"/>
  <c r="X115" i="2"/>
  <c r="W115" i="2"/>
  <c r="W116" i="2"/>
  <c r="X116" i="2"/>
  <c r="L189" i="1"/>
  <c r="P189" i="1" s="1"/>
  <c r="H119" i="2"/>
  <c r="I119" i="2" s="1"/>
  <c r="W114" i="2"/>
  <c r="AZ110" i="2"/>
  <c r="AM110" i="2"/>
  <c r="AN110" i="2"/>
  <c r="A121" i="2"/>
  <c r="B120" i="2"/>
  <c r="C120" i="2" s="1"/>
  <c r="D120" i="2" s="1"/>
  <c r="E120" i="2" s="1"/>
  <c r="F120" i="2" s="1"/>
  <c r="G120" i="2" s="1"/>
  <c r="H120" i="2" s="1"/>
  <c r="I120" i="2" s="1"/>
  <c r="AO108" i="2"/>
  <c r="AP108" i="2" s="1"/>
  <c r="AQ108" i="2" s="1"/>
  <c r="AR108" i="2" s="1"/>
  <c r="AS108" i="2" s="1"/>
  <c r="AT108" i="2"/>
  <c r="AX108" i="2" s="1"/>
  <c r="AL111" i="2"/>
  <c r="J190" i="1"/>
  <c r="K190" i="1"/>
  <c r="I190" i="1"/>
  <c r="H190" i="1"/>
  <c r="M190" i="1"/>
  <c r="G191" i="1"/>
  <c r="Y114" i="2" l="1"/>
  <c r="Y115" i="2"/>
  <c r="AH113" i="2"/>
  <c r="AI113" i="2" s="1"/>
  <c r="BA113" i="2" s="1"/>
  <c r="L118" i="2"/>
  <c r="M118" i="2" s="1"/>
  <c r="K120" i="2"/>
  <c r="J120" i="2"/>
  <c r="AZ111" i="2"/>
  <c r="J10" i="1" s="1"/>
  <c r="AM111" i="2"/>
  <c r="AN111" i="2"/>
  <c r="A122" i="2"/>
  <c r="B121" i="2"/>
  <c r="C121" i="2" s="1"/>
  <c r="D121" i="2" s="1"/>
  <c r="E121" i="2" s="1"/>
  <c r="F121" i="2" s="1"/>
  <c r="G121" i="2" s="1"/>
  <c r="H121" i="2" s="1"/>
  <c r="I121" i="2" s="1"/>
  <c r="Z114" i="2"/>
  <c r="AA114" i="2"/>
  <c r="AT110" i="2"/>
  <c r="AX110" i="2" s="1"/>
  <c r="AO110" i="2"/>
  <c r="AP110" i="2" s="1"/>
  <c r="AQ110" i="2" s="1"/>
  <c r="AR110" i="2" s="1"/>
  <c r="AS110" i="2" s="1"/>
  <c r="K119" i="2"/>
  <c r="J119" i="2"/>
  <c r="Z115" i="2"/>
  <c r="AA115" i="2"/>
  <c r="AY108" i="2"/>
  <c r="AU108" i="2"/>
  <c r="AW108" i="2" s="1"/>
  <c r="N118" i="2"/>
  <c r="T117" i="2"/>
  <c r="O117" i="2"/>
  <c r="P117" i="2" s="1"/>
  <c r="Q117" i="2" s="1"/>
  <c r="R117" i="2" s="1"/>
  <c r="S117" i="2" s="1"/>
  <c r="Y116" i="2"/>
  <c r="AL112" i="2"/>
  <c r="M191" i="1"/>
  <c r="K191" i="1"/>
  <c r="I191" i="1"/>
  <c r="J191" i="1"/>
  <c r="G192" i="1"/>
  <c r="H191" i="1"/>
  <c r="L190" i="1"/>
  <c r="P190" i="1" s="1"/>
  <c r="AJ113" i="2" l="1"/>
  <c r="AK113" i="2"/>
  <c r="J121" i="2"/>
  <c r="K121" i="2"/>
  <c r="O118" i="2"/>
  <c r="P118" i="2" s="1"/>
  <c r="Q118" i="2" s="1"/>
  <c r="R118" i="2" s="1"/>
  <c r="S118" i="2" s="1"/>
  <c r="U118" i="2" s="1"/>
  <c r="V118" i="2" s="1"/>
  <c r="T118" i="2"/>
  <c r="AM112" i="2"/>
  <c r="AZ112" i="2"/>
  <c r="AN112" i="2"/>
  <c r="AY110" i="2"/>
  <c r="AU110" i="2"/>
  <c r="AW110" i="2" s="1"/>
  <c r="A123" i="2"/>
  <c r="B122" i="2"/>
  <c r="C122" i="2" s="1"/>
  <c r="D122" i="2" s="1"/>
  <c r="E122" i="2" s="1"/>
  <c r="F122" i="2" s="1"/>
  <c r="G122" i="2" s="1"/>
  <c r="H122" i="2" s="1"/>
  <c r="I122" i="2" s="1"/>
  <c r="L120" i="2"/>
  <c r="AB114" i="2"/>
  <c r="AC114" i="2" s="1"/>
  <c r="AD114" i="2" s="1"/>
  <c r="AE114" i="2" s="1"/>
  <c r="AF114" i="2" s="1"/>
  <c r="AG114" i="2"/>
  <c r="L191" i="1"/>
  <c r="P191" i="1" s="1"/>
  <c r="Z116" i="2"/>
  <c r="AA116" i="2"/>
  <c r="AG115" i="2"/>
  <c r="AB115" i="2"/>
  <c r="AC115" i="2" s="1"/>
  <c r="AD115" i="2" s="1"/>
  <c r="AE115" i="2" s="1"/>
  <c r="AF115" i="2" s="1"/>
  <c r="AH115" i="2" s="1"/>
  <c r="AI115" i="2" s="1"/>
  <c r="AT111" i="2"/>
  <c r="AX111" i="2" s="1"/>
  <c r="AO111" i="2"/>
  <c r="AP111" i="2" s="1"/>
  <c r="AQ111" i="2" s="1"/>
  <c r="AR111" i="2" s="1"/>
  <c r="AS111" i="2" s="1"/>
  <c r="U117" i="2"/>
  <c r="V117" i="2" s="1"/>
  <c r="L119" i="2"/>
  <c r="K192" i="1"/>
  <c r="J192" i="1"/>
  <c r="H192" i="1"/>
  <c r="M192" i="1"/>
  <c r="G193" i="1"/>
  <c r="I192" i="1"/>
  <c r="AL113" i="2" l="1"/>
  <c r="AZ113" i="2" s="1"/>
  <c r="AN113" i="2"/>
  <c r="AM113" i="2"/>
  <c r="AO113" i="2" s="1"/>
  <c r="AP113" i="2" s="1"/>
  <c r="AQ113" i="2" s="1"/>
  <c r="AR113" i="2" s="1"/>
  <c r="AS113" i="2" s="1"/>
  <c r="AH114" i="2"/>
  <c r="AI114" i="2" s="1"/>
  <c r="BA114" i="2" s="1"/>
  <c r="L121" i="2"/>
  <c r="K122" i="2"/>
  <c r="J122" i="2"/>
  <c r="AK115" i="2"/>
  <c r="AJ115" i="2"/>
  <c r="BA115" i="2"/>
  <c r="M121" i="2"/>
  <c r="N121" i="2"/>
  <c r="W118" i="2"/>
  <c r="X118" i="2"/>
  <c r="M119" i="2"/>
  <c r="N119" i="2"/>
  <c r="AY111" i="2"/>
  <c r="I10" i="1" s="1"/>
  <c r="AU111" i="2"/>
  <c r="AW111" i="2" s="1"/>
  <c r="AT113" i="2"/>
  <c r="AX113" i="2" s="1"/>
  <c r="A124" i="2"/>
  <c r="B123" i="2"/>
  <c r="C123" i="2" s="1"/>
  <c r="D123" i="2" s="1"/>
  <c r="E123" i="2" s="1"/>
  <c r="F123" i="2" s="1"/>
  <c r="G123" i="2" s="1"/>
  <c r="H123" i="2" s="1"/>
  <c r="I123" i="2" s="1"/>
  <c r="AB116" i="2"/>
  <c r="AC116" i="2" s="1"/>
  <c r="AD116" i="2" s="1"/>
  <c r="AE116" i="2" s="1"/>
  <c r="AF116" i="2" s="1"/>
  <c r="AG116" i="2"/>
  <c r="M120" i="2"/>
  <c r="N120" i="2"/>
  <c r="W117" i="2"/>
  <c r="X117" i="2"/>
  <c r="AT112" i="2"/>
  <c r="AX112" i="2" s="1"/>
  <c r="AO112" i="2"/>
  <c r="AP112" i="2" s="1"/>
  <c r="AQ112" i="2" s="1"/>
  <c r="AR112" i="2" s="1"/>
  <c r="AS112" i="2" s="1"/>
  <c r="M193" i="1"/>
  <c r="J193" i="1"/>
  <c r="G194" i="1"/>
  <c r="K193" i="1"/>
  <c r="H193" i="1"/>
  <c r="I193" i="1"/>
  <c r="L192" i="1"/>
  <c r="P192" i="1" s="1"/>
  <c r="AJ114" i="2" l="1"/>
  <c r="AK114" i="2"/>
  <c r="AL114" i="2" s="1"/>
  <c r="AL115" i="2"/>
  <c r="AY113" i="2"/>
  <c r="AU113" i="2"/>
  <c r="AW113" i="2" s="1"/>
  <c r="AY112" i="2"/>
  <c r="AU112" i="2"/>
  <c r="AW112" i="2" s="1"/>
  <c r="O119" i="2"/>
  <c r="P119" i="2" s="1"/>
  <c r="Q119" i="2" s="1"/>
  <c r="R119" i="2" s="1"/>
  <c r="S119" i="2" s="1"/>
  <c r="T119" i="2"/>
  <c r="O121" i="2"/>
  <c r="P121" i="2" s="1"/>
  <c r="Q121" i="2" s="1"/>
  <c r="R121" i="2" s="1"/>
  <c r="S121" i="2" s="1"/>
  <c r="T121" i="2"/>
  <c r="L122" i="2"/>
  <c r="T120" i="2"/>
  <c r="O120" i="2"/>
  <c r="P120" i="2" s="1"/>
  <c r="Q120" i="2" s="1"/>
  <c r="R120" i="2" s="1"/>
  <c r="S120" i="2" s="1"/>
  <c r="AH116" i="2"/>
  <c r="AI116" i="2" s="1"/>
  <c r="A125" i="2"/>
  <c r="B124" i="2"/>
  <c r="C124" i="2" s="1"/>
  <c r="D124" i="2" s="1"/>
  <c r="E124" i="2" s="1"/>
  <c r="F124" i="2" s="1"/>
  <c r="G124" i="2" s="1"/>
  <c r="H124" i="2" s="1"/>
  <c r="I124" i="2" s="1"/>
  <c r="L193" i="1"/>
  <c r="P193" i="1" s="1"/>
  <c r="Y117" i="2"/>
  <c r="J123" i="2"/>
  <c r="K123" i="2"/>
  <c r="O10" i="1"/>
  <c r="L10" i="1"/>
  <c r="P10" i="1" s="1"/>
  <c r="AM115" i="2"/>
  <c r="AZ115" i="2"/>
  <c r="AN115" i="2"/>
  <c r="Y118" i="2"/>
  <c r="J194" i="1"/>
  <c r="G195" i="1"/>
  <c r="H194" i="1"/>
  <c r="I194" i="1"/>
  <c r="K194" i="1"/>
  <c r="M194" i="1"/>
  <c r="AN114" i="2" l="1"/>
  <c r="AZ114" i="2"/>
  <c r="AM114" i="2"/>
  <c r="AO114" i="2" s="1"/>
  <c r="AP114" i="2" s="1"/>
  <c r="AQ114" i="2" s="1"/>
  <c r="AR114" i="2" s="1"/>
  <c r="AS114" i="2" s="1"/>
  <c r="U121" i="2"/>
  <c r="V121" i="2" s="1"/>
  <c r="W121" i="2" s="1"/>
  <c r="L123" i="2"/>
  <c r="K124" i="2"/>
  <c r="J124" i="2"/>
  <c r="M123" i="2"/>
  <c r="N123" i="2"/>
  <c r="L194" i="1"/>
  <c r="P194" i="1" s="1"/>
  <c r="U120" i="2"/>
  <c r="V120" i="2" s="1"/>
  <c r="AT115" i="2"/>
  <c r="AX115" i="2" s="1"/>
  <c r="AO115" i="2"/>
  <c r="AP115" i="2" s="1"/>
  <c r="AQ115" i="2" s="1"/>
  <c r="AR115" i="2" s="1"/>
  <c r="AS115" i="2" s="1"/>
  <c r="A126" i="2"/>
  <c r="B125" i="2"/>
  <c r="C125" i="2" s="1"/>
  <c r="D125" i="2" s="1"/>
  <c r="E125" i="2" s="1"/>
  <c r="F125" i="2" s="1"/>
  <c r="G125" i="2" s="1"/>
  <c r="H125" i="2" s="1"/>
  <c r="I125" i="2" s="1"/>
  <c r="Z118" i="2"/>
  <c r="AA118" i="2"/>
  <c r="Z117" i="2"/>
  <c r="AA117" i="2"/>
  <c r="AJ116" i="2"/>
  <c r="BA116" i="2"/>
  <c r="AK116" i="2"/>
  <c r="M122" i="2"/>
  <c r="N122" i="2"/>
  <c r="U119" i="2"/>
  <c r="V119" i="2" s="1"/>
  <c r="M195" i="1"/>
  <c r="J195" i="1"/>
  <c r="I195" i="1"/>
  <c r="K195" i="1"/>
  <c r="G196" i="1"/>
  <c r="H195" i="1"/>
  <c r="X121" i="2" l="1"/>
  <c r="AT114" i="2"/>
  <c r="AX114" i="2" s="1"/>
  <c r="K125" i="2"/>
  <c r="J125" i="2"/>
  <c r="AG117" i="2"/>
  <c r="AB117" i="2"/>
  <c r="AC117" i="2" s="1"/>
  <c r="AD117" i="2" s="1"/>
  <c r="AE117" i="2" s="1"/>
  <c r="AF117" i="2" s="1"/>
  <c r="AH117" i="2" s="1"/>
  <c r="AI117" i="2" s="1"/>
  <c r="T122" i="2"/>
  <c r="O122" i="2"/>
  <c r="P122" i="2" s="1"/>
  <c r="Q122" i="2" s="1"/>
  <c r="R122" i="2" s="1"/>
  <c r="S122" i="2" s="1"/>
  <c r="AY115" i="2"/>
  <c r="AU115" i="2"/>
  <c r="AW115" i="2" s="1"/>
  <c r="Y121" i="2"/>
  <c r="L124" i="2"/>
  <c r="AY114" i="2"/>
  <c r="AU114" i="2"/>
  <c r="AW114" i="2" s="1"/>
  <c r="AG118" i="2"/>
  <c r="AB118" i="2"/>
  <c r="AC118" i="2" s="1"/>
  <c r="AD118" i="2" s="1"/>
  <c r="AE118" i="2" s="1"/>
  <c r="AF118" i="2" s="1"/>
  <c r="A127" i="2"/>
  <c r="B126" i="2"/>
  <c r="C126" i="2" s="1"/>
  <c r="D126" i="2" s="1"/>
  <c r="E126" i="2" s="1"/>
  <c r="F126" i="2" s="1"/>
  <c r="G126" i="2" s="1"/>
  <c r="H126" i="2" s="1"/>
  <c r="I126" i="2" s="1"/>
  <c r="T123" i="2"/>
  <c r="O123" i="2"/>
  <c r="P123" i="2" s="1"/>
  <c r="Q123" i="2" s="1"/>
  <c r="R123" i="2" s="1"/>
  <c r="S123" i="2" s="1"/>
  <c r="U123" i="2" s="1"/>
  <c r="V123" i="2" s="1"/>
  <c r="AL116" i="2"/>
  <c r="X119" i="2"/>
  <c r="W119" i="2"/>
  <c r="X120" i="2"/>
  <c r="W120" i="2"/>
  <c r="H196" i="1"/>
  <c r="K196" i="1"/>
  <c r="G197" i="1"/>
  <c r="I196" i="1"/>
  <c r="J196" i="1"/>
  <c r="M196" i="1"/>
  <c r="L195" i="1"/>
  <c r="P195" i="1" s="1"/>
  <c r="Y119" i="2" l="1"/>
  <c r="L196" i="1"/>
  <c r="W123" i="2"/>
  <c r="X123" i="2"/>
  <c r="Z121" i="2"/>
  <c r="AA121" i="2"/>
  <c r="M124" i="2"/>
  <c r="N124" i="2"/>
  <c r="AH118" i="2"/>
  <c r="AI118" i="2" s="1"/>
  <c r="U122" i="2"/>
  <c r="V122" i="2" s="1"/>
  <c r="L125" i="2"/>
  <c r="K126" i="2"/>
  <c r="J126" i="2"/>
  <c r="AM116" i="2"/>
  <c r="AZ116" i="2"/>
  <c r="AN116" i="2"/>
  <c r="A128" i="2"/>
  <c r="B127" i="2"/>
  <c r="C127" i="2" s="1"/>
  <c r="D127" i="2" s="1"/>
  <c r="E127" i="2" s="1"/>
  <c r="F127" i="2" s="1"/>
  <c r="G127" i="2" s="1"/>
  <c r="H127" i="2" s="1"/>
  <c r="I127" i="2" s="1"/>
  <c r="Y120" i="2"/>
  <c r="Z119" i="2"/>
  <c r="AA119" i="2"/>
  <c r="BA117" i="2"/>
  <c r="AK117" i="2"/>
  <c r="AJ117" i="2"/>
  <c r="P196" i="1"/>
  <c r="H197" i="1"/>
  <c r="K197" i="1"/>
  <c r="G198" i="1"/>
  <c r="I197" i="1"/>
  <c r="J197" i="1"/>
  <c r="M197" i="1"/>
  <c r="AL117" i="2" l="1"/>
  <c r="L126" i="2"/>
  <c r="M126" i="2" s="1"/>
  <c r="Y123" i="2"/>
  <c r="K127" i="2"/>
  <c r="J127" i="2"/>
  <c r="AM117" i="2"/>
  <c r="AZ117" i="2"/>
  <c r="AN117" i="2"/>
  <c r="AG119" i="2"/>
  <c r="AB119" i="2"/>
  <c r="AC119" i="2" s="1"/>
  <c r="AD119" i="2" s="1"/>
  <c r="AE119" i="2" s="1"/>
  <c r="AF119" i="2" s="1"/>
  <c r="M125" i="2"/>
  <c r="N125" i="2"/>
  <c r="O124" i="2"/>
  <c r="P124" i="2" s="1"/>
  <c r="Q124" i="2" s="1"/>
  <c r="R124" i="2" s="1"/>
  <c r="S124" i="2" s="1"/>
  <c r="T124" i="2"/>
  <c r="Z123" i="2"/>
  <c r="AA123" i="2"/>
  <c r="A129" i="2"/>
  <c r="B128" i="2"/>
  <c r="C128" i="2" s="1"/>
  <c r="D128" i="2" s="1"/>
  <c r="E128" i="2" s="1"/>
  <c r="F128" i="2" s="1"/>
  <c r="G128" i="2" s="1"/>
  <c r="H128" i="2" s="1"/>
  <c r="I128" i="2" s="1"/>
  <c r="BA118" i="2"/>
  <c r="AK118" i="2"/>
  <c r="AJ118" i="2"/>
  <c r="AB121" i="2"/>
  <c r="AC121" i="2" s="1"/>
  <c r="AD121" i="2" s="1"/>
  <c r="AE121" i="2" s="1"/>
  <c r="AF121" i="2" s="1"/>
  <c r="AG121" i="2"/>
  <c r="Z120" i="2"/>
  <c r="AA120" i="2"/>
  <c r="AT116" i="2"/>
  <c r="AX116" i="2" s="1"/>
  <c r="AO116" i="2"/>
  <c r="AP116" i="2" s="1"/>
  <c r="AQ116" i="2" s="1"/>
  <c r="AR116" i="2" s="1"/>
  <c r="AS116" i="2" s="1"/>
  <c r="X122" i="2"/>
  <c r="W122" i="2"/>
  <c r="L197" i="1"/>
  <c r="P197" i="1" s="1"/>
  <c r="J198" i="1"/>
  <c r="K198" i="1"/>
  <c r="H198" i="1"/>
  <c r="I198" i="1"/>
  <c r="L198" i="1" s="1"/>
  <c r="M198" i="1"/>
  <c r="G199" i="1"/>
  <c r="N126" i="2" l="1"/>
  <c r="U124" i="2"/>
  <c r="V124" i="2" s="1"/>
  <c r="AH121" i="2"/>
  <c r="AI121" i="2" s="1"/>
  <c r="BA121" i="2" s="1"/>
  <c r="K128" i="2"/>
  <c r="J128" i="2"/>
  <c r="AY116" i="2"/>
  <c r="AU116" i="2"/>
  <c r="AW116" i="2" s="1"/>
  <c r="AB120" i="2"/>
  <c r="AC120" i="2" s="1"/>
  <c r="AD120" i="2" s="1"/>
  <c r="AE120" i="2" s="1"/>
  <c r="AF120" i="2" s="1"/>
  <c r="AG120" i="2"/>
  <c r="A130" i="2"/>
  <c r="B129" i="2"/>
  <c r="C129" i="2" s="1"/>
  <c r="D129" i="2" s="1"/>
  <c r="E129" i="2" s="1"/>
  <c r="F129" i="2" s="1"/>
  <c r="G129" i="2" s="1"/>
  <c r="H129" i="2" s="1"/>
  <c r="I129" i="2" s="1"/>
  <c r="W124" i="2"/>
  <c r="X124" i="2"/>
  <c r="L127" i="2"/>
  <c r="T126" i="2"/>
  <c r="O126" i="2"/>
  <c r="P126" i="2" s="1"/>
  <c r="Q126" i="2" s="1"/>
  <c r="R126" i="2" s="1"/>
  <c r="S126" i="2" s="1"/>
  <c r="AH119" i="2"/>
  <c r="AI119" i="2" s="1"/>
  <c r="AT117" i="2"/>
  <c r="AX117" i="2" s="1"/>
  <c r="AO117" i="2"/>
  <c r="AP117" i="2" s="1"/>
  <c r="AQ117" i="2" s="1"/>
  <c r="AR117" i="2" s="1"/>
  <c r="AS117" i="2" s="1"/>
  <c r="Y122" i="2"/>
  <c r="AL118" i="2"/>
  <c r="AK121" i="2"/>
  <c r="AB123" i="2"/>
  <c r="AC123" i="2" s="1"/>
  <c r="AD123" i="2" s="1"/>
  <c r="AE123" i="2" s="1"/>
  <c r="AF123" i="2" s="1"/>
  <c r="AH123" i="2" s="1"/>
  <c r="AI123" i="2" s="1"/>
  <c r="AG123" i="2"/>
  <c r="O125" i="2"/>
  <c r="P125" i="2" s="1"/>
  <c r="Q125" i="2" s="1"/>
  <c r="R125" i="2" s="1"/>
  <c r="S125" i="2" s="1"/>
  <c r="T125" i="2"/>
  <c r="P198" i="1"/>
  <c r="H199" i="1"/>
  <c r="J199" i="1"/>
  <c r="I199" i="1"/>
  <c r="G200" i="1"/>
  <c r="M199" i="1"/>
  <c r="K199" i="1"/>
  <c r="U126" i="2" l="1"/>
  <c r="V126" i="2" s="1"/>
  <c r="AJ121" i="2"/>
  <c r="U125" i="2"/>
  <c r="V125" i="2" s="1"/>
  <c r="AH120" i="2"/>
  <c r="AI120" i="2" s="1"/>
  <c r="AK120" i="2" s="1"/>
  <c r="AL121" i="2"/>
  <c r="K129" i="2"/>
  <c r="J129" i="2"/>
  <c r="AJ120" i="2"/>
  <c r="BA120" i="2"/>
  <c r="Z122" i="2"/>
  <c r="AA122" i="2"/>
  <c r="AJ123" i="2"/>
  <c r="AK123" i="2"/>
  <c r="BA123" i="2"/>
  <c r="AZ118" i="2"/>
  <c r="AM118" i="2"/>
  <c r="AN118" i="2"/>
  <c r="AJ119" i="2"/>
  <c r="AK119" i="2"/>
  <c r="BA119" i="2"/>
  <c r="M127" i="2"/>
  <c r="N127" i="2"/>
  <c r="L128" i="2"/>
  <c r="A131" i="2"/>
  <c r="B130" i="2"/>
  <c r="C130" i="2" s="1"/>
  <c r="D130" i="2" s="1"/>
  <c r="E130" i="2" s="1"/>
  <c r="F130" i="2" s="1"/>
  <c r="G130" i="2" s="1"/>
  <c r="H130" i="2" s="1"/>
  <c r="I130" i="2" s="1"/>
  <c r="X125" i="2"/>
  <c r="W125" i="2"/>
  <c r="AZ121" i="2"/>
  <c r="AM121" i="2"/>
  <c r="AN121" i="2"/>
  <c r="AY117" i="2"/>
  <c r="AU117" i="2"/>
  <c r="AW117" i="2" s="1"/>
  <c r="W126" i="2"/>
  <c r="X126" i="2"/>
  <c r="Y124" i="2"/>
  <c r="K200" i="1"/>
  <c r="G201" i="1"/>
  <c r="H200" i="1"/>
  <c r="I200" i="1"/>
  <c r="M200" i="1"/>
  <c r="J200" i="1"/>
  <c r="L199" i="1"/>
  <c r="P199" i="1" s="1"/>
  <c r="AL120" i="2" l="1"/>
  <c r="AL119" i="2"/>
  <c r="K130" i="2"/>
  <c r="J130" i="2"/>
  <c r="O127" i="2"/>
  <c r="P127" i="2" s="1"/>
  <c r="Q127" i="2" s="1"/>
  <c r="R127" i="2" s="1"/>
  <c r="S127" i="2" s="1"/>
  <c r="T127" i="2"/>
  <c r="Z124" i="2"/>
  <c r="AA124" i="2"/>
  <c r="AZ119" i="2"/>
  <c r="AM119" i="2"/>
  <c r="AN119" i="2"/>
  <c r="AB122" i="2"/>
  <c r="AC122" i="2" s="1"/>
  <c r="AD122" i="2" s="1"/>
  <c r="AE122" i="2" s="1"/>
  <c r="AF122" i="2" s="1"/>
  <c r="AG122" i="2"/>
  <c r="Y125" i="2"/>
  <c r="L129" i="2"/>
  <c r="M128" i="2"/>
  <c r="N128" i="2"/>
  <c r="L200" i="1"/>
  <c r="AO121" i="2"/>
  <c r="AP121" i="2" s="1"/>
  <c r="AQ121" i="2" s="1"/>
  <c r="AR121" i="2" s="1"/>
  <c r="AS121" i="2" s="1"/>
  <c r="AT121" i="2"/>
  <c r="AX121" i="2" s="1"/>
  <c r="A132" i="2"/>
  <c r="B131" i="2"/>
  <c r="C131" i="2" s="1"/>
  <c r="D131" i="2" s="1"/>
  <c r="E131" i="2" s="1"/>
  <c r="F131" i="2" s="1"/>
  <c r="G131" i="2" s="1"/>
  <c r="H131" i="2" s="1"/>
  <c r="I131" i="2" s="1"/>
  <c r="AT118" i="2"/>
  <c r="AX118" i="2" s="1"/>
  <c r="AO118" i="2"/>
  <c r="AP118" i="2" s="1"/>
  <c r="AQ118" i="2" s="1"/>
  <c r="AR118" i="2" s="1"/>
  <c r="AS118" i="2" s="1"/>
  <c r="AZ120" i="2"/>
  <c r="AM120" i="2"/>
  <c r="AN120" i="2"/>
  <c r="Y126" i="2"/>
  <c r="AL123" i="2"/>
  <c r="P200" i="1"/>
  <c r="J201" i="1"/>
  <c r="H201" i="1"/>
  <c r="G202" i="1"/>
  <c r="I201" i="1"/>
  <c r="M201" i="1"/>
  <c r="K201" i="1"/>
  <c r="AH122" i="2" l="1"/>
  <c r="AI122" i="2" s="1"/>
  <c r="U127" i="2"/>
  <c r="V127" i="2" s="1"/>
  <c r="L201" i="1"/>
  <c r="P201" i="1" s="1"/>
  <c r="AY118" i="2"/>
  <c r="AU118" i="2"/>
  <c r="AW118" i="2" s="1"/>
  <c r="J131" i="2"/>
  <c r="K131" i="2"/>
  <c r="AY121" i="2"/>
  <c r="AU121" i="2"/>
  <c r="AW121" i="2" s="1"/>
  <c r="M129" i="2"/>
  <c r="N129" i="2"/>
  <c r="AB124" i="2"/>
  <c r="AC124" i="2" s="1"/>
  <c r="AD124" i="2" s="1"/>
  <c r="AE124" i="2" s="1"/>
  <c r="AF124" i="2" s="1"/>
  <c r="AG124" i="2"/>
  <c r="Z126" i="2"/>
  <c r="AA126" i="2"/>
  <c r="AM123" i="2"/>
  <c r="AZ123" i="2"/>
  <c r="AN123" i="2"/>
  <c r="T128" i="2"/>
  <c r="O128" i="2"/>
  <c r="P128" i="2" s="1"/>
  <c r="Q128" i="2" s="1"/>
  <c r="R128" i="2" s="1"/>
  <c r="S128" i="2" s="1"/>
  <c r="AK122" i="2"/>
  <c r="BA122" i="2"/>
  <c r="AJ122" i="2"/>
  <c r="AL122" i="2" s="1"/>
  <c r="L130" i="2"/>
  <c r="AO120" i="2"/>
  <c r="AP120" i="2" s="1"/>
  <c r="AQ120" i="2" s="1"/>
  <c r="AR120" i="2" s="1"/>
  <c r="AS120" i="2" s="1"/>
  <c r="AT120" i="2"/>
  <c r="AX120" i="2" s="1"/>
  <c r="A133" i="2"/>
  <c r="B132" i="2"/>
  <c r="C132" i="2" s="1"/>
  <c r="D132" i="2" s="1"/>
  <c r="E132" i="2" s="1"/>
  <c r="F132" i="2" s="1"/>
  <c r="G132" i="2" s="1"/>
  <c r="H132" i="2" s="1"/>
  <c r="I132" i="2" s="1"/>
  <c r="W127" i="2"/>
  <c r="X127" i="2"/>
  <c r="Z125" i="2"/>
  <c r="AA125" i="2"/>
  <c r="AT119" i="2"/>
  <c r="AX119" i="2" s="1"/>
  <c r="AO119" i="2"/>
  <c r="AP119" i="2" s="1"/>
  <c r="AQ119" i="2" s="1"/>
  <c r="AR119" i="2" s="1"/>
  <c r="AS119" i="2" s="1"/>
  <c r="J202" i="1"/>
  <c r="H202" i="1"/>
  <c r="I202" i="1"/>
  <c r="M202" i="1"/>
  <c r="K202" i="1"/>
  <c r="G203" i="1"/>
  <c r="U128" i="2" l="1"/>
  <c r="V128" i="2" s="1"/>
  <c r="AH124" i="2"/>
  <c r="AI124" i="2" s="1"/>
  <c r="L202" i="1"/>
  <c r="P202" i="1" s="1"/>
  <c r="Y127" i="2"/>
  <c r="AA127" i="2" s="1"/>
  <c r="L131" i="2"/>
  <c r="J132" i="2"/>
  <c r="K132" i="2"/>
  <c r="W128" i="2"/>
  <c r="X128" i="2"/>
  <c r="AT123" i="2"/>
  <c r="AX123" i="2" s="1"/>
  <c r="AO123" i="2"/>
  <c r="AP123" i="2" s="1"/>
  <c r="AQ123" i="2" s="1"/>
  <c r="AR123" i="2" s="1"/>
  <c r="AS123" i="2" s="1"/>
  <c r="AK124" i="2"/>
  <c r="AJ124" i="2"/>
  <c r="BA124" i="2"/>
  <c r="AY119" i="2"/>
  <c r="AU119" i="2"/>
  <c r="AW119" i="2" s="1"/>
  <c r="AY120" i="2"/>
  <c r="AU120" i="2"/>
  <c r="AW120" i="2" s="1"/>
  <c r="M130" i="2"/>
  <c r="N130" i="2"/>
  <c r="AB125" i="2"/>
  <c r="AC125" i="2" s="1"/>
  <c r="AD125" i="2" s="1"/>
  <c r="AE125" i="2" s="1"/>
  <c r="AF125" i="2" s="1"/>
  <c r="AG125" i="2"/>
  <c r="AG126" i="2"/>
  <c r="AB126" i="2"/>
  <c r="AC126" i="2" s="1"/>
  <c r="AD126" i="2" s="1"/>
  <c r="AE126" i="2" s="1"/>
  <c r="AF126" i="2" s="1"/>
  <c r="AH126" i="2" s="1"/>
  <c r="AI126" i="2" s="1"/>
  <c r="O129" i="2"/>
  <c r="P129" i="2" s="1"/>
  <c r="Q129" i="2" s="1"/>
  <c r="R129" i="2" s="1"/>
  <c r="S129" i="2" s="1"/>
  <c r="T129" i="2"/>
  <c r="M131" i="2"/>
  <c r="N131" i="2"/>
  <c r="A134" i="2"/>
  <c r="B133" i="2"/>
  <c r="C133" i="2" s="1"/>
  <c r="D133" i="2" s="1"/>
  <c r="E133" i="2" s="1"/>
  <c r="F133" i="2" s="1"/>
  <c r="G133" i="2" s="1"/>
  <c r="H133" i="2" s="1"/>
  <c r="I133" i="2" s="1"/>
  <c r="AM122" i="2"/>
  <c r="AZ122" i="2"/>
  <c r="AN122" i="2"/>
  <c r="J203" i="1"/>
  <c r="G204" i="1"/>
  <c r="H203" i="1"/>
  <c r="K203" i="1"/>
  <c r="I203" i="1"/>
  <c r="M203" i="1"/>
  <c r="Z127" i="2" l="1"/>
  <c r="L203" i="1"/>
  <c r="P203" i="1" s="1"/>
  <c r="AH125" i="2"/>
  <c r="AI125" i="2" s="1"/>
  <c r="AJ125" i="2" s="1"/>
  <c r="AL124" i="2"/>
  <c r="AZ124" i="2" s="1"/>
  <c r="U129" i="2"/>
  <c r="V129" i="2" s="1"/>
  <c r="L132" i="2"/>
  <c r="K133" i="2"/>
  <c r="J133" i="2"/>
  <c r="AK126" i="2"/>
  <c r="BA126" i="2"/>
  <c r="AJ126" i="2"/>
  <c r="M132" i="2"/>
  <c r="N132" i="2"/>
  <c r="X129" i="2"/>
  <c r="W129" i="2"/>
  <c r="BA125" i="2"/>
  <c r="AB127" i="2"/>
  <c r="AC127" i="2" s="1"/>
  <c r="AD127" i="2" s="1"/>
  <c r="AE127" i="2" s="1"/>
  <c r="AF127" i="2" s="1"/>
  <c r="AG127" i="2"/>
  <c r="AY123" i="2"/>
  <c r="AU123" i="2"/>
  <c r="AW123" i="2" s="1"/>
  <c r="A135" i="2"/>
  <c r="B134" i="2"/>
  <c r="C134" i="2" s="1"/>
  <c r="D134" i="2" s="1"/>
  <c r="E134" i="2" s="1"/>
  <c r="F134" i="2" s="1"/>
  <c r="G134" i="2" s="1"/>
  <c r="H134" i="2" s="1"/>
  <c r="I134" i="2" s="1"/>
  <c r="Y128" i="2"/>
  <c r="AO122" i="2"/>
  <c r="AP122" i="2" s="1"/>
  <c r="AQ122" i="2" s="1"/>
  <c r="AR122" i="2" s="1"/>
  <c r="AS122" i="2" s="1"/>
  <c r="AT122" i="2"/>
  <c r="AX122" i="2" s="1"/>
  <c r="O131" i="2"/>
  <c r="P131" i="2" s="1"/>
  <c r="Q131" i="2" s="1"/>
  <c r="R131" i="2" s="1"/>
  <c r="S131" i="2" s="1"/>
  <c r="U131" i="2" s="1"/>
  <c r="V131" i="2" s="1"/>
  <c r="T131" i="2"/>
  <c r="T130" i="2"/>
  <c r="O130" i="2"/>
  <c r="P130" i="2" s="1"/>
  <c r="Q130" i="2" s="1"/>
  <c r="R130" i="2" s="1"/>
  <c r="S130" i="2" s="1"/>
  <c r="AM124" i="2"/>
  <c r="H204" i="1"/>
  <c r="G205" i="1"/>
  <c r="I204" i="1"/>
  <c r="J204" i="1"/>
  <c r="M204" i="1"/>
  <c r="K204" i="1"/>
  <c r="AH127" i="2" l="1"/>
  <c r="AI127" i="2" s="1"/>
  <c r="AN124" i="2"/>
  <c r="AK125" i="2"/>
  <c r="Y129" i="2"/>
  <c r="AL125" i="2"/>
  <c r="AL126" i="2"/>
  <c r="AN126" i="2" s="1"/>
  <c r="K134" i="2"/>
  <c r="J134" i="2"/>
  <c r="AT124" i="2"/>
  <c r="AX124" i="2" s="1"/>
  <c r="AO124" i="2"/>
  <c r="AP124" i="2" s="1"/>
  <c r="AQ124" i="2" s="1"/>
  <c r="AR124" i="2" s="1"/>
  <c r="AS124" i="2" s="1"/>
  <c r="BA127" i="2"/>
  <c r="AJ127" i="2"/>
  <c r="AK127" i="2"/>
  <c r="Z129" i="2"/>
  <c r="AA129" i="2"/>
  <c r="AZ126" i="2"/>
  <c r="W131" i="2"/>
  <c r="X131" i="2"/>
  <c r="A136" i="2"/>
  <c r="B135" i="2"/>
  <c r="C135" i="2" s="1"/>
  <c r="D135" i="2" s="1"/>
  <c r="E135" i="2" s="1"/>
  <c r="F135" i="2" s="1"/>
  <c r="G135" i="2" s="1"/>
  <c r="H135" i="2" s="1"/>
  <c r="I135" i="2" s="1"/>
  <c r="Z128" i="2"/>
  <c r="AA128" i="2"/>
  <c r="O132" i="2"/>
  <c r="P132" i="2" s="1"/>
  <c r="Q132" i="2" s="1"/>
  <c r="R132" i="2" s="1"/>
  <c r="S132" i="2" s="1"/>
  <c r="T132" i="2"/>
  <c r="L133" i="2"/>
  <c r="AY122" i="2"/>
  <c r="AU122" i="2"/>
  <c r="AW122" i="2" s="1"/>
  <c r="AZ125" i="2"/>
  <c r="AM125" i="2"/>
  <c r="AN125" i="2"/>
  <c r="L204" i="1"/>
  <c r="P204" i="1" s="1"/>
  <c r="U130" i="2"/>
  <c r="V130" i="2" s="1"/>
  <c r="I205" i="1"/>
  <c r="H205" i="1"/>
  <c r="K205" i="1"/>
  <c r="J205" i="1"/>
  <c r="G206" i="1"/>
  <c r="M205" i="1"/>
  <c r="U132" i="2" l="1"/>
  <c r="V132" i="2" s="1"/>
  <c r="AM126" i="2"/>
  <c r="AT126" i="2" s="1"/>
  <c r="AX126" i="2" s="1"/>
  <c r="Y131" i="2"/>
  <c r="AA131" i="2" s="1"/>
  <c r="AL127" i="2"/>
  <c r="K135" i="2"/>
  <c r="J135" i="2"/>
  <c r="W132" i="2"/>
  <c r="X132" i="2"/>
  <c r="AZ127" i="2"/>
  <c r="AM127" i="2"/>
  <c r="AN127" i="2"/>
  <c r="L134" i="2"/>
  <c r="W130" i="2"/>
  <c r="X130" i="2"/>
  <c r="A137" i="2"/>
  <c r="B136" i="2"/>
  <c r="C136" i="2" s="1"/>
  <c r="D136" i="2" s="1"/>
  <c r="E136" i="2" s="1"/>
  <c r="F136" i="2" s="1"/>
  <c r="G136" i="2" s="1"/>
  <c r="AO126" i="2"/>
  <c r="AP126" i="2" s="1"/>
  <c r="AQ126" i="2" s="1"/>
  <c r="AR126" i="2" s="1"/>
  <c r="AS126" i="2" s="1"/>
  <c r="AO125" i="2"/>
  <c r="AP125" i="2" s="1"/>
  <c r="AQ125" i="2" s="1"/>
  <c r="AR125" i="2" s="1"/>
  <c r="AS125" i="2" s="1"/>
  <c r="AT125" i="2"/>
  <c r="AX125" i="2" s="1"/>
  <c r="M133" i="2"/>
  <c r="N133" i="2"/>
  <c r="AB128" i="2"/>
  <c r="AC128" i="2" s="1"/>
  <c r="AD128" i="2" s="1"/>
  <c r="AE128" i="2" s="1"/>
  <c r="AF128" i="2" s="1"/>
  <c r="AG128" i="2"/>
  <c r="AB129" i="2"/>
  <c r="AC129" i="2" s="1"/>
  <c r="AD129" i="2" s="1"/>
  <c r="AE129" i="2" s="1"/>
  <c r="AF129" i="2" s="1"/>
  <c r="AG129" i="2"/>
  <c r="AY124" i="2"/>
  <c r="AU124" i="2"/>
  <c r="AW124" i="2" s="1"/>
  <c r="G207" i="1"/>
  <c r="I206" i="1"/>
  <c r="K206" i="1"/>
  <c r="H206" i="1"/>
  <c r="M206" i="1"/>
  <c r="J206" i="1"/>
  <c r="L205" i="1"/>
  <c r="P205" i="1" s="1"/>
  <c r="AH128" i="2" l="1"/>
  <c r="AI128" i="2" s="1"/>
  <c r="Z131" i="2"/>
  <c r="AH129" i="2"/>
  <c r="AI129" i="2" s="1"/>
  <c r="BA129" i="2" s="1"/>
  <c r="Y130" i="2"/>
  <c r="Z130" i="2" s="1"/>
  <c r="Y132" i="2"/>
  <c r="AJ129" i="2"/>
  <c r="AK129" i="2"/>
  <c r="O133" i="2"/>
  <c r="P133" i="2" s="1"/>
  <c r="Q133" i="2" s="1"/>
  <c r="R133" i="2" s="1"/>
  <c r="S133" i="2" s="1"/>
  <c r="T133" i="2"/>
  <c r="A138" i="2"/>
  <c r="B137" i="2"/>
  <c r="C137" i="2" s="1"/>
  <c r="D137" i="2" s="1"/>
  <c r="E137" i="2" s="1"/>
  <c r="F137" i="2" s="1"/>
  <c r="G137" i="2" s="1"/>
  <c r="H137" i="2" s="1"/>
  <c r="I137" i="2" s="1"/>
  <c r="Z132" i="2"/>
  <c r="AA132" i="2"/>
  <c r="AY126" i="2"/>
  <c r="AU126" i="2"/>
  <c r="AW126" i="2" s="1"/>
  <c r="M134" i="2"/>
  <c r="N134" i="2"/>
  <c r="L135" i="2"/>
  <c r="AY125" i="2"/>
  <c r="AU125" i="2"/>
  <c r="AW125" i="2" s="1"/>
  <c r="AA130" i="2"/>
  <c r="AB131" i="2"/>
  <c r="AC131" i="2" s="1"/>
  <c r="AD131" i="2" s="1"/>
  <c r="AE131" i="2" s="1"/>
  <c r="AF131" i="2" s="1"/>
  <c r="AG131" i="2"/>
  <c r="AJ128" i="2"/>
  <c r="AK128" i="2"/>
  <c r="BA128" i="2"/>
  <c r="AO127" i="2"/>
  <c r="AP127" i="2" s="1"/>
  <c r="AQ127" i="2" s="1"/>
  <c r="AR127" i="2" s="1"/>
  <c r="AS127" i="2" s="1"/>
  <c r="AT127" i="2"/>
  <c r="AX127" i="2" s="1"/>
  <c r="H136" i="2"/>
  <c r="I136" i="2" s="1"/>
  <c r="K207" i="1"/>
  <c r="G208" i="1"/>
  <c r="H207" i="1"/>
  <c r="J207" i="1"/>
  <c r="M207" i="1"/>
  <c r="I207" i="1"/>
  <c r="L206" i="1"/>
  <c r="P206" i="1" s="1"/>
  <c r="U133" i="2" l="1"/>
  <c r="V133" i="2" s="1"/>
  <c r="AH131" i="2"/>
  <c r="AI131" i="2" s="1"/>
  <c r="AL128" i="2"/>
  <c r="AL129" i="2"/>
  <c r="AN129" i="2" s="1"/>
  <c r="L207" i="1"/>
  <c r="K137" i="2"/>
  <c r="J137" i="2"/>
  <c r="AY127" i="2"/>
  <c r="AU127" i="2"/>
  <c r="AW127" i="2" s="1"/>
  <c r="AM128" i="2"/>
  <c r="AZ128" i="2"/>
  <c r="AN128" i="2"/>
  <c r="AG130" i="2"/>
  <c r="AB130" i="2"/>
  <c r="AC130" i="2" s="1"/>
  <c r="AD130" i="2" s="1"/>
  <c r="AE130" i="2" s="1"/>
  <c r="AF130" i="2" s="1"/>
  <c r="AH130" i="2" s="1"/>
  <c r="AI130" i="2" s="1"/>
  <c r="A139" i="2"/>
  <c r="B138" i="2"/>
  <c r="C138" i="2" s="1"/>
  <c r="D138" i="2" s="1"/>
  <c r="E138" i="2" s="1"/>
  <c r="F138" i="2" s="1"/>
  <c r="G138" i="2" s="1"/>
  <c r="K136" i="2"/>
  <c r="J136" i="2"/>
  <c r="L136" i="2" s="1"/>
  <c r="M135" i="2"/>
  <c r="N135" i="2"/>
  <c r="AJ131" i="2"/>
  <c r="BA131" i="2"/>
  <c r="AK131" i="2"/>
  <c r="T134" i="2"/>
  <c r="O134" i="2"/>
  <c r="P134" i="2" s="1"/>
  <c r="Q134" i="2" s="1"/>
  <c r="R134" i="2" s="1"/>
  <c r="S134" i="2" s="1"/>
  <c r="AB132" i="2"/>
  <c r="AC132" i="2" s="1"/>
  <c r="AD132" i="2" s="1"/>
  <c r="AE132" i="2" s="1"/>
  <c r="AF132" i="2" s="1"/>
  <c r="AG132" i="2"/>
  <c r="X133" i="2"/>
  <c r="W133" i="2"/>
  <c r="P207" i="1"/>
  <c r="G209" i="1"/>
  <c r="I208" i="1"/>
  <c r="M208" i="1"/>
  <c r="K208" i="1"/>
  <c r="J208" i="1"/>
  <c r="H208" i="1"/>
  <c r="AH132" i="2" l="1"/>
  <c r="AI132" i="2" s="1"/>
  <c r="AM129" i="2"/>
  <c r="AZ129" i="2"/>
  <c r="Y133" i="2"/>
  <c r="AL131" i="2"/>
  <c r="AK130" i="2"/>
  <c r="BA130" i="2"/>
  <c r="AJ130" i="2"/>
  <c r="AT128" i="2"/>
  <c r="AX128" i="2" s="1"/>
  <c r="AO128" i="2"/>
  <c r="AP128" i="2" s="1"/>
  <c r="AQ128" i="2" s="1"/>
  <c r="AR128" i="2" s="1"/>
  <c r="AS128" i="2" s="1"/>
  <c r="Z133" i="2"/>
  <c r="AA133" i="2"/>
  <c r="U134" i="2"/>
  <c r="V134" i="2" s="1"/>
  <c r="AZ131" i="2"/>
  <c r="AM131" i="2"/>
  <c r="AN131" i="2"/>
  <c r="A140" i="2"/>
  <c r="B139" i="2"/>
  <c r="C139" i="2" s="1"/>
  <c r="D139" i="2" s="1"/>
  <c r="E139" i="2" s="1"/>
  <c r="F139" i="2" s="1"/>
  <c r="G139" i="2" s="1"/>
  <c r="H139" i="2" s="1"/>
  <c r="I139" i="2" s="1"/>
  <c r="L137" i="2"/>
  <c r="BA132" i="2"/>
  <c r="AJ132" i="2"/>
  <c r="AK132" i="2"/>
  <c r="M136" i="2"/>
  <c r="N136" i="2"/>
  <c r="AO129" i="2"/>
  <c r="AP129" i="2" s="1"/>
  <c r="AQ129" i="2" s="1"/>
  <c r="AR129" i="2" s="1"/>
  <c r="AS129" i="2" s="1"/>
  <c r="AT129" i="2"/>
  <c r="AX129" i="2" s="1"/>
  <c r="O135" i="2"/>
  <c r="P135" i="2" s="1"/>
  <c r="Q135" i="2" s="1"/>
  <c r="R135" i="2" s="1"/>
  <c r="S135" i="2" s="1"/>
  <c r="T135" i="2"/>
  <c r="L208" i="1"/>
  <c r="P208" i="1" s="1"/>
  <c r="H138" i="2"/>
  <c r="I138" i="2" s="1"/>
  <c r="H209" i="1"/>
  <c r="K209" i="1"/>
  <c r="I209" i="1"/>
  <c r="G210" i="1"/>
  <c r="M209" i="1"/>
  <c r="J209" i="1"/>
  <c r="U135" i="2" l="1"/>
  <c r="V135" i="2" s="1"/>
  <c r="L209" i="1"/>
  <c r="K139" i="2"/>
  <c r="J139" i="2"/>
  <c r="A141" i="2"/>
  <c r="B140" i="2"/>
  <c r="C140" i="2" s="1"/>
  <c r="D140" i="2" s="1"/>
  <c r="E140" i="2" s="1"/>
  <c r="F140" i="2" s="1"/>
  <c r="G140" i="2" s="1"/>
  <c r="H140" i="2" s="1"/>
  <c r="I140" i="2" s="1"/>
  <c r="X134" i="2"/>
  <c r="W134" i="2"/>
  <c r="AY128" i="2"/>
  <c r="AU128" i="2"/>
  <c r="AW128" i="2" s="1"/>
  <c r="J138" i="2"/>
  <c r="K138" i="2"/>
  <c r="T136" i="2"/>
  <c r="O136" i="2"/>
  <c r="P136" i="2" s="1"/>
  <c r="Q136" i="2" s="1"/>
  <c r="R136" i="2" s="1"/>
  <c r="S136" i="2" s="1"/>
  <c r="U136" i="2" s="1"/>
  <c r="V136" i="2" s="1"/>
  <c r="M137" i="2"/>
  <c r="N137" i="2"/>
  <c r="AG133" i="2"/>
  <c r="AB133" i="2"/>
  <c r="AC133" i="2" s="1"/>
  <c r="AD133" i="2" s="1"/>
  <c r="AE133" i="2" s="1"/>
  <c r="AF133" i="2" s="1"/>
  <c r="W135" i="2"/>
  <c r="X135" i="2"/>
  <c r="AO131" i="2"/>
  <c r="AP131" i="2" s="1"/>
  <c r="AQ131" i="2" s="1"/>
  <c r="AR131" i="2" s="1"/>
  <c r="AS131" i="2" s="1"/>
  <c r="AT131" i="2"/>
  <c r="AX131" i="2" s="1"/>
  <c r="AL130" i="2"/>
  <c r="AY129" i="2"/>
  <c r="AU129" i="2"/>
  <c r="AW129" i="2" s="1"/>
  <c r="AL132" i="2"/>
  <c r="P209" i="1"/>
  <c r="I210" i="1"/>
  <c r="H210" i="1"/>
  <c r="J210" i="1"/>
  <c r="M210" i="1"/>
  <c r="G211" i="1"/>
  <c r="K210" i="1"/>
  <c r="L139" i="2" l="1"/>
  <c r="L138" i="2"/>
  <c r="Y135" i="2"/>
  <c r="AA135" i="2" s="1"/>
  <c r="AH133" i="2"/>
  <c r="AI133" i="2" s="1"/>
  <c r="AK133" i="2" s="1"/>
  <c r="K140" i="2"/>
  <c r="J140" i="2"/>
  <c r="AZ130" i="2"/>
  <c r="AM130" i="2"/>
  <c r="AN130" i="2"/>
  <c r="T137" i="2"/>
  <c r="O137" i="2"/>
  <c r="P137" i="2" s="1"/>
  <c r="Q137" i="2" s="1"/>
  <c r="R137" i="2" s="1"/>
  <c r="S137" i="2" s="1"/>
  <c r="M138" i="2"/>
  <c r="N138" i="2"/>
  <c r="M139" i="2"/>
  <c r="N139" i="2"/>
  <c r="Y134" i="2"/>
  <c r="AY131" i="2"/>
  <c r="AU131" i="2"/>
  <c r="AW131" i="2" s="1"/>
  <c r="A142" i="2"/>
  <c r="B141" i="2"/>
  <c r="C141" i="2" s="1"/>
  <c r="D141" i="2" s="1"/>
  <c r="E141" i="2" s="1"/>
  <c r="F141" i="2" s="1"/>
  <c r="G141" i="2" s="1"/>
  <c r="AZ132" i="2"/>
  <c r="AM132" i="2"/>
  <c r="AN132" i="2"/>
  <c r="X136" i="2"/>
  <c r="W136" i="2"/>
  <c r="G212" i="1"/>
  <c r="H211" i="1"/>
  <c r="J211" i="1"/>
  <c r="K211" i="1"/>
  <c r="M211" i="1"/>
  <c r="I211" i="1"/>
  <c r="L210" i="1"/>
  <c r="P210" i="1" s="1"/>
  <c r="AJ133" i="2" l="1"/>
  <c r="Z135" i="2"/>
  <c r="AB135" i="2" s="1"/>
  <c r="AC135" i="2" s="1"/>
  <c r="AD135" i="2" s="1"/>
  <c r="AE135" i="2" s="1"/>
  <c r="AF135" i="2" s="1"/>
  <c r="BA133" i="2"/>
  <c r="U137" i="2"/>
  <c r="V137" i="2" s="1"/>
  <c r="W137" i="2" s="1"/>
  <c r="L211" i="1"/>
  <c r="P211" i="1" s="1"/>
  <c r="AL133" i="2"/>
  <c r="AM133" i="2" s="1"/>
  <c r="A143" i="2"/>
  <c r="B142" i="2"/>
  <c r="C142" i="2" s="1"/>
  <c r="D142" i="2" s="1"/>
  <c r="E142" i="2" s="1"/>
  <c r="F142" i="2" s="1"/>
  <c r="G142" i="2" s="1"/>
  <c r="H142" i="2" s="1"/>
  <c r="I142" i="2" s="1"/>
  <c r="X137" i="2"/>
  <c r="H141" i="2"/>
  <c r="I141" i="2" s="1"/>
  <c r="Z134" i="2"/>
  <c r="AA134" i="2"/>
  <c r="O138" i="2"/>
  <c r="P138" i="2" s="1"/>
  <c r="Q138" i="2" s="1"/>
  <c r="R138" i="2" s="1"/>
  <c r="S138" i="2" s="1"/>
  <c r="T138" i="2"/>
  <c r="AG135" i="2"/>
  <c r="L140" i="2"/>
  <c r="Y136" i="2"/>
  <c r="AO132" i="2"/>
  <c r="AP132" i="2" s="1"/>
  <c r="AQ132" i="2" s="1"/>
  <c r="AR132" i="2" s="1"/>
  <c r="AS132" i="2" s="1"/>
  <c r="AT132" i="2"/>
  <c r="AX132" i="2" s="1"/>
  <c r="T139" i="2"/>
  <c r="O139" i="2"/>
  <c r="P139" i="2" s="1"/>
  <c r="Q139" i="2" s="1"/>
  <c r="R139" i="2" s="1"/>
  <c r="S139" i="2" s="1"/>
  <c r="U139" i="2" s="1"/>
  <c r="V139" i="2" s="1"/>
  <c r="AO130" i="2"/>
  <c r="AP130" i="2" s="1"/>
  <c r="AQ130" i="2" s="1"/>
  <c r="AR130" i="2" s="1"/>
  <c r="AS130" i="2" s="1"/>
  <c r="AT130" i="2"/>
  <c r="AX130" i="2" s="1"/>
  <c r="H212" i="1"/>
  <c r="J212" i="1"/>
  <c r="I212" i="1"/>
  <c r="G213" i="1"/>
  <c r="K212" i="1"/>
  <c r="M212" i="1"/>
  <c r="U138" i="2" l="1"/>
  <c r="V138" i="2" s="1"/>
  <c r="AH135" i="2"/>
  <c r="AI135" i="2" s="1"/>
  <c r="AZ133" i="2"/>
  <c r="AN133" i="2"/>
  <c r="Y137" i="2"/>
  <c r="K142" i="2"/>
  <c r="J142" i="2"/>
  <c r="AO133" i="2"/>
  <c r="AP133" i="2" s="1"/>
  <c r="AQ133" i="2" s="1"/>
  <c r="AR133" i="2" s="1"/>
  <c r="AS133" i="2" s="1"/>
  <c r="AT133" i="2"/>
  <c r="AX133" i="2" s="1"/>
  <c r="AB134" i="2"/>
  <c r="AC134" i="2" s="1"/>
  <c r="AD134" i="2" s="1"/>
  <c r="AE134" i="2" s="1"/>
  <c r="AF134" i="2" s="1"/>
  <c r="AG134" i="2"/>
  <c r="Z137" i="2"/>
  <c r="AA137" i="2"/>
  <c r="A144" i="2"/>
  <c r="B143" i="2"/>
  <c r="C143" i="2" s="1"/>
  <c r="D143" i="2" s="1"/>
  <c r="E143" i="2" s="1"/>
  <c r="F143" i="2" s="1"/>
  <c r="G143" i="2" s="1"/>
  <c r="H143" i="2" s="1"/>
  <c r="I143" i="2" s="1"/>
  <c r="AK135" i="2"/>
  <c r="BA135" i="2"/>
  <c r="AJ135" i="2"/>
  <c r="W139" i="2"/>
  <c r="X139" i="2"/>
  <c r="Z136" i="2"/>
  <c r="AA136" i="2"/>
  <c r="M140" i="2"/>
  <c r="N140" i="2"/>
  <c r="X138" i="2"/>
  <c r="W138" i="2"/>
  <c r="K141" i="2"/>
  <c r="J141" i="2"/>
  <c r="AY130" i="2"/>
  <c r="AU130" i="2"/>
  <c r="AW130" i="2" s="1"/>
  <c r="AY132" i="2"/>
  <c r="AU132" i="2"/>
  <c r="AW132" i="2" s="1"/>
  <c r="L212" i="1"/>
  <c r="P212" i="1" s="1"/>
  <c r="I213" i="1"/>
  <c r="K213" i="1"/>
  <c r="H213" i="1"/>
  <c r="J213" i="1"/>
  <c r="M213" i="1"/>
  <c r="G214" i="1"/>
  <c r="Y139" i="2" l="1"/>
  <c r="J143" i="2"/>
  <c r="K143" i="2"/>
  <c r="O140" i="2"/>
  <c r="P140" i="2" s="1"/>
  <c r="Q140" i="2" s="1"/>
  <c r="R140" i="2" s="1"/>
  <c r="S140" i="2" s="1"/>
  <c r="T140" i="2"/>
  <c r="Z139" i="2"/>
  <c r="AA139" i="2"/>
  <c r="A145" i="2"/>
  <c r="B144" i="2"/>
  <c r="C144" i="2" s="1"/>
  <c r="D144" i="2" s="1"/>
  <c r="E144" i="2" s="1"/>
  <c r="F144" i="2" s="1"/>
  <c r="G144" i="2" s="1"/>
  <c r="AH134" i="2"/>
  <c r="AI134" i="2" s="1"/>
  <c r="L141" i="2"/>
  <c r="L142" i="2"/>
  <c r="AB136" i="2"/>
  <c r="AC136" i="2" s="1"/>
  <c r="AD136" i="2" s="1"/>
  <c r="AE136" i="2" s="1"/>
  <c r="AF136" i="2" s="1"/>
  <c r="AG136" i="2"/>
  <c r="AB137" i="2"/>
  <c r="AC137" i="2" s="1"/>
  <c r="AD137" i="2" s="1"/>
  <c r="AE137" i="2" s="1"/>
  <c r="AF137" i="2" s="1"/>
  <c r="AG137" i="2"/>
  <c r="AY133" i="2"/>
  <c r="AU133" i="2"/>
  <c r="AW133" i="2" s="1"/>
  <c r="Y138" i="2"/>
  <c r="AL135" i="2"/>
  <c r="J214" i="1"/>
  <c r="M214" i="1"/>
  <c r="I214" i="1"/>
  <c r="K214" i="1"/>
  <c r="G215" i="1"/>
  <c r="H214" i="1"/>
  <c r="L213" i="1"/>
  <c r="P213" i="1" s="1"/>
  <c r="U140" i="2" l="1"/>
  <c r="V140" i="2" s="1"/>
  <c r="L143" i="2"/>
  <c r="BA134" i="2"/>
  <c r="AJ134" i="2"/>
  <c r="AK134" i="2"/>
  <c r="H144" i="2"/>
  <c r="I144" i="2" s="1"/>
  <c r="AG139" i="2"/>
  <c r="AB139" i="2"/>
  <c r="AC139" i="2" s="1"/>
  <c r="AD139" i="2" s="1"/>
  <c r="AE139" i="2" s="1"/>
  <c r="AF139" i="2" s="1"/>
  <c r="AH139" i="2" s="1"/>
  <c r="AI139" i="2" s="1"/>
  <c r="M143" i="2"/>
  <c r="N143" i="2"/>
  <c r="Z138" i="2"/>
  <c r="AA138" i="2"/>
  <c r="N141" i="2"/>
  <c r="M141" i="2"/>
  <c r="AH137" i="2"/>
  <c r="AI137" i="2" s="1"/>
  <c r="AZ135" i="2"/>
  <c r="AM135" i="2"/>
  <c r="AN135" i="2"/>
  <c r="M142" i="2"/>
  <c r="N142" i="2"/>
  <c r="A146" i="2"/>
  <c r="B145" i="2"/>
  <c r="C145" i="2" s="1"/>
  <c r="D145" i="2" s="1"/>
  <c r="E145" i="2" s="1"/>
  <c r="F145" i="2" s="1"/>
  <c r="G145" i="2" s="1"/>
  <c r="H145" i="2" s="1"/>
  <c r="I145" i="2" s="1"/>
  <c r="X140" i="2"/>
  <c r="W140" i="2"/>
  <c r="AH136" i="2"/>
  <c r="AI136" i="2" s="1"/>
  <c r="I215" i="1"/>
  <c r="H215" i="1"/>
  <c r="G216" i="1"/>
  <c r="J215" i="1"/>
  <c r="M215" i="1"/>
  <c r="K215" i="1"/>
  <c r="L214" i="1"/>
  <c r="P214" i="1" s="1"/>
  <c r="AL134" i="2" l="1"/>
  <c r="Y140" i="2"/>
  <c r="K145" i="2"/>
  <c r="J145" i="2"/>
  <c r="O141" i="2"/>
  <c r="P141" i="2" s="1"/>
  <c r="Q141" i="2" s="1"/>
  <c r="R141" i="2" s="1"/>
  <c r="S141" i="2" s="1"/>
  <c r="T141" i="2"/>
  <c r="Z140" i="2"/>
  <c r="AA140" i="2"/>
  <c r="O142" i="2"/>
  <c r="P142" i="2" s="1"/>
  <c r="Q142" i="2" s="1"/>
  <c r="R142" i="2" s="1"/>
  <c r="S142" i="2" s="1"/>
  <c r="T142" i="2"/>
  <c r="AJ137" i="2"/>
  <c r="BA137" i="2"/>
  <c r="AK137" i="2"/>
  <c r="AG138" i="2"/>
  <c r="AB138" i="2"/>
  <c r="AC138" i="2" s="1"/>
  <c r="AD138" i="2" s="1"/>
  <c r="AE138" i="2" s="1"/>
  <c r="AF138" i="2" s="1"/>
  <c r="AH138" i="2" s="1"/>
  <c r="AI138" i="2" s="1"/>
  <c r="AM134" i="2"/>
  <c r="AZ134" i="2"/>
  <c r="AN134" i="2"/>
  <c r="AJ136" i="2"/>
  <c r="BA136" i="2"/>
  <c r="AK136" i="2"/>
  <c r="AJ139" i="2"/>
  <c r="BA139" i="2"/>
  <c r="K11" i="1" s="1"/>
  <c r="AK139" i="2"/>
  <c r="A147" i="2"/>
  <c r="B146" i="2"/>
  <c r="C146" i="2" s="1"/>
  <c r="D146" i="2" s="1"/>
  <c r="E146" i="2" s="1"/>
  <c r="F146" i="2" s="1"/>
  <c r="G146" i="2" s="1"/>
  <c r="H146" i="2" s="1"/>
  <c r="I146" i="2" s="1"/>
  <c r="AO135" i="2"/>
  <c r="AP135" i="2" s="1"/>
  <c r="AQ135" i="2" s="1"/>
  <c r="AR135" i="2" s="1"/>
  <c r="AS135" i="2" s="1"/>
  <c r="AT135" i="2"/>
  <c r="AX135" i="2" s="1"/>
  <c r="T143" i="2"/>
  <c r="O143" i="2"/>
  <c r="P143" i="2" s="1"/>
  <c r="Q143" i="2" s="1"/>
  <c r="R143" i="2" s="1"/>
  <c r="S143" i="2" s="1"/>
  <c r="K144" i="2"/>
  <c r="J144" i="2"/>
  <c r="L215" i="1"/>
  <c r="P215" i="1" s="1"/>
  <c r="H216" i="1"/>
  <c r="J216" i="1"/>
  <c r="M216" i="1"/>
  <c r="K216" i="1"/>
  <c r="I216" i="1"/>
  <c r="G217" i="1"/>
  <c r="U143" i="2" l="1"/>
  <c r="V143" i="2" s="1"/>
  <c r="U141" i="2"/>
  <c r="V141" i="2" s="1"/>
  <c r="L144" i="2"/>
  <c r="AL136" i="2"/>
  <c r="AN136" i="2" s="1"/>
  <c r="M144" i="2"/>
  <c r="N144" i="2"/>
  <c r="AK138" i="2"/>
  <c r="AJ138" i="2"/>
  <c r="BA138" i="2"/>
  <c r="AG140" i="2"/>
  <c r="AB140" i="2"/>
  <c r="AC140" i="2" s="1"/>
  <c r="AD140" i="2" s="1"/>
  <c r="AE140" i="2" s="1"/>
  <c r="AF140" i="2" s="1"/>
  <c r="AH140" i="2" s="1"/>
  <c r="AI140" i="2" s="1"/>
  <c r="AL137" i="2"/>
  <c r="K146" i="2"/>
  <c r="J146" i="2"/>
  <c r="AM136" i="2"/>
  <c r="AZ136" i="2"/>
  <c r="AT134" i="2"/>
  <c r="AX134" i="2" s="1"/>
  <c r="AO134" i="2"/>
  <c r="AP134" i="2" s="1"/>
  <c r="AQ134" i="2" s="1"/>
  <c r="AR134" i="2" s="1"/>
  <c r="AS134" i="2" s="1"/>
  <c r="L145" i="2"/>
  <c r="X143" i="2"/>
  <c r="W143" i="2"/>
  <c r="A148" i="2"/>
  <c r="B147" i="2"/>
  <c r="C147" i="2" s="1"/>
  <c r="D147" i="2" s="1"/>
  <c r="E147" i="2" s="1"/>
  <c r="F147" i="2" s="1"/>
  <c r="G147" i="2" s="1"/>
  <c r="H147" i="2" s="1"/>
  <c r="I147" i="2" s="1"/>
  <c r="U142" i="2"/>
  <c r="V142" i="2" s="1"/>
  <c r="W141" i="2"/>
  <c r="X141" i="2"/>
  <c r="AY135" i="2"/>
  <c r="AU135" i="2"/>
  <c r="AW135" i="2" s="1"/>
  <c r="L216" i="1"/>
  <c r="P216" i="1" s="1"/>
  <c r="AL139" i="2"/>
  <c r="I217" i="1"/>
  <c r="H217" i="1"/>
  <c r="K217" i="1"/>
  <c r="M217" i="1"/>
  <c r="J217" i="1"/>
  <c r="G218" i="1"/>
  <c r="Y143" i="2" l="1"/>
  <c r="O144" i="2"/>
  <c r="P144" i="2" s="1"/>
  <c r="Q144" i="2" s="1"/>
  <c r="R144" i="2" s="1"/>
  <c r="S144" i="2" s="1"/>
  <c r="T144" i="2"/>
  <c r="Y141" i="2"/>
  <c r="AZ139" i="2"/>
  <c r="J11" i="1" s="1"/>
  <c r="AM139" i="2"/>
  <c r="AN139" i="2"/>
  <c r="Z143" i="2"/>
  <c r="AA143" i="2"/>
  <c r="L146" i="2"/>
  <c r="W142" i="2"/>
  <c r="X142" i="2"/>
  <c r="A149" i="2"/>
  <c r="B148" i="2"/>
  <c r="C148" i="2" s="1"/>
  <c r="D148" i="2" s="1"/>
  <c r="E148" i="2" s="1"/>
  <c r="F148" i="2" s="1"/>
  <c r="G148" i="2" s="1"/>
  <c r="H148" i="2" s="1"/>
  <c r="I148" i="2" s="1"/>
  <c r="AY134" i="2"/>
  <c r="AU134" i="2"/>
  <c r="AW134" i="2" s="1"/>
  <c r="AO136" i="2"/>
  <c r="AP136" i="2" s="1"/>
  <c r="AQ136" i="2" s="1"/>
  <c r="AR136" i="2" s="1"/>
  <c r="AS136" i="2" s="1"/>
  <c r="AT136" i="2"/>
  <c r="AX136" i="2" s="1"/>
  <c r="AJ140" i="2"/>
  <c r="AK140" i="2"/>
  <c r="BA140" i="2"/>
  <c r="J147" i="2"/>
  <c r="K147" i="2"/>
  <c r="M145" i="2"/>
  <c r="N145" i="2"/>
  <c r="AZ137" i="2"/>
  <c r="AM137" i="2"/>
  <c r="AN137" i="2"/>
  <c r="AL138" i="2"/>
  <c r="L217" i="1"/>
  <c r="P217" i="1" s="1"/>
  <c r="H218" i="1"/>
  <c r="J218" i="1"/>
  <c r="M218" i="1"/>
  <c r="G219" i="1"/>
  <c r="K218" i="1"/>
  <c r="I218" i="1"/>
  <c r="U144" i="2" l="1"/>
  <c r="V144" i="2" s="1"/>
  <c r="Y142" i="2"/>
  <c r="Z142" i="2" s="1"/>
  <c r="AL140" i="2"/>
  <c r="J148" i="2"/>
  <c r="K148" i="2"/>
  <c r="M146" i="2"/>
  <c r="N146" i="2"/>
  <c r="AT139" i="2"/>
  <c r="AX139" i="2" s="1"/>
  <c r="AO139" i="2"/>
  <c r="AP139" i="2" s="1"/>
  <c r="AQ139" i="2" s="1"/>
  <c r="AR139" i="2" s="1"/>
  <c r="AS139" i="2" s="1"/>
  <c r="W144" i="2"/>
  <c r="X144" i="2"/>
  <c r="AZ140" i="2"/>
  <c r="AM140" i="2"/>
  <c r="AN140" i="2"/>
  <c r="O145" i="2"/>
  <c r="P145" i="2" s="1"/>
  <c r="Q145" i="2" s="1"/>
  <c r="R145" i="2" s="1"/>
  <c r="S145" i="2" s="1"/>
  <c r="T145" i="2"/>
  <c r="AM138" i="2"/>
  <c r="AZ138" i="2"/>
  <c r="AN138" i="2"/>
  <c r="AY136" i="2"/>
  <c r="AU136" i="2"/>
  <c r="AW136" i="2" s="1"/>
  <c r="AG143" i="2"/>
  <c r="AB143" i="2"/>
  <c r="AC143" i="2" s="1"/>
  <c r="AD143" i="2" s="1"/>
  <c r="AE143" i="2" s="1"/>
  <c r="AF143" i="2" s="1"/>
  <c r="Z141" i="2"/>
  <c r="AA141" i="2"/>
  <c r="AT137" i="2"/>
  <c r="AX137" i="2" s="1"/>
  <c r="AO137" i="2"/>
  <c r="AP137" i="2" s="1"/>
  <c r="AQ137" i="2" s="1"/>
  <c r="AR137" i="2" s="1"/>
  <c r="AS137" i="2" s="1"/>
  <c r="A150" i="2"/>
  <c r="B149" i="2"/>
  <c r="C149" i="2" s="1"/>
  <c r="D149" i="2" s="1"/>
  <c r="E149" i="2" s="1"/>
  <c r="F149" i="2" s="1"/>
  <c r="G149" i="2" s="1"/>
  <c r="L147" i="2"/>
  <c r="L218" i="1"/>
  <c r="P218" i="1" s="1"/>
  <c r="H219" i="1"/>
  <c r="K219" i="1"/>
  <c r="J219" i="1"/>
  <c r="I219" i="1"/>
  <c r="M219" i="1"/>
  <c r="G220" i="1"/>
  <c r="AA142" i="2" l="1"/>
  <c r="L219" i="1"/>
  <c r="L148" i="2"/>
  <c r="M148" i="2" s="1"/>
  <c r="Y144" i="2"/>
  <c r="AA144" i="2" s="1"/>
  <c r="H149" i="2"/>
  <c r="I149" i="2" s="1"/>
  <c r="N148" i="2"/>
  <c r="AY137" i="2"/>
  <c r="AU137" i="2"/>
  <c r="AW137" i="2" s="1"/>
  <c r="AB142" i="2"/>
  <c r="AC142" i="2" s="1"/>
  <c r="AD142" i="2" s="1"/>
  <c r="AE142" i="2" s="1"/>
  <c r="AF142" i="2" s="1"/>
  <c r="AH142" i="2" s="1"/>
  <c r="AI142" i="2" s="1"/>
  <c r="AG142" i="2"/>
  <c r="AO140" i="2"/>
  <c r="AP140" i="2" s="1"/>
  <c r="AQ140" i="2" s="1"/>
  <c r="AR140" i="2" s="1"/>
  <c r="AS140" i="2" s="1"/>
  <c r="AT140" i="2"/>
  <c r="AX140" i="2" s="1"/>
  <c r="AY139" i="2"/>
  <c r="I11" i="1" s="1"/>
  <c r="AU139" i="2"/>
  <c r="AW139" i="2" s="1"/>
  <c r="AH143" i="2"/>
  <c r="AI143" i="2" s="1"/>
  <c r="A151" i="2"/>
  <c r="B150" i="2"/>
  <c r="C150" i="2" s="1"/>
  <c r="D150" i="2" s="1"/>
  <c r="E150" i="2" s="1"/>
  <c r="F150" i="2" s="1"/>
  <c r="G150" i="2" s="1"/>
  <c r="H150" i="2" s="1"/>
  <c r="I150" i="2" s="1"/>
  <c r="AB141" i="2"/>
  <c r="AC141" i="2" s="1"/>
  <c r="AD141" i="2" s="1"/>
  <c r="AE141" i="2" s="1"/>
  <c r="AF141" i="2" s="1"/>
  <c r="AH141" i="2" s="1"/>
  <c r="AI141" i="2" s="1"/>
  <c r="AG141" i="2"/>
  <c r="Z144" i="2"/>
  <c r="O146" i="2"/>
  <c r="P146" i="2" s="1"/>
  <c r="Q146" i="2" s="1"/>
  <c r="R146" i="2" s="1"/>
  <c r="S146" i="2" s="1"/>
  <c r="T146" i="2"/>
  <c r="M147" i="2"/>
  <c r="N147" i="2"/>
  <c r="AO138" i="2"/>
  <c r="AP138" i="2" s="1"/>
  <c r="AQ138" i="2" s="1"/>
  <c r="AR138" i="2" s="1"/>
  <c r="AS138" i="2" s="1"/>
  <c r="AT138" i="2"/>
  <c r="AX138" i="2" s="1"/>
  <c r="U145" i="2"/>
  <c r="V145" i="2" s="1"/>
  <c r="K220" i="1"/>
  <c r="G221" i="1"/>
  <c r="J220" i="1"/>
  <c r="H220" i="1"/>
  <c r="I220" i="1"/>
  <c r="M220" i="1"/>
  <c r="P219" i="1"/>
  <c r="U146" i="2" l="1"/>
  <c r="V146" i="2" s="1"/>
  <c r="K150" i="2"/>
  <c r="J150" i="2"/>
  <c r="L150" i="2" s="1"/>
  <c r="BA143" i="2"/>
  <c r="AJ143" i="2"/>
  <c r="AK143" i="2"/>
  <c r="AY140" i="2"/>
  <c r="AU140" i="2"/>
  <c r="AW140" i="2" s="1"/>
  <c r="AY138" i="2"/>
  <c r="AU138" i="2"/>
  <c r="AW138" i="2" s="1"/>
  <c r="AJ141" i="2"/>
  <c r="BA141" i="2"/>
  <c r="AK141" i="2"/>
  <c r="A152" i="2"/>
  <c r="B151" i="2"/>
  <c r="C151" i="2" s="1"/>
  <c r="D151" i="2" s="1"/>
  <c r="E151" i="2" s="1"/>
  <c r="F151" i="2" s="1"/>
  <c r="G151" i="2" s="1"/>
  <c r="K149" i="2"/>
  <c r="J149" i="2"/>
  <c r="L11" i="1"/>
  <c r="P11" i="1" s="1"/>
  <c r="O11" i="1"/>
  <c r="AJ142" i="2"/>
  <c r="BA142" i="2"/>
  <c r="AK142" i="2"/>
  <c r="O148" i="2"/>
  <c r="P148" i="2" s="1"/>
  <c r="Q148" i="2" s="1"/>
  <c r="R148" i="2" s="1"/>
  <c r="S148" i="2" s="1"/>
  <c r="T148" i="2"/>
  <c r="W146" i="2"/>
  <c r="X146" i="2"/>
  <c r="X145" i="2"/>
  <c r="W145" i="2"/>
  <c r="T147" i="2"/>
  <c r="O147" i="2"/>
  <c r="P147" i="2" s="1"/>
  <c r="Q147" i="2" s="1"/>
  <c r="R147" i="2" s="1"/>
  <c r="S147" i="2" s="1"/>
  <c r="AG144" i="2"/>
  <c r="AB144" i="2"/>
  <c r="AC144" i="2" s="1"/>
  <c r="AD144" i="2" s="1"/>
  <c r="AE144" i="2" s="1"/>
  <c r="AF144" i="2" s="1"/>
  <c r="AH144" i="2" s="1"/>
  <c r="AI144" i="2" s="1"/>
  <c r="L220" i="1"/>
  <c r="P220" i="1" s="1"/>
  <c r="K221" i="1"/>
  <c r="H221" i="1"/>
  <c r="I221" i="1"/>
  <c r="J221" i="1"/>
  <c r="M221" i="1"/>
  <c r="G222" i="1"/>
  <c r="L149" i="2" l="1"/>
  <c r="U147" i="2"/>
  <c r="V147" i="2" s="1"/>
  <c r="W147" i="2" s="1"/>
  <c r="L221" i="1"/>
  <c r="P221" i="1" s="1"/>
  <c r="U148" i="2"/>
  <c r="V148" i="2" s="1"/>
  <c r="X148" i="2" s="1"/>
  <c r="AL141" i="2"/>
  <c r="AM141" i="2" s="1"/>
  <c r="Y146" i="2"/>
  <c r="Z146" i="2" s="1"/>
  <c r="H151" i="2"/>
  <c r="I151" i="2" s="1"/>
  <c r="AJ144" i="2"/>
  <c r="AK144" i="2"/>
  <c r="BA144" i="2"/>
  <c r="A153" i="2"/>
  <c r="B152" i="2"/>
  <c r="C152" i="2" s="1"/>
  <c r="D152" i="2" s="1"/>
  <c r="E152" i="2" s="1"/>
  <c r="F152" i="2" s="1"/>
  <c r="G152" i="2" s="1"/>
  <c r="H152" i="2" s="1"/>
  <c r="I152" i="2" s="1"/>
  <c r="Y145" i="2"/>
  <c r="AL142" i="2"/>
  <c r="M149" i="2"/>
  <c r="N149" i="2"/>
  <c r="M150" i="2"/>
  <c r="N150" i="2"/>
  <c r="AL143" i="2"/>
  <c r="I222" i="1"/>
  <c r="K222" i="1"/>
  <c r="H222" i="1"/>
  <c r="G223" i="1"/>
  <c r="J222" i="1"/>
  <c r="M222" i="1"/>
  <c r="X147" i="2" l="1"/>
  <c r="AZ141" i="2"/>
  <c r="W148" i="2"/>
  <c r="AA146" i="2"/>
  <c r="AN141" i="2"/>
  <c r="Y147" i="2"/>
  <c r="AL144" i="2"/>
  <c r="AN144" i="2" s="1"/>
  <c r="K152" i="2"/>
  <c r="J152" i="2"/>
  <c r="Z147" i="2"/>
  <c r="AA147" i="2"/>
  <c r="AT141" i="2"/>
  <c r="AX141" i="2" s="1"/>
  <c r="AO141" i="2"/>
  <c r="AP141" i="2" s="1"/>
  <c r="AQ141" i="2" s="1"/>
  <c r="AR141" i="2" s="1"/>
  <c r="AS141" i="2" s="1"/>
  <c r="AM142" i="2"/>
  <c r="AZ142" i="2"/>
  <c r="AN142" i="2"/>
  <c r="O149" i="2"/>
  <c r="P149" i="2" s="1"/>
  <c r="Q149" i="2" s="1"/>
  <c r="R149" i="2" s="1"/>
  <c r="S149" i="2" s="1"/>
  <c r="T149" i="2"/>
  <c r="A154" i="2"/>
  <c r="B153" i="2"/>
  <c r="C153" i="2" s="1"/>
  <c r="D153" i="2" s="1"/>
  <c r="E153" i="2" s="1"/>
  <c r="F153" i="2" s="1"/>
  <c r="G153" i="2" s="1"/>
  <c r="K151" i="2"/>
  <c r="J151" i="2"/>
  <c r="Y148" i="2"/>
  <c r="AM143" i="2"/>
  <c r="AZ143" i="2"/>
  <c r="AN143" i="2"/>
  <c r="AG146" i="2"/>
  <c r="AB146" i="2"/>
  <c r="AC146" i="2" s="1"/>
  <c r="AD146" i="2" s="1"/>
  <c r="AE146" i="2" s="1"/>
  <c r="AF146" i="2" s="1"/>
  <c r="AH146" i="2" s="1"/>
  <c r="AI146" i="2" s="1"/>
  <c r="T150" i="2"/>
  <c r="O150" i="2"/>
  <c r="P150" i="2" s="1"/>
  <c r="Q150" i="2" s="1"/>
  <c r="R150" i="2" s="1"/>
  <c r="S150" i="2" s="1"/>
  <c r="Z145" i="2"/>
  <c r="AA145" i="2"/>
  <c r="K223" i="1"/>
  <c r="I223" i="1"/>
  <c r="G224" i="1"/>
  <c r="J223" i="1"/>
  <c r="M223" i="1"/>
  <c r="H223" i="1"/>
  <c r="L222" i="1"/>
  <c r="P222" i="1" s="1"/>
  <c r="AZ144" i="2" l="1"/>
  <c r="AM144" i="2"/>
  <c r="L152" i="2"/>
  <c r="H153" i="2"/>
  <c r="I153" i="2" s="1"/>
  <c r="BA146" i="2"/>
  <c r="AJ146" i="2"/>
  <c r="AK146" i="2"/>
  <c r="AT143" i="2"/>
  <c r="AX143" i="2" s="1"/>
  <c r="AO143" i="2"/>
  <c r="AP143" i="2" s="1"/>
  <c r="AQ143" i="2" s="1"/>
  <c r="AR143" i="2" s="1"/>
  <c r="AS143" i="2" s="1"/>
  <c r="U149" i="2"/>
  <c r="V149" i="2" s="1"/>
  <c r="AY141" i="2"/>
  <c r="AU141" i="2"/>
  <c r="AW141" i="2" s="1"/>
  <c r="M152" i="2"/>
  <c r="N152" i="2"/>
  <c r="AG145" i="2"/>
  <c r="AB145" i="2"/>
  <c r="AC145" i="2" s="1"/>
  <c r="AD145" i="2" s="1"/>
  <c r="AE145" i="2" s="1"/>
  <c r="AF145" i="2" s="1"/>
  <c r="AH145" i="2" s="1"/>
  <c r="AI145" i="2" s="1"/>
  <c r="U150" i="2"/>
  <c r="V150" i="2" s="1"/>
  <c r="AO142" i="2"/>
  <c r="AP142" i="2" s="1"/>
  <c r="AQ142" i="2" s="1"/>
  <c r="AR142" i="2" s="1"/>
  <c r="AS142" i="2" s="1"/>
  <c r="AT142" i="2"/>
  <c r="AX142" i="2" s="1"/>
  <c r="AB147" i="2"/>
  <c r="AC147" i="2" s="1"/>
  <c r="AD147" i="2" s="1"/>
  <c r="AE147" i="2" s="1"/>
  <c r="AF147" i="2" s="1"/>
  <c r="AH147" i="2" s="1"/>
  <c r="AI147" i="2" s="1"/>
  <c r="AG147" i="2"/>
  <c r="L151" i="2"/>
  <c r="AO144" i="2"/>
  <c r="AP144" i="2" s="1"/>
  <c r="AQ144" i="2" s="1"/>
  <c r="AR144" i="2" s="1"/>
  <c r="AS144" i="2" s="1"/>
  <c r="AT144" i="2"/>
  <c r="AX144" i="2" s="1"/>
  <c r="Z148" i="2"/>
  <c r="AA148" i="2"/>
  <c r="A155" i="2"/>
  <c r="B154" i="2"/>
  <c r="C154" i="2" s="1"/>
  <c r="D154" i="2" s="1"/>
  <c r="E154" i="2" s="1"/>
  <c r="F154" i="2" s="1"/>
  <c r="G154" i="2" s="1"/>
  <c r="K224" i="1"/>
  <c r="G225" i="1"/>
  <c r="J224" i="1"/>
  <c r="H224" i="1"/>
  <c r="I224" i="1"/>
  <c r="M224" i="1"/>
  <c r="L223" i="1"/>
  <c r="P223" i="1" s="1"/>
  <c r="H154" i="2" l="1"/>
  <c r="I154" i="2" s="1"/>
  <c r="A156" i="2"/>
  <c r="B155" i="2"/>
  <c r="C155" i="2" s="1"/>
  <c r="D155" i="2" s="1"/>
  <c r="E155" i="2" s="1"/>
  <c r="F155" i="2" s="1"/>
  <c r="G155" i="2" s="1"/>
  <c r="H155" i="2" s="1"/>
  <c r="I155" i="2" s="1"/>
  <c r="AB148" i="2"/>
  <c r="AC148" i="2" s="1"/>
  <c r="AD148" i="2" s="1"/>
  <c r="AE148" i="2" s="1"/>
  <c r="AF148" i="2" s="1"/>
  <c r="AG148" i="2"/>
  <c r="X149" i="2"/>
  <c r="W149" i="2"/>
  <c r="L224" i="1"/>
  <c r="P224" i="1" s="1"/>
  <c r="M151" i="2"/>
  <c r="N151" i="2"/>
  <c r="AY142" i="2"/>
  <c r="AU142" i="2"/>
  <c r="AW142" i="2" s="1"/>
  <c r="K153" i="2"/>
  <c r="J153" i="2"/>
  <c r="AY144" i="2"/>
  <c r="AU144" i="2"/>
  <c r="AW144" i="2" s="1"/>
  <c r="AK145" i="2"/>
  <c r="BA145" i="2"/>
  <c r="AJ145" i="2"/>
  <c r="AY143" i="2"/>
  <c r="AU143" i="2"/>
  <c r="AW143" i="2" s="1"/>
  <c r="BA147" i="2"/>
  <c r="AJ147" i="2"/>
  <c r="AK147" i="2"/>
  <c r="X150" i="2"/>
  <c r="W150" i="2"/>
  <c r="T152" i="2"/>
  <c r="O152" i="2"/>
  <c r="P152" i="2" s="1"/>
  <c r="Q152" i="2" s="1"/>
  <c r="R152" i="2" s="1"/>
  <c r="S152" i="2" s="1"/>
  <c r="AL146" i="2"/>
  <c r="H225" i="1"/>
  <c r="G226" i="1"/>
  <c r="I225" i="1"/>
  <c r="K225" i="1"/>
  <c r="J225" i="1"/>
  <c r="M225" i="1"/>
  <c r="L153" i="2" l="1"/>
  <c r="AL145" i="2"/>
  <c r="AH148" i="2"/>
  <c r="AI148" i="2" s="1"/>
  <c r="Y150" i="2"/>
  <c r="AM145" i="2"/>
  <c r="AZ145" i="2"/>
  <c r="AN145" i="2"/>
  <c r="AL147" i="2"/>
  <c r="Y149" i="2"/>
  <c r="AJ148" i="2"/>
  <c r="AK148" i="2"/>
  <c r="BA148" i="2"/>
  <c r="K154" i="2"/>
  <c r="J154" i="2"/>
  <c r="AZ146" i="2"/>
  <c r="AM146" i="2"/>
  <c r="AN146" i="2"/>
  <c r="T151" i="2"/>
  <c r="O151" i="2"/>
  <c r="P151" i="2" s="1"/>
  <c r="Q151" i="2" s="1"/>
  <c r="R151" i="2" s="1"/>
  <c r="S151" i="2" s="1"/>
  <c r="A157" i="2"/>
  <c r="B156" i="2"/>
  <c r="C156" i="2" s="1"/>
  <c r="D156" i="2" s="1"/>
  <c r="E156" i="2" s="1"/>
  <c r="F156" i="2" s="1"/>
  <c r="G156" i="2" s="1"/>
  <c r="U152" i="2"/>
  <c r="V152" i="2" s="1"/>
  <c r="Z150" i="2"/>
  <c r="AA150" i="2"/>
  <c r="M153" i="2"/>
  <c r="N153" i="2"/>
  <c r="J155" i="2"/>
  <c r="K155" i="2"/>
  <c r="K226" i="1"/>
  <c r="I226" i="1"/>
  <c r="M226" i="1"/>
  <c r="J226" i="1"/>
  <c r="G227" i="1"/>
  <c r="H226" i="1"/>
  <c r="L225" i="1"/>
  <c r="P225" i="1" s="1"/>
  <c r="L154" i="2" l="1"/>
  <c r="AL148" i="2"/>
  <c r="AN148" i="2" s="1"/>
  <c r="L155" i="2"/>
  <c r="M155" i="2" s="1"/>
  <c r="H156" i="2"/>
  <c r="I156" i="2" s="1"/>
  <c r="O153" i="2"/>
  <c r="P153" i="2" s="1"/>
  <c r="Q153" i="2" s="1"/>
  <c r="R153" i="2" s="1"/>
  <c r="S153" i="2" s="1"/>
  <c r="T153" i="2"/>
  <c r="Z149" i="2"/>
  <c r="AA149" i="2"/>
  <c r="AT145" i="2"/>
  <c r="AX145" i="2" s="1"/>
  <c r="AO145" i="2"/>
  <c r="AP145" i="2" s="1"/>
  <c r="AQ145" i="2" s="1"/>
  <c r="AR145" i="2" s="1"/>
  <c r="AS145" i="2" s="1"/>
  <c r="W152" i="2"/>
  <c r="X152" i="2"/>
  <c r="M154" i="2"/>
  <c r="N154" i="2"/>
  <c r="AM148" i="2"/>
  <c r="AZ148" i="2"/>
  <c r="AG150" i="2"/>
  <c r="AB150" i="2"/>
  <c r="AC150" i="2" s="1"/>
  <c r="AD150" i="2" s="1"/>
  <c r="AE150" i="2" s="1"/>
  <c r="AF150" i="2" s="1"/>
  <c r="AH150" i="2" s="1"/>
  <c r="AI150" i="2" s="1"/>
  <c r="U151" i="2"/>
  <c r="V151" i="2" s="1"/>
  <c r="A158" i="2"/>
  <c r="B157" i="2"/>
  <c r="C157" i="2" s="1"/>
  <c r="D157" i="2" s="1"/>
  <c r="E157" i="2" s="1"/>
  <c r="F157" i="2" s="1"/>
  <c r="G157" i="2" s="1"/>
  <c r="H157" i="2" s="1"/>
  <c r="I157" i="2" s="1"/>
  <c r="AO146" i="2"/>
  <c r="AP146" i="2" s="1"/>
  <c r="AQ146" i="2" s="1"/>
  <c r="AR146" i="2" s="1"/>
  <c r="AS146" i="2" s="1"/>
  <c r="AT146" i="2"/>
  <c r="AX146" i="2" s="1"/>
  <c r="AZ147" i="2"/>
  <c r="AM147" i="2"/>
  <c r="AN147" i="2"/>
  <c r="H227" i="1"/>
  <c r="J227" i="1"/>
  <c r="G228" i="1"/>
  <c r="M227" i="1"/>
  <c r="K227" i="1"/>
  <c r="I227" i="1"/>
  <c r="L226" i="1"/>
  <c r="P226" i="1" s="1"/>
  <c r="U153" i="2" l="1"/>
  <c r="V153" i="2" s="1"/>
  <c r="N155" i="2"/>
  <c r="Y152" i="2"/>
  <c r="AY146" i="2"/>
  <c r="AU146" i="2"/>
  <c r="AW146" i="2" s="1"/>
  <c r="AT148" i="2"/>
  <c r="AX148" i="2" s="1"/>
  <c r="AO148" i="2"/>
  <c r="AP148" i="2" s="1"/>
  <c r="AQ148" i="2" s="1"/>
  <c r="AR148" i="2" s="1"/>
  <c r="AS148" i="2" s="1"/>
  <c r="AB149" i="2"/>
  <c r="AC149" i="2" s="1"/>
  <c r="AD149" i="2" s="1"/>
  <c r="AE149" i="2" s="1"/>
  <c r="AF149" i="2" s="1"/>
  <c r="AG149" i="2"/>
  <c r="A159" i="2"/>
  <c r="B158" i="2"/>
  <c r="C158" i="2" s="1"/>
  <c r="D158" i="2" s="1"/>
  <c r="E158" i="2" s="1"/>
  <c r="F158" i="2" s="1"/>
  <c r="G158" i="2" s="1"/>
  <c r="H158" i="2" s="1"/>
  <c r="I158" i="2" s="1"/>
  <c r="Z152" i="2"/>
  <c r="AA152" i="2"/>
  <c r="K156" i="2"/>
  <c r="J156" i="2"/>
  <c r="K157" i="2"/>
  <c r="J157" i="2"/>
  <c r="AJ150" i="2"/>
  <c r="BA150" i="2"/>
  <c r="AK150" i="2"/>
  <c r="O154" i="2"/>
  <c r="P154" i="2" s="1"/>
  <c r="Q154" i="2" s="1"/>
  <c r="R154" i="2" s="1"/>
  <c r="S154" i="2" s="1"/>
  <c r="T154" i="2"/>
  <c r="W153" i="2"/>
  <c r="X153" i="2"/>
  <c r="AO147" i="2"/>
  <c r="AP147" i="2" s="1"/>
  <c r="AQ147" i="2" s="1"/>
  <c r="AR147" i="2" s="1"/>
  <c r="AS147" i="2" s="1"/>
  <c r="AT147" i="2"/>
  <c r="AX147" i="2" s="1"/>
  <c r="X151" i="2"/>
  <c r="W151" i="2"/>
  <c r="O155" i="2"/>
  <c r="P155" i="2" s="1"/>
  <c r="Q155" i="2" s="1"/>
  <c r="R155" i="2" s="1"/>
  <c r="S155" i="2" s="1"/>
  <c r="T155" i="2"/>
  <c r="AY145" i="2"/>
  <c r="AU145" i="2"/>
  <c r="AW145" i="2" s="1"/>
  <c r="L227" i="1"/>
  <c r="P227" i="1" s="1"/>
  <c r="J228" i="1"/>
  <c r="K228" i="1"/>
  <c r="H228" i="1"/>
  <c r="G229" i="1"/>
  <c r="I228" i="1"/>
  <c r="M228" i="1"/>
  <c r="U155" i="2" l="1"/>
  <c r="V155" i="2" s="1"/>
  <c r="Y151" i="2"/>
  <c r="L157" i="2"/>
  <c r="AH149" i="2"/>
  <c r="AI149" i="2" s="1"/>
  <c r="AJ149" i="2" s="1"/>
  <c r="U154" i="2"/>
  <c r="V154" i="2" s="1"/>
  <c r="M157" i="2"/>
  <c r="N157" i="2"/>
  <c r="J158" i="2"/>
  <c r="K158" i="2"/>
  <c r="W155" i="2"/>
  <c r="X155" i="2"/>
  <c r="AL150" i="2"/>
  <c r="AY147" i="2"/>
  <c r="AU147" i="2"/>
  <c r="AW147" i="2" s="1"/>
  <c r="A160" i="2"/>
  <c r="B159" i="2"/>
  <c r="C159" i="2" s="1"/>
  <c r="D159" i="2" s="1"/>
  <c r="E159" i="2" s="1"/>
  <c r="F159" i="2" s="1"/>
  <c r="G159" i="2" s="1"/>
  <c r="Y153" i="2"/>
  <c r="L156" i="2"/>
  <c r="Z151" i="2"/>
  <c r="AA151" i="2"/>
  <c r="AG152" i="2"/>
  <c r="AB152" i="2"/>
  <c r="AC152" i="2" s="1"/>
  <c r="AD152" i="2" s="1"/>
  <c r="AE152" i="2" s="1"/>
  <c r="AF152" i="2" s="1"/>
  <c r="AH152" i="2" s="1"/>
  <c r="AI152" i="2" s="1"/>
  <c r="AY148" i="2"/>
  <c r="AU148" i="2"/>
  <c r="AW148" i="2" s="1"/>
  <c r="L228" i="1"/>
  <c r="P228" i="1" s="1"/>
  <c r="K229" i="1"/>
  <c r="J229" i="1"/>
  <c r="G230" i="1"/>
  <c r="H229" i="1"/>
  <c r="M229" i="1"/>
  <c r="I229" i="1"/>
  <c r="BA149" i="2" l="1"/>
  <c r="AK149" i="2"/>
  <c r="L158" i="2"/>
  <c r="Y155" i="2"/>
  <c r="Z155" i="2" s="1"/>
  <c r="M158" i="2"/>
  <c r="N158" i="2"/>
  <c r="X154" i="2"/>
  <c r="W154" i="2"/>
  <c r="H159" i="2"/>
  <c r="I159" i="2" s="1"/>
  <c r="AG151" i="2"/>
  <c r="AB151" i="2"/>
  <c r="AC151" i="2" s="1"/>
  <c r="AD151" i="2" s="1"/>
  <c r="AE151" i="2" s="1"/>
  <c r="AF151" i="2" s="1"/>
  <c r="Z153" i="2"/>
  <c r="AA153" i="2"/>
  <c r="A161" i="2"/>
  <c r="B160" i="2"/>
  <c r="C160" i="2" s="1"/>
  <c r="D160" i="2" s="1"/>
  <c r="E160" i="2" s="1"/>
  <c r="F160" i="2" s="1"/>
  <c r="G160" i="2" s="1"/>
  <c r="H160" i="2" s="1"/>
  <c r="I160" i="2" s="1"/>
  <c r="O157" i="2"/>
  <c r="P157" i="2" s="1"/>
  <c r="Q157" i="2" s="1"/>
  <c r="R157" i="2" s="1"/>
  <c r="S157" i="2" s="1"/>
  <c r="T157" i="2"/>
  <c r="AK152" i="2"/>
  <c r="BA152" i="2"/>
  <c r="AJ152" i="2"/>
  <c r="M156" i="2"/>
  <c r="N156" i="2"/>
  <c r="AM150" i="2"/>
  <c r="AZ150" i="2"/>
  <c r="AN150" i="2"/>
  <c r="AL149" i="2"/>
  <c r="L229" i="1"/>
  <c r="P229" i="1" s="1"/>
  <c r="I230" i="1"/>
  <c r="M230" i="1"/>
  <c r="G231" i="1"/>
  <c r="H230" i="1"/>
  <c r="K230" i="1"/>
  <c r="J230" i="1"/>
  <c r="AH151" i="2" l="1"/>
  <c r="AI151" i="2" s="1"/>
  <c r="BA151" i="2" s="1"/>
  <c r="AA155" i="2"/>
  <c r="U157" i="2"/>
  <c r="V157" i="2" s="1"/>
  <c r="Y154" i="2"/>
  <c r="K160" i="2"/>
  <c r="J160" i="2"/>
  <c r="AM149" i="2"/>
  <c r="AZ149" i="2"/>
  <c r="AN149" i="2"/>
  <c r="A162" i="2"/>
  <c r="B161" i="2"/>
  <c r="C161" i="2" s="1"/>
  <c r="D161" i="2" s="1"/>
  <c r="E161" i="2" s="1"/>
  <c r="F161" i="2" s="1"/>
  <c r="G161" i="2" s="1"/>
  <c r="H161" i="2" s="1"/>
  <c r="I161" i="2" s="1"/>
  <c r="O158" i="2"/>
  <c r="P158" i="2" s="1"/>
  <c r="Q158" i="2" s="1"/>
  <c r="R158" i="2" s="1"/>
  <c r="S158" i="2" s="1"/>
  <c r="T158" i="2"/>
  <c r="AL152" i="2"/>
  <c r="AT150" i="2"/>
  <c r="AX150" i="2" s="1"/>
  <c r="AO150" i="2"/>
  <c r="AP150" i="2" s="1"/>
  <c r="AQ150" i="2" s="1"/>
  <c r="AR150" i="2" s="1"/>
  <c r="AS150" i="2" s="1"/>
  <c r="AK151" i="2"/>
  <c r="AJ151" i="2"/>
  <c r="AB155" i="2"/>
  <c r="AC155" i="2" s="1"/>
  <c r="AD155" i="2" s="1"/>
  <c r="AE155" i="2" s="1"/>
  <c r="AF155" i="2" s="1"/>
  <c r="AG155" i="2"/>
  <c r="W157" i="2"/>
  <c r="X157" i="2"/>
  <c r="AG153" i="2"/>
  <c r="AB153" i="2"/>
  <c r="AC153" i="2" s="1"/>
  <c r="AD153" i="2" s="1"/>
  <c r="AE153" i="2" s="1"/>
  <c r="AF153" i="2" s="1"/>
  <c r="O156" i="2"/>
  <c r="P156" i="2" s="1"/>
  <c r="Q156" i="2" s="1"/>
  <c r="R156" i="2" s="1"/>
  <c r="S156" i="2" s="1"/>
  <c r="T156" i="2"/>
  <c r="K159" i="2"/>
  <c r="J159" i="2"/>
  <c r="Z154" i="2"/>
  <c r="AA154" i="2"/>
  <c r="L230" i="1"/>
  <c r="P230" i="1" s="1"/>
  <c r="J231" i="1"/>
  <c r="G232" i="1"/>
  <c r="K231" i="1"/>
  <c r="I231" i="1"/>
  <c r="M231" i="1"/>
  <c r="H231" i="1"/>
  <c r="L160" i="2" l="1"/>
  <c r="U158" i="2"/>
  <c r="V158" i="2" s="1"/>
  <c r="AH155" i="2"/>
  <c r="AI155" i="2" s="1"/>
  <c r="AL151" i="2"/>
  <c r="J161" i="2"/>
  <c r="K161" i="2"/>
  <c r="AB154" i="2"/>
  <c r="AC154" i="2" s="1"/>
  <c r="AD154" i="2" s="1"/>
  <c r="AE154" i="2" s="1"/>
  <c r="AF154" i="2" s="1"/>
  <c r="AG154" i="2"/>
  <c r="U156" i="2"/>
  <c r="V156" i="2" s="1"/>
  <c r="AZ152" i="2"/>
  <c r="AM152" i="2"/>
  <c r="AN152" i="2"/>
  <c r="Y157" i="2"/>
  <c r="AZ151" i="2"/>
  <c r="AM151" i="2"/>
  <c r="AN151" i="2"/>
  <c r="A163" i="2"/>
  <c r="B162" i="2"/>
  <c r="C162" i="2" s="1"/>
  <c r="D162" i="2" s="1"/>
  <c r="E162" i="2" s="1"/>
  <c r="F162" i="2" s="1"/>
  <c r="G162" i="2" s="1"/>
  <c r="H162" i="2" s="1"/>
  <c r="I162" i="2" s="1"/>
  <c r="M160" i="2"/>
  <c r="N160" i="2"/>
  <c r="AY150" i="2"/>
  <c r="AU150" i="2"/>
  <c r="AW150" i="2" s="1"/>
  <c r="X158" i="2"/>
  <c r="W158" i="2"/>
  <c r="AT149" i="2"/>
  <c r="AX149" i="2" s="1"/>
  <c r="AO149" i="2"/>
  <c r="AP149" i="2" s="1"/>
  <c r="AQ149" i="2" s="1"/>
  <c r="AR149" i="2" s="1"/>
  <c r="AS149" i="2" s="1"/>
  <c r="BA155" i="2"/>
  <c r="AK155" i="2"/>
  <c r="AJ155" i="2"/>
  <c r="L159" i="2"/>
  <c r="AH153" i="2"/>
  <c r="AI153" i="2" s="1"/>
  <c r="M232" i="1"/>
  <c r="G233" i="1"/>
  <c r="K232" i="1"/>
  <c r="H232" i="1"/>
  <c r="J232" i="1"/>
  <c r="I232" i="1"/>
  <c r="L231" i="1"/>
  <c r="P231" i="1" s="1"/>
  <c r="AH154" i="2" l="1"/>
  <c r="AI154" i="2" s="1"/>
  <c r="AL155" i="2"/>
  <c r="Y158" i="2"/>
  <c r="L232" i="1"/>
  <c r="L161" i="2"/>
  <c r="J162" i="2"/>
  <c r="K162" i="2"/>
  <c r="Z158" i="2"/>
  <c r="AA158" i="2"/>
  <c r="M161" i="2"/>
  <c r="N161" i="2"/>
  <c r="AZ155" i="2"/>
  <c r="AM155" i="2"/>
  <c r="AN155" i="2"/>
  <c r="A164" i="2"/>
  <c r="B163" i="2"/>
  <c r="C163" i="2" s="1"/>
  <c r="D163" i="2" s="1"/>
  <c r="E163" i="2" s="1"/>
  <c r="F163" i="2" s="1"/>
  <c r="G163" i="2" s="1"/>
  <c r="H163" i="2" s="1"/>
  <c r="I163" i="2" s="1"/>
  <c r="Z157" i="2"/>
  <c r="AA157" i="2"/>
  <c r="X156" i="2"/>
  <c r="W156" i="2"/>
  <c r="AY149" i="2"/>
  <c r="AU149" i="2"/>
  <c r="AW149" i="2" s="1"/>
  <c r="AK154" i="2"/>
  <c r="AJ154" i="2"/>
  <c r="BA154" i="2"/>
  <c r="M159" i="2"/>
  <c r="N159" i="2"/>
  <c r="AJ153" i="2"/>
  <c r="AK153" i="2"/>
  <c r="BA153" i="2"/>
  <c r="T160" i="2"/>
  <c r="O160" i="2"/>
  <c r="P160" i="2" s="1"/>
  <c r="Q160" i="2" s="1"/>
  <c r="R160" i="2" s="1"/>
  <c r="S160" i="2" s="1"/>
  <c r="AT151" i="2"/>
  <c r="AX151" i="2" s="1"/>
  <c r="AO151" i="2"/>
  <c r="AP151" i="2" s="1"/>
  <c r="AQ151" i="2" s="1"/>
  <c r="AR151" i="2" s="1"/>
  <c r="AS151" i="2" s="1"/>
  <c r="AT152" i="2"/>
  <c r="AX152" i="2" s="1"/>
  <c r="AO152" i="2"/>
  <c r="AP152" i="2" s="1"/>
  <c r="AQ152" i="2" s="1"/>
  <c r="AR152" i="2" s="1"/>
  <c r="AS152" i="2" s="1"/>
  <c r="I233" i="1"/>
  <c r="K233" i="1"/>
  <c r="J233" i="1"/>
  <c r="H233" i="1"/>
  <c r="M233" i="1"/>
  <c r="G234" i="1"/>
  <c r="P232" i="1"/>
  <c r="U160" i="2" l="1"/>
  <c r="V160" i="2" s="1"/>
  <c r="AL154" i="2"/>
  <c r="AL153" i="2"/>
  <c r="Y156" i="2"/>
  <c r="AY151" i="2"/>
  <c r="AU151" i="2"/>
  <c r="AW151" i="2" s="1"/>
  <c r="T159" i="2"/>
  <c r="O159" i="2"/>
  <c r="P159" i="2" s="1"/>
  <c r="Q159" i="2" s="1"/>
  <c r="R159" i="2" s="1"/>
  <c r="S159" i="2" s="1"/>
  <c r="O161" i="2"/>
  <c r="P161" i="2" s="1"/>
  <c r="Q161" i="2" s="1"/>
  <c r="R161" i="2" s="1"/>
  <c r="S161" i="2" s="1"/>
  <c r="T161" i="2"/>
  <c r="L162" i="2"/>
  <c r="AZ154" i="2"/>
  <c r="AM154" i="2"/>
  <c r="AN154" i="2"/>
  <c r="Z156" i="2"/>
  <c r="AA156" i="2"/>
  <c r="A165" i="2"/>
  <c r="B164" i="2"/>
  <c r="C164" i="2" s="1"/>
  <c r="D164" i="2" s="1"/>
  <c r="E164" i="2" s="1"/>
  <c r="F164" i="2" s="1"/>
  <c r="G164" i="2" s="1"/>
  <c r="AY152" i="2"/>
  <c r="AU152" i="2"/>
  <c r="AW152" i="2" s="1"/>
  <c r="AZ153" i="2"/>
  <c r="AM153" i="2"/>
  <c r="AN153" i="2"/>
  <c r="AG157" i="2"/>
  <c r="AB157" i="2"/>
  <c r="AC157" i="2" s="1"/>
  <c r="AD157" i="2" s="1"/>
  <c r="AE157" i="2" s="1"/>
  <c r="AF157" i="2" s="1"/>
  <c r="K163" i="2"/>
  <c r="J163" i="2"/>
  <c r="AG158" i="2"/>
  <c r="AB158" i="2"/>
  <c r="AC158" i="2" s="1"/>
  <c r="AD158" i="2" s="1"/>
  <c r="AE158" i="2" s="1"/>
  <c r="AF158" i="2" s="1"/>
  <c r="AH158" i="2" s="1"/>
  <c r="AI158" i="2" s="1"/>
  <c r="X160" i="2"/>
  <c r="W160" i="2"/>
  <c r="AT155" i="2"/>
  <c r="AX155" i="2" s="1"/>
  <c r="AO155" i="2"/>
  <c r="AP155" i="2" s="1"/>
  <c r="AQ155" i="2" s="1"/>
  <c r="AR155" i="2" s="1"/>
  <c r="AS155" i="2" s="1"/>
  <c r="L233" i="1"/>
  <c r="P233" i="1" s="1"/>
  <c r="G235" i="1"/>
  <c r="K234" i="1"/>
  <c r="M234" i="1"/>
  <c r="J234" i="1"/>
  <c r="H234" i="1"/>
  <c r="I234" i="1"/>
  <c r="Y160" i="2" l="1"/>
  <c r="AH157" i="2"/>
  <c r="AI157" i="2" s="1"/>
  <c r="L163" i="2"/>
  <c r="U161" i="2"/>
  <c r="V161" i="2" s="1"/>
  <c r="X161" i="2" s="1"/>
  <c r="L234" i="1"/>
  <c r="P234" i="1" s="1"/>
  <c r="AY155" i="2"/>
  <c r="AU155" i="2"/>
  <c r="AW155" i="2" s="1"/>
  <c r="AK157" i="2"/>
  <c r="AJ157" i="2"/>
  <c r="BA157" i="2"/>
  <c r="A166" i="2"/>
  <c r="B165" i="2"/>
  <c r="C165" i="2" s="1"/>
  <c r="D165" i="2" s="1"/>
  <c r="E165" i="2" s="1"/>
  <c r="F165" i="2" s="1"/>
  <c r="G165" i="2" s="1"/>
  <c r="AT154" i="2"/>
  <c r="AX154" i="2" s="1"/>
  <c r="AO154" i="2"/>
  <c r="AP154" i="2" s="1"/>
  <c r="AQ154" i="2" s="1"/>
  <c r="AR154" i="2" s="1"/>
  <c r="AS154" i="2" s="1"/>
  <c r="AK158" i="2"/>
  <c r="BA158" i="2"/>
  <c r="AJ158" i="2"/>
  <c r="AO153" i="2"/>
  <c r="AP153" i="2" s="1"/>
  <c r="AQ153" i="2" s="1"/>
  <c r="AR153" i="2" s="1"/>
  <c r="AS153" i="2" s="1"/>
  <c r="AT153" i="2"/>
  <c r="AX153" i="2" s="1"/>
  <c r="Z160" i="2"/>
  <c r="AA160" i="2"/>
  <c r="M163" i="2"/>
  <c r="N163" i="2"/>
  <c r="AB156" i="2"/>
  <c r="AC156" i="2" s="1"/>
  <c r="AD156" i="2" s="1"/>
  <c r="AE156" i="2" s="1"/>
  <c r="AF156" i="2" s="1"/>
  <c r="AG156" i="2"/>
  <c r="M162" i="2"/>
  <c r="N162" i="2"/>
  <c r="U159" i="2"/>
  <c r="V159" i="2" s="1"/>
  <c r="H164" i="2"/>
  <c r="I164" i="2" s="1"/>
  <c r="K235" i="1"/>
  <c r="H235" i="1"/>
  <c r="I235" i="1"/>
  <c r="G236" i="1"/>
  <c r="J235" i="1"/>
  <c r="M235" i="1"/>
  <c r="AL157" i="2" l="1"/>
  <c r="W161" i="2"/>
  <c r="Y161" i="2" s="1"/>
  <c r="AL158" i="2"/>
  <c r="H165" i="2"/>
  <c r="I165" i="2" s="1"/>
  <c r="W159" i="2"/>
  <c r="X159" i="2"/>
  <c r="AM158" i="2"/>
  <c r="AZ158" i="2"/>
  <c r="AN158" i="2"/>
  <c r="L235" i="1"/>
  <c r="P235" i="1" s="1"/>
  <c r="O162" i="2"/>
  <c r="P162" i="2" s="1"/>
  <c r="Q162" i="2" s="1"/>
  <c r="R162" i="2" s="1"/>
  <c r="S162" i="2" s="1"/>
  <c r="U162" i="2" s="1"/>
  <c r="V162" i="2" s="1"/>
  <c r="T162" i="2"/>
  <c r="O163" i="2"/>
  <c r="P163" i="2" s="1"/>
  <c r="Q163" i="2" s="1"/>
  <c r="R163" i="2" s="1"/>
  <c r="S163" i="2" s="1"/>
  <c r="U163" i="2" s="1"/>
  <c r="V163" i="2" s="1"/>
  <c r="T163" i="2"/>
  <c r="AY153" i="2"/>
  <c r="AU153" i="2"/>
  <c r="AW153" i="2" s="1"/>
  <c r="A167" i="2"/>
  <c r="B166" i="2"/>
  <c r="C166" i="2" s="1"/>
  <c r="D166" i="2" s="1"/>
  <c r="E166" i="2" s="1"/>
  <c r="F166" i="2" s="1"/>
  <c r="G166" i="2" s="1"/>
  <c r="H166" i="2" s="1"/>
  <c r="I166" i="2" s="1"/>
  <c r="K164" i="2"/>
  <c r="J164" i="2"/>
  <c r="AH156" i="2"/>
  <c r="AI156" i="2" s="1"/>
  <c r="AG160" i="2"/>
  <c r="AB160" i="2"/>
  <c r="AC160" i="2" s="1"/>
  <c r="AD160" i="2" s="1"/>
  <c r="AE160" i="2" s="1"/>
  <c r="AF160" i="2" s="1"/>
  <c r="AH160" i="2" s="1"/>
  <c r="AI160" i="2" s="1"/>
  <c r="AY154" i="2"/>
  <c r="AU154" i="2"/>
  <c r="AW154" i="2" s="1"/>
  <c r="AM157" i="2"/>
  <c r="AZ157" i="2"/>
  <c r="AN157" i="2"/>
  <c r="I236" i="1"/>
  <c r="M236" i="1"/>
  <c r="J236" i="1"/>
  <c r="H236" i="1"/>
  <c r="G237" i="1"/>
  <c r="K236" i="1"/>
  <c r="L164" i="2" l="1"/>
  <c r="Y159" i="2"/>
  <c r="K166" i="2"/>
  <c r="J166" i="2"/>
  <c r="AJ160" i="2"/>
  <c r="BA160" i="2"/>
  <c r="AK160" i="2"/>
  <c r="AO158" i="2"/>
  <c r="AP158" i="2" s="1"/>
  <c r="AQ158" i="2" s="1"/>
  <c r="AR158" i="2" s="1"/>
  <c r="AS158" i="2" s="1"/>
  <c r="AT158" i="2"/>
  <c r="AX158" i="2" s="1"/>
  <c r="X162" i="2"/>
  <c r="W162" i="2"/>
  <c r="AJ156" i="2"/>
  <c r="AK156" i="2"/>
  <c r="BA156" i="2"/>
  <c r="K165" i="2"/>
  <c r="J165" i="2"/>
  <c r="Z161" i="2"/>
  <c r="AA161" i="2"/>
  <c r="A168" i="2"/>
  <c r="B167" i="2"/>
  <c r="C167" i="2" s="1"/>
  <c r="D167" i="2" s="1"/>
  <c r="E167" i="2" s="1"/>
  <c r="F167" i="2" s="1"/>
  <c r="G167" i="2" s="1"/>
  <c r="H167" i="2" s="1"/>
  <c r="I167" i="2" s="1"/>
  <c r="X163" i="2"/>
  <c r="W163" i="2"/>
  <c r="Z159" i="2"/>
  <c r="AA159" i="2"/>
  <c r="M164" i="2"/>
  <c r="N164" i="2"/>
  <c r="AO157" i="2"/>
  <c r="AP157" i="2" s="1"/>
  <c r="AQ157" i="2" s="1"/>
  <c r="AR157" i="2" s="1"/>
  <c r="AS157" i="2" s="1"/>
  <c r="AT157" i="2"/>
  <c r="AX157" i="2" s="1"/>
  <c r="L236" i="1"/>
  <c r="P236" i="1" s="1"/>
  <c r="H237" i="1"/>
  <c r="K237" i="1"/>
  <c r="I237" i="1"/>
  <c r="J237" i="1"/>
  <c r="G238" i="1"/>
  <c r="M237" i="1"/>
  <c r="Y162" i="2" l="1"/>
  <c r="L165" i="2"/>
  <c r="M165" i="2" s="1"/>
  <c r="Y163" i="2"/>
  <c r="AL156" i="2"/>
  <c r="AM156" i="2" s="1"/>
  <c r="K167" i="2"/>
  <c r="J167" i="2"/>
  <c r="A169" i="2"/>
  <c r="B168" i="2"/>
  <c r="C168" i="2" s="1"/>
  <c r="D168" i="2" s="1"/>
  <c r="E168" i="2" s="1"/>
  <c r="F168" i="2" s="1"/>
  <c r="G168" i="2" s="1"/>
  <c r="H168" i="2" s="1"/>
  <c r="I168" i="2" s="1"/>
  <c r="Z162" i="2"/>
  <c r="AA162" i="2"/>
  <c r="O164" i="2"/>
  <c r="P164" i="2" s="1"/>
  <c r="Q164" i="2" s="1"/>
  <c r="R164" i="2" s="1"/>
  <c r="S164" i="2" s="1"/>
  <c r="T164" i="2"/>
  <c r="Z163" i="2"/>
  <c r="AA163" i="2"/>
  <c r="N165" i="2"/>
  <c r="AY158" i="2"/>
  <c r="AU158" i="2"/>
  <c r="AW158" i="2" s="1"/>
  <c r="L166" i="2"/>
  <c r="AB161" i="2"/>
  <c r="AC161" i="2" s="1"/>
  <c r="AD161" i="2" s="1"/>
  <c r="AE161" i="2" s="1"/>
  <c r="AF161" i="2" s="1"/>
  <c r="AG161" i="2"/>
  <c r="AL160" i="2"/>
  <c r="AY157" i="2"/>
  <c r="AU157" i="2"/>
  <c r="AW157" i="2" s="1"/>
  <c r="AB159" i="2"/>
  <c r="AC159" i="2" s="1"/>
  <c r="AD159" i="2" s="1"/>
  <c r="AE159" i="2" s="1"/>
  <c r="AF159" i="2" s="1"/>
  <c r="AG159" i="2"/>
  <c r="L237" i="1"/>
  <c r="P237" i="1" s="1"/>
  <c r="H238" i="1"/>
  <c r="M238" i="1"/>
  <c r="J238" i="1"/>
  <c r="K238" i="1"/>
  <c r="G239" i="1"/>
  <c r="I238" i="1"/>
  <c r="U164" i="2" l="1"/>
  <c r="V164" i="2" s="1"/>
  <c r="AH159" i="2"/>
  <c r="AI159" i="2" s="1"/>
  <c r="AK159" i="2" s="1"/>
  <c r="AZ156" i="2"/>
  <c r="AH161" i="2"/>
  <c r="AI161" i="2" s="1"/>
  <c r="BA161" i="2" s="1"/>
  <c r="L167" i="2"/>
  <c r="M167" i="2" s="1"/>
  <c r="AN156" i="2"/>
  <c r="AT156" i="2" s="1"/>
  <c r="AX156" i="2" s="1"/>
  <c r="L238" i="1"/>
  <c r="P238" i="1" s="1"/>
  <c r="K168" i="2"/>
  <c r="J168" i="2"/>
  <c r="M166" i="2"/>
  <c r="N166" i="2"/>
  <c r="O165" i="2"/>
  <c r="P165" i="2" s="1"/>
  <c r="Q165" i="2" s="1"/>
  <c r="R165" i="2" s="1"/>
  <c r="S165" i="2" s="1"/>
  <c r="T165" i="2"/>
  <c r="X164" i="2"/>
  <c r="W164" i="2"/>
  <c r="BA159" i="2"/>
  <c r="A170" i="2"/>
  <c r="B169" i="2"/>
  <c r="C169" i="2" s="1"/>
  <c r="D169" i="2" s="1"/>
  <c r="E169" i="2" s="1"/>
  <c r="F169" i="2" s="1"/>
  <c r="G169" i="2" s="1"/>
  <c r="H169" i="2" s="1"/>
  <c r="I169" i="2" s="1"/>
  <c r="AM160" i="2"/>
  <c r="AZ160" i="2"/>
  <c r="AN160" i="2"/>
  <c r="AG163" i="2"/>
  <c r="AB163" i="2"/>
  <c r="AC163" i="2" s="1"/>
  <c r="AD163" i="2" s="1"/>
  <c r="AE163" i="2" s="1"/>
  <c r="AF163" i="2" s="1"/>
  <c r="AG162" i="2"/>
  <c r="AB162" i="2"/>
  <c r="AC162" i="2" s="1"/>
  <c r="AD162" i="2" s="1"/>
  <c r="AE162" i="2" s="1"/>
  <c r="AF162" i="2" s="1"/>
  <c r="G240" i="1"/>
  <c r="K239" i="1"/>
  <c r="H239" i="1"/>
  <c r="I239" i="1"/>
  <c r="M239" i="1"/>
  <c r="J239" i="1"/>
  <c r="U165" i="2" l="1"/>
  <c r="V165" i="2" s="1"/>
  <c r="AK161" i="2"/>
  <c r="AJ159" i="2"/>
  <c r="AJ161" i="2"/>
  <c r="AL161" i="2" s="1"/>
  <c r="N167" i="2"/>
  <c r="T167" i="2" s="1"/>
  <c r="AO156" i="2"/>
  <c r="AP156" i="2" s="1"/>
  <c r="AQ156" i="2" s="1"/>
  <c r="AR156" i="2" s="1"/>
  <c r="AS156" i="2" s="1"/>
  <c r="AY156" i="2" s="1"/>
  <c r="L168" i="2"/>
  <c r="M168" i="2" s="1"/>
  <c r="AH162" i="2"/>
  <c r="AI162" i="2" s="1"/>
  <c r="AJ162" i="2" s="1"/>
  <c r="Y164" i="2"/>
  <c r="AL159" i="2"/>
  <c r="AZ159" i="2" s="1"/>
  <c r="K169" i="2"/>
  <c r="J169" i="2"/>
  <c r="AM159" i="2"/>
  <c r="AN159" i="2"/>
  <c r="Z164" i="2"/>
  <c r="AA164" i="2"/>
  <c r="AH163" i="2"/>
  <c r="AI163" i="2" s="1"/>
  <c r="AO160" i="2"/>
  <c r="AP160" i="2" s="1"/>
  <c r="AQ160" i="2" s="1"/>
  <c r="AR160" i="2" s="1"/>
  <c r="AS160" i="2" s="1"/>
  <c r="AT160" i="2"/>
  <c r="AX160" i="2" s="1"/>
  <c r="W165" i="2"/>
  <c r="X165" i="2"/>
  <c r="A171" i="2"/>
  <c r="B170" i="2"/>
  <c r="C170" i="2" s="1"/>
  <c r="D170" i="2" s="1"/>
  <c r="E170" i="2" s="1"/>
  <c r="F170" i="2" s="1"/>
  <c r="G170" i="2" s="1"/>
  <c r="T166" i="2"/>
  <c r="O166" i="2"/>
  <c r="P166" i="2" s="1"/>
  <c r="Q166" i="2" s="1"/>
  <c r="R166" i="2" s="1"/>
  <c r="S166" i="2" s="1"/>
  <c r="U166" i="2" s="1"/>
  <c r="V166" i="2" s="1"/>
  <c r="L239" i="1"/>
  <c r="P239" i="1" s="1"/>
  <c r="G241" i="1"/>
  <c r="K240" i="1"/>
  <c r="M240" i="1"/>
  <c r="H240" i="1"/>
  <c r="J240" i="1"/>
  <c r="I240" i="1"/>
  <c r="O167" i="2" l="1"/>
  <c r="P167" i="2" s="1"/>
  <c r="Q167" i="2" s="1"/>
  <c r="R167" i="2" s="1"/>
  <c r="S167" i="2" s="1"/>
  <c r="BA162" i="2"/>
  <c r="AK162" i="2"/>
  <c r="AL162" i="2" s="1"/>
  <c r="N168" i="2"/>
  <c r="AU156" i="2"/>
  <c r="AW156" i="2" s="1"/>
  <c r="U167" i="2"/>
  <c r="V167" i="2" s="1"/>
  <c r="X167" i="2" s="1"/>
  <c r="L169" i="2"/>
  <c r="N169" i="2" s="1"/>
  <c r="L240" i="1"/>
  <c r="P240" i="1" s="1"/>
  <c r="BA163" i="2"/>
  <c r="AK163" i="2"/>
  <c r="AJ163" i="2"/>
  <c r="AY160" i="2"/>
  <c r="AU160" i="2"/>
  <c r="AW160" i="2" s="1"/>
  <c r="AG164" i="2"/>
  <c r="AB164" i="2"/>
  <c r="AC164" i="2" s="1"/>
  <c r="AD164" i="2" s="1"/>
  <c r="AE164" i="2" s="1"/>
  <c r="AF164" i="2" s="1"/>
  <c r="AH164" i="2" s="1"/>
  <c r="AI164" i="2" s="1"/>
  <c r="Y165" i="2"/>
  <c r="W166" i="2"/>
  <c r="X166" i="2"/>
  <c r="AM161" i="2"/>
  <c r="AZ161" i="2"/>
  <c r="AN161" i="2"/>
  <c r="A172" i="2"/>
  <c r="B171" i="2"/>
  <c r="C171" i="2" s="1"/>
  <c r="D171" i="2" s="1"/>
  <c r="E171" i="2" s="1"/>
  <c r="F171" i="2" s="1"/>
  <c r="G171" i="2" s="1"/>
  <c r="H171" i="2" s="1"/>
  <c r="I171" i="2" s="1"/>
  <c r="T168" i="2"/>
  <c r="O168" i="2"/>
  <c r="P168" i="2" s="1"/>
  <c r="Q168" i="2" s="1"/>
  <c r="R168" i="2" s="1"/>
  <c r="S168" i="2" s="1"/>
  <c r="U168" i="2" s="1"/>
  <c r="V168" i="2" s="1"/>
  <c r="AO159" i="2"/>
  <c r="AP159" i="2" s="1"/>
  <c r="AQ159" i="2" s="1"/>
  <c r="AR159" i="2" s="1"/>
  <c r="AS159" i="2" s="1"/>
  <c r="AT159" i="2"/>
  <c r="AX159" i="2" s="1"/>
  <c r="H170" i="2"/>
  <c r="I170" i="2" s="1"/>
  <c r="G242" i="1"/>
  <c r="I241" i="1"/>
  <c r="K241" i="1"/>
  <c r="M241" i="1"/>
  <c r="H241" i="1"/>
  <c r="J241" i="1"/>
  <c r="M169" i="2" l="1"/>
  <c r="W167" i="2"/>
  <c r="AL163" i="2"/>
  <c r="K171" i="2"/>
  <c r="J171" i="2"/>
  <c r="K170" i="2"/>
  <c r="J170" i="2"/>
  <c r="AT161" i="2"/>
  <c r="AX161" i="2" s="1"/>
  <c r="AO161" i="2"/>
  <c r="AP161" i="2" s="1"/>
  <c r="AQ161" i="2" s="1"/>
  <c r="AR161" i="2" s="1"/>
  <c r="AS161" i="2" s="1"/>
  <c r="AZ162" i="2"/>
  <c r="AM162" i="2"/>
  <c r="AN162" i="2"/>
  <c r="AZ163" i="2"/>
  <c r="AM163" i="2"/>
  <c r="AN163" i="2"/>
  <c r="W168" i="2"/>
  <c r="X168" i="2"/>
  <c r="Z165" i="2"/>
  <c r="AA165" i="2"/>
  <c r="AK164" i="2"/>
  <c r="BA164" i="2"/>
  <c r="AJ164" i="2"/>
  <c r="Y167" i="2"/>
  <c r="AY159" i="2"/>
  <c r="AU159" i="2"/>
  <c r="AW159" i="2" s="1"/>
  <c r="O169" i="2"/>
  <c r="P169" i="2" s="1"/>
  <c r="Q169" i="2" s="1"/>
  <c r="R169" i="2" s="1"/>
  <c r="S169" i="2" s="1"/>
  <c r="T169" i="2"/>
  <c r="Y166" i="2"/>
  <c r="A173" i="2"/>
  <c r="B172" i="2"/>
  <c r="C172" i="2" s="1"/>
  <c r="D172" i="2" s="1"/>
  <c r="E172" i="2" s="1"/>
  <c r="F172" i="2" s="1"/>
  <c r="G172" i="2" s="1"/>
  <c r="H172" i="2" s="1"/>
  <c r="I172" i="2" s="1"/>
  <c r="L241" i="1"/>
  <c r="P241" i="1" s="1"/>
  <c r="H242" i="1"/>
  <c r="M242" i="1"/>
  <c r="K242" i="1"/>
  <c r="I242" i="1"/>
  <c r="J242" i="1"/>
  <c r="G243" i="1"/>
  <c r="L171" i="2" l="1"/>
  <c r="Z166" i="2"/>
  <c r="AA166" i="2"/>
  <c r="Y168" i="2"/>
  <c r="A174" i="2"/>
  <c r="B173" i="2"/>
  <c r="C173" i="2" s="1"/>
  <c r="D173" i="2" s="1"/>
  <c r="E173" i="2" s="1"/>
  <c r="F173" i="2" s="1"/>
  <c r="G173" i="2" s="1"/>
  <c r="H173" i="2" s="1"/>
  <c r="I173" i="2" s="1"/>
  <c r="AY161" i="2"/>
  <c r="AU161" i="2"/>
  <c r="AW161" i="2" s="1"/>
  <c r="M171" i="2"/>
  <c r="N171" i="2"/>
  <c r="J172" i="2"/>
  <c r="K172" i="2"/>
  <c r="U169" i="2"/>
  <c r="V169" i="2" s="1"/>
  <c r="AG165" i="2"/>
  <c r="AB165" i="2"/>
  <c r="AC165" i="2" s="1"/>
  <c r="AD165" i="2" s="1"/>
  <c r="AE165" i="2" s="1"/>
  <c r="AF165" i="2" s="1"/>
  <c r="AH165" i="2" s="1"/>
  <c r="AI165" i="2" s="1"/>
  <c r="AO163" i="2"/>
  <c r="AP163" i="2" s="1"/>
  <c r="AQ163" i="2" s="1"/>
  <c r="AR163" i="2" s="1"/>
  <c r="AS163" i="2" s="1"/>
  <c r="AT163" i="2"/>
  <c r="AX163" i="2" s="1"/>
  <c r="AL164" i="2"/>
  <c r="Z167" i="2"/>
  <c r="AA167" i="2"/>
  <c r="AT162" i="2"/>
  <c r="AX162" i="2" s="1"/>
  <c r="AO162" i="2"/>
  <c r="AP162" i="2" s="1"/>
  <c r="AQ162" i="2" s="1"/>
  <c r="AR162" i="2" s="1"/>
  <c r="AS162" i="2" s="1"/>
  <c r="L170" i="2"/>
  <c r="K243" i="1"/>
  <c r="I243" i="1"/>
  <c r="H243" i="1"/>
  <c r="M243" i="1"/>
  <c r="G244" i="1"/>
  <c r="J243" i="1"/>
  <c r="L242" i="1"/>
  <c r="P242" i="1" s="1"/>
  <c r="L172" i="2" l="1"/>
  <c r="AJ165" i="2"/>
  <c r="AK165" i="2"/>
  <c r="BA165" i="2"/>
  <c r="K173" i="2"/>
  <c r="J173" i="2"/>
  <c r="AB166" i="2"/>
  <c r="AC166" i="2" s="1"/>
  <c r="AD166" i="2" s="1"/>
  <c r="AE166" i="2" s="1"/>
  <c r="AF166" i="2" s="1"/>
  <c r="AG166" i="2"/>
  <c r="M172" i="2"/>
  <c r="N172" i="2"/>
  <c r="AY163" i="2"/>
  <c r="AU163" i="2"/>
  <c r="AW163" i="2" s="1"/>
  <c r="T171" i="2"/>
  <c r="O171" i="2"/>
  <c r="P171" i="2" s="1"/>
  <c r="Q171" i="2" s="1"/>
  <c r="R171" i="2" s="1"/>
  <c r="S171" i="2" s="1"/>
  <c r="U171" i="2" s="1"/>
  <c r="V171" i="2" s="1"/>
  <c r="L243" i="1"/>
  <c r="P243" i="1" s="1"/>
  <c r="W169" i="2"/>
  <c r="X169" i="2"/>
  <c r="Z168" i="2"/>
  <c r="AA168" i="2"/>
  <c r="M170" i="2"/>
  <c r="N170" i="2"/>
  <c r="AG167" i="2"/>
  <c r="AB167" i="2"/>
  <c r="AC167" i="2" s="1"/>
  <c r="AD167" i="2" s="1"/>
  <c r="AE167" i="2" s="1"/>
  <c r="AF167" i="2" s="1"/>
  <c r="AH167" i="2" s="1"/>
  <c r="AI167" i="2" s="1"/>
  <c r="AY162" i="2"/>
  <c r="AU162" i="2"/>
  <c r="AW162" i="2" s="1"/>
  <c r="AZ164" i="2"/>
  <c r="AM164" i="2"/>
  <c r="AN164" i="2"/>
  <c r="A175" i="2"/>
  <c r="B174" i="2"/>
  <c r="C174" i="2" s="1"/>
  <c r="D174" i="2" s="1"/>
  <c r="E174" i="2" s="1"/>
  <c r="F174" i="2" s="1"/>
  <c r="G174" i="2" s="1"/>
  <c r="I244" i="1"/>
  <c r="G245" i="1"/>
  <c r="J244" i="1"/>
  <c r="M244" i="1"/>
  <c r="H244" i="1"/>
  <c r="K244" i="1"/>
  <c r="L173" i="2" l="1"/>
  <c r="Y169" i="2"/>
  <c r="AH166" i="2"/>
  <c r="AI166" i="2" s="1"/>
  <c r="BA166" i="2" s="1"/>
  <c r="AL165" i="2"/>
  <c r="AZ165" i="2" s="1"/>
  <c r="H174" i="2"/>
  <c r="I174" i="2" s="1"/>
  <c r="W171" i="2"/>
  <c r="X171" i="2"/>
  <c r="M173" i="2"/>
  <c r="N173" i="2"/>
  <c r="AO164" i="2"/>
  <c r="AP164" i="2" s="1"/>
  <c r="AQ164" i="2" s="1"/>
  <c r="AR164" i="2" s="1"/>
  <c r="AS164" i="2" s="1"/>
  <c r="AT164" i="2"/>
  <c r="AX164" i="2" s="1"/>
  <c r="AJ166" i="2"/>
  <c r="AK166" i="2"/>
  <c r="AK167" i="2"/>
  <c r="BA167" i="2"/>
  <c r="K12" i="1" s="1"/>
  <c r="AJ167" i="2"/>
  <c r="T170" i="2"/>
  <c r="O170" i="2"/>
  <c r="P170" i="2" s="1"/>
  <c r="Q170" i="2" s="1"/>
  <c r="R170" i="2" s="1"/>
  <c r="S170" i="2" s="1"/>
  <c r="Z169" i="2"/>
  <c r="AA169" i="2"/>
  <c r="AG168" i="2"/>
  <c r="AB168" i="2"/>
  <c r="AC168" i="2" s="1"/>
  <c r="AD168" i="2" s="1"/>
  <c r="AE168" i="2" s="1"/>
  <c r="AF168" i="2" s="1"/>
  <c r="AH168" i="2" s="1"/>
  <c r="AI168" i="2" s="1"/>
  <c r="A176" i="2"/>
  <c r="B175" i="2"/>
  <c r="C175" i="2" s="1"/>
  <c r="D175" i="2" s="1"/>
  <c r="E175" i="2" s="1"/>
  <c r="F175" i="2" s="1"/>
  <c r="G175" i="2" s="1"/>
  <c r="H175" i="2" s="1"/>
  <c r="I175" i="2" s="1"/>
  <c r="O172" i="2"/>
  <c r="P172" i="2" s="1"/>
  <c r="Q172" i="2" s="1"/>
  <c r="R172" i="2" s="1"/>
  <c r="S172" i="2" s="1"/>
  <c r="T172" i="2"/>
  <c r="K245" i="1"/>
  <c r="J245" i="1"/>
  <c r="H245" i="1"/>
  <c r="I245" i="1"/>
  <c r="M245" i="1"/>
  <c r="G246" i="1"/>
  <c r="L244" i="1"/>
  <c r="P244" i="1" s="1"/>
  <c r="AN165" i="2" l="1"/>
  <c r="AM165" i="2"/>
  <c r="AO165" i="2" s="1"/>
  <c r="AP165" i="2" s="1"/>
  <c r="AQ165" i="2" s="1"/>
  <c r="AR165" i="2" s="1"/>
  <c r="AS165" i="2" s="1"/>
  <c r="L245" i="1"/>
  <c r="Y171" i="2"/>
  <c r="Z171" i="2" s="1"/>
  <c r="AL167" i="2"/>
  <c r="AZ167" i="2" s="1"/>
  <c r="J12" i="1" s="1"/>
  <c r="K175" i="2"/>
  <c r="J175" i="2"/>
  <c r="T173" i="2"/>
  <c r="O173" i="2"/>
  <c r="P173" i="2" s="1"/>
  <c r="Q173" i="2" s="1"/>
  <c r="R173" i="2" s="1"/>
  <c r="S173" i="2" s="1"/>
  <c r="AY164" i="2"/>
  <c r="AU164" i="2"/>
  <c r="AW164" i="2" s="1"/>
  <c r="K174" i="2"/>
  <c r="J174" i="2"/>
  <c r="U172" i="2"/>
  <c r="V172" i="2" s="1"/>
  <c r="AK168" i="2"/>
  <c r="BA168" i="2"/>
  <c r="AJ168" i="2"/>
  <c r="U170" i="2"/>
  <c r="V170" i="2" s="1"/>
  <c r="A177" i="2"/>
  <c r="B176" i="2"/>
  <c r="C176" i="2" s="1"/>
  <c r="D176" i="2" s="1"/>
  <c r="E176" i="2" s="1"/>
  <c r="F176" i="2" s="1"/>
  <c r="G176" i="2" s="1"/>
  <c r="H176" i="2" s="1"/>
  <c r="I176" i="2" s="1"/>
  <c r="AG169" i="2"/>
  <c r="AB169" i="2"/>
  <c r="AC169" i="2" s="1"/>
  <c r="AD169" i="2" s="1"/>
  <c r="AE169" i="2" s="1"/>
  <c r="AF169" i="2" s="1"/>
  <c r="AL166" i="2"/>
  <c r="P245" i="1"/>
  <c r="J246" i="1"/>
  <c r="K246" i="1"/>
  <c r="I246" i="1"/>
  <c r="G247" i="1"/>
  <c r="H246" i="1"/>
  <c r="M246" i="1"/>
  <c r="AM167" i="2" l="1"/>
  <c r="AN167" i="2"/>
  <c r="AA171" i="2"/>
  <c r="AB171" i="2" s="1"/>
  <c r="AC171" i="2" s="1"/>
  <c r="AD171" i="2" s="1"/>
  <c r="AE171" i="2" s="1"/>
  <c r="AF171" i="2" s="1"/>
  <c r="AH171" i="2" s="1"/>
  <c r="AI171" i="2" s="1"/>
  <c r="AT165" i="2"/>
  <c r="AX165" i="2" s="1"/>
  <c r="L174" i="2"/>
  <c r="M174" i="2" s="1"/>
  <c r="U173" i="2"/>
  <c r="V173" i="2" s="1"/>
  <c r="X173" i="2" s="1"/>
  <c r="AL168" i="2"/>
  <c r="AZ168" i="2" s="1"/>
  <c r="K176" i="2"/>
  <c r="J176" i="2"/>
  <c r="AM166" i="2"/>
  <c r="AZ166" i="2"/>
  <c r="AN166" i="2"/>
  <c r="X170" i="2"/>
  <c r="W170" i="2"/>
  <c r="A178" i="2"/>
  <c r="B177" i="2"/>
  <c r="C177" i="2" s="1"/>
  <c r="D177" i="2" s="1"/>
  <c r="E177" i="2" s="1"/>
  <c r="F177" i="2" s="1"/>
  <c r="G177" i="2" s="1"/>
  <c r="AY165" i="2"/>
  <c r="L175" i="2"/>
  <c r="AH169" i="2"/>
  <c r="AI169" i="2" s="1"/>
  <c r="AG171" i="2"/>
  <c r="X172" i="2"/>
  <c r="W172" i="2"/>
  <c r="AT167" i="2"/>
  <c r="AX167" i="2" s="1"/>
  <c r="AO167" i="2"/>
  <c r="AP167" i="2" s="1"/>
  <c r="AQ167" i="2" s="1"/>
  <c r="AR167" i="2" s="1"/>
  <c r="AS167" i="2" s="1"/>
  <c r="K247" i="1"/>
  <c r="I247" i="1"/>
  <c r="G248" i="1"/>
  <c r="M247" i="1"/>
  <c r="H247" i="1"/>
  <c r="J247" i="1"/>
  <c r="L246" i="1"/>
  <c r="P246" i="1" s="1"/>
  <c r="AU165" i="2" l="1"/>
  <c r="AW165" i="2" s="1"/>
  <c r="N174" i="2"/>
  <c r="AM168" i="2"/>
  <c r="W173" i="2"/>
  <c r="Y173" i="2" s="1"/>
  <c r="AA173" i="2" s="1"/>
  <c r="AN168" i="2"/>
  <c r="Y172" i="2"/>
  <c r="Z172" i="2" s="1"/>
  <c r="H177" i="2"/>
  <c r="I177" i="2" s="1"/>
  <c r="L176" i="2"/>
  <c r="BA171" i="2"/>
  <c r="AJ171" i="2"/>
  <c r="AK171" i="2"/>
  <c r="O174" i="2"/>
  <c r="P174" i="2" s="1"/>
  <c r="Q174" i="2" s="1"/>
  <c r="R174" i="2" s="1"/>
  <c r="S174" i="2" s="1"/>
  <c r="T174" i="2"/>
  <c r="M175" i="2"/>
  <c r="N175" i="2"/>
  <c r="AT166" i="2"/>
  <c r="AX166" i="2" s="1"/>
  <c r="AO166" i="2"/>
  <c r="AP166" i="2" s="1"/>
  <c r="AQ166" i="2" s="1"/>
  <c r="AR166" i="2" s="1"/>
  <c r="AS166" i="2" s="1"/>
  <c r="Y170" i="2"/>
  <c r="AY167" i="2"/>
  <c r="I12" i="1" s="1"/>
  <c r="AU167" i="2"/>
  <c r="AW167" i="2" s="1"/>
  <c r="AJ169" i="2"/>
  <c r="AK169" i="2"/>
  <c r="BA169" i="2"/>
  <c r="AT168" i="2"/>
  <c r="AX168" i="2" s="1"/>
  <c r="AO168" i="2"/>
  <c r="AP168" i="2" s="1"/>
  <c r="AQ168" i="2" s="1"/>
  <c r="AR168" i="2" s="1"/>
  <c r="AS168" i="2" s="1"/>
  <c r="A179" i="2"/>
  <c r="B178" i="2"/>
  <c r="C178" i="2" s="1"/>
  <c r="D178" i="2" s="1"/>
  <c r="E178" i="2" s="1"/>
  <c r="F178" i="2" s="1"/>
  <c r="G178" i="2" s="1"/>
  <c r="H178" i="2" s="1"/>
  <c r="I178" i="2" s="1"/>
  <c r="L247" i="1"/>
  <c r="P247" i="1" s="1"/>
  <c r="M248" i="1"/>
  <c r="G249" i="1"/>
  <c r="J248" i="1"/>
  <c r="K248" i="1"/>
  <c r="H248" i="1"/>
  <c r="I248" i="1"/>
  <c r="Z173" i="2" l="1"/>
  <c r="U174" i="2"/>
  <c r="V174" i="2" s="1"/>
  <c r="AA172" i="2"/>
  <c r="AL171" i="2"/>
  <c r="AZ171" i="2" s="1"/>
  <c r="A180" i="2"/>
  <c r="B179" i="2"/>
  <c r="C179" i="2" s="1"/>
  <c r="D179" i="2" s="1"/>
  <c r="E179" i="2" s="1"/>
  <c r="F179" i="2" s="1"/>
  <c r="G179" i="2" s="1"/>
  <c r="H179" i="2" s="1"/>
  <c r="I179" i="2" s="1"/>
  <c r="W174" i="2"/>
  <c r="X174" i="2"/>
  <c r="M176" i="2"/>
  <c r="N176" i="2"/>
  <c r="AB173" i="2"/>
  <c r="AC173" i="2" s="1"/>
  <c r="AD173" i="2" s="1"/>
  <c r="AE173" i="2" s="1"/>
  <c r="AF173" i="2" s="1"/>
  <c r="AG173" i="2"/>
  <c r="AG172" i="2"/>
  <c r="AB172" i="2"/>
  <c r="AC172" i="2" s="1"/>
  <c r="AD172" i="2" s="1"/>
  <c r="AE172" i="2" s="1"/>
  <c r="AF172" i="2" s="1"/>
  <c r="AH172" i="2" s="1"/>
  <c r="AI172" i="2" s="1"/>
  <c r="AY166" i="2"/>
  <c r="AU166" i="2"/>
  <c r="AW166" i="2" s="1"/>
  <c r="L248" i="1"/>
  <c r="P248" i="1" s="1"/>
  <c r="Z170" i="2"/>
  <c r="AA170" i="2"/>
  <c r="T175" i="2"/>
  <c r="O175" i="2"/>
  <c r="P175" i="2" s="1"/>
  <c r="Q175" i="2" s="1"/>
  <c r="R175" i="2" s="1"/>
  <c r="S175" i="2" s="1"/>
  <c r="U175" i="2" s="1"/>
  <c r="V175" i="2" s="1"/>
  <c r="AM171" i="2"/>
  <c r="AN171" i="2"/>
  <c r="K177" i="2"/>
  <c r="J177" i="2"/>
  <c r="K178" i="2"/>
  <c r="J178" i="2"/>
  <c r="AY168" i="2"/>
  <c r="AU168" i="2"/>
  <c r="AW168" i="2" s="1"/>
  <c r="L12" i="1"/>
  <c r="P12" i="1" s="1"/>
  <c r="O12" i="1"/>
  <c r="AL169" i="2"/>
  <c r="G250" i="1"/>
  <c r="I249" i="1"/>
  <c r="H249" i="1"/>
  <c r="K249" i="1"/>
  <c r="J249" i="1"/>
  <c r="M249" i="1"/>
  <c r="AH173" i="2" l="1"/>
  <c r="AI173" i="2" s="1"/>
  <c r="L178" i="2"/>
  <c r="Y174" i="2"/>
  <c r="K179" i="2"/>
  <c r="J179" i="2"/>
  <c r="AZ169" i="2"/>
  <c r="AM169" i="2"/>
  <c r="AN169" i="2"/>
  <c r="AB170" i="2"/>
  <c r="AC170" i="2" s="1"/>
  <c r="AD170" i="2" s="1"/>
  <c r="AE170" i="2" s="1"/>
  <c r="AF170" i="2" s="1"/>
  <c r="AG170" i="2"/>
  <c r="AJ172" i="2"/>
  <c r="BA172" i="2"/>
  <c r="AK172" i="2"/>
  <c r="A181" i="2"/>
  <c r="B180" i="2"/>
  <c r="C180" i="2" s="1"/>
  <c r="D180" i="2" s="1"/>
  <c r="E180" i="2" s="1"/>
  <c r="F180" i="2" s="1"/>
  <c r="G180" i="2" s="1"/>
  <c r="H180" i="2" s="1"/>
  <c r="I180" i="2" s="1"/>
  <c r="L177" i="2"/>
  <c r="AO171" i="2"/>
  <c r="AP171" i="2" s="1"/>
  <c r="AQ171" i="2" s="1"/>
  <c r="AR171" i="2" s="1"/>
  <c r="AS171" i="2" s="1"/>
  <c r="AT171" i="2"/>
  <c r="AX171" i="2" s="1"/>
  <c r="BA173" i="2"/>
  <c r="AJ173" i="2"/>
  <c r="AK173" i="2"/>
  <c r="Z174" i="2"/>
  <c r="AA174" i="2"/>
  <c r="M178" i="2"/>
  <c r="N178" i="2"/>
  <c r="W175" i="2"/>
  <c r="X175" i="2"/>
  <c r="O176" i="2"/>
  <c r="P176" i="2" s="1"/>
  <c r="Q176" i="2" s="1"/>
  <c r="R176" i="2" s="1"/>
  <c r="S176" i="2" s="1"/>
  <c r="T176" i="2"/>
  <c r="L249" i="1"/>
  <c r="P249" i="1" s="1"/>
  <c r="I250" i="1"/>
  <c r="J250" i="1"/>
  <c r="H250" i="1"/>
  <c r="G251" i="1"/>
  <c r="K250" i="1"/>
  <c r="M250" i="1"/>
  <c r="Y175" i="2" l="1"/>
  <c r="J180" i="2"/>
  <c r="K180" i="2"/>
  <c r="AY171" i="2"/>
  <c r="AU171" i="2"/>
  <c r="AW171" i="2" s="1"/>
  <c r="AB174" i="2"/>
  <c r="AC174" i="2" s="1"/>
  <c r="AD174" i="2" s="1"/>
  <c r="AE174" i="2" s="1"/>
  <c r="AF174" i="2" s="1"/>
  <c r="AG174" i="2"/>
  <c r="AH170" i="2"/>
  <c r="AI170" i="2" s="1"/>
  <c r="L179" i="2"/>
  <c r="Z175" i="2"/>
  <c r="AA175" i="2"/>
  <c r="A182" i="2"/>
  <c r="B181" i="2"/>
  <c r="C181" i="2" s="1"/>
  <c r="D181" i="2" s="1"/>
  <c r="E181" i="2" s="1"/>
  <c r="F181" i="2" s="1"/>
  <c r="G181" i="2" s="1"/>
  <c r="H181" i="2" s="1"/>
  <c r="I181" i="2" s="1"/>
  <c r="U176" i="2"/>
  <c r="V176" i="2" s="1"/>
  <c r="T178" i="2"/>
  <c r="O178" i="2"/>
  <c r="P178" i="2" s="1"/>
  <c r="Q178" i="2" s="1"/>
  <c r="R178" i="2" s="1"/>
  <c r="S178" i="2" s="1"/>
  <c r="M177" i="2"/>
  <c r="N177" i="2"/>
  <c r="AO169" i="2"/>
  <c r="AP169" i="2" s="1"/>
  <c r="AQ169" i="2" s="1"/>
  <c r="AR169" i="2" s="1"/>
  <c r="AS169" i="2" s="1"/>
  <c r="AT169" i="2"/>
  <c r="AX169" i="2" s="1"/>
  <c r="AL173" i="2"/>
  <c r="AL172" i="2"/>
  <c r="G252" i="1"/>
  <c r="K251" i="1"/>
  <c r="J251" i="1"/>
  <c r="M251" i="1"/>
  <c r="I251" i="1"/>
  <c r="H251" i="1"/>
  <c r="L250" i="1"/>
  <c r="P250" i="1" s="1"/>
  <c r="AH174" i="2" l="1"/>
  <c r="AI174" i="2" s="1"/>
  <c r="L180" i="2"/>
  <c r="K181" i="2"/>
  <c r="J181" i="2"/>
  <c r="M179" i="2"/>
  <c r="N179" i="2"/>
  <c r="AK174" i="2"/>
  <c r="AJ174" i="2"/>
  <c r="BA174" i="2"/>
  <c r="M180" i="2"/>
  <c r="N180" i="2"/>
  <c r="AZ172" i="2"/>
  <c r="AM172" i="2"/>
  <c r="AN172" i="2"/>
  <c r="X176" i="2"/>
  <c r="W176" i="2"/>
  <c r="AG175" i="2"/>
  <c r="AB175" i="2"/>
  <c r="AC175" i="2" s="1"/>
  <c r="AD175" i="2" s="1"/>
  <c r="AE175" i="2" s="1"/>
  <c r="AF175" i="2" s="1"/>
  <c r="AM173" i="2"/>
  <c r="AZ173" i="2"/>
  <c r="AN173" i="2"/>
  <c r="AY169" i="2"/>
  <c r="AU169" i="2"/>
  <c r="AW169" i="2" s="1"/>
  <c r="O177" i="2"/>
  <c r="P177" i="2" s="1"/>
  <c r="Q177" i="2" s="1"/>
  <c r="R177" i="2" s="1"/>
  <c r="S177" i="2" s="1"/>
  <c r="T177" i="2"/>
  <c r="U178" i="2"/>
  <c r="V178" i="2" s="1"/>
  <c r="A183" i="2"/>
  <c r="B182" i="2"/>
  <c r="C182" i="2" s="1"/>
  <c r="D182" i="2" s="1"/>
  <c r="E182" i="2" s="1"/>
  <c r="F182" i="2" s="1"/>
  <c r="G182" i="2" s="1"/>
  <c r="H182" i="2" s="1"/>
  <c r="I182" i="2" s="1"/>
  <c r="AJ170" i="2"/>
  <c r="BA170" i="2"/>
  <c r="AK170" i="2"/>
  <c r="L251" i="1"/>
  <c r="P251" i="1" s="1"/>
  <c r="J252" i="1"/>
  <c r="G253" i="1"/>
  <c r="H252" i="1"/>
  <c r="M252" i="1"/>
  <c r="K252" i="1"/>
  <c r="I252" i="1"/>
  <c r="AL174" i="2" l="1"/>
  <c r="AL170" i="2"/>
  <c r="AH175" i="2"/>
  <c r="AI175" i="2" s="1"/>
  <c r="J182" i="2"/>
  <c r="K182" i="2"/>
  <c r="AZ174" i="2"/>
  <c r="AM174" i="2"/>
  <c r="AN174" i="2"/>
  <c r="L252" i="1"/>
  <c r="P252" i="1" s="1"/>
  <c r="W178" i="2"/>
  <c r="X178" i="2"/>
  <c r="AO173" i="2"/>
  <c r="AP173" i="2" s="1"/>
  <c r="AQ173" i="2" s="1"/>
  <c r="AR173" i="2" s="1"/>
  <c r="AS173" i="2" s="1"/>
  <c r="AT173" i="2"/>
  <c r="AX173" i="2" s="1"/>
  <c r="Y176" i="2"/>
  <c r="L181" i="2"/>
  <c r="A184" i="2"/>
  <c r="B183" i="2"/>
  <c r="C183" i="2" s="1"/>
  <c r="D183" i="2" s="1"/>
  <c r="E183" i="2" s="1"/>
  <c r="F183" i="2" s="1"/>
  <c r="G183" i="2" s="1"/>
  <c r="H183" i="2" s="1"/>
  <c r="I183" i="2" s="1"/>
  <c r="AO172" i="2"/>
  <c r="AP172" i="2" s="1"/>
  <c r="AQ172" i="2" s="1"/>
  <c r="AR172" i="2" s="1"/>
  <c r="AS172" i="2" s="1"/>
  <c r="AT172" i="2"/>
  <c r="AX172" i="2" s="1"/>
  <c r="O179" i="2"/>
  <c r="P179" i="2" s="1"/>
  <c r="Q179" i="2" s="1"/>
  <c r="R179" i="2" s="1"/>
  <c r="S179" i="2" s="1"/>
  <c r="T179" i="2"/>
  <c r="U177" i="2"/>
  <c r="V177" i="2" s="1"/>
  <c r="AZ170" i="2"/>
  <c r="AM170" i="2"/>
  <c r="AN170" i="2"/>
  <c r="AK175" i="2"/>
  <c r="BA175" i="2"/>
  <c r="AJ175" i="2"/>
  <c r="T180" i="2"/>
  <c r="O180" i="2"/>
  <c r="P180" i="2" s="1"/>
  <c r="Q180" i="2" s="1"/>
  <c r="R180" i="2" s="1"/>
  <c r="S180" i="2" s="1"/>
  <c r="U180" i="2" s="1"/>
  <c r="V180" i="2" s="1"/>
  <c r="K253" i="1"/>
  <c r="J253" i="1"/>
  <c r="H253" i="1"/>
  <c r="I253" i="1"/>
  <c r="M253" i="1"/>
  <c r="G254" i="1"/>
  <c r="L182" i="2" l="1"/>
  <c r="K183" i="2"/>
  <c r="J183" i="2"/>
  <c r="A185" i="2"/>
  <c r="B184" i="2"/>
  <c r="C184" i="2" s="1"/>
  <c r="D184" i="2" s="1"/>
  <c r="E184" i="2" s="1"/>
  <c r="F184" i="2" s="1"/>
  <c r="G184" i="2" s="1"/>
  <c r="AY173" i="2"/>
  <c r="AU173" i="2"/>
  <c r="AW173" i="2" s="1"/>
  <c r="M182" i="2"/>
  <c r="N182" i="2"/>
  <c r="W180" i="2"/>
  <c r="X180" i="2"/>
  <c r="AY172" i="2"/>
  <c r="AU172" i="2"/>
  <c r="AW172" i="2" s="1"/>
  <c r="W177" i="2"/>
  <c r="X177" i="2"/>
  <c r="Z176" i="2"/>
  <c r="AA176" i="2"/>
  <c r="AT170" i="2"/>
  <c r="AX170" i="2" s="1"/>
  <c r="AO170" i="2"/>
  <c r="AP170" i="2" s="1"/>
  <c r="AQ170" i="2" s="1"/>
  <c r="AR170" i="2" s="1"/>
  <c r="AS170" i="2" s="1"/>
  <c r="U179" i="2"/>
  <c r="V179" i="2" s="1"/>
  <c r="M181" i="2"/>
  <c r="N181" i="2"/>
  <c r="AT174" i="2"/>
  <c r="AX174" i="2" s="1"/>
  <c r="AO174" i="2"/>
  <c r="AP174" i="2" s="1"/>
  <c r="AQ174" i="2" s="1"/>
  <c r="AR174" i="2" s="1"/>
  <c r="AS174" i="2" s="1"/>
  <c r="AL175" i="2"/>
  <c r="Y178" i="2"/>
  <c r="K254" i="1"/>
  <c r="G255" i="1"/>
  <c r="J254" i="1"/>
  <c r="I254" i="1"/>
  <c r="M254" i="1"/>
  <c r="H254" i="1"/>
  <c r="L253" i="1"/>
  <c r="P253" i="1" s="1"/>
  <c r="AY170" i="2" l="1"/>
  <c r="AU170" i="2"/>
  <c r="AW170" i="2" s="1"/>
  <c r="Z178" i="2"/>
  <c r="AA178" i="2"/>
  <c r="AG176" i="2"/>
  <c r="AB176" i="2"/>
  <c r="AC176" i="2" s="1"/>
  <c r="AD176" i="2" s="1"/>
  <c r="AE176" i="2" s="1"/>
  <c r="AF176" i="2" s="1"/>
  <c r="T182" i="2"/>
  <c r="O182" i="2"/>
  <c r="P182" i="2" s="1"/>
  <c r="Q182" i="2" s="1"/>
  <c r="R182" i="2" s="1"/>
  <c r="S182" i="2" s="1"/>
  <c r="U182" i="2" s="1"/>
  <c r="V182" i="2" s="1"/>
  <c r="L183" i="2"/>
  <c r="AY174" i="2"/>
  <c r="AU174" i="2"/>
  <c r="AW174" i="2" s="1"/>
  <c r="X179" i="2"/>
  <c r="W179" i="2"/>
  <c r="A186" i="2"/>
  <c r="B185" i="2"/>
  <c r="C185" i="2" s="1"/>
  <c r="D185" i="2" s="1"/>
  <c r="E185" i="2" s="1"/>
  <c r="F185" i="2" s="1"/>
  <c r="G185" i="2" s="1"/>
  <c r="H185" i="2" s="1"/>
  <c r="I185" i="2" s="1"/>
  <c r="AZ175" i="2"/>
  <c r="AM175" i="2"/>
  <c r="AN175" i="2"/>
  <c r="T181" i="2"/>
  <c r="O181" i="2"/>
  <c r="P181" i="2" s="1"/>
  <c r="Q181" i="2" s="1"/>
  <c r="R181" i="2" s="1"/>
  <c r="S181" i="2" s="1"/>
  <c r="U181" i="2" s="1"/>
  <c r="V181" i="2" s="1"/>
  <c r="Y177" i="2"/>
  <c r="Y180" i="2"/>
  <c r="H184" i="2"/>
  <c r="I184" i="2" s="1"/>
  <c r="I255" i="1"/>
  <c r="J255" i="1"/>
  <c r="K255" i="1"/>
  <c r="H255" i="1"/>
  <c r="M255" i="1"/>
  <c r="G256" i="1"/>
  <c r="L254" i="1"/>
  <c r="P254" i="1" s="1"/>
  <c r="K185" i="2" l="1"/>
  <c r="J185" i="2"/>
  <c r="X182" i="2"/>
  <c r="W182" i="2"/>
  <c r="Z177" i="2"/>
  <c r="AA177" i="2"/>
  <c r="Z180" i="2"/>
  <c r="AA180" i="2"/>
  <c r="M183" i="2"/>
  <c r="N183" i="2"/>
  <c r="Y179" i="2"/>
  <c r="AO175" i="2"/>
  <c r="AP175" i="2" s="1"/>
  <c r="AQ175" i="2" s="1"/>
  <c r="AR175" i="2" s="1"/>
  <c r="AS175" i="2" s="1"/>
  <c r="AT175" i="2"/>
  <c r="AX175" i="2" s="1"/>
  <c r="K184" i="2"/>
  <c r="J184" i="2"/>
  <c r="A187" i="2"/>
  <c r="B186" i="2"/>
  <c r="C186" i="2" s="1"/>
  <c r="D186" i="2" s="1"/>
  <c r="E186" i="2" s="1"/>
  <c r="F186" i="2" s="1"/>
  <c r="G186" i="2" s="1"/>
  <c r="AH176" i="2"/>
  <c r="AI176" i="2" s="1"/>
  <c r="W181" i="2"/>
  <c r="X181" i="2"/>
  <c r="AB178" i="2"/>
  <c r="AC178" i="2" s="1"/>
  <c r="AD178" i="2" s="1"/>
  <c r="AE178" i="2" s="1"/>
  <c r="AF178" i="2" s="1"/>
  <c r="AG178" i="2"/>
  <c r="G257" i="1"/>
  <c r="K256" i="1"/>
  <c r="I256" i="1"/>
  <c r="H256" i="1"/>
  <c r="J256" i="1"/>
  <c r="M256" i="1"/>
  <c r="L255" i="1"/>
  <c r="P255" i="1" s="1"/>
  <c r="Y182" i="2" l="1"/>
  <c r="L184" i="2"/>
  <c r="Y181" i="2"/>
  <c r="Z181" i="2" s="1"/>
  <c r="H186" i="2"/>
  <c r="I186" i="2" s="1"/>
  <c r="O183" i="2"/>
  <c r="P183" i="2" s="1"/>
  <c r="Q183" i="2" s="1"/>
  <c r="R183" i="2" s="1"/>
  <c r="S183" i="2" s="1"/>
  <c r="T183" i="2"/>
  <c r="AG177" i="2"/>
  <c r="AB177" i="2"/>
  <c r="AC177" i="2" s="1"/>
  <c r="AD177" i="2" s="1"/>
  <c r="AE177" i="2" s="1"/>
  <c r="AF177" i="2" s="1"/>
  <c r="AH177" i="2" s="1"/>
  <c r="AI177" i="2" s="1"/>
  <c r="AH178" i="2"/>
  <c r="AI178" i="2" s="1"/>
  <c r="AJ176" i="2"/>
  <c r="BA176" i="2"/>
  <c r="AK176" i="2"/>
  <c r="L185" i="2"/>
  <c r="M184" i="2"/>
  <c r="N184" i="2"/>
  <c r="Z179" i="2"/>
  <c r="AA179" i="2"/>
  <c r="AG180" i="2"/>
  <c r="AB180" i="2"/>
  <c r="AC180" i="2" s="1"/>
  <c r="AD180" i="2" s="1"/>
  <c r="AE180" i="2" s="1"/>
  <c r="AF180" i="2" s="1"/>
  <c r="A188" i="2"/>
  <c r="B187" i="2"/>
  <c r="C187" i="2" s="1"/>
  <c r="D187" i="2" s="1"/>
  <c r="E187" i="2" s="1"/>
  <c r="F187" i="2" s="1"/>
  <c r="G187" i="2" s="1"/>
  <c r="H187" i="2" s="1"/>
  <c r="I187" i="2" s="1"/>
  <c r="AY175" i="2"/>
  <c r="AU175" i="2"/>
  <c r="AW175" i="2" s="1"/>
  <c r="Z182" i="2"/>
  <c r="AA182" i="2"/>
  <c r="L256" i="1"/>
  <c r="P256" i="1" s="1"/>
  <c r="G258" i="1"/>
  <c r="K257" i="1"/>
  <c r="H257" i="1"/>
  <c r="J257" i="1"/>
  <c r="M257" i="1"/>
  <c r="I257" i="1"/>
  <c r="AA181" i="2" l="1"/>
  <c r="L257" i="1"/>
  <c r="P257" i="1" s="1"/>
  <c r="U183" i="2"/>
  <c r="V183" i="2" s="1"/>
  <c r="AH180" i="2"/>
  <c r="AI180" i="2" s="1"/>
  <c r="K187" i="2"/>
  <c r="J187" i="2"/>
  <c r="A189" i="2"/>
  <c r="B188" i="2"/>
  <c r="C188" i="2" s="1"/>
  <c r="D188" i="2" s="1"/>
  <c r="E188" i="2" s="1"/>
  <c r="F188" i="2" s="1"/>
  <c r="G188" i="2" s="1"/>
  <c r="H188" i="2" s="1"/>
  <c r="I188" i="2" s="1"/>
  <c r="O184" i="2"/>
  <c r="P184" i="2" s="1"/>
  <c r="Q184" i="2" s="1"/>
  <c r="R184" i="2" s="1"/>
  <c r="S184" i="2" s="1"/>
  <c r="T184" i="2"/>
  <c r="AL176" i="2"/>
  <c r="BA180" i="2"/>
  <c r="AK180" i="2"/>
  <c r="AJ180" i="2"/>
  <c r="BA177" i="2"/>
  <c r="AJ177" i="2"/>
  <c r="AK177" i="2"/>
  <c r="K186" i="2"/>
  <c r="J186" i="2"/>
  <c r="AB181" i="2"/>
  <c r="AC181" i="2" s="1"/>
  <c r="AD181" i="2" s="1"/>
  <c r="AE181" i="2" s="1"/>
  <c r="AF181" i="2" s="1"/>
  <c r="AG181" i="2"/>
  <c r="AG179" i="2"/>
  <c r="AB179" i="2"/>
  <c r="AC179" i="2" s="1"/>
  <c r="AD179" i="2" s="1"/>
  <c r="AE179" i="2" s="1"/>
  <c r="AF179" i="2" s="1"/>
  <c r="X183" i="2"/>
  <c r="W183" i="2"/>
  <c r="AG182" i="2"/>
  <c r="AB182" i="2"/>
  <c r="AC182" i="2" s="1"/>
  <c r="AD182" i="2" s="1"/>
  <c r="AE182" i="2" s="1"/>
  <c r="AF182" i="2" s="1"/>
  <c r="M185" i="2"/>
  <c r="N185" i="2"/>
  <c r="AK178" i="2"/>
  <c r="AJ178" i="2"/>
  <c r="BA178" i="2"/>
  <c r="K258" i="1"/>
  <c r="J258" i="1"/>
  <c r="H258" i="1"/>
  <c r="M258" i="1"/>
  <c r="I258" i="1"/>
  <c r="G259" i="1"/>
  <c r="U184" i="2" l="1"/>
  <c r="V184" i="2" s="1"/>
  <c r="Y183" i="2"/>
  <c r="AH182" i="2"/>
  <c r="AI182" i="2" s="1"/>
  <c r="AJ182" i="2" s="1"/>
  <c r="AL178" i="2"/>
  <c r="K188" i="2"/>
  <c r="J188" i="2"/>
  <c r="Z183" i="2"/>
  <c r="AA183" i="2"/>
  <c r="X184" i="2"/>
  <c r="W184" i="2"/>
  <c r="AL180" i="2"/>
  <c r="L187" i="2"/>
  <c r="AM178" i="2"/>
  <c r="AZ178" i="2"/>
  <c r="AN178" i="2"/>
  <c r="AK182" i="2"/>
  <c r="AM176" i="2"/>
  <c r="AZ176" i="2"/>
  <c r="AN176" i="2"/>
  <c r="A190" i="2"/>
  <c r="B189" i="2"/>
  <c r="C189" i="2" s="1"/>
  <c r="D189" i="2" s="1"/>
  <c r="E189" i="2" s="1"/>
  <c r="F189" i="2" s="1"/>
  <c r="G189" i="2" s="1"/>
  <c r="AH179" i="2"/>
  <c r="AI179" i="2" s="1"/>
  <c r="L186" i="2"/>
  <c r="O185" i="2"/>
  <c r="P185" i="2" s="1"/>
  <c r="Q185" i="2" s="1"/>
  <c r="R185" i="2" s="1"/>
  <c r="S185" i="2" s="1"/>
  <c r="T185" i="2"/>
  <c r="L258" i="1"/>
  <c r="P258" i="1" s="1"/>
  <c r="AH181" i="2"/>
  <c r="AI181" i="2" s="1"/>
  <c r="AL177" i="2"/>
  <c r="G260" i="1"/>
  <c r="J259" i="1"/>
  <c r="I259" i="1"/>
  <c r="K259" i="1"/>
  <c r="H259" i="1"/>
  <c r="M259" i="1"/>
  <c r="BA182" i="2" l="1"/>
  <c r="U185" i="2"/>
  <c r="V185" i="2" s="1"/>
  <c r="Y184" i="2"/>
  <c r="Z184" i="2" s="1"/>
  <c r="AL182" i="2"/>
  <c r="AM182" i="2" s="1"/>
  <c r="L188" i="2"/>
  <c r="M188" i="2" s="1"/>
  <c r="H189" i="2"/>
  <c r="I189" i="2" s="1"/>
  <c r="AJ181" i="2"/>
  <c r="BA181" i="2"/>
  <c r="AK181" i="2"/>
  <c r="M186" i="2"/>
  <c r="N186" i="2"/>
  <c r="AO178" i="2"/>
  <c r="AP178" i="2" s="1"/>
  <c r="AQ178" i="2" s="1"/>
  <c r="AR178" i="2" s="1"/>
  <c r="AS178" i="2" s="1"/>
  <c r="AT178" i="2"/>
  <c r="AX178" i="2" s="1"/>
  <c r="X185" i="2"/>
  <c r="W185" i="2"/>
  <c r="A191" i="2"/>
  <c r="B190" i="2"/>
  <c r="C190" i="2" s="1"/>
  <c r="D190" i="2" s="1"/>
  <c r="E190" i="2" s="1"/>
  <c r="F190" i="2" s="1"/>
  <c r="G190" i="2" s="1"/>
  <c r="AO176" i="2"/>
  <c r="AP176" i="2" s="1"/>
  <c r="AQ176" i="2" s="1"/>
  <c r="AR176" i="2" s="1"/>
  <c r="AS176" i="2" s="1"/>
  <c r="AT176" i="2"/>
  <c r="AX176" i="2" s="1"/>
  <c r="AZ180" i="2"/>
  <c r="AM180" i="2"/>
  <c r="AN180" i="2"/>
  <c r="AG183" i="2"/>
  <c r="AB183" i="2"/>
  <c r="AC183" i="2" s="1"/>
  <c r="AD183" i="2" s="1"/>
  <c r="AE183" i="2" s="1"/>
  <c r="AF183" i="2" s="1"/>
  <c r="AM177" i="2"/>
  <c r="AZ177" i="2"/>
  <c r="AN177" i="2"/>
  <c r="BA179" i="2"/>
  <c r="AK179" i="2"/>
  <c r="AJ179" i="2"/>
  <c r="M187" i="2"/>
  <c r="N187" i="2"/>
  <c r="K260" i="1"/>
  <c r="G261" i="1"/>
  <c r="J260" i="1"/>
  <c r="M260" i="1"/>
  <c r="I260" i="1"/>
  <c r="H260" i="1"/>
  <c r="L259" i="1"/>
  <c r="P259" i="1" s="1"/>
  <c r="AA184" i="2" l="1"/>
  <c r="AH183" i="2"/>
  <c r="AI183" i="2" s="1"/>
  <c r="AL179" i="2"/>
  <c r="AM179" i="2" s="1"/>
  <c r="N188" i="2"/>
  <c r="T188" i="2" s="1"/>
  <c r="AN182" i="2"/>
  <c r="AZ182" i="2"/>
  <c r="AL181" i="2"/>
  <c r="Y185" i="2"/>
  <c r="T187" i="2"/>
  <c r="O187" i="2"/>
  <c r="P187" i="2" s="1"/>
  <c r="Q187" i="2" s="1"/>
  <c r="R187" i="2" s="1"/>
  <c r="S187" i="2" s="1"/>
  <c r="AO182" i="2"/>
  <c r="AP182" i="2" s="1"/>
  <c r="AQ182" i="2" s="1"/>
  <c r="AR182" i="2" s="1"/>
  <c r="AS182" i="2" s="1"/>
  <c r="AT182" i="2"/>
  <c r="AX182" i="2" s="1"/>
  <c r="L260" i="1"/>
  <c r="P260" i="1" s="1"/>
  <c r="BA183" i="2"/>
  <c r="AK183" i="2"/>
  <c r="AJ183" i="2"/>
  <c r="O186" i="2"/>
  <c r="P186" i="2" s="1"/>
  <c r="Q186" i="2" s="1"/>
  <c r="R186" i="2" s="1"/>
  <c r="S186" i="2" s="1"/>
  <c r="T186" i="2"/>
  <c r="K189" i="2"/>
  <c r="J189" i="2"/>
  <c r="AT177" i="2"/>
  <c r="AX177" i="2" s="1"/>
  <c r="AO177" i="2"/>
  <c r="AP177" i="2" s="1"/>
  <c r="AQ177" i="2" s="1"/>
  <c r="AR177" i="2" s="1"/>
  <c r="AS177" i="2" s="1"/>
  <c r="AO180" i="2"/>
  <c r="AP180" i="2" s="1"/>
  <c r="AQ180" i="2" s="1"/>
  <c r="AR180" i="2" s="1"/>
  <c r="AS180" i="2" s="1"/>
  <c r="AT180" i="2"/>
  <c r="AX180" i="2" s="1"/>
  <c r="Z185" i="2"/>
  <c r="AA185" i="2"/>
  <c r="AZ181" i="2"/>
  <c r="AM181" i="2"/>
  <c r="AN181" i="2"/>
  <c r="H190" i="2"/>
  <c r="I190" i="2" s="1"/>
  <c r="AZ179" i="2"/>
  <c r="AY176" i="2"/>
  <c r="AU176" i="2"/>
  <c r="AW176" i="2" s="1"/>
  <c r="AB184" i="2"/>
  <c r="AC184" i="2" s="1"/>
  <c r="AD184" i="2" s="1"/>
  <c r="AE184" i="2" s="1"/>
  <c r="AF184" i="2" s="1"/>
  <c r="AH184" i="2" s="1"/>
  <c r="AI184" i="2" s="1"/>
  <c r="AG184" i="2"/>
  <c r="A192" i="2"/>
  <c r="B191" i="2"/>
  <c r="C191" i="2" s="1"/>
  <c r="D191" i="2" s="1"/>
  <c r="E191" i="2" s="1"/>
  <c r="F191" i="2" s="1"/>
  <c r="G191" i="2" s="1"/>
  <c r="H191" i="2" s="1"/>
  <c r="I191" i="2" s="1"/>
  <c r="AY178" i="2"/>
  <c r="AU178" i="2"/>
  <c r="AW178" i="2" s="1"/>
  <c r="I261" i="1"/>
  <c r="G262" i="1"/>
  <c r="M261" i="1"/>
  <c r="H261" i="1"/>
  <c r="J261" i="1"/>
  <c r="K261" i="1"/>
  <c r="AN179" i="2" l="1"/>
  <c r="O188" i="2"/>
  <c r="P188" i="2" s="1"/>
  <c r="Q188" i="2" s="1"/>
  <c r="R188" i="2" s="1"/>
  <c r="S188" i="2" s="1"/>
  <c r="U188" i="2" s="1"/>
  <c r="V188" i="2" s="1"/>
  <c r="U186" i="2"/>
  <c r="V186" i="2" s="1"/>
  <c r="U187" i="2"/>
  <c r="V187" i="2" s="1"/>
  <c r="X187" i="2" s="1"/>
  <c r="K191" i="2"/>
  <c r="J191" i="2"/>
  <c r="A193" i="2"/>
  <c r="B192" i="2"/>
  <c r="C192" i="2" s="1"/>
  <c r="D192" i="2" s="1"/>
  <c r="E192" i="2" s="1"/>
  <c r="F192" i="2" s="1"/>
  <c r="G192" i="2" s="1"/>
  <c r="H192" i="2" s="1"/>
  <c r="I192" i="2" s="1"/>
  <c r="K190" i="2"/>
  <c r="J190" i="2"/>
  <c r="AY177" i="2"/>
  <c r="AU177" i="2"/>
  <c r="AW177" i="2" s="1"/>
  <c r="AY180" i="2"/>
  <c r="AU180" i="2"/>
  <c r="AW180" i="2" s="1"/>
  <c r="L189" i="2"/>
  <c r="AT179" i="2"/>
  <c r="AX179" i="2" s="1"/>
  <c r="AO179" i="2"/>
  <c r="AP179" i="2" s="1"/>
  <c r="AQ179" i="2" s="1"/>
  <c r="AR179" i="2" s="1"/>
  <c r="AS179" i="2" s="1"/>
  <c r="AT181" i="2"/>
  <c r="AX181" i="2" s="1"/>
  <c r="AO181" i="2"/>
  <c r="AP181" i="2" s="1"/>
  <c r="AQ181" i="2" s="1"/>
  <c r="AR181" i="2" s="1"/>
  <c r="AS181" i="2" s="1"/>
  <c r="X186" i="2"/>
  <c r="W186" i="2"/>
  <c r="AY182" i="2"/>
  <c r="AU182" i="2"/>
  <c r="AW182" i="2" s="1"/>
  <c r="AK184" i="2"/>
  <c r="AJ184" i="2"/>
  <c r="BA184" i="2"/>
  <c r="AB185" i="2"/>
  <c r="AC185" i="2" s="1"/>
  <c r="AD185" i="2" s="1"/>
  <c r="AE185" i="2" s="1"/>
  <c r="AF185" i="2" s="1"/>
  <c r="AG185" i="2"/>
  <c r="AL183" i="2"/>
  <c r="L261" i="1"/>
  <c r="P261" i="1" s="1"/>
  <c r="I262" i="1"/>
  <c r="J262" i="1"/>
  <c r="K262" i="1"/>
  <c r="M262" i="1"/>
  <c r="G263" i="1"/>
  <c r="H262" i="1"/>
  <c r="W188" i="2" l="1"/>
  <c r="X188" i="2"/>
  <c r="Y188" i="2" s="1"/>
  <c r="W187" i="2"/>
  <c r="Y187" i="2" s="1"/>
  <c r="L191" i="2"/>
  <c r="M191" i="2" s="1"/>
  <c r="Y186" i="2"/>
  <c r="Z186" i="2" s="1"/>
  <c r="AL184" i="2"/>
  <c r="K192" i="2"/>
  <c r="J192" i="2"/>
  <c r="AM183" i="2"/>
  <c r="AZ183" i="2"/>
  <c r="AN183" i="2"/>
  <c r="AM184" i="2"/>
  <c r="AZ184" i="2"/>
  <c r="AN184" i="2"/>
  <c r="L190" i="2"/>
  <c r="AH185" i="2"/>
  <c r="AI185" i="2" s="1"/>
  <c r="AY181" i="2"/>
  <c r="AU181" i="2"/>
  <c r="AW181" i="2" s="1"/>
  <c r="M189" i="2"/>
  <c r="N189" i="2"/>
  <c r="A194" i="2"/>
  <c r="B193" i="2"/>
  <c r="C193" i="2" s="1"/>
  <c r="D193" i="2" s="1"/>
  <c r="E193" i="2" s="1"/>
  <c r="F193" i="2" s="1"/>
  <c r="G193" i="2" s="1"/>
  <c r="H193" i="2" s="1"/>
  <c r="I193" i="2" s="1"/>
  <c r="AY179" i="2"/>
  <c r="AU179" i="2"/>
  <c r="AW179" i="2" s="1"/>
  <c r="J263" i="1"/>
  <c r="K263" i="1"/>
  <c r="H263" i="1"/>
  <c r="I263" i="1"/>
  <c r="M263" i="1"/>
  <c r="G264" i="1"/>
  <c r="L262" i="1"/>
  <c r="P262" i="1" s="1"/>
  <c r="AA187" i="2" l="1"/>
  <c r="Z187" i="2"/>
  <c r="N191" i="2"/>
  <c r="O191" i="2" s="1"/>
  <c r="P191" i="2" s="1"/>
  <c r="Q191" i="2" s="1"/>
  <c r="R191" i="2" s="1"/>
  <c r="S191" i="2" s="1"/>
  <c r="AA186" i="2"/>
  <c r="L192" i="2"/>
  <c r="M192" i="2" s="1"/>
  <c r="K193" i="2"/>
  <c r="J193" i="2"/>
  <c r="O189" i="2"/>
  <c r="P189" i="2" s="1"/>
  <c r="Q189" i="2" s="1"/>
  <c r="R189" i="2" s="1"/>
  <c r="S189" i="2" s="1"/>
  <c r="T189" i="2"/>
  <c r="BA185" i="2"/>
  <c r="AJ185" i="2"/>
  <c r="AK185" i="2"/>
  <c r="Z188" i="2"/>
  <c r="AA188" i="2"/>
  <c r="AB187" i="2"/>
  <c r="AC187" i="2" s="1"/>
  <c r="AD187" i="2" s="1"/>
  <c r="AE187" i="2" s="1"/>
  <c r="AF187" i="2" s="1"/>
  <c r="AH187" i="2" s="1"/>
  <c r="AI187" i="2" s="1"/>
  <c r="AG187" i="2"/>
  <c r="M190" i="2"/>
  <c r="N190" i="2"/>
  <c r="AT184" i="2"/>
  <c r="AX184" i="2" s="1"/>
  <c r="AO184" i="2"/>
  <c r="AP184" i="2" s="1"/>
  <c r="AQ184" i="2" s="1"/>
  <c r="AR184" i="2" s="1"/>
  <c r="AS184" i="2" s="1"/>
  <c r="L263" i="1"/>
  <c r="P263" i="1" s="1"/>
  <c r="A195" i="2"/>
  <c r="B194" i="2"/>
  <c r="C194" i="2" s="1"/>
  <c r="D194" i="2" s="1"/>
  <c r="E194" i="2" s="1"/>
  <c r="F194" i="2" s="1"/>
  <c r="G194" i="2" s="1"/>
  <c r="AG186" i="2"/>
  <c r="AB186" i="2"/>
  <c r="AC186" i="2" s="1"/>
  <c r="AD186" i="2" s="1"/>
  <c r="AE186" i="2" s="1"/>
  <c r="AF186" i="2" s="1"/>
  <c r="AH186" i="2" s="1"/>
  <c r="AI186" i="2" s="1"/>
  <c r="AT183" i="2"/>
  <c r="AX183" i="2" s="1"/>
  <c r="AO183" i="2"/>
  <c r="AP183" i="2" s="1"/>
  <c r="AQ183" i="2" s="1"/>
  <c r="AR183" i="2" s="1"/>
  <c r="AS183" i="2" s="1"/>
  <c r="I264" i="1"/>
  <c r="H264" i="1"/>
  <c r="G265" i="1"/>
  <c r="M264" i="1"/>
  <c r="K264" i="1"/>
  <c r="J264" i="1"/>
  <c r="N192" i="2" l="1"/>
  <c r="T191" i="2"/>
  <c r="L193" i="2"/>
  <c r="U189" i="2"/>
  <c r="V189" i="2" s="1"/>
  <c r="X189" i="2" s="1"/>
  <c r="H194" i="2"/>
  <c r="I194" i="2" s="1"/>
  <c r="AJ186" i="2"/>
  <c r="AK186" i="2"/>
  <c r="BA186" i="2"/>
  <c r="BA187" i="2"/>
  <c r="AK187" i="2"/>
  <c r="AJ187" i="2"/>
  <c r="M193" i="2"/>
  <c r="N193" i="2"/>
  <c r="AL185" i="2"/>
  <c r="U191" i="2"/>
  <c r="V191" i="2" s="1"/>
  <c r="A196" i="2"/>
  <c r="B195" i="2"/>
  <c r="C195" i="2" s="1"/>
  <c r="D195" i="2" s="1"/>
  <c r="E195" i="2" s="1"/>
  <c r="F195" i="2" s="1"/>
  <c r="G195" i="2" s="1"/>
  <c r="H195" i="2" s="1"/>
  <c r="I195" i="2" s="1"/>
  <c r="AY183" i="2"/>
  <c r="AU183" i="2"/>
  <c r="AW183" i="2" s="1"/>
  <c r="AY184" i="2"/>
  <c r="AU184" i="2"/>
  <c r="AW184" i="2" s="1"/>
  <c r="O192" i="2"/>
  <c r="P192" i="2" s="1"/>
  <c r="Q192" i="2" s="1"/>
  <c r="R192" i="2" s="1"/>
  <c r="S192" i="2" s="1"/>
  <c r="U192" i="2" s="1"/>
  <c r="V192" i="2" s="1"/>
  <c r="T192" i="2"/>
  <c r="T190" i="2"/>
  <c r="O190" i="2"/>
  <c r="P190" i="2" s="1"/>
  <c r="Q190" i="2" s="1"/>
  <c r="R190" i="2" s="1"/>
  <c r="S190" i="2" s="1"/>
  <c r="AB188" i="2"/>
  <c r="AC188" i="2" s="1"/>
  <c r="AD188" i="2" s="1"/>
  <c r="AE188" i="2" s="1"/>
  <c r="AF188" i="2" s="1"/>
  <c r="AH188" i="2" s="1"/>
  <c r="AI188" i="2" s="1"/>
  <c r="AG188" i="2"/>
  <c r="L264" i="1"/>
  <c r="P264" i="1" s="1"/>
  <c r="G266" i="1"/>
  <c r="J265" i="1"/>
  <c r="H265" i="1"/>
  <c r="K265" i="1"/>
  <c r="I265" i="1"/>
  <c r="M265" i="1"/>
  <c r="W189" i="2" l="1"/>
  <c r="L265" i="1"/>
  <c r="P265" i="1" s="1"/>
  <c r="Y189" i="2"/>
  <c r="AL187" i="2"/>
  <c r="AL186" i="2"/>
  <c r="AN186" i="2" s="1"/>
  <c r="K195" i="2"/>
  <c r="J195" i="2"/>
  <c r="U190" i="2"/>
  <c r="V190" i="2" s="1"/>
  <c r="W191" i="2"/>
  <c r="X191" i="2"/>
  <c r="O193" i="2"/>
  <c r="P193" i="2" s="1"/>
  <c r="Q193" i="2" s="1"/>
  <c r="R193" i="2" s="1"/>
  <c r="S193" i="2" s="1"/>
  <c r="T193" i="2"/>
  <c r="BA188" i="2"/>
  <c r="AK188" i="2"/>
  <c r="AJ188" i="2"/>
  <c r="X192" i="2"/>
  <c r="W192" i="2"/>
  <c r="A197" i="2"/>
  <c r="B196" i="2"/>
  <c r="C196" i="2" s="1"/>
  <c r="D196" i="2" s="1"/>
  <c r="E196" i="2" s="1"/>
  <c r="F196" i="2" s="1"/>
  <c r="G196" i="2" s="1"/>
  <c r="K194" i="2"/>
  <c r="J194" i="2"/>
  <c r="AM185" i="2"/>
  <c r="AZ185" i="2"/>
  <c r="AN185" i="2"/>
  <c r="Z189" i="2"/>
  <c r="AA189" i="2"/>
  <c r="AZ187" i="2"/>
  <c r="AM187" i="2"/>
  <c r="AN187" i="2"/>
  <c r="G267" i="1"/>
  <c r="J266" i="1"/>
  <c r="K266" i="1"/>
  <c r="M266" i="1"/>
  <c r="I266" i="1"/>
  <c r="H266" i="1"/>
  <c r="AM186" i="2" l="1"/>
  <c r="AZ186" i="2"/>
  <c r="L195" i="2"/>
  <c r="AL188" i="2"/>
  <c r="U193" i="2"/>
  <c r="V193" i="2" s="1"/>
  <c r="Y192" i="2"/>
  <c r="H196" i="2"/>
  <c r="I196" i="2" s="1"/>
  <c r="AO186" i="2"/>
  <c r="AP186" i="2" s="1"/>
  <c r="AQ186" i="2" s="1"/>
  <c r="AR186" i="2" s="1"/>
  <c r="AS186" i="2" s="1"/>
  <c r="AT186" i="2"/>
  <c r="AX186" i="2" s="1"/>
  <c r="AO185" i="2"/>
  <c r="AP185" i="2" s="1"/>
  <c r="AQ185" i="2" s="1"/>
  <c r="AR185" i="2" s="1"/>
  <c r="AS185" i="2" s="1"/>
  <c r="AT185" i="2"/>
  <c r="AX185" i="2" s="1"/>
  <c r="Z192" i="2"/>
  <c r="AA192" i="2"/>
  <c r="Y191" i="2"/>
  <c r="AO187" i="2"/>
  <c r="AP187" i="2" s="1"/>
  <c r="AQ187" i="2" s="1"/>
  <c r="AR187" i="2" s="1"/>
  <c r="AS187" i="2" s="1"/>
  <c r="AT187" i="2"/>
  <c r="AX187" i="2" s="1"/>
  <c r="A198" i="2"/>
  <c r="B197" i="2"/>
  <c r="C197" i="2" s="1"/>
  <c r="D197" i="2" s="1"/>
  <c r="E197" i="2" s="1"/>
  <c r="F197" i="2" s="1"/>
  <c r="G197" i="2" s="1"/>
  <c r="H197" i="2" s="1"/>
  <c r="I197" i="2" s="1"/>
  <c r="M195" i="2"/>
  <c r="N195" i="2"/>
  <c r="AB189" i="2"/>
  <c r="AC189" i="2" s="1"/>
  <c r="AD189" i="2" s="1"/>
  <c r="AE189" i="2" s="1"/>
  <c r="AF189" i="2" s="1"/>
  <c r="AG189" i="2"/>
  <c r="AZ188" i="2"/>
  <c r="AM188" i="2"/>
  <c r="AN188" i="2"/>
  <c r="X193" i="2"/>
  <c r="W193" i="2"/>
  <c r="X190" i="2"/>
  <c r="W190" i="2"/>
  <c r="L194" i="2"/>
  <c r="L266" i="1"/>
  <c r="P266" i="1" s="1"/>
  <c r="I267" i="1"/>
  <c r="J267" i="1"/>
  <c r="H267" i="1"/>
  <c r="G268" i="1"/>
  <c r="M267" i="1"/>
  <c r="K267" i="1"/>
  <c r="Y190" i="2" l="1"/>
  <c r="AH189" i="2"/>
  <c r="AI189" i="2" s="1"/>
  <c r="AK189" i="2" s="1"/>
  <c r="J197" i="2"/>
  <c r="K197" i="2"/>
  <c r="AT188" i="2"/>
  <c r="AX188" i="2" s="1"/>
  <c r="AO188" i="2"/>
  <c r="AP188" i="2" s="1"/>
  <c r="AQ188" i="2" s="1"/>
  <c r="AR188" i="2" s="1"/>
  <c r="AS188" i="2" s="1"/>
  <c r="Z191" i="2"/>
  <c r="AA191" i="2"/>
  <c r="AY185" i="2"/>
  <c r="AU185" i="2"/>
  <c r="AW185" i="2" s="1"/>
  <c r="Z190" i="2"/>
  <c r="AA190" i="2"/>
  <c r="AY187" i="2"/>
  <c r="AU187" i="2"/>
  <c r="AW187" i="2" s="1"/>
  <c r="K196" i="2"/>
  <c r="J196" i="2"/>
  <c r="AG192" i="2"/>
  <c r="AB192" i="2"/>
  <c r="AC192" i="2" s="1"/>
  <c r="AD192" i="2" s="1"/>
  <c r="AE192" i="2" s="1"/>
  <c r="AF192" i="2" s="1"/>
  <c r="AH192" i="2" s="1"/>
  <c r="AI192" i="2" s="1"/>
  <c r="AY186" i="2"/>
  <c r="AU186" i="2"/>
  <c r="AW186" i="2" s="1"/>
  <c r="M194" i="2"/>
  <c r="N194" i="2"/>
  <c r="T195" i="2"/>
  <c r="O195" i="2"/>
  <c r="P195" i="2" s="1"/>
  <c r="Q195" i="2" s="1"/>
  <c r="R195" i="2" s="1"/>
  <c r="S195" i="2" s="1"/>
  <c r="U195" i="2" s="1"/>
  <c r="V195" i="2" s="1"/>
  <c r="A199" i="2"/>
  <c r="B198" i="2"/>
  <c r="C198" i="2" s="1"/>
  <c r="D198" i="2" s="1"/>
  <c r="E198" i="2" s="1"/>
  <c r="F198" i="2" s="1"/>
  <c r="G198" i="2" s="1"/>
  <c r="H198" i="2" s="1"/>
  <c r="I198" i="2" s="1"/>
  <c r="Y193" i="2"/>
  <c r="I268" i="1"/>
  <c r="K268" i="1"/>
  <c r="G269" i="1"/>
  <c r="M268" i="1"/>
  <c r="J268" i="1"/>
  <c r="H268" i="1"/>
  <c r="L267" i="1"/>
  <c r="P267" i="1" s="1"/>
  <c r="BA189" i="2" l="1"/>
  <c r="AJ189" i="2"/>
  <c r="AL189" i="2" s="1"/>
  <c r="L197" i="2"/>
  <c r="K198" i="2"/>
  <c r="J198" i="2"/>
  <c r="W195" i="2"/>
  <c r="X195" i="2"/>
  <c r="AG190" i="2"/>
  <c r="AB190" i="2"/>
  <c r="AC190" i="2" s="1"/>
  <c r="AD190" i="2" s="1"/>
  <c r="AE190" i="2" s="1"/>
  <c r="AF190" i="2" s="1"/>
  <c r="AH190" i="2" s="1"/>
  <c r="AI190" i="2" s="1"/>
  <c r="AG191" i="2"/>
  <c r="AB191" i="2"/>
  <c r="AC191" i="2" s="1"/>
  <c r="AD191" i="2" s="1"/>
  <c r="AE191" i="2" s="1"/>
  <c r="AF191" i="2" s="1"/>
  <c r="AH191" i="2" s="1"/>
  <c r="AI191" i="2" s="1"/>
  <c r="M197" i="2"/>
  <c r="N197" i="2"/>
  <c r="A200" i="2"/>
  <c r="B199" i="2"/>
  <c r="C199" i="2" s="1"/>
  <c r="D199" i="2" s="1"/>
  <c r="E199" i="2" s="1"/>
  <c r="F199" i="2" s="1"/>
  <c r="G199" i="2" s="1"/>
  <c r="O194" i="2"/>
  <c r="P194" i="2" s="1"/>
  <c r="Q194" i="2" s="1"/>
  <c r="R194" i="2" s="1"/>
  <c r="S194" i="2" s="1"/>
  <c r="T194" i="2"/>
  <c r="L196" i="2"/>
  <c r="BA192" i="2"/>
  <c r="AK192" i="2"/>
  <c r="AJ192" i="2"/>
  <c r="Z193" i="2"/>
  <c r="AA193" i="2"/>
  <c r="AY188" i="2"/>
  <c r="AU188" i="2"/>
  <c r="AW188" i="2" s="1"/>
  <c r="J269" i="1"/>
  <c r="K269" i="1"/>
  <c r="I269" i="1"/>
  <c r="M269" i="1"/>
  <c r="H269" i="1"/>
  <c r="G270" i="1"/>
  <c r="L268" i="1"/>
  <c r="P268" i="1" s="1"/>
  <c r="AZ189" i="2" l="1"/>
  <c r="AN189" i="2"/>
  <c r="AM189" i="2"/>
  <c r="U194" i="2"/>
  <c r="V194" i="2" s="1"/>
  <c r="W194" i="2" s="1"/>
  <c r="Y195" i="2"/>
  <c r="Z195" i="2" s="1"/>
  <c r="H199" i="2"/>
  <c r="I199" i="2" s="1"/>
  <c r="T197" i="2"/>
  <c r="O197" i="2"/>
  <c r="P197" i="2" s="1"/>
  <c r="Q197" i="2" s="1"/>
  <c r="R197" i="2" s="1"/>
  <c r="S197" i="2" s="1"/>
  <c r="U197" i="2" s="1"/>
  <c r="V197" i="2" s="1"/>
  <c r="AL192" i="2"/>
  <c r="AT189" i="2"/>
  <c r="AX189" i="2" s="1"/>
  <c r="AO189" i="2"/>
  <c r="AP189" i="2" s="1"/>
  <c r="AQ189" i="2" s="1"/>
  <c r="AR189" i="2" s="1"/>
  <c r="AS189" i="2" s="1"/>
  <c r="AG193" i="2"/>
  <c r="AB193" i="2"/>
  <c r="AC193" i="2" s="1"/>
  <c r="AD193" i="2" s="1"/>
  <c r="AE193" i="2" s="1"/>
  <c r="AF193" i="2" s="1"/>
  <c r="AH193" i="2" s="1"/>
  <c r="AI193" i="2" s="1"/>
  <c r="M196" i="2"/>
  <c r="N196" i="2"/>
  <c r="AJ190" i="2"/>
  <c r="BA190" i="2"/>
  <c r="AK190" i="2"/>
  <c r="L198" i="2"/>
  <c r="A201" i="2"/>
  <c r="B200" i="2"/>
  <c r="C200" i="2" s="1"/>
  <c r="D200" i="2" s="1"/>
  <c r="E200" i="2" s="1"/>
  <c r="F200" i="2" s="1"/>
  <c r="G200" i="2" s="1"/>
  <c r="H200" i="2" s="1"/>
  <c r="I200" i="2" s="1"/>
  <c r="AA195" i="2"/>
  <c r="AJ191" i="2"/>
  <c r="BA191" i="2"/>
  <c r="AK191" i="2"/>
  <c r="G271" i="1"/>
  <c r="J270" i="1"/>
  <c r="K270" i="1"/>
  <c r="M270" i="1"/>
  <c r="I270" i="1"/>
  <c r="H270" i="1"/>
  <c r="L269" i="1"/>
  <c r="P269" i="1" s="1"/>
  <c r="X194" i="2" l="1"/>
  <c r="AL190" i="2"/>
  <c r="J200" i="2"/>
  <c r="K200" i="2"/>
  <c r="BA193" i="2"/>
  <c r="AJ193" i="2"/>
  <c r="AK193" i="2"/>
  <c r="AM192" i="2"/>
  <c r="AZ192" i="2"/>
  <c r="AN192" i="2"/>
  <c r="AB195" i="2"/>
  <c r="AC195" i="2" s="1"/>
  <c r="AD195" i="2" s="1"/>
  <c r="AE195" i="2" s="1"/>
  <c r="AF195" i="2" s="1"/>
  <c r="AG195" i="2"/>
  <c r="T196" i="2"/>
  <c r="O196" i="2"/>
  <c r="P196" i="2" s="1"/>
  <c r="Q196" i="2" s="1"/>
  <c r="R196" i="2" s="1"/>
  <c r="S196" i="2" s="1"/>
  <c r="U196" i="2" s="1"/>
  <c r="V196" i="2" s="1"/>
  <c r="K199" i="2"/>
  <c r="J199" i="2"/>
  <c r="AL191" i="2"/>
  <c r="M198" i="2"/>
  <c r="N198" i="2"/>
  <c r="AY189" i="2"/>
  <c r="AU189" i="2"/>
  <c r="AW189" i="2" s="1"/>
  <c r="A202" i="2"/>
  <c r="B201" i="2"/>
  <c r="C201" i="2" s="1"/>
  <c r="D201" i="2" s="1"/>
  <c r="E201" i="2" s="1"/>
  <c r="F201" i="2" s="1"/>
  <c r="G201" i="2" s="1"/>
  <c r="AZ190" i="2"/>
  <c r="AM190" i="2"/>
  <c r="AN190" i="2"/>
  <c r="W197" i="2"/>
  <c r="X197" i="2"/>
  <c r="Y194" i="2"/>
  <c r="H271" i="1"/>
  <c r="J271" i="1"/>
  <c r="I271" i="1"/>
  <c r="K271" i="1"/>
  <c r="G272" i="1"/>
  <c r="M271" i="1"/>
  <c r="L270" i="1"/>
  <c r="P270" i="1" s="1"/>
  <c r="L271" i="1" l="1"/>
  <c r="Y197" i="2"/>
  <c r="L200" i="2"/>
  <c r="M200" i="2" s="1"/>
  <c r="AH195" i="2"/>
  <c r="AI195" i="2" s="1"/>
  <c r="AK195" i="2" s="1"/>
  <c r="H201" i="2"/>
  <c r="I201" i="2" s="1"/>
  <c r="Z194" i="2"/>
  <c r="AA194" i="2"/>
  <c r="AT190" i="2"/>
  <c r="AX190" i="2" s="1"/>
  <c r="AO190" i="2"/>
  <c r="AP190" i="2" s="1"/>
  <c r="AQ190" i="2" s="1"/>
  <c r="AR190" i="2" s="1"/>
  <c r="AS190" i="2" s="1"/>
  <c r="AO192" i="2"/>
  <c r="AP192" i="2" s="1"/>
  <c r="AQ192" i="2" s="1"/>
  <c r="AR192" i="2" s="1"/>
  <c r="AS192" i="2" s="1"/>
  <c r="AT192" i="2"/>
  <c r="AX192" i="2" s="1"/>
  <c r="L199" i="2"/>
  <c r="Z197" i="2"/>
  <c r="AA197" i="2"/>
  <c r="AM191" i="2"/>
  <c r="AZ191" i="2"/>
  <c r="AN191" i="2"/>
  <c r="A203" i="2"/>
  <c r="B202" i="2"/>
  <c r="C202" i="2" s="1"/>
  <c r="D202" i="2" s="1"/>
  <c r="E202" i="2" s="1"/>
  <c r="F202" i="2" s="1"/>
  <c r="G202" i="2" s="1"/>
  <c r="T198" i="2"/>
  <c r="O198" i="2"/>
  <c r="P198" i="2" s="1"/>
  <c r="Q198" i="2" s="1"/>
  <c r="R198" i="2" s="1"/>
  <c r="S198" i="2" s="1"/>
  <c r="X196" i="2"/>
  <c r="W196" i="2"/>
  <c r="AL193" i="2"/>
  <c r="H272" i="1"/>
  <c r="I272" i="1"/>
  <c r="G273" i="1"/>
  <c r="M272" i="1"/>
  <c r="J272" i="1"/>
  <c r="K272" i="1"/>
  <c r="P271" i="1"/>
  <c r="N200" i="2" l="1"/>
  <c r="Y196" i="2"/>
  <c r="L272" i="1"/>
  <c r="P272" i="1" s="1"/>
  <c r="BA195" i="2"/>
  <c r="AJ195" i="2"/>
  <c r="AL195" i="2" s="1"/>
  <c r="AN195" i="2" s="1"/>
  <c r="AM193" i="2"/>
  <c r="AZ193" i="2"/>
  <c r="AN193" i="2"/>
  <c r="AT191" i="2"/>
  <c r="AX191" i="2" s="1"/>
  <c r="AO191" i="2"/>
  <c r="AP191" i="2" s="1"/>
  <c r="AQ191" i="2" s="1"/>
  <c r="AR191" i="2" s="1"/>
  <c r="AS191" i="2" s="1"/>
  <c r="K201" i="2"/>
  <c r="J201" i="2"/>
  <c r="M199" i="2"/>
  <c r="N199" i="2"/>
  <c r="O200" i="2"/>
  <c r="P200" i="2" s="1"/>
  <c r="Q200" i="2" s="1"/>
  <c r="R200" i="2" s="1"/>
  <c r="S200" i="2" s="1"/>
  <c r="T200" i="2"/>
  <c r="U198" i="2"/>
  <c r="V198" i="2" s="1"/>
  <c r="H202" i="2"/>
  <c r="I202" i="2" s="1"/>
  <c r="AG197" i="2"/>
  <c r="AB197" i="2"/>
  <c r="AC197" i="2" s="1"/>
  <c r="AD197" i="2" s="1"/>
  <c r="AE197" i="2" s="1"/>
  <c r="AF197" i="2" s="1"/>
  <c r="AY190" i="2"/>
  <c r="AU190" i="2"/>
  <c r="AW190" i="2" s="1"/>
  <c r="Z196" i="2"/>
  <c r="AA196" i="2"/>
  <c r="A204" i="2"/>
  <c r="B203" i="2"/>
  <c r="C203" i="2" s="1"/>
  <c r="D203" i="2" s="1"/>
  <c r="E203" i="2" s="1"/>
  <c r="F203" i="2" s="1"/>
  <c r="G203" i="2" s="1"/>
  <c r="H203" i="2" s="1"/>
  <c r="I203" i="2" s="1"/>
  <c r="AY192" i="2"/>
  <c r="AU192" i="2"/>
  <c r="AW192" i="2" s="1"/>
  <c r="AB194" i="2"/>
  <c r="AC194" i="2" s="1"/>
  <c r="AD194" i="2" s="1"/>
  <c r="AE194" i="2" s="1"/>
  <c r="AF194" i="2" s="1"/>
  <c r="AG194" i="2"/>
  <c r="AZ195" i="2"/>
  <c r="AM195" i="2"/>
  <c r="I273" i="1"/>
  <c r="J273" i="1"/>
  <c r="M273" i="1"/>
  <c r="K273" i="1"/>
  <c r="H273" i="1"/>
  <c r="G274" i="1"/>
  <c r="U200" i="2" l="1"/>
  <c r="V200" i="2" s="1"/>
  <c r="L201" i="2"/>
  <c r="AH194" i="2"/>
  <c r="AI194" i="2" s="1"/>
  <c r="K203" i="2"/>
  <c r="J203" i="2"/>
  <c r="A205" i="2"/>
  <c r="B204" i="2"/>
  <c r="C204" i="2" s="1"/>
  <c r="D204" i="2" s="1"/>
  <c r="E204" i="2" s="1"/>
  <c r="F204" i="2" s="1"/>
  <c r="G204" i="2" s="1"/>
  <c r="H204" i="2" s="1"/>
  <c r="I204" i="2" s="1"/>
  <c r="W198" i="2"/>
  <c r="X198" i="2"/>
  <c r="T199" i="2"/>
  <c r="O199" i="2"/>
  <c r="P199" i="2" s="1"/>
  <c r="Q199" i="2" s="1"/>
  <c r="R199" i="2" s="1"/>
  <c r="S199" i="2" s="1"/>
  <c r="U199" i="2" s="1"/>
  <c r="V199" i="2" s="1"/>
  <c r="AY191" i="2"/>
  <c r="AU191" i="2"/>
  <c r="AW191" i="2" s="1"/>
  <c r="AT193" i="2"/>
  <c r="AX193" i="2" s="1"/>
  <c r="AO193" i="2"/>
  <c r="AP193" i="2" s="1"/>
  <c r="AQ193" i="2" s="1"/>
  <c r="AR193" i="2" s="1"/>
  <c r="AS193" i="2" s="1"/>
  <c r="K202" i="2"/>
  <c r="J202" i="2"/>
  <c r="AO195" i="2"/>
  <c r="AP195" i="2" s="1"/>
  <c r="AQ195" i="2" s="1"/>
  <c r="AR195" i="2" s="1"/>
  <c r="AS195" i="2" s="1"/>
  <c r="AT195" i="2"/>
  <c r="AX195" i="2" s="1"/>
  <c r="AG196" i="2"/>
  <c r="AB196" i="2"/>
  <c r="AC196" i="2" s="1"/>
  <c r="AD196" i="2" s="1"/>
  <c r="AE196" i="2" s="1"/>
  <c r="AF196" i="2" s="1"/>
  <c r="AH196" i="2" s="1"/>
  <c r="AI196" i="2" s="1"/>
  <c r="X200" i="2"/>
  <c r="W200" i="2"/>
  <c r="M201" i="2"/>
  <c r="N201" i="2"/>
  <c r="AJ194" i="2"/>
  <c r="AK194" i="2"/>
  <c r="BA194" i="2"/>
  <c r="K13" i="1" s="1"/>
  <c r="AH197" i="2"/>
  <c r="AI197" i="2" s="1"/>
  <c r="L273" i="1"/>
  <c r="P273" i="1" s="1"/>
  <c r="G275" i="1"/>
  <c r="H274" i="1"/>
  <c r="J274" i="1"/>
  <c r="M274" i="1"/>
  <c r="K274" i="1"/>
  <c r="I274" i="1"/>
  <c r="L202" i="2" l="1"/>
  <c r="L203" i="2"/>
  <c r="M203" i="2" s="1"/>
  <c r="Y200" i="2"/>
  <c r="Z200" i="2" s="1"/>
  <c r="L274" i="1"/>
  <c r="P274" i="1" s="1"/>
  <c r="K204" i="2"/>
  <c r="J204" i="2"/>
  <c r="AK197" i="2"/>
  <c r="AJ197" i="2"/>
  <c r="BA197" i="2"/>
  <c r="AJ196" i="2"/>
  <c r="BA196" i="2"/>
  <c r="AK196" i="2"/>
  <c r="M202" i="2"/>
  <c r="N202" i="2"/>
  <c r="AY195" i="2"/>
  <c r="AU195" i="2"/>
  <c r="AW195" i="2" s="1"/>
  <c r="AL194" i="2"/>
  <c r="AY193" i="2"/>
  <c r="AU193" i="2"/>
  <c r="AW193" i="2" s="1"/>
  <c r="X199" i="2"/>
  <c r="W199" i="2"/>
  <c r="A206" i="2"/>
  <c r="B205" i="2"/>
  <c r="C205" i="2" s="1"/>
  <c r="D205" i="2" s="1"/>
  <c r="E205" i="2" s="1"/>
  <c r="F205" i="2" s="1"/>
  <c r="G205" i="2" s="1"/>
  <c r="H205" i="2" s="1"/>
  <c r="I205" i="2" s="1"/>
  <c r="O201" i="2"/>
  <c r="P201" i="2" s="1"/>
  <c r="Q201" i="2" s="1"/>
  <c r="R201" i="2" s="1"/>
  <c r="S201" i="2" s="1"/>
  <c r="U201" i="2" s="1"/>
  <c r="V201" i="2" s="1"/>
  <c r="T201" i="2"/>
  <c r="Y198" i="2"/>
  <c r="J275" i="1"/>
  <c r="I275" i="1"/>
  <c r="M275" i="1"/>
  <c r="H275" i="1"/>
  <c r="G276" i="1"/>
  <c r="K275" i="1"/>
  <c r="AL197" i="2" l="1"/>
  <c r="AA200" i="2"/>
  <c r="N203" i="2"/>
  <c r="L275" i="1"/>
  <c r="P275" i="1" s="1"/>
  <c r="L204" i="2"/>
  <c r="M204" i="2" s="1"/>
  <c r="AL196" i="2"/>
  <c r="AN196" i="2" s="1"/>
  <c r="J205" i="2"/>
  <c r="K205" i="2"/>
  <c r="Z198" i="2"/>
  <c r="AA198" i="2"/>
  <c r="O203" i="2"/>
  <c r="P203" i="2" s="1"/>
  <c r="Q203" i="2" s="1"/>
  <c r="R203" i="2" s="1"/>
  <c r="S203" i="2" s="1"/>
  <c r="U203" i="2" s="1"/>
  <c r="V203" i="2" s="1"/>
  <c r="T203" i="2"/>
  <c r="T202" i="2"/>
  <c r="O202" i="2"/>
  <c r="P202" i="2" s="1"/>
  <c r="Q202" i="2" s="1"/>
  <c r="R202" i="2" s="1"/>
  <c r="S202" i="2" s="1"/>
  <c r="Y199" i="2"/>
  <c r="A207" i="2"/>
  <c r="B206" i="2"/>
  <c r="C206" i="2" s="1"/>
  <c r="D206" i="2" s="1"/>
  <c r="E206" i="2" s="1"/>
  <c r="F206" i="2" s="1"/>
  <c r="G206" i="2" s="1"/>
  <c r="W201" i="2"/>
  <c r="X201" i="2"/>
  <c r="AZ194" i="2"/>
  <c r="J13" i="1" s="1"/>
  <c r="AM194" i="2"/>
  <c r="AN194" i="2"/>
  <c r="AB200" i="2"/>
  <c r="AC200" i="2" s="1"/>
  <c r="AD200" i="2" s="1"/>
  <c r="AE200" i="2" s="1"/>
  <c r="AF200" i="2" s="1"/>
  <c r="AG200" i="2"/>
  <c r="AM197" i="2"/>
  <c r="AZ197" i="2"/>
  <c r="AN197" i="2"/>
  <c r="G277" i="1"/>
  <c r="I276" i="1"/>
  <c r="J276" i="1"/>
  <c r="K276" i="1"/>
  <c r="H276" i="1"/>
  <c r="M276" i="1"/>
  <c r="N204" i="2" l="1"/>
  <c r="AZ196" i="2"/>
  <c r="AM196" i="2"/>
  <c r="AO196" i="2" s="1"/>
  <c r="AP196" i="2" s="1"/>
  <c r="AQ196" i="2" s="1"/>
  <c r="AR196" i="2" s="1"/>
  <c r="AS196" i="2" s="1"/>
  <c r="L205" i="2"/>
  <c r="Y201" i="2"/>
  <c r="AA201" i="2" s="1"/>
  <c r="AO194" i="2"/>
  <c r="AP194" i="2" s="1"/>
  <c r="AQ194" i="2" s="1"/>
  <c r="AR194" i="2" s="1"/>
  <c r="AS194" i="2" s="1"/>
  <c r="AT194" i="2"/>
  <c r="AX194" i="2" s="1"/>
  <c r="Z199" i="2"/>
  <c r="AA199" i="2"/>
  <c r="W203" i="2"/>
  <c r="X203" i="2"/>
  <c r="M205" i="2"/>
  <c r="N205" i="2"/>
  <c r="AT197" i="2"/>
  <c r="AX197" i="2" s="1"/>
  <c r="AO197" i="2"/>
  <c r="AP197" i="2" s="1"/>
  <c r="AQ197" i="2" s="1"/>
  <c r="AR197" i="2" s="1"/>
  <c r="AS197" i="2" s="1"/>
  <c r="AT196" i="2"/>
  <c r="AX196" i="2" s="1"/>
  <c r="A208" i="2"/>
  <c r="B207" i="2"/>
  <c r="C207" i="2" s="1"/>
  <c r="D207" i="2" s="1"/>
  <c r="E207" i="2" s="1"/>
  <c r="F207" i="2" s="1"/>
  <c r="G207" i="2" s="1"/>
  <c r="H207" i="2" s="1"/>
  <c r="I207" i="2" s="1"/>
  <c r="AG198" i="2"/>
  <c r="AB198" i="2"/>
  <c r="AC198" i="2" s="1"/>
  <c r="AD198" i="2" s="1"/>
  <c r="AE198" i="2" s="1"/>
  <c r="AF198" i="2" s="1"/>
  <c r="AH198" i="2" s="1"/>
  <c r="AI198" i="2" s="1"/>
  <c r="AH200" i="2"/>
  <c r="AI200" i="2" s="1"/>
  <c r="O204" i="2"/>
  <c r="P204" i="2" s="1"/>
  <c r="Q204" i="2" s="1"/>
  <c r="R204" i="2" s="1"/>
  <c r="S204" i="2" s="1"/>
  <c r="U204" i="2" s="1"/>
  <c r="V204" i="2" s="1"/>
  <c r="T204" i="2"/>
  <c r="H206" i="2"/>
  <c r="I206" i="2" s="1"/>
  <c r="U202" i="2"/>
  <c r="V202" i="2" s="1"/>
  <c r="L276" i="1"/>
  <c r="P276" i="1" s="1"/>
  <c r="I277" i="1"/>
  <c r="H277" i="1"/>
  <c r="J277" i="1"/>
  <c r="M277" i="1"/>
  <c r="K277" i="1"/>
  <c r="G278" i="1"/>
  <c r="Z201" i="2" l="1"/>
  <c r="Y203" i="2"/>
  <c r="K207" i="2"/>
  <c r="J207" i="2"/>
  <c r="AJ200" i="2"/>
  <c r="BA200" i="2"/>
  <c r="AK200" i="2"/>
  <c r="AG201" i="2"/>
  <c r="AB201" i="2"/>
  <c r="AC201" i="2" s="1"/>
  <c r="AD201" i="2" s="1"/>
  <c r="AE201" i="2" s="1"/>
  <c r="AF201" i="2" s="1"/>
  <c r="Z203" i="2"/>
  <c r="AA203" i="2"/>
  <c r="AY194" i="2"/>
  <c r="I13" i="1" s="1"/>
  <c r="AU194" i="2"/>
  <c r="AW194" i="2" s="1"/>
  <c r="W204" i="2"/>
  <c r="X204" i="2"/>
  <c r="AY197" i="2"/>
  <c r="AU197" i="2"/>
  <c r="AW197" i="2" s="1"/>
  <c r="X202" i="2"/>
  <c r="W202" i="2"/>
  <c r="Y202" i="2" s="1"/>
  <c r="A209" i="2"/>
  <c r="B208" i="2"/>
  <c r="C208" i="2" s="1"/>
  <c r="D208" i="2" s="1"/>
  <c r="E208" i="2" s="1"/>
  <c r="F208" i="2" s="1"/>
  <c r="G208" i="2" s="1"/>
  <c r="H208" i="2" s="1"/>
  <c r="I208" i="2" s="1"/>
  <c r="O205" i="2"/>
  <c r="P205" i="2" s="1"/>
  <c r="Q205" i="2" s="1"/>
  <c r="R205" i="2" s="1"/>
  <c r="S205" i="2" s="1"/>
  <c r="T205" i="2"/>
  <c r="AG199" i="2"/>
  <c r="AB199" i="2"/>
  <c r="AC199" i="2" s="1"/>
  <c r="AD199" i="2" s="1"/>
  <c r="AE199" i="2" s="1"/>
  <c r="AF199" i="2" s="1"/>
  <c r="K206" i="2"/>
  <c r="J206" i="2"/>
  <c r="AJ198" i="2"/>
  <c r="AK198" i="2"/>
  <c r="BA198" i="2"/>
  <c r="AY196" i="2"/>
  <c r="AU196" i="2"/>
  <c r="AW196" i="2" s="1"/>
  <c r="L277" i="1"/>
  <c r="P277" i="1" s="1"/>
  <c r="I278" i="1"/>
  <c r="G279" i="1"/>
  <c r="J278" i="1"/>
  <c r="M278" i="1"/>
  <c r="K278" i="1"/>
  <c r="H278" i="1"/>
  <c r="AH201" i="2" l="1"/>
  <c r="AI201" i="2" s="1"/>
  <c r="AH199" i="2"/>
  <c r="AI199" i="2" s="1"/>
  <c r="BA199" i="2" s="1"/>
  <c r="L207" i="2"/>
  <c r="U205" i="2"/>
  <c r="V205" i="2" s="1"/>
  <c r="X205" i="2" s="1"/>
  <c r="AL200" i="2"/>
  <c r="AM200" i="2" s="1"/>
  <c r="J208" i="2"/>
  <c r="K208" i="2"/>
  <c r="Z202" i="2"/>
  <c r="AA202" i="2"/>
  <c r="L206" i="2"/>
  <c r="A210" i="2"/>
  <c r="B209" i="2"/>
  <c r="C209" i="2" s="1"/>
  <c r="D209" i="2" s="1"/>
  <c r="E209" i="2" s="1"/>
  <c r="F209" i="2" s="1"/>
  <c r="G209" i="2" s="1"/>
  <c r="O13" i="1"/>
  <c r="L13" i="1"/>
  <c r="P13" i="1" s="1"/>
  <c r="M207" i="2"/>
  <c r="N207" i="2"/>
  <c r="AL198" i="2"/>
  <c r="AK201" i="2"/>
  <c r="BA201" i="2"/>
  <c r="AJ201" i="2"/>
  <c r="AB203" i="2"/>
  <c r="AC203" i="2" s="1"/>
  <c r="AD203" i="2" s="1"/>
  <c r="AE203" i="2" s="1"/>
  <c r="AF203" i="2" s="1"/>
  <c r="AG203" i="2"/>
  <c r="Y204" i="2"/>
  <c r="L278" i="1"/>
  <c r="P278" i="1" s="1"/>
  <c r="K279" i="1"/>
  <c r="J279" i="1"/>
  <c r="M279" i="1"/>
  <c r="I279" i="1"/>
  <c r="H279" i="1"/>
  <c r="G280" i="1"/>
  <c r="AN200" i="2" l="1"/>
  <c r="W205" i="2"/>
  <c r="AZ200" i="2"/>
  <c r="AK199" i="2"/>
  <c r="AJ199" i="2"/>
  <c r="L208" i="2"/>
  <c r="H209" i="2"/>
  <c r="I209" i="2" s="1"/>
  <c r="AH203" i="2"/>
  <c r="AI203" i="2" s="1"/>
  <c r="AZ198" i="2"/>
  <c r="AM198" i="2"/>
  <c r="AN198" i="2"/>
  <c r="M206" i="2"/>
  <c r="N206" i="2"/>
  <c r="M208" i="2"/>
  <c r="N208" i="2"/>
  <c r="A211" i="2"/>
  <c r="B210" i="2"/>
  <c r="C210" i="2" s="1"/>
  <c r="D210" i="2" s="1"/>
  <c r="E210" i="2" s="1"/>
  <c r="F210" i="2" s="1"/>
  <c r="G210" i="2" s="1"/>
  <c r="H210" i="2" s="1"/>
  <c r="I210" i="2" s="1"/>
  <c r="Z204" i="2"/>
  <c r="AA204" i="2"/>
  <c r="T207" i="2"/>
  <c r="O207" i="2"/>
  <c r="P207" i="2" s="1"/>
  <c r="Q207" i="2" s="1"/>
  <c r="R207" i="2" s="1"/>
  <c r="S207" i="2" s="1"/>
  <c r="AG202" i="2"/>
  <c r="AB202" i="2"/>
  <c r="AC202" i="2" s="1"/>
  <c r="AD202" i="2" s="1"/>
  <c r="AE202" i="2" s="1"/>
  <c r="AF202" i="2" s="1"/>
  <c r="AL201" i="2"/>
  <c r="AO200" i="2"/>
  <c r="AP200" i="2" s="1"/>
  <c r="AQ200" i="2" s="1"/>
  <c r="AR200" i="2" s="1"/>
  <c r="AS200" i="2" s="1"/>
  <c r="AT200" i="2"/>
  <c r="AX200" i="2" s="1"/>
  <c r="Y205" i="2"/>
  <c r="L279" i="1"/>
  <c r="P279" i="1" s="1"/>
  <c r="J280" i="1"/>
  <c r="G281" i="1"/>
  <c r="H280" i="1"/>
  <c r="M280" i="1"/>
  <c r="K280" i="1"/>
  <c r="I280" i="1"/>
  <c r="AL199" i="2" l="1"/>
  <c r="L280" i="1"/>
  <c r="AH202" i="2"/>
  <c r="AI202" i="2" s="1"/>
  <c r="AK202" i="2" s="1"/>
  <c r="J210" i="2"/>
  <c r="K210" i="2"/>
  <c r="U207" i="2"/>
  <c r="V207" i="2" s="1"/>
  <c r="K209" i="2"/>
  <c r="J209" i="2"/>
  <c r="AY200" i="2"/>
  <c r="AU200" i="2"/>
  <c r="AW200" i="2" s="1"/>
  <c r="AB204" i="2"/>
  <c r="AC204" i="2" s="1"/>
  <c r="AD204" i="2" s="1"/>
  <c r="AE204" i="2" s="1"/>
  <c r="AF204" i="2" s="1"/>
  <c r="AH204" i="2" s="1"/>
  <c r="AI204" i="2" s="1"/>
  <c r="AG204" i="2"/>
  <c r="O208" i="2"/>
  <c r="P208" i="2" s="1"/>
  <c r="Q208" i="2" s="1"/>
  <c r="R208" i="2" s="1"/>
  <c r="S208" i="2" s="1"/>
  <c r="T208" i="2"/>
  <c r="AO198" i="2"/>
  <c r="AP198" i="2" s="1"/>
  <c r="AQ198" i="2" s="1"/>
  <c r="AR198" i="2" s="1"/>
  <c r="AS198" i="2" s="1"/>
  <c r="AT198" i="2"/>
  <c r="AX198" i="2" s="1"/>
  <c r="BA203" i="2"/>
  <c r="AJ203" i="2"/>
  <c r="AK203" i="2"/>
  <c r="Z205" i="2"/>
  <c r="AA205" i="2"/>
  <c r="AM199" i="2"/>
  <c r="AZ199" i="2"/>
  <c r="AN199" i="2"/>
  <c r="AZ201" i="2"/>
  <c r="AM201" i="2"/>
  <c r="AN201" i="2"/>
  <c r="A212" i="2"/>
  <c r="B211" i="2"/>
  <c r="C211" i="2" s="1"/>
  <c r="D211" i="2" s="1"/>
  <c r="E211" i="2" s="1"/>
  <c r="F211" i="2" s="1"/>
  <c r="G211" i="2" s="1"/>
  <c r="H211" i="2" s="1"/>
  <c r="I211" i="2" s="1"/>
  <c r="O206" i="2"/>
  <c r="P206" i="2" s="1"/>
  <c r="Q206" i="2" s="1"/>
  <c r="R206" i="2" s="1"/>
  <c r="S206" i="2" s="1"/>
  <c r="T206" i="2"/>
  <c r="P280" i="1"/>
  <c r="H281" i="1"/>
  <c r="K281" i="1"/>
  <c r="G282" i="1"/>
  <c r="J281" i="1"/>
  <c r="I281" i="1"/>
  <c r="M281" i="1"/>
  <c r="L281" i="1" l="1"/>
  <c r="BA202" i="2"/>
  <c r="U208" i="2"/>
  <c r="V208" i="2" s="1"/>
  <c r="AL203" i="2"/>
  <c r="L210" i="2"/>
  <c r="M210" i="2" s="1"/>
  <c r="AJ202" i="2"/>
  <c r="AL202" i="2" s="1"/>
  <c r="AM202" i="2" s="1"/>
  <c r="K211" i="2"/>
  <c r="J211" i="2"/>
  <c r="L211" i="2" s="1"/>
  <c r="A213" i="2"/>
  <c r="B212" i="2"/>
  <c r="C212" i="2" s="1"/>
  <c r="D212" i="2" s="1"/>
  <c r="E212" i="2" s="1"/>
  <c r="F212" i="2" s="1"/>
  <c r="G212" i="2" s="1"/>
  <c r="H212" i="2" s="1"/>
  <c r="I212" i="2" s="1"/>
  <c r="AB205" i="2"/>
  <c r="AC205" i="2" s="1"/>
  <c r="AD205" i="2" s="1"/>
  <c r="AE205" i="2" s="1"/>
  <c r="AF205" i="2" s="1"/>
  <c r="AG205" i="2"/>
  <c r="AZ202" i="2"/>
  <c r="AN202" i="2"/>
  <c r="AK204" i="2"/>
  <c r="AJ204" i="2"/>
  <c r="BA204" i="2"/>
  <c r="AY198" i="2"/>
  <c r="AU198" i="2"/>
  <c r="AW198" i="2" s="1"/>
  <c r="L209" i="2"/>
  <c r="AO201" i="2"/>
  <c r="AP201" i="2" s="1"/>
  <c r="AQ201" i="2" s="1"/>
  <c r="AR201" i="2" s="1"/>
  <c r="AS201" i="2" s="1"/>
  <c r="AT201" i="2"/>
  <c r="AX201" i="2" s="1"/>
  <c r="AO199" i="2"/>
  <c r="AP199" i="2" s="1"/>
  <c r="AQ199" i="2" s="1"/>
  <c r="AR199" i="2" s="1"/>
  <c r="AS199" i="2" s="1"/>
  <c r="AT199" i="2"/>
  <c r="AX199" i="2" s="1"/>
  <c r="AZ203" i="2"/>
  <c r="AM203" i="2"/>
  <c r="AN203" i="2"/>
  <c r="W208" i="2"/>
  <c r="X208" i="2"/>
  <c r="X207" i="2"/>
  <c r="W207" i="2"/>
  <c r="U206" i="2"/>
  <c r="V206" i="2" s="1"/>
  <c r="P281" i="1"/>
  <c r="G283" i="1"/>
  <c r="H282" i="1"/>
  <c r="J282" i="1"/>
  <c r="K282" i="1"/>
  <c r="M282" i="1"/>
  <c r="I282" i="1"/>
  <c r="AH205" i="2" l="1"/>
  <c r="AI205" i="2" s="1"/>
  <c r="Y207" i="2"/>
  <c r="Y208" i="2"/>
  <c r="N210" i="2"/>
  <c r="K212" i="2"/>
  <c r="J212" i="2"/>
  <c r="X206" i="2"/>
  <c r="W206" i="2"/>
  <c r="O210" i="2"/>
  <c r="P210" i="2" s="1"/>
  <c r="Q210" i="2" s="1"/>
  <c r="R210" i="2" s="1"/>
  <c r="S210" i="2" s="1"/>
  <c r="T210" i="2"/>
  <c r="AJ205" i="2"/>
  <c r="AK205" i="2"/>
  <c r="BA205" i="2"/>
  <c r="Z208" i="2"/>
  <c r="AA208" i="2"/>
  <c r="M209" i="2"/>
  <c r="N209" i="2"/>
  <c r="AY201" i="2"/>
  <c r="AU201" i="2"/>
  <c r="AW201" i="2" s="1"/>
  <c r="M211" i="2"/>
  <c r="N211" i="2"/>
  <c r="AT203" i="2"/>
  <c r="AX203" i="2" s="1"/>
  <c r="AO203" i="2"/>
  <c r="AP203" i="2" s="1"/>
  <c r="AQ203" i="2" s="1"/>
  <c r="AR203" i="2" s="1"/>
  <c r="AS203" i="2" s="1"/>
  <c r="AO202" i="2"/>
  <c r="AP202" i="2" s="1"/>
  <c r="AQ202" i="2" s="1"/>
  <c r="AR202" i="2" s="1"/>
  <c r="AS202" i="2" s="1"/>
  <c r="AT202" i="2"/>
  <c r="AX202" i="2" s="1"/>
  <c r="A214" i="2"/>
  <c r="B213" i="2"/>
  <c r="C213" i="2" s="1"/>
  <c r="D213" i="2" s="1"/>
  <c r="E213" i="2" s="1"/>
  <c r="F213" i="2" s="1"/>
  <c r="G213" i="2" s="1"/>
  <c r="H213" i="2" s="1"/>
  <c r="I213" i="2" s="1"/>
  <c r="L282" i="1"/>
  <c r="P282" i="1" s="1"/>
  <c r="AL204" i="2"/>
  <c r="Z207" i="2"/>
  <c r="AA207" i="2"/>
  <c r="AY199" i="2"/>
  <c r="AU199" i="2"/>
  <c r="AW199" i="2" s="1"/>
  <c r="G284" i="1"/>
  <c r="H283" i="1"/>
  <c r="K283" i="1"/>
  <c r="I283" i="1"/>
  <c r="J283" i="1"/>
  <c r="M283" i="1"/>
  <c r="L212" i="2" l="1"/>
  <c r="U210" i="2"/>
  <c r="V210" i="2" s="1"/>
  <c r="Y206" i="2"/>
  <c r="AA206" i="2" s="1"/>
  <c r="L283" i="1"/>
  <c r="P283" i="1" s="1"/>
  <c r="AL205" i="2"/>
  <c r="AZ205" i="2" s="1"/>
  <c r="K213" i="2"/>
  <c r="J213" i="2"/>
  <c r="W210" i="2"/>
  <c r="X210" i="2"/>
  <c r="AG207" i="2"/>
  <c r="AB207" i="2"/>
  <c r="AC207" i="2" s="1"/>
  <c r="AD207" i="2" s="1"/>
  <c r="AE207" i="2" s="1"/>
  <c r="AF207" i="2" s="1"/>
  <c r="AH207" i="2" s="1"/>
  <c r="AI207" i="2" s="1"/>
  <c r="A215" i="2"/>
  <c r="B214" i="2"/>
  <c r="C214" i="2" s="1"/>
  <c r="D214" i="2" s="1"/>
  <c r="E214" i="2" s="1"/>
  <c r="F214" i="2" s="1"/>
  <c r="G214" i="2" s="1"/>
  <c r="H214" i="2" s="1"/>
  <c r="I214" i="2" s="1"/>
  <c r="AG208" i="2"/>
  <c r="AB208" i="2"/>
  <c r="AC208" i="2" s="1"/>
  <c r="AD208" i="2" s="1"/>
  <c r="AE208" i="2" s="1"/>
  <c r="AF208" i="2" s="1"/>
  <c r="AH208" i="2" s="1"/>
  <c r="AI208" i="2" s="1"/>
  <c r="M212" i="2"/>
  <c r="N212" i="2"/>
  <c r="AY203" i="2"/>
  <c r="AU203" i="2"/>
  <c r="AW203" i="2" s="1"/>
  <c r="AZ204" i="2"/>
  <c r="AM204" i="2"/>
  <c r="AN204" i="2"/>
  <c r="AY202" i="2"/>
  <c r="AU202" i="2"/>
  <c r="AW202" i="2" s="1"/>
  <c r="O211" i="2"/>
  <c r="P211" i="2" s="1"/>
  <c r="Q211" i="2" s="1"/>
  <c r="R211" i="2" s="1"/>
  <c r="S211" i="2" s="1"/>
  <c r="T211" i="2"/>
  <c r="O209" i="2"/>
  <c r="P209" i="2" s="1"/>
  <c r="Q209" i="2" s="1"/>
  <c r="R209" i="2" s="1"/>
  <c r="S209" i="2" s="1"/>
  <c r="T209" i="2"/>
  <c r="Z206" i="2"/>
  <c r="I284" i="1"/>
  <c r="J284" i="1"/>
  <c r="G285" i="1"/>
  <c r="M284" i="1"/>
  <c r="H284" i="1"/>
  <c r="K284" i="1"/>
  <c r="U211" i="2" l="1"/>
  <c r="V211" i="2" s="1"/>
  <c r="AN205" i="2"/>
  <c r="AM205" i="2"/>
  <c r="Y210" i="2"/>
  <c r="K214" i="2"/>
  <c r="J214" i="2"/>
  <c r="U209" i="2"/>
  <c r="V209" i="2" s="1"/>
  <c r="BA208" i="2"/>
  <c r="AJ208" i="2"/>
  <c r="AK208" i="2"/>
  <c r="AK207" i="2"/>
  <c r="BA207" i="2"/>
  <c r="AJ207" i="2"/>
  <c r="L213" i="2"/>
  <c r="W211" i="2"/>
  <c r="X211" i="2"/>
  <c r="AO204" i="2"/>
  <c r="AP204" i="2" s="1"/>
  <c r="AQ204" i="2" s="1"/>
  <c r="AR204" i="2" s="1"/>
  <c r="AS204" i="2" s="1"/>
  <c r="AT204" i="2"/>
  <c r="AX204" i="2" s="1"/>
  <c r="O212" i="2"/>
  <c r="P212" i="2" s="1"/>
  <c r="Q212" i="2" s="1"/>
  <c r="R212" i="2" s="1"/>
  <c r="S212" i="2" s="1"/>
  <c r="T212" i="2"/>
  <c r="A216" i="2"/>
  <c r="B215" i="2"/>
  <c r="C215" i="2" s="1"/>
  <c r="D215" i="2" s="1"/>
  <c r="E215" i="2" s="1"/>
  <c r="F215" i="2" s="1"/>
  <c r="G215" i="2" s="1"/>
  <c r="Z210" i="2"/>
  <c r="AA210" i="2"/>
  <c r="AG206" i="2"/>
  <c r="AB206" i="2"/>
  <c r="AC206" i="2" s="1"/>
  <c r="AD206" i="2" s="1"/>
  <c r="AE206" i="2" s="1"/>
  <c r="AF206" i="2" s="1"/>
  <c r="AT205" i="2"/>
  <c r="AX205" i="2" s="1"/>
  <c r="AO205" i="2"/>
  <c r="AP205" i="2" s="1"/>
  <c r="AQ205" i="2" s="1"/>
  <c r="AR205" i="2" s="1"/>
  <c r="AS205" i="2" s="1"/>
  <c r="K285" i="1"/>
  <c r="M285" i="1"/>
  <c r="H285" i="1"/>
  <c r="I285" i="1"/>
  <c r="J285" i="1"/>
  <c r="G286" i="1"/>
  <c r="L284" i="1"/>
  <c r="P284" i="1" s="1"/>
  <c r="AL207" i="2" l="1"/>
  <c r="U212" i="2"/>
  <c r="V212" i="2" s="1"/>
  <c r="X212" i="2" s="1"/>
  <c r="L285" i="1"/>
  <c r="AL208" i="2"/>
  <c r="A217" i="2"/>
  <c r="B216" i="2"/>
  <c r="C216" i="2" s="1"/>
  <c r="D216" i="2" s="1"/>
  <c r="E216" i="2" s="1"/>
  <c r="F216" i="2" s="1"/>
  <c r="G216" i="2" s="1"/>
  <c r="H216" i="2" s="1"/>
  <c r="I216" i="2" s="1"/>
  <c r="AY204" i="2"/>
  <c r="AU204" i="2"/>
  <c r="AW204" i="2" s="1"/>
  <c r="AM207" i="2"/>
  <c r="AZ207" i="2"/>
  <c r="AN207" i="2"/>
  <c r="AM208" i="2"/>
  <c r="AZ208" i="2"/>
  <c r="AN208" i="2"/>
  <c r="M213" i="2"/>
  <c r="N213" i="2"/>
  <c r="AH206" i="2"/>
  <c r="AI206" i="2" s="1"/>
  <c r="L214" i="2"/>
  <c r="W212" i="2"/>
  <c r="W209" i="2"/>
  <c r="X209" i="2"/>
  <c r="AB210" i="2"/>
  <c r="AC210" i="2" s="1"/>
  <c r="AD210" i="2" s="1"/>
  <c r="AE210" i="2" s="1"/>
  <c r="AF210" i="2" s="1"/>
  <c r="AH210" i="2" s="1"/>
  <c r="AI210" i="2" s="1"/>
  <c r="AG210" i="2"/>
  <c r="AY205" i="2"/>
  <c r="AU205" i="2"/>
  <c r="AW205" i="2" s="1"/>
  <c r="H215" i="2"/>
  <c r="I215" i="2" s="1"/>
  <c r="Y211" i="2"/>
  <c r="P285" i="1"/>
  <c r="G287" i="1"/>
  <c r="H286" i="1"/>
  <c r="K286" i="1"/>
  <c r="M286" i="1"/>
  <c r="J286" i="1"/>
  <c r="I286" i="1"/>
  <c r="Y212" i="2" l="1"/>
  <c r="Y209" i="2"/>
  <c r="L286" i="1"/>
  <c r="K216" i="2"/>
  <c r="J216" i="2"/>
  <c r="M214" i="2"/>
  <c r="N214" i="2"/>
  <c r="A218" i="2"/>
  <c r="B217" i="2"/>
  <c r="C217" i="2" s="1"/>
  <c r="D217" i="2" s="1"/>
  <c r="E217" i="2" s="1"/>
  <c r="F217" i="2" s="1"/>
  <c r="G217" i="2" s="1"/>
  <c r="H217" i="2" s="1"/>
  <c r="I217" i="2" s="1"/>
  <c r="K215" i="2"/>
  <c r="J215" i="2"/>
  <c r="Z212" i="2"/>
  <c r="AA212" i="2"/>
  <c r="T213" i="2"/>
  <c r="O213" i="2"/>
  <c r="P213" i="2" s="1"/>
  <c r="Q213" i="2" s="1"/>
  <c r="R213" i="2" s="1"/>
  <c r="S213" i="2" s="1"/>
  <c r="BA210" i="2"/>
  <c r="AK210" i="2"/>
  <c r="AJ210" i="2"/>
  <c r="AT208" i="2"/>
  <c r="AX208" i="2" s="1"/>
  <c r="AO208" i="2"/>
  <c r="AP208" i="2" s="1"/>
  <c r="AQ208" i="2" s="1"/>
  <c r="AR208" i="2" s="1"/>
  <c r="AS208" i="2" s="1"/>
  <c r="Z211" i="2"/>
  <c r="AA211" i="2"/>
  <c r="Z209" i="2"/>
  <c r="AA209" i="2"/>
  <c r="AK206" i="2"/>
  <c r="BA206" i="2"/>
  <c r="AJ206" i="2"/>
  <c r="AL206" i="2" s="1"/>
  <c r="AO207" i="2"/>
  <c r="AP207" i="2" s="1"/>
  <c r="AQ207" i="2" s="1"/>
  <c r="AR207" i="2" s="1"/>
  <c r="AS207" i="2" s="1"/>
  <c r="AT207" i="2"/>
  <c r="AX207" i="2" s="1"/>
  <c r="P286" i="1"/>
  <c r="I287" i="1"/>
  <c r="G288" i="1"/>
  <c r="M287" i="1"/>
  <c r="J287" i="1"/>
  <c r="H287" i="1"/>
  <c r="K287" i="1"/>
  <c r="U213" i="2" l="1"/>
  <c r="V213" i="2" s="1"/>
  <c r="L216" i="2"/>
  <c r="N216" i="2" s="1"/>
  <c r="AL210" i="2"/>
  <c r="L215" i="2"/>
  <c r="N215" i="2" s="1"/>
  <c r="K217" i="2"/>
  <c r="J217" i="2"/>
  <c r="AM210" i="2"/>
  <c r="AZ210" i="2"/>
  <c r="AN210" i="2"/>
  <c r="A219" i="2"/>
  <c r="B218" i="2"/>
  <c r="C218" i="2" s="1"/>
  <c r="D218" i="2" s="1"/>
  <c r="E218" i="2" s="1"/>
  <c r="F218" i="2" s="1"/>
  <c r="G218" i="2" s="1"/>
  <c r="H218" i="2" s="1"/>
  <c r="I218" i="2" s="1"/>
  <c r="AB209" i="2"/>
  <c r="AC209" i="2" s="1"/>
  <c r="AD209" i="2" s="1"/>
  <c r="AE209" i="2" s="1"/>
  <c r="AF209" i="2" s="1"/>
  <c r="AG209" i="2"/>
  <c r="W213" i="2"/>
  <c r="X213" i="2"/>
  <c r="M216" i="2"/>
  <c r="AY207" i="2"/>
  <c r="AU207" i="2"/>
  <c r="AW207" i="2" s="1"/>
  <c r="AY208" i="2"/>
  <c r="AU208" i="2"/>
  <c r="AW208" i="2" s="1"/>
  <c r="AB212" i="2"/>
  <c r="AC212" i="2" s="1"/>
  <c r="AD212" i="2" s="1"/>
  <c r="AE212" i="2" s="1"/>
  <c r="AF212" i="2" s="1"/>
  <c r="AH212" i="2" s="1"/>
  <c r="AI212" i="2" s="1"/>
  <c r="AG212" i="2"/>
  <c r="T214" i="2"/>
  <c r="O214" i="2"/>
  <c r="P214" i="2" s="1"/>
  <c r="Q214" i="2" s="1"/>
  <c r="R214" i="2" s="1"/>
  <c r="S214" i="2" s="1"/>
  <c r="U214" i="2" s="1"/>
  <c r="V214" i="2" s="1"/>
  <c r="AN206" i="2"/>
  <c r="AZ206" i="2"/>
  <c r="AM206" i="2"/>
  <c r="AG211" i="2"/>
  <c r="AB211" i="2"/>
  <c r="AC211" i="2" s="1"/>
  <c r="AD211" i="2" s="1"/>
  <c r="AE211" i="2" s="1"/>
  <c r="AF211" i="2" s="1"/>
  <c r="G289" i="1"/>
  <c r="H288" i="1"/>
  <c r="I288" i="1"/>
  <c r="M288" i="1"/>
  <c r="J288" i="1"/>
  <c r="K288" i="1"/>
  <c r="L287" i="1"/>
  <c r="P287" i="1" s="1"/>
  <c r="M215" i="2" l="1"/>
  <c r="AH211" i="2"/>
  <c r="AI211" i="2" s="1"/>
  <c r="L288" i="1"/>
  <c r="Y213" i="2"/>
  <c r="K218" i="2"/>
  <c r="J218" i="2"/>
  <c r="AJ211" i="2"/>
  <c r="AK211" i="2"/>
  <c r="BA211" i="2"/>
  <c r="AO206" i="2"/>
  <c r="AP206" i="2" s="1"/>
  <c r="AQ206" i="2" s="1"/>
  <c r="AR206" i="2" s="1"/>
  <c r="AS206" i="2" s="1"/>
  <c r="AT206" i="2"/>
  <c r="AX206" i="2" s="1"/>
  <c r="T216" i="2"/>
  <c r="O216" i="2"/>
  <c r="P216" i="2" s="1"/>
  <c r="Q216" i="2" s="1"/>
  <c r="R216" i="2" s="1"/>
  <c r="S216" i="2" s="1"/>
  <c r="U216" i="2" s="1"/>
  <c r="V216" i="2" s="1"/>
  <c r="Z213" i="2"/>
  <c r="AA213" i="2"/>
  <c r="A220" i="2"/>
  <c r="B219" i="2"/>
  <c r="C219" i="2" s="1"/>
  <c r="D219" i="2" s="1"/>
  <c r="E219" i="2" s="1"/>
  <c r="F219" i="2" s="1"/>
  <c r="G219" i="2" s="1"/>
  <c r="L217" i="2"/>
  <c r="X214" i="2"/>
  <c r="W214" i="2"/>
  <c r="AT210" i="2"/>
  <c r="AX210" i="2" s="1"/>
  <c r="AO210" i="2"/>
  <c r="AP210" i="2" s="1"/>
  <c r="AQ210" i="2" s="1"/>
  <c r="AR210" i="2" s="1"/>
  <c r="AS210" i="2" s="1"/>
  <c r="BA212" i="2"/>
  <c r="AJ212" i="2"/>
  <c r="AK212" i="2"/>
  <c r="O215" i="2"/>
  <c r="P215" i="2" s="1"/>
  <c r="Q215" i="2" s="1"/>
  <c r="R215" i="2" s="1"/>
  <c r="S215" i="2" s="1"/>
  <c r="T215" i="2"/>
  <c r="AH209" i="2"/>
  <c r="AI209" i="2" s="1"/>
  <c r="P288" i="1"/>
  <c r="I289" i="1"/>
  <c r="K289" i="1"/>
  <c r="G290" i="1"/>
  <c r="J289" i="1"/>
  <c r="H289" i="1"/>
  <c r="M289" i="1"/>
  <c r="AL211" i="2" l="1"/>
  <c r="AL212" i="2"/>
  <c r="AM212" i="2" s="1"/>
  <c r="U215" i="2"/>
  <c r="V215" i="2" s="1"/>
  <c r="W215" i="2" s="1"/>
  <c r="Y214" i="2"/>
  <c r="AK209" i="2"/>
  <c r="BA209" i="2"/>
  <c r="AJ209" i="2"/>
  <c r="X216" i="2"/>
  <c r="W216" i="2"/>
  <c r="Z214" i="2"/>
  <c r="AA214" i="2"/>
  <c r="AB213" i="2"/>
  <c r="AC213" i="2" s="1"/>
  <c r="AD213" i="2" s="1"/>
  <c r="AE213" i="2" s="1"/>
  <c r="AF213" i="2" s="1"/>
  <c r="AG213" i="2"/>
  <c r="AY206" i="2"/>
  <c r="AU206" i="2"/>
  <c r="AW206" i="2" s="1"/>
  <c r="H219" i="2"/>
  <c r="I219" i="2" s="1"/>
  <c r="L218" i="2"/>
  <c r="AY210" i="2"/>
  <c r="AU210" i="2"/>
  <c r="AW210" i="2" s="1"/>
  <c r="M217" i="2"/>
  <c r="N217" i="2"/>
  <c r="AM211" i="2"/>
  <c r="AZ211" i="2"/>
  <c r="AN211" i="2"/>
  <c r="A221" i="2"/>
  <c r="B220" i="2"/>
  <c r="C220" i="2" s="1"/>
  <c r="D220" i="2" s="1"/>
  <c r="E220" i="2" s="1"/>
  <c r="F220" i="2" s="1"/>
  <c r="G220" i="2" s="1"/>
  <c r="H220" i="2" s="1"/>
  <c r="I220" i="2" s="1"/>
  <c r="L289" i="1"/>
  <c r="P289" i="1" s="1"/>
  <c r="J290" i="1"/>
  <c r="I290" i="1"/>
  <c r="H290" i="1"/>
  <c r="M290" i="1"/>
  <c r="G291" i="1"/>
  <c r="K290" i="1"/>
  <c r="AH213" i="2" l="1"/>
  <c r="AI213" i="2" s="1"/>
  <c r="X215" i="2"/>
  <c r="AN212" i="2"/>
  <c r="AZ212" i="2"/>
  <c r="Y216" i="2"/>
  <c r="AL209" i="2"/>
  <c r="AN209" i="2" s="1"/>
  <c r="Y215" i="2"/>
  <c r="AA215" i="2" s="1"/>
  <c r="K220" i="2"/>
  <c r="J220" i="2"/>
  <c r="BA213" i="2"/>
  <c r="AK213" i="2"/>
  <c r="AJ213" i="2"/>
  <c r="Z216" i="2"/>
  <c r="AA216" i="2"/>
  <c r="AZ209" i="2"/>
  <c r="AM209" i="2"/>
  <c r="AT211" i="2"/>
  <c r="AX211" i="2" s="1"/>
  <c r="AO211" i="2"/>
  <c r="AP211" i="2" s="1"/>
  <c r="AQ211" i="2" s="1"/>
  <c r="AR211" i="2" s="1"/>
  <c r="AS211" i="2" s="1"/>
  <c r="M218" i="2"/>
  <c r="N218" i="2"/>
  <c r="K219" i="2"/>
  <c r="J219" i="2"/>
  <c r="A222" i="2"/>
  <c r="B221" i="2"/>
  <c r="C221" i="2" s="1"/>
  <c r="D221" i="2" s="1"/>
  <c r="E221" i="2" s="1"/>
  <c r="F221" i="2" s="1"/>
  <c r="G221" i="2" s="1"/>
  <c r="H221" i="2" s="1"/>
  <c r="I221" i="2" s="1"/>
  <c r="AO212" i="2"/>
  <c r="AP212" i="2" s="1"/>
  <c r="AQ212" i="2" s="1"/>
  <c r="AR212" i="2" s="1"/>
  <c r="AS212" i="2" s="1"/>
  <c r="AT212" i="2"/>
  <c r="AX212" i="2" s="1"/>
  <c r="AB214" i="2"/>
  <c r="AC214" i="2" s="1"/>
  <c r="AD214" i="2" s="1"/>
  <c r="AE214" i="2" s="1"/>
  <c r="AF214" i="2" s="1"/>
  <c r="AH214" i="2" s="1"/>
  <c r="AI214" i="2" s="1"/>
  <c r="AG214" i="2"/>
  <c r="O217" i="2"/>
  <c r="P217" i="2" s="1"/>
  <c r="Q217" i="2" s="1"/>
  <c r="R217" i="2" s="1"/>
  <c r="S217" i="2" s="1"/>
  <c r="T217" i="2"/>
  <c r="K291" i="1"/>
  <c r="G292" i="1"/>
  <c r="M291" i="1"/>
  <c r="I291" i="1"/>
  <c r="J291" i="1"/>
  <c r="H291" i="1"/>
  <c r="L290" i="1"/>
  <c r="P290" i="1" s="1"/>
  <c r="U217" i="2" l="1"/>
  <c r="V217" i="2" s="1"/>
  <c r="Z215" i="2"/>
  <c r="AL213" i="2"/>
  <c r="L291" i="1"/>
  <c r="P291" i="1" s="1"/>
  <c r="L219" i="2"/>
  <c r="M219" i="2" s="1"/>
  <c r="K221" i="2"/>
  <c r="J221" i="2"/>
  <c r="X217" i="2"/>
  <c r="W217" i="2"/>
  <c r="AY212" i="2"/>
  <c r="AU212" i="2"/>
  <c r="AW212" i="2" s="1"/>
  <c r="AO209" i="2"/>
  <c r="AP209" i="2" s="1"/>
  <c r="AQ209" i="2" s="1"/>
  <c r="AR209" i="2" s="1"/>
  <c r="AS209" i="2" s="1"/>
  <c r="AT209" i="2"/>
  <c r="AX209" i="2" s="1"/>
  <c r="AM213" i="2"/>
  <c r="AZ213" i="2"/>
  <c r="AN213" i="2"/>
  <c r="AY211" i="2"/>
  <c r="AU211" i="2"/>
  <c r="AW211" i="2" s="1"/>
  <c r="AG216" i="2"/>
  <c r="AB216" i="2"/>
  <c r="AC216" i="2" s="1"/>
  <c r="AD216" i="2" s="1"/>
  <c r="AE216" i="2" s="1"/>
  <c r="AF216" i="2" s="1"/>
  <c r="AH216" i="2" s="1"/>
  <c r="AI216" i="2" s="1"/>
  <c r="L220" i="2"/>
  <c r="BA214" i="2"/>
  <c r="AJ214" i="2"/>
  <c r="AK214" i="2"/>
  <c r="A223" i="2"/>
  <c r="B222" i="2"/>
  <c r="C222" i="2" s="1"/>
  <c r="D222" i="2" s="1"/>
  <c r="E222" i="2" s="1"/>
  <c r="F222" i="2" s="1"/>
  <c r="G222" i="2" s="1"/>
  <c r="H222" i="2" s="1"/>
  <c r="I222" i="2" s="1"/>
  <c r="O218" i="2"/>
  <c r="P218" i="2" s="1"/>
  <c r="Q218" i="2" s="1"/>
  <c r="R218" i="2" s="1"/>
  <c r="S218" i="2" s="1"/>
  <c r="T218" i="2"/>
  <c r="AB215" i="2"/>
  <c r="AC215" i="2" s="1"/>
  <c r="AD215" i="2" s="1"/>
  <c r="AE215" i="2" s="1"/>
  <c r="AF215" i="2" s="1"/>
  <c r="AH215" i="2" s="1"/>
  <c r="AI215" i="2" s="1"/>
  <c r="AG215" i="2"/>
  <c r="I292" i="1"/>
  <c r="M292" i="1"/>
  <c r="G293" i="1"/>
  <c r="H292" i="1"/>
  <c r="K292" i="1"/>
  <c r="J292" i="1"/>
  <c r="N219" i="2" l="1"/>
  <c r="K222" i="2"/>
  <c r="J222" i="2"/>
  <c r="AK216" i="2"/>
  <c r="AJ216" i="2"/>
  <c r="BA216" i="2"/>
  <c r="AO213" i="2"/>
  <c r="AP213" i="2" s="1"/>
  <c r="AQ213" i="2" s="1"/>
  <c r="AR213" i="2" s="1"/>
  <c r="AS213" i="2" s="1"/>
  <c r="AT213" i="2"/>
  <c r="AX213" i="2" s="1"/>
  <c r="BA215" i="2"/>
  <c r="AK215" i="2"/>
  <c r="AJ215" i="2"/>
  <c r="A224" i="2"/>
  <c r="B223" i="2"/>
  <c r="C223" i="2" s="1"/>
  <c r="D223" i="2" s="1"/>
  <c r="E223" i="2" s="1"/>
  <c r="F223" i="2" s="1"/>
  <c r="G223" i="2" s="1"/>
  <c r="M220" i="2"/>
  <c r="N220" i="2"/>
  <c r="L221" i="2"/>
  <c r="AY209" i="2"/>
  <c r="AU209" i="2"/>
  <c r="AW209" i="2" s="1"/>
  <c r="O219" i="2"/>
  <c r="P219" i="2" s="1"/>
  <c r="Q219" i="2" s="1"/>
  <c r="R219" i="2" s="1"/>
  <c r="S219" i="2" s="1"/>
  <c r="T219" i="2"/>
  <c r="U218" i="2"/>
  <c r="V218" i="2" s="1"/>
  <c r="AL214" i="2"/>
  <c r="Y217" i="2"/>
  <c r="M293" i="1"/>
  <c r="J293" i="1"/>
  <c r="H293" i="1"/>
  <c r="I293" i="1"/>
  <c r="G294" i="1"/>
  <c r="K293" i="1"/>
  <c r="L292" i="1"/>
  <c r="P292" i="1" s="1"/>
  <c r="AL215" i="2" l="1"/>
  <c r="U219" i="2"/>
  <c r="V219" i="2" s="1"/>
  <c r="M221" i="2"/>
  <c r="N221" i="2"/>
  <c r="L293" i="1"/>
  <c r="P293" i="1" s="1"/>
  <c r="AM215" i="2"/>
  <c r="AZ215" i="2"/>
  <c r="AN215" i="2"/>
  <c r="AY213" i="2"/>
  <c r="AU213" i="2"/>
  <c r="AW213" i="2" s="1"/>
  <c r="L222" i="2"/>
  <c r="AZ214" i="2"/>
  <c r="AM214" i="2"/>
  <c r="AN214" i="2"/>
  <c r="T220" i="2"/>
  <c r="O220" i="2"/>
  <c r="P220" i="2" s="1"/>
  <c r="Q220" i="2" s="1"/>
  <c r="R220" i="2" s="1"/>
  <c r="S220" i="2" s="1"/>
  <c r="U220" i="2" s="1"/>
  <c r="V220" i="2" s="1"/>
  <c r="A225" i="2"/>
  <c r="B224" i="2"/>
  <c r="C224" i="2" s="1"/>
  <c r="D224" i="2" s="1"/>
  <c r="E224" i="2" s="1"/>
  <c r="F224" i="2" s="1"/>
  <c r="G224" i="2" s="1"/>
  <c r="X218" i="2"/>
  <c r="W218" i="2"/>
  <c r="Y218" i="2" s="1"/>
  <c r="Z217" i="2"/>
  <c r="AA217" i="2"/>
  <c r="X219" i="2"/>
  <c r="W219" i="2"/>
  <c r="H223" i="2"/>
  <c r="I223" i="2" s="1"/>
  <c r="AL216" i="2"/>
  <c r="I294" i="1"/>
  <c r="H294" i="1"/>
  <c r="G295" i="1"/>
  <c r="J294" i="1"/>
  <c r="K294" i="1"/>
  <c r="M294" i="1"/>
  <c r="Y219" i="2" l="1"/>
  <c r="Z218" i="2"/>
  <c r="AA218" i="2"/>
  <c r="H224" i="2"/>
  <c r="I224" i="2" s="1"/>
  <c r="T221" i="2"/>
  <c r="O221" i="2"/>
  <c r="P221" i="2" s="1"/>
  <c r="Q221" i="2" s="1"/>
  <c r="R221" i="2" s="1"/>
  <c r="S221" i="2" s="1"/>
  <c r="U221" i="2" s="1"/>
  <c r="V221" i="2" s="1"/>
  <c r="Z219" i="2"/>
  <c r="AA219" i="2"/>
  <c r="J223" i="2"/>
  <c r="K223" i="2"/>
  <c r="AG217" i="2"/>
  <c r="AB217" i="2"/>
  <c r="AC217" i="2" s="1"/>
  <c r="AD217" i="2" s="1"/>
  <c r="AE217" i="2" s="1"/>
  <c r="AF217" i="2" s="1"/>
  <c r="M222" i="2"/>
  <c r="N222" i="2"/>
  <c r="AM216" i="2"/>
  <c r="AZ216" i="2"/>
  <c r="AN216" i="2"/>
  <c r="W220" i="2"/>
  <c r="X220" i="2"/>
  <c r="A226" i="2"/>
  <c r="B225" i="2"/>
  <c r="C225" i="2" s="1"/>
  <c r="D225" i="2" s="1"/>
  <c r="E225" i="2" s="1"/>
  <c r="F225" i="2" s="1"/>
  <c r="G225" i="2" s="1"/>
  <c r="H225" i="2" s="1"/>
  <c r="I225" i="2" s="1"/>
  <c r="AO214" i="2"/>
  <c r="AP214" i="2" s="1"/>
  <c r="AQ214" i="2" s="1"/>
  <c r="AR214" i="2" s="1"/>
  <c r="AS214" i="2" s="1"/>
  <c r="AT214" i="2"/>
  <c r="AX214" i="2" s="1"/>
  <c r="AT215" i="2"/>
  <c r="AX215" i="2" s="1"/>
  <c r="AO215" i="2"/>
  <c r="AP215" i="2" s="1"/>
  <c r="AQ215" i="2" s="1"/>
  <c r="AR215" i="2" s="1"/>
  <c r="AS215" i="2" s="1"/>
  <c r="G296" i="1"/>
  <c r="H295" i="1"/>
  <c r="I295" i="1"/>
  <c r="J295" i="1"/>
  <c r="K295" i="1"/>
  <c r="M295" i="1"/>
  <c r="L294" i="1"/>
  <c r="P294" i="1" s="1"/>
  <c r="AH217" i="2" l="1"/>
  <c r="AI217" i="2" s="1"/>
  <c r="Y220" i="2"/>
  <c r="K225" i="2"/>
  <c r="J225" i="2"/>
  <c r="AY215" i="2"/>
  <c r="AU215" i="2"/>
  <c r="AW215" i="2" s="1"/>
  <c r="T222" i="2"/>
  <c r="O222" i="2"/>
  <c r="P222" i="2" s="1"/>
  <c r="Q222" i="2" s="1"/>
  <c r="R222" i="2" s="1"/>
  <c r="S222" i="2" s="1"/>
  <c r="AB218" i="2"/>
  <c r="AC218" i="2" s="1"/>
  <c r="AD218" i="2" s="1"/>
  <c r="AE218" i="2" s="1"/>
  <c r="AF218" i="2" s="1"/>
  <c r="AG218" i="2"/>
  <c r="L223" i="2"/>
  <c r="AY214" i="2"/>
  <c r="AU214" i="2"/>
  <c r="AW214" i="2" s="1"/>
  <c r="Z220" i="2"/>
  <c r="AA220" i="2"/>
  <c r="X221" i="2"/>
  <c r="W221" i="2"/>
  <c r="AO216" i="2"/>
  <c r="AP216" i="2" s="1"/>
  <c r="AQ216" i="2" s="1"/>
  <c r="AR216" i="2" s="1"/>
  <c r="AS216" i="2" s="1"/>
  <c r="AT216" i="2"/>
  <c r="AX216" i="2" s="1"/>
  <c r="AG219" i="2"/>
  <c r="AB219" i="2"/>
  <c r="AC219" i="2" s="1"/>
  <c r="AD219" i="2" s="1"/>
  <c r="AE219" i="2" s="1"/>
  <c r="AF219" i="2" s="1"/>
  <c r="K224" i="2"/>
  <c r="J224" i="2"/>
  <c r="A227" i="2"/>
  <c r="B226" i="2"/>
  <c r="C226" i="2" s="1"/>
  <c r="D226" i="2" s="1"/>
  <c r="E226" i="2" s="1"/>
  <c r="F226" i="2" s="1"/>
  <c r="G226" i="2" s="1"/>
  <c r="BA217" i="2"/>
  <c r="AJ217" i="2"/>
  <c r="AK217" i="2"/>
  <c r="G297" i="1"/>
  <c r="K296" i="1"/>
  <c r="J296" i="1"/>
  <c r="H296" i="1"/>
  <c r="I296" i="1"/>
  <c r="M296" i="1"/>
  <c r="L295" i="1"/>
  <c r="P295" i="1" s="1"/>
  <c r="U222" i="2" l="1"/>
  <c r="V222" i="2" s="1"/>
  <c r="AH218" i="2"/>
  <c r="AI218" i="2" s="1"/>
  <c r="AJ218" i="2" s="1"/>
  <c r="AL217" i="2"/>
  <c r="AM217" i="2" s="1"/>
  <c r="L296" i="1"/>
  <c r="P296" i="1" s="1"/>
  <c r="H226" i="2"/>
  <c r="I226" i="2" s="1"/>
  <c r="M223" i="2"/>
  <c r="N223" i="2"/>
  <c r="L224" i="2"/>
  <c r="A228" i="2"/>
  <c r="B227" i="2"/>
  <c r="C227" i="2" s="1"/>
  <c r="D227" i="2" s="1"/>
  <c r="E227" i="2" s="1"/>
  <c r="F227" i="2" s="1"/>
  <c r="G227" i="2" s="1"/>
  <c r="W222" i="2"/>
  <c r="X222" i="2"/>
  <c r="L225" i="2"/>
  <c r="AH219" i="2"/>
  <c r="AI219" i="2" s="1"/>
  <c r="AK218" i="2"/>
  <c r="BA218" i="2"/>
  <c r="Y221" i="2"/>
  <c r="AY216" i="2"/>
  <c r="AU216" i="2"/>
  <c r="AW216" i="2" s="1"/>
  <c r="AG220" i="2"/>
  <c r="AB220" i="2"/>
  <c r="AC220" i="2" s="1"/>
  <c r="AD220" i="2" s="1"/>
  <c r="AE220" i="2" s="1"/>
  <c r="AF220" i="2" s="1"/>
  <c r="AH220" i="2" s="1"/>
  <c r="AI220" i="2" s="1"/>
  <c r="K297" i="1"/>
  <c r="G298" i="1"/>
  <c r="H297" i="1"/>
  <c r="I297" i="1"/>
  <c r="M297" i="1"/>
  <c r="J297" i="1"/>
  <c r="AN217" i="2" l="1"/>
  <c r="AZ217" i="2"/>
  <c r="AL218" i="2"/>
  <c r="L297" i="1"/>
  <c r="P297" i="1" s="1"/>
  <c r="Y222" i="2"/>
  <c r="Z222" i="2" s="1"/>
  <c r="M225" i="2"/>
  <c r="N225" i="2"/>
  <c r="M224" i="2"/>
  <c r="N224" i="2"/>
  <c r="AK220" i="2"/>
  <c r="BA220" i="2"/>
  <c r="AJ220" i="2"/>
  <c r="AM218" i="2"/>
  <c r="AZ218" i="2"/>
  <c r="AN218" i="2"/>
  <c r="AK219" i="2"/>
  <c r="AJ219" i="2"/>
  <c r="BA219" i="2"/>
  <c r="A229" i="2"/>
  <c r="B228" i="2"/>
  <c r="C228" i="2" s="1"/>
  <c r="D228" i="2" s="1"/>
  <c r="E228" i="2" s="1"/>
  <c r="F228" i="2" s="1"/>
  <c r="G228" i="2" s="1"/>
  <c r="H228" i="2" s="1"/>
  <c r="I228" i="2" s="1"/>
  <c r="K226" i="2"/>
  <c r="J226" i="2"/>
  <c r="Z221" i="2"/>
  <c r="AA221" i="2"/>
  <c r="O223" i="2"/>
  <c r="P223" i="2" s="1"/>
  <c r="Q223" i="2" s="1"/>
  <c r="R223" i="2" s="1"/>
  <c r="S223" i="2" s="1"/>
  <c r="T223" i="2"/>
  <c r="AT217" i="2"/>
  <c r="AX217" i="2" s="1"/>
  <c r="AO217" i="2"/>
  <c r="AP217" i="2" s="1"/>
  <c r="AQ217" i="2" s="1"/>
  <c r="AR217" i="2" s="1"/>
  <c r="AS217" i="2" s="1"/>
  <c r="H227" i="2"/>
  <c r="I227" i="2" s="1"/>
  <c r="G299" i="1"/>
  <c r="K298" i="1"/>
  <c r="J298" i="1"/>
  <c r="I298" i="1"/>
  <c r="H298" i="1"/>
  <c r="M298" i="1"/>
  <c r="AL220" i="2" l="1"/>
  <c r="AA222" i="2"/>
  <c r="AL219" i="2"/>
  <c r="J228" i="2"/>
  <c r="K228" i="2"/>
  <c r="AU217" i="2"/>
  <c r="AW217" i="2" s="1"/>
  <c r="AY217" i="2"/>
  <c r="AZ219" i="2"/>
  <c r="AM219" i="2"/>
  <c r="AN219" i="2"/>
  <c r="AT218" i="2"/>
  <c r="AX218" i="2" s="1"/>
  <c r="AO218" i="2"/>
  <c r="AP218" i="2" s="1"/>
  <c r="AQ218" i="2" s="1"/>
  <c r="AR218" i="2" s="1"/>
  <c r="AS218" i="2" s="1"/>
  <c r="T225" i="2"/>
  <c r="O225" i="2"/>
  <c r="P225" i="2" s="1"/>
  <c r="Q225" i="2" s="1"/>
  <c r="R225" i="2" s="1"/>
  <c r="S225" i="2" s="1"/>
  <c r="L226" i="2"/>
  <c r="K227" i="2"/>
  <c r="J227" i="2"/>
  <c r="U223" i="2"/>
  <c r="V223" i="2" s="1"/>
  <c r="AG221" i="2"/>
  <c r="AB221" i="2"/>
  <c r="AC221" i="2" s="1"/>
  <c r="AD221" i="2" s="1"/>
  <c r="AE221" i="2" s="1"/>
  <c r="AF221" i="2" s="1"/>
  <c r="A230" i="2"/>
  <c r="B229" i="2"/>
  <c r="C229" i="2" s="1"/>
  <c r="D229" i="2" s="1"/>
  <c r="E229" i="2" s="1"/>
  <c r="F229" i="2" s="1"/>
  <c r="G229" i="2" s="1"/>
  <c r="H229" i="2" s="1"/>
  <c r="I229" i="2" s="1"/>
  <c r="T224" i="2"/>
  <c r="O224" i="2"/>
  <c r="P224" i="2" s="1"/>
  <c r="Q224" i="2" s="1"/>
  <c r="R224" i="2" s="1"/>
  <c r="S224" i="2" s="1"/>
  <c r="AG222" i="2"/>
  <c r="AB222" i="2"/>
  <c r="AC222" i="2" s="1"/>
  <c r="AD222" i="2" s="1"/>
  <c r="AE222" i="2" s="1"/>
  <c r="AF222" i="2" s="1"/>
  <c r="AN220" i="2"/>
  <c r="AZ220" i="2"/>
  <c r="AM220" i="2"/>
  <c r="L298" i="1"/>
  <c r="P298" i="1" s="1"/>
  <c r="M299" i="1"/>
  <c r="J299" i="1"/>
  <c r="K299" i="1"/>
  <c r="H299" i="1"/>
  <c r="G300" i="1"/>
  <c r="I299" i="1"/>
  <c r="U224" i="2" l="1"/>
  <c r="V224" i="2" s="1"/>
  <c r="U225" i="2"/>
  <c r="V225" i="2" s="1"/>
  <c r="W225" i="2" s="1"/>
  <c r="L228" i="2"/>
  <c r="N228" i="2" s="1"/>
  <c r="AO220" i="2"/>
  <c r="AP220" i="2" s="1"/>
  <c r="AQ220" i="2" s="1"/>
  <c r="AR220" i="2" s="1"/>
  <c r="AS220" i="2" s="1"/>
  <c r="AT220" i="2"/>
  <c r="AX220" i="2" s="1"/>
  <c r="K229" i="2"/>
  <c r="J229" i="2"/>
  <c r="AY218" i="2"/>
  <c r="AU218" i="2"/>
  <c r="AW218" i="2" s="1"/>
  <c r="AH221" i="2"/>
  <c r="AI221" i="2" s="1"/>
  <c r="AT219" i="2"/>
  <c r="AX219" i="2" s="1"/>
  <c r="AO219" i="2"/>
  <c r="AP219" i="2" s="1"/>
  <c r="AQ219" i="2" s="1"/>
  <c r="AR219" i="2" s="1"/>
  <c r="AS219" i="2" s="1"/>
  <c r="AH222" i="2"/>
  <c r="AI222" i="2" s="1"/>
  <c r="L227" i="2"/>
  <c r="A231" i="2"/>
  <c r="B230" i="2"/>
  <c r="C230" i="2" s="1"/>
  <c r="D230" i="2" s="1"/>
  <c r="E230" i="2" s="1"/>
  <c r="F230" i="2" s="1"/>
  <c r="G230" i="2" s="1"/>
  <c r="W223" i="2"/>
  <c r="X223" i="2"/>
  <c r="L299" i="1"/>
  <c r="P299" i="1" s="1"/>
  <c r="W224" i="2"/>
  <c r="X224" i="2"/>
  <c r="M226" i="2"/>
  <c r="N226" i="2"/>
  <c r="J300" i="1"/>
  <c r="M300" i="1"/>
  <c r="G301" i="1"/>
  <c r="K300" i="1"/>
  <c r="I300" i="1"/>
  <c r="H300" i="1"/>
  <c r="X225" i="2" l="1"/>
  <c r="M228" i="2"/>
  <c r="L300" i="1"/>
  <c r="P300" i="1" s="1"/>
  <c r="Y224" i="2"/>
  <c r="AA224" i="2" s="1"/>
  <c r="L229" i="2"/>
  <c r="Y225" i="2"/>
  <c r="H230" i="2"/>
  <c r="I230" i="2" s="1"/>
  <c r="AK222" i="2"/>
  <c r="BA222" i="2"/>
  <c r="K14" i="1" s="1"/>
  <c r="AJ222" i="2"/>
  <c r="AY220" i="2"/>
  <c r="AU220" i="2"/>
  <c r="AW220" i="2" s="1"/>
  <c r="Z225" i="2"/>
  <c r="AA225" i="2"/>
  <c r="M227" i="2"/>
  <c r="N227" i="2"/>
  <c r="BA221" i="2"/>
  <c r="AK221" i="2"/>
  <c r="AJ221" i="2"/>
  <c r="O226" i="2"/>
  <c r="P226" i="2" s="1"/>
  <c r="Q226" i="2" s="1"/>
  <c r="R226" i="2" s="1"/>
  <c r="S226" i="2" s="1"/>
  <c r="T226" i="2"/>
  <c r="A232" i="2"/>
  <c r="B231" i="2"/>
  <c r="C231" i="2" s="1"/>
  <c r="D231" i="2" s="1"/>
  <c r="E231" i="2" s="1"/>
  <c r="F231" i="2" s="1"/>
  <c r="G231" i="2" s="1"/>
  <c r="H231" i="2" s="1"/>
  <c r="I231" i="2" s="1"/>
  <c r="O228" i="2"/>
  <c r="P228" i="2" s="1"/>
  <c r="Q228" i="2" s="1"/>
  <c r="R228" i="2" s="1"/>
  <c r="S228" i="2" s="1"/>
  <c r="T228" i="2"/>
  <c r="AY219" i="2"/>
  <c r="AU219" i="2"/>
  <c r="AW219" i="2" s="1"/>
  <c r="M229" i="2"/>
  <c r="N229" i="2"/>
  <c r="Y223" i="2"/>
  <c r="J301" i="1"/>
  <c r="K301" i="1"/>
  <c r="I301" i="1"/>
  <c r="G302" i="1"/>
  <c r="H301" i="1"/>
  <c r="M301" i="1"/>
  <c r="Z224" i="2" l="1"/>
  <c r="U228" i="2"/>
  <c r="V228" i="2" s="1"/>
  <c r="X228" i="2" s="1"/>
  <c r="U226" i="2"/>
  <c r="V226" i="2" s="1"/>
  <c r="W226" i="2" s="1"/>
  <c r="AG225" i="2"/>
  <c r="AB225" i="2"/>
  <c r="AC225" i="2" s="1"/>
  <c r="AD225" i="2" s="1"/>
  <c r="AE225" i="2" s="1"/>
  <c r="AF225" i="2" s="1"/>
  <c r="K230" i="2"/>
  <c r="J230" i="2"/>
  <c r="T229" i="2"/>
  <c r="O229" i="2"/>
  <c r="P229" i="2" s="1"/>
  <c r="Q229" i="2" s="1"/>
  <c r="R229" i="2" s="1"/>
  <c r="S229" i="2" s="1"/>
  <c r="A233" i="2"/>
  <c r="B232" i="2"/>
  <c r="C232" i="2" s="1"/>
  <c r="D232" i="2" s="1"/>
  <c r="E232" i="2" s="1"/>
  <c r="F232" i="2" s="1"/>
  <c r="G232" i="2" s="1"/>
  <c r="H232" i="2" s="1"/>
  <c r="I232" i="2" s="1"/>
  <c r="AL222" i="2"/>
  <c r="K231" i="2"/>
  <c r="J231" i="2"/>
  <c r="Z223" i="2"/>
  <c r="AA223" i="2"/>
  <c r="O227" i="2"/>
  <c r="P227" i="2" s="1"/>
  <c r="Q227" i="2" s="1"/>
  <c r="R227" i="2" s="1"/>
  <c r="S227" i="2" s="1"/>
  <c r="T227" i="2"/>
  <c r="AG224" i="2"/>
  <c r="AB224" i="2"/>
  <c r="AC224" i="2" s="1"/>
  <c r="AD224" i="2" s="1"/>
  <c r="AE224" i="2" s="1"/>
  <c r="AF224" i="2" s="1"/>
  <c r="AH224" i="2" s="1"/>
  <c r="AI224" i="2" s="1"/>
  <c r="AL221" i="2"/>
  <c r="J302" i="1"/>
  <c r="K302" i="1"/>
  <c r="H302" i="1"/>
  <c r="G303" i="1"/>
  <c r="I302" i="1"/>
  <c r="M302" i="1"/>
  <c r="L301" i="1"/>
  <c r="P301" i="1" s="1"/>
  <c r="W228" i="2" l="1"/>
  <c r="Y228" i="2" s="1"/>
  <c r="L230" i="2"/>
  <c r="X226" i="2"/>
  <c r="Y226" i="2" s="1"/>
  <c r="J232" i="2"/>
  <c r="K232" i="2"/>
  <c r="AJ224" i="2"/>
  <c r="BA224" i="2"/>
  <c r="AK224" i="2"/>
  <c r="AZ222" i="2"/>
  <c r="J14" i="1" s="1"/>
  <c r="AM222" i="2"/>
  <c r="AN222" i="2"/>
  <c r="U229" i="2"/>
  <c r="V229" i="2" s="1"/>
  <c r="AH225" i="2"/>
  <c r="AI225" i="2" s="1"/>
  <c r="U227" i="2"/>
  <c r="V227" i="2" s="1"/>
  <c r="AM221" i="2"/>
  <c r="AZ221" i="2"/>
  <c r="AN221" i="2"/>
  <c r="A234" i="2"/>
  <c r="B233" i="2"/>
  <c r="C233" i="2" s="1"/>
  <c r="D233" i="2" s="1"/>
  <c r="E233" i="2" s="1"/>
  <c r="F233" i="2" s="1"/>
  <c r="G233" i="2" s="1"/>
  <c r="L231" i="2"/>
  <c r="AG223" i="2"/>
  <c r="AB223" i="2"/>
  <c r="AC223" i="2" s="1"/>
  <c r="AD223" i="2" s="1"/>
  <c r="AE223" i="2" s="1"/>
  <c r="AF223" i="2" s="1"/>
  <c r="AH223" i="2" s="1"/>
  <c r="AI223" i="2" s="1"/>
  <c r="M230" i="2"/>
  <c r="N230" i="2"/>
  <c r="L302" i="1"/>
  <c r="P302" i="1" s="1"/>
  <c r="J303" i="1"/>
  <c r="I303" i="1"/>
  <c r="K303" i="1"/>
  <c r="H303" i="1"/>
  <c r="G304" i="1"/>
  <c r="M303" i="1"/>
  <c r="Z228" i="2" l="1"/>
  <c r="AA228" i="2"/>
  <c r="AA226" i="2"/>
  <c r="Z226" i="2"/>
  <c r="AB226" i="2" s="1"/>
  <c r="AC226" i="2" s="1"/>
  <c r="AD226" i="2" s="1"/>
  <c r="AE226" i="2" s="1"/>
  <c r="AF226" i="2" s="1"/>
  <c r="L232" i="2"/>
  <c r="H233" i="2"/>
  <c r="I233" i="2" s="1"/>
  <c r="T230" i="2"/>
  <c r="O230" i="2"/>
  <c r="P230" i="2" s="1"/>
  <c r="Q230" i="2" s="1"/>
  <c r="R230" i="2" s="1"/>
  <c r="S230" i="2" s="1"/>
  <c r="AO221" i="2"/>
  <c r="AP221" i="2" s="1"/>
  <c r="AQ221" i="2" s="1"/>
  <c r="AR221" i="2" s="1"/>
  <c r="AS221" i="2" s="1"/>
  <c r="AT221" i="2"/>
  <c r="AX221" i="2" s="1"/>
  <c r="M232" i="2"/>
  <c r="N232" i="2"/>
  <c r="M231" i="2"/>
  <c r="N231" i="2"/>
  <c r="BA225" i="2"/>
  <c r="AK225" i="2"/>
  <c r="AJ225" i="2"/>
  <c r="AG228" i="2"/>
  <c r="X227" i="2"/>
  <c r="W227" i="2"/>
  <c r="AT222" i="2"/>
  <c r="AX222" i="2" s="1"/>
  <c r="AO222" i="2"/>
  <c r="AP222" i="2" s="1"/>
  <c r="AQ222" i="2" s="1"/>
  <c r="AR222" i="2" s="1"/>
  <c r="AS222" i="2" s="1"/>
  <c r="AL224" i="2"/>
  <c r="BA223" i="2"/>
  <c r="AK223" i="2"/>
  <c r="AJ223" i="2"/>
  <c r="A235" i="2"/>
  <c r="B234" i="2"/>
  <c r="C234" i="2" s="1"/>
  <c r="D234" i="2" s="1"/>
  <c r="E234" i="2" s="1"/>
  <c r="F234" i="2" s="1"/>
  <c r="G234" i="2" s="1"/>
  <c r="H234" i="2" s="1"/>
  <c r="I234" i="2" s="1"/>
  <c r="X229" i="2"/>
  <c r="W229" i="2"/>
  <c r="H304" i="1"/>
  <c r="K304" i="1"/>
  <c r="M304" i="1"/>
  <c r="G305" i="1"/>
  <c r="I304" i="1"/>
  <c r="J304" i="1"/>
  <c r="L303" i="1"/>
  <c r="P303" i="1" s="1"/>
  <c r="AB228" i="2" l="1"/>
  <c r="AC228" i="2" s="1"/>
  <c r="AD228" i="2" s="1"/>
  <c r="AE228" i="2" s="1"/>
  <c r="AF228" i="2" s="1"/>
  <c r="AG226" i="2"/>
  <c r="U230" i="2"/>
  <c r="V230" i="2" s="1"/>
  <c r="X230" i="2" s="1"/>
  <c r="AH228" i="2"/>
  <c r="AI228" i="2" s="1"/>
  <c r="BA228" i="2" s="1"/>
  <c r="AL225" i="2"/>
  <c r="AH226" i="2"/>
  <c r="AI226" i="2" s="1"/>
  <c r="AJ226" i="2" s="1"/>
  <c r="Y229" i="2"/>
  <c r="AY222" i="2"/>
  <c r="I14" i="1" s="1"/>
  <c r="AU222" i="2"/>
  <c r="AW222" i="2" s="1"/>
  <c r="AZ225" i="2"/>
  <c r="AM225" i="2"/>
  <c r="AN225" i="2"/>
  <c r="T231" i="2"/>
  <c r="O231" i="2"/>
  <c r="P231" i="2" s="1"/>
  <c r="Q231" i="2" s="1"/>
  <c r="R231" i="2" s="1"/>
  <c r="S231" i="2" s="1"/>
  <c r="AY221" i="2"/>
  <c r="AU221" i="2"/>
  <c r="AW221" i="2" s="1"/>
  <c r="AL223" i="2"/>
  <c r="A236" i="2"/>
  <c r="B235" i="2"/>
  <c r="C235" i="2" s="1"/>
  <c r="D235" i="2" s="1"/>
  <c r="E235" i="2" s="1"/>
  <c r="F235" i="2" s="1"/>
  <c r="G235" i="2" s="1"/>
  <c r="H235" i="2" s="1"/>
  <c r="I235" i="2" s="1"/>
  <c r="AM224" i="2"/>
  <c r="AZ224" i="2"/>
  <c r="AN224" i="2"/>
  <c r="J233" i="2"/>
  <c r="K233" i="2"/>
  <c r="Z229" i="2"/>
  <c r="AA229" i="2"/>
  <c r="O232" i="2"/>
  <c r="P232" i="2" s="1"/>
  <c r="Q232" i="2" s="1"/>
  <c r="R232" i="2" s="1"/>
  <c r="S232" i="2" s="1"/>
  <c r="T232" i="2"/>
  <c r="Y227" i="2"/>
  <c r="K234" i="2"/>
  <c r="J234" i="2"/>
  <c r="L304" i="1"/>
  <c r="P304" i="1" s="1"/>
  <c r="J305" i="1"/>
  <c r="K305" i="1"/>
  <c r="M305" i="1"/>
  <c r="G306" i="1"/>
  <c r="H305" i="1"/>
  <c r="I305" i="1"/>
  <c r="AK228" i="2" l="1"/>
  <c r="AJ228" i="2"/>
  <c r="W230" i="2"/>
  <c r="Y230" i="2" s="1"/>
  <c r="L234" i="2"/>
  <c r="M234" i="2" s="1"/>
  <c r="U232" i="2"/>
  <c r="V232" i="2" s="1"/>
  <c r="W232" i="2" s="1"/>
  <c r="BA226" i="2"/>
  <c r="AK226" i="2"/>
  <c r="AL226" i="2" s="1"/>
  <c r="L233" i="2"/>
  <c r="K235" i="2"/>
  <c r="J235" i="2"/>
  <c r="O14" i="1"/>
  <c r="L14" i="1"/>
  <c r="P14" i="1" s="1"/>
  <c r="M233" i="2"/>
  <c r="N233" i="2"/>
  <c r="AM223" i="2"/>
  <c r="AZ223" i="2"/>
  <c r="AN223" i="2"/>
  <c r="A237" i="2"/>
  <c r="B236" i="2"/>
  <c r="C236" i="2" s="1"/>
  <c r="D236" i="2" s="1"/>
  <c r="E236" i="2" s="1"/>
  <c r="F236" i="2" s="1"/>
  <c r="G236" i="2" s="1"/>
  <c r="H236" i="2" s="1"/>
  <c r="I236" i="2" s="1"/>
  <c r="U231" i="2"/>
  <c r="V231" i="2" s="1"/>
  <c r="Z227" i="2"/>
  <c r="AA227" i="2"/>
  <c r="AG229" i="2"/>
  <c r="AB229" i="2"/>
  <c r="AC229" i="2" s="1"/>
  <c r="AD229" i="2" s="1"/>
  <c r="AE229" i="2" s="1"/>
  <c r="AF229" i="2" s="1"/>
  <c r="AO224" i="2"/>
  <c r="AP224" i="2" s="1"/>
  <c r="AQ224" i="2" s="1"/>
  <c r="AR224" i="2" s="1"/>
  <c r="AS224" i="2" s="1"/>
  <c r="AT224" i="2"/>
  <c r="AX224" i="2" s="1"/>
  <c r="AO225" i="2"/>
  <c r="AP225" i="2" s="1"/>
  <c r="AQ225" i="2" s="1"/>
  <c r="AR225" i="2" s="1"/>
  <c r="AS225" i="2" s="1"/>
  <c r="AT225" i="2"/>
  <c r="AX225" i="2" s="1"/>
  <c r="L305" i="1"/>
  <c r="P305" i="1" s="1"/>
  <c r="AL228" i="2"/>
  <c r="J306" i="1"/>
  <c r="H306" i="1"/>
  <c r="G307" i="1"/>
  <c r="K306" i="1"/>
  <c r="I306" i="1"/>
  <c r="M306" i="1"/>
  <c r="X232" i="2" l="1"/>
  <c r="N234" i="2"/>
  <c r="Y232" i="2"/>
  <c r="AA232" i="2" s="1"/>
  <c r="L306" i="1"/>
  <c r="P306" i="1" s="1"/>
  <c r="AH229" i="2"/>
  <c r="AI229" i="2" s="1"/>
  <c r="AJ229" i="2" s="1"/>
  <c r="J236" i="2"/>
  <c r="K236" i="2"/>
  <c r="AY225" i="2"/>
  <c r="AU225" i="2"/>
  <c r="AW225" i="2" s="1"/>
  <c r="AZ226" i="2"/>
  <c r="AM226" i="2"/>
  <c r="AN226" i="2"/>
  <c r="O234" i="2"/>
  <c r="P234" i="2" s="1"/>
  <c r="Q234" i="2" s="1"/>
  <c r="R234" i="2" s="1"/>
  <c r="S234" i="2" s="1"/>
  <c r="T234" i="2"/>
  <c r="AT223" i="2"/>
  <c r="AX223" i="2" s="1"/>
  <c r="AO223" i="2"/>
  <c r="AP223" i="2" s="1"/>
  <c r="AQ223" i="2" s="1"/>
  <c r="AR223" i="2" s="1"/>
  <c r="AS223" i="2" s="1"/>
  <c r="X231" i="2"/>
  <c r="W231" i="2"/>
  <c r="L235" i="2"/>
  <c r="AY224" i="2"/>
  <c r="AU224" i="2"/>
  <c r="AW224" i="2" s="1"/>
  <c r="AG227" i="2"/>
  <c r="AB227" i="2"/>
  <c r="AC227" i="2" s="1"/>
  <c r="AD227" i="2" s="1"/>
  <c r="AE227" i="2" s="1"/>
  <c r="AF227" i="2" s="1"/>
  <c r="A238" i="2"/>
  <c r="B237" i="2"/>
  <c r="C237" i="2" s="1"/>
  <c r="D237" i="2" s="1"/>
  <c r="E237" i="2" s="1"/>
  <c r="F237" i="2" s="1"/>
  <c r="G237" i="2" s="1"/>
  <c r="H237" i="2" s="1"/>
  <c r="I237" i="2" s="1"/>
  <c r="T233" i="2"/>
  <c r="O233" i="2"/>
  <c r="P233" i="2" s="1"/>
  <c r="Q233" i="2" s="1"/>
  <c r="R233" i="2" s="1"/>
  <c r="S233" i="2" s="1"/>
  <c r="AZ228" i="2"/>
  <c r="AM228" i="2"/>
  <c r="AN228" i="2"/>
  <c r="Z230" i="2"/>
  <c r="AA230" i="2"/>
  <c r="H307" i="1"/>
  <c r="I307" i="1"/>
  <c r="M307" i="1"/>
  <c r="J307" i="1"/>
  <c r="K307" i="1"/>
  <c r="G308" i="1"/>
  <c r="Z232" i="2" l="1"/>
  <c r="U233" i="2"/>
  <c r="V233" i="2" s="1"/>
  <c r="BA229" i="2"/>
  <c r="AK229" i="2"/>
  <c r="AL229" i="2" s="1"/>
  <c r="L236" i="2"/>
  <c r="L307" i="1"/>
  <c r="P307" i="1" s="1"/>
  <c r="Y231" i="2"/>
  <c r="AA231" i="2" s="1"/>
  <c r="K237" i="2"/>
  <c r="J237" i="2"/>
  <c r="X233" i="2"/>
  <c r="W233" i="2"/>
  <c r="M236" i="2"/>
  <c r="N236" i="2"/>
  <c r="AG230" i="2"/>
  <c r="AB230" i="2"/>
  <c r="AC230" i="2" s="1"/>
  <c r="AD230" i="2" s="1"/>
  <c r="AE230" i="2" s="1"/>
  <c r="AF230" i="2" s="1"/>
  <c r="Z231" i="2"/>
  <c r="AO226" i="2"/>
  <c r="AP226" i="2" s="1"/>
  <c r="AQ226" i="2" s="1"/>
  <c r="AR226" i="2" s="1"/>
  <c r="AS226" i="2" s="1"/>
  <c r="AT226" i="2"/>
  <c r="AX226" i="2" s="1"/>
  <c r="AT228" i="2"/>
  <c r="AX228" i="2" s="1"/>
  <c r="AO228" i="2"/>
  <c r="AP228" i="2" s="1"/>
  <c r="AQ228" i="2" s="1"/>
  <c r="AR228" i="2" s="1"/>
  <c r="AS228" i="2" s="1"/>
  <c r="AH227" i="2"/>
  <c r="AI227" i="2" s="1"/>
  <c r="M235" i="2"/>
  <c r="N235" i="2"/>
  <c r="AY223" i="2"/>
  <c r="AU223" i="2"/>
  <c r="AW223" i="2" s="1"/>
  <c r="A239" i="2"/>
  <c r="B238" i="2"/>
  <c r="C238" i="2" s="1"/>
  <c r="D238" i="2" s="1"/>
  <c r="E238" i="2" s="1"/>
  <c r="F238" i="2" s="1"/>
  <c r="G238" i="2" s="1"/>
  <c r="H238" i="2" s="1"/>
  <c r="I238" i="2" s="1"/>
  <c r="AG232" i="2"/>
  <c r="AB232" i="2"/>
  <c r="AC232" i="2" s="1"/>
  <c r="AD232" i="2" s="1"/>
  <c r="AE232" i="2" s="1"/>
  <c r="AF232" i="2" s="1"/>
  <c r="AH232" i="2" s="1"/>
  <c r="AI232" i="2" s="1"/>
  <c r="U234" i="2"/>
  <c r="V234" i="2" s="1"/>
  <c r="K308" i="1"/>
  <c r="H308" i="1"/>
  <c r="M308" i="1"/>
  <c r="J308" i="1"/>
  <c r="I308" i="1"/>
  <c r="G309" i="1"/>
  <c r="AH230" i="2" l="1"/>
  <c r="AI230" i="2" s="1"/>
  <c r="Y233" i="2"/>
  <c r="L308" i="1"/>
  <c r="P308" i="1" s="1"/>
  <c r="K238" i="2"/>
  <c r="J238" i="2"/>
  <c r="W234" i="2"/>
  <c r="X234" i="2"/>
  <c r="AJ227" i="2"/>
  <c r="BA227" i="2"/>
  <c r="AK227" i="2"/>
  <c r="AZ229" i="2"/>
  <c r="AM229" i="2"/>
  <c r="AN229" i="2"/>
  <c r="AG231" i="2"/>
  <c r="AB231" i="2"/>
  <c r="AC231" i="2" s="1"/>
  <c r="AD231" i="2" s="1"/>
  <c r="AE231" i="2" s="1"/>
  <c r="AF231" i="2" s="1"/>
  <c r="T236" i="2"/>
  <c r="O236" i="2"/>
  <c r="P236" i="2" s="1"/>
  <c r="Q236" i="2" s="1"/>
  <c r="R236" i="2" s="1"/>
  <c r="S236" i="2" s="1"/>
  <c r="A240" i="2"/>
  <c r="B239" i="2"/>
  <c r="C239" i="2" s="1"/>
  <c r="D239" i="2" s="1"/>
  <c r="E239" i="2" s="1"/>
  <c r="F239" i="2" s="1"/>
  <c r="G239" i="2" s="1"/>
  <c r="H239" i="2" s="1"/>
  <c r="I239" i="2" s="1"/>
  <c r="T235" i="2"/>
  <c r="O235" i="2"/>
  <c r="P235" i="2" s="1"/>
  <c r="Q235" i="2" s="1"/>
  <c r="R235" i="2" s="1"/>
  <c r="S235" i="2" s="1"/>
  <c r="U235" i="2" s="1"/>
  <c r="V235" i="2" s="1"/>
  <c r="L237" i="2"/>
  <c r="AY228" i="2"/>
  <c r="AU228" i="2"/>
  <c r="AW228" i="2" s="1"/>
  <c r="AY226" i="2"/>
  <c r="AU226" i="2"/>
  <c r="AW226" i="2" s="1"/>
  <c r="AK232" i="2"/>
  <c r="AJ232" i="2"/>
  <c r="BA232" i="2"/>
  <c r="BA230" i="2"/>
  <c r="AJ230" i="2"/>
  <c r="AK230" i="2"/>
  <c r="Z233" i="2"/>
  <c r="AA233" i="2"/>
  <c r="H309" i="1"/>
  <c r="M309" i="1"/>
  <c r="G310" i="1"/>
  <c r="I309" i="1"/>
  <c r="K309" i="1"/>
  <c r="J309" i="1"/>
  <c r="U236" i="2" l="1"/>
  <c r="V236" i="2" s="1"/>
  <c r="W236" i="2" s="1"/>
  <c r="AL232" i="2"/>
  <c r="AL227" i="2"/>
  <c r="Y234" i="2"/>
  <c r="AA234" i="2" s="1"/>
  <c r="K239" i="2"/>
  <c r="J239" i="2"/>
  <c r="AG233" i="2"/>
  <c r="AB233" i="2"/>
  <c r="AC233" i="2" s="1"/>
  <c r="AD233" i="2" s="1"/>
  <c r="AE233" i="2" s="1"/>
  <c r="AF233" i="2" s="1"/>
  <c r="AH233" i="2" s="1"/>
  <c r="AI233" i="2" s="1"/>
  <c r="W235" i="2"/>
  <c r="X235" i="2"/>
  <c r="AT229" i="2"/>
  <c r="AX229" i="2" s="1"/>
  <c r="AO229" i="2"/>
  <c r="AP229" i="2" s="1"/>
  <c r="AQ229" i="2" s="1"/>
  <c r="AR229" i="2" s="1"/>
  <c r="AS229" i="2" s="1"/>
  <c r="AM227" i="2"/>
  <c r="AZ227" i="2"/>
  <c r="AN227" i="2"/>
  <c r="M237" i="2"/>
  <c r="N237" i="2"/>
  <c r="L238" i="2"/>
  <c r="A241" i="2"/>
  <c r="B240" i="2"/>
  <c r="C240" i="2" s="1"/>
  <c r="D240" i="2" s="1"/>
  <c r="E240" i="2" s="1"/>
  <c r="F240" i="2" s="1"/>
  <c r="G240" i="2" s="1"/>
  <c r="H240" i="2" s="1"/>
  <c r="I240" i="2" s="1"/>
  <c r="Z234" i="2"/>
  <c r="AL230" i="2"/>
  <c r="AZ232" i="2"/>
  <c r="AM232" i="2"/>
  <c r="AN232" i="2"/>
  <c r="AH231" i="2"/>
  <c r="AI231" i="2" s="1"/>
  <c r="I310" i="1"/>
  <c r="H310" i="1"/>
  <c r="K310" i="1"/>
  <c r="G311" i="1"/>
  <c r="J310" i="1"/>
  <c r="M310" i="1"/>
  <c r="L309" i="1"/>
  <c r="P309" i="1" s="1"/>
  <c r="X236" i="2" l="1"/>
  <c r="Y236" i="2" s="1"/>
  <c r="AA236" i="2" s="1"/>
  <c r="L239" i="2"/>
  <c r="M239" i="2" s="1"/>
  <c r="K240" i="2"/>
  <c r="J240" i="2"/>
  <c r="BA231" i="2"/>
  <c r="AK231" i="2"/>
  <c r="AJ231" i="2"/>
  <c r="AM230" i="2"/>
  <c r="AZ230" i="2"/>
  <c r="AN230" i="2"/>
  <c r="A242" i="2"/>
  <c r="B241" i="2"/>
  <c r="C241" i="2" s="1"/>
  <c r="D241" i="2" s="1"/>
  <c r="E241" i="2" s="1"/>
  <c r="F241" i="2" s="1"/>
  <c r="G241" i="2" s="1"/>
  <c r="H241" i="2" s="1"/>
  <c r="I241" i="2" s="1"/>
  <c r="AO227" i="2"/>
  <c r="AP227" i="2" s="1"/>
  <c r="AQ227" i="2" s="1"/>
  <c r="AR227" i="2" s="1"/>
  <c r="AS227" i="2" s="1"/>
  <c r="AT227" i="2"/>
  <c r="AX227" i="2" s="1"/>
  <c r="Y235" i="2"/>
  <c r="AO232" i="2"/>
  <c r="AP232" i="2" s="1"/>
  <c r="AQ232" i="2" s="1"/>
  <c r="AR232" i="2" s="1"/>
  <c r="AS232" i="2" s="1"/>
  <c r="AT232" i="2"/>
  <c r="AX232" i="2" s="1"/>
  <c r="AB234" i="2"/>
  <c r="AC234" i="2" s="1"/>
  <c r="AD234" i="2" s="1"/>
  <c r="AE234" i="2" s="1"/>
  <c r="AF234" i="2" s="1"/>
  <c r="AG234" i="2"/>
  <c r="M238" i="2"/>
  <c r="N238" i="2"/>
  <c r="O237" i="2"/>
  <c r="P237" i="2" s="1"/>
  <c r="Q237" i="2" s="1"/>
  <c r="R237" i="2" s="1"/>
  <c r="S237" i="2" s="1"/>
  <c r="T237" i="2"/>
  <c r="AY229" i="2"/>
  <c r="AU229" i="2"/>
  <c r="AW229" i="2" s="1"/>
  <c r="AK233" i="2"/>
  <c r="AJ233" i="2"/>
  <c r="BA233" i="2"/>
  <c r="J311" i="1"/>
  <c r="I311" i="1"/>
  <c r="M311" i="1"/>
  <c r="K311" i="1"/>
  <c r="H311" i="1"/>
  <c r="G312" i="1"/>
  <c r="L310" i="1"/>
  <c r="P310" i="1" s="1"/>
  <c r="N239" i="2" l="1"/>
  <c r="U237" i="2"/>
  <c r="V237" i="2" s="1"/>
  <c r="Z236" i="2"/>
  <c r="AG236" i="2" s="1"/>
  <c r="AL231" i="2"/>
  <c r="AH234" i="2"/>
  <c r="AI234" i="2" s="1"/>
  <c r="K241" i="2"/>
  <c r="J241" i="2"/>
  <c r="Z235" i="2"/>
  <c r="AA235" i="2"/>
  <c r="A243" i="2"/>
  <c r="B242" i="2"/>
  <c r="C242" i="2" s="1"/>
  <c r="D242" i="2" s="1"/>
  <c r="E242" i="2" s="1"/>
  <c r="F242" i="2" s="1"/>
  <c r="G242" i="2" s="1"/>
  <c r="H242" i="2" s="1"/>
  <c r="I242" i="2" s="1"/>
  <c r="AN231" i="2"/>
  <c r="AM231" i="2"/>
  <c r="AZ231" i="2"/>
  <c r="AL233" i="2"/>
  <c r="AY232" i="2"/>
  <c r="AU232" i="2"/>
  <c r="AW232" i="2" s="1"/>
  <c r="AT230" i="2"/>
  <c r="AX230" i="2" s="1"/>
  <c r="AO230" i="2"/>
  <c r="AP230" i="2" s="1"/>
  <c r="AQ230" i="2" s="1"/>
  <c r="AR230" i="2" s="1"/>
  <c r="AS230" i="2" s="1"/>
  <c r="L240" i="2"/>
  <c r="O238" i="2"/>
  <c r="P238" i="2" s="1"/>
  <c r="Q238" i="2" s="1"/>
  <c r="R238" i="2" s="1"/>
  <c r="S238" i="2" s="1"/>
  <c r="T238" i="2"/>
  <c r="AY227" i="2"/>
  <c r="AU227" i="2"/>
  <c r="AW227" i="2" s="1"/>
  <c r="X237" i="2"/>
  <c r="W237" i="2"/>
  <c r="BA234" i="2"/>
  <c r="AK234" i="2"/>
  <c r="AJ234" i="2"/>
  <c r="O239" i="2"/>
  <c r="P239" i="2" s="1"/>
  <c r="Q239" i="2" s="1"/>
  <c r="R239" i="2" s="1"/>
  <c r="S239" i="2" s="1"/>
  <c r="U239" i="2" s="1"/>
  <c r="V239" i="2" s="1"/>
  <c r="T239" i="2"/>
  <c r="L311" i="1"/>
  <c r="P311" i="1" s="1"/>
  <c r="I312" i="1"/>
  <c r="G313" i="1"/>
  <c r="H312" i="1"/>
  <c r="K312" i="1"/>
  <c r="J312" i="1"/>
  <c r="M312" i="1"/>
  <c r="AL234" i="2" l="1"/>
  <c r="AB236" i="2"/>
  <c r="AC236" i="2" s="1"/>
  <c r="AD236" i="2" s="1"/>
  <c r="AE236" i="2" s="1"/>
  <c r="AF236" i="2" s="1"/>
  <c r="AH236" i="2" s="1"/>
  <c r="AI236" i="2" s="1"/>
  <c r="U238" i="2"/>
  <c r="V238" i="2" s="1"/>
  <c r="L241" i="2"/>
  <c r="M241" i="2" s="1"/>
  <c r="J242" i="2"/>
  <c r="K242" i="2"/>
  <c r="W238" i="2"/>
  <c r="X238" i="2"/>
  <c r="AZ233" i="2"/>
  <c r="AM233" i="2"/>
  <c r="AN233" i="2"/>
  <c r="A244" i="2"/>
  <c r="B243" i="2"/>
  <c r="C243" i="2" s="1"/>
  <c r="D243" i="2" s="1"/>
  <c r="E243" i="2" s="1"/>
  <c r="F243" i="2" s="1"/>
  <c r="G243" i="2" s="1"/>
  <c r="H243" i="2" s="1"/>
  <c r="I243" i="2" s="1"/>
  <c r="AM234" i="2"/>
  <c r="AZ234" i="2"/>
  <c r="AN234" i="2"/>
  <c r="Y237" i="2"/>
  <c r="W239" i="2"/>
  <c r="X239" i="2"/>
  <c r="AY230" i="2"/>
  <c r="AU230" i="2"/>
  <c r="AW230" i="2" s="1"/>
  <c r="AT231" i="2"/>
  <c r="AX231" i="2" s="1"/>
  <c r="AO231" i="2"/>
  <c r="AP231" i="2" s="1"/>
  <c r="AQ231" i="2" s="1"/>
  <c r="AR231" i="2" s="1"/>
  <c r="AS231" i="2" s="1"/>
  <c r="AB235" i="2"/>
  <c r="AC235" i="2" s="1"/>
  <c r="AD235" i="2" s="1"/>
  <c r="AE235" i="2" s="1"/>
  <c r="AF235" i="2" s="1"/>
  <c r="AG235" i="2"/>
  <c r="M240" i="2"/>
  <c r="N240" i="2"/>
  <c r="G314" i="1"/>
  <c r="H313" i="1"/>
  <c r="J313" i="1"/>
  <c r="K313" i="1"/>
  <c r="I313" i="1"/>
  <c r="M313" i="1"/>
  <c r="L312" i="1"/>
  <c r="P312" i="1" s="1"/>
  <c r="N241" i="2" l="1"/>
  <c r="AJ236" i="2"/>
  <c r="BA236" i="2"/>
  <c r="AK236" i="2"/>
  <c r="AH235" i="2"/>
  <c r="AI235" i="2" s="1"/>
  <c r="BA235" i="2" s="1"/>
  <c r="AL236" i="2"/>
  <c r="AZ236" i="2" s="1"/>
  <c r="Y239" i="2"/>
  <c r="Z239" i="2" s="1"/>
  <c r="Y238" i="2"/>
  <c r="L242" i="2"/>
  <c r="M242" i="2" s="1"/>
  <c r="K243" i="2"/>
  <c r="J243" i="2"/>
  <c r="AT234" i="2"/>
  <c r="AX234" i="2" s="1"/>
  <c r="AO234" i="2"/>
  <c r="AP234" i="2" s="1"/>
  <c r="AQ234" i="2" s="1"/>
  <c r="AR234" i="2" s="1"/>
  <c r="AS234" i="2" s="1"/>
  <c r="AO233" i="2"/>
  <c r="AP233" i="2" s="1"/>
  <c r="AQ233" i="2" s="1"/>
  <c r="AR233" i="2" s="1"/>
  <c r="AS233" i="2" s="1"/>
  <c r="AT233" i="2"/>
  <c r="AX233" i="2" s="1"/>
  <c r="Z237" i="2"/>
  <c r="AA237" i="2"/>
  <c r="O240" i="2"/>
  <c r="P240" i="2" s="1"/>
  <c r="Q240" i="2" s="1"/>
  <c r="R240" i="2" s="1"/>
  <c r="S240" i="2" s="1"/>
  <c r="T240" i="2"/>
  <c r="A245" i="2"/>
  <c r="B244" i="2"/>
  <c r="C244" i="2" s="1"/>
  <c r="D244" i="2" s="1"/>
  <c r="E244" i="2" s="1"/>
  <c r="F244" i="2" s="1"/>
  <c r="G244" i="2" s="1"/>
  <c r="AN236" i="2"/>
  <c r="Z238" i="2"/>
  <c r="AA238" i="2"/>
  <c r="AY231" i="2"/>
  <c r="AU231" i="2"/>
  <c r="AW231" i="2" s="1"/>
  <c r="O241" i="2"/>
  <c r="P241" i="2" s="1"/>
  <c r="Q241" i="2" s="1"/>
  <c r="R241" i="2" s="1"/>
  <c r="S241" i="2" s="1"/>
  <c r="T241" i="2"/>
  <c r="L313" i="1"/>
  <c r="P313" i="1" s="1"/>
  <c r="K314" i="1"/>
  <c r="I314" i="1"/>
  <c r="G315" i="1"/>
  <c r="J314" i="1"/>
  <c r="H314" i="1"/>
  <c r="M314" i="1"/>
  <c r="AM236" i="2" l="1"/>
  <c r="AK235" i="2"/>
  <c r="AJ235" i="2"/>
  <c r="N242" i="2"/>
  <c r="AA239" i="2"/>
  <c r="AG239" i="2" s="1"/>
  <c r="L243" i="2"/>
  <c r="U241" i="2"/>
  <c r="V241" i="2" s="1"/>
  <c r="H244" i="2"/>
  <c r="I244" i="2" s="1"/>
  <c r="AT236" i="2"/>
  <c r="AX236" i="2" s="1"/>
  <c r="AO236" i="2"/>
  <c r="AP236" i="2" s="1"/>
  <c r="AQ236" i="2" s="1"/>
  <c r="AR236" i="2" s="1"/>
  <c r="AS236" i="2" s="1"/>
  <c r="T242" i="2"/>
  <c r="O242" i="2"/>
  <c r="P242" i="2" s="1"/>
  <c r="Q242" i="2" s="1"/>
  <c r="R242" i="2" s="1"/>
  <c r="S242" i="2" s="1"/>
  <c r="U242" i="2" s="1"/>
  <c r="V242" i="2" s="1"/>
  <c r="M243" i="2"/>
  <c r="N243" i="2"/>
  <c r="X241" i="2"/>
  <c r="W241" i="2"/>
  <c r="AB238" i="2"/>
  <c r="AC238" i="2" s="1"/>
  <c r="AD238" i="2" s="1"/>
  <c r="AE238" i="2" s="1"/>
  <c r="AF238" i="2" s="1"/>
  <c r="AG238" i="2"/>
  <c r="A246" i="2"/>
  <c r="B245" i="2"/>
  <c r="C245" i="2" s="1"/>
  <c r="D245" i="2" s="1"/>
  <c r="E245" i="2" s="1"/>
  <c r="F245" i="2" s="1"/>
  <c r="G245" i="2" s="1"/>
  <c r="H245" i="2" s="1"/>
  <c r="I245" i="2" s="1"/>
  <c r="U240" i="2"/>
  <c r="V240" i="2" s="1"/>
  <c r="AY234" i="2"/>
  <c r="AU234" i="2"/>
  <c r="AW234" i="2" s="1"/>
  <c r="AL235" i="2"/>
  <c r="AG237" i="2"/>
  <c r="AB237" i="2"/>
  <c r="AC237" i="2" s="1"/>
  <c r="AD237" i="2" s="1"/>
  <c r="AE237" i="2" s="1"/>
  <c r="AF237" i="2" s="1"/>
  <c r="AY233" i="2"/>
  <c r="AU233" i="2"/>
  <c r="AW233" i="2" s="1"/>
  <c r="L314" i="1"/>
  <c r="P314" i="1" s="1"/>
  <c r="H315" i="1"/>
  <c r="J315" i="1"/>
  <c r="G316" i="1"/>
  <c r="I315" i="1"/>
  <c r="K315" i="1"/>
  <c r="M315" i="1"/>
  <c r="AB239" i="2" l="1"/>
  <c r="AC239" i="2" s="1"/>
  <c r="AD239" i="2" s="1"/>
  <c r="AE239" i="2" s="1"/>
  <c r="AF239" i="2" s="1"/>
  <c r="AH239" i="2" s="1"/>
  <c r="AI239" i="2" s="1"/>
  <c r="Y241" i="2"/>
  <c r="L315" i="1"/>
  <c r="K245" i="2"/>
  <c r="J245" i="2"/>
  <c r="AZ235" i="2"/>
  <c r="AM235" i="2"/>
  <c r="AN235" i="2"/>
  <c r="O243" i="2"/>
  <c r="P243" i="2" s="1"/>
  <c r="Q243" i="2" s="1"/>
  <c r="R243" i="2" s="1"/>
  <c r="S243" i="2" s="1"/>
  <c r="T243" i="2"/>
  <c r="AH238" i="2"/>
  <c r="AI238" i="2" s="1"/>
  <c r="AK239" i="2"/>
  <c r="AJ239" i="2"/>
  <c r="BA239" i="2"/>
  <c r="K244" i="2"/>
  <c r="J244" i="2"/>
  <c r="W240" i="2"/>
  <c r="X240" i="2"/>
  <c r="A247" i="2"/>
  <c r="B246" i="2"/>
  <c r="C246" i="2" s="1"/>
  <c r="D246" i="2" s="1"/>
  <c r="E246" i="2" s="1"/>
  <c r="F246" i="2" s="1"/>
  <c r="G246" i="2" s="1"/>
  <c r="AH237" i="2"/>
  <c r="AI237" i="2" s="1"/>
  <c r="Z241" i="2"/>
  <c r="AA241" i="2"/>
  <c r="W242" i="2"/>
  <c r="X242" i="2"/>
  <c r="AY236" i="2"/>
  <c r="AU236" i="2"/>
  <c r="AW236" i="2" s="1"/>
  <c r="P315" i="1"/>
  <c r="K316" i="1"/>
  <c r="G317" i="1"/>
  <c r="J316" i="1"/>
  <c r="I316" i="1"/>
  <c r="H316" i="1"/>
  <c r="M316" i="1"/>
  <c r="AL239" i="2" l="1"/>
  <c r="L245" i="2"/>
  <c r="Y240" i="2"/>
  <c r="H246" i="2"/>
  <c r="I246" i="2" s="1"/>
  <c r="AJ237" i="2"/>
  <c r="BA237" i="2"/>
  <c r="AK237" i="2"/>
  <c r="A248" i="2"/>
  <c r="B247" i="2"/>
  <c r="C247" i="2" s="1"/>
  <c r="D247" i="2" s="1"/>
  <c r="E247" i="2" s="1"/>
  <c r="F247" i="2" s="1"/>
  <c r="G247" i="2" s="1"/>
  <c r="AB241" i="2"/>
  <c r="AC241" i="2" s="1"/>
  <c r="AD241" i="2" s="1"/>
  <c r="AE241" i="2" s="1"/>
  <c r="AF241" i="2" s="1"/>
  <c r="AG241" i="2"/>
  <c r="L244" i="2"/>
  <c r="Z240" i="2"/>
  <c r="AA240" i="2"/>
  <c r="AM239" i="2"/>
  <c r="AZ239" i="2"/>
  <c r="AN239" i="2"/>
  <c r="U243" i="2"/>
  <c r="V243" i="2" s="1"/>
  <c r="M245" i="2"/>
  <c r="N245" i="2"/>
  <c r="Y242" i="2"/>
  <c r="BA238" i="2"/>
  <c r="AK238" i="2"/>
  <c r="AJ238" i="2"/>
  <c r="AO235" i="2"/>
  <c r="AP235" i="2" s="1"/>
  <c r="AQ235" i="2" s="1"/>
  <c r="AR235" i="2" s="1"/>
  <c r="AS235" i="2" s="1"/>
  <c r="AT235" i="2"/>
  <c r="AX235" i="2" s="1"/>
  <c r="L316" i="1"/>
  <c r="P316" i="1" s="1"/>
  <c r="I317" i="1"/>
  <c r="J317" i="1"/>
  <c r="H317" i="1"/>
  <c r="G318" i="1"/>
  <c r="K317" i="1"/>
  <c r="M317" i="1"/>
  <c r="AH241" i="2" l="1"/>
  <c r="AI241" i="2" s="1"/>
  <c r="BA241" i="2" s="1"/>
  <c r="Z242" i="2"/>
  <c r="AA242" i="2"/>
  <c r="O245" i="2"/>
  <c r="P245" i="2" s="1"/>
  <c r="Q245" i="2" s="1"/>
  <c r="R245" i="2" s="1"/>
  <c r="S245" i="2" s="1"/>
  <c r="T245" i="2"/>
  <c r="M244" i="2"/>
  <c r="N244" i="2"/>
  <c r="J246" i="2"/>
  <c r="K246" i="2"/>
  <c r="AY235" i="2"/>
  <c r="AU235" i="2"/>
  <c r="AW235" i="2" s="1"/>
  <c r="AG240" i="2"/>
  <c r="AB240" i="2"/>
  <c r="AC240" i="2" s="1"/>
  <c r="AD240" i="2" s="1"/>
  <c r="AE240" i="2" s="1"/>
  <c r="AF240" i="2" s="1"/>
  <c r="A249" i="2"/>
  <c r="B248" i="2"/>
  <c r="C248" i="2" s="1"/>
  <c r="D248" i="2" s="1"/>
  <c r="E248" i="2" s="1"/>
  <c r="F248" i="2" s="1"/>
  <c r="G248" i="2" s="1"/>
  <c r="H248" i="2" s="1"/>
  <c r="I248" i="2" s="1"/>
  <c r="AL238" i="2"/>
  <c r="AK241" i="2"/>
  <c r="AL237" i="2"/>
  <c r="X243" i="2"/>
  <c r="W243" i="2"/>
  <c r="AT239" i="2"/>
  <c r="AX239" i="2" s="1"/>
  <c r="AO239" i="2"/>
  <c r="AP239" i="2" s="1"/>
  <c r="AQ239" i="2" s="1"/>
  <c r="AR239" i="2" s="1"/>
  <c r="AS239" i="2" s="1"/>
  <c r="H247" i="2"/>
  <c r="I247" i="2" s="1"/>
  <c r="L317" i="1"/>
  <c r="P317" i="1" s="1"/>
  <c r="G319" i="1"/>
  <c r="J318" i="1"/>
  <c r="M318" i="1"/>
  <c r="K318" i="1"/>
  <c r="H318" i="1"/>
  <c r="I318" i="1"/>
  <c r="AJ241" i="2" l="1"/>
  <c r="U245" i="2"/>
  <c r="V245" i="2" s="1"/>
  <c r="Y243" i="2"/>
  <c r="L246" i="2"/>
  <c r="AL241" i="2"/>
  <c r="AZ238" i="2"/>
  <c r="AM238" i="2"/>
  <c r="AN238" i="2"/>
  <c r="A250" i="2"/>
  <c r="B249" i="2"/>
  <c r="C249" i="2" s="1"/>
  <c r="D249" i="2" s="1"/>
  <c r="E249" i="2" s="1"/>
  <c r="F249" i="2" s="1"/>
  <c r="G249" i="2" s="1"/>
  <c r="H249" i="2" s="1"/>
  <c r="I249" i="2" s="1"/>
  <c r="O244" i="2"/>
  <c r="P244" i="2" s="1"/>
  <c r="Q244" i="2" s="1"/>
  <c r="R244" i="2" s="1"/>
  <c r="S244" i="2" s="1"/>
  <c r="T244" i="2"/>
  <c r="AG242" i="2"/>
  <c r="AB242" i="2"/>
  <c r="AC242" i="2" s="1"/>
  <c r="AD242" i="2" s="1"/>
  <c r="AE242" i="2" s="1"/>
  <c r="AF242" i="2" s="1"/>
  <c r="AY239" i="2"/>
  <c r="AU239" i="2"/>
  <c r="AW239" i="2" s="1"/>
  <c r="AN237" i="2"/>
  <c r="AM237" i="2"/>
  <c r="AZ237" i="2"/>
  <c r="K248" i="2"/>
  <c r="J248" i="2"/>
  <c r="J247" i="2"/>
  <c r="K247" i="2"/>
  <c r="M246" i="2"/>
  <c r="N246" i="2"/>
  <c r="W245" i="2"/>
  <c r="X245" i="2"/>
  <c r="Z243" i="2"/>
  <c r="AA243" i="2"/>
  <c r="AM241" i="2"/>
  <c r="AZ241" i="2"/>
  <c r="AN241" i="2"/>
  <c r="AH240" i="2"/>
  <c r="AI240" i="2" s="1"/>
  <c r="L318" i="1"/>
  <c r="P318" i="1" s="1"/>
  <c r="G320" i="1"/>
  <c r="H319" i="1"/>
  <c r="K319" i="1"/>
  <c r="I319" i="1"/>
  <c r="J319" i="1"/>
  <c r="M319" i="1"/>
  <c r="AH242" i="2" l="1"/>
  <c r="AI242" i="2" s="1"/>
  <c r="L319" i="1"/>
  <c r="Y245" i="2"/>
  <c r="J249" i="2"/>
  <c r="K249" i="2"/>
  <c r="U244" i="2"/>
  <c r="V244" i="2" s="1"/>
  <c r="AG243" i="2"/>
  <c r="AB243" i="2"/>
  <c r="AC243" i="2" s="1"/>
  <c r="AD243" i="2" s="1"/>
  <c r="AE243" i="2" s="1"/>
  <c r="AF243" i="2" s="1"/>
  <c r="AH243" i="2" s="1"/>
  <c r="AI243" i="2" s="1"/>
  <c r="O246" i="2"/>
  <c r="P246" i="2" s="1"/>
  <c r="Q246" i="2" s="1"/>
  <c r="R246" i="2" s="1"/>
  <c r="S246" i="2" s="1"/>
  <c r="T246" i="2"/>
  <c r="AO238" i="2"/>
  <c r="AP238" i="2" s="1"/>
  <c r="AQ238" i="2" s="1"/>
  <c r="AR238" i="2" s="1"/>
  <c r="AS238" i="2" s="1"/>
  <c r="AT238" i="2"/>
  <c r="AX238" i="2" s="1"/>
  <c r="AJ240" i="2"/>
  <c r="AK240" i="2"/>
  <c r="BA240" i="2"/>
  <c r="L248" i="2"/>
  <c r="AT241" i="2"/>
  <c r="AX241" i="2" s="1"/>
  <c r="AO241" i="2"/>
  <c r="AP241" i="2" s="1"/>
  <c r="AQ241" i="2" s="1"/>
  <c r="AR241" i="2" s="1"/>
  <c r="AS241" i="2" s="1"/>
  <c r="Z245" i="2"/>
  <c r="AA245" i="2"/>
  <c r="AT237" i="2"/>
  <c r="AX237" i="2" s="1"/>
  <c r="AO237" i="2"/>
  <c r="AP237" i="2" s="1"/>
  <c r="AQ237" i="2" s="1"/>
  <c r="AR237" i="2" s="1"/>
  <c r="AS237" i="2" s="1"/>
  <c r="AK242" i="2"/>
  <c r="AJ242" i="2"/>
  <c r="BA242" i="2"/>
  <c r="A251" i="2"/>
  <c r="B250" i="2"/>
  <c r="C250" i="2" s="1"/>
  <c r="D250" i="2" s="1"/>
  <c r="E250" i="2" s="1"/>
  <c r="F250" i="2" s="1"/>
  <c r="G250" i="2" s="1"/>
  <c r="H250" i="2" s="1"/>
  <c r="I250" i="2" s="1"/>
  <c r="L247" i="2"/>
  <c r="J320" i="1"/>
  <c r="K320" i="1"/>
  <c r="I320" i="1"/>
  <c r="H320" i="1"/>
  <c r="M320" i="1"/>
  <c r="G321" i="1"/>
  <c r="P319" i="1"/>
  <c r="U246" i="2" l="1"/>
  <c r="V246" i="2" s="1"/>
  <c r="AL242" i="2"/>
  <c r="AN242" i="2" s="1"/>
  <c r="L249" i="2"/>
  <c r="AL240" i="2"/>
  <c r="J250" i="2"/>
  <c r="K250" i="2"/>
  <c r="M247" i="2"/>
  <c r="N247" i="2"/>
  <c r="AB245" i="2"/>
  <c r="AC245" i="2" s="1"/>
  <c r="AD245" i="2" s="1"/>
  <c r="AE245" i="2" s="1"/>
  <c r="AF245" i="2" s="1"/>
  <c r="AG245" i="2"/>
  <c r="AY238" i="2"/>
  <c r="AU238" i="2"/>
  <c r="AW238" i="2" s="1"/>
  <c r="M249" i="2"/>
  <c r="N249" i="2"/>
  <c r="AM242" i="2"/>
  <c r="AZ242" i="2"/>
  <c r="M248" i="2"/>
  <c r="N248" i="2"/>
  <c r="AJ243" i="2"/>
  <c r="AK243" i="2"/>
  <c r="BA243" i="2"/>
  <c r="AM240" i="2"/>
  <c r="AZ240" i="2"/>
  <c r="AN240" i="2"/>
  <c r="W246" i="2"/>
  <c r="X246" i="2"/>
  <c r="A252" i="2"/>
  <c r="B251" i="2"/>
  <c r="C251" i="2" s="1"/>
  <c r="D251" i="2" s="1"/>
  <c r="E251" i="2" s="1"/>
  <c r="F251" i="2" s="1"/>
  <c r="G251" i="2" s="1"/>
  <c r="H251" i="2" s="1"/>
  <c r="I251" i="2" s="1"/>
  <c r="AY237" i="2"/>
  <c r="AU237" i="2"/>
  <c r="AW237" i="2" s="1"/>
  <c r="AY241" i="2"/>
  <c r="AU241" i="2"/>
  <c r="AW241" i="2" s="1"/>
  <c r="W244" i="2"/>
  <c r="X244" i="2"/>
  <c r="K321" i="1"/>
  <c r="H321" i="1"/>
  <c r="G322" i="1"/>
  <c r="I321" i="1"/>
  <c r="J321" i="1"/>
  <c r="M321" i="1"/>
  <c r="L320" i="1"/>
  <c r="P320" i="1" s="1"/>
  <c r="Y246" i="2" l="1"/>
  <c r="Y244" i="2"/>
  <c r="AH245" i="2"/>
  <c r="AI245" i="2" s="1"/>
  <c r="L250" i="2"/>
  <c r="L321" i="1"/>
  <c r="P321" i="1" s="1"/>
  <c r="K251" i="2"/>
  <c r="J251" i="2"/>
  <c r="Z244" i="2"/>
  <c r="AA244" i="2"/>
  <c r="AJ245" i="2"/>
  <c r="BA245" i="2"/>
  <c r="AK245" i="2"/>
  <c r="M250" i="2"/>
  <c r="N250" i="2"/>
  <c r="Z246" i="2"/>
  <c r="AA246" i="2"/>
  <c r="O248" i="2"/>
  <c r="P248" i="2" s="1"/>
  <c r="Q248" i="2" s="1"/>
  <c r="R248" i="2" s="1"/>
  <c r="S248" i="2" s="1"/>
  <c r="T248" i="2"/>
  <c r="O249" i="2"/>
  <c r="P249" i="2" s="1"/>
  <c r="Q249" i="2" s="1"/>
  <c r="R249" i="2" s="1"/>
  <c r="S249" i="2" s="1"/>
  <c r="T249" i="2"/>
  <c r="AT240" i="2"/>
  <c r="AX240" i="2" s="1"/>
  <c r="AO240" i="2"/>
  <c r="AP240" i="2" s="1"/>
  <c r="AQ240" i="2" s="1"/>
  <c r="AR240" i="2" s="1"/>
  <c r="AS240" i="2" s="1"/>
  <c r="AO242" i="2"/>
  <c r="AP242" i="2" s="1"/>
  <c r="AQ242" i="2" s="1"/>
  <c r="AR242" i="2" s="1"/>
  <c r="AS242" i="2" s="1"/>
  <c r="AT242" i="2"/>
  <c r="AX242" i="2" s="1"/>
  <c r="O247" i="2"/>
  <c r="P247" i="2" s="1"/>
  <c r="Q247" i="2" s="1"/>
  <c r="R247" i="2" s="1"/>
  <c r="S247" i="2" s="1"/>
  <c r="T247" i="2"/>
  <c r="A253" i="2"/>
  <c r="B252" i="2"/>
  <c r="C252" i="2" s="1"/>
  <c r="D252" i="2" s="1"/>
  <c r="E252" i="2" s="1"/>
  <c r="F252" i="2" s="1"/>
  <c r="G252" i="2" s="1"/>
  <c r="H252" i="2" s="1"/>
  <c r="I252" i="2" s="1"/>
  <c r="AL243" i="2"/>
  <c r="G323" i="1"/>
  <c r="J322" i="1"/>
  <c r="K322" i="1"/>
  <c r="M322" i="1"/>
  <c r="H322" i="1"/>
  <c r="I322" i="1"/>
  <c r="AL245" i="2" l="1"/>
  <c r="L322" i="1"/>
  <c r="U249" i="2"/>
  <c r="V249" i="2" s="1"/>
  <c r="AY240" i="2"/>
  <c r="AU240" i="2"/>
  <c r="AW240" i="2" s="1"/>
  <c r="AZ245" i="2"/>
  <c r="AM245" i="2"/>
  <c r="AN245" i="2"/>
  <c r="AY242" i="2"/>
  <c r="AU242" i="2"/>
  <c r="AW242" i="2" s="1"/>
  <c r="W249" i="2"/>
  <c r="X249" i="2"/>
  <c r="AB246" i="2"/>
  <c r="AC246" i="2" s="1"/>
  <c r="AD246" i="2" s="1"/>
  <c r="AE246" i="2" s="1"/>
  <c r="AF246" i="2" s="1"/>
  <c r="AG246" i="2"/>
  <c r="L251" i="2"/>
  <c r="A254" i="2"/>
  <c r="B253" i="2"/>
  <c r="C253" i="2" s="1"/>
  <c r="D253" i="2" s="1"/>
  <c r="E253" i="2" s="1"/>
  <c r="F253" i="2" s="1"/>
  <c r="G253" i="2" s="1"/>
  <c r="H253" i="2" s="1"/>
  <c r="I253" i="2" s="1"/>
  <c r="AZ243" i="2"/>
  <c r="AM243" i="2"/>
  <c r="AN243" i="2"/>
  <c r="AB244" i="2"/>
  <c r="AC244" i="2" s="1"/>
  <c r="AD244" i="2" s="1"/>
  <c r="AE244" i="2" s="1"/>
  <c r="AF244" i="2" s="1"/>
  <c r="AG244" i="2"/>
  <c r="J252" i="2"/>
  <c r="K252" i="2"/>
  <c r="U247" i="2"/>
  <c r="V247" i="2" s="1"/>
  <c r="T250" i="2"/>
  <c r="O250" i="2"/>
  <c r="P250" i="2" s="1"/>
  <c r="Q250" i="2" s="1"/>
  <c r="R250" i="2" s="1"/>
  <c r="S250" i="2" s="1"/>
  <c r="U250" i="2" s="1"/>
  <c r="V250" i="2" s="1"/>
  <c r="U248" i="2"/>
  <c r="V248" i="2" s="1"/>
  <c r="P322" i="1"/>
  <c r="G324" i="1"/>
  <c r="I323" i="1"/>
  <c r="J323" i="1"/>
  <c r="H323" i="1"/>
  <c r="K323" i="1"/>
  <c r="M323" i="1"/>
  <c r="AH246" i="2" l="1"/>
  <c r="AI246" i="2" s="1"/>
  <c r="L252" i="2"/>
  <c r="K253" i="2"/>
  <c r="J253" i="2"/>
  <c r="X248" i="2"/>
  <c r="W248" i="2"/>
  <c r="AH244" i="2"/>
  <c r="AI244" i="2" s="1"/>
  <c r="A255" i="2"/>
  <c r="B254" i="2"/>
  <c r="C254" i="2" s="1"/>
  <c r="D254" i="2" s="1"/>
  <c r="E254" i="2" s="1"/>
  <c r="F254" i="2" s="1"/>
  <c r="G254" i="2" s="1"/>
  <c r="H254" i="2" s="1"/>
  <c r="I254" i="2" s="1"/>
  <c r="AK246" i="2"/>
  <c r="AJ246" i="2"/>
  <c r="BA246" i="2"/>
  <c r="X247" i="2"/>
  <c r="W247" i="2"/>
  <c r="M252" i="2"/>
  <c r="N252" i="2"/>
  <c r="AT243" i="2"/>
  <c r="AX243" i="2" s="1"/>
  <c r="AO243" i="2"/>
  <c r="AP243" i="2" s="1"/>
  <c r="AQ243" i="2" s="1"/>
  <c r="AR243" i="2" s="1"/>
  <c r="AS243" i="2" s="1"/>
  <c r="X250" i="2"/>
  <c r="W250" i="2"/>
  <c r="M251" i="2"/>
  <c r="N251" i="2"/>
  <c r="AO245" i="2"/>
  <c r="AP245" i="2" s="1"/>
  <c r="AQ245" i="2" s="1"/>
  <c r="AR245" i="2" s="1"/>
  <c r="AS245" i="2" s="1"/>
  <c r="AT245" i="2"/>
  <c r="AX245" i="2" s="1"/>
  <c r="Y249" i="2"/>
  <c r="L323" i="1"/>
  <c r="P323" i="1" s="1"/>
  <c r="I324" i="1"/>
  <c r="H324" i="1"/>
  <c r="M324" i="1"/>
  <c r="G325" i="1"/>
  <c r="J324" i="1"/>
  <c r="K324" i="1"/>
  <c r="Y247" i="2" l="1"/>
  <c r="O251" i="2"/>
  <c r="P251" i="2" s="1"/>
  <c r="Q251" i="2" s="1"/>
  <c r="R251" i="2" s="1"/>
  <c r="S251" i="2" s="1"/>
  <c r="Y248" i="2"/>
  <c r="K254" i="2"/>
  <c r="J254" i="2"/>
  <c r="AY243" i="2"/>
  <c r="AU243" i="2"/>
  <c r="AW243" i="2" s="1"/>
  <c r="Z247" i="2"/>
  <c r="AA247" i="2"/>
  <c r="AK244" i="2"/>
  <c r="AJ244" i="2"/>
  <c r="BA244" i="2"/>
  <c r="AY245" i="2"/>
  <c r="AU245" i="2"/>
  <c r="AW245" i="2" s="1"/>
  <c r="T252" i="2"/>
  <c r="O252" i="2"/>
  <c r="P252" i="2" s="1"/>
  <c r="Q252" i="2" s="1"/>
  <c r="R252" i="2" s="1"/>
  <c r="S252" i="2" s="1"/>
  <c r="AL246" i="2"/>
  <c r="L253" i="2"/>
  <c r="A256" i="2"/>
  <c r="B255" i="2"/>
  <c r="C255" i="2" s="1"/>
  <c r="D255" i="2" s="1"/>
  <c r="E255" i="2" s="1"/>
  <c r="F255" i="2" s="1"/>
  <c r="G255" i="2" s="1"/>
  <c r="H255" i="2" s="1"/>
  <c r="I255" i="2" s="1"/>
  <c r="Y250" i="2"/>
  <c r="Z249" i="2"/>
  <c r="AA249" i="2"/>
  <c r="Z248" i="2"/>
  <c r="AA248" i="2"/>
  <c r="T251" i="2"/>
  <c r="U251" i="2" s="1"/>
  <c r="V251" i="2" s="1"/>
  <c r="H325" i="1"/>
  <c r="I325" i="1"/>
  <c r="G326" i="1"/>
  <c r="K325" i="1"/>
  <c r="J325" i="1"/>
  <c r="M325" i="1"/>
  <c r="L324" i="1"/>
  <c r="P324" i="1" s="1"/>
  <c r="U252" i="2" l="1"/>
  <c r="V252" i="2" s="1"/>
  <c r="AL244" i="2"/>
  <c r="L254" i="2"/>
  <c r="M254" i="2" s="1"/>
  <c r="W251" i="2"/>
  <c r="X251" i="2"/>
  <c r="K255" i="2"/>
  <c r="J255" i="2"/>
  <c r="AG248" i="2"/>
  <c r="AB248" i="2"/>
  <c r="AC248" i="2" s="1"/>
  <c r="AD248" i="2" s="1"/>
  <c r="AE248" i="2" s="1"/>
  <c r="AF248" i="2" s="1"/>
  <c r="AH248" i="2" s="1"/>
  <c r="AI248" i="2" s="1"/>
  <c r="W252" i="2"/>
  <c r="X252" i="2"/>
  <c r="AB247" i="2"/>
  <c r="AC247" i="2" s="1"/>
  <c r="AD247" i="2" s="1"/>
  <c r="AE247" i="2" s="1"/>
  <c r="AF247" i="2" s="1"/>
  <c r="AH247" i="2" s="1"/>
  <c r="AI247" i="2" s="1"/>
  <c r="AG247" i="2"/>
  <c r="Z250" i="2"/>
  <c r="AA250" i="2"/>
  <c r="AM246" i="2"/>
  <c r="AZ246" i="2"/>
  <c r="AN246" i="2"/>
  <c r="AG249" i="2"/>
  <c r="AB249" i="2"/>
  <c r="AC249" i="2" s="1"/>
  <c r="AD249" i="2" s="1"/>
  <c r="AE249" i="2" s="1"/>
  <c r="AF249" i="2" s="1"/>
  <c r="M253" i="2"/>
  <c r="N253" i="2"/>
  <c r="A257" i="2"/>
  <c r="B256" i="2"/>
  <c r="C256" i="2" s="1"/>
  <c r="D256" i="2" s="1"/>
  <c r="E256" i="2" s="1"/>
  <c r="F256" i="2" s="1"/>
  <c r="G256" i="2" s="1"/>
  <c r="H256" i="2" s="1"/>
  <c r="I256" i="2" s="1"/>
  <c r="AM244" i="2"/>
  <c r="AZ244" i="2"/>
  <c r="AN244" i="2"/>
  <c r="I326" i="1"/>
  <c r="M326" i="1"/>
  <c r="K326" i="1"/>
  <c r="J326" i="1"/>
  <c r="G327" i="1"/>
  <c r="H326" i="1"/>
  <c r="L325" i="1"/>
  <c r="P325" i="1" s="1"/>
  <c r="N254" i="2" l="1"/>
  <c r="L255" i="2"/>
  <c r="Y251" i="2"/>
  <c r="J256" i="2"/>
  <c r="K256" i="2"/>
  <c r="AT246" i="2"/>
  <c r="AX246" i="2" s="1"/>
  <c r="AO246" i="2"/>
  <c r="AP246" i="2" s="1"/>
  <c r="AQ246" i="2" s="1"/>
  <c r="AR246" i="2" s="1"/>
  <c r="AS246" i="2" s="1"/>
  <c r="AJ247" i="2"/>
  <c r="AK247" i="2"/>
  <c r="BA247" i="2"/>
  <c r="Z251" i="2"/>
  <c r="AA251" i="2"/>
  <c r="A258" i="2"/>
  <c r="B257" i="2"/>
  <c r="C257" i="2" s="1"/>
  <c r="D257" i="2" s="1"/>
  <c r="E257" i="2" s="1"/>
  <c r="F257" i="2" s="1"/>
  <c r="G257" i="2" s="1"/>
  <c r="AJ248" i="2"/>
  <c r="AK248" i="2"/>
  <c r="BA248" i="2"/>
  <c r="AO244" i="2"/>
  <c r="AP244" i="2" s="1"/>
  <c r="AQ244" i="2" s="1"/>
  <c r="AR244" i="2" s="1"/>
  <c r="AS244" i="2" s="1"/>
  <c r="AT244" i="2"/>
  <c r="AX244" i="2" s="1"/>
  <c r="AG250" i="2"/>
  <c r="AB250" i="2"/>
  <c r="AC250" i="2" s="1"/>
  <c r="AD250" i="2" s="1"/>
  <c r="AE250" i="2" s="1"/>
  <c r="AF250" i="2" s="1"/>
  <c r="AH249" i="2"/>
  <c r="AI249" i="2" s="1"/>
  <c r="Y252" i="2"/>
  <c r="T253" i="2"/>
  <c r="O253" i="2"/>
  <c r="P253" i="2" s="1"/>
  <c r="Q253" i="2" s="1"/>
  <c r="R253" i="2" s="1"/>
  <c r="S253" i="2" s="1"/>
  <c r="U253" i="2" s="1"/>
  <c r="V253" i="2" s="1"/>
  <c r="O254" i="2"/>
  <c r="P254" i="2" s="1"/>
  <c r="Q254" i="2" s="1"/>
  <c r="R254" i="2" s="1"/>
  <c r="S254" i="2" s="1"/>
  <c r="U254" i="2" s="1"/>
  <c r="V254" i="2" s="1"/>
  <c r="T254" i="2"/>
  <c r="M255" i="2"/>
  <c r="N255" i="2"/>
  <c r="L326" i="1"/>
  <c r="P326" i="1" s="1"/>
  <c r="G328" i="1"/>
  <c r="H327" i="1"/>
  <c r="K327" i="1"/>
  <c r="I327" i="1"/>
  <c r="J327" i="1"/>
  <c r="M327" i="1"/>
  <c r="AH250" i="2" l="1"/>
  <c r="AI250" i="2" s="1"/>
  <c r="L256" i="2"/>
  <c r="AL247" i="2"/>
  <c r="L327" i="1"/>
  <c r="P327" i="1" s="1"/>
  <c r="AK250" i="2"/>
  <c r="BA250" i="2"/>
  <c r="K15" i="1" s="1"/>
  <c r="AJ250" i="2"/>
  <c r="AL250" i="2" s="1"/>
  <c r="AZ247" i="2"/>
  <c r="AM247" i="2"/>
  <c r="AN247" i="2"/>
  <c r="M256" i="2"/>
  <c r="N256" i="2"/>
  <c r="X254" i="2"/>
  <c r="W254" i="2"/>
  <c r="AJ249" i="2"/>
  <c r="AK249" i="2"/>
  <c r="BA249" i="2"/>
  <c r="AY244" i="2"/>
  <c r="AU244" i="2"/>
  <c r="AW244" i="2" s="1"/>
  <c r="A259" i="2"/>
  <c r="B258" i="2"/>
  <c r="C258" i="2"/>
  <c r="D258" i="2" s="1"/>
  <c r="E258" i="2" s="1"/>
  <c r="F258" i="2" s="1"/>
  <c r="G258" i="2" s="1"/>
  <c r="Z252" i="2"/>
  <c r="AA252" i="2"/>
  <c r="AL248" i="2"/>
  <c r="X253" i="2"/>
  <c r="W253" i="2"/>
  <c r="O255" i="2"/>
  <c r="P255" i="2" s="1"/>
  <c r="Q255" i="2" s="1"/>
  <c r="R255" i="2" s="1"/>
  <c r="S255" i="2" s="1"/>
  <c r="T255" i="2"/>
  <c r="AG251" i="2"/>
  <c r="AB251" i="2"/>
  <c r="AC251" i="2" s="1"/>
  <c r="AD251" i="2" s="1"/>
  <c r="AE251" i="2" s="1"/>
  <c r="AF251" i="2" s="1"/>
  <c r="AH251" i="2" s="1"/>
  <c r="AI251" i="2" s="1"/>
  <c r="AY246" i="2"/>
  <c r="AU246" i="2"/>
  <c r="AW246" i="2" s="1"/>
  <c r="H257" i="2"/>
  <c r="I257" i="2" s="1"/>
  <c r="K328" i="1"/>
  <c r="M328" i="1"/>
  <c r="I328" i="1"/>
  <c r="J328" i="1"/>
  <c r="H328" i="1"/>
  <c r="G329" i="1"/>
  <c r="U255" i="2" l="1"/>
  <c r="V255" i="2" s="1"/>
  <c r="W255" i="2" s="1"/>
  <c r="Y253" i="2"/>
  <c r="Y254" i="2"/>
  <c r="J257" i="2"/>
  <c r="K257" i="2"/>
  <c r="A260" i="2"/>
  <c r="B259" i="2"/>
  <c r="C259" i="2" s="1"/>
  <c r="D259" i="2" s="1"/>
  <c r="E259" i="2" s="1"/>
  <c r="F259" i="2" s="1"/>
  <c r="G259" i="2" s="1"/>
  <c r="H259" i="2" s="1"/>
  <c r="I259" i="2" s="1"/>
  <c r="AO247" i="2"/>
  <c r="AP247" i="2" s="1"/>
  <c r="AQ247" i="2" s="1"/>
  <c r="AR247" i="2" s="1"/>
  <c r="AS247" i="2" s="1"/>
  <c r="AT247" i="2"/>
  <c r="AX247" i="2" s="1"/>
  <c r="BA251" i="2"/>
  <c r="AK251" i="2"/>
  <c r="AJ251" i="2"/>
  <c r="Z253" i="2"/>
  <c r="AA253" i="2"/>
  <c r="AG252" i="2"/>
  <c r="AB252" i="2"/>
  <c r="AC252" i="2" s="1"/>
  <c r="AD252" i="2" s="1"/>
  <c r="AE252" i="2" s="1"/>
  <c r="AF252" i="2" s="1"/>
  <c r="X255" i="2"/>
  <c r="H258" i="2"/>
  <c r="I258" i="2" s="1"/>
  <c r="Z254" i="2"/>
  <c r="AA254" i="2"/>
  <c r="T256" i="2"/>
  <c r="O256" i="2"/>
  <c r="P256" i="2" s="1"/>
  <c r="Q256" i="2" s="1"/>
  <c r="R256" i="2" s="1"/>
  <c r="S256" i="2" s="1"/>
  <c r="U256" i="2" s="1"/>
  <c r="V256" i="2" s="1"/>
  <c r="AZ250" i="2"/>
  <c r="J15" i="1" s="1"/>
  <c r="AM250" i="2"/>
  <c r="AN250" i="2"/>
  <c r="AM248" i="2"/>
  <c r="AZ248" i="2"/>
  <c r="AN248" i="2"/>
  <c r="AL249" i="2"/>
  <c r="L328" i="1"/>
  <c r="P328" i="1" s="1"/>
  <c r="I329" i="1"/>
  <c r="K329" i="1"/>
  <c r="G330" i="1"/>
  <c r="J329" i="1"/>
  <c r="H329" i="1"/>
  <c r="M329" i="1"/>
  <c r="AH252" i="2" l="1"/>
  <c r="AI252" i="2" s="1"/>
  <c r="AL251" i="2"/>
  <c r="L257" i="2"/>
  <c r="J259" i="2"/>
  <c r="K259" i="2"/>
  <c r="AG254" i="2"/>
  <c r="AB254" i="2"/>
  <c r="AC254" i="2" s="1"/>
  <c r="AD254" i="2" s="1"/>
  <c r="AE254" i="2" s="1"/>
  <c r="AF254" i="2" s="1"/>
  <c r="AH254" i="2" s="1"/>
  <c r="AI254" i="2" s="1"/>
  <c r="AB253" i="2"/>
  <c r="AC253" i="2" s="1"/>
  <c r="AD253" i="2" s="1"/>
  <c r="AE253" i="2" s="1"/>
  <c r="AF253" i="2" s="1"/>
  <c r="AG253" i="2"/>
  <c r="M257" i="2"/>
  <c r="N257" i="2"/>
  <c r="AK252" i="2"/>
  <c r="AJ252" i="2"/>
  <c r="BA252" i="2"/>
  <c r="AT250" i="2"/>
  <c r="AX250" i="2" s="1"/>
  <c r="AO250" i="2"/>
  <c r="AP250" i="2" s="1"/>
  <c r="AQ250" i="2" s="1"/>
  <c r="AR250" i="2" s="1"/>
  <c r="AS250" i="2" s="1"/>
  <c r="Y255" i="2"/>
  <c r="AT248" i="2"/>
  <c r="AX248" i="2" s="1"/>
  <c r="AO248" i="2"/>
  <c r="AP248" i="2" s="1"/>
  <c r="AQ248" i="2" s="1"/>
  <c r="AR248" i="2" s="1"/>
  <c r="AS248" i="2" s="1"/>
  <c r="AZ249" i="2"/>
  <c r="AM249" i="2"/>
  <c r="AN249" i="2"/>
  <c r="K258" i="2"/>
  <c r="J258" i="2"/>
  <c r="A261" i="2"/>
  <c r="B260" i="2"/>
  <c r="C260" i="2" s="1"/>
  <c r="D260" i="2" s="1"/>
  <c r="E260" i="2" s="1"/>
  <c r="F260" i="2" s="1"/>
  <c r="G260" i="2" s="1"/>
  <c r="H260" i="2" s="1"/>
  <c r="I260" i="2" s="1"/>
  <c r="W256" i="2"/>
  <c r="X256" i="2"/>
  <c r="AM251" i="2"/>
  <c r="AZ251" i="2"/>
  <c r="AN251" i="2"/>
  <c r="AY247" i="2"/>
  <c r="AU247" i="2"/>
  <c r="AW247" i="2" s="1"/>
  <c r="L329" i="1"/>
  <c r="P329" i="1" s="1"/>
  <c r="I330" i="1"/>
  <c r="K330" i="1"/>
  <c r="H330" i="1"/>
  <c r="G331" i="1"/>
  <c r="J330" i="1"/>
  <c r="M330" i="1"/>
  <c r="L258" i="2" l="1"/>
  <c r="AH253" i="2"/>
  <c r="AI253" i="2" s="1"/>
  <c r="L259" i="2"/>
  <c r="AY250" i="2"/>
  <c r="I15" i="1" s="1"/>
  <c r="AU250" i="2"/>
  <c r="AW250" i="2" s="1"/>
  <c r="BA253" i="2"/>
  <c r="AJ253" i="2"/>
  <c r="AK253" i="2"/>
  <c r="M259" i="2"/>
  <c r="N259" i="2"/>
  <c r="M258" i="2"/>
  <c r="N258" i="2"/>
  <c r="A262" i="2"/>
  <c r="B261" i="2"/>
  <c r="C261" i="2" s="1"/>
  <c r="D261" i="2" s="1"/>
  <c r="E261" i="2" s="1"/>
  <c r="F261" i="2" s="1"/>
  <c r="G261" i="2" s="1"/>
  <c r="H261" i="2" s="1"/>
  <c r="I261" i="2" s="1"/>
  <c r="AO249" i="2"/>
  <c r="AP249" i="2" s="1"/>
  <c r="AQ249" i="2" s="1"/>
  <c r="AR249" i="2" s="1"/>
  <c r="AS249" i="2" s="1"/>
  <c r="AT249" i="2"/>
  <c r="AX249" i="2" s="1"/>
  <c r="Z255" i="2"/>
  <c r="AA255" i="2"/>
  <c r="Y256" i="2"/>
  <c r="AL252" i="2"/>
  <c r="J260" i="2"/>
  <c r="K260" i="2"/>
  <c r="O257" i="2"/>
  <c r="P257" i="2" s="1"/>
  <c r="Q257" i="2" s="1"/>
  <c r="R257" i="2" s="1"/>
  <c r="S257" i="2" s="1"/>
  <c r="T257" i="2"/>
  <c r="AO251" i="2"/>
  <c r="AP251" i="2" s="1"/>
  <c r="AQ251" i="2" s="1"/>
  <c r="AR251" i="2" s="1"/>
  <c r="AS251" i="2" s="1"/>
  <c r="AT251" i="2"/>
  <c r="AX251" i="2" s="1"/>
  <c r="AY248" i="2"/>
  <c r="AU248" i="2"/>
  <c r="AW248" i="2" s="1"/>
  <c r="AJ254" i="2"/>
  <c r="AK254" i="2"/>
  <c r="BA254" i="2"/>
  <c r="I331" i="1"/>
  <c r="H331" i="1"/>
  <c r="J331" i="1"/>
  <c r="K331" i="1"/>
  <c r="G332" i="1"/>
  <c r="M331" i="1"/>
  <c r="L330" i="1"/>
  <c r="P330" i="1" s="1"/>
  <c r="U257" i="2" l="1"/>
  <c r="V257" i="2" s="1"/>
  <c r="AL254" i="2"/>
  <c r="L260" i="2"/>
  <c r="N260" i="2" s="1"/>
  <c r="K261" i="2"/>
  <c r="J261" i="2"/>
  <c r="AM252" i="2"/>
  <c r="AZ252" i="2"/>
  <c r="AN252" i="2"/>
  <c r="O15" i="1"/>
  <c r="L15" i="1"/>
  <c r="P15" i="1" s="1"/>
  <c r="AM254" i="2"/>
  <c r="AZ254" i="2"/>
  <c r="AN254" i="2"/>
  <c r="AY251" i="2"/>
  <c r="AU251" i="2"/>
  <c r="AW251" i="2" s="1"/>
  <c r="M260" i="2"/>
  <c r="AG255" i="2"/>
  <c r="AB255" i="2"/>
  <c r="AC255" i="2" s="1"/>
  <c r="AD255" i="2" s="1"/>
  <c r="AE255" i="2" s="1"/>
  <c r="AF255" i="2" s="1"/>
  <c r="AH255" i="2" s="1"/>
  <c r="AI255" i="2" s="1"/>
  <c r="A263" i="2"/>
  <c r="B262" i="2"/>
  <c r="C262" i="2" s="1"/>
  <c r="D262" i="2" s="1"/>
  <c r="E262" i="2" s="1"/>
  <c r="F262" i="2" s="1"/>
  <c r="G262" i="2" s="1"/>
  <c r="H262" i="2" s="1"/>
  <c r="I262" i="2" s="1"/>
  <c r="O259" i="2"/>
  <c r="P259" i="2" s="1"/>
  <c r="Q259" i="2" s="1"/>
  <c r="R259" i="2" s="1"/>
  <c r="S259" i="2" s="1"/>
  <c r="T259" i="2"/>
  <c r="W257" i="2"/>
  <c r="X257" i="2"/>
  <c r="Z256" i="2"/>
  <c r="AA256" i="2"/>
  <c r="AY249" i="2"/>
  <c r="AU249" i="2"/>
  <c r="AW249" i="2" s="1"/>
  <c r="T258" i="2"/>
  <c r="O258" i="2"/>
  <c r="P258" i="2" s="1"/>
  <c r="Q258" i="2" s="1"/>
  <c r="R258" i="2" s="1"/>
  <c r="S258" i="2" s="1"/>
  <c r="AL253" i="2"/>
  <c r="J332" i="1"/>
  <c r="M332" i="1"/>
  <c r="K332" i="1"/>
  <c r="G333" i="1"/>
  <c r="I332" i="1"/>
  <c r="H332" i="1"/>
  <c r="L331" i="1"/>
  <c r="P331" i="1" s="1"/>
  <c r="U259" i="2" l="1"/>
  <c r="V259" i="2" s="1"/>
  <c r="L261" i="2"/>
  <c r="J262" i="2"/>
  <c r="K262" i="2"/>
  <c r="AG256" i="2"/>
  <c r="AB256" i="2"/>
  <c r="AC256" i="2" s="1"/>
  <c r="AD256" i="2" s="1"/>
  <c r="AE256" i="2" s="1"/>
  <c r="AF256" i="2" s="1"/>
  <c r="AH256" i="2" s="1"/>
  <c r="AI256" i="2" s="1"/>
  <c r="U258" i="2"/>
  <c r="V258" i="2" s="1"/>
  <c r="A264" i="2"/>
  <c r="B263" i="2"/>
  <c r="C263" i="2" s="1"/>
  <c r="D263" i="2" s="1"/>
  <c r="E263" i="2" s="1"/>
  <c r="F263" i="2" s="1"/>
  <c r="G263" i="2" s="1"/>
  <c r="H263" i="2" s="1"/>
  <c r="I263" i="2" s="1"/>
  <c r="O260" i="2"/>
  <c r="P260" i="2" s="1"/>
  <c r="Q260" i="2" s="1"/>
  <c r="R260" i="2" s="1"/>
  <c r="S260" i="2" s="1"/>
  <c r="T260" i="2"/>
  <c r="AZ253" i="2"/>
  <c r="AM253" i="2"/>
  <c r="AN253" i="2"/>
  <c r="E35" i="7"/>
  <c r="F35" i="7" s="1"/>
  <c r="E30" i="10"/>
  <c r="F30" i="10" s="1"/>
  <c r="E91" i="7"/>
  <c r="F91" i="7" s="1"/>
  <c r="E32" i="10"/>
  <c r="F32" i="10" s="1"/>
  <c r="E28" i="7"/>
  <c r="F28" i="7" s="1"/>
  <c r="E23" i="10"/>
  <c r="F23" i="10" s="1"/>
  <c r="E14" i="7"/>
  <c r="F14" i="7" s="1"/>
  <c r="E15" i="10"/>
  <c r="F15" i="10" s="1"/>
  <c r="E25" i="7"/>
  <c r="F25" i="7" s="1"/>
  <c r="E28" i="10"/>
  <c r="F28" i="10" s="1"/>
  <c r="E17" i="7"/>
  <c r="F17" i="7" s="1"/>
  <c r="E19" i="10"/>
  <c r="F19" i="10" s="1"/>
  <c r="E31" i="10"/>
  <c r="F31" i="10" s="1"/>
  <c r="E21" i="10"/>
  <c r="F21" i="10" s="1"/>
  <c r="E13" i="7"/>
  <c r="F13" i="7" s="1"/>
  <c r="E20" i="7"/>
  <c r="F20" i="7" s="1"/>
  <c r="E34" i="10"/>
  <c r="F34" i="10" s="1"/>
  <c r="E30" i="7"/>
  <c r="F30" i="7" s="1"/>
  <c r="E26" i="10"/>
  <c r="F26" i="10" s="1"/>
  <c r="E16" i="10"/>
  <c r="F16" i="10" s="1"/>
  <c r="E29" i="10"/>
  <c r="F29" i="10" s="1"/>
  <c r="E19" i="7"/>
  <c r="F19" i="7" s="1"/>
  <c r="E22" i="10"/>
  <c r="F22" i="10" s="1"/>
  <c r="E20" i="10"/>
  <c r="F20" i="10" s="1"/>
  <c r="E27" i="7"/>
  <c r="F27" i="7" s="1"/>
  <c r="E25" i="10"/>
  <c r="F25" i="10" s="1"/>
  <c r="E31" i="7"/>
  <c r="F31" i="7" s="1"/>
  <c r="E17" i="10"/>
  <c r="F17" i="10" s="1"/>
  <c r="E24" i="7"/>
  <c r="F24" i="7" s="1"/>
  <c r="E10" i="7"/>
  <c r="F10" i="7" s="1"/>
  <c r="E26" i="7"/>
  <c r="F26" i="7" s="1"/>
  <c r="E24" i="10"/>
  <c r="F24" i="10" s="1"/>
  <c r="E33" i="10"/>
  <c r="F33" i="10" s="1"/>
  <c r="E29" i="7"/>
  <c r="F29" i="7" s="1"/>
  <c r="E18" i="10"/>
  <c r="F18" i="10" s="1"/>
  <c r="E27" i="10"/>
  <c r="F27" i="10" s="1"/>
  <c r="E16" i="7"/>
  <c r="F16" i="7" s="1"/>
  <c r="M261" i="2"/>
  <c r="N261" i="2"/>
  <c r="Y257" i="2"/>
  <c r="AO252" i="2"/>
  <c r="AP252" i="2" s="1"/>
  <c r="AQ252" i="2" s="1"/>
  <c r="AR252" i="2" s="1"/>
  <c r="AS252" i="2" s="1"/>
  <c r="AT252" i="2"/>
  <c r="AX252" i="2" s="1"/>
  <c r="W259" i="2"/>
  <c r="X259" i="2"/>
  <c r="BA255" i="2"/>
  <c r="AJ255" i="2"/>
  <c r="AK255" i="2"/>
  <c r="AO254" i="2"/>
  <c r="AP254" i="2" s="1"/>
  <c r="AQ254" i="2" s="1"/>
  <c r="AR254" i="2" s="1"/>
  <c r="AS254" i="2" s="1"/>
  <c r="AT254" i="2"/>
  <c r="AX254" i="2" s="1"/>
  <c r="H333" i="1"/>
  <c r="G334" i="1"/>
  <c r="K333" i="1"/>
  <c r="I333" i="1"/>
  <c r="J333" i="1"/>
  <c r="M333" i="1"/>
  <c r="L332" i="1"/>
  <c r="P332" i="1" s="1"/>
  <c r="U260" i="2" l="1"/>
  <c r="V260" i="2" s="1"/>
  <c r="Y259" i="2"/>
  <c r="L262" i="2"/>
  <c r="K263" i="2"/>
  <c r="J263" i="2"/>
  <c r="T261" i="2"/>
  <c r="O261" i="2"/>
  <c r="P261" i="2" s="1"/>
  <c r="Q261" i="2" s="1"/>
  <c r="R261" i="2" s="1"/>
  <c r="S261" i="2" s="1"/>
  <c r="M262" i="2"/>
  <c r="N262" i="2"/>
  <c r="AL255" i="2"/>
  <c r="Z259" i="2"/>
  <c r="AA259" i="2"/>
  <c r="W258" i="2"/>
  <c r="X258" i="2"/>
  <c r="L333" i="1"/>
  <c r="P333" i="1" s="1"/>
  <c r="AY254" i="2"/>
  <c r="AU254" i="2"/>
  <c r="AW254" i="2" s="1"/>
  <c r="Z257" i="2"/>
  <c r="AA257" i="2"/>
  <c r="AO253" i="2"/>
  <c r="AP253" i="2" s="1"/>
  <c r="AQ253" i="2" s="1"/>
  <c r="AR253" i="2" s="1"/>
  <c r="AS253" i="2" s="1"/>
  <c r="AT253" i="2"/>
  <c r="AX253" i="2" s="1"/>
  <c r="A265" i="2"/>
  <c r="B264" i="2"/>
  <c r="C264" i="2" s="1"/>
  <c r="D264" i="2" s="1"/>
  <c r="E264" i="2" s="1"/>
  <c r="F264" i="2" s="1"/>
  <c r="G264" i="2" s="1"/>
  <c r="H264" i="2" s="1"/>
  <c r="I264" i="2" s="1"/>
  <c r="AY252" i="2"/>
  <c r="AU252" i="2"/>
  <c r="AW252" i="2" s="1"/>
  <c r="W260" i="2"/>
  <c r="X260" i="2"/>
  <c r="BA256" i="2"/>
  <c r="AK256" i="2"/>
  <c r="AJ256" i="2"/>
  <c r="K334" i="1"/>
  <c r="M334" i="1"/>
  <c r="G335" i="1"/>
  <c r="H334" i="1"/>
  <c r="J334" i="1"/>
  <c r="I334" i="1"/>
  <c r="L334" i="1" l="1"/>
  <c r="Y258" i="2"/>
  <c r="U261" i="2"/>
  <c r="V261" i="2" s="1"/>
  <c r="W261" i="2" s="1"/>
  <c r="K264" i="2"/>
  <c r="J264" i="2"/>
  <c r="AY253" i="2"/>
  <c r="AU253" i="2"/>
  <c r="AW253" i="2" s="1"/>
  <c r="T262" i="2"/>
  <c r="O262" i="2"/>
  <c r="P262" i="2" s="1"/>
  <c r="Q262" i="2" s="1"/>
  <c r="R262" i="2" s="1"/>
  <c r="S262" i="2" s="1"/>
  <c r="Z258" i="2"/>
  <c r="AA258" i="2"/>
  <c r="L263" i="2"/>
  <c r="A266" i="2"/>
  <c r="B265" i="2"/>
  <c r="C265" i="2" s="1"/>
  <c r="D265" i="2" s="1"/>
  <c r="E265" i="2" s="1"/>
  <c r="F265" i="2" s="1"/>
  <c r="G265" i="2" s="1"/>
  <c r="H265" i="2" s="1"/>
  <c r="I265" i="2" s="1"/>
  <c r="AB257" i="2"/>
  <c r="AC257" i="2" s="1"/>
  <c r="AD257" i="2" s="1"/>
  <c r="AE257" i="2" s="1"/>
  <c r="AF257" i="2" s="1"/>
  <c r="AG257" i="2"/>
  <c r="AM255" i="2"/>
  <c r="AZ255" i="2"/>
  <c r="AN255" i="2"/>
  <c r="AL256" i="2"/>
  <c r="Y260" i="2"/>
  <c r="AB259" i="2"/>
  <c r="AC259" i="2" s="1"/>
  <c r="AD259" i="2" s="1"/>
  <c r="AE259" i="2" s="1"/>
  <c r="AF259" i="2" s="1"/>
  <c r="AH259" i="2" s="1"/>
  <c r="AI259" i="2" s="1"/>
  <c r="AG259" i="2"/>
  <c r="P334" i="1"/>
  <c r="H335" i="1"/>
  <c r="K335" i="1"/>
  <c r="G336" i="1"/>
  <c r="J335" i="1"/>
  <c r="I335" i="1"/>
  <c r="M335" i="1"/>
  <c r="X261" i="2" l="1"/>
  <c r="L264" i="2"/>
  <c r="AH257" i="2"/>
  <c r="AI257" i="2" s="1"/>
  <c r="AK257" i="2" s="1"/>
  <c r="J265" i="2"/>
  <c r="K265" i="2"/>
  <c r="Z260" i="2"/>
  <c r="AA260" i="2"/>
  <c r="AO255" i="2"/>
  <c r="AP255" i="2" s="1"/>
  <c r="AQ255" i="2" s="1"/>
  <c r="AR255" i="2" s="1"/>
  <c r="AS255" i="2" s="1"/>
  <c r="AT255" i="2"/>
  <c r="AX255" i="2" s="1"/>
  <c r="M263" i="2"/>
  <c r="N263" i="2"/>
  <c r="Y261" i="2"/>
  <c r="AK259" i="2"/>
  <c r="BA259" i="2"/>
  <c r="AJ259" i="2"/>
  <c r="A267" i="2"/>
  <c r="B266" i="2"/>
  <c r="C266" i="2" s="1"/>
  <c r="D266" i="2" s="1"/>
  <c r="E266" i="2" s="1"/>
  <c r="F266" i="2" s="1"/>
  <c r="G266" i="2" s="1"/>
  <c r="H266" i="2" s="1"/>
  <c r="I266" i="2" s="1"/>
  <c r="U262" i="2"/>
  <c r="V262" i="2" s="1"/>
  <c r="M264" i="2"/>
  <c r="N264" i="2"/>
  <c r="AG258" i="2"/>
  <c r="AB258" i="2"/>
  <c r="AC258" i="2" s="1"/>
  <c r="AD258" i="2" s="1"/>
  <c r="AE258" i="2" s="1"/>
  <c r="AF258" i="2" s="1"/>
  <c r="AH258" i="2" s="1"/>
  <c r="AI258" i="2" s="1"/>
  <c r="AZ256" i="2"/>
  <c r="AM256" i="2"/>
  <c r="AN256" i="2"/>
  <c r="L335" i="1"/>
  <c r="P335" i="1" s="1"/>
  <c r="I336" i="1"/>
  <c r="K336" i="1"/>
  <c r="H336" i="1"/>
  <c r="G337" i="1"/>
  <c r="J336" i="1"/>
  <c r="M336" i="1"/>
  <c r="BA257" i="2" l="1"/>
  <c r="AJ257" i="2"/>
  <c r="L265" i="2"/>
  <c r="K266" i="2"/>
  <c r="J266" i="2"/>
  <c r="A268" i="2"/>
  <c r="B267" i="2"/>
  <c r="C267" i="2" s="1"/>
  <c r="D267" i="2" s="1"/>
  <c r="E267" i="2" s="1"/>
  <c r="F267" i="2" s="1"/>
  <c r="G267" i="2" s="1"/>
  <c r="Z261" i="2"/>
  <c r="AA261" i="2"/>
  <c r="AY255" i="2"/>
  <c r="AU255" i="2"/>
  <c r="AW255" i="2" s="1"/>
  <c r="M265" i="2"/>
  <c r="N265" i="2"/>
  <c r="X262" i="2"/>
  <c r="W262" i="2"/>
  <c r="O263" i="2"/>
  <c r="P263" i="2" s="1"/>
  <c r="Q263" i="2" s="1"/>
  <c r="R263" i="2" s="1"/>
  <c r="S263" i="2" s="1"/>
  <c r="U263" i="2" s="1"/>
  <c r="V263" i="2" s="1"/>
  <c r="T263" i="2"/>
  <c r="AB260" i="2"/>
  <c r="AC260" i="2" s="1"/>
  <c r="AD260" i="2" s="1"/>
  <c r="AE260" i="2" s="1"/>
  <c r="AF260" i="2" s="1"/>
  <c r="AG260" i="2"/>
  <c r="AL257" i="2"/>
  <c r="AJ258" i="2"/>
  <c r="AK258" i="2"/>
  <c r="BA258" i="2"/>
  <c r="AO256" i="2"/>
  <c r="AP256" i="2" s="1"/>
  <c r="AQ256" i="2" s="1"/>
  <c r="AR256" i="2" s="1"/>
  <c r="AS256" i="2" s="1"/>
  <c r="AT256" i="2"/>
  <c r="AX256" i="2" s="1"/>
  <c r="O264" i="2"/>
  <c r="P264" i="2" s="1"/>
  <c r="Q264" i="2" s="1"/>
  <c r="R264" i="2" s="1"/>
  <c r="S264" i="2" s="1"/>
  <c r="U264" i="2" s="1"/>
  <c r="V264" i="2" s="1"/>
  <c r="T264" i="2"/>
  <c r="AL259" i="2"/>
  <c r="I337" i="1"/>
  <c r="H337" i="1"/>
  <c r="K337" i="1"/>
  <c r="J337" i="1"/>
  <c r="G338" i="1"/>
  <c r="M337" i="1"/>
  <c r="L336" i="1"/>
  <c r="P336" i="1" s="1"/>
  <c r="Y262" i="2" l="1"/>
  <c r="AH260" i="2"/>
  <c r="AI260" i="2" s="1"/>
  <c r="AM259" i="2"/>
  <c r="AZ259" i="2"/>
  <c r="AN259" i="2"/>
  <c r="X263" i="2"/>
  <c r="W263" i="2"/>
  <c r="T265" i="2"/>
  <c r="O265" i="2"/>
  <c r="P265" i="2" s="1"/>
  <c r="Q265" i="2" s="1"/>
  <c r="R265" i="2" s="1"/>
  <c r="S265" i="2" s="1"/>
  <c r="AG261" i="2"/>
  <c r="AB261" i="2"/>
  <c r="AC261" i="2" s="1"/>
  <c r="AD261" i="2" s="1"/>
  <c r="AE261" i="2" s="1"/>
  <c r="AF261" i="2" s="1"/>
  <c r="AH261" i="2" s="1"/>
  <c r="AI261" i="2" s="1"/>
  <c r="AY256" i="2"/>
  <c r="AU256" i="2"/>
  <c r="AW256" i="2" s="1"/>
  <c r="AZ257" i="2"/>
  <c r="AM257" i="2"/>
  <c r="AN257" i="2"/>
  <c r="AL258" i="2"/>
  <c r="H267" i="2"/>
  <c r="I267" i="2" s="1"/>
  <c r="L266" i="2"/>
  <c r="W264" i="2"/>
  <c r="X264" i="2"/>
  <c r="AK260" i="2"/>
  <c r="AJ260" i="2"/>
  <c r="BA260" i="2"/>
  <c r="A269" i="2"/>
  <c r="B268" i="2"/>
  <c r="C268" i="2" s="1"/>
  <c r="D268" i="2" s="1"/>
  <c r="E268" i="2" s="1"/>
  <c r="F268" i="2" s="1"/>
  <c r="G268" i="2" s="1"/>
  <c r="H268" i="2" s="1"/>
  <c r="I268" i="2" s="1"/>
  <c r="Z262" i="2"/>
  <c r="AA262" i="2"/>
  <c r="K338" i="1"/>
  <c r="G339" i="1"/>
  <c r="I338" i="1"/>
  <c r="J338" i="1"/>
  <c r="H338" i="1"/>
  <c r="M338" i="1"/>
  <c r="L337" i="1"/>
  <c r="P337" i="1" s="1"/>
  <c r="U265" i="2" l="1"/>
  <c r="V265" i="2" s="1"/>
  <c r="Y263" i="2"/>
  <c r="Y264" i="2"/>
  <c r="K268" i="2"/>
  <c r="J268" i="2"/>
  <c r="K267" i="2"/>
  <c r="J267" i="2"/>
  <c r="AK261" i="2"/>
  <c r="AJ261" i="2"/>
  <c r="BA261" i="2"/>
  <c r="Z263" i="2"/>
  <c r="AA263" i="2"/>
  <c r="AO259" i="2"/>
  <c r="AP259" i="2" s="1"/>
  <c r="AQ259" i="2" s="1"/>
  <c r="AR259" i="2" s="1"/>
  <c r="AS259" i="2" s="1"/>
  <c r="AT259" i="2"/>
  <c r="AX259" i="2" s="1"/>
  <c r="AG262" i="2"/>
  <c r="AB262" i="2"/>
  <c r="AC262" i="2" s="1"/>
  <c r="AD262" i="2" s="1"/>
  <c r="AE262" i="2" s="1"/>
  <c r="AF262" i="2" s="1"/>
  <c r="M266" i="2"/>
  <c r="N266" i="2"/>
  <c r="AT257" i="2"/>
  <c r="AX257" i="2" s="1"/>
  <c r="AO257" i="2"/>
  <c r="AP257" i="2" s="1"/>
  <c r="AQ257" i="2" s="1"/>
  <c r="AR257" i="2" s="1"/>
  <c r="AS257" i="2" s="1"/>
  <c r="AL260" i="2"/>
  <c r="Z264" i="2"/>
  <c r="AA264" i="2"/>
  <c r="X265" i="2"/>
  <c r="W265" i="2"/>
  <c r="A270" i="2"/>
  <c r="B269" i="2"/>
  <c r="C269" i="2" s="1"/>
  <c r="D269" i="2" s="1"/>
  <c r="E269" i="2" s="1"/>
  <c r="F269" i="2" s="1"/>
  <c r="G269" i="2" s="1"/>
  <c r="H269" i="2" s="1"/>
  <c r="I269" i="2" s="1"/>
  <c r="AM258" i="2"/>
  <c r="AZ258" i="2"/>
  <c r="AN258" i="2"/>
  <c r="L338" i="1"/>
  <c r="P338" i="1" s="1"/>
  <c r="G340" i="1"/>
  <c r="J339" i="1"/>
  <c r="I339" i="1"/>
  <c r="K339" i="1"/>
  <c r="H339" i="1"/>
  <c r="M339" i="1"/>
  <c r="L268" i="2" l="1"/>
  <c r="AH262" i="2"/>
  <c r="AI262" i="2" s="1"/>
  <c r="L267" i="2"/>
  <c r="M267" i="2" s="1"/>
  <c r="AL261" i="2"/>
  <c r="K269" i="2"/>
  <c r="J269" i="2"/>
  <c r="AY257" i="2"/>
  <c r="AU257" i="2"/>
  <c r="AW257" i="2" s="1"/>
  <c r="AJ262" i="2"/>
  <c r="AK262" i="2"/>
  <c r="BA262" i="2"/>
  <c r="AT258" i="2"/>
  <c r="AX258" i="2" s="1"/>
  <c r="AO258" i="2"/>
  <c r="AP258" i="2" s="1"/>
  <c r="AQ258" i="2" s="1"/>
  <c r="AR258" i="2" s="1"/>
  <c r="AS258" i="2" s="1"/>
  <c r="AM260" i="2"/>
  <c r="AZ260" i="2"/>
  <c r="AN260" i="2"/>
  <c r="T266" i="2"/>
  <c r="O266" i="2"/>
  <c r="P266" i="2" s="1"/>
  <c r="Q266" i="2" s="1"/>
  <c r="R266" i="2" s="1"/>
  <c r="S266" i="2" s="1"/>
  <c r="AY259" i="2"/>
  <c r="AU259" i="2"/>
  <c r="AW259" i="2" s="1"/>
  <c r="AM261" i="2"/>
  <c r="AZ261" i="2"/>
  <c r="AN261" i="2"/>
  <c r="M268" i="2"/>
  <c r="N268" i="2"/>
  <c r="Y265" i="2"/>
  <c r="A271" i="2"/>
  <c r="B270" i="2"/>
  <c r="C270" i="2" s="1"/>
  <c r="D270" i="2" s="1"/>
  <c r="E270" i="2" s="1"/>
  <c r="F270" i="2" s="1"/>
  <c r="G270" i="2" s="1"/>
  <c r="H270" i="2" s="1"/>
  <c r="I270" i="2" s="1"/>
  <c r="AB264" i="2"/>
  <c r="AC264" i="2" s="1"/>
  <c r="AD264" i="2" s="1"/>
  <c r="AE264" i="2" s="1"/>
  <c r="AF264" i="2" s="1"/>
  <c r="AG264" i="2"/>
  <c r="AB263" i="2"/>
  <c r="AC263" i="2" s="1"/>
  <c r="AD263" i="2" s="1"/>
  <c r="AE263" i="2" s="1"/>
  <c r="AF263" i="2" s="1"/>
  <c r="AG263" i="2"/>
  <c r="J340" i="1"/>
  <c r="I340" i="1"/>
  <c r="G341" i="1"/>
  <c r="K340" i="1"/>
  <c r="H340" i="1"/>
  <c r="M340" i="1"/>
  <c r="L339" i="1"/>
  <c r="P339" i="1" s="1"/>
  <c r="N267" i="2" l="1"/>
  <c r="L269" i="2"/>
  <c r="AH264" i="2"/>
  <c r="AI264" i="2" s="1"/>
  <c r="AL262" i="2"/>
  <c r="AH263" i="2"/>
  <c r="AI263" i="2" s="1"/>
  <c r="K270" i="2"/>
  <c r="J270" i="2"/>
  <c r="T267" i="2"/>
  <c r="O267" i="2"/>
  <c r="P267" i="2" s="1"/>
  <c r="Q267" i="2" s="1"/>
  <c r="R267" i="2" s="1"/>
  <c r="S267" i="2" s="1"/>
  <c r="AO261" i="2"/>
  <c r="AP261" i="2" s="1"/>
  <c r="AQ261" i="2" s="1"/>
  <c r="AR261" i="2" s="1"/>
  <c r="AS261" i="2" s="1"/>
  <c r="AT261" i="2"/>
  <c r="AX261" i="2" s="1"/>
  <c r="AY258" i="2"/>
  <c r="AU258" i="2"/>
  <c r="AW258" i="2" s="1"/>
  <c r="AN262" i="2"/>
  <c r="AM262" i="2"/>
  <c r="AZ262" i="2"/>
  <c r="Z265" i="2"/>
  <c r="AA265" i="2"/>
  <c r="AO260" i="2"/>
  <c r="AP260" i="2" s="1"/>
  <c r="AQ260" i="2" s="1"/>
  <c r="AR260" i="2" s="1"/>
  <c r="AS260" i="2" s="1"/>
  <c r="AT260" i="2"/>
  <c r="AX260" i="2" s="1"/>
  <c r="M269" i="2"/>
  <c r="N269" i="2"/>
  <c r="U266" i="2"/>
  <c r="V266" i="2" s="1"/>
  <c r="AJ264" i="2"/>
  <c r="AK264" i="2"/>
  <c r="BA264" i="2"/>
  <c r="AJ263" i="2"/>
  <c r="AK263" i="2"/>
  <c r="BA263" i="2"/>
  <c r="A272" i="2"/>
  <c r="B271" i="2"/>
  <c r="C271" i="2" s="1"/>
  <c r="D271" i="2" s="1"/>
  <c r="E271" i="2" s="1"/>
  <c r="F271" i="2" s="1"/>
  <c r="G271" i="2" s="1"/>
  <c r="H271" i="2" s="1"/>
  <c r="I271" i="2" s="1"/>
  <c r="T268" i="2"/>
  <c r="O268" i="2"/>
  <c r="P268" i="2" s="1"/>
  <c r="Q268" i="2" s="1"/>
  <c r="R268" i="2" s="1"/>
  <c r="S268" i="2" s="1"/>
  <c r="L340" i="1"/>
  <c r="P340" i="1" s="1"/>
  <c r="J341" i="1"/>
  <c r="I341" i="1"/>
  <c r="K341" i="1"/>
  <c r="H341" i="1"/>
  <c r="G342" i="1"/>
  <c r="M341" i="1"/>
  <c r="U268" i="2" l="1"/>
  <c r="V268" i="2" s="1"/>
  <c r="L270" i="2"/>
  <c r="U267" i="2"/>
  <c r="V267" i="2" s="1"/>
  <c r="AL263" i="2"/>
  <c r="A273" i="2"/>
  <c r="B272" i="2"/>
  <c r="C272" i="2" s="1"/>
  <c r="D272" i="2" s="1"/>
  <c r="E272" i="2" s="1"/>
  <c r="F272" i="2" s="1"/>
  <c r="G272" i="2" s="1"/>
  <c r="H272" i="2" s="1"/>
  <c r="I272" i="2" s="1"/>
  <c r="AY261" i="2"/>
  <c r="AU261" i="2"/>
  <c r="AW261" i="2" s="1"/>
  <c r="X268" i="2"/>
  <c r="W268" i="2"/>
  <c r="AM263" i="2"/>
  <c r="AZ263" i="2"/>
  <c r="AN263" i="2"/>
  <c r="W266" i="2"/>
  <c r="X266" i="2"/>
  <c r="AY260" i="2"/>
  <c r="AU260" i="2"/>
  <c r="AW260" i="2" s="1"/>
  <c r="AT262" i="2"/>
  <c r="AX262" i="2" s="1"/>
  <c r="AO262" i="2"/>
  <c r="AP262" i="2" s="1"/>
  <c r="AQ262" i="2" s="1"/>
  <c r="AR262" i="2" s="1"/>
  <c r="AS262" i="2" s="1"/>
  <c r="M270" i="2"/>
  <c r="N270" i="2"/>
  <c r="K271" i="2"/>
  <c r="J271" i="2"/>
  <c r="AL264" i="2"/>
  <c r="T269" i="2"/>
  <c r="O269" i="2"/>
  <c r="P269" i="2" s="1"/>
  <c r="Q269" i="2" s="1"/>
  <c r="R269" i="2" s="1"/>
  <c r="S269" i="2" s="1"/>
  <c r="U269" i="2" s="1"/>
  <c r="V269" i="2" s="1"/>
  <c r="AB265" i="2"/>
  <c r="AC265" i="2" s="1"/>
  <c r="AD265" i="2" s="1"/>
  <c r="AE265" i="2" s="1"/>
  <c r="AF265" i="2" s="1"/>
  <c r="AH265" i="2" s="1"/>
  <c r="AI265" i="2" s="1"/>
  <c r="AG265" i="2"/>
  <c r="X267" i="2"/>
  <c r="W267" i="2"/>
  <c r="G343" i="1"/>
  <c r="I342" i="1"/>
  <c r="J342" i="1"/>
  <c r="K342" i="1"/>
  <c r="H342" i="1"/>
  <c r="M342" i="1"/>
  <c r="L341" i="1"/>
  <c r="P341" i="1" s="1"/>
  <c r="Y267" i="2" l="1"/>
  <c r="Y268" i="2"/>
  <c r="L271" i="2"/>
  <c r="M271" i="2" s="1"/>
  <c r="J272" i="2"/>
  <c r="K272" i="2"/>
  <c r="W269" i="2"/>
  <c r="X269" i="2"/>
  <c r="Z268" i="2"/>
  <c r="AA268" i="2"/>
  <c r="A274" i="2"/>
  <c r="B273" i="2"/>
  <c r="C273" i="2" s="1"/>
  <c r="D273" i="2" s="1"/>
  <c r="E273" i="2" s="1"/>
  <c r="F273" i="2" s="1"/>
  <c r="G273" i="2" s="1"/>
  <c r="H273" i="2" s="1"/>
  <c r="I273" i="2" s="1"/>
  <c r="Y266" i="2"/>
  <c r="Z267" i="2"/>
  <c r="AA267" i="2"/>
  <c r="AY262" i="2"/>
  <c r="AU262" i="2"/>
  <c r="AW262" i="2" s="1"/>
  <c r="AO263" i="2"/>
  <c r="AP263" i="2" s="1"/>
  <c r="AQ263" i="2" s="1"/>
  <c r="AR263" i="2" s="1"/>
  <c r="AS263" i="2" s="1"/>
  <c r="AT263" i="2"/>
  <c r="AX263" i="2" s="1"/>
  <c r="AM264" i="2"/>
  <c r="AZ264" i="2"/>
  <c r="AN264" i="2"/>
  <c r="O270" i="2"/>
  <c r="P270" i="2" s="1"/>
  <c r="Q270" i="2" s="1"/>
  <c r="R270" i="2" s="1"/>
  <c r="S270" i="2" s="1"/>
  <c r="U270" i="2" s="1"/>
  <c r="V270" i="2" s="1"/>
  <c r="T270" i="2"/>
  <c r="AK265" i="2"/>
  <c r="AJ265" i="2"/>
  <c r="BA265" i="2"/>
  <c r="L342" i="1"/>
  <c r="P342" i="1" s="1"/>
  <c r="J343" i="1"/>
  <c r="K343" i="1"/>
  <c r="G344" i="1"/>
  <c r="H343" i="1"/>
  <c r="M343" i="1"/>
  <c r="I343" i="1"/>
  <c r="N271" i="2" l="1"/>
  <c r="O271" i="2" s="1"/>
  <c r="P271" i="2" s="1"/>
  <c r="Q271" i="2" s="1"/>
  <c r="R271" i="2" s="1"/>
  <c r="S271" i="2" s="1"/>
  <c r="Y269" i="2"/>
  <c r="L343" i="1"/>
  <c r="AL265" i="2"/>
  <c r="AM265" i="2" s="1"/>
  <c r="L272" i="2"/>
  <c r="N272" i="2" s="1"/>
  <c r="J273" i="2"/>
  <c r="K273" i="2"/>
  <c r="AT264" i="2"/>
  <c r="AX264" i="2" s="1"/>
  <c r="AO264" i="2"/>
  <c r="AP264" i="2" s="1"/>
  <c r="AQ264" i="2" s="1"/>
  <c r="AR264" i="2" s="1"/>
  <c r="AS264" i="2" s="1"/>
  <c r="AY263" i="2"/>
  <c r="AU263" i="2"/>
  <c r="AW263" i="2" s="1"/>
  <c r="AG267" i="2"/>
  <c r="AB267" i="2"/>
  <c r="AC267" i="2" s="1"/>
  <c r="AD267" i="2" s="1"/>
  <c r="AE267" i="2" s="1"/>
  <c r="AF267" i="2" s="1"/>
  <c r="AH267" i="2" s="1"/>
  <c r="AI267" i="2" s="1"/>
  <c r="AG268" i="2"/>
  <c r="AB268" i="2"/>
  <c r="AC268" i="2" s="1"/>
  <c r="AD268" i="2" s="1"/>
  <c r="AE268" i="2" s="1"/>
  <c r="AF268" i="2" s="1"/>
  <c r="M272" i="2"/>
  <c r="T271" i="2"/>
  <c r="A275" i="2"/>
  <c r="B274" i="2"/>
  <c r="C274" i="2" s="1"/>
  <c r="D274" i="2" s="1"/>
  <c r="E274" i="2" s="1"/>
  <c r="F274" i="2" s="1"/>
  <c r="G274" i="2" s="1"/>
  <c r="H274" i="2" s="1"/>
  <c r="I274" i="2" s="1"/>
  <c r="Z269" i="2"/>
  <c r="AA269" i="2"/>
  <c r="W270" i="2"/>
  <c r="X270" i="2"/>
  <c r="Z266" i="2"/>
  <c r="AA266" i="2"/>
  <c r="P343" i="1"/>
  <c r="G345" i="1"/>
  <c r="J344" i="1"/>
  <c r="K344" i="1"/>
  <c r="H344" i="1"/>
  <c r="I344" i="1"/>
  <c r="M344" i="1"/>
  <c r="L273" i="2" l="1"/>
  <c r="AN265" i="2"/>
  <c r="AZ265" i="2"/>
  <c r="Y270" i="2"/>
  <c r="AA270" i="2" s="1"/>
  <c r="AH268" i="2"/>
  <c r="AI268" i="2" s="1"/>
  <c r="AK268" i="2" s="1"/>
  <c r="K274" i="2"/>
  <c r="J274" i="2"/>
  <c r="AO265" i="2"/>
  <c r="AP265" i="2" s="1"/>
  <c r="AQ265" i="2" s="1"/>
  <c r="AR265" i="2" s="1"/>
  <c r="AS265" i="2" s="1"/>
  <c r="AT265" i="2"/>
  <c r="AX265" i="2" s="1"/>
  <c r="M273" i="2"/>
  <c r="N273" i="2"/>
  <c r="U271" i="2"/>
  <c r="V271" i="2" s="1"/>
  <c r="A276" i="2"/>
  <c r="B275" i="2"/>
  <c r="C275" i="2" s="1"/>
  <c r="D275" i="2" s="1"/>
  <c r="E275" i="2" s="1"/>
  <c r="F275" i="2" s="1"/>
  <c r="G275" i="2" s="1"/>
  <c r="AG266" i="2"/>
  <c r="AB266" i="2"/>
  <c r="AC266" i="2" s="1"/>
  <c r="AD266" i="2" s="1"/>
  <c r="AE266" i="2" s="1"/>
  <c r="AF266" i="2" s="1"/>
  <c r="AB269" i="2"/>
  <c r="AC269" i="2" s="1"/>
  <c r="AD269" i="2" s="1"/>
  <c r="AE269" i="2" s="1"/>
  <c r="AF269" i="2" s="1"/>
  <c r="AG269" i="2"/>
  <c r="T272" i="2"/>
  <c r="O272" i="2"/>
  <c r="P272" i="2" s="1"/>
  <c r="Q272" i="2" s="1"/>
  <c r="R272" i="2" s="1"/>
  <c r="S272" i="2" s="1"/>
  <c r="L344" i="1"/>
  <c r="P344" i="1" s="1"/>
  <c r="AJ267" i="2"/>
  <c r="BA267" i="2"/>
  <c r="AK267" i="2"/>
  <c r="AY264" i="2"/>
  <c r="AU264" i="2"/>
  <c r="AW264" i="2" s="1"/>
  <c r="K345" i="1"/>
  <c r="J345" i="1"/>
  <c r="I345" i="1"/>
  <c r="M345" i="1"/>
  <c r="G346" i="1"/>
  <c r="H345" i="1"/>
  <c r="Z270" i="2" l="1"/>
  <c r="U272" i="2"/>
  <c r="V272" i="2" s="1"/>
  <c r="BA268" i="2"/>
  <c r="AJ268" i="2"/>
  <c r="AL268" i="2" s="1"/>
  <c r="AH269" i="2"/>
  <c r="AI269" i="2" s="1"/>
  <c r="AK269" i="2" s="1"/>
  <c r="AH266" i="2"/>
  <c r="AI266" i="2" s="1"/>
  <c r="H275" i="2"/>
  <c r="I275" i="2" s="1"/>
  <c r="X271" i="2"/>
  <c r="W271" i="2"/>
  <c r="AY265" i="2"/>
  <c r="AU265" i="2"/>
  <c r="AW265" i="2" s="1"/>
  <c r="X272" i="2"/>
  <c r="W272" i="2"/>
  <c r="BA266" i="2"/>
  <c r="AK266" i="2"/>
  <c r="AJ266" i="2"/>
  <c r="A277" i="2"/>
  <c r="B276" i="2"/>
  <c r="C276" i="2" s="1"/>
  <c r="D276" i="2" s="1"/>
  <c r="E276" i="2" s="1"/>
  <c r="F276" i="2" s="1"/>
  <c r="G276" i="2" s="1"/>
  <c r="H276" i="2" s="1"/>
  <c r="I276" i="2" s="1"/>
  <c r="L274" i="2"/>
  <c r="T273" i="2"/>
  <c r="O273" i="2"/>
  <c r="P273" i="2" s="1"/>
  <c r="Q273" i="2" s="1"/>
  <c r="R273" i="2" s="1"/>
  <c r="S273" i="2" s="1"/>
  <c r="U273" i="2" s="1"/>
  <c r="V273" i="2" s="1"/>
  <c r="AG270" i="2"/>
  <c r="AB270" i="2"/>
  <c r="AC270" i="2" s="1"/>
  <c r="AD270" i="2" s="1"/>
  <c r="AE270" i="2" s="1"/>
  <c r="AF270" i="2" s="1"/>
  <c r="AH270" i="2" s="1"/>
  <c r="AI270" i="2" s="1"/>
  <c r="AL267" i="2"/>
  <c r="H346" i="1"/>
  <c r="G347" i="1"/>
  <c r="I346" i="1"/>
  <c r="K346" i="1"/>
  <c r="J346" i="1"/>
  <c r="M346" i="1"/>
  <c r="L345" i="1"/>
  <c r="P345" i="1" s="1"/>
  <c r="Y272" i="2" l="1"/>
  <c r="AZ268" i="2"/>
  <c r="AM268" i="2"/>
  <c r="BA269" i="2"/>
  <c r="AJ269" i="2"/>
  <c r="AL269" i="2" s="1"/>
  <c r="Y271" i="2"/>
  <c r="Z271" i="2" s="1"/>
  <c r="AN268" i="2"/>
  <c r="AO268" i="2" s="1"/>
  <c r="AP268" i="2" s="1"/>
  <c r="AQ268" i="2" s="1"/>
  <c r="AR268" i="2" s="1"/>
  <c r="AS268" i="2" s="1"/>
  <c r="J276" i="2"/>
  <c r="K276" i="2"/>
  <c r="X273" i="2"/>
  <c r="W273" i="2"/>
  <c r="K275" i="2"/>
  <c r="J275" i="2"/>
  <c r="L346" i="1"/>
  <c r="P346" i="1" s="1"/>
  <c r="AK270" i="2"/>
  <c r="AJ270" i="2"/>
  <c r="BA270" i="2"/>
  <c r="A278" i="2"/>
  <c r="B277" i="2"/>
  <c r="C277" i="2" s="1"/>
  <c r="D277" i="2" s="1"/>
  <c r="E277" i="2" s="1"/>
  <c r="F277" i="2" s="1"/>
  <c r="G277" i="2" s="1"/>
  <c r="H277" i="2" s="1"/>
  <c r="I277" i="2" s="1"/>
  <c r="AL266" i="2"/>
  <c r="AM267" i="2"/>
  <c r="AZ267" i="2"/>
  <c r="AN267" i="2"/>
  <c r="M274" i="2"/>
  <c r="N274" i="2"/>
  <c r="AT268" i="2"/>
  <c r="AX268" i="2" s="1"/>
  <c r="Z272" i="2"/>
  <c r="AA272" i="2"/>
  <c r="K347" i="1"/>
  <c r="M347" i="1"/>
  <c r="G348" i="1"/>
  <c r="J347" i="1"/>
  <c r="H347" i="1"/>
  <c r="I347" i="1"/>
  <c r="AM269" i="2" l="1"/>
  <c r="AZ269" i="2"/>
  <c r="AN269" i="2"/>
  <c r="AA271" i="2"/>
  <c r="AL270" i="2"/>
  <c r="AN270" i="2" s="1"/>
  <c r="Y273" i="2"/>
  <c r="Z273" i="2" s="1"/>
  <c r="L276" i="2"/>
  <c r="M276" i="2" s="1"/>
  <c r="L347" i="1"/>
  <c r="P347" i="1" s="1"/>
  <c r="K277" i="2"/>
  <c r="J277" i="2"/>
  <c r="AB271" i="2"/>
  <c r="AC271" i="2" s="1"/>
  <c r="AD271" i="2" s="1"/>
  <c r="AE271" i="2" s="1"/>
  <c r="AF271" i="2" s="1"/>
  <c r="AH271" i="2" s="1"/>
  <c r="AI271" i="2" s="1"/>
  <c r="AG271" i="2"/>
  <c r="AY268" i="2"/>
  <c r="AU268" i="2"/>
  <c r="AW268" i="2" s="1"/>
  <c r="A279" i="2"/>
  <c r="B278" i="2"/>
  <c r="C278" i="2" s="1"/>
  <c r="D278" i="2" s="1"/>
  <c r="E278" i="2" s="1"/>
  <c r="F278" i="2" s="1"/>
  <c r="G278" i="2" s="1"/>
  <c r="L275" i="2"/>
  <c r="AG272" i="2"/>
  <c r="AB272" i="2"/>
  <c r="AC272" i="2" s="1"/>
  <c r="AD272" i="2" s="1"/>
  <c r="AE272" i="2" s="1"/>
  <c r="AF272" i="2" s="1"/>
  <c r="O274" i="2"/>
  <c r="P274" i="2" s="1"/>
  <c r="Q274" i="2" s="1"/>
  <c r="R274" i="2" s="1"/>
  <c r="S274" i="2" s="1"/>
  <c r="T274" i="2"/>
  <c r="AZ266" i="2"/>
  <c r="AM266" i="2"/>
  <c r="AN266" i="2"/>
  <c r="AO269" i="2"/>
  <c r="AP269" i="2" s="1"/>
  <c r="AQ269" i="2" s="1"/>
  <c r="AR269" i="2" s="1"/>
  <c r="AS269" i="2" s="1"/>
  <c r="AT269" i="2"/>
  <c r="AX269" i="2" s="1"/>
  <c r="AT267" i="2"/>
  <c r="AX267" i="2" s="1"/>
  <c r="AO267" i="2"/>
  <c r="AP267" i="2" s="1"/>
  <c r="AQ267" i="2" s="1"/>
  <c r="AR267" i="2" s="1"/>
  <c r="AS267" i="2" s="1"/>
  <c r="K348" i="1"/>
  <c r="J348" i="1"/>
  <c r="G349" i="1"/>
  <c r="H348" i="1"/>
  <c r="I348" i="1"/>
  <c r="M348" i="1"/>
  <c r="AZ270" i="2" l="1"/>
  <c r="AM270" i="2"/>
  <c r="AA273" i="2"/>
  <c r="N276" i="2"/>
  <c r="L348" i="1"/>
  <c r="P348" i="1" s="1"/>
  <c r="AH272" i="2"/>
  <c r="AI272" i="2" s="1"/>
  <c r="BA272" i="2" s="1"/>
  <c r="H278" i="2"/>
  <c r="I278" i="2" s="1"/>
  <c r="AB273" i="2"/>
  <c r="AC273" i="2" s="1"/>
  <c r="AD273" i="2" s="1"/>
  <c r="AE273" i="2" s="1"/>
  <c r="AF273" i="2" s="1"/>
  <c r="AG273" i="2"/>
  <c r="AY269" i="2"/>
  <c r="AU269" i="2"/>
  <c r="AW269" i="2" s="1"/>
  <c r="M275" i="2"/>
  <c r="N275" i="2"/>
  <c r="T276" i="2"/>
  <c r="O276" i="2"/>
  <c r="P276" i="2" s="1"/>
  <c r="Q276" i="2" s="1"/>
  <c r="R276" i="2" s="1"/>
  <c r="S276" i="2" s="1"/>
  <c r="L277" i="2"/>
  <c r="AT266" i="2"/>
  <c r="AX266" i="2" s="1"/>
  <c r="AO266" i="2"/>
  <c r="AP266" i="2" s="1"/>
  <c r="AQ266" i="2" s="1"/>
  <c r="AR266" i="2" s="1"/>
  <c r="AS266" i="2" s="1"/>
  <c r="AK271" i="2"/>
  <c r="BA271" i="2"/>
  <c r="AJ271" i="2"/>
  <c r="AY267" i="2"/>
  <c r="AU267" i="2"/>
  <c r="AW267" i="2" s="1"/>
  <c r="U274" i="2"/>
  <c r="V274" i="2" s="1"/>
  <c r="A280" i="2"/>
  <c r="B279" i="2"/>
  <c r="C279" i="2" s="1"/>
  <c r="D279" i="2" s="1"/>
  <c r="E279" i="2" s="1"/>
  <c r="F279" i="2" s="1"/>
  <c r="G279" i="2" s="1"/>
  <c r="AO270" i="2"/>
  <c r="AP270" i="2" s="1"/>
  <c r="AQ270" i="2" s="1"/>
  <c r="AR270" i="2" s="1"/>
  <c r="AS270" i="2" s="1"/>
  <c r="AT270" i="2"/>
  <c r="AX270" i="2" s="1"/>
  <c r="J349" i="1"/>
  <c r="G350" i="1"/>
  <c r="M349" i="1"/>
  <c r="K349" i="1"/>
  <c r="H349" i="1"/>
  <c r="I349" i="1"/>
  <c r="U276" i="2" l="1"/>
  <c r="V276" i="2" s="1"/>
  <c r="AJ272" i="2"/>
  <c r="AK272" i="2"/>
  <c r="AH273" i="2"/>
  <c r="AI273" i="2" s="1"/>
  <c r="BA273" i="2" s="1"/>
  <c r="AL271" i="2"/>
  <c r="AM271" i="2" s="1"/>
  <c r="AL272" i="2"/>
  <c r="AM272" i="2" s="1"/>
  <c r="L349" i="1"/>
  <c r="P349" i="1" s="1"/>
  <c r="H279" i="2"/>
  <c r="I279" i="2" s="1"/>
  <c r="W274" i="2"/>
  <c r="X274" i="2"/>
  <c r="AY266" i="2"/>
  <c r="AU266" i="2"/>
  <c r="AW266" i="2" s="1"/>
  <c r="W276" i="2"/>
  <c r="X276" i="2"/>
  <c r="K278" i="2"/>
  <c r="J278" i="2"/>
  <c r="M277" i="2"/>
  <c r="N277" i="2"/>
  <c r="O275" i="2"/>
  <c r="P275" i="2" s="1"/>
  <c r="Q275" i="2" s="1"/>
  <c r="R275" i="2" s="1"/>
  <c r="S275" i="2" s="1"/>
  <c r="T275" i="2"/>
  <c r="AY270" i="2"/>
  <c r="AU270" i="2"/>
  <c r="AW270" i="2" s="1"/>
  <c r="A281" i="2"/>
  <c r="B280" i="2"/>
  <c r="C280" i="2" s="1"/>
  <c r="D280" i="2" s="1"/>
  <c r="E280" i="2" s="1"/>
  <c r="F280" i="2" s="1"/>
  <c r="G280" i="2" s="1"/>
  <c r="H280" i="2" s="1"/>
  <c r="I280" i="2" s="1"/>
  <c r="J350" i="1"/>
  <c r="I350" i="1"/>
  <c r="H350" i="1"/>
  <c r="G351" i="1"/>
  <c r="K350" i="1"/>
  <c r="M350" i="1"/>
  <c r="AZ271" i="2" l="1"/>
  <c r="AJ273" i="2"/>
  <c r="AK273" i="2"/>
  <c r="U275" i="2"/>
  <c r="V275" i="2" s="1"/>
  <c r="X275" i="2" s="1"/>
  <c r="AN271" i="2"/>
  <c r="AO271" i="2" s="1"/>
  <c r="AP271" i="2" s="1"/>
  <c r="AQ271" i="2" s="1"/>
  <c r="AR271" i="2" s="1"/>
  <c r="AS271" i="2" s="1"/>
  <c r="AN272" i="2"/>
  <c r="AT272" i="2" s="1"/>
  <c r="AX272" i="2" s="1"/>
  <c r="AZ272" i="2"/>
  <c r="L278" i="2"/>
  <c r="M278" i="2" s="1"/>
  <c r="Y276" i="2"/>
  <c r="AA276" i="2" s="1"/>
  <c r="Y274" i="2"/>
  <c r="Z274" i="2" s="1"/>
  <c r="K280" i="2"/>
  <c r="J280" i="2"/>
  <c r="T277" i="2"/>
  <c r="O277" i="2"/>
  <c r="P277" i="2" s="1"/>
  <c r="Q277" i="2" s="1"/>
  <c r="R277" i="2" s="1"/>
  <c r="S277" i="2" s="1"/>
  <c r="A282" i="2"/>
  <c r="B281" i="2"/>
  <c r="C281" i="2" s="1"/>
  <c r="D281" i="2" s="1"/>
  <c r="E281" i="2" s="1"/>
  <c r="F281" i="2" s="1"/>
  <c r="G281" i="2" s="1"/>
  <c r="H281" i="2" s="1"/>
  <c r="I281" i="2" s="1"/>
  <c r="K279" i="2"/>
  <c r="J279" i="2"/>
  <c r="K351" i="1"/>
  <c r="M351" i="1"/>
  <c r="G352" i="1"/>
  <c r="H351" i="1"/>
  <c r="J351" i="1"/>
  <c r="I351" i="1"/>
  <c r="L350" i="1"/>
  <c r="P350" i="1" s="1"/>
  <c r="U277" i="2" l="1"/>
  <c r="V277" i="2" s="1"/>
  <c r="AL273" i="2"/>
  <c r="AA274" i="2"/>
  <c r="AB274" i="2" s="1"/>
  <c r="AC274" i="2" s="1"/>
  <c r="AD274" i="2" s="1"/>
  <c r="AE274" i="2" s="1"/>
  <c r="AF274" i="2" s="1"/>
  <c r="AO272" i="2"/>
  <c r="AP272" i="2" s="1"/>
  <c r="AQ272" i="2" s="1"/>
  <c r="AR272" i="2" s="1"/>
  <c r="AS272" i="2" s="1"/>
  <c r="AY272" i="2" s="1"/>
  <c r="W275" i="2"/>
  <c r="Y275" i="2" s="1"/>
  <c r="N278" i="2"/>
  <c r="T278" i="2" s="1"/>
  <c r="Z276" i="2"/>
  <c r="AG276" i="2" s="1"/>
  <c r="AT271" i="2"/>
  <c r="AX271" i="2" s="1"/>
  <c r="L279" i="2"/>
  <c r="M279" i="2" s="1"/>
  <c r="L280" i="2"/>
  <c r="M280" i="2" s="1"/>
  <c r="L351" i="1"/>
  <c r="P351" i="1" s="1"/>
  <c r="K281" i="2"/>
  <c r="J281" i="2"/>
  <c r="AY271" i="2"/>
  <c r="AU271" i="2"/>
  <c r="AW271" i="2" s="1"/>
  <c r="A283" i="2"/>
  <c r="B282" i="2"/>
  <c r="C282" i="2" s="1"/>
  <c r="D282" i="2" s="1"/>
  <c r="E282" i="2" s="1"/>
  <c r="F282" i="2" s="1"/>
  <c r="G282" i="2" s="1"/>
  <c r="H282" i="2" s="1"/>
  <c r="I282" i="2" s="1"/>
  <c r="AZ273" i="2"/>
  <c r="AM273" i="2"/>
  <c r="AN273" i="2"/>
  <c r="W277" i="2"/>
  <c r="X277" i="2"/>
  <c r="G353" i="1"/>
  <c r="H352" i="1"/>
  <c r="K352" i="1"/>
  <c r="I352" i="1"/>
  <c r="J352" i="1"/>
  <c r="M352" i="1"/>
  <c r="AB276" i="2" l="1"/>
  <c r="AC276" i="2" s="1"/>
  <c r="AD276" i="2" s="1"/>
  <c r="AE276" i="2" s="1"/>
  <c r="AF276" i="2" s="1"/>
  <c r="AH276" i="2" s="1"/>
  <c r="AI276" i="2" s="1"/>
  <c r="AG274" i="2"/>
  <c r="O278" i="2"/>
  <c r="P278" i="2" s="1"/>
  <c r="Q278" i="2" s="1"/>
  <c r="R278" i="2" s="1"/>
  <c r="S278" i="2" s="1"/>
  <c r="U278" i="2" s="1"/>
  <c r="V278" i="2" s="1"/>
  <c r="N279" i="2"/>
  <c r="AU272" i="2"/>
  <c r="AW272" i="2" s="1"/>
  <c r="N280" i="2"/>
  <c r="T280" i="2" s="1"/>
  <c r="L352" i="1"/>
  <c r="P352" i="1" s="1"/>
  <c r="Y277" i="2"/>
  <c r="AA277" i="2" s="1"/>
  <c r="K282" i="2"/>
  <c r="J282" i="2"/>
  <c r="X278" i="2"/>
  <c r="W278" i="2"/>
  <c r="Z275" i="2"/>
  <c r="AA275" i="2"/>
  <c r="A284" i="2"/>
  <c r="B283" i="2"/>
  <c r="C283" i="2" s="1"/>
  <c r="D283" i="2" s="1"/>
  <c r="E283" i="2" s="1"/>
  <c r="F283" i="2" s="1"/>
  <c r="G283" i="2" s="1"/>
  <c r="L281" i="2"/>
  <c r="AO273" i="2"/>
  <c r="AP273" i="2" s="1"/>
  <c r="AQ273" i="2" s="1"/>
  <c r="AR273" i="2" s="1"/>
  <c r="AS273" i="2" s="1"/>
  <c r="AT273" i="2"/>
  <c r="AX273" i="2" s="1"/>
  <c r="AH274" i="2"/>
  <c r="AI274" i="2" s="1"/>
  <c r="O279" i="2"/>
  <c r="P279" i="2" s="1"/>
  <c r="Q279" i="2" s="1"/>
  <c r="R279" i="2" s="1"/>
  <c r="S279" i="2" s="1"/>
  <c r="T279" i="2"/>
  <c r="H353" i="1"/>
  <c r="J353" i="1"/>
  <c r="I353" i="1"/>
  <c r="G354" i="1"/>
  <c r="K353" i="1"/>
  <c r="M353" i="1"/>
  <c r="BA276" i="2" l="1"/>
  <c r="AJ276" i="2"/>
  <c r="AK276" i="2"/>
  <c r="Z277" i="2"/>
  <c r="O280" i="2"/>
  <c r="P280" i="2" s="1"/>
  <c r="Q280" i="2" s="1"/>
  <c r="R280" i="2" s="1"/>
  <c r="S280" i="2" s="1"/>
  <c r="U280" i="2" s="1"/>
  <c r="V280" i="2" s="1"/>
  <c r="Y278" i="2"/>
  <c r="Z278" i="2" s="1"/>
  <c r="L353" i="1"/>
  <c r="P353" i="1" s="1"/>
  <c r="U279" i="2"/>
  <c r="V279" i="2" s="1"/>
  <c r="W279" i="2" s="1"/>
  <c r="M281" i="2"/>
  <c r="N281" i="2"/>
  <c r="AB277" i="2"/>
  <c r="AC277" i="2" s="1"/>
  <c r="AD277" i="2" s="1"/>
  <c r="AE277" i="2" s="1"/>
  <c r="AF277" i="2" s="1"/>
  <c r="AG277" i="2"/>
  <c r="AB275" i="2"/>
  <c r="AC275" i="2" s="1"/>
  <c r="AD275" i="2" s="1"/>
  <c r="AE275" i="2" s="1"/>
  <c r="AF275" i="2" s="1"/>
  <c r="AG275" i="2"/>
  <c r="AY273" i="2"/>
  <c r="AU273" i="2"/>
  <c r="AW273" i="2" s="1"/>
  <c r="L282" i="2"/>
  <c r="AK274" i="2"/>
  <c r="AJ274" i="2"/>
  <c r="BA274" i="2"/>
  <c r="A285" i="2"/>
  <c r="B284" i="2"/>
  <c r="C284" i="2" s="1"/>
  <c r="D284" i="2" s="1"/>
  <c r="E284" i="2" s="1"/>
  <c r="F284" i="2" s="1"/>
  <c r="G284" i="2" s="1"/>
  <c r="H284" i="2" s="1"/>
  <c r="I284" i="2" s="1"/>
  <c r="H283" i="2"/>
  <c r="I283" i="2" s="1"/>
  <c r="K354" i="1"/>
  <c r="I354" i="1"/>
  <c r="H354" i="1"/>
  <c r="G355" i="1"/>
  <c r="J354" i="1"/>
  <c r="M354" i="1"/>
  <c r="AA278" i="2" l="1"/>
  <c r="AL276" i="2"/>
  <c r="AN276" i="2" s="1"/>
  <c r="AH277" i="2"/>
  <c r="AI277" i="2" s="1"/>
  <c r="AH275" i="2"/>
  <c r="AI275" i="2" s="1"/>
  <c r="BA275" i="2" s="1"/>
  <c r="AL274" i="2"/>
  <c r="AM274" i="2" s="1"/>
  <c r="X279" i="2"/>
  <c r="Y279" i="2" s="1"/>
  <c r="K284" i="2"/>
  <c r="J284" i="2"/>
  <c r="M282" i="2"/>
  <c r="N282" i="2"/>
  <c r="BA277" i="2"/>
  <c r="K16" i="1" s="1"/>
  <c r="AJ277" i="2"/>
  <c r="AK277" i="2"/>
  <c r="W280" i="2"/>
  <c r="X280" i="2"/>
  <c r="AB278" i="2"/>
  <c r="AC278" i="2" s="1"/>
  <c r="AD278" i="2" s="1"/>
  <c r="AE278" i="2" s="1"/>
  <c r="AF278" i="2" s="1"/>
  <c r="AH278" i="2" s="1"/>
  <c r="AI278" i="2" s="1"/>
  <c r="AG278" i="2"/>
  <c r="A286" i="2"/>
  <c r="B285" i="2"/>
  <c r="C285" i="2" s="1"/>
  <c r="D285" i="2" s="1"/>
  <c r="E285" i="2" s="1"/>
  <c r="F285" i="2" s="1"/>
  <c r="G285" i="2" s="1"/>
  <c r="H285" i="2" s="1"/>
  <c r="I285" i="2" s="1"/>
  <c r="O281" i="2"/>
  <c r="P281" i="2" s="1"/>
  <c r="Q281" i="2" s="1"/>
  <c r="R281" i="2" s="1"/>
  <c r="S281" i="2" s="1"/>
  <c r="T281" i="2"/>
  <c r="K283" i="2"/>
  <c r="J283" i="2"/>
  <c r="AZ276" i="2"/>
  <c r="AM276" i="2"/>
  <c r="H355" i="1"/>
  <c r="K355" i="1"/>
  <c r="I355" i="1"/>
  <c r="M355" i="1"/>
  <c r="G356" i="1"/>
  <c r="J355" i="1"/>
  <c r="L354" i="1"/>
  <c r="P354" i="1" s="1"/>
  <c r="AK275" i="2" l="1"/>
  <c r="AJ275" i="2"/>
  <c r="AL275" i="2" s="1"/>
  <c r="AZ274" i="2"/>
  <c r="AN274" i="2"/>
  <c r="AO274" i="2" s="1"/>
  <c r="AP274" i="2" s="1"/>
  <c r="AQ274" i="2" s="1"/>
  <c r="AR274" i="2" s="1"/>
  <c r="AS274" i="2" s="1"/>
  <c r="L284" i="2"/>
  <c r="M284" i="2" s="1"/>
  <c r="AL277" i="2"/>
  <c r="AM277" i="2" s="1"/>
  <c r="J285" i="2"/>
  <c r="K285" i="2"/>
  <c r="AT276" i="2"/>
  <c r="AX276" i="2" s="1"/>
  <c r="AO276" i="2"/>
  <c r="AP276" i="2" s="1"/>
  <c r="AQ276" i="2" s="1"/>
  <c r="AR276" i="2" s="1"/>
  <c r="AS276" i="2" s="1"/>
  <c r="A287" i="2"/>
  <c r="B286" i="2"/>
  <c r="C286" i="2" s="1"/>
  <c r="D286" i="2" s="1"/>
  <c r="E286" i="2" s="1"/>
  <c r="F286" i="2" s="1"/>
  <c r="G286" i="2" s="1"/>
  <c r="AJ278" i="2"/>
  <c r="BA278" i="2"/>
  <c r="AK278" i="2"/>
  <c r="O282" i="2"/>
  <c r="P282" i="2" s="1"/>
  <c r="Q282" i="2" s="1"/>
  <c r="R282" i="2" s="1"/>
  <c r="S282" i="2" s="1"/>
  <c r="T282" i="2"/>
  <c r="L283" i="2"/>
  <c r="Z279" i="2"/>
  <c r="AA279" i="2"/>
  <c r="L355" i="1"/>
  <c r="P355" i="1" s="1"/>
  <c r="U281" i="2"/>
  <c r="V281" i="2" s="1"/>
  <c r="Y280" i="2"/>
  <c r="J356" i="1"/>
  <c r="G357" i="1"/>
  <c r="I356" i="1"/>
  <c r="H356" i="1"/>
  <c r="K356" i="1"/>
  <c r="M356" i="1"/>
  <c r="AZ275" i="2" l="1"/>
  <c r="AN275" i="2"/>
  <c r="AM275" i="2"/>
  <c r="AO275" i="2" s="1"/>
  <c r="AP275" i="2" s="1"/>
  <c r="AQ275" i="2" s="1"/>
  <c r="AR275" i="2" s="1"/>
  <c r="AS275" i="2" s="1"/>
  <c r="AT274" i="2"/>
  <c r="AX274" i="2" s="1"/>
  <c r="AZ277" i="2"/>
  <c r="J16" i="1" s="1"/>
  <c r="N284" i="2"/>
  <c r="AN277" i="2"/>
  <c r="L285" i="2"/>
  <c r="N285" i="2" s="1"/>
  <c r="AL278" i="2"/>
  <c r="AN278" i="2" s="1"/>
  <c r="H286" i="2"/>
  <c r="I286" i="2" s="1"/>
  <c r="AY274" i="2"/>
  <c r="AU274" i="2"/>
  <c r="AW274" i="2" s="1"/>
  <c r="AO277" i="2"/>
  <c r="AP277" i="2" s="1"/>
  <c r="AQ277" i="2" s="1"/>
  <c r="AR277" i="2" s="1"/>
  <c r="AS277" i="2" s="1"/>
  <c r="AT277" i="2"/>
  <c r="AX277" i="2" s="1"/>
  <c r="AZ278" i="2"/>
  <c r="AM278" i="2"/>
  <c r="X281" i="2"/>
  <c r="W281" i="2"/>
  <c r="M283" i="2"/>
  <c r="N283" i="2"/>
  <c r="Z280" i="2"/>
  <c r="AA280" i="2"/>
  <c r="AG279" i="2"/>
  <c r="AB279" i="2"/>
  <c r="AC279" i="2" s="1"/>
  <c r="AD279" i="2" s="1"/>
  <c r="AE279" i="2" s="1"/>
  <c r="AF279" i="2" s="1"/>
  <c r="U282" i="2"/>
  <c r="V282" i="2" s="1"/>
  <c r="O284" i="2"/>
  <c r="P284" i="2" s="1"/>
  <c r="Q284" i="2" s="1"/>
  <c r="R284" i="2" s="1"/>
  <c r="S284" i="2" s="1"/>
  <c r="T284" i="2"/>
  <c r="A288" i="2"/>
  <c r="B287" i="2"/>
  <c r="C287" i="2" s="1"/>
  <c r="D287" i="2" s="1"/>
  <c r="E287" i="2" s="1"/>
  <c r="F287" i="2" s="1"/>
  <c r="G287" i="2" s="1"/>
  <c r="H287" i="2" s="1"/>
  <c r="I287" i="2" s="1"/>
  <c r="AY276" i="2"/>
  <c r="AU276" i="2"/>
  <c r="AW276" i="2" s="1"/>
  <c r="J357" i="1"/>
  <c r="G358" i="1"/>
  <c r="H357" i="1"/>
  <c r="K357" i="1"/>
  <c r="I357" i="1"/>
  <c r="M357" i="1"/>
  <c r="L356" i="1"/>
  <c r="P356" i="1" s="1"/>
  <c r="AT275" i="2" l="1"/>
  <c r="AX275" i="2" s="1"/>
  <c r="M285" i="2"/>
  <c r="L357" i="1"/>
  <c r="K287" i="2"/>
  <c r="J287" i="2"/>
  <c r="AH279" i="2"/>
  <c r="AI279" i="2" s="1"/>
  <c r="AY277" i="2"/>
  <c r="I16" i="1" s="1"/>
  <c r="AU277" i="2"/>
  <c r="AW277" i="2" s="1"/>
  <c r="K286" i="2"/>
  <c r="J286" i="2"/>
  <c r="A289" i="2"/>
  <c r="B288" i="2"/>
  <c r="C288" i="2" s="1"/>
  <c r="D288" i="2" s="1"/>
  <c r="E288" i="2" s="1"/>
  <c r="F288" i="2" s="1"/>
  <c r="G288" i="2" s="1"/>
  <c r="H288" i="2" s="1"/>
  <c r="I288" i="2" s="1"/>
  <c r="W282" i="2"/>
  <c r="X282" i="2"/>
  <c r="AB280" i="2"/>
  <c r="AC280" i="2" s="1"/>
  <c r="AD280" i="2" s="1"/>
  <c r="AE280" i="2" s="1"/>
  <c r="AF280" i="2" s="1"/>
  <c r="AG280" i="2"/>
  <c r="AU275" i="2"/>
  <c r="AW275" i="2" s="1"/>
  <c r="AY275" i="2"/>
  <c r="Y281" i="2"/>
  <c r="U284" i="2"/>
  <c r="V284" i="2" s="1"/>
  <c r="T283" i="2"/>
  <c r="O283" i="2"/>
  <c r="P283" i="2" s="1"/>
  <c r="Q283" i="2" s="1"/>
  <c r="R283" i="2" s="1"/>
  <c r="S283" i="2" s="1"/>
  <c r="T285" i="2"/>
  <c r="O285" i="2"/>
  <c r="P285" i="2" s="1"/>
  <c r="Q285" i="2" s="1"/>
  <c r="R285" i="2" s="1"/>
  <c r="S285" i="2" s="1"/>
  <c r="AO278" i="2"/>
  <c r="AP278" i="2" s="1"/>
  <c r="AQ278" i="2" s="1"/>
  <c r="AR278" i="2" s="1"/>
  <c r="AS278" i="2" s="1"/>
  <c r="AT278" i="2"/>
  <c r="AX278" i="2" s="1"/>
  <c r="P357" i="1"/>
  <c r="J358" i="1"/>
  <c r="K358" i="1"/>
  <c r="G359" i="1"/>
  <c r="H358" i="1"/>
  <c r="I358" i="1"/>
  <c r="M358" i="1"/>
  <c r="U285" i="2" l="1"/>
  <c r="V285" i="2" s="1"/>
  <c r="L287" i="2"/>
  <c r="M287" i="2" s="1"/>
  <c r="U283" i="2"/>
  <c r="V283" i="2" s="1"/>
  <c r="L358" i="1"/>
  <c r="Y282" i="2"/>
  <c r="AA282" i="2" s="1"/>
  <c r="K288" i="2"/>
  <c r="J288" i="2"/>
  <c r="A290" i="2"/>
  <c r="B289" i="2"/>
  <c r="C289" i="2" s="1"/>
  <c r="D289" i="2" s="1"/>
  <c r="E289" i="2" s="1"/>
  <c r="F289" i="2" s="1"/>
  <c r="G289" i="2" s="1"/>
  <c r="H289" i="2" s="1"/>
  <c r="I289" i="2" s="1"/>
  <c r="L16" i="1"/>
  <c r="P16" i="1" s="1"/>
  <c r="O16" i="1"/>
  <c r="W285" i="2"/>
  <c r="X285" i="2"/>
  <c r="X284" i="2"/>
  <c r="W284" i="2"/>
  <c r="Z282" i="2"/>
  <c r="AY278" i="2"/>
  <c r="AU278" i="2"/>
  <c r="AW278" i="2" s="1"/>
  <c r="AJ279" i="2"/>
  <c r="BA279" i="2"/>
  <c r="AK279" i="2"/>
  <c r="W283" i="2"/>
  <c r="X283" i="2"/>
  <c r="Z281" i="2"/>
  <c r="AA281" i="2"/>
  <c r="AH280" i="2"/>
  <c r="AI280" i="2" s="1"/>
  <c r="L286" i="2"/>
  <c r="P358" i="1"/>
  <c r="K359" i="1"/>
  <c r="M359" i="1"/>
  <c r="G360" i="1"/>
  <c r="I359" i="1"/>
  <c r="H359" i="1"/>
  <c r="J359" i="1"/>
  <c r="N287" i="2" l="1"/>
  <c r="Y285" i="2"/>
  <c r="AL279" i="2"/>
  <c r="J289" i="2"/>
  <c r="K289" i="2"/>
  <c r="M286" i="2"/>
  <c r="N286" i="2"/>
  <c r="AG281" i="2"/>
  <c r="AB281" i="2"/>
  <c r="AC281" i="2" s="1"/>
  <c r="AD281" i="2" s="1"/>
  <c r="AE281" i="2" s="1"/>
  <c r="AF281" i="2" s="1"/>
  <c r="AH281" i="2" s="1"/>
  <c r="AI281" i="2" s="1"/>
  <c r="Y284" i="2"/>
  <c r="AG282" i="2"/>
  <c r="AB282" i="2"/>
  <c r="AC282" i="2" s="1"/>
  <c r="AD282" i="2" s="1"/>
  <c r="AE282" i="2" s="1"/>
  <c r="AF282" i="2" s="1"/>
  <c r="Z285" i="2"/>
  <c r="AA285" i="2"/>
  <c r="L288" i="2"/>
  <c r="AJ280" i="2"/>
  <c r="AK280" i="2"/>
  <c r="BA280" i="2"/>
  <c r="A291" i="2"/>
  <c r="B290" i="2"/>
  <c r="C290" i="2" s="1"/>
  <c r="D290" i="2" s="1"/>
  <c r="E290" i="2" s="1"/>
  <c r="F290" i="2" s="1"/>
  <c r="G290" i="2" s="1"/>
  <c r="H290" i="2" s="1"/>
  <c r="I290" i="2" s="1"/>
  <c r="Y283" i="2"/>
  <c r="AM279" i="2"/>
  <c r="AZ279" i="2"/>
  <c r="AN279" i="2"/>
  <c r="O287" i="2"/>
  <c r="P287" i="2" s="1"/>
  <c r="Q287" i="2" s="1"/>
  <c r="R287" i="2" s="1"/>
  <c r="S287" i="2" s="1"/>
  <c r="T287" i="2"/>
  <c r="L359" i="1"/>
  <c r="P359" i="1" s="1"/>
  <c r="H360" i="1"/>
  <c r="I360" i="1"/>
  <c r="G361" i="1"/>
  <c r="K360" i="1"/>
  <c r="J360" i="1"/>
  <c r="M360" i="1"/>
  <c r="AL280" i="2" l="1"/>
  <c r="L289" i="2"/>
  <c r="U287" i="2"/>
  <c r="V287" i="2" s="1"/>
  <c r="K290" i="2"/>
  <c r="J290" i="2"/>
  <c r="AM280" i="2"/>
  <c r="AZ280" i="2"/>
  <c r="AN280" i="2"/>
  <c r="AH282" i="2"/>
  <c r="AI282" i="2" s="1"/>
  <c r="M289" i="2"/>
  <c r="N289" i="2"/>
  <c r="W287" i="2"/>
  <c r="X287" i="2"/>
  <c r="AB285" i="2"/>
  <c r="AC285" i="2" s="1"/>
  <c r="AD285" i="2" s="1"/>
  <c r="AE285" i="2" s="1"/>
  <c r="AF285" i="2" s="1"/>
  <c r="AG285" i="2"/>
  <c r="AK281" i="2"/>
  <c r="BA281" i="2"/>
  <c r="AJ281" i="2"/>
  <c r="Z283" i="2"/>
  <c r="AA283" i="2"/>
  <c r="AO279" i="2"/>
  <c r="AP279" i="2" s="1"/>
  <c r="AQ279" i="2" s="1"/>
  <c r="AR279" i="2" s="1"/>
  <c r="AS279" i="2" s="1"/>
  <c r="AT279" i="2"/>
  <c r="AX279" i="2" s="1"/>
  <c r="AA284" i="2"/>
  <c r="Z284" i="2"/>
  <c r="O286" i="2"/>
  <c r="P286" i="2" s="1"/>
  <c r="Q286" i="2" s="1"/>
  <c r="R286" i="2" s="1"/>
  <c r="S286" i="2" s="1"/>
  <c r="T286" i="2"/>
  <c r="A292" i="2"/>
  <c r="B291" i="2"/>
  <c r="C291" i="2" s="1"/>
  <c r="D291" i="2" s="1"/>
  <c r="E291" i="2" s="1"/>
  <c r="F291" i="2" s="1"/>
  <c r="G291" i="2" s="1"/>
  <c r="M288" i="2"/>
  <c r="N288" i="2"/>
  <c r="L360" i="1"/>
  <c r="P360" i="1" s="1"/>
  <c r="I361" i="1"/>
  <c r="M361" i="1"/>
  <c r="G362" i="1"/>
  <c r="J361" i="1"/>
  <c r="K361" i="1"/>
  <c r="H361" i="1"/>
  <c r="AH285" i="2" l="1"/>
  <c r="AI285" i="2" s="1"/>
  <c r="U286" i="2"/>
  <c r="V286" i="2" s="1"/>
  <c r="X286" i="2" s="1"/>
  <c r="AL281" i="2"/>
  <c r="Y287" i="2"/>
  <c r="H291" i="2"/>
  <c r="I291" i="2" s="1"/>
  <c r="A293" i="2"/>
  <c r="B292" i="2"/>
  <c r="C292" i="2" s="1"/>
  <c r="D292" i="2" s="1"/>
  <c r="E292" i="2" s="1"/>
  <c r="F292" i="2" s="1"/>
  <c r="G292" i="2" s="1"/>
  <c r="AB283" i="2"/>
  <c r="AC283" i="2" s="1"/>
  <c r="AD283" i="2" s="1"/>
  <c r="AE283" i="2" s="1"/>
  <c r="AF283" i="2" s="1"/>
  <c r="AG283" i="2"/>
  <c r="AB284" i="2"/>
  <c r="AC284" i="2" s="1"/>
  <c r="AD284" i="2" s="1"/>
  <c r="AE284" i="2" s="1"/>
  <c r="AF284" i="2" s="1"/>
  <c r="AG284" i="2"/>
  <c r="Z287" i="2"/>
  <c r="AA287" i="2"/>
  <c r="AK282" i="2"/>
  <c r="BA282" i="2"/>
  <c r="AJ282" i="2"/>
  <c r="L290" i="2"/>
  <c r="W286" i="2"/>
  <c r="AY279" i="2"/>
  <c r="AU279" i="2"/>
  <c r="AW279" i="2" s="1"/>
  <c r="AO280" i="2"/>
  <c r="AP280" i="2" s="1"/>
  <c r="AQ280" i="2" s="1"/>
  <c r="AR280" i="2" s="1"/>
  <c r="AS280" i="2" s="1"/>
  <c r="AT280" i="2"/>
  <c r="AX280" i="2" s="1"/>
  <c r="O288" i="2"/>
  <c r="P288" i="2" s="1"/>
  <c r="Q288" i="2" s="1"/>
  <c r="R288" i="2" s="1"/>
  <c r="S288" i="2" s="1"/>
  <c r="T288" i="2"/>
  <c r="AM281" i="2"/>
  <c r="AZ281" i="2"/>
  <c r="AN281" i="2"/>
  <c r="AK285" i="2"/>
  <c r="AJ285" i="2"/>
  <c r="AL285" i="2" s="1"/>
  <c r="BA285" i="2"/>
  <c r="T289" i="2"/>
  <c r="O289" i="2"/>
  <c r="P289" i="2" s="1"/>
  <c r="Q289" i="2" s="1"/>
  <c r="R289" i="2" s="1"/>
  <c r="S289" i="2" s="1"/>
  <c r="U289" i="2" s="1"/>
  <c r="V289" i="2" s="1"/>
  <c r="J362" i="1"/>
  <c r="K362" i="1"/>
  <c r="H362" i="1"/>
  <c r="I362" i="1"/>
  <c r="G363" i="1"/>
  <c r="M362" i="1"/>
  <c r="L361" i="1"/>
  <c r="P361" i="1" s="1"/>
  <c r="U288" i="2" l="1"/>
  <c r="V288" i="2" s="1"/>
  <c r="Y286" i="2"/>
  <c r="AL282" i="2"/>
  <c r="W289" i="2"/>
  <c r="X289" i="2"/>
  <c r="M290" i="2"/>
  <c r="N290" i="2"/>
  <c r="AZ285" i="2"/>
  <c r="AM285" i="2"/>
  <c r="AN285" i="2"/>
  <c r="AT281" i="2"/>
  <c r="AX281" i="2" s="1"/>
  <c r="AO281" i="2"/>
  <c r="AP281" i="2" s="1"/>
  <c r="AQ281" i="2" s="1"/>
  <c r="AR281" i="2" s="1"/>
  <c r="AS281" i="2" s="1"/>
  <c r="AY280" i="2"/>
  <c r="AU280" i="2"/>
  <c r="AW280" i="2" s="1"/>
  <c r="Z286" i="2"/>
  <c r="AA286" i="2"/>
  <c r="AH284" i="2"/>
  <c r="AI284" i="2" s="1"/>
  <c r="K291" i="2"/>
  <c r="J291" i="2"/>
  <c r="L362" i="1"/>
  <c r="P362" i="1" s="1"/>
  <c r="H292" i="2"/>
  <c r="I292" i="2" s="1"/>
  <c r="A294" i="2"/>
  <c r="B293" i="2"/>
  <c r="C293" i="2" s="1"/>
  <c r="D293" i="2" s="1"/>
  <c r="E293" i="2" s="1"/>
  <c r="F293" i="2" s="1"/>
  <c r="G293" i="2" s="1"/>
  <c r="H293" i="2" s="1"/>
  <c r="I293" i="2" s="1"/>
  <c r="W288" i="2"/>
  <c r="X288" i="2"/>
  <c r="AM282" i="2"/>
  <c r="AZ282" i="2"/>
  <c r="AN282" i="2"/>
  <c r="AB287" i="2"/>
  <c r="AC287" i="2" s="1"/>
  <c r="AD287" i="2" s="1"/>
  <c r="AE287" i="2" s="1"/>
  <c r="AF287" i="2" s="1"/>
  <c r="AH287" i="2" s="1"/>
  <c r="AI287" i="2" s="1"/>
  <c r="AG287" i="2"/>
  <c r="AH283" i="2"/>
  <c r="AI283" i="2" s="1"/>
  <c r="H363" i="1"/>
  <c r="M363" i="1"/>
  <c r="J363" i="1"/>
  <c r="G364" i="1"/>
  <c r="I363" i="1"/>
  <c r="K363" i="1"/>
  <c r="Y288" i="2" l="1"/>
  <c r="Y289" i="2"/>
  <c r="L363" i="1"/>
  <c r="P363" i="1" s="1"/>
  <c r="L291" i="2"/>
  <c r="M291" i="2" s="1"/>
  <c r="K293" i="2"/>
  <c r="J293" i="2"/>
  <c r="BA283" i="2"/>
  <c r="AK283" i="2"/>
  <c r="AJ283" i="2"/>
  <c r="A295" i="2"/>
  <c r="B294" i="2"/>
  <c r="C294" i="2" s="1"/>
  <c r="D294" i="2" s="1"/>
  <c r="E294" i="2" s="1"/>
  <c r="F294" i="2" s="1"/>
  <c r="G294" i="2" s="1"/>
  <c r="AB286" i="2"/>
  <c r="AC286" i="2" s="1"/>
  <c r="AD286" i="2" s="1"/>
  <c r="AE286" i="2" s="1"/>
  <c r="AF286" i="2" s="1"/>
  <c r="AG286" i="2"/>
  <c r="Z289" i="2"/>
  <c r="AA289" i="2"/>
  <c r="Z288" i="2"/>
  <c r="AA288" i="2"/>
  <c r="AY281" i="2"/>
  <c r="AU281" i="2"/>
  <c r="AW281" i="2" s="1"/>
  <c r="AJ287" i="2"/>
  <c r="BA287" i="2"/>
  <c r="AK287" i="2"/>
  <c r="AJ284" i="2"/>
  <c r="BA284" i="2"/>
  <c r="AK284" i="2"/>
  <c r="AO285" i="2"/>
  <c r="AP285" i="2" s="1"/>
  <c r="AQ285" i="2" s="1"/>
  <c r="AR285" i="2" s="1"/>
  <c r="AS285" i="2" s="1"/>
  <c r="AT285" i="2"/>
  <c r="AX285" i="2" s="1"/>
  <c r="T290" i="2"/>
  <c r="O290" i="2"/>
  <c r="P290" i="2" s="1"/>
  <c r="Q290" i="2" s="1"/>
  <c r="R290" i="2" s="1"/>
  <c r="S290" i="2" s="1"/>
  <c r="AT282" i="2"/>
  <c r="AX282" i="2" s="1"/>
  <c r="AO282" i="2"/>
  <c r="AP282" i="2" s="1"/>
  <c r="AQ282" i="2" s="1"/>
  <c r="AR282" i="2" s="1"/>
  <c r="AS282" i="2" s="1"/>
  <c r="K292" i="2"/>
  <c r="J292" i="2"/>
  <c r="I364" i="1"/>
  <c r="G365" i="1"/>
  <c r="K364" i="1"/>
  <c r="H364" i="1"/>
  <c r="M364" i="1"/>
  <c r="J364" i="1"/>
  <c r="AL283" i="2" l="1"/>
  <c r="L293" i="2"/>
  <c r="N291" i="2"/>
  <c r="AL284" i="2"/>
  <c r="AN284" i="2" s="1"/>
  <c r="AY285" i="2"/>
  <c r="AU285" i="2"/>
  <c r="AW285" i="2" s="1"/>
  <c r="AG288" i="2"/>
  <c r="AB288" i="2"/>
  <c r="AC288" i="2" s="1"/>
  <c r="AD288" i="2" s="1"/>
  <c r="AE288" i="2" s="1"/>
  <c r="AF288" i="2" s="1"/>
  <c r="AH288" i="2" s="1"/>
  <c r="AI288" i="2" s="1"/>
  <c r="AH286" i="2"/>
  <c r="AI286" i="2" s="1"/>
  <c r="AZ283" i="2"/>
  <c r="AM283" i="2"/>
  <c r="AN283" i="2"/>
  <c r="AY282" i="2"/>
  <c r="AU282" i="2"/>
  <c r="AW282" i="2" s="1"/>
  <c r="AZ284" i="2"/>
  <c r="AM284" i="2"/>
  <c r="A296" i="2"/>
  <c r="B295" i="2"/>
  <c r="C295" i="2" s="1"/>
  <c r="D295" i="2" s="1"/>
  <c r="E295" i="2" s="1"/>
  <c r="F295" i="2" s="1"/>
  <c r="G295" i="2" s="1"/>
  <c r="M293" i="2"/>
  <c r="N293" i="2"/>
  <c r="O291" i="2"/>
  <c r="P291" i="2" s="1"/>
  <c r="Q291" i="2" s="1"/>
  <c r="R291" i="2" s="1"/>
  <c r="S291" i="2" s="1"/>
  <c r="T291" i="2"/>
  <c r="AB289" i="2"/>
  <c r="AC289" i="2" s="1"/>
  <c r="AD289" i="2" s="1"/>
  <c r="AE289" i="2" s="1"/>
  <c r="AF289" i="2" s="1"/>
  <c r="AH289" i="2" s="1"/>
  <c r="AI289" i="2" s="1"/>
  <c r="AG289" i="2"/>
  <c r="AL287" i="2"/>
  <c r="L292" i="2"/>
  <c r="U290" i="2"/>
  <c r="V290" i="2" s="1"/>
  <c r="H294" i="2"/>
  <c r="I294" i="2" s="1"/>
  <c r="I365" i="1"/>
  <c r="G366" i="1"/>
  <c r="H365" i="1"/>
  <c r="K365" i="1"/>
  <c r="J365" i="1"/>
  <c r="M365" i="1"/>
  <c r="L364" i="1"/>
  <c r="P364" i="1" s="1"/>
  <c r="H295" i="2" l="1"/>
  <c r="I295" i="2" s="1"/>
  <c r="M292" i="2"/>
  <c r="N292" i="2"/>
  <c r="AK289" i="2"/>
  <c r="AJ289" i="2"/>
  <c r="BA289" i="2"/>
  <c r="T293" i="2"/>
  <c r="O293" i="2"/>
  <c r="P293" i="2" s="1"/>
  <c r="Q293" i="2" s="1"/>
  <c r="R293" i="2" s="1"/>
  <c r="S293" i="2" s="1"/>
  <c r="AO284" i="2"/>
  <c r="AP284" i="2" s="1"/>
  <c r="AQ284" i="2" s="1"/>
  <c r="AR284" i="2" s="1"/>
  <c r="AS284" i="2" s="1"/>
  <c r="AT284" i="2"/>
  <c r="AX284" i="2" s="1"/>
  <c r="X290" i="2"/>
  <c r="W290" i="2"/>
  <c r="AK286" i="2"/>
  <c r="AJ286" i="2"/>
  <c r="BA286" i="2"/>
  <c r="K294" i="2"/>
  <c r="J294" i="2"/>
  <c r="AN287" i="2"/>
  <c r="AZ287" i="2"/>
  <c r="AM287" i="2"/>
  <c r="A297" i="2"/>
  <c r="B296" i="2"/>
  <c r="C296" i="2" s="1"/>
  <c r="D296" i="2" s="1"/>
  <c r="E296" i="2" s="1"/>
  <c r="F296" i="2" s="1"/>
  <c r="G296" i="2" s="1"/>
  <c r="U291" i="2"/>
  <c r="V291" i="2" s="1"/>
  <c r="AO283" i="2"/>
  <c r="AP283" i="2" s="1"/>
  <c r="AQ283" i="2" s="1"/>
  <c r="AR283" i="2" s="1"/>
  <c r="AS283" i="2" s="1"/>
  <c r="AT283" i="2"/>
  <c r="AX283" i="2" s="1"/>
  <c r="BA288" i="2"/>
  <c r="AK288" i="2"/>
  <c r="AJ288" i="2"/>
  <c r="L365" i="1"/>
  <c r="P365" i="1" s="1"/>
  <c r="G367" i="1"/>
  <c r="K366" i="1"/>
  <c r="H366" i="1"/>
  <c r="I366" i="1"/>
  <c r="M366" i="1"/>
  <c r="J366" i="1"/>
  <c r="U293" i="2" l="1"/>
  <c r="V293" i="2" s="1"/>
  <c r="AL289" i="2"/>
  <c r="Y290" i="2"/>
  <c r="AO287" i="2"/>
  <c r="AP287" i="2" s="1"/>
  <c r="AQ287" i="2" s="1"/>
  <c r="AR287" i="2" s="1"/>
  <c r="AS287" i="2" s="1"/>
  <c r="AT287" i="2"/>
  <c r="AX287" i="2" s="1"/>
  <c r="Z290" i="2"/>
  <c r="AA290" i="2"/>
  <c r="W293" i="2"/>
  <c r="X293" i="2"/>
  <c r="A298" i="2"/>
  <c r="B297" i="2"/>
  <c r="C297" i="2" s="1"/>
  <c r="D297" i="2" s="1"/>
  <c r="E297" i="2" s="1"/>
  <c r="F297" i="2" s="1"/>
  <c r="G297" i="2" s="1"/>
  <c r="H297" i="2" s="1"/>
  <c r="I297" i="2" s="1"/>
  <c r="AY284" i="2"/>
  <c r="AU284" i="2"/>
  <c r="AW284" i="2" s="1"/>
  <c r="AZ289" i="2"/>
  <c r="AM289" i="2"/>
  <c r="AN289" i="2"/>
  <c r="K295" i="2"/>
  <c r="J295" i="2"/>
  <c r="L294" i="2"/>
  <c r="X291" i="2"/>
  <c r="W291" i="2"/>
  <c r="H296" i="2"/>
  <c r="I296" i="2" s="1"/>
  <c r="O292" i="2"/>
  <c r="P292" i="2" s="1"/>
  <c r="Q292" i="2" s="1"/>
  <c r="R292" i="2" s="1"/>
  <c r="S292" i="2" s="1"/>
  <c r="T292" i="2"/>
  <c r="L366" i="1"/>
  <c r="P366" i="1" s="1"/>
  <c r="AL286" i="2"/>
  <c r="AY283" i="2"/>
  <c r="AU283" i="2"/>
  <c r="AW283" i="2" s="1"/>
  <c r="AL288" i="2"/>
  <c r="J367" i="1"/>
  <c r="I367" i="1"/>
  <c r="G368" i="1"/>
  <c r="H367" i="1"/>
  <c r="K367" i="1"/>
  <c r="M367" i="1"/>
  <c r="Y291" i="2" l="1"/>
  <c r="Y293" i="2"/>
  <c r="Z293" i="2" s="1"/>
  <c r="J297" i="2"/>
  <c r="K297" i="2"/>
  <c r="AY287" i="2"/>
  <c r="AU287" i="2"/>
  <c r="AW287" i="2" s="1"/>
  <c r="AA291" i="2"/>
  <c r="Z291" i="2"/>
  <c r="K296" i="2"/>
  <c r="J296" i="2"/>
  <c r="L295" i="2"/>
  <c r="AZ288" i="2"/>
  <c r="AM288" i="2"/>
  <c r="AN288" i="2"/>
  <c r="AZ286" i="2"/>
  <c r="AM286" i="2"/>
  <c r="AN286" i="2"/>
  <c r="M294" i="2"/>
  <c r="N294" i="2"/>
  <c r="AO289" i="2"/>
  <c r="AP289" i="2" s="1"/>
  <c r="AQ289" i="2" s="1"/>
  <c r="AR289" i="2" s="1"/>
  <c r="AS289" i="2" s="1"/>
  <c r="AT289" i="2"/>
  <c r="AX289" i="2" s="1"/>
  <c r="A299" i="2"/>
  <c r="B298" i="2"/>
  <c r="C298" i="2" s="1"/>
  <c r="D298" i="2" s="1"/>
  <c r="E298" i="2" s="1"/>
  <c r="F298" i="2" s="1"/>
  <c r="G298" i="2" s="1"/>
  <c r="H298" i="2" s="1"/>
  <c r="I298" i="2" s="1"/>
  <c r="AG290" i="2"/>
  <c r="AB290" i="2"/>
  <c r="AC290" i="2" s="1"/>
  <c r="AD290" i="2" s="1"/>
  <c r="AE290" i="2" s="1"/>
  <c r="AF290" i="2" s="1"/>
  <c r="U292" i="2"/>
  <c r="V292" i="2" s="1"/>
  <c r="L367" i="1"/>
  <c r="P367" i="1" s="1"/>
  <c r="I368" i="1"/>
  <c r="H368" i="1"/>
  <c r="K368" i="1"/>
  <c r="J368" i="1"/>
  <c r="M368" i="1"/>
  <c r="G369" i="1"/>
  <c r="AA293" i="2" l="1"/>
  <c r="AH290" i="2"/>
  <c r="AI290" i="2" s="1"/>
  <c r="L297" i="2"/>
  <c r="K298" i="2"/>
  <c r="J298" i="2"/>
  <c r="AO288" i="2"/>
  <c r="AP288" i="2" s="1"/>
  <c r="AQ288" i="2" s="1"/>
  <c r="AR288" i="2" s="1"/>
  <c r="AS288" i="2" s="1"/>
  <c r="AT288" i="2"/>
  <c r="AX288" i="2" s="1"/>
  <c r="M297" i="2"/>
  <c r="N297" i="2"/>
  <c r="X292" i="2"/>
  <c r="W292" i="2"/>
  <c r="A300" i="2"/>
  <c r="B299" i="2"/>
  <c r="C299" i="2" s="1"/>
  <c r="D299" i="2" s="1"/>
  <c r="E299" i="2" s="1"/>
  <c r="F299" i="2" s="1"/>
  <c r="G299" i="2" s="1"/>
  <c r="O294" i="2"/>
  <c r="P294" i="2" s="1"/>
  <c r="Q294" i="2" s="1"/>
  <c r="R294" i="2" s="1"/>
  <c r="S294" i="2" s="1"/>
  <c r="T294" i="2"/>
  <c r="L296" i="2"/>
  <c r="M295" i="2"/>
  <c r="N295" i="2"/>
  <c r="AG293" i="2"/>
  <c r="AB293" i="2"/>
  <c r="AC293" i="2" s="1"/>
  <c r="AD293" i="2" s="1"/>
  <c r="AE293" i="2" s="1"/>
  <c r="AF293" i="2" s="1"/>
  <c r="AJ290" i="2"/>
  <c r="BA290" i="2"/>
  <c r="AK290" i="2"/>
  <c r="AY289" i="2"/>
  <c r="AU289" i="2"/>
  <c r="AW289" i="2" s="1"/>
  <c r="AT286" i="2"/>
  <c r="AX286" i="2" s="1"/>
  <c r="AO286" i="2"/>
  <c r="AP286" i="2" s="1"/>
  <c r="AQ286" i="2" s="1"/>
  <c r="AR286" i="2" s="1"/>
  <c r="AS286" i="2" s="1"/>
  <c r="AG291" i="2"/>
  <c r="AB291" i="2"/>
  <c r="AC291" i="2" s="1"/>
  <c r="AD291" i="2" s="1"/>
  <c r="AE291" i="2" s="1"/>
  <c r="AF291" i="2" s="1"/>
  <c r="I369" i="1"/>
  <c r="K369" i="1"/>
  <c r="J369" i="1"/>
  <c r="G370" i="1"/>
  <c r="H369" i="1"/>
  <c r="M369" i="1"/>
  <c r="L368" i="1"/>
  <c r="P368" i="1" s="1"/>
  <c r="L298" i="2" l="1"/>
  <c r="AH291" i="2"/>
  <c r="AI291" i="2" s="1"/>
  <c r="O295" i="2"/>
  <c r="P295" i="2" s="1"/>
  <c r="Q295" i="2" s="1"/>
  <c r="R295" i="2" s="1"/>
  <c r="S295" i="2" s="1"/>
  <c r="T295" i="2"/>
  <c r="A301" i="2"/>
  <c r="B300" i="2"/>
  <c r="C300" i="2" s="1"/>
  <c r="D300" i="2" s="1"/>
  <c r="E300" i="2" s="1"/>
  <c r="F300" i="2" s="1"/>
  <c r="G300" i="2" s="1"/>
  <c r="H300" i="2" s="1"/>
  <c r="I300" i="2" s="1"/>
  <c r="O297" i="2"/>
  <c r="P297" i="2" s="1"/>
  <c r="Q297" i="2" s="1"/>
  <c r="R297" i="2" s="1"/>
  <c r="S297" i="2" s="1"/>
  <c r="T297" i="2"/>
  <c r="AL290" i="2"/>
  <c r="M298" i="2"/>
  <c r="N298" i="2"/>
  <c r="U294" i="2"/>
  <c r="V294" i="2" s="1"/>
  <c r="AY286" i="2"/>
  <c r="AU286" i="2"/>
  <c r="AW286" i="2" s="1"/>
  <c r="AY288" i="2"/>
  <c r="AU288" i="2"/>
  <c r="AW288" i="2" s="1"/>
  <c r="M296" i="2"/>
  <c r="N296" i="2"/>
  <c r="AH293" i="2"/>
  <c r="AI293" i="2" s="1"/>
  <c r="H299" i="2"/>
  <c r="I299" i="2" s="1"/>
  <c r="Y292" i="2"/>
  <c r="J370" i="1"/>
  <c r="K370" i="1"/>
  <c r="G371" i="1"/>
  <c r="H370" i="1"/>
  <c r="M370" i="1"/>
  <c r="I370" i="1"/>
  <c r="L369" i="1"/>
  <c r="P369" i="1" s="1"/>
  <c r="U297" i="2" l="1"/>
  <c r="V297" i="2" s="1"/>
  <c r="L370" i="1"/>
  <c r="K300" i="2"/>
  <c r="J300" i="2"/>
  <c r="K299" i="2"/>
  <c r="J299" i="2"/>
  <c r="AZ290" i="2"/>
  <c r="AM290" i="2"/>
  <c r="AN290" i="2"/>
  <c r="A302" i="2"/>
  <c r="B301" i="2"/>
  <c r="C301" i="2" s="1"/>
  <c r="D301" i="2" s="1"/>
  <c r="E301" i="2" s="1"/>
  <c r="F301" i="2" s="1"/>
  <c r="G301" i="2" s="1"/>
  <c r="BA291" i="2"/>
  <c r="AJ291" i="2"/>
  <c r="AK291" i="2"/>
  <c r="Z292" i="2"/>
  <c r="AA292" i="2"/>
  <c r="O296" i="2"/>
  <c r="P296" i="2" s="1"/>
  <c r="Q296" i="2" s="1"/>
  <c r="R296" i="2" s="1"/>
  <c r="S296" i="2" s="1"/>
  <c r="T296" i="2"/>
  <c r="T298" i="2"/>
  <c r="O298" i="2"/>
  <c r="P298" i="2" s="1"/>
  <c r="Q298" i="2" s="1"/>
  <c r="R298" i="2" s="1"/>
  <c r="S298" i="2" s="1"/>
  <c r="U298" i="2" s="1"/>
  <c r="V298" i="2" s="1"/>
  <c r="W297" i="2"/>
  <c r="X297" i="2"/>
  <c r="U295" i="2"/>
  <c r="V295" i="2" s="1"/>
  <c r="AK293" i="2"/>
  <c r="BA293" i="2"/>
  <c r="AJ293" i="2"/>
  <c r="X294" i="2"/>
  <c r="W294" i="2"/>
  <c r="P370" i="1"/>
  <c r="I371" i="1"/>
  <c r="J371" i="1"/>
  <c r="H371" i="1"/>
  <c r="K371" i="1"/>
  <c r="G372" i="1"/>
  <c r="M371" i="1"/>
  <c r="U296" i="2" l="1"/>
  <c r="V296" i="2" s="1"/>
  <c r="L299" i="2"/>
  <c r="AL291" i="2"/>
  <c r="AM291" i="2" s="1"/>
  <c r="Y297" i="2"/>
  <c r="AA297" i="2" s="1"/>
  <c r="W296" i="2"/>
  <c r="X296" i="2"/>
  <c r="AZ291" i="2"/>
  <c r="AN291" i="2"/>
  <c r="AT290" i="2"/>
  <c r="AX290" i="2" s="1"/>
  <c r="AO290" i="2"/>
  <c r="AP290" i="2" s="1"/>
  <c r="AQ290" i="2" s="1"/>
  <c r="AR290" i="2" s="1"/>
  <c r="AS290" i="2" s="1"/>
  <c r="Y294" i="2"/>
  <c r="H301" i="2"/>
  <c r="I301" i="2" s="1"/>
  <c r="L300" i="2"/>
  <c r="W298" i="2"/>
  <c r="X298" i="2"/>
  <c r="W295" i="2"/>
  <c r="X295" i="2"/>
  <c r="AG292" i="2"/>
  <c r="AB292" i="2"/>
  <c r="AC292" i="2" s="1"/>
  <c r="AD292" i="2" s="1"/>
  <c r="AE292" i="2" s="1"/>
  <c r="AF292" i="2" s="1"/>
  <c r="A303" i="2"/>
  <c r="B302" i="2"/>
  <c r="C302" i="2" s="1"/>
  <c r="D302" i="2" s="1"/>
  <c r="E302" i="2" s="1"/>
  <c r="F302" i="2" s="1"/>
  <c r="G302" i="2" s="1"/>
  <c r="H302" i="2" s="1"/>
  <c r="I302" i="2" s="1"/>
  <c r="M299" i="2"/>
  <c r="N299" i="2"/>
  <c r="AL293" i="2"/>
  <c r="G373" i="1"/>
  <c r="K372" i="1"/>
  <c r="I372" i="1"/>
  <c r="H372" i="1"/>
  <c r="M372" i="1"/>
  <c r="J372" i="1"/>
  <c r="L371" i="1"/>
  <c r="P371" i="1" s="1"/>
  <c r="Z297" i="2" l="1"/>
  <c r="Y298" i="2"/>
  <c r="L372" i="1"/>
  <c r="P372" i="1" s="1"/>
  <c r="Y295" i="2"/>
  <c r="J302" i="2"/>
  <c r="K302" i="2"/>
  <c r="Z294" i="2"/>
  <c r="AA294" i="2"/>
  <c r="AM293" i="2"/>
  <c r="AZ293" i="2"/>
  <c r="AN293" i="2"/>
  <c r="AB297" i="2"/>
  <c r="AC297" i="2" s="1"/>
  <c r="AD297" i="2" s="1"/>
  <c r="AE297" i="2" s="1"/>
  <c r="AF297" i="2" s="1"/>
  <c r="AG297" i="2"/>
  <c r="K301" i="2"/>
  <c r="J301" i="2"/>
  <c r="AH292" i="2"/>
  <c r="AI292" i="2" s="1"/>
  <c r="M300" i="2"/>
  <c r="N300" i="2"/>
  <c r="Y296" i="2"/>
  <c r="T299" i="2"/>
  <c r="O299" i="2"/>
  <c r="P299" i="2" s="1"/>
  <c r="Q299" i="2" s="1"/>
  <c r="R299" i="2" s="1"/>
  <c r="S299" i="2" s="1"/>
  <c r="A304" i="2"/>
  <c r="B303" i="2"/>
  <c r="C303" i="2" s="1"/>
  <c r="D303" i="2" s="1"/>
  <c r="E303" i="2" s="1"/>
  <c r="F303" i="2" s="1"/>
  <c r="G303" i="2" s="1"/>
  <c r="Z295" i="2"/>
  <c r="AA295" i="2"/>
  <c r="Z298" i="2"/>
  <c r="AA298" i="2"/>
  <c r="AY290" i="2"/>
  <c r="AU290" i="2"/>
  <c r="AW290" i="2" s="1"/>
  <c r="AT291" i="2"/>
  <c r="AX291" i="2" s="1"/>
  <c r="AO291" i="2"/>
  <c r="AP291" i="2" s="1"/>
  <c r="AQ291" i="2" s="1"/>
  <c r="AR291" i="2" s="1"/>
  <c r="AS291" i="2" s="1"/>
  <c r="J373" i="1"/>
  <c r="I373" i="1"/>
  <c r="H373" i="1"/>
  <c r="K373" i="1"/>
  <c r="G374" i="1"/>
  <c r="M373" i="1"/>
  <c r="L301" i="2" l="1"/>
  <c r="L302" i="2"/>
  <c r="AB295" i="2"/>
  <c r="AC295" i="2" s="1"/>
  <c r="AD295" i="2" s="1"/>
  <c r="AE295" i="2" s="1"/>
  <c r="AF295" i="2" s="1"/>
  <c r="AG295" i="2"/>
  <c r="AT293" i="2"/>
  <c r="AX293" i="2" s="1"/>
  <c r="AO293" i="2"/>
  <c r="AP293" i="2" s="1"/>
  <c r="AQ293" i="2" s="1"/>
  <c r="AR293" i="2" s="1"/>
  <c r="AS293" i="2" s="1"/>
  <c r="M302" i="2"/>
  <c r="N302" i="2"/>
  <c r="U299" i="2"/>
  <c r="V299" i="2" s="1"/>
  <c r="T300" i="2"/>
  <c r="O300" i="2"/>
  <c r="P300" i="2" s="1"/>
  <c r="Q300" i="2" s="1"/>
  <c r="R300" i="2" s="1"/>
  <c r="S300" i="2" s="1"/>
  <c r="AG298" i="2"/>
  <c r="AB298" i="2"/>
  <c r="AC298" i="2" s="1"/>
  <c r="AD298" i="2" s="1"/>
  <c r="AE298" i="2" s="1"/>
  <c r="AF298" i="2" s="1"/>
  <c r="A305" i="2"/>
  <c r="B304" i="2"/>
  <c r="C304" i="2" s="1"/>
  <c r="D304" i="2" s="1"/>
  <c r="E304" i="2" s="1"/>
  <c r="F304" i="2" s="1"/>
  <c r="G304" i="2" s="1"/>
  <c r="H304" i="2" s="1"/>
  <c r="I304" i="2" s="1"/>
  <c r="M301" i="2"/>
  <c r="N301" i="2"/>
  <c r="AG294" i="2"/>
  <c r="AB294" i="2"/>
  <c r="AC294" i="2" s="1"/>
  <c r="AD294" i="2" s="1"/>
  <c r="AE294" i="2" s="1"/>
  <c r="AF294" i="2" s="1"/>
  <c r="AU291" i="2"/>
  <c r="AW291" i="2" s="1"/>
  <c r="AY291" i="2"/>
  <c r="Z296" i="2"/>
  <c r="AA296" i="2"/>
  <c r="BA292" i="2"/>
  <c r="AK292" i="2"/>
  <c r="AJ292" i="2"/>
  <c r="H303" i="2"/>
  <c r="I303" i="2" s="1"/>
  <c r="AH297" i="2"/>
  <c r="AI297" i="2" s="1"/>
  <c r="L373" i="1"/>
  <c r="P373" i="1" s="1"/>
  <c r="K374" i="1"/>
  <c r="J374" i="1"/>
  <c r="G375" i="1"/>
  <c r="H374" i="1"/>
  <c r="M374" i="1"/>
  <c r="I374" i="1"/>
  <c r="AH298" i="2" l="1"/>
  <c r="AI298" i="2" s="1"/>
  <c r="T302" i="2"/>
  <c r="AB296" i="2"/>
  <c r="AC296" i="2" s="1"/>
  <c r="AD296" i="2" s="1"/>
  <c r="AE296" i="2" s="1"/>
  <c r="AF296" i="2" s="1"/>
  <c r="AG296" i="2"/>
  <c r="AK298" i="2"/>
  <c r="BA298" i="2"/>
  <c r="AJ298" i="2"/>
  <c r="AH295" i="2"/>
  <c r="AI295" i="2" s="1"/>
  <c r="K303" i="2"/>
  <c r="J303" i="2"/>
  <c r="A306" i="2"/>
  <c r="B305" i="2"/>
  <c r="C305" i="2" s="1"/>
  <c r="D305" i="2" s="1"/>
  <c r="E305" i="2" s="1"/>
  <c r="F305" i="2" s="1"/>
  <c r="G305" i="2" s="1"/>
  <c r="H305" i="2" s="1"/>
  <c r="I305" i="2" s="1"/>
  <c r="AH294" i="2"/>
  <c r="AI294" i="2" s="1"/>
  <c r="U300" i="2"/>
  <c r="V300" i="2" s="1"/>
  <c r="O302" i="2"/>
  <c r="P302" i="2" s="1"/>
  <c r="Q302" i="2" s="1"/>
  <c r="R302" i="2" s="1"/>
  <c r="S302" i="2" s="1"/>
  <c r="U302" i="2" s="1"/>
  <c r="V302" i="2" s="1"/>
  <c r="AK297" i="2"/>
  <c r="BA297" i="2"/>
  <c r="AJ297" i="2"/>
  <c r="T301" i="2"/>
  <c r="O301" i="2"/>
  <c r="P301" i="2" s="1"/>
  <c r="Q301" i="2" s="1"/>
  <c r="R301" i="2" s="1"/>
  <c r="S301" i="2" s="1"/>
  <c r="L374" i="1"/>
  <c r="P374" i="1" s="1"/>
  <c r="J304" i="2"/>
  <c r="K304" i="2"/>
  <c r="X299" i="2"/>
  <c r="W299" i="2"/>
  <c r="AY293" i="2"/>
  <c r="AU293" i="2"/>
  <c r="AW293" i="2" s="1"/>
  <c r="AL292" i="2"/>
  <c r="K375" i="1"/>
  <c r="H375" i="1"/>
  <c r="G376" i="1"/>
  <c r="J375" i="1"/>
  <c r="I375" i="1"/>
  <c r="M375" i="1"/>
  <c r="Y299" i="2" l="1"/>
  <c r="AL298" i="2"/>
  <c r="L303" i="2"/>
  <c r="AH296" i="2"/>
  <c r="AI296" i="2" s="1"/>
  <c r="BA296" i="2" s="1"/>
  <c r="L375" i="1"/>
  <c r="P375" i="1" s="1"/>
  <c r="AL297" i="2"/>
  <c r="AZ297" i="2" s="1"/>
  <c r="J305" i="2"/>
  <c r="K305" i="2"/>
  <c r="W302" i="2"/>
  <c r="X302" i="2"/>
  <c r="M303" i="2"/>
  <c r="N303" i="2"/>
  <c r="AZ298" i="2"/>
  <c r="AM298" i="2"/>
  <c r="AN298" i="2"/>
  <c r="AK296" i="2"/>
  <c r="AZ292" i="2"/>
  <c r="AM292" i="2"/>
  <c r="AN292" i="2"/>
  <c r="A307" i="2"/>
  <c r="B306" i="2"/>
  <c r="C306" i="2"/>
  <c r="D306" i="2" s="1"/>
  <c r="E306" i="2" s="1"/>
  <c r="F306" i="2" s="1"/>
  <c r="G306" i="2" s="1"/>
  <c r="H306" i="2" s="1"/>
  <c r="I306" i="2" s="1"/>
  <c r="U301" i="2"/>
  <c r="V301" i="2" s="1"/>
  <c r="AK294" i="2"/>
  <c r="BA294" i="2"/>
  <c r="AJ294" i="2"/>
  <c r="AK295" i="2"/>
  <c r="AJ295" i="2"/>
  <c r="BA295" i="2"/>
  <c r="Z299" i="2"/>
  <c r="AA299" i="2"/>
  <c r="W300" i="2"/>
  <c r="X300" i="2"/>
  <c r="L304" i="2"/>
  <c r="G377" i="1"/>
  <c r="I376" i="1"/>
  <c r="M376" i="1"/>
  <c r="J376" i="1"/>
  <c r="H376" i="1"/>
  <c r="K376" i="1"/>
  <c r="AJ296" i="2" l="1"/>
  <c r="AL296" i="2" s="1"/>
  <c r="AM297" i="2"/>
  <c r="AL294" i="2"/>
  <c r="AZ294" i="2" s="1"/>
  <c r="AL295" i="2"/>
  <c r="AZ295" i="2" s="1"/>
  <c r="L305" i="2"/>
  <c r="N305" i="2" s="1"/>
  <c r="Y302" i="2"/>
  <c r="Z302" i="2" s="1"/>
  <c r="AN297" i="2"/>
  <c r="AO297" i="2" s="1"/>
  <c r="AP297" i="2" s="1"/>
  <c r="AQ297" i="2" s="1"/>
  <c r="AR297" i="2" s="1"/>
  <c r="AS297" i="2" s="1"/>
  <c r="K306" i="2"/>
  <c r="J306" i="2"/>
  <c r="AG299" i="2"/>
  <c r="AB299" i="2"/>
  <c r="AC299" i="2" s="1"/>
  <c r="AD299" i="2" s="1"/>
  <c r="AE299" i="2" s="1"/>
  <c r="AF299" i="2" s="1"/>
  <c r="AM294" i="2"/>
  <c r="O303" i="2"/>
  <c r="P303" i="2" s="1"/>
  <c r="Q303" i="2" s="1"/>
  <c r="R303" i="2" s="1"/>
  <c r="S303" i="2" s="1"/>
  <c r="T303" i="2"/>
  <c r="W301" i="2"/>
  <c r="X301" i="2"/>
  <c r="AT292" i="2"/>
  <c r="AX292" i="2" s="1"/>
  <c r="AO292" i="2"/>
  <c r="AP292" i="2" s="1"/>
  <c r="AQ292" i="2" s="1"/>
  <c r="AR292" i="2" s="1"/>
  <c r="AS292" i="2" s="1"/>
  <c r="Y300" i="2"/>
  <c r="M304" i="2"/>
  <c r="N304" i="2"/>
  <c r="A308" i="2"/>
  <c r="B307" i="2"/>
  <c r="C307" i="2" s="1"/>
  <c r="D307" i="2" s="1"/>
  <c r="E307" i="2" s="1"/>
  <c r="F307" i="2" s="1"/>
  <c r="G307" i="2" s="1"/>
  <c r="H307" i="2" s="1"/>
  <c r="I307" i="2" s="1"/>
  <c r="AO298" i="2"/>
  <c r="AP298" i="2" s="1"/>
  <c r="AQ298" i="2" s="1"/>
  <c r="AR298" i="2" s="1"/>
  <c r="AS298" i="2" s="1"/>
  <c r="AT298" i="2"/>
  <c r="AX298" i="2" s="1"/>
  <c r="L376" i="1"/>
  <c r="P376" i="1" s="1"/>
  <c r="I377" i="1"/>
  <c r="K377" i="1"/>
  <c r="J377" i="1"/>
  <c r="G378" i="1"/>
  <c r="H377" i="1"/>
  <c r="M377" i="1"/>
  <c r="AN295" i="2" l="1"/>
  <c r="AM295" i="2"/>
  <c r="AT297" i="2"/>
  <c r="AX297" i="2" s="1"/>
  <c r="AA302" i="2"/>
  <c r="AN294" i="2"/>
  <c r="AO294" i="2" s="1"/>
  <c r="AP294" i="2" s="1"/>
  <c r="AQ294" i="2" s="1"/>
  <c r="AR294" i="2" s="1"/>
  <c r="AS294" i="2" s="1"/>
  <c r="AM296" i="2"/>
  <c r="AZ296" i="2"/>
  <c r="AN296" i="2"/>
  <c r="AT296" i="2" s="1"/>
  <c r="AX296" i="2" s="1"/>
  <c r="M305" i="2"/>
  <c r="O305" i="2" s="1"/>
  <c r="P305" i="2" s="1"/>
  <c r="Q305" i="2" s="1"/>
  <c r="R305" i="2" s="1"/>
  <c r="S305" i="2" s="1"/>
  <c r="Y301" i="2"/>
  <c r="K307" i="2"/>
  <c r="J307" i="2"/>
  <c r="A309" i="2"/>
  <c r="B308" i="2"/>
  <c r="C308" i="2" s="1"/>
  <c r="D308" i="2" s="1"/>
  <c r="E308" i="2" s="1"/>
  <c r="F308" i="2" s="1"/>
  <c r="G308" i="2" s="1"/>
  <c r="H308" i="2" s="1"/>
  <c r="I308" i="2" s="1"/>
  <c r="AO295" i="2"/>
  <c r="AP295" i="2" s="1"/>
  <c r="AQ295" i="2" s="1"/>
  <c r="AR295" i="2" s="1"/>
  <c r="AS295" i="2" s="1"/>
  <c r="AT295" i="2"/>
  <c r="AX295" i="2" s="1"/>
  <c r="AY298" i="2"/>
  <c r="AU298" i="2"/>
  <c r="AW298" i="2" s="1"/>
  <c r="AY297" i="2"/>
  <c r="AU297" i="2"/>
  <c r="AW297" i="2" s="1"/>
  <c r="L306" i="2"/>
  <c r="T304" i="2"/>
  <c r="O304" i="2"/>
  <c r="P304" i="2" s="1"/>
  <c r="Q304" i="2" s="1"/>
  <c r="R304" i="2" s="1"/>
  <c r="S304" i="2" s="1"/>
  <c r="AY292" i="2"/>
  <c r="AU292" i="2"/>
  <c r="AW292" i="2" s="1"/>
  <c r="AB302" i="2"/>
  <c r="AC302" i="2" s="1"/>
  <c r="AD302" i="2" s="1"/>
  <c r="AE302" i="2" s="1"/>
  <c r="AF302" i="2" s="1"/>
  <c r="AG302" i="2"/>
  <c r="Z300" i="2"/>
  <c r="AA300" i="2"/>
  <c r="Z301" i="2"/>
  <c r="AA301" i="2"/>
  <c r="U303" i="2"/>
  <c r="V303" i="2" s="1"/>
  <c r="AH299" i="2"/>
  <c r="AI299" i="2" s="1"/>
  <c r="L377" i="1"/>
  <c r="P377" i="1" s="1"/>
  <c r="I378" i="1"/>
  <c r="K378" i="1"/>
  <c r="H378" i="1"/>
  <c r="J378" i="1"/>
  <c r="G379" i="1"/>
  <c r="M378" i="1"/>
  <c r="U304" i="2" l="1"/>
  <c r="V304" i="2" s="1"/>
  <c r="AT294" i="2"/>
  <c r="AX294" i="2" s="1"/>
  <c r="AO296" i="2"/>
  <c r="AP296" i="2" s="1"/>
  <c r="AQ296" i="2" s="1"/>
  <c r="AR296" i="2" s="1"/>
  <c r="AS296" i="2" s="1"/>
  <c r="AY296" i="2" s="1"/>
  <c r="L307" i="2"/>
  <c r="T305" i="2"/>
  <c r="U305" i="2" s="1"/>
  <c r="V305" i="2" s="1"/>
  <c r="L378" i="1"/>
  <c r="P378" i="1" s="1"/>
  <c r="J308" i="2"/>
  <c r="K308" i="2"/>
  <c r="BA299" i="2"/>
  <c r="AJ299" i="2"/>
  <c r="AK299" i="2"/>
  <c r="AG301" i="2"/>
  <c r="AB301" i="2"/>
  <c r="AC301" i="2" s="1"/>
  <c r="AD301" i="2" s="1"/>
  <c r="AE301" i="2" s="1"/>
  <c r="AF301" i="2" s="1"/>
  <c r="AH301" i="2" s="1"/>
  <c r="AI301" i="2" s="1"/>
  <c r="AH302" i="2"/>
  <c r="AI302" i="2" s="1"/>
  <c r="W304" i="2"/>
  <c r="X304" i="2"/>
  <c r="AY294" i="2"/>
  <c r="AU294" i="2"/>
  <c r="AW294" i="2" s="1"/>
  <c r="AU296" i="2"/>
  <c r="AW296" i="2" s="1"/>
  <c r="M307" i="2"/>
  <c r="N307" i="2"/>
  <c r="AB300" i="2"/>
  <c r="AC300" i="2" s="1"/>
  <c r="AD300" i="2" s="1"/>
  <c r="AE300" i="2" s="1"/>
  <c r="AF300" i="2" s="1"/>
  <c r="AG300" i="2"/>
  <c r="A310" i="2"/>
  <c r="B309" i="2"/>
  <c r="C309" i="2" s="1"/>
  <c r="D309" i="2" s="1"/>
  <c r="E309" i="2" s="1"/>
  <c r="F309" i="2" s="1"/>
  <c r="G309" i="2" s="1"/>
  <c r="H309" i="2" s="1"/>
  <c r="I309" i="2" s="1"/>
  <c r="X303" i="2"/>
  <c r="W303" i="2"/>
  <c r="M306" i="2"/>
  <c r="N306" i="2"/>
  <c r="AY295" i="2"/>
  <c r="AU295" i="2"/>
  <c r="AW295" i="2" s="1"/>
  <c r="I379" i="1"/>
  <c r="J379" i="1"/>
  <c r="K379" i="1"/>
  <c r="G380" i="1"/>
  <c r="H379" i="1"/>
  <c r="M379" i="1"/>
  <c r="W305" i="2" l="1"/>
  <c r="X305" i="2"/>
  <c r="AH300" i="2"/>
  <c r="AI300" i="2" s="1"/>
  <c r="Y303" i="2"/>
  <c r="Y304" i="2"/>
  <c r="L308" i="2"/>
  <c r="O306" i="2"/>
  <c r="P306" i="2" s="1"/>
  <c r="Q306" i="2" s="1"/>
  <c r="R306" i="2" s="1"/>
  <c r="S306" i="2" s="1"/>
  <c r="T306" i="2"/>
  <c r="AJ300" i="2"/>
  <c r="BA300" i="2"/>
  <c r="AK300" i="2"/>
  <c r="Z304" i="2"/>
  <c r="AA304" i="2"/>
  <c r="M308" i="2"/>
  <c r="N308" i="2"/>
  <c r="A311" i="2"/>
  <c r="B310" i="2"/>
  <c r="C310" i="2" s="1"/>
  <c r="D310" i="2" s="1"/>
  <c r="E310" i="2" s="1"/>
  <c r="F310" i="2" s="1"/>
  <c r="G310" i="2" s="1"/>
  <c r="T307" i="2"/>
  <c r="O307" i="2"/>
  <c r="P307" i="2" s="1"/>
  <c r="Q307" i="2" s="1"/>
  <c r="R307" i="2" s="1"/>
  <c r="S307" i="2" s="1"/>
  <c r="BA301" i="2"/>
  <c r="AJ301" i="2"/>
  <c r="AK301" i="2"/>
  <c r="Y305" i="2"/>
  <c r="Z303" i="2"/>
  <c r="AA303" i="2"/>
  <c r="J309" i="2"/>
  <c r="K309" i="2"/>
  <c r="AK302" i="2"/>
  <c r="AJ302" i="2"/>
  <c r="BA302" i="2"/>
  <c r="AL299" i="2"/>
  <c r="G381" i="1"/>
  <c r="I380" i="1"/>
  <c r="H380" i="1"/>
  <c r="J380" i="1"/>
  <c r="K380" i="1"/>
  <c r="M380" i="1"/>
  <c r="L379" i="1"/>
  <c r="P379" i="1" s="1"/>
  <c r="U307" i="2" l="1"/>
  <c r="V307" i="2" s="1"/>
  <c r="AB303" i="2"/>
  <c r="AC303" i="2" s="1"/>
  <c r="AD303" i="2" s="1"/>
  <c r="AE303" i="2" s="1"/>
  <c r="AF303" i="2" s="1"/>
  <c r="AG303" i="2"/>
  <c r="U306" i="2"/>
  <c r="V306" i="2" s="1"/>
  <c r="A312" i="2"/>
  <c r="B311" i="2"/>
  <c r="C311" i="2" s="1"/>
  <c r="D311" i="2" s="1"/>
  <c r="E311" i="2" s="1"/>
  <c r="F311" i="2" s="1"/>
  <c r="G311" i="2" s="1"/>
  <c r="H311" i="2" s="1"/>
  <c r="I311" i="2" s="1"/>
  <c r="AB304" i="2"/>
  <c r="AC304" i="2" s="1"/>
  <c r="AD304" i="2" s="1"/>
  <c r="AE304" i="2" s="1"/>
  <c r="AF304" i="2" s="1"/>
  <c r="AG304" i="2"/>
  <c r="L380" i="1"/>
  <c r="P380" i="1" s="1"/>
  <c r="AL302" i="2"/>
  <c r="AL301" i="2"/>
  <c r="L309" i="2"/>
  <c r="H310" i="2"/>
  <c r="I310" i="2" s="1"/>
  <c r="AL300" i="2"/>
  <c r="AZ299" i="2"/>
  <c r="AM299" i="2"/>
  <c r="AN299" i="2"/>
  <c r="Z305" i="2"/>
  <c r="AA305" i="2"/>
  <c r="X307" i="2"/>
  <c r="W307" i="2"/>
  <c r="O308" i="2"/>
  <c r="P308" i="2" s="1"/>
  <c r="Q308" i="2" s="1"/>
  <c r="R308" i="2" s="1"/>
  <c r="S308" i="2" s="1"/>
  <c r="T308" i="2"/>
  <c r="G382" i="1"/>
  <c r="I381" i="1"/>
  <c r="H381" i="1"/>
  <c r="K381" i="1"/>
  <c r="J381" i="1"/>
  <c r="M381" i="1"/>
  <c r="U308" i="2" l="1"/>
  <c r="V308" i="2" s="1"/>
  <c r="K311" i="2"/>
  <c r="J311" i="2"/>
  <c r="AO299" i="2"/>
  <c r="AP299" i="2" s="1"/>
  <c r="AQ299" i="2" s="1"/>
  <c r="AR299" i="2" s="1"/>
  <c r="AS299" i="2" s="1"/>
  <c r="AT299" i="2"/>
  <c r="AX299" i="2" s="1"/>
  <c r="M309" i="2"/>
  <c r="N309" i="2"/>
  <c r="AH303" i="2"/>
  <c r="AI303" i="2" s="1"/>
  <c r="K310" i="2"/>
  <c r="J310" i="2"/>
  <c r="A313" i="2"/>
  <c r="B312" i="2"/>
  <c r="C312" i="2" s="1"/>
  <c r="D312" i="2" s="1"/>
  <c r="E312" i="2" s="1"/>
  <c r="F312" i="2" s="1"/>
  <c r="G312" i="2" s="1"/>
  <c r="H312" i="2" s="1"/>
  <c r="I312" i="2" s="1"/>
  <c r="Y307" i="2"/>
  <c r="X308" i="2"/>
  <c r="W308" i="2"/>
  <c r="AB305" i="2"/>
  <c r="AC305" i="2" s="1"/>
  <c r="AD305" i="2" s="1"/>
  <c r="AE305" i="2" s="1"/>
  <c r="AF305" i="2" s="1"/>
  <c r="AH305" i="2" s="1"/>
  <c r="AI305" i="2" s="1"/>
  <c r="AG305" i="2"/>
  <c r="AM300" i="2"/>
  <c r="AZ300" i="2"/>
  <c r="AN300" i="2"/>
  <c r="AM302" i="2"/>
  <c r="AZ302" i="2"/>
  <c r="AN302" i="2"/>
  <c r="AM301" i="2"/>
  <c r="AZ301" i="2"/>
  <c r="AN301" i="2"/>
  <c r="X306" i="2"/>
  <c r="W306" i="2"/>
  <c r="AH304" i="2"/>
  <c r="AI304" i="2" s="1"/>
  <c r="H382" i="1"/>
  <c r="J382" i="1"/>
  <c r="G383" i="1"/>
  <c r="M382" i="1"/>
  <c r="K382" i="1"/>
  <c r="I382" i="1"/>
  <c r="L381" i="1"/>
  <c r="P381" i="1" s="1"/>
  <c r="Y306" i="2" l="1"/>
  <c r="L310" i="2"/>
  <c r="L382" i="1"/>
  <c r="P382" i="1" s="1"/>
  <c r="K312" i="2"/>
  <c r="J312" i="2"/>
  <c r="AO300" i="2"/>
  <c r="AP300" i="2" s="1"/>
  <c r="AQ300" i="2" s="1"/>
  <c r="AR300" i="2" s="1"/>
  <c r="AS300" i="2" s="1"/>
  <c r="AT300" i="2"/>
  <c r="AX300" i="2" s="1"/>
  <c r="O309" i="2"/>
  <c r="P309" i="2" s="1"/>
  <c r="Q309" i="2" s="1"/>
  <c r="R309" i="2" s="1"/>
  <c r="S309" i="2" s="1"/>
  <c r="T309" i="2"/>
  <c r="M310" i="2"/>
  <c r="N310" i="2"/>
  <c r="Y308" i="2"/>
  <c r="L311" i="2"/>
  <c r="Z306" i="2"/>
  <c r="AA306" i="2"/>
  <c r="BA305" i="2"/>
  <c r="K17" i="1" s="1"/>
  <c r="AK305" i="2"/>
  <c r="AJ305" i="2"/>
  <c r="A314" i="2"/>
  <c r="B313" i="2"/>
  <c r="C313" i="2" s="1"/>
  <c r="D313" i="2" s="1"/>
  <c r="E313" i="2" s="1"/>
  <c r="F313" i="2" s="1"/>
  <c r="G313" i="2" s="1"/>
  <c r="H313" i="2" s="1"/>
  <c r="I313" i="2" s="1"/>
  <c r="AY299" i="2"/>
  <c r="AU299" i="2"/>
  <c r="AW299" i="2" s="1"/>
  <c r="AO301" i="2"/>
  <c r="AP301" i="2" s="1"/>
  <c r="AQ301" i="2" s="1"/>
  <c r="AR301" i="2" s="1"/>
  <c r="AS301" i="2" s="1"/>
  <c r="AT301" i="2"/>
  <c r="AX301" i="2" s="1"/>
  <c r="AJ304" i="2"/>
  <c r="BA304" i="2"/>
  <c r="AK304" i="2"/>
  <c r="AO302" i="2"/>
  <c r="AP302" i="2" s="1"/>
  <c r="AQ302" i="2" s="1"/>
  <c r="AR302" i="2" s="1"/>
  <c r="AS302" i="2" s="1"/>
  <c r="AT302" i="2"/>
  <c r="AX302" i="2" s="1"/>
  <c r="Z307" i="2"/>
  <c r="AA307" i="2"/>
  <c r="BA303" i="2"/>
  <c r="AK303" i="2"/>
  <c r="AJ303" i="2"/>
  <c r="J383" i="1"/>
  <c r="I383" i="1"/>
  <c r="K383" i="1"/>
  <c r="G384" i="1"/>
  <c r="H383" i="1"/>
  <c r="M383" i="1"/>
  <c r="U309" i="2" l="1"/>
  <c r="V309" i="2" s="1"/>
  <c r="AL305" i="2"/>
  <c r="AZ305" i="2" s="1"/>
  <c r="J17" i="1" s="1"/>
  <c r="L312" i="2"/>
  <c r="K313" i="2"/>
  <c r="J313" i="2"/>
  <c r="Z308" i="2"/>
  <c r="AA308" i="2"/>
  <c r="X309" i="2"/>
  <c r="W309" i="2"/>
  <c r="AY302" i="2"/>
  <c r="AU302" i="2"/>
  <c r="AW302" i="2" s="1"/>
  <c r="M311" i="2"/>
  <c r="N311" i="2"/>
  <c r="M312" i="2"/>
  <c r="N312" i="2"/>
  <c r="AM305" i="2"/>
  <c r="AB306" i="2"/>
  <c r="AC306" i="2" s="1"/>
  <c r="AD306" i="2" s="1"/>
  <c r="AE306" i="2" s="1"/>
  <c r="AF306" i="2" s="1"/>
  <c r="AG306" i="2"/>
  <c r="O310" i="2"/>
  <c r="P310" i="2" s="1"/>
  <c r="Q310" i="2" s="1"/>
  <c r="R310" i="2" s="1"/>
  <c r="S310" i="2" s="1"/>
  <c r="T310" i="2"/>
  <c r="AY300" i="2"/>
  <c r="AU300" i="2"/>
  <c r="AW300" i="2" s="1"/>
  <c r="AY301" i="2"/>
  <c r="AU301" i="2"/>
  <c r="AW301" i="2" s="1"/>
  <c r="AB307" i="2"/>
  <c r="AC307" i="2" s="1"/>
  <c r="AD307" i="2" s="1"/>
  <c r="AE307" i="2" s="1"/>
  <c r="AF307" i="2" s="1"/>
  <c r="AH307" i="2" s="1"/>
  <c r="AI307" i="2" s="1"/>
  <c r="AG307" i="2"/>
  <c r="A315" i="2"/>
  <c r="B314" i="2"/>
  <c r="C314" i="2" s="1"/>
  <c r="D314" i="2" s="1"/>
  <c r="E314" i="2" s="1"/>
  <c r="F314" i="2" s="1"/>
  <c r="G314" i="2" s="1"/>
  <c r="AL304" i="2"/>
  <c r="AL303" i="2"/>
  <c r="I384" i="1"/>
  <c r="K384" i="1"/>
  <c r="M384" i="1"/>
  <c r="G385" i="1"/>
  <c r="H384" i="1"/>
  <c r="J384" i="1"/>
  <c r="L383" i="1"/>
  <c r="P383" i="1" s="1"/>
  <c r="AN305" i="2" l="1"/>
  <c r="H314" i="2"/>
  <c r="I314" i="2" s="1"/>
  <c r="AO305" i="2"/>
  <c r="AP305" i="2" s="1"/>
  <c r="AQ305" i="2" s="1"/>
  <c r="AR305" i="2" s="1"/>
  <c r="AS305" i="2" s="1"/>
  <c r="AT305" i="2"/>
  <c r="AX305" i="2" s="1"/>
  <c r="O311" i="2"/>
  <c r="P311" i="2" s="1"/>
  <c r="Q311" i="2" s="1"/>
  <c r="R311" i="2" s="1"/>
  <c r="S311" i="2" s="1"/>
  <c r="T311" i="2"/>
  <c r="AM304" i="2"/>
  <c r="AZ304" i="2"/>
  <c r="AN304" i="2"/>
  <c r="A316" i="2"/>
  <c r="B315" i="2"/>
  <c r="C315" i="2" s="1"/>
  <c r="D315" i="2" s="1"/>
  <c r="E315" i="2" s="1"/>
  <c r="F315" i="2" s="1"/>
  <c r="G315" i="2" s="1"/>
  <c r="H315" i="2" s="1"/>
  <c r="I315" i="2" s="1"/>
  <c r="U310" i="2"/>
  <c r="V310" i="2" s="1"/>
  <c r="Y309" i="2"/>
  <c r="L313" i="2"/>
  <c r="AM303" i="2"/>
  <c r="AZ303" i="2"/>
  <c r="AN303" i="2"/>
  <c r="T312" i="2"/>
  <c r="O312" i="2"/>
  <c r="P312" i="2" s="1"/>
  <c r="Q312" i="2" s="1"/>
  <c r="R312" i="2" s="1"/>
  <c r="S312" i="2" s="1"/>
  <c r="U312" i="2" s="1"/>
  <c r="V312" i="2" s="1"/>
  <c r="AG308" i="2"/>
  <c r="AB308" i="2"/>
  <c r="AC308" i="2" s="1"/>
  <c r="AD308" i="2" s="1"/>
  <c r="AE308" i="2" s="1"/>
  <c r="AF308" i="2" s="1"/>
  <c r="AH308" i="2" s="1"/>
  <c r="AI308" i="2" s="1"/>
  <c r="BA307" i="2"/>
  <c r="AJ307" i="2"/>
  <c r="AK307" i="2"/>
  <c r="AH306" i="2"/>
  <c r="AI306" i="2" s="1"/>
  <c r="K385" i="1"/>
  <c r="H385" i="1"/>
  <c r="G386" i="1"/>
  <c r="J385" i="1"/>
  <c r="I385" i="1"/>
  <c r="M385" i="1"/>
  <c r="L384" i="1"/>
  <c r="P384" i="1" s="1"/>
  <c r="AL307" i="2" l="1"/>
  <c r="U311" i="2"/>
  <c r="V311" i="2" s="1"/>
  <c r="K315" i="2"/>
  <c r="J315" i="2"/>
  <c r="AK308" i="2"/>
  <c r="AJ308" i="2"/>
  <c r="BA308" i="2"/>
  <c r="Z309" i="2"/>
  <c r="AA309" i="2"/>
  <c r="W311" i="2"/>
  <c r="X311" i="2"/>
  <c r="AK306" i="2"/>
  <c r="BA306" i="2"/>
  <c r="AJ306" i="2"/>
  <c r="M313" i="2"/>
  <c r="N313" i="2"/>
  <c r="A317" i="2"/>
  <c r="B316" i="2"/>
  <c r="C316" i="2" s="1"/>
  <c r="D316" i="2" s="1"/>
  <c r="E316" i="2" s="1"/>
  <c r="F316" i="2" s="1"/>
  <c r="G316" i="2" s="1"/>
  <c r="K314" i="2"/>
  <c r="J314" i="2"/>
  <c r="W312" i="2"/>
  <c r="X312" i="2"/>
  <c r="AO303" i="2"/>
  <c r="AP303" i="2" s="1"/>
  <c r="AQ303" i="2" s="1"/>
  <c r="AR303" i="2" s="1"/>
  <c r="AS303" i="2" s="1"/>
  <c r="AT303" i="2"/>
  <c r="AX303" i="2" s="1"/>
  <c r="AO304" i="2"/>
  <c r="AP304" i="2" s="1"/>
  <c r="AQ304" i="2" s="1"/>
  <c r="AR304" i="2" s="1"/>
  <c r="AS304" i="2" s="1"/>
  <c r="AT304" i="2"/>
  <c r="AX304" i="2" s="1"/>
  <c r="AY305" i="2"/>
  <c r="I17" i="1" s="1"/>
  <c r="AU305" i="2"/>
  <c r="AW305" i="2" s="1"/>
  <c r="AZ307" i="2"/>
  <c r="AM307" i="2"/>
  <c r="AN307" i="2"/>
  <c r="X310" i="2"/>
  <c r="W310" i="2"/>
  <c r="I386" i="1"/>
  <c r="M386" i="1"/>
  <c r="H386" i="1"/>
  <c r="J386" i="1"/>
  <c r="G387" i="1"/>
  <c r="K386" i="1"/>
  <c r="L385" i="1"/>
  <c r="P385" i="1" s="1"/>
  <c r="L314" i="2" l="1"/>
  <c r="AL308" i="2"/>
  <c r="Y310" i="2"/>
  <c r="AL306" i="2"/>
  <c r="Y312" i="2"/>
  <c r="Z312" i="2" s="1"/>
  <c r="H316" i="2"/>
  <c r="I316" i="2" s="1"/>
  <c r="AY304" i="2"/>
  <c r="AU304" i="2"/>
  <c r="AW304" i="2" s="1"/>
  <c r="T313" i="2"/>
  <c r="O313" i="2"/>
  <c r="P313" i="2" s="1"/>
  <c r="Q313" i="2" s="1"/>
  <c r="R313" i="2" s="1"/>
  <c r="S313" i="2" s="1"/>
  <c r="U313" i="2" s="1"/>
  <c r="V313" i="2" s="1"/>
  <c r="Z310" i="2"/>
  <c r="AA310" i="2"/>
  <c r="AO307" i="2"/>
  <c r="AP307" i="2" s="1"/>
  <c r="AQ307" i="2" s="1"/>
  <c r="AR307" i="2" s="1"/>
  <c r="AS307" i="2" s="1"/>
  <c r="AT307" i="2"/>
  <c r="AX307" i="2" s="1"/>
  <c r="AG309" i="2"/>
  <c r="AB309" i="2"/>
  <c r="AC309" i="2" s="1"/>
  <c r="AD309" i="2" s="1"/>
  <c r="AE309" i="2" s="1"/>
  <c r="AF309" i="2" s="1"/>
  <c r="L315" i="2"/>
  <c r="O17" i="1"/>
  <c r="L17" i="1"/>
  <c r="P17" i="1" s="1"/>
  <c r="AY303" i="2"/>
  <c r="AU303" i="2"/>
  <c r="AW303" i="2" s="1"/>
  <c r="A318" i="2"/>
  <c r="B317" i="2"/>
  <c r="C317" i="2" s="1"/>
  <c r="D317" i="2" s="1"/>
  <c r="E317" i="2" s="1"/>
  <c r="F317" i="2" s="1"/>
  <c r="G317" i="2" s="1"/>
  <c r="H317" i="2" s="1"/>
  <c r="I317" i="2" s="1"/>
  <c r="M314" i="2"/>
  <c r="N314" i="2"/>
  <c r="AZ306" i="2"/>
  <c r="AM306" i="2"/>
  <c r="AN306" i="2"/>
  <c r="AZ308" i="2"/>
  <c r="AM308" i="2"/>
  <c r="AN308" i="2"/>
  <c r="Y311" i="2"/>
  <c r="H387" i="1"/>
  <c r="J387" i="1"/>
  <c r="G388" i="1"/>
  <c r="I387" i="1"/>
  <c r="K387" i="1"/>
  <c r="M387" i="1"/>
  <c r="L386" i="1"/>
  <c r="P386" i="1" s="1"/>
  <c r="AA312" i="2" l="1"/>
  <c r="AH309" i="2"/>
  <c r="AI309" i="2" s="1"/>
  <c r="AJ309" i="2" s="1"/>
  <c r="L387" i="1"/>
  <c r="K317" i="2"/>
  <c r="J317" i="2"/>
  <c r="AO306" i="2"/>
  <c r="AP306" i="2" s="1"/>
  <c r="AQ306" i="2" s="1"/>
  <c r="AR306" i="2" s="1"/>
  <c r="AS306" i="2" s="1"/>
  <c r="AT306" i="2"/>
  <c r="AX306" i="2" s="1"/>
  <c r="AG310" i="2"/>
  <c r="AB310" i="2"/>
  <c r="AC310" i="2" s="1"/>
  <c r="AD310" i="2" s="1"/>
  <c r="AE310" i="2" s="1"/>
  <c r="AF310" i="2" s="1"/>
  <c r="AB312" i="2"/>
  <c r="AC312" i="2" s="1"/>
  <c r="AD312" i="2" s="1"/>
  <c r="AE312" i="2" s="1"/>
  <c r="AF312" i="2" s="1"/>
  <c r="AG312" i="2"/>
  <c r="Z311" i="2"/>
  <c r="AA311" i="2"/>
  <c r="O314" i="2"/>
  <c r="P314" i="2" s="1"/>
  <c r="Q314" i="2" s="1"/>
  <c r="R314" i="2" s="1"/>
  <c r="S314" i="2" s="1"/>
  <c r="T314" i="2"/>
  <c r="AK309" i="2"/>
  <c r="K316" i="2"/>
  <c r="J316" i="2"/>
  <c r="M315" i="2"/>
  <c r="N315" i="2"/>
  <c r="AY307" i="2"/>
  <c r="AU307" i="2"/>
  <c r="AW307" i="2" s="1"/>
  <c r="AT308" i="2"/>
  <c r="AX308" i="2" s="1"/>
  <c r="AO308" i="2"/>
  <c r="AP308" i="2" s="1"/>
  <c r="AQ308" i="2" s="1"/>
  <c r="AR308" i="2" s="1"/>
  <c r="AS308" i="2" s="1"/>
  <c r="A319" i="2"/>
  <c r="B318" i="2"/>
  <c r="C318" i="2" s="1"/>
  <c r="D318" i="2" s="1"/>
  <c r="E318" i="2" s="1"/>
  <c r="F318" i="2" s="1"/>
  <c r="G318" i="2" s="1"/>
  <c r="H318" i="2" s="1"/>
  <c r="I318" i="2" s="1"/>
  <c r="X313" i="2"/>
  <c r="W313" i="2"/>
  <c r="P387" i="1"/>
  <c r="J388" i="1"/>
  <c r="H388" i="1"/>
  <c r="G389" i="1"/>
  <c r="I388" i="1"/>
  <c r="K388" i="1"/>
  <c r="M388" i="1"/>
  <c r="Y313" i="2" l="1"/>
  <c r="BA309" i="2"/>
  <c r="AL309" i="2"/>
  <c r="AH312" i="2"/>
  <c r="AI312" i="2" s="1"/>
  <c r="BA312" i="2" s="1"/>
  <c r="L316" i="2"/>
  <c r="M316" i="2" s="1"/>
  <c r="AG311" i="2"/>
  <c r="AB311" i="2"/>
  <c r="AC311" i="2" s="1"/>
  <c r="AD311" i="2" s="1"/>
  <c r="AE311" i="2" s="1"/>
  <c r="AF311" i="2" s="1"/>
  <c r="AH311" i="2" s="1"/>
  <c r="AI311" i="2" s="1"/>
  <c r="O315" i="2"/>
  <c r="P315" i="2" s="1"/>
  <c r="Q315" i="2" s="1"/>
  <c r="R315" i="2" s="1"/>
  <c r="S315" i="2" s="1"/>
  <c r="U315" i="2" s="1"/>
  <c r="V315" i="2" s="1"/>
  <c r="T315" i="2"/>
  <c r="AZ309" i="2"/>
  <c r="AM309" i="2"/>
  <c r="AN309" i="2"/>
  <c r="AH310" i="2"/>
  <c r="AI310" i="2" s="1"/>
  <c r="L317" i="2"/>
  <c r="J318" i="2"/>
  <c r="K318" i="2"/>
  <c r="U314" i="2"/>
  <c r="V314" i="2" s="1"/>
  <c r="AY306" i="2"/>
  <c r="AU306" i="2"/>
  <c r="AW306" i="2" s="1"/>
  <c r="Z313" i="2"/>
  <c r="AA313" i="2"/>
  <c r="AY308" i="2"/>
  <c r="AU308" i="2"/>
  <c r="AW308" i="2" s="1"/>
  <c r="A320" i="2"/>
  <c r="B319" i="2"/>
  <c r="C319" i="2" s="1"/>
  <c r="D319" i="2" s="1"/>
  <c r="E319" i="2" s="1"/>
  <c r="F319" i="2" s="1"/>
  <c r="G319" i="2" s="1"/>
  <c r="H319" i="2" s="1"/>
  <c r="I319" i="2" s="1"/>
  <c r="L388" i="1"/>
  <c r="P388" i="1" s="1"/>
  <c r="I389" i="1"/>
  <c r="H389" i="1"/>
  <c r="G390" i="1"/>
  <c r="K389" i="1"/>
  <c r="J389" i="1"/>
  <c r="M389" i="1"/>
  <c r="N316" i="2" l="1"/>
  <c r="AK312" i="2"/>
  <c r="AJ312" i="2"/>
  <c r="L318" i="2"/>
  <c r="N318" i="2" s="1"/>
  <c r="X315" i="2"/>
  <c r="W315" i="2"/>
  <c r="O316" i="2"/>
  <c r="P316" i="2" s="1"/>
  <c r="Q316" i="2" s="1"/>
  <c r="R316" i="2" s="1"/>
  <c r="S316" i="2" s="1"/>
  <c r="T316" i="2"/>
  <c r="A321" i="2"/>
  <c r="B320" i="2"/>
  <c r="C320" i="2" s="1"/>
  <c r="D320" i="2" s="1"/>
  <c r="E320" i="2" s="1"/>
  <c r="F320" i="2" s="1"/>
  <c r="G320" i="2" s="1"/>
  <c r="H320" i="2" s="1"/>
  <c r="I320" i="2" s="1"/>
  <c r="AG313" i="2"/>
  <c r="AB313" i="2"/>
  <c r="AC313" i="2" s="1"/>
  <c r="AD313" i="2" s="1"/>
  <c r="AE313" i="2" s="1"/>
  <c r="AF313" i="2" s="1"/>
  <c r="AH313" i="2" s="1"/>
  <c r="AI313" i="2" s="1"/>
  <c r="AK310" i="2"/>
  <c r="AJ310" i="2"/>
  <c r="BA310" i="2"/>
  <c r="W314" i="2"/>
  <c r="X314" i="2"/>
  <c r="K319" i="2"/>
  <c r="J319" i="2"/>
  <c r="L319" i="2" s="1"/>
  <c r="M317" i="2"/>
  <c r="N317" i="2"/>
  <c r="AO309" i="2"/>
  <c r="AP309" i="2" s="1"/>
  <c r="AQ309" i="2" s="1"/>
  <c r="AR309" i="2" s="1"/>
  <c r="AS309" i="2" s="1"/>
  <c r="AT309" i="2"/>
  <c r="AX309" i="2" s="1"/>
  <c r="AJ311" i="2"/>
  <c r="BA311" i="2"/>
  <c r="AK311" i="2"/>
  <c r="L389" i="1"/>
  <c r="P389" i="1" s="1"/>
  <c r="I390" i="1"/>
  <c r="M390" i="1"/>
  <c r="H390" i="1"/>
  <c r="K390" i="1"/>
  <c r="J390" i="1"/>
  <c r="G391" i="1"/>
  <c r="AL312" i="2" l="1"/>
  <c r="Y315" i="2"/>
  <c r="AM312" i="2"/>
  <c r="AZ312" i="2"/>
  <c r="M318" i="2"/>
  <c r="AN312" i="2"/>
  <c r="AL311" i="2"/>
  <c r="AM311" i="2" s="1"/>
  <c r="U316" i="2"/>
  <c r="V316" i="2" s="1"/>
  <c r="X316" i="2" s="1"/>
  <c r="AK313" i="2"/>
  <c r="AJ313" i="2"/>
  <c r="BA313" i="2"/>
  <c r="J320" i="2"/>
  <c r="K320" i="2"/>
  <c r="O318" i="2"/>
  <c r="P318" i="2" s="1"/>
  <c r="Q318" i="2" s="1"/>
  <c r="R318" i="2" s="1"/>
  <c r="S318" i="2" s="1"/>
  <c r="U318" i="2" s="1"/>
  <c r="V318" i="2" s="1"/>
  <c r="T318" i="2"/>
  <c r="AY309" i="2"/>
  <c r="AU309" i="2"/>
  <c r="AW309" i="2" s="1"/>
  <c r="AL310" i="2"/>
  <c r="M319" i="2"/>
  <c r="N319" i="2"/>
  <c r="A322" i="2"/>
  <c r="B321" i="2"/>
  <c r="C321" i="2" s="1"/>
  <c r="D321" i="2" s="1"/>
  <c r="E321" i="2" s="1"/>
  <c r="F321" i="2" s="1"/>
  <c r="G321" i="2" s="1"/>
  <c r="T317" i="2"/>
  <c r="O317" i="2"/>
  <c r="P317" i="2" s="1"/>
  <c r="Q317" i="2" s="1"/>
  <c r="R317" i="2" s="1"/>
  <c r="S317" i="2" s="1"/>
  <c r="U317" i="2" s="1"/>
  <c r="V317" i="2" s="1"/>
  <c r="Z315" i="2"/>
  <c r="AA315" i="2"/>
  <c r="Y314" i="2"/>
  <c r="G392" i="1"/>
  <c r="J391" i="1"/>
  <c r="I391" i="1"/>
  <c r="H391" i="1"/>
  <c r="K391" i="1"/>
  <c r="M391" i="1"/>
  <c r="L390" i="1"/>
  <c r="P390" i="1" s="1"/>
  <c r="AN311" i="2" l="1"/>
  <c r="AT311" i="2" s="1"/>
  <c r="AX311" i="2" s="1"/>
  <c r="AZ311" i="2"/>
  <c r="AT312" i="2"/>
  <c r="AX312" i="2" s="1"/>
  <c r="AO312" i="2"/>
  <c r="AP312" i="2" s="1"/>
  <c r="AQ312" i="2" s="1"/>
  <c r="AR312" i="2" s="1"/>
  <c r="AS312" i="2" s="1"/>
  <c r="AY312" i="2" s="1"/>
  <c r="W316" i="2"/>
  <c r="W317" i="2"/>
  <c r="X317" i="2"/>
  <c r="AG315" i="2"/>
  <c r="AB315" i="2"/>
  <c r="AC315" i="2" s="1"/>
  <c r="AD315" i="2" s="1"/>
  <c r="AE315" i="2" s="1"/>
  <c r="AF315" i="2" s="1"/>
  <c r="AH315" i="2" s="1"/>
  <c r="AI315" i="2" s="1"/>
  <c r="A323" i="2"/>
  <c r="B322" i="2"/>
  <c r="C322" i="2" s="1"/>
  <c r="D322" i="2" s="1"/>
  <c r="E322" i="2" s="1"/>
  <c r="F322" i="2" s="1"/>
  <c r="G322" i="2" s="1"/>
  <c r="H322" i="2" s="1"/>
  <c r="I322" i="2" s="1"/>
  <c r="T319" i="2"/>
  <c r="O319" i="2"/>
  <c r="P319" i="2" s="1"/>
  <c r="Q319" i="2" s="1"/>
  <c r="R319" i="2" s="1"/>
  <c r="S319" i="2" s="1"/>
  <c r="U319" i="2" s="1"/>
  <c r="V319" i="2" s="1"/>
  <c r="H321" i="2"/>
  <c r="I321" i="2" s="1"/>
  <c r="Y316" i="2"/>
  <c r="AL313" i="2"/>
  <c r="AO311" i="2"/>
  <c r="AP311" i="2" s="1"/>
  <c r="AQ311" i="2" s="1"/>
  <c r="AR311" i="2" s="1"/>
  <c r="AS311" i="2" s="1"/>
  <c r="Z314" i="2"/>
  <c r="AA314" i="2"/>
  <c r="AZ310" i="2"/>
  <c r="AM310" i="2"/>
  <c r="AN310" i="2"/>
  <c r="W318" i="2"/>
  <c r="X318" i="2"/>
  <c r="L320" i="2"/>
  <c r="L391" i="1"/>
  <c r="P391" i="1" s="1"/>
  <c r="H392" i="1"/>
  <c r="I392" i="1"/>
  <c r="M392" i="1"/>
  <c r="J392" i="1"/>
  <c r="K392" i="1"/>
  <c r="G393" i="1"/>
  <c r="AU312" i="2" l="1"/>
  <c r="AW312" i="2" s="1"/>
  <c r="Y318" i="2"/>
  <c r="Y317" i="2"/>
  <c r="J322" i="2"/>
  <c r="K322" i="2"/>
  <c r="Z318" i="2"/>
  <c r="AA318" i="2"/>
  <c r="A324" i="2"/>
  <c r="B323" i="2"/>
  <c r="C323" i="2" s="1"/>
  <c r="D323" i="2" s="1"/>
  <c r="E323" i="2" s="1"/>
  <c r="F323" i="2" s="1"/>
  <c r="G323" i="2" s="1"/>
  <c r="Z317" i="2"/>
  <c r="AA317" i="2"/>
  <c r="AB314" i="2"/>
  <c r="AC314" i="2" s="1"/>
  <c r="AD314" i="2" s="1"/>
  <c r="AE314" i="2" s="1"/>
  <c r="AF314" i="2" s="1"/>
  <c r="AG314" i="2"/>
  <c r="Z316" i="2"/>
  <c r="AA316" i="2"/>
  <c r="L392" i="1"/>
  <c r="P392" i="1" s="1"/>
  <c r="M320" i="2"/>
  <c r="N320" i="2"/>
  <c r="AO310" i="2"/>
  <c r="AP310" i="2" s="1"/>
  <c r="AQ310" i="2" s="1"/>
  <c r="AR310" i="2" s="1"/>
  <c r="AS310" i="2" s="1"/>
  <c r="AT310" i="2"/>
  <c r="AX310" i="2" s="1"/>
  <c r="AZ313" i="2"/>
  <c r="AM313" i="2"/>
  <c r="AN313" i="2"/>
  <c r="X319" i="2"/>
  <c r="W319" i="2"/>
  <c r="AY311" i="2"/>
  <c r="AU311" i="2"/>
  <c r="AW311" i="2" s="1"/>
  <c r="J321" i="2"/>
  <c r="K321" i="2"/>
  <c r="AJ315" i="2"/>
  <c r="AK315" i="2"/>
  <c r="BA315" i="2"/>
  <c r="G394" i="1"/>
  <c r="I393" i="1"/>
  <c r="J393" i="1"/>
  <c r="H393" i="1"/>
  <c r="M393" i="1"/>
  <c r="K393" i="1"/>
  <c r="L322" i="2" l="1"/>
  <c r="L321" i="2"/>
  <c r="H323" i="2"/>
  <c r="I323" i="2" s="1"/>
  <c r="O320" i="2"/>
  <c r="P320" i="2" s="1"/>
  <c r="Q320" i="2" s="1"/>
  <c r="R320" i="2" s="1"/>
  <c r="S320" i="2" s="1"/>
  <c r="T320" i="2"/>
  <c r="A325" i="2"/>
  <c r="B324" i="2"/>
  <c r="C324" i="2" s="1"/>
  <c r="D324" i="2" s="1"/>
  <c r="E324" i="2" s="1"/>
  <c r="F324" i="2" s="1"/>
  <c r="G324" i="2" s="1"/>
  <c r="H324" i="2" s="1"/>
  <c r="I324" i="2" s="1"/>
  <c r="M322" i="2"/>
  <c r="N322" i="2"/>
  <c r="Y319" i="2"/>
  <c r="AT313" i="2"/>
  <c r="AX313" i="2" s="1"/>
  <c r="AO313" i="2"/>
  <c r="AP313" i="2" s="1"/>
  <c r="AQ313" i="2" s="1"/>
  <c r="AR313" i="2" s="1"/>
  <c r="AS313" i="2" s="1"/>
  <c r="AG316" i="2"/>
  <c r="AB316" i="2"/>
  <c r="AC316" i="2" s="1"/>
  <c r="AD316" i="2" s="1"/>
  <c r="AE316" i="2" s="1"/>
  <c r="AF316" i="2" s="1"/>
  <c r="AB317" i="2"/>
  <c r="AC317" i="2" s="1"/>
  <c r="AD317" i="2" s="1"/>
  <c r="AE317" i="2" s="1"/>
  <c r="AF317" i="2" s="1"/>
  <c r="AG317" i="2"/>
  <c r="AL315" i="2"/>
  <c r="AY310" i="2"/>
  <c r="AU310" i="2"/>
  <c r="AW310" i="2" s="1"/>
  <c r="AB318" i="2"/>
  <c r="AC318" i="2" s="1"/>
  <c r="AD318" i="2" s="1"/>
  <c r="AE318" i="2" s="1"/>
  <c r="AF318" i="2" s="1"/>
  <c r="AG318" i="2"/>
  <c r="M321" i="2"/>
  <c r="N321" i="2"/>
  <c r="AH314" i="2"/>
  <c r="AI314" i="2" s="1"/>
  <c r="L393" i="1"/>
  <c r="P393" i="1" s="1"/>
  <c r="H394" i="1"/>
  <c r="M394" i="1"/>
  <c r="G395" i="1"/>
  <c r="I394" i="1"/>
  <c r="J394" i="1"/>
  <c r="K394" i="1"/>
  <c r="U320" i="2" l="1"/>
  <c r="V320" i="2" s="1"/>
  <c r="AH318" i="2"/>
  <c r="AI318" i="2" s="1"/>
  <c r="K324" i="2"/>
  <c r="J324" i="2"/>
  <c r="AK318" i="2"/>
  <c r="BA318" i="2"/>
  <c r="AJ318" i="2"/>
  <c r="O321" i="2"/>
  <c r="P321" i="2" s="1"/>
  <c r="Q321" i="2" s="1"/>
  <c r="R321" i="2" s="1"/>
  <c r="S321" i="2" s="1"/>
  <c r="T321" i="2"/>
  <c r="AH316" i="2"/>
  <c r="AI316" i="2" s="1"/>
  <c r="Z319" i="2"/>
  <c r="AA319" i="2"/>
  <c r="A326" i="2"/>
  <c r="B325" i="2"/>
  <c r="C325" i="2" s="1"/>
  <c r="D325" i="2" s="1"/>
  <c r="E325" i="2" s="1"/>
  <c r="F325" i="2" s="1"/>
  <c r="G325" i="2" s="1"/>
  <c r="H325" i="2" s="1"/>
  <c r="I325" i="2" s="1"/>
  <c r="K323" i="2"/>
  <c r="J323" i="2"/>
  <c r="L394" i="1"/>
  <c r="P394" i="1" s="1"/>
  <c r="AH317" i="2"/>
  <c r="AI317" i="2" s="1"/>
  <c r="AJ314" i="2"/>
  <c r="BA314" i="2"/>
  <c r="AK314" i="2"/>
  <c r="T322" i="2"/>
  <c r="O322" i="2"/>
  <c r="P322" i="2" s="1"/>
  <c r="Q322" i="2" s="1"/>
  <c r="R322" i="2" s="1"/>
  <c r="S322" i="2" s="1"/>
  <c r="U322" i="2" s="1"/>
  <c r="V322" i="2" s="1"/>
  <c r="W320" i="2"/>
  <c r="X320" i="2"/>
  <c r="AY313" i="2"/>
  <c r="AU313" i="2"/>
  <c r="AW313" i="2" s="1"/>
  <c r="AZ315" i="2"/>
  <c r="AM315" i="2"/>
  <c r="AN315" i="2"/>
  <c r="K395" i="1"/>
  <c r="H395" i="1"/>
  <c r="I395" i="1"/>
  <c r="G396" i="1"/>
  <c r="M395" i="1"/>
  <c r="J395" i="1"/>
  <c r="U321" i="2" l="1"/>
  <c r="V321" i="2" s="1"/>
  <c r="AL318" i="2"/>
  <c r="L323" i="2"/>
  <c r="M323" i="2" s="1"/>
  <c r="AL314" i="2"/>
  <c r="AN314" i="2" s="1"/>
  <c r="Y320" i="2"/>
  <c r="Z320" i="2" s="1"/>
  <c r="W322" i="2"/>
  <c r="X322" i="2"/>
  <c r="AM318" i="2"/>
  <c r="AZ318" i="2"/>
  <c r="AN318" i="2"/>
  <c r="K325" i="2"/>
  <c r="J325" i="2"/>
  <c r="AB319" i="2"/>
  <c r="AC319" i="2" s="1"/>
  <c r="AD319" i="2" s="1"/>
  <c r="AE319" i="2" s="1"/>
  <c r="AF319" i="2" s="1"/>
  <c r="AH319" i="2" s="1"/>
  <c r="AI319" i="2" s="1"/>
  <c r="AG319" i="2"/>
  <c r="X321" i="2"/>
  <c r="W321" i="2"/>
  <c r="L324" i="2"/>
  <c r="AT315" i="2"/>
  <c r="AX315" i="2" s="1"/>
  <c r="AO315" i="2"/>
  <c r="AP315" i="2" s="1"/>
  <c r="AQ315" i="2" s="1"/>
  <c r="AR315" i="2" s="1"/>
  <c r="AS315" i="2" s="1"/>
  <c r="AJ317" i="2"/>
  <c r="AK317" i="2"/>
  <c r="BA317" i="2"/>
  <c r="A327" i="2"/>
  <c r="B326" i="2"/>
  <c r="C326" i="2" s="1"/>
  <c r="D326" i="2" s="1"/>
  <c r="E326" i="2" s="1"/>
  <c r="F326" i="2" s="1"/>
  <c r="G326" i="2" s="1"/>
  <c r="H326" i="2" s="1"/>
  <c r="I326" i="2" s="1"/>
  <c r="AK316" i="2"/>
  <c r="AJ316" i="2"/>
  <c r="BA316" i="2"/>
  <c r="M396" i="1"/>
  <c r="J396" i="1"/>
  <c r="H396" i="1"/>
  <c r="K396" i="1"/>
  <c r="G397" i="1"/>
  <c r="I396" i="1"/>
  <c r="L395" i="1"/>
  <c r="P395" i="1" s="1"/>
  <c r="AA320" i="2" l="1"/>
  <c r="N323" i="2"/>
  <c r="AM314" i="2"/>
  <c r="AT314" i="2" s="1"/>
  <c r="AX314" i="2" s="1"/>
  <c r="AZ314" i="2"/>
  <c r="AL316" i="2"/>
  <c r="AM316" i="2" s="1"/>
  <c r="Y322" i="2"/>
  <c r="A328" i="2"/>
  <c r="B327" i="2"/>
  <c r="C327" i="2" s="1"/>
  <c r="D327" i="2" s="1"/>
  <c r="E327" i="2" s="1"/>
  <c r="F327" i="2" s="1"/>
  <c r="G327" i="2" s="1"/>
  <c r="H327" i="2" s="1"/>
  <c r="I327" i="2" s="1"/>
  <c r="Z322" i="2"/>
  <c r="AA322" i="2"/>
  <c r="L396" i="1"/>
  <c r="P396" i="1" s="1"/>
  <c r="AT318" i="2"/>
  <c r="AX318" i="2" s="1"/>
  <c r="AO318" i="2"/>
  <c r="AP318" i="2" s="1"/>
  <c r="AQ318" i="2" s="1"/>
  <c r="AR318" i="2" s="1"/>
  <c r="AS318" i="2" s="1"/>
  <c r="AL317" i="2"/>
  <c r="Y321" i="2"/>
  <c r="L325" i="2"/>
  <c r="J326" i="2"/>
  <c r="K326" i="2"/>
  <c r="AY315" i="2"/>
  <c r="AU315" i="2"/>
  <c r="AW315" i="2" s="1"/>
  <c r="M324" i="2"/>
  <c r="N324" i="2"/>
  <c r="AJ319" i="2"/>
  <c r="AK319" i="2"/>
  <c r="BA319" i="2"/>
  <c r="AG320" i="2"/>
  <c r="AB320" i="2"/>
  <c r="AC320" i="2" s="1"/>
  <c r="AD320" i="2" s="1"/>
  <c r="AE320" i="2" s="1"/>
  <c r="AF320" i="2" s="1"/>
  <c r="AH320" i="2" s="1"/>
  <c r="AI320" i="2" s="1"/>
  <c r="T323" i="2"/>
  <c r="O323" i="2"/>
  <c r="P323" i="2" s="1"/>
  <c r="Q323" i="2" s="1"/>
  <c r="R323" i="2" s="1"/>
  <c r="S323" i="2" s="1"/>
  <c r="K397" i="1"/>
  <c r="J397" i="1"/>
  <c r="H397" i="1"/>
  <c r="G398" i="1"/>
  <c r="M397" i="1"/>
  <c r="I397" i="1"/>
  <c r="AN316" i="2" l="1"/>
  <c r="AZ316" i="2"/>
  <c r="AO314" i="2"/>
  <c r="AP314" i="2" s="1"/>
  <c r="AQ314" i="2" s="1"/>
  <c r="AR314" i="2" s="1"/>
  <c r="AS314" i="2" s="1"/>
  <c r="L326" i="2"/>
  <c r="K327" i="2"/>
  <c r="J327" i="2"/>
  <c r="U323" i="2"/>
  <c r="V323" i="2" s="1"/>
  <c r="M325" i="2"/>
  <c r="N325" i="2"/>
  <c r="A329" i="2"/>
  <c r="B328" i="2"/>
  <c r="C328" i="2" s="1"/>
  <c r="D328" i="2" s="1"/>
  <c r="E328" i="2" s="1"/>
  <c r="F328" i="2" s="1"/>
  <c r="G328" i="2" s="1"/>
  <c r="H328" i="2" s="1"/>
  <c r="I328" i="2" s="1"/>
  <c r="O324" i="2"/>
  <c r="P324" i="2" s="1"/>
  <c r="Q324" i="2" s="1"/>
  <c r="R324" i="2" s="1"/>
  <c r="S324" i="2" s="1"/>
  <c r="T324" i="2"/>
  <c r="M326" i="2"/>
  <c r="N326" i="2"/>
  <c r="AY318" i="2"/>
  <c r="AU318" i="2"/>
  <c r="AW318" i="2" s="1"/>
  <c r="AB322" i="2"/>
  <c r="AC322" i="2" s="1"/>
  <c r="AD322" i="2" s="1"/>
  <c r="AE322" i="2" s="1"/>
  <c r="AF322" i="2" s="1"/>
  <c r="AG322" i="2"/>
  <c r="AK320" i="2"/>
  <c r="BA320" i="2"/>
  <c r="AJ320" i="2"/>
  <c r="AO316" i="2"/>
  <c r="AP316" i="2" s="1"/>
  <c r="AQ316" i="2" s="1"/>
  <c r="AR316" i="2" s="1"/>
  <c r="AS316" i="2" s="1"/>
  <c r="AT316" i="2"/>
  <c r="AX316" i="2" s="1"/>
  <c r="AZ317" i="2"/>
  <c r="AM317" i="2"/>
  <c r="AN317" i="2"/>
  <c r="AY314" i="2"/>
  <c r="AU314" i="2"/>
  <c r="AW314" i="2" s="1"/>
  <c r="Z321" i="2"/>
  <c r="AA321" i="2"/>
  <c r="L397" i="1"/>
  <c r="P397" i="1" s="1"/>
  <c r="AL319" i="2"/>
  <c r="K398" i="1"/>
  <c r="H398" i="1"/>
  <c r="G399" i="1"/>
  <c r="J398" i="1"/>
  <c r="I398" i="1"/>
  <c r="M398" i="1"/>
  <c r="U324" i="2" l="1"/>
  <c r="V324" i="2" s="1"/>
  <c r="AH322" i="2"/>
  <c r="AI322" i="2" s="1"/>
  <c r="L327" i="2"/>
  <c r="K328" i="2"/>
  <c r="J328" i="2"/>
  <c r="W324" i="2"/>
  <c r="X324" i="2"/>
  <c r="O325" i="2"/>
  <c r="P325" i="2" s="1"/>
  <c r="Q325" i="2" s="1"/>
  <c r="R325" i="2" s="1"/>
  <c r="S325" i="2" s="1"/>
  <c r="T325" i="2"/>
  <c r="AZ319" i="2"/>
  <c r="AM319" i="2"/>
  <c r="AN319" i="2"/>
  <c r="M327" i="2"/>
  <c r="N327" i="2"/>
  <c r="L398" i="1"/>
  <c r="P398" i="1" s="1"/>
  <c r="AB321" i="2"/>
  <c r="AC321" i="2" s="1"/>
  <c r="AD321" i="2" s="1"/>
  <c r="AE321" i="2" s="1"/>
  <c r="AF321" i="2" s="1"/>
  <c r="AH321" i="2" s="1"/>
  <c r="AI321" i="2" s="1"/>
  <c r="AG321" i="2"/>
  <c r="AT317" i="2"/>
  <c r="AX317" i="2" s="1"/>
  <c r="AO317" i="2"/>
  <c r="AP317" i="2" s="1"/>
  <c r="AQ317" i="2" s="1"/>
  <c r="AR317" i="2" s="1"/>
  <c r="AS317" i="2" s="1"/>
  <c r="AJ322" i="2"/>
  <c r="AK322" i="2"/>
  <c r="BA322" i="2"/>
  <c r="T326" i="2"/>
  <c r="O326" i="2"/>
  <c r="P326" i="2" s="1"/>
  <c r="Q326" i="2" s="1"/>
  <c r="R326" i="2" s="1"/>
  <c r="S326" i="2" s="1"/>
  <c r="U326" i="2" s="1"/>
  <c r="V326" i="2" s="1"/>
  <c r="A330" i="2"/>
  <c r="B329" i="2"/>
  <c r="C329" i="2" s="1"/>
  <c r="D329" i="2" s="1"/>
  <c r="E329" i="2" s="1"/>
  <c r="F329" i="2" s="1"/>
  <c r="G329" i="2" s="1"/>
  <c r="H329" i="2" s="1"/>
  <c r="I329" i="2" s="1"/>
  <c r="X323" i="2"/>
  <c r="W323" i="2"/>
  <c r="AY316" i="2"/>
  <c r="AU316" i="2"/>
  <c r="AW316" i="2" s="1"/>
  <c r="AL320" i="2"/>
  <c r="K399" i="1"/>
  <c r="I399" i="1"/>
  <c r="J399" i="1"/>
  <c r="H399" i="1"/>
  <c r="M399" i="1"/>
  <c r="G400" i="1"/>
  <c r="L328" i="2" l="1"/>
  <c r="U325" i="2"/>
  <c r="V325" i="2" s="1"/>
  <c r="Y323" i="2"/>
  <c r="Y324" i="2"/>
  <c r="AL322" i="2"/>
  <c r="AZ322" i="2" s="1"/>
  <c r="Z323" i="2"/>
  <c r="AA323" i="2"/>
  <c r="AK321" i="2"/>
  <c r="BA321" i="2"/>
  <c r="AJ321" i="2"/>
  <c r="X325" i="2"/>
  <c r="W325" i="2"/>
  <c r="X326" i="2"/>
  <c r="W326" i="2"/>
  <c r="A331" i="2"/>
  <c r="B330" i="2"/>
  <c r="C330" i="2" s="1"/>
  <c r="D330" i="2" s="1"/>
  <c r="E330" i="2" s="1"/>
  <c r="F330" i="2" s="1"/>
  <c r="G330" i="2" s="1"/>
  <c r="H330" i="2" s="1"/>
  <c r="I330" i="2" s="1"/>
  <c r="T327" i="2"/>
  <c r="O327" i="2"/>
  <c r="P327" i="2" s="1"/>
  <c r="Q327" i="2" s="1"/>
  <c r="R327" i="2" s="1"/>
  <c r="S327" i="2" s="1"/>
  <c r="M328" i="2"/>
  <c r="N328" i="2"/>
  <c r="J329" i="2"/>
  <c r="K329" i="2"/>
  <c r="Z324" i="2"/>
  <c r="AA324" i="2"/>
  <c r="AM320" i="2"/>
  <c r="AZ320" i="2"/>
  <c r="AN320" i="2"/>
  <c r="AY317" i="2"/>
  <c r="AU317" i="2"/>
  <c r="AW317" i="2" s="1"/>
  <c r="AT319" i="2"/>
  <c r="AX319" i="2" s="1"/>
  <c r="AO319" i="2"/>
  <c r="AP319" i="2" s="1"/>
  <c r="AQ319" i="2" s="1"/>
  <c r="AR319" i="2" s="1"/>
  <c r="AS319" i="2" s="1"/>
  <c r="L399" i="1"/>
  <c r="P399" i="1" s="1"/>
  <c r="M400" i="1"/>
  <c r="H400" i="1"/>
  <c r="J400" i="1"/>
  <c r="G401" i="1"/>
  <c r="I400" i="1"/>
  <c r="K400" i="1"/>
  <c r="AN322" i="2" l="1"/>
  <c r="AM322" i="2"/>
  <c r="AL321" i="2"/>
  <c r="L400" i="1"/>
  <c r="P400" i="1" s="1"/>
  <c r="Y326" i="2"/>
  <c r="Y325" i="2"/>
  <c r="Z325" i="2" s="1"/>
  <c r="L329" i="2"/>
  <c r="N329" i="2" s="1"/>
  <c r="O328" i="2"/>
  <c r="P328" i="2" s="1"/>
  <c r="Q328" i="2" s="1"/>
  <c r="R328" i="2" s="1"/>
  <c r="S328" i="2" s="1"/>
  <c r="T328" i="2"/>
  <c r="Z326" i="2"/>
  <c r="AA326" i="2"/>
  <c r="AM321" i="2"/>
  <c r="AZ321" i="2"/>
  <c r="AN321" i="2"/>
  <c r="AB323" i="2"/>
  <c r="AC323" i="2" s="1"/>
  <c r="AD323" i="2" s="1"/>
  <c r="AE323" i="2" s="1"/>
  <c r="AF323" i="2" s="1"/>
  <c r="AG323" i="2"/>
  <c r="AO320" i="2"/>
  <c r="AP320" i="2" s="1"/>
  <c r="AQ320" i="2" s="1"/>
  <c r="AR320" i="2" s="1"/>
  <c r="AS320" i="2" s="1"/>
  <c r="AT320" i="2"/>
  <c r="AX320" i="2" s="1"/>
  <c r="AT322" i="2"/>
  <c r="AX322" i="2" s="1"/>
  <c r="AO322" i="2"/>
  <c r="AP322" i="2" s="1"/>
  <c r="AQ322" i="2" s="1"/>
  <c r="AR322" i="2" s="1"/>
  <c r="AS322" i="2" s="1"/>
  <c r="A332" i="2"/>
  <c r="B331" i="2"/>
  <c r="C331" i="2" s="1"/>
  <c r="D331" i="2" s="1"/>
  <c r="E331" i="2" s="1"/>
  <c r="F331" i="2" s="1"/>
  <c r="G331" i="2" s="1"/>
  <c r="H331" i="2" s="1"/>
  <c r="I331" i="2" s="1"/>
  <c r="K330" i="2"/>
  <c r="J330" i="2"/>
  <c r="AY319" i="2"/>
  <c r="AU319" i="2"/>
  <c r="AW319" i="2" s="1"/>
  <c r="AG324" i="2"/>
  <c r="AB324" i="2"/>
  <c r="AC324" i="2" s="1"/>
  <c r="AD324" i="2" s="1"/>
  <c r="AE324" i="2" s="1"/>
  <c r="AF324" i="2" s="1"/>
  <c r="AH324" i="2" s="1"/>
  <c r="AI324" i="2" s="1"/>
  <c r="U327" i="2"/>
  <c r="V327" i="2" s="1"/>
  <c r="G402" i="1"/>
  <c r="K401" i="1"/>
  <c r="I401" i="1"/>
  <c r="H401" i="1"/>
  <c r="M401" i="1"/>
  <c r="J401" i="1"/>
  <c r="AA325" i="2" l="1"/>
  <c r="M329" i="2"/>
  <c r="AY322" i="2"/>
  <c r="AU322" i="2"/>
  <c r="AW322" i="2" s="1"/>
  <c r="AT321" i="2"/>
  <c r="AX321" i="2" s="1"/>
  <c r="AO321" i="2"/>
  <c r="AP321" i="2" s="1"/>
  <c r="AQ321" i="2" s="1"/>
  <c r="AR321" i="2" s="1"/>
  <c r="AS321" i="2" s="1"/>
  <c r="U328" i="2"/>
  <c r="V328" i="2" s="1"/>
  <c r="AK324" i="2"/>
  <c r="AJ324" i="2"/>
  <c r="BA324" i="2"/>
  <c r="A333" i="2"/>
  <c r="B332" i="2"/>
  <c r="C332" i="2" s="1"/>
  <c r="D332" i="2" s="1"/>
  <c r="E332" i="2" s="1"/>
  <c r="F332" i="2" s="1"/>
  <c r="G332" i="2" s="1"/>
  <c r="H332" i="2" s="1"/>
  <c r="I332" i="2" s="1"/>
  <c r="AY320" i="2"/>
  <c r="AU320" i="2"/>
  <c r="AW320" i="2" s="1"/>
  <c r="L401" i="1"/>
  <c r="P401" i="1" s="1"/>
  <c r="K331" i="2"/>
  <c r="J331" i="2"/>
  <c r="X327" i="2"/>
  <c r="W327" i="2"/>
  <c r="AG326" i="2"/>
  <c r="AB326" i="2"/>
  <c r="AC326" i="2" s="1"/>
  <c r="AD326" i="2" s="1"/>
  <c r="AE326" i="2" s="1"/>
  <c r="AF326" i="2" s="1"/>
  <c r="AH326" i="2" s="1"/>
  <c r="AI326" i="2" s="1"/>
  <c r="L330" i="2"/>
  <c r="AB325" i="2"/>
  <c r="AC325" i="2" s="1"/>
  <c r="AD325" i="2" s="1"/>
  <c r="AE325" i="2" s="1"/>
  <c r="AF325" i="2" s="1"/>
  <c r="AG325" i="2"/>
  <c r="O329" i="2"/>
  <c r="P329" i="2" s="1"/>
  <c r="Q329" i="2" s="1"/>
  <c r="R329" i="2" s="1"/>
  <c r="S329" i="2" s="1"/>
  <c r="U329" i="2" s="1"/>
  <c r="V329" i="2" s="1"/>
  <c r="T329" i="2"/>
  <c r="AH323" i="2"/>
  <c r="AI323" i="2" s="1"/>
  <c r="J402" i="1"/>
  <c r="G403" i="1"/>
  <c r="H402" i="1"/>
  <c r="I402" i="1"/>
  <c r="K402" i="1"/>
  <c r="M402" i="1"/>
  <c r="AL324" i="2" l="1"/>
  <c r="Y327" i="2"/>
  <c r="Z327" i="2" s="1"/>
  <c r="AH325" i="2"/>
  <c r="AI325" i="2" s="1"/>
  <c r="AK325" i="2" s="1"/>
  <c r="K332" i="2"/>
  <c r="J332" i="2"/>
  <c r="M330" i="2"/>
  <c r="N330" i="2"/>
  <c r="A334" i="2"/>
  <c r="B333" i="2"/>
  <c r="C333" i="2" s="1"/>
  <c r="D333" i="2" s="1"/>
  <c r="E333" i="2" s="1"/>
  <c r="F333" i="2" s="1"/>
  <c r="G333" i="2" s="1"/>
  <c r="H333" i="2" s="1"/>
  <c r="I333" i="2" s="1"/>
  <c r="W328" i="2"/>
  <c r="X328" i="2"/>
  <c r="AK323" i="2"/>
  <c r="AJ323" i="2"/>
  <c r="BA323" i="2"/>
  <c r="L402" i="1"/>
  <c r="P402" i="1" s="1"/>
  <c r="W329" i="2"/>
  <c r="X329" i="2"/>
  <c r="AJ326" i="2"/>
  <c r="AK326" i="2"/>
  <c r="BA326" i="2"/>
  <c r="AM324" i="2"/>
  <c r="AZ324" i="2"/>
  <c r="AN324" i="2"/>
  <c r="AY321" i="2"/>
  <c r="AU321" i="2"/>
  <c r="AW321" i="2" s="1"/>
  <c r="L331" i="2"/>
  <c r="H403" i="1"/>
  <c r="K403" i="1"/>
  <c r="J403" i="1"/>
  <c r="G404" i="1"/>
  <c r="M403" i="1"/>
  <c r="I403" i="1"/>
  <c r="AJ325" i="2" l="1"/>
  <c r="BA325" i="2"/>
  <c r="AA327" i="2"/>
  <c r="AG327" i="2" s="1"/>
  <c r="K333" i="2"/>
  <c r="J333" i="2"/>
  <c r="A335" i="2"/>
  <c r="B334" i="2"/>
  <c r="C334" i="2" s="1"/>
  <c r="D334" i="2" s="1"/>
  <c r="E334" i="2" s="1"/>
  <c r="F334" i="2" s="1"/>
  <c r="G334" i="2" s="1"/>
  <c r="H334" i="2" s="1"/>
  <c r="I334" i="2" s="1"/>
  <c r="Y329" i="2"/>
  <c r="AL323" i="2"/>
  <c r="L332" i="2"/>
  <c r="AO324" i="2"/>
  <c r="AP324" i="2" s="1"/>
  <c r="AQ324" i="2" s="1"/>
  <c r="AR324" i="2" s="1"/>
  <c r="AS324" i="2" s="1"/>
  <c r="AT324" i="2"/>
  <c r="AX324" i="2" s="1"/>
  <c r="T330" i="2"/>
  <c r="O330" i="2"/>
  <c r="P330" i="2" s="1"/>
  <c r="Q330" i="2" s="1"/>
  <c r="R330" i="2" s="1"/>
  <c r="S330" i="2" s="1"/>
  <c r="AL325" i="2"/>
  <c r="M331" i="2"/>
  <c r="N331" i="2"/>
  <c r="AL326" i="2"/>
  <c r="Y328" i="2"/>
  <c r="L403" i="1"/>
  <c r="P403" i="1" s="1"/>
  <c r="K404" i="1"/>
  <c r="H404" i="1"/>
  <c r="I404" i="1"/>
  <c r="G405" i="1"/>
  <c r="J404" i="1"/>
  <c r="M404" i="1"/>
  <c r="AB327" i="2" l="1"/>
  <c r="AC327" i="2" s="1"/>
  <c r="AD327" i="2" s="1"/>
  <c r="AE327" i="2" s="1"/>
  <c r="AF327" i="2" s="1"/>
  <c r="L404" i="1"/>
  <c r="Z328" i="2"/>
  <c r="AA328" i="2"/>
  <c r="AM323" i="2"/>
  <c r="AZ323" i="2"/>
  <c r="AN323" i="2"/>
  <c r="M332" i="2"/>
  <c r="N332" i="2"/>
  <c r="U330" i="2"/>
  <c r="V330" i="2" s="1"/>
  <c r="L333" i="2"/>
  <c r="K334" i="2"/>
  <c r="J334" i="2"/>
  <c r="AH327" i="2"/>
  <c r="AI327" i="2" s="1"/>
  <c r="AM325" i="2"/>
  <c r="AZ325" i="2"/>
  <c r="AN325" i="2"/>
  <c r="AY324" i="2"/>
  <c r="AU324" i="2"/>
  <c r="AW324" i="2" s="1"/>
  <c r="A336" i="2"/>
  <c r="B335" i="2"/>
  <c r="C335" i="2" s="1"/>
  <c r="D335" i="2" s="1"/>
  <c r="E335" i="2" s="1"/>
  <c r="F335" i="2" s="1"/>
  <c r="G335" i="2" s="1"/>
  <c r="H335" i="2" s="1"/>
  <c r="I335" i="2" s="1"/>
  <c r="AM326" i="2"/>
  <c r="AZ326" i="2"/>
  <c r="AN326" i="2"/>
  <c r="O331" i="2"/>
  <c r="P331" i="2" s="1"/>
  <c r="Q331" i="2" s="1"/>
  <c r="R331" i="2" s="1"/>
  <c r="S331" i="2" s="1"/>
  <c r="T331" i="2"/>
  <c r="Z329" i="2"/>
  <c r="AA329" i="2"/>
  <c r="P404" i="1"/>
  <c r="K405" i="1"/>
  <c r="I405" i="1"/>
  <c r="H405" i="1"/>
  <c r="J405" i="1"/>
  <c r="M405" i="1"/>
  <c r="G406" i="1"/>
  <c r="L405" i="1" l="1"/>
  <c r="L334" i="2"/>
  <c r="J335" i="2"/>
  <c r="K335" i="2"/>
  <c r="M333" i="2"/>
  <c r="N333" i="2"/>
  <c r="AB329" i="2"/>
  <c r="AC329" i="2" s="1"/>
  <c r="AD329" i="2" s="1"/>
  <c r="AE329" i="2" s="1"/>
  <c r="AF329" i="2" s="1"/>
  <c r="AG329" i="2"/>
  <c r="AT325" i="2"/>
  <c r="AX325" i="2" s="1"/>
  <c r="AO325" i="2"/>
  <c r="AP325" i="2" s="1"/>
  <c r="AQ325" i="2" s="1"/>
  <c r="AR325" i="2" s="1"/>
  <c r="AS325" i="2" s="1"/>
  <c r="T332" i="2"/>
  <c r="O332" i="2"/>
  <c r="P332" i="2" s="1"/>
  <c r="Q332" i="2" s="1"/>
  <c r="R332" i="2" s="1"/>
  <c r="S332" i="2" s="1"/>
  <c r="AO326" i="2"/>
  <c r="AP326" i="2" s="1"/>
  <c r="AQ326" i="2" s="1"/>
  <c r="AR326" i="2" s="1"/>
  <c r="AS326" i="2" s="1"/>
  <c r="AT326" i="2"/>
  <c r="AX326" i="2" s="1"/>
  <c r="BA327" i="2"/>
  <c r="AK327" i="2"/>
  <c r="AJ327" i="2"/>
  <c r="AG328" i="2"/>
  <c r="AB328" i="2"/>
  <c r="AC328" i="2" s="1"/>
  <c r="AD328" i="2" s="1"/>
  <c r="AE328" i="2" s="1"/>
  <c r="AF328" i="2" s="1"/>
  <c r="AH328" i="2" s="1"/>
  <c r="AI328" i="2" s="1"/>
  <c r="A337" i="2"/>
  <c r="B336" i="2"/>
  <c r="C336" i="2" s="1"/>
  <c r="D336" i="2" s="1"/>
  <c r="E336" i="2" s="1"/>
  <c r="F336" i="2" s="1"/>
  <c r="G336" i="2" s="1"/>
  <c r="H336" i="2" s="1"/>
  <c r="I336" i="2" s="1"/>
  <c r="M334" i="2"/>
  <c r="N334" i="2"/>
  <c r="AT323" i="2"/>
  <c r="AX323" i="2" s="1"/>
  <c r="AO323" i="2"/>
  <c r="AP323" i="2" s="1"/>
  <c r="AQ323" i="2" s="1"/>
  <c r="AR323" i="2" s="1"/>
  <c r="AS323" i="2" s="1"/>
  <c r="W330" i="2"/>
  <c r="X330" i="2"/>
  <c r="U331" i="2"/>
  <c r="V331" i="2" s="1"/>
  <c r="P405" i="1"/>
  <c r="K406" i="1"/>
  <c r="I406" i="1"/>
  <c r="J406" i="1"/>
  <c r="G407" i="1"/>
  <c r="H406" i="1"/>
  <c r="M406" i="1"/>
  <c r="L335" i="2" l="1"/>
  <c r="AK328" i="2"/>
  <c r="AJ328" i="2"/>
  <c r="BA328" i="2"/>
  <c r="O334" i="2"/>
  <c r="P334" i="2" s="1"/>
  <c r="Q334" i="2" s="1"/>
  <c r="R334" i="2" s="1"/>
  <c r="S334" i="2" s="1"/>
  <c r="T334" i="2"/>
  <c r="A338" i="2"/>
  <c r="B337" i="2"/>
  <c r="C337" i="2"/>
  <c r="D337" i="2" s="1"/>
  <c r="E337" i="2" s="1"/>
  <c r="F337" i="2" s="1"/>
  <c r="G337" i="2" s="1"/>
  <c r="H337" i="2" s="1"/>
  <c r="I337" i="2" s="1"/>
  <c r="Y330" i="2"/>
  <c r="U332" i="2"/>
  <c r="V332" i="2" s="1"/>
  <c r="AH329" i="2"/>
  <c r="AI329" i="2" s="1"/>
  <c r="K336" i="2"/>
  <c r="J336" i="2"/>
  <c r="AY326" i="2"/>
  <c r="AU326" i="2"/>
  <c r="AW326" i="2" s="1"/>
  <c r="O333" i="2"/>
  <c r="P333" i="2" s="1"/>
  <c r="Q333" i="2" s="1"/>
  <c r="R333" i="2" s="1"/>
  <c r="S333" i="2" s="1"/>
  <c r="T333" i="2"/>
  <c r="AL327" i="2"/>
  <c r="AY323" i="2"/>
  <c r="AU323" i="2"/>
  <c r="AW323" i="2" s="1"/>
  <c r="M335" i="2"/>
  <c r="N335" i="2"/>
  <c r="X331" i="2"/>
  <c r="W331" i="2"/>
  <c r="Y331" i="2" s="1"/>
  <c r="AY325" i="2"/>
  <c r="AU325" i="2"/>
  <c r="AW325" i="2" s="1"/>
  <c r="H407" i="1"/>
  <c r="I407" i="1"/>
  <c r="J407" i="1"/>
  <c r="G408" i="1"/>
  <c r="M407" i="1"/>
  <c r="K407" i="1"/>
  <c r="L406" i="1"/>
  <c r="P406" i="1" s="1"/>
  <c r="L336" i="2" l="1"/>
  <c r="O335" i="2"/>
  <c r="P335" i="2" s="1"/>
  <c r="Q335" i="2" s="1"/>
  <c r="R335" i="2" s="1"/>
  <c r="S335" i="2" s="1"/>
  <c r="T335" i="2"/>
  <c r="M336" i="2"/>
  <c r="N336" i="2"/>
  <c r="K337" i="2"/>
  <c r="J337" i="2"/>
  <c r="AZ327" i="2"/>
  <c r="AM327" i="2"/>
  <c r="AN327" i="2"/>
  <c r="A339" i="2"/>
  <c r="B338" i="2"/>
  <c r="C338" i="2" s="1"/>
  <c r="D338" i="2" s="1"/>
  <c r="E338" i="2" s="1"/>
  <c r="F338" i="2" s="1"/>
  <c r="G338" i="2" s="1"/>
  <c r="AL328" i="2"/>
  <c r="W332" i="2"/>
  <c r="X332" i="2"/>
  <c r="AK329" i="2"/>
  <c r="AL329" i="2" s="1"/>
  <c r="BA329" i="2"/>
  <c r="AJ329" i="2"/>
  <c r="Z331" i="2"/>
  <c r="AA331" i="2"/>
  <c r="Z330" i="2"/>
  <c r="AA330" i="2"/>
  <c r="U333" i="2"/>
  <c r="V333" i="2" s="1"/>
  <c r="U334" i="2"/>
  <c r="V334" i="2" s="1"/>
  <c r="K408" i="1"/>
  <c r="G409" i="1"/>
  <c r="H408" i="1"/>
  <c r="J408" i="1"/>
  <c r="I408" i="1"/>
  <c r="M408" i="1"/>
  <c r="L407" i="1"/>
  <c r="P407" i="1" s="1"/>
  <c r="U335" i="2" l="1"/>
  <c r="V335" i="2" s="1"/>
  <c r="H338" i="2"/>
  <c r="I338" i="2" s="1"/>
  <c r="X333" i="2"/>
  <c r="W333" i="2"/>
  <c r="AM329" i="2"/>
  <c r="AZ329" i="2"/>
  <c r="AN329" i="2"/>
  <c r="A340" i="2"/>
  <c r="B339" i="2"/>
  <c r="C339" i="2" s="1"/>
  <c r="D339" i="2" s="1"/>
  <c r="E339" i="2" s="1"/>
  <c r="F339" i="2" s="1"/>
  <c r="G339" i="2" s="1"/>
  <c r="H339" i="2" s="1"/>
  <c r="I339" i="2" s="1"/>
  <c r="L337" i="2"/>
  <c r="W335" i="2"/>
  <c r="X335" i="2"/>
  <c r="W334" i="2"/>
  <c r="X334" i="2"/>
  <c r="AB330" i="2"/>
  <c r="AC330" i="2" s="1"/>
  <c r="AD330" i="2" s="1"/>
  <c r="AE330" i="2" s="1"/>
  <c r="AF330" i="2" s="1"/>
  <c r="AG330" i="2"/>
  <c r="AM328" i="2"/>
  <c r="AZ328" i="2"/>
  <c r="AN328" i="2"/>
  <c r="T336" i="2"/>
  <c r="O336" i="2"/>
  <c r="P336" i="2" s="1"/>
  <c r="Q336" i="2" s="1"/>
  <c r="R336" i="2" s="1"/>
  <c r="S336" i="2" s="1"/>
  <c r="U336" i="2" s="1"/>
  <c r="V336" i="2" s="1"/>
  <c r="L408" i="1"/>
  <c r="P408" i="1" s="1"/>
  <c r="AB331" i="2"/>
  <c r="AC331" i="2" s="1"/>
  <c r="AD331" i="2" s="1"/>
  <c r="AE331" i="2" s="1"/>
  <c r="AF331" i="2" s="1"/>
  <c r="AG331" i="2"/>
  <c r="AO327" i="2"/>
  <c r="AP327" i="2" s="1"/>
  <c r="AQ327" i="2" s="1"/>
  <c r="AR327" i="2" s="1"/>
  <c r="AS327" i="2" s="1"/>
  <c r="AT327" i="2"/>
  <c r="AX327" i="2" s="1"/>
  <c r="Y332" i="2"/>
  <c r="K409" i="1"/>
  <c r="G410" i="1"/>
  <c r="H409" i="1"/>
  <c r="M409" i="1"/>
  <c r="J409" i="1"/>
  <c r="I409" i="1"/>
  <c r="AH331" i="2" l="1"/>
  <c r="AI331" i="2" s="1"/>
  <c r="Y333" i="2"/>
  <c r="Y334" i="2"/>
  <c r="AA334" i="2" s="1"/>
  <c r="AH330" i="2"/>
  <c r="AI330" i="2" s="1"/>
  <c r="AJ330" i="2" s="1"/>
  <c r="Y335" i="2"/>
  <c r="Z335" i="2" s="1"/>
  <c r="L409" i="1"/>
  <c r="P409" i="1" s="1"/>
  <c r="J339" i="2"/>
  <c r="K339" i="2"/>
  <c r="AY327" i="2"/>
  <c r="AU327" i="2"/>
  <c r="AW327" i="2" s="1"/>
  <c r="AO329" i="2"/>
  <c r="AP329" i="2" s="1"/>
  <c r="AQ329" i="2" s="1"/>
  <c r="AR329" i="2" s="1"/>
  <c r="AS329" i="2" s="1"/>
  <c r="AT329" i="2"/>
  <c r="AX329" i="2" s="1"/>
  <c r="M337" i="2"/>
  <c r="N337" i="2"/>
  <c r="K338" i="2"/>
  <c r="J338" i="2"/>
  <c r="Z332" i="2"/>
  <c r="AA332" i="2"/>
  <c r="W336" i="2"/>
  <c r="X336" i="2"/>
  <c r="AO328" i="2"/>
  <c r="AP328" i="2" s="1"/>
  <c r="AQ328" i="2" s="1"/>
  <c r="AR328" i="2" s="1"/>
  <c r="AS328" i="2" s="1"/>
  <c r="AT328" i="2"/>
  <c r="AX328" i="2" s="1"/>
  <c r="BA331" i="2"/>
  <c r="AJ331" i="2"/>
  <c r="AK331" i="2"/>
  <c r="A341" i="2"/>
  <c r="B340" i="2"/>
  <c r="C340" i="2" s="1"/>
  <c r="D340" i="2" s="1"/>
  <c r="E340" i="2" s="1"/>
  <c r="F340" i="2" s="1"/>
  <c r="G340" i="2" s="1"/>
  <c r="H340" i="2" s="1"/>
  <c r="I340" i="2" s="1"/>
  <c r="Z333" i="2"/>
  <c r="AA333" i="2"/>
  <c r="I410" i="1"/>
  <c r="K410" i="1"/>
  <c r="G411" i="1"/>
  <c r="H410" i="1"/>
  <c r="M410" i="1"/>
  <c r="J410" i="1"/>
  <c r="Z334" i="2" l="1"/>
  <c r="AA335" i="2"/>
  <c r="AK330" i="2"/>
  <c r="BA330" i="2"/>
  <c r="L339" i="2"/>
  <c r="AL331" i="2"/>
  <c r="AZ331" i="2" s="1"/>
  <c r="J340" i="2"/>
  <c r="K340" i="2"/>
  <c r="AB332" i="2"/>
  <c r="AC332" i="2" s="1"/>
  <c r="AD332" i="2" s="1"/>
  <c r="AE332" i="2" s="1"/>
  <c r="AF332" i="2" s="1"/>
  <c r="AG332" i="2"/>
  <c r="AY329" i="2"/>
  <c r="AU329" i="2"/>
  <c r="AW329" i="2" s="1"/>
  <c r="M339" i="2"/>
  <c r="N339" i="2"/>
  <c r="AG333" i="2"/>
  <c r="AB333" i="2"/>
  <c r="AC333" i="2" s="1"/>
  <c r="AD333" i="2" s="1"/>
  <c r="AE333" i="2" s="1"/>
  <c r="AF333" i="2" s="1"/>
  <c r="AY328" i="2"/>
  <c r="AU328" i="2"/>
  <c r="AW328" i="2" s="1"/>
  <c r="AB335" i="2"/>
  <c r="AC335" i="2" s="1"/>
  <c r="AD335" i="2" s="1"/>
  <c r="AE335" i="2" s="1"/>
  <c r="AF335" i="2" s="1"/>
  <c r="AG335" i="2"/>
  <c r="L338" i="2"/>
  <c r="A342" i="2"/>
  <c r="B341" i="2"/>
  <c r="C341" i="2" s="1"/>
  <c r="D341" i="2" s="1"/>
  <c r="E341" i="2" s="1"/>
  <c r="F341" i="2" s="1"/>
  <c r="G341" i="2" s="1"/>
  <c r="H341" i="2" s="1"/>
  <c r="I341" i="2" s="1"/>
  <c r="AB334" i="2"/>
  <c r="AC334" i="2" s="1"/>
  <c r="AD334" i="2" s="1"/>
  <c r="AE334" i="2" s="1"/>
  <c r="AF334" i="2" s="1"/>
  <c r="AG334" i="2"/>
  <c r="O337" i="2"/>
  <c r="P337" i="2" s="1"/>
  <c r="Q337" i="2" s="1"/>
  <c r="R337" i="2" s="1"/>
  <c r="S337" i="2" s="1"/>
  <c r="T337" i="2"/>
  <c r="AL330" i="2"/>
  <c r="Y336" i="2"/>
  <c r="L410" i="1"/>
  <c r="P410" i="1" s="1"/>
  <c r="K411" i="1"/>
  <c r="J411" i="1"/>
  <c r="G412" i="1"/>
  <c r="I411" i="1"/>
  <c r="H411" i="1"/>
  <c r="M411" i="1"/>
  <c r="U337" i="2" l="1"/>
  <c r="V337" i="2" s="1"/>
  <c r="AM331" i="2"/>
  <c r="AH332" i="2"/>
  <c r="AI332" i="2" s="1"/>
  <c r="AJ332" i="2" s="1"/>
  <c r="AN331" i="2"/>
  <c r="AO331" i="2" s="1"/>
  <c r="AP331" i="2" s="1"/>
  <c r="AQ331" i="2" s="1"/>
  <c r="AR331" i="2" s="1"/>
  <c r="AS331" i="2" s="1"/>
  <c r="AH333" i="2"/>
  <c r="AI333" i="2" s="1"/>
  <c r="AJ333" i="2" s="1"/>
  <c r="O339" i="2"/>
  <c r="P339" i="2" s="1"/>
  <c r="Q339" i="2" s="1"/>
  <c r="R339" i="2" s="1"/>
  <c r="S339" i="2" s="1"/>
  <c r="L340" i="2"/>
  <c r="N340" i="2" s="1"/>
  <c r="J341" i="2"/>
  <c r="K341" i="2"/>
  <c r="Z336" i="2"/>
  <c r="AA336" i="2"/>
  <c r="BA332" i="2"/>
  <c r="X337" i="2"/>
  <c r="W337" i="2"/>
  <c r="M338" i="2"/>
  <c r="N338" i="2"/>
  <c r="A343" i="2"/>
  <c r="B342" i="2"/>
  <c r="C342" i="2" s="1"/>
  <c r="D342" i="2" s="1"/>
  <c r="E342" i="2" s="1"/>
  <c r="F342" i="2" s="1"/>
  <c r="G342" i="2" s="1"/>
  <c r="H342" i="2" s="1"/>
  <c r="I342" i="2" s="1"/>
  <c r="T339" i="2"/>
  <c r="AZ330" i="2"/>
  <c r="AM330" i="2"/>
  <c r="AN330" i="2"/>
  <c r="AH334" i="2"/>
  <c r="AI334" i="2" s="1"/>
  <c r="AH335" i="2"/>
  <c r="AI335" i="2" s="1"/>
  <c r="L411" i="1"/>
  <c r="P411" i="1" s="1"/>
  <c r="K412" i="1"/>
  <c r="H412" i="1"/>
  <c r="I412" i="1"/>
  <c r="J412" i="1"/>
  <c r="G413" i="1"/>
  <c r="M412" i="1"/>
  <c r="AT331" i="2" l="1"/>
  <c r="AX331" i="2" s="1"/>
  <c r="M340" i="2"/>
  <c r="BA333" i="2"/>
  <c r="K18" i="1" s="1"/>
  <c r="AK333" i="2"/>
  <c r="AL333" i="2" s="1"/>
  <c r="AM333" i="2" s="1"/>
  <c r="U339" i="2"/>
  <c r="V339" i="2" s="1"/>
  <c r="AK332" i="2"/>
  <c r="AL332" i="2" s="1"/>
  <c r="Y337" i="2"/>
  <c r="AA337" i="2" s="1"/>
  <c r="L341" i="2"/>
  <c r="N341" i="2" s="1"/>
  <c r="K342" i="2"/>
  <c r="J342" i="2"/>
  <c r="X339" i="2"/>
  <c r="W339" i="2"/>
  <c r="AO330" i="2"/>
  <c r="AP330" i="2" s="1"/>
  <c r="AQ330" i="2" s="1"/>
  <c r="AR330" i="2" s="1"/>
  <c r="AS330" i="2" s="1"/>
  <c r="AT330" i="2"/>
  <c r="AX330" i="2" s="1"/>
  <c r="BA334" i="2"/>
  <c r="AJ334" i="2"/>
  <c r="AK334" i="2"/>
  <c r="L412" i="1"/>
  <c r="P412" i="1" s="1"/>
  <c r="AK335" i="2"/>
  <c r="AJ335" i="2"/>
  <c r="BA335" i="2"/>
  <c r="A344" i="2"/>
  <c r="B343" i="2"/>
  <c r="C343" i="2" s="1"/>
  <c r="D343" i="2" s="1"/>
  <c r="E343" i="2" s="1"/>
  <c r="F343" i="2" s="1"/>
  <c r="G343" i="2" s="1"/>
  <c r="H343" i="2" s="1"/>
  <c r="I343" i="2" s="1"/>
  <c r="T340" i="2"/>
  <c r="O340" i="2"/>
  <c r="P340" i="2" s="1"/>
  <c r="Q340" i="2" s="1"/>
  <c r="R340" i="2" s="1"/>
  <c r="S340" i="2" s="1"/>
  <c r="AY331" i="2"/>
  <c r="AU331" i="2"/>
  <c r="AW331" i="2" s="1"/>
  <c r="O338" i="2"/>
  <c r="P338" i="2" s="1"/>
  <c r="Q338" i="2" s="1"/>
  <c r="R338" i="2" s="1"/>
  <c r="S338" i="2" s="1"/>
  <c r="T338" i="2"/>
  <c r="AB336" i="2"/>
  <c r="AC336" i="2" s="1"/>
  <c r="AD336" i="2" s="1"/>
  <c r="AE336" i="2" s="1"/>
  <c r="AF336" i="2" s="1"/>
  <c r="AG336" i="2"/>
  <c r="J413" i="1"/>
  <c r="I413" i="1"/>
  <c r="G414" i="1"/>
  <c r="H413" i="1"/>
  <c r="K413" i="1"/>
  <c r="M413" i="1"/>
  <c r="AL335" i="2" l="1"/>
  <c r="L342" i="2"/>
  <c r="Z337" i="2"/>
  <c r="AB337" i="2" s="1"/>
  <c r="AC337" i="2" s="1"/>
  <c r="AD337" i="2" s="1"/>
  <c r="AE337" i="2" s="1"/>
  <c r="AF337" i="2" s="1"/>
  <c r="AN332" i="2"/>
  <c r="AZ332" i="2"/>
  <c r="AH336" i="2"/>
  <c r="AI336" i="2" s="1"/>
  <c r="BA336" i="2" s="1"/>
  <c r="AZ333" i="2"/>
  <c r="J18" i="1" s="1"/>
  <c r="AN333" i="2"/>
  <c r="AO333" i="2" s="1"/>
  <c r="AP333" i="2" s="1"/>
  <c r="AQ333" i="2" s="1"/>
  <c r="AR333" i="2" s="1"/>
  <c r="AS333" i="2" s="1"/>
  <c r="AM332" i="2"/>
  <c r="AO332" i="2" s="1"/>
  <c r="AP332" i="2" s="1"/>
  <c r="AQ332" i="2" s="1"/>
  <c r="AR332" i="2" s="1"/>
  <c r="AS332" i="2" s="1"/>
  <c r="M341" i="2"/>
  <c r="O341" i="2" s="1"/>
  <c r="P341" i="2" s="1"/>
  <c r="Q341" i="2" s="1"/>
  <c r="R341" i="2" s="1"/>
  <c r="S341" i="2" s="1"/>
  <c r="Y339" i="2"/>
  <c r="Z339" i="2" s="1"/>
  <c r="U338" i="2"/>
  <c r="V338" i="2" s="1"/>
  <c r="K343" i="2"/>
  <c r="J343" i="2"/>
  <c r="AM335" i="2"/>
  <c r="AZ335" i="2"/>
  <c r="AN335" i="2"/>
  <c r="AY330" i="2"/>
  <c r="AU330" i="2"/>
  <c r="AW330" i="2" s="1"/>
  <c r="U340" i="2"/>
  <c r="V340" i="2" s="1"/>
  <c r="M342" i="2"/>
  <c r="N342" i="2"/>
  <c r="A345" i="2"/>
  <c r="B344" i="2"/>
  <c r="C344" i="2" s="1"/>
  <c r="D344" i="2" s="1"/>
  <c r="E344" i="2" s="1"/>
  <c r="F344" i="2" s="1"/>
  <c r="G344" i="2" s="1"/>
  <c r="H344" i="2" s="1"/>
  <c r="I344" i="2" s="1"/>
  <c r="AT333" i="2"/>
  <c r="AX333" i="2" s="1"/>
  <c r="AG337" i="2"/>
  <c r="AL334" i="2"/>
  <c r="L413" i="1"/>
  <c r="P413" i="1" s="1"/>
  <c r="K414" i="1"/>
  <c r="H414" i="1"/>
  <c r="J414" i="1"/>
  <c r="G415" i="1"/>
  <c r="M414" i="1"/>
  <c r="I414" i="1"/>
  <c r="AT332" i="2" l="1"/>
  <c r="AX332" i="2" s="1"/>
  <c r="AK336" i="2"/>
  <c r="AJ336" i="2"/>
  <c r="T341" i="2"/>
  <c r="U341" i="2" s="1"/>
  <c r="V341" i="2" s="1"/>
  <c r="AA339" i="2"/>
  <c r="AB339" i="2" s="1"/>
  <c r="AC339" i="2" s="1"/>
  <c r="AD339" i="2" s="1"/>
  <c r="AE339" i="2" s="1"/>
  <c r="AF339" i="2" s="1"/>
  <c r="L343" i="2"/>
  <c r="M343" i="2" s="1"/>
  <c r="L414" i="1"/>
  <c r="P414" i="1" s="1"/>
  <c r="K344" i="2"/>
  <c r="J344" i="2"/>
  <c r="AM334" i="2"/>
  <c r="AZ334" i="2"/>
  <c r="AN334" i="2"/>
  <c r="A346" i="2"/>
  <c r="B345" i="2"/>
  <c r="C345" i="2" s="1"/>
  <c r="D345" i="2" s="1"/>
  <c r="E345" i="2" s="1"/>
  <c r="F345" i="2" s="1"/>
  <c r="G345" i="2" s="1"/>
  <c r="X340" i="2"/>
  <c r="W340" i="2"/>
  <c r="AT335" i="2"/>
  <c r="AX335" i="2" s="1"/>
  <c r="AO335" i="2"/>
  <c r="AP335" i="2" s="1"/>
  <c r="AQ335" i="2" s="1"/>
  <c r="AR335" i="2" s="1"/>
  <c r="AS335" i="2" s="1"/>
  <c r="T342" i="2"/>
  <c r="O342" i="2"/>
  <c r="P342" i="2" s="1"/>
  <c r="Q342" i="2" s="1"/>
  <c r="R342" i="2" s="1"/>
  <c r="S342" i="2" s="1"/>
  <c r="X338" i="2"/>
  <c r="W338" i="2"/>
  <c r="AH337" i="2"/>
  <c r="AI337" i="2" s="1"/>
  <c r="AY333" i="2"/>
  <c r="I18" i="1" s="1"/>
  <c r="AU333" i="2"/>
  <c r="AW333" i="2" s="1"/>
  <c r="AY332" i="2"/>
  <c r="AU332" i="2"/>
  <c r="AW332" i="2" s="1"/>
  <c r="AG339" i="2"/>
  <c r="G416" i="1"/>
  <c r="K415" i="1"/>
  <c r="I415" i="1"/>
  <c r="J415" i="1"/>
  <c r="H415" i="1"/>
  <c r="M415" i="1"/>
  <c r="AL336" i="2" l="1"/>
  <c r="AN336" i="2" s="1"/>
  <c r="AZ336" i="2"/>
  <c r="AM336" i="2"/>
  <c r="X341" i="2"/>
  <c r="W341" i="2"/>
  <c r="Y341" i="2" s="1"/>
  <c r="Z341" i="2" s="1"/>
  <c r="N343" i="2"/>
  <c r="Y340" i="2"/>
  <c r="Z340" i="2" s="1"/>
  <c r="Y338" i="2"/>
  <c r="Z338" i="2" s="1"/>
  <c r="AH339" i="2"/>
  <c r="AI339" i="2" s="1"/>
  <c r="AK339" i="2" s="1"/>
  <c r="O343" i="2"/>
  <c r="P343" i="2" s="1"/>
  <c r="Q343" i="2" s="1"/>
  <c r="R343" i="2" s="1"/>
  <c r="S343" i="2" s="1"/>
  <c r="T343" i="2"/>
  <c r="AY335" i="2"/>
  <c r="AU335" i="2"/>
  <c r="AW335" i="2" s="1"/>
  <c r="A347" i="2"/>
  <c r="B346" i="2"/>
  <c r="C346" i="2" s="1"/>
  <c r="D346" i="2" s="1"/>
  <c r="E346" i="2" s="1"/>
  <c r="F346" i="2" s="1"/>
  <c r="G346" i="2" s="1"/>
  <c r="L344" i="2"/>
  <c r="AJ337" i="2"/>
  <c r="BA337" i="2"/>
  <c r="AK337" i="2"/>
  <c r="H345" i="2"/>
  <c r="I345" i="2" s="1"/>
  <c r="AT334" i="2"/>
  <c r="AX334" i="2" s="1"/>
  <c r="AO334" i="2"/>
  <c r="AP334" i="2" s="1"/>
  <c r="AQ334" i="2" s="1"/>
  <c r="AR334" i="2" s="1"/>
  <c r="AS334" i="2" s="1"/>
  <c r="O18" i="1"/>
  <c r="L18" i="1"/>
  <c r="P18" i="1" s="1"/>
  <c r="U342" i="2"/>
  <c r="V342" i="2" s="1"/>
  <c r="K416" i="1"/>
  <c r="G417" i="1"/>
  <c r="I416" i="1"/>
  <c r="H416" i="1"/>
  <c r="M416" i="1"/>
  <c r="J416" i="1"/>
  <c r="L415" i="1"/>
  <c r="P415" i="1" s="1"/>
  <c r="AT336" i="2" l="1"/>
  <c r="AX336" i="2" s="1"/>
  <c r="AO336" i="2"/>
  <c r="AP336" i="2" s="1"/>
  <c r="AQ336" i="2" s="1"/>
  <c r="AR336" i="2" s="1"/>
  <c r="AS336" i="2" s="1"/>
  <c r="AA338" i="2"/>
  <c r="AB338" i="2" s="1"/>
  <c r="AC338" i="2" s="1"/>
  <c r="AD338" i="2" s="1"/>
  <c r="AE338" i="2" s="1"/>
  <c r="AF338" i="2" s="1"/>
  <c r="AA340" i="2"/>
  <c r="AA341" i="2"/>
  <c r="AJ339" i="2"/>
  <c r="AL339" i="2" s="1"/>
  <c r="BA339" i="2"/>
  <c r="H346" i="2"/>
  <c r="I346" i="2" s="1"/>
  <c r="K345" i="2"/>
  <c r="J345" i="2"/>
  <c r="AB341" i="2"/>
  <c r="AC341" i="2" s="1"/>
  <c r="AD341" i="2" s="1"/>
  <c r="AE341" i="2" s="1"/>
  <c r="AF341" i="2" s="1"/>
  <c r="AG341" i="2"/>
  <c r="M344" i="2"/>
  <c r="N344" i="2"/>
  <c r="AG340" i="2"/>
  <c r="AB340" i="2"/>
  <c r="AC340" i="2" s="1"/>
  <c r="AD340" i="2" s="1"/>
  <c r="AE340" i="2" s="1"/>
  <c r="AF340" i="2" s="1"/>
  <c r="AL337" i="2"/>
  <c r="W342" i="2"/>
  <c r="X342" i="2"/>
  <c r="AY334" i="2"/>
  <c r="AU334" i="2"/>
  <c r="AW334" i="2" s="1"/>
  <c r="AY336" i="2"/>
  <c r="AU336" i="2"/>
  <c r="AW336" i="2" s="1"/>
  <c r="A348" i="2"/>
  <c r="B347" i="2"/>
  <c r="C347" i="2" s="1"/>
  <c r="D347" i="2" s="1"/>
  <c r="E347" i="2" s="1"/>
  <c r="F347" i="2" s="1"/>
  <c r="G347" i="2" s="1"/>
  <c r="U343" i="2"/>
  <c r="V343" i="2" s="1"/>
  <c r="J417" i="1"/>
  <c r="G418" i="1"/>
  <c r="K417" i="1"/>
  <c r="H417" i="1"/>
  <c r="I417" i="1"/>
  <c r="M417" i="1"/>
  <c r="L416" i="1"/>
  <c r="P416" i="1" s="1"/>
  <c r="AG338" i="2" l="1"/>
  <c r="L417" i="1"/>
  <c r="L345" i="2"/>
  <c r="Y342" i="2"/>
  <c r="AA342" i="2" s="1"/>
  <c r="AH341" i="2"/>
  <c r="AI341" i="2" s="1"/>
  <c r="AJ341" i="2" s="1"/>
  <c r="H347" i="2"/>
  <c r="I347" i="2" s="1"/>
  <c r="A349" i="2"/>
  <c r="B348" i="2"/>
  <c r="C348" i="2" s="1"/>
  <c r="D348" i="2" s="1"/>
  <c r="E348" i="2" s="1"/>
  <c r="F348" i="2" s="1"/>
  <c r="G348" i="2" s="1"/>
  <c r="H348" i="2" s="1"/>
  <c r="I348" i="2" s="1"/>
  <c r="AM337" i="2"/>
  <c r="AZ337" i="2"/>
  <c r="AN337" i="2"/>
  <c r="W343" i="2"/>
  <c r="X343" i="2"/>
  <c r="Z342" i="2"/>
  <c r="K346" i="2"/>
  <c r="J346" i="2"/>
  <c r="AH340" i="2"/>
  <c r="AI340" i="2" s="1"/>
  <c r="AH338" i="2"/>
  <c r="AI338" i="2" s="1"/>
  <c r="O344" i="2"/>
  <c r="P344" i="2" s="1"/>
  <c r="Q344" i="2" s="1"/>
  <c r="R344" i="2" s="1"/>
  <c r="S344" i="2" s="1"/>
  <c r="T344" i="2"/>
  <c r="AM339" i="2"/>
  <c r="AZ339" i="2"/>
  <c r="AN339" i="2"/>
  <c r="M345" i="2"/>
  <c r="N345" i="2"/>
  <c r="P417" i="1"/>
  <c r="I418" i="1"/>
  <c r="H418" i="1"/>
  <c r="J418" i="1"/>
  <c r="G419" i="1"/>
  <c r="M418" i="1"/>
  <c r="K418" i="1"/>
  <c r="AK341" i="2" l="1"/>
  <c r="BA341" i="2"/>
  <c r="Y343" i="2"/>
  <c r="L346" i="2"/>
  <c r="J348" i="2"/>
  <c r="K348" i="2"/>
  <c r="T345" i="2"/>
  <c r="O345" i="2"/>
  <c r="P345" i="2" s="1"/>
  <c r="Q345" i="2" s="1"/>
  <c r="R345" i="2" s="1"/>
  <c r="S345" i="2" s="1"/>
  <c r="AJ340" i="2"/>
  <c r="AK340" i="2"/>
  <c r="BA340" i="2"/>
  <c r="AB342" i="2"/>
  <c r="AC342" i="2" s="1"/>
  <c r="AD342" i="2" s="1"/>
  <c r="AE342" i="2" s="1"/>
  <c r="AF342" i="2" s="1"/>
  <c r="AG342" i="2"/>
  <c r="AO337" i="2"/>
  <c r="AP337" i="2" s="1"/>
  <c r="AQ337" i="2" s="1"/>
  <c r="AR337" i="2" s="1"/>
  <c r="AS337" i="2" s="1"/>
  <c r="AT337" i="2"/>
  <c r="AX337" i="2" s="1"/>
  <c r="AT339" i="2"/>
  <c r="AX339" i="2" s="1"/>
  <c r="AO339" i="2"/>
  <c r="AP339" i="2" s="1"/>
  <c r="AQ339" i="2" s="1"/>
  <c r="AR339" i="2" s="1"/>
  <c r="AS339" i="2" s="1"/>
  <c r="AK338" i="2"/>
  <c r="AJ338" i="2"/>
  <c r="BA338" i="2"/>
  <c r="K347" i="2"/>
  <c r="J347" i="2"/>
  <c r="A350" i="2"/>
  <c r="B349" i="2"/>
  <c r="C349" i="2" s="1"/>
  <c r="D349" i="2" s="1"/>
  <c r="E349" i="2" s="1"/>
  <c r="F349" i="2" s="1"/>
  <c r="G349" i="2" s="1"/>
  <c r="H349" i="2" s="1"/>
  <c r="I349" i="2" s="1"/>
  <c r="L418" i="1"/>
  <c r="P418" i="1" s="1"/>
  <c r="U344" i="2"/>
  <c r="V344" i="2" s="1"/>
  <c r="M346" i="2"/>
  <c r="N346" i="2"/>
  <c r="Z343" i="2"/>
  <c r="AA343" i="2"/>
  <c r="AL341" i="2"/>
  <c r="G420" i="1"/>
  <c r="M419" i="1"/>
  <c r="H419" i="1"/>
  <c r="I419" i="1"/>
  <c r="J419" i="1"/>
  <c r="K419" i="1"/>
  <c r="AH342" i="2" l="1"/>
  <c r="AI342" i="2" s="1"/>
  <c r="AL340" i="2"/>
  <c r="L348" i="2"/>
  <c r="J349" i="2"/>
  <c r="K349" i="2"/>
  <c r="AG343" i="2"/>
  <c r="AB343" i="2"/>
  <c r="AC343" i="2" s="1"/>
  <c r="AD343" i="2" s="1"/>
  <c r="AE343" i="2" s="1"/>
  <c r="AF343" i="2" s="1"/>
  <c r="AH343" i="2" s="1"/>
  <c r="AI343" i="2" s="1"/>
  <c r="AY339" i="2"/>
  <c r="AU339" i="2"/>
  <c r="AW339" i="2" s="1"/>
  <c r="AM340" i="2"/>
  <c r="AZ340" i="2"/>
  <c r="AN340" i="2"/>
  <c r="M348" i="2"/>
  <c r="N348" i="2"/>
  <c r="L419" i="1"/>
  <c r="P419" i="1" s="1"/>
  <c r="W344" i="2"/>
  <c r="X344" i="2"/>
  <c r="AY337" i="2"/>
  <c r="AU337" i="2"/>
  <c r="AW337" i="2" s="1"/>
  <c r="L347" i="2"/>
  <c r="AM341" i="2"/>
  <c r="AZ341" i="2"/>
  <c r="AN341" i="2"/>
  <c r="T346" i="2"/>
  <c r="O346" i="2"/>
  <c r="P346" i="2" s="1"/>
  <c r="Q346" i="2" s="1"/>
  <c r="R346" i="2" s="1"/>
  <c r="S346" i="2" s="1"/>
  <c r="U346" i="2" s="1"/>
  <c r="V346" i="2" s="1"/>
  <c r="A351" i="2"/>
  <c r="B350" i="2"/>
  <c r="C350" i="2" s="1"/>
  <c r="D350" i="2" s="1"/>
  <c r="E350" i="2" s="1"/>
  <c r="F350" i="2" s="1"/>
  <c r="G350" i="2" s="1"/>
  <c r="H350" i="2" s="1"/>
  <c r="I350" i="2" s="1"/>
  <c r="AL338" i="2"/>
  <c r="BA342" i="2"/>
  <c r="AK342" i="2"/>
  <c r="AJ342" i="2"/>
  <c r="AL342" i="2" s="1"/>
  <c r="U345" i="2"/>
  <c r="V345" i="2" s="1"/>
  <c r="H420" i="1"/>
  <c r="I420" i="1"/>
  <c r="J420" i="1"/>
  <c r="G421" i="1"/>
  <c r="K420" i="1"/>
  <c r="M420" i="1"/>
  <c r="L349" i="2" l="1"/>
  <c r="Y344" i="2"/>
  <c r="J350" i="2"/>
  <c r="K350" i="2"/>
  <c r="AM338" i="2"/>
  <c r="AZ338" i="2"/>
  <c r="AN338" i="2"/>
  <c r="M347" i="2"/>
  <c r="N347" i="2"/>
  <c r="Z344" i="2"/>
  <c r="AA344" i="2"/>
  <c r="M349" i="2"/>
  <c r="N349" i="2"/>
  <c r="L420" i="1"/>
  <c r="P420" i="1" s="1"/>
  <c r="W346" i="2"/>
  <c r="X346" i="2"/>
  <c r="AO341" i="2"/>
  <c r="AP341" i="2" s="1"/>
  <c r="AQ341" i="2" s="1"/>
  <c r="AR341" i="2" s="1"/>
  <c r="AS341" i="2" s="1"/>
  <c r="AT341" i="2"/>
  <c r="AX341" i="2" s="1"/>
  <c r="O348" i="2"/>
  <c r="P348" i="2" s="1"/>
  <c r="Q348" i="2" s="1"/>
  <c r="R348" i="2" s="1"/>
  <c r="S348" i="2" s="1"/>
  <c r="T348" i="2"/>
  <c r="X345" i="2"/>
  <c r="W345" i="2"/>
  <c r="A352" i="2"/>
  <c r="B351" i="2"/>
  <c r="C351" i="2" s="1"/>
  <c r="D351" i="2" s="1"/>
  <c r="E351" i="2" s="1"/>
  <c r="F351" i="2" s="1"/>
  <c r="G351" i="2" s="1"/>
  <c r="H351" i="2" s="1"/>
  <c r="I351" i="2" s="1"/>
  <c r="AO340" i="2"/>
  <c r="AP340" i="2" s="1"/>
  <c r="AQ340" i="2" s="1"/>
  <c r="AR340" i="2" s="1"/>
  <c r="AS340" i="2" s="1"/>
  <c r="AT340" i="2"/>
  <c r="AX340" i="2" s="1"/>
  <c r="AM342" i="2"/>
  <c r="AZ342" i="2"/>
  <c r="AN342" i="2"/>
  <c r="BA343" i="2"/>
  <c r="AJ343" i="2"/>
  <c r="AK343" i="2"/>
  <c r="G422" i="1"/>
  <c r="I421" i="1"/>
  <c r="H421" i="1"/>
  <c r="J421" i="1"/>
  <c r="K421" i="1"/>
  <c r="M421" i="1"/>
  <c r="Y346" i="2" l="1"/>
  <c r="L350" i="2"/>
  <c r="U348" i="2"/>
  <c r="V348" i="2" s="1"/>
  <c r="J351" i="2"/>
  <c r="K351" i="2"/>
  <c r="A353" i="2"/>
  <c r="B352" i="2"/>
  <c r="C352" i="2" s="1"/>
  <c r="D352" i="2" s="1"/>
  <c r="E352" i="2" s="1"/>
  <c r="F352" i="2" s="1"/>
  <c r="G352" i="2" s="1"/>
  <c r="H352" i="2" s="1"/>
  <c r="I352" i="2" s="1"/>
  <c r="W348" i="2"/>
  <c r="X348" i="2"/>
  <c r="Z346" i="2"/>
  <c r="AA346" i="2"/>
  <c r="M350" i="2"/>
  <c r="N350" i="2"/>
  <c r="AY340" i="2"/>
  <c r="AU340" i="2"/>
  <c r="AW340" i="2" s="1"/>
  <c r="T349" i="2"/>
  <c r="O349" i="2"/>
  <c r="P349" i="2" s="1"/>
  <c r="Q349" i="2" s="1"/>
  <c r="R349" i="2" s="1"/>
  <c r="S349" i="2" s="1"/>
  <c r="T347" i="2"/>
  <c r="O347" i="2"/>
  <c r="P347" i="2" s="1"/>
  <c r="Q347" i="2" s="1"/>
  <c r="R347" i="2" s="1"/>
  <c r="S347" i="2" s="1"/>
  <c r="AY341" i="2"/>
  <c r="AU341" i="2"/>
  <c r="AW341" i="2" s="1"/>
  <c r="AT338" i="2"/>
  <c r="AX338" i="2" s="1"/>
  <c r="AO338" i="2"/>
  <c r="AP338" i="2" s="1"/>
  <c r="AQ338" i="2" s="1"/>
  <c r="AR338" i="2" s="1"/>
  <c r="AS338" i="2" s="1"/>
  <c r="AT342" i="2"/>
  <c r="AX342" i="2" s="1"/>
  <c r="AO342" i="2"/>
  <c r="AP342" i="2" s="1"/>
  <c r="AQ342" i="2" s="1"/>
  <c r="AR342" i="2" s="1"/>
  <c r="AS342" i="2" s="1"/>
  <c r="AB344" i="2"/>
  <c r="AC344" i="2" s="1"/>
  <c r="AD344" i="2" s="1"/>
  <c r="AE344" i="2" s="1"/>
  <c r="AF344" i="2" s="1"/>
  <c r="AG344" i="2"/>
  <c r="AL343" i="2"/>
  <c r="Y345" i="2"/>
  <c r="H422" i="1"/>
  <c r="K422" i="1"/>
  <c r="I422" i="1"/>
  <c r="G423" i="1"/>
  <c r="J422" i="1"/>
  <c r="M422" i="1"/>
  <c r="L421" i="1"/>
  <c r="P421" i="1" s="1"/>
  <c r="U349" i="2" l="1"/>
  <c r="V349" i="2" s="1"/>
  <c r="W349" i="2" s="1"/>
  <c r="U347" i="2"/>
  <c r="V347" i="2" s="1"/>
  <c r="Y348" i="2"/>
  <c r="L422" i="1"/>
  <c r="L351" i="2"/>
  <c r="K352" i="2"/>
  <c r="J352" i="2"/>
  <c r="AZ343" i="2"/>
  <c r="AM343" i="2"/>
  <c r="AN343" i="2"/>
  <c r="O350" i="2"/>
  <c r="P350" i="2" s="1"/>
  <c r="Q350" i="2" s="1"/>
  <c r="R350" i="2" s="1"/>
  <c r="S350" i="2" s="1"/>
  <c r="T350" i="2"/>
  <c r="Z348" i="2"/>
  <c r="AA348" i="2"/>
  <c r="M351" i="2"/>
  <c r="N351" i="2"/>
  <c r="AY342" i="2"/>
  <c r="AU342" i="2"/>
  <c r="AW342" i="2" s="1"/>
  <c r="X349" i="2"/>
  <c r="Z345" i="2"/>
  <c r="AA345" i="2"/>
  <c r="AG346" i="2"/>
  <c r="AB346" i="2"/>
  <c r="AC346" i="2" s="1"/>
  <c r="AD346" i="2" s="1"/>
  <c r="AE346" i="2" s="1"/>
  <c r="AF346" i="2" s="1"/>
  <c r="A354" i="2"/>
  <c r="B353" i="2"/>
  <c r="C353" i="2" s="1"/>
  <c r="D353" i="2" s="1"/>
  <c r="E353" i="2" s="1"/>
  <c r="F353" i="2" s="1"/>
  <c r="G353" i="2" s="1"/>
  <c r="H353" i="2" s="1"/>
  <c r="I353" i="2" s="1"/>
  <c r="AH344" i="2"/>
  <c r="AI344" i="2" s="1"/>
  <c r="AY338" i="2"/>
  <c r="AU338" i="2"/>
  <c r="AW338" i="2" s="1"/>
  <c r="W347" i="2"/>
  <c r="X347" i="2"/>
  <c r="P422" i="1"/>
  <c r="H423" i="1"/>
  <c r="G424" i="1"/>
  <c r="M423" i="1"/>
  <c r="I423" i="1"/>
  <c r="J423" i="1"/>
  <c r="K423" i="1"/>
  <c r="U350" i="2" l="1"/>
  <c r="V350" i="2" s="1"/>
  <c r="L423" i="1"/>
  <c r="Y349" i="2"/>
  <c r="BA344" i="2"/>
  <c r="AJ344" i="2"/>
  <c r="AK344" i="2"/>
  <c r="Z349" i="2"/>
  <c r="AA349" i="2"/>
  <c r="O351" i="2"/>
  <c r="P351" i="2" s="1"/>
  <c r="Q351" i="2" s="1"/>
  <c r="R351" i="2" s="1"/>
  <c r="S351" i="2" s="1"/>
  <c r="U351" i="2" s="1"/>
  <c r="V351" i="2" s="1"/>
  <c r="T351" i="2"/>
  <c r="W350" i="2"/>
  <c r="X350" i="2"/>
  <c r="L352" i="2"/>
  <c r="K353" i="2"/>
  <c r="J353" i="2"/>
  <c r="AH346" i="2"/>
  <c r="AI346" i="2" s="1"/>
  <c r="A355" i="2"/>
  <c r="B354" i="2"/>
  <c r="C354" i="2" s="1"/>
  <c r="D354" i="2" s="1"/>
  <c r="E354" i="2" s="1"/>
  <c r="F354" i="2" s="1"/>
  <c r="G354" i="2" s="1"/>
  <c r="H354" i="2" s="1"/>
  <c r="I354" i="2" s="1"/>
  <c r="AG345" i="2"/>
  <c r="AB345" i="2"/>
  <c r="AC345" i="2" s="1"/>
  <c r="AD345" i="2" s="1"/>
  <c r="AE345" i="2" s="1"/>
  <c r="AF345" i="2" s="1"/>
  <c r="AH345" i="2" s="1"/>
  <c r="AI345" i="2" s="1"/>
  <c r="AG348" i="2"/>
  <c r="AB348" i="2"/>
  <c r="AC348" i="2" s="1"/>
  <c r="AD348" i="2" s="1"/>
  <c r="AE348" i="2" s="1"/>
  <c r="AF348" i="2" s="1"/>
  <c r="AT343" i="2"/>
  <c r="AX343" i="2" s="1"/>
  <c r="AO343" i="2"/>
  <c r="AP343" i="2" s="1"/>
  <c r="AQ343" i="2" s="1"/>
  <c r="AR343" i="2" s="1"/>
  <c r="AS343" i="2" s="1"/>
  <c r="Y347" i="2"/>
  <c r="P423" i="1"/>
  <c r="K424" i="1"/>
  <c r="G425" i="1"/>
  <c r="I424" i="1"/>
  <c r="J424" i="1"/>
  <c r="M424" i="1"/>
  <c r="H424" i="1"/>
  <c r="AH348" i="2" l="1"/>
  <c r="AI348" i="2" s="1"/>
  <c r="AL344" i="2"/>
  <c r="Y350" i="2"/>
  <c r="K354" i="2"/>
  <c r="J354" i="2"/>
  <c r="AY343" i="2"/>
  <c r="AU343" i="2"/>
  <c r="AW343" i="2" s="1"/>
  <c r="Z347" i="2"/>
  <c r="AA347" i="2"/>
  <c r="AK346" i="2"/>
  <c r="BA346" i="2"/>
  <c r="AJ346" i="2"/>
  <c r="L424" i="1"/>
  <c r="P424" i="1" s="1"/>
  <c r="AJ348" i="2"/>
  <c r="BA348" i="2"/>
  <c r="AK348" i="2"/>
  <c r="A356" i="2"/>
  <c r="B355" i="2"/>
  <c r="C355" i="2" s="1"/>
  <c r="D355" i="2" s="1"/>
  <c r="E355" i="2" s="1"/>
  <c r="F355" i="2" s="1"/>
  <c r="G355" i="2" s="1"/>
  <c r="H355" i="2" s="1"/>
  <c r="I355" i="2" s="1"/>
  <c r="M352" i="2"/>
  <c r="N352" i="2"/>
  <c r="W351" i="2"/>
  <c r="X351" i="2"/>
  <c r="AM344" i="2"/>
  <c r="AZ344" i="2"/>
  <c r="AN344" i="2"/>
  <c r="AJ345" i="2"/>
  <c r="BA345" i="2"/>
  <c r="AK345" i="2"/>
  <c r="Z350" i="2"/>
  <c r="AA350" i="2"/>
  <c r="AB349" i="2"/>
  <c r="AC349" i="2" s="1"/>
  <c r="AD349" i="2" s="1"/>
  <c r="AE349" i="2" s="1"/>
  <c r="AF349" i="2" s="1"/>
  <c r="AG349" i="2"/>
  <c r="L353" i="2"/>
  <c r="G426" i="1"/>
  <c r="J425" i="1"/>
  <c r="K425" i="1"/>
  <c r="H425" i="1"/>
  <c r="I425" i="1"/>
  <c r="M425" i="1"/>
  <c r="AL346" i="2" l="1"/>
  <c r="L354" i="2"/>
  <c r="AL345" i="2"/>
  <c r="AZ345" i="2" s="1"/>
  <c r="AH349" i="2"/>
  <c r="AI349" i="2" s="1"/>
  <c r="AJ349" i="2" s="1"/>
  <c r="L425" i="1"/>
  <c r="P425" i="1" s="1"/>
  <c r="K355" i="2"/>
  <c r="J355" i="2"/>
  <c r="M353" i="2"/>
  <c r="N353" i="2"/>
  <c r="AB350" i="2"/>
  <c r="AC350" i="2" s="1"/>
  <c r="AD350" i="2" s="1"/>
  <c r="AE350" i="2" s="1"/>
  <c r="AF350" i="2" s="1"/>
  <c r="AH350" i="2" s="1"/>
  <c r="AI350" i="2" s="1"/>
  <c r="AG350" i="2"/>
  <c r="AM346" i="2"/>
  <c r="AZ346" i="2"/>
  <c r="AN346" i="2"/>
  <c r="AG347" i="2"/>
  <c r="AB347" i="2"/>
  <c r="AC347" i="2" s="1"/>
  <c r="AD347" i="2" s="1"/>
  <c r="AE347" i="2" s="1"/>
  <c r="AF347" i="2" s="1"/>
  <c r="AH347" i="2" s="1"/>
  <c r="AI347" i="2" s="1"/>
  <c r="Y351" i="2"/>
  <c r="A357" i="2"/>
  <c r="B356" i="2"/>
  <c r="C356" i="2" s="1"/>
  <c r="D356" i="2" s="1"/>
  <c r="E356" i="2" s="1"/>
  <c r="F356" i="2" s="1"/>
  <c r="G356" i="2" s="1"/>
  <c r="H356" i="2" s="1"/>
  <c r="I356" i="2" s="1"/>
  <c r="M354" i="2"/>
  <c r="N354" i="2"/>
  <c r="AL348" i="2"/>
  <c r="AT344" i="2"/>
  <c r="AX344" i="2" s="1"/>
  <c r="AO344" i="2"/>
  <c r="AP344" i="2" s="1"/>
  <c r="AQ344" i="2" s="1"/>
  <c r="AR344" i="2" s="1"/>
  <c r="AS344" i="2" s="1"/>
  <c r="O352" i="2"/>
  <c r="P352" i="2" s="1"/>
  <c r="Q352" i="2" s="1"/>
  <c r="R352" i="2" s="1"/>
  <c r="S352" i="2" s="1"/>
  <c r="U352" i="2" s="1"/>
  <c r="V352" i="2" s="1"/>
  <c r="T352" i="2"/>
  <c r="K426" i="1"/>
  <c r="I426" i="1"/>
  <c r="J426" i="1"/>
  <c r="G427" i="1"/>
  <c r="M426" i="1"/>
  <c r="H426" i="1"/>
  <c r="AK349" i="2" l="1"/>
  <c r="BA349" i="2"/>
  <c r="AN345" i="2"/>
  <c r="AM345" i="2"/>
  <c r="AO345" i="2" s="1"/>
  <c r="AP345" i="2" s="1"/>
  <c r="AQ345" i="2" s="1"/>
  <c r="AR345" i="2" s="1"/>
  <c r="AS345" i="2" s="1"/>
  <c r="J356" i="2"/>
  <c r="K356" i="2"/>
  <c r="AJ350" i="2"/>
  <c r="BA350" i="2"/>
  <c r="AK350" i="2"/>
  <c r="X352" i="2"/>
  <c r="W352" i="2"/>
  <c r="O354" i="2"/>
  <c r="P354" i="2" s="1"/>
  <c r="Q354" i="2" s="1"/>
  <c r="R354" i="2" s="1"/>
  <c r="S354" i="2" s="1"/>
  <c r="T354" i="2"/>
  <c r="AZ348" i="2"/>
  <c r="AM348" i="2"/>
  <c r="AN348" i="2"/>
  <c r="L355" i="2"/>
  <c r="AJ347" i="2"/>
  <c r="BA347" i="2"/>
  <c r="AK347" i="2"/>
  <c r="AO346" i="2"/>
  <c r="AP346" i="2" s="1"/>
  <c r="AQ346" i="2" s="1"/>
  <c r="AR346" i="2" s="1"/>
  <c r="AS346" i="2" s="1"/>
  <c r="AT346" i="2"/>
  <c r="AX346" i="2" s="1"/>
  <c r="O353" i="2"/>
  <c r="P353" i="2" s="1"/>
  <c r="Q353" i="2" s="1"/>
  <c r="R353" i="2" s="1"/>
  <c r="S353" i="2" s="1"/>
  <c r="T353" i="2"/>
  <c r="AL349" i="2"/>
  <c r="AY344" i="2"/>
  <c r="AU344" i="2"/>
  <c r="AW344" i="2" s="1"/>
  <c r="A358" i="2"/>
  <c r="B357" i="2"/>
  <c r="C357" i="2" s="1"/>
  <c r="D357" i="2" s="1"/>
  <c r="E357" i="2" s="1"/>
  <c r="F357" i="2" s="1"/>
  <c r="G357" i="2" s="1"/>
  <c r="H357" i="2" s="1"/>
  <c r="I357" i="2" s="1"/>
  <c r="Z351" i="2"/>
  <c r="AA351" i="2"/>
  <c r="J427" i="1"/>
  <c r="K427" i="1"/>
  <c r="G428" i="1"/>
  <c r="H427" i="1"/>
  <c r="I427" i="1"/>
  <c r="M427" i="1"/>
  <c r="L426" i="1"/>
  <c r="P426" i="1" s="1"/>
  <c r="AT345" i="2" l="1"/>
  <c r="AX345" i="2" s="1"/>
  <c r="AL347" i="2"/>
  <c r="Y352" i="2"/>
  <c r="U353" i="2"/>
  <c r="V353" i="2" s="1"/>
  <c r="W353" i="2" s="1"/>
  <c r="L356" i="2"/>
  <c r="J357" i="2"/>
  <c r="K357" i="2"/>
  <c r="AY345" i="2"/>
  <c r="AU345" i="2"/>
  <c r="AW345" i="2" s="1"/>
  <c r="M356" i="2"/>
  <c r="N356" i="2"/>
  <c r="A359" i="2"/>
  <c r="B358" i="2"/>
  <c r="C358" i="2" s="1"/>
  <c r="D358" i="2" s="1"/>
  <c r="E358" i="2" s="1"/>
  <c r="F358" i="2" s="1"/>
  <c r="G358" i="2" s="1"/>
  <c r="H358" i="2" s="1"/>
  <c r="I358" i="2" s="1"/>
  <c r="AM349" i="2"/>
  <c r="AZ349" i="2"/>
  <c r="AN349" i="2"/>
  <c r="AY346" i="2"/>
  <c r="AU346" i="2"/>
  <c r="AW346" i="2" s="1"/>
  <c r="M355" i="2"/>
  <c r="N355" i="2"/>
  <c r="AO348" i="2"/>
  <c r="AP348" i="2" s="1"/>
  <c r="AQ348" i="2" s="1"/>
  <c r="AR348" i="2" s="1"/>
  <c r="AS348" i="2" s="1"/>
  <c r="AT348" i="2"/>
  <c r="AX348" i="2" s="1"/>
  <c r="Z352" i="2"/>
  <c r="AA352" i="2"/>
  <c r="AL350" i="2"/>
  <c r="AB351" i="2"/>
  <c r="AC351" i="2" s="1"/>
  <c r="AD351" i="2" s="1"/>
  <c r="AE351" i="2" s="1"/>
  <c r="AF351" i="2" s="1"/>
  <c r="AG351" i="2"/>
  <c r="AZ347" i="2"/>
  <c r="AM347" i="2"/>
  <c r="AN347" i="2"/>
  <c r="U354" i="2"/>
  <c r="V354" i="2" s="1"/>
  <c r="G429" i="1"/>
  <c r="H428" i="1"/>
  <c r="K428" i="1"/>
  <c r="I428" i="1"/>
  <c r="M428" i="1"/>
  <c r="J428" i="1"/>
  <c r="L427" i="1"/>
  <c r="P427" i="1" s="1"/>
  <c r="X353" i="2" l="1"/>
  <c r="Y353" i="2" s="1"/>
  <c r="L357" i="2"/>
  <c r="AO347" i="2"/>
  <c r="AP347" i="2" s="1"/>
  <c r="AQ347" i="2" s="1"/>
  <c r="AR347" i="2" s="1"/>
  <c r="AS347" i="2" s="1"/>
  <c r="AT347" i="2"/>
  <c r="AX347" i="2" s="1"/>
  <c r="AM350" i="2"/>
  <c r="AZ350" i="2"/>
  <c r="AN350" i="2"/>
  <c r="AY348" i="2"/>
  <c r="AU348" i="2"/>
  <c r="AW348" i="2" s="1"/>
  <c r="A360" i="2"/>
  <c r="B359" i="2"/>
  <c r="C359" i="2" s="1"/>
  <c r="D359" i="2" s="1"/>
  <c r="E359" i="2" s="1"/>
  <c r="F359" i="2" s="1"/>
  <c r="G359" i="2" s="1"/>
  <c r="M357" i="2"/>
  <c r="N357" i="2"/>
  <c r="AO349" i="2"/>
  <c r="AP349" i="2" s="1"/>
  <c r="AQ349" i="2" s="1"/>
  <c r="AR349" i="2" s="1"/>
  <c r="AS349" i="2" s="1"/>
  <c r="AT349" i="2"/>
  <c r="AX349" i="2" s="1"/>
  <c r="AH351" i="2"/>
  <c r="AI351" i="2" s="1"/>
  <c r="O355" i="2"/>
  <c r="P355" i="2" s="1"/>
  <c r="Q355" i="2" s="1"/>
  <c r="R355" i="2" s="1"/>
  <c r="S355" i="2" s="1"/>
  <c r="T355" i="2"/>
  <c r="K358" i="2"/>
  <c r="J358" i="2"/>
  <c r="O356" i="2"/>
  <c r="P356" i="2" s="1"/>
  <c r="Q356" i="2" s="1"/>
  <c r="R356" i="2" s="1"/>
  <c r="S356" i="2" s="1"/>
  <c r="T356" i="2"/>
  <c r="AB352" i="2"/>
  <c r="AC352" i="2" s="1"/>
  <c r="AD352" i="2" s="1"/>
  <c r="AE352" i="2" s="1"/>
  <c r="AF352" i="2" s="1"/>
  <c r="AH352" i="2" s="1"/>
  <c r="AI352" i="2" s="1"/>
  <c r="AG352" i="2"/>
  <c r="W354" i="2"/>
  <c r="X354" i="2"/>
  <c r="L428" i="1"/>
  <c r="P428" i="1" s="1"/>
  <c r="G430" i="1"/>
  <c r="H429" i="1"/>
  <c r="M429" i="1"/>
  <c r="I429" i="1"/>
  <c r="K429" i="1"/>
  <c r="J429" i="1"/>
  <c r="Z353" i="2" l="1"/>
  <c r="AA353" i="2"/>
  <c r="U356" i="2"/>
  <c r="V356" i="2" s="1"/>
  <c r="L358" i="2"/>
  <c r="AY347" i="2"/>
  <c r="AU347" i="2"/>
  <c r="AW347" i="2" s="1"/>
  <c r="AK352" i="2"/>
  <c r="BA352" i="2"/>
  <c r="AJ352" i="2"/>
  <c r="AG353" i="2"/>
  <c r="AB353" i="2"/>
  <c r="AC353" i="2" s="1"/>
  <c r="AD353" i="2" s="1"/>
  <c r="AE353" i="2" s="1"/>
  <c r="AF353" i="2" s="1"/>
  <c r="AH353" i="2" s="1"/>
  <c r="AI353" i="2" s="1"/>
  <c r="Y354" i="2"/>
  <c r="AY349" i="2"/>
  <c r="AU349" i="2"/>
  <c r="AW349" i="2" s="1"/>
  <c r="M358" i="2"/>
  <c r="N358" i="2"/>
  <c r="BA351" i="2"/>
  <c r="AK351" i="2"/>
  <c r="AJ351" i="2"/>
  <c r="O357" i="2"/>
  <c r="P357" i="2" s="1"/>
  <c r="Q357" i="2" s="1"/>
  <c r="R357" i="2" s="1"/>
  <c r="S357" i="2" s="1"/>
  <c r="T357" i="2"/>
  <c r="AT350" i="2"/>
  <c r="AX350" i="2" s="1"/>
  <c r="AO350" i="2"/>
  <c r="AP350" i="2" s="1"/>
  <c r="AQ350" i="2" s="1"/>
  <c r="AR350" i="2" s="1"/>
  <c r="AS350" i="2" s="1"/>
  <c r="L429" i="1"/>
  <c r="P429" i="1" s="1"/>
  <c r="H359" i="2"/>
  <c r="I359" i="2" s="1"/>
  <c r="X356" i="2"/>
  <c r="W356" i="2"/>
  <c r="A361" i="2"/>
  <c r="B360" i="2"/>
  <c r="C360" i="2" s="1"/>
  <c r="D360" i="2" s="1"/>
  <c r="E360" i="2" s="1"/>
  <c r="F360" i="2" s="1"/>
  <c r="G360" i="2" s="1"/>
  <c r="H360" i="2" s="1"/>
  <c r="I360" i="2" s="1"/>
  <c r="U355" i="2"/>
  <c r="V355" i="2" s="1"/>
  <c r="J430" i="1"/>
  <c r="G431" i="1"/>
  <c r="I430" i="1"/>
  <c r="K430" i="1"/>
  <c r="M430" i="1"/>
  <c r="H430" i="1"/>
  <c r="AL351" i="2" l="1"/>
  <c r="Y356" i="2"/>
  <c r="AL352" i="2"/>
  <c r="AM352" i="2" s="1"/>
  <c r="U357" i="2"/>
  <c r="V357" i="2" s="1"/>
  <c r="W357" i="2" s="1"/>
  <c r="K360" i="2"/>
  <c r="J360" i="2"/>
  <c r="Z356" i="2"/>
  <c r="AA356" i="2"/>
  <c r="A362" i="2"/>
  <c r="B361" i="2"/>
  <c r="C361" i="2" s="1"/>
  <c r="D361" i="2" s="1"/>
  <c r="E361" i="2" s="1"/>
  <c r="F361" i="2" s="1"/>
  <c r="G361" i="2" s="1"/>
  <c r="H361" i="2" s="1"/>
  <c r="I361" i="2" s="1"/>
  <c r="Z354" i="2"/>
  <c r="AA354" i="2"/>
  <c r="X355" i="2"/>
  <c r="W355" i="2"/>
  <c r="K359" i="2"/>
  <c r="J359" i="2"/>
  <c r="AY350" i="2"/>
  <c r="AU350" i="2"/>
  <c r="AW350" i="2" s="1"/>
  <c r="AM351" i="2"/>
  <c r="AZ351" i="2"/>
  <c r="AN351" i="2"/>
  <c r="T358" i="2"/>
  <c r="O358" i="2"/>
  <c r="P358" i="2" s="1"/>
  <c r="Q358" i="2" s="1"/>
  <c r="R358" i="2" s="1"/>
  <c r="S358" i="2" s="1"/>
  <c r="U358" i="2" s="1"/>
  <c r="V358" i="2" s="1"/>
  <c r="AJ353" i="2"/>
  <c r="BA353" i="2"/>
  <c r="AK353" i="2"/>
  <c r="L430" i="1"/>
  <c r="P430" i="1" s="1"/>
  <c r="K431" i="1"/>
  <c r="G432" i="1"/>
  <c r="J431" i="1"/>
  <c r="H431" i="1"/>
  <c r="I431" i="1"/>
  <c r="M431" i="1"/>
  <c r="AN352" i="2" l="1"/>
  <c r="AZ352" i="2"/>
  <c r="X357" i="2"/>
  <c r="L359" i="2"/>
  <c r="L360" i="2"/>
  <c r="J361" i="2"/>
  <c r="K361" i="2"/>
  <c r="M359" i="2"/>
  <c r="N359" i="2"/>
  <c r="A363" i="2"/>
  <c r="B362" i="2"/>
  <c r="C362" i="2" s="1"/>
  <c r="D362" i="2" s="1"/>
  <c r="E362" i="2" s="1"/>
  <c r="F362" i="2" s="1"/>
  <c r="G362" i="2" s="1"/>
  <c r="H362" i="2" s="1"/>
  <c r="I362" i="2" s="1"/>
  <c r="AT352" i="2"/>
  <c r="AX352" i="2" s="1"/>
  <c r="AO352" i="2"/>
  <c r="AP352" i="2" s="1"/>
  <c r="AQ352" i="2" s="1"/>
  <c r="AR352" i="2" s="1"/>
  <c r="AS352" i="2" s="1"/>
  <c r="M360" i="2"/>
  <c r="N360" i="2"/>
  <c r="X358" i="2"/>
  <c r="W358" i="2"/>
  <c r="AO351" i="2"/>
  <c r="AP351" i="2" s="1"/>
  <c r="AQ351" i="2" s="1"/>
  <c r="AR351" i="2" s="1"/>
  <c r="AS351" i="2" s="1"/>
  <c r="AT351" i="2"/>
  <c r="AX351" i="2" s="1"/>
  <c r="AG356" i="2"/>
  <c r="AB356" i="2"/>
  <c r="AC356" i="2" s="1"/>
  <c r="AD356" i="2" s="1"/>
  <c r="AE356" i="2" s="1"/>
  <c r="AF356" i="2" s="1"/>
  <c r="Y355" i="2"/>
  <c r="Y357" i="2"/>
  <c r="AB354" i="2"/>
  <c r="AC354" i="2" s="1"/>
  <c r="AD354" i="2" s="1"/>
  <c r="AE354" i="2" s="1"/>
  <c r="AF354" i="2" s="1"/>
  <c r="AG354" i="2"/>
  <c r="AL353" i="2"/>
  <c r="K432" i="1"/>
  <c r="J432" i="1"/>
  <c r="G433" i="1"/>
  <c r="H432" i="1"/>
  <c r="M432" i="1"/>
  <c r="I432" i="1"/>
  <c r="L431" i="1"/>
  <c r="P431" i="1" s="1"/>
  <c r="Y358" i="2" l="1"/>
  <c r="L361" i="2"/>
  <c r="AH356" i="2"/>
  <c r="AI356" i="2" s="1"/>
  <c r="AJ356" i="2" s="1"/>
  <c r="J362" i="2"/>
  <c r="K362" i="2"/>
  <c r="Z357" i="2"/>
  <c r="AA357" i="2"/>
  <c r="A364" i="2"/>
  <c r="B363" i="2"/>
  <c r="C363" i="2" s="1"/>
  <c r="D363" i="2" s="1"/>
  <c r="E363" i="2" s="1"/>
  <c r="F363" i="2" s="1"/>
  <c r="G363" i="2" s="1"/>
  <c r="H363" i="2" s="1"/>
  <c r="I363" i="2" s="1"/>
  <c r="M361" i="2"/>
  <c r="N361" i="2"/>
  <c r="L432" i="1"/>
  <c r="P432" i="1" s="1"/>
  <c r="AH354" i="2"/>
  <c r="AI354" i="2" s="1"/>
  <c r="Z358" i="2"/>
  <c r="AA358" i="2"/>
  <c r="AK356" i="2"/>
  <c r="AY352" i="2"/>
  <c r="AU352" i="2"/>
  <c r="AW352" i="2" s="1"/>
  <c r="O359" i="2"/>
  <c r="P359" i="2" s="1"/>
  <c r="Q359" i="2" s="1"/>
  <c r="R359" i="2" s="1"/>
  <c r="S359" i="2" s="1"/>
  <c r="T359" i="2"/>
  <c r="AZ353" i="2"/>
  <c r="AM353" i="2"/>
  <c r="AN353" i="2"/>
  <c r="Z355" i="2"/>
  <c r="AA355" i="2"/>
  <c r="AY351" i="2"/>
  <c r="AU351" i="2"/>
  <c r="AW351" i="2" s="1"/>
  <c r="O360" i="2"/>
  <c r="P360" i="2" s="1"/>
  <c r="Q360" i="2" s="1"/>
  <c r="R360" i="2" s="1"/>
  <c r="S360" i="2" s="1"/>
  <c r="T360" i="2"/>
  <c r="K433" i="1"/>
  <c r="J433" i="1"/>
  <c r="M433" i="1"/>
  <c r="H433" i="1"/>
  <c r="I433" i="1"/>
  <c r="G434" i="1"/>
  <c r="BA356" i="2" l="1"/>
  <c r="L362" i="2"/>
  <c r="K363" i="2"/>
  <c r="J363" i="2"/>
  <c r="A365" i="2"/>
  <c r="B364" i="2"/>
  <c r="C364" i="2" s="1"/>
  <c r="D364" i="2" s="1"/>
  <c r="E364" i="2" s="1"/>
  <c r="F364" i="2" s="1"/>
  <c r="G364" i="2" s="1"/>
  <c r="H364" i="2" s="1"/>
  <c r="I364" i="2" s="1"/>
  <c r="M362" i="2"/>
  <c r="N362" i="2"/>
  <c r="AO353" i="2"/>
  <c r="AP353" i="2" s="1"/>
  <c r="AQ353" i="2" s="1"/>
  <c r="AR353" i="2" s="1"/>
  <c r="AS353" i="2" s="1"/>
  <c r="AT353" i="2"/>
  <c r="AX353" i="2" s="1"/>
  <c r="AK354" i="2"/>
  <c r="BA354" i="2"/>
  <c r="AJ354" i="2"/>
  <c r="U359" i="2"/>
  <c r="V359" i="2" s="1"/>
  <c r="O361" i="2"/>
  <c r="P361" i="2" s="1"/>
  <c r="Q361" i="2" s="1"/>
  <c r="R361" i="2" s="1"/>
  <c r="S361" i="2" s="1"/>
  <c r="T361" i="2"/>
  <c r="AG357" i="2"/>
  <c r="AB357" i="2"/>
  <c r="AC357" i="2" s="1"/>
  <c r="AD357" i="2" s="1"/>
  <c r="AE357" i="2" s="1"/>
  <c r="AF357" i="2" s="1"/>
  <c r="AH357" i="2" s="1"/>
  <c r="AI357" i="2" s="1"/>
  <c r="AL356" i="2"/>
  <c r="AB355" i="2"/>
  <c r="AC355" i="2" s="1"/>
  <c r="AD355" i="2" s="1"/>
  <c r="AE355" i="2" s="1"/>
  <c r="AF355" i="2" s="1"/>
  <c r="AG355" i="2"/>
  <c r="AB358" i="2"/>
  <c r="AC358" i="2" s="1"/>
  <c r="AD358" i="2" s="1"/>
  <c r="AE358" i="2" s="1"/>
  <c r="AF358" i="2" s="1"/>
  <c r="AG358" i="2"/>
  <c r="U360" i="2"/>
  <c r="V360" i="2" s="1"/>
  <c r="H434" i="1"/>
  <c r="J434" i="1"/>
  <c r="I434" i="1"/>
  <c r="G435" i="1"/>
  <c r="M434" i="1"/>
  <c r="K434" i="1"/>
  <c r="L433" i="1"/>
  <c r="P433" i="1" s="1"/>
  <c r="AH355" i="2" l="1"/>
  <c r="AI355" i="2" s="1"/>
  <c r="U361" i="2"/>
  <c r="V361" i="2" s="1"/>
  <c r="AL354" i="2"/>
  <c r="AZ354" i="2" s="1"/>
  <c r="L363" i="2"/>
  <c r="AZ356" i="2"/>
  <c r="AM356" i="2"/>
  <c r="AN356" i="2"/>
  <c r="X361" i="2"/>
  <c r="W361" i="2"/>
  <c r="J364" i="2"/>
  <c r="K364" i="2"/>
  <c r="M363" i="2"/>
  <c r="N363" i="2"/>
  <c r="AK355" i="2"/>
  <c r="AJ355" i="2"/>
  <c r="BA355" i="2"/>
  <c r="AY353" i="2"/>
  <c r="AU353" i="2"/>
  <c r="AW353" i="2" s="1"/>
  <c r="X360" i="2"/>
  <c r="W360" i="2"/>
  <c r="Y360" i="2" s="1"/>
  <c r="W359" i="2"/>
  <c r="X359" i="2"/>
  <c r="A366" i="2"/>
  <c r="B365" i="2"/>
  <c r="C365" i="2" s="1"/>
  <c r="D365" i="2" s="1"/>
  <c r="E365" i="2" s="1"/>
  <c r="F365" i="2" s="1"/>
  <c r="G365" i="2" s="1"/>
  <c r="H365" i="2" s="1"/>
  <c r="I365" i="2" s="1"/>
  <c r="AH358" i="2"/>
  <c r="AI358" i="2" s="1"/>
  <c r="BA357" i="2"/>
  <c r="AJ357" i="2"/>
  <c r="AK357" i="2"/>
  <c r="T362" i="2"/>
  <c r="O362" i="2"/>
  <c r="P362" i="2" s="1"/>
  <c r="Q362" i="2" s="1"/>
  <c r="R362" i="2" s="1"/>
  <c r="S362" i="2" s="1"/>
  <c r="U362" i="2" s="1"/>
  <c r="V362" i="2" s="1"/>
  <c r="G436" i="1"/>
  <c r="K435" i="1"/>
  <c r="M435" i="1"/>
  <c r="H435" i="1"/>
  <c r="I435" i="1"/>
  <c r="J435" i="1"/>
  <c r="L434" i="1"/>
  <c r="P434" i="1" s="1"/>
  <c r="AM354" i="2" l="1"/>
  <c r="Y359" i="2"/>
  <c r="AN354" i="2"/>
  <c r="AL355" i="2"/>
  <c r="Y361" i="2"/>
  <c r="Z361" i="2" s="1"/>
  <c r="J365" i="2"/>
  <c r="K365" i="2"/>
  <c r="X362" i="2"/>
  <c r="W362" i="2"/>
  <c r="Z359" i="2"/>
  <c r="AA359" i="2"/>
  <c r="AT354" i="2"/>
  <c r="AX354" i="2" s="1"/>
  <c r="AO354" i="2"/>
  <c r="AP354" i="2" s="1"/>
  <c r="AQ354" i="2" s="1"/>
  <c r="AR354" i="2" s="1"/>
  <c r="AS354" i="2" s="1"/>
  <c r="A367" i="2"/>
  <c r="B366" i="2"/>
  <c r="C366" i="2" s="1"/>
  <c r="D366" i="2" s="1"/>
  <c r="E366" i="2" s="1"/>
  <c r="F366" i="2" s="1"/>
  <c r="G366" i="2" s="1"/>
  <c r="H366" i="2" s="1"/>
  <c r="I366" i="2" s="1"/>
  <c r="AO356" i="2"/>
  <c r="AP356" i="2" s="1"/>
  <c r="AQ356" i="2" s="1"/>
  <c r="AR356" i="2" s="1"/>
  <c r="AS356" i="2" s="1"/>
  <c r="AT356" i="2"/>
  <c r="AX356" i="2" s="1"/>
  <c r="AL357" i="2"/>
  <c r="L364" i="2"/>
  <c r="Z360" i="2"/>
  <c r="AA360" i="2"/>
  <c r="AZ355" i="2"/>
  <c r="AM355" i="2"/>
  <c r="AN355" i="2"/>
  <c r="BA358" i="2"/>
  <c r="AJ358" i="2"/>
  <c r="AK358" i="2"/>
  <c r="T363" i="2"/>
  <c r="O363" i="2"/>
  <c r="P363" i="2" s="1"/>
  <c r="Q363" i="2" s="1"/>
  <c r="R363" i="2" s="1"/>
  <c r="S363" i="2" s="1"/>
  <c r="U363" i="2" s="1"/>
  <c r="V363" i="2" s="1"/>
  <c r="L435" i="1"/>
  <c r="P435" i="1" s="1"/>
  <c r="G437" i="1"/>
  <c r="K436" i="1"/>
  <c r="I436" i="1"/>
  <c r="H436" i="1"/>
  <c r="M436" i="1"/>
  <c r="J436" i="1"/>
  <c r="AA361" i="2" l="1"/>
  <c r="J366" i="2"/>
  <c r="K366" i="2"/>
  <c r="AB360" i="2"/>
  <c r="AC360" i="2" s="1"/>
  <c r="AD360" i="2" s="1"/>
  <c r="AE360" i="2" s="1"/>
  <c r="AF360" i="2" s="1"/>
  <c r="AG360" i="2"/>
  <c r="AY356" i="2"/>
  <c r="AU356" i="2"/>
  <c r="AW356" i="2" s="1"/>
  <c r="AB361" i="2"/>
  <c r="AC361" i="2" s="1"/>
  <c r="AD361" i="2" s="1"/>
  <c r="AE361" i="2" s="1"/>
  <c r="AF361" i="2" s="1"/>
  <c r="AH361" i="2" s="1"/>
  <c r="AI361" i="2" s="1"/>
  <c r="AG361" i="2"/>
  <c r="AB359" i="2"/>
  <c r="AC359" i="2" s="1"/>
  <c r="AD359" i="2" s="1"/>
  <c r="AE359" i="2" s="1"/>
  <c r="AF359" i="2" s="1"/>
  <c r="AG359" i="2"/>
  <c r="L365" i="2"/>
  <c r="X363" i="2"/>
  <c r="W363" i="2"/>
  <c r="AM357" i="2"/>
  <c r="AZ357" i="2"/>
  <c r="AN357" i="2"/>
  <c r="A368" i="2"/>
  <c r="B367" i="2"/>
  <c r="C367" i="2" s="1"/>
  <c r="D367" i="2" s="1"/>
  <c r="E367" i="2" s="1"/>
  <c r="F367" i="2" s="1"/>
  <c r="G367" i="2" s="1"/>
  <c r="H367" i="2" s="1"/>
  <c r="I367" i="2" s="1"/>
  <c r="AL358" i="2"/>
  <c r="AO355" i="2"/>
  <c r="AP355" i="2" s="1"/>
  <c r="AQ355" i="2" s="1"/>
  <c r="AR355" i="2" s="1"/>
  <c r="AS355" i="2" s="1"/>
  <c r="AT355" i="2"/>
  <c r="AX355" i="2" s="1"/>
  <c r="M364" i="2"/>
  <c r="N364" i="2"/>
  <c r="AY354" i="2"/>
  <c r="AU354" i="2"/>
  <c r="AW354" i="2" s="1"/>
  <c r="Y362" i="2"/>
  <c r="L436" i="1"/>
  <c r="P436" i="1" s="1"/>
  <c r="M437" i="1"/>
  <c r="J437" i="1"/>
  <c r="H437" i="1"/>
  <c r="K437" i="1"/>
  <c r="G438" i="1"/>
  <c r="I437" i="1"/>
  <c r="Y363" i="2" l="1"/>
  <c r="AH360" i="2"/>
  <c r="AI360" i="2" s="1"/>
  <c r="L366" i="2"/>
  <c r="Z362" i="2"/>
  <c r="AA362" i="2"/>
  <c r="O364" i="2"/>
  <c r="P364" i="2" s="1"/>
  <c r="Q364" i="2" s="1"/>
  <c r="R364" i="2" s="1"/>
  <c r="S364" i="2" s="1"/>
  <c r="T364" i="2"/>
  <c r="A369" i="2"/>
  <c r="B368" i="2"/>
  <c r="C368" i="2" s="1"/>
  <c r="D368" i="2" s="1"/>
  <c r="E368" i="2" s="1"/>
  <c r="F368" i="2" s="1"/>
  <c r="G368" i="2" s="1"/>
  <c r="Z363" i="2"/>
  <c r="AA363" i="2"/>
  <c r="AH359" i="2"/>
  <c r="AI359" i="2" s="1"/>
  <c r="M366" i="2"/>
  <c r="N366" i="2"/>
  <c r="AM358" i="2"/>
  <c r="AZ358" i="2"/>
  <c r="AN358" i="2"/>
  <c r="AO357" i="2"/>
  <c r="AP357" i="2" s="1"/>
  <c r="AQ357" i="2" s="1"/>
  <c r="AR357" i="2" s="1"/>
  <c r="AS357" i="2" s="1"/>
  <c r="AT357" i="2"/>
  <c r="AX357" i="2" s="1"/>
  <c r="L437" i="1"/>
  <c r="P437" i="1" s="1"/>
  <c r="AJ361" i="2"/>
  <c r="BA361" i="2"/>
  <c r="AK361" i="2"/>
  <c r="AJ360" i="2"/>
  <c r="BA360" i="2"/>
  <c r="K19" i="1" s="1"/>
  <c r="AK360" i="2"/>
  <c r="AY355" i="2"/>
  <c r="AU355" i="2"/>
  <c r="AW355" i="2" s="1"/>
  <c r="J367" i="2"/>
  <c r="K367" i="2"/>
  <c r="M365" i="2"/>
  <c r="N365" i="2"/>
  <c r="G439" i="1"/>
  <c r="H438" i="1"/>
  <c r="I438" i="1"/>
  <c r="J438" i="1"/>
  <c r="M438" i="1"/>
  <c r="K438" i="1"/>
  <c r="U364" i="2" l="1"/>
  <c r="V364" i="2" s="1"/>
  <c r="AL361" i="2"/>
  <c r="L367" i="2"/>
  <c r="T365" i="2"/>
  <c r="O365" i="2"/>
  <c r="P365" i="2" s="1"/>
  <c r="Q365" i="2" s="1"/>
  <c r="R365" i="2" s="1"/>
  <c r="S365" i="2" s="1"/>
  <c r="AO358" i="2"/>
  <c r="AP358" i="2" s="1"/>
  <c r="AQ358" i="2" s="1"/>
  <c r="AR358" i="2" s="1"/>
  <c r="AS358" i="2" s="1"/>
  <c r="AT358" i="2"/>
  <c r="AX358" i="2" s="1"/>
  <c r="AK359" i="2"/>
  <c r="AJ359" i="2"/>
  <c r="BA359" i="2"/>
  <c r="A370" i="2"/>
  <c r="B369" i="2"/>
  <c r="C369" i="2" s="1"/>
  <c r="D369" i="2" s="1"/>
  <c r="E369" i="2" s="1"/>
  <c r="F369" i="2" s="1"/>
  <c r="G369" i="2" s="1"/>
  <c r="H369" i="2" s="1"/>
  <c r="I369" i="2" s="1"/>
  <c r="AG362" i="2"/>
  <c r="AB362" i="2"/>
  <c r="AC362" i="2" s="1"/>
  <c r="AD362" i="2" s="1"/>
  <c r="AE362" i="2" s="1"/>
  <c r="AF362" i="2" s="1"/>
  <c r="AH362" i="2" s="1"/>
  <c r="AI362" i="2" s="1"/>
  <c r="M367" i="2"/>
  <c r="N367" i="2"/>
  <c r="AL360" i="2"/>
  <c r="AZ361" i="2"/>
  <c r="AM361" i="2"/>
  <c r="AN361" i="2"/>
  <c r="AG363" i="2"/>
  <c r="AB363" i="2"/>
  <c r="AC363" i="2" s="1"/>
  <c r="AD363" i="2" s="1"/>
  <c r="AE363" i="2" s="1"/>
  <c r="AF363" i="2" s="1"/>
  <c r="AH363" i="2" s="1"/>
  <c r="AI363" i="2" s="1"/>
  <c r="X364" i="2"/>
  <c r="W364" i="2"/>
  <c r="O366" i="2"/>
  <c r="P366" i="2" s="1"/>
  <c r="Q366" i="2" s="1"/>
  <c r="R366" i="2" s="1"/>
  <c r="S366" i="2" s="1"/>
  <c r="U366" i="2" s="1"/>
  <c r="V366" i="2" s="1"/>
  <c r="T366" i="2"/>
  <c r="AY357" i="2"/>
  <c r="AU357" i="2"/>
  <c r="AW357" i="2" s="1"/>
  <c r="L438" i="1"/>
  <c r="P438" i="1" s="1"/>
  <c r="H368" i="2"/>
  <c r="I368" i="2" s="1"/>
  <c r="I439" i="1"/>
  <c r="H439" i="1"/>
  <c r="K439" i="1"/>
  <c r="G440" i="1"/>
  <c r="J439" i="1"/>
  <c r="M439" i="1"/>
  <c r="U365" i="2" l="1"/>
  <c r="V365" i="2" s="1"/>
  <c r="AL359" i="2"/>
  <c r="AZ359" i="2" s="1"/>
  <c r="L439" i="1"/>
  <c r="P439" i="1" s="1"/>
  <c r="BA363" i="2"/>
  <c r="AK363" i="2"/>
  <c r="AJ363" i="2"/>
  <c r="AZ360" i="2"/>
  <c r="J19" i="1" s="1"/>
  <c r="AM360" i="2"/>
  <c r="AN360" i="2"/>
  <c r="BA362" i="2"/>
  <c r="AJ362" i="2"/>
  <c r="AK362" i="2"/>
  <c r="J369" i="2"/>
  <c r="K369" i="2"/>
  <c r="AN359" i="2"/>
  <c r="AM359" i="2"/>
  <c r="X365" i="2"/>
  <c r="W365" i="2"/>
  <c r="K368" i="2"/>
  <c r="J368" i="2"/>
  <c r="AT361" i="2"/>
  <c r="AX361" i="2" s="1"/>
  <c r="AO361" i="2"/>
  <c r="AP361" i="2" s="1"/>
  <c r="AQ361" i="2" s="1"/>
  <c r="AR361" i="2" s="1"/>
  <c r="AS361" i="2" s="1"/>
  <c r="O367" i="2"/>
  <c r="P367" i="2" s="1"/>
  <c r="Q367" i="2" s="1"/>
  <c r="R367" i="2" s="1"/>
  <c r="S367" i="2" s="1"/>
  <c r="T367" i="2"/>
  <c r="AY358" i="2"/>
  <c r="AU358" i="2"/>
  <c r="AW358" i="2" s="1"/>
  <c r="X366" i="2"/>
  <c r="W366" i="2"/>
  <c r="A371" i="2"/>
  <c r="B370" i="2"/>
  <c r="C370" i="2" s="1"/>
  <c r="D370" i="2" s="1"/>
  <c r="E370" i="2" s="1"/>
  <c r="F370" i="2" s="1"/>
  <c r="G370" i="2" s="1"/>
  <c r="H370" i="2" s="1"/>
  <c r="I370" i="2" s="1"/>
  <c r="Y364" i="2"/>
  <c r="K440" i="1"/>
  <c r="H440" i="1"/>
  <c r="G441" i="1"/>
  <c r="J440" i="1"/>
  <c r="M440" i="1"/>
  <c r="I440" i="1"/>
  <c r="L368" i="2" l="1"/>
  <c r="Y366" i="2"/>
  <c r="Z366" i="2" s="1"/>
  <c r="L440" i="1"/>
  <c r="P440" i="1" s="1"/>
  <c r="AL363" i="2"/>
  <c r="AZ363" i="2" s="1"/>
  <c r="J370" i="2"/>
  <c r="K370" i="2"/>
  <c r="AT359" i="2"/>
  <c r="AX359" i="2" s="1"/>
  <c r="AO359" i="2"/>
  <c r="AP359" i="2" s="1"/>
  <c r="AQ359" i="2" s="1"/>
  <c r="AR359" i="2" s="1"/>
  <c r="AS359" i="2" s="1"/>
  <c r="AT360" i="2"/>
  <c r="AX360" i="2" s="1"/>
  <c r="AO360" i="2"/>
  <c r="AP360" i="2" s="1"/>
  <c r="AQ360" i="2" s="1"/>
  <c r="AR360" i="2" s="1"/>
  <c r="AS360" i="2" s="1"/>
  <c r="U367" i="2"/>
  <c r="V367" i="2" s="1"/>
  <c r="M368" i="2"/>
  <c r="N368" i="2"/>
  <c r="L369" i="2"/>
  <c r="A372" i="2"/>
  <c r="B371" i="2"/>
  <c r="C371" i="2" s="1"/>
  <c r="D371" i="2" s="1"/>
  <c r="E371" i="2" s="1"/>
  <c r="F371" i="2" s="1"/>
  <c r="G371" i="2" s="1"/>
  <c r="H371" i="2" s="1"/>
  <c r="I371" i="2" s="1"/>
  <c r="Z364" i="2"/>
  <c r="AA364" i="2"/>
  <c r="AY361" i="2"/>
  <c r="AU361" i="2"/>
  <c r="AW361" i="2" s="1"/>
  <c r="Y365" i="2"/>
  <c r="AL362" i="2"/>
  <c r="G442" i="1"/>
  <c r="J441" i="1"/>
  <c r="H441" i="1"/>
  <c r="K441" i="1"/>
  <c r="I441" i="1"/>
  <c r="M441" i="1"/>
  <c r="AA366" i="2" l="1"/>
  <c r="AM363" i="2"/>
  <c r="AN363" i="2"/>
  <c r="L370" i="2"/>
  <c r="M370" i="2" s="1"/>
  <c r="AM362" i="2"/>
  <c r="AZ362" i="2"/>
  <c r="AN362" i="2"/>
  <c r="K371" i="2"/>
  <c r="J371" i="2"/>
  <c r="AG366" i="2"/>
  <c r="AB366" i="2"/>
  <c r="AC366" i="2" s="1"/>
  <c r="AD366" i="2" s="1"/>
  <c r="AE366" i="2" s="1"/>
  <c r="AF366" i="2" s="1"/>
  <c r="M369" i="2"/>
  <c r="N369" i="2"/>
  <c r="AT363" i="2"/>
  <c r="AX363" i="2" s="1"/>
  <c r="AO363" i="2"/>
  <c r="AP363" i="2" s="1"/>
  <c r="AQ363" i="2" s="1"/>
  <c r="AR363" i="2" s="1"/>
  <c r="AS363" i="2" s="1"/>
  <c r="A373" i="2"/>
  <c r="B372" i="2"/>
  <c r="C372" i="2" s="1"/>
  <c r="D372" i="2" s="1"/>
  <c r="E372" i="2" s="1"/>
  <c r="F372" i="2" s="1"/>
  <c r="G372" i="2" s="1"/>
  <c r="H372" i="2" s="1"/>
  <c r="I372" i="2" s="1"/>
  <c r="X367" i="2"/>
  <c r="W367" i="2"/>
  <c r="L441" i="1"/>
  <c r="P441" i="1" s="1"/>
  <c r="AY360" i="2"/>
  <c r="I19" i="1" s="1"/>
  <c r="AU360" i="2"/>
  <c r="AW360" i="2" s="1"/>
  <c r="Z365" i="2"/>
  <c r="AA365" i="2"/>
  <c r="AG364" i="2"/>
  <c r="AB364" i="2"/>
  <c r="AC364" i="2" s="1"/>
  <c r="AD364" i="2" s="1"/>
  <c r="AE364" i="2" s="1"/>
  <c r="AF364" i="2" s="1"/>
  <c r="O368" i="2"/>
  <c r="P368" i="2" s="1"/>
  <c r="Q368" i="2" s="1"/>
  <c r="R368" i="2" s="1"/>
  <c r="S368" i="2" s="1"/>
  <c r="U368" i="2" s="1"/>
  <c r="V368" i="2" s="1"/>
  <c r="T368" i="2"/>
  <c r="AY359" i="2"/>
  <c r="AU359" i="2"/>
  <c r="AW359" i="2" s="1"/>
  <c r="I442" i="1"/>
  <c r="K442" i="1"/>
  <c r="G443" i="1"/>
  <c r="M442" i="1"/>
  <c r="H442" i="1"/>
  <c r="J442" i="1"/>
  <c r="N370" i="2" l="1"/>
  <c r="L371" i="2"/>
  <c r="Y367" i="2"/>
  <c r="O19" i="1"/>
  <c r="L19" i="1"/>
  <c r="P19" i="1" s="1"/>
  <c r="AH364" i="2"/>
  <c r="AI364" i="2" s="1"/>
  <c r="Z367" i="2"/>
  <c r="AA367" i="2"/>
  <c r="M371" i="2"/>
  <c r="N371" i="2"/>
  <c r="AY363" i="2"/>
  <c r="AU363" i="2"/>
  <c r="AW363" i="2" s="1"/>
  <c r="AH366" i="2"/>
  <c r="AI366" i="2" s="1"/>
  <c r="J372" i="2"/>
  <c r="K372" i="2"/>
  <c r="AO362" i="2"/>
  <c r="AP362" i="2" s="1"/>
  <c r="AQ362" i="2" s="1"/>
  <c r="AR362" i="2" s="1"/>
  <c r="AS362" i="2" s="1"/>
  <c r="AT362" i="2"/>
  <c r="AX362" i="2" s="1"/>
  <c r="X368" i="2"/>
  <c r="W368" i="2"/>
  <c r="AB365" i="2"/>
  <c r="AC365" i="2" s="1"/>
  <c r="AD365" i="2" s="1"/>
  <c r="AE365" i="2" s="1"/>
  <c r="AF365" i="2" s="1"/>
  <c r="AG365" i="2"/>
  <c r="T370" i="2"/>
  <c r="O370" i="2"/>
  <c r="P370" i="2" s="1"/>
  <c r="Q370" i="2" s="1"/>
  <c r="R370" i="2" s="1"/>
  <c r="S370" i="2" s="1"/>
  <c r="U370" i="2" s="1"/>
  <c r="V370" i="2" s="1"/>
  <c r="A374" i="2"/>
  <c r="B373" i="2"/>
  <c r="C373" i="2" s="1"/>
  <c r="D373" i="2" s="1"/>
  <c r="E373" i="2" s="1"/>
  <c r="F373" i="2" s="1"/>
  <c r="G373" i="2" s="1"/>
  <c r="H373" i="2" s="1"/>
  <c r="I373" i="2" s="1"/>
  <c r="O369" i="2"/>
  <c r="P369" i="2" s="1"/>
  <c r="Q369" i="2" s="1"/>
  <c r="R369" i="2" s="1"/>
  <c r="S369" i="2" s="1"/>
  <c r="T369" i="2"/>
  <c r="L442" i="1"/>
  <c r="P442" i="1" s="1"/>
  <c r="K443" i="1"/>
  <c r="J443" i="1"/>
  <c r="I443" i="1"/>
  <c r="H443" i="1"/>
  <c r="G444" i="1"/>
  <c r="M443" i="1"/>
  <c r="U369" i="2" l="1"/>
  <c r="V369" i="2" s="1"/>
  <c r="L372" i="2"/>
  <c r="M372" i="2" s="1"/>
  <c r="AH365" i="2"/>
  <c r="AI365" i="2" s="1"/>
  <c r="AJ365" i="2" s="1"/>
  <c r="K373" i="2"/>
  <c r="J373" i="2"/>
  <c r="A375" i="2"/>
  <c r="B374" i="2"/>
  <c r="C374" i="2" s="1"/>
  <c r="D374" i="2" s="1"/>
  <c r="E374" i="2" s="1"/>
  <c r="F374" i="2" s="1"/>
  <c r="G374" i="2" s="1"/>
  <c r="H374" i="2" s="1"/>
  <c r="I374" i="2" s="1"/>
  <c r="W369" i="2"/>
  <c r="X369" i="2"/>
  <c r="AJ366" i="2"/>
  <c r="AK366" i="2"/>
  <c r="BA366" i="2"/>
  <c r="O371" i="2"/>
  <c r="P371" i="2" s="1"/>
  <c r="Q371" i="2" s="1"/>
  <c r="R371" i="2" s="1"/>
  <c r="S371" i="2" s="1"/>
  <c r="T371" i="2"/>
  <c r="AY362" i="2"/>
  <c r="AU362" i="2"/>
  <c r="AW362" i="2" s="1"/>
  <c r="AJ364" i="2"/>
  <c r="BA364" i="2"/>
  <c r="AK364" i="2"/>
  <c r="X370" i="2"/>
  <c r="W370" i="2"/>
  <c r="AB367" i="2"/>
  <c r="AC367" i="2" s="1"/>
  <c r="AD367" i="2" s="1"/>
  <c r="AE367" i="2" s="1"/>
  <c r="AF367" i="2" s="1"/>
  <c r="AG367" i="2"/>
  <c r="L443" i="1"/>
  <c r="P443" i="1" s="1"/>
  <c r="Y368" i="2"/>
  <c r="H444" i="1"/>
  <c r="I444" i="1"/>
  <c r="J444" i="1"/>
  <c r="K444" i="1"/>
  <c r="M444" i="1"/>
  <c r="G445" i="1"/>
  <c r="N372" i="2" l="1"/>
  <c r="AK365" i="2"/>
  <c r="BA365" i="2"/>
  <c r="AL366" i="2"/>
  <c r="Y369" i="2"/>
  <c r="K374" i="2"/>
  <c r="J374" i="2"/>
  <c r="U371" i="2"/>
  <c r="V371" i="2" s="1"/>
  <c r="L373" i="2"/>
  <c r="Z369" i="2"/>
  <c r="AA369" i="2"/>
  <c r="Z368" i="2"/>
  <c r="AA368" i="2"/>
  <c r="AZ366" i="2"/>
  <c r="AM366" i="2"/>
  <c r="AN366" i="2"/>
  <c r="A376" i="2"/>
  <c r="B375" i="2"/>
  <c r="C375" i="2" s="1"/>
  <c r="D375" i="2" s="1"/>
  <c r="E375" i="2" s="1"/>
  <c r="F375" i="2" s="1"/>
  <c r="G375" i="2" s="1"/>
  <c r="H375" i="2" s="1"/>
  <c r="I375" i="2" s="1"/>
  <c r="Y370" i="2"/>
  <c r="AL365" i="2"/>
  <c r="O372" i="2"/>
  <c r="P372" i="2" s="1"/>
  <c r="Q372" i="2" s="1"/>
  <c r="R372" i="2" s="1"/>
  <c r="S372" i="2" s="1"/>
  <c r="T372" i="2"/>
  <c r="AH367" i="2"/>
  <c r="AI367" i="2" s="1"/>
  <c r="AL364" i="2"/>
  <c r="I445" i="1"/>
  <c r="H445" i="1"/>
  <c r="G446" i="1"/>
  <c r="K445" i="1"/>
  <c r="J445" i="1"/>
  <c r="M445" i="1"/>
  <c r="L444" i="1"/>
  <c r="P444" i="1" s="1"/>
  <c r="K375" i="2" l="1"/>
  <c r="J375" i="2"/>
  <c r="A377" i="2"/>
  <c r="B376" i="2"/>
  <c r="C376" i="2" s="1"/>
  <c r="D376" i="2" s="1"/>
  <c r="E376" i="2" s="1"/>
  <c r="F376" i="2" s="1"/>
  <c r="G376" i="2" s="1"/>
  <c r="H376" i="2" s="1"/>
  <c r="I376" i="2" s="1"/>
  <c r="M373" i="2"/>
  <c r="N373" i="2"/>
  <c r="L374" i="2"/>
  <c r="AK367" i="2"/>
  <c r="BA367" i="2"/>
  <c r="AJ367" i="2"/>
  <c r="AL367" i="2" s="1"/>
  <c r="Z370" i="2"/>
  <c r="AA370" i="2"/>
  <c r="AG369" i="2"/>
  <c r="AB369" i="2"/>
  <c r="AC369" i="2" s="1"/>
  <c r="AD369" i="2" s="1"/>
  <c r="AE369" i="2" s="1"/>
  <c r="AF369" i="2" s="1"/>
  <c r="AZ364" i="2"/>
  <c r="AM364" i="2"/>
  <c r="AN364" i="2"/>
  <c r="AM365" i="2"/>
  <c r="AZ365" i="2"/>
  <c r="AN365" i="2"/>
  <c r="AO366" i="2"/>
  <c r="AP366" i="2" s="1"/>
  <c r="AQ366" i="2" s="1"/>
  <c r="AR366" i="2" s="1"/>
  <c r="AS366" i="2" s="1"/>
  <c r="AT366" i="2"/>
  <c r="AX366" i="2" s="1"/>
  <c r="AG368" i="2"/>
  <c r="AB368" i="2"/>
  <c r="AC368" i="2" s="1"/>
  <c r="AD368" i="2" s="1"/>
  <c r="AE368" i="2" s="1"/>
  <c r="AF368" i="2" s="1"/>
  <c r="AH368" i="2" s="1"/>
  <c r="AI368" i="2" s="1"/>
  <c r="W371" i="2"/>
  <c r="X371" i="2"/>
  <c r="U372" i="2"/>
  <c r="V372" i="2" s="1"/>
  <c r="L445" i="1"/>
  <c r="P445" i="1" s="1"/>
  <c r="J446" i="1"/>
  <c r="K446" i="1"/>
  <c r="G447" i="1"/>
  <c r="I446" i="1"/>
  <c r="H446" i="1"/>
  <c r="M446" i="1"/>
  <c r="AH369" i="2" l="1"/>
  <c r="AI369" i="2" s="1"/>
  <c r="AK369" i="2" s="1"/>
  <c r="X372" i="2"/>
  <c r="W372" i="2"/>
  <c r="AB370" i="2"/>
  <c r="AC370" i="2" s="1"/>
  <c r="AD370" i="2" s="1"/>
  <c r="AE370" i="2" s="1"/>
  <c r="AF370" i="2" s="1"/>
  <c r="AG370" i="2"/>
  <c r="M374" i="2"/>
  <c r="N374" i="2"/>
  <c r="L375" i="2"/>
  <c r="J376" i="2"/>
  <c r="K376" i="2"/>
  <c r="AJ368" i="2"/>
  <c r="AK368" i="2"/>
  <c r="BA368" i="2"/>
  <c r="AT364" i="2"/>
  <c r="AX364" i="2" s="1"/>
  <c r="AO364" i="2"/>
  <c r="AP364" i="2" s="1"/>
  <c r="AQ364" i="2" s="1"/>
  <c r="AR364" i="2" s="1"/>
  <c r="AS364" i="2" s="1"/>
  <c r="A378" i="2"/>
  <c r="B377" i="2"/>
  <c r="C377" i="2" s="1"/>
  <c r="D377" i="2" s="1"/>
  <c r="E377" i="2" s="1"/>
  <c r="F377" i="2" s="1"/>
  <c r="G377" i="2" s="1"/>
  <c r="H377" i="2" s="1"/>
  <c r="I377" i="2" s="1"/>
  <c r="AO365" i="2"/>
  <c r="AP365" i="2" s="1"/>
  <c r="AQ365" i="2" s="1"/>
  <c r="AR365" i="2" s="1"/>
  <c r="AS365" i="2" s="1"/>
  <c r="AT365" i="2"/>
  <c r="AX365" i="2" s="1"/>
  <c r="AZ367" i="2"/>
  <c r="AM367" i="2"/>
  <c r="AN367" i="2"/>
  <c r="AY366" i="2"/>
  <c r="AU366" i="2"/>
  <c r="AW366" i="2" s="1"/>
  <c r="O373" i="2"/>
  <c r="P373" i="2" s="1"/>
  <c r="Q373" i="2" s="1"/>
  <c r="R373" i="2" s="1"/>
  <c r="S373" i="2" s="1"/>
  <c r="T373" i="2"/>
  <c r="Y371" i="2"/>
  <c r="L446" i="1"/>
  <c r="P446" i="1" s="1"/>
  <c r="G448" i="1"/>
  <c r="J447" i="1"/>
  <c r="I447" i="1"/>
  <c r="K447" i="1"/>
  <c r="M447" i="1"/>
  <c r="H447" i="1"/>
  <c r="AJ369" i="2" l="1"/>
  <c r="BA369" i="2"/>
  <c r="AH370" i="2"/>
  <c r="AI370" i="2" s="1"/>
  <c r="BA370" i="2" s="1"/>
  <c r="U373" i="2"/>
  <c r="V373" i="2" s="1"/>
  <c r="X373" i="2" s="1"/>
  <c r="Y372" i="2"/>
  <c r="Z372" i="2" s="1"/>
  <c r="L376" i="2"/>
  <c r="M376" i="2" s="1"/>
  <c r="AL368" i="2"/>
  <c r="AM368" i="2" s="1"/>
  <c r="K377" i="2"/>
  <c r="J377" i="2"/>
  <c r="AN368" i="2"/>
  <c r="AY365" i="2"/>
  <c r="AU365" i="2"/>
  <c r="AW365" i="2" s="1"/>
  <c r="A379" i="2"/>
  <c r="B378" i="2"/>
  <c r="C378" i="2" s="1"/>
  <c r="D378" i="2" s="1"/>
  <c r="E378" i="2" s="1"/>
  <c r="F378" i="2" s="1"/>
  <c r="G378" i="2" s="1"/>
  <c r="H378" i="2" s="1"/>
  <c r="I378" i="2" s="1"/>
  <c r="M375" i="2"/>
  <c r="N375" i="2"/>
  <c r="AO367" i="2"/>
  <c r="AP367" i="2" s="1"/>
  <c r="AQ367" i="2" s="1"/>
  <c r="AR367" i="2" s="1"/>
  <c r="AS367" i="2" s="1"/>
  <c r="AT367" i="2"/>
  <c r="AX367" i="2" s="1"/>
  <c r="Z371" i="2"/>
  <c r="AA371" i="2"/>
  <c r="AL369" i="2"/>
  <c r="AY364" i="2"/>
  <c r="AU364" i="2"/>
  <c r="AW364" i="2" s="1"/>
  <c r="T374" i="2"/>
  <c r="O374" i="2"/>
  <c r="P374" i="2" s="1"/>
  <c r="Q374" i="2" s="1"/>
  <c r="R374" i="2" s="1"/>
  <c r="S374" i="2" s="1"/>
  <c r="H448" i="1"/>
  <c r="J448" i="1"/>
  <c r="K448" i="1"/>
  <c r="G449" i="1"/>
  <c r="M448" i="1"/>
  <c r="I448" i="1"/>
  <c r="L447" i="1"/>
  <c r="P447" i="1" s="1"/>
  <c r="AZ368" i="2" l="1"/>
  <c r="N376" i="2"/>
  <c r="AA372" i="2"/>
  <c r="AG372" i="2" s="1"/>
  <c r="W373" i="2"/>
  <c r="Y373" i="2" s="1"/>
  <c r="Z373" i="2" s="1"/>
  <c r="AK370" i="2"/>
  <c r="AJ370" i="2"/>
  <c r="AL370" i="2" s="1"/>
  <c r="U374" i="2"/>
  <c r="V374" i="2" s="1"/>
  <c r="W374" i="2" s="1"/>
  <c r="K378" i="2"/>
  <c r="J378" i="2"/>
  <c r="AY367" i="2"/>
  <c r="AU367" i="2"/>
  <c r="AW367" i="2" s="1"/>
  <c r="O375" i="2"/>
  <c r="P375" i="2" s="1"/>
  <c r="Q375" i="2" s="1"/>
  <c r="R375" i="2" s="1"/>
  <c r="S375" i="2" s="1"/>
  <c r="T375" i="2"/>
  <c r="L377" i="2"/>
  <c r="O376" i="2"/>
  <c r="P376" i="2" s="1"/>
  <c r="Q376" i="2" s="1"/>
  <c r="R376" i="2" s="1"/>
  <c r="S376" i="2" s="1"/>
  <c r="T376" i="2"/>
  <c r="AO368" i="2"/>
  <c r="AP368" i="2" s="1"/>
  <c r="AQ368" i="2" s="1"/>
  <c r="AR368" i="2" s="1"/>
  <c r="AS368" i="2" s="1"/>
  <c r="AT368" i="2"/>
  <c r="AX368" i="2" s="1"/>
  <c r="AZ369" i="2"/>
  <c r="AM369" i="2"/>
  <c r="AN369" i="2"/>
  <c r="AG371" i="2"/>
  <c r="AB371" i="2"/>
  <c r="AC371" i="2" s="1"/>
  <c r="AD371" i="2" s="1"/>
  <c r="AE371" i="2" s="1"/>
  <c r="AF371" i="2" s="1"/>
  <c r="A380" i="2"/>
  <c r="B379" i="2"/>
  <c r="C379" i="2" s="1"/>
  <c r="D379" i="2" s="1"/>
  <c r="E379" i="2" s="1"/>
  <c r="F379" i="2" s="1"/>
  <c r="G379" i="2" s="1"/>
  <c r="H379" i="2" s="1"/>
  <c r="I379" i="2" s="1"/>
  <c r="L448" i="1"/>
  <c r="P448" i="1" s="1"/>
  <c r="I449" i="1"/>
  <c r="H449" i="1"/>
  <c r="G450" i="1"/>
  <c r="K449" i="1"/>
  <c r="J449" i="1"/>
  <c r="M449" i="1"/>
  <c r="AB372" i="2" l="1"/>
  <c r="AC372" i="2" s="1"/>
  <c r="AD372" i="2" s="1"/>
  <c r="AE372" i="2" s="1"/>
  <c r="AF372" i="2" s="1"/>
  <c r="AZ370" i="2"/>
  <c r="AM370" i="2"/>
  <c r="AN370" i="2"/>
  <c r="AA373" i="2"/>
  <c r="X374" i="2"/>
  <c r="Y374" i="2" s="1"/>
  <c r="U375" i="2"/>
  <c r="V375" i="2" s="1"/>
  <c r="X375" i="2" s="1"/>
  <c r="AY368" i="2"/>
  <c r="AU368" i="2"/>
  <c r="AW368" i="2" s="1"/>
  <c r="L449" i="1"/>
  <c r="P449" i="1" s="1"/>
  <c r="L378" i="2"/>
  <c r="J379" i="2"/>
  <c r="K379" i="2"/>
  <c r="AO370" i="2"/>
  <c r="AP370" i="2" s="1"/>
  <c r="AQ370" i="2" s="1"/>
  <c r="AR370" i="2" s="1"/>
  <c r="AS370" i="2" s="1"/>
  <c r="AT370" i="2"/>
  <c r="AX370" i="2" s="1"/>
  <c r="A381" i="2"/>
  <c r="B380" i="2"/>
  <c r="C380" i="2" s="1"/>
  <c r="D380" i="2" s="1"/>
  <c r="E380" i="2" s="1"/>
  <c r="F380" i="2" s="1"/>
  <c r="G380" i="2" s="1"/>
  <c r="H380" i="2" s="1"/>
  <c r="I380" i="2" s="1"/>
  <c r="AH371" i="2"/>
  <c r="AI371" i="2" s="1"/>
  <c r="M377" i="2"/>
  <c r="N377" i="2"/>
  <c r="AH372" i="2"/>
  <c r="AI372" i="2" s="1"/>
  <c r="AT369" i="2"/>
  <c r="AX369" i="2" s="1"/>
  <c r="AO369" i="2"/>
  <c r="AP369" i="2" s="1"/>
  <c r="AQ369" i="2" s="1"/>
  <c r="AR369" i="2" s="1"/>
  <c r="AS369" i="2" s="1"/>
  <c r="AG373" i="2"/>
  <c r="AB373" i="2"/>
  <c r="AC373" i="2" s="1"/>
  <c r="AD373" i="2" s="1"/>
  <c r="AE373" i="2" s="1"/>
  <c r="AF373" i="2" s="1"/>
  <c r="U376" i="2"/>
  <c r="V376" i="2" s="1"/>
  <c r="G451" i="1"/>
  <c r="H450" i="1"/>
  <c r="J450" i="1"/>
  <c r="I450" i="1"/>
  <c r="K450" i="1"/>
  <c r="M450" i="1"/>
  <c r="Z374" i="2" l="1"/>
  <c r="AA374" i="2"/>
  <c r="W375" i="2"/>
  <c r="Y375" i="2" s="1"/>
  <c r="AY370" i="2"/>
  <c r="AU370" i="2"/>
  <c r="AW370" i="2" s="1"/>
  <c r="O377" i="2"/>
  <c r="P377" i="2" s="1"/>
  <c r="Q377" i="2" s="1"/>
  <c r="R377" i="2" s="1"/>
  <c r="S377" i="2" s="1"/>
  <c r="T377" i="2"/>
  <c r="M378" i="2"/>
  <c r="N378" i="2"/>
  <c r="AH373" i="2"/>
  <c r="AI373" i="2" s="1"/>
  <c r="AG374" i="2"/>
  <c r="AB374" i="2"/>
  <c r="AC374" i="2" s="1"/>
  <c r="AD374" i="2" s="1"/>
  <c r="AE374" i="2" s="1"/>
  <c r="AF374" i="2" s="1"/>
  <c r="K380" i="2"/>
  <c r="J380" i="2"/>
  <c r="W376" i="2"/>
  <c r="X376" i="2"/>
  <c r="A382" i="2"/>
  <c r="B381" i="2"/>
  <c r="C381" i="2" s="1"/>
  <c r="D381" i="2" s="1"/>
  <c r="E381" i="2" s="1"/>
  <c r="F381" i="2" s="1"/>
  <c r="G381" i="2" s="1"/>
  <c r="H381" i="2" s="1"/>
  <c r="I381" i="2" s="1"/>
  <c r="L450" i="1"/>
  <c r="P450" i="1" s="1"/>
  <c r="L379" i="2"/>
  <c r="AY369" i="2"/>
  <c r="AU369" i="2"/>
  <c r="AW369" i="2" s="1"/>
  <c r="AK372" i="2"/>
  <c r="AJ372" i="2"/>
  <c r="BA372" i="2"/>
  <c r="AJ371" i="2"/>
  <c r="BA371" i="2"/>
  <c r="AK371" i="2"/>
  <c r="G452" i="1"/>
  <c r="K451" i="1"/>
  <c r="J451" i="1"/>
  <c r="I451" i="1"/>
  <c r="M451" i="1"/>
  <c r="H451" i="1"/>
  <c r="AL372" i="2" l="1"/>
  <c r="U377" i="2"/>
  <c r="V377" i="2" s="1"/>
  <c r="X377" i="2" s="1"/>
  <c r="Y376" i="2"/>
  <c r="M379" i="2"/>
  <c r="N379" i="2"/>
  <c r="Z376" i="2"/>
  <c r="AA376" i="2"/>
  <c r="O378" i="2"/>
  <c r="P378" i="2" s="1"/>
  <c r="Q378" i="2" s="1"/>
  <c r="R378" i="2" s="1"/>
  <c r="S378" i="2" s="1"/>
  <c r="T378" i="2"/>
  <c r="AH374" i="2"/>
  <c r="AI374" i="2" s="1"/>
  <c r="J381" i="2"/>
  <c r="K381" i="2"/>
  <c r="A383" i="2"/>
  <c r="B382" i="2"/>
  <c r="C382" i="2" s="1"/>
  <c r="D382" i="2" s="1"/>
  <c r="E382" i="2" s="1"/>
  <c r="F382" i="2" s="1"/>
  <c r="G382" i="2" s="1"/>
  <c r="H382" i="2" s="1"/>
  <c r="I382" i="2" s="1"/>
  <c r="AJ373" i="2"/>
  <c r="BA373" i="2"/>
  <c r="AK373" i="2"/>
  <c r="AL371" i="2"/>
  <c r="AM372" i="2"/>
  <c r="AZ372" i="2"/>
  <c r="AN372" i="2"/>
  <c r="Z375" i="2"/>
  <c r="AA375" i="2"/>
  <c r="L380" i="2"/>
  <c r="L451" i="1"/>
  <c r="P451" i="1" s="1"/>
  <c r="I452" i="1"/>
  <c r="G453" i="1"/>
  <c r="H452" i="1"/>
  <c r="J452" i="1"/>
  <c r="M452" i="1"/>
  <c r="K452" i="1"/>
  <c r="W377" i="2" l="1"/>
  <c r="J382" i="2"/>
  <c r="K382" i="2"/>
  <c r="U378" i="2"/>
  <c r="V378" i="2" s="1"/>
  <c r="T379" i="2"/>
  <c r="O379" i="2"/>
  <c r="P379" i="2" s="1"/>
  <c r="Q379" i="2" s="1"/>
  <c r="R379" i="2" s="1"/>
  <c r="S379" i="2" s="1"/>
  <c r="M380" i="2"/>
  <c r="N380" i="2"/>
  <c r="A384" i="2"/>
  <c r="B383" i="2"/>
  <c r="C383" i="2" s="1"/>
  <c r="D383" i="2" s="1"/>
  <c r="E383" i="2" s="1"/>
  <c r="F383" i="2" s="1"/>
  <c r="G383" i="2" s="1"/>
  <c r="H383" i="2" s="1"/>
  <c r="I383" i="2" s="1"/>
  <c r="Y377" i="2"/>
  <c r="AT372" i="2"/>
  <c r="AX372" i="2" s="1"/>
  <c r="AO372" i="2"/>
  <c r="AP372" i="2" s="1"/>
  <c r="AQ372" i="2" s="1"/>
  <c r="AR372" i="2" s="1"/>
  <c r="AS372" i="2" s="1"/>
  <c r="AK374" i="2"/>
  <c r="BA374" i="2"/>
  <c r="AJ374" i="2"/>
  <c r="AB376" i="2"/>
  <c r="AC376" i="2" s="1"/>
  <c r="AD376" i="2" s="1"/>
  <c r="AE376" i="2" s="1"/>
  <c r="AF376" i="2" s="1"/>
  <c r="AG376" i="2"/>
  <c r="AL373" i="2"/>
  <c r="AB375" i="2"/>
  <c r="AC375" i="2" s="1"/>
  <c r="AD375" i="2" s="1"/>
  <c r="AE375" i="2" s="1"/>
  <c r="AF375" i="2" s="1"/>
  <c r="AG375" i="2"/>
  <c r="AZ371" i="2"/>
  <c r="AM371" i="2"/>
  <c r="AN371" i="2"/>
  <c r="L452" i="1"/>
  <c r="P452" i="1" s="1"/>
  <c r="L381" i="2"/>
  <c r="I453" i="1"/>
  <c r="G454" i="1"/>
  <c r="H453" i="1"/>
  <c r="J453" i="1"/>
  <c r="M453" i="1"/>
  <c r="K453" i="1"/>
  <c r="L382" i="2" l="1"/>
  <c r="J383" i="2"/>
  <c r="K383" i="2"/>
  <c r="M381" i="2"/>
  <c r="N381" i="2"/>
  <c r="A385" i="2"/>
  <c r="B384" i="2"/>
  <c r="C384" i="2" s="1"/>
  <c r="D384" i="2" s="1"/>
  <c r="E384" i="2" s="1"/>
  <c r="F384" i="2" s="1"/>
  <c r="G384" i="2" s="1"/>
  <c r="H384" i="2" s="1"/>
  <c r="I384" i="2" s="1"/>
  <c r="AO371" i="2"/>
  <c r="AP371" i="2" s="1"/>
  <c r="AQ371" i="2" s="1"/>
  <c r="AR371" i="2" s="1"/>
  <c r="AS371" i="2" s="1"/>
  <c r="AT371" i="2"/>
  <c r="AX371" i="2" s="1"/>
  <c r="AZ373" i="2"/>
  <c r="AM373" i="2"/>
  <c r="AN373" i="2"/>
  <c r="Z377" i="2"/>
  <c r="AA377" i="2"/>
  <c r="U379" i="2"/>
  <c r="V379" i="2" s="1"/>
  <c r="T380" i="2"/>
  <c r="O380" i="2"/>
  <c r="P380" i="2" s="1"/>
  <c r="Q380" i="2" s="1"/>
  <c r="R380" i="2" s="1"/>
  <c r="S380" i="2" s="1"/>
  <c r="AH375" i="2"/>
  <c r="AI375" i="2" s="1"/>
  <c r="AL374" i="2"/>
  <c r="M382" i="2"/>
  <c r="N382" i="2"/>
  <c r="AY372" i="2"/>
  <c r="AU372" i="2"/>
  <c r="AW372" i="2" s="1"/>
  <c r="X378" i="2"/>
  <c r="W378" i="2"/>
  <c r="AH376" i="2"/>
  <c r="AI376" i="2" s="1"/>
  <c r="L453" i="1"/>
  <c r="P453" i="1" s="1"/>
  <c r="G455" i="1"/>
  <c r="J454" i="1"/>
  <c r="M454" i="1"/>
  <c r="I454" i="1"/>
  <c r="H454" i="1"/>
  <c r="K454" i="1"/>
  <c r="L454" i="1" l="1"/>
  <c r="L383" i="2"/>
  <c r="N383" i="2" s="1"/>
  <c r="J384" i="2"/>
  <c r="K384" i="2"/>
  <c r="X379" i="2"/>
  <c r="W379" i="2"/>
  <c r="A386" i="2"/>
  <c r="B385" i="2"/>
  <c r="C385" i="2" s="1"/>
  <c r="D385" i="2" s="1"/>
  <c r="E385" i="2" s="1"/>
  <c r="F385" i="2" s="1"/>
  <c r="G385" i="2" s="1"/>
  <c r="H385" i="2" s="1"/>
  <c r="I385" i="2" s="1"/>
  <c r="AY371" i="2"/>
  <c r="AU371" i="2"/>
  <c r="AW371" i="2" s="1"/>
  <c r="AM374" i="2"/>
  <c r="AZ374" i="2"/>
  <c r="AN374" i="2"/>
  <c r="AT373" i="2"/>
  <c r="AX373" i="2" s="1"/>
  <c r="AO373" i="2"/>
  <c r="AP373" i="2" s="1"/>
  <c r="AQ373" i="2" s="1"/>
  <c r="AR373" i="2" s="1"/>
  <c r="AS373" i="2" s="1"/>
  <c r="M383" i="2"/>
  <c r="AB377" i="2"/>
  <c r="AC377" i="2" s="1"/>
  <c r="AD377" i="2" s="1"/>
  <c r="AE377" i="2" s="1"/>
  <c r="AF377" i="2" s="1"/>
  <c r="AG377" i="2"/>
  <c r="T381" i="2"/>
  <c r="O381" i="2"/>
  <c r="P381" i="2" s="1"/>
  <c r="Q381" i="2" s="1"/>
  <c r="R381" i="2" s="1"/>
  <c r="S381" i="2" s="1"/>
  <c r="Y378" i="2"/>
  <c r="U380" i="2"/>
  <c r="V380" i="2" s="1"/>
  <c r="O382" i="2"/>
  <c r="P382" i="2" s="1"/>
  <c r="Q382" i="2" s="1"/>
  <c r="R382" i="2" s="1"/>
  <c r="S382" i="2" s="1"/>
  <c r="U382" i="2" s="1"/>
  <c r="V382" i="2" s="1"/>
  <c r="T382" i="2"/>
  <c r="BA376" i="2"/>
  <c r="AK376" i="2"/>
  <c r="AJ376" i="2"/>
  <c r="BA375" i="2"/>
  <c r="AJ375" i="2"/>
  <c r="AK375" i="2"/>
  <c r="P454" i="1"/>
  <c r="K455" i="1"/>
  <c r="I455" i="1"/>
  <c r="J455" i="1"/>
  <c r="G456" i="1"/>
  <c r="M455" i="1"/>
  <c r="H455" i="1"/>
  <c r="AL376" i="2" l="1"/>
  <c r="Y379" i="2"/>
  <c r="AL375" i="2"/>
  <c r="AN375" i="2" s="1"/>
  <c r="L384" i="2"/>
  <c r="N384" i="2" s="1"/>
  <c r="AH377" i="2"/>
  <c r="AI377" i="2" s="1"/>
  <c r="AK377" i="2" s="1"/>
  <c r="K385" i="2"/>
  <c r="J385" i="2"/>
  <c r="AM376" i="2"/>
  <c r="AZ376" i="2"/>
  <c r="AN376" i="2"/>
  <c r="O383" i="2"/>
  <c r="P383" i="2" s="1"/>
  <c r="Q383" i="2" s="1"/>
  <c r="R383" i="2" s="1"/>
  <c r="S383" i="2" s="1"/>
  <c r="U383" i="2" s="1"/>
  <c r="V383" i="2" s="1"/>
  <c r="T383" i="2"/>
  <c r="U381" i="2"/>
  <c r="V381" i="2" s="1"/>
  <c r="A387" i="2"/>
  <c r="B386" i="2"/>
  <c r="C386" i="2" s="1"/>
  <c r="D386" i="2" s="1"/>
  <c r="E386" i="2" s="1"/>
  <c r="F386" i="2" s="1"/>
  <c r="G386" i="2" s="1"/>
  <c r="H386" i="2" s="1"/>
  <c r="I386" i="2" s="1"/>
  <c r="AZ375" i="2"/>
  <c r="Z378" i="2"/>
  <c r="AA378" i="2"/>
  <c r="W382" i="2"/>
  <c r="X382" i="2"/>
  <c r="X380" i="2"/>
  <c r="W380" i="2"/>
  <c r="AY373" i="2"/>
  <c r="AU373" i="2"/>
  <c r="AW373" i="2" s="1"/>
  <c r="AO374" i="2"/>
  <c r="AP374" i="2" s="1"/>
  <c r="AQ374" i="2" s="1"/>
  <c r="AR374" i="2" s="1"/>
  <c r="AS374" i="2" s="1"/>
  <c r="AT374" i="2"/>
  <c r="AX374" i="2" s="1"/>
  <c r="Z379" i="2"/>
  <c r="AA379" i="2"/>
  <c r="J456" i="1"/>
  <c r="H456" i="1"/>
  <c r="G457" i="1"/>
  <c r="I456" i="1"/>
  <c r="M456" i="1"/>
  <c r="K456" i="1"/>
  <c r="L455" i="1"/>
  <c r="P455" i="1" s="1"/>
  <c r="M384" i="2" l="1"/>
  <c r="AM375" i="2"/>
  <c r="L456" i="1"/>
  <c r="AJ377" i="2"/>
  <c r="AL377" i="2" s="1"/>
  <c r="BA377" i="2"/>
  <c r="Y382" i="2"/>
  <c r="Z382" i="2" s="1"/>
  <c r="AT375" i="2"/>
  <c r="AX375" i="2" s="1"/>
  <c r="AO375" i="2"/>
  <c r="AP375" i="2" s="1"/>
  <c r="AQ375" i="2" s="1"/>
  <c r="AR375" i="2" s="1"/>
  <c r="AS375" i="2" s="1"/>
  <c r="W383" i="2"/>
  <c r="X383" i="2"/>
  <c r="Y380" i="2"/>
  <c r="L385" i="2"/>
  <c r="AY374" i="2"/>
  <c r="AU374" i="2"/>
  <c r="AW374" i="2" s="1"/>
  <c r="A388" i="2"/>
  <c r="B387" i="2"/>
  <c r="C387" i="2" s="1"/>
  <c r="D387" i="2" s="1"/>
  <c r="E387" i="2" s="1"/>
  <c r="F387" i="2" s="1"/>
  <c r="G387" i="2" s="1"/>
  <c r="K386" i="2"/>
  <c r="J386" i="2"/>
  <c r="AB379" i="2"/>
  <c r="AC379" i="2" s="1"/>
  <c r="AD379" i="2" s="1"/>
  <c r="AE379" i="2" s="1"/>
  <c r="AF379" i="2" s="1"/>
  <c r="AG379" i="2"/>
  <c r="O384" i="2"/>
  <c r="P384" i="2" s="1"/>
  <c r="Q384" i="2" s="1"/>
  <c r="R384" i="2" s="1"/>
  <c r="S384" i="2" s="1"/>
  <c r="T384" i="2"/>
  <c r="AO376" i="2"/>
  <c r="AP376" i="2" s="1"/>
  <c r="AQ376" i="2" s="1"/>
  <c r="AR376" i="2" s="1"/>
  <c r="AS376" i="2" s="1"/>
  <c r="AT376" i="2"/>
  <c r="AX376" i="2" s="1"/>
  <c r="AG378" i="2"/>
  <c r="AB378" i="2"/>
  <c r="AC378" i="2" s="1"/>
  <c r="AD378" i="2" s="1"/>
  <c r="AE378" i="2" s="1"/>
  <c r="AF378" i="2" s="1"/>
  <c r="AH378" i="2" s="1"/>
  <c r="AI378" i="2" s="1"/>
  <c r="X381" i="2"/>
  <c r="W381" i="2"/>
  <c r="P456" i="1"/>
  <c r="I457" i="1"/>
  <c r="G458" i="1"/>
  <c r="H457" i="1"/>
  <c r="K457" i="1"/>
  <c r="M457" i="1"/>
  <c r="J457" i="1"/>
  <c r="AH379" i="2" l="1"/>
  <c r="AI379" i="2" s="1"/>
  <c r="AA382" i="2"/>
  <c r="L386" i="2"/>
  <c r="Y383" i="2"/>
  <c r="AK379" i="2"/>
  <c r="BA379" i="2"/>
  <c r="AJ379" i="2"/>
  <c r="Y381" i="2"/>
  <c r="AY376" i="2"/>
  <c r="AU376" i="2"/>
  <c r="AW376" i="2" s="1"/>
  <c r="Z383" i="2"/>
  <c r="AA383" i="2"/>
  <c r="AB382" i="2"/>
  <c r="AC382" i="2" s="1"/>
  <c r="AD382" i="2" s="1"/>
  <c r="AE382" i="2" s="1"/>
  <c r="AF382" i="2" s="1"/>
  <c r="AG382" i="2"/>
  <c r="AZ377" i="2"/>
  <c r="AM377" i="2"/>
  <c r="AN377" i="2"/>
  <c r="A389" i="2"/>
  <c r="B388" i="2"/>
  <c r="C388" i="2" s="1"/>
  <c r="D388" i="2" s="1"/>
  <c r="E388" i="2" s="1"/>
  <c r="F388" i="2" s="1"/>
  <c r="G388" i="2" s="1"/>
  <c r="Z380" i="2"/>
  <c r="AA380" i="2"/>
  <c r="U384" i="2"/>
  <c r="V384" i="2" s="1"/>
  <c r="AK378" i="2"/>
  <c r="BA378" i="2"/>
  <c r="AJ378" i="2"/>
  <c r="M386" i="2"/>
  <c r="N386" i="2"/>
  <c r="H387" i="2"/>
  <c r="I387" i="2" s="1"/>
  <c r="M385" i="2"/>
  <c r="N385" i="2"/>
  <c r="AY375" i="2"/>
  <c r="AU375" i="2"/>
  <c r="AW375" i="2" s="1"/>
  <c r="K458" i="1"/>
  <c r="G459" i="1"/>
  <c r="M458" i="1"/>
  <c r="H458" i="1"/>
  <c r="I458" i="1"/>
  <c r="J458" i="1"/>
  <c r="L457" i="1"/>
  <c r="P457" i="1" s="1"/>
  <c r="AL378" i="2" l="1"/>
  <c r="AN378" i="2" s="1"/>
  <c r="AH382" i="2"/>
  <c r="AI382" i="2" s="1"/>
  <c r="BA382" i="2" s="1"/>
  <c r="W384" i="2"/>
  <c r="X384" i="2"/>
  <c r="A390" i="2"/>
  <c r="B389" i="2"/>
  <c r="C389" i="2" s="1"/>
  <c r="D389" i="2" s="1"/>
  <c r="E389" i="2" s="1"/>
  <c r="F389" i="2" s="1"/>
  <c r="G389" i="2" s="1"/>
  <c r="H389" i="2" s="1"/>
  <c r="I389" i="2" s="1"/>
  <c r="AJ382" i="2"/>
  <c r="AK382" i="2"/>
  <c r="T386" i="2"/>
  <c r="O386" i="2"/>
  <c r="P386" i="2" s="1"/>
  <c r="Q386" i="2" s="1"/>
  <c r="R386" i="2" s="1"/>
  <c r="S386" i="2" s="1"/>
  <c r="AB383" i="2"/>
  <c r="AC383" i="2" s="1"/>
  <c r="AD383" i="2" s="1"/>
  <c r="AE383" i="2" s="1"/>
  <c r="AF383" i="2" s="1"/>
  <c r="AG383" i="2"/>
  <c r="L458" i="1"/>
  <c r="P458" i="1" s="1"/>
  <c r="AL379" i="2"/>
  <c r="AZ378" i="2"/>
  <c r="AM378" i="2"/>
  <c r="O385" i="2"/>
  <c r="P385" i="2" s="1"/>
  <c r="Q385" i="2" s="1"/>
  <c r="R385" i="2" s="1"/>
  <c r="S385" i="2" s="1"/>
  <c r="T385" i="2"/>
  <c r="K387" i="2"/>
  <c r="J387" i="2"/>
  <c r="AG380" i="2"/>
  <c r="AB380" i="2"/>
  <c r="AC380" i="2" s="1"/>
  <c r="AD380" i="2" s="1"/>
  <c r="AE380" i="2" s="1"/>
  <c r="AF380" i="2" s="1"/>
  <c r="AO377" i="2"/>
  <c r="AP377" i="2" s="1"/>
  <c r="AQ377" i="2" s="1"/>
  <c r="AR377" i="2" s="1"/>
  <c r="AS377" i="2" s="1"/>
  <c r="AT377" i="2"/>
  <c r="AX377" i="2" s="1"/>
  <c r="Z381" i="2"/>
  <c r="AA381" i="2"/>
  <c r="H388" i="2"/>
  <c r="I388" i="2" s="1"/>
  <c r="I459" i="1"/>
  <c r="G460" i="1"/>
  <c r="J459" i="1"/>
  <c r="H459" i="1"/>
  <c r="K459" i="1"/>
  <c r="M459" i="1"/>
  <c r="U385" i="2" l="1"/>
  <c r="V385" i="2" s="1"/>
  <c r="X385" i="2" s="1"/>
  <c r="AH383" i="2"/>
  <c r="AI383" i="2" s="1"/>
  <c r="Y384" i="2"/>
  <c r="L387" i="2"/>
  <c r="M387" i="2" s="1"/>
  <c r="K389" i="2"/>
  <c r="J389" i="2"/>
  <c r="Z384" i="2"/>
  <c r="AA384" i="2"/>
  <c r="AG381" i="2"/>
  <c r="AB381" i="2"/>
  <c r="AC381" i="2" s="1"/>
  <c r="AD381" i="2" s="1"/>
  <c r="AE381" i="2" s="1"/>
  <c r="AF381" i="2" s="1"/>
  <c r="AJ383" i="2"/>
  <c r="BA383" i="2"/>
  <c r="AK383" i="2"/>
  <c r="A391" i="2"/>
  <c r="B390" i="2"/>
  <c r="C390" i="2" s="1"/>
  <c r="D390" i="2" s="1"/>
  <c r="E390" i="2" s="1"/>
  <c r="F390" i="2" s="1"/>
  <c r="G390" i="2" s="1"/>
  <c r="H390" i="2" s="1"/>
  <c r="I390" i="2" s="1"/>
  <c r="U386" i="2"/>
  <c r="V386" i="2" s="1"/>
  <c r="AH380" i="2"/>
  <c r="AI380" i="2" s="1"/>
  <c r="AL382" i="2"/>
  <c r="W385" i="2"/>
  <c r="AZ379" i="2"/>
  <c r="AM379" i="2"/>
  <c r="AN379" i="2"/>
  <c r="K388" i="2"/>
  <c r="J388" i="2"/>
  <c r="AY377" i="2"/>
  <c r="AU377" i="2"/>
  <c r="AW377" i="2" s="1"/>
  <c r="AT378" i="2"/>
  <c r="AX378" i="2" s="1"/>
  <c r="AO378" i="2"/>
  <c r="AP378" i="2" s="1"/>
  <c r="AQ378" i="2" s="1"/>
  <c r="AR378" i="2" s="1"/>
  <c r="AS378" i="2" s="1"/>
  <c r="K460" i="1"/>
  <c r="J460" i="1"/>
  <c r="I460" i="1"/>
  <c r="M460" i="1"/>
  <c r="G461" i="1"/>
  <c r="H460" i="1"/>
  <c r="L459" i="1"/>
  <c r="P459" i="1" s="1"/>
  <c r="Y385" i="2" l="1"/>
  <c r="N387" i="2"/>
  <c r="O387" i="2" s="1"/>
  <c r="P387" i="2" s="1"/>
  <c r="Q387" i="2" s="1"/>
  <c r="R387" i="2" s="1"/>
  <c r="S387" i="2" s="1"/>
  <c r="J390" i="2"/>
  <c r="K390" i="2"/>
  <c r="A392" i="2"/>
  <c r="B391" i="2"/>
  <c r="C391" i="2" s="1"/>
  <c r="D391" i="2" s="1"/>
  <c r="E391" i="2" s="1"/>
  <c r="F391" i="2" s="1"/>
  <c r="G391" i="2" s="1"/>
  <c r="H391" i="2" s="1"/>
  <c r="I391" i="2" s="1"/>
  <c r="L388" i="2"/>
  <c r="AH381" i="2"/>
  <c r="AI381" i="2" s="1"/>
  <c r="L389" i="2"/>
  <c r="Z385" i="2"/>
  <c r="AA385" i="2"/>
  <c r="AZ382" i="2"/>
  <c r="AM382" i="2"/>
  <c r="AN382" i="2"/>
  <c r="AT379" i="2"/>
  <c r="AX379" i="2" s="1"/>
  <c r="AO379" i="2"/>
  <c r="AP379" i="2" s="1"/>
  <c r="AQ379" i="2" s="1"/>
  <c r="AR379" i="2" s="1"/>
  <c r="AS379" i="2" s="1"/>
  <c r="W386" i="2"/>
  <c r="X386" i="2"/>
  <c r="AB384" i="2"/>
  <c r="AC384" i="2" s="1"/>
  <c r="AD384" i="2" s="1"/>
  <c r="AE384" i="2" s="1"/>
  <c r="AF384" i="2" s="1"/>
  <c r="AG384" i="2"/>
  <c r="AL383" i="2"/>
  <c r="AY378" i="2"/>
  <c r="AU378" i="2"/>
  <c r="AW378" i="2" s="1"/>
  <c r="BA380" i="2"/>
  <c r="AK380" i="2"/>
  <c r="AJ380" i="2"/>
  <c r="K461" i="1"/>
  <c r="I461" i="1"/>
  <c r="H461" i="1"/>
  <c r="G462" i="1"/>
  <c r="J461" i="1"/>
  <c r="M461" i="1"/>
  <c r="L460" i="1"/>
  <c r="P460" i="1" s="1"/>
  <c r="T387" i="2" l="1"/>
  <c r="AL380" i="2"/>
  <c r="U387" i="2"/>
  <c r="V387" i="2" s="1"/>
  <c r="X387" i="2" s="1"/>
  <c r="L390" i="2"/>
  <c r="J391" i="2"/>
  <c r="K391" i="2"/>
  <c r="M390" i="2"/>
  <c r="N390" i="2"/>
  <c r="M388" i="2"/>
  <c r="N388" i="2"/>
  <c r="AH384" i="2"/>
  <c r="AI384" i="2" s="1"/>
  <c r="AZ380" i="2"/>
  <c r="AM380" i="2"/>
  <c r="AN380" i="2"/>
  <c r="AG385" i="2"/>
  <c r="AB385" i="2"/>
  <c r="AC385" i="2" s="1"/>
  <c r="AD385" i="2" s="1"/>
  <c r="AE385" i="2" s="1"/>
  <c r="AF385" i="2" s="1"/>
  <c r="AY379" i="2"/>
  <c r="AU379" i="2"/>
  <c r="AW379" i="2" s="1"/>
  <c r="AJ381" i="2"/>
  <c r="BA381" i="2"/>
  <c r="AK381" i="2"/>
  <c r="A393" i="2"/>
  <c r="B392" i="2"/>
  <c r="C392" i="2" s="1"/>
  <c r="D392" i="2" s="1"/>
  <c r="E392" i="2" s="1"/>
  <c r="F392" i="2" s="1"/>
  <c r="G392" i="2" s="1"/>
  <c r="H392" i="2" s="1"/>
  <c r="I392" i="2" s="1"/>
  <c r="AZ383" i="2"/>
  <c r="AM383" i="2"/>
  <c r="AN383" i="2"/>
  <c r="AO382" i="2"/>
  <c r="AP382" i="2" s="1"/>
  <c r="AQ382" i="2" s="1"/>
  <c r="AR382" i="2" s="1"/>
  <c r="AS382" i="2" s="1"/>
  <c r="AT382" i="2"/>
  <c r="AX382" i="2" s="1"/>
  <c r="M389" i="2"/>
  <c r="N389" i="2"/>
  <c r="Y386" i="2"/>
  <c r="K462" i="1"/>
  <c r="H462" i="1"/>
  <c r="G463" i="1"/>
  <c r="M462" i="1"/>
  <c r="I462" i="1"/>
  <c r="J462" i="1"/>
  <c r="L461" i="1"/>
  <c r="P461" i="1" s="1"/>
  <c r="W387" i="2" l="1"/>
  <c r="AH385" i="2"/>
  <c r="AI385" i="2" s="1"/>
  <c r="BA385" i="2" s="1"/>
  <c r="Y387" i="2"/>
  <c r="L391" i="2"/>
  <c r="K392" i="2"/>
  <c r="J392" i="2"/>
  <c r="O389" i="2"/>
  <c r="P389" i="2" s="1"/>
  <c r="Q389" i="2" s="1"/>
  <c r="R389" i="2" s="1"/>
  <c r="S389" i="2" s="1"/>
  <c r="T389" i="2"/>
  <c r="AT383" i="2"/>
  <c r="AX383" i="2" s="1"/>
  <c r="AO383" i="2"/>
  <c r="AP383" i="2" s="1"/>
  <c r="AQ383" i="2" s="1"/>
  <c r="AR383" i="2" s="1"/>
  <c r="AS383" i="2" s="1"/>
  <c r="AT380" i="2"/>
  <c r="AX380" i="2" s="1"/>
  <c r="AO380" i="2"/>
  <c r="AP380" i="2" s="1"/>
  <c r="AQ380" i="2" s="1"/>
  <c r="AR380" i="2" s="1"/>
  <c r="AS380" i="2" s="1"/>
  <c r="O388" i="2"/>
  <c r="P388" i="2" s="1"/>
  <c r="Q388" i="2" s="1"/>
  <c r="R388" i="2" s="1"/>
  <c r="S388" i="2" s="1"/>
  <c r="T388" i="2"/>
  <c r="M391" i="2"/>
  <c r="N391" i="2"/>
  <c r="AY382" i="2"/>
  <c r="AU382" i="2"/>
  <c r="AW382" i="2" s="1"/>
  <c r="Z387" i="2"/>
  <c r="AA387" i="2"/>
  <c r="BA384" i="2"/>
  <c r="AK384" i="2"/>
  <c r="AJ384" i="2"/>
  <c r="O390" i="2"/>
  <c r="P390" i="2" s="1"/>
  <c r="Q390" i="2" s="1"/>
  <c r="R390" i="2" s="1"/>
  <c r="S390" i="2" s="1"/>
  <c r="T390" i="2"/>
  <c r="AL381" i="2"/>
  <c r="Z386" i="2"/>
  <c r="AA386" i="2"/>
  <c r="A394" i="2"/>
  <c r="B393" i="2"/>
  <c r="C393" i="2" s="1"/>
  <c r="D393" i="2" s="1"/>
  <c r="E393" i="2" s="1"/>
  <c r="F393" i="2" s="1"/>
  <c r="G393" i="2" s="1"/>
  <c r="H393" i="2" s="1"/>
  <c r="I393" i="2" s="1"/>
  <c r="AK385" i="2"/>
  <c r="AJ385" i="2"/>
  <c r="K463" i="1"/>
  <c r="G464" i="1"/>
  <c r="H463" i="1"/>
  <c r="I463" i="1"/>
  <c r="M463" i="1"/>
  <c r="J463" i="1"/>
  <c r="L462" i="1"/>
  <c r="P462" i="1" s="1"/>
  <c r="AL384" i="2" l="1"/>
  <c r="L463" i="1"/>
  <c r="P463" i="1" s="1"/>
  <c r="L392" i="2"/>
  <c r="M392" i="2" s="1"/>
  <c r="AL385" i="2"/>
  <c r="U390" i="2"/>
  <c r="V390" i="2" s="1"/>
  <c r="W390" i="2" s="1"/>
  <c r="U389" i="2"/>
  <c r="V389" i="2" s="1"/>
  <c r="X389" i="2" s="1"/>
  <c r="J393" i="2"/>
  <c r="K393" i="2"/>
  <c r="A395" i="2"/>
  <c r="B394" i="2"/>
  <c r="C394" i="2" s="1"/>
  <c r="D394" i="2" s="1"/>
  <c r="E394" i="2" s="1"/>
  <c r="F394" i="2" s="1"/>
  <c r="G394" i="2" s="1"/>
  <c r="H394" i="2" s="1"/>
  <c r="I394" i="2" s="1"/>
  <c r="U388" i="2"/>
  <c r="V388" i="2" s="1"/>
  <c r="AZ381" i="2"/>
  <c r="AM381" i="2"/>
  <c r="AN381" i="2"/>
  <c r="AY383" i="2"/>
  <c r="AU383" i="2"/>
  <c r="AW383" i="2" s="1"/>
  <c r="AG386" i="2"/>
  <c r="AB386" i="2"/>
  <c r="AC386" i="2" s="1"/>
  <c r="AD386" i="2" s="1"/>
  <c r="AE386" i="2" s="1"/>
  <c r="AF386" i="2" s="1"/>
  <c r="AM384" i="2"/>
  <c r="AZ384" i="2"/>
  <c r="AN384" i="2"/>
  <c r="AG387" i="2"/>
  <c r="AB387" i="2"/>
  <c r="AC387" i="2" s="1"/>
  <c r="AD387" i="2" s="1"/>
  <c r="AE387" i="2" s="1"/>
  <c r="AF387" i="2" s="1"/>
  <c r="O391" i="2"/>
  <c r="P391" i="2" s="1"/>
  <c r="Q391" i="2" s="1"/>
  <c r="R391" i="2" s="1"/>
  <c r="S391" i="2" s="1"/>
  <c r="T391" i="2"/>
  <c r="AZ385" i="2"/>
  <c r="AM385" i="2"/>
  <c r="AN385" i="2"/>
  <c r="AY380" i="2"/>
  <c r="AU380" i="2"/>
  <c r="AW380" i="2" s="1"/>
  <c r="K464" i="1"/>
  <c r="J464" i="1"/>
  <c r="M464" i="1"/>
  <c r="I464" i="1"/>
  <c r="G465" i="1"/>
  <c r="H464" i="1"/>
  <c r="W389" i="2" l="1"/>
  <c r="X390" i="2"/>
  <c r="N392" i="2"/>
  <c r="Y389" i="2"/>
  <c r="AA389" i="2" s="1"/>
  <c r="AH386" i="2"/>
  <c r="AI386" i="2" s="1"/>
  <c r="Y390" i="2"/>
  <c r="Z390" i="2" s="1"/>
  <c r="U391" i="2"/>
  <c r="V391" i="2" s="1"/>
  <c r="X391" i="2" s="1"/>
  <c r="L393" i="2"/>
  <c r="K394" i="2"/>
  <c r="J394" i="2"/>
  <c r="AK386" i="2"/>
  <c r="AJ386" i="2"/>
  <c r="BA386" i="2"/>
  <c r="M393" i="2"/>
  <c r="N393" i="2"/>
  <c r="Z389" i="2"/>
  <c r="AT384" i="2"/>
  <c r="AX384" i="2" s="1"/>
  <c r="AO384" i="2"/>
  <c r="AP384" i="2" s="1"/>
  <c r="AQ384" i="2" s="1"/>
  <c r="AR384" i="2" s="1"/>
  <c r="AS384" i="2" s="1"/>
  <c r="O392" i="2"/>
  <c r="P392" i="2" s="1"/>
  <c r="Q392" i="2" s="1"/>
  <c r="R392" i="2" s="1"/>
  <c r="S392" i="2" s="1"/>
  <c r="T392" i="2"/>
  <c r="AT381" i="2"/>
  <c r="AX381" i="2" s="1"/>
  <c r="AO381" i="2"/>
  <c r="AP381" i="2" s="1"/>
  <c r="AQ381" i="2" s="1"/>
  <c r="AR381" i="2" s="1"/>
  <c r="AS381" i="2" s="1"/>
  <c r="AH387" i="2"/>
  <c r="AI387" i="2" s="1"/>
  <c r="A396" i="2"/>
  <c r="B395" i="2"/>
  <c r="C395" i="2" s="1"/>
  <c r="D395" i="2" s="1"/>
  <c r="E395" i="2" s="1"/>
  <c r="F395" i="2" s="1"/>
  <c r="G395" i="2" s="1"/>
  <c r="H395" i="2" s="1"/>
  <c r="I395" i="2" s="1"/>
  <c r="AT385" i="2"/>
  <c r="AX385" i="2" s="1"/>
  <c r="AO385" i="2"/>
  <c r="AP385" i="2" s="1"/>
  <c r="AQ385" i="2" s="1"/>
  <c r="AR385" i="2" s="1"/>
  <c r="AS385" i="2" s="1"/>
  <c r="W388" i="2"/>
  <c r="X388" i="2"/>
  <c r="L464" i="1"/>
  <c r="P464" i="1" s="1"/>
  <c r="K465" i="1"/>
  <c r="G466" i="1"/>
  <c r="I465" i="1"/>
  <c r="H465" i="1"/>
  <c r="M465" i="1"/>
  <c r="J465" i="1"/>
  <c r="AA390" i="2" l="1"/>
  <c r="W391" i="2"/>
  <c r="Y391" i="2" s="1"/>
  <c r="U392" i="2"/>
  <c r="V392" i="2" s="1"/>
  <c r="AL386" i="2"/>
  <c r="AM386" i="2" s="1"/>
  <c r="AY385" i="2"/>
  <c r="AU385" i="2"/>
  <c r="AW385" i="2" s="1"/>
  <c r="AB390" i="2"/>
  <c r="AC390" i="2" s="1"/>
  <c r="AD390" i="2" s="1"/>
  <c r="AE390" i="2" s="1"/>
  <c r="AF390" i="2" s="1"/>
  <c r="AG390" i="2"/>
  <c r="Y388" i="2"/>
  <c r="T393" i="2"/>
  <c r="O393" i="2"/>
  <c r="P393" i="2" s="1"/>
  <c r="Q393" i="2" s="1"/>
  <c r="R393" i="2" s="1"/>
  <c r="S393" i="2" s="1"/>
  <c r="U393" i="2" s="1"/>
  <c r="V393" i="2" s="1"/>
  <c r="L394" i="2"/>
  <c r="K395" i="2"/>
  <c r="J395" i="2"/>
  <c r="AY381" i="2"/>
  <c r="AU381" i="2"/>
  <c r="AW381" i="2" s="1"/>
  <c r="AY384" i="2"/>
  <c r="AU384" i="2"/>
  <c r="AW384" i="2" s="1"/>
  <c r="A397" i="2"/>
  <c r="B396" i="2"/>
  <c r="C396" i="2" s="1"/>
  <c r="D396" i="2" s="1"/>
  <c r="E396" i="2" s="1"/>
  <c r="F396" i="2" s="1"/>
  <c r="G396" i="2" s="1"/>
  <c r="H396" i="2" s="1"/>
  <c r="I396" i="2" s="1"/>
  <c r="BA387" i="2"/>
  <c r="AJ387" i="2"/>
  <c r="AK387" i="2"/>
  <c r="W392" i="2"/>
  <c r="X392" i="2"/>
  <c r="AB389" i="2"/>
  <c r="AC389" i="2" s="1"/>
  <c r="AD389" i="2" s="1"/>
  <c r="AE389" i="2" s="1"/>
  <c r="AF389" i="2" s="1"/>
  <c r="AH389" i="2" s="1"/>
  <c r="AI389" i="2" s="1"/>
  <c r="AG389" i="2"/>
  <c r="J466" i="1"/>
  <c r="G467" i="1"/>
  <c r="H466" i="1"/>
  <c r="I466" i="1"/>
  <c r="K466" i="1"/>
  <c r="M466" i="1"/>
  <c r="L465" i="1"/>
  <c r="P465" i="1" s="1"/>
  <c r="AA391" i="2" l="1"/>
  <c r="Z391" i="2"/>
  <c r="AN386" i="2"/>
  <c r="AZ386" i="2"/>
  <c r="L395" i="2"/>
  <c r="N395" i="2" s="1"/>
  <c r="AH390" i="2"/>
  <c r="AI390" i="2" s="1"/>
  <c r="AJ390" i="2" s="1"/>
  <c r="K396" i="2"/>
  <c r="J396" i="2"/>
  <c r="AT386" i="2"/>
  <c r="AX386" i="2" s="1"/>
  <c r="AO386" i="2"/>
  <c r="AP386" i="2" s="1"/>
  <c r="AQ386" i="2" s="1"/>
  <c r="AR386" i="2" s="1"/>
  <c r="AS386" i="2" s="1"/>
  <c r="A398" i="2"/>
  <c r="B397" i="2"/>
  <c r="C397" i="2" s="1"/>
  <c r="D397" i="2" s="1"/>
  <c r="E397" i="2" s="1"/>
  <c r="F397" i="2" s="1"/>
  <c r="G397" i="2" s="1"/>
  <c r="H397" i="2" s="1"/>
  <c r="I397" i="2" s="1"/>
  <c r="Z388" i="2"/>
  <c r="AA388" i="2"/>
  <c r="AK389" i="2"/>
  <c r="BA389" i="2"/>
  <c r="AJ389" i="2"/>
  <c r="AL387" i="2"/>
  <c r="W393" i="2"/>
  <c r="X393" i="2"/>
  <c r="AG391" i="2"/>
  <c r="AB391" i="2"/>
  <c r="AC391" i="2" s="1"/>
  <c r="AD391" i="2" s="1"/>
  <c r="AE391" i="2" s="1"/>
  <c r="AF391" i="2" s="1"/>
  <c r="AH391" i="2" s="1"/>
  <c r="AI391" i="2" s="1"/>
  <c r="M394" i="2"/>
  <c r="N394" i="2"/>
  <c r="L466" i="1"/>
  <c r="P466" i="1" s="1"/>
  <c r="Y392" i="2"/>
  <c r="J467" i="1"/>
  <c r="I467" i="1"/>
  <c r="G468" i="1"/>
  <c r="K467" i="1"/>
  <c r="M467" i="1"/>
  <c r="H467" i="1"/>
  <c r="M395" i="2" l="1"/>
  <c r="L396" i="2"/>
  <c r="N396" i="2" s="1"/>
  <c r="BA390" i="2"/>
  <c r="AK390" i="2"/>
  <c r="AL390" i="2" s="1"/>
  <c r="AL389" i="2"/>
  <c r="AM389" i="2" s="1"/>
  <c r="Y393" i="2"/>
  <c r="Z393" i="2" s="1"/>
  <c r="K397" i="2"/>
  <c r="J397" i="2"/>
  <c r="AB388" i="2"/>
  <c r="AC388" i="2" s="1"/>
  <c r="AD388" i="2" s="1"/>
  <c r="AE388" i="2" s="1"/>
  <c r="AF388" i="2" s="1"/>
  <c r="AG388" i="2"/>
  <c r="A399" i="2"/>
  <c r="B398" i="2"/>
  <c r="C398" i="2" s="1"/>
  <c r="D398" i="2" s="1"/>
  <c r="E398" i="2" s="1"/>
  <c r="F398" i="2" s="1"/>
  <c r="G398" i="2" s="1"/>
  <c r="H398" i="2" s="1"/>
  <c r="I398" i="2" s="1"/>
  <c r="L467" i="1"/>
  <c r="P467" i="1" s="1"/>
  <c r="T395" i="2"/>
  <c r="O395" i="2"/>
  <c r="P395" i="2" s="1"/>
  <c r="Q395" i="2" s="1"/>
  <c r="R395" i="2" s="1"/>
  <c r="S395" i="2" s="1"/>
  <c r="M396" i="2"/>
  <c r="AJ391" i="2"/>
  <c r="BA391" i="2"/>
  <c r="AK391" i="2"/>
  <c r="Z392" i="2"/>
  <c r="AA392" i="2"/>
  <c r="T394" i="2"/>
  <c r="O394" i="2"/>
  <c r="P394" i="2" s="1"/>
  <c r="Q394" i="2" s="1"/>
  <c r="R394" i="2" s="1"/>
  <c r="S394" i="2" s="1"/>
  <c r="AZ387" i="2"/>
  <c r="AM387" i="2"/>
  <c r="AN387" i="2"/>
  <c r="AY386" i="2"/>
  <c r="AU386" i="2"/>
  <c r="AW386" i="2" s="1"/>
  <c r="H468" i="1"/>
  <c r="M468" i="1"/>
  <c r="J468" i="1"/>
  <c r="G469" i="1"/>
  <c r="K468" i="1"/>
  <c r="I468" i="1"/>
  <c r="AA393" i="2" l="1"/>
  <c r="L468" i="1"/>
  <c r="U395" i="2"/>
  <c r="V395" i="2" s="1"/>
  <c r="AZ389" i="2"/>
  <c r="AN389" i="2"/>
  <c r="AN390" i="2"/>
  <c r="AM390" i="2"/>
  <c r="AZ390" i="2"/>
  <c r="AH388" i="2"/>
  <c r="AI388" i="2" s="1"/>
  <c r="AJ388" i="2" s="1"/>
  <c r="K398" i="2"/>
  <c r="J398" i="2"/>
  <c r="W395" i="2"/>
  <c r="X395" i="2"/>
  <c r="A400" i="2"/>
  <c r="B399" i="2"/>
  <c r="C399" i="2" s="1"/>
  <c r="D399" i="2" s="1"/>
  <c r="E399" i="2" s="1"/>
  <c r="F399" i="2" s="1"/>
  <c r="G399" i="2" s="1"/>
  <c r="H399" i="2" s="1"/>
  <c r="I399" i="2" s="1"/>
  <c r="T396" i="2"/>
  <c r="O396" i="2"/>
  <c r="P396" i="2" s="1"/>
  <c r="Q396" i="2" s="1"/>
  <c r="R396" i="2" s="1"/>
  <c r="S396" i="2" s="1"/>
  <c r="AG393" i="2"/>
  <c r="AB393" i="2"/>
  <c r="AC393" i="2" s="1"/>
  <c r="AD393" i="2" s="1"/>
  <c r="AE393" i="2" s="1"/>
  <c r="AF393" i="2" s="1"/>
  <c r="U394" i="2"/>
  <c r="V394" i="2" s="1"/>
  <c r="L397" i="2"/>
  <c r="AG392" i="2"/>
  <c r="AB392" i="2"/>
  <c r="AC392" i="2" s="1"/>
  <c r="AD392" i="2" s="1"/>
  <c r="AE392" i="2" s="1"/>
  <c r="AF392" i="2" s="1"/>
  <c r="AH392" i="2" s="1"/>
  <c r="AI392" i="2" s="1"/>
  <c r="AT387" i="2"/>
  <c r="AX387" i="2" s="1"/>
  <c r="AO387" i="2"/>
  <c r="AP387" i="2" s="1"/>
  <c r="AQ387" i="2" s="1"/>
  <c r="AR387" i="2" s="1"/>
  <c r="AS387" i="2" s="1"/>
  <c r="AO389" i="2"/>
  <c r="AP389" i="2" s="1"/>
  <c r="AQ389" i="2" s="1"/>
  <c r="AR389" i="2" s="1"/>
  <c r="AS389" i="2" s="1"/>
  <c r="AT389" i="2"/>
  <c r="AX389" i="2" s="1"/>
  <c r="AL391" i="2"/>
  <c r="P468" i="1"/>
  <c r="G470" i="1"/>
  <c r="K469" i="1"/>
  <c r="H469" i="1"/>
  <c r="J469" i="1"/>
  <c r="M469" i="1"/>
  <c r="I469" i="1"/>
  <c r="AH393" i="2" l="1"/>
  <c r="AI393" i="2" s="1"/>
  <c r="AT390" i="2"/>
  <c r="AX390" i="2" s="1"/>
  <c r="AO390" i="2"/>
  <c r="AP390" i="2" s="1"/>
  <c r="AQ390" i="2" s="1"/>
  <c r="AR390" i="2" s="1"/>
  <c r="AS390" i="2" s="1"/>
  <c r="AY390" i="2" s="1"/>
  <c r="U396" i="2"/>
  <c r="V396" i="2" s="1"/>
  <c r="X396" i="2" s="1"/>
  <c r="AK388" i="2"/>
  <c r="BA388" i="2"/>
  <c r="K20" i="1" s="1"/>
  <c r="Y395" i="2"/>
  <c r="J399" i="2"/>
  <c r="K399" i="2"/>
  <c r="A401" i="2"/>
  <c r="B400" i="2"/>
  <c r="C400" i="2" s="1"/>
  <c r="D400" i="2" s="1"/>
  <c r="E400" i="2" s="1"/>
  <c r="F400" i="2" s="1"/>
  <c r="G400" i="2" s="1"/>
  <c r="H400" i="2" s="1"/>
  <c r="I400" i="2" s="1"/>
  <c r="L469" i="1"/>
  <c r="P469" i="1" s="1"/>
  <c r="AL388" i="2"/>
  <c r="AK392" i="2"/>
  <c r="AJ392" i="2"/>
  <c r="BA392" i="2"/>
  <c r="AK393" i="2"/>
  <c r="BA393" i="2"/>
  <c r="AJ393" i="2"/>
  <c r="L398" i="2"/>
  <c r="AU390" i="2"/>
  <c r="AW390" i="2" s="1"/>
  <c r="AY387" i="2"/>
  <c r="AU387" i="2"/>
  <c r="AW387" i="2" s="1"/>
  <c r="X394" i="2"/>
  <c r="W394" i="2"/>
  <c r="Z395" i="2"/>
  <c r="AA395" i="2"/>
  <c r="AZ391" i="2"/>
  <c r="AM391" i="2"/>
  <c r="AN391" i="2"/>
  <c r="AY389" i="2"/>
  <c r="AU389" i="2"/>
  <c r="AW389" i="2" s="1"/>
  <c r="M397" i="2"/>
  <c r="N397" i="2"/>
  <c r="H470" i="1"/>
  <c r="K470" i="1"/>
  <c r="M470" i="1"/>
  <c r="J470" i="1"/>
  <c r="I470" i="1"/>
  <c r="G471" i="1"/>
  <c r="W396" i="2" l="1"/>
  <c r="L470" i="1"/>
  <c r="L399" i="2"/>
  <c r="Y394" i="2"/>
  <c r="Y396" i="2"/>
  <c r="K400" i="2"/>
  <c r="J400" i="2"/>
  <c r="AA396" i="2"/>
  <c r="Z396" i="2"/>
  <c r="Z394" i="2"/>
  <c r="AA394" i="2"/>
  <c r="AM388" i="2"/>
  <c r="AZ388" i="2"/>
  <c r="J20" i="1" s="1"/>
  <c r="AN388" i="2"/>
  <c r="M399" i="2"/>
  <c r="N399" i="2"/>
  <c r="O397" i="2"/>
  <c r="P397" i="2" s="1"/>
  <c r="Q397" i="2" s="1"/>
  <c r="R397" i="2" s="1"/>
  <c r="S397" i="2" s="1"/>
  <c r="T397" i="2"/>
  <c r="AT391" i="2"/>
  <c r="AX391" i="2" s="1"/>
  <c r="AO391" i="2"/>
  <c r="AP391" i="2" s="1"/>
  <c r="AQ391" i="2" s="1"/>
  <c r="AR391" i="2" s="1"/>
  <c r="AS391" i="2" s="1"/>
  <c r="AB395" i="2"/>
  <c r="AC395" i="2" s="1"/>
  <c r="AD395" i="2" s="1"/>
  <c r="AE395" i="2" s="1"/>
  <c r="AF395" i="2" s="1"/>
  <c r="AH395" i="2" s="1"/>
  <c r="AI395" i="2" s="1"/>
  <c r="AG395" i="2"/>
  <c r="A402" i="2"/>
  <c r="B401" i="2"/>
  <c r="C401" i="2" s="1"/>
  <c r="D401" i="2" s="1"/>
  <c r="E401" i="2" s="1"/>
  <c r="F401" i="2" s="1"/>
  <c r="G401" i="2" s="1"/>
  <c r="H401" i="2" s="1"/>
  <c r="I401" i="2" s="1"/>
  <c r="AL393" i="2"/>
  <c r="AL392" i="2"/>
  <c r="M398" i="2"/>
  <c r="N398" i="2"/>
  <c r="P470" i="1"/>
  <c r="G472" i="1"/>
  <c r="H471" i="1"/>
  <c r="J471" i="1"/>
  <c r="M471" i="1"/>
  <c r="K471" i="1"/>
  <c r="I471" i="1"/>
  <c r="U397" i="2" l="1"/>
  <c r="V397" i="2" s="1"/>
  <c r="L471" i="1"/>
  <c r="K401" i="2"/>
  <c r="J401" i="2"/>
  <c r="AZ393" i="2"/>
  <c r="AM393" i="2"/>
  <c r="AN393" i="2"/>
  <c r="AM392" i="2"/>
  <c r="AZ392" i="2"/>
  <c r="AN392" i="2"/>
  <c r="AG394" i="2"/>
  <c r="AB394" i="2"/>
  <c r="AC394" i="2" s="1"/>
  <c r="AD394" i="2" s="1"/>
  <c r="AE394" i="2" s="1"/>
  <c r="AF394" i="2" s="1"/>
  <c r="BA395" i="2"/>
  <c r="AJ395" i="2"/>
  <c r="AK395" i="2"/>
  <c r="T398" i="2"/>
  <c r="O398" i="2"/>
  <c r="P398" i="2" s="1"/>
  <c r="Q398" i="2" s="1"/>
  <c r="R398" i="2" s="1"/>
  <c r="S398" i="2" s="1"/>
  <c r="A403" i="2"/>
  <c r="B402" i="2"/>
  <c r="C402" i="2" s="1"/>
  <c r="D402" i="2" s="1"/>
  <c r="E402" i="2" s="1"/>
  <c r="F402" i="2" s="1"/>
  <c r="G402" i="2" s="1"/>
  <c r="H402" i="2" s="1"/>
  <c r="I402" i="2" s="1"/>
  <c r="O399" i="2"/>
  <c r="P399" i="2" s="1"/>
  <c r="Q399" i="2" s="1"/>
  <c r="R399" i="2" s="1"/>
  <c r="S399" i="2" s="1"/>
  <c r="T399" i="2"/>
  <c r="L400" i="2"/>
  <c r="AY391" i="2"/>
  <c r="AU391" i="2"/>
  <c r="AW391" i="2" s="1"/>
  <c r="AO388" i="2"/>
  <c r="AP388" i="2" s="1"/>
  <c r="AQ388" i="2" s="1"/>
  <c r="AR388" i="2" s="1"/>
  <c r="AS388" i="2" s="1"/>
  <c r="AT388" i="2"/>
  <c r="AX388" i="2" s="1"/>
  <c r="W397" i="2"/>
  <c r="X397" i="2"/>
  <c r="AG396" i="2"/>
  <c r="AB396" i="2"/>
  <c r="AC396" i="2" s="1"/>
  <c r="AD396" i="2" s="1"/>
  <c r="AE396" i="2" s="1"/>
  <c r="AF396" i="2" s="1"/>
  <c r="P471" i="1"/>
  <c r="G473" i="1"/>
  <c r="J472" i="1"/>
  <c r="M472" i="1"/>
  <c r="I472" i="1"/>
  <c r="H472" i="1"/>
  <c r="K472" i="1"/>
  <c r="U399" i="2" l="1"/>
  <c r="V399" i="2" s="1"/>
  <c r="W399" i="2" s="1"/>
  <c r="AH394" i="2"/>
  <c r="AI394" i="2" s="1"/>
  <c r="AY388" i="2"/>
  <c r="I20" i="1" s="1"/>
  <c r="AU388" i="2"/>
  <c r="AW388" i="2" s="1"/>
  <c r="J402" i="2"/>
  <c r="K402" i="2"/>
  <c r="AK394" i="2"/>
  <c r="AJ394" i="2"/>
  <c r="BA394" i="2"/>
  <c r="AO392" i="2"/>
  <c r="AP392" i="2" s="1"/>
  <c r="AQ392" i="2" s="1"/>
  <c r="AR392" i="2" s="1"/>
  <c r="AS392" i="2" s="1"/>
  <c r="AT392" i="2"/>
  <c r="AX392" i="2" s="1"/>
  <c r="L401" i="2"/>
  <c r="M400" i="2"/>
  <c r="N400" i="2"/>
  <c r="AH396" i="2"/>
  <c r="AI396" i="2" s="1"/>
  <c r="U398" i="2"/>
  <c r="V398" i="2" s="1"/>
  <c r="A404" i="2"/>
  <c r="B403" i="2"/>
  <c r="C403" i="2" s="1"/>
  <c r="D403" i="2" s="1"/>
  <c r="E403" i="2" s="1"/>
  <c r="F403" i="2" s="1"/>
  <c r="G403" i="2" s="1"/>
  <c r="H403" i="2" s="1"/>
  <c r="I403" i="2" s="1"/>
  <c r="AT393" i="2"/>
  <c r="AX393" i="2" s="1"/>
  <c r="AO393" i="2"/>
  <c r="AP393" i="2" s="1"/>
  <c r="AQ393" i="2" s="1"/>
  <c r="AR393" i="2" s="1"/>
  <c r="AS393" i="2" s="1"/>
  <c r="Y397" i="2"/>
  <c r="AL395" i="2"/>
  <c r="K473" i="1"/>
  <c r="G474" i="1"/>
  <c r="H473" i="1"/>
  <c r="M473" i="1"/>
  <c r="I473" i="1"/>
  <c r="J473" i="1"/>
  <c r="L472" i="1"/>
  <c r="P472" i="1" s="1"/>
  <c r="X399" i="2" l="1"/>
  <c r="L473" i="1"/>
  <c r="P473" i="1" s="1"/>
  <c r="L402" i="2"/>
  <c r="Y399" i="2"/>
  <c r="AA399" i="2" s="1"/>
  <c r="K403" i="2"/>
  <c r="J403" i="2"/>
  <c r="Z397" i="2"/>
  <c r="AA397" i="2"/>
  <c r="A405" i="2"/>
  <c r="B404" i="2"/>
  <c r="C404" i="2" s="1"/>
  <c r="D404" i="2" s="1"/>
  <c r="E404" i="2" s="1"/>
  <c r="F404" i="2" s="1"/>
  <c r="G404" i="2" s="1"/>
  <c r="H404" i="2" s="1"/>
  <c r="I404" i="2" s="1"/>
  <c r="O400" i="2"/>
  <c r="P400" i="2" s="1"/>
  <c r="Q400" i="2" s="1"/>
  <c r="R400" i="2" s="1"/>
  <c r="S400" i="2" s="1"/>
  <c r="T400" i="2"/>
  <c r="M402" i="2"/>
  <c r="N402" i="2"/>
  <c r="AZ395" i="2"/>
  <c r="AM395" i="2"/>
  <c r="AN395" i="2"/>
  <c r="AY392" i="2"/>
  <c r="AU392" i="2"/>
  <c r="AW392" i="2" s="1"/>
  <c r="BA396" i="2"/>
  <c r="AJ396" i="2"/>
  <c r="AK396" i="2"/>
  <c r="L20" i="1"/>
  <c r="P20" i="1" s="1"/>
  <c r="O20" i="1"/>
  <c r="AY393" i="2"/>
  <c r="AU393" i="2"/>
  <c r="AW393" i="2" s="1"/>
  <c r="X398" i="2"/>
  <c r="W398" i="2"/>
  <c r="M401" i="2"/>
  <c r="N401" i="2"/>
  <c r="AL394" i="2"/>
  <c r="M474" i="1"/>
  <c r="J474" i="1"/>
  <c r="G475" i="1"/>
  <c r="K474" i="1"/>
  <c r="I474" i="1"/>
  <c r="H474" i="1"/>
  <c r="Z399" i="2" l="1"/>
  <c r="E45" i="7"/>
  <c r="F45" i="7" s="1"/>
  <c r="E33" i="7"/>
  <c r="F33" i="7" s="1"/>
  <c r="E37" i="7"/>
  <c r="F37" i="7" s="1"/>
  <c r="E36" i="7"/>
  <c r="F36" i="7" s="1"/>
  <c r="E21" i="7"/>
  <c r="F21" i="7" s="1"/>
  <c r="E12" i="7"/>
  <c r="F12" i="7" s="1"/>
  <c r="E43" i="7"/>
  <c r="F43" i="7" s="1"/>
  <c r="E34" i="7"/>
  <c r="F34" i="7" s="1"/>
  <c r="E92" i="7"/>
  <c r="F92" i="7" s="1"/>
  <c r="E40" i="7"/>
  <c r="F40" i="7" s="1"/>
  <c r="E42" i="7"/>
  <c r="F42" i="7" s="1"/>
  <c r="E32" i="7"/>
  <c r="F32" i="7" s="1"/>
  <c r="E97" i="7"/>
  <c r="F97" i="7" s="1"/>
  <c r="E96" i="7"/>
  <c r="F96" i="7" s="1"/>
  <c r="E41" i="7"/>
  <c r="F41" i="7" s="1"/>
  <c r="E11" i="7"/>
  <c r="F11" i="7" s="1"/>
  <c r="E38" i="7"/>
  <c r="F38" i="7" s="1"/>
  <c r="E39" i="7"/>
  <c r="F39" i="7" s="1"/>
  <c r="U400" i="2"/>
  <c r="V400" i="2" s="1"/>
  <c r="W400" i="2" s="1"/>
  <c r="AL396" i="2"/>
  <c r="AM396" i="2" s="1"/>
  <c r="K404" i="2"/>
  <c r="J404" i="2"/>
  <c r="AB399" i="2"/>
  <c r="AC399" i="2" s="1"/>
  <c r="AD399" i="2" s="1"/>
  <c r="AE399" i="2" s="1"/>
  <c r="AF399" i="2" s="1"/>
  <c r="AG399" i="2"/>
  <c r="A406" i="2"/>
  <c r="B405" i="2"/>
  <c r="C405" i="2" s="1"/>
  <c r="D405" i="2" s="1"/>
  <c r="E405" i="2" s="1"/>
  <c r="F405" i="2" s="1"/>
  <c r="G405" i="2" s="1"/>
  <c r="H405" i="2" s="1"/>
  <c r="I405" i="2" s="1"/>
  <c r="O401" i="2"/>
  <c r="P401" i="2" s="1"/>
  <c r="Q401" i="2" s="1"/>
  <c r="R401" i="2" s="1"/>
  <c r="S401" i="2" s="1"/>
  <c r="T401" i="2"/>
  <c r="L403" i="2"/>
  <c r="AZ394" i="2"/>
  <c r="AM394" i="2"/>
  <c r="AN394" i="2"/>
  <c r="O402" i="2"/>
  <c r="P402" i="2" s="1"/>
  <c r="Q402" i="2" s="1"/>
  <c r="R402" i="2" s="1"/>
  <c r="S402" i="2" s="1"/>
  <c r="T402" i="2"/>
  <c r="AG397" i="2"/>
  <c r="AB397" i="2"/>
  <c r="AC397" i="2" s="1"/>
  <c r="AD397" i="2" s="1"/>
  <c r="AE397" i="2" s="1"/>
  <c r="AF397" i="2" s="1"/>
  <c r="E38" i="10"/>
  <c r="F38" i="10" s="1"/>
  <c r="E22" i="11"/>
  <c r="F22" i="11" s="1"/>
  <c r="E100" i="10"/>
  <c r="F100" i="10" s="1"/>
  <c r="E71" i="10"/>
  <c r="F71" i="10" s="1"/>
  <c r="E43" i="10"/>
  <c r="F43" i="10" s="1"/>
  <c r="E23" i="11"/>
  <c r="F23" i="11" s="1"/>
  <c r="E97" i="10"/>
  <c r="F97" i="10" s="1"/>
  <c r="E72" i="10"/>
  <c r="F72" i="10" s="1"/>
  <c r="E36" i="10"/>
  <c r="F36" i="10" s="1"/>
  <c r="E91" i="10"/>
  <c r="F91" i="10" s="1"/>
  <c r="E12" i="10"/>
  <c r="F12" i="10" s="1"/>
  <c r="E85" i="10"/>
  <c r="F85" i="10" s="1"/>
  <c r="E30" i="11"/>
  <c r="F30" i="11" s="1"/>
  <c r="E44" i="7"/>
  <c r="F44" i="7" s="1"/>
  <c r="E63" i="10"/>
  <c r="F63" i="10" s="1"/>
  <c r="E21" i="11"/>
  <c r="F21" i="11" s="1"/>
  <c r="E9" i="10"/>
  <c r="F9" i="10" s="1"/>
  <c r="E90" i="7"/>
  <c r="F90" i="7" s="1"/>
  <c r="E68" i="10"/>
  <c r="F68" i="10" s="1"/>
  <c r="E22" i="7"/>
  <c r="F22" i="7" s="1"/>
  <c r="E46" i="10"/>
  <c r="F46" i="10" s="1"/>
  <c r="E8" i="7"/>
  <c r="F8" i="7" s="1"/>
  <c r="E17" i="11"/>
  <c r="F17" i="11" s="1"/>
  <c r="E45" i="10"/>
  <c r="F45" i="10" s="1"/>
  <c r="E87" i="7"/>
  <c r="F87" i="7" s="1"/>
  <c r="E64" i="10"/>
  <c r="F64" i="10" s="1"/>
  <c r="E24" i="11"/>
  <c r="F24" i="11" s="1"/>
  <c r="E10" i="10"/>
  <c r="F10" i="10" s="1"/>
  <c r="E95" i="10"/>
  <c r="F95" i="10" s="1"/>
  <c r="E59" i="10"/>
  <c r="F59" i="10" s="1"/>
  <c r="E88" i="10"/>
  <c r="F88" i="10" s="1"/>
  <c r="E78" i="7"/>
  <c r="F78" i="7" s="1"/>
  <c r="E53" i="10"/>
  <c r="F53" i="10" s="1"/>
  <c r="E23" i="7"/>
  <c r="F23" i="7" s="1"/>
  <c r="E89" i="7"/>
  <c r="F89" i="7" s="1"/>
  <c r="E83" i="10"/>
  <c r="F83" i="10" s="1"/>
  <c r="E48" i="10"/>
  <c r="F48" i="10" s="1"/>
  <c r="E31" i="11"/>
  <c r="F31" i="11" s="1"/>
  <c r="E18" i="7"/>
  <c r="F18" i="7" s="1"/>
  <c r="E39" i="10"/>
  <c r="F39" i="10" s="1"/>
  <c r="E20" i="11"/>
  <c r="F20" i="11" s="1"/>
  <c r="E9" i="7"/>
  <c r="F9" i="7" s="1"/>
  <c r="E35" i="10"/>
  <c r="F35" i="10" s="1"/>
  <c r="E69" i="10"/>
  <c r="F69" i="10" s="1"/>
  <c r="E47" i="10"/>
  <c r="F47" i="10" s="1"/>
  <c r="E90" i="10"/>
  <c r="F90" i="10" s="1"/>
  <c r="E98" i="10"/>
  <c r="F98" i="10" s="1"/>
  <c r="E94" i="7"/>
  <c r="F94" i="7" s="1"/>
  <c r="E77" i="10"/>
  <c r="F77" i="10" s="1"/>
  <c r="E49" i="10"/>
  <c r="F49" i="10" s="1"/>
  <c r="E47" i="7"/>
  <c r="F47" i="7" s="1"/>
  <c r="E79" i="10"/>
  <c r="F79" i="10" s="1"/>
  <c r="E40" i="10"/>
  <c r="F40" i="10" s="1"/>
  <c r="E84" i="7"/>
  <c r="F84" i="7" s="1"/>
  <c r="E15" i="7"/>
  <c r="F15" i="7" s="1"/>
  <c r="E65" i="10"/>
  <c r="F65" i="10" s="1"/>
  <c r="E92" i="10"/>
  <c r="F92" i="10" s="1"/>
  <c r="E42" i="10"/>
  <c r="F42" i="10" s="1"/>
  <c r="E44" i="10"/>
  <c r="F44" i="10" s="1"/>
  <c r="E14" i="10"/>
  <c r="F14" i="10" s="1"/>
  <c r="E99" i="7"/>
  <c r="F99" i="7" s="1"/>
  <c r="E75" i="10"/>
  <c r="F75" i="10" s="1"/>
  <c r="E32" i="11"/>
  <c r="F32" i="11" s="1"/>
  <c r="E7" i="10"/>
  <c r="F7" i="10" s="1"/>
  <c r="E88" i="7"/>
  <c r="F88" i="7" s="1"/>
  <c r="E78" i="10"/>
  <c r="F78" i="10" s="1"/>
  <c r="E25" i="11"/>
  <c r="F25" i="11" s="1"/>
  <c r="E101" i="10"/>
  <c r="F101" i="10" s="1"/>
  <c r="E62" i="10"/>
  <c r="F62" i="10" s="1"/>
  <c r="E74" i="10"/>
  <c r="F74" i="10" s="1"/>
  <c r="E19" i="11"/>
  <c r="F19" i="11" s="1"/>
  <c r="E60" i="10"/>
  <c r="F60" i="10" s="1"/>
  <c r="E79" i="7"/>
  <c r="F79" i="7" s="1"/>
  <c r="E67" i="10"/>
  <c r="F67" i="10" s="1"/>
  <c r="E8" i="10"/>
  <c r="F8" i="10" s="1"/>
  <c r="E51" i="10"/>
  <c r="F51" i="10" s="1"/>
  <c r="E87" i="10"/>
  <c r="F87" i="10" s="1"/>
  <c r="E102" i="10"/>
  <c r="F102" i="10" s="1"/>
  <c r="E82" i="10"/>
  <c r="F82" i="10" s="1"/>
  <c r="E56" i="10"/>
  <c r="F56" i="10" s="1"/>
  <c r="E27" i="11"/>
  <c r="F27" i="11" s="1"/>
  <c r="E73" i="10"/>
  <c r="F73" i="10" s="1"/>
  <c r="E99" i="10"/>
  <c r="F99" i="10" s="1"/>
  <c r="E81" i="10"/>
  <c r="F81" i="10" s="1"/>
  <c r="E41" i="10"/>
  <c r="F41" i="10" s="1"/>
  <c r="E83" i="7"/>
  <c r="F83" i="7" s="1"/>
  <c r="E84" i="10"/>
  <c r="F84" i="10" s="1"/>
  <c r="E86" i="10"/>
  <c r="F86" i="10" s="1"/>
  <c r="E61" i="10"/>
  <c r="F61" i="10" s="1"/>
  <c r="E89" i="10"/>
  <c r="F89" i="10" s="1"/>
  <c r="E57" i="10"/>
  <c r="F57" i="10" s="1"/>
  <c r="E46" i="7"/>
  <c r="F46" i="7" s="1"/>
  <c r="E98" i="7"/>
  <c r="F98" i="7" s="1"/>
  <c r="E93" i="10"/>
  <c r="F93" i="10" s="1"/>
  <c r="E70" i="10"/>
  <c r="F70" i="10" s="1"/>
  <c r="E29" i="11"/>
  <c r="F29" i="11" s="1"/>
  <c r="E100" i="7"/>
  <c r="F100" i="7" s="1"/>
  <c r="E18" i="11"/>
  <c r="F18" i="11" s="1"/>
  <c r="E76" i="10"/>
  <c r="F76" i="10" s="1"/>
  <c r="E33" i="11"/>
  <c r="F33" i="11" s="1"/>
  <c r="E28" i="11"/>
  <c r="F28" i="11" s="1"/>
  <c r="E80" i="10"/>
  <c r="F80" i="10" s="1"/>
  <c r="E93" i="7"/>
  <c r="F93" i="7" s="1"/>
  <c r="E58" i="10"/>
  <c r="F58" i="10" s="1"/>
  <c r="E86" i="7"/>
  <c r="F86" i="7" s="1"/>
  <c r="E94" i="10"/>
  <c r="F94" i="10" s="1"/>
  <c r="E54" i="10"/>
  <c r="F54" i="10" s="1"/>
  <c r="E50" i="10"/>
  <c r="F50" i="10" s="1"/>
  <c r="E11" i="10"/>
  <c r="F11" i="10" s="1"/>
  <c r="E95" i="7"/>
  <c r="F95" i="7" s="1"/>
  <c r="E96" i="10"/>
  <c r="F96" i="10" s="1"/>
  <c r="E13" i="10"/>
  <c r="F13" i="10" s="1"/>
  <c r="E52" i="10"/>
  <c r="F52" i="10" s="1"/>
  <c r="E66" i="10"/>
  <c r="F66" i="10" s="1"/>
  <c r="E7" i="7"/>
  <c r="F7" i="7" s="1"/>
  <c r="E81" i="7"/>
  <c r="F81" i="7" s="1"/>
  <c r="E55" i="10"/>
  <c r="F55" i="10" s="1"/>
  <c r="E26" i="11"/>
  <c r="F26" i="11" s="1"/>
  <c r="E37" i="10"/>
  <c r="F37" i="10" s="1"/>
  <c r="AT395" i="2"/>
  <c r="AX395" i="2" s="1"/>
  <c r="AO395" i="2"/>
  <c r="AP395" i="2" s="1"/>
  <c r="AQ395" i="2" s="1"/>
  <c r="AR395" i="2" s="1"/>
  <c r="AS395" i="2" s="1"/>
  <c r="Y398" i="2"/>
  <c r="K475" i="1"/>
  <c r="H475" i="1"/>
  <c r="J475" i="1"/>
  <c r="M475" i="1"/>
  <c r="I475" i="1"/>
  <c r="G476" i="1"/>
  <c r="L474" i="1"/>
  <c r="P474" i="1" s="1"/>
  <c r="X400" i="2" l="1"/>
  <c r="AH399" i="2"/>
  <c r="AI399" i="2" s="1"/>
  <c r="BA399" i="2" s="1"/>
  <c r="AN396" i="2"/>
  <c r="AZ396" i="2"/>
  <c r="U402" i="2"/>
  <c r="V402" i="2" s="1"/>
  <c r="X402" i="2" s="1"/>
  <c r="U401" i="2"/>
  <c r="V401" i="2" s="1"/>
  <c r="X401" i="2" s="1"/>
  <c r="Y400" i="2"/>
  <c r="J405" i="2"/>
  <c r="K405" i="2"/>
  <c r="M403" i="2"/>
  <c r="N403" i="2"/>
  <c r="Z400" i="2"/>
  <c r="AA400" i="2"/>
  <c r="AY395" i="2"/>
  <c r="AU395" i="2"/>
  <c r="AW395" i="2" s="1"/>
  <c r="A407" i="2"/>
  <c r="B406" i="2"/>
  <c r="C406" i="2" s="1"/>
  <c r="D406" i="2" s="1"/>
  <c r="E406" i="2" s="1"/>
  <c r="F406" i="2" s="1"/>
  <c r="G406" i="2" s="1"/>
  <c r="AK399" i="2"/>
  <c r="L475" i="1"/>
  <c r="P475" i="1" s="1"/>
  <c r="L404" i="2"/>
  <c r="Z398" i="2"/>
  <c r="AA398" i="2"/>
  <c r="AT394" i="2"/>
  <c r="AX394" i="2" s="1"/>
  <c r="AO394" i="2"/>
  <c r="AP394" i="2" s="1"/>
  <c r="AQ394" i="2" s="1"/>
  <c r="AR394" i="2" s="1"/>
  <c r="AS394" i="2" s="1"/>
  <c r="AO396" i="2"/>
  <c r="AP396" i="2" s="1"/>
  <c r="AQ396" i="2" s="1"/>
  <c r="AR396" i="2" s="1"/>
  <c r="AS396" i="2" s="1"/>
  <c r="AT396" i="2"/>
  <c r="AX396" i="2" s="1"/>
  <c r="F104" i="10"/>
  <c r="P31" i="1" s="1"/>
  <c r="AH397" i="2"/>
  <c r="AI397" i="2" s="1"/>
  <c r="K476" i="1"/>
  <c r="H476" i="1"/>
  <c r="I476" i="1"/>
  <c r="G477" i="1"/>
  <c r="J476" i="1"/>
  <c r="M476" i="1"/>
  <c r="AJ399" i="2" l="1"/>
  <c r="W401" i="2"/>
  <c r="W402" i="2"/>
  <c r="Y402" i="2" s="1"/>
  <c r="L405" i="2"/>
  <c r="M405" i="2" s="1"/>
  <c r="AY396" i="2"/>
  <c r="AU396" i="2"/>
  <c r="AW396" i="2" s="1"/>
  <c r="AY394" i="2"/>
  <c r="AU394" i="2"/>
  <c r="AW394" i="2" s="1"/>
  <c r="M404" i="2"/>
  <c r="N404" i="2"/>
  <c r="AK397" i="2"/>
  <c r="AJ397" i="2"/>
  <c r="BA397" i="2"/>
  <c r="T403" i="2"/>
  <c r="O403" i="2"/>
  <c r="P403" i="2" s="1"/>
  <c r="Q403" i="2" s="1"/>
  <c r="R403" i="2" s="1"/>
  <c r="S403" i="2" s="1"/>
  <c r="U403" i="2" s="1"/>
  <c r="V403" i="2" s="1"/>
  <c r="AB398" i="2"/>
  <c r="AC398" i="2" s="1"/>
  <c r="AD398" i="2" s="1"/>
  <c r="AE398" i="2" s="1"/>
  <c r="AF398" i="2" s="1"/>
  <c r="AG398" i="2"/>
  <c r="A408" i="2"/>
  <c r="B407" i="2"/>
  <c r="C407" i="2" s="1"/>
  <c r="D407" i="2" s="1"/>
  <c r="E407" i="2" s="1"/>
  <c r="F407" i="2" s="1"/>
  <c r="G407" i="2" s="1"/>
  <c r="AB400" i="2"/>
  <c r="AC400" i="2" s="1"/>
  <c r="AD400" i="2" s="1"/>
  <c r="AE400" i="2" s="1"/>
  <c r="AF400" i="2" s="1"/>
  <c r="AG400" i="2"/>
  <c r="H406" i="2"/>
  <c r="I406" i="2" s="1"/>
  <c r="L476" i="1"/>
  <c r="P476" i="1" s="1"/>
  <c r="Y401" i="2"/>
  <c r="AL399" i="2"/>
  <c r="G478" i="1"/>
  <c r="J477" i="1"/>
  <c r="H477" i="1"/>
  <c r="M477" i="1"/>
  <c r="K477" i="1"/>
  <c r="I477" i="1"/>
  <c r="AA402" i="2" l="1"/>
  <c r="Z402" i="2"/>
  <c r="AH400" i="2"/>
  <c r="AI400" i="2" s="1"/>
  <c r="AJ400" i="2" s="1"/>
  <c r="AL397" i="2"/>
  <c r="AN397" i="2" s="1"/>
  <c r="AH398" i="2"/>
  <c r="AI398" i="2" s="1"/>
  <c r="AK398" i="2" s="1"/>
  <c r="N405" i="2"/>
  <c r="L477" i="1"/>
  <c r="P477" i="1" s="1"/>
  <c r="W403" i="2"/>
  <c r="X403" i="2"/>
  <c r="O405" i="2"/>
  <c r="P405" i="2" s="1"/>
  <c r="Q405" i="2" s="1"/>
  <c r="R405" i="2" s="1"/>
  <c r="S405" i="2" s="1"/>
  <c r="T405" i="2"/>
  <c r="Z401" i="2"/>
  <c r="AA401" i="2"/>
  <c r="BA398" i="2"/>
  <c r="AM397" i="2"/>
  <c r="H407" i="2"/>
  <c r="I407" i="2" s="1"/>
  <c r="AZ399" i="2"/>
  <c r="AM399" i="2"/>
  <c r="AN399" i="2"/>
  <c r="O404" i="2"/>
  <c r="P404" i="2" s="1"/>
  <c r="Q404" i="2" s="1"/>
  <c r="R404" i="2" s="1"/>
  <c r="S404" i="2" s="1"/>
  <c r="T404" i="2"/>
  <c r="AB402" i="2"/>
  <c r="AC402" i="2" s="1"/>
  <c r="AD402" i="2" s="1"/>
  <c r="AE402" i="2" s="1"/>
  <c r="AF402" i="2" s="1"/>
  <c r="AG402" i="2"/>
  <c r="J406" i="2"/>
  <c r="K406" i="2"/>
  <c r="A409" i="2"/>
  <c r="B408" i="2"/>
  <c r="C408" i="2" s="1"/>
  <c r="D408" i="2" s="1"/>
  <c r="E408" i="2" s="1"/>
  <c r="F408" i="2" s="1"/>
  <c r="G408" i="2" s="1"/>
  <c r="H408" i="2" s="1"/>
  <c r="I408" i="2" s="1"/>
  <c r="M478" i="1"/>
  <c r="H478" i="1"/>
  <c r="G479" i="1"/>
  <c r="K478" i="1"/>
  <c r="J478" i="1"/>
  <c r="I478" i="1"/>
  <c r="AJ398" i="2" l="1"/>
  <c r="AK400" i="2"/>
  <c r="BA400" i="2"/>
  <c r="AZ397" i="2"/>
  <c r="AH402" i="2"/>
  <c r="AI402" i="2" s="1"/>
  <c r="BA402" i="2" s="1"/>
  <c r="U405" i="2"/>
  <c r="V405" i="2" s="1"/>
  <c r="W405" i="2" s="1"/>
  <c r="L406" i="2"/>
  <c r="U404" i="2"/>
  <c r="V404" i="2" s="1"/>
  <c r="X404" i="2" s="1"/>
  <c r="L478" i="1"/>
  <c r="P478" i="1" s="1"/>
  <c r="Y403" i="2"/>
  <c r="AA403" i="2" s="1"/>
  <c r="K408" i="2"/>
  <c r="J408" i="2"/>
  <c r="M406" i="2"/>
  <c r="N406" i="2"/>
  <c r="W404" i="2"/>
  <c r="K407" i="2"/>
  <c r="J407" i="2"/>
  <c r="AB401" i="2"/>
  <c r="AC401" i="2" s="1"/>
  <c r="AD401" i="2" s="1"/>
  <c r="AE401" i="2" s="1"/>
  <c r="AF401" i="2" s="1"/>
  <c r="AG401" i="2"/>
  <c r="AL400" i="2"/>
  <c r="AO397" i="2"/>
  <c r="AP397" i="2" s="1"/>
  <c r="AQ397" i="2" s="1"/>
  <c r="AR397" i="2" s="1"/>
  <c r="AS397" i="2" s="1"/>
  <c r="AT397" i="2"/>
  <c r="AX397" i="2" s="1"/>
  <c r="A410" i="2"/>
  <c r="B409" i="2"/>
  <c r="C409" i="2" s="1"/>
  <c r="D409" i="2" s="1"/>
  <c r="E409" i="2" s="1"/>
  <c r="F409" i="2" s="1"/>
  <c r="G409" i="2" s="1"/>
  <c r="H409" i="2" s="1"/>
  <c r="I409" i="2" s="1"/>
  <c r="AT399" i="2"/>
  <c r="AX399" i="2" s="1"/>
  <c r="AO399" i="2"/>
  <c r="AP399" i="2" s="1"/>
  <c r="AQ399" i="2" s="1"/>
  <c r="AR399" i="2" s="1"/>
  <c r="AS399" i="2" s="1"/>
  <c r="AL398" i="2"/>
  <c r="I479" i="1"/>
  <c r="G480" i="1"/>
  <c r="K479" i="1"/>
  <c r="M479" i="1"/>
  <c r="J479" i="1"/>
  <c r="H479" i="1"/>
  <c r="X405" i="2" l="1"/>
  <c r="AK402" i="2"/>
  <c r="AJ402" i="2"/>
  <c r="Z403" i="2"/>
  <c r="AB403" i="2" s="1"/>
  <c r="AC403" i="2" s="1"/>
  <c r="AD403" i="2" s="1"/>
  <c r="AE403" i="2" s="1"/>
  <c r="AF403" i="2" s="1"/>
  <c r="AH401" i="2"/>
  <c r="AI401" i="2" s="1"/>
  <c r="AJ401" i="2" s="1"/>
  <c r="AL402" i="2"/>
  <c r="AM402" i="2" s="1"/>
  <c r="Y404" i="2"/>
  <c r="AA404" i="2" s="1"/>
  <c r="Y405" i="2"/>
  <c r="L407" i="2"/>
  <c r="N407" i="2" s="1"/>
  <c r="K409" i="2"/>
  <c r="J409" i="2"/>
  <c r="A411" i="2"/>
  <c r="B410" i="2"/>
  <c r="C410" i="2" s="1"/>
  <c r="D410" i="2" s="1"/>
  <c r="E410" i="2" s="1"/>
  <c r="F410" i="2" s="1"/>
  <c r="G410" i="2" s="1"/>
  <c r="H410" i="2" s="1"/>
  <c r="I410" i="2" s="1"/>
  <c r="AY397" i="2"/>
  <c r="AU397" i="2"/>
  <c r="AW397" i="2" s="1"/>
  <c r="AM400" i="2"/>
  <c r="AZ400" i="2"/>
  <c r="AN400" i="2"/>
  <c r="L408" i="2"/>
  <c r="AG403" i="2"/>
  <c r="O406" i="2"/>
  <c r="P406" i="2" s="1"/>
  <c r="Q406" i="2" s="1"/>
  <c r="R406" i="2" s="1"/>
  <c r="S406" i="2" s="1"/>
  <c r="T406" i="2"/>
  <c r="AY399" i="2"/>
  <c r="AU399" i="2"/>
  <c r="AW399" i="2" s="1"/>
  <c r="Z405" i="2"/>
  <c r="AA405" i="2"/>
  <c r="AM398" i="2"/>
  <c r="AZ398" i="2"/>
  <c r="AN398" i="2"/>
  <c r="M480" i="1"/>
  <c r="G481" i="1"/>
  <c r="H480" i="1"/>
  <c r="J480" i="1"/>
  <c r="I480" i="1"/>
  <c r="K480" i="1"/>
  <c r="L479" i="1"/>
  <c r="P479" i="1" s="1"/>
  <c r="AK401" i="2" l="1"/>
  <c r="BA401" i="2"/>
  <c r="L409" i="2"/>
  <c r="M409" i="2" s="1"/>
  <c r="M407" i="2"/>
  <c r="AN402" i="2"/>
  <c r="AO402" i="2" s="1"/>
  <c r="AP402" i="2" s="1"/>
  <c r="AQ402" i="2" s="1"/>
  <c r="AR402" i="2" s="1"/>
  <c r="AS402" i="2" s="1"/>
  <c r="AZ402" i="2"/>
  <c r="Z404" i="2"/>
  <c r="AH403" i="2"/>
  <c r="AI403" i="2" s="1"/>
  <c r="BA403" i="2" s="1"/>
  <c r="U406" i="2"/>
  <c r="V406" i="2" s="1"/>
  <c r="W406" i="2" s="1"/>
  <c r="AL401" i="2"/>
  <c r="AZ401" i="2" s="1"/>
  <c r="J410" i="2"/>
  <c r="K410" i="2"/>
  <c r="M408" i="2"/>
  <c r="N408" i="2"/>
  <c r="T407" i="2"/>
  <c r="O407" i="2"/>
  <c r="P407" i="2" s="1"/>
  <c r="Q407" i="2" s="1"/>
  <c r="R407" i="2" s="1"/>
  <c r="S407" i="2" s="1"/>
  <c r="U407" i="2" s="1"/>
  <c r="V407" i="2" s="1"/>
  <c r="AO400" i="2"/>
  <c r="AP400" i="2" s="1"/>
  <c r="AQ400" i="2" s="1"/>
  <c r="AR400" i="2" s="1"/>
  <c r="AS400" i="2" s="1"/>
  <c r="AT400" i="2"/>
  <c r="AX400" i="2" s="1"/>
  <c r="N409" i="2"/>
  <c r="AG405" i="2"/>
  <c r="AB405" i="2"/>
  <c r="AC405" i="2" s="1"/>
  <c r="AD405" i="2" s="1"/>
  <c r="AE405" i="2" s="1"/>
  <c r="AF405" i="2" s="1"/>
  <c r="AG404" i="2"/>
  <c r="AB404" i="2"/>
  <c r="AC404" i="2" s="1"/>
  <c r="AD404" i="2" s="1"/>
  <c r="AE404" i="2" s="1"/>
  <c r="AF404" i="2" s="1"/>
  <c r="A412" i="2"/>
  <c r="B411" i="2"/>
  <c r="C411" i="2" s="1"/>
  <c r="D411" i="2" s="1"/>
  <c r="E411" i="2" s="1"/>
  <c r="F411" i="2" s="1"/>
  <c r="G411" i="2" s="1"/>
  <c r="H411" i="2" s="1"/>
  <c r="I411" i="2" s="1"/>
  <c r="AO398" i="2"/>
  <c r="AP398" i="2" s="1"/>
  <c r="AQ398" i="2" s="1"/>
  <c r="AR398" i="2" s="1"/>
  <c r="AS398" i="2" s="1"/>
  <c r="AT398" i="2"/>
  <c r="AX398" i="2" s="1"/>
  <c r="G482" i="1"/>
  <c r="H481" i="1"/>
  <c r="I481" i="1"/>
  <c r="K481" i="1"/>
  <c r="J481" i="1"/>
  <c r="M481" i="1"/>
  <c r="L480" i="1"/>
  <c r="P480" i="1" s="1"/>
  <c r="AJ403" i="2" l="1"/>
  <c r="AK403" i="2"/>
  <c r="X406" i="2"/>
  <c r="AT402" i="2"/>
  <c r="AX402" i="2" s="1"/>
  <c r="AN401" i="2"/>
  <c r="AM401" i="2"/>
  <c r="AH404" i="2"/>
  <c r="AI404" i="2" s="1"/>
  <c r="AJ404" i="2" s="1"/>
  <c r="AL403" i="2"/>
  <c r="AM403" i="2" s="1"/>
  <c r="L410" i="2"/>
  <c r="N410" i="2" s="1"/>
  <c r="Y406" i="2"/>
  <c r="Z406" i="2" s="1"/>
  <c r="L481" i="1"/>
  <c r="P481" i="1" s="1"/>
  <c r="J411" i="2"/>
  <c r="K411" i="2"/>
  <c r="X407" i="2"/>
  <c r="W407" i="2"/>
  <c r="A413" i="2"/>
  <c r="B412" i="2"/>
  <c r="C412" i="2" s="1"/>
  <c r="D412" i="2" s="1"/>
  <c r="E412" i="2" s="1"/>
  <c r="F412" i="2" s="1"/>
  <c r="G412" i="2" s="1"/>
  <c r="AY400" i="2"/>
  <c r="AU400" i="2"/>
  <c r="AW400" i="2" s="1"/>
  <c r="T408" i="2"/>
  <c r="O408" i="2"/>
  <c r="P408" i="2" s="1"/>
  <c r="Q408" i="2" s="1"/>
  <c r="R408" i="2" s="1"/>
  <c r="S408" i="2" s="1"/>
  <c r="AY398" i="2"/>
  <c r="AU398" i="2"/>
  <c r="AW398" i="2" s="1"/>
  <c r="AH405" i="2"/>
  <c r="AI405" i="2" s="1"/>
  <c r="T409" i="2"/>
  <c r="O409" i="2"/>
  <c r="P409" i="2" s="1"/>
  <c r="Q409" i="2" s="1"/>
  <c r="R409" i="2" s="1"/>
  <c r="S409" i="2" s="1"/>
  <c r="U409" i="2" s="1"/>
  <c r="V409" i="2" s="1"/>
  <c r="AY402" i="2"/>
  <c r="K482" i="1"/>
  <c r="G483" i="1"/>
  <c r="H482" i="1"/>
  <c r="I482" i="1"/>
  <c r="J482" i="1"/>
  <c r="M482" i="1"/>
  <c r="AN403" i="2" l="1"/>
  <c r="AZ403" i="2"/>
  <c r="AK404" i="2"/>
  <c r="U408" i="2"/>
  <c r="V408" i="2" s="1"/>
  <c r="W408" i="2" s="1"/>
  <c r="BA404" i="2"/>
  <c r="AO401" i="2"/>
  <c r="AP401" i="2" s="1"/>
  <c r="AQ401" i="2" s="1"/>
  <c r="AR401" i="2" s="1"/>
  <c r="AS401" i="2" s="1"/>
  <c r="AY401" i="2" s="1"/>
  <c r="AU402" i="2"/>
  <c r="AW402" i="2" s="1"/>
  <c r="M410" i="2"/>
  <c r="T410" i="2" s="1"/>
  <c r="AT401" i="2"/>
  <c r="AX401" i="2" s="1"/>
  <c r="AL404" i="2"/>
  <c r="AZ404" i="2" s="1"/>
  <c r="L411" i="2"/>
  <c r="M411" i="2" s="1"/>
  <c r="AA406" i="2"/>
  <c r="AG406" i="2" s="1"/>
  <c r="Y407" i="2"/>
  <c r="Z407" i="2" s="1"/>
  <c r="H412" i="2"/>
  <c r="I412" i="2" s="1"/>
  <c r="AO403" i="2"/>
  <c r="AP403" i="2" s="1"/>
  <c r="AQ403" i="2" s="1"/>
  <c r="AR403" i="2" s="1"/>
  <c r="AS403" i="2" s="1"/>
  <c r="AT403" i="2"/>
  <c r="AX403" i="2" s="1"/>
  <c r="A414" i="2"/>
  <c r="B413" i="2"/>
  <c r="C413" i="2" s="1"/>
  <c r="D413" i="2" s="1"/>
  <c r="E413" i="2" s="1"/>
  <c r="F413" i="2" s="1"/>
  <c r="G413" i="2" s="1"/>
  <c r="H413" i="2" s="1"/>
  <c r="I413" i="2" s="1"/>
  <c r="L482" i="1"/>
  <c r="P482" i="1" s="1"/>
  <c r="AJ405" i="2"/>
  <c r="BA405" i="2"/>
  <c r="AK405" i="2"/>
  <c r="W409" i="2"/>
  <c r="X409" i="2"/>
  <c r="X408" i="2"/>
  <c r="J483" i="1"/>
  <c r="K483" i="1"/>
  <c r="G484" i="1"/>
  <c r="I483" i="1"/>
  <c r="M483" i="1"/>
  <c r="H483" i="1"/>
  <c r="AA407" i="2" l="1"/>
  <c r="AB406" i="2"/>
  <c r="AC406" i="2" s="1"/>
  <c r="AD406" i="2" s="1"/>
  <c r="AE406" i="2" s="1"/>
  <c r="AF406" i="2" s="1"/>
  <c r="AH406" i="2" s="1"/>
  <c r="AI406" i="2" s="1"/>
  <c r="AN404" i="2"/>
  <c r="AU401" i="2"/>
  <c r="AW401" i="2" s="1"/>
  <c r="O410" i="2"/>
  <c r="P410" i="2" s="1"/>
  <c r="Q410" i="2" s="1"/>
  <c r="R410" i="2" s="1"/>
  <c r="S410" i="2" s="1"/>
  <c r="U410" i="2" s="1"/>
  <c r="V410" i="2" s="1"/>
  <c r="X410" i="2" s="1"/>
  <c r="AM404" i="2"/>
  <c r="N411" i="2"/>
  <c r="Y409" i="2"/>
  <c r="J413" i="2"/>
  <c r="K413" i="2"/>
  <c r="O411" i="2"/>
  <c r="P411" i="2" s="1"/>
  <c r="Q411" i="2" s="1"/>
  <c r="R411" i="2" s="1"/>
  <c r="S411" i="2" s="1"/>
  <c r="T411" i="2"/>
  <c r="BA406" i="2"/>
  <c r="AJ406" i="2"/>
  <c r="AK406" i="2"/>
  <c r="K412" i="2"/>
  <c r="J412" i="2"/>
  <c r="AB407" i="2"/>
  <c r="AC407" i="2" s="1"/>
  <c r="AD407" i="2" s="1"/>
  <c r="AE407" i="2" s="1"/>
  <c r="AF407" i="2" s="1"/>
  <c r="AG407" i="2"/>
  <c r="AY403" i="2"/>
  <c r="AU403" i="2"/>
  <c r="AW403" i="2" s="1"/>
  <c r="B414" i="2"/>
  <c r="C414" i="2" s="1"/>
  <c r="D414" i="2" s="1"/>
  <c r="E414" i="2" s="1"/>
  <c r="F414" i="2" s="1"/>
  <c r="G414" i="2" s="1"/>
  <c r="H414" i="2" s="1"/>
  <c r="I414" i="2" s="1"/>
  <c r="A415" i="2"/>
  <c r="AO404" i="2"/>
  <c r="AP404" i="2" s="1"/>
  <c r="AQ404" i="2" s="1"/>
  <c r="AR404" i="2" s="1"/>
  <c r="AS404" i="2" s="1"/>
  <c r="AT404" i="2"/>
  <c r="AX404" i="2" s="1"/>
  <c r="Y408" i="2"/>
  <c r="AL405" i="2"/>
  <c r="L483" i="1"/>
  <c r="P483" i="1" s="1"/>
  <c r="G485" i="1"/>
  <c r="I484" i="1"/>
  <c r="J484" i="1"/>
  <c r="H484" i="1"/>
  <c r="M484" i="1"/>
  <c r="K484" i="1"/>
  <c r="W410" i="2" l="1"/>
  <c r="Y410" i="2" s="1"/>
  <c r="AH407" i="2"/>
  <c r="AI407" i="2" s="1"/>
  <c r="BA407" i="2" s="1"/>
  <c r="AL406" i="2"/>
  <c r="AZ406" i="2" s="1"/>
  <c r="J414" i="2"/>
  <c r="K414" i="2"/>
  <c r="Z409" i="2"/>
  <c r="AA409" i="2"/>
  <c r="AZ405" i="2"/>
  <c r="AM405" i="2"/>
  <c r="AN405" i="2"/>
  <c r="AY404" i="2"/>
  <c r="AU404" i="2"/>
  <c r="AW404" i="2" s="1"/>
  <c r="B415" i="2"/>
  <c r="C415" i="2" s="1"/>
  <c r="D415" i="2" s="1"/>
  <c r="E415" i="2" s="1"/>
  <c r="F415" i="2" s="1"/>
  <c r="G415" i="2" s="1"/>
  <c r="H415" i="2" s="1"/>
  <c r="I415" i="2" s="1"/>
  <c r="A416" i="2"/>
  <c r="L412" i="2"/>
  <c r="L413" i="2"/>
  <c r="Z408" i="2"/>
  <c r="AA408" i="2"/>
  <c r="U411" i="2"/>
  <c r="V411" i="2" s="1"/>
  <c r="I485" i="1"/>
  <c r="G486" i="1"/>
  <c r="J485" i="1"/>
  <c r="K485" i="1"/>
  <c r="M485" i="1"/>
  <c r="H485" i="1"/>
  <c r="L484" i="1"/>
  <c r="P484" i="1" s="1"/>
  <c r="Z410" i="2" l="1"/>
  <c r="AA410" i="2"/>
  <c r="AN406" i="2"/>
  <c r="AM406" i="2"/>
  <c r="AK407" i="2"/>
  <c r="AJ407" i="2"/>
  <c r="AL407" i="2" s="1"/>
  <c r="L414" i="2"/>
  <c r="K415" i="2"/>
  <c r="J415" i="2"/>
  <c r="AT405" i="2"/>
  <c r="AX405" i="2" s="1"/>
  <c r="AO405" i="2"/>
  <c r="AP405" i="2" s="1"/>
  <c r="AQ405" i="2" s="1"/>
  <c r="AR405" i="2" s="1"/>
  <c r="AS405" i="2" s="1"/>
  <c r="M414" i="2"/>
  <c r="N414" i="2"/>
  <c r="AB408" i="2"/>
  <c r="AC408" i="2" s="1"/>
  <c r="AD408" i="2" s="1"/>
  <c r="AE408" i="2" s="1"/>
  <c r="AF408" i="2" s="1"/>
  <c r="AG408" i="2"/>
  <c r="M412" i="2"/>
  <c r="N412" i="2"/>
  <c r="B416" i="2"/>
  <c r="C416" i="2" s="1"/>
  <c r="D416" i="2" s="1"/>
  <c r="E416" i="2" s="1"/>
  <c r="F416" i="2" s="1"/>
  <c r="G416" i="2" s="1"/>
  <c r="H416" i="2" s="1"/>
  <c r="I416" i="2" s="1"/>
  <c r="A417" i="2"/>
  <c r="AB409" i="2"/>
  <c r="AC409" i="2" s="1"/>
  <c r="AD409" i="2" s="1"/>
  <c r="AE409" i="2" s="1"/>
  <c r="AF409" i="2" s="1"/>
  <c r="AG409" i="2"/>
  <c r="X411" i="2"/>
  <c r="W411" i="2"/>
  <c r="AT406" i="2"/>
  <c r="AX406" i="2" s="1"/>
  <c r="AO406" i="2"/>
  <c r="AP406" i="2" s="1"/>
  <c r="AQ406" i="2" s="1"/>
  <c r="AR406" i="2" s="1"/>
  <c r="AS406" i="2" s="1"/>
  <c r="M413" i="2"/>
  <c r="N413" i="2"/>
  <c r="AB410" i="2"/>
  <c r="AC410" i="2" s="1"/>
  <c r="AD410" i="2" s="1"/>
  <c r="AE410" i="2" s="1"/>
  <c r="AF410" i="2" s="1"/>
  <c r="AH410" i="2" s="1"/>
  <c r="AI410" i="2" s="1"/>
  <c r="AG410" i="2"/>
  <c r="J486" i="1"/>
  <c r="K486" i="1"/>
  <c r="G487" i="1"/>
  <c r="I486" i="1"/>
  <c r="M486" i="1"/>
  <c r="H486" i="1"/>
  <c r="L485" i="1"/>
  <c r="P485" i="1" s="1"/>
  <c r="AH408" i="2" l="1"/>
  <c r="AI408" i="2" s="1"/>
  <c r="Y411" i="2"/>
  <c r="AH409" i="2"/>
  <c r="AI409" i="2" s="1"/>
  <c r="J416" i="2"/>
  <c r="K416" i="2"/>
  <c r="AY406" i="2"/>
  <c r="AU406" i="2"/>
  <c r="AW406" i="2" s="1"/>
  <c r="T412" i="2"/>
  <c r="O412" i="2"/>
  <c r="P412" i="2" s="1"/>
  <c r="Q412" i="2" s="1"/>
  <c r="R412" i="2" s="1"/>
  <c r="S412" i="2" s="1"/>
  <c r="O414" i="2"/>
  <c r="P414" i="2" s="1"/>
  <c r="Q414" i="2" s="1"/>
  <c r="R414" i="2" s="1"/>
  <c r="S414" i="2" s="1"/>
  <c r="T414" i="2"/>
  <c r="AZ407" i="2"/>
  <c r="AM407" i="2"/>
  <c r="AN407" i="2"/>
  <c r="T413" i="2"/>
  <c r="O413" i="2"/>
  <c r="P413" i="2" s="1"/>
  <c r="Q413" i="2" s="1"/>
  <c r="R413" i="2" s="1"/>
  <c r="S413" i="2" s="1"/>
  <c r="U413" i="2" s="1"/>
  <c r="V413" i="2" s="1"/>
  <c r="L415" i="2"/>
  <c r="Z411" i="2"/>
  <c r="AA411" i="2"/>
  <c r="BA408" i="2"/>
  <c r="AJ408" i="2"/>
  <c r="AK408" i="2"/>
  <c r="AK410" i="2"/>
  <c r="BA410" i="2"/>
  <c r="AJ410" i="2"/>
  <c r="AJ409" i="2"/>
  <c r="BA409" i="2"/>
  <c r="AK409" i="2"/>
  <c r="B417" i="2"/>
  <c r="C417" i="2" s="1"/>
  <c r="D417" i="2" s="1"/>
  <c r="E417" i="2" s="1"/>
  <c r="F417" i="2" s="1"/>
  <c r="G417" i="2" s="1"/>
  <c r="H417" i="2" s="1"/>
  <c r="I417" i="2" s="1"/>
  <c r="A418" i="2"/>
  <c r="AY405" i="2"/>
  <c r="AU405" i="2"/>
  <c r="AW405" i="2" s="1"/>
  <c r="L486" i="1"/>
  <c r="P486" i="1" s="1"/>
  <c r="I487" i="1"/>
  <c r="G488" i="1"/>
  <c r="H487" i="1"/>
  <c r="M487" i="1"/>
  <c r="K487" i="1"/>
  <c r="J487" i="1"/>
  <c r="AL410" i="2" l="1"/>
  <c r="U414" i="2"/>
  <c r="V414" i="2" s="1"/>
  <c r="L416" i="2"/>
  <c r="AL409" i="2"/>
  <c r="AM409" i="2" s="1"/>
  <c r="K417" i="2"/>
  <c r="J417" i="2"/>
  <c r="W413" i="2"/>
  <c r="X413" i="2"/>
  <c r="M416" i="2"/>
  <c r="N416" i="2"/>
  <c r="AZ410" i="2"/>
  <c r="AM410" i="2"/>
  <c r="AN410" i="2"/>
  <c r="M415" i="2"/>
  <c r="N415" i="2"/>
  <c r="AT407" i="2"/>
  <c r="AX407" i="2" s="1"/>
  <c r="AO407" i="2"/>
  <c r="AP407" i="2" s="1"/>
  <c r="AQ407" i="2" s="1"/>
  <c r="AR407" i="2" s="1"/>
  <c r="AS407" i="2" s="1"/>
  <c r="U412" i="2"/>
  <c r="V412" i="2" s="1"/>
  <c r="AL408" i="2"/>
  <c r="A419" i="2"/>
  <c r="B418" i="2"/>
  <c r="C418" i="2" s="1"/>
  <c r="D418" i="2" s="1"/>
  <c r="E418" i="2" s="1"/>
  <c r="F418" i="2" s="1"/>
  <c r="G418" i="2" s="1"/>
  <c r="H418" i="2" s="1"/>
  <c r="I418" i="2" s="1"/>
  <c r="AG411" i="2"/>
  <c r="AB411" i="2"/>
  <c r="AC411" i="2" s="1"/>
  <c r="AD411" i="2" s="1"/>
  <c r="AE411" i="2" s="1"/>
  <c r="AF411" i="2" s="1"/>
  <c r="AH411" i="2" s="1"/>
  <c r="AI411" i="2" s="1"/>
  <c r="X414" i="2"/>
  <c r="W414" i="2"/>
  <c r="J488" i="1"/>
  <c r="G489" i="1"/>
  <c r="I488" i="1"/>
  <c r="H488" i="1"/>
  <c r="M488" i="1"/>
  <c r="K488" i="1"/>
  <c r="L487" i="1"/>
  <c r="P487" i="1" s="1"/>
  <c r="AZ409" i="2" l="1"/>
  <c r="AN409" i="2"/>
  <c r="Y413" i="2"/>
  <c r="Z413" i="2" s="1"/>
  <c r="Y414" i="2"/>
  <c r="AA414" i="2" s="1"/>
  <c r="J418" i="2"/>
  <c r="K418" i="2"/>
  <c r="B419" i="2"/>
  <c r="C419" i="2" s="1"/>
  <c r="D419" i="2" s="1"/>
  <c r="E419" i="2" s="1"/>
  <c r="F419" i="2" s="1"/>
  <c r="G419" i="2" s="1"/>
  <c r="H419" i="2" s="1"/>
  <c r="I419" i="2" s="1"/>
  <c r="A420" i="2"/>
  <c r="AU407" i="2"/>
  <c r="AW407" i="2" s="1"/>
  <c r="AY407" i="2"/>
  <c r="O416" i="2"/>
  <c r="P416" i="2" s="1"/>
  <c r="Q416" i="2" s="1"/>
  <c r="R416" i="2" s="1"/>
  <c r="S416" i="2" s="1"/>
  <c r="T416" i="2"/>
  <c r="O415" i="2"/>
  <c r="P415" i="2" s="1"/>
  <c r="Q415" i="2" s="1"/>
  <c r="R415" i="2" s="1"/>
  <c r="S415" i="2" s="1"/>
  <c r="T415" i="2"/>
  <c r="L417" i="2"/>
  <c r="AJ411" i="2"/>
  <c r="AK411" i="2"/>
  <c r="BA411" i="2"/>
  <c r="AO409" i="2"/>
  <c r="AP409" i="2" s="1"/>
  <c r="AQ409" i="2" s="1"/>
  <c r="AR409" i="2" s="1"/>
  <c r="AS409" i="2" s="1"/>
  <c r="AT409" i="2"/>
  <c r="AX409" i="2" s="1"/>
  <c r="W412" i="2"/>
  <c r="X412" i="2"/>
  <c r="AZ408" i="2"/>
  <c r="AM408" i="2"/>
  <c r="AN408" i="2"/>
  <c r="AO410" i="2"/>
  <c r="AP410" i="2" s="1"/>
  <c r="AQ410" i="2" s="1"/>
  <c r="AR410" i="2" s="1"/>
  <c r="AS410" i="2" s="1"/>
  <c r="AT410" i="2"/>
  <c r="AX410" i="2" s="1"/>
  <c r="J489" i="1"/>
  <c r="G490" i="1"/>
  <c r="I489" i="1"/>
  <c r="M489" i="1"/>
  <c r="K489" i="1"/>
  <c r="H489" i="1"/>
  <c r="L488" i="1"/>
  <c r="P488" i="1" s="1"/>
  <c r="AA413" i="2" l="1"/>
  <c r="Z414" i="2"/>
  <c r="L418" i="2"/>
  <c r="U415" i="2"/>
  <c r="V415" i="2" s="1"/>
  <c r="AL411" i="2"/>
  <c r="AM411" i="2" s="1"/>
  <c r="Y412" i="2"/>
  <c r="J419" i="2"/>
  <c r="K419" i="2"/>
  <c r="M418" i="2"/>
  <c r="N418" i="2"/>
  <c r="Z412" i="2"/>
  <c r="AA412" i="2"/>
  <c r="W415" i="2"/>
  <c r="X415" i="2"/>
  <c r="B420" i="2"/>
  <c r="C420" i="2" s="1"/>
  <c r="D420" i="2" s="1"/>
  <c r="E420" i="2" s="1"/>
  <c r="F420" i="2" s="1"/>
  <c r="G420" i="2" s="1"/>
  <c r="H420" i="2" s="1"/>
  <c r="I420" i="2" s="1"/>
  <c r="A421" i="2"/>
  <c r="AY410" i="2"/>
  <c r="AU410" i="2"/>
  <c r="AW410" i="2" s="1"/>
  <c r="AO408" i="2"/>
  <c r="AP408" i="2" s="1"/>
  <c r="AQ408" i="2" s="1"/>
  <c r="AR408" i="2" s="1"/>
  <c r="AS408" i="2" s="1"/>
  <c r="AT408" i="2"/>
  <c r="AX408" i="2" s="1"/>
  <c r="AB414" i="2"/>
  <c r="AC414" i="2" s="1"/>
  <c r="AD414" i="2" s="1"/>
  <c r="AE414" i="2" s="1"/>
  <c r="AF414" i="2" s="1"/>
  <c r="AH414" i="2" s="1"/>
  <c r="AI414" i="2" s="1"/>
  <c r="AG414" i="2"/>
  <c r="AB413" i="2"/>
  <c r="AC413" i="2" s="1"/>
  <c r="AD413" i="2" s="1"/>
  <c r="AE413" i="2" s="1"/>
  <c r="AF413" i="2" s="1"/>
  <c r="AG413" i="2"/>
  <c r="AY409" i="2"/>
  <c r="AU409" i="2"/>
  <c r="AW409" i="2" s="1"/>
  <c r="M417" i="2"/>
  <c r="N417" i="2"/>
  <c r="U416" i="2"/>
  <c r="V416" i="2" s="1"/>
  <c r="L489" i="1"/>
  <c r="P489" i="1" s="1"/>
  <c r="I490" i="1"/>
  <c r="G491" i="1"/>
  <c r="J490" i="1"/>
  <c r="H490" i="1"/>
  <c r="M490" i="1"/>
  <c r="K490" i="1"/>
  <c r="AH413" i="2" l="1"/>
  <c r="AI413" i="2" s="1"/>
  <c r="L419" i="2"/>
  <c r="AN411" i="2"/>
  <c r="AZ411" i="2"/>
  <c r="Y415" i="2"/>
  <c r="AA415" i="2" s="1"/>
  <c r="J420" i="2"/>
  <c r="K420" i="2"/>
  <c r="W416" i="2"/>
  <c r="X416" i="2"/>
  <c r="AJ414" i="2"/>
  <c r="BA414" i="2"/>
  <c r="AK414" i="2"/>
  <c r="B421" i="2"/>
  <c r="C421" i="2" s="1"/>
  <c r="D421" i="2" s="1"/>
  <c r="E421" i="2" s="1"/>
  <c r="F421" i="2" s="1"/>
  <c r="G421" i="2" s="1"/>
  <c r="H421" i="2" s="1"/>
  <c r="I421" i="2" s="1"/>
  <c r="A422" i="2"/>
  <c r="M419" i="2"/>
  <c r="N419" i="2"/>
  <c r="T418" i="2"/>
  <c r="O418" i="2"/>
  <c r="P418" i="2" s="1"/>
  <c r="Q418" i="2" s="1"/>
  <c r="R418" i="2" s="1"/>
  <c r="S418" i="2" s="1"/>
  <c r="U418" i="2" s="1"/>
  <c r="V418" i="2" s="1"/>
  <c r="O417" i="2"/>
  <c r="P417" i="2" s="1"/>
  <c r="Q417" i="2" s="1"/>
  <c r="R417" i="2" s="1"/>
  <c r="S417" i="2" s="1"/>
  <c r="T417" i="2"/>
  <c r="AJ413" i="2"/>
  <c r="AK413" i="2"/>
  <c r="BA413" i="2"/>
  <c r="AY408" i="2"/>
  <c r="AU408" i="2"/>
  <c r="AW408" i="2" s="1"/>
  <c r="AO411" i="2"/>
  <c r="AP411" i="2" s="1"/>
  <c r="AQ411" i="2" s="1"/>
  <c r="AR411" i="2" s="1"/>
  <c r="AS411" i="2" s="1"/>
  <c r="AT411" i="2"/>
  <c r="AX411" i="2" s="1"/>
  <c r="AB412" i="2"/>
  <c r="AC412" i="2" s="1"/>
  <c r="AD412" i="2" s="1"/>
  <c r="AE412" i="2" s="1"/>
  <c r="AF412" i="2" s="1"/>
  <c r="AG412" i="2"/>
  <c r="L490" i="1"/>
  <c r="P490" i="1" s="1"/>
  <c r="G492" i="1"/>
  <c r="I491" i="1"/>
  <c r="M491" i="1"/>
  <c r="K491" i="1"/>
  <c r="H491" i="1"/>
  <c r="J491" i="1"/>
  <c r="Z415" i="2" l="1"/>
  <c r="AH412" i="2"/>
  <c r="AI412" i="2" s="1"/>
  <c r="L420" i="2"/>
  <c r="AL414" i="2"/>
  <c r="AM414" i="2" s="1"/>
  <c r="Y416" i="2"/>
  <c r="Z416" i="2" s="1"/>
  <c r="U417" i="2"/>
  <c r="V417" i="2" s="1"/>
  <c r="W417" i="2" s="1"/>
  <c r="J421" i="2"/>
  <c r="K421" i="2"/>
  <c r="O419" i="2"/>
  <c r="P419" i="2" s="1"/>
  <c r="Q419" i="2" s="1"/>
  <c r="R419" i="2" s="1"/>
  <c r="S419" i="2" s="1"/>
  <c r="U419" i="2" s="1"/>
  <c r="V419" i="2" s="1"/>
  <c r="T419" i="2"/>
  <c r="B422" i="2"/>
  <c r="C422" i="2" s="1"/>
  <c r="D422" i="2" s="1"/>
  <c r="E422" i="2" s="1"/>
  <c r="F422" i="2" s="1"/>
  <c r="G422" i="2" s="1"/>
  <c r="H422" i="2" s="1"/>
  <c r="I422" i="2" s="1"/>
  <c r="A423" i="2"/>
  <c r="M420" i="2"/>
  <c r="N420" i="2"/>
  <c r="AL413" i="2"/>
  <c r="AY411" i="2"/>
  <c r="AU411" i="2"/>
  <c r="AW411" i="2" s="1"/>
  <c r="X418" i="2"/>
  <c r="W418" i="2"/>
  <c r="AB415" i="2"/>
  <c r="AC415" i="2" s="1"/>
  <c r="AD415" i="2" s="1"/>
  <c r="AE415" i="2" s="1"/>
  <c r="AF415" i="2" s="1"/>
  <c r="AG415" i="2"/>
  <c r="BA412" i="2"/>
  <c r="AJ412" i="2"/>
  <c r="AK412" i="2"/>
  <c r="L491" i="1"/>
  <c r="P491" i="1" s="1"/>
  <c r="G493" i="1"/>
  <c r="H492" i="1"/>
  <c r="K492" i="1"/>
  <c r="I492" i="1"/>
  <c r="M492" i="1"/>
  <c r="J492" i="1"/>
  <c r="Y418" i="2" l="1"/>
  <c r="AA418" i="2" s="1"/>
  <c r="AN414" i="2"/>
  <c r="AZ414" i="2"/>
  <c r="AA416" i="2"/>
  <c r="X417" i="2"/>
  <c r="L421" i="2"/>
  <c r="L492" i="1"/>
  <c r="P492" i="1" s="1"/>
  <c r="K422" i="2"/>
  <c r="J422" i="2"/>
  <c r="T420" i="2"/>
  <c r="O420" i="2"/>
  <c r="P420" i="2" s="1"/>
  <c r="Q420" i="2" s="1"/>
  <c r="R420" i="2" s="1"/>
  <c r="S420" i="2" s="1"/>
  <c r="M421" i="2"/>
  <c r="N421" i="2"/>
  <c r="B423" i="2"/>
  <c r="C423" i="2" s="1"/>
  <c r="D423" i="2" s="1"/>
  <c r="E423" i="2" s="1"/>
  <c r="F423" i="2" s="1"/>
  <c r="G423" i="2" s="1"/>
  <c r="H423" i="2" s="1"/>
  <c r="I423" i="2" s="1"/>
  <c r="A424" i="2"/>
  <c r="AH415" i="2"/>
  <c r="AI415" i="2" s="1"/>
  <c r="Z418" i="2"/>
  <c r="AZ413" i="2"/>
  <c r="AM413" i="2"/>
  <c r="AN413" i="2"/>
  <c r="AT414" i="2"/>
  <c r="AX414" i="2" s="1"/>
  <c r="AO414" i="2"/>
  <c r="AP414" i="2" s="1"/>
  <c r="AQ414" i="2" s="1"/>
  <c r="AR414" i="2" s="1"/>
  <c r="AS414" i="2" s="1"/>
  <c r="W419" i="2"/>
  <c r="X419" i="2"/>
  <c r="AB416" i="2"/>
  <c r="AC416" i="2" s="1"/>
  <c r="AD416" i="2" s="1"/>
  <c r="AE416" i="2" s="1"/>
  <c r="AF416" i="2" s="1"/>
  <c r="AG416" i="2"/>
  <c r="AL412" i="2"/>
  <c r="Y417" i="2"/>
  <c r="I493" i="1"/>
  <c r="J493" i="1"/>
  <c r="H493" i="1"/>
  <c r="K493" i="1"/>
  <c r="G494" i="1"/>
  <c r="M493" i="1"/>
  <c r="U420" i="2" l="1"/>
  <c r="V420" i="2" s="1"/>
  <c r="Y419" i="2"/>
  <c r="J423" i="2"/>
  <c r="K423" i="2"/>
  <c r="AZ412" i="2"/>
  <c r="AM412" i="2"/>
  <c r="AN412" i="2"/>
  <c r="Z419" i="2"/>
  <c r="AA419" i="2"/>
  <c r="AO413" i="2"/>
  <c r="AP413" i="2" s="1"/>
  <c r="AQ413" i="2" s="1"/>
  <c r="AR413" i="2" s="1"/>
  <c r="AS413" i="2" s="1"/>
  <c r="AT413" i="2"/>
  <c r="AX413" i="2" s="1"/>
  <c r="AJ415" i="2"/>
  <c r="AK415" i="2"/>
  <c r="BA415" i="2"/>
  <c r="T421" i="2"/>
  <c r="O421" i="2"/>
  <c r="P421" i="2" s="1"/>
  <c r="Q421" i="2" s="1"/>
  <c r="R421" i="2" s="1"/>
  <c r="S421" i="2" s="1"/>
  <c r="Z417" i="2"/>
  <c r="AA417" i="2"/>
  <c r="AG418" i="2"/>
  <c r="AB418" i="2"/>
  <c r="AC418" i="2" s="1"/>
  <c r="AD418" i="2" s="1"/>
  <c r="AE418" i="2" s="1"/>
  <c r="AF418" i="2" s="1"/>
  <c r="AH418" i="2" s="1"/>
  <c r="AI418" i="2" s="1"/>
  <c r="L422" i="2"/>
  <c r="AH416" i="2"/>
  <c r="AI416" i="2" s="1"/>
  <c r="AY414" i="2"/>
  <c r="AU414" i="2"/>
  <c r="AW414" i="2" s="1"/>
  <c r="A425" i="2"/>
  <c r="B424" i="2"/>
  <c r="C424" i="2" s="1"/>
  <c r="D424" i="2" s="1"/>
  <c r="E424" i="2" s="1"/>
  <c r="F424" i="2" s="1"/>
  <c r="G424" i="2" s="1"/>
  <c r="H424" i="2" s="1"/>
  <c r="I424" i="2" s="1"/>
  <c r="W420" i="2"/>
  <c r="X420" i="2"/>
  <c r="L493" i="1"/>
  <c r="P493" i="1" s="1"/>
  <c r="G495" i="1"/>
  <c r="H494" i="1"/>
  <c r="K494" i="1"/>
  <c r="J494" i="1"/>
  <c r="M494" i="1"/>
  <c r="I494" i="1"/>
  <c r="U421" i="2" l="1"/>
  <c r="V421" i="2" s="1"/>
  <c r="L423" i="2"/>
  <c r="AL415" i="2"/>
  <c r="AM415" i="2" s="1"/>
  <c r="J424" i="2"/>
  <c r="K424" i="2"/>
  <c r="M423" i="2"/>
  <c r="N423" i="2"/>
  <c r="X421" i="2"/>
  <c r="W421" i="2"/>
  <c r="AG419" i="2"/>
  <c r="AB419" i="2"/>
  <c r="AC419" i="2" s="1"/>
  <c r="AD419" i="2" s="1"/>
  <c r="AE419" i="2" s="1"/>
  <c r="AF419" i="2" s="1"/>
  <c r="AH419" i="2" s="1"/>
  <c r="AI419" i="2" s="1"/>
  <c r="AJ418" i="2"/>
  <c r="BA418" i="2"/>
  <c r="AK418" i="2"/>
  <c r="M422" i="2"/>
  <c r="N422" i="2"/>
  <c r="AG417" i="2"/>
  <c r="AB417" i="2"/>
  <c r="AC417" i="2" s="1"/>
  <c r="AD417" i="2" s="1"/>
  <c r="AE417" i="2" s="1"/>
  <c r="AF417" i="2" s="1"/>
  <c r="AH417" i="2" s="1"/>
  <c r="AI417" i="2" s="1"/>
  <c r="A426" i="2"/>
  <c r="B425" i="2"/>
  <c r="C425" i="2" s="1"/>
  <c r="D425" i="2" s="1"/>
  <c r="E425" i="2" s="1"/>
  <c r="F425" i="2" s="1"/>
  <c r="G425" i="2" s="1"/>
  <c r="H425" i="2" s="1"/>
  <c r="I425" i="2" s="1"/>
  <c r="AK416" i="2"/>
  <c r="AJ416" i="2"/>
  <c r="BA416" i="2"/>
  <c r="K21" i="1" s="1"/>
  <c r="AY413" i="2"/>
  <c r="AU413" i="2"/>
  <c r="AW413" i="2" s="1"/>
  <c r="AT412" i="2"/>
  <c r="AX412" i="2" s="1"/>
  <c r="AO412" i="2"/>
  <c r="AP412" i="2" s="1"/>
  <c r="AQ412" i="2" s="1"/>
  <c r="AR412" i="2" s="1"/>
  <c r="AS412" i="2" s="1"/>
  <c r="L494" i="1"/>
  <c r="P494" i="1" s="1"/>
  <c r="Y420" i="2"/>
  <c r="I495" i="1"/>
  <c r="G496" i="1"/>
  <c r="J495" i="1"/>
  <c r="H495" i="1"/>
  <c r="K495" i="1"/>
  <c r="M495" i="1"/>
  <c r="AZ415" i="2" l="1"/>
  <c r="AN415" i="2"/>
  <c r="L424" i="2"/>
  <c r="K425" i="2"/>
  <c r="J425" i="2"/>
  <c r="M424" i="2"/>
  <c r="N424" i="2"/>
  <c r="AL416" i="2"/>
  <c r="AY412" i="2"/>
  <c r="AU412" i="2"/>
  <c r="AW412" i="2" s="1"/>
  <c r="BA417" i="2"/>
  <c r="AK417" i="2"/>
  <c r="AJ417" i="2"/>
  <c r="Y421" i="2"/>
  <c r="B426" i="2"/>
  <c r="C426" i="2" s="1"/>
  <c r="D426" i="2" s="1"/>
  <c r="E426" i="2" s="1"/>
  <c r="F426" i="2" s="1"/>
  <c r="G426" i="2" s="1"/>
  <c r="H426" i="2" s="1"/>
  <c r="I426" i="2" s="1"/>
  <c r="A427" i="2"/>
  <c r="T422" i="2"/>
  <c r="O422" i="2"/>
  <c r="P422" i="2" s="1"/>
  <c r="Q422" i="2" s="1"/>
  <c r="R422" i="2" s="1"/>
  <c r="S422" i="2" s="1"/>
  <c r="U422" i="2" s="1"/>
  <c r="V422" i="2" s="1"/>
  <c r="BA419" i="2"/>
  <c r="AK419" i="2"/>
  <c r="AJ419" i="2"/>
  <c r="O423" i="2"/>
  <c r="P423" i="2" s="1"/>
  <c r="Q423" i="2" s="1"/>
  <c r="R423" i="2" s="1"/>
  <c r="S423" i="2" s="1"/>
  <c r="T423" i="2"/>
  <c r="Z420" i="2"/>
  <c r="AA420" i="2"/>
  <c r="AO415" i="2"/>
  <c r="AP415" i="2" s="1"/>
  <c r="AQ415" i="2" s="1"/>
  <c r="AR415" i="2" s="1"/>
  <c r="AS415" i="2" s="1"/>
  <c r="AT415" i="2"/>
  <c r="AX415" i="2" s="1"/>
  <c r="AL418" i="2"/>
  <c r="L495" i="1"/>
  <c r="P495" i="1" s="1"/>
  <c r="G497" i="1"/>
  <c r="J496" i="1"/>
  <c r="H496" i="1"/>
  <c r="K496" i="1"/>
  <c r="M496" i="1"/>
  <c r="I496" i="1"/>
  <c r="AL419" i="2" l="1"/>
  <c r="U423" i="2"/>
  <c r="V423" i="2" s="1"/>
  <c r="X423" i="2" s="1"/>
  <c r="L496" i="1"/>
  <c r="K426" i="2"/>
  <c r="J426" i="2"/>
  <c r="AM419" i="2"/>
  <c r="AZ419" i="2"/>
  <c r="AN419" i="2"/>
  <c r="AM416" i="2"/>
  <c r="AZ416" i="2"/>
  <c r="J21" i="1" s="1"/>
  <c r="AN416" i="2"/>
  <c r="W422" i="2"/>
  <c r="X422" i="2"/>
  <c r="B427" i="2"/>
  <c r="C427" i="2" s="1"/>
  <c r="D427" i="2" s="1"/>
  <c r="E427" i="2" s="1"/>
  <c r="F427" i="2" s="1"/>
  <c r="G427" i="2" s="1"/>
  <c r="H427" i="2" s="1"/>
  <c r="I427" i="2" s="1"/>
  <c r="A428" i="2"/>
  <c r="AL417" i="2"/>
  <c r="L425" i="2"/>
  <c r="Z421" i="2"/>
  <c r="AA421" i="2"/>
  <c r="T424" i="2"/>
  <c r="O424" i="2"/>
  <c r="P424" i="2" s="1"/>
  <c r="Q424" i="2" s="1"/>
  <c r="R424" i="2" s="1"/>
  <c r="S424" i="2" s="1"/>
  <c r="AY415" i="2"/>
  <c r="AU415" i="2"/>
  <c r="AW415" i="2" s="1"/>
  <c r="AM418" i="2"/>
  <c r="AZ418" i="2"/>
  <c r="AN418" i="2"/>
  <c r="AB420" i="2"/>
  <c r="AC420" i="2" s="1"/>
  <c r="AD420" i="2" s="1"/>
  <c r="AE420" i="2" s="1"/>
  <c r="AF420" i="2" s="1"/>
  <c r="AG420" i="2"/>
  <c r="P496" i="1"/>
  <c r="J497" i="1"/>
  <c r="I497" i="1"/>
  <c r="K497" i="1"/>
  <c r="H497" i="1"/>
  <c r="G498" i="1"/>
  <c r="M497" i="1"/>
  <c r="W423" i="2" l="1"/>
  <c r="Y422" i="2"/>
  <c r="K427" i="2"/>
  <c r="J427" i="2"/>
  <c r="AB421" i="2"/>
  <c r="AC421" i="2" s="1"/>
  <c r="AD421" i="2" s="1"/>
  <c r="AE421" i="2" s="1"/>
  <c r="AF421" i="2" s="1"/>
  <c r="AG421" i="2"/>
  <c r="AZ417" i="2"/>
  <c r="AM417" i="2"/>
  <c r="AN417" i="2"/>
  <c r="B428" i="2"/>
  <c r="C428" i="2" s="1"/>
  <c r="D428" i="2" s="1"/>
  <c r="E428" i="2" s="1"/>
  <c r="F428" i="2" s="1"/>
  <c r="G428" i="2" s="1"/>
  <c r="H428" i="2" s="1"/>
  <c r="I428" i="2" s="1"/>
  <c r="A429" i="2"/>
  <c r="Z422" i="2"/>
  <c r="AA422" i="2"/>
  <c r="M425" i="2"/>
  <c r="N425" i="2"/>
  <c r="AO416" i="2"/>
  <c r="AP416" i="2" s="1"/>
  <c r="AQ416" i="2" s="1"/>
  <c r="AR416" i="2" s="1"/>
  <c r="AS416" i="2" s="1"/>
  <c r="AT416" i="2"/>
  <c r="AX416" i="2" s="1"/>
  <c r="AH420" i="2"/>
  <c r="AI420" i="2" s="1"/>
  <c r="L426" i="2"/>
  <c r="AT418" i="2"/>
  <c r="AX418" i="2" s="1"/>
  <c r="AO418" i="2"/>
  <c r="AP418" i="2" s="1"/>
  <c r="AQ418" i="2" s="1"/>
  <c r="AR418" i="2" s="1"/>
  <c r="AS418" i="2" s="1"/>
  <c r="AT419" i="2"/>
  <c r="AX419" i="2" s="1"/>
  <c r="AO419" i="2"/>
  <c r="AP419" i="2" s="1"/>
  <c r="AQ419" i="2" s="1"/>
  <c r="AR419" i="2" s="1"/>
  <c r="AS419" i="2" s="1"/>
  <c r="U424" i="2"/>
  <c r="V424" i="2" s="1"/>
  <c r="Y423" i="2"/>
  <c r="H498" i="1"/>
  <c r="I498" i="1"/>
  <c r="K498" i="1"/>
  <c r="J498" i="1"/>
  <c r="G499" i="1"/>
  <c r="M498" i="1"/>
  <c r="L497" i="1"/>
  <c r="P497" i="1" s="1"/>
  <c r="AH421" i="2" l="1"/>
  <c r="AI421" i="2" s="1"/>
  <c r="J428" i="2"/>
  <c r="K428" i="2"/>
  <c r="W424" i="2"/>
  <c r="X424" i="2"/>
  <c r="AY416" i="2"/>
  <c r="I21" i="1" s="1"/>
  <c r="AU416" i="2"/>
  <c r="AW416" i="2" s="1"/>
  <c r="AB422" i="2"/>
  <c r="AC422" i="2" s="1"/>
  <c r="AD422" i="2" s="1"/>
  <c r="AE422" i="2" s="1"/>
  <c r="AF422" i="2" s="1"/>
  <c r="AG422" i="2"/>
  <c r="B429" i="2"/>
  <c r="C429" i="2" s="1"/>
  <c r="D429" i="2" s="1"/>
  <c r="E429" i="2" s="1"/>
  <c r="F429" i="2" s="1"/>
  <c r="G429" i="2" s="1"/>
  <c r="H429" i="2" s="1"/>
  <c r="I429" i="2" s="1"/>
  <c r="A430" i="2"/>
  <c r="Z423" i="2"/>
  <c r="AA423" i="2"/>
  <c r="AY418" i="2"/>
  <c r="AU418" i="2"/>
  <c r="AW418" i="2" s="1"/>
  <c r="AO417" i="2"/>
  <c r="AP417" i="2" s="1"/>
  <c r="AQ417" i="2" s="1"/>
  <c r="AR417" i="2" s="1"/>
  <c r="AS417" i="2" s="1"/>
  <c r="AT417" i="2"/>
  <c r="AX417" i="2" s="1"/>
  <c r="L498" i="1"/>
  <c r="P498" i="1" s="1"/>
  <c r="L427" i="2"/>
  <c r="BA420" i="2"/>
  <c r="AJ420" i="2"/>
  <c r="AK420" i="2"/>
  <c r="T425" i="2"/>
  <c r="O425" i="2"/>
  <c r="P425" i="2" s="1"/>
  <c r="Q425" i="2" s="1"/>
  <c r="R425" i="2" s="1"/>
  <c r="S425" i="2" s="1"/>
  <c r="AJ421" i="2"/>
  <c r="BA421" i="2"/>
  <c r="AK421" i="2"/>
  <c r="AY419" i="2"/>
  <c r="AU419" i="2"/>
  <c r="AW419" i="2" s="1"/>
  <c r="M426" i="2"/>
  <c r="N426" i="2"/>
  <c r="K499" i="1"/>
  <c r="G500" i="1"/>
  <c r="J499" i="1"/>
  <c r="H499" i="1"/>
  <c r="I499" i="1"/>
  <c r="M499" i="1"/>
  <c r="U425" i="2" l="1"/>
  <c r="V425" i="2" s="1"/>
  <c r="AH422" i="2"/>
  <c r="AI422" i="2" s="1"/>
  <c r="Y424" i="2"/>
  <c r="L428" i="2"/>
  <c r="J429" i="2"/>
  <c r="K429" i="2"/>
  <c r="O21" i="1"/>
  <c r="L21" i="1"/>
  <c r="P21" i="1" s="1"/>
  <c r="M428" i="2"/>
  <c r="N428" i="2"/>
  <c r="O426" i="2"/>
  <c r="P426" i="2" s="1"/>
  <c r="Q426" i="2" s="1"/>
  <c r="R426" i="2" s="1"/>
  <c r="S426" i="2" s="1"/>
  <c r="T426" i="2"/>
  <c r="M427" i="2"/>
  <c r="N427" i="2"/>
  <c r="AY417" i="2"/>
  <c r="AU417" i="2"/>
  <c r="AW417" i="2" s="1"/>
  <c r="AG423" i="2"/>
  <c r="AB423" i="2"/>
  <c r="AC423" i="2" s="1"/>
  <c r="AD423" i="2" s="1"/>
  <c r="AE423" i="2" s="1"/>
  <c r="AF423" i="2" s="1"/>
  <c r="B430" i="2"/>
  <c r="C430" i="2" s="1"/>
  <c r="D430" i="2" s="1"/>
  <c r="E430" i="2" s="1"/>
  <c r="F430" i="2" s="1"/>
  <c r="G430" i="2" s="1"/>
  <c r="H430" i="2" s="1"/>
  <c r="I430" i="2" s="1"/>
  <c r="A431" i="2"/>
  <c r="AK422" i="2"/>
  <c r="AJ422" i="2"/>
  <c r="BA422" i="2"/>
  <c r="Z424" i="2"/>
  <c r="AA424" i="2"/>
  <c r="X425" i="2"/>
  <c r="W425" i="2"/>
  <c r="L499" i="1"/>
  <c r="P499" i="1" s="1"/>
  <c r="AL421" i="2"/>
  <c r="AL420" i="2"/>
  <c r="I500" i="1"/>
  <c r="K500" i="1"/>
  <c r="G501" i="1"/>
  <c r="H500" i="1"/>
  <c r="M500" i="1"/>
  <c r="J500" i="1"/>
  <c r="AL422" i="2" l="1"/>
  <c r="U426" i="2"/>
  <c r="V426" i="2" s="1"/>
  <c r="W426" i="2" s="1"/>
  <c r="AH423" i="2"/>
  <c r="AI423" i="2" s="1"/>
  <c r="AK423" i="2" s="1"/>
  <c r="Y425" i="2"/>
  <c r="Z425" i="2" s="1"/>
  <c r="L429" i="2"/>
  <c r="M429" i="2" s="1"/>
  <c r="J430" i="2"/>
  <c r="K430" i="2"/>
  <c r="AZ420" i="2"/>
  <c r="AM420" i="2"/>
  <c r="AN420" i="2"/>
  <c r="AZ422" i="2"/>
  <c r="AM422" i="2"/>
  <c r="AN422" i="2"/>
  <c r="O427" i="2"/>
  <c r="P427" i="2" s="1"/>
  <c r="Q427" i="2" s="1"/>
  <c r="R427" i="2" s="1"/>
  <c r="S427" i="2" s="1"/>
  <c r="T427" i="2"/>
  <c r="T428" i="2"/>
  <c r="O428" i="2"/>
  <c r="P428" i="2" s="1"/>
  <c r="Q428" i="2" s="1"/>
  <c r="R428" i="2" s="1"/>
  <c r="S428" i="2" s="1"/>
  <c r="AB424" i="2"/>
  <c r="AC424" i="2" s="1"/>
  <c r="AD424" i="2" s="1"/>
  <c r="AE424" i="2" s="1"/>
  <c r="AF424" i="2" s="1"/>
  <c r="AG424" i="2"/>
  <c r="X426" i="2"/>
  <c r="AZ421" i="2"/>
  <c r="AM421" i="2"/>
  <c r="AN421" i="2"/>
  <c r="B431" i="2"/>
  <c r="C431" i="2" s="1"/>
  <c r="D431" i="2" s="1"/>
  <c r="E431" i="2" s="1"/>
  <c r="F431" i="2" s="1"/>
  <c r="G431" i="2" s="1"/>
  <c r="H431" i="2" s="1"/>
  <c r="I431" i="2" s="1"/>
  <c r="A432" i="2"/>
  <c r="M501" i="1"/>
  <c r="K501" i="1"/>
  <c r="I501" i="1"/>
  <c r="J501" i="1"/>
  <c r="H501" i="1"/>
  <c r="G502" i="1"/>
  <c r="L500" i="1"/>
  <c r="P500" i="1" s="1"/>
  <c r="BA423" i="2" l="1"/>
  <c r="AH424" i="2"/>
  <c r="AI424" i="2" s="1"/>
  <c r="AJ423" i="2"/>
  <c r="AL423" i="2" s="1"/>
  <c r="AA425" i="2"/>
  <c r="AG425" i="2" s="1"/>
  <c r="U428" i="2"/>
  <c r="V428" i="2" s="1"/>
  <c r="X428" i="2" s="1"/>
  <c r="N429" i="2"/>
  <c r="U427" i="2"/>
  <c r="V427" i="2" s="1"/>
  <c r="X427" i="2" s="1"/>
  <c r="Y426" i="2"/>
  <c r="AA426" i="2" s="1"/>
  <c r="L430" i="2"/>
  <c r="M430" i="2" s="1"/>
  <c r="K431" i="2"/>
  <c r="J431" i="2"/>
  <c r="A433" i="2"/>
  <c r="B432" i="2"/>
  <c r="C432" i="2" s="1"/>
  <c r="D432" i="2" s="1"/>
  <c r="E432" i="2" s="1"/>
  <c r="F432" i="2" s="1"/>
  <c r="G432" i="2" s="1"/>
  <c r="H432" i="2" s="1"/>
  <c r="I432" i="2" s="1"/>
  <c r="O429" i="2"/>
  <c r="P429" i="2" s="1"/>
  <c r="Q429" i="2" s="1"/>
  <c r="R429" i="2" s="1"/>
  <c r="S429" i="2" s="1"/>
  <c r="T429" i="2"/>
  <c r="W427" i="2"/>
  <c r="AO421" i="2"/>
  <c r="AP421" i="2" s="1"/>
  <c r="AQ421" i="2" s="1"/>
  <c r="AR421" i="2" s="1"/>
  <c r="AS421" i="2" s="1"/>
  <c r="AT421" i="2"/>
  <c r="AX421" i="2" s="1"/>
  <c r="AO422" i="2"/>
  <c r="AP422" i="2" s="1"/>
  <c r="AQ422" i="2" s="1"/>
  <c r="AR422" i="2" s="1"/>
  <c r="AS422" i="2" s="1"/>
  <c r="AT422" i="2"/>
  <c r="AX422" i="2" s="1"/>
  <c r="AK424" i="2"/>
  <c r="BA424" i="2"/>
  <c r="AJ424" i="2"/>
  <c r="AT420" i="2"/>
  <c r="AX420" i="2" s="1"/>
  <c r="AO420" i="2"/>
  <c r="AP420" i="2" s="1"/>
  <c r="AQ420" i="2" s="1"/>
  <c r="AR420" i="2" s="1"/>
  <c r="AS420" i="2" s="1"/>
  <c r="L501" i="1"/>
  <c r="P501" i="1" s="1"/>
  <c r="J502" i="1"/>
  <c r="G503" i="1"/>
  <c r="H502" i="1"/>
  <c r="I502" i="1"/>
  <c r="M502" i="1"/>
  <c r="K502" i="1"/>
  <c r="W428" i="2" l="1"/>
  <c r="AB425" i="2"/>
  <c r="AC425" i="2" s="1"/>
  <c r="AD425" i="2" s="1"/>
  <c r="AE425" i="2" s="1"/>
  <c r="AF425" i="2" s="1"/>
  <c r="AH425" i="2" s="1"/>
  <c r="AI425" i="2" s="1"/>
  <c r="N430" i="2"/>
  <c r="U429" i="2"/>
  <c r="V429" i="2" s="1"/>
  <c r="X429" i="2" s="1"/>
  <c r="AL424" i="2"/>
  <c r="Z426" i="2"/>
  <c r="AG426" i="2" s="1"/>
  <c r="L502" i="1"/>
  <c r="P502" i="1" s="1"/>
  <c r="J432" i="2"/>
  <c r="K432" i="2"/>
  <c r="AY420" i="2"/>
  <c r="AU420" i="2"/>
  <c r="AW420" i="2" s="1"/>
  <c r="AM424" i="2"/>
  <c r="AZ424" i="2"/>
  <c r="AN424" i="2"/>
  <c r="AY422" i="2"/>
  <c r="AU422" i="2"/>
  <c r="AW422" i="2" s="1"/>
  <c r="AM423" i="2"/>
  <c r="AZ423" i="2"/>
  <c r="AN423" i="2"/>
  <c r="AY421" i="2"/>
  <c r="AU421" i="2"/>
  <c r="AW421" i="2" s="1"/>
  <c r="Y427" i="2"/>
  <c r="L431" i="2"/>
  <c r="Y428" i="2"/>
  <c r="AB426" i="2"/>
  <c r="AC426" i="2" s="1"/>
  <c r="AD426" i="2" s="1"/>
  <c r="AE426" i="2" s="1"/>
  <c r="AF426" i="2" s="1"/>
  <c r="O430" i="2"/>
  <c r="P430" i="2" s="1"/>
  <c r="Q430" i="2" s="1"/>
  <c r="R430" i="2" s="1"/>
  <c r="S430" i="2" s="1"/>
  <c r="U430" i="2" s="1"/>
  <c r="V430" i="2" s="1"/>
  <c r="T430" i="2"/>
  <c r="A434" i="2"/>
  <c r="B433" i="2"/>
  <c r="C433" i="2" s="1"/>
  <c r="D433" i="2" s="1"/>
  <c r="E433" i="2" s="1"/>
  <c r="F433" i="2" s="1"/>
  <c r="G433" i="2" s="1"/>
  <c r="H433" i="2" s="1"/>
  <c r="I433" i="2" s="1"/>
  <c r="J503" i="1"/>
  <c r="I503" i="1"/>
  <c r="K503" i="1"/>
  <c r="H503" i="1"/>
  <c r="G504" i="1"/>
  <c r="AH426" i="2" l="1"/>
  <c r="AI426" i="2" s="1"/>
  <c r="AK425" i="2"/>
  <c r="BA425" i="2"/>
  <c r="AJ425" i="2"/>
  <c r="AL425" i="2" s="1"/>
  <c r="W429" i="2"/>
  <c r="Y429" i="2" s="1"/>
  <c r="L432" i="2"/>
  <c r="J433" i="2"/>
  <c r="K433" i="2"/>
  <c r="Z428" i="2"/>
  <c r="AA428" i="2"/>
  <c r="AO424" i="2"/>
  <c r="AP424" i="2" s="1"/>
  <c r="AQ424" i="2" s="1"/>
  <c r="AR424" i="2" s="1"/>
  <c r="AS424" i="2" s="1"/>
  <c r="AT424" i="2"/>
  <c r="AX424" i="2" s="1"/>
  <c r="M432" i="2"/>
  <c r="N432" i="2"/>
  <c r="AJ426" i="2"/>
  <c r="AK426" i="2"/>
  <c r="BA426" i="2"/>
  <c r="AO423" i="2"/>
  <c r="AP423" i="2" s="1"/>
  <c r="AQ423" i="2" s="1"/>
  <c r="AR423" i="2" s="1"/>
  <c r="AS423" i="2" s="1"/>
  <c r="AT423" i="2"/>
  <c r="AX423" i="2" s="1"/>
  <c r="A435" i="2"/>
  <c r="B434" i="2"/>
  <c r="C434" i="2" s="1"/>
  <c r="D434" i="2" s="1"/>
  <c r="E434" i="2" s="1"/>
  <c r="F434" i="2" s="1"/>
  <c r="G434" i="2" s="1"/>
  <c r="H434" i="2" s="1"/>
  <c r="I434" i="2" s="1"/>
  <c r="X430" i="2"/>
  <c r="W430" i="2"/>
  <c r="Z427" i="2"/>
  <c r="AA427" i="2"/>
  <c r="M431" i="2"/>
  <c r="N431" i="2"/>
  <c r="I504" i="1"/>
  <c r="H504" i="1"/>
  <c r="K504" i="1"/>
  <c r="J504" i="1"/>
  <c r="G505" i="1"/>
  <c r="AA429" i="2" l="1"/>
  <c r="Z429" i="2"/>
  <c r="AZ425" i="2"/>
  <c r="AM425" i="2"/>
  <c r="AN425" i="2"/>
  <c r="AL426" i="2"/>
  <c r="AZ426" i="2" s="1"/>
  <c r="L433" i="2"/>
  <c r="N433" i="2" s="1"/>
  <c r="J434" i="2"/>
  <c r="K434" i="2"/>
  <c r="AO425" i="2"/>
  <c r="AP425" i="2" s="1"/>
  <c r="AQ425" i="2" s="1"/>
  <c r="AR425" i="2" s="1"/>
  <c r="AS425" i="2" s="1"/>
  <c r="AT425" i="2"/>
  <c r="AX425" i="2" s="1"/>
  <c r="AG429" i="2"/>
  <c r="AB429" i="2"/>
  <c r="AC429" i="2" s="1"/>
  <c r="AD429" i="2" s="1"/>
  <c r="AE429" i="2" s="1"/>
  <c r="AF429" i="2" s="1"/>
  <c r="AY424" i="2"/>
  <c r="AU424" i="2"/>
  <c r="AW424" i="2" s="1"/>
  <c r="M433" i="2"/>
  <c r="AY423" i="2"/>
  <c r="AU423" i="2"/>
  <c r="AW423" i="2" s="1"/>
  <c r="Y430" i="2"/>
  <c r="AG427" i="2"/>
  <c r="AB427" i="2"/>
  <c r="AC427" i="2" s="1"/>
  <c r="AD427" i="2" s="1"/>
  <c r="AE427" i="2" s="1"/>
  <c r="AF427" i="2" s="1"/>
  <c r="O432" i="2"/>
  <c r="P432" i="2" s="1"/>
  <c r="Q432" i="2" s="1"/>
  <c r="R432" i="2" s="1"/>
  <c r="S432" i="2" s="1"/>
  <c r="U432" i="2" s="1"/>
  <c r="V432" i="2" s="1"/>
  <c r="T432" i="2"/>
  <c r="AB428" i="2"/>
  <c r="AC428" i="2" s="1"/>
  <c r="AD428" i="2" s="1"/>
  <c r="AE428" i="2" s="1"/>
  <c r="AF428" i="2" s="1"/>
  <c r="AG428" i="2"/>
  <c r="T431" i="2"/>
  <c r="O431" i="2"/>
  <c r="P431" i="2" s="1"/>
  <c r="Q431" i="2" s="1"/>
  <c r="R431" i="2" s="1"/>
  <c r="S431" i="2" s="1"/>
  <c r="A436" i="2"/>
  <c r="B435" i="2"/>
  <c r="C435" i="2" s="1"/>
  <c r="D435" i="2" s="1"/>
  <c r="E435" i="2" s="1"/>
  <c r="F435" i="2" s="1"/>
  <c r="G435" i="2" s="1"/>
  <c r="H435" i="2" s="1"/>
  <c r="I435" i="2" s="1"/>
  <c r="K505" i="1"/>
  <c r="H505" i="1"/>
  <c r="J505" i="1"/>
  <c r="G506" i="1"/>
  <c r="I505" i="1"/>
  <c r="AN426" i="2" l="1"/>
  <c r="AM426" i="2"/>
  <c r="AH429" i="2"/>
  <c r="AI429" i="2" s="1"/>
  <c r="AK429" i="2" s="1"/>
  <c r="AH427" i="2"/>
  <c r="AI427" i="2" s="1"/>
  <c r="BA427" i="2" s="1"/>
  <c r="L434" i="2"/>
  <c r="J435" i="2"/>
  <c r="K435" i="2"/>
  <c r="A437" i="2"/>
  <c r="B436" i="2"/>
  <c r="C436" i="2" s="1"/>
  <c r="D436" i="2" s="1"/>
  <c r="E436" i="2" s="1"/>
  <c r="F436" i="2" s="1"/>
  <c r="G436" i="2" s="1"/>
  <c r="H436" i="2" s="1"/>
  <c r="I436" i="2" s="1"/>
  <c r="Z430" i="2"/>
  <c r="AA430" i="2"/>
  <c r="O433" i="2"/>
  <c r="P433" i="2" s="1"/>
  <c r="Q433" i="2" s="1"/>
  <c r="R433" i="2" s="1"/>
  <c r="S433" i="2" s="1"/>
  <c r="T433" i="2"/>
  <c r="M434" i="2"/>
  <c r="N434" i="2"/>
  <c r="AH428" i="2"/>
  <c r="AI428" i="2" s="1"/>
  <c r="X432" i="2"/>
  <c r="W432" i="2"/>
  <c r="AY425" i="2"/>
  <c r="AU425" i="2"/>
  <c r="AW425" i="2" s="1"/>
  <c r="AT426" i="2"/>
  <c r="AX426" i="2" s="1"/>
  <c r="AO426" i="2"/>
  <c r="AP426" i="2" s="1"/>
  <c r="AQ426" i="2" s="1"/>
  <c r="AR426" i="2" s="1"/>
  <c r="AS426" i="2" s="1"/>
  <c r="U431" i="2"/>
  <c r="V431" i="2" s="1"/>
  <c r="K506" i="1"/>
  <c r="I506" i="1"/>
  <c r="G507" i="1"/>
  <c r="H506" i="1"/>
  <c r="J506" i="1"/>
  <c r="BA429" i="2" l="1"/>
  <c r="AJ429" i="2"/>
  <c r="AJ427" i="2"/>
  <c r="AL429" i="2"/>
  <c r="AK427" i="2"/>
  <c r="U433" i="2"/>
  <c r="V433" i="2" s="1"/>
  <c r="W433" i="2" s="1"/>
  <c r="L435" i="2"/>
  <c r="M435" i="2" s="1"/>
  <c r="J436" i="2"/>
  <c r="K436" i="2"/>
  <c r="AM429" i="2"/>
  <c r="AZ429" i="2"/>
  <c r="AN429" i="2"/>
  <c r="T434" i="2"/>
  <c r="O434" i="2"/>
  <c r="P434" i="2" s="1"/>
  <c r="Q434" i="2" s="1"/>
  <c r="R434" i="2" s="1"/>
  <c r="S434" i="2" s="1"/>
  <c r="AB430" i="2"/>
  <c r="AC430" i="2" s="1"/>
  <c r="AD430" i="2" s="1"/>
  <c r="AE430" i="2" s="1"/>
  <c r="AF430" i="2" s="1"/>
  <c r="AG430" i="2"/>
  <c r="AY426" i="2"/>
  <c r="AU426" i="2"/>
  <c r="AW426" i="2" s="1"/>
  <c r="AJ428" i="2"/>
  <c r="BA428" i="2"/>
  <c r="AK428" i="2"/>
  <c r="X431" i="2"/>
  <c r="W431" i="2"/>
  <c r="B437" i="2"/>
  <c r="C437" i="2" s="1"/>
  <c r="D437" i="2" s="1"/>
  <c r="E437" i="2" s="1"/>
  <c r="F437" i="2" s="1"/>
  <c r="G437" i="2" s="1"/>
  <c r="H437" i="2" s="1"/>
  <c r="I437" i="2" s="1"/>
  <c r="A438" i="2"/>
  <c r="Y432" i="2"/>
  <c r="H507" i="1"/>
  <c r="G508" i="1"/>
  <c r="K507" i="1"/>
  <c r="I507" i="1"/>
  <c r="J507" i="1"/>
  <c r="AL427" i="2" l="1"/>
  <c r="U434" i="2"/>
  <c r="V434" i="2" s="1"/>
  <c r="N435" i="2"/>
  <c r="Y431" i="2"/>
  <c r="Z431" i="2" s="1"/>
  <c r="X433" i="2"/>
  <c r="AZ427" i="2"/>
  <c r="AM427" i="2"/>
  <c r="AN427" i="2"/>
  <c r="AL428" i="2"/>
  <c r="AZ428" i="2" s="1"/>
  <c r="L436" i="2"/>
  <c r="M436" i="2" s="1"/>
  <c r="Y433" i="2"/>
  <c r="AA433" i="2" s="1"/>
  <c r="J437" i="2"/>
  <c r="K437" i="2"/>
  <c r="Z432" i="2"/>
  <c r="AA432" i="2"/>
  <c r="B438" i="2"/>
  <c r="C438" i="2" s="1"/>
  <c r="D438" i="2" s="1"/>
  <c r="E438" i="2" s="1"/>
  <c r="F438" i="2" s="1"/>
  <c r="G438" i="2" s="1"/>
  <c r="H438" i="2" s="1"/>
  <c r="I438" i="2" s="1"/>
  <c r="A439" i="2"/>
  <c r="T435" i="2"/>
  <c r="O435" i="2"/>
  <c r="P435" i="2" s="1"/>
  <c r="Q435" i="2" s="1"/>
  <c r="R435" i="2" s="1"/>
  <c r="S435" i="2" s="1"/>
  <c r="AA431" i="2"/>
  <c r="W434" i="2"/>
  <c r="X434" i="2"/>
  <c r="AO429" i="2"/>
  <c r="AP429" i="2" s="1"/>
  <c r="AQ429" i="2" s="1"/>
  <c r="AR429" i="2" s="1"/>
  <c r="AS429" i="2" s="1"/>
  <c r="AT429" i="2"/>
  <c r="AX429" i="2" s="1"/>
  <c r="AO427" i="2"/>
  <c r="AP427" i="2" s="1"/>
  <c r="AQ427" i="2" s="1"/>
  <c r="AR427" i="2" s="1"/>
  <c r="AS427" i="2" s="1"/>
  <c r="AT427" i="2"/>
  <c r="AX427" i="2" s="1"/>
  <c r="AH430" i="2"/>
  <c r="AI430" i="2" s="1"/>
  <c r="I508" i="1"/>
  <c r="H508" i="1"/>
  <c r="G509" i="1"/>
  <c r="J508" i="1"/>
  <c r="K508" i="1"/>
  <c r="Z433" i="2" l="1"/>
  <c r="N436" i="2"/>
  <c r="AN428" i="2"/>
  <c r="AM428" i="2"/>
  <c r="L437" i="2"/>
  <c r="Y434" i="2"/>
  <c r="K438" i="2"/>
  <c r="J438" i="2"/>
  <c r="M437" i="2"/>
  <c r="N437" i="2"/>
  <c r="AB433" i="2"/>
  <c r="AC433" i="2" s="1"/>
  <c r="AD433" i="2" s="1"/>
  <c r="AE433" i="2" s="1"/>
  <c r="AF433" i="2" s="1"/>
  <c r="AG433" i="2"/>
  <c r="B439" i="2"/>
  <c r="C439" i="2" s="1"/>
  <c r="D439" i="2" s="1"/>
  <c r="E439" i="2" s="1"/>
  <c r="F439" i="2" s="1"/>
  <c r="G439" i="2" s="1"/>
  <c r="H439" i="2" s="1"/>
  <c r="I439" i="2" s="1"/>
  <c r="A440" i="2"/>
  <c r="U435" i="2"/>
  <c r="V435" i="2" s="1"/>
  <c r="AY427" i="2"/>
  <c r="AU427" i="2"/>
  <c r="AW427" i="2" s="1"/>
  <c r="AY429" i="2"/>
  <c r="AU429" i="2"/>
  <c r="AW429" i="2" s="1"/>
  <c r="AG431" i="2"/>
  <c r="AB431" i="2"/>
  <c r="AC431" i="2" s="1"/>
  <c r="AD431" i="2" s="1"/>
  <c r="AE431" i="2" s="1"/>
  <c r="AF431" i="2" s="1"/>
  <c r="AO428" i="2"/>
  <c r="AP428" i="2" s="1"/>
  <c r="AQ428" i="2" s="1"/>
  <c r="AR428" i="2" s="1"/>
  <c r="AS428" i="2" s="1"/>
  <c r="AT428" i="2"/>
  <c r="AX428" i="2" s="1"/>
  <c r="AB432" i="2"/>
  <c r="AC432" i="2" s="1"/>
  <c r="AD432" i="2" s="1"/>
  <c r="AE432" i="2" s="1"/>
  <c r="AF432" i="2" s="1"/>
  <c r="AG432" i="2"/>
  <c r="Z434" i="2"/>
  <c r="AA434" i="2"/>
  <c r="BA430" i="2"/>
  <c r="AJ430" i="2"/>
  <c r="AK430" i="2"/>
  <c r="T436" i="2"/>
  <c r="O436" i="2"/>
  <c r="P436" i="2" s="1"/>
  <c r="Q436" i="2" s="1"/>
  <c r="R436" i="2" s="1"/>
  <c r="S436" i="2" s="1"/>
  <c r="I509" i="1"/>
  <c r="K509" i="1"/>
  <c r="J509" i="1"/>
  <c r="G510" i="1"/>
  <c r="H509" i="1"/>
  <c r="U436" i="2" l="1"/>
  <c r="V436" i="2" s="1"/>
  <c r="AH433" i="2"/>
  <c r="AI433" i="2" s="1"/>
  <c r="AH432" i="2"/>
  <c r="AI432" i="2" s="1"/>
  <c r="AL430" i="2"/>
  <c r="AK432" i="2"/>
  <c r="BA432" i="2"/>
  <c r="AJ432" i="2"/>
  <c r="J439" i="2"/>
  <c r="K439" i="2"/>
  <c r="AK433" i="2"/>
  <c r="BA433" i="2"/>
  <c r="AJ433" i="2"/>
  <c r="AM430" i="2"/>
  <c r="AZ430" i="2"/>
  <c r="AN430" i="2"/>
  <c r="AH431" i="2"/>
  <c r="AI431" i="2" s="1"/>
  <c r="L438" i="2"/>
  <c r="AY428" i="2"/>
  <c r="AU428" i="2"/>
  <c r="AW428" i="2" s="1"/>
  <c r="O437" i="2"/>
  <c r="P437" i="2" s="1"/>
  <c r="Q437" i="2" s="1"/>
  <c r="R437" i="2" s="1"/>
  <c r="S437" i="2" s="1"/>
  <c r="T437" i="2"/>
  <c r="X436" i="2"/>
  <c r="W436" i="2"/>
  <c r="AB434" i="2"/>
  <c r="AC434" i="2" s="1"/>
  <c r="AD434" i="2" s="1"/>
  <c r="AE434" i="2" s="1"/>
  <c r="AF434" i="2" s="1"/>
  <c r="AH434" i="2" s="1"/>
  <c r="AI434" i="2" s="1"/>
  <c r="AG434" i="2"/>
  <c r="X435" i="2"/>
  <c r="W435" i="2"/>
  <c r="B440" i="2"/>
  <c r="C440" i="2" s="1"/>
  <c r="D440" i="2" s="1"/>
  <c r="E440" i="2" s="1"/>
  <c r="F440" i="2" s="1"/>
  <c r="G440" i="2" s="1"/>
  <c r="H440" i="2" s="1"/>
  <c r="I440" i="2" s="1"/>
  <c r="A441" i="2"/>
  <c r="I510" i="1"/>
  <c r="G511" i="1"/>
  <c r="K510" i="1"/>
  <c r="H510" i="1"/>
  <c r="J510" i="1"/>
  <c r="AL433" i="2" l="1"/>
  <c r="Y435" i="2"/>
  <c r="AA435" i="2" s="1"/>
  <c r="Y436" i="2"/>
  <c r="Z436" i="2" s="1"/>
  <c r="U437" i="2"/>
  <c r="V437" i="2" s="1"/>
  <c r="X437" i="2" s="1"/>
  <c r="K440" i="2"/>
  <c r="J440" i="2"/>
  <c r="BA434" i="2"/>
  <c r="AK434" i="2"/>
  <c r="AJ434" i="2"/>
  <c r="B441" i="2"/>
  <c r="C441" i="2" s="1"/>
  <c r="D441" i="2" s="1"/>
  <c r="E441" i="2" s="1"/>
  <c r="F441" i="2" s="1"/>
  <c r="G441" i="2" s="1"/>
  <c r="H441" i="2" s="1"/>
  <c r="I441" i="2" s="1"/>
  <c r="A442" i="2"/>
  <c r="M438" i="2"/>
  <c r="N438" i="2"/>
  <c r="AT430" i="2"/>
  <c r="AX430" i="2" s="1"/>
  <c r="AO430" i="2"/>
  <c r="AP430" i="2" s="1"/>
  <c r="AQ430" i="2" s="1"/>
  <c r="AR430" i="2" s="1"/>
  <c r="AS430" i="2" s="1"/>
  <c r="Z435" i="2"/>
  <c r="AL432" i="2"/>
  <c r="BA431" i="2"/>
  <c r="AJ431" i="2"/>
  <c r="AK431" i="2"/>
  <c r="AZ433" i="2"/>
  <c r="AM433" i="2"/>
  <c r="AN433" i="2"/>
  <c r="L439" i="2"/>
  <c r="K511" i="1"/>
  <c r="J511" i="1"/>
  <c r="G512" i="1"/>
  <c r="H511" i="1"/>
  <c r="I511" i="1"/>
  <c r="AA436" i="2" l="1"/>
  <c r="AL434" i="2"/>
  <c r="W437" i="2"/>
  <c r="Y437" i="2" s="1"/>
  <c r="J441" i="2"/>
  <c r="K441" i="2"/>
  <c r="AG436" i="2"/>
  <c r="AB436" i="2"/>
  <c r="AC436" i="2" s="1"/>
  <c r="AD436" i="2" s="1"/>
  <c r="AE436" i="2" s="1"/>
  <c r="AF436" i="2" s="1"/>
  <c r="AH436" i="2" s="1"/>
  <c r="AI436" i="2" s="1"/>
  <c r="AZ434" i="2"/>
  <c r="AM434" i="2"/>
  <c r="AN434" i="2"/>
  <c r="AY430" i="2"/>
  <c r="AU430" i="2"/>
  <c r="AW430" i="2" s="1"/>
  <c r="L440" i="2"/>
  <c r="AT433" i="2"/>
  <c r="AX433" i="2" s="1"/>
  <c r="AO433" i="2"/>
  <c r="AP433" i="2" s="1"/>
  <c r="AQ433" i="2" s="1"/>
  <c r="AR433" i="2" s="1"/>
  <c r="AS433" i="2" s="1"/>
  <c r="AZ432" i="2"/>
  <c r="AM432" i="2"/>
  <c r="AN432" i="2"/>
  <c r="AG435" i="2"/>
  <c r="AB435" i="2"/>
  <c r="AC435" i="2" s="1"/>
  <c r="AD435" i="2" s="1"/>
  <c r="AE435" i="2" s="1"/>
  <c r="AF435" i="2" s="1"/>
  <c r="O438" i="2"/>
  <c r="P438" i="2" s="1"/>
  <c r="Q438" i="2" s="1"/>
  <c r="R438" i="2" s="1"/>
  <c r="S438" i="2" s="1"/>
  <c r="T438" i="2"/>
  <c r="A443" i="2"/>
  <c r="B442" i="2"/>
  <c r="C442" i="2" s="1"/>
  <c r="D442" i="2" s="1"/>
  <c r="E442" i="2" s="1"/>
  <c r="F442" i="2" s="1"/>
  <c r="G442" i="2" s="1"/>
  <c r="H442" i="2" s="1"/>
  <c r="I442" i="2" s="1"/>
  <c r="AL431" i="2"/>
  <c r="M439" i="2"/>
  <c r="N439" i="2"/>
  <c r="H512" i="1"/>
  <c r="I512" i="1"/>
  <c r="G513" i="1"/>
  <c r="K512" i="1"/>
  <c r="J512" i="1"/>
  <c r="Z437" i="2" l="1"/>
  <c r="AA437" i="2"/>
  <c r="L441" i="2"/>
  <c r="K442" i="2"/>
  <c r="J442" i="2"/>
  <c r="B443" i="2"/>
  <c r="C443" i="2" s="1"/>
  <c r="D443" i="2" s="1"/>
  <c r="E443" i="2" s="1"/>
  <c r="F443" i="2" s="1"/>
  <c r="G443" i="2" s="1"/>
  <c r="H443" i="2" s="1"/>
  <c r="I443" i="2" s="1"/>
  <c r="A444" i="2"/>
  <c r="AZ431" i="2"/>
  <c r="AM431" i="2"/>
  <c r="AN431" i="2"/>
  <c r="M441" i="2"/>
  <c r="N441" i="2"/>
  <c r="AY433" i="2"/>
  <c r="AU433" i="2"/>
  <c r="AW433" i="2" s="1"/>
  <c r="BA436" i="2"/>
  <c r="AK436" i="2"/>
  <c r="AJ436" i="2"/>
  <c r="AH435" i="2"/>
  <c r="AI435" i="2" s="1"/>
  <c r="O439" i="2"/>
  <c r="P439" i="2" s="1"/>
  <c r="Q439" i="2" s="1"/>
  <c r="R439" i="2" s="1"/>
  <c r="S439" i="2" s="1"/>
  <c r="U439" i="2" s="1"/>
  <c r="V439" i="2" s="1"/>
  <c r="T439" i="2"/>
  <c r="AO432" i="2"/>
  <c r="AP432" i="2" s="1"/>
  <c r="AQ432" i="2" s="1"/>
  <c r="AR432" i="2" s="1"/>
  <c r="AS432" i="2" s="1"/>
  <c r="AT432" i="2"/>
  <c r="AX432" i="2" s="1"/>
  <c r="M440" i="2"/>
  <c r="N440" i="2"/>
  <c r="AO434" i="2"/>
  <c r="AP434" i="2" s="1"/>
  <c r="AQ434" i="2" s="1"/>
  <c r="AR434" i="2" s="1"/>
  <c r="AS434" i="2" s="1"/>
  <c r="AT434" i="2"/>
  <c r="AX434" i="2" s="1"/>
  <c r="U438" i="2"/>
  <c r="V438" i="2" s="1"/>
  <c r="K513" i="1"/>
  <c r="G514" i="1"/>
  <c r="I513" i="1"/>
  <c r="H513" i="1"/>
  <c r="J513" i="1"/>
  <c r="AG437" i="2" l="1"/>
  <c r="AB437" i="2"/>
  <c r="AC437" i="2" s="1"/>
  <c r="AD437" i="2" s="1"/>
  <c r="AE437" i="2" s="1"/>
  <c r="AF437" i="2" s="1"/>
  <c r="AH437" i="2" s="1"/>
  <c r="AI437" i="2" s="1"/>
  <c r="AL436" i="2"/>
  <c r="AZ436" i="2" s="1"/>
  <c r="K443" i="2"/>
  <c r="J443" i="2"/>
  <c r="W439" i="2"/>
  <c r="X439" i="2"/>
  <c r="AT431" i="2"/>
  <c r="AX431" i="2" s="1"/>
  <c r="AO431" i="2"/>
  <c r="AP431" i="2" s="1"/>
  <c r="AQ431" i="2" s="1"/>
  <c r="AR431" i="2" s="1"/>
  <c r="AS431" i="2" s="1"/>
  <c r="B444" i="2"/>
  <c r="C444" i="2" s="1"/>
  <c r="D444" i="2" s="1"/>
  <c r="E444" i="2" s="1"/>
  <c r="F444" i="2" s="1"/>
  <c r="G444" i="2" s="1"/>
  <c r="H444" i="2" s="1"/>
  <c r="I444" i="2" s="1"/>
  <c r="A445" i="2"/>
  <c r="X438" i="2"/>
  <c r="W438" i="2"/>
  <c r="T440" i="2"/>
  <c r="O440" i="2"/>
  <c r="P440" i="2" s="1"/>
  <c r="Q440" i="2" s="1"/>
  <c r="R440" i="2" s="1"/>
  <c r="S440" i="2" s="1"/>
  <c r="L442" i="2"/>
  <c r="AY432" i="2"/>
  <c r="AU432" i="2"/>
  <c r="AW432" i="2" s="1"/>
  <c r="O441" i="2"/>
  <c r="P441" i="2" s="1"/>
  <c r="Q441" i="2" s="1"/>
  <c r="R441" i="2" s="1"/>
  <c r="S441" i="2" s="1"/>
  <c r="U441" i="2" s="1"/>
  <c r="V441" i="2" s="1"/>
  <c r="T441" i="2"/>
  <c r="AY434" i="2"/>
  <c r="AU434" i="2"/>
  <c r="AW434" i="2" s="1"/>
  <c r="AJ435" i="2"/>
  <c r="AK435" i="2"/>
  <c r="BA435" i="2"/>
  <c r="I514" i="1"/>
  <c r="J514" i="1"/>
  <c r="G515" i="1"/>
  <c r="K514" i="1"/>
  <c r="H514" i="1"/>
  <c r="AN436" i="2" l="1"/>
  <c r="AM436" i="2"/>
  <c r="AO436" i="2" s="1"/>
  <c r="AP436" i="2" s="1"/>
  <c r="AQ436" i="2" s="1"/>
  <c r="AR436" i="2" s="1"/>
  <c r="AS436" i="2" s="1"/>
  <c r="AJ437" i="2"/>
  <c r="AK437" i="2"/>
  <c r="BA437" i="2"/>
  <c r="Y438" i="2"/>
  <c r="Z438" i="2" s="1"/>
  <c r="AL437" i="2"/>
  <c r="AM437" i="2" s="1"/>
  <c r="U440" i="2"/>
  <c r="V440" i="2" s="1"/>
  <c r="X440" i="2" s="1"/>
  <c r="AL435" i="2"/>
  <c r="AM435" i="2" s="1"/>
  <c r="Y439" i="2"/>
  <c r="Z439" i="2" s="1"/>
  <c r="K444" i="2"/>
  <c r="J444" i="2"/>
  <c r="W441" i="2"/>
  <c r="X441" i="2"/>
  <c r="AY431" i="2"/>
  <c r="AU431" i="2"/>
  <c r="AW431" i="2" s="1"/>
  <c r="L443" i="2"/>
  <c r="M442" i="2"/>
  <c r="N442" i="2"/>
  <c r="B445" i="2"/>
  <c r="C445" i="2" s="1"/>
  <c r="D445" i="2" s="1"/>
  <c r="E445" i="2" s="1"/>
  <c r="F445" i="2" s="1"/>
  <c r="G445" i="2" s="1"/>
  <c r="H445" i="2" s="1"/>
  <c r="I445" i="2" s="1"/>
  <c r="A446" i="2"/>
  <c r="K515" i="1"/>
  <c r="G516" i="1"/>
  <c r="J515" i="1"/>
  <c r="H515" i="1"/>
  <c r="I515" i="1"/>
  <c r="AT436" i="2" l="1"/>
  <c r="AX436" i="2" s="1"/>
  <c r="AA438" i="2"/>
  <c r="W440" i="2"/>
  <c r="Y440" i="2" s="1"/>
  <c r="AA440" i="2" s="1"/>
  <c r="AA439" i="2"/>
  <c r="AG439" i="2" s="1"/>
  <c r="AN437" i="2"/>
  <c r="AT437" i="2" s="1"/>
  <c r="AX437" i="2" s="1"/>
  <c r="AZ437" i="2"/>
  <c r="Y441" i="2"/>
  <c r="AA441" i="2" s="1"/>
  <c r="AN435" i="2"/>
  <c r="AO435" i="2" s="1"/>
  <c r="AP435" i="2" s="1"/>
  <c r="AQ435" i="2" s="1"/>
  <c r="AR435" i="2" s="1"/>
  <c r="AS435" i="2" s="1"/>
  <c r="AZ435" i="2"/>
  <c r="J445" i="2"/>
  <c r="K445" i="2"/>
  <c r="A447" i="2"/>
  <c r="B446" i="2"/>
  <c r="C446" i="2" s="1"/>
  <c r="D446" i="2" s="1"/>
  <c r="E446" i="2" s="1"/>
  <c r="F446" i="2" s="1"/>
  <c r="G446" i="2" s="1"/>
  <c r="H446" i="2" s="1"/>
  <c r="I446" i="2" s="1"/>
  <c r="O442" i="2"/>
  <c r="P442" i="2" s="1"/>
  <c r="Q442" i="2" s="1"/>
  <c r="R442" i="2" s="1"/>
  <c r="S442" i="2" s="1"/>
  <c r="T442" i="2"/>
  <c r="L444" i="2"/>
  <c r="M443" i="2"/>
  <c r="N443" i="2"/>
  <c r="AY436" i="2"/>
  <c r="AU436" i="2"/>
  <c r="AW436" i="2" s="1"/>
  <c r="AG438" i="2"/>
  <c r="AB438" i="2"/>
  <c r="AC438" i="2" s="1"/>
  <c r="AD438" i="2" s="1"/>
  <c r="AE438" i="2" s="1"/>
  <c r="AF438" i="2" s="1"/>
  <c r="H516" i="1"/>
  <c r="J516" i="1"/>
  <c r="I516" i="1"/>
  <c r="K516" i="1"/>
  <c r="G517" i="1"/>
  <c r="AT435" i="2" l="1"/>
  <c r="AX435" i="2" s="1"/>
  <c r="U442" i="2"/>
  <c r="V442" i="2" s="1"/>
  <c r="AO437" i="2"/>
  <c r="AP437" i="2" s="1"/>
  <c r="AQ437" i="2" s="1"/>
  <c r="AR437" i="2" s="1"/>
  <c r="AS437" i="2" s="1"/>
  <c r="AY437" i="2" s="1"/>
  <c r="AB439" i="2"/>
  <c r="AC439" i="2" s="1"/>
  <c r="AD439" i="2" s="1"/>
  <c r="AE439" i="2" s="1"/>
  <c r="AF439" i="2" s="1"/>
  <c r="AH439" i="2" s="1"/>
  <c r="AI439" i="2" s="1"/>
  <c r="AJ439" i="2" s="1"/>
  <c r="Z441" i="2"/>
  <c r="AG441" i="2" s="1"/>
  <c r="Z440" i="2"/>
  <c r="AG440" i="2" s="1"/>
  <c r="AH438" i="2"/>
  <c r="AI438" i="2" s="1"/>
  <c r="AJ438" i="2" s="1"/>
  <c r="L445" i="2"/>
  <c r="N445" i="2" s="1"/>
  <c r="J446" i="2"/>
  <c r="K446" i="2"/>
  <c r="AK438" i="2"/>
  <c r="M444" i="2"/>
  <c r="N444" i="2"/>
  <c r="X442" i="2"/>
  <c r="W442" i="2"/>
  <c r="O443" i="2"/>
  <c r="P443" i="2" s="1"/>
  <c r="Q443" i="2" s="1"/>
  <c r="R443" i="2" s="1"/>
  <c r="S443" i="2" s="1"/>
  <c r="T443" i="2"/>
  <c r="A448" i="2"/>
  <c r="B447" i="2"/>
  <c r="C447" i="2" s="1"/>
  <c r="D447" i="2" s="1"/>
  <c r="E447" i="2" s="1"/>
  <c r="F447" i="2" s="1"/>
  <c r="G447" i="2" s="1"/>
  <c r="H447" i="2" s="1"/>
  <c r="I447" i="2" s="1"/>
  <c r="AY435" i="2"/>
  <c r="AU435" i="2"/>
  <c r="AW435" i="2" s="1"/>
  <c r="G518" i="1"/>
  <c r="I517" i="1"/>
  <c r="J517" i="1"/>
  <c r="H517" i="1"/>
  <c r="K517" i="1"/>
  <c r="AB440" i="2" l="1"/>
  <c r="AC440" i="2" s="1"/>
  <c r="AD440" i="2" s="1"/>
  <c r="AE440" i="2" s="1"/>
  <c r="AF440" i="2" s="1"/>
  <c r="AH440" i="2" s="1"/>
  <c r="AI440" i="2" s="1"/>
  <c r="AK440" i="2" s="1"/>
  <c r="BA438" i="2"/>
  <c r="AB441" i="2"/>
  <c r="AC441" i="2" s="1"/>
  <c r="AD441" i="2" s="1"/>
  <c r="AE441" i="2" s="1"/>
  <c r="AF441" i="2" s="1"/>
  <c r="M445" i="2"/>
  <c r="O445" i="2" s="1"/>
  <c r="P445" i="2" s="1"/>
  <c r="Q445" i="2" s="1"/>
  <c r="R445" i="2" s="1"/>
  <c r="S445" i="2" s="1"/>
  <c r="AU437" i="2"/>
  <c r="AW437" i="2" s="1"/>
  <c r="AK439" i="2"/>
  <c r="AL439" i="2" s="1"/>
  <c r="BA439" i="2"/>
  <c r="Y442" i="2"/>
  <c r="Z442" i="2" s="1"/>
  <c r="AH441" i="2"/>
  <c r="AI441" i="2" s="1"/>
  <c r="AJ441" i="2" s="1"/>
  <c r="AL438" i="2"/>
  <c r="AM438" i="2" s="1"/>
  <c r="L446" i="2"/>
  <c r="M446" i="2" s="1"/>
  <c r="A449" i="2"/>
  <c r="B448" i="2"/>
  <c r="C448" i="2" s="1"/>
  <c r="D448" i="2" s="1"/>
  <c r="E448" i="2" s="1"/>
  <c r="F448" i="2" s="1"/>
  <c r="G448" i="2" s="1"/>
  <c r="H448" i="2" s="1"/>
  <c r="I448" i="2" s="1"/>
  <c r="J447" i="2"/>
  <c r="K447" i="2"/>
  <c r="O444" i="2"/>
  <c r="P444" i="2" s="1"/>
  <c r="Q444" i="2" s="1"/>
  <c r="R444" i="2" s="1"/>
  <c r="S444" i="2" s="1"/>
  <c r="T444" i="2"/>
  <c r="U443" i="2"/>
  <c r="V443" i="2" s="1"/>
  <c r="K518" i="1"/>
  <c r="J518" i="1"/>
  <c r="I518" i="1"/>
  <c r="G519" i="1"/>
  <c r="H518" i="1"/>
  <c r="AN438" i="2" l="1"/>
  <c r="AZ438" i="2"/>
  <c r="N446" i="2"/>
  <c r="T445" i="2"/>
  <c r="BA440" i="2"/>
  <c r="AJ440" i="2"/>
  <c r="AN439" i="2"/>
  <c r="AZ439" i="2"/>
  <c r="AM439" i="2"/>
  <c r="AO439" i="2" s="1"/>
  <c r="AP439" i="2" s="1"/>
  <c r="AQ439" i="2" s="1"/>
  <c r="AR439" i="2" s="1"/>
  <c r="AS439" i="2" s="1"/>
  <c r="AA442" i="2"/>
  <c r="AG442" i="2" s="1"/>
  <c r="BA441" i="2"/>
  <c r="AK441" i="2"/>
  <c r="AL441" i="2" s="1"/>
  <c r="U444" i="2"/>
  <c r="V444" i="2" s="1"/>
  <c r="X444" i="2" s="1"/>
  <c r="AL440" i="2"/>
  <c r="AN440" i="2" s="1"/>
  <c r="U445" i="2"/>
  <c r="V445" i="2" s="1"/>
  <c r="W445" i="2" s="1"/>
  <c r="K448" i="2"/>
  <c r="J448" i="2"/>
  <c r="B449" i="2"/>
  <c r="C449" i="2" s="1"/>
  <c r="D449" i="2" s="1"/>
  <c r="E449" i="2" s="1"/>
  <c r="F449" i="2" s="1"/>
  <c r="G449" i="2" s="1"/>
  <c r="H449" i="2" s="1"/>
  <c r="I449" i="2" s="1"/>
  <c r="A450" i="2"/>
  <c r="T446" i="2"/>
  <c r="O446" i="2"/>
  <c r="P446" i="2" s="1"/>
  <c r="Q446" i="2" s="1"/>
  <c r="R446" i="2" s="1"/>
  <c r="S446" i="2" s="1"/>
  <c r="U446" i="2" s="1"/>
  <c r="V446" i="2" s="1"/>
  <c r="W443" i="2"/>
  <c r="X443" i="2"/>
  <c r="AO438" i="2"/>
  <c r="AP438" i="2" s="1"/>
  <c r="AQ438" i="2" s="1"/>
  <c r="AR438" i="2" s="1"/>
  <c r="AS438" i="2" s="1"/>
  <c r="AT438" i="2"/>
  <c r="AX438" i="2" s="1"/>
  <c r="L447" i="2"/>
  <c r="G520" i="1"/>
  <c r="K519" i="1"/>
  <c r="H519" i="1"/>
  <c r="I519" i="1"/>
  <c r="J519" i="1"/>
  <c r="AB442" i="2" l="1"/>
  <c r="AC442" i="2" s="1"/>
  <c r="AD442" i="2" s="1"/>
  <c r="AE442" i="2" s="1"/>
  <c r="AF442" i="2" s="1"/>
  <c r="W444" i="2"/>
  <c r="AH442" i="2"/>
  <c r="AI442" i="2" s="1"/>
  <c r="AT439" i="2"/>
  <c r="AX439" i="2" s="1"/>
  <c r="X445" i="2"/>
  <c r="AZ440" i="2"/>
  <c r="L448" i="2"/>
  <c r="M448" i="2" s="1"/>
  <c r="AM440" i="2"/>
  <c r="AT440" i="2" s="1"/>
  <c r="AX440" i="2" s="1"/>
  <c r="Y444" i="2"/>
  <c r="Z444" i="2" s="1"/>
  <c r="J449" i="2"/>
  <c r="K449" i="2"/>
  <c r="AK442" i="2"/>
  <c r="AJ442" i="2"/>
  <c r="BA442" i="2"/>
  <c r="M447" i="2"/>
  <c r="N447" i="2"/>
  <c r="AM441" i="2"/>
  <c r="AZ441" i="2"/>
  <c r="AN441" i="2"/>
  <c r="A451" i="2"/>
  <c r="B450" i="2"/>
  <c r="C450" i="2" s="1"/>
  <c r="D450" i="2" s="1"/>
  <c r="E450" i="2" s="1"/>
  <c r="F450" i="2" s="1"/>
  <c r="G450" i="2" s="1"/>
  <c r="H450" i="2" s="1"/>
  <c r="I450" i="2" s="1"/>
  <c r="X446" i="2"/>
  <c r="W446" i="2"/>
  <c r="AY439" i="2"/>
  <c r="AU439" i="2"/>
  <c r="AW439" i="2" s="1"/>
  <c r="AY438" i="2"/>
  <c r="AU438" i="2"/>
  <c r="AW438" i="2" s="1"/>
  <c r="Y443" i="2"/>
  <c r="Y445" i="2"/>
  <c r="H520" i="1"/>
  <c r="J520" i="1"/>
  <c r="I520" i="1"/>
  <c r="K520" i="1"/>
  <c r="G521" i="1"/>
  <c r="AO440" i="2" l="1"/>
  <c r="AP440" i="2" s="1"/>
  <c r="AQ440" i="2" s="1"/>
  <c r="AR440" i="2" s="1"/>
  <c r="AS440" i="2" s="1"/>
  <c r="AA444" i="2"/>
  <c r="N448" i="2"/>
  <c r="T448" i="2" s="1"/>
  <c r="AL442" i="2"/>
  <c r="Y446" i="2"/>
  <c r="AA446" i="2" s="1"/>
  <c r="L449" i="2"/>
  <c r="N449" i="2" s="1"/>
  <c r="J450" i="2"/>
  <c r="K450" i="2"/>
  <c r="Z445" i="2"/>
  <c r="AA445" i="2"/>
  <c r="AB444" i="2"/>
  <c r="AC444" i="2" s="1"/>
  <c r="AD444" i="2" s="1"/>
  <c r="AE444" i="2" s="1"/>
  <c r="AF444" i="2" s="1"/>
  <c r="AG444" i="2"/>
  <c r="T447" i="2"/>
  <c r="O447" i="2"/>
  <c r="P447" i="2" s="1"/>
  <c r="Q447" i="2" s="1"/>
  <c r="R447" i="2" s="1"/>
  <c r="S447" i="2" s="1"/>
  <c r="U447" i="2" s="1"/>
  <c r="V447" i="2" s="1"/>
  <c r="AY440" i="2"/>
  <c r="AU440" i="2"/>
  <c r="AW440" i="2" s="1"/>
  <c r="B451" i="2"/>
  <c r="C451" i="2" s="1"/>
  <c r="D451" i="2" s="1"/>
  <c r="E451" i="2" s="1"/>
  <c r="F451" i="2" s="1"/>
  <c r="G451" i="2" s="1"/>
  <c r="H451" i="2" s="1"/>
  <c r="I451" i="2" s="1"/>
  <c r="A452" i="2"/>
  <c r="Z443" i="2"/>
  <c r="AA443" i="2"/>
  <c r="AO441" i="2"/>
  <c r="AP441" i="2" s="1"/>
  <c r="AQ441" i="2" s="1"/>
  <c r="AR441" i="2" s="1"/>
  <c r="AS441" i="2" s="1"/>
  <c r="AT441" i="2"/>
  <c r="AX441" i="2" s="1"/>
  <c r="AZ442" i="2"/>
  <c r="AM442" i="2"/>
  <c r="AN442" i="2"/>
  <c r="I521" i="1"/>
  <c r="G522" i="1"/>
  <c r="J521" i="1"/>
  <c r="K521" i="1"/>
  <c r="H521" i="1"/>
  <c r="O448" i="2" l="1"/>
  <c r="P448" i="2" s="1"/>
  <c r="Q448" i="2" s="1"/>
  <c r="R448" i="2" s="1"/>
  <c r="S448" i="2" s="1"/>
  <c r="U448" i="2"/>
  <c r="V448" i="2" s="1"/>
  <c r="X448" i="2" s="1"/>
  <c r="M449" i="2"/>
  <c r="Z446" i="2"/>
  <c r="L450" i="2"/>
  <c r="AH444" i="2"/>
  <c r="AI444" i="2" s="1"/>
  <c r="AJ444" i="2" s="1"/>
  <c r="K451" i="2"/>
  <c r="J451" i="2"/>
  <c r="A453" i="2"/>
  <c r="B452" i="2"/>
  <c r="C452" i="2" s="1"/>
  <c r="D452" i="2" s="1"/>
  <c r="E452" i="2" s="1"/>
  <c r="F452" i="2" s="1"/>
  <c r="G452" i="2" s="1"/>
  <c r="H452" i="2" s="1"/>
  <c r="I452" i="2" s="1"/>
  <c r="AB446" i="2"/>
  <c r="AC446" i="2" s="1"/>
  <c r="AD446" i="2" s="1"/>
  <c r="AE446" i="2" s="1"/>
  <c r="AF446" i="2" s="1"/>
  <c r="AH446" i="2" s="1"/>
  <c r="AI446" i="2" s="1"/>
  <c r="AG446" i="2"/>
  <c r="O449" i="2"/>
  <c r="P449" i="2" s="1"/>
  <c r="Q449" i="2" s="1"/>
  <c r="R449" i="2" s="1"/>
  <c r="S449" i="2" s="1"/>
  <c r="T449" i="2"/>
  <c r="M450" i="2"/>
  <c r="N450" i="2"/>
  <c r="W447" i="2"/>
  <c r="X447" i="2"/>
  <c r="AB445" i="2"/>
  <c r="AC445" i="2" s="1"/>
  <c r="AD445" i="2" s="1"/>
  <c r="AE445" i="2" s="1"/>
  <c r="AF445" i="2" s="1"/>
  <c r="AG445" i="2"/>
  <c r="AO442" i="2"/>
  <c r="AP442" i="2" s="1"/>
  <c r="AQ442" i="2" s="1"/>
  <c r="AR442" i="2" s="1"/>
  <c r="AS442" i="2" s="1"/>
  <c r="AT442" i="2"/>
  <c r="AX442" i="2" s="1"/>
  <c r="AY441" i="2"/>
  <c r="AU441" i="2"/>
  <c r="AW441" i="2" s="1"/>
  <c r="AG443" i="2"/>
  <c r="AB443" i="2"/>
  <c r="AC443" i="2" s="1"/>
  <c r="AD443" i="2" s="1"/>
  <c r="AE443" i="2" s="1"/>
  <c r="AF443" i="2" s="1"/>
  <c r="AH443" i="2" s="1"/>
  <c r="AI443" i="2" s="1"/>
  <c r="K522" i="1"/>
  <c r="I522" i="1"/>
  <c r="J522" i="1"/>
  <c r="G523" i="1"/>
  <c r="H522" i="1"/>
  <c r="W448" i="2" l="1"/>
  <c r="U449" i="2"/>
  <c r="V449" i="2" s="1"/>
  <c r="W449" i="2" s="1"/>
  <c r="BA444" i="2"/>
  <c r="AK444" i="2"/>
  <c r="AL444" i="2" s="1"/>
  <c r="AH445" i="2"/>
  <c r="AI445" i="2" s="1"/>
  <c r="AJ445" i="2" s="1"/>
  <c r="Y447" i="2"/>
  <c r="AA447" i="2" s="1"/>
  <c r="Y448" i="2"/>
  <c r="AA448" i="2" s="1"/>
  <c r="J452" i="2"/>
  <c r="K452" i="2"/>
  <c r="Z447" i="2"/>
  <c r="L451" i="2"/>
  <c r="AK443" i="2"/>
  <c r="AJ443" i="2"/>
  <c r="BA443" i="2"/>
  <c r="K22" i="1" s="1"/>
  <c r="X449" i="2"/>
  <c r="AY442" i="2"/>
  <c r="AU442" i="2"/>
  <c r="AW442" i="2" s="1"/>
  <c r="B453" i="2"/>
  <c r="C453" i="2" s="1"/>
  <c r="D453" i="2" s="1"/>
  <c r="E453" i="2" s="1"/>
  <c r="F453" i="2" s="1"/>
  <c r="G453" i="2" s="1"/>
  <c r="H453" i="2" s="1"/>
  <c r="I453" i="2" s="1"/>
  <c r="A454" i="2"/>
  <c r="O450" i="2"/>
  <c r="P450" i="2" s="1"/>
  <c r="Q450" i="2" s="1"/>
  <c r="R450" i="2" s="1"/>
  <c r="S450" i="2" s="1"/>
  <c r="T450" i="2"/>
  <c r="AJ446" i="2"/>
  <c r="BA446" i="2"/>
  <c r="AK446" i="2"/>
  <c r="H523" i="1"/>
  <c r="I523" i="1"/>
  <c r="G524" i="1"/>
  <c r="J523" i="1"/>
  <c r="K523" i="1"/>
  <c r="AK445" i="2" l="1"/>
  <c r="BA445" i="2"/>
  <c r="AM444" i="2"/>
  <c r="AN444" i="2"/>
  <c r="AZ444" i="2"/>
  <c r="Z448" i="2"/>
  <c r="AG448" i="2" s="1"/>
  <c r="Y449" i="2"/>
  <c r="AA449" i="2" s="1"/>
  <c r="L452" i="2"/>
  <c r="M452" i="2" s="1"/>
  <c r="U450" i="2"/>
  <c r="V450" i="2" s="1"/>
  <c r="X450" i="2" s="1"/>
  <c r="AL443" i="2"/>
  <c r="AZ443" i="2" s="1"/>
  <c r="J22" i="1" s="1"/>
  <c r="J453" i="2"/>
  <c r="K453" i="2"/>
  <c r="M451" i="2"/>
  <c r="N451" i="2"/>
  <c r="AT444" i="2"/>
  <c r="AX444" i="2" s="1"/>
  <c r="AO444" i="2"/>
  <c r="AP444" i="2" s="1"/>
  <c r="AQ444" i="2" s="1"/>
  <c r="AR444" i="2" s="1"/>
  <c r="AS444" i="2" s="1"/>
  <c r="B454" i="2"/>
  <c r="C454" i="2" s="1"/>
  <c r="D454" i="2" s="1"/>
  <c r="E454" i="2" s="1"/>
  <c r="F454" i="2" s="1"/>
  <c r="G454" i="2" s="1"/>
  <c r="H454" i="2" s="1"/>
  <c r="I454" i="2" s="1"/>
  <c r="A455" i="2"/>
  <c r="AL445" i="2"/>
  <c r="AB447" i="2"/>
  <c r="AC447" i="2" s="1"/>
  <c r="AD447" i="2" s="1"/>
  <c r="AE447" i="2" s="1"/>
  <c r="AF447" i="2" s="1"/>
  <c r="AG447" i="2"/>
  <c r="AL446" i="2"/>
  <c r="K524" i="1"/>
  <c r="H524" i="1"/>
  <c r="G525" i="1"/>
  <c r="J524" i="1"/>
  <c r="I524" i="1"/>
  <c r="AB448" i="2" l="1"/>
  <c r="AC448" i="2" s="1"/>
  <c r="AD448" i="2" s="1"/>
  <c r="AE448" i="2" s="1"/>
  <c r="AF448" i="2" s="1"/>
  <c r="N452" i="2"/>
  <c r="W450" i="2"/>
  <c r="Z449" i="2"/>
  <c r="AH447" i="2"/>
  <c r="AI447" i="2" s="1"/>
  <c r="AJ447" i="2" s="1"/>
  <c r="AN443" i="2"/>
  <c r="AM443" i="2"/>
  <c r="AH448" i="2"/>
  <c r="AI448" i="2" s="1"/>
  <c r="AJ448" i="2" s="1"/>
  <c r="Y450" i="2"/>
  <c r="Z450" i="2" s="1"/>
  <c r="L453" i="2"/>
  <c r="M453" i="2" s="1"/>
  <c r="K454" i="2"/>
  <c r="J454" i="2"/>
  <c r="AZ445" i="2"/>
  <c r="AM445" i="2"/>
  <c r="AN445" i="2"/>
  <c r="AY444" i="2"/>
  <c r="AU444" i="2"/>
  <c r="AW444" i="2" s="1"/>
  <c r="O451" i="2"/>
  <c r="P451" i="2" s="1"/>
  <c r="Q451" i="2" s="1"/>
  <c r="R451" i="2" s="1"/>
  <c r="S451" i="2" s="1"/>
  <c r="T451" i="2"/>
  <c r="AM446" i="2"/>
  <c r="AZ446" i="2"/>
  <c r="AN446" i="2"/>
  <c r="T452" i="2"/>
  <c r="O452" i="2"/>
  <c r="P452" i="2" s="1"/>
  <c r="Q452" i="2" s="1"/>
  <c r="R452" i="2" s="1"/>
  <c r="S452" i="2" s="1"/>
  <c r="U452" i="2" s="1"/>
  <c r="V452" i="2" s="1"/>
  <c r="AB449" i="2"/>
  <c r="AC449" i="2" s="1"/>
  <c r="AD449" i="2" s="1"/>
  <c r="AE449" i="2" s="1"/>
  <c r="AF449" i="2" s="1"/>
  <c r="AH449" i="2" s="1"/>
  <c r="AI449" i="2" s="1"/>
  <c r="AG449" i="2"/>
  <c r="B455" i="2"/>
  <c r="C455" i="2" s="1"/>
  <c r="D455" i="2" s="1"/>
  <c r="E455" i="2" s="1"/>
  <c r="F455" i="2" s="1"/>
  <c r="G455" i="2" s="1"/>
  <c r="H455" i="2" s="1"/>
  <c r="I455" i="2" s="1"/>
  <c r="A456" i="2"/>
  <c r="H525" i="1"/>
  <c r="I525" i="1"/>
  <c r="G526" i="1"/>
  <c r="J525" i="1"/>
  <c r="K525" i="1"/>
  <c r="AK447" i="2" l="1"/>
  <c r="BA447" i="2"/>
  <c r="AO443" i="2"/>
  <c r="AP443" i="2" s="1"/>
  <c r="AQ443" i="2" s="1"/>
  <c r="AR443" i="2" s="1"/>
  <c r="AS443" i="2" s="1"/>
  <c r="N453" i="2"/>
  <c r="AT443" i="2"/>
  <c r="AX443" i="2" s="1"/>
  <c r="U451" i="2"/>
  <c r="V451" i="2" s="1"/>
  <c r="W451" i="2" s="1"/>
  <c r="BA448" i="2"/>
  <c r="AK448" i="2"/>
  <c r="AL448" i="2" s="1"/>
  <c r="AA450" i="2"/>
  <c r="AG450" i="2" s="1"/>
  <c r="AO445" i="2"/>
  <c r="AP445" i="2" s="1"/>
  <c r="AQ445" i="2" s="1"/>
  <c r="AR445" i="2" s="1"/>
  <c r="AS445" i="2" s="1"/>
  <c r="AT445" i="2"/>
  <c r="AX445" i="2" s="1"/>
  <c r="AY443" i="2"/>
  <c r="I22" i="1" s="1"/>
  <c r="AU443" i="2"/>
  <c r="AW443" i="2" s="1"/>
  <c r="AL447" i="2"/>
  <c r="L454" i="2"/>
  <c r="J455" i="2"/>
  <c r="K455" i="2"/>
  <c r="AJ449" i="2"/>
  <c r="AK449" i="2"/>
  <c r="BA449" i="2"/>
  <c r="T453" i="2"/>
  <c r="O453" i="2"/>
  <c r="P453" i="2" s="1"/>
  <c r="Q453" i="2" s="1"/>
  <c r="R453" i="2" s="1"/>
  <c r="S453" i="2" s="1"/>
  <c r="A457" i="2"/>
  <c r="B456" i="2"/>
  <c r="C456" i="2" s="1"/>
  <c r="D456" i="2" s="1"/>
  <c r="E456" i="2" s="1"/>
  <c r="F456" i="2" s="1"/>
  <c r="G456" i="2" s="1"/>
  <c r="H456" i="2" s="1"/>
  <c r="I456" i="2" s="1"/>
  <c r="W452" i="2"/>
  <c r="X452" i="2"/>
  <c r="AO446" i="2"/>
  <c r="AP446" i="2" s="1"/>
  <c r="AQ446" i="2" s="1"/>
  <c r="AR446" i="2" s="1"/>
  <c r="AS446" i="2" s="1"/>
  <c r="AT446" i="2"/>
  <c r="AX446" i="2" s="1"/>
  <c r="H526" i="1"/>
  <c r="J526" i="1"/>
  <c r="G527" i="1"/>
  <c r="I526" i="1"/>
  <c r="K526" i="1"/>
  <c r="X451" i="2" l="1"/>
  <c r="AB450" i="2"/>
  <c r="AC450" i="2" s="1"/>
  <c r="AD450" i="2" s="1"/>
  <c r="AE450" i="2" s="1"/>
  <c r="AF450" i="2" s="1"/>
  <c r="AH450" i="2" s="1"/>
  <c r="AI450" i="2" s="1"/>
  <c r="BA450" i="2" s="1"/>
  <c r="L455" i="2"/>
  <c r="N455" i="2" s="1"/>
  <c r="AL449" i="2"/>
  <c r="AN449" i="2" s="1"/>
  <c r="Y451" i="2"/>
  <c r="Z451" i="2" s="1"/>
  <c r="U453" i="2"/>
  <c r="V453" i="2" s="1"/>
  <c r="W453" i="2" s="1"/>
  <c r="M455" i="2"/>
  <c r="AY445" i="2"/>
  <c r="AU445" i="2"/>
  <c r="AW445" i="2" s="1"/>
  <c r="K456" i="2"/>
  <c r="J456" i="2"/>
  <c r="AY446" i="2"/>
  <c r="AU446" i="2"/>
  <c r="AW446" i="2" s="1"/>
  <c r="AZ448" i="2"/>
  <c r="AM448" i="2"/>
  <c r="AN448" i="2"/>
  <c r="B457" i="2"/>
  <c r="C457" i="2" s="1"/>
  <c r="D457" i="2" s="1"/>
  <c r="E457" i="2" s="1"/>
  <c r="F457" i="2" s="1"/>
  <c r="G457" i="2" s="1"/>
  <c r="H457" i="2" s="1"/>
  <c r="I457" i="2" s="1"/>
  <c r="A458" i="2"/>
  <c r="AM447" i="2"/>
  <c r="AZ447" i="2"/>
  <c r="AN447" i="2"/>
  <c r="O22" i="1"/>
  <c r="L22" i="1"/>
  <c r="P22" i="1" s="1"/>
  <c r="M454" i="2"/>
  <c r="N454" i="2"/>
  <c r="Y452" i="2"/>
  <c r="H527" i="1"/>
  <c r="I527" i="1"/>
  <c r="G528" i="1"/>
  <c r="K527" i="1"/>
  <c r="J527" i="1"/>
  <c r="AM449" i="2" l="1"/>
  <c r="AK450" i="2"/>
  <c r="AJ450" i="2"/>
  <c r="AA451" i="2"/>
  <c r="AG451" i="2" s="1"/>
  <c r="AZ449" i="2"/>
  <c r="X453" i="2"/>
  <c r="Y453" i="2" s="1"/>
  <c r="AL450" i="2"/>
  <c r="J457" i="2"/>
  <c r="K457" i="2"/>
  <c r="AB451" i="2"/>
  <c r="AC451" i="2" s="1"/>
  <c r="AD451" i="2" s="1"/>
  <c r="AE451" i="2" s="1"/>
  <c r="AF451" i="2" s="1"/>
  <c r="Z452" i="2"/>
  <c r="AA452" i="2"/>
  <c r="AZ450" i="2"/>
  <c r="AM450" i="2"/>
  <c r="AN450" i="2"/>
  <c r="B458" i="2"/>
  <c r="C458" i="2" s="1"/>
  <c r="D458" i="2" s="1"/>
  <c r="E458" i="2" s="1"/>
  <c r="F458" i="2" s="1"/>
  <c r="G458" i="2" s="1"/>
  <c r="H458" i="2" s="1"/>
  <c r="I458" i="2" s="1"/>
  <c r="A459" i="2"/>
  <c r="AO448" i="2"/>
  <c r="AP448" i="2" s="1"/>
  <c r="AQ448" i="2" s="1"/>
  <c r="AR448" i="2" s="1"/>
  <c r="AS448" i="2" s="1"/>
  <c r="AT448" i="2"/>
  <c r="AX448" i="2" s="1"/>
  <c r="L456" i="2"/>
  <c r="AT447" i="2"/>
  <c r="AX447" i="2" s="1"/>
  <c r="AO447" i="2"/>
  <c r="AP447" i="2" s="1"/>
  <c r="AQ447" i="2" s="1"/>
  <c r="AR447" i="2" s="1"/>
  <c r="AS447" i="2" s="1"/>
  <c r="T455" i="2"/>
  <c r="O455" i="2"/>
  <c r="P455" i="2" s="1"/>
  <c r="Q455" i="2" s="1"/>
  <c r="R455" i="2" s="1"/>
  <c r="S455" i="2" s="1"/>
  <c r="U455" i="2" s="1"/>
  <c r="V455" i="2" s="1"/>
  <c r="AT449" i="2"/>
  <c r="AX449" i="2" s="1"/>
  <c r="AO449" i="2"/>
  <c r="AP449" i="2" s="1"/>
  <c r="AQ449" i="2" s="1"/>
  <c r="AR449" i="2" s="1"/>
  <c r="AS449" i="2" s="1"/>
  <c r="T454" i="2"/>
  <c r="O454" i="2"/>
  <c r="P454" i="2" s="1"/>
  <c r="Q454" i="2" s="1"/>
  <c r="R454" i="2" s="1"/>
  <c r="S454" i="2" s="1"/>
  <c r="U454" i="2" s="1"/>
  <c r="V454" i="2" s="1"/>
  <c r="K528" i="1"/>
  <c r="I528" i="1"/>
  <c r="H528" i="1"/>
  <c r="J528" i="1"/>
  <c r="G529" i="1"/>
  <c r="AH451" i="2" l="1"/>
  <c r="AI451" i="2" s="1"/>
  <c r="L457" i="2"/>
  <c r="Z453" i="2"/>
  <c r="AA453" i="2"/>
  <c r="K458" i="2"/>
  <c r="J458" i="2"/>
  <c r="AY449" i="2"/>
  <c r="AU449" i="2"/>
  <c r="AW449" i="2" s="1"/>
  <c r="AY448" i="2"/>
  <c r="AU448" i="2"/>
  <c r="AW448" i="2" s="1"/>
  <c r="AG453" i="2"/>
  <c r="AB453" i="2"/>
  <c r="AC453" i="2" s="1"/>
  <c r="AD453" i="2" s="1"/>
  <c r="AE453" i="2" s="1"/>
  <c r="AF453" i="2" s="1"/>
  <c r="AH453" i="2" s="1"/>
  <c r="AI453" i="2" s="1"/>
  <c r="M457" i="2"/>
  <c r="N457" i="2"/>
  <c r="AY447" i="2"/>
  <c r="AU447" i="2"/>
  <c r="AW447" i="2" s="1"/>
  <c r="B459" i="2"/>
  <c r="C459" i="2" s="1"/>
  <c r="D459" i="2" s="1"/>
  <c r="E459" i="2" s="1"/>
  <c r="F459" i="2" s="1"/>
  <c r="G459" i="2" s="1"/>
  <c r="H459" i="2" s="1"/>
  <c r="I459" i="2" s="1"/>
  <c r="A460" i="2"/>
  <c r="AO450" i="2"/>
  <c r="AP450" i="2" s="1"/>
  <c r="AQ450" i="2" s="1"/>
  <c r="AR450" i="2" s="1"/>
  <c r="AS450" i="2" s="1"/>
  <c r="AT450" i="2"/>
  <c r="AX450" i="2" s="1"/>
  <c r="W455" i="2"/>
  <c r="X455" i="2"/>
  <c r="M456" i="2"/>
  <c r="N456" i="2"/>
  <c r="AB452" i="2"/>
  <c r="AC452" i="2" s="1"/>
  <c r="AD452" i="2" s="1"/>
  <c r="AE452" i="2" s="1"/>
  <c r="AF452" i="2" s="1"/>
  <c r="AG452" i="2"/>
  <c r="W454" i="2"/>
  <c r="X454" i="2"/>
  <c r="AK451" i="2"/>
  <c r="BA451" i="2"/>
  <c r="AJ451" i="2"/>
  <c r="H529" i="1"/>
  <c r="J529" i="1"/>
  <c r="I529" i="1"/>
  <c r="G530" i="1"/>
  <c r="K529" i="1"/>
  <c r="AL451" i="2" l="1"/>
  <c r="AH452" i="2"/>
  <c r="AI452" i="2" s="1"/>
  <c r="L458" i="2"/>
  <c r="Y454" i="2"/>
  <c r="AA454" i="2" s="1"/>
  <c r="Y455" i="2"/>
  <c r="K459" i="2"/>
  <c r="J459" i="2"/>
  <c r="O457" i="2"/>
  <c r="P457" i="2" s="1"/>
  <c r="Q457" i="2" s="1"/>
  <c r="R457" i="2" s="1"/>
  <c r="S457" i="2" s="1"/>
  <c r="U457" i="2" s="1"/>
  <c r="V457" i="2" s="1"/>
  <c r="T457" i="2"/>
  <c r="AY450" i="2"/>
  <c r="AU450" i="2"/>
  <c r="AW450" i="2" s="1"/>
  <c r="M458" i="2"/>
  <c r="N458" i="2"/>
  <c r="AM451" i="2"/>
  <c r="AZ451" i="2"/>
  <c r="AN451" i="2"/>
  <c r="O456" i="2"/>
  <c r="P456" i="2" s="1"/>
  <c r="Q456" i="2" s="1"/>
  <c r="R456" i="2" s="1"/>
  <c r="S456" i="2" s="1"/>
  <c r="T456" i="2"/>
  <c r="B460" i="2"/>
  <c r="C460" i="2" s="1"/>
  <c r="D460" i="2" s="1"/>
  <c r="E460" i="2" s="1"/>
  <c r="F460" i="2" s="1"/>
  <c r="G460" i="2" s="1"/>
  <c r="H460" i="2" s="1"/>
  <c r="I460" i="2" s="1"/>
  <c r="A461" i="2"/>
  <c r="AK452" i="2"/>
  <c r="BA452" i="2"/>
  <c r="AJ452" i="2"/>
  <c r="Z455" i="2"/>
  <c r="AA455" i="2"/>
  <c r="AK453" i="2"/>
  <c r="BA453" i="2"/>
  <c r="AJ453" i="2"/>
  <c r="K530" i="1"/>
  <c r="H530" i="1"/>
  <c r="G531" i="1"/>
  <c r="J530" i="1"/>
  <c r="I530" i="1"/>
  <c r="AL452" i="2" l="1"/>
  <c r="Z454" i="2"/>
  <c r="U456" i="2"/>
  <c r="V456" i="2" s="1"/>
  <c r="L459" i="2"/>
  <c r="B461" i="2"/>
  <c r="C461" i="2" s="1"/>
  <c r="D461" i="2" s="1"/>
  <c r="E461" i="2" s="1"/>
  <c r="F461" i="2" s="1"/>
  <c r="G461" i="2" s="1"/>
  <c r="H461" i="2" s="1"/>
  <c r="I461" i="2" s="1"/>
  <c r="A462" i="2"/>
  <c r="O458" i="2"/>
  <c r="P458" i="2" s="1"/>
  <c r="Q458" i="2" s="1"/>
  <c r="R458" i="2" s="1"/>
  <c r="S458" i="2" s="1"/>
  <c r="T458" i="2"/>
  <c r="AG454" i="2"/>
  <c r="AB454" i="2"/>
  <c r="AC454" i="2" s="1"/>
  <c r="AD454" i="2" s="1"/>
  <c r="AE454" i="2" s="1"/>
  <c r="AF454" i="2" s="1"/>
  <c r="AH454" i="2" s="1"/>
  <c r="AI454" i="2" s="1"/>
  <c r="W456" i="2"/>
  <c r="X456" i="2"/>
  <c r="M459" i="2"/>
  <c r="N459" i="2"/>
  <c r="AZ452" i="2"/>
  <c r="AM452" i="2"/>
  <c r="AN452" i="2"/>
  <c r="AT451" i="2"/>
  <c r="AX451" i="2" s="1"/>
  <c r="AO451" i="2"/>
  <c r="AP451" i="2" s="1"/>
  <c r="AQ451" i="2" s="1"/>
  <c r="AR451" i="2" s="1"/>
  <c r="AS451" i="2" s="1"/>
  <c r="W457" i="2"/>
  <c r="X457" i="2"/>
  <c r="K460" i="2"/>
  <c r="J460" i="2"/>
  <c r="AB455" i="2"/>
  <c r="AC455" i="2" s="1"/>
  <c r="AD455" i="2" s="1"/>
  <c r="AE455" i="2" s="1"/>
  <c r="AF455" i="2" s="1"/>
  <c r="AH455" i="2" s="1"/>
  <c r="AI455" i="2" s="1"/>
  <c r="AG455" i="2"/>
  <c r="AL453" i="2"/>
  <c r="G532" i="1"/>
  <c r="J531" i="1"/>
  <c r="H531" i="1"/>
  <c r="K531" i="1"/>
  <c r="I531" i="1"/>
  <c r="U458" i="2" l="1"/>
  <c r="V458" i="2" s="1"/>
  <c r="Y456" i="2"/>
  <c r="Y457" i="2"/>
  <c r="Z457" i="2" s="1"/>
  <c r="J461" i="2"/>
  <c r="K461" i="2"/>
  <c r="AJ454" i="2"/>
  <c r="AK454" i="2"/>
  <c r="BA454" i="2"/>
  <c r="Z456" i="2"/>
  <c r="AA456" i="2"/>
  <c r="W458" i="2"/>
  <c r="X458" i="2"/>
  <c r="B462" i="2"/>
  <c r="C462" i="2" s="1"/>
  <c r="D462" i="2" s="1"/>
  <c r="E462" i="2" s="1"/>
  <c r="F462" i="2" s="1"/>
  <c r="G462" i="2" s="1"/>
  <c r="H462" i="2" s="1"/>
  <c r="I462" i="2" s="1"/>
  <c r="A463" i="2"/>
  <c r="L460" i="2"/>
  <c r="AZ453" i="2"/>
  <c r="AM453" i="2"/>
  <c r="AN453" i="2"/>
  <c r="BA455" i="2"/>
  <c r="AJ455" i="2"/>
  <c r="AK455" i="2"/>
  <c r="AO452" i="2"/>
  <c r="AP452" i="2" s="1"/>
  <c r="AQ452" i="2" s="1"/>
  <c r="AR452" i="2" s="1"/>
  <c r="AS452" i="2" s="1"/>
  <c r="AT452" i="2"/>
  <c r="AX452" i="2" s="1"/>
  <c r="AY451" i="2"/>
  <c r="AU451" i="2"/>
  <c r="AW451" i="2" s="1"/>
  <c r="O459" i="2"/>
  <c r="P459" i="2" s="1"/>
  <c r="Q459" i="2" s="1"/>
  <c r="R459" i="2" s="1"/>
  <c r="S459" i="2" s="1"/>
  <c r="T459" i="2"/>
  <c r="H532" i="1"/>
  <c r="I532" i="1"/>
  <c r="G533" i="1"/>
  <c r="K532" i="1"/>
  <c r="J532" i="1"/>
  <c r="AA457" i="2" l="1"/>
  <c r="U459" i="2"/>
  <c r="V459" i="2" s="1"/>
  <c r="W459" i="2" s="1"/>
  <c r="AL454" i="2"/>
  <c r="AZ454" i="2" s="1"/>
  <c r="K462" i="2"/>
  <c r="J462" i="2"/>
  <c r="AO453" i="2"/>
  <c r="AP453" i="2" s="1"/>
  <c r="AQ453" i="2" s="1"/>
  <c r="AR453" i="2" s="1"/>
  <c r="AS453" i="2" s="1"/>
  <c r="AT453" i="2"/>
  <c r="AX453" i="2" s="1"/>
  <c r="L461" i="2"/>
  <c r="AB457" i="2"/>
  <c r="AC457" i="2" s="1"/>
  <c r="AD457" i="2" s="1"/>
  <c r="AE457" i="2" s="1"/>
  <c r="AF457" i="2" s="1"/>
  <c r="AG457" i="2"/>
  <c r="AB456" i="2"/>
  <c r="AC456" i="2" s="1"/>
  <c r="AD456" i="2" s="1"/>
  <c r="AE456" i="2" s="1"/>
  <c r="AF456" i="2" s="1"/>
  <c r="AG456" i="2"/>
  <c r="M460" i="2"/>
  <c r="N460" i="2"/>
  <c r="B463" i="2"/>
  <c r="C463" i="2" s="1"/>
  <c r="D463" i="2" s="1"/>
  <c r="E463" i="2" s="1"/>
  <c r="F463" i="2" s="1"/>
  <c r="G463" i="2" s="1"/>
  <c r="H463" i="2" s="1"/>
  <c r="I463" i="2" s="1"/>
  <c r="A464" i="2"/>
  <c r="AY452" i="2"/>
  <c r="AU452" i="2"/>
  <c r="AW452" i="2" s="1"/>
  <c r="AL455" i="2"/>
  <c r="Y458" i="2"/>
  <c r="H533" i="1"/>
  <c r="J533" i="1"/>
  <c r="K533" i="1"/>
  <c r="G534" i="1"/>
  <c r="I533" i="1"/>
  <c r="L462" i="2" l="1"/>
  <c r="X459" i="2"/>
  <c r="AM454" i="2"/>
  <c r="Y459" i="2"/>
  <c r="AN454" i="2"/>
  <c r="AH457" i="2"/>
  <c r="AI457" i="2" s="1"/>
  <c r="AJ457" i="2" s="1"/>
  <c r="Z459" i="2"/>
  <c r="AA459" i="2"/>
  <c r="AO454" i="2"/>
  <c r="AP454" i="2" s="1"/>
  <c r="AQ454" i="2" s="1"/>
  <c r="AR454" i="2" s="1"/>
  <c r="AS454" i="2" s="1"/>
  <c r="AT454" i="2"/>
  <c r="AX454" i="2" s="1"/>
  <c r="K463" i="2"/>
  <c r="J463" i="2"/>
  <c r="M461" i="2"/>
  <c r="N461" i="2"/>
  <c r="Z458" i="2"/>
  <c r="AA458" i="2"/>
  <c r="B464" i="2"/>
  <c r="C464" i="2" s="1"/>
  <c r="D464" i="2" s="1"/>
  <c r="E464" i="2" s="1"/>
  <c r="F464" i="2" s="1"/>
  <c r="G464" i="2" s="1"/>
  <c r="H464" i="2" s="1"/>
  <c r="I464" i="2" s="1"/>
  <c r="A465" i="2"/>
  <c r="T460" i="2"/>
  <c r="O460" i="2"/>
  <c r="P460" i="2" s="1"/>
  <c r="Q460" i="2" s="1"/>
  <c r="R460" i="2" s="1"/>
  <c r="S460" i="2" s="1"/>
  <c r="M462" i="2"/>
  <c r="N462" i="2"/>
  <c r="AY453" i="2"/>
  <c r="AU453" i="2"/>
  <c r="AW453" i="2" s="1"/>
  <c r="AZ455" i="2"/>
  <c r="AM455" i="2"/>
  <c r="AN455" i="2"/>
  <c r="AH456" i="2"/>
  <c r="AI456" i="2" s="1"/>
  <c r="G535" i="1"/>
  <c r="I534" i="1"/>
  <c r="H534" i="1"/>
  <c r="J534" i="1"/>
  <c r="K534" i="1"/>
  <c r="BA457" i="2" l="1"/>
  <c r="AK457" i="2"/>
  <c r="U460" i="2"/>
  <c r="V460" i="2" s="1"/>
  <c r="X460" i="2" s="1"/>
  <c r="K464" i="2"/>
  <c r="J464" i="2"/>
  <c r="AB458" i="2"/>
  <c r="AC458" i="2" s="1"/>
  <c r="AD458" i="2" s="1"/>
  <c r="AE458" i="2" s="1"/>
  <c r="AF458" i="2" s="1"/>
  <c r="AG458" i="2"/>
  <c r="AB459" i="2"/>
  <c r="AC459" i="2" s="1"/>
  <c r="AD459" i="2" s="1"/>
  <c r="AE459" i="2" s="1"/>
  <c r="AF459" i="2" s="1"/>
  <c r="AG459" i="2"/>
  <c r="T462" i="2"/>
  <c r="O462" i="2"/>
  <c r="P462" i="2" s="1"/>
  <c r="Q462" i="2" s="1"/>
  <c r="R462" i="2" s="1"/>
  <c r="S462" i="2" s="1"/>
  <c r="AO455" i="2"/>
  <c r="AP455" i="2" s="1"/>
  <c r="AQ455" i="2" s="1"/>
  <c r="AR455" i="2" s="1"/>
  <c r="AS455" i="2" s="1"/>
  <c r="AT455" i="2"/>
  <c r="AX455" i="2" s="1"/>
  <c r="L463" i="2"/>
  <c r="T461" i="2"/>
  <c r="O461" i="2"/>
  <c r="P461" i="2" s="1"/>
  <c r="Q461" i="2" s="1"/>
  <c r="R461" i="2" s="1"/>
  <c r="S461" i="2" s="1"/>
  <c r="AY454" i="2"/>
  <c r="AU454" i="2"/>
  <c r="AW454" i="2" s="1"/>
  <c r="AJ456" i="2"/>
  <c r="BA456" i="2"/>
  <c r="AK456" i="2"/>
  <c r="A466" i="2"/>
  <c r="B465" i="2"/>
  <c r="C465" i="2" s="1"/>
  <c r="D465" i="2" s="1"/>
  <c r="E465" i="2" s="1"/>
  <c r="F465" i="2" s="1"/>
  <c r="G465" i="2" s="1"/>
  <c r="H465" i="2" s="1"/>
  <c r="I465" i="2" s="1"/>
  <c r="AL457" i="2"/>
  <c r="K535" i="1"/>
  <c r="I535" i="1"/>
  <c r="H535" i="1"/>
  <c r="J535" i="1"/>
  <c r="G536" i="1"/>
  <c r="AH458" i="2" l="1"/>
  <c r="AI458" i="2" s="1"/>
  <c r="W460" i="2"/>
  <c r="Y460" i="2" s="1"/>
  <c r="L464" i="2"/>
  <c r="M464" i="2" s="1"/>
  <c r="U461" i="2"/>
  <c r="V461" i="2" s="1"/>
  <c r="X461" i="2" s="1"/>
  <c r="AH459" i="2"/>
  <c r="AI459" i="2" s="1"/>
  <c r="BA459" i="2" s="1"/>
  <c r="AL456" i="2"/>
  <c r="AM456" i="2" s="1"/>
  <c r="K465" i="2"/>
  <c r="J465" i="2"/>
  <c r="A467" i="2"/>
  <c r="B466" i="2"/>
  <c r="C466" i="2" s="1"/>
  <c r="D466" i="2" s="1"/>
  <c r="E466" i="2" s="1"/>
  <c r="F466" i="2" s="1"/>
  <c r="G466" i="2" s="1"/>
  <c r="H466" i="2" s="1"/>
  <c r="I466" i="2" s="1"/>
  <c r="M463" i="2"/>
  <c r="N463" i="2"/>
  <c r="BA458" i="2"/>
  <c r="AK458" i="2"/>
  <c r="AJ458" i="2"/>
  <c r="AM457" i="2"/>
  <c r="AZ457" i="2"/>
  <c r="AN457" i="2"/>
  <c r="U462" i="2"/>
  <c r="V462" i="2" s="1"/>
  <c r="AY455" i="2"/>
  <c r="AU455" i="2"/>
  <c r="AW455" i="2" s="1"/>
  <c r="J536" i="1"/>
  <c r="G537" i="1"/>
  <c r="I536" i="1"/>
  <c r="H536" i="1"/>
  <c r="K536" i="1"/>
  <c r="W461" i="2" l="1"/>
  <c r="N464" i="2"/>
  <c r="O464" i="2" s="1"/>
  <c r="P464" i="2" s="1"/>
  <c r="Q464" i="2" s="1"/>
  <c r="R464" i="2" s="1"/>
  <c r="S464" i="2" s="1"/>
  <c r="U464" i="2" s="1"/>
  <c r="V464" i="2" s="1"/>
  <c r="AZ456" i="2"/>
  <c r="AJ459" i="2"/>
  <c r="AK459" i="2"/>
  <c r="AN456" i="2"/>
  <c r="AT456" i="2" s="1"/>
  <c r="AX456" i="2" s="1"/>
  <c r="Y461" i="2"/>
  <c r="AA461" i="2" s="1"/>
  <c r="AL458" i="2"/>
  <c r="AM458" i="2" s="1"/>
  <c r="J466" i="2"/>
  <c r="K466" i="2"/>
  <c r="Z460" i="2"/>
  <c r="AA460" i="2"/>
  <c r="W462" i="2"/>
  <c r="X462" i="2"/>
  <c r="AO456" i="2"/>
  <c r="AP456" i="2" s="1"/>
  <c r="AQ456" i="2" s="1"/>
  <c r="AR456" i="2" s="1"/>
  <c r="AS456" i="2" s="1"/>
  <c r="AT457" i="2"/>
  <c r="AX457" i="2" s="1"/>
  <c r="AO457" i="2"/>
  <c r="AP457" i="2" s="1"/>
  <c r="AQ457" i="2" s="1"/>
  <c r="AR457" i="2" s="1"/>
  <c r="AS457" i="2" s="1"/>
  <c r="L465" i="2"/>
  <c r="T464" i="2"/>
  <c r="A468" i="2"/>
  <c r="B467" i="2"/>
  <c r="C467" i="2" s="1"/>
  <c r="D467" i="2" s="1"/>
  <c r="E467" i="2" s="1"/>
  <c r="F467" i="2" s="1"/>
  <c r="G467" i="2" s="1"/>
  <c r="H467" i="2" s="1"/>
  <c r="I467" i="2" s="1"/>
  <c r="O463" i="2"/>
  <c r="P463" i="2" s="1"/>
  <c r="Q463" i="2" s="1"/>
  <c r="R463" i="2" s="1"/>
  <c r="S463" i="2" s="1"/>
  <c r="T463" i="2"/>
  <c r="G538" i="1"/>
  <c r="J537" i="1"/>
  <c r="I537" i="1"/>
  <c r="H537" i="1"/>
  <c r="K537" i="1"/>
  <c r="AL459" i="2" l="1"/>
  <c r="AZ459" i="2" s="1"/>
  <c r="AZ458" i="2"/>
  <c r="AN458" i="2"/>
  <c r="AN459" i="2"/>
  <c r="AO459" i="2" s="1"/>
  <c r="AP459" i="2" s="1"/>
  <c r="AQ459" i="2" s="1"/>
  <c r="AR459" i="2" s="1"/>
  <c r="AS459" i="2" s="1"/>
  <c r="AM459" i="2"/>
  <c r="Z461" i="2"/>
  <c r="L466" i="2"/>
  <c r="N466" i="2" s="1"/>
  <c r="Y462" i="2"/>
  <c r="J467" i="2"/>
  <c r="K467" i="2"/>
  <c r="AT458" i="2"/>
  <c r="AX458" i="2" s="1"/>
  <c r="AO458" i="2"/>
  <c r="AP458" i="2" s="1"/>
  <c r="AQ458" i="2" s="1"/>
  <c r="AR458" i="2" s="1"/>
  <c r="AS458" i="2" s="1"/>
  <c r="A469" i="2"/>
  <c r="B468" i="2"/>
  <c r="C468" i="2" s="1"/>
  <c r="D468" i="2" s="1"/>
  <c r="E468" i="2" s="1"/>
  <c r="F468" i="2" s="1"/>
  <c r="G468" i="2" s="1"/>
  <c r="H468" i="2" s="1"/>
  <c r="I468" i="2" s="1"/>
  <c r="Z462" i="2"/>
  <c r="AA462" i="2"/>
  <c r="W464" i="2"/>
  <c r="X464" i="2"/>
  <c r="AY457" i="2"/>
  <c r="AU457" i="2"/>
  <c r="AW457" i="2" s="1"/>
  <c r="M465" i="2"/>
  <c r="N465" i="2"/>
  <c r="AY456" i="2"/>
  <c r="AU456" i="2"/>
  <c r="AW456" i="2" s="1"/>
  <c r="AG460" i="2"/>
  <c r="AB460" i="2"/>
  <c r="AC460" i="2" s="1"/>
  <c r="AD460" i="2" s="1"/>
  <c r="AE460" i="2" s="1"/>
  <c r="AF460" i="2" s="1"/>
  <c r="AH460" i="2" s="1"/>
  <c r="AI460" i="2" s="1"/>
  <c r="AB461" i="2"/>
  <c r="AC461" i="2" s="1"/>
  <c r="AD461" i="2" s="1"/>
  <c r="AE461" i="2" s="1"/>
  <c r="AF461" i="2" s="1"/>
  <c r="AH461" i="2" s="1"/>
  <c r="AI461" i="2" s="1"/>
  <c r="AG461" i="2"/>
  <c r="U463" i="2"/>
  <c r="V463" i="2" s="1"/>
  <c r="J538" i="1"/>
  <c r="G539" i="1"/>
  <c r="I538" i="1"/>
  <c r="H538" i="1"/>
  <c r="K538" i="1"/>
  <c r="AT459" i="2" l="1"/>
  <c r="AX459" i="2" s="1"/>
  <c r="M466" i="2"/>
  <c r="Y464" i="2"/>
  <c r="AA464" i="2" s="1"/>
  <c r="L467" i="2"/>
  <c r="K468" i="2"/>
  <c r="J468" i="2"/>
  <c r="AJ460" i="2"/>
  <c r="BA460" i="2"/>
  <c r="AK460" i="2"/>
  <c r="A470" i="2"/>
  <c r="B469" i="2"/>
  <c r="C469" i="2" s="1"/>
  <c r="D469" i="2" s="1"/>
  <c r="E469" i="2" s="1"/>
  <c r="F469" i="2" s="1"/>
  <c r="G469" i="2" s="1"/>
  <c r="H469" i="2" s="1"/>
  <c r="I469" i="2" s="1"/>
  <c r="M467" i="2"/>
  <c r="N467" i="2"/>
  <c r="AJ461" i="2"/>
  <c r="BA461" i="2"/>
  <c r="AK461" i="2"/>
  <c r="AG462" i="2"/>
  <c r="AB462" i="2"/>
  <c r="AC462" i="2" s="1"/>
  <c r="AD462" i="2" s="1"/>
  <c r="AE462" i="2" s="1"/>
  <c r="AF462" i="2" s="1"/>
  <c r="AY459" i="2"/>
  <c r="AU459" i="2"/>
  <c r="AW459" i="2" s="1"/>
  <c r="W463" i="2"/>
  <c r="X463" i="2"/>
  <c r="O465" i="2"/>
  <c r="P465" i="2" s="1"/>
  <c r="Q465" i="2" s="1"/>
  <c r="R465" i="2" s="1"/>
  <c r="S465" i="2" s="1"/>
  <c r="T465" i="2"/>
  <c r="T466" i="2"/>
  <c r="O466" i="2"/>
  <c r="P466" i="2" s="1"/>
  <c r="Q466" i="2" s="1"/>
  <c r="R466" i="2" s="1"/>
  <c r="S466" i="2" s="1"/>
  <c r="U466" i="2" s="1"/>
  <c r="V466" i="2" s="1"/>
  <c r="AY458" i="2"/>
  <c r="AU458" i="2"/>
  <c r="AW458" i="2" s="1"/>
  <c r="K539" i="1"/>
  <c r="J539" i="1"/>
  <c r="H539" i="1"/>
  <c r="G540" i="1"/>
  <c r="I539" i="1"/>
  <c r="Z464" i="2" l="1"/>
  <c r="AL461" i="2"/>
  <c r="Y463" i="2"/>
  <c r="AM461" i="2"/>
  <c r="AZ461" i="2"/>
  <c r="AN461" i="2"/>
  <c r="Z463" i="2"/>
  <c r="AA463" i="2"/>
  <c r="J469" i="2"/>
  <c r="K469" i="2"/>
  <c r="L468" i="2"/>
  <c r="X466" i="2"/>
  <c r="W466" i="2"/>
  <c r="T467" i="2"/>
  <c r="O467" i="2"/>
  <c r="P467" i="2" s="1"/>
  <c r="Q467" i="2" s="1"/>
  <c r="R467" i="2" s="1"/>
  <c r="S467" i="2" s="1"/>
  <c r="B470" i="2"/>
  <c r="C470" i="2" s="1"/>
  <c r="D470" i="2" s="1"/>
  <c r="E470" i="2" s="1"/>
  <c r="F470" i="2" s="1"/>
  <c r="G470" i="2" s="1"/>
  <c r="H470" i="2" s="1"/>
  <c r="I470" i="2" s="1"/>
  <c r="A471" i="2"/>
  <c r="AH462" i="2"/>
  <c r="AI462" i="2" s="1"/>
  <c r="AL460" i="2"/>
  <c r="AB464" i="2"/>
  <c r="AC464" i="2" s="1"/>
  <c r="AD464" i="2" s="1"/>
  <c r="AE464" i="2" s="1"/>
  <c r="AF464" i="2" s="1"/>
  <c r="AG464" i="2"/>
  <c r="U465" i="2"/>
  <c r="V465" i="2" s="1"/>
  <c r="K540" i="1"/>
  <c r="H540" i="1"/>
  <c r="I540" i="1"/>
  <c r="J540" i="1"/>
  <c r="G541" i="1"/>
  <c r="U467" i="2" l="1"/>
  <c r="V467" i="2" s="1"/>
  <c r="AH464" i="2"/>
  <c r="AI464" i="2" s="1"/>
  <c r="BA464" i="2" s="1"/>
  <c r="Y466" i="2"/>
  <c r="AT461" i="2"/>
  <c r="AX461" i="2" s="1"/>
  <c r="AO461" i="2"/>
  <c r="AP461" i="2" s="1"/>
  <c r="AQ461" i="2" s="1"/>
  <c r="AR461" i="2" s="1"/>
  <c r="AS461" i="2" s="1"/>
  <c r="X465" i="2"/>
  <c r="W465" i="2"/>
  <c r="Y465" i="2" s="1"/>
  <c r="J470" i="2"/>
  <c r="K470" i="2"/>
  <c r="Z466" i="2"/>
  <c r="AA466" i="2"/>
  <c r="L469" i="2"/>
  <c r="AJ462" i="2"/>
  <c r="AK462" i="2"/>
  <c r="BA462" i="2"/>
  <c r="AZ460" i="2"/>
  <c r="AM460" i="2"/>
  <c r="AN460" i="2"/>
  <c r="B471" i="2"/>
  <c r="C471" i="2" s="1"/>
  <c r="D471" i="2" s="1"/>
  <c r="E471" i="2" s="1"/>
  <c r="F471" i="2" s="1"/>
  <c r="G471" i="2" s="1"/>
  <c r="H471" i="2" s="1"/>
  <c r="I471" i="2" s="1"/>
  <c r="A472" i="2"/>
  <c r="AK464" i="2"/>
  <c r="AJ464" i="2"/>
  <c r="X467" i="2"/>
  <c r="W467" i="2"/>
  <c r="M468" i="2"/>
  <c r="N468" i="2"/>
  <c r="AG463" i="2"/>
  <c r="AB463" i="2"/>
  <c r="AC463" i="2" s="1"/>
  <c r="AD463" i="2" s="1"/>
  <c r="AE463" i="2" s="1"/>
  <c r="AF463" i="2" s="1"/>
  <c r="H541" i="1"/>
  <c r="I541" i="1"/>
  <c r="G542" i="1"/>
  <c r="J541" i="1"/>
  <c r="K541" i="1"/>
  <c r="AH463" i="2" l="1"/>
  <c r="AI463" i="2" s="1"/>
  <c r="AL462" i="2"/>
  <c r="Y467" i="2"/>
  <c r="J471" i="2"/>
  <c r="K471" i="2"/>
  <c r="AK463" i="2"/>
  <c r="BA463" i="2"/>
  <c r="AJ463" i="2"/>
  <c r="Z467" i="2"/>
  <c r="AA467" i="2"/>
  <c r="M469" i="2"/>
  <c r="N469" i="2"/>
  <c r="L470" i="2"/>
  <c r="O468" i="2"/>
  <c r="P468" i="2" s="1"/>
  <c r="Q468" i="2" s="1"/>
  <c r="R468" i="2" s="1"/>
  <c r="S468" i="2" s="1"/>
  <c r="T468" i="2"/>
  <c r="B472" i="2"/>
  <c r="C472" i="2" s="1"/>
  <c r="D472" i="2" s="1"/>
  <c r="E472" i="2" s="1"/>
  <c r="F472" i="2" s="1"/>
  <c r="G472" i="2" s="1"/>
  <c r="H472" i="2" s="1"/>
  <c r="I472" i="2" s="1"/>
  <c r="A473" i="2"/>
  <c r="AO460" i="2"/>
  <c r="AP460" i="2" s="1"/>
  <c r="AQ460" i="2" s="1"/>
  <c r="AR460" i="2" s="1"/>
  <c r="AS460" i="2" s="1"/>
  <c r="AT460" i="2"/>
  <c r="AX460" i="2" s="1"/>
  <c r="AZ462" i="2"/>
  <c r="AM462" i="2"/>
  <c r="AN462" i="2"/>
  <c r="AY461" i="2"/>
  <c r="AU461" i="2"/>
  <c r="AW461" i="2" s="1"/>
  <c r="AG466" i="2"/>
  <c r="AB466" i="2"/>
  <c r="AC466" i="2" s="1"/>
  <c r="AD466" i="2" s="1"/>
  <c r="AE466" i="2" s="1"/>
  <c r="AF466" i="2" s="1"/>
  <c r="AH466" i="2" s="1"/>
  <c r="AI466" i="2" s="1"/>
  <c r="AL464" i="2"/>
  <c r="Z465" i="2"/>
  <c r="AA465" i="2"/>
  <c r="H542" i="1"/>
  <c r="G543" i="1"/>
  <c r="K542" i="1"/>
  <c r="I542" i="1"/>
  <c r="J542" i="1"/>
  <c r="U468" i="2" l="1"/>
  <c r="V468" i="2" s="1"/>
  <c r="K472" i="2"/>
  <c r="J472" i="2"/>
  <c r="AO462" i="2"/>
  <c r="AP462" i="2" s="1"/>
  <c r="AQ462" i="2" s="1"/>
  <c r="AR462" i="2" s="1"/>
  <c r="AS462" i="2" s="1"/>
  <c r="AT462" i="2"/>
  <c r="AX462" i="2" s="1"/>
  <c r="AL463" i="2"/>
  <c r="L471" i="2"/>
  <c r="BA466" i="2"/>
  <c r="AJ466" i="2"/>
  <c r="AK466" i="2"/>
  <c r="AY460" i="2"/>
  <c r="AU460" i="2"/>
  <c r="AW460" i="2" s="1"/>
  <c r="B473" i="2"/>
  <c r="C473" i="2" s="1"/>
  <c r="D473" i="2" s="1"/>
  <c r="E473" i="2" s="1"/>
  <c r="F473" i="2" s="1"/>
  <c r="G473" i="2" s="1"/>
  <c r="H473" i="2" s="1"/>
  <c r="I473" i="2" s="1"/>
  <c r="A474" i="2"/>
  <c r="M470" i="2"/>
  <c r="N470" i="2"/>
  <c r="AB467" i="2"/>
  <c r="AC467" i="2" s="1"/>
  <c r="AD467" i="2" s="1"/>
  <c r="AE467" i="2" s="1"/>
  <c r="AF467" i="2" s="1"/>
  <c r="AH467" i="2" s="1"/>
  <c r="AI467" i="2" s="1"/>
  <c r="AG467" i="2"/>
  <c r="X468" i="2"/>
  <c r="W468" i="2"/>
  <c r="Y468" i="2" s="1"/>
  <c r="AM464" i="2"/>
  <c r="AZ464" i="2"/>
  <c r="AN464" i="2"/>
  <c r="AG465" i="2"/>
  <c r="AB465" i="2"/>
  <c r="AC465" i="2" s="1"/>
  <c r="AD465" i="2" s="1"/>
  <c r="AE465" i="2" s="1"/>
  <c r="AF465" i="2" s="1"/>
  <c r="AH465" i="2" s="1"/>
  <c r="AI465" i="2" s="1"/>
  <c r="O469" i="2"/>
  <c r="P469" i="2" s="1"/>
  <c r="Q469" i="2" s="1"/>
  <c r="R469" i="2" s="1"/>
  <c r="S469" i="2" s="1"/>
  <c r="T469" i="2"/>
  <c r="H543" i="1"/>
  <c r="I543" i="1"/>
  <c r="K543" i="1"/>
  <c r="J543" i="1"/>
  <c r="G544" i="1"/>
  <c r="U469" i="2" l="1"/>
  <c r="V469" i="2" s="1"/>
  <c r="J473" i="2"/>
  <c r="K473" i="2"/>
  <c r="X469" i="2"/>
  <c r="W469" i="2"/>
  <c r="T470" i="2"/>
  <c r="O470" i="2"/>
  <c r="P470" i="2" s="1"/>
  <c r="Q470" i="2" s="1"/>
  <c r="R470" i="2" s="1"/>
  <c r="S470" i="2" s="1"/>
  <c r="U470" i="2" s="1"/>
  <c r="V470" i="2" s="1"/>
  <c r="B474" i="2"/>
  <c r="C474" i="2" s="1"/>
  <c r="D474" i="2" s="1"/>
  <c r="E474" i="2" s="1"/>
  <c r="F474" i="2" s="1"/>
  <c r="G474" i="2" s="1"/>
  <c r="H474" i="2" s="1"/>
  <c r="I474" i="2" s="1"/>
  <c r="A475" i="2"/>
  <c r="AM463" i="2"/>
  <c r="AZ463" i="2"/>
  <c r="AN463" i="2"/>
  <c r="AT464" i="2"/>
  <c r="AX464" i="2" s="1"/>
  <c r="AO464" i="2"/>
  <c r="AP464" i="2" s="1"/>
  <c r="AQ464" i="2" s="1"/>
  <c r="AR464" i="2" s="1"/>
  <c r="AS464" i="2" s="1"/>
  <c r="Z468" i="2"/>
  <c r="AA468" i="2"/>
  <c r="M471" i="2"/>
  <c r="N471" i="2"/>
  <c r="L472" i="2"/>
  <c r="BA467" i="2"/>
  <c r="AJ467" i="2"/>
  <c r="AK467" i="2"/>
  <c r="AY462" i="2"/>
  <c r="AU462" i="2"/>
  <c r="AW462" i="2" s="1"/>
  <c r="AK465" i="2"/>
  <c r="AJ465" i="2"/>
  <c r="BA465" i="2"/>
  <c r="AL466" i="2"/>
  <c r="I544" i="1"/>
  <c r="H544" i="1"/>
  <c r="J544" i="1"/>
  <c r="G545" i="1"/>
  <c r="K544" i="1"/>
  <c r="Y469" i="2" l="1"/>
  <c r="AL467" i="2"/>
  <c r="AM467" i="2" s="1"/>
  <c r="L473" i="2"/>
  <c r="J474" i="2"/>
  <c r="K474" i="2"/>
  <c r="M472" i="2"/>
  <c r="N472" i="2"/>
  <c r="AB468" i="2"/>
  <c r="AC468" i="2" s="1"/>
  <c r="AD468" i="2" s="1"/>
  <c r="AE468" i="2" s="1"/>
  <c r="AF468" i="2" s="1"/>
  <c r="AG468" i="2"/>
  <c r="M473" i="2"/>
  <c r="N473" i="2"/>
  <c r="AZ466" i="2"/>
  <c r="AM466" i="2"/>
  <c r="AN466" i="2"/>
  <c r="X470" i="2"/>
  <c r="W470" i="2"/>
  <c r="O471" i="2"/>
  <c r="P471" i="2" s="1"/>
  <c r="Q471" i="2" s="1"/>
  <c r="R471" i="2" s="1"/>
  <c r="S471" i="2" s="1"/>
  <c r="T471" i="2"/>
  <c r="AY464" i="2"/>
  <c r="AU464" i="2"/>
  <c r="AW464" i="2" s="1"/>
  <c r="AT463" i="2"/>
  <c r="AX463" i="2" s="1"/>
  <c r="AO463" i="2"/>
  <c r="AP463" i="2" s="1"/>
  <c r="AQ463" i="2" s="1"/>
  <c r="AR463" i="2" s="1"/>
  <c r="AS463" i="2" s="1"/>
  <c r="B475" i="2"/>
  <c r="C475" i="2" s="1"/>
  <c r="D475" i="2" s="1"/>
  <c r="E475" i="2" s="1"/>
  <c r="F475" i="2" s="1"/>
  <c r="G475" i="2" s="1"/>
  <c r="H475" i="2" s="1"/>
  <c r="I475" i="2" s="1"/>
  <c r="A476" i="2"/>
  <c r="Z469" i="2"/>
  <c r="AA469" i="2"/>
  <c r="AL465" i="2"/>
  <c r="I545" i="1"/>
  <c r="G546" i="1"/>
  <c r="H545" i="1"/>
  <c r="K545" i="1"/>
  <c r="J545" i="1"/>
  <c r="AH468" i="2" l="1"/>
  <c r="AI468" i="2" s="1"/>
  <c r="U471" i="2"/>
  <c r="V471" i="2" s="1"/>
  <c r="AN467" i="2"/>
  <c r="AZ467" i="2"/>
  <c r="Y470" i="2"/>
  <c r="L474" i="2"/>
  <c r="N474" i="2" s="1"/>
  <c r="W471" i="2"/>
  <c r="X471" i="2"/>
  <c r="AJ468" i="2"/>
  <c r="AK468" i="2"/>
  <c r="BA468" i="2"/>
  <c r="AZ465" i="2"/>
  <c r="AM465" i="2"/>
  <c r="AN465" i="2"/>
  <c r="AY463" i="2"/>
  <c r="AU463" i="2"/>
  <c r="AW463" i="2" s="1"/>
  <c r="AO467" i="2"/>
  <c r="AP467" i="2" s="1"/>
  <c r="AQ467" i="2" s="1"/>
  <c r="AR467" i="2" s="1"/>
  <c r="AS467" i="2" s="1"/>
  <c r="AT467" i="2"/>
  <c r="AX467" i="2" s="1"/>
  <c r="AT466" i="2"/>
  <c r="AX466" i="2" s="1"/>
  <c r="AO466" i="2"/>
  <c r="AP466" i="2" s="1"/>
  <c r="AQ466" i="2" s="1"/>
  <c r="AR466" i="2" s="1"/>
  <c r="AS466" i="2" s="1"/>
  <c r="Z470" i="2"/>
  <c r="AA470" i="2"/>
  <c r="T473" i="2"/>
  <c r="O473" i="2"/>
  <c r="P473" i="2" s="1"/>
  <c r="Q473" i="2" s="1"/>
  <c r="R473" i="2" s="1"/>
  <c r="S473" i="2" s="1"/>
  <c r="O472" i="2"/>
  <c r="P472" i="2" s="1"/>
  <c r="Q472" i="2" s="1"/>
  <c r="R472" i="2" s="1"/>
  <c r="S472" i="2" s="1"/>
  <c r="T472" i="2"/>
  <c r="J475" i="2"/>
  <c r="K475" i="2"/>
  <c r="AB469" i="2"/>
  <c r="AC469" i="2" s="1"/>
  <c r="AD469" i="2" s="1"/>
  <c r="AE469" i="2" s="1"/>
  <c r="AF469" i="2" s="1"/>
  <c r="AG469" i="2"/>
  <c r="B476" i="2"/>
  <c r="C476" i="2" s="1"/>
  <c r="D476" i="2" s="1"/>
  <c r="E476" i="2" s="1"/>
  <c r="F476" i="2" s="1"/>
  <c r="G476" i="2" s="1"/>
  <c r="H476" i="2" s="1"/>
  <c r="I476" i="2" s="1"/>
  <c r="A477" i="2"/>
  <c r="K546" i="1"/>
  <c r="H546" i="1"/>
  <c r="I546" i="1"/>
  <c r="J546" i="1"/>
  <c r="G547" i="1"/>
  <c r="M474" i="2" l="1"/>
  <c r="AH469" i="2"/>
  <c r="AI469" i="2" s="1"/>
  <c r="U472" i="2"/>
  <c r="V472" i="2" s="1"/>
  <c r="U473" i="2"/>
  <c r="V473" i="2" s="1"/>
  <c r="Y471" i="2"/>
  <c r="X472" i="2"/>
  <c r="W472" i="2"/>
  <c r="AB470" i="2"/>
  <c r="AC470" i="2" s="1"/>
  <c r="AD470" i="2" s="1"/>
  <c r="AE470" i="2" s="1"/>
  <c r="AF470" i="2" s="1"/>
  <c r="AH470" i="2" s="1"/>
  <c r="AI470" i="2" s="1"/>
  <c r="AG470" i="2"/>
  <c r="AT465" i="2"/>
  <c r="AX465" i="2" s="1"/>
  <c r="AO465" i="2"/>
  <c r="AP465" i="2" s="1"/>
  <c r="AQ465" i="2" s="1"/>
  <c r="AR465" i="2" s="1"/>
  <c r="AS465" i="2" s="1"/>
  <c r="Z471" i="2"/>
  <c r="AA471" i="2"/>
  <c r="J476" i="2"/>
  <c r="K476" i="2"/>
  <c r="AY467" i="2"/>
  <c r="AU467" i="2"/>
  <c r="AW467" i="2" s="1"/>
  <c r="T474" i="2"/>
  <c r="O474" i="2"/>
  <c r="P474" i="2" s="1"/>
  <c r="Q474" i="2" s="1"/>
  <c r="R474" i="2" s="1"/>
  <c r="S474" i="2" s="1"/>
  <c r="BA469" i="2"/>
  <c r="AK469" i="2"/>
  <c r="AJ469" i="2"/>
  <c r="L475" i="2"/>
  <c r="AL468" i="2"/>
  <c r="B477" i="2"/>
  <c r="C477" i="2" s="1"/>
  <c r="D477" i="2" s="1"/>
  <c r="E477" i="2" s="1"/>
  <c r="F477" i="2" s="1"/>
  <c r="G477" i="2" s="1"/>
  <c r="H477" i="2" s="1"/>
  <c r="I477" i="2" s="1"/>
  <c r="A478" i="2"/>
  <c r="W473" i="2"/>
  <c r="X473" i="2"/>
  <c r="AY466" i="2"/>
  <c r="AU466" i="2"/>
  <c r="AW466" i="2" s="1"/>
  <c r="G548" i="1"/>
  <c r="I547" i="1"/>
  <c r="J547" i="1"/>
  <c r="H547" i="1"/>
  <c r="K547" i="1"/>
  <c r="AL469" i="2" l="1"/>
  <c r="U474" i="2"/>
  <c r="V474" i="2" s="1"/>
  <c r="Y472" i="2"/>
  <c r="AA472" i="2" s="1"/>
  <c r="Y473" i="2"/>
  <c r="J477" i="2"/>
  <c r="K477" i="2"/>
  <c r="Z473" i="2"/>
  <c r="AA473" i="2"/>
  <c r="A479" i="2"/>
  <c r="B478" i="2"/>
  <c r="C478" i="2" s="1"/>
  <c r="D478" i="2" s="1"/>
  <c r="E478" i="2" s="1"/>
  <c r="F478" i="2" s="1"/>
  <c r="G478" i="2" s="1"/>
  <c r="H478" i="2" s="1"/>
  <c r="I478" i="2" s="1"/>
  <c r="AZ469" i="2"/>
  <c r="AM469" i="2"/>
  <c r="AN469" i="2"/>
  <c r="L476" i="2"/>
  <c r="X474" i="2"/>
  <c r="W474" i="2"/>
  <c r="AY465" i="2"/>
  <c r="AU465" i="2"/>
  <c r="AW465" i="2" s="1"/>
  <c r="AJ470" i="2"/>
  <c r="AK470" i="2"/>
  <c r="BA470" i="2"/>
  <c r="M475" i="2"/>
  <c r="N475" i="2"/>
  <c r="AZ468" i="2"/>
  <c r="AM468" i="2"/>
  <c r="AN468" i="2"/>
  <c r="AB471" i="2"/>
  <c r="AC471" i="2" s="1"/>
  <c r="AD471" i="2" s="1"/>
  <c r="AE471" i="2" s="1"/>
  <c r="AF471" i="2" s="1"/>
  <c r="AG471" i="2"/>
  <c r="J548" i="1"/>
  <c r="H548" i="1"/>
  <c r="K548" i="1"/>
  <c r="I548" i="1"/>
  <c r="G549" i="1"/>
  <c r="Z472" i="2" l="1"/>
  <c r="L477" i="2"/>
  <c r="J478" i="2"/>
  <c r="K478" i="2"/>
  <c r="M476" i="2"/>
  <c r="N476" i="2"/>
  <c r="B479" i="2"/>
  <c r="C479" i="2" s="1"/>
  <c r="D479" i="2" s="1"/>
  <c r="E479" i="2" s="1"/>
  <c r="F479" i="2" s="1"/>
  <c r="G479" i="2" s="1"/>
  <c r="H479" i="2" s="1"/>
  <c r="I479" i="2" s="1"/>
  <c r="A480" i="2"/>
  <c r="M477" i="2"/>
  <c r="N477" i="2"/>
  <c r="AO468" i="2"/>
  <c r="AP468" i="2" s="1"/>
  <c r="AQ468" i="2" s="1"/>
  <c r="AR468" i="2" s="1"/>
  <c r="AS468" i="2" s="1"/>
  <c r="AT468" i="2"/>
  <c r="AX468" i="2" s="1"/>
  <c r="AG472" i="2"/>
  <c r="AB472" i="2"/>
  <c r="AC472" i="2" s="1"/>
  <c r="AD472" i="2" s="1"/>
  <c r="AE472" i="2" s="1"/>
  <c r="AF472" i="2" s="1"/>
  <c r="O475" i="2"/>
  <c r="P475" i="2" s="1"/>
  <c r="Q475" i="2" s="1"/>
  <c r="R475" i="2" s="1"/>
  <c r="S475" i="2" s="1"/>
  <c r="T475" i="2"/>
  <c r="AT469" i="2"/>
  <c r="AX469" i="2" s="1"/>
  <c r="AO469" i="2"/>
  <c r="AP469" i="2" s="1"/>
  <c r="AQ469" i="2" s="1"/>
  <c r="AR469" i="2" s="1"/>
  <c r="AS469" i="2" s="1"/>
  <c r="AG473" i="2"/>
  <c r="AB473" i="2"/>
  <c r="AC473" i="2" s="1"/>
  <c r="AD473" i="2" s="1"/>
  <c r="AE473" i="2" s="1"/>
  <c r="AF473" i="2" s="1"/>
  <c r="AH473" i="2" s="1"/>
  <c r="AI473" i="2" s="1"/>
  <c r="Y474" i="2"/>
  <c r="AH471" i="2"/>
  <c r="AI471" i="2" s="1"/>
  <c r="AL470" i="2"/>
  <c r="H549" i="1"/>
  <c r="J549" i="1"/>
  <c r="K549" i="1"/>
  <c r="I549" i="1"/>
  <c r="G550" i="1"/>
  <c r="AH472" i="2" l="1"/>
  <c r="AI472" i="2" s="1"/>
  <c r="L478" i="2"/>
  <c r="J479" i="2"/>
  <c r="K479" i="2"/>
  <c r="M478" i="2"/>
  <c r="N478" i="2"/>
  <c r="AK473" i="2"/>
  <c r="BA473" i="2"/>
  <c r="AJ473" i="2"/>
  <c r="Z474" i="2"/>
  <c r="AA474" i="2"/>
  <c r="T477" i="2"/>
  <c r="O477" i="2"/>
  <c r="P477" i="2" s="1"/>
  <c r="Q477" i="2" s="1"/>
  <c r="R477" i="2" s="1"/>
  <c r="S477" i="2" s="1"/>
  <c r="U477" i="2" s="1"/>
  <c r="V477" i="2" s="1"/>
  <c r="A481" i="2"/>
  <c r="B480" i="2"/>
  <c r="C480" i="2" s="1"/>
  <c r="D480" i="2" s="1"/>
  <c r="E480" i="2" s="1"/>
  <c r="F480" i="2" s="1"/>
  <c r="G480" i="2" s="1"/>
  <c r="H480" i="2" s="1"/>
  <c r="I480" i="2" s="1"/>
  <c r="AJ471" i="2"/>
  <c r="AK471" i="2"/>
  <c r="BA471" i="2"/>
  <c r="K23" i="1" s="1"/>
  <c r="AY469" i="2"/>
  <c r="AU469" i="2"/>
  <c r="AW469" i="2" s="1"/>
  <c r="BA472" i="2"/>
  <c r="AK472" i="2"/>
  <c r="AJ472" i="2"/>
  <c r="T476" i="2"/>
  <c r="O476" i="2"/>
  <c r="P476" i="2" s="1"/>
  <c r="Q476" i="2" s="1"/>
  <c r="R476" i="2" s="1"/>
  <c r="S476" i="2" s="1"/>
  <c r="AM470" i="2"/>
  <c r="AZ470" i="2"/>
  <c r="AN470" i="2"/>
  <c r="AY468" i="2"/>
  <c r="AU468" i="2"/>
  <c r="AW468" i="2" s="1"/>
  <c r="U475" i="2"/>
  <c r="V475" i="2" s="1"/>
  <c r="I550" i="1"/>
  <c r="H550" i="1"/>
  <c r="J550" i="1"/>
  <c r="K550" i="1"/>
  <c r="G551" i="1"/>
  <c r="AL471" i="2" l="1"/>
  <c r="L479" i="2"/>
  <c r="J480" i="2"/>
  <c r="K480" i="2"/>
  <c r="AM471" i="2"/>
  <c r="AZ471" i="2"/>
  <c r="J23" i="1" s="1"/>
  <c r="AN471" i="2"/>
  <c r="M479" i="2"/>
  <c r="N479" i="2"/>
  <c r="U476" i="2"/>
  <c r="V476" i="2" s="1"/>
  <c r="AT470" i="2"/>
  <c r="AX470" i="2" s="1"/>
  <c r="AO470" i="2"/>
  <c r="AP470" i="2" s="1"/>
  <c r="AQ470" i="2" s="1"/>
  <c r="AR470" i="2" s="1"/>
  <c r="AS470" i="2" s="1"/>
  <c r="W477" i="2"/>
  <c r="X477" i="2"/>
  <c r="T478" i="2"/>
  <c r="O478" i="2"/>
  <c r="P478" i="2" s="1"/>
  <c r="Q478" i="2" s="1"/>
  <c r="R478" i="2" s="1"/>
  <c r="S478" i="2" s="1"/>
  <c r="AL473" i="2"/>
  <c r="X475" i="2"/>
  <c r="W475" i="2"/>
  <c r="Y475" i="2" s="1"/>
  <c r="A482" i="2"/>
  <c r="B481" i="2"/>
  <c r="C481" i="2" s="1"/>
  <c r="D481" i="2" s="1"/>
  <c r="E481" i="2" s="1"/>
  <c r="F481" i="2" s="1"/>
  <c r="G481" i="2" s="1"/>
  <c r="H481" i="2" s="1"/>
  <c r="I481" i="2" s="1"/>
  <c r="AB474" i="2"/>
  <c r="AC474" i="2" s="1"/>
  <c r="AD474" i="2" s="1"/>
  <c r="AE474" i="2" s="1"/>
  <c r="AF474" i="2" s="1"/>
  <c r="AG474" i="2"/>
  <c r="AL472" i="2"/>
  <c r="K551" i="1"/>
  <c r="I551" i="1"/>
  <c r="H551" i="1"/>
  <c r="G552" i="1"/>
  <c r="J551" i="1"/>
  <c r="U478" i="2" l="1"/>
  <c r="V478" i="2" s="1"/>
  <c r="L480" i="2"/>
  <c r="AH474" i="2"/>
  <c r="AI474" i="2" s="1"/>
  <c r="K481" i="2"/>
  <c r="J481" i="2"/>
  <c r="Z475" i="2"/>
  <c r="AA475" i="2"/>
  <c r="M480" i="2"/>
  <c r="N480" i="2"/>
  <c r="W478" i="2"/>
  <c r="X478" i="2"/>
  <c r="AY470" i="2"/>
  <c r="AU470" i="2"/>
  <c r="AW470" i="2" s="1"/>
  <c r="T479" i="2"/>
  <c r="O479" i="2"/>
  <c r="P479" i="2" s="1"/>
  <c r="Q479" i="2" s="1"/>
  <c r="R479" i="2" s="1"/>
  <c r="S479" i="2" s="1"/>
  <c r="U479" i="2" s="1"/>
  <c r="V479" i="2" s="1"/>
  <c r="AM472" i="2"/>
  <c r="AZ472" i="2"/>
  <c r="AN472" i="2"/>
  <c r="B482" i="2"/>
  <c r="C482" i="2" s="1"/>
  <c r="D482" i="2" s="1"/>
  <c r="E482" i="2" s="1"/>
  <c r="F482" i="2" s="1"/>
  <c r="G482" i="2" s="1"/>
  <c r="H482" i="2" s="1"/>
  <c r="I482" i="2" s="1"/>
  <c r="A483" i="2"/>
  <c r="AM473" i="2"/>
  <c r="AZ473" i="2"/>
  <c r="AN473" i="2"/>
  <c r="AT471" i="2"/>
  <c r="AX471" i="2" s="1"/>
  <c r="AO471" i="2"/>
  <c r="AP471" i="2" s="1"/>
  <c r="AQ471" i="2" s="1"/>
  <c r="AR471" i="2" s="1"/>
  <c r="AS471" i="2" s="1"/>
  <c r="Y477" i="2"/>
  <c r="AJ474" i="2"/>
  <c r="AK474" i="2"/>
  <c r="BA474" i="2"/>
  <c r="W476" i="2"/>
  <c r="X476" i="2"/>
  <c r="K552" i="1"/>
  <c r="I552" i="1"/>
  <c r="G553" i="1"/>
  <c r="H552" i="1"/>
  <c r="J552" i="1"/>
  <c r="AL474" i="2" l="1"/>
  <c r="Y478" i="2"/>
  <c r="K482" i="2"/>
  <c r="J482" i="2"/>
  <c r="AZ474" i="2"/>
  <c r="AM474" i="2"/>
  <c r="AN474" i="2"/>
  <c r="AO472" i="2"/>
  <c r="AP472" i="2" s="1"/>
  <c r="AQ472" i="2" s="1"/>
  <c r="AR472" i="2" s="1"/>
  <c r="AS472" i="2" s="1"/>
  <c r="AT472" i="2"/>
  <c r="AX472" i="2" s="1"/>
  <c r="T480" i="2"/>
  <c r="O480" i="2"/>
  <c r="P480" i="2" s="1"/>
  <c r="Q480" i="2" s="1"/>
  <c r="R480" i="2" s="1"/>
  <c r="S480" i="2" s="1"/>
  <c r="U480" i="2" s="1"/>
  <c r="V480" i="2" s="1"/>
  <c r="AY471" i="2"/>
  <c r="I23" i="1" s="1"/>
  <c r="AU471" i="2"/>
  <c r="AW471" i="2" s="1"/>
  <c r="AO473" i="2"/>
  <c r="AP473" i="2" s="1"/>
  <c r="AQ473" i="2" s="1"/>
  <c r="AR473" i="2" s="1"/>
  <c r="AS473" i="2" s="1"/>
  <c r="AT473" i="2"/>
  <c r="AX473" i="2" s="1"/>
  <c r="B483" i="2"/>
  <c r="C483" i="2" s="1"/>
  <c r="D483" i="2" s="1"/>
  <c r="E483" i="2" s="1"/>
  <c r="F483" i="2" s="1"/>
  <c r="G483" i="2" s="1"/>
  <c r="H483" i="2" s="1"/>
  <c r="I483" i="2" s="1"/>
  <c r="A484" i="2"/>
  <c r="L481" i="2"/>
  <c r="Z477" i="2"/>
  <c r="AA477" i="2"/>
  <c r="Z478" i="2"/>
  <c r="AA478" i="2"/>
  <c r="AB475" i="2"/>
  <c r="AC475" i="2" s="1"/>
  <c r="AD475" i="2" s="1"/>
  <c r="AE475" i="2" s="1"/>
  <c r="AF475" i="2" s="1"/>
  <c r="AG475" i="2"/>
  <c r="Y476" i="2"/>
  <c r="X479" i="2"/>
  <c r="W479" i="2"/>
  <c r="Y479" i="2" s="1"/>
  <c r="J553" i="1"/>
  <c r="K553" i="1"/>
  <c r="I553" i="1"/>
  <c r="G554" i="1"/>
  <c r="H553" i="1"/>
  <c r="J483" i="2" l="1"/>
  <c r="K483" i="2"/>
  <c r="X480" i="2"/>
  <c r="W480" i="2"/>
  <c r="O23" i="1"/>
  <c r="L23" i="1"/>
  <c r="P23" i="1" s="1"/>
  <c r="AY472" i="2"/>
  <c r="AU472" i="2"/>
  <c r="AW472" i="2" s="1"/>
  <c r="L482" i="2"/>
  <c r="Z476" i="2"/>
  <c r="AA476" i="2"/>
  <c r="AG478" i="2"/>
  <c r="AB478" i="2"/>
  <c r="AC478" i="2" s="1"/>
  <c r="AD478" i="2" s="1"/>
  <c r="AE478" i="2" s="1"/>
  <c r="AF478" i="2" s="1"/>
  <c r="M481" i="2"/>
  <c r="N481" i="2"/>
  <c r="B484" i="2"/>
  <c r="C484" i="2" s="1"/>
  <c r="D484" i="2" s="1"/>
  <c r="E484" i="2" s="1"/>
  <c r="F484" i="2" s="1"/>
  <c r="G484" i="2" s="1"/>
  <c r="H484" i="2" s="1"/>
  <c r="I484" i="2" s="1"/>
  <c r="A485" i="2"/>
  <c r="Z479" i="2"/>
  <c r="AA479" i="2"/>
  <c r="AB477" i="2"/>
  <c r="AC477" i="2" s="1"/>
  <c r="AD477" i="2" s="1"/>
  <c r="AE477" i="2" s="1"/>
  <c r="AF477" i="2" s="1"/>
  <c r="AG477" i="2"/>
  <c r="AY473" i="2"/>
  <c r="AU473" i="2"/>
  <c r="AW473" i="2" s="1"/>
  <c r="AT474" i="2"/>
  <c r="AX474" i="2" s="1"/>
  <c r="AO474" i="2"/>
  <c r="AP474" i="2" s="1"/>
  <c r="AQ474" i="2" s="1"/>
  <c r="AR474" i="2" s="1"/>
  <c r="AS474" i="2" s="1"/>
  <c r="AH475" i="2"/>
  <c r="AI475" i="2" s="1"/>
  <c r="G555" i="1"/>
  <c r="J554" i="1"/>
  <c r="H554" i="1"/>
  <c r="I554" i="1"/>
  <c r="K554" i="1"/>
  <c r="AH478" i="2" l="1"/>
  <c r="AI478" i="2" s="1"/>
  <c r="E16" i="11"/>
  <c r="F16" i="11" s="1"/>
  <c r="E101" i="7"/>
  <c r="F101" i="7" s="1"/>
  <c r="E102" i="7"/>
  <c r="F102" i="7" s="1"/>
  <c r="Y480" i="2"/>
  <c r="L483" i="2"/>
  <c r="M483" i="2" s="1"/>
  <c r="J484" i="2"/>
  <c r="K484" i="2"/>
  <c r="AB479" i="2"/>
  <c r="AC479" i="2" s="1"/>
  <c r="AD479" i="2" s="1"/>
  <c r="AE479" i="2" s="1"/>
  <c r="AF479" i="2" s="1"/>
  <c r="AG479" i="2"/>
  <c r="B485" i="2"/>
  <c r="C485" i="2" s="1"/>
  <c r="D485" i="2" s="1"/>
  <c r="E485" i="2" s="1"/>
  <c r="F485" i="2" s="1"/>
  <c r="G485" i="2" s="1"/>
  <c r="H485" i="2" s="1"/>
  <c r="I485" i="2" s="1"/>
  <c r="A486" i="2"/>
  <c r="AK478" i="2"/>
  <c r="AJ478" i="2"/>
  <c r="BA478" i="2"/>
  <c r="M482" i="2"/>
  <c r="N482" i="2"/>
  <c r="E66" i="7"/>
  <c r="F66" i="7" s="1"/>
  <c r="E12" i="11"/>
  <c r="F12" i="11" s="1"/>
  <c r="E64" i="11"/>
  <c r="F64" i="11" s="1"/>
  <c r="E50" i="7"/>
  <c r="F50" i="7" s="1"/>
  <c r="E57" i="11"/>
  <c r="F57" i="11" s="1"/>
  <c r="E65" i="11"/>
  <c r="F65" i="11" s="1"/>
  <c r="E70" i="7"/>
  <c r="F70" i="7" s="1"/>
  <c r="E58" i="7"/>
  <c r="F58" i="7" s="1"/>
  <c r="E11" i="11"/>
  <c r="F11" i="11" s="1"/>
  <c r="E14" i="11"/>
  <c r="F14" i="11" s="1"/>
  <c r="E77" i="7"/>
  <c r="F77" i="7" s="1"/>
  <c r="E10" i="11"/>
  <c r="F10" i="11" s="1"/>
  <c r="E72" i="11"/>
  <c r="F72" i="11" s="1"/>
  <c r="E55" i="7"/>
  <c r="F55" i="7" s="1"/>
  <c r="E60" i="7"/>
  <c r="F60" i="7" s="1"/>
  <c r="E51" i="7"/>
  <c r="F51" i="7" s="1"/>
  <c r="E58" i="11"/>
  <c r="F58" i="11" s="1"/>
  <c r="E8" i="11"/>
  <c r="F8" i="11" s="1"/>
  <c r="E82" i="7"/>
  <c r="F82" i="7" s="1"/>
  <c r="E60" i="11"/>
  <c r="F60" i="11" s="1"/>
  <c r="E36" i="11"/>
  <c r="F36" i="11" s="1"/>
  <c r="E49" i="7"/>
  <c r="F49" i="7" s="1"/>
  <c r="E76" i="7"/>
  <c r="F76" i="7" s="1"/>
  <c r="E57" i="7"/>
  <c r="F57" i="7" s="1"/>
  <c r="E61" i="11"/>
  <c r="F61" i="11" s="1"/>
  <c r="E63" i="11"/>
  <c r="F63" i="11" s="1"/>
  <c r="E62" i="7"/>
  <c r="F62" i="7" s="1"/>
  <c r="E80" i="7"/>
  <c r="F80" i="7" s="1"/>
  <c r="E68" i="11"/>
  <c r="F68" i="11" s="1"/>
  <c r="E62" i="11"/>
  <c r="F62" i="11" s="1"/>
  <c r="E69" i="7"/>
  <c r="F69" i="7" s="1"/>
  <c r="E69" i="11"/>
  <c r="F69" i="11" s="1"/>
  <c r="E70" i="11"/>
  <c r="F70" i="11" s="1"/>
  <c r="E67" i="7"/>
  <c r="F67" i="7" s="1"/>
  <c r="E52" i="7"/>
  <c r="F52" i="7" s="1"/>
  <c r="E75" i="7"/>
  <c r="F75" i="7" s="1"/>
  <c r="E75" i="11"/>
  <c r="F75" i="11" s="1"/>
  <c r="E7" i="11"/>
  <c r="F7" i="11" s="1"/>
  <c r="E73" i="11"/>
  <c r="F73" i="11" s="1"/>
  <c r="E85" i="7"/>
  <c r="F85" i="7" s="1"/>
  <c r="E71" i="7"/>
  <c r="F71" i="7" s="1"/>
  <c r="E56" i="7"/>
  <c r="F56" i="7" s="1"/>
  <c r="E53" i="7"/>
  <c r="F53" i="7" s="1"/>
  <c r="E67" i="11"/>
  <c r="F67" i="11" s="1"/>
  <c r="E59" i="11"/>
  <c r="F59" i="11" s="1"/>
  <c r="E54" i="7"/>
  <c r="F54" i="7" s="1"/>
  <c r="E102" i="11"/>
  <c r="F102" i="11" s="1"/>
  <c r="E73" i="7"/>
  <c r="F73" i="7" s="1"/>
  <c r="E74" i="7"/>
  <c r="F74" i="7" s="1"/>
  <c r="E35" i="11"/>
  <c r="F35" i="11" s="1"/>
  <c r="E71" i="11"/>
  <c r="F71" i="11" s="1"/>
  <c r="E63" i="7"/>
  <c r="F63" i="7" s="1"/>
  <c r="E61" i="7"/>
  <c r="F61" i="7" s="1"/>
  <c r="E74" i="11"/>
  <c r="F74" i="11" s="1"/>
  <c r="E9" i="11"/>
  <c r="F9" i="11" s="1"/>
  <c r="E48" i="7"/>
  <c r="F48" i="7" s="1"/>
  <c r="E64" i="7"/>
  <c r="F64" i="7" s="1"/>
  <c r="E59" i="7"/>
  <c r="F59" i="7" s="1"/>
  <c r="E13" i="11"/>
  <c r="F13" i="11" s="1"/>
  <c r="E34" i="11"/>
  <c r="F34" i="11" s="1"/>
  <c r="E72" i="7"/>
  <c r="F72" i="7" s="1"/>
  <c r="E68" i="7"/>
  <c r="F68" i="7" s="1"/>
  <c r="E65" i="7"/>
  <c r="F65" i="7" s="1"/>
  <c r="E15" i="11"/>
  <c r="F15" i="11" s="1"/>
  <c r="E66" i="11"/>
  <c r="F66" i="11" s="1"/>
  <c r="AK475" i="2"/>
  <c r="BA475" i="2"/>
  <c r="AJ475" i="2"/>
  <c r="O481" i="2"/>
  <c r="P481" i="2" s="1"/>
  <c r="Q481" i="2" s="1"/>
  <c r="R481" i="2" s="1"/>
  <c r="S481" i="2" s="1"/>
  <c r="T481" i="2"/>
  <c r="AG476" i="2"/>
  <c r="AB476" i="2"/>
  <c r="AC476" i="2" s="1"/>
  <c r="AD476" i="2" s="1"/>
  <c r="AE476" i="2" s="1"/>
  <c r="AF476" i="2" s="1"/>
  <c r="AH477" i="2"/>
  <c r="AI477" i="2" s="1"/>
  <c r="AY474" i="2"/>
  <c r="AU474" i="2"/>
  <c r="AW474" i="2" s="1"/>
  <c r="Z480" i="2"/>
  <c r="AA480" i="2"/>
  <c r="I555" i="1"/>
  <c r="G556" i="1"/>
  <c r="K555" i="1"/>
  <c r="J555" i="1"/>
  <c r="H555" i="1"/>
  <c r="N483" i="2" l="1"/>
  <c r="AL478" i="2"/>
  <c r="AH479" i="2"/>
  <c r="AI479" i="2" s="1"/>
  <c r="BA479" i="2" s="1"/>
  <c r="AH476" i="2"/>
  <c r="AI476" i="2" s="1"/>
  <c r="AJ476" i="2" s="1"/>
  <c r="U481" i="2"/>
  <c r="V481" i="2" s="1"/>
  <c r="W481" i="2" s="1"/>
  <c r="L484" i="2"/>
  <c r="J485" i="2"/>
  <c r="K485" i="2"/>
  <c r="M484" i="2"/>
  <c r="N484" i="2"/>
  <c r="BA477" i="2"/>
  <c r="AK477" i="2"/>
  <c r="AJ477" i="2"/>
  <c r="O482" i="2"/>
  <c r="P482" i="2" s="1"/>
  <c r="Q482" i="2" s="1"/>
  <c r="R482" i="2" s="1"/>
  <c r="S482" i="2" s="1"/>
  <c r="T482" i="2"/>
  <c r="AB480" i="2"/>
  <c r="AC480" i="2" s="1"/>
  <c r="AD480" i="2" s="1"/>
  <c r="AE480" i="2" s="1"/>
  <c r="AF480" i="2" s="1"/>
  <c r="AH480" i="2" s="1"/>
  <c r="AI480" i="2" s="1"/>
  <c r="AG480" i="2"/>
  <c r="O483" i="2"/>
  <c r="P483" i="2" s="1"/>
  <c r="Q483" i="2" s="1"/>
  <c r="R483" i="2" s="1"/>
  <c r="S483" i="2" s="1"/>
  <c r="T483" i="2"/>
  <c r="A487" i="2"/>
  <c r="B486" i="2"/>
  <c r="C486" i="2" s="1"/>
  <c r="D486" i="2" s="1"/>
  <c r="E486" i="2" s="1"/>
  <c r="F486" i="2" s="1"/>
  <c r="G486" i="2" s="1"/>
  <c r="H486" i="2" s="1"/>
  <c r="I486" i="2" s="1"/>
  <c r="AL475" i="2"/>
  <c r="AZ478" i="2"/>
  <c r="AM478" i="2"/>
  <c r="AN478" i="2"/>
  <c r="F104" i="7"/>
  <c r="P33" i="1" s="1"/>
  <c r="I556" i="1"/>
  <c r="H556" i="1"/>
  <c r="K556" i="1"/>
  <c r="J556" i="1"/>
  <c r="G557" i="1"/>
  <c r="U482" i="2" l="1"/>
  <c r="V482" i="2" s="1"/>
  <c r="AK479" i="2"/>
  <c r="AJ479" i="2"/>
  <c r="X481" i="2"/>
  <c r="AK476" i="2"/>
  <c r="AL476" i="2" s="1"/>
  <c r="Y481" i="2"/>
  <c r="AA481" i="2" s="1"/>
  <c r="AL477" i="2"/>
  <c r="AZ477" i="2" s="1"/>
  <c r="BA476" i="2"/>
  <c r="AL479" i="2"/>
  <c r="AZ479" i="2" s="1"/>
  <c r="L485" i="2"/>
  <c r="N485" i="2" s="1"/>
  <c r="K486" i="2"/>
  <c r="J486" i="2"/>
  <c r="AZ475" i="2"/>
  <c r="AM475" i="2"/>
  <c r="AN475" i="2"/>
  <c r="B487" i="2"/>
  <c r="C487" i="2" s="1"/>
  <c r="D487" i="2" s="1"/>
  <c r="E487" i="2" s="1"/>
  <c r="F487" i="2" s="1"/>
  <c r="G487" i="2" s="1"/>
  <c r="H487" i="2" s="1"/>
  <c r="I487" i="2" s="1"/>
  <c r="A488" i="2"/>
  <c r="AO478" i="2"/>
  <c r="AP478" i="2" s="1"/>
  <c r="AQ478" i="2" s="1"/>
  <c r="AR478" i="2" s="1"/>
  <c r="AS478" i="2" s="1"/>
  <c r="AT478" i="2"/>
  <c r="AX478" i="2" s="1"/>
  <c r="AJ480" i="2"/>
  <c r="AK480" i="2"/>
  <c r="BA480" i="2"/>
  <c r="O484" i="2"/>
  <c r="P484" i="2" s="1"/>
  <c r="Q484" i="2" s="1"/>
  <c r="R484" i="2" s="1"/>
  <c r="S484" i="2" s="1"/>
  <c r="T484" i="2"/>
  <c r="U483" i="2"/>
  <c r="V483" i="2" s="1"/>
  <c r="X482" i="2"/>
  <c r="W482" i="2"/>
  <c r="G558" i="1"/>
  <c r="J557" i="1"/>
  <c r="K557" i="1"/>
  <c r="H557" i="1"/>
  <c r="I557" i="1"/>
  <c r="AN477" i="2" l="1"/>
  <c r="AM477" i="2"/>
  <c r="Z481" i="2"/>
  <c r="AG481" i="2" s="1"/>
  <c r="AN479" i="2"/>
  <c r="AM479" i="2"/>
  <c r="M485" i="2"/>
  <c r="T485" i="2" s="1"/>
  <c r="U484" i="2"/>
  <c r="V484" i="2" s="1"/>
  <c r="X484" i="2" s="1"/>
  <c r="Y482" i="2"/>
  <c r="Z482" i="2" s="1"/>
  <c r="J487" i="2"/>
  <c r="K487" i="2"/>
  <c r="W483" i="2"/>
  <c r="X483" i="2"/>
  <c r="AT477" i="2"/>
  <c r="AX477" i="2" s="1"/>
  <c r="AO477" i="2"/>
  <c r="AP477" i="2" s="1"/>
  <c r="AQ477" i="2" s="1"/>
  <c r="AR477" i="2" s="1"/>
  <c r="AS477" i="2" s="1"/>
  <c r="AY478" i="2"/>
  <c r="AU478" i="2"/>
  <c r="AW478" i="2" s="1"/>
  <c r="L486" i="2"/>
  <c r="AM476" i="2"/>
  <c r="AZ476" i="2"/>
  <c r="AN476" i="2"/>
  <c r="B488" i="2"/>
  <c r="C488" i="2" s="1"/>
  <c r="D488" i="2" s="1"/>
  <c r="E488" i="2" s="1"/>
  <c r="F488" i="2" s="1"/>
  <c r="G488" i="2" s="1"/>
  <c r="H488" i="2" s="1"/>
  <c r="I488" i="2" s="1"/>
  <c r="A489" i="2"/>
  <c r="AO475" i="2"/>
  <c r="AP475" i="2" s="1"/>
  <c r="AQ475" i="2" s="1"/>
  <c r="AR475" i="2" s="1"/>
  <c r="AS475" i="2" s="1"/>
  <c r="AT475" i="2"/>
  <c r="AX475" i="2" s="1"/>
  <c r="AL480" i="2"/>
  <c r="G559" i="1"/>
  <c r="I558" i="1"/>
  <c r="H558" i="1"/>
  <c r="K558" i="1"/>
  <c r="J558" i="1"/>
  <c r="AT479" i="2" l="1"/>
  <c r="AX479" i="2" s="1"/>
  <c r="AB481" i="2"/>
  <c r="AC481" i="2" s="1"/>
  <c r="AD481" i="2" s="1"/>
  <c r="AE481" i="2" s="1"/>
  <c r="AF481" i="2" s="1"/>
  <c r="AO479" i="2"/>
  <c r="AP479" i="2" s="1"/>
  <c r="AQ479" i="2" s="1"/>
  <c r="AR479" i="2" s="1"/>
  <c r="AS479" i="2" s="1"/>
  <c r="O485" i="2"/>
  <c r="P485" i="2" s="1"/>
  <c r="Q485" i="2" s="1"/>
  <c r="R485" i="2" s="1"/>
  <c r="S485" i="2" s="1"/>
  <c r="U485" i="2" s="1"/>
  <c r="V485" i="2" s="1"/>
  <c r="X485" i="2" s="1"/>
  <c r="AA482" i="2"/>
  <c r="AB482" i="2" s="1"/>
  <c r="AC482" i="2" s="1"/>
  <c r="AD482" i="2" s="1"/>
  <c r="AE482" i="2" s="1"/>
  <c r="AF482" i="2" s="1"/>
  <c r="W484" i="2"/>
  <c r="AH481" i="2"/>
  <c r="AI481" i="2" s="1"/>
  <c r="BA481" i="2" s="1"/>
  <c r="Y484" i="2"/>
  <c r="Z484" i="2" s="1"/>
  <c r="Y483" i="2"/>
  <c r="AA483" i="2" s="1"/>
  <c r="L487" i="2"/>
  <c r="M487" i="2" s="1"/>
  <c r="J488" i="2"/>
  <c r="K488" i="2"/>
  <c r="B489" i="2"/>
  <c r="C489" i="2" s="1"/>
  <c r="D489" i="2" s="1"/>
  <c r="E489" i="2" s="1"/>
  <c r="F489" i="2" s="1"/>
  <c r="G489" i="2" s="1"/>
  <c r="H489" i="2" s="1"/>
  <c r="I489" i="2" s="1"/>
  <c r="A490" i="2"/>
  <c r="AZ480" i="2"/>
  <c r="AM480" i="2"/>
  <c r="AN480" i="2"/>
  <c r="AT476" i="2"/>
  <c r="AX476" i="2" s="1"/>
  <c r="AO476" i="2"/>
  <c r="AP476" i="2" s="1"/>
  <c r="AQ476" i="2" s="1"/>
  <c r="AR476" i="2" s="1"/>
  <c r="AS476" i="2" s="1"/>
  <c r="AY477" i="2"/>
  <c r="AU477" i="2"/>
  <c r="AW477" i="2" s="1"/>
  <c r="M486" i="2"/>
  <c r="N486" i="2"/>
  <c r="AY479" i="2"/>
  <c r="AU479" i="2"/>
  <c r="AW479" i="2" s="1"/>
  <c r="Z483" i="2"/>
  <c r="AY475" i="2"/>
  <c r="AU475" i="2"/>
  <c r="AW475" i="2" s="1"/>
  <c r="G560" i="1"/>
  <c r="H559" i="1"/>
  <c r="K559" i="1"/>
  <c r="I559" i="1"/>
  <c r="J559" i="1"/>
  <c r="W485" i="2" l="1"/>
  <c r="AA484" i="2"/>
  <c r="AB484" i="2" s="1"/>
  <c r="AC484" i="2" s="1"/>
  <c r="AD484" i="2" s="1"/>
  <c r="AE484" i="2" s="1"/>
  <c r="AF484" i="2" s="1"/>
  <c r="AG482" i="2"/>
  <c r="AH482" i="2" s="1"/>
  <c r="AI482" i="2" s="1"/>
  <c r="N487" i="2"/>
  <c r="AJ481" i="2"/>
  <c r="AK481" i="2"/>
  <c r="L488" i="2"/>
  <c r="M488" i="2" s="1"/>
  <c r="J489" i="2"/>
  <c r="K489" i="2"/>
  <c r="AB483" i="2"/>
  <c r="AC483" i="2" s="1"/>
  <c r="AD483" i="2" s="1"/>
  <c r="AE483" i="2" s="1"/>
  <c r="AF483" i="2" s="1"/>
  <c r="AH483" i="2" s="1"/>
  <c r="AI483" i="2" s="1"/>
  <c r="AG483" i="2"/>
  <c r="O486" i="2"/>
  <c r="P486" i="2" s="1"/>
  <c r="Q486" i="2" s="1"/>
  <c r="R486" i="2" s="1"/>
  <c r="S486" i="2" s="1"/>
  <c r="T486" i="2"/>
  <c r="AY476" i="2"/>
  <c r="AU476" i="2"/>
  <c r="AW476" i="2" s="1"/>
  <c r="AG484" i="2"/>
  <c r="B490" i="2"/>
  <c r="C490" i="2" s="1"/>
  <c r="D490" i="2" s="1"/>
  <c r="E490" i="2" s="1"/>
  <c r="F490" i="2" s="1"/>
  <c r="G490" i="2" s="1"/>
  <c r="H490" i="2" s="1"/>
  <c r="I490" i="2" s="1"/>
  <c r="A491" i="2"/>
  <c r="AT480" i="2"/>
  <c r="AX480" i="2" s="1"/>
  <c r="AO480" i="2"/>
  <c r="AP480" i="2" s="1"/>
  <c r="AQ480" i="2" s="1"/>
  <c r="AR480" i="2" s="1"/>
  <c r="AS480" i="2" s="1"/>
  <c r="T487" i="2"/>
  <c r="O487" i="2"/>
  <c r="P487" i="2" s="1"/>
  <c r="Q487" i="2" s="1"/>
  <c r="R487" i="2" s="1"/>
  <c r="S487" i="2" s="1"/>
  <c r="U487" i="2" s="1"/>
  <c r="V487" i="2" s="1"/>
  <c r="Y485" i="2"/>
  <c r="AL481" i="2"/>
  <c r="I560" i="1"/>
  <c r="G561" i="1"/>
  <c r="H560" i="1"/>
  <c r="J560" i="1"/>
  <c r="K560" i="1"/>
  <c r="AK482" i="2" l="1"/>
  <c r="BA482" i="2"/>
  <c r="AJ482" i="2"/>
  <c r="AH484" i="2"/>
  <c r="AI484" i="2" s="1"/>
  <c r="N488" i="2"/>
  <c r="T488" i="2" s="1"/>
  <c r="L489" i="2"/>
  <c r="Z485" i="2"/>
  <c r="AA485" i="2"/>
  <c r="AJ484" i="2"/>
  <c r="BA484" i="2"/>
  <c r="AK484" i="2"/>
  <c r="M489" i="2"/>
  <c r="N489" i="2"/>
  <c r="J490" i="2"/>
  <c r="K490" i="2"/>
  <c r="AJ483" i="2"/>
  <c r="AK483" i="2"/>
  <c r="BA483" i="2"/>
  <c r="AY480" i="2"/>
  <c r="AU480" i="2"/>
  <c r="AW480" i="2" s="1"/>
  <c r="AL482" i="2"/>
  <c r="AZ481" i="2"/>
  <c r="AM481" i="2"/>
  <c r="AN481" i="2"/>
  <c r="W487" i="2"/>
  <c r="X487" i="2"/>
  <c r="A492" i="2"/>
  <c r="B491" i="2"/>
  <c r="C491" i="2" s="1"/>
  <c r="D491" i="2" s="1"/>
  <c r="E491" i="2" s="1"/>
  <c r="F491" i="2" s="1"/>
  <c r="G491" i="2" s="1"/>
  <c r="H491" i="2" s="1"/>
  <c r="I491" i="2" s="1"/>
  <c r="U486" i="2"/>
  <c r="V486" i="2" s="1"/>
  <c r="G562" i="1"/>
  <c r="K561" i="1"/>
  <c r="H561" i="1"/>
  <c r="J561" i="1"/>
  <c r="I561" i="1"/>
  <c r="O488" i="2" l="1"/>
  <c r="P488" i="2" s="1"/>
  <c r="Q488" i="2" s="1"/>
  <c r="R488" i="2" s="1"/>
  <c r="S488" i="2" s="1"/>
  <c r="U488" i="2" s="1"/>
  <c r="V488" i="2" s="1"/>
  <c r="AL483" i="2"/>
  <c r="AZ483" i="2" s="1"/>
  <c r="K491" i="2"/>
  <c r="J491" i="2"/>
  <c r="AM482" i="2"/>
  <c r="AZ482" i="2"/>
  <c r="AN482" i="2"/>
  <c r="AB485" i="2"/>
  <c r="AC485" i="2" s="1"/>
  <c r="AD485" i="2" s="1"/>
  <c r="AE485" i="2" s="1"/>
  <c r="AF485" i="2" s="1"/>
  <c r="AH485" i="2" s="1"/>
  <c r="AI485" i="2" s="1"/>
  <c r="AG485" i="2"/>
  <c r="Y487" i="2"/>
  <c r="T489" i="2"/>
  <c r="O489" i="2"/>
  <c r="P489" i="2" s="1"/>
  <c r="Q489" i="2" s="1"/>
  <c r="R489" i="2" s="1"/>
  <c r="S489" i="2" s="1"/>
  <c r="A493" i="2"/>
  <c r="B492" i="2"/>
  <c r="C492" i="2" s="1"/>
  <c r="D492" i="2" s="1"/>
  <c r="E492" i="2" s="1"/>
  <c r="F492" i="2" s="1"/>
  <c r="G492" i="2" s="1"/>
  <c r="H492" i="2" s="1"/>
  <c r="I492" i="2" s="1"/>
  <c r="AO481" i="2"/>
  <c r="AP481" i="2" s="1"/>
  <c r="AQ481" i="2" s="1"/>
  <c r="AR481" i="2" s="1"/>
  <c r="AS481" i="2" s="1"/>
  <c r="AT481" i="2"/>
  <c r="AX481" i="2" s="1"/>
  <c r="AL484" i="2"/>
  <c r="W486" i="2"/>
  <c r="X486" i="2"/>
  <c r="L490" i="2"/>
  <c r="K562" i="1"/>
  <c r="H562" i="1"/>
  <c r="I562" i="1"/>
  <c r="J562" i="1"/>
  <c r="G563" i="1"/>
  <c r="W488" i="2" l="1"/>
  <c r="X488" i="2"/>
  <c r="AN483" i="2"/>
  <c r="AM483" i="2"/>
  <c r="AO483" i="2" s="1"/>
  <c r="AP483" i="2" s="1"/>
  <c r="AQ483" i="2" s="1"/>
  <c r="AR483" i="2" s="1"/>
  <c r="AS483" i="2" s="1"/>
  <c r="U489" i="2"/>
  <c r="V489" i="2" s="1"/>
  <c r="X489" i="2" s="1"/>
  <c r="Y488" i="2"/>
  <c r="K492" i="2"/>
  <c r="J492" i="2"/>
  <c r="Z488" i="2"/>
  <c r="AA488" i="2"/>
  <c r="M490" i="2"/>
  <c r="N490" i="2"/>
  <c r="B493" i="2"/>
  <c r="C493" i="2" s="1"/>
  <c r="D493" i="2" s="1"/>
  <c r="E493" i="2" s="1"/>
  <c r="F493" i="2" s="1"/>
  <c r="G493" i="2" s="1"/>
  <c r="H493" i="2" s="1"/>
  <c r="I493" i="2" s="1"/>
  <c r="A494" i="2"/>
  <c r="AJ485" i="2"/>
  <c r="AK485" i="2"/>
  <c r="BA485" i="2"/>
  <c r="L491" i="2"/>
  <c r="AZ484" i="2"/>
  <c r="AM484" i="2"/>
  <c r="AN484" i="2"/>
  <c r="AY481" i="2"/>
  <c r="AU481" i="2"/>
  <c r="AW481" i="2" s="1"/>
  <c r="AO482" i="2"/>
  <c r="AP482" i="2" s="1"/>
  <c r="AQ482" i="2" s="1"/>
  <c r="AR482" i="2" s="1"/>
  <c r="AS482" i="2" s="1"/>
  <c r="AT482" i="2"/>
  <c r="AX482" i="2" s="1"/>
  <c r="Z487" i="2"/>
  <c r="AA487" i="2"/>
  <c r="Y486" i="2"/>
  <c r="K563" i="1"/>
  <c r="I563" i="1"/>
  <c r="H563" i="1"/>
  <c r="J563" i="1"/>
  <c r="G564" i="1"/>
  <c r="W489" i="2" l="1"/>
  <c r="AT483" i="2"/>
  <c r="AX483" i="2" s="1"/>
  <c r="Y489" i="2"/>
  <c r="J493" i="2"/>
  <c r="K493" i="2"/>
  <c r="Z486" i="2"/>
  <c r="AA486" i="2"/>
  <c r="Z489" i="2"/>
  <c r="AA489" i="2"/>
  <c r="AY483" i="2"/>
  <c r="AU483" i="2"/>
  <c r="AW483" i="2" s="1"/>
  <c r="A495" i="2"/>
  <c r="B494" i="2"/>
  <c r="C494" i="2" s="1"/>
  <c r="D494" i="2" s="1"/>
  <c r="E494" i="2" s="1"/>
  <c r="F494" i="2" s="1"/>
  <c r="G494" i="2" s="1"/>
  <c r="H494" i="2" s="1"/>
  <c r="I494" i="2" s="1"/>
  <c r="L492" i="2"/>
  <c r="AT484" i="2"/>
  <c r="AX484" i="2" s="1"/>
  <c r="AO484" i="2"/>
  <c r="AP484" i="2" s="1"/>
  <c r="AQ484" i="2" s="1"/>
  <c r="AR484" i="2" s="1"/>
  <c r="AS484" i="2" s="1"/>
  <c r="AB487" i="2"/>
  <c r="AC487" i="2" s="1"/>
  <c r="AD487" i="2" s="1"/>
  <c r="AE487" i="2" s="1"/>
  <c r="AF487" i="2" s="1"/>
  <c r="AG487" i="2"/>
  <c r="M491" i="2"/>
  <c r="N491" i="2"/>
  <c r="T490" i="2"/>
  <c r="O490" i="2"/>
  <c r="P490" i="2" s="1"/>
  <c r="Q490" i="2" s="1"/>
  <c r="R490" i="2" s="1"/>
  <c r="S490" i="2" s="1"/>
  <c r="AB488" i="2"/>
  <c r="AC488" i="2" s="1"/>
  <c r="AD488" i="2" s="1"/>
  <c r="AE488" i="2" s="1"/>
  <c r="AF488" i="2" s="1"/>
  <c r="AG488" i="2"/>
  <c r="AY482" i="2"/>
  <c r="AU482" i="2"/>
  <c r="AW482" i="2" s="1"/>
  <c r="AL485" i="2"/>
  <c r="K564" i="1"/>
  <c r="H564" i="1"/>
  <c r="I564" i="1"/>
  <c r="G565" i="1"/>
  <c r="J564" i="1"/>
  <c r="AH487" i="2" l="1"/>
  <c r="AI487" i="2" s="1"/>
  <c r="L493" i="2"/>
  <c r="K494" i="2"/>
  <c r="J494" i="2"/>
  <c r="AY484" i="2"/>
  <c r="AU484" i="2"/>
  <c r="AW484" i="2" s="1"/>
  <c r="B495" i="2"/>
  <c r="C495" i="2" s="1"/>
  <c r="D495" i="2" s="1"/>
  <c r="E495" i="2" s="1"/>
  <c r="F495" i="2" s="1"/>
  <c r="G495" i="2" s="1"/>
  <c r="H495" i="2" s="1"/>
  <c r="I495" i="2" s="1"/>
  <c r="A496" i="2"/>
  <c r="AG489" i="2"/>
  <c r="AB489" i="2"/>
  <c r="AC489" i="2" s="1"/>
  <c r="AD489" i="2" s="1"/>
  <c r="AE489" i="2" s="1"/>
  <c r="AF489" i="2" s="1"/>
  <c r="M493" i="2"/>
  <c r="N493" i="2"/>
  <c r="AJ487" i="2"/>
  <c r="AK487" i="2"/>
  <c r="BA487" i="2"/>
  <c r="M492" i="2"/>
  <c r="N492" i="2"/>
  <c r="AG486" i="2"/>
  <c r="AB486" i="2"/>
  <c r="AC486" i="2" s="1"/>
  <c r="AD486" i="2" s="1"/>
  <c r="AE486" i="2" s="1"/>
  <c r="AF486" i="2" s="1"/>
  <c r="U490" i="2"/>
  <c r="V490" i="2" s="1"/>
  <c r="AM485" i="2"/>
  <c r="AZ485" i="2"/>
  <c r="AN485" i="2"/>
  <c r="O491" i="2"/>
  <c r="P491" i="2" s="1"/>
  <c r="Q491" i="2" s="1"/>
  <c r="R491" i="2" s="1"/>
  <c r="S491" i="2" s="1"/>
  <c r="T491" i="2"/>
  <c r="AH488" i="2"/>
  <c r="AI488" i="2" s="1"/>
  <c r="K565" i="1"/>
  <c r="H565" i="1"/>
  <c r="J565" i="1"/>
  <c r="G566" i="1"/>
  <c r="I565" i="1"/>
  <c r="U491" i="2" l="1"/>
  <c r="V491" i="2" s="1"/>
  <c r="AH489" i="2"/>
  <c r="AI489" i="2" s="1"/>
  <c r="L494" i="2"/>
  <c r="N494" i="2" s="1"/>
  <c r="K495" i="2"/>
  <c r="J495" i="2"/>
  <c r="X491" i="2"/>
  <c r="W491" i="2"/>
  <c r="W490" i="2"/>
  <c r="X490" i="2"/>
  <c r="O492" i="2"/>
  <c r="P492" i="2" s="1"/>
  <c r="Q492" i="2" s="1"/>
  <c r="R492" i="2" s="1"/>
  <c r="S492" i="2" s="1"/>
  <c r="T492" i="2"/>
  <c r="AO485" i="2"/>
  <c r="AP485" i="2" s="1"/>
  <c r="AQ485" i="2" s="1"/>
  <c r="AR485" i="2" s="1"/>
  <c r="AS485" i="2" s="1"/>
  <c r="AT485" i="2"/>
  <c r="AX485" i="2" s="1"/>
  <c r="A497" i="2"/>
  <c r="B496" i="2"/>
  <c r="C496" i="2" s="1"/>
  <c r="D496" i="2" s="1"/>
  <c r="E496" i="2" s="1"/>
  <c r="F496" i="2" s="1"/>
  <c r="G496" i="2" s="1"/>
  <c r="H496" i="2" s="1"/>
  <c r="I496" i="2" s="1"/>
  <c r="M494" i="2"/>
  <c r="AL487" i="2"/>
  <c r="BA488" i="2"/>
  <c r="AJ488" i="2"/>
  <c r="AK488" i="2"/>
  <c r="BA489" i="2"/>
  <c r="AJ489" i="2"/>
  <c r="AK489" i="2"/>
  <c r="O493" i="2"/>
  <c r="P493" i="2" s="1"/>
  <c r="Q493" i="2" s="1"/>
  <c r="R493" i="2" s="1"/>
  <c r="S493" i="2" s="1"/>
  <c r="U493" i="2" s="1"/>
  <c r="V493" i="2" s="1"/>
  <c r="T493" i="2"/>
  <c r="AH486" i="2"/>
  <c r="AI486" i="2" s="1"/>
  <c r="J566" i="1"/>
  <c r="H566" i="1"/>
  <c r="G567" i="1"/>
  <c r="I566" i="1"/>
  <c r="K566" i="1"/>
  <c r="L495" i="2" l="1"/>
  <c r="U492" i="2"/>
  <c r="V492" i="2" s="1"/>
  <c r="X492" i="2" s="1"/>
  <c r="Y491" i="2"/>
  <c r="AL488" i="2"/>
  <c r="K496" i="2"/>
  <c r="J496" i="2"/>
  <c r="O494" i="2"/>
  <c r="P494" i="2" s="1"/>
  <c r="Q494" i="2" s="1"/>
  <c r="R494" i="2" s="1"/>
  <c r="S494" i="2" s="1"/>
  <c r="T494" i="2"/>
  <c r="AY485" i="2"/>
  <c r="AU485" i="2"/>
  <c r="AW485" i="2" s="1"/>
  <c r="Y490" i="2"/>
  <c r="W493" i="2"/>
  <c r="X493" i="2"/>
  <c r="M495" i="2"/>
  <c r="N495" i="2"/>
  <c r="AZ487" i="2"/>
  <c r="AM487" i="2"/>
  <c r="AN487" i="2"/>
  <c r="B497" i="2"/>
  <c r="C497" i="2" s="1"/>
  <c r="D497" i="2" s="1"/>
  <c r="E497" i="2" s="1"/>
  <c r="F497" i="2" s="1"/>
  <c r="G497" i="2" s="1"/>
  <c r="H497" i="2" s="1"/>
  <c r="I497" i="2" s="1"/>
  <c r="A498" i="2"/>
  <c r="W492" i="2"/>
  <c r="AM488" i="2"/>
  <c r="AZ488" i="2"/>
  <c r="AN488" i="2"/>
  <c r="BA486" i="2"/>
  <c r="AJ486" i="2"/>
  <c r="AK486" i="2"/>
  <c r="Z491" i="2"/>
  <c r="AA491" i="2"/>
  <c r="AL489" i="2"/>
  <c r="I567" i="1"/>
  <c r="K567" i="1"/>
  <c r="H567" i="1"/>
  <c r="J567" i="1"/>
  <c r="G568" i="1"/>
  <c r="U494" i="2" l="1"/>
  <c r="V494" i="2" s="1"/>
  <c r="Y492" i="2"/>
  <c r="K497" i="2"/>
  <c r="J497" i="2"/>
  <c r="Z492" i="2"/>
  <c r="AA492" i="2"/>
  <c r="AO487" i="2"/>
  <c r="AP487" i="2" s="1"/>
  <c r="AQ487" i="2" s="1"/>
  <c r="AR487" i="2" s="1"/>
  <c r="AS487" i="2" s="1"/>
  <c r="AT487" i="2"/>
  <c r="AX487" i="2" s="1"/>
  <c r="AZ489" i="2"/>
  <c r="AM489" i="2"/>
  <c r="AN489" i="2"/>
  <c r="AO488" i="2"/>
  <c r="AP488" i="2" s="1"/>
  <c r="AQ488" i="2" s="1"/>
  <c r="AR488" i="2" s="1"/>
  <c r="AS488" i="2" s="1"/>
  <c r="AT488" i="2"/>
  <c r="AX488" i="2" s="1"/>
  <c r="O495" i="2"/>
  <c r="P495" i="2" s="1"/>
  <c r="Q495" i="2" s="1"/>
  <c r="R495" i="2" s="1"/>
  <c r="S495" i="2" s="1"/>
  <c r="T495" i="2"/>
  <c r="AL486" i="2"/>
  <c r="L496" i="2"/>
  <c r="Z490" i="2"/>
  <c r="AA490" i="2"/>
  <c r="W494" i="2"/>
  <c r="X494" i="2"/>
  <c r="AB491" i="2"/>
  <c r="AC491" i="2" s="1"/>
  <c r="AD491" i="2" s="1"/>
  <c r="AE491" i="2" s="1"/>
  <c r="AF491" i="2" s="1"/>
  <c r="AG491" i="2"/>
  <c r="A499" i="2"/>
  <c r="B498" i="2"/>
  <c r="C498" i="2" s="1"/>
  <c r="D498" i="2" s="1"/>
  <c r="E498" i="2" s="1"/>
  <c r="F498" i="2" s="1"/>
  <c r="G498" i="2" s="1"/>
  <c r="H498" i="2" s="1"/>
  <c r="I498" i="2" s="1"/>
  <c r="Y493" i="2"/>
  <c r="K568" i="1"/>
  <c r="J568" i="1"/>
  <c r="G569" i="1"/>
  <c r="I568" i="1"/>
  <c r="H568" i="1"/>
  <c r="AH491" i="2" l="1"/>
  <c r="AI491" i="2" s="1"/>
  <c r="Y494" i="2"/>
  <c r="J498" i="2"/>
  <c r="K498" i="2"/>
  <c r="AY487" i="2"/>
  <c r="AU487" i="2"/>
  <c r="AW487" i="2" s="1"/>
  <c r="Z494" i="2"/>
  <c r="AA494" i="2"/>
  <c r="AM486" i="2"/>
  <c r="AZ486" i="2"/>
  <c r="AN486" i="2"/>
  <c r="AY488" i="2"/>
  <c r="AU488" i="2"/>
  <c r="AW488" i="2" s="1"/>
  <c r="L497" i="2"/>
  <c r="Z493" i="2"/>
  <c r="AA493" i="2"/>
  <c r="B499" i="2"/>
  <c r="C499" i="2" s="1"/>
  <c r="D499" i="2" s="1"/>
  <c r="E499" i="2" s="1"/>
  <c r="F499" i="2" s="1"/>
  <c r="G499" i="2" s="1"/>
  <c r="H499" i="2" s="1"/>
  <c r="I499" i="2" s="1"/>
  <c r="A500" i="2"/>
  <c r="M496" i="2"/>
  <c r="N496" i="2"/>
  <c r="AG492" i="2"/>
  <c r="AB492" i="2"/>
  <c r="AC492" i="2" s="1"/>
  <c r="AD492" i="2" s="1"/>
  <c r="AE492" i="2" s="1"/>
  <c r="AF492" i="2" s="1"/>
  <c r="AH492" i="2" s="1"/>
  <c r="AI492" i="2" s="1"/>
  <c r="AJ491" i="2"/>
  <c r="AK491" i="2"/>
  <c r="BA491" i="2"/>
  <c r="AB490" i="2"/>
  <c r="AC490" i="2" s="1"/>
  <c r="AD490" i="2" s="1"/>
  <c r="AE490" i="2" s="1"/>
  <c r="AF490" i="2" s="1"/>
  <c r="AH490" i="2" s="1"/>
  <c r="AI490" i="2" s="1"/>
  <c r="AG490" i="2"/>
  <c r="AO489" i="2"/>
  <c r="AP489" i="2" s="1"/>
  <c r="AQ489" i="2" s="1"/>
  <c r="AR489" i="2" s="1"/>
  <c r="AS489" i="2" s="1"/>
  <c r="AT489" i="2"/>
  <c r="AX489" i="2" s="1"/>
  <c r="U495" i="2"/>
  <c r="V495" i="2" s="1"/>
  <c r="I569" i="1"/>
  <c r="G570" i="1"/>
  <c r="J569" i="1"/>
  <c r="H569" i="1"/>
  <c r="K569" i="1"/>
  <c r="L498" i="2" l="1"/>
  <c r="W495" i="2"/>
  <c r="X495" i="2"/>
  <c r="J499" i="2"/>
  <c r="K499" i="2"/>
  <c r="AG493" i="2"/>
  <c r="AB493" i="2"/>
  <c r="AC493" i="2" s="1"/>
  <c r="AD493" i="2" s="1"/>
  <c r="AE493" i="2" s="1"/>
  <c r="AF493" i="2" s="1"/>
  <c r="AH493" i="2" s="1"/>
  <c r="AI493" i="2" s="1"/>
  <c r="AB494" i="2"/>
  <c r="AC494" i="2" s="1"/>
  <c r="AD494" i="2" s="1"/>
  <c r="AE494" i="2" s="1"/>
  <c r="AF494" i="2" s="1"/>
  <c r="AH494" i="2" s="1"/>
  <c r="AI494" i="2" s="1"/>
  <c r="AG494" i="2"/>
  <c r="M498" i="2"/>
  <c r="N498" i="2"/>
  <c r="AY489" i="2"/>
  <c r="AU489" i="2"/>
  <c r="AW489" i="2" s="1"/>
  <c r="BA492" i="2"/>
  <c r="AK492" i="2"/>
  <c r="AJ492" i="2"/>
  <c r="AO486" i="2"/>
  <c r="AP486" i="2" s="1"/>
  <c r="AQ486" i="2" s="1"/>
  <c r="AR486" i="2" s="1"/>
  <c r="AS486" i="2" s="1"/>
  <c r="AT486" i="2"/>
  <c r="AX486" i="2" s="1"/>
  <c r="AK490" i="2"/>
  <c r="AJ490" i="2"/>
  <c r="AL490" i="2" s="1"/>
  <c r="BA490" i="2"/>
  <c r="T496" i="2"/>
  <c r="O496" i="2"/>
  <c r="P496" i="2" s="1"/>
  <c r="Q496" i="2" s="1"/>
  <c r="R496" i="2" s="1"/>
  <c r="S496" i="2" s="1"/>
  <c r="U496" i="2" s="1"/>
  <c r="V496" i="2" s="1"/>
  <c r="A501" i="2"/>
  <c r="B500" i="2"/>
  <c r="C500" i="2" s="1"/>
  <c r="D500" i="2" s="1"/>
  <c r="E500" i="2" s="1"/>
  <c r="F500" i="2" s="1"/>
  <c r="G500" i="2" s="1"/>
  <c r="H500" i="2" s="1"/>
  <c r="I500" i="2" s="1"/>
  <c r="M497" i="2"/>
  <c r="N497" i="2"/>
  <c r="AL491" i="2"/>
  <c r="J570" i="1"/>
  <c r="K570" i="1"/>
  <c r="I570" i="1"/>
  <c r="H570" i="1"/>
  <c r="G571" i="1"/>
  <c r="AL492" i="2" l="1"/>
  <c r="Y495" i="2"/>
  <c r="J500" i="2"/>
  <c r="K500" i="2"/>
  <c r="T498" i="2"/>
  <c r="O498" i="2"/>
  <c r="P498" i="2" s="1"/>
  <c r="Q498" i="2" s="1"/>
  <c r="R498" i="2" s="1"/>
  <c r="S498" i="2" s="1"/>
  <c r="U498" i="2" s="1"/>
  <c r="V498" i="2" s="1"/>
  <c r="Z495" i="2"/>
  <c r="AA495" i="2"/>
  <c r="W496" i="2"/>
  <c r="X496" i="2"/>
  <c r="AJ493" i="2"/>
  <c r="BA493" i="2"/>
  <c r="AK493" i="2"/>
  <c r="A502" i="2"/>
  <c r="B501" i="2"/>
  <c r="C501" i="2" s="1"/>
  <c r="D501" i="2" s="1"/>
  <c r="E501" i="2" s="1"/>
  <c r="F501" i="2" s="1"/>
  <c r="G501" i="2" s="1"/>
  <c r="H501" i="2" s="1"/>
  <c r="I501" i="2" s="1"/>
  <c r="AM490" i="2"/>
  <c r="AZ490" i="2"/>
  <c r="AN490" i="2"/>
  <c r="AZ492" i="2"/>
  <c r="AM492" i="2"/>
  <c r="AN492" i="2"/>
  <c r="AJ494" i="2"/>
  <c r="BA494" i="2"/>
  <c r="AK494" i="2"/>
  <c r="L499" i="2"/>
  <c r="AM491" i="2"/>
  <c r="AZ491" i="2"/>
  <c r="AN491" i="2"/>
  <c r="O497" i="2"/>
  <c r="P497" i="2" s="1"/>
  <c r="Q497" i="2" s="1"/>
  <c r="R497" i="2" s="1"/>
  <c r="S497" i="2" s="1"/>
  <c r="T497" i="2"/>
  <c r="AY486" i="2"/>
  <c r="AU486" i="2"/>
  <c r="AW486" i="2" s="1"/>
  <c r="I571" i="1"/>
  <c r="G572" i="1"/>
  <c r="K571" i="1"/>
  <c r="H571" i="1"/>
  <c r="J571" i="1"/>
  <c r="AL494" i="2" l="1"/>
  <c r="AL493" i="2"/>
  <c r="L500" i="2"/>
  <c r="J501" i="2"/>
  <c r="K501" i="2"/>
  <c r="AZ493" i="2"/>
  <c r="AM493" i="2"/>
  <c r="AN493" i="2"/>
  <c r="AB495" i="2"/>
  <c r="AC495" i="2" s="1"/>
  <c r="AD495" i="2" s="1"/>
  <c r="AE495" i="2" s="1"/>
  <c r="AF495" i="2" s="1"/>
  <c r="AH495" i="2" s="1"/>
  <c r="AI495" i="2" s="1"/>
  <c r="AG495" i="2"/>
  <c r="M500" i="2"/>
  <c r="N500" i="2"/>
  <c r="AT492" i="2"/>
  <c r="AX492" i="2" s="1"/>
  <c r="AO492" i="2"/>
  <c r="AP492" i="2" s="1"/>
  <c r="AQ492" i="2" s="1"/>
  <c r="AR492" i="2" s="1"/>
  <c r="AS492" i="2" s="1"/>
  <c r="AO490" i="2"/>
  <c r="AP490" i="2" s="1"/>
  <c r="AQ490" i="2" s="1"/>
  <c r="AR490" i="2" s="1"/>
  <c r="AS490" i="2" s="1"/>
  <c r="AT490" i="2"/>
  <c r="AX490" i="2" s="1"/>
  <c r="M499" i="2"/>
  <c r="N499" i="2"/>
  <c r="U497" i="2"/>
  <c r="V497" i="2" s="1"/>
  <c r="Y496" i="2"/>
  <c r="AT491" i="2"/>
  <c r="AX491" i="2" s="1"/>
  <c r="AO491" i="2"/>
  <c r="AP491" i="2" s="1"/>
  <c r="AQ491" i="2" s="1"/>
  <c r="AR491" i="2" s="1"/>
  <c r="AS491" i="2" s="1"/>
  <c r="AM494" i="2"/>
  <c r="AZ494" i="2"/>
  <c r="AN494" i="2"/>
  <c r="B502" i="2"/>
  <c r="C502" i="2" s="1"/>
  <c r="D502" i="2" s="1"/>
  <c r="E502" i="2" s="1"/>
  <c r="F502" i="2" s="1"/>
  <c r="G502" i="2" s="1"/>
  <c r="H502" i="2" s="1"/>
  <c r="I502" i="2" s="1"/>
  <c r="A503" i="2"/>
  <c r="W498" i="2"/>
  <c r="X498" i="2"/>
  <c r="I572" i="1"/>
  <c r="G573" i="1"/>
  <c r="K572" i="1"/>
  <c r="J572" i="1"/>
  <c r="H572" i="1"/>
  <c r="L501" i="2" l="1"/>
  <c r="Y498" i="2"/>
  <c r="AA498" i="2" s="1"/>
  <c r="J502" i="2"/>
  <c r="K502" i="2"/>
  <c r="Z496" i="2"/>
  <c r="AA496" i="2"/>
  <c r="M501" i="2"/>
  <c r="N501" i="2"/>
  <c r="T499" i="2"/>
  <c r="O499" i="2"/>
  <c r="P499" i="2" s="1"/>
  <c r="Q499" i="2" s="1"/>
  <c r="R499" i="2" s="1"/>
  <c r="S499" i="2" s="1"/>
  <c r="U499" i="2" s="1"/>
  <c r="V499" i="2" s="1"/>
  <c r="AK495" i="2"/>
  <c r="BA495" i="2"/>
  <c r="AJ495" i="2"/>
  <c r="AY491" i="2"/>
  <c r="AU491" i="2"/>
  <c r="AW491" i="2" s="1"/>
  <c r="AY492" i="2"/>
  <c r="AU492" i="2"/>
  <c r="AW492" i="2" s="1"/>
  <c r="Z498" i="2"/>
  <c r="B503" i="2"/>
  <c r="C503" i="2" s="1"/>
  <c r="D503" i="2" s="1"/>
  <c r="E503" i="2" s="1"/>
  <c r="F503" i="2" s="1"/>
  <c r="G503" i="2" s="1"/>
  <c r="H503" i="2" s="1"/>
  <c r="I503" i="2" s="1"/>
  <c r="A504" i="2"/>
  <c r="AO494" i="2"/>
  <c r="AP494" i="2" s="1"/>
  <c r="AQ494" i="2" s="1"/>
  <c r="AR494" i="2" s="1"/>
  <c r="AS494" i="2" s="1"/>
  <c r="AT494" i="2"/>
  <c r="AX494" i="2" s="1"/>
  <c r="X497" i="2"/>
  <c r="W497" i="2"/>
  <c r="AY490" i="2"/>
  <c r="AU490" i="2"/>
  <c r="AW490" i="2" s="1"/>
  <c r="T500" i="2"/>
  <c r="O500" i="2"/>
  <c r="P500" i="2" s="1"/>
  <c r="Q500" i="2" s="1"/>
  <c r="R500" i="2" s="1"/>
  <c r="S500" i="2" s="1"/>
  <c r="U500" i="2" s="1"/>
  <c r="V500" i="2" s="1"/>
  <c r="AT493" i="2"/>
  <c r="AX493" i="2" s="1"/>
  <c r="AO493" i="2"/>
  <c r="AP493" i="2" s="1"/>
  <c r="AQ493" i="2" s="1"/>
  <c r="AR493" i="2" s="1"/>
  <c r="AS493" i="2" s="1"/>
  <c r="G574" i="1"/>
  <c r="H573" i="1"/>
  <c r="I573" i="1"/>
  <c r="K573" i="1"/>
  <c r="J573" i="1"/>
  <c r="Y497" i="2" l="1"/>
  <c r="L502" i="2"/>
  <c r="J503" i="2"/>
  <c r="K503" i="2"/>
  <c r="O501" i="2"/>
  <c r="P501" i="2" s="1"/>
  <c r="Q501" i="2" s="1"/>
  <c r="R501" i="2" s="1"/>
  <c r="S501" i="2" s="1"/>
  <c r="U501" i="2" s="1"/>
  <c r="V501" i="2" s="1"/>
  <c r="T501" i="2"/>
  <c r="M502" i="2"/>
  <c r="N502" i="2"/>
  <c r="X500" i="2"/>
  <c r="W500" i="2"/>
  <c r="Z497" i="2"/>
  <c r="AA497" i="2"/>
  <c r="AY494" i="2"/>
  <c r="AU494" i="2"/>
  <c r="AW494" i="2" s="1"/>
  <c r="B504" i="2"/>
  <c r="C504" i="2" s="1"/>
  <c r="D504" i="2" s="1"/>
  <c r="E504" i="2" s="1"/>
  <c r="F504" i="2" s="1"/>
  <c r="G504" i="2" s="1"/>
  <c r="H504" i="2" s="1"/>
  <c r="I504" i="2" s="1"/>
  <c r="A505" i="2"/>
  <c r="AG496" i="2"/>
  <c r="AB496" i="2"/>
  <c r="AC496" i="2" s="1"/>
  <c r="AD496" i="2" s="1"/>
  <c r="AE496" i="2" s="1"/>
  <c r="AF496" i="2" s="1"/>
  <c r="AL495" i="2"/>
  <c r="AY493" i="2"/>
  <c r="AU493" i="2"/>
  <c r="AW493" i="2" s="1"/>
  <c r="AG498" i="2"/>
  <c r="AB498" i="2"/>
  <c r="AC498" i="2" s="1"/>
  <c r="AD498" i="2" s="1"/>
  <c r="AE498" i="2" s="1"/>
  <c r="AF498" i="2" s="1"/>
  <c r="W499" i="2"/>
  <c r="X499" i="2"/>
  <c r="J574" i="1"/>
  <c r="G575" i="1"/>
  <c r="I574" i="1"/>
  <c r="H574" i="1"/>
  <c r="K574" i="1"/>
  <c r="Y499" i="2" l="1"/>
  <c r="L503" i="2"/>
  <c r="AH496" i="2"/>
  <c r="AI496" i="2" s="1"/>
  <c r="AK496" i="2" s="1"/>
  <c r="J504" i="2"/>
  <c r="K504" i="2"/>
  <c r="Z499" i="2"/>
  <c r="AA499" i="2"/>
  <c r="AB497" i="2"/>
  <c r="AC497" i="2" s="1"/>
  <c r="AD497" i="2" s="1"/>
  <c r="AE497" i="2" s="1"/>
  <c r="AF497" i="2" s="1"/>
  <c r="AH497" i="2" s="1"/>
  <c r="AI497" i="2" s="1"/>
  <c r="AG497" i="2"/>
  <c r="T502" i="2"/>
  <c r="O502" i="2"/>
  <c r="P502" i="2" s="1"/>
  <c r="Q502" i="2" s="1"/>
  <c r="R502" i="2" s="1"/>
  <c r="S502" i="2" s="1"/>
  <c r="U502" i="2" s="1"/>
  <c r="V502" i="2" s="1"/>
  <c r="M503" i="2"/>
  <c r="N503" i="2"/>
  <c r="A506" i="2"/>
  <c r="B505" i="2"/>
  <c r="C505" i="2" s="1"/>
  <c r="D505" i="2" s="1"/>
  <c r="E505" i="2" s="1"/>
  <c r="F505" i="2" s="1"/>
  <c r="G505" i="2" s="1"/>
  <c r="H505" i="2" s="1"/>
  <c r="I505" i="2" s="1"/>
  <c r="BA496" i="2"/>
  <c r="X501" i="2"/>
  <c r="W501" i="2"/>
  <c r="Y501" i="2" s="1"/>
  <c r="AM495" i="2"/>
  <c r="AZ495" i="2"/>
  <c r="AN495" i="2"/>
  <c r="AH498" i="2"/>
  <c r="AI498" i="2" s="1"/>
  <c r="Y500" i="2"/>
  <c r="G576" i="1"/>
  <c r="I575" i="1"/>
  <c r="H575" i="1"/>
  <c r="J575" i="1"/>
  <c r="K575" i="1"/>
  <c r="L504" i="2" l="1"/>
  <c r="AJ496" i="2"/>
  <c r="J505" i="2"/>
  <c r="K505" i="2"/>
  <c r="AT495" i="2"/>
  <c r="AX495" i="2" s="1"/>
  <c r="AO495" i="2"/>
  <c r="AP495" i="2" s="1"/>
  <c r="AQ495" i="2" s="1"/>
  <c r="AR495" i="2" s="1"/>
  <c r="AS495" i="2" s="1"/>
  <c r="BA497" i="2"/>
  <c r="AJ497" i="2"/>
  <c r="AK497" i="2"/>
  <c r="M504" i="2"/>
  <c r="N504" i="2"/>
  <c r="Z500" i="2"/>
  <c r="AA500" i="2"/>
  <c r="T503" i="2"/>
  <c r="O503" i="2"/>
  <c r="P503" i="2" s="1"/>
  <c r="Q503" i="2" s="1"/>
  <c r="R503" i="2" s="1"/>
  <c r="S503" i="2" s="1"/>
  <c r="U503" i="2" s="1"/>
  <c r="V503" i="2" s="1"/>
  <c r="AL496" i="2"/>
  <c r="AK498" i="2"/>
  <c r="BA498" i="2"/>
  <c r="AJ498" i="2"/>
  <c r="AL498" i="2" s="1"/>
  <c r="A507" i="2"/>
  <c r="B506" i="2"/>
  <c r="C506" i="2" s="1"/>
  <c r="D506" i="2" s="1"/>
  <c r="E506" i="2" s="1"/>
  <c r="F506" i="2" s="1"/>
  <c r="G506" i="2" s="1"/>
  <c r="H506" i="2" s="1"/>
  <c r="I506" i="2" s="1"/>
  <c r="AB499" i="2"/>
  <c r="AC499" i="2" s="1"/>
  <c r="AD499" i="2" s="1"/>
  <c r="AE499" i="2" s="1"/>
  <c r="AF499" i="2" s="1"/>
  <c r="AG499" i="2"/>
  <c r="Z501" i="2"/>
  <c r="AA501" i="2"/>
  <c r="X502" i="2"/>
  <c r="W502" i="2"/>
  <c r="I576" i="1"/>
  <c r="G577" i="1"/>
  <c r="H576" i="1"/>
  <c r="K576" i="1"/>
  <c r="J576" i="1"/>
  <c r="AH499" i="2" l="1"/>
  <c r="AI499" i="2" s="1"/>
  <c r="AL497" i="2"/>
  <c r="L505" i="2"/>
  <c r="J506" i="2"/>
  <c r="K506" i="2"/>
  <c r="AG501" i="2"/>
  <c r="AB501" i="2"/>
  <c r="AC501" i="2" s="1"/>
  <c r="AD501" i="2" s="1"/>
  <c r="AE501" i="2" s="1"/>
  <c r="AF501" i="2" s="1"/>
  <c r="AH501" i="2" s="1"/>
  <c r="AI501" i="2" s="1"/>
  <c r="AM498" i="2"/>
  <c r="AZ498" i="2"/>
  <c r="AN498" i="2"/>
  <c r="X503" i="2"/>
  <c r="W503" i="2"/>
  <c r="M505" i="2"/>
  <c r="N505" i="2"/>
  <c r="A508" i="2"/>
  <c r="B507" i="2"/>
  <c r="C507" i="2" s="1"/>
  <c r="D507" i="2" s="1"/>
  <c r="E507" i="2" s="1"/>
  <c r="F507" i="2" s="1"/>
  <c r="G507" i="2" s="1"/>
  <c r="H507" i="2" s="1"/>
  <c r="I507" i="2" s="1"/>
  <c r="AZ496" i="2"/>
  <c r="AM496" i="2"/>
  <c r="AN496" i="2"/>
  <c r="AB500" i="2"/>
  <c r="AC500" i="2" s="1"/>
  <c r="AD500" i="2" s="1"/>
  <c r="AE500" i="2" s="1"/>
  <c r="AF500" i="2" s="1"/>
  <c r="AG500" i="2"/>
  <c r="AZ497" i="2"/>
  <c r="AM497" i="2"/>
  <c r="AN497" i="2"/>
  <c r="BA499" i="2"/>
  <c r="K24" i="1" s="1"/>
  <c r="AK499" i="2"/>
  <c r="AJ499" i="2"/>
  <c r="O504" i="2"/>
  <c r="P504" i="2" s="1"/>
  <c r="Q504" i="2" s="1"/>
  <c r="R504" i="2" s="1"/>
  <c r="S504" i="2" s="1"/>
  <c r="T504" i="2"/>
  <c r="AY495" i="2"/>
  <c r="AU495" i="2"/>
  <c r="AW495" i="2" s="1"/>
  <c r="Y502" i="2"/>
  <c r="H577" i="1"/>
  <c r="J577" i="1"/>
  <c r="G578" i="1"/>
  <c r="I577" i="1"/>
  <c r="K577" i="1"/>
  <c r="AH500" i="2" l="1"/>
  <c r="AI500" i="2" s="1"/>
  <c r="U504" i="2"/>
  <c r="V504" i="2" s="1"/>
  <c r="AL499" i="2"/>
  <c r="L506" i="2"/>
  <c r="K507" i="2"/>
  <c r="J507" i="2"/>
  <c r="AJ500" i="2"/>
  <c r="AK500" i="2"/>
  <c r="BA500" i="2"/>
  <c r="AT498" i="2"/>
  <c r="AX498" i="2" s="1"/>
  <c r="AO498" i="2"/>
  <c r="AP498" i="2" s="1"/>
  <c r="AQ498" i="2" s="1"/>
  <c r="AR498" i="2" s="1"/>
  <c r="AS498" i="2" s="1"/>
  <c r="M506" i="2"/>
  <c r="N506" i="2"/>
  <c r="Y503" i="2"/>
  <c r="W504" i="2"/>
  <c r="X504" i="2"/>
  <c r="O505" i="2"/>
  <c r="P505" i="2" s="1"/>
  <c r="Q505" i="2" s="1"/>
  <c r="R505" i="2" s="1"/>
  <c r="S505" i="2" s="1"/>
  <c r="T505" i="2"/>
  <c r="Z502" i="2"/>
  <c r="AA502" i="2"/>
  <c r="AO496" i="2"/>
  <c r="AP496" i="2" s="1"/>
  <c r="AQ496" i="2" s="1"/>
  <c r="AR496" i="2" s="1"/>
  <c r="AS496" i="2" s="1"/>
  <c r="AT496" i="2"/>
  <c r="AX496" i="2" s="1"/>
  <c r="AZ499" i="2"/>
  <c r="J24" i="1" s="1"/>
  <c r="AM499" i="2"/>
  <c r="AN499" i="2"/>
  <c r="AO497" i="2"/>
  <c r="AP497" i="2" s="1"/>
  <c r="AQ497" i="2" s="1"/>
  <c r="AR497" i="2" s="1"/>
  <c r="AS497" i="2" s="1"/>
  <c r="AT497" i="2"/>
  <c r="AX497" i="2" s="1"/>
  <c r="B508" i="2"/>
  <c r="C508" i="2" s="1"/>
  <c r="D508" i="2" s="1"/>
  <c r="E508" i="2" s="1"/>
  <c r="F508" i="2" s="1"/>
  <c r="G508" i="2" s="1"/>
  <c r="H508" i="2" s="1"/>
  <c r="I508" i="2" s="1"/>
  <c r="A509" i="2"/>
  <c r="BA501" i="2"/>
  <c r="AJ501" i="2"/>
  <c r="AK501" i="2"/>
  <c r="G579" i="1"/>
  <c r="H578" i="1"/>
  <c r="K578" i="1"/>
  <c r="J578" i="1"/>
  <c r="I578" i="1"/>
  <c r="U505" i="2" l="1"/>
  <c r="V505" i="2" s="1"/>
  <c r="Y504" i="2"/>
  <c r="AL500" i="2"/>
  <c r="B509" i="2"/>
  <c r="C509" i="2" s="1"/>
  <c r="D509" i="2" s="1"/>
  <c r="E509" i="2" s="1"/>
  <c r="F509" i="2" s="1"/>
  <c r="G509" i="2" s="1"/>
  <c r="H509" i="2" s="1"/>
  <c r="I509" i="2" s="1"/>
  <c r="A510" i="2"/>
  <c r="AY496" i="2"/>
  <c r="AU496" i="2"/>
  <c r="AW496" i="2" s="1"/>
  <c r="X505" i="2"/>
  <c r="W505" i="2"/>
  <c r="J508" i="2"/>
  <c r="K508" i="2"/>
  <c r="AY497" i="2"/>
  <c r="AU497" i="2"/>
  <c r="AW497" i="2" s="1"/>
  <c r="Z503" i="2"/>
  <c r="AA503" i="2"/>
  <c r="AL501" i="2"/>
  <c r="L507" i="2"/>
  <c r="AB502" i="2"/>
  <c r="AC502" i="2" s="1"/>
  <c r="AD502" i="2" s="1"/>
  <c r="AE502" i="2" s="1"/>
  <c r="AF502" i="2" s="1"/>
  <c r="AG502" i="2"/>
  <c r="Z504" i="2"/>
  <c r="AA504" i="2"/>
  <c r="AY498" i="2"/>
  <c r="AU498" i="2"/>
  <c r="AW498" i="2" s="1"/>
  <c r="AM500" i="2"/>
  <c r="AZ500" i="2"/>
  <c r="AN500" i="2"/>
  <c r="AT499" i="2"/>
  <c r="AX499" i="2" s="1"/>
  <c r="AO499" i="2"/>
  <c r="AP499" i="2" s="1"/>
  <c r="AQ499" i="2" s="1"/>
  <c r="AR499" i="2" s="1"/>
  <c r="AS499" i="2" s="1"/>
  <c r="T506" i="2"/>
  <c r="O506" i="2"/>
  <c r="P506" i="2" s="1"/>
  <c r="Q506" i="2" s="1"/>
  <c r="R506" i="2" s="1"/>
  <c r="S506" i="2" s="1"/>
  <c r="U506" i="2" s="1"/>
  <c r="V506" i="2" s="1"/>
  <c r="J579" i="1"/>
  <c r="K579" i="1"/>
  <c r="G580" i="1"/>
  <c r="H579" i="1"/>
  <c r="I579" i="1"/>
  <c r="AH502" i="2" l="1"/>
  <c r="AI502" i="2" s="1"/>
  <c r="Y505" i="2"/>
  <c r="L508" i="2"/>
  <c r="J509" i="2"/>
  <c r="K509" i="2"/>
  <c r="Z505" i="2"/>
  <c r="AA505" i="2"/>
  <c r="AK502" i="2"/>
  <c r="BA502" i="2"/>
  <c r="AJ502" i="2"/>
  <c r="AB503" i="2"/>
  <c r="AC503" i="2" s="1"/>
  <c r="AD503" i="2" s="1"/>
  <c r="AE503" i="2" s="1"/>
  <c r="AF503" i="2" s="1"/>
  <c r="AG503" i="2"/>
  <c r="M508" i="2"/>
  <c r="N508" i="2"/>
  <c r="A511" i="2"/>
  <c r="B510" i="2"/>
  <c r="C510" i="2" s="1"/>
  <c r="D510" i="2" s="1"/>
  <c r="E510" i="2" s="1"/>
  <c r="F510" i="2" s="1"/>
  <c r="G510" i="2" s="1"/>
  <c r="H510" i="2" s="1"/>
  <c r="I510" i="2" s="1"/>
  <c r="X506" i="2"/>
  <c r="W506" i="2"/>
  <c r="M507" i="2"/>
  <c r="N507" i="2"/>
  <c r="AY499" i="2"/>
  <c r="I24" i="1" s="1"/>
  <c r="AU499" i="2"/>
  <c r="AW499" i="2" s="1"/>
  <c r="AT500" i="2"/>
  <c r="AX500" i="2" s="1"/>
  <c r="AO500" i="2"/>
  <c r="AP500" i="2" s="1"/>
  <c r="AQ500" i="2" s="1"/>
  <c r="AR500" i="2" s="1"/>
  <c r="AS500" i="2" s="1"/>
  <c r="AB504" i="2"/>
  <c r="AC504" i="2" s="1"/>
  <c r="AD504" i="2" s="1"/>
  <c r="AE504" i="2" s="1"/>
  <c r="AF504" i="2" s="1"/>
  <c r="AG504" i="2"/>
  <c r="AZ501" i="2"/>
  <c r="AM501" i="2"/>
  <c r="AN501" i="2"/>
  <c r="K580" i="1"/>
  <c r="J580" i="1"/>
  <c r="H580" i="1"/>
  <c r="G581" i="1"/>
  <c r="I580" i="1"/>
  <c r="AH504" i="2" l="1"/>
  <c r="AI504" i="2" s="1"/>
  <c r="Y506" i="2"/>
  <c r="Z506" i="2" s="1"/>
  <c r="L509" i="2"/>
  <c r="J510" i="2"/>
  <c r="K510" i="2"/>
  <c r="AY500" i="2"/>
  <c r="AU500" i="2"/>
  <c r="AW500" i="2" s="1"/>
  <c r="M509" i="2"/>
  <c r="N509" i="2"/>
  <c r="BA504" i="2"/>
  <c r="AK504" i="2"/>
  <c r="AJ504" i="2"/>
  <c r="L24" i="1"/>
  <c r="P24" i="1" s="1"/>
  <c r="O24" i="1"/>
  <c r="E76" i="11" s="1"/>
  <c r="F76" i="11" s="1"/>
  <c r="O508" i="2"/>
  <c r="P508" i="2" s="1"/>
  <c r="Q508" i="2" s="1"/>
  <c r="R508" i="2" s="1"/>
  <c r="S508" i="2" s="1"/>
  <c r="T508" i="2"/>
  <c r="AB505" i="2"/>
  <c r="AC505" i="2" s="1"/>
  <c r="AD505" i="2" s="1"/>
  <c r="AE505" i="2" s="1"/>
  <c r="AF505" i="2" s="1"/>
  <c r="AG505" i="2"/>
  <c r="AL502" i="2"/>
  <c r="AO501" i="2"/>
  <c r="AP501" i="2" s="1"/>
  <c r="AQ501" i="2" s="1"/>
  <c r="AR501" i="2" s="1"/>
  <c r="AS501" i="2" s="1"/>
  <c r="AT501" i="2"/>
  <c r="AX501" i="2" s="1"/>
  <c r="O507" i="2"/>
  <c r="P507" i="2" s="1"/>
  <c r="Q507" i="2" s="1"/>
  <c r="R507" i="2" s="1"/>
  <c r="S507" i="2" s="1"/>
  <c r="T507" i="2"/>
  <c r="A512" i="2"/>
  <c r="B511" i="2"/>
  <c r="C511" i="2" s="1"/>
  <c r="D511" i="2" s="1"/>
  <c r="E511" i="2" s="1"/>
  <c r="F511" i="2" s="1"/>
  <c r="G511" i="2" s="1"/>
  <c r="H511" i="2" s="1"/>
  <c r="I511" i="2" s="1"/>
  <c r="AH503" i="2"/>
  <c r="AI503" i="2" s="1"/>
  <c r="H581" i="1"/>
  <c r="J581" i="1"/>
  <c r="G582" i="1"/>
  <c r="K581" i="1"/>
  <c r="I581" i="1"/>
  <c r="U507" i="2" l="1"/>
  <c r="V507" i="2" s="1"/>
  <c r="AA506" i="2"/>
  <c r="U508" i="2"/>
  <c r="V508" i="2" s="1"/>
  <c r="W508" i="2" s="1"/>
  <c r="AL504" i="2"/>
  <c r="AN504" i="2" s="1"/>
  <c r="L510" i="2"/>
  <c r="N510" i="2" s="1"/>
  <c r="AH505" i="2"/>
  <c r="AI505" i="2" s="1"/>
  <c r="AK505" i="2" s="1"/>
  <c r="K511" i="2"/>
  <c r="J511" i="2"/>
  <c r="AK503" i="2"/>
  <c r="AJ503" i="2"/>
  <c r="BA503" i="2"/>
  <c r="X507" i="2"/>
  <c r="W507" i="2"/>
  <c r="O509" i="2"/>
  <c r="P509" i="2" s="1"/>
  <c r="Q509" i="2" s="1"/>
  <c r="R509" i="2" s="1"/>
  <c r="S509" i="2" s="1"/>
  <c r="T509" i="2"/>
  <c r="AZ502" i="2"/>
  <c r="AM502" i="2"/>
  <c r="AN502" i="2"/>
  <c r="AG506" i="2"/>
  <c r="AB506" i="2"/>
  <c r="AC506" i="2" s="1"/>
  <c r="AD506" i="2" s="1"/>
  <c r="AE506" i="2" s="1"/>
  <c r="AF506" i="2" s="1"/>
  <c r="A513" i="2"/>
  <c r="B512" i="2"/>
  <c r="C512" i="2" s="1"/>
  <c r="D512" i="2" s="1"/>
  <c r="E512" i="2" s="1"/>
  <c r="F512" i="2" s="1"/>
  <c r="G512" i="2" s="1"/>
  <c r="H512" i="2" s="1"/>
  <c r="I512" i="2" s="1"/>
  <c r="AY501" i="2"/>
  <c r="AU501" i="2"/>
  <c r="AW501" i="2" s="1"/>
  <c r="E56" i="11"/>
  <c r="F56" i="11" s="1"/>
  <c r="E78" i="11"/>
  <c r="F78" i="11" s="1"/>
  <c r="E98" i="11"/>
  <c r="F98" i="11" s="1"/>
  <c r="E54" i="11"/>
  <c r="F54" i="11" s="1"/>
  <c r="E100" i="11"/>
  <c r="F100" i="11" s="1"/>
  <c r="E99" i="11"/>
  <c r="F99" i="11" s="1"/>
  <c r="E55" i="11"/>
  <c r="F55" i="11" s="1"/>
  <c r="E77" i="11"/>
  <c r="F77" i="11" s="1"/>
  <c r="E101" i="11"/>
  <c r="F101" i="11" s="1"/>
  <c r="J582" i="1"/>
  <c r="H582" i="1"/>
  <c r="K582" i="1"/>
  <c r="I582" i="1"/>
  <c r="G583" i="1"/>
  <c r="X508" i="2" l="1"/>
  <c r="AM504" i="2"/>
  <c r="AZ504" i="2"/>
  <c r="AL503" i="2"/>
  <c r="AH506" i="2"/>
  <c r="AI506" i="2" s="1"/>
  <c r="AK506" i="2" s="1"/>
  <c r="AJ505" i="2"/>
  <c r="Y508" i="2"/>
  <c r="Z508" i="2" s="1"/>
  <c r="BA505" i="2"/>
  <c r="M510" i="2"/>
  <c r="O510" i="2" s="1"/>
  <c r="P510" i="2" s="1"/>
  <c r="Q510" i="2" s="1"/>
  <c r="R510" i="2" s="1"/>
  <c r="S510" i="2" s="1"/>
  <c r="AL505" i="2"/>
  <c r="AN505" i="2" s="1"/>
  <c r="U509" i="2"/>
  <c r="V509" i="2" s="1"/>
  <c r="W509" i="2" s="1"/>
  <c r="J512" i="2"/>
  <c r="K512" i="2"/>
  <c r="T510" i="2"/>
  <c r="AT504" i="2"/>
  <c r="AX504" i="2" s="1"/>
  <c r="AO504" i="2"/>
  <c r="AP504" i="2" s="1"/>
  <c r="AQ504" i="2" s="1"/>
  <c r="AR504" i="2" s="1"/>
  <c r="AS504" i="2" s="1"/>
  <c r="L511" i="2"/>
  <c r="Y507" i="2"/>
  <c r="B513" i="2"/>
  <c r="C513" i="2" s="1"/>
  <c r="D513" i="2" s="1"/>
  <c r="E513" i="2" s="1"/>
  <c r="F513" i="2" s="1"/>
  <c r="G513" i="2" s="1"/>
  <c r="H513" i="2" s="1"/>
  <c r="I513" i="2" s="1"/>
  <c r="A514" i="2"/>
  <c r="AO502" i="2"/>
  <c r="AP502" i="2" s="1"/>
  <c r="AQ502" i="2" s="1"/>
  <c r="AR502" i="2" s="1"/>
  <c r="AS502" i="2" s="1"/>
  <c r="AT502" i="2"/>
  <c r="AX502" i="2" s="1"/>
  <c r="AZ503" i="2"/>
  <c r="AM503" i="2"/>
  <c r="AN503" i="2"/>
  <c r="H583" i="1"/>
  <c r="J583" i="1"/>
  <c r="K583" i="1"/>
  <c r="I583" i="1"/>
  <c r="G584" i="1"/>
  <c r="AZ505" i="2" l="1"/>
  <c r="AM505" i="2"/>
  <c r="U510" i="2"/>
  <c r="V510" i="2" s="1"/>
  <c r="BA506" i="2"/>
  <c r="AJ506" i="2"/>
  <c r="AL506" i="2" s="1"/>
  <c r="AN506" i="2" s="1"/>
  <c r="AA508" i="2"/>
  <c r="X509" i="2"/>
  <c r="L512" i="2"/>
  <c r="J513" i="2"/>
  <c r="K513" i="2"/>
  <c r="AY502" i="2"/>
  <c r="AU502" i="2"/>
  <c r="AW502" i="2" s="1"/>
  <c r="B514" i="2"/>
  <c r="C514" i="2" s="1"/>
  <c r="D514" i="2" s="1"/>
  <c r="E514" i="2" s="1"/>
  <c r="F514" i="2" s="1"/>
  <c r="G514" i="2" s="1"/>
  <c r="H514" i="2" s="1"/>
  <c r="I514" i="2" s="1"/>
  <c r="A515" i="2"/>
  <c r="M512" i="2"/>
  <c r="N512" i="2"/>
  <c r="Z507" i="2"/>
  <c r="AA507" i="2"/>
  <c r="M511" i="2"/>
  <c r="N511" i="2"/>
  <c r="AY504" i="2"/>
  <c r="AU504" i="2"/>
  <c r="AW504" i="2" s="1"/>
  <c r="AB508" i="2"/>
  <c r="AC508" i="2" s="1"/>
  <c r="AD508" i="2" s="1"/>
  <c r="AE508" i="2" s="1"/>
  <c r="AF508" i="2" s="1"/>
  <c r="AG508" i="2"/>
  <c r="W510" i="2"/>
  <c r="X510" i="2"/>
  <c r="AO503" i="2"/>
  <c r="AP503" i="2" s="1"/>
  <c r="AQ503" i="2" s="1"/>
  <c r="AR503" i="2" s="1"/>
  <c r="AS503" i="2" s="1"/>
  <c r="AT503" i="2"/>
  <c r="AX503" i="2" s="1"/>
  <c r="AT505" i="2"/>
  <c r="AX505" i="2" s="1"/>
  <c r="AO505" i="2"/>
  <c r="AP505" i="2" s="1"/>
  <c r="AQ505" i="2" s="1"/>
  <c r="AR505" i="2" s="1"/>
  <c r="AS505" i="2" s="1"/>
  <c r="Y509" i="2"/>
  <c r="I584" i="1"/>
  <c r="K584" i="1"/>
  <c r="J584" i="1"/>
  <c r="G585" i="1"/>
  <c r="H584" i="1"/>
  <c r="AH508" i="2" l="1"/>
  <c r="AI508" i="2" s="1"/>
  <c r="AZ506" i="2"/>
  <c r="AM506" i="2"/>
  <c r="L513" i="2"/>
  <c r="K514" i="2"/>
  <c r="J514" i="2"/>
  <c r="Z509" i="2"/>
  <c r="AA509" i="2"/>
  <c r="T511" i="2"/>
  <c r="O511" i="2"/>
  <c r="P511" i="2" s="1"/>
  <c r="Q511" i="2" s="1"/>
  <c r="R511" i="2" s="1"/>
  <c r="S511" i="2" s="1"/>
  <c r="U511" i="2" s="1"/>
  <c r="V511" i="2" s="1"/>
  <c r="M513" i="2"/>
  <c r="N513" i="2"/>
  <c r="AY503" i="2"/>
  <c r="AU503" i="2"/>
  <c r="AW503" i="2" s="1"/>
  <c r="T512" i="2"/>
  <c r="O512" i="2"/>
  <c r="P512" i="2" s="1"/>
  <c r="Q512" i="2" s="1"/>
  <c r="R512" i="2" s="1"/>
  <c r="S512" i="2" s="1"/>
  <c r="A516" i="2"/>
  <c r="B515" i="2"/>
  <c r="C515" i="2" s="1"/>
  <c r="D515" i="2" s="1"/>
  <c r="E515" i="2" s="1"/>
  <c r="F515" i="2" s="1"/>
  <c r="G515" i="2" s="1"/>
  <c r="H515" i="2" s="1"/>
  <c r="I515" i="2" s="1"/>
  <c r="AK508" i="2"/>
  <c r="BA508" i="2"/>
  <c r="AJ508" i="2"/>
  <c r="AO506" i="2"/>
  <c r="AP506" i="2" s="1"/>
  <c r="AQ506" i="2" s="1"/>
  <c r="AR506" i="2" s="1"/>
  <c r="AS506" i="2" s="1"/>
  <c r="AT506" i="2"/>
  <c r="AX506" i="2" s="1"/>
  <c r="Y510" i="2"/>
  <c r="AY505" i="2"/>
  <c r="AU505" i="2"/>
  <c r="AW505" i="2" s="1"/>
  <c r="AG507" i="2"/>
  <c r="AB507" i="2"/>
  <c r="AC507" i="2" s="1"/>
  <c r="AD507" i="2" s="1"/>
  <c r="AE507" i="2" s="1"/>
  <c r="AF507" i="2" s="1"/>
  <c r="J585" i="1"/>
  <c r="H585" i="1"/>
  <c r="K585" i="1"/>
  <c r="G586" i="1"/>
  <c r="I585" i="1"/>
  <c r="U512" i="2" l="1"/>
  <c r="V512" i="2" s="1"/>
  <c r="L514" i="2"/>
  <c r="AL508" i="2"/>
  <c r="K515" i="2"/>
  <c r="J515" i="2"/>
  <c r="AZ508" i="2"/>
  <c r="AM508" i="2"/>
  <c r="AN508" i="2"/>
  <c r="AY506" i="2"/>
  <c r="AU506" i="2"/>
  <c r="AW506" i="2" s="1"/>
  <c r="A517" i="2"/>
  <c r="B516" i="2"/>
  <c r="C516" i="2" s="1"/>
  <c r="D516" i="2" s="1"/>
  <c r="E516" i="2" s="1"/>
  <c r="F516" i="2" s="1"/>
  <c r="G516" i="2" s="1"/>
  <c r="H516" i="2" s="1"/>
  <c r="I516" i="2" s="1"/>
  <c r="X511" i="2"/>
  <c r="W511" i="2"/>
  <c r="M514" i="2"/>
  <c r="N514" i="2"/>
  <c r="Z510" i="2"/>
  <c r="AA510" i="2"/>
  <c r="T513" i="2"/>
  <c r="O513" i="2"/>
  <c r="P513" i="2" s="1"/>
  <c r="Q513" i="2" s="1"/>
  <c r="R513" i="2" s="1"/>
  <c r="S513" i="2" s="1"/>
  <c r="U513" i="2" s="1"/>
  <c r="V513" i="2" s="1"/>
  <c r="AG509" i="2"/>
  <c r="AB509" i="2"/>
  <c r="AC509" i="2" s="1"/>
  <c r="AD509" i="2" s="1"/>
  <c r="AE509" i="2" s="1"/>
  <c r="AF509" i="2" s="1"/>
  <c r="AH509" i="2" s="1"/>
  <c r="AI509" i="2" s="1"/>
  <c r="AH507" i="2"/>
  <c r="AI507" i="2" s="1"/>
  <c r="W512" i="2"/>
  <c r="X512" i="2"/>
  <c r="H586" i="1"/>
  <c r="G587" i="1"/>
  <c r="J586" i="1"/>
  <c r="I586" i="1"/>
  <c r="K586" i="1"/>
  <c r="L515" i="2" l="1"/>
  <c r="J516" i="2"/>
  <c r="K516" i="2"/>
  <c r="AB510" i="2"/>
  <c r="AC510" i="2" s="1"/>
  <c r="AD510" i="2" s="1"/>
  <c r="AE510" i="2" s="1"/>
  <c r="AF510" i="2" s="1"/>
  <c r="AG510" i="2"/>
  <c r="AK509" i="2"/>
  <c r="BA509" i="2"/>
  <c r="AJ509" i="2"/>
  <c r="M515" i="2"/>
  <c r="N515" i="2"/>
  <c r="Y511" i="2"/>
  <c r="AJ507" i="2"/>
  <c r="AK507" i="2"/>
  <c r="BA507" i="2"/>
  <c r="T514" i="2"/>
  <c r="O514" i="2"/>
  <c r="P514" i="2" s="1"/>
  <c r="Q514" i="2" s="1"/>
  <c r="R514" i="2" s="1"/>
  <c r="S514" i="2" s="1"/>
  <c r="X513" i="2"/>
  <c r="W513" i="2"/>
  <c r="B517" i="2"/>
  <c r="A518" i="2"/>
  <c r="C517" i="2"/>
  <c r="D517" i="2" s="1"/>
  <c r="E517" i="2" s="1"/>
  <c r="F517" i="2" s="1"/>
  <c r="G517" i="2" s="1"/>
  <c r="H517" i="2" s="1"/>
  <c r="I517" i="2" s="1"/>
  <c r="AT508" i="2"/>
  <c r="AX508" i="2" s="1"/>
  <c r="AO508" i="2"/>
  <c r="AP508" i="2" s="1"/>
  <c r="AQ508" i="2" s="1"/>
  <c r="AR508" i="2" s="1"/>
  <c r="AS508" i="2" s="1"/>
  <c r="Y512" i="2"/>
  <c r="H587" i="1"/>
  <c r="G588" i="1"/>
  <c r="K587" i="1"/>
  <c r="I587" i="1"/>
  <c r="J587" i="1"/>
  <c r="AH510" i="2" l="1"/>
  <c r="AI510" i="2" s="1"/>
  <c r="U514" i="2"/>
  <c r="V514" i="2" s="1"/>
  <c r="W514" i="2" s="1"/>
  <c r="AL507" i="2"/>
  <c r="AL509" i="2"/>
  <c r="AZ509" i="2" s="1"/>
  <c r="Y513" i="2"/>
  <c r="Z513" i="2" s="1"/>
  <c r="L516" i="2"/>
  <c r="A519" i="2"/>
  <c r="B518" i="2"/>
  <c r="C518" i="2" s="1"/>
  <c r="D518" i="2" s="1"/>
  <c r="E518" i="2" s="1"/>
  <c r="F518" i="2" s="1"/>
  <c r="G518" i="2" s="1"/>
  <c r="H518" i="2" s="1"/>
  <c r="I518" i="2" s="1"/>
  <c r="Z512" i="2"/>
  <c r="AA512" i="2"/>
  <c r="AA513" i="2"/>
  <c r="M516" i="2"/>
  <c r="N516" i="2"/>
  <c r="AY508" i="2"/>
  <c r="AU508" i="2"/>
  <c r="AW508" i="2" s="1"/>
  <c r="Z511" i="2"/>
  <c r="AA511" i="2"/>
  <c r="AM507" i="2"/>
  <c r="AZ507" i="2"/>
  <c r="AN507" i="2"/>
  <c r="AM509" i="2"/>
  <c r="AN509" i="2"/>
  <c r="BA510" i="2"/>
  <c r="AJ510" i="2"/>
  <c r="AK510" i="2"/>
  <c r="J517" i="2"/>
  <c r="K517" i="2"/>
  <c r="T515" i="2"/>
  <c r="O515" i="2"/>
  <c r="P515" i="2" s="1"/>
  <c r="Q515" i="2" s="1"/>
  <c r="R515" i="2" s="1"/>
  <c r="S515" i="2" s="1"/>
  <c r="H588" i="1"/>
  <c r="I588" i="1"/>
  <c r="J588" i="1"/>
  <c r="K588" i="1"/>
  <c r="G589" i="1"/>
  <c r="X514" i="2" l="1"/>
  <c r="AL510" i="2"/>
  <c r="AZ510" i="2" s="1"/>
  <c r="J518" i="2"/>
  <c r="K518" i="2"/>
  <c r="AO509" i="2"/>
  <c r="AP509" i="2" s="1"/>
  <c r="AQ509" i="2" s="1"/>
  <c r="AR509" i="2" s="1"/>
  <c r="AS509" i="2" s="1"/>
  <c r="AT509" i="2"/>
  <c r="AX509" i="2" s="1"/>
  <c r="AO507" i="2"/>
  <c r="AP507" i="2" s="1"/>
  <c r="AQ507" i="2" s="1"/>
  <c r="AR507" i="2" s="1"/>
  <c r="AS507" i="2" s="1"/>
  <c r="AT507" i="2"/>
  <c r="AX507" i="2" s="1"/>
  <c r="AG511" i="2"/>
  <c r="AB511" i="2"/>
  <c r="AC511" i="2" s="1"/>
  <c r="AD511" i="2" s="1"/>
  <c r="AE511" i="2" s="1"/>
  <c r="AF511" i="2" s="1"/>
  <c r="O516" i="2"/>
  <c r="P516" i="2" s="1"/>
  <c r="Q516" i="2" s="1"/>
  <c r="R516" i="2" s="1"/>
  <c r="S516" i="2" s="1"/>
  <c r="T516" i="2"/>
  <c r="AB512" i="2"/>
  <c r="AC512" i="2" s="1"/>
  <c r="AD512" i="2" s="1"/>
  <c r="AE512" i="2" s="1"/>
  <c r="AF512" i="2" s="1"/>
  <c r="AG512" i="2"/>
  <c r="B519" i="2"/>
  <c r="C519" i="2" s="1"/>
  <c r="D519" i="2" s="1"/>
  <c r="E519" i="2" s="1"/>
  <c r="F519" i="2" s="1"/>
  <c r="G519" i="2" s="1"/>
  <c r="H519" i="2" s="1"/>
  <c r="I519" i="2" s="1"/>
  <c r="A520" i="2"/>
  <c r="U515" i="2"/>
  <c r="V515" i="2" s="1"/>
  <c r="L517" i="2"/>
  <c r="AB513" i="2"/>
  <c r="AC513" i="2" s="1"/>
  <c r="AD513" i="2" s="1"/>
  <c r="AE513" i="2" s="1"/>
  <c r="AF513" i="2" s="1"/>
  <c r="AH513" i="2" s="1"/>
  <c r="AI513" i="2" s="1"/>
  <c r="AG513" i="2"/>
  <c r="Y514" i="2"/>
  <c r="I589" i="1"/>
  <c r="H589" i="1"/>
  <c r="J589" i="1"/>
  <c r="G590" i="1"/>
  <c r="K589" i="1"/>
  <c r="AH511" i="2" l="1"/>
  <c r="AI511" i="2" s="1"/>
  <c r="AN510" i="2"/>
  <c r="AM510" i="2"/>
  <c r="U516" i="2"/>
  <c r="V516" i="2" s="1"/>
  <c r="AH512" i="2"/>
  <c r="AI512" i="2" s="1"/>
  <c r="AJ512" i="2" s="1"/>
  <c r="L518" i="2"/>
  <c r="M518" i="2" s="1"/>
  <c r="K519" i="2"/>
  <c r="J519" i="2"/>
  <c r="Z514" i="2"/>
  <c r="AA514" i="2"/>
  <c r="W516" i="2"/>
  <c r="X516" i="2"/>
  <c r="AY507" i="2"/>
  <c r="AU507" i="2"/>
  <c r="AW507" i="2" s="1"/>
  <c r="W515" i="2"/>
  <c r="X515" i="2"/>
  <c r="B520" i="2"/>
  <c r="C520" i="2" s="1"/>
  <c r="D520" i="2" s="1"/>
  <c r="E520" i="2" s="1"/>
  <c r="F520" i="2" s="1"/>
  <c r="G520" i="2" s="1"/>
  <c r="H520" i="2" s="1"/>
  <c r="I520" i="2" s="1"/>
  <c r="A521" i="2"/>
  <c r="AK513" i="2"/>
  <c r="AJ513" i="2"/>
  <c r="BA513" i="2"/>
  <c r="M517" i="2"/>
  <c r="N517" i="2"/>
  <c r="AY509" i="2"/>
  <c r="AU509" i="2"/>
  <c r="AW509" i="2" s="1"/>
  <c r="AT510" i="2"/>
  <c r="AX510" i="2" s="1"/>
  <c r="AO510" i="2"/>
  <c r="AP510" i="2" s="1"/>
  <c r="AQ510" i="2" s="1"/>
  <c r="AR510" i="2" s="1"/>
  <c r="AS510" i="2" s="1"/>
  <c r="AK511" i="2"/>
  <c r="BA511" i="2"/>
  <c r="AJ511" i="2"/>
  <c r="H590" i="1"/>
  <c r="G591" i="1"/>
  <c r="J590" i="1"/>
  <c r="I590" i="1"/>
  <c r="K590" i="1"/>
  <c r="BA512" i="2" l="1"/>
  <c r="AK512" i="2"/>
  <c r="AL512" i="2" s="1"/>
  <c r="AN512" i="2" s="1"/>
  <c r="N518" i="2"/>
  <c r="Y516" i="2"/>
  <c r="AL513" i="2"/>
  <c r="AZ513" i="2" s="1"/>
  <c r="J520" i="2"/>
  <c r="K520" i="2"/>
  <c r="O518" i="2"/>
  <c r="P518" i="2" s="1"/>
  <c r="Q518" i="2" s="1"/>
  <c r="R518" i="2" s="1"/>
  <c r="S518" i="2" s="1"/>
  <c r="U518" i="2" s="1"/>
  <c r="V518" i="2" s="1"/>
  <c r="T518" i="2"/>
  <c r="Z516" i="2"/>
  <c r="AA516" i="2"/>
  <c r="A522" i="2"/>
  <c r="B521" i="2"/>
  <c r="C521" i="2" s="1"/>
  <c r="D521" i="2" s="1"/>
  <c r="E521" i="2" s="1"/>
  <c r="F521" i="2" s="1"/>
  <c r="G521" i="2" s="1"/>
  <c r="H521" i="2" s="1"/>
  <c r="I521" i="2" s="1"/>
  <c r="L519" i="2"/>
  <c r="O517" i="2"/>
  <c r="P517" i="2" s="1"/>
  <c r="Q517" i="2" s="1"/>
  <c r="R517" i="2" s="1"/>
  <c r="S517" i="2" s="1"/>
  <c r="T517" i="2"/>
  <c r="AG514" i="2"/>
  <c r="AB514" i="2"/>
  <c r="AC514" i="2" s="1"/>
  <c r="AD514" i="2" s="1"/>
  <c r="AE514" i="2" s="1"/>
  <c r="AF514" i="2" s="1"/>
  <c r="AH514" i="2" s="1"/>
  <c r="AI514" i="2" s="1"/>
  <c r="Y515" i="2"/>
  <c r="AY510" i="2"/>
  <c r="AU510" i="2"/>
  <c r="AW510" i="2" s="1"/>
  <c r="AL511" i="2"/>
  <c r="I591" i="1"/>
  <c r="G592" i="1"/>
  <c r="J591" i="1"/>
  <c r="K591" i="1"/>
  <c r="H591" i="1"/>
  <c r="AZ512" i="2" l="1"/>
  <c r="AM512" i="2"/>
  <c r="AN513" i="2"/>
  <c r="AM513" i="2"/>
  <c r="L520" i="2"/>
  <c r="U517" i="2"/>
  <c r="V517" i="2" s="1"/>
  <c r="W517" i="2" s="1"/>
  <c r="K521" i="2"/>
  <c r="J521" i="2"/>
  <c r="AT512" i="2"/>
  <c r="AX512" i="2" s="1"/>
  <c r="AO512" i="2"/>
  <c r="AP512" i="2" s="1"/>
  <c r="AQ512" i="2" s="1"/>
  <c r="AR512" i="2" s="1"/>
  <c r="AS512" i="2" s="1"/>
  <c r="M519" i="2"/>
  <c r="N519" i="2"/>
  <c r="AG516" i="2"/>
  <c r="AB516" i="2"/>
  <c r="AC516" i="2" s="1"/>
  <c r="AD516" i="2" s="1"/>
  <c r="AE516" i="2" s="1"/>
  <c r="AF516" i="2" s="1"/>
  <c r="AH516" i="2" s="1"/>
  <c r="AI516" i="2" s="1"/>
  <c r="M520" i="2"/>
  <c r="N520" i="2"/>
  <c r="BA514" i="2"/>
  <c r="AJ514" i="2"/>
  <c r="AK514" i="2"/>
  <c r="B522" i="2"/>
  <c r="C522" i="2" s="1"/>
  <c r="D522" i="2" s="1"/>
  <c r="E522" i="2" s="1"/>
  <c r="F522" i="2" s="1"/>
  <c r="G522" i="2" s="1"/>
  <c r="H522" i="2" s="1"/>
  <c r="I522" i="2" s="1"/>
  <c r="A523" i="2"/>
  <c r="W518" i="2"/>
  <c r="X518" i="2"/>
  <c r="AM511" i="2"/>
  <c r="AZ511" i="2"/>
  <c r="AN511" i="2"/>
  <c r="Z515" i="2"/>
  <c r="AA515" i="2"/>
  <c r="AO513" i="2"/>
  <c r="AP513" i="2" s="1"/>
  <c r="AQ513" i="2" s="1"/>
  <c r="AR513" i="2" s="1"/>
  <c r="AS513" i="2" s="1"/>
  <c r="AT513" i="2"/>
  <c r="AX513" i="2" s="1"/>
  <c r="H592" i="1"/>
  <c r="J592" i="1"/>
  <c r="K592" i="1"/>
  <c r="G593" i="1"/>
  <c r="I592" i="1"/>
  <c r="X517" i="2" l="1"/>
  <c r="AL514" i="2"/>
  <c r="Y517" i="2"/>
  <c r="AA517" i="2" s="1"/>
  <c r="L521" i="2"/>
  <c r="M521" i="2" s="1"/>
  <c r="Y518" i="2"/>
  <c r="K522" i="2"/>
  <c r="J522" i="2"/>
  <c r="AY513" i="2"/>
  <c r="AU513" i="2"/>
  <c r="AW513" i="2" s="1"/>
  <c r="T520" i="2"/>
  <c r="O520" i="2"/>
  <c r="P520" i="2" s="1"/>
  <c r="Q520" i="2" s="1"/>
  <c r="R520" i="2" s="1"/>
  <c r="S520" i="2" s="1"/>
  <c r="O519" i="2"/>
  <c r="P519" i="2" s="1"/>
  <c r="Q519" i="2" s="1"/>
  <c r="R519" i="2" s="1"/>
  <c r="S519" i="2" s="1"/>
  <c r="T519" i="2"/>
  <c r="Z518" i="2"/>
  <c r="AA518" i="2"/>
  <c r="B523" i="2"/>
  <c r="C523" i="2" s="1"/>
  <c r="D523" i="2" s="1"/>
  <c r="E523" i="2" s="1"/>
  <c r="F523" i="2" s="1"/>
  <c r="G523" i="2" s="1"/>
  <c r="H523" i="2" s="1"/>
  <c r="I523" i="2" s="1"/>
  <c r="A524" i="2"/>
  <c r="AZ514" i="2"/>
  <c r="AM514" i="2"/>
  <c r="AN514" i="2"/>
  <c r="N521" i="2"/>
  <c r="AO511" i="2"/>
  <c r="AP511" i="2" s="1"/>
  <c r="AQ511" i="2" s="1"/>
  <c r="AR511" i="2" s="1"/>
  <c r="AS511" i="2" s="1"/>
  <c r="AT511" i="2"/>
  <c r="AX511" i="2" s="1"/>
  <c r="AB515" i="2"/>
  <c r="AC515" i="2" s="1"/>
  <c r="AD515" i="2" s="1"/>
  <c r="AE515" i="2" s="1"/>
  <c r="AF515" i="2" s="1"/>
  <c r="AG515" i="2"/>
  <c r="AJ516" i="2"/>
  <c r="BA516" i="2"/>
  <c r="AK516" i="2"/>
  <c r="AY512" i="2"/>
  <c r="AU512" i="2"/>
  <c r="AW512" i="2" s="1"/>
  <c r="G594" i="1"/>
  <c r="K593" i="1"/>
  <c r="J593" i="1"/>
  <c r="I593" i="1"/>
  <c r="H593" i="1"/>
  <c r="Z517" i="2" l="1"/>
  <c r="U520" i="2"/>
  <c r="V520" i="2" s="1"/>
  <c r="W520" i="2" s="1"/>
  <c r="AH515" i="2"/>
  <c r="AI515" i="2" s="1"/>
  <c r="AJ515" i="2" s="1"/>
  <c r="AL516" i="2"/>
  <c r="AM516" i="2" s="1"/>
  <c r="U519" i="2"/>
  <c r="V519" i="2" s="1"/>
  <c r="W519" i="2" s="1"/>
  <c r="J523" i="2"/>
  <c r="K523" i="2"/>
  <c r="AG517" i="2"/>
  <c r="AB517" i="2"/>
  <c r="AC517" i="2" s="1"/>
  <c r="AD517" i="2" s="1"/>
  <c r="AE517" i="2" s="1"/>
  <c r="AF517" i="2" s="1"/>
  <c r="AH517" i="2" s="1"/>
  <c r="AI517" i="2" s="1"/>
  <c r="AY511" i="2"/>
  <c r="AU511" i="2"/>
  <c r="AW511" i="2" s="1"/>
  <c r="AT514" i="2"/>
  <c r="AX514" i="2" s="1"/>
  <c r="AO514" i="2"/>
  <c r="AP514" i="2" s="1"/>
  <c r="AQ514" i="2" s="1"/>
  <c r="AR514" i="2" s="1"/>
  <c r="AS514" i="2" s="1"/>
  <c r="AG518" i="2"/>
  <c r="AB518" i="2"/>
  <c r="AC518" i="2" s="1"/>
  <c r="AD518" i="2" s="1"/>
  <c r="AE518" i="2" s="1"/>
  <c r="AF518" i="2" s="1"/>
  <c r="X520" i="2"/>
  <c r="L522" i="2"/>
  <c r="O521" i="2"/>
  <c r="P521" i="2" s="1"/>
  <c r="Q521" i="2" s="1"/>
  <c r="R521" i="2" s="1"/>
  <c r="S521" i="2" s="1"/>
  <c r="T521" i="2"/>
  <c r="A525" i="2"/>
  <c r="B524" i="2"/>
  <c r="C524" i="2" s="1"/>
  <c r="D524" i="2" s="1"/>
  <c r="E524" i="2" s="1"/>
  <c r="F524" i="2" s="1"/>
  <c r="G524" i="2" s="1"/>
  <c r="H524" i="2" s="1"/>
  <c r="I524" i="2" s="1"/>
  <c r="G595" i="1"/>
  <c r="H594" i="1"/>
  <c r="J594" i="1"/>
  <c r="K594" i="1"/>
  <c r="I594" i="1"/>
  <c r="AH518" i="2" l="1"/>
  <c r="AI518" i="2" s="1"/>
  <c r="AJ518" i="2" s="1"/>
  <c r="AK515" i="2"/>
  <c r="BA515" i="2"/>
  <c r="AN516" i="2"/>
  <c r="AT516" i="2" s="1"/>
  <c r="AX516" i="2" s="1"/>
  <c r="AZ516" i="2"/>
  <c r="L523" i="2"/>
  <c r="Y520" i="2"/>
  <c r="Z520" i="2" s="1"/>
  <c r="X519" i="2"/>
  <c r="U521" i="2"/>
  <c r="V521" i="2" s="1"/>
  <c r="X521" i="2" s="1"/>
  <c r="J524" i="2"/>
  <c r="K524" i="2"/>
  <c r="M522" i="2"/>
  <c r="N522" i="2"/>
  <c r="M523" i="2"/>
  <c r="N523" i="2"/>
  <c r="Y519" i="2"/>
  <c r="BA518" i="2"/>
  <c r="AL515" i="2"/>
  <c r="B525" i="2"/>
  <c r="C525" i="2" s="1"/>
  <c r="D525" i="2" s="1"/>
  <c r="E525" i="2" s="1"/>
  <c r="F525" i="2" s="1"/>
  <c r="G525" i="2" s="1"/>
  <c r="H525" i="2" s="1"/>
  <c r="I525" i="2" s="1"/>
  <c r="A526" i="2"/>
  <c r="AY514" i="2"/>
  <c r="AU514" i="2"/>
  <c r="AW514" i="2" s="1"/>
  <c r="AJ517" i="2"/>
  <c r="BA517" i="2"/>
  <c r="AK517" i="2"/>
  <c r="G596" i="1"/>
  <c r="K595" i="1"/>
  <c r="I595" i="1"/>
  <c r="H595" i="1"/>
  <c r="J595" i="1"/>
  <c r="AK518" i="2" l="1"/>
  <c r="AA520" i="2"/>
  <c r="AO516" i="2"/>
  <c r="AP516" i="2" s="1"/>
  <c r="AQ516" i="2" s="1"/>
  <c r="AR516" i="2" s="1"/>
  <c r="AS516" i="2" s="1"/>
  <c r="AU516" i="2" s="1"/>
  <c r="AW516" i="2" s="1"/>
  <c r="W521" i="2"/>
  <c r="Y521" i="2" s="1"/>
  <c r="AL517" i="2"/>
  <c r="AM517" i="2" s="1"/>
  <c r="L524" i="2"/>
  <c r="N524" i="2" s="1"/>
  <c r="AZ517" i="2"/>
  <c r="AN517" i="2"/>
  <c r="AG520" i="2"/>
  <c r="AB520" i="2"/>
  <c r="AC520" i="2" s="1"/>
  <c r="AD520" i="2" s="1"/>
  <c r="AE520" i="2" s="1"/>
  <c r="AF520" i="2" s="1"/>
  <c r="AH520" i="2" s="1"/>
  <c r="AI520" i="2" s="1"/>
  <c r="A527" i="2"/>
  <c r="B526" i="2"/>
  <c r="C526" i="2" s="1"/>
  <c r="D526" i="2" s="1"/>
  <c r="E526" i="2" s="1"/>
  <c r="F526" i="2" s="1"/>
  <c r="G526" i="2" s="1"/>
  <c r="H526" i="2" s="1"/>
  <c r="I526" i="2" s="1"/>
  <c r="Z521" i="2"/>
  <c r="AA521" i="2"/>
  <c r="O523" i="2"/>
  <c r="P523" i="2" s="1"/>
  <c r="Q523" i="2" s="1"/>
  <c r="R523" i="2" s="1"/>
  <c r="S523" i="2" s="1"/>
  <c r="U523" i="2" s="1"/>
  <c r="V523" i="2" s="1"/>
  <c r="T523" i="2"/>
  <c r="AL518" i="2"/>
  <c r="K525" i="2"/>
  <c r="J525" i="2"/>
  <c r="AZ515" i="2"/>
  <c r="AM515" i="2"/>
  <c r="AN515" i="2"/>
  <c r="Z519" i="2"/>
  <c r="AA519" i="2"/>
  <c r="O522" i="2"/>
  <c r="P522" i="2" s="1"/>
  <c r="Q522" i="2" s="1"/>
  <c r="R522" i="2" s="1"/>
  <c r="S522" i="2" s="1"/>
  <c r="U522" i="2" s="1"/>
  <c r="V522" i="2" s="1"/>
  <c r="T522" i="2"/>
  <c r="K596" i="1"/>
  <c r="G597" i="1"/>
  <c r="I596" i="1"/>
  <c r="J596" i="1"/>
  <c r="H596" i="1"/>
  <c r="AY516" i="2" l="1"/>
  <c r="M524" i="2"/>
  <c r="L525" i="2"/>
  <c r="M525" i="2" s="1"/>
  <c r="J526" i="2"/>
  <c r="K526" i="2"/>
  <c r="AB519" i="2"/>
  <c r="AC519" i="2" s="1"/>
  <c r="AD519" i="2" s="1"/>
  <c r="AE519" i="2" s="1"/>
  <c r="AF519" i="2" s="1"/>
  <c r="AH519" i="2" s="1"/>
  <c r="AI519" i="2" s="1"/>
  <c r="AG519" i="2"/>
  <c r="AM518" i="2"/>
  <c r="AZ518" i="2"/>
  <c r="AN518" i="2"/>
  <c r="AJ520" i="2"/>
  <c r="AK520" i="2"/>
  <c r="BA520" i="2"/>
  <c r="AO517" i="2"/>
  <c r="AP517" i="2" s="1"/>
  <c r="AQ517" i="2" s="1"/>
  <c r="AR517" i="2" s="1"/>
  <c r="AS517" i="2" s="1"/>
  <c r="AT517" i="2"/>
  <c r="AX517" i="2" s="1"/>
  <c r="W523" i="2"/>
  <c r="X523" i="2"/>
  <c r="A528" i="2"/>
  <c r="B527" i="2"/>
  <c r="C527" i="2" s="1"/>
  <c r="D527" i="2" s="1"/>
  <c r="E527" i="2" s="1"/>
  <c r="F527" i="2" s="1"/>
  <c r="G527" i="2" s="1"/>
  <c r="H527" i="2" s="1"/>
  <c r="I527" i="2" s="1"/>
  <c r="T524" i="2"/>
  <c r="O524" i="2"/>
  <c r="P524" i="2" s="1"/>
  <c r="Q524" i="2" s="1"/>
  <c r="R524" i="2" s="1"/>
  <c r="S524" i="2" s="1"/>
  <c r="U524" i="2" s="1"/>
  <c r="V524" i="2" s="1"/>
  <c r="AB521" i="2"/>
  <c r="AC521" i="2" s="1"/>
  <c r="AD521" i="2" s="1"/>
  <c r="AE521" i="2" s="1"/>
  <c r="AF521" i="2" s="1"/>
  <c r="AG521" i="2"/>
  <c r="X522" i="2"/>
  <c r="W522" i="2"/>
  <c r="AO515" i="2"/>
  <c r="AP515" i="2" s="1"/>
  <c r="AQ515" i="2" s="1"/>
  <c r="AR515" i="2" s="1"/>
  <c r="AS515" i="2" s="1"/>
  <c r="AT515" i="2"/>
  <c r="AX515" i="2" s="1"/>
  <c r="K597" i="1"/>
  <c r="H597" i="1"/>
  <c r="I597" i="1"/>
  <c r="G598" i="1"/>
  <c r="J597" i="1"/>
  <c r="N525" i="2" l="1"/>
  <c r="Y522" i="2"/>
  <c r="Y523" i="2"/>
  <c r="AH521" i="2"/>
  <c r="AI521" i="2" s="1"/>
  <c r="AK521" i="2" s="1"/>
  <c r="L526" i="2"/>
  <c r="M526" i="2" s="1"/>
  <c r="K527" i="2"/>
  <c r="J527" i="2"/>
  <c r="Z522" i="2"/>
  <c r="AA522" i="2"/>
  <c r="Z523" i="2"/>
  <c r="AA523" i="2"/>
  <c r="AT518" i="2"/>
  <c r="AX518" i="2" s="1"/>
  <c r="AO518" i="2"/>
  <c r="AP518" i="2" s="1"/>
  <c r="AQ518" i="2" s="1"/>
  <c r="AR518" i="2" s="1"/>
  <c r="AS518" i="2" s="1"/>
  <c r="AY515" i="2"/>
  <c r="AU515" i="2"/>
  <c r="AW515" i="2" s="1"/>
  <c r="X524" i="2"/>
  <c r="W524" i="2"/>
  <c r="B528" i="2"/>
  <c r="C528" i="2" s="1"/>
  <c r="D528" i="2" s="1"/>
  <c r="E528" i="2" s="1"/>
  <c r="F528" i="2" s="1"/>
  <c r="G528" i="2" s="1"/>
  <c r="H528" i="2" s="1"/>
  <c r="I528" i="2" s="1"/>
  <c r="A529" i="2"/>
  <c r="AY517" i="2"/>
  <c r="AU517" i="2"/>
  <c r="AW517" i="2" s="1"/>
  <c r="BA519" i="2"/>
  <c r="AK519" i="2"/>
  <c r="AJ519" i="2"/>
  <c r="BA521" i="2"/>
  <c r="O525" i="2"/>
  <c r="P525" i="2" s="1"/>
  <c r="Q525" i="2" s="1"/>
  <c r="R525" i="2" s="1"/>
  <c r="S525" i="2" s="1"/>
  <c r="T525" i="2"/>
  <c r="AL520" i="2"/>
  <c r="J598" i="1"/>
  <c r="H598" i="1"/>
  <c r="K598" i="1"/>
  <c r="G599" i="1"/>
  <c r="I598" i="1"/>
  <c r="AJ521" i="2" l="1"/>
  <c r="N526" i="2"/>
  <c r="U525" i="2"/>
  <c r="V525" i="2" s="1"/>
  <c r="W525" i="2" s="1"/>
  <c r="AL519" i="2"/>
  <c r="L527" i="2"/>
  <c r="N527" i="2" s="1"/>
  <c r="Y524" i="2"/>
  <c r="AA524" i="2" s="1"/>
  <c r="J528" i="2"/>
  <c r="K528" i="2"/>
  <c r="O526" i="2"/>
  <c r="P526" i="2" s="1"/>
  <c r="Q526" i="2" s="1"/>
  <c r="R526" i="2" s="1"/>
  <c r="S526" i="2" s="1"/>
  <c r="T526" i="2"/>
  <c r="AB523" i="2"/>
  <c r="AC523" i="2" s="1"/>
  <c r="AD523" i="2" s="1"/>
  <c r="AE523" i="2" s="1"/>
  <c r="AF523" i="2" s="1"/>
  <c r="AG523" i="2"/>
  <c r="AZ520" i="2"/>
  <c r="AM520" i="2"/>
  <c r="AN520" i="2"/>
  <c r="Z524" i="2"/>
  <c r="AL521" i="2"/>
  <c r="AB522" i="2"/>
  <c r="AC522" i="2" s="1"/>
  <c r="AD522" i="2" s="1"/>
  <c r="AE522" i="2" s="1"/>
  <c r="AF522" i="2" s="1"/>
  <c r="AG522" i="2"/>
  <c r="AZ519" i="2"/>
  <c r="AM519" i="2"/>
  <c r="AN519" i="2"/>
  <c r="B529" i="2"/>
  <c r="C529" i="2" s="1"/>
  <c r="D529" i="2" s="1"/>
  <c r="E529" i="2" s="1"/>
  <c r="F529" i="2" s="1"/>
  <c r="G529" i="2" s="1"/>
  <c r="H529" i="2" s="1"/>
  <c r="I529" i="2" s="1"/>
  <c r="A530" i="2"/>
  <c r="AY518" i="2"/>
  <c r="AU518" i="2"/>
  <c r="AW518" i="2" s="1"/>
  <c r="G600" i="1"/>
  <c r="K599" i="1"/>
  <c r="H599" i="1"/>
  <c r="I599" i="1"/>
  <c r="J599" i="1"/>
  <c r="U526" i="2" l="1"/>
  <c r="V526" i="2" s="1"/>
  <c r="X525" i="2"/>
  <c r="AH523" i="2"/>
  <c r="AI523" i="2" s="1"/>
  <c r="M527" i="2"/>
  <c r="AH522" i="2"/>
  <c r="AI522" i="2" s="1"/>
  <c r="AK522" i="2" s="1"/>
  <c r="L528" i="2"/>
  <c r="M528" i="2" s="1"/>
  <c r="Y525" i="2"/>
  <c r="J529" i="2"/>
  <c r="K529" i="2"/>
  <c r="Z525" i="2"/>
  <c r="AA525" i="2"/>
  <c r="AJ523" i="2"/>
  <c r="BA523" i="2"/>
  <c r="AK523" i="2"/>
  <c r="AM521" i="2"/>
  <c r="AZ521" i="2"/>
  <c r="AN521" i="2"/>
  <c r="AB524" i="2"/>
  <c r="AC524" i="2" s="1"/>
  <c r="AD524" i="2" s="1"/>
  <c r="AE524" i="2" s="1"/>
  <c r="AF524" i="2" s="1"/>
  <c r="AG524" i="2"/>
  <c r="X526" i="2"/>
  <c r="W526" i="2"/>
  <c r="B530" i="2"/>
  <c r="C530" i="2" s="1"/>
  <c r="D530" i="2" s="1"/>
  <c r="E530" i="2" s="1"/>
  <c r="F530" i="2" s="1"/>
  <c r="G530" i="2" s="1"/>
  <c r="H530" i="2" s="1"/>
  <c r="I530" i="2" s="1"/>
  <c r="A531" i="2"/>
  <c r="AO519" i="2"/>
  <c r="AP519" i="2" s="1"/>
  <c r="AQ519" i="2" s="1"/>
  <c r="AR519" i="2" s="1"/>
  <c r="AS519" i="2" s="1"/>
  <c r="AT519" i="2"/>
  <c r="AX519" i="2" s="1"/>
  <c r="O527" i="2"/>
  <c r="P527" i="2" s="1"/>
  <c r="Q527" i="2" s="1"/>
  <c r="R527" i="2" s="1"/>
  <c r="S527" i="2" s="1"/>
  <c r="T527" i="2"/>
  <c r="AO520" i="2"/>
  <c r="AP520" i="2" s="1"/>
  <c r="AQ520" i="2" s="1"/>
  <c r="AR520" i="2" s="1"/>
  <c r="AS520" i="2" s="1"/>
  <c r="AT520" i="2"/>
  <c r="AX520" i="2" s="1"/>
  <c r="I600" i="1"/>
  <c r="J600" i="1"/>
  <c r="K600" i="1"/>
  <c r="H600" i="1"/>
  <c r="G601" i="1"/>
  <c r="N528" i="2" l="1"/>
  <c r="BA522" i="2"/>
  <c r="AJ522" i="2"/>
  <c r="AH524" i="2"/>
  <c r="AI524" i="2" s="1"/>
  <c r="Y526" i="2"/>
  <c r="AL523" i="2"/>
  <c r="L529" i="2"/>
  <c r="N529" i="2" s="1"/>
  <c r="J530" i="2"/>
  <c r="K530" i="2"/>
  <c r="BA524" i="2"/>
  <c r="AJ524" i="2"/>
  <c r="AK524" i="2"/>
  <c r="AM523" i="2"/>
  <c r="AZ523" i="2"/>
  <c r="AN523" i="2"/>
  <c r="AY520" i="2"/>
  <c r="AU520" i="2"/>
  <c r="AW520" i="2" s="1"/>
  <c r="AY519" i="2"/>
  <c r="AU519" i="2"/>
  <c r="AW519" i="2" s="1"/>
  <c r="B531" i="2"/>
  <c r="C531" i="2" s="1"/>
  <c r="D531" i="2" s="1"/>
  <c r="E531" i="2" s="1"/>
  <c r="F531" i="2" s="1"/>
  <c r="G531" i="2" s="1"/>
  <c r="H531" i="2" s="1"/>
  <c r="I531" i="2" s="1"/>
  <c r="A532" i="2"/>
  <c r="AT521" i="2"/>
  <c r="AX521" i="2" s="1"/>
  <c r="AO521" i="2"/>
  <c r="AP521" i="2" s="1"/>
  <c r="AQ521" i="2" s="1"/>
  <c r="AR521" i="2" s="1"/>
  <c r="AS521" i="2" s="1"/>
  <c r="Z526" i="2"/>
  <c r="AA526" i="2"/>
  <c r="AB525" i="2"/>
  <c r="AC525" i="2" s="1"/>
  <c r="AD525" i="2" s="1"/>
  <c r="AE525" i="2" s="1"/>
  <c r="AF525" i="2" s="1"/>
  <c r="AG525" i="2"/>
  <c r="T528" i="2"/>
  <c r="O528" i="2"/>
  <c r="P528" i="2" s="1"/>
  <c r="Q528" i="2" s="1"/>
  <c r="R528" i="2" s="1"/>
  <c r="S528" i="2" s="1"/>
  <c r="U528" i="2" s="1"/>
  <c r="V528" i="2" s="1"/>
  <c r="U527" i="2"/>
  <c r="V527" i="2" s="1"/>
  <c r="AL522" i="2"/>
  <c r="J601" i="1"/>
  <c r="K601" i="1"/>
  <c r="I601" i="1"/>
  <c r="H601" i="1"/>
  <c r="G602" i="1"/>
  <c r="M529" i="2" l="1"/>
  <c r="L530" i="2"/>
  <c r="J531" i="2"/>
  <c r="K531" i="2"/>
  <c r="AY521" i="2"/>
  <c r="AU521" i="2"/>
  <c r="AW521" i="2" s="1"/>
  <c r="T529" i="2"/>
  <c r="O529" i="2"/>
  <c r="P529" i="2" s="1"/>
  <c r="Q529" i="2" s="1"/>
  <c r="R529" i="2" s="1"/>
  <c r="S529" i="2" s="1"/>
  <c r="U529" i="2" s="1"/>
  <c r="V529" i="2" s="1"/>
  <c r="M530" i="2"/>
  <c r="N530" i="2"/>
  <c r="AZ522" i="2"/>
  <c r="AM522" i="2"/>
  <c r="AN522" i="2"/>
  <c r="AB526" i="2"/>
  <c r="AC526" i="2" s="1"/>
  <c r="AD526" i="2" s="1"/>
  <c r="AE526" i="2" s="1"/>
  <c r="AF526" i="2" s="1"/>
  <c r="AG526" i="2"/>
  <c r="AT523" i="2"/>
  <c r="AX523" i="2" s="1"/>
  <c r="AO523" i="2"/>
  <c r="AP523" i="2" s="1"/>
  <c r="AQ523" i="2" s="1"/>
  <c r="AR523" i="2" s="1"/>
  <c r="AS523" i="2" s="1"/>
  <c r="X528" i="2"/>
  <c r="W528" i="2"/>
  <c r="X527" i="2"/>
  <c r="W527" i="2"/>
  <c r="A533" i="2"/>
  <c r="B532" i="2"/>
  <c r="C532" i="2" s="1"/>
  <c r="D532" i="2" s="1"/>
  <c r="E532" i="2" s="1"/>
  <c r="F532" i="2" s="1"/>
  <c r="G532" i="2" s="1"/>
  <c r="H532" i="2" s="1"/>
  <c r="I532" i="2" s="1"/>
  <c r="AH525" i="2"/>
  <c r="AI525" i="2" s="1"/>
  <c r="AL524" i="2"/>
  <c r="I602" i="1"/>
  <c r="K602" i="1"/>
  <c r="G603" i="1"/>
  <c r="H602" i="1"/>
  <c r="J602" i="1"/>
  <c r="AH526" i="2" l="1"/>
  <c r="AI526" i="2" s="1"/>
  <c r="L531" i="2"/>
  <c r="AK525" i="2"/>
  <c r="BA525" i="2"/>
  <c r="AJ525" i="2"/>
  <c r="M531" i="2"/>
  <c r="N531" i="2"/>
  <c r="Y528" i="2"/>
  <c r="J532" i="2"/>
  <c r="K532" i="2"/>
  <c r="AT522" i="2"/>
  <c r="AX522" i="2" s="1"/>
  <c r="AO522" i="2"/>
  <c r="AP522" i="2" s="1"/>
  <c r="AQ522" i="2" s="1"/>
  <c r="AR522" i="2" s="1"/>
  <c r="AS522" i="2" s="1"/>
  <c r="X529" i="2"/>
  <c r="W529" i="2"/>
  <c r="AM524" i="2"/>
  <c r="AZ524" i="2"/>
  <c r="AN524" i="2"/>
  <c r="AY523" i="2"/>
  <c r="AU523" i="2"/>
  <c r="AW523" i="2" s="1"/>
  <c r="T530" i="2"/>
  <c r="O530" i="2"/>
  <c r="P530" i="2" s="1"/>
  <c r="Q530" i="2" s="1"/>
  <c r="R530" i="2" s="1"/>
  <c r="S530" i="2" s="1"/>
  <c r="U530" i="2" s="1"/>
  <c r="V530" i="2" s="1"/>
  <c r="Y527" i="2"/>
  <c r="B533" i="2"/>
  <c r="C533" i="2" s="1"/>
  <c r="D533" i="2" s="1"/>
  <c r="E533" i="2" s="1"/>
  <c r="F533" i="2" s="1"/>
  <c r="G533" i="2" s="1"/>
  <c r="H533" i="2" s="1"/>
  <c r="I533" i="2" s="1"/>
  <c r="A534" i="2"/>
  <c r="AJ526" i="2"/>
  <c r="AK526" i="2"/>
  <c r="BA526" i="2"/>
  <c r="H603" i="1"/>
  <c r="K603" i="1"/>
  <c r="J603" i="1"/>
  <c r="I603" i="1"/>
  <c r="G604" i="1"/>
  <c r="L532" i="2" l="1"/>
  <c r="J533" i="2"/>
  <c r="K533" i="2"/>
  <c r="AT524" i="2"/>
  <c r="AX524" i="2" s="1"/>
  <c r="AO524" i="2"/>
  <c r="AP524" i="2" s="1"/>
  <c r="AQ524" i="2" s="1"/>
  <c r="AR524" i="2" s="1"/>
  <c r="AS524" i="2" s="1"/>
  <c r="B534" i="2"/>
  <c r="C534" i="2" s="1"/>
  <c r="D534" i="2" s="1"/>
  <c r="E534" i="2" s="1"/>
  <c r="F534" i="2" s="1"/>
  <c r="G534" i="2" s="1"/>
  <c r="H534" i="2" s="1"/>
  <c r="I534" i="2" s="1"/>
  <c r="A535" i="2"/>
  <c r="AY522" i="2"/>
  <c r="AU522" i="2"/>
  <c r="AW522" i="2" s="1"/>
  <c r="Z528" i="2"/>
  <c r="AA528" i="2"/>
  <c r="AL526" i="2"/>
  <c r="X530" i="2"/>
  <c r="W530" i="2"/>
  <c r="M532" i="2"/>
  <c r="N532" i="2"/>
  <c r="AL525" i="2"/>
  <c r="Z527" i="2"/>
  <c r="AA527" i="2"/>
  <c r="T531" i="2"/>
  <c r="O531" i="2"/>
  <c r="P531" i="2" s="1"/>
  <c r="Q531" i="2" s="1"/>
  <c r="R531" i="2" s="1"/>
  <c r="S531" i="2" s="1"/>
  <c r="U531" i="2" s="1"/>
  <c r="V531" i="2" s="1"/>
  <c r="Y529" i="2"/>
  <c r="H604" i="1"/>
  <c r="I604" i="1"/>
  <c r="J604" i="1"/>
  <c r="K604" i="1"/>
  <c r="G605" i="1"/>
  <c r="Y530" i="2" l="1"/>
  <c r="L533" i="2"/>
  <c r="M533" i="2" s="1"/>
  <c r="K534" i="2"/>
  <c r="J534" i="2"/>
  <c r="O532" i="2"/>
  <c r="P532" i="2" s="1"/>
  <c r="Q532" i="2" s="1"/>
  <c r="R532" i="2" s="1"/>
  <c r="S532" i="2" s="1"/>
  <c r="T532" i="2"/>
  <c r="AZ526" i="2"/>
  <c r="AM526" i="2"/>
  <c r="AN526" i="2"/>
  <c r="W531" i="2"/>
  <c r="X531" i="2"/>
  <c r="AZ525" i="2"/>
  <c r="AM525" i="2"/>
  <c r="AN525" i="2"/>
  <c r="B535" i="2"/>
  <c r="C535" i="2" s="1"/>
  <c r="D535" i="2" s="1"/>
  <c r="E535" i="2" s="1"/>
  <c r="F535" i="2" s="1"/>
  <c r="G535" i="2" s="1"/>
  <c r="H535" i="2" s="1"/>
  <c r="I535" i="2" s="1"/>
  <c r="A536" i="2"/>
  <c r="Z529" i="2"/>
  <c r="AA529" i="2"/>
  <c r="AG527" i="2"/>
  <c r="AB527" i="2"/>
  <c r="AC527" i="2" s="1"/>
  <c r="AD527" i="2" s="1"/>
  <c r="AE527" i="2" s="1"/>
  <c r="AF527" i="2" s="1"/>
  <c r="AH527" i="2" s="1"/>
  <c r="AI527" i="2" s="1"/>
  <c r="Z530" i="2"/>
  <c r="AA530" i="2"/>
  <c r="AB528" i="2"/>
  <c r="AC528" i="2" s="1"/>
  <c r="AD528" i="2" s="1"/>
  <c r="AE528" i="2" s="1"/>
  <c r="AF528" i="2" s="1"/>
  <c r="AG528" i="2"/>
  <c r="AY524" i="2"/>
  <c r="AU524" i="2"/>
  <c r="AW524" i="2" s="1"/>
  <c r="K605" i="1"/>
  <c r="G606" i="1"/>
  <c r="J605" i="1"/>
  <c r="I605" i="1"/>
  <c r="H605" i="1"/>
  <c r="U532" i="2" l="1"/>
  <c r="V532" i="2" s="1"/>
  <c r="N533" i="2"/>
  <c r="O533" i="2" s="1"/>
  <c r="P533" i="2" s="1"/>
  <c r="Q533" i="2" s="1"/>
  <c r="R533" i="2" s="1"/>
  <c r="S533" i="2" s="1"/>
  <c r="B536" i="2"/>
  <c r="C536" i="2" s="1"/>
  <c r="D536" i="2" s="1"/>
  <c r="E536" i="2" s="1"/>
  <c r="F536" i="2" s="1"/>
  <c r="G536" i="2" s="1"/>
  <c r="H536" i="2" s="1"/>
  <c r="I536" i="2" s="1"/>
  <c r="A537" i="2"/>
  <c r="AT525" i="2"/>
  <c r="AX525" i="2" s="1"/>
  <c r="AO525" i="2"/>
  <c r="AP525" i="2" s="1"/>
  <c r="AQ525" i="2" s="1"/>
  <c r="AR525" i="2" s="1"/>
  <c r="AS525" i="2" s="1"/>
  <c r="T533" i="2"/>
  <c r="AH528" i="2"/>
  <c r="AI528" i="2" s="1"/>
  <c r="Y531" i="2"/>
  <c r="L534" i="2"/>
  <c r="AK527" i="2"/>
  <c r="AJ527" i="2"/>
  <c r="BA527" i="2"/>
  <c r="K25" i="1" s="1"/>
  <c r="W532" i="2"/>
  <c r="X532" i="2"/>
  <c r="K535" i="2"/>
  <c r="J535" i="2"/>
  <c r="AB530" i="2"/>
  <c r="AC530" i="2" s="1"/>
  <c r="AD530" i="2" s="1"/>
  <c r="AE530" i="2" s="1"/>
  <c r="AF530" i="2" s="1"/>
  <c r="AG530" i="2"/>
  <c r="AB529" i="2"/>
  <c r="AC529" i="2" s="1"/>
  <c r="AD529" i="2" s="1"/>
  <c r="AE529" i="2" s="1"/>
  <c r="AF529" i="2" s="1"/>
  <c r="AG529" i="2"/>
  <c r="AT526" i="2"/>
  <c r="AX526" i="2" s="1"/>
  <c r="AO526" i="2"/>
  <c r="AP526" i="2" s="1"/>
  <c r="AQ526" i="2" s="1"/>
  <c r="AR526" i="2" s="1"/>
  <c r="AS526" i="2" s="1"/>
  <c r="K606" i="1"/>
  <c r="J606" i="1"/>
  <c r="I606" i="1"/>
  <c r="H606" i="1"/>
  <c r="G607" i="1"/>
  <c r="U533" i="2" l="1"/>
  <c r="V533" i="2" s="1"/>
  <c r="L535" i="2"/>
  <c r="N535" i="2" s="1"/>
  <c r="AH529" i="2"/>
  <c r="AI529" i="2" s="1"/>
  <c r="AJ529" i="2" s="1"/>
  <c r="J536" i="2"/>
  <c r="K536" i="2"/>
  <c r="W533" i="2"/>
  <c r="X533" i="2"/>
  <c r="BA528" i="2"/>
  <c r="AJ528" i="2"/>
  <c r="AK528" i="2"/>
  <c r="B537" i="2"/>
  <c r="C537" i="2" s="1"/>
  <c r="D537" i="2" s="1"/>
  <c r="E537" i="2" s="1"/>
  <c r="F537" i="2" s="1"/>
  <c r="G537" i="2" s="1"/>
  <c r="H537" i="2" s="1"/>
  <c r="I537" i="2" s="1"/>
  <c r="A538" i="2"/>
  <c r="AL527" i="2"/>
  <c r="AY526" i="2"/>
  <c r="AU526" i="2"/>
  <c r="AW526" i="2" s="1"/>
  <c r="M535" i="2"/>
  <c r="Z531" i="2"/>
  <c r="AA531" i="2"/>
  <c r="AY525" i="2"/>
  <c r="AU525" i="2"/>
  <c r="AW525" i="2" s="1"/>
  <c r="M534" i="2"/>
  <c r="N534" i="2"/>
  <c r="AH530" i="2"/>
  <c r="AI530" i="2" s="1"/>
  <c r="Y532" i="2"/>
  <c r="J607" i="1"/>
  <c r="G608" i="1"/>
  <c r="I607" i="1"/>
  <c r="H607" i="1"/>
  <c r="K607" i="1"/>
  <c r="BA529" i="2" l="1"/>
  <c r="AK529" i="2"/>
  <c r="AL528" i="2"/>
  <c r="Y533" i="2"/>
  <c r="Z533" i="2" s="1"/>
  <c r="AL529" i="2"/>
  <c r="AM529" i="2" s="1"/>
  <c r="L536" i="2"/>
  <c r="M536" i="2" s="1"/>
  <c r="J537" i="2"/>
  <c r="K537" i="2"/>
  <c r="AZ528" i="2"/>
  <c r="AM528" i="2"/>
  <c r="AN528" i="2"/>
  <c r="O534" i="2"/>
  <c r="P534" i="2" s="1"/>
  <c r="Q534" i="2" s="1"/>
  <c r="R534" i="2" s="1"/>
  <c r="S534" i="2" s="1"/>
  <c r="T534" i="2"/>
  <c r="AB531" i="2"/>
  <c r="AC531" i="2" s="1"/>
  <c r="AD531" i="2" s="1"/>
  <c r="AE531" i="2" s="1"/>
  <c r="AF531" i="2" s="1"/>
  <c r="AG531" i="2"/>
  <c r="AK530" i="2"/>
  <c r="AJ530" i="2"/>
  <c r="BA530" i="2"/>
  <c r="T535" i="2"/>
  <c r="O535" i="2"/>
  <c r="P535" i="2" s="1"/>
  <c r="Q535" i="2" s="1"/>
  <c r="R535" i="2" s="1"/>
  <c r="S535" i="2" s="1"/>
  <c r="AA533" i="2"/>
  <c r="Z532" i="2"/>
  <c r="AA532" i="2"/>
  <c r="AZ527" i="2"/>
  <c r="J25" i="1" s="1"/>
  <c r="AM527" i="2"/>
  <c r="AN527" i="2"/>
  <c r="B538" i="2"/>
  <c r="C538" i="2" s="1"/>
  <c r="D538" i="2" s="1"/>
  <c r="E538" i="2" s="1"/>
  <c r="F538" i="2" s="1"/>
  <c r="G538" i="2" s="1"/>
  <c r="H538" i="2" s="1"/>
  <c r="I538" i="2" s="1"/>
  <c r="A539" i="2"/>
  <c r="H608" i="1"/>
  <c r="J608" i="1"/>
  <c r="I608" i="1"/>
  <c r="K608" i="1"/>
  <c r="G609" i="1"/>
  <c r="AN529" i="2" l="1"/>
  <c r="AZ529" i="2"/>
  <c r="N536" i="2"/>
  <c r="U534" i="2"/>
  <c r="V534" i="2" s="1"/>
  <c r="W534" i="2" s="1"/>
  <c r="U535" i="2"/>
  <c r="V535" i="2" s="1"/>
  <c r="W535" i="2" s="1"/>
  <c r="AH531" i="2"/>
  <c r="AI531" i="2" s="1"/>
  <c r="AK531" i="2" s="1"/>
  <c r="L537" i="2"/>
  <c r="M537" i="2" s="1"/>
  <c r="J538" i="2"/>
  <c r="K538" i="2"/>
  <c r="O536" i="2"/>
  <c r="P536" i="2" s="1"/>
  <c r="Q536" i="2" s="1"/>
  <c r="R536" i="2" s="1"/>
  <c r="S536" i="2" s="1"/>
  <c r="U536" i="2" s="1"/>
  <c r="V536" i="2" s="1"/>
  <c r="T536" i="2"/>
  <c r="AT527" i="2"/>
  <c r="AX527" i="2" s="1"/>
  <c r="AO527" i="2"/>
  <c r="AP527" i="2" s="1"/>
  <c r="AQ527" i="2" s="1"/>
  <c r="AR527" i="2" s="1"/>
  <c r="AS527" i="2" s="1"/>
  <c r="AB532" i="2"/>
  <c r="AC532" i="2" s="1"/>
  <c r="AD532" i="2" s="1"/>
  <c r="AE532" i="2" s="1"/>
  <c r="AF532" i="2" s="1"/>
  <c r="AG532" i="2"/>
  <c r="AO529" i="2"/>
  <c r="AP529" i="2" s="1"/>
  <c r="AQ529" i="2" s="1"/>
  <c r="AR529" i="2" s="1"/>
  <c r="AS529" i="2" s="1"/>
  <c r="AT529" i="2"/>
  <c r="AX529" i="2" s="1"/>
  <c r="A540" i="2"/>
  <c r="B539" i="2"/>
  <c r="C539" i="2" s="1"/>
  <c r="D539" i="2" s="1"/>
  <c r="E539" i="2" s="1"/>
  <c r="F539" i="2" s="1"/>
  <c r="G539" i="2" s="1"/>
  <c r="H539" i="2" s="1"/>
  <c r="I539" i="2" s="1"/>
  <c r="AB533" i="2"/>
  <c r="AC533" i="2" s="1"/>
  <c r="AD533" i="2" s="1"/>
  <c r="AE533" i="2" s="1"/>
  <c r="AF533" i="2" s="1"/>
  <c r="AG533" i="2"/>
  <c r="AT528" i="2"/>
  <c r="AX528" i="2" s="1"/>
  <c r="AO528" i="2"/>
  <c r="AP528" i="2" s="1"/>
  <c r="AQ528" i="2" s="1"/>
  <c r="AR528" i="2" s="1"/>
  <c r="AS528" i="2" s="1"/>
  <c r="AL530" i="2"/>
  <c r="J609" i="1"/>
  <c r="H609" i="1"/>
  <c r="K609" i="1"/>
  <c r="G610" i="1"/>
  <c r="I609" i="1"/>
  <c r="AH533" i="2" l="1"/>
  <c r="AI533" i="2" s="1"/>
  <c r="N537" i="2"/>
  <c r="X534" i="2"/>
  <c r="X535" i="2"/>
  <c r="AJ531" i="2"/>
  <c r="BA531" i="2"/>
  <c r="AH532" i="2"/>
  <c r="AI532" i="2" s="1"/>
  <c r="BA532" i="2" s="1"/>
  <c r="Y534" i="2"/>
  <c r="Z534" i="2" s="1"/>
  <c r="L538" i="2"/>
  <c r="N538" i="2" s="1"/>
  <c r="Y535" i="2"/>
  <c r="AA535" i="2" s="1"/>
  <c r="AJ533" i="2"/>
  <c r="BA533" i="2"/>
  <c r="AK533" i="2"/>
  <c r="J539" i="2"/>
  <c r="K539" i="2"/>
  <c r="AY529" i="2"/>
  <c r="AU529" i="2"/>
  <c r="AW529" i="2" s="1"/>
  <c r="X536" i="2"/>
  <c r="W536" i="2"/>
  <c r="AZ530" i="2"/>
  <c r="AM530" i="2"/>
  <c r="AN530" i="2"/>
  <c r="AY527" i="2"/>
  <c r="I25" i="1" s="1"/>
  <c r="AU527" i="2"/>
  <c r="AW527" i="2" s="1"/>
  <c r="AY528" i="2"/>
  <c r="AU528" i="2"/>
  <c r="AW528" i="2" s="1"/>
  <c r="B540" i="2"/>
  <c r="C540" i="2" s="1"/>
  <c r="D540" i="2" s="1"/>
  <c r="E540" i="2" s="1"/>
  <c r="F540" i="2" s="1"/>
  <c r="G540" i="2" s="1"/>
  <c r="H540" i="2" s="1"/>
  <c r="I540" i="2" s="1"/>
  <c r="A541" i="2"/>
  <c r="O537" i="2"/>
  <c r="P537" i="2" s="1"/>
  <c r="Q537" i="2" s="1"/>
  <c r="R537" i="2" s="1"/>
  <c r="S537" i="2" s="1"/>
  <c r="T537" i="2"/>
  <c r="AL531" i="2"/>
  <c r="H610" i="1"/>
  <c r="K610" i="1"/>
  <c r="G611" i="1"/>
  <c r="J610" i="1"/>
  <c r="I610" i="1"/>
  <c r="M538" i="2" l="1"/>
  <c r="AJ532" i="2"/>
  <c r="AK532" i="2"/>
  <c r="AA534" i="2"/>
  <c r="U537" i="2"/>
  <c r="V537" i="2" s="1"/>
  <c r="W537" i="2" s="1"/>
  <c r="Z535" i="2"/>
  <c r="AB535" i="2" s="1"/>
  <c r="AC535" i="2" s="1"/>
  <c r="AD535" i="2" s="1"/>
  <c r="AE535" i="2" s="1"/>
  <c r="AF535" i="2" s="1"/>
  <c r="AL532" i="2"/>
  <c r="AL533" i="2"/>
  <c r="AN533" i="2" s="1"/>
  <c r="L539" i="2"/>
  <c r="M539" i="2" s="1"/>
  <c r="J540" i="2"/>
  <c r="K540" i="2"/>
  <c r="AZ532" i="2"/>
  <c r="AM532" i="2"/>
  <c r="AN532" i="2"/>
  <c r="O25" i="1"/>
  <c r="E97" i="11" s="1"/>
  <c r="F97" i="11" s="1"/>
  <c r="L25" i="1"/>
  <c r="P25" i="1" s="1"/>
  <c r="AO530" i="2"/>
  <c r="AP530" i="2" s="1"/>
  <c r="AQ530" i="2" s="1"/>
  <c r="AR530" i="2" s="1"/>
  <c r="AS530" i="2" s="1"/>
  <c r="AT530" i="2"/>
  <c r="AX530" i="2" s="1"/>
  <c r="AZ531" i="2"/>
  <c r="AM531" i="2"/>
  <c r="AN531" i="2"/>
  <c r="AG535" i="2"/>
  <c r="A542" i="2"/>
  <c r="B541" i="2"/>
  <c r="C541" i="2" s="1"/>
  <c r="D541" i="2" s="1"/>
  <c r="E541" i="2" s="1"/>
  <c r="F541" i="2" s="1"/>
  <c r="G541" i="2" s="1"/>
  <c r="H541" i="2" s="1"/>
  <c r="I541" i="2" s="1"/>
  <c r="AG534" i="2"/>
  <c r="AB534" i="2"/>
  <c r="AC534" i="2" s="1"/>
  <c r="AD534" i="2" s="1"/>
  <c r="AE534" i="2" s="1"/>
  <c r="AF534" i="2" s="1"/>
  <c r="Y536" i="2"/>
  <c r="O538" i="2"/>
  <c r="P538" i="2" s="1"/>
  <c r="Q538" i="2" s="1"/>
  <c r="R538" i="2" s="1"/>
  <c r="S538" i="2" s="1"/>
  <c r="T538" i="2"/>
  <c r="G612" i="1"/>
  <c r="J611" i="1"/>
  <c r="H611" i="1"/>
  <c r="I611" i="1"/>
  <c r="K611" i="1"/>
  <c r="X537" i="2" l="1"/>
  <c r="Y537" i="2" s="1"/>
  <c r="AZ533" i="2"/>
  <c r="AM533" i="2"/>
  <c r="AT533" i="2" s="1"/>
  <c r="AX533" i="2" s="1"/>
  <c r="N539" i="2"/>
  <c r="AH535" i="2"/>
  <c r="AI535" i="2" s="1"/>
  <c r="AJ535" i="2" s="1"/>
  <c r="L540" i="2"/>
  <c r="M540" i="2" s="1"/>
  <c r="J541" i="2"/>
  <c r="K541" i="2"/>
  <c r="AH534" i="2"/>
  <c r="AI534" i="2" s="1"/>
  <c r="Z536" i="2"/>
  <c r="AA536" i="2"/>
  <c r="AO531" i="2"/>
  <c r="AP531" i="2" s="1"/>
  <c r="AQ531" i="2" s="1"/>
  <c r="AR531" i="2" s="1"/>
  <c r="AS531" i="2" s="1"/>
  <c r="AT531" i="2"/>
  <c r="AX531" i="2" s="1"/>
  <c r="E79" i="11"/>
  <c r="F79" i="11" s="1"/>
  <c r="E82" i="11"/>
  <c r="F82" i="11" s="1"/>
  <c r="E46" i="11"/>
  <c r="F46" i="11" s="1"/>
  <c r="E88" i="11"/>
  <c r="F88" i="11" s="1"/>
  <c r="E49" i="11"/>
  <c r="F49" i="11" s="1"/>
  <c r="E45" i="11"/>
  <c r="F45" i="11" s="1"/>
  <c r="E86" i="11"/>
  <c r="F86" i="11" s="1"/>
  <c r="E48" i="11"/>
  <c r="F48" i="11" s="1"/>
  <c r="E50" i="11"/>
  <c r="F50" i="11" s="1"/>
  <c r="E95" i="11"/>
  <c r="F95" i="11" s="1"/>
  <c r="E40" i="11"/>
  <c r="F40" i="11" s="1"/>
  <c r="E81" i="11"/>
  <c r="F81" i="11" s="1"/>
  <c r="E85" i="11"/>
  <c r="F85" i="11" s="1"/>
  <c r="E52" i="11"/>
  <c r="F52" i="11" s="1"/>
  <c r="E43" i="11"/>
  <c r="F43" i="11" s="1"/>
  <c r="E80" i="11"/>
  <c r="F80" i="11" s="1"/>
  <c r="E93" i="11"/>
  <c r="F93" i="11" s="1"/>
  <c r="E89" i="11"/>
  <c r="F89" i="11" s="1"/>
  <c r="E44" i="11"/>
  <c r="F44" i="11" s="1"/>
  <c r="E41" i="11"/>
  <c r="F41" i="11" s="1"/>
  <c r="E87" i="11"/>
  <c r="F87" i="11" s="1"/>
  <c r="E47" i="11"/>
  <c r="F47" i="11" s="1"/>
  <c r="E92" i="11"/>
  <c r="F92" i="11" s="1"/>
  <c r="E42" i="11"/>
  <c r="F42" i="11" s="1"/>
  <c r="E96" i="11"/>
  <c r="F96" i="11" s="1"/>
  <c r="E53" i="11"/>
  <c r="F53" i="11" s="1"/>
  <c r="E91" i="11"/>
  <c r="F91" i="11" s="1"/>
  <c r="E90" i="11"/>
  <c r="F90" i="11" s="1"/>
  <c r="E39" i="11"/>
  <c r="F39" i="11" s="1"/>
  <c r="E83" i="11"/>
  <c r="F83" i="11" s="1"/>
  <c r="E38" i="11"/>
  <c r="F38" i="11" s="1"/>
  <c r="E37" i="11"/>
  <c r="F37" i="11" s="1"/>
  <c r="E94" i="11"/>
  <c r="F94" i="11" s="1"/>
  <c r="E51" i="11"/>
  <c r="F51" i="11" s="1"/>
  <c r="E84" i="11"/>
  <c r="F84" i="11" s="1"/>
  <c r="B542" i="2"/>
  <c r="C542" i="2" s="1"/>
  <c r="D542" i="2" s="1"/>
  <c r="E542" i="2" s="1"/>
  <c r="F542" i="2" s="1"/>
  <c r="G542" i="2" s="1"/>
  <c r="H542" i="2" s="1"/>
  <c r="I542" i="2" s="1"/>
  <c r="A543" i="2"/>
  <c r="U538" i="2"/>
  <c r="V538" i="2" s="1"/>
  <c r="O539" i="2"/>
  <c r="P539" i="2" s="1"/>
  <c r="Q539" i="2" s="1"/>
  <c r="R539" i="2" s="1"/>
  <c r="S539" i="2" s="1"/>
  <c r="T539" i="2"/>
  <c r="BA535" i="2"/>
  <c r="AK535" i="2"/>
  <c r="AY530" i="2"/>
  <c r="AU530" i="2"/>
  <c r="AW530" i="2" s="1"/>
  <c r="AO532" i="2"/>
  <c r="AP532" i="2" s="1"/>
  <c r="AQ532" i="2" s="1"/>
  <c r="AR532" i="2" s="1"/>
  <c r="AS532" i="2" s="1"/>
  <c r="AT532" i="2"/>
  <c r="AX532" i="2" s="1"/>
  <c r="H612" i="1"/>
  <c r="J612" i="1"/>
  <c r="G613" i="1"/>
  <c r="K612" i="1"/>
  <c r="I612" i="1"/>
  <c r="N540" i="2" l="1"/>
  <c r="Z537" i="2"/>
  <c r="AA537" i="2"/>
  <c r="AO533" i="2"/>
  <c r="AP533" i="2" s="1"/>
  <c r="AQ533" i="2" s="1"/>
  <c r="AR533" i="2" s="1"/>
  <c r="AS533" i="2" s="1"/>
  <c r="AY533" i="2" s="1"/>
  <c r="U539" i="2"/>
  <c r="V539" i="2" s="1"/>
  <c r="AL535" i="2"/>
  <c r="AM535" i="2" s="1"/>
  <c r="L541" i="2"/>
  <c r="N541" i="2" s="1"/>
  <c r="F104" i="11"/>
  <c r="P32" i="1" s="1"/>
  <c r="K542" i="2"/>
  <c r="J542" i="2"/>
  <c r="AK534" i="2"/>
  <c r="AJ534" i="2"/>
  <c r="BA534" i="2"/>
  <c r="M541" i="2"/>
  <c r="AY532" i="2"/>
  <c r="AU532" i="2"/>
  <c r="AW532" i="2" s="1"/>
  <c r="X538" i="2"/>
  <c r="W538" i="2"/>
  <c r="B543" i="2"/>
  <c r="C543" i="2" s="1"/>
  <c r="D543" i="2" s="1"/>
  <c r="E543" i="2" s="1"/>
  <c r="F543" i="2" s="1"/>
  <c r="G543" i="2" s="1"/>
  <c r="H543" i="2" s="1"/>
  <c r="I543" i="2" s="1"/>
  <c r="A544" i="2"/>
  <c r="AB536" i="2"/>
  <c r="AC536" i="2" s="1"/>
  <c r="AD536" i="2" s="1"/>
  <c r="AE536" i="2" s="1"/>
  <c r="AF536" i="2" s="1"/>
  <c r="AG536" i="2"/>
  <c r="X539" i="2"/>
  <c r="W539" i="2"/>
  <c r="AG537" i="2"/>
  <c r="AB537" i="2"/>
  <c r="AC537" i="2" s="1"/>
  <c r="AD537" i="2" s="1"/>
  <c r="AE537" i="2" s="1"/>
  <c r="AF537" i="2" s="1"/>
  <c r="T540" i="2"/>
  <c r="O540" i="2"/>
  <c r="P540" i="2" s="1"/>
  <c r="Q540" i="2" s="1"/>
  <c r="R540" i="2" s="1"/>
  <c r="S540" i="2" s="1"/>
  <c r="AY531" i="2"/>
  <c r="AU531" i="2"/>
  <c r="AW531" i="2" s="1"/>
  <c r="G614" i="1"/>
  <c r="J613" i="1"/>
  <c r="I613" i="1"/>
  <c r="K613" i="1"/>
  <c r="H613" i="1"/>
  <c r="AU533" i="2" l="1"/>
  <c r="AW533" i="2" s="1"/>
  <c r="AN535" i="2"/>
  <c r="AZ535" i="2"/>
  <c r="U540" i="2"/>
  <c r="V540" i="2" s="1"/>
  <c r="Y539" i="2"/>
  <c r="Z539" i="2" s="1"/>
  <c r="AH537" i="2"/>
  <c r="AI537" i="2" s="1"/>
  <c r="AJ537" i="2" s="1"/>
  <c r="Y538" i="2"/>
  <c r="AA538" i="2" s="1"/>
  <c r="J543" i="2"/>
  <c r="K543" i="2"/>
  <c r="BA537" i="2"/>
  <c r="AK537" i="2"/>
  <c r="T541" i="2"/>
  <c r="O541" i="2"/>
  <c r="P541" i="2" s="1"/>
  <c r="Q541" i="2" s="1"/>
  <c r="R541" i="2" s="1"/>
  <c r="S541" i="2" s="1"/>
  <c r="U541" i="2" s="1"/>
  <c r="V541" i="2" s="1"/>
  <c r="W540" i="2"/>
  <c r="X540" i="2"/>
  <c r="Z538" i="2"/>
  <c r="L542" i="2"/>
  <c r="AT535" i="2"/>
  <c r="AX535" i="2" s="1"/>
  <c r="AO535" i="2"/>
  <c r="AP535" i="2" s="1"/>
  <c r="AQ535" i="2" s="1"/>
  <c r="AR535" i="2" s="1"/>
  <c r="AS535" i="2" s="1"/>
  <c r="AL534" i="2"/>
  <c r="B544" i="2"/>
  <c r="C544" i="2" s="1"/>
  <c r="D544" i="2" s="1"/>
  <c r="E544" i="2" s="1"/>
  <c r="F544" i="2" s="1"/>
  <c r="G544" i="2" s="1"/>
  <c r="H544" i="2" s="1"/>
  <c r="I544" i="2" s="1"/>
  <c r="A545" i="2"/>
  <c r="AH536" i="2"/>
  <c r="AI536" i="2" s="1"/>
  <c r="K614" i="1"/>
  <c r="G615" i="1"/>
  <c r="H614" i="1"/>
  <c r="I614" i="1"/>
  <c r="J614" i="1"/>
  <c r="AA539" i="2" l="1"/>
  <c r="L543" i="2"/>
  <c r="J544" i="2"/>
  <c r="K544" i="2"/>
  <c r="AZ534" i="2"/>
  <c r="AM534" i="2"/>
  <c r="AN534" i="2"/>
  <c r="AG539" i="2"/>
  <c r="AB539" i="2"/>
  <c r="AC539" i="2" s="1"/>
  <c r="AD539" i="2" s="1"/>
  <c r="AE539" i="2" s="1"/>
  <c r="AF539" i="2" s="1"/>
  <c r="AH539" i="2" s="1"/>
  <c r="AI539" i="2" s="1"/>
  <c r="M543" i="2"/>
  <c r="N543" i="2"/>
  <c r="AB538" i="2"/>
  <c r="AC538" i="2" s="1"/>
  <c r="AD538" i="2" s="1"/>
  <c r="AE538" i="2" s="1"/>
  <c r="AF538" i="2" s="1"/>
  <c r="AH538" i="2" s="1"/>
  <c r="AI538" i="2" s="1"/>
  <c r="AG538" i="2"/>
  <c r="AK536" i="2"/>
  <c r="BA536" i="2"/>
  <c r="AJ536" i="2"/>
  <c r="A546" i="2"/>
  <c r="B545" i="2"/>
  <c r="C545" i="2" s="1"/>
  <c r="D545" i="2" s="1"/>
  <c r="E545" i="2" s="1"/>
  <c r="F545" i="2" s="1"/>
  <c r="G545" i="2" s="1"/>
  <c r="H545" i="2" s="1"/>
  <c r="I545" i="2" s="1"/>
  <c r="W541" i="2"/>
  <c r="X541" i="2"/>
  <c r="AL537" i="2"/>
  <c r="AY535" i="2"/>
  <c r="AU535" i="2"/>
  <c r="AW535" i="2" s="1"/>
  <c r="M542" i="2"/>
  <c r="N542" i="2"/>
  <c r="Y540" i="2"/>
  <c r="G616" i="1"/>
  <c r="I615" i="1"/>
  <c r="H615" i="1"/>
  <c r="J615" i="1"/>
  <c r="K615" i="1"/>
  <c r="AL536" i="2" l="1"/>
  <c r="Y541" i="2"/>
  <c r="L544" i="2"/>
  <c r="K545" i="2"/>
  <c r="J545" i="2"/>
  <c r="T542" i="2"/>
  <c r="O542" i="2"/>
  <c r="P542" i="2" s="1"/>
  <c r="Q542" i="2" s="1"/>
  <c r="R542" i="2" s="1"/>
  <c r="S542" i="2" s="1"/>
  <c r="M544" i="2"/>
  <c r="N544" i="2"/>
  <c r="AM537" i="2"/>
  <c r="AZ537" i="2"/>
  <c r="AN537" i="2"/>
  <c r="AM536" i="2"/>
  <c r="AZ536" i="2"/>
  <c r="AN536" i="2"/>
  <c r="BA538" i="2"/>
  <c r="AK538" i="2"/>
  <c r="AJ538" i="2"/>
  <c r="Z540" i="2"/>
  <c r="AA540" i="2"/>
  <c r="B546" i="2"/>
  <c r="C546" i="2" s="1"/>
  <c r="D546" i="2" s="1"/>
  <c r="E546" i="2" s="1"/>
  <c r="F546" i="2" s="1"/>
  <c r="G546" i="2" s="1"/>
  <c r="H546" i="2" s="1"/>
  <c r="I546" i="2" s="1"/>
  <c r="A547" i="2"/>
  <c r="BA539" i="2"/>
  <c r="AK539" i="2"/>
  <c r="AJ539" i="2"/>
  <c r="Z541" i="2"/>
  <c r="AA541" i="2"/>
  <c r="T543" i="2"/>
  <c r="O543" i="2"/>
  <c r="P543" i="2" s="1"/>
  <c r="Q543" i="2" s="1"/>
  <c r="R543" i="2" s="1"/>
  <c r="S543" i="2" s="1"/>
  <c r="U543" i="2" s="1"/>
  <c r="V543" i="2" s="1"/>
  <c r="AT534" i="2"/>
  <c r="AX534" i="2" s="1"/>
  <c r="AO534" i="2"/>
  <c r="AP534" i="2" s="1"/>
  <c r="AQ534" i="2" s="1"/>
  <c r="AR534" i="2" s="1"/>
  <c r="AS534" i="2" s="1"/>
  <c r="J616" i="1"/>
  <c r="H616" i="1"/>
  <c r="I616" i="1"/>
  <c r="K616" i="1"/>
  <c r="G617" i="1"/>
  <c r="U542" i="2" l="1"/>
  <c r="V542" i="2" s="1"/>
  <c r="J546" i="2"/>
  <c r="K546" i="2"/>
  <c r="W543" i="2"/>
  <c r="X543" i="2"/>
  <c r="O544" i="2"/>
  <c r="P544" i="2" s="1"/>
  <c r="Q544" i="2" s="1"/>
  <c r="R544" i="2" s="1"/>
  <c r="S544" i="2" s="1"/>
  <c r="U544" i="2" s="1"/>
  <c r="V544" i="2" s="1"/>
  <c r="T544" i="2"/>
  <c r="AL539" i="2"/>
  <c r="AG541" i="2"/>
  <c r="AB541" i="2"/>
  <c r="AC541" i="2" s="1"/>
  <c r="AD541" i="2" s="1"/>
  <c r="AE541" i="2" s="1"/>
  <c r="AF541" i="2" s="1"/>
  <c r="AH541" i="2" s="1"/>
  <c r="AI541" i="2" s="1"/>
  <c r="AO536" i="2"/>
  <c r="AP536" i="2" s="1"/>
  <c r="AQ536" i="2" s="1"/>
  <c r="AR536" i="2" s="1"/>
  <c r="AS536" i="2" s="1"/>
  <c r="AT536" i="2"/>
  <c r="AX536" i="2" s="1"/>
  <c r="L545" i="2"/>
  <c r="AY534" i="2"/>
  <c r="AU534" i="2"/>
  <c r="AW534" i="2" s="1"/>
  <c r="B547" i="2"/>
  <c r="C547" i="2" s="1"/>
  <c r="D547" i="2" s="1"/>
  <c r="E547" i="2" s="1"/>
  <c r="F547" i="2" s="1"/>
  <c r="G547" i="2" s="1"/>
  <c r="H547" i="2" s="1"/>
  <c r="I547" i="2" s="1"/>
  <c r="A548" i="2"/>
  <c r="AO537" i="2"/>
  <c r="AP537" i="2" s="1"/>
  <c r="AQ537" i="2" s="1"/>
  <c r="AR537" i="2" s="1"/>
  <c r="AS537" i="2" s="1"/>
  <c r="AT537" i="2"/>
  <c r="AX537" i="2" s="1"/>
  <c r="AL538" i="2"/>
  <c r="AG540" i="2"/>
  <c r="AB540" i="2"/>
  <c r="AC540" i="2" s="1"/>
  <c r="AD540" i="2" s="1"/>
  <c r="AE540" i="2" s="1"/>
  <c r="AF540" i="2" s="1"/>
  <c r="AH540" i="2" s="1"/>
  <c r="AI540" i="2" s="1"/>
  <c r="X542" i="2"/>
  <c r="W542" i="2"/>
  <c r="G618" i="1"/>
  <c r="I617" i="1"/>
  <c r="J617" i="1"/>
  <c r="K617" i="1"/>
  <c r="H617" i="1"/>
  <c r="Y543" i="2" l="1"/>
  <c r="Z543" i="2" s="1"/>
  <c r="L546" i="2"/>
  <c r="J547" i="2"/>
  <c r="K547" i="2"/>
  <c r="M546" i="2"/>
  <c r="N546" i="2"/>
  <c r="AZ538" i="2"/>
  <c r="AM538" i="2"/>
  <c r="AN538" i="2"/>
  <c r="AY536" i="2"/>
  <c r="AU536" i="2"/>
  <c r="AW536" i="2" s="1"/>
  <c r="Y542" i="2"/>
  <c r="W544" i="2"/>
  <c r="X544" i="2"/>
  <c r="AM539" i="2"/>
  <c r="AZ539" i="2"/>
  <c r="AN539" i="2"/>
  <c r="BA541" i="2"/>
  <c r="AJ541" i="2"/>
  <c r="AK541" i="2"/>
  <c r="AK540" i="2"/>
  <c r="AJ540" i="2"/>
  <c r="BA540" i="2"/>
  <c r="AY537" i="2"/>
  <c r="AU537" i="2"/>
  <c r="AW537" i="2" s="1"/>
  <c r="B548" i="2"/>
  <c r="C548" i="2" s="1"/>
  <c r="D548" i="2" s="1"/>
  <c r="E548" i="2" s="1"/>
  <c r="F548" i="2" s="1"/>
  <c r="G548" i="2" s="1"/>
  <c r="H548" i="2" s="1"/>
  <c r="I548" i="2" s="1"/>
  <c r="A549" i="2"/>
  <c r="M545" i="2"/>
  <c r="N545" i="2"/>
  <c r="K618" i="1"/>
  <c r="I618" i="1"/>
  <c r="G619" i="1"/>
  <c r="J618" i="1"/>
  <c r="H618" i="1"/>
  <c r="AA543" i="2" l="1"/>
  <c r="AL541" i="2"/>
  <c r="Y544" i="2"/>
  <c r="L547" i="2"/>
  <c r="J548" i="2"/>
  <c r="K548" i="2"/>
  <c r="Z542" i="2"/>
  <c r="AA542" i="2"/>
  <c r="AO538" i="2"/>
  <c r="AP538" i="2" s="1"/>
  <c r="AQ538" i="2" s="1"/>
  <c r="AR538" i="2" s="1"/>
  <c r="AS538" i="2" s="1"/>
  <c r="AT538" i="2"/>
  <c r="AX538" i="2" s="1"/>
  <c r="AL540" i="2"/>
  <c r="AT539" i="2"/>
  <c r="AX539" i="2" s="1"/>
  <c r="AO539" i="2"/>
  <c r="AP539" i="2" s="1"/>
  <c r="AQ539" i="2" s="1"/>
  <c r="AR539" i="2" s="1"/>
  <c r="AS539" i="2" s="1"/>
  <c r="M547" i="2"/>
  <c r="N547" i="2"/>
  <c r="T545" i="2"/>
  <c r="O545" i="2"/>
  <c r="P545" i="2" s="1"/>
  <c r="Q545" i="2" s="1"/>
  <c r="R545" i="2" s="1"/>
  <c r="S545" i="2" s="1"/>
  <c r="A550" i="2"/>
  <c r="B549" i="2"/>
  <c r="C549" i="2" s="1"/>
  <c r="D549" i="2" s="1"/>
  <c r="E549" i="2" s="1"/>
  <c r="F549" i="2" s="1"/>
  <c r="G549" i="2" s="1"/>
  <c r="H549" i="2" s="1"/>
  <c r="I549" i="2" s="1"/>
  <c r="AZ541" i="2"/>
  <c r="AM541" i="2"/>
  <c r="AN541" i="2"/>
  <c r="Z544" i="2"/>
  <c r="AA544" i="2"/>
  <c r="O546" i="2"/>
  <c r="P546" i="2" s="1"/>
  <c r="Q546" i="2" s="1"/>
  <c r="R546" i="2" s="1"/>
  <c r="S546" i="2" s="1"/>
  <c r="T546" i="2"/>
  <c r="AG543" i="2"/>
  <c r="AB543" i="2"/>
  <c r="AC543" i="2" s="1"/>
  <c r="AD543" i="2" s="1"/>
  <c r="AE543" i="2" s="1"/>
  <c r="AF543" i="2" s="1"/>
  <c r="AH543" i="2" s="1"/>
  <c r="AI543" i="2" s="1"/>
  <c r="H619" i="1"/>
  <c r="J619" i="1"/>
  <c r="K619" i="1"/>
  <c r="G620" i="1"/>
  <c r="I619" i="1"/>
  <c r="U545" i="2" l="1"/>
  <c r="V545" i="2" s="1"/>
  <c r="X545" i="2" s="1"/>
  <c r="L548" i="2"/>
  <c r="J549" i="2"/>
  <c r="K549" i="2"/>
  <c r="W545" i="2"/>
  <c r="M548" i="2"/>
  <c r="N548" i="2"/>
  <c r="AB544" i="2"/>
  <c r="AC544" i="2" s="1"/>
  <c r="AD544" i="2" s="1"/>
  <c r="AE544" i="2" s="1"/>
  <c r="AF544" i="2" s="1"/>
  <c r="AH544" i="2" s="1"/>
  <c r="AI544" i="2" s="1"/>
  <c r="AG544" i="2"/>
  <c r="A551" i="2"/>
  <c r="B550" i="2"/>
  <c r="C550" i="2" s="1"/>
  <c r="D550" i="2" s="1"/>
  <c r="E550" i="2" s="1"/>
  <c r="F550" i="2" s="1"/>
  <c r="G550" i="2" s="1"/>
  <c r="H550" i="2" s="1"/>
  <c r="I550" i="2" s="1"/>
  <c r="O547" i="2"/>
  <c r="P547" i="2" s="1"/>
  <c r="Q547" i="2" s="1"/>
  <c r="R547" i="2" s="1"/>
  <c r="S547" i="2" s="1"/>
  <c r="U547" i="2" s="1"/>
  <c r="V547" i="2" s="1"/>
  <c r="T547" i="2"/>
  <c r="AY539" i="2"/>
  <c r="AU539" i="2"/>
  <c r="AW539" i="2" s="1"/>
  <c r="AK543" i="2"/>
  <c r="BA543" i="2"/>
  <c r="AJ543" i="2"/>
  <c r="AZ540" i="2"/>
  <c r="AM540" i="2"/>
  <c r="AN540" i="2"/>
  <c r="AG542" i="2"/>
  <c r="AB542" i="2"/>
  <c r="AC542" i="2" s="1"/>
  <c r="AD542" i="2" s="1"/>
  <c r="AE542" i="2" s="1"/>
  <c r="AF542" i="2" s="1"/>
  <c r="AY538" i="2"/>
  <c r="AU538" i="2"/>
  <c r="AW538" i="2" s="1"/>
  <c r="AT541" i="2"/>
  <c r="AX541" i="2" s="1"/>
  <c r="AO541" i="2"/>
  <c r="AP541" i="2" s="1"/>
  <c r="AQ541" i="2" s="1"/>
  <c r="AR541" i="2" s="1"/>
  <c r="AS541" i="2" s="1"/>
  <c r="U546" i="2"/>
  <c r="V546" i="2" s="1"/>
  <c r="K620" i="1"/>
  <c r="H620" i="1"/>
  <c r="G621" i="1"/>
  <c r="J620" i="1"/>
  <c r="I620" i="1"/>
  <c r="AL543" i="2" l="1"/>
  <c r="L549" i="2"/>
  <c r="K550" i="2"/>
  <c r="J550" i="2"/>
  <c r="AY541" i="2"/>
  <c r="AU541" i="2"/>
  <c r="AW541" i="2" s="1"/>
  <c r="B551" i="2"/>
  <c r="C551" i="2" s="1"/>
  <c r="D551" i="2" s="1"/>
  <c r="E551" i="2" s="1"/>
  <c r="F551" i="2" s="1"/>
  <c r="G551" i="2" s="1"/>
  <c r="H551" i="2" s="1"/>
  <c r="I551" i="2" s="1"/>
  <c r="A552" i="2"/>
  <c r="AH542" i="2"/>
  <c r="AI542" i="2" s="1"/>
  <c r="M549" i="2"/>
  <c r="N549" i="2"/>
  <c r="X547" i="2"/>
  <c r="W547" i="2"/>
  <c r="AK544" i="2"/>
  <c r="BA544" i="2"/>
  <c r="AJ544" i="2"/>
  <c r="AL544" i="2" s="1"/>
  <c r="AM543" i="2"/>
  <c r="AZ543" i="2"/>
  <c r="AN543" i="2"/>
  <c r="O548" i="2"/>
  <c r="P548" i="2" s="1"/>
  <c r="Q548" i="2" s="1"/>
  <c r="R548" i="2" s="1"/>
  <c r="S548" i="2" s="1"/>
  <c r="T548" i="2"/>
  <c r="X546" i="2"/>
  <c r="W546" i="2"/>
  <c r="AO540" i="2"/>
  <c r="AP540" i="2" s="1"/>
  <c r="AQ540" i="2" s="1"/>
  <c r="AR540" i="2" s="1"/>
  <c r="AS540" i="2" s="1"/>
  <c r="AT540" i="2"/>
  <c r="AX540" i="2" s="1"/>
  <c r="Y545" i="2"/>
  <c r="J621" i="1"/>
  <c r="I621" i="1"/>
  <c r="H621" i="1"/>
  <c r="K621" i="1"/>
  <c r="G622" i="1"/>
  <c r="U548" i="2" l="1"/>
  <c r="V548" i="2" s="1"/>
  <c r="Y546" i="2"/>
  <c r="J551" i="2"/>
  <c r="K551" i="2"/>
  <c r="AY540" i="2"/>
  <c r="AU540" i="2"/>
  <c r="AW540" i="2" s="1"/>
  <c r="AM544" i="2"/>
  <c r="AZ544" i="2"/>
  <c r="AN544" i="2"/>
  <c r="AK542" i="2"/>
  <c r="AJ542" i="2"/>
  <c r="BA542" i="2"/>
  <c r="B552" i="2"/>
  <c r="C552" i="2" s="1"/>
  <c r="D552" i="2" s="1"/>
  <c r="E552" i="2" s="1"/>
  <c r="F552" i="2" s="1"/>
  <c r="G552" i="2" s="1"/>
  <c r="H552" i="2" s="1"/>
  <c r="I552" i="2" s="1"/>
  <c r="A553" i="2"/>
  <c r="Y547" i="2"/>
  <c r="L550" i="2"/>
  <c r="AT543" i="2"/>
  <c r="AX543" i="2" s="1"/>
  <c r="AO543" i="2"/>
  <c r="AP543" i="2" s="1"/>
  <c r="AQ543" i="2" s="1"/>
  <c r="AR543" i="2" s="1"/>
  <c r="AS543" i="2" s="1"/>
  <c r="Z545" i="2"/>
  <c r="AA545" i="2"/>
  <c r="T549" i="2"/>
  <c r="O549" i="2"/>
  <c r="P549" i="2" s="1"/>
  <c r="Q549" i="2" s="1"/>
  <c r="R549" i="2" s="1"/>
  <c r="S549" i="2" s="1"/>
  <c r="U549" i="2" s="1"/>
  <c r="V549" i="2" s="1"/>
  <c r="W548" i="2"/>
  <c r="X548" i="2"/>
  <c r="Z546" i="2"/>
  <c r="AA546" i="2"/>
  <c r="J622" i="1"/>
  <c r="G623" i="1"/>
  <c r="K622" i="1"/>
  <c r="H622" i="1"/>
  <c r="I622" i="1"/>
  <c r="AL542" i="2" l="1"/>
  <c r="L551" i="2"/>
  <c r="M550" i="2"/>
  <c r="N550" i="2"/>
  <c r="AZ542" i="2"/>
  <c r="AM542" i="2"/>
  <c r="AN542" i="2"/>
  <c r="M551" i="2"/>
  <c r="N551" i="2"/>
  <c r="AB546" i="2"/>
  <c r="AC546" i="2" s="1"/>
  <c r="AD546" i="2" s="1"/>
  <c r="AE546" i="2" s="1"/>
  <c r="AF546" i="2" s="1"/>
  <c r="AG546" i="2"/>
  <c r="J552" i="2"/>
  <c r="K552" i="2"/>
  <c r="AO544" i="2"/>
  <c r="AP544" i="2" s="1"/>
  <c r="AQ544" i="2" s="1"/>
  <c r="AR544" i="2" s="1"/>
  <c r="AS544" i="2" s="1"/>
  <c r="AT544" i="2"/>
  <c r="AX544" i="2" s="1"/>
  <c r="AY543" i="2"/>
  <c r="AU543" i="2"/>
  <c r="AW543" i="2" s="1"/>
  <c r="X549" i="2"/>
  <c r="W549" i="2"/>
  <c r="Y549" i="2" s="1"/>
  <c r="AB545" i="2"/>
  <c r="AC545" i="2" s="1"/>
  <c r="AD545" i="2" s="1"/>
  <c r="AE545" i="2" s="1"/>
  <c r="AF545" i="2" s="1"/>
  <c r="AG545" i="2"/>
  <c r="Z547" i="2"/>
  <c r="AA547" i="2"/>
  <c r="B553" i="2"/>
  <c r="C553" i="2" s="1"/>
  <c r="D553" i="2" s="1"/>
  <c r="E553" i="2" s="1"/>
  <c r="F553" i="2" s="1"/>
  <c r="G553" i="2" s="1"/>
  <c r="H553" i="2" s="1"/>
  <c r="I553" i="2" s="1"/>
  <c r="A554" i="2"/>
  <c r="Y548" i="2"/>
  <c r="H623" i="1"/>
  <c r="J623" i="1"/>
  <c r="K623" i="1"/>
  <c r="I623" i="1"/>
  <c r="G624" i="1"/>
  <c r="AH545" i="2" l="1"/>
  <c r="AI545" i="2" s="1"/>
  <c r="L552" i="2"/>
  <c r="T550" i="2"/>
  <c r="O550" i="2"/>
  <c r="P550" i="2" s="1"/>
  <c r="Q550" i="2" s="1"/>
  <c r="R550" i="2" s="1"/>
  <c r="S550" i="2" s="1"/>
  <c r="U550" i="2" s="1"/>
  <c r="V550" i="2" s="1"/>
  <c r="AK545" i="2"/>
  <c r="BA545" i="2"/>
  <c r="AJ545" i="2"/>
  <c r="M552" i="2"/>
  <c r="N552" i="2"/>
  <c r="T551" i="2"/>
  <c r="O551" i="2"/>
  <c r="P551" i="2" s="1"/>
  <c r="Q551" i="2" s="1"/>
  <c r="R551" i="2" s="1"/>
  <c r="S551" i="2" s="1"/>
  <c r="U551" i="2" s="1"/>
  <c r="V551" i="2" s="1"/>
  <c r="K553" i="2"/>
  <c r="J553" i="2"/>
  <c r="Z548" i="2"/>
  <c r="AA548" i="2"/>
  <c r="Z549" i="2"/>
  <c r="AA549" i="2"/>
  <c r="B554" i="2"/>
  <c r="C554" i="2" s="1"/>
  <c r="D554" i="2" s="1"/>
  <c r="E554" i="2" s="1"/>
  <c r="F554" i="2" s="1"/>
  <c r="G554" i="2" s="1"/>
  <c r="H554" i="2" s="1"/>
  <c r="I554" i="2" s="1"/>
  <c r="A555" i="2"/>
  <c r="AG547" i="2"/>
  <c r="AB547" i="2"/>
  <c r="AC547" i="2" s="1"/>
  <c r="AD547" i="2" s="1"/>
  <c r="AE547" i="2" s="1"/>
  <c r="AF547" i="2" s="1"/>
  <c r="AH547" i="2" s="1"/>
  <c r="AI547" i="2" s="1"/>
  <c r="AY544" i="2"/>
  <c r="AU544" i="2"/>
  <c r="AW544" i="2" s="1"/>
  <c r="AT542" i="2"/>
  <c r="AX542" i="2" s="1"/>
  <c r="AO542" i="2"/>
  <c r="AP542" i="2" s="1"/>
  <c r="AQ542" i="2" s="1"/>
  <c r="AR542" i="2" s="1"/>
  <c r="AS542" i="2" s="1"/>
  <c r="AH546" i="2"/>
  <c r="AI546" i="2" s="1"/>
  <c r="J624" i="1"/>
  <c r="G625" i="1"/>
  <c r="H624" i="1"/>
  <c r="K624" i="1"/>
  <c r="I624" i="1"/>
  <c r="AL545" i="2" l="1"/>
  <c r="A556" i="2"/>
  <c r="B555" i="2"/>
  <c r="C555" i="2" s="1"/>
  <c r="D555" i="2" s="1"/>
  <c r="E555" i="2" s="1"/>
  <c r="F555" i="2" s="1"/>
  <c r="G555" i="2" s="1"/>
  <c r="H555" i="2" s="1"/>
  <c r="I555" i="2" s="1"/>
  <c r="W551" i="2"/>
  <c r="X551" i="2"/>
  <c r="AM545" i="2"/>
  <c r="AZ545" i="2"/>
  <c r="AN545" i="2"/>
  <c r="AY542" i="2"/>
  <c r="AU542" i="2"/>
  <c r="AW542" i="2" s="1"/>
  <c r="J554" i="2"/>
  <c r="K554" i="2"/>
  <c r="AB549" i="2"/>
  <c r="AC549" i="2" s="1"/>
  <c r="AD549" i="2" s="1"/>
  <c r="AE549" i="2" s="1"/>
  <c r="AF549" i="2" s="1"/>
  <c r="AG549" i="2"/>
  <c r="O552" i="2"/>
  <c r="P552" i="2" s="1"/>
  <c r="Q552" i="2" s="1"/>
  <c r="R552" i="2" s="1"/>
  <c r="S552" i="2" s="1"/>
  <c r="T552" i="2"/>
  <c r="W550" i="2"/>
  <c r="X550" i="2"/>
  <c r="BA547" i="2"/>
  <c r="AK547" i="2"/>
  <c r="AJ547" i="2"/>
  <c r="AJ546" i="2"/>
  <c r="AK546" i="2"/>
  <c r="BA546" i="2"/>
  <c r="L553" i="2"/>
  <c r="AG548" i="2"/>
  <c r="AB548" i="2"/>
  <c r="AC548" i="2" s="1"/>
  <c r="AD548" i="2" s="1"/>
  <c r="AE548" i="2" s="1"/>
  <c r="AF548" i="2" s="1"/>
  <c r="AH548" i="2" s="1"/>
  <c r="AI548" i="2" s="1"/>
  <c r="I625" i="1"/>
  <c r="K625" i="1"/>
  <c r="G626" i="1"/>
  <c r="J625" i="1"/>
  <c r="H625" i="1"/>
  <c r="AH549" i="2" l="1"/>
  <c r="AI549" i="2" s="1"/>
  <c r="BA549" i="2" s="1"/>
  <c r="AL547" i="2"/>
  <c r="Y551" i="2"/>
  <c r="Y550" i="2"/>
  <c r="AA550" i="2" s="1"/>
  <c r="K555" i="2"/>
  <c r="J555" i="2"/>
  <c r="AK548" i="2"/>
  <c r="BA548" i="2"/>
  <c r="AJ548" i="2"/>
  <c r="A557" i="2"/>
  <c r="B556" i="2"/>
  <c r="C556" i="2" s="1"/>
  <c r="D556" i="2" s="1"/>
  <c r="E556" i="2" s="1"/>
  <c r="F556" i="2" s="1"/>
  <c r="G556" i="2" s="1"/>
  <c r="H556" i="2" s="1"/>
  <c r="I556" i="2" s="1"/>
  <c r="U552" i="2"/>
  <c r="V552" i="2" s="1"/>
  <c r="L554" i="2"/>
  <c r="Z551" i="2"/>
  <c r="AA551" i="2"/>
  <c r="M553" i="2"/>
  <c r="N553" i="2"/>
  <c r="AM547" i="2"/>
  <c r="AZ547" i="2"/>
  <c r="AN547" i="2"/>
  <c r="AT545" i="2"/>
  <c r="AX545" i="2" s="1"/>
  <c r="AO545" i="2"/>
  <c r="AP545" i="2" s="1"/>
  <c r="AQ545" i="2" s="1"/>
  <c r="AR545" i="2" s="1"/>
  <c r="AS545" i="2" s="1"/>
  <c r="AL546" i="2"/>
  <c r="I626" i="1"/>
  <c r="G627" i="1"/>
  <c r="H626" i="1"/>
  <c r="J626" i="1"/>
  <c r="K626" i="1"/>
  <c r="AJ549" i="2" l="1"/>
  <c r="AK549" i="2"/>
  <c r="AL549" i="2" s="1"/>
  <c r="Z550" i="2"/>
  <c r="AL548" i="2"/>
  <c r="K556" i="2"/>
  <c r="J556" i="2"/>
  <c r="AB550" i="2"/>
  <c r="AC550" i="2" s="1"/>
  <c r="AD550" i="2" s="1"/>
  <c r="AE550" i="2" s="1"/>
  <c r="AF550" i="2" s="1"/>
  <c r="AH550" i="2" s="1"/>
  <c r="AI550" i="2" s="1"/>
  <c r="AG550" i="2"/>
  <c r="AG551" i="2"/>
  <c r="AB551" i="2"/>
  <c r="AC551" i="2" s="1"/>
  <c r="AD551" i="2" s="1"/>
  <c r="AE551" i="2" s="1"/>
  <c r="AF551" i="2" s="1"/>
  <c r="AH551" i="2" s="1"/>
  <c r="AI551" i="2" s="1"/>
  <c r="AM548" i="2"/>
  <c r="AZ548" i="2"/>
  <c r="AN548" i="2"/>
  <c r="AY545" i="2"/>
  <c r="AU545" i="2"/>
  <c r="AW545" i="2" s="1"/>
  <c r="AT547" i="2"/>
  <c r="AX547" i="2" s="1"/>
  <c r="AO547" i="2"/>
  <c r="AP547" i="2" s="1"/>
  <c r="AQ547" i="2" s="1"/>
  <c r="AR547" i="2" s="1"/>
  <c r="AS547" i="2" s="1"/>
  <c r="B557" i="2"/>
  <c r="C557" i="2" s="1"/>
  <c r="D557" i="2" s="1"/>
  <c r="E557" i="2" s="1"/>
  <c r="F557" i="2" s="1"/>
  <c r="G557" i="2" s="1"/>
  <c r="H557" i="2" s="1"/>
  <c r="I557" i="2" s="1"/>
  <c r="A558" i="2"/>
  <c r="L555" i="2"/>
  <c r="X552" i="2"/>
  <c r="W552" i="2"/>
  <c r="AZ546" i="2"/>
  <c r="AM546" i="2"/>
  <c r="AN546" i="2"/>
  <c r="O553" i="2"/>
  <c r="P553" i="2" s="1"/>
  <c r="Q553" i="2" s="1"/>
  <c r="R553" i="2" s="1"/>
  <c r="S553" i="2" s="1"/>
  <c r="T553" i="2"/>
  <c r="M554" i="2"/>
  <c r="N554" i="2"/>
  <c r="J627" i="1"/>
  <c r="K627" i="1"/>
  <c r="H627" i="1"/>
  <c r="I627" i="1"/>
  <c r="G628" i="1"/>
  <c r="AN549" i="2" l="1"/>
  <c r="AZ549" i="2"/>
  <c r="AM549" i="2"/>
  <c r="Y552" i="2"/>
  <c r="J557" i="2"/>
  <c r="K557" i="2"/>
  <c r="AK551" i="2"/>
  <c r="AJ551" i="2"/>
  <c r="BA551" i="2"/>
  <c r="O554" i="2"/>
  <c r="P554" i="2" s="1"/>
  <c r="Q554" i="2" s="1"/>
  <c r="R554" i="2" s="1"/>
  <c r="S554" i="2" s="1"/>
  <c r="T554" i="2"/>
  <c r="M555" i="2"/>
  <c r="N555" i="2"/>
  <c r="B558" i="2"/>
  <c r="C558" i="2" s="1"/>
  <c r="D558" i="2" s="1"/>
  <c r="E558" i="2" s="1"/>
  <c r="F558" i="2" s="1"/>
  <c r="G558" i="2" s="1"/>
  <c r="H558" i="2" s="1"/>
  <c r="I558" i="2" s="1"/>
  <c r="A559" i="2"/>
  <c r="AO548" i="2"/>
  <c r="AP548" i="2" s="1"/>
  <c r="AQ548" i="2" s="1"/>
  <c r="AR548" i="2" s="1"/>
  <c r="AS548" i="2" s="1"/>
  <c r="AT548" i="2"/>
  <c r="AX548" i="2" s="1"/>
  <c r="AJ550" i="2"/>
  <c r="BA550" i="2"/>
  <c r="AK550" i="2"/>
  <c r="L556" i="2"/>
  <c r="AT546" i="2"/>
  <c r="AX546" i="2" s="1"/>
  <c r="AO546" i="2"/>
  <c r="AP546" i="2" s="1"/>
  <c r="AQ546" i="2" s="1"/>
  <c r="AR546" i="2" s="1"/>
  <c r="AS546" i="2" s="1"/>
  <c r="AO549" i="2"/>
  <c r="AP549" i="2" s="1"/>
  <c r="AQ549" i="2" s="1"/>
  <c r="AR549" i="2" s="1"/>
  <c r="AS549" i="2" s="1"/>
  <c r="AT549" i="2"/>
  <c r="AX549" i="2" s="1"/>
  <c r="Z552" i="2"/>
  <c r="AA552" i="2"/>
  <c r="AY547" i="2"/>
  <c r="AU547" i="2"/>
  <c r="AW547" i="2" s="1"/>
  <c r="U553" i="2"/>
  <c r="V553" i="2" s="1"/>
  <c r="K628" i="1"/>
  <c r="J628" i="1"/>
  <c r="I628" i="1"/>
  <c r="G629" i="1"/>
  <c r="H628" i="1"/>
  <c r="U554" i="2" l="1"/>
  <c r="V554" i="2" s="1"/>
  <c r="AL551" i="2"/>
  <c r="L557" i="2"/>
  <c r="W553" i="2"/>
  <c r="X553" i="2"/>
  <c r="AB552" i="2"/>
  <c r="AC552" i="2" s="1"/>
  <c r="AD552" i="2" s="1"/>
  <c r="AE552" i="2" s="1"/>
  <c r="AF552" i="2" s="1"/>
  <c r="AG552" i="2"/>
  <c r="M557" i="2"/>
  <c r="N557" i="2"/>
  <c r="AL550" i="2"/>
  <c r="J558" i="2"/>
  <c r="K558" i="2"/>
  <c r="X554" i="2"/>
  <c r="W554" i="2"/>
  <c r="AY546" i="2"/>
  <c r="AU546" i="2"/>
  <c r="AW546" i="2" s="1"/>
  <c r="AY549" i="2"/>
  <c r="AU549" i="2"/>
  <c r="AW549" i="2" s="1"/>
  <c r="AY548" i="2"/>
  <c r="AU548" i="2"/>
  <c r="AW548" i="2" s="1"/>
  <c r="M556" i="2"/>
  <c r="N556" i="2"/>
  <c r="B559" i="2"/>
  <c r="C559" i="2" s="1"/>
  <c r="D559" i="2" s="1"/>
  <c r="E559" i="2" s="1"/>
  <c r="F559" i="2" s="1"/>
  <c r="G559" i="2" s="1"/>
  <c r="H559" i="2" s="1"/>
  <c r="I559" i="2" s="1"/>
  <c r="A560" i="2"/>
  <c r="T555" i="2"/>
  <c r="O555" i="2"/>
  <c r="P555" i="2" s="1"/>
  <c r="Q555" i="2" s="1"/>
  <c r="R555" i="2" s="1"/>
  <c r="S555" i="2" s="1"/>
  <c r="U555" i="2" s="1"/>
  <c r="V555" i="2" s="1"/>
  <c r="AM551" i="2"/>
  <c r="AZ551" i="2"/>
  <c r="AN551" i="2"/>
  <c r="I629" i="1"/>
  <c r="K629" i="1"/>
  <c r="G630" i="1"/>
  <c r="J629" i="1"/>
  <c r="H629" i="1"/>
  <c r="AH552" i="2" l="1"/>
  <c r="AI552" i="2" s="1"/>
  <c r="Y554" i="2"/>
  <c r="Y553" i="2"/>
  <c r="J559" i="2"/>
  <c r="K559" i="2"/>
  <c r="O557" i="2"/>
  <c r="P557" i="2" s="1"/>
  <c r="Q557" i="2" s="1"/>
  <c r="R557" i="2" s="1"/>
  <c r="S557" i="2" s="1"/>
  <c r="U557" i="2" s="1"/>
  <c r="V557" i="2" s="1"/>
  <c r="T557" i="2"/>
  <c r="Z553" i="2"/>
  <c r="AA553" i="2"/>
  <c r="A561" i="2"/>
  <c r="B560" i="2"/>
  <c r="C560" i="2" s="1"/>
  <c r="D560" i="2" s="1"/>
  <c r="E560" i="2" s="1"/>
  <c r="F560" i="2" s="1"/>
  <c r="G560" i="2" s="1"/>
  <c r="H560" i="2" s="1"/>
  <c r="I560" i="2" s="1"/>
  <c r="O556" i="2"/>
  <c r="P556" i="2" s="1"/>
  <c r="Q556" i="2" s="1"/>
  <c r="R556" i="2" s="1"/>
  <c r="S556" i="2" s="1"/>
  <c r="T556" i="2"/>
  <c r="BA552" i="2"/>
  <c r="AJ552" i="2"/>
  <c r="AK552" i="2"/>
  <c r="X555" i="2"/>
  <c r="W555" i="2"/>
  <c r="Z554" i="2"/>
  <c r="AA554" i="2"/>
  <c r="AM550" i="2"/>
  <c r="AZ550" i="2"/>
  <c r="AN550" i="2"/>
  <c r="AT551" i="2"/>
  <c r="AX551" i="2" s="1"/>
  <c r="AO551" i="2"/>
  <c r="AP551" i="2" s="1"/>
  <c r="AQ551" i="2" s="1"/>
  <c r="AR551" i="2" s="1"/>
  <c r="AS551" i="2" s="1"/>
  <c r="L558" i="2"/>
  <c r="H630" i="1"/>
  <c r="I630" i="1"/>
  <c r="J630" i="1"/>
  <c r="G631" i="1"/>
  <c r="K630" i="1"/>
  <c r="U556" i="2" l="1"/>
  <c r="V556" i="2" s="1"/>
  <c r="L559" i="2"/>
  <c r="J560" i="2"/>
  <c r="K560" i="2"/>
  <c r="AG553" i="2"/>
  <c r="AB553" i="2"/>
  <c r="AC553" i="2" s="1"/>
  <c r="AD553" i="2" s="1"/>
  <c r="AE553" i="2" s="1"/>
  <c r="AF553" i="2" s="1"/>
  <c r="M559" i="2"/>
  <c r="N559" i="2"/>
  <c r="AY551" i="2"/>
  <c r="AU551" i="2"/>
  <c r="AW551" i="2" s="1"/>
  <c r="AT550" i="2"/>
  <c r="AX550" i="2" s="1"/>
  <c r="AO550" i="2"/>
  <c r="AP550" i="2" s="1"/>
  <c r="AQ550" i="2" s="1"/>
  <c r="AR550" i="2" s="1"/>
  <c r="AS550" i="2" s="1"/>
  <c r="M558" i="2"/>
  <c r="N558" i="2"/>
  <c r="Y555" i="2"/>
  <c r="AG554" i="2"/>
  <c r="AB554" i="2"/>
  <c r="AC554" i="2" s="1"/>
  <c r="AD554" i="2" s="1"/>
  <c r="AE554" i="2" s="1"/>
  <c r="AF554" i="2" s="1"/>
  <c r="A562" i="2"/>
  <c r="B561" i="2"/>
  <c r="C561" i="2" s="1"/>
  <c r="D561" i="2" s="1"/>
  <c r="E561" i="2" s="1"/>
  <c r="F561" i="2" s="1"/>
  <c r="G561" i="2" s="1"/>
  <c r="H561" i="2" s="1"/>
  <c r="I561" i="2" s="1"/>
  <c r="W557" i="2"/>
  <c r="X557" i="2"/>
  <c r="AL552" i="2"/>
  <c r="W556" i="2"/>
  <c r="X556" i="2"/>
  <c r="J631" i="1"/>
  <c r="K631" i="1"/>
  <c r="I631" i="1"/>
  <c r="H631" i="1"/>
  <c r="G632" i="1"/>
  <c r="AH553" i="2" l="1"/>
  <c r="AI553" i="2" s="1"/>
  <c r="Y556" i="2"/>
  <c r="L560" i="2"/>
  <c r="J561" i="2"/>
  <c r="K561" i="2"/>
  <c r="Z555" i="2"/>
  <c r="AA555" i="2"/>
  <c r="O559" i="2"/>
  <c r="P559" i="2" s="1"/>
  <c r="Q559" i="2" s="1"/>
  <c r="R559" i="2" s="1"/>
  <c r="S559" i="2" s="1"/>
  <c r="U559" i="2" s="1"/>
  <c r="V559" i="2" s="1"/>
  <c r="T559" i="2"/>
  <c r="M560" i="2"/>
  <c r="N560" i="2"/>
  <c r="Y557" i="2"/>
  <c r="AY550" i="2"/>
  <c r="AU550" i="2"/>
  <c r="AW550" i="2" s="1"/>
  <c r="AM552" i="2"/>
  <c r="AZ552" i="2"/>
  <c r="AN552" i="2"/>
  <c r="O558" i="2"/>
  <c r="P558" i="2" s="1"/>
  <c r="Q558" i="2" s="1"/>
  <c r="R558" i="2" s="1"/>
  <c r="S558" i="2" s="1"/>
  <c r="T558" i="2"/>
  <c r="AH554" i="2"/>
  <c r="AI554" i="2" s="1"/>
  <c r="Z556" i="2"/>
  <c r="AA556" i="2"/>
  <c r="B562" i="2"/>
  <c r="C562" i="2" s="1"/>
  <c r="D562" i="2" s="1"/>
  <c r="E562" i="2" s="1"/>
  <c r="F562" i="2" s="1"/>
  <c r="G562" i="2" s="1"/>
  <c r="H562" i="2" s="1"/>
  <c r="I562" i="2" s="1"/>
  <c r="A563" i="2"/>
  <c r="AK553" i="2"/>
  <c r="AJ553" i="2"/>
  <c r="BA553" i="2"/>
  <c r="I632" i="1"/>
  <c r="G633" i="1"/>
  <c r="J632" i="1"/>
  <c r="K632" i="1"/>
  <c r="H632" i="1"/>
  <c r="U558" i="2" l="1"/>
  <c r="V558" i="2" s="1"/>
  <c r="L561" i="2"/>
  <c r="AK554" i="2"/>
  <c r="BA554" i="2"/>
  <c r="AJ554" i="2"/>
  <c r="Z557" i="2"/>
  <c r="AA557" i="2"/>
  <c r="X559" i="2"/>
  <c r="W559" i="2"/>
  <c r="M561" i="2"/>
  <c r="N561" i="2"/>
  <c r="J562" i="2"/>
  <c r="K562" i="2"/>
  <c r="AB556" i="2"/>
  <c r="AC556" i="2" s="1"/>
  <c r="AD556" i="2" s="1"/>
  <c r="AE556" i="2" s="1"/>
  <c r="AF556" i="2" s="1"/>
  <c r="AG556" i="2"/>
  <c r="W558" i="2"/>
  <c r="X558" i="2"/>
  <c r="T560" i="2"/>
  <c r="O560" i="2"/>
  <c r="P560" i="2" s="1"/>
  <c r="Q560" i="2" s="1"/>
  <c r="R560" i="2" s="1"/>
  <c r="S560" i="2" s="1"/>
  <c r="U560" i="2" s="1"/>
  <c r="V560" i="2" s="1"/>
  <c r="AG555" i="2"/>
  <c r="AB555" i="2"/>
  <c r="AC555" i="2" s="1"/>
  <c r="AD555" i="2" s="1"/>
  <c r="AE555" i="2" s="1"/>
  <c r="AF555" i="2" s="1"/>
  <c r="AH555" i="2" s="1"/>
  <c r="AI555" i="2" s="1"/>
  <c r="AL553" i="2"/>
  <c r="B563" i="2"/>
  <c r="C563" i="2" s="1"/>
  <c r="D563" i="2" s="1"/>
  <c r="E563" i="2" s="1"/>
  <c r="F563" i="2" s="1"/>
  <c r="G563" i="2" s="1"/>
  <c r="H563" i="2" s="1"/>
  <c r="I563" i="2" s="1"/>
  <c r="A564" i="2"/>
  <c r="AT552" i="2"/>
  <c r="AX552" i="2" s="1"/>
  <c r="AO552" i="2"/>
  <c r="AP552" i="2" s="1"/>
  <c r="AQ552" i="2" s="1"/>
  <c r="AR552" i="2" s="1"/>
  <c r="AS552" i="2" s="1"/>
  <c r="I633" i="1"/>
  <c r="J633" i="1"/>
  <c r="G634" i="1"/>
  <c r="H633" i="1"/>
  <c r="K633" i="1"/>
  <c r="AH556" i="2" l="1"/>
  <c r="AI556" i="2" s="1"/>
  <c r="Y559" i="2"/>
  <c r="W560" i="2"/>
  <c r="X560" i="2"/>
  <c r="B564" i="2"/>
  <c r="C564" i="2" s="1"/>
  <c r="D564" i="2" s="1"/>
  <c r="E564" i="2" s="1"/>
  <c r="F564" i="2" s="1"/>
  <c r="G564" i="2" s="1"/>
  <c r="H564" i="2" s="1"/>
  <c r="I564" i="2" s="1"/>
  <c r="A565" i="2"/>
  <c r="Y558" i="2"/>
  <c r="L562" i="2"/>
  <c r="AY552" i="2"/>
  <c r="AU552" i="2"/>
  <c r="AW552" i="2" s="1"/>
  <c r="BA555" i="2"/>
  <c r="AJ555" i="2"/>
  <c r="AK555" i="2"/>
  <c r="Z559" i="2"/>
  <c r="AA559" i="2"/>
  <c r="AL554" i="2"/>
  <c r="J563" i="2"/>
  <c r="K563" i="2"/>
  <c r="AM553" i="2"/>
  <c r="AZ553" i="2"/>
  <c r="AN553" i="2"/>
  <c r="BA556" i="2"/>
  <c r="AK556" i="2"/>
  <c r="AJ556" i="2"/>
  <c r="O561" i="2"/>
  <c r="P561" i="2" s="1"/>
  <c r="Q561" i="2" s="1"/>
  <c r="R561" i="2" s="1"/>
  <c r="S561" i="2" s="1"/>
  <c r="U561" i="2" s="1"/>
  <c r="V561" i="2" s="1"/>
  <c r="T561" i="2"/>
  <c r="AB557" i="2"/>
  <c r="AC557" i="2" s="1"/>
  <c r="AD557" i="2" s="1"/>
  <c r="AE557" i="2" s="1"/>
  <c r="AF557" i="2" s="1"/>
  <c r="AG557" i="2"/>
  <c r="G635" i="1"/>
  <c r="J634" i="1"/>
  <c r="H634" i="1"/>
  <c r="I634" i="1"/>
  <c r="K634" i="1"/>
  <c r="AL556" i="2" l="1"/>
  <c r="AL555" i="2"/>
  <c r="AZ555" i="2" s="1"/>
  <c r="Y560" i="2"/>
  <c r="AA560" i="2" s="1"/>
  <c r="J564" i="2"/>
  <c r="K564" i="2"/>
  <c r="AM556" i="2"/>
  <c r="AZ556" i="2"/>
  <c r="AN556" i="2"/>
  <c r="AM554" i="2"/>
  <c r="AZ554" i="2"/>
  <c r="AN554" i="2"/>
  <c r="AM555" i="2"/>
  <c r="AN555" i="2"/>
  <c r="M562" i="2"/>
  <c r="N562" i="2"/>
  <c r="W561" i="2"/>
  <c r="X561" i="2"/>
  <c r="L563" i="2"/>
  <c r="AB559" i="2"/>
  <c r="AC559" i="2" s="1"/>
  <c r="AD559" i="2" s="1"/>
  <c r="AE559" i="2" s="1"/>
  <c r="AF559" i="2" s="1"/>
  <c r="AG559" i="2"/>
  <c r="AO553" i="2"/>
  <c r="AP553" i="2" s="1"/>
  <c r="AQ553" i="2" s="1"/>
  <c r="AR553" i="2" s="1"/>
  <c r="AS553" i="2" s="1"/>
  <c r="AT553" i="2"/>
  <c r="AX553" i="2" s="1"/>
  <c r="Z558" i="2"/>
  <c r="AA558" i="2"/>
  <c r="B565" i="2"/>
  <c r="C565" i="2" s="1"/>
  <c r="D565" i="2" s="1"/>
  <c r="E565" i="2" s="1"/>
  <c r="F565" i="2" s="1"/>
  <c r="G565" i="2" s="1"/>
  <c r="H565" i="2" s="1"/>
  <c r="I565" i="2" s="1"/>
  <c r="A566" i="2"/>
  <c r="AH557" i="2"/>
  <c r="AI557" i="2" s="1"/>
  <c r="K635" i="1"/>
  <c r="G636" i="1"/>
  <c r="J635" i="1"/>
  <c r="I635" i="1"/>
  <c r="H635" i="1"/>
  <c r="AH559" i="2" l="1"/>
  <c r="AI559" i="2" s="1"/>
  <c r="Z560" i="2"/>
  <c r="L564" i="2"/>
  <c r="AY553" i="2"/>
  <c r="AU553" i="2"/>
  <c r="AW553" i="2" s="1"/>
  <c r="M564" i="2"/>
  <c r="N564" i="2"/>
  <c r="J565" i="2"/>
  <c r="K565" i="2"/>
  <c r="AK557" i="2"/>
  <c r="BA557" i="2"/>
  <c r="AJ557" i="2"/>
  <c r="M563" i="2"/>
  <c r="N563" i="2"/>
  <c r="AG560" i="2"/>
  <c r="AB560" i="2"/>
  <c r="AC560" i="2" s="1"/>
  <c r="AD560" i="2" s="1"/>
  <c r="AE560" i="2" s="1"/>
  <c r="AF560" i="2" s="1"/>
  <c r="AH560" i="2" s="1"/>
  <c r="AI560" i="2" s="1"/>
  <c r="AT555" i="2"/>
  <c r="AX555" i="2" s="1"/>
  <c r="AO555" i="2"/>
  <c r="AP555" i="2" s="1"/>
  <c r="AQ555" i="2" s="1"/>
  <c r="AR555" i="2" s="1"/>
  <c r="AS555" i="2" s="1"/>
  <c r="AO554" i="2"/>
  <c r="AP554" i="2" s="1"/>
  <c r="AQ554" i="2" s="1"/>
  <c r="AR554" i="2" s="1"/>
  <c r="AS554" i="2" s="1"/>
  <c r="AT554" i="2"/>
  <c r="AX554" i="2" s="1"/>
  <c r="AB558" i="2"/>
  <c r="AC558" i="2" s="1"/>
  <c r="AD558" i="2" s="1"/>
  <c r="AE558" i="2" s="1"/>
  <c r="AF558" i="2" s="1"/>
  <c r="AG558" i="2"/>
  <c r="AK559" i="2"/>
  <c r="BA559" i="2"/>
  <c r="AJ559" i="2"/>
  <c r="AT556" i="2"/>
  <c r="AX556" i="2" s="1"/>
  <c r="AO556" i="2"/>
  <c r="AP556" i="2" s="1"/>
  <c r="AQ556" i="2" s="1"/>
  <c r="AR556" i="2" s="1"/>
  <c r="AS556" i="2" s="1"/>
  <c r="B566" i="2"/>
  <c r="C566" i="2" s="1"/>
  <c r="D566" i="2" s="1"/>
  <c r="E566" i="2" s="1"/>
  <c r="F566" i="2" s="1"/>
  <c r="G566" i="2" s="1"/>
  <c r="H566" i="2" s="1"/>
  <c r="I566" i="2" s="1"/>
  <c r="A567" i="2"/>
  <c r="T562" i="2"/>
  <c r="O562" i="2"/>
  <c r="P562" i="2" s="1"/>
  <c r="Q562" i="2" s="1"/>
  <c r="R562" i="2" s="1"/>
  <c r="S562" i="2" s="1"/>
  <c r="Y561" i="2"/>
  <c r="J636" i="1"/>
  <c r="H636" i="1"/>
  <c r="K636" i="1"/>
  <c r="G637" i="1"/>
  <c r="I636" i="1"/>
  <c r="U562" i="2" l="1"/>
  <c r="V562" i="2" s="1"/>
  <c r="L565" i="2"/>
  <c r="AL557" i="2"/>
  <c r="AL559" i="2"/>
  <c r="AM559" i="2" s="1"/>
  <c r="AH558" i="2"/>
  <c r="AI558" i="2" s="1"/>
  <c r="AK558" i="2" s="1"/>
  <c r="K566" i="2"/>
  <c r="J566" i="2"/>
  <c r="AK560" i="2"/>
  <c r="BA560" i="2"/>
  <c r="AJ560" i="2"/>
  <c r="AM557" i="2"/>
  <c r="AZ557" i="2"/>
  <c r="AN557" i="2"/>
  <c r="M565" i="2"/>
  <c r="N565" i="2"/>
  <c r="A568" i="2"/>
  <c r="B567" i="2"/>
  <c r="C567" i="2" s="1"/>
  <c r="D567" i="2" s="1"/>
  <c r="E567" i="2" s="1"/>
  <c r="F567" i="2" s="1"/>
  <c r="G567" i="2" s="1"/>
  <c r="H567" i="2" s="1"/>
  <c r="I567" i="2" s="1"/>
  <c r="T563" i="2"/>
  <c r="O563" i="2"/>
  <c r="P563" i="2" s="1"/>
  <c r="Q563" i="2" s="1"/>
  <c r="R563" i="2" s="1"/>
  <c r="S563" i="2" s="1"/>
  <c r="U563" i="2" s="1"/>
  <c r="V563" i="2" s="1"/>
  <c r="X562" i="2"/>
  <c r="W562" i="2"/>
  <c r="AY555" i="2"/>
  <c r="AU555" i="2"/>
  <c r="AW555" i="2" s="1"/>
  <c r="T564" i="2"/>
  <c r="O564" i="2"/>
  <c r="P564" i="2" s="1"/>
  <c r="Q564" i="2" s="1"/>
  <c r="R564" i="2" s="1"/>
  <c r="S564" i="2" s="1"/>
  <c r="U564" i="2" s="1"/>
  <c r="V564" i="2" s="1"/>
  <c r="Z561" i="2"/>
  <c r="AA561" i="2"/>
  <c r="AY556" i="2"/>
  <c r="AU556" i="2"/>
  <c r="AW556" i="2" s="1"/>
  <c r="AY554" i="2"/>
  <c r="AU554" i="2"/>
  <c r="AW554" i="2" s="1"/>
  <c r="I637" i="1"/>
  <c r="K637" i="1"/>
  <c r="G638" i="1"/>
  <c r="H637" i="1"/>
  <c r="J637" i="1"/>
  <c r="AZ559" i="2" l="1"/>
  <c r="AN559" i="2"/>
  <c r="AL560" i="2"/>
  <c r="AN560" i="2" s="1"/>
  <c r="BA558" i="2"/>
  <c r="Y562" i="2"/>
  <c r="AA562" i="2" s="1"/>
  <c r="AJ558" i="2"/>
  <c r="AL558" i="2" s="1"/>
  <c r="X564" i="2"/>
  <c r="W564" i="2"/>
  <c r="AT559" i="2"/>
  <c r="AX559" i="2" s="1"/>
  <c r="AO559" i="2"/>
  <c r="AP559" i="2" s="1"/>
  <c r="AQ559" i="2" s="1"/>
  <c r="AR559" i="2" s="1"/>
  <c r="AS559" i="2" s="1"/>
  <c r="J567" i="2"/>
  <c r="K567" i="2"/>
  <c r="O565" i="2"/>
  <c r="P565" i="2" s="1"/>
  <c r="Q565" i="2" s="1"/>
  <c r="R565" i="2" s="1"/>
  <c r="S565" i="2" s="1"/>
  <c r="T565" i="2"/>
  <c r="AZ560" i="2"/>
  <c r="AM560" i="2"/>
  <c r="AB561" i="2"/>
  <c r="AC561" i="2" s="1"/>
  <c r="AD561" i="2" s="1"/>
  <c r="AE561" i="2" s="1"/>
  <c r="AF561" i="2" s="1"/>
  <c r="AG561" i="2"/>
  <c r="AT557" i="2"/>
  <c r="AX557" i="2" s="1"/>
  <c r="AO557" i="2"/>
  <c r="AP557" i="2" s="1"/>
  <c r="AQ557" i="2" s="1"/>
  <c r="AR557" i="2" s="1"/>
  <c r="AS557" i="2" s="1"/>
  <c r="L566" i="2"/>
  <c r="X563" i="2"/>
  <c r="W563" i="2"/>
  <c r="B568" i="2"/>
  <c r="C568" i="2" s="1"/>
  <c r="D568" i="2" s="1"/>
  <c r="E568" i="2" s="1"/>
  <c r="F568" i="2" s="1"/>
  <c r="G568" i="2" s="1"/>
  <c r="H568" i="2" s="1"/>
  <c r="I568" i="2" s="1"/>
  <c r="A569" i="2"/>
  <c r="I638" i="1"/>
  <c r="H638" i="1"/>
  <c r="J638" i="1"/>
  <c r="K638" i="1"/>
  <c r="G639" i="1"/>
  <c r="U565" i="2" l="1"/>
  <c r="V565" i="2" s="1"/>
  <c r="X565" i="2" s="1"/>
  <c r="Z562" i="2"/>
  <c r="AZ558" i="2"/>
  <c r="AM558" i="2"/>
  <c r="AN558" i="2"/>
  <c r="AH561" i="2"/>
  <c r="AI561" i="2" s="1"/>
  <c r="BA561" i="2" s="1"/>
  <c r="L567" i="2"/>
  <c r="J568" i="2"/>
  <c r="K568" i="2"/>
  <c r="AY557" i="2"/>
  <c r="AU557" i="2"/>
  <c r="AW557" i="2" s="1"/>
  <c r="M567" i="2"/>
  <c r="N567" i="2"/>
  <c r="M566" i="2"/>
  <c r="N566" i="2"/>
  <c r="AO560" i="2"/>
  <c r="AP560" i="2" s="1"/>
  <c r="AQ560" i="2" s="1"/>
  <c r="AR560" i="2" s="1"/>
  <c r="AS560" i="2" s="1"/>
  <c r="AT560" i="2"/>
  <c r="AX560" i="2" s="1"/>
  <c r="Y564" i="2"/>
  <c r="A570" i="2"/>
  <c r="B569" i="2"/>
  <c r="C569" i="2" s="1"/>
  <c r="D569" i="2" s="1"/>
  <c r="E569" i="2" s="1"/>
  <c r="F569" i="2" s="1"/>
  <c r="G569" i="2" s="1"/>
  <c r="H569" i="2" s="1"/>
  <c r="I569" i="2" s="1"/>
  <c r="W565" i="2"/>
  <c r="AB562" i="2"/>
  <c r="AC562" i="2" s="1"/>
  <c r="AD562" i="2" s="1"/>
  <c r="AE562" i="2" s="1"/>
  <c r="AF562" i="2" s="1"/>
  <c r="AH562" i="2" s="1"/>
  <c r="AI562" i="2" s="1"/>
  <c r="AG562" i="2"/>
  <c r="AY559" i="2"/>
  <c r="AU559" i="2"/>
  <c r="AW559" i="2" s="1"/>
  <c r="Y563" i="2"/>
  <c r="H639" i="1"/>
  <c r="K639" i="1"/>
  <c r="I639" i="1"/>
  <c r="J639" i="1"/>
  <c r="G640" i="1"/>
  <c r="AO558" i="2" l="1"/>
  <c r="AP558" i="2" s="1"/>
  <c r="AQ558" i="2" s="1"/>
  <c r="AR558" i="2" s="1"/>
  <c r="AS558" i="2" s="1"/>
  <c r="AT558" i="2"/>
  <c r="AX558" i="2" s="1"/>
  <c r="AK561" i="2"/>
  <c r="AJ561" i="2"/>
  <c r="AL561" i="2" s="1"/>
  <c r="L568" i="2"/>
  <c r="J569" i="2"/>
  <c r="K569" i="2"/>
  <c r="Z563" i="2"/>
  <c r="AA563" i="2"/>
  <c r="T567" i="2"/>
  <c r="O567" i="2"/>
  <c r="P567" i="2" s="1"/>
  <c r="Q567" i="2" s="1"/>
  <c r="R567" i="2" s="1"/>
  <c r="S567" i="2" s="1"/>
  <c r="U567" i="2" s="1"/>
  <c r="V567" i="2" s="1"/>
  <c r="M568" i="2"/>
  <c r="N568" i="2"/>
  <c r="Z564" i="2"/>
  <c r="AA564" i="2"/>
  <c r="Y565" i="2"/>
  <c r="BA562" i="2"/>
  <c r="AJ562" i="2"/>
  <c r="AK562" i="2"/>
  <c r="O566" i="2"/>
  <c r="P566" i="2" s="1"/>
  <c r="Q566" i="2" s="1"/>
  <c r="R566" i="2" s="1"/>
  <c r="S566" i="2" s="1"/>
  <c r="T566" i="2"/>
  <c r="AY558" i="2"/>
  <c r="AU558" i="2"/>
  <c r="AW558" i="2" s="1"/>
  <c r="A571" i="2"/>
  <c r="B570" i="2"/>
  <c r="C570" i="2" s="1"/>
  <c r="D570" i="2" s="1"/>
  <c r="E570" i="2" s="1"/>
  <c r="F570" i="2" s="1"/>
  <c r="G570" i="2" s="1"/>
  <c r="H570" i="2" s="1"/>
  <c r="I570" i="2" s="1"/>
  <c r="AY560" i="2"/>
  <c r="AU560" i="2"/>
  <c r="AW560" i="2" s="1"/>
  <c r="K640" i="1"/>
  <c r="H640" i="1"/>
  <c r="G641" i="1"/>
  <c r="J640" i="1"/>
  <c r="I640" i="1"/>
  <c r="AL562" i="2" l="1"/>
  <c r="L569" i="2"/>
  <c r="K570" i="2"/>
  <c r="J570" i="2"/>
  <c r="AB564" i="2"/>
  <c r="AC564" i="2" s="1"/>
  <c r="AD564" i="2" s="1"/>
  <c r="AE564" i="2" s="1"/>
  <c r="AF564" i="2" s="1"/>
  <c r="AG564" i="2"/>
  <c r="M569" i="2"/>
  <c r="N569" i="2"/>
  <c r="W567" i="2"/>
  <c r="X567" i="2"/>
  <c r="AM562" i="2"/>
  <c r="AZ562" i="2"/>
  <c r="AN562" i="2"/>
  <c r="Z565" i="2"/>
  <c r="AA565" i="2"/>
  <c r="T568" i="2"/>
  <c r="O568" i="2"/>
  <c r="P568" i="2" s="1"/>
  <c r="Q568" i="2" s="1"/>
  <c r="R568" i="2" s="1"/>
  <c r="S568" i="2" s="1"/>
  <c r="AB563" i="2"/>
  <c r="AC563" i="2" s="1"/>
  <c r="AD563" i="2" s="1"/>
  <c r="AE563" i="2" s="1"/>
  <c r="AF563" i="2" s="1"/>
  <c r="AG563" i="2"/>
  <c r="B571" i="2"/>
  <c r="C571" i="2" s="1"/>
  <c r="D571" i="2" s="1"/>
  <c r="E571" i="2" s="1"/>
  <c r="F571" i="2" s="1"/>
  <c r="G571" i="2" s="1"/>
  <c r="H571" i="2" s="1"/>
  <c r="I571" i="2" s="1"/>
  <c r="A572" i="2"/>
  <c r="AM561" i="2"/>
  <c r="AZ561" i="2"/>
  <c r="AN561" i="2"/>
  <c r="U566" i="2"/>
  <c r="V566" i="2" s="1"/>
  <c r="H641" i="1"/>
  <c r="I641" i="1"/>
  <c r="G642" i="1"/>
  <c r="K641" i="1"/>
  <c r="J641" i="1"/>
  <c r="AH563" i="2" l="1"/>
  <c r="AI563" i="2" s="1"/>
  <c r="L570" i="2"/>
  <c r="N570" i="2" s="1"/>
  <c r="U568" i="2"/>
  <c r="V568" i="2" s="1"/>
  <c r="W568" i="2" s="1"/>
  <c r="AH564" i="2"/>
  <c r="AI564" i="2" s="1"/>
  <c r="AK564" i="2" s="1"/>
  <c r="Y567" i="2"/>
  <c r="Z567" i="2" s="1"/>
  <c r="AO561" i="2"/>
  <c r="AP561" i="2" s="1"/>
  <c r="AQ561" i="2" s="1"/>
  <c r="AR561" i="2" s="1"/>
  <c r="AS561" i="2" s="1"/>
  <c r="AT561" i="2"/>
  <c r="AX561" i="2" s="1"/>
  <c r="B572" i="2"/>
  <c r="C572" i="2" s="1"/>
  <c r="D572" i="2" s="1"/>
  <c r="E572" i="2" s="1"/>
  <c r="F572" i="2" s="1"/>
  <c r="G572" i="2" s="1"/>
  <c r="H572" i="2" s="1"/>
  <c r="I572" i="2" s="1"/>
  <c r="A573" i="2"/>
  <c r="AO562" i="2"/>
  <c r="AP562" i="2" s="1"/>
  <c r="AQ562" i="2" s="1"/>
  <c r="AR562" i="2" s="1"/>
  <c r="AS562" i="2" s="1"/>
  <c r="AT562" i="2"/>
  <c r="AX562" i="2" s="1"/>
  <c r="O569" i="2"/>
  <c r="P569" i="2" s="1"/>
  <c r="Q569" i="2" s="1"/>
  <c r="R569" i="2" s="1"/>
  <c r="S569" i="2" s="1"/>
  <c r="T569" i="2"/>
  <c r="X566" i="2"/>
  <c r="W566" i="2"/>
  <c r="M570" i="2"/>
  <c r="K571" i="2"/>
  <c r="J571" i="2"/>
  <c r="AJ563" i="2"/>
  <c r="AK563" i="2"/>
  <c r="BA563" i="2"/>
  <c r="AB565" i="2"/>
  <c r="AC565" i="2" s="1"/>
  <c r="AD565" i="2" s="1"/>
  <c r="AE565" i="2" s="1"/>
  <c r="AF565" i="2" s="1"/>
  <c r="AG565" i="2"/>
  <c r="K642" i="1"/>
  <c r="H642" i="1"/>
  <c r="I642" i="1"/>
  <c r="J642" i="1"/>
  <c r="G643" i="1"/>
  <c r="AH565" i="2" l="1"/>
  <c r="AI565" i="2" s="1"/>
  <c r="X568" i="2"/>
  <c r="AA567" i="2"/>
  <c r="AG567" i="2" s="1"/>
  <c r="AJ564" i="2"/>
  <c r="AL564" i="2" s="1"/>
  <c r="AN564" i="2" s="1"/>
  <c r="BA564" i="2"/>
  <c r="Y566" i="2"/>
  <c r="AL563" i="2"/>
  <c r="AZ563" i="2" s="1"/>
  <c r="L571" i="2"/>
  <c r="M571" i="2" s="1"/>
  <c r="AM563" i="2"/>
  <c r="AN563" i="2"/>
  <c r="Z566" i="2"/>
  <c r="AA566" i="2"/>
  <c r="K572" i="2"/>
  <c r="J572" i="2"/>
  <c r="AY561" i="2"/>
  <c r="AU561" i="2"/>
  <c r="AW561" i="2" s="1"/>
  <c r="T570" i="2"/>
  <c r="O570" i="2"/>
  <c r="P570" i="2" s="1"/>
  <c r="Q570" i="2" s="1"/>
  <c r="R570" i="2" s="1"/>
  <c r="S570" i="2" s="1"/>
  <c r="U569" i="2"/>
  <c r="V569" i="2" s="1"/>
  <c r="BA565" i="2"/>
  <c r="AK565" i="2"/>
  <c r="AJ565" i="2"/>
  <c r="AY562" i="2"/>
  <c r="AU562" i="2"/>
  <c r="AW562" i="2" s="1"/>
  <c r="B573" i="2"/>
  <c r="C573" i="2" s="1"/>
  <c r="D573" i="2" s="1"/>
  <c r="E573" i="2" s="1"/>
  <c r="F573" i="2" s="1"/>
  <c r="G573" i="2" s="1"/>
  <c r="H573" i="2" s="1"/>
  <c r="I573" i="2" s="1"/>
  <c r="A574" i="2"/>
  <c r="Y568" i="2"/>
  <c r="J643" i="1"/>
  <c r="I643" i="1"/>
  <c r="K643" i="1"/>
  <c r="H643" i="1"/>
  <c r="G644" i="1"/>
  <c r="AL565" i="2" l="1"/>
  <c r="L572" i="2"/>
  <c r="N571" i="2"/>
  <c r="AB567" i="2"/>
  <c r="AC567" i="2" s="1"/>
  <c r="AD567" i="2" s="1"/>
  <c r="AE567" i="2" s="1"/>
  <c r="AF567" i="2" s="1"/>
  <c r="AH567" i="2" s="1"/>
  <c r="AI567" i="2" s="1"/>
  <c r="U570" i="2"/>
  <c r="V570" i="2" s="1"/>
  <c r="X570" i="2" s="1"/>
  <c r="AM564" i="2"/>
  <c r="AO564" i="2" s="1"/>
  <c r="AP564" i="2" s="1"/>
  <c r="AQ564" i="2" s="1"/>
  <c r="AR564" i="2" s="1"/>
  <c r="AS564" i="2" s="1"/>
  <c r="AZ564" i="2"/>
  <c r="J573" i="2"/>
  <c r="K573" i="2"/>
  <c r="O571" i="2"/>
  <c r="P571" i="2" s="1"/>
  <c r="Q571" i="2" s="1"/>
  <c r="R571" i="2" s="1"/>
  <c r="S571" i="2" s="1"/>
  <c r="U571" i="2" s="1"/>
  <c r="V571" i="2" s="1"/>
  <c r="T571" i="2"/>
  <c r="X569" i="2"/>
  <c r="W569" i="2"/>
  <c r="Z568" i="2"/>
  <c r="AA568" i="2"/>
  <c r="B574" i="2"/>
  <c r="C574" i="2" s="1"/>
  <c r="D574" i="2" s="1"/>
  <c r="E574" i="2" s="1"/>
  <c r="F574" i="2" s="1"/>
  <c r="G574" i="2" s="1"/>
  <c r="H574" i="2" s="1"/>
  <c r="I574" i="2" s="1"/>
  <c r="A575" i="2"/>
  <c r="AT563" i="2"/>
  <c r="AX563" i="2" s="1"/>
  <c r="AO563" i="2"/>
  <c r="AP563" i="2" s="1"/>
  <c r="AQ563" i="2" s="1"/>
  <c r="AR563" i="2" s="1"/>
  <c r="AS563" i="2" s="1"/>
  <c r="M572" i="2"/>
  <c r="N572" i="2"/>
  <c r="AM565" i="2"/>
  <c r="AZ565" i="2"/>
  <c r="AN565" i="2"/>
  <c r="AB566" i="2"/>
  <c r="AC566" i="2" s="1"/>
  <c r="AD566" i="2" s="1"/>
  <c r="AE566" i="2" s="1"/>
  <c r="AF566" i="2" s="1"/>
  <c r="AH566" i="2" s="1"/>
  <c r="AI566" i="2" s="1"/>
  <c r="AG566" i="2"/>
  <c r="G645" i="1"/>
  <c r="I644" i="1"/>
  <c r="K644" i="1"/>
  <c r="J644" i="1"/>
  <c r="H644" i="1"/>
  <c r="W570" i="2" l="1"/>
  <c r="AJ567" i="2"/>
  <c r="BA567" i="2"/>
  <c r="AK567" i="2"/>
  <c r="AL567" i="2" s="1"/>
  <c r="Y570" i="2"/>
  <c r="Z570" i="2" s="1"/>
  <c r="AT564" i="2"/>
  <c r="AX564" i="2" s="1"/>
  <c r="L573" i="2"/>
  <c r="T572" i="2"/>
  <c r="O572" i="2"/>
  <c r="P572" i="2" s="1"/>
  <c r="Q572" i="2" s="1"/>
  <c r="R572" i="2" s="1"/>
  <c r="S572" i="2" s="1"/>
  <c r="M573" i="2"/>
  <c r="N573" i="2"/>
  <c r="AO565" i="2"/>
  <c r="AP565" i="2" s="1"/>
  <c r="AQ565" i="2" s="1"/>
  <c r="AR565" i="2" s="1"/>
  <c r="AS565" i="2" s="1"/>
  <c r="AT565" i="2"/>
  <c r="AX565" i="2" s="1"/>
  <c r="AY564" i="2"/>
  <c r="AU564" i="2"/>
  <c r="AW564" i="2" s="1"/>
  <c r="B575" i="2"/>
  <c r="C575" i="2" s="1"/>
  <c r="D575" i="2" s="1"/>
  <c r="E575" i="2" s="1"/>
  <c r="F575" i="2" s="1"/>
  <c r="G575" i="2" s="1"/>
  <c r="H575" i="2" s="1"/>
  <c r="I575" i="2" s="1"/>
  <c r="A576" i="2"/>
  <c r="Y569" i="2"/>
  <c r="J574" i="2"/>
  <c r="K574" i="2"/>
  <c r="AG568" i="2"/>
  <c r="AB568" i="2"/>
  <c r="AC568" i="2" s="1"/>
  <c r="AD568" i="2" s="1"/>
  <c r="AE568" i="2" s="1"/>
  <c r="AF568" i="2" s="1"/>
  <c r="W571" i="2"/>
  <c r="X571" i="2"/>
  <c r="BA566" i="2"/>
  <c r="AJ566" i="2"/>
  <c r="AK566" i="2"/>
  <c r="AY563" i="2"/>
  <c r="AU563" i="2"/>
  <c r="AW563" i="2" s="1"/>
  <c r="K645" i="1"/>
  <c r="I645" i="1"/>
  <c r="G646" i="1"/>
  <c r="J645" i="1"/>
  <c r="H645" i="1"/>
  <c r="U572" i="2" l="1"/>
  <c r="V572" i="2" s="1"/>
  <c r="AA570" i="2"/>
  <c r="AL566" i="2"/>
  <c r="AN566" i="2" s="1"/>
  <c r="J575" i="2"/>
  <c r="K575" i="2"/>
  <c r="AY565" i="2"/>
  <c r="AU565" i="2"/>
  <c r="AW565" i="2" s="1"/>
  <c r="AM567" i="2"/>
  <c r="AZ567" i="2"/>
  <c r="AN567" i="2"/>
  <c r="AG570" i="2"/>
  <c r="AB570" i="2"/>
  <c r="AC570" i="2" s="1"/>
  <c r="AD570" i="2" s="1"/>
  <c r="AE570" i="2" s="1"/>
  <c r="AF570" i="2" s="1"/>
  <c r="AH570" i="2" s="1"/>
  <c r="AI570" i="2" s="1"/>
  <c r="X572" i="2"/>
  <c r="W572" i="2"/>
  <c r="AM566" i="2"/>
  <c r="AZ566" i="2"/>
  <c r="Z569" i="2"/>
  <c r="AA569" i="2"/>
  <c r="B576" i="2"/>
  <c r="C576" i="2" s="1"/>
  <c r="D576" i="2" s="1"/>
  <c r="E576" i="2" s="1"/>
  <c r="F576" i="2" s="1"/>
  <c r="G576" i="2" s="1"/>
  <c r="H576" i="2" s="1"/>
  <c r="I576" i="2" s="1"/>
  <c r="A577" i="2"/>
  <c r="O573" i="2"/>
  <c r="P573" i="2" s="1"/>
  <c r="Q573" i="2" s="1"/>
  <c r="R573" i="2" s="1"/>
  <c r="S573" i="2" s="1"/>
  <c r="T573" i="2"/>
  <c r="AH568" i="2"/>
  <c r="AI568" i="2" s="1"/>
  <c r="Y571" i="2"/>
  <c r="L574" i="2"/>
  <c r="H646" i="1"/>
  <c r="G647" i="1"/>
  <c r="K646" i="1"/>
  <c r="I646" i="1"/>
  <c r="J646" i="1"/>
  <c r="L575" i="2" l="1"/>
  <c r="U573" i="2"/>
  <c r="V573" i="2" s="1"/>
  <c r="K576" i="2"/>
  <c r="J576" i="2"/>
  <c r="BA570" i="2"/>
  <c r="AK570" i="2"/>
  <c r="AJ570" i="2"/>
  <c r="AT567" i="2"/>
  <c r="AX567" i="2" s="1"/>
  <c r="AO567" i="2"/>
  <c r="AP567" i="2" s="1"/>
  <c r="AQ567" i="2" s="1"/>
  <c r="AR567" i="2" s="1"/>
  <c r="AS567" i="2" s="1"/>
  <c r="M575" i="2"/>
  <c r="N575" i="2"/>
  <c r="W573" i="2"/>
  <c r="X573" i="2"/>
  <c r="B577" i="2"/>
  <c r="C577" i="2" s="1"/>
  <c r="D577" i="2" s="1"/>
  <c r="E577" i="2" s="1"/>
  <c r="F577" i="2" s="1"/>
  <c r="G577" i="2" s="1"/>
  <c r="H577" i="2" s="1"/>
  <c r="I577" i="2" s="1"/>
  <c r="A578" i="2"/>
  <c r="Z571" i="2"/>
  <c r="AA571" i="2"/>
  <c r="M574" i="2"/>
  <c r="N574" i="2"/>
  <c r="AG569" i="2"/>
  <c r="AB569" i="2"/>
  <c r="AC569" i="2" s="1"/>
  <c r="AD569" i="2" s="1"/>
  <c r="AE569" i="2" s="1"/>
  <c r="AF569" i="2" s="1"/>
  <c r="Y572" i="2"/>
  <c r="AJ568" i="2"/>
  <c r="AK568" i="2"/>
  <c r="BA568" i="2"/>
  <c r="AT566" i="2"/>
  <c r="AX566" i="2" s="1"/>
  <c r="AO566" i="2"/>
  <c r="AP566" i="2" s="1"/>
  <c r="AQ566" i="2" s="1"/>
  <c r="AR566" i="2" s="1"/>
  <c r="AS566" i="2" s="1"/>
  <c r="H647" i="1"/>
  <c r="G648" i="1"/>
  <c r="J647" i="1"/>
  <c r="K647" i="1"/>
  <c r="I647" i="1"/>
  <c r="AL570" i="2" l="1"/>
  <c r="AH569" i="2"/>
  <c r="AI569" i="2" s="1"/>
  <c r="AJ569" i="2" s="1"/>
  <c r="L576" i="2"/>
  <c r="M576" i="2" s="1"/>
  <c r="AL568" i="2"/>
  <c r="J577" i="2"/>
  <c r="K577" i="2"/>
  <c r="AY566" i="2"/>
  <c r="AU566" i="2"/>
  <c r="AW566" i="2" s="1"/>
  <c r="AB571" i="2"/>
  <c r="AC571" i="2" s="1"/>
  <c r="AD571" i="2" s="1"/>
  <c r="AE571" i="2" s="1"/>
  <c r="AF571" i="2" s="1"/>
  <c r="AH571" i="2" s="1"/>
  <c r="AI571" i="2" s="1"/>
  <c r="AG571" i="2"/>
  <c r="B578" i="2"/>
  <c r="C578" i="2" s="1"/>
  <c r="D578" i="2" s="1"/>
  <c r="E578" i="2" s="1"/>
  <c r="F578" i="2" s="1"/>
  <c r="G578" i="2" s="1"/>
  <c r="H578" i="2" s="1"/>
  <c r="I578" i="2" s="1"/>
  <c r="A579" i="2"/>
  <c r="AZ570" i="2"/>
  <c r="AM570" i="2"/>
  <c r="AN570" i="2"/>
  <c r="BA569" i="2"/>
  <c r="Y573" i="2"/>
  <c r="Z572" i="2"/>
  <c r="AA572" i="2"/>
  <c r="O574" i="2"/>
  <c r="P574" i="2" s="1"/>
  <c r="Q574" i="2" s="1"/>
  <c r="R574" i="2" s="1"/>
  <c r="S574" i="2" s="1"/>
  <c r="T574" i="2"/>
  <c r="AY567" i="2"/>
  <c r="AU567" i="2"/>
  <c r="AW567" i="2" s="1"/>
  <c r="AM568" i="2"/>
  <c r="AZ568" i="2"/>
  <c r="AN568" i="2"/>
  <c r="O575" i="2"/>
  <c r="P575" i="2" s="1"/>
  <c r="Q575" i="2" s="1"/>
  <c r="R575" i="2" s="1"/>
  <c r="S575" i="2" s="1"/>
  <c r="T575" i="2"/>
  <c r="K648" i="1"/>
  <c r="I648" i="1"/>
  <c r="J648" i="1"/>
  <c r="H648" i="1"/>
  <c r="G649" i="1"/>
  <c r="N576" i="2" l="1"/>
  <c r="AK569" i="2"/>
  <c r="AL569" i="2" s="1"/>
  <c r="L577" i="2"/>
  <c r="K578" i="2"/>
  <c r="J578" i="2"/>
  <c r="AJ571" i="2"/>
  <c r="BA571" i="2"/>
  <c r="AK571" i="2"/>
  <c r="M577" i="2"/>
  <c r="N577" i="2"/>
  <c r="AB572" i="2"/>
  <c r="AC572" i="2" s="1"/>
  <c r="AD572" i="2" s="1"/>
  <c r="AE572" i="2" s="1"/>
  <c r="AF572" i="2" s="1"/>
  <c r="AG572" i="2"/>
  <c r="AO570" i="2"/>
  <c r="AP570" i="2" s="1"/>
  <c r="AQ570" i="2" s="1"/>
  <c r="AR570" i="2" s="1"/>
  <c r="AS570" i="2" s="1"/>
  <c r="AT570" i="2"/>
  <c r="AX570" i="2" s="1"/>
  <c r="Z573" i="2"/>
  <c r="AA573" i="2"/>
  <c r="T576" i="2"/>
  <c r="O576" i="2"/>
  <c r="P576" i="2" s="1"/>
  <c r="Q576" i="2" s="1"/>
  <c r="R576" i="2" s="1"/>
  <c r="S576" i="2" s="1"/>
  <c r="U576" i="2" s="1"/>
  <c r="V576" i="2" s="1"/>
  <c r="U575" i="2"/>
  <c r="V575" i="2" s="1"/>
  <c r="AT568" i="2"/>
  <c r="AX568" i="2" s="1"/>
  <c r="AO568" i="2"/>
  <c r="AP568" i="2" s="1"/>
  <c r="AQ568" i="2" s="1"/>
  <c r="AR568" i="2" s="1"/>
  <c r="AS568" i="2" s="1"/>
  <c r="B579" i="2"/>
  <c r="C579" i="2" s="1"/>
  <c r="D579" i="2" s="1"/>
  <c r="E579" i="2" s="1"/>
  <c r="F579" i="2" s="1"/>
  <c r="G579" i="2" s="1"/>
  <c r="H579" i="2" s="1"/>
  <c r="I579" i="2" s="1"/>
  <c r="A580" i="2"/>
  <c r="U574" i="2"/>
  <c r="V574" i="2" s="1"/>
  <c r="J649" i="1"/>
  <c r="I649" i="1"/>
  <c r="H649" i="1"/>
  <c r="K649" i="1"/>
  <c r="G650" i="1"/>
  <c r="AH572" i="2" l="1"/>
  <c r="AI572" i="2" s="1"/>
  <c r="AN569" i="2"/>
  <c r="AZ569" i="2"/>
  <c r="AM569" i="2"/>
  <c r="AL571" i="2"/>
  <c r="AN571" i="2" s="1"/>
  <c r="K579" i="2"/>
  <c r="J579" i="2"/>
  <c r="AY568" i="2"/>
  <c r="AU568" i="2"/>
  <c r="AW568" i="2" s="1"/>
  <c r="AY570" i="2"/>
  <c r="AU570" i="2"/>
  <c r="AW570" i="2" s="1"/>
  <c r="T577" i="2"/>
  <c r="O577" i="2"/>
  <c r="P577" i="2" s="1"/>
  <c r="Q577" i="2" s="1"/>
  <c r="R577" i="2" s="1"/>
  <c r="S577" i="2" s="1"/>
  <c r="U577" i="2" s="1"/>
  <c r="V577" i="2" s="1"/>
  <c r="X576" i="2"/>
  <c r="W576" i="2"/>
  <c r="L578" i="2"/>
  <c r="X575" i="2"/>
  <c r="W575" i="2"/>
  <c r="AB573" i="2"/>
  <c r="AC573" i="2" s="1"/>
  <c r="AD573" i="2" s="1"/>
  <c r="AE573" i="2" s="1"/>
  <c r="AF573" i="2" s="1"/>
  <c r="AG573" i="2"/>
  <c r="BA572" i="2"/>
  <c r="AK572" i="2"/>
  <c r="AJ572" i="2"/>
  <c r="X574" i="2"/>
  <c r="W574" i="2"/>
  <c r="A581" i="2"/>
  <c r="B580" i="2"/>
  <c r="C580" i="2" s="1"/>
  <c r="D580" i="2" s="1"/>
  <c r="E580" i="2" s="1"/>
  <c r="F580" i="2" s="1"/>
  <c r="G580" i="2" s="1"/>
  <c r="H580" i="2" s="1"/>
  <c r="I580" i="2" s="1"/>
  <c r="AO569" i="2"/>
  <c r="AP569" i="2" s="1"/>
  <c r="AQ569" i="2" s="1"/>
  <c r="AR569" i="2" s="1"/>
  <c r="AS569" i="2" s="1"/>
  <c r="AT569" i="2"/>
  <c r="AX569" i="2" s="1"/>
  <c r="K650" i="1"/>
  <c r="J650" i="1"/>
  <c r="I650" i="1"/>
  <c r="G651" i="1"/>
  <c r="H650" i="1"/>
  <c r="AZ571" i="2" l="1"/>
  <c r="AM571" i="2"/>
  <c r="AT571" i="2" s="1"/>
  <c r="AX571" i="2" s="1"/>
  <c r="AL572" i="2"/>
  <c r="L579" i="2"/>
  <c r="M579" i="2" s="1"/>
  <c r="Y576" i="2"/>
  <c r="Z576" i="2" s="1"/>
  <c r="AH573" i="2"/>
  <c r="AI573" i="2" s="1"/>
  <c r="AJ573" i="2" s="1"/>
  <c r="Y575" i="2"/>
  <c r="Z575" i="2" s="1"/>
  <c r="J580" i="2"/>
  <c r="K580" i="2"/>
  <c r="AY569" i="2"/>
  <c r="AU569" i="2"/>
  <c r="AW569" i="2" s="1"/>
  <c r="AZ572" i="2"/>
  <c r="AM572" i="2"/>
  <c r="AN572" i="2"/>
  <c r="BA573" i="2"/>
  <c r="AK573" i="2"/>
  <c r="M578" i="2"/>
  <c r="N578" i="2"/>
  <c r="Y574" i="2"/>
  <c r="A582" i="2"/>
  <c r="B581" i="2"/>
  <c r="C581" i="2" s="1"/>
  <c r="D581" i="2" s="1"/>
  <c r="E581" i="2" s="1"/>
  <c r="F581" i="2" s="1"/>
  <c r="G581" i="2" s="1"/>
  <c r="H581" i="2" s="1"/>
  <c r="I581" i="2" s="1"/>
  <c r="W577" i="2"/>
  <c r="X577" i="2"/>
  <c r="K651" i="1"/>
  <c r="G652" i="1"/>
  <c r="H651" i="1"/>
  <c r="I651" i="1"/>
  <c r="J651" i="1"/>
  <c r="AO571" i="2" l="1"/>
  <c r="AP571" i="2" s="1"/>
  <c r="AQ571" i="2" s="1"/>
  <c r="AR571" i="2" s="1"/>
  <c r="AS571" i="2" s="1"/>
  <c r="AA575" i="2"/>
  <c r="N579" i="2"/>
  <c r="AA576" i="2"/>
  <c r="Y577" i="2"/>
  <c r="Z577" i="2" s="1"/>
  <c r="L580" i="2"/>
  <c r="J581" i="2"/>
  <c r="K581" i="2"/>
  <c r="AG576" i="2"/>
  <c r="AB576" i="2"/>
  <c r="AC576" i="2" s="1"/>
  <c r="AD576" i="2" s="1"/>
  <c r="AE576" i="2" s="1"/>
  <c r="AF576" i="2" s="1"/>
  <c r="AH576" i="2" s="1"/>
  <c r="AI576" i="2" s="1"/>
  <c r="M580" i="2"/>
  <c r="N580" i="2"/>
  <c r="AY571" i="2"/>
  <c r="AU571" i="2"/>
  <c r="AW571" i="2" s="1"/>
  <c r="AT572" i="2"/>
  <c r="AX572" i="2" s="1"/>
  <c r="AO572" i="2"/>
  <c r="AP572" i="2" s="1"/>
  <c r="AQ572" i="2" s="1"/>
  <c r="AR572" i="2" s="1"/>
  <c r="AS572" i="2" s="1"/>
  <c r="AL573" i="2"/>
  <c r="AB575" i="2"/>
  <c r="AC575" i="2" s="1"/>
  <c r="AD575" i="2" s="1"/>
  <c r="AE575" i="2" s="1"/>
  <c r="AF575" i="2" s="1"/>
  <c r="AG575" i="2"/>
  <c r="Z574" i="2"/>
  <c r="AA574" i="2"/>
  <c r="O579" i="2"/>
  <c r="P579" i="2" s="1"/>
  <c r="Q579" i="2" s="1"/>
  <c r="R579" i="2" s="1"/>
  <c r="S579" i="2" s="1"/>
  <c r="T579" i="2"/>
  <c r="O578" i="2"/>
  <c r="P578" i="2" s="1"/>
  <c r="Q578" i="2" s="1"/>
  <c r="R578" i="2" s="1"/>
  <c r="S578" i="2" s="1"/>
  <c r="T578" i="2"/>
  <c r="B582" i="2"/>
  <c r="A583" i="2"/>
  <c r="C582" i="2"/>
  <c r="D582" i="2" s="1"/>
  <c r="E582" i="2" s="1"/>
  <c r="F582" i="2" s="1"/>
  <c r="G582" i="2" s="1"/>
  <c r="H582" i="2" s="1"/>
  <c r="I582" i="2" s="1"/>
  <c r="J652" i="1"/>
  <c r="I652" i="1"/>
  <c r="K652" i="1"/>
  <c r="G653" i="1"/>
  <c r="H652" i="1"/>
  <c r="U578" i="2" l="1"/>
  <c r="V578" i="2" s="1"/>
  <c r="U579" i="2"/>
  <c r="V579" i="2" s="1"/>
  <c r="AA577" i="2"/>
  <c r="AG577" i="2" s="1"/>
  <c r="L581" i="2"/>
  <c r="AH575" i="2"/>
  <c r="AI575" i="2" s="1"/>
  <c r="BA575" i="2" s="1"/>
  <c r="J582" i="2"/>
  <c r="K582" i="2"/>
  <c r="W578" i="2"/>
  <c r="X578" i="2"/>
  <c r="O580" i="2"/>
  <c r="P580" i="2" s="1"/>
  <c r="Q580" i="2" s="1"/>
  <c r="R580" i="2" s="1"/>
  <c r="S580" i="2" s="1"/>
  <c r="T580" i="2"/>
  <c r="M581" i="2"/>
  <c r="N581" i="2"/>
  <c r="W579" i="2"/>
  <c r="X579" i="2"/>
  <c r="AB577" i="2"/>
  <c r="AC577" i="2" s="1"/>
  <c r="AD577" i="2" s="1"/>
  <c r="AE577" i="2" s="1"/>
  <c r="AF577" i="2" s="1"/>
  <c r="AY572" i="2"/>
  <c r="AU572" i="2"/>
  <c r="AW572" i="2" s="1"/>
  <c r="AG574" i="2"/>
  <c r="AB574" i="2"/>
  <c r="AC574" i="2" s="1"/>
  <c r="AD574" i="2" s="1"/>
  <c r="AE574" i="2" s="1"/>
  <c r="AF574" i="2" s="1"/>
  <c r="A584" i="2"/>
  <c r="B583" i="2"/>
  <c r="C583" i="2" s="1"/>
  <c r="D583" i="2" s="1"/>
  <c r="E583" i="2" s="1"/>
  <c r="F583" i="2" s="1"/>
  <c r="G583" i="2" s="1"/>
  <c r="H583" i="2" s="1"/>
  <c r="I583" i="2" s="1"/>
  <c r="AZ573" i="2"/>
  <c r="AM573" i="2"/>
  <c r="AN573" i="2"/>
  <c r="AJ576" i="2"/>
  <c r="AK576" i="2"/>
  <c r="BA576" i="2"/>
  <c r="I653" i="1"/>
  <c r="J653" i="1"/>
  <c r="K653" i="1"/>
  <c r="H653" i="1"/>
  <c r="G654" i="1"/>
  <c r="AH577" i="2" l="1"/>
  <c r="AI577" i="2" s="1"/>
  <c r="AK577" i="2" s="1"/>
  <c r="AJ575" i="2"/>
  <c r="AK575" i="2"/>
  <c r="Y578" i="2"/>
  <c r="Z578" i="2" s="1"/>
  <c r="Y579" i="2"/>
  <c r="U580" i="2"/>
  <c r="V580" i="2" s="1"/>
  <c r="W580" i="2" s="1"/>
  <c r="L582" i="2"/>
  <c r="M582" i="2" s="1"/>
  <c r="B584" i="2"/>
  <c r="C584" i="2" s="1"/>
  <c r="D584" i="2" s="1"/>
  <c r="E584" i="2" s="1"/>
  <c r="F584" i="2" s="1"/>
  <c r="G584" i="2" s="1"/>
  <c r="H584" i="2" s="1"/>
  <c r="I584" i="2" s="1"/>
  <c r="A585" i="2"/>
  <c r="Z579" i="2"/>
  <c r="AA579" i="2"/>
  <c r="N582" i="2"/>
  <c r="AL575" i="2"/>
  <c r="K583" i="2"/>
  <c r="J583" i="2"/>
  <c r="AJ577" i="2"/>
  <c r="O581" i="2"/>
  <c r="P581" i="2" s="1"/>
  <c r="Q581" i="2" s="1"/>
  <c r="R581" i="2" s="1"/>
  <c r="S581" i="2" s="1"/>
  <c r="T581" i="2"/>
  <c r="AT573" i="2"/>
  <c r="AX573" i="2" s="1"/>
  <c r="AO573" i="2"/>
  <c r="AP573" i="2" s="1"/>
  <c r="AQ573" i="2" s="1"/>
  <c r="AR573" i="2" s="1"/>
  <c r="AS573" i="2" s="1"/>
  <c r="AL576" i="2"/>
  <c r="AH574" i="2"/>
  <c r="AI574" i="2" s="1"/>
  <c r="G655" i="1"/>
  <c r="J654" i="1"/>
  <c r="I654" i="1"/>
  <c r="K654" i="1"/>
  <c r="H654" i="1"/>
  <c r="AA578" i="2" l="1"/>
  <c r="X580" i="2"/>
  <c r="BA577" i="2"/>
  <c r="U581" i="2"/>
  <c r="V581" i="2" s="1"/>
  <c r="W581" i="2" s="1"/>
  <c r="J584" i="2"/>
  <c r="K584" i="2"/>
  <c r="AK574" i="2"/>
  <c r="BA574" i="2"/>
  <c r="AJ574" i="2"/>
  <c r="O582" i="2"/>
  <c r="P582" i="2" s="1"/>
  <c r="Q582" i="2" s="1"/>
  <c r="R582" i="2" s="1"/>
  <c r="S582" i="2" s="1"/>
  <c r="T582" i="2"/>
  <c r="AG579" i="2"/>
  <c r="AB579" i="2"/>
  <c r="AC579" i="2" s="1"/>
  <c r="AD579" i="2" s="1"/>
  <c r="AE579" i="2" s="1"/>
  <c r="AF579" i="2" s="1"/>
  <c r="B585" i="2"/>
  <c r="C585" i="2" s="1"/>
  <c r="D585" i="2" s="1"/>
  <c r="E585" i="2" s="1"/>
  <c r="F585" i="2" s="1"/>
  <c r="G585" i="2" s="1"/>
  <c r="H585" i="2" s="1"/>
  <c r="I585" i="2" s="1"/>
  <c r="A586" i="2"/>
  <c r="L583" i="2"/>
  <c r="AY573" i="2"/>
  <c r="AU573" i="2"/>
  <c r="AW573" i="2" s="1"/>
  <c r="AL577" i="2"/>
  <c r="AZ576" i="2"/>
  <c r="AM576" i="2"/>
  <c r="AN576" i="2"/>
  <c r="AB578" i="2"/>
  <c r="AC578" i="2" s="1"/>
  <c r="AD578" i="2" s="1"/>
  <c r="AE578" i="2" s="1"/>
  <c r="AF578" i="2" s="1"/>
  <c r="AH578" i="2" s="1"/>
  <c r="AI578" i="2" s="1"/>
  <c r="AG578" i="2"/>
  <c r="AM575" i="2"/>
  <c r="AZ575" i="2"/>
  <c r="AN575" i="2"/>
  <c r="Y580" i="2"/>
  <c r="K655" i="1"/>
  <c r="H655" i="1"/>
  <c r="I655" i="1"/>
  <c r="G656" i="1"/>
  <c r="J655" i="1"/>
  <c r="AH579" i="2" l="1"/>
  <c r="AI579" i="2" s="1"/>
  <c r="X581" i="2"/>
  <c r="Y581" i="2" s="1"/>
  <c r="AL574" i="2"/>
  <c r="L584" i="2"/>
  <c r="N584" i="2" s="1"/>
  <c r="J585" i="2"/>
  <c r="K585" i="2"/>
  <c r="Z580" i="2"/>
  <c r="AA580" i="2"/>
  <c r="M583" i="2"/>
  <c r="N583" i="2"/>
  <c r="A587" i="2"/>
  <c r="B586" i="2"/>
  <c r="C586" i="2" s="1"/>
  <c r="D586" i="2" s="1"/>
  <c r="E586" i="2" s="1"/>
  <c r="F586" i="2" s="1"/>
  <c r="G586" i="2" s="1"/>
  <c r="H586" i="2" s="1"/>
  <c r="I586" i="2" s="1"/>
  <c r="AZ574" i="2"/>
  <c r="AM574" i="2"/>
  <c r="AN574" i="2"/>
  <c r="M584" i="2"/>
  <c r="AO575" i="2"/>
  <c r="AP575" i="2" s="1"/>
  <c r="AQ575" i="2" s="1"/>
  <c r="AR575" i="2" s="1"/>
  <c r="AS575" i="2" s="1"/>
  <c r="AT575" i="2"/>
  <c r="AX575" i="2" s="1"/>
  <c r="AO576" i="2"/>
  <c r="AP576" i="2" s="1"/>
  <c r="AQ576" i="2" s="1"/>
  <c r="AR576" i="2" s="1"/>
  <c r="AS576" i="2" s="1"/>
  <c r="AT576" i="2"/>
  <c r="AX576" i="2" s="1"/>
  <c r="AJ579" i="2"/>
  <c r="AK579" i="2"/>
  <c r="BA579" i="2"/>
  <c r="AK578" i="2"/>
  <c r="AJ578" i="2"/>
  <c r="BA578" i="2"/>
  <c r="AM577" i="2"/>
  <c r="AZ577" i="2"/>
  <c r="AN577" i="2"/>
  <c r="U582" i="2"/>
  <c r="V582" i="2" s="1"/>
  <c r="H656" i="1"/>
  <c r="K656" i="1"/>
  <c r="J656" i="1"/>
  <c r="G657" i="1"/>
  <c r="I656" i="1"/>
  <c r="Z581" i="2" l="1"/>
  <c r="AA581" i="2"/>
  <c r="AB581" i="2" s="1"/>
  <c r="AC581" i="2" s="1"/>
  <c r="AD581" i="2" s="1"/>
  <c r="AE581" i="2" s="1"/>
  <c r="AF581" i="2" s="1"/>
  <c r="L585" i="2"/>
  <c r="AL579" i="2"/>
  <c r="AM579" i="2" s="1"/>
  <c r="AL578" i="2"/>
  <c r="AM578" i="2" s="1"/>
  <c r="AY575" i="2"/>
  <c r="AU575" i="2"/>
  <c r="AW575" i="2" s="1"/>
  <c r="AO574" i="2"/>
  <c r="AP574" i="2" s="1"/>
  <c r="AQ574" i="2" s="1"/>
  <c r="AR574" i="2" s="1"/>
  <c r="AS574" i="2" s="1"/>
  <c r="AT574" i="2"/>
  <c r="AX574" i="2" s="1"/>
  <c r="K586" i="2"/>
  <c r="J586" i="2"/>
  <c r="T583" i="2"/>
  <c r="O583" i="2"/>
  <c r="P583" i="2" s="1"/>
  <c r="Q583" i="2" s="1"/>
  <c r="R583" i="2" s="1"/>
  <c r="S583" i="2" s="1"/>
  <c r="U583" i="2" s="1"/>
  <c r="V583" i="2" s="1"/>
  <c r="M585" i="2"/>
  <c r="N585" i="2"/>
  <c r="AO577" i="2"/>
  <c r="AP577" i="2" s="1"/>
  <c r="AQ577" i="2" s="1"/>
  <c r="AR577" i="2" s="1"/>
  <c r="AS577" i="2" s="1"/>
  <c r="AT577" i="2"/>
  <c r="AX577" i="2" s="1"/>
  <c r="AG581" i="2"/>
  <c r="AY576" i="2"/>
  <c r="AU576" i="2"/>
  <c r="AW576" i="2" s="1"/>
  <c r="O584" i="2"/>
  <c r="P584" i="2" s="1"/>
  <c r="Q584" i="2" s="1"/>
  <c r="R584" i="2" s="1"/>
  <c r="S584" i="2" s="1"/>
  <c r="T584" i="2"/>
  <c r="B587" i="2"/>
  <c r="C587" i="2" s="1"/>
  <c r="D587" i="2" s="1"/>
  <c r="E587" i="2" s="1"/>
  <c r="F587" i="2" s="1"/>
  <c r="G587" i="2" s="1"/>
  <c r="H587" i="2" s="1"/>
  <c r="I587" i="2" s="1"/>
  <c r="A588" i="2"/>
  <c r="AG580" i="2"/>
  <c r="AB580" i="2"/>
  <c r="AC580" i="2" s="1"/>
  <c r="AD580" i="2" s="1"/>
  <c r="AE580" i="2" s="1"/>
  <c r="AF580" i="2" s="1"/>
  <c r="AH580" i="2" s="1"/>
  <c r="AI580" i="2" s="1"/>
  <c r="W582" i="2"/>
  <c r="X582" i="2"/>
  <c r="J657" i="1"/>
  <c r="H657" i="1"/>
  <c r="K657" i="1"/>
  <c r="G658" i="1"/>
  <c r="I657" i="1"/>
  <c r="AH581" i="2" l="1"/>
  <c r="AI581" i="2" s="1"/>
  <c r="AZ579" i="2"/>
  <c r="AN579" i="2"/>
  <c r="U584" i="2"/>
  <c r="V584" i="2" s="1"/>
  <c r="W584" i="2" s="1"/>
  <c r="AN578" i="2"/>
  <c r="AO578" i="2" s="1"/>
  <c r="AP578" i="2" s="1"/>
  <c r="AQ578" i="2" s="1"/>
  <c r="AR578" i="2" s="1"/>
  <c r="AS578" i="2" s="1"/>
  <c r="AZ578" i="2"/>
  <c r="K587" i="2"/>
  <c r="J587" i="2"/>
  <c r="B588" i="2"/>
  <c r="C588" i="2" s="1"/>
  <c r="D588" i="2" s="1"/>
  <c r="E588" i="2" s="1"/>
  <c r="F588" i="2" s="1"/>
  <c r="G588" i="2" s="1"/>
  <c r="H588" i="2" s="1"/>
  <c r="I588" i="2" s="1"/>
  <c r="A589" i="2"/>
  <c r="BA581" i="2"/>
  <c r="AK581" i="2"/>
  <c r="AJ581" i="2"/>
  <c r="T585" i="2"/>
  <c r="O585" i="2"/>
  <c r="P585" i="2" s="1"/>
  <c r="Q585" i="2" s="1"/>
  <c r="R585" i="2" s="1"/>
  <c r="S585" i="2" s="1"/>
  <c r="AT579" i="2"/>
  <c r="AX579" i="2" s="1"/>
  <c r="AO579" i="2"/>
  <c r="AP579" i="2" s="1"/>
  <c r="AQ579" i="2" s="1"/>
  <c r="AR579" i="2" s="1"/>
  <c r="AS579" i="2" s="1"/>
  <c r="L586" i="2"/>
  <c r="AY577" i="2"/>
  <c r="AU577" i="2"/>
  <c r="AW577" i="2" s="1"/>
  <c r="AY574" i="2"/>
  <c r="AU574" i="2"/>
  <c r="AW574" i="2" s="1"/>
  <c r="AK580" i="2"/>
  <c r="AJ580" i="2"/>
  <c r="BA580" i="2"/>
  <c r="W583" i="2"/>
  <c r="X583" i="2"/>
  <c r="Y582" i="2"/>
  <c r="K658" i="1"/>
  <c r="G659" i="1"/>
  <c r="J658" i="1"/>
  <c r="I658" i="1"/>
  <c r="H658" i="1"/>
  <c r="AT578" i="2" l="1"/>
  <c r="AX578" i="2" s="1"/>
  <c r="X584" i="2"/>
  <c r="Y584" i="2" s="1"/>
  <c r="Z584" i="2" s="1"/>
  <c r="Y583" i="2"/>
  <c r="J588" i="2"/>
  <c r="K588" i="2"/>
  <c r="Z582" i="2"/>
  <c r="AA582" i="2"/>
  <c r="AL580" i="2"/>
  <c r="AY579" i="2"/>
  <c r="AU579" i="2"/>
  <c r="AW579" i="2" s="1"/>
  <c r="AL581" i="2"/>
  <c r="L587" i="2"/>
  <c r="Z583" i="2"/>
  <c r="AA583" i="2"/>
  <c r="AY578" i="2"/>
  <c r="AU578" i="2"/>
  <c r="AW578" i="2" s="1"/>
  <c r="M586" i="2"/>
  <c r="N586" i="2"/>
  <c r="B589" i="2"/>
  <c r="C589" i="2" s="1"/>
  <c r="D589" i="2" s="1"/>
  <c r="E589" i="2" s="1"/>
  <c r="F589" i="2" s="1"/>
  <c r="G589" i="2" s="1"/>
  <c r="H589" i="2" s="1"/>
  <c r="I589" i="2" s="1"/>
  <c r="A590" i="2"/>
  <c r="U585" i="2"/>
  <c r="V585" i="2" s="1"/>
  <c r="K659" i="1"/>
  <c r="J659" i="1"/>
  <c r="H659" i="1"/>
  <c r="G660" i="1"/>
  <c r="I659" i="1"/>
  <c r="AA584" i="2" l="1"/>
  <c r="L588" i="2"/>
  <c r="J589" i="2"/>
  <c r="K589" i="2"/>
  <c r="M587" i="2"/>
  <c r="N587" i="2"/>
  <c r="AZ580" i="2"/>
  <c r="AM580" i="2"/>
  <c r="AN580" i="2"/>
  <c r="M588" i="2"/>
  <c r="N588" i="2"/>
  <c r="O586" i="2"/>
  <c r="P586" i="2" s="1"/>
  <c r="Q586" i="2" s="1"/>
  <c r="R586" i="2" s="1"/>
  <c r="S586" i="2" s="1"/>
  <c r="T586" i="2"/>
  <c r="AB583" i="2"/>
  <c r="AC583" i="2" s="1"/>
  <c r="AD583" i="2" s="1"/>
  <c r="AE583" i="2" s="1"/>
  <c r="AF583" i="2" s="1"/>
  <c r="AG583" i="2"/>
  <c r="X585" i="2"/>
  <c r="W585" i="2"/>
  <c r="A591" i="2"/>
  <c r="B590" i="2"/>
  <c r="C590" i="2" s="1"/>
  <c r="D590" i="2" s="1"/>
  <c r="E590" i="2" s="1"/>
  <c r="F590" i="2" s="1"/>
  <c r="G590" i="2" s="1"/>
  <c r="H590" i="2" s="1"/>
  <c r="I590" i="2" s="1"/>
  <c r="AG582" i="2"/>
  <c r="AB582" i="2"/>
  <c r="AC582" i="2" s="1"/>
  <c r="AD582" i="2" s="1"/>
  <c r="AE582" i="2" s="1"/>
  <c r="AF582" i="2" s="1"/>
  <c r="AG584" i="2"/>
  <c r="AB584" i="2"/>
  <c r="AC584" i="2" s="1"/>
  <c r="AD584" i="2" s="1"/>
  <c r="AE584" i="2" s="1"/>
  <c r="AF584" i="2" s="1"/>
  <c r="AH584" i="2" s="1"/>
  <c r="AI584" i="2" s="1"/>
  <c r="AZ581" i="2"/>
  <c r="AM581" i="2"/>
  <c r="AN581" i="2"/>
  <c r="H660" i="1"/>
  <c r="K660" i="1"/>
  <c r="I660" i="1"/>
  <c r="J660" i="1"/>
  <c r="G661" i="1"/>
  <c r="U586" i="2" l="1"/>
  <c r="V586" i="2" s="1"/>
  <c r="AH583" i="2"/>
  <c r="AI583" i="2" s="1"/>
  <c r="AJ583" i="2" s="1"/>
  <c r="L589" i="2"/>
  <c r="J590" i="2"/>
  <c r="K590" i="2"/>
  <c r="AJ584" i="2"/>
  <c r="AK584" i="2"/>
  <c r="BA584" i="2"/>
  <c r="A592" i="2"/>
  <c r="B591" i="2"/>
  <c r="C591" i="2" s="1"/>
  <c r="D591" i="2" s="1"/>
  <c r="E591" i="2" s="1"/>
  <c r="F591" i="2" s="1"/>
  <c r="G591" i="2" s="1"/>
  <c r="H591" i="2" s="1"/>
  <c r="I591" i="2" s="1"/>
  <c r="M589" i="2"/>
  <c r="N589" i="2"/>
  <c r="X586" i="2"/>
  <c r="W586" i="2"/>
  <c r="AO580" i="2"/>
  <c r="AP580" i="2" s="1"/>
  <c r="AQ580" i="2" s="1"/>
  <c r="AR580" i="2" s="1"/>
  <c r="AS580" i="2" s="1"/>
  <c r="AT580" i="2"/>
  <c r="AX580" i="2" s="1"/>
  <c r="AO581" i="2"/>
  <c r="AP581" i="2" s="1"/>
  <c r="AQ581" i="2" s="1"/>
  <c r="AR581" i="2" s="1"/>
  <c r="AS581" i="2" s="1"/>
  <c r="AT581" i="2"/>
  <c r="AX581" i="2" s="1"/>
  <c r="O587" i="2"/>
  <c r="P587" i="2" s="1"/>
  <c r="Q587" i="2" s="1"/>
  <c r="R587" i="2" s="1"/>
  <c r="S587" i="2" s="1"/>
  <c r="T587" i="2"/>
  <c r="AH582" i="2"/>
  <c r="AI582" i="2" s="1"/>
  <c r="Y585" i="2"/>
  <c r="AK583" i="2"/>
  <c r="BA583" i="2"/>
  <c r="O588" i="2"/>
  <c r="P588" i="2" s="1"/>
  <c r="Q588" i="2" s="1"/>
  <c r="R588" i="2" s="1"/>
  <c r="S588" i="2" s="1"/>
  <c r="T588" i="2"/>
  <c r="G662" i="1"/>
  <c r="I661" i="1"/>
  <c r="H661" i="1"/>
  <c r="J661" i="1"/>
  <c r="K661" i="1"/>
  <c r="Y586" i="2" l="1"/>
  <c r="AA586" i="2" s="1"/>
  <c r="AL583" i="2"/>
  <c r="AN583" i="2" s="1"/>
  <c r="AL584" i="2"/>
  <c r="L590" i="2"/>
  <c r="U587" i="2"/>
  <c r="V587" i="2" s="1"/>
  <c r="W587" i="2" s="1"/>
  <c r="J591" i="2"/>
  <c r="K591" i="2"/>
  <c r="AJ582" i="2"/>
  <c r="BA582" i="2"/>
  <c r="AK582" i="2"/>
  <c r="AY581" i="2"/>
  <c r="AU581" i="2"/>
  <c r="AW581" i="2" s="1"/>
  <c r="M590" i="2"/>
  <c r="N590" i="2"/>
  <c r="Z585" i="2"/>
  <c r="AA585" i="2"/>
  <c r="Z586" i="2"/>
  <c r="B592" i="2"/>
  <c r="C592" i="2" s="1"/>
  <c r="D592" i="2" s="1"/>
  <c r="E592" i="2" s="1"/>
  <c r="F592" i="2" s="1"/>
  <c r="G592" i="2" s="1"/>
  <c r="H592" i="2" s="1"/>
  <c r="I592" i="2" s="1"/>
  <c r="A593" i="2"/>
  <c r="U588" i="2"/>
  <c r="V588" i="2" s="1"/>
  <c r="AY580" i="2"/>
  <c r="AU580" i="2"/>
  <c r="AW580" i="2" s="1"/>
  <c r="O589" i="2"/>
  <c r="P589" i="2" s="1"/>
  <c r="Q589" i="2" s="1"/>
  <c r="R589" i="2" s="1"/>
  <c r="S589" i="2" s="1"/>
  <c r="T589" i="2"/>
  <c r="AM584" i="2"/>
  <c r="AZ584" i="2"/>
  <c r="AN584" i="2"/>
  <c r="G663" i="1"/>
  <c r="I662" i="1"/>
  <c r="J662" i="1"/>
  <c r="H662" i="1"/>
  <c r="K662" i="1"/>
  <c r="U589" i="2" l="1"/>
  <c r="V589" i="2" s="1"/>
  <c r="AM583" i="2"/>
  <c r="AT583" i="2" s="1"/>
  <c r="AX583" i="2" s="1"/>
  <c r="AZ583" i="2"/>
  <c r="L591" i="2"/>
  <c r="X587" i="2"/>
  <c r="J592" i="2"/>
  <c r="K592" i="2"/>
  <c r="M591" i="2"/>
  <c r="N591" i="2"/>
  <c r="AO584" i="2"/>
  <c r="AP584" i="2" s="1"/>
  <c r="AQ584" i="2" s="1"/>
  <c r="AR584" i="2" s="1"/>
  <c r="AS584" i="2" s="1"/>
  <c r="AT584" i="2"/>
  <c r="AX584" i="2" s="1"/>
  <c r="AG585" i="2"/>
  <c r="AB585" i="2"/>
  <c r="AC585" i="2" s="1"/>
  <c r="AD585" i="2" s="1"/>
  <c r="AE585" i="2" s="1"/>
  <c r="AF585" i="2" s="1"/>
  <c r="W588" i="2"/>
  <c r="X588" i="2"/>
  <c r="B593" i="2"/>
  <c r="C593" i="2" s="1"/>
  <c r="D593" i="2" s="1"/>
  <c r="E593" i="2" s="1"/>
  <c r="F593" i="2" s="1"/>
  <c r="G593" i="2" s="1"/>
  <c r="H593" i="2" s="1"/>
  <c r="I593" i="2" s="1"/>
  <c r="A594" i="2"/>
  <c r="AL582" i="2"/>
  <c r="X589" i="2"/>
  <c r="W589" i="2"/>
  <c r="AB586" i="2"/>
  <c r="AC586" i="2" s="1"/>
  <c r="AD586" i="2" s="1"/>
  <c r="AE586" i="2" s="1"/>
  <c r="AF586" i="2" s="1"/>
  <c r="AG586" i="2"/>
  <c r="O590" i="2"/>
  <c r="P590" i="2" s="1"/>
  <c r="Q590" i="2" s="1"/>
  <c r="R590" i="2" s="1"/>
  <c r="S590" i="2" s="1"/>
  <c r="U590" i="2" s="1"/>
  <c r="V590" i="2" s="1"/>
  <c r="T590" i="2"/>
  <c r="Y587" i="2"/>
  <c r="J663" i="1"/>
  <c r="H663" i="1"/>
  <c r="G664" i="1"/>
  <c r="K663" i="1"/>
  <c r="I663" i="1"/>
  <c r="AO583" i="2" l="1"/>
  <c r="AP583" i="2" s="1"/>
  <c r="AQ583" i="2" s="1"/>
  <c r="AR583" i="2" s="1"/>
  <c r="AS583" i="2" s="1"/>
  <c r="AH586" i="2"/>
  <c r="AI586" i="2" s="1"/>
  <c r="AH585" i="2"/>
  <c r="AI585" i="2" s="1"/>
  <c r="Y588" i="2"/>
  <c r="L592" i="2"/>
  <c r="AK586" i="2"/>
  <c r="AJ586" i="2"/>
  <c r="BA586" i="2"/>
  <c r="T591" i="2"/>
  <c r="O591" i="2"/>
  <c r="P591" i="2" s="1"/>
  <c r="Q591" i="2" s="1"/>
  <c r="R591" i="2" s="1"/>
  <c r="S591" i="2" s="1"/>
  <c r="M592" i="2"/>
  <c r="N592" i="2"/>
  <c r="W590" i="2"/>
  <c r="X590" i="2"/>
  <c r="Z587" i="2"/>
  <c r="AA587" i="2"/>
  <c r="AM582" i="2"/>
  <c r="AZ582" i="2"/>
  <c r="AN582" i="2"/>
  <c r="B594" i="2"/>
  <c r="C594" i="2" s="1"/>
  <c r="D594" i="2" s="1"/>
  <c r="E594" i="2" s="1"/>
  <c r="F594" i="2" s="1"/>
  <c r="G594" i="2" s="1"/>
  <c r="H594" i="2" s="1"/>
  <c r="I594" i="2" s="1"/>
  <c r="A595" i="2"/>
  <c r="AJ585" i="2"/>
  <c r="BA585" i="2"/>
  <c r="AK585" i="2"/>
  <c r="J593" i="2"/>
  <c r="K593" i="2"/>
  <c r="Z588" i="2"/>
  <c r="AA588" i="2"/>
  <c r="AY584" i="2"/>
  <c r="AU584" i="2"/>
  <c r="AW584" i="2" s="1"/>
  <c r="AY583" i="2"/>
  <c r="AU583" i="2"/>
  <c r="AW583" i="2" s="1"/>
  <c r="Y589" i="2"/>
  <c r="G665" i="1"/>
  <c r="J664" i="1"/>
  <c r="H664" i="1"/>
  <c r="I664" i="1"/>
  <c r="K664" i="1"/>
  <c r="U591" i="2" l="1"/>
  <c r="V591" i="2" s="1"/>
  <c r="AL586" i="2"/>
  <c r="AL585" i="2"/>
  <c r="AZ585" i="2" s="1"/>
  <c r="J594" i="2"/>
  <c r="K594" i="2"/>
  <c r="X591" i="2"/>
  <c r="W591" i="2"/>
  <c r="AB588" i="2"/>
  <c r="AC588" i="2" s="1"/>
  <c r="AD588" i="2" s="1"/>
  <c r="AE588" i="2" s="1"/>
  <c r="AF588" i="2" s="1"/>
  <c r="AH588" i="2" s="1"/>
  <c r="AI588" i="2" s="1"/>
  <c r="AG588" i="2"/>
  <c r="AB587" i="2"/>
  <c r="AC587" i="2" s="1"/>
  <c r="AD587" i="2" s="1"/>
  <c r="AE587" i="2" s="1"/>
  <c r="AF587" i="2" s="1"/>
  <c r="AG587" i="2"/>
  <c r="O592" i="2"/>
  <c r="P592" i="2" s="1"/>
  <c r="Q592" i="2" s="1"/>
  <c r="R592" i="2" s="1"/>
  <c r="S592" i="2" s="1"/>
  <c r="T592" i="2"/>
  <c r="AM586" i="2"/>
  <c r="AZ586" i="2"/>
  <c r="AN586" i="2"/>
  <c r="Z589" i="2"/>
  <c r="AA589" i="2"/>
  <c r="B595" i="2"/>
  <c r="C595" i="2" s="1"/>
  <c r="D595" i="2" s="1"/>
  <c r="E595" i="2" s="1"/>
  <c r="F595" i="2" s="1"/>
  <c r="G595" i="2" s="1"/>
  <c r="H595" i="2" s="1"/>
  <c r="I595" i="2" s="1"/>
  <c r="A596" i="2"/>
  <c r="AO582" i="2"/>
  <c r="AP582" i="2" s="1"/>
  <c r="AQ582" i="2" s="1"/>
  <c r="AR582" i="2" s="1"/>
  <c r="AS582" i="2" s="1"/>
  <c r="AT582" i="2"/>
  <c r="AX582" i="2" s="1"/>
  <c r="L593" i="2"/>
  <c r="Y590" i="2"/>
  <c r="I665" i="1"/>
  <c r="H665" i="1"/>
  <c r="J665" i="1"/>
  <c r="K665" i="1"/>
  <c r="G666" i="1"/>
  <c r="U592" i="2" l="1"/>
  <c r="V592" i="2" s="1"/>
  <c r="AM585" i="2"/>
  <c r="AH587" i="2"/>
  <c r="AI587" i="2" s="1"/>
  <c r="AK587" i="2" s="1"/>
  <c r="AN585" i="2"/>
  <c r="AT585" i="2" s="1"/>
  <c r="AX585" i="2" s="1"/>
  <c r="L594" i="2"/>
  <c r="B596" i="2"/>
  <c r="C596" i="2" s="1"/>
  <c r="D596" i="2" s="1"/>
  <c r="E596" i="2" s="1"/>
  <c r="F596" i="2" s="1"/>
  <c r="G596" i="2" s="1"/>
  <c r="H596" i="2" s="1"/>
  <c r="I596" i="2" s="1"/>
  <c r="A597" i="2"/>
  <c r="AB589" i="2"/>
  <c r="AC589" i="2" s="1"/>
  <c r="AD589" i="2" s="1"/>
  <c r="AE589" i="2" s="1"/>
  <c r="AF589" i="2" s="1"/>
  <c r="AG589" i="2"/>
  <c r="BA588" i="2"/>
  <c r="AK588" i="2"/>
  <c r="AJ588" i="2"/>
  <c r="M594" i="2"/>
  <c r="N594" i="2"/>
  <c r="W592" i="2"/>
  <c r="X592" i="2"/>
  <c r="M593" i="2"/>
  <c r="N593" i="2"/>
  <c r="J595" i="2"/>
  <c r="K595" i="2"/>
  <c r="AT586" i="2"/>
  <c r="AX586" i="2" s="1"/>
  <c r="AO586" i="2"/>
  <c r="AP586" i="2" s="1"/>
  <c r="AQ586" i="2" s="1"/>
  <c r="AR586" i="2" s="1"/>
  <c r="AS586" i="2" s="1"/>
  <c r="AJ587" i="2"/>
  <c r="Z590" i="2"/>
  <c r="AA590" i="2"/>
  <c r="AY582" i="2"/>
  <c r="AU582" i="2"/>
  <c r="AW582" i="2" s="1"/>
  <c r="Y591" i="2"/>
  <c r="H666" i="1"/>
  <c r="I666" i="1"/>
  <c r="G667" i="1"/>
  <c r="J666" i="1"/>
  <c r="K666" i="1"/>
  <c r="BA587" i="2" l="1"/>
  <c r="AO585" i="2"/>
  <c r="AP585" i="2" s="1"/>
  <c r="AQ585" i="2" s="1"/>
  <c r="AR585" i="2" s="1"/>
  <c r="AS585" i="2" s="1"/>
  <c r="AH589" i="2"/>
  <c r="AI589" i="2" s="1"/>
  <c r="BA589" i="2" s="1"/>
  <c r="Y592" i="2"/>
  <c r="AL587" i="2"/>
  <c r="AL588" i="2"/>
  <c r="AN588" i="2" s="1"/>
  <c r="L595" i="2"/>
  <c r="M595" i="2" s="1"/>
  <c r="J596" i="2"/>
  <c r="K596" i="2"/>
  <c r="AM587" i="2"/>
  <c r="AZ587" i="2"/>
  <c r="AN587" i="2"/>
  <c r="Z592" i="2"/>
  <c r="AA592" i="2"/>
  <c r="AY585" i="2"/>
  <c r="AU585" i="2"/>
  <c r="AW585" i="2" s="1"/>
  <c r="A598" i="2"/>
  <c r="B597" i="2"/>
  <c r="C597" i="2" s="1"/>
  <c r="D597" i="2" s="1"/>
  <c r="E597" i="2" s="1"/>
  <c r="F597" i="2" s="1"/>
  <c r="G597" i="2" s="1"/>
  <c r="H597" i="2" s="1"/>
  <c r="I597" i="2" s="1"/>
  <c r="Z591" i="2"/>
  <c r="AA591" i="2"/>
  <c r="AG590" i="2"/>
  <c r="AB590" i="2"/>
  <c r="AC590" i="2" s="1"/>
  <c r="AD590" i="2" s="1"/>
  <c r="AE590" i="2" s="1"/>
  <c r="AF590" i="2" s="1"/>
  <c r="AH590" i="2" s="1"/>
  <c r="AI590" i="2" s="1"/>
  <c r="O593" i="2"/>
  <c r="P593" i="2" s="1"/>
  <c r="Q593" i="2" s="1"/>
  <c r="R593" i="2" s="1"/>
  <c r="S593" i="2" s="1"/>
  <c r="T593" i="2"/>
  <c r="T594" i="2"/>
  <c r="O594" i="2"/>
  <c r="P594" i="2" s="1"/>
  <c r="Q594" i="2" s="1"/>
  <c r="R594" i="2" s="1"/>
  <c r="S594" i="2" s="1"/>
  <c r="U594" i="2" s="1"/>
  <c r="V594" i="2" s="1"/>
  <c r="AY586" i="2"/>
  <c r="AU586" i="2"/>
  <c r="AW586" i="2" s="1"/>
  <c r="G668" i="1"/>
  <c r="H667" i="1"/>
  <c r="J667" i="1"/>
  <c r="K667" i="1"/>
  <c r="I667" i="1"/>
  <c r="AM588" i="2" l="1"/>
  <c r="AK589" i="2"/>
  <c r="N595" i="2"/>
  <c r="AJ589" i="2"/>
  <c r="AZ588" i="2"/>
  <c r="L596" i="2"/>
  <c r="J597" i="2"/>
  <c r="K597" i="2"/>
  <c r="AK590" i="2"/>
  <c r="BA590" i="2"/>
  <c r="AJ590" i="2"/>
  <c r="M596" i="2"/>
  <c r="N596" i="2"/>
  <c r="O595" i="2"/>
  <c r="P595" i="2" s="1"/>
  <c r="Q595" i="2" s="1"/>
  <c r="R595" i="2" s="1"/>
  <c r="S595" i="2" s="1"/>
  <c r="T595" i="2"/>
  <c r="AG591" i="2"/>
  <c r="AB591" i="2"/>
  <c r="AC591" i="2" s="1"/>
  <c r="AD591" i="2" s="1"/>
  <c r="AE591" i="2" s="1"/>
  <c r="AF591" i="2" s="1"/>
  <c r="AT588" i="2"/>
  <c r="AX588" i="2" s="1"/>
  <c r="AO588" i="2"/>
  <c r="AP588" i="2" s="1"/>
  <c r="AQ588" i="2" s="1"/>
  <c r="AR588" i="2" s="1"/>
  <c r="AS588" i="2" s="1"/>
  <c r="AG592" i="2"/>
  <c r="AB592" i="2"/>
  <c r="AC592" i="2" s="1"/>
  <c r="AD592" i="2" s="1"/>
  <c r="AE592" i="2" s="1"/>
  <c r="AF592" i="2" s="1"/>
  <c r="X594" i="2"/>
  <c r="W594" i="2"/>
  <c r="AT587" i="2"/>
  <c r="AX587" i="2" s="1"/>
  <c r="AO587" i="2"/>
  <c r="AP587" i="2" s="1"/>
  <c r="AQ587" i="2" s="1"/>
  <c r="AR587" i="2" s="1"/>
  <c r="AS587" i="2" s="1"/>
  <c r="AL589" i="2"/>
  <c r="B598" i="2"/>
  <c r="C598" i="2" s="1"/>
  <c r="D598" i="2" s="1"/>
  <c r="E598" i="2" s="1"/>
  <c r="F598" i="2" s="1"/>
  <c r="G598" i="2" s="1"/>
  <c r="H598" i="2" s="1"/>
  <c r="I598" i="2" s="1"/>
  <c r="A599" i="2"/>
  <c r="U593" i="2"/>
  <c r="V593" i="2" s="1"/>
  <c r="G669" i="1"/>
  <c r="K668" i="1"/>
  <c r="I668" i="1"/>
  <c r="H668" i="1"/>
  <c r="J668" i="1"/>
  <c r="AH591" i="2" l="1"/>
  <c r="AI591" i="2" s="1"/>
  <c r="AL590" i="2"/>
  <c r="AH592" i="2"/>
  <c r="AI592" i="2" s="1"/>
  <c r="Y594" i="2"/>
  <c r="L597" i="2"/>
  <c r="N597" i="2" s="1"/>
  <c r="J598" i="2"/>
  <c r="K598" i="2"/>
  <c r="Z594" i="2"/>
  <c r="AA594" i="2"/>
  <c r="AY588" i="2"/>
  <c r="AU588" i="2"/>
  <c r="AW588" i="2" s="1"/>
  <c r="AM590" i="2"/>
  <c r="AZ590" i="2"/>
  <c r="AN590" i="2"/>
  <c r="W593" i="2"/>
  <c r="X593" i="2"/>
  <c r="A600" i="2"/>
  <c r="B599" i="2"/>
  <c r="C599" i="2" s="1"/>
  <c r="D599" i="2" s="1"/>
  <c r="E599" i="2" s="1"/>
  <c r="F599" i="2" s="1"/>
  <c r="G599" i="2" s="1"/>
  <c r="H599" i="2" s="1"/>
  <c r="I599" i="2" s="1"/>
  <c r="O596" i="2"/>
  <c r="P596" i="2" s="1"/>
  <c r="Q596" i="2" s="1"/>
  <c r="R596" i="2" s="1"/>
  <c r="S596" i="2" s="1"/>
  <c r="T596" i="2"/>
  <c r="AJ592" i="2"/>
  <c r="BA592" i="2"/>
  <c r="AK592" i="2"/>
  <c r="BA591" i="2"/>
  <c r="AK591" i="2"/>
  <c r="AJ591" i="2"/>
  <c r="AY587" i="2"/>
  <c r="AU587" i="2"/>
  <c r="AW587" i="2" s="1"/>
  <c r="AM589" i="2"/>
  <c r="AZ589" i="2"/>
  <c r="AN589" i="2"/>
  <c r="U595" i="2"/>
  <c r="V595" i="2" s="1"/>
  <c r="K669" i="1"/>
  <c r="G670" i="1"/>
  <c r="J669" i="1"/>
  <c r="H669" i="1"/>
  <c r="I669" i="1"/>
  <c r="M597" i="2" l="1"/>
  <c r="L598" i="2"/>
  <c r="U596" i="2"/>
  <c r="V596" i="2" s="1"/>
  <c r="X596" i="2" s="1"/>
  <c r="K599" i="2"/>
  <c r="J599" i="2"/>
  <c r="L599" i="2" s="1"/>
  <c r="AT589" i="2"/>
  <c r="AX589" i="2" s="1"/>
  <c r="AO589" i="2"/>
  <c r="AP589" i="2" s="1"/>
  <c r="AQ589" i="2" s="1"/>
  <c r="AR589" i="2" s="1"/>
  <c r="AS589" i="2" s="1"/>
  <c r="M598" i="2"/>
  <c r="N598" i="2"/>
  <c r="AL592" i="2"/>
  <c r="A601" i="2"/>
  <c r="B600" i="2"/>
  <c r="C600" i="2" s="1"/>
  <c r="D600" i="2" s="1"/>
  <c r="E600" i="2" s="1"/>
  <c r="F600" i="2" s="1"/>
  <c r="G600" i="2" s="1"/>
  <c r="H600" i="2" s="1"/>
  <c r="I600" i="2" s="1"/>
  <c r="O597" i="2"/>
  <c r="P597" i="2" s="1"/>
  <c r="Q597" i="2" s="1"/>
  <c r="R597" i="2" s="1"/>
  <c r="S597" i="2" s="1"/>
  <c r="T597" i="2"/>
  <c r="AL591" i="2"/>
  <c r="W596" i="2"/>
  <c r="AT590" i="2"/>
  <c r="AX590" i="2" s="1"/>
  <c r="AO590" i="2"/>
  <c r="AP590" i="2" s="1"/>
  <c r="AQ590" i="2" s="1"/>
  <c r="AR590" i="2" s="1"/>
  <c r="AS590" i="2" s="1"/>
  <c r="AG594" i="2"/>
  <c r="AB594" i="2"/>
  <c r="AC594" i="2" s="1"/>
  <c r="AD594" i="2" s="1"/>
  <c r="AE594" i="2" s="1"/>
  <c r="AF594" i="2" s="1"/>
  <c r="X595" i="2"/>
  <c r="W595" i="2"/>
  <c r="Y593" i="2"/>
  <c r="G671" i="1"/>
  <c r="I670" i="1"/>
  <c r="H670" i="1"/>
  <c r="J670" i="1"/>
  <c r="K670" i="1"/>
  <c r="AH594" i="2" l="1"/>
  <c r="AI594" i="2" s="1"/>
  <c r="AJ594" i="2" s="1"/>
  <c r="U597" i="2"/>
  <c r="V597" i="2" s="1"/>
  <c r="Y595" i="2"/>
  <c r="K600" i="2"/>
  <c r="J600" i="2"/>
  <c r="Z595" i="2"/>
  <c r="AA595" i="2"/>
  <c r="Z593" i="2"/>
  <c r="AA593" i="2"/>
  <c r="O598" i="2"/>
  <c r="P598" i="2" s="1"/>
  <c r="Q598" i="2" s="1"/>
  <c r="R598" i="2" s="1"/>
  <c r="S598" i="2" s="1"/>
  <c r="U598" i="2" s="1"/>
  <c r="V598" i="2" s="1"/>
  <c r="T598" i="2"/>
  <c r="Y596" i="2"/>
  <c r="W597" i="2"/>
  <c r="X597" i="2"/>
  <c r="M599" i="2"/>
  <c r="N599" i="2"/>
  <c r="BA594" i="2"/>
  <c r="AK594" i="2"/>
  <c r="AZ592" i="2"/>
  <c r="AM592" i="2"/>
  <c r="AN592" i="2"/>
  <c r="AY590" i="2"/>
  <c r="AU590" i="2"/>
  <c r="AW590" i="2" s="1"/>
  <c r="AM591" i="2"/>
  <c r="AZ591" i="2"/>
  <c r="AN591" i="2"/>
  <c r="A602" i="2"/>
  <c r="B601" i="2"/>
  <c r="C601" i="2" s="1"/>
  <c r="D601" i="2" s="1"/>
  <c r="E601" i="2" s="1"/>
  <c r="F601" i="2" s="1"/>
  <c r="G601" i="2" s="1"/>
  <c r="H601" i="2" s="1"/>
  <c r="I601" i="2" s="1"/>
  <c r="AY589" i="2"/>
  <c r="AU589" i="2"/>
  <c r="AW589" i="2" s="1"/>
  <c r="H671" i="1"/>
  <c r="J671" i="1"/>
  <c r="K671" i="1"/>
  <c r="G672" i="1"/>
  <c r="I671" i="1"/>
  <c r="AL594" i="2" l="1"/>
  <c r="J601" i="2"/>
  <c r="K601" i="2"/>
  <c r="B602" i="2"/>
  <c r="C602" i="2" s="1"/>
  <c r="D602" i="2" s="1"/>
  <c r="E602" i="2" s="1"/>
  <c r="F602" i="2" s="1"/>
  <c r="G602" i="2" s="1"/>
  <c r="H602" i="2" s="1"/>
  <c r="I602" i="2" s="1"/>
  <c r="A603" i="2"/>
  <c r="Z596" i="2"/>
  <c r="AA596" i="2"/>
  <c r="AB593" i="2"/>
  <c r="AC593" i="2" s="1"/>
  <c r="AD593" i="2" s="1"/>
  <c r="AE593" i="2" s="1"/>
  <c r="AF593" i="2" s="1"/>
  <c r="AG593" i="2"/>
  <c r="AT591" i="2"/>
  <c r="AX591" i="2" s="1"/>
  <c r="AO591" i="2"/>
  <c r="AP591" i="2" s="1"/>
  <c r="AQ591" i="2" s="1"/>
  <c r="AR591" i="2" s="1"/>
  <c r="AS591" i="2" s="1"/>
  <c r="AT592" i="2"/>
  <c r="AX592" i="2" s="1"/>
  <c r="AO592" i="2"/>
  <c r="AP592" i="2" s="1"/>
  <c r="AQ592" i="2" s="1"/>
  <c r="AR592" i="2" s="1"/>
  <c r="AS592" i="2" s="1"/>
  <c r="Y597" i="2"/>
  <c r="L600" i="2"/>
  <c r="W598" i="2"/>
  <c r="X598" i="2"/>
  <c r="AG595" i="2"/>
  <c r="AB595" i="2"/>
  <c r="AC595" i="2" s="1"/>
  <c r="AD595" i="2" s="1"/>
  <c r="AE595" i="2" s="1"/>
  <c r="AF595" i="2" s="1"/>
  <c r="AH595" i="2" s="1"/>
  <c r="AI595" i="2" s="1"/>
  <c r="AM594" i="2"/>
  <c r="AZ594" i="2"/>
  <c r="AN594" i="2"/>
  <c r="O599" i="2"/>
  <c r="P599" i="2" s="1"/>
  <c r="Q599" i="2" s="1"/>
  <c r="R599" i="2" s="1"/>
  <c r="S599" i="2" s="1"/>
  <c r="T599" i="2"/>
  <c r="J672" i="1"/>
  <c r="G673" i="1"/>
  <c r="H672" i="1"/>
  <c r="I672" i="1"/>
  <c r="K672" i="1"/>
  <c r="U599" i="2" l="1"/>
  <c r="V599" i="2" s="1"/>
  <c r="AH593" i="2"/>
  <c r="AI593" i="2" s="1"/>
  <c r="L601" i="2"/>
  <c r="Y598" i="2"/>
  <c r="AA598" i="2" s="1"/>
  <c r="K602" i="2"/>
  <c r="J602" i="2"/>
  <c r="AO594" i="2"/>
  <c r="AP594" i="2" s="1"/>
  <c r="AQ594" i="2" s="1"/>
  <c r="AR594" i="2" s="1"/>
  <c r="AS594" i="2" s="1"/>
  <c r="AT594" i="2"/>
  <c r="AX594" i="2" s="1"/>
  <c r="Z597" i="2"/>
  <c r="AA597" i="2"/>
  <c r="AB596" i="2"/>
  <c r="AC596" i="2" s="1"/>
  <c r="AD596" i="2" s="1"/>
  <c r="AE596" i="2" s="1"/>
  <c r="AF596" i="2" s="1"/>
  <c r="AH596" i="2" s="1"/>
  <c r="AI596" i="2" s="1"/>
  <c r="AG596" i="2"/>
  <c r="B603" i="2"/>
  <c r="C603" i="2" s="1"/>
  <c r="D603" i="2" s="1"/>
  <c r="E603" i="2" s="1"/>
  <c r="F603" i="2" s="1"/>
  <c r="G603" i="2" s="1"/>
  <c r="H603" i="2" s="1"/>
  <c r="I603" i="2" s="1"/>
  <c r="A604" i="2"/>
  <c r="M601" i="2"/>
  <c r="N601" i="2"/>
  <c r="W599" i="2"/>
  <c r="X599" i="2"/>
  <c r="BA595" i="2"/>
  <c r="AK595" i="2"/>
  <c r="AJ595" i="2"/>
  <c r="M600" i="2"/>
  <c r="N600" i="2"/>
  <c r="AY591" i="2"/>
  <c r="AU591" i="2"/>
  <c r="AW591" i="2" s="1"/>
  <c r="AK593" i="2"/>
  <c r="BA593" i="2"/>
  <c r="AJ593" i="2"/>
  <c r="AY592" i="2"/>
  <c r="AU592" i="2"/>
  <c r="AW592" i="2" s="1"/>
  <c r="J673" i="1"/>
  <c r="I673" i="1"/>
  <c r="H673" i="1"/>
  <c r="G674" i="1"/>
  <c r="K673" i="1"/>
  <c r="Z598" i="2" l="1"/>
  <c r="AL593" i="2"/>
  <c r="T600" i="2"/>
  <c r="O600" i="2"/>
  <c r="P600" i="2" s="1"/>
  <c r="Q600" i="2" s="1"/>
  <c r="R600" i="2" s="1"/>
  <c r="S600" i="2" s="1"/>
  <c r="U600" i="2" s="1"/>
  <c r="V600" i="2" s="1"/>
  <c r="J603" i="2"/>
  <c r="K603" i="2"/>
  <c r="AB597" i="2"/>
  <c r="AC597" i="2" s="1"/>
  <c r="AD597" i="2" s="1"/>
  <c r="AE597" i="2" s="1"/>
  <c r="AF597" i="2" s="1"/>
  <c r="AG597" i="2"/>
  <c r="T601" i="2"/>
  <c r="O601" i="2"/>
  <c r="P601" i="2" s="1"/>
  <c r="Q601" i="2" s="1"/>
  <c r="R601" i="2" s="1"/>
  <c r="S601" i="2" s="1"/>
  <c r="U601" i="2" s="1"/>
  <c r="V601" i="2" s="1"/>
  <c r="L602" i="2"/>
  <c r="AZ593" i="2"/>
  <c r="AM593" i="2"/>
  <c r="AN593" i="2"/>
  <c r="AJ596" i="2"/>
  <c r="BA596" i="2"/>
  <c r="AK596" i="2"/>
  <c r="AY594" i="2"/>
  <c r="AU594" i="2"/>
  <c r="AW594" i="2" s="1"/>
  <c r="A605" i="2"/>
  <c r="B604" i="2"/>
  <c r="C604" i="2" s="1"/>
  <c r="D604" i="2" s="1"/>
  <c r="E604" i="2" s="1"/>
  <c r="F604" i="2" s="1"/>
  <c r="G604" i="2" s="1"/>
  <c r="H604" i="2" s="1"/>
  <c r="I604" i="2" s="1"/>
  <c r="AG598" i="2"/>
  <c r="AB598" i="2"/>
  <c r="AC598" i="2" s="1"/>
  <c r="AD598" i="2" s="1"/>
  <c r="AE598" i="2" s="1"/>
  <c r="AF598" i="2" s="1"/>
  <c r="AH598" i="2" s="1"/>
  <c r="AI598" i="2" s="1"/>
  <c r="AL595" i="2"/>
  <c r="Y599" i="2"/>
  <c r="K674" i="1"/>
  <c r="H674" i="1"/>
  <c r="G675" i="1"/>
  <c r="I674" i="1"/>
  <c r="J674" i="1"/>
  <c r="L603" i="2" l="1"/>
  <c r="AH597" i="2"/>
  <c r="AI597" i="2" s="1"/>
  <c r="AL596" i="2"/>
  <c r="AZ596" i="2" s="1"/>
  <c r="K604" i="2"/>
  <c r="J604" i="2"/>
  <c r="AJ598" i="2"/>
  <c r="AK598" i="2"/>
  <c r="BA598" i="2"/>
  <c r="M602" i="2"/>
  <c r="N602" i="2"/>
  <c r="AJ597" i="2"/>
  <c r="AK597" i="2"/>
  <c r="BA597" i="2"/>
  <c r="AZ595" i="2"/>
  <c r="AM595" i="2"/>
  <c r="AN595" i="2"/>
  <c r="A606" i="2"/>
  <c r="B605" i="2"/>
  <c r="C605" i="2" s="1"/>
  <c r="D605" i="2" s="1"/>
  <c r="E605" i="2" s="1"/>
  <c r="F605" i="2" s="1"/>
  <c r="G605" i="2" s="1"/>
  <c r="H605" i="2" s="1"/>
  <c r="I605" i="2" s="1"/>
  <c r="X600" i="2"/>
  <c r="W600" i="2"/>
  <c r="Z599" i="2"/>
  <c r="AA599" i="2"/>
  <c r="AO593" i="2"/>
  <c r="AP593" i="2" s="1"/>
  <c r="AQ593" i="2" s="1"/>
  <c r="AR593" i="2" s="1"/>
  <c r="AS593" i="2" s="1"/>
  <c r="AT593" i="2"/>
  <c r="AX593" i="2" s="1"/>
  <c r="M603" i="2"/>
  <c r="N603" i="2"/>
  <c r="X601" i="2"/>
  <c r="W601" i="2"/>
  <c r="I675" i="1"/>
  <c r="K675" i="1"/>
  <c r="J675" i="1"/>
  <c r="H675" i="1"/>
  <c r="G676" i="1"/>
  <c r="Y601" i="2" l="1"/>
  <c r="AL598" i="2"/>
  <c r="AN596" i="2"/>
  <c r="AM596" i="2"/>
  <c r="AL597" i="2"/>
  <c r="AZ597" i="2" s="1"/>
  <c r="Y600" i="2"/>
  <c r="Z600" i="2" s="1"/>
  <c r="B606" i="2"/>
  <c r="C606" i="2" s="1"/>
  <c r="D606" i="2" s="1"/>
  <c r="E606" i="2" s="1"/>
  <c r="F606" i="2" s="1"/>
  <c r="G606" i="2" s="1"/>
  <c r="H606" i="2" s="1"/>
  <c r="I606" i="2" s="1"/>
  <c r="A607" i="2"/>
  <c r="T602" i="2"/>
  <c r="O602" i="2"/>
  <c r="P602" i="2" s="1"/>
  <c r="Q602" i="2" s="1"/>
  <c r="R602" i="2" s="1"/>
  <c r="S602" i="2" s="1"/>
  <c r="U602" i="2" s="1"/>
  <c r="V602" i="2" s="1"/>
  <c r="AY593" i="2"/>
  <c r="AU593" i="2"/>
  <c r="AW593" i="2" s="1"/>
  <c r="AO596" i="2"/>
  <c r="AP596" i="2" s="1"/>
  <c r="AQ596" i="2" s="1"/>
  <c r="AR596" i="2" s="1"/>
  <c r="AS596" i="2" s="1"/>
  <c r="AT596" i="2"/>
  <c r="AX596" i="2" s="1"/>
  <c r="L604" i="2"/>
  <c r="J605" i="2"/>
  <c r="K605" i="2"/>
  <c r="AT595" i="2"/>
  <c r="AX595" i="2" s="1"/>
  <c r="AO595" i="2"/>
  <c r="AP595" i="2" s="1"/>
  <c r="AQ595" i="2" s="1"/>
  <c r="AR595" i="2" s="1"/>
  <c r="AS595" i="2" s="1"/>
  <c r="AM598" i="2"/>
  <c r="AZ598" i="2"/>
  <c r="AN598" i="2"/>
  <c r="Z601" i="2"/>
  <c r="AA601" i="2"/>
  <c r="O603" i="2"/>
  <c r="P603" i="2" s="1"/>
  <c r="Q603" i="2" s="1"/>
  <c r="R603" i="2" s="1"/>
  <c r="S603" i="2" s="1"/>
  <c r="T603" i="2"/>
  <c r="AB599" i="2"/>
  <c r="AC599" i="2" s="1"/>
  <c r="AD599" i="2" s="1"/>
  <c r="AE599" i="2" s="1"/>
  <c r="AF599" i="2" s="1"/>
  <c r="AG599" i="2"/>
  <c r="J676" i="1"/>
  <c r="K676" i="1"/>
  <c r="I676" i="1"/>
  <c r="G677" i="1"/>
  <c r="H676" i="1"/>
  <c r="AH599" i="2" l="1"/>
  <c r="AI599" i="2" s="1"/>
  <c r="AM597" i="2"/>
  <c r="AN597" i="2"/>
  <c r="U603" i="2"/>
  <c r="V603" i="2" s="1"/>
  <c r="W603" i="2" s="1"/>
  <c r="AA600" i="2"/>
  <c r="AG600" i="2" s="1"/>
  <c r="J606" i="2"/>
  <c r="K606" i="2"/>
  <c r="AJ599" i="2"/>
  <c r="BA599" i="2"/>
  <c r="AK599" i="2"/>
  <c r="AB601" i="2"/>
  <c r="AC601" i="2" s="1"/>
  <c r="AD601" i="2" s="1"/>
  <c r="AE601" i="2" s="1"/>
  <c r="AF601" i="2" s="1"/>
  <c r="AG601" i="2"/>
  <c r="X602" i="2"/>
  <c r="W602" i="2"/>
  <c r="B607" i="2"/>
  <c r="C607" i="2" s="1"/>
  <c r="D607" i="2" s="1"/>
  <c r="E607" i="2" s="1"/>
  <c r="F607" i="2" s="1"/>
  <c r="G607" i="2" s="1"/>
  <c r="H607" i="2" s="1"/>
  <c r="I607" i="2" s="1"/>
  <c r="A608" i="2"/>
  <c r="AO598" i="2"/>
  <c r="AP598" i="2" s="1"/>
  <c r="AQ598" i="2" s="1"/>
  <c r="AR598" i="2" s="1"/>
  <c r="AS598" i="2" s="1"/>
  <c r="AT598" i="2"/>
  <c r="AX598" i="2" s="1"/>
  <c r="AY595" i="2"/>
  <c r="AU595" i="2"/>
  <c r="AW595" i="2" s="1"/>
  <c r="M604" i="2"/>
  <c r="N604" i="2"/>
  <c r="L605" i="2"/>
  <c r="AO597" i="2"/>
  <c r="AP597" i="2" s="1"/>
  <c r="AQ597" i="2" s="1"/>
  <c r="AR597" i="2" s="1"/>
  <c r="AS597" i="2" s="1"/>
  <c r="AT597" i="2"/>
  <c r="AX597" i="2" s="1"/>
  <c r="AY596" i="2"/>
  <c r="AU596" i="2"/>
  <c r="AW596" i="2" s="1"/>
  <c r="G678" i="1"/>
  <c r="H677" i="1"/>
  <c r="J677" i="1"/>
  <c r="K677" i="1"/>
  <c r="I677" i="1"/>
  <c r="AH601" i="2" l="1"/>
  <c r="AI601" i="2" s="1"/>
  <c r="X603" i="2"/>
  <c r="AB600" i="2"/>
  <c r="AC600" i="2" s="1"/>
  <c r="AD600" i="2" s="1"/>
  <c r="AE600" i="2" s="1"/>
  <c r="AF600" i="2" s="1"/>
  <c r="AH600" i="2" s="1"/>
  <c r="AI600" i="2" s="1"/>
  <c r="AK600" i="2" s="1"/>
  <c r="Y602" i="2"/>
  <c r="L606" i="2"/>
  <c r="N606" i="2" s="1"/>
  <c r="K607" i="2"/>
  <c r="J607" i="2"/>
  <c r="M605" i="2"/>
  <c r="N605" i="2"/>
  <c r="O604" i="2"/>
  <c r="P604" i="2" s="1"/>
  <c r="Q604" i="2" s="1"/>
  <c r="R604" i="2" s="1"/>
  <c r="S604" i="2" s="1"/>
  <c r="T604" i="2"/>
  <c r="AY598" i="2"/>
  <c r="AU598" i="2"/>
  <c r="AW598" i="2" s="1"/>
  <c r="Z602" i="2"/>
  <c r="AA602" i="2"/>
  <c r="M606" i="2"/>
  <c r="AJ601" i="2"/>
  <c r="AK601" i="2"/>
  <c r="BA601" i="2"/>
  <c r="B608" i="2"/>
  <c r="C608" i="2" s="1"/>
  <c r="D608" i="2" s="1"/>
  <c r="E608" i="2" s="1"/>
  <c r="F608" i="2" s="1"/>
  <c r="G608" i="2" s="1"/>
  <c r="H608" i="2" s="1"/>
  <c r="I608" i="2" s="1"/>
  <c r="A609" i="2"/>
  <c r="AL599" i="2"/>
  <c r="AY597" i="2"/>
  <c r="AU597" i="2"/>
  <c r="AW597" i="2" s="1"/>
  <c r="Y603" i="2"/>
  <c r="G679" i="1"/>
  <c r="I678" i="1"/>
  <c r="H678" i="1"/>
  <c r="K678" i="1"/>
  <c r="J678" i="1"/>
  <c r="U604" i="2" l="1"/>
  <c r="V604" i="2" s="1"/>
  <c r="AL601" i="2"/>
  <c r="AJ600" i="2"/>
  <c r="AL600" i="2" s="1"/>
  <c r="BA600" i="2"/>
  <c r="X604" i="2"/>
  <c r="W604" i="2"/>
  <c r="L607" i="2"/>
  <c r="AZ601" i="2"/>
  <c r="AM601" i="2"/>
  <c r="AN601" i="2"/>
  <c r="O606" i="2"/>
  <c r="P606" i="2" s="1"/>
  <c r="Q606" i="2" s="1"/>
  <c r="R606" i="2" s="1"/>
  <c r="S606" i="2" s="1"/>
  <c r="T606" i="2"/>
  <c r="T605" i="2"/>
  <c r="O605" i="2"/>
  <c r="P605" i="2" s="1"/>
  <c r="Q605" i="2" s="1"/>
  <c r="R605" i="2" s="1"/>
  <c r="S605" i="2" s="1"/>
  <c r="U605" i="2" s="1"/>
  <c r="V605" i="2" s="1"/>
  <c r="J608" i="2"/>
  <c r="K608" i="2"/>
  <c r="AG602" i="2"/>
  <c r="AB602" i="2"/>
  <c r="AC602" i="2" s="1"/>
  <c r="AD602" i="2" s="1"/>
  <c r="AE602" i="2" s="1"/>
  <c r="AF602" i="2" s="1"/>
  <c r="Z603" i="2"/>
  <c r="AA603" i="2"/>
  <c r="AZ599" i="2"/>
  <c r="AM599" i="2"/>
  <c r="AN599" i="2"/>
  <c r="B609" i="2"/>
  <c r="C609" i="2" s="1"/>
  <c r="D609" i="2" s="1"/>
  <c r="E609" i="2" s="1"/>
  <c r="F609" i="2" s="1"/>
  <c r="G609" i="2" s="1"/>
  <c r="H609" i="2" s="1"/>
  <c r="I609" i="2" s="1"/>
  <c r="A610" i="2"/>
  <c r="G680" i="1"/>
  <c r="H679" i="1"/>
  <c r="J679" i="1"/>
  <c r="K679" i="1"/>
  <c r="I679" i="1"/>
  <c r="AH602" i="2" l="1"/>
  <c r="AI602" i="2" s="1"/>
  <c r="AZ600" i="2"/>
  <c r="AN600" i="2"/>
  <c r="AM600" i="2"/>
  <c r="Y604" i="2"/>
  <c r="Z604" i="2" s="1"/>
  <c r="L608" i="2"/>
  <c r="M608" i="2" s="1"/>
  <c r="U606" i="2"/>
  <c r="V606" i="2" s="1"/>
  <c r="X606" i="2" s="1"/>
  <c r="J609" i="2"/>
  <c r="K609" i="2"/>
  <c r="BA602" i="2"/>
  <c r="AJ602" i="2"/>
  <c r="AK602" i="2"/>
  <c r="X605" i="2"/>
  <c r="W605" i="2"/>
  <c r="W606" i="2"/>
  <c r="M607" i="2"/>
  <c r="N607" i="2"/>
  <c r="AO599" i="2"/>
  <c r="AP599" i="2" s="1"/>
  <c r="AQ599" i="2" s="1"/>
  <c r="AR599" i="2" s="1"/>
  <c r="AS599" i="2" s="1"/>
  <c r="AT599" i="2"/>
  <c r="AX599" i="2" s="1"/>
  <c r="AB603" i="2"/>
  <c r="AC603" i="2" s="1"/>
  <c r="AD603" i="2" s="1"/>
  <c r="AE603" i="2" s="1"/>
  <c r="AF603" i="2" s="1"/>
  <c r="AG603" i="2"/>
  <c r="B610" i="2"/>
  <c r="C610" i="2" s="1"/>
  <c r="D610" i="2" s="1"/>
  <c r="E610" i="2" s="1"/>
  <c r="F610" i="2" s="1"/>
  <c r="G610" i="2" s="1"/>
  <c r="H610" i="2" s="1"/>
  <c r="I610" i="2" s="1"/>
  <c r="A611" i="2"/>
  <c r="AT601" i="2"/>
  <c r="AX601" i="2" s="1"/>
  <c r="AO601" i="2"/>
  <c r="AP601" i="2" s="1"/>
  <c r="AQ601" i="2" s="1"/>
  <c r="AR601" i="2" s="1"/>
  <c r="AS601" i="2" s="1"/>
  <c r="AT600" i="2"/>
  <c r="AX600" i="2" s="1"/>
  <c r="AO600" i="2"/>
  <c r="AP600" i="2" s="1"/>
  <c r="AQ600" i="2" s="1"/>
  <c r="AR600" i="2" s="1"/>
  <c r="AS600" i="2" s="1"/>
  <c r="J680" i="1"/>
  <c r="H680" i="1"/>
  <c r="K680" i="1"/>
  <c r="G681" i="1"/>
  <c r="I680" i="1"/>
  <c r="N608" i="2" l="1"/>
  <c r="AA604" i="2"/>
  <c r="AH603" i="2"/>
  <c r="AI603" i="2" s="1"/>
  <c r="Y606" i="2"/>
  <c r="L609" i="2"/>
  <c r="J610" i="2"/>
  <c r="K610" i="2"/>
  <c r="Z606" i="2"/>
  <c r="AA606" i="2"/>
  <c r="M609" i="2"/>
  <c r="N609" i="2"/>
  <c r="AY599" i="2"/>
  <c r="AU599" i="2"/>
  <c r="AW599" i="2" s="1"/>
  <c r="T607" i="2"/>
  <c r="O607" i="2"/>
  <c r="P607" i="2" s="1"/>
  <c r="Q607" i="2" s="1"/>
  <c r="R607" i="2" s="1"/>
  <c r="S607" i="2" s="1"/>
  <c r="AY601" i="2"/>
  <c r="AU601" i="2"/>
  <c r="AW601" i="2" s="1"/>
  <c r="T608" i="2"/>
  <c r="O608" i="2"/>
  <c r="P608" i="2" s="1"/>
  <c r="Q608" i="2" s="1"/>
  <c r="R608" i="2" s="1"/>
  <c r="S608" i="2" s="1"/>
  <c r="B611" i="2"/>
  <c r="C611" i="2" s="1"/>
  <c r="D611" i="2" s="1"/>
  <c r="E611" i="2" s="1"/>
  <c r="F611" i="2" s="1"/>
  <c r="G611" i="2" s="1"/>
  <c r="H611" i="2" s="1"/>
  <c r="I611" i="2" s="1"/>
  <c r="A612" i="2"/>
  <c r="Y605" i="2"/>
  <c r="AY600" i="2"/>
  <c r="AU600" i="2"/>
  <c r="AW600" i="2" s="1"/>
  <c r="AJ603" i="2"/>
  <c r="BA603" i="2"/>
  <c r="AK603" i="2"/>
  <c r="AG604" i="2"/>
  <c r="AB604" i="2"/>
  <c r="AC604" i="2" s="1"/>
  <c r="AD604" i="2" s="1"/>
  <c r="AE604" i="2" s="1"/>
  <c r="AF604" i="2" s="1"/>
  <c r="AH604" i="2" s="1"/>
  <c r="AI604" i="2" s="1"/>
  <c r="AL602" i="2"/>
  <c r="H681" i="1"/>
  <c r="I681" i="1"/>
  <c r="K681" i="1"/>
  <c r="G682" i="1"/>
  <c r="J681" i="1"/>
  <c r="L610" i="2" l="1"/>
  <c r="K611" i="2"/>
  <c r="J611" i="2"/>
  <c r="T609" i="2"/>
  <c r="O609" i="2"/>
  <c r="P609" i="2" s="1"/>
  <c r="Q609" i="2" s="1"/>
  <c r="R609" i="2" s="1"/>
  <c r="S609" i="2" s="1"/>
  <c r="U609" i="2" s="1"/>
  <c r="V609" i="2" s="1"/>
  <c r="U608" i="2"/>
  <c r="V608" i="2" s="1"/>
  <c r="U607" i="2"/>
  <c r="V607" i="2" s="1"/>
  <c r="AK604" i="2"/>
  <c r="BA604" i="2"/>
  <c r="AJ604" i="2"/>
  <c r="AB606" i="2"/>
  <c r="AC606" i="2" s="1"/>
  <c r="AD606" i="2" s="1"/>
  <c r="AE606" i="2" s="1"/>
  <c r="AF606" i="2" s="1"/>
  <c r="AG606" i="2"/>
  <c r="M610" i="2"/>
  <c r="N610" i="2"/>
  <c r="AM602" i="2"/>
  <c r="AZ602" i="2"/>
  <c r="AN602" i="2"/>
  <c r="Z605" i="2"/>
  <c r="AA605" i="2"/>
  <c r="A613" i="2"/>
  <c r="B612" i="2"/>
  <c r="C612" i="2" s="1"/>
  <c r="D612" i="2" s="1"/>
  <c r="E612" i="2" s="1"/>
  <c r="F612" i="2" s="1"/>
  <c r="G612" i="2" s="1"/>
  <c r="H612" i="2" s="1"/>
  <c r="I612" i="2" s="1"/>
  <c r="AL603" i="2"/>
  <c r="I682" i="1"/>
  <c r="J682" i="1"/>
  <c r="K682" i="1"/>
  <c r="H682" i="1"/>
  <c r="G683" i="1"/>
  <c r="L611" i="2" l="1"/>
  <c r="AH606" i="2"/>
  <c r="AI606" i="2" s="1"/>
  <c r="AL604" i="2"/>
  <c r="J612" i="2"/>
  <c r="K612" i="2"/>
  <c r="AG605" i="2"/>
  <c r="AB605" i="2"/>
  <c r="AC605" i="2" s="1"/>
  <c r="AD605" i="2" s="1"/>
  <c r="AE605" i="2" s="1"/>
  <c r="AF605" i="2" s="1"/>
  <c r="AM604" i="2"/>
  <c r="AZ604" i="2"/>
  <c r="AN604" i="2"/>
  <c r="W608" i="2"/>
  <c r="X608" i="2"/>
  <c r="AK606" i="2"/>
  <c r="BA606" i="2"/>
  <c r="AJ606" i="2"/>
  <c r="W607" i="2"/>
  <c r="X607" i="2"/>
  <c r="M611" i="2"/>
  <c r="N611" i="2"/>
  <c r="AO602" i="2"/>
  <c r="AP602" i="2" s="1"/>
  <c r="AQ602" i="2" s="1"/>
  <c r="AR602" i="2" s="1"/>
  <c r="AS602" i="2" s="1"/>
  <c r="AT602" i="2"/>
  <c r="AX602" i="2" s="1"/>
  <c r="AZ603" i="2"/>
  <c r="AM603" i="2"/>
  <c r="AN603" i="2"/>
  <c r="B613" i="2"/>
  <c r="C613" i="2" s="1"/>
  <c r="D613" i="2" s="1"/>
  <c r="E613" i="2" s="1"/>
  <c r="F613" i="2" s="1"/>
  <c r="G613" i="2" s="1"/>
  <c r="H613" i="2" s="1"/>
  <c r="I613" i="2" s="1"/>
  <c r="A614" i="2"/>
  <c r="O610" i="2"/>
  <c r="P610" i="2" s="1"/>
  <c r="Q610" i="2" s="1"/>
  <c r="R610" i="2" s="1"/>
  <c r="S610" i="2" s="1"/>
  <c r="T610" i="2"/>
  <c r="W609" i="2"/>
  <c r="X609" i="2"/>
  <c r="H683" i="1"/>
  <c r="G684" i="1"/>
  <c r="J683" i="1"/>
  <c r="K683" i="1"/>
  <c r="I683" i="1"/>
  <c r="AH605" i="2" l="1"/>
  <c r="AI605" i="2" s="1"/>
  <c r="AL606" i="2"/>
  <c r="L612" i="2"/>
  <c r="Y607" i="2"/>
  <c r="Y609" i="2"/>
  <c r="Z609" i="2" s="1"/>
  <c r="Y608" i="2"/>
  <c r="AY602" i="2"/>
  <c r="AU602" i="2"/>
  <c r="AW602" i="2" s="1"/>
  <c r="Z607" i="2"/>
  <c r="AA607" i="2"/>
  <c r="AT604" i="2"/>
  <c r="AX604" i="2" s="1"/>
  <c r="AO604" i="2"/>
  <c r="AP604" i="2" s="1"/>
  <c r="AQ604" i="2" s="1"/>
  <c r="AR604" i="2" s="1"/>
  <c r="AS604" i="2" s="1"/>
  <c r="M612" i="2"/>
  <c r="N612" i="2"/>
  <c r="K613" i="2"/>
  <c r="J613" i="2"/>
  <c r="O611" i="2"/>
  <c r="P611" i="2" s="1"/>
  <c r="Q611" i="2" s="1"/>
  <c r="R611" i="2" s="1"/>
  <c r="S611" i="2" s="1"/>
  <c r="T611" i="2"/>
  <c r="U610" i="2"/>
  <c r="V610" i="2" s="1"/>
  <c r="A615" i="2"/>
  <c r="B614" i="2"/>
  <c r="C614" i="2" s="1"/>
  <c r="D614" i="2" s="1"/>
  <c r="E614" i="2" s="1"/>
  <c r="F614" i="2" s="1"/>
  <c r="G614" i="2" s="1"/>
  <c r="H614" i="2" s="1"/>
  <c r="I614" i="2" s="1"/>
  <c r="AO603" i="2"/>
  <c r="AP603" i="2" s="1"/>
  <c r="AQ603" i="2" s="1"/>
  <c r="AR603" i="2" s="1"/>
  <c r="AS603" i="2" s="1"/>
  <c r="AT603" i="2"/>
  <c r="AX603" i="2" s="1"/>
  <c r="AM606" i="2"/>
  <c r="AZ606" i="2"/>
  <c r="AN606" i="2"/>
  <c r="Z608" i="2"/>
  <c r="AA608" i="2"/>
  <c r="AK605" i="2"/>
  <c r="BA605" i="2"/>
  <c r="AJ605" i="2"/>
  <c r="H684" i="1"/>
  <c r="G685" i="1"/>
  <c r="K684" i="1"/>
  <c r="J684" i="1"/>
  <c r="I684" i="1"/>
  <c r="U611" i="2" l="1"/>
  <c r="V611" i="2" s="1"/>
  <c r="AA609" i="2"/>
  <c r="L613" i="2"/>
  <c r="K614" i="2"/>
  <c r="J614" i="2"/>
  <c r="W611" i="2"/>
  <c r="X611" i="2"/>
  <c r="O612" i="2"/>
  <c r="P612" i="2" s="1"/>
  <c r="Q612" i="2" s="1"/>
  <c r="R612" i="2" s="1"/>
  <c r="S612" i="2" s="1"/>
  <c r="T612" i="2"/>
  <c r="AB607" i="2"/>
  <c r="AC607" i="2" s="1"/>
  <c r="AD607" i="2" s="1"/>
  <c r="AE607" i="2" s="1"/>
  <c r="AF607" i="2" s="1"/>
  <c r="AH607" i="2" s="1"/>
  <c r="AI607" i="2" s="1"/>
  <c r="AG607" i="2"/>
  <c r="AG609" i="2"/>
  <c r="AB609" i="2"/>
  <c r="AC609" i="2" s="1"/>
  <c r="AD609" i="2" s="1"/>
  <c r="AE609" i="2" s="1"/>
  <c r="AF609" i="2" s="1"/>
  <c r="AG608" i="2"/>
  <c r="AB608" i="2"/>
  <c r="AC608" i="2" s="1"/>
  <c r="AD608" i="2" s="1"/>
  <c r="AE608" i="2" s="1"/>
  <c r="AF608" i="2" s="1"/>
  <c r="AL605" i="2"/>
  <c r="AY603" i="2"/>
  <c r="AU603" i="2"/>
  <c r="AW603" i="2" s="1"/>
  <c r="AT606" i="2"/>
  <c r="AX606" i="2" s="1"/>
  <c r="AO606" i="2"/>
  <c r="AP606" i="2" s="1"/>
  <c r="AQ606" i="2" s="1"/>
  <c r="AR606" i="2" s="1"/>
  <c r="AS606" i="2" s="1"/>
  <c r="W610" i="2"/>
  <c r="X610" i="2"/>
  <c r="B615" i="2"/>
  <c r="C615" i="2" s="1"/>
  <c r="D615" i="2" s="1"/>
  <c r="E615" i="2" s="1"/>
  <c r="F615" i="2" s="1"/>
  <c r="G615" i="2" s="1"/>
  <c r="H615" i="2" s="1"/>
  <c r="I615" i="2" s="1"/>
  <c r="A616" i="2"/>
  <c r="M613" i="2"/>
  <c r="N613" i="2"/>
  <c r="AY604" i="2"/>
  <c r="AU604" i="2"/>
  <c r="AW604" i="2" s="1"/>
  <c r="G686" i="1"/>
  <c r="K685" i="1"/>
  <c r="J685" i="1"/>
  <c r="I685" i="1"/>
  <c r="H685" i="1"/>
  <c r="L614" i="2" l="1"/>
  <c r="U612" i="2"/>
  <c r="V612" i="2" s="1"/>
  <c r="Y611" i="2"/>
  <c r="T613" i="2"/>
  <c r="O613" i="2"/>
  <c r="P613" i="2" s="1"/>
  <c r="Q613" i="2" s="1"/>
  <c r="R613" i="2" s="1"/>
  <c r="S613" i="2" s="1"/>
  <c r="U613" i="2" s="1"/>
  <c r="V613" i="2" s="1"/>
  <c r="A617" i="2"/>
  <c r="B616" i="2"/>
  <c r="C616" i="2" s="1"/>
  <c r="D616" i="2" s="1"/>
  <c r="E616" i="2" s="1"/>
  <c r="F616" i="2" s="1"/>
  <c r="G616" i="2" s="1"/>
  <c r="H616" i="2" s="1"/>
  <c r="I616" i="2" s="1"/>
  <c r="AY606" i="2"/>
  <c r="AU606" i="2"/>
  <c r="AW606" i="2" s="1"/>
  <c r="AZ605" i="2"/>
  <c r="AM605" i="2"/>
  <c r="AN605" i="2"/>
  <c r="X612" i="2"/>
  <c r="W612" i="2"/>
  <c r="K615" i="2"/>
  <c r="J615" i="2"/>
  <c r="M614" i="2"/>
  <c r="N614" i="2"/>
  <c r="Y610" i="2"/>
  <c r="AH609" i="2"/>
  <c r="AI609" i="2" s="1"/>
  <c r="AK607" i="2"/>
  <c r="AJ607" i="2"/>
  <c r="BA607" i="2"/>
  <c r="Z611" i="2"/>
  <c r="AA611" i="2"/>
  <c r="AH608" i="2"/>
  <c r="AI608" i="2" s="1"/>
  <c r="G687" i="1"/>
  <c r="J686" i="1"/>
  <c r="H686" i="1"/>
  <c r="I686" i="1"/>
  <c r="K686" i="1"/>
  <c r="L615" i="2" l="1"/>
  <c r="AL607" i="2"/>
  <c r="AN607" i="2" s="1"/>
  <c r="Y612" i="2"/>
  <c r="K616" i="2"/>
  <c r="J616" i="2"/>
  <c r="T614" i="2"/>
  <c r="O614" i="2"/>
  <c r="P614" i="2" s="1"/>
  <c r="Q614" i="2" s="1"/>
  <c r="R614" i="2" s="1"/>
  <c r="S614" i="2" s="1"/>
  <c r="U614" i="2" s="1"/>
  <c r="V614" i="2" s="1"/>
  <c r="Z612" i="2"/>
  <c r="AA612" i="2"/>
  <c r="X613" i="2"/>
  <c r="W613" i="2"/>
  <c r="BA608" i="2"/>
  <c r="AK608" i="2"/>
  <c r="AJ608" i="2"/>
  <c r="AZ607" i="2"/>
  <c r="AM607" i="2"/>
  <c r="Z610" i="2"/>
  <c r="AA610" i="2"/>
  <c r="AT605" i="2"/>
  <c r="AX605" i="2" s="1"/>
  <c r="AO605" i="2"/>
  <c r="AP605" i="2" s="1"/>
  <c r="AQ605" i="2" s="1"/>
  <c r="AR605" i="2" s="1"/>
  <c r="AS605" i="2" s="1"/>
  <c r="B617" i="2"/>
  <c r="C617" i="2" s="1"/>
  <c r="D617" i="2" s="1"/>
  <c r="E617" i="2" s="1"/>
  <c r="F617" i="2" s="1"/>
  <c r="G617" i="2" s="1"/>
  <c r="H617" i="2" s="1"/>
  <c r="I617" i="2" s="1"/>
  <c r="A618" i="2"/>
  <c r="AG611" i="2"/>
  <c r="AB611" i="2"/>
  <c r="AC611" i="2" s="1"/>
  <c r="AD611" i="2" s="1"/>
  <c r="AE611" i="2" s="1"/>
  <c r="AF611" i="2" s="1"/>
  <c r="AH611" i="2" s="1"/>
  <c r="AI611" i="2" s="1"/>
  <c r="AK609" i="2"/>
  <c r="AJ609" i="2"/>
  <c r="BA609" i="2"/>
  <c r="M615" i="2"/>
  <c r="N615" i="2"/>
  <c r="G688" i="1"/>
  <c r="K687" i="1"/>
  <c r="I687" i="1"/>
  <c r="J687" i="1"/>
  <c r="H687" i="1"/>
  <c r="Y613" i="2" l="1"/>
  <c r="AL609" i="2"/>
  <c r="L616" i="2"/>
  <c r="N616" i="2" s="1"/>
  <c r="K617" i="2"/>
  <c r="J617" i="2"/>
  <c r="T615" i="2"/>
  <c r="O615" i="2"/>
  <c r="P615" i="2" s="1"/>
  <c r="Q615" i="2" s="1"/>
  <c r="R615" i="2" s="1"/>
  <c r="S615" i="2" s="1"/>
  <c r="U615" i="2" s="1"/>
  <c r="V615" i="2" s="1"/>
  <c r="AJ611" i="2"/>
  <c r="AK611" i="2"/>
  <c r="BA611" i="2"/>
  <c r="AT607" i="2"/>
  <c r="AX607" i="2" s="1"/>
  <c r="AO607" i="2"/>
  <c r="AP607" i="2" s="1"/>
  <c r="AQ607" i="2" s="1"/>
  <c r="AR607" i="2" s="1"/>
  <c r="AS607" i="2" s="1"/>
  <c r="AB612" i="2"/>
  <c r="AC612" i="2" s="1"/>
  <c r="AD612" i="2" s="1"/>
  <c r="AE612" i="2" s="1"/>
  <c r="AF612" i="2" s="1"/>
  <c r="AG612" i="2"/>
  <c r="AY605" i="2"/>
  <c r="AU605" i="2"/>
  <c r="AW605" i="2" s="1"/>
  <c r="AB610" i="2"/>
  <c r="AC610" i="2" s="1"/>
  <c r="AD610" i="2" s="1"/>
  <c r="AE610" i="2" s="1"/>
  <c r="AF610" i="2" s="1"/>
  <c r="AG610" i="2"/>
  <c r="AL608" i="2"/>
  <c r="AZ609" i="2"/>
  <c r="AM609" i="2"/>
  <c r="AN609" i="2"/>
  <c r="B618" i="2"/>
  <c r="C618" i="2" s="1"/>
  <c r="D618" i="2" s="1"/>
  <c r="E618" i="2" s="1"/>
  <c r="F618" i="2" s="1"/>
  <c r="G618" i="2" s="1"/>
  <c r="H618" i="2" s="1"/>
  <c r="I618" i="2" s="1"/>
  <c r="A619" i="2"/>
  <c r="Z613" i="2"/>
  <c r="AA613" i="2"/>
  <c r="W614" i="2"/>
  <c r="X614" i="2"/>
  <c r="K688" i="1"/>
  <c r="J688" i="1"/>
  <c r="H688" i="1"/>
  <c r="G689" i="1"/>
  <c r="I688" i="1"/>
  <c r="M616" i="2" l="1"/>
  <c r="AH612" i="2"/>
  <c r="AI612" i="2" s="1"/>
  <c r="AL611" i="2"/>
  <c r="Y614" i="2"/>
  <c r="Z614" i="2" s="1"/>
  <c r="AY607" i="2"/>
  <c r="AU607" i="2"/>
  <c r="AW607" i="2" s="1"/>
  <c r="AM611" i="2"/>
  <c r="AZ611" i="2"/>
  <c r="AN611" i="2"/>
  <c r="BA612" i="2"/>
  <c r="AJ612" i="2"/>
  <c r="AK612" i="2"/>
  <c r="L617" i="2"/>
  <c r="AZ608" i="2"/>
  <c r="AM608" i="2"/>
  <c r="AN608" i="2"/>
  <c r="O616" i="2"/>
  <c r="P616" i="2" s="1"/>
  <c r="Q616" i="2" s="1"/>
  <c r="R616" i="2" s="1"/>
  <c r="S616" i="2" s="1"/>
  <c r="T616" i="2"/>
  <c r="AB613" i="2"/>
  <c r="AC613" i="2" s="1"/>
  <c r="AD613" i="2" s="1"/>
  <c r="AE613" i="2" s="1"/>
  <c r="AF613" i="2" s="1"/>
  <c r="AG613" i="2"/>
  <c r="A620" i="2"/>
  <c r="B619" i="2"/>
  <c r="C619" i="2" s="1"/>
  <c r="D619" i="2" s="1"/>
  <c r="E619" i="2" s="1"/>
  <c r="F619" i="2" s="1"/>
  <c r="G619" i="2" s="1"/>
  <c r="H619" i="2" s="1"/>
  <c r="I619" i="2" s="1"/>
  <c r="J618" i="2"/>
  <c r="K618" i="2"/>
  <c r="AT609" i="2"/>
  <c r="AX609" i="2" s="1"/>
  <c r="AO609" i="2"/>
  <c r="AP609" i="2" s="1"/>
  <c r="AQ609" i="2" s="1"/>
  <c r="AR609" i="2" s="1"/>
  <c r="AS609" i="2" s="1"/>
  <c r="W615" i="2"/>
  <c r="X615" i="2"/>
  <c r="AH610" i="2"/>
  <c r="AI610" i="2" s="1"/>
  <c r="J689" i="1"/>
  <c r="I689" i="1"/>
  <c r="G690" i="1"/>
  <c r="K689" i="1"/>
  <c r="H689" i="1"/>
  <c r="U616" i="2" l="1"/>
  <c r="V616" i="2" s="1"/>
  <c r="AH613" i="2"/>
  <c r="AI613" i="2" s="1"/>
  <c r="AA614" i="2"/>
  <c r="AG614" i="2" s="1"/>
  <c r="AL612" i="2"/>
  <c r="AM612" i="2" s="1"/>
  <c r="J619" i="2"/>
  <c r="K619" i="2"/>
  <c r="AJ613" i="2"/>
  <c r="BA613" i="2"/>
  <c r="AK613" i="2"/>
  <c r="AT608" i="2"/>
  <c r="AX608" i="2" s="1"/>
  <c r="AO608" i="2"/>
  <c r="AP608" i="2" s="1"/>
  <c r="AQ608" i="2" s="1"/>
  <c r="AR608" i="2" s="1"/>
  <c r="AS608" i="2" s="1"/>
  <c r="AO611" i="2"/>
  <c r="AP611" i="2" s="1"/>
  <c r="AQ611" i="2" s="1"/>
  <c r="AR611" i="2" s="1"/>
  <c r="AS611" i="2" s="1"/>
  <c r="AT611" i="2"/>
  <c r="AX611" i="2" s="1"/>
  <c r="AK610" i="2"/>
  <c r="BA610" i="2"/>
  <c r="AJ610" i="2"/>
  <c r="AY609" i="2"/>
  <c r="AU609" i="2"/>
  <c r="AW609" i="2" s="1"/>
  <c r="W616" i="2"/>
  <c r="X616" i="2"/>
  <c r="M617" i="2"/>
  <c r="N617" i="2"/>
  <c r="B620" i="2"/>
  <c r="C620" i="2" s="1"/>
  <c r="D620" i="2" s="1"/>
  <c r="E620" i="2" s="1"/>
  <c r="F620" i="2" s="1"/>
  <c r="G620" i="2" s="1"/>
  <c r="H620" i="2" s="1"/>
  <c r="I620" i="2" s="1"/>
  <c r="A621" i="2"/>
  <c r="Y615" i="2"/>
  <c r="L618" i="2"/>
  <c r="H690" i="1"/>
  <c r="I690" i="1"/>
  <c r="J690" i="1"/>
  <c r="G691" i="1"/>
  <c r="K690" i="1"/>
  <c r="AN612" i="2" l="1"/>
  <c r="AZ612" i="2"/>
  <c r="AB614" i="2"/>
  <c r="AC614" i="2" s="1"/>
  <c r="AD614" i="2" s="1"/>
  <c r="AE614" i="2" s="1"/>
  <c r="AF614" i="2" s="1"/>
  <c r="AH614" i="2" s="1"/>
  <c r="AI614" i="2" s="1"/>
  <c r="AJ614" i="2" s="1"/>
  <c r="L619" i="2"/>
  <c r="Z615" i="2"/>
  <c r="AA615" i="2"/>
  <c r="A622" i="2"/>
  <c r="B621" i="2"/>
  <c r="C621" i="2" s="1"/>
  <c r="D621" i="2" s="1"/>
  <c r="E621" i="2" s="1"/>
  <c r="F621" i="2" s="1"/>
  <c r="G621" i="2" s="1"/>
  <c r="H621" i="2" s="1"/>
  <c r="I621" i="2" s="1"/>
  <c r="AO612" i="2"/>
  <c r="AP612" i="2" s="1"/>
  <c r="AQ612" i="2" s="1"/>
  <c r="AR612" i="2" s="1"/>
  <c r="AS612" i="2" s="1"/>
  <c r="AT612" i="2"/>
  <c r="AX612" i="2" s="1"/>
  <c r="M619" i="2"/>
  <c r="N619" i="2"/>
  <c r="AL610" i="2"/>
  <c r="M618" i="2"/>
  <c r="N618" i="2"/>
  <c r="J620" i="2"/>
  <c r="K620" i="2"/>
  <c r="O617" i="2"/>
  <c r="P617" i="2" s="1"/>
  <c r="Q617" i="2" s="1"/>
  <c r="R617" i="2" s="1"/>
  <c r="S617" i="2" s="1"/>
  <c r="T617" i="2"/>
  <c r="AY611" i="2"/>
  <c r="AU611" i="2"/>
  <c r="AW611" i="2" s="1"/>
  <c r="AY608" i="2"/>
  <c r="AU608" i="2"/>
  <c r="AW608" i="2" s="1"/>
  <c r="AL613" i="2"/>
  <c r="Y616" i="2"/>
  <c r="H691" i="1"/>
  <c r="J691" i="1"/>
  <c r="G692" i="1"/>
  <c r="K691" i="1"/>
  <c r="I691" i="1"/>
  <c r="U617" i="2" l="1"/>
  <c r="V617" i="2" s="1"/>
  <c r="AK614" i="2"/>
  <c r="BA614" i="2"/>
  <c r="J621" i="2"/>
  <c r="K621" i="2"/>
  <c r="W617" i="2"/>
  <c r="X617" i="2"/>
  <c r="T618" i="2"/>
  <c r="O618" i="2"/>
  <c r="P618" i="2" s="1"/>
  <c r="Q618" i="2" s="1"/>
  <c r="R618" i="2" s="1"/>
  <c r="S618" i="2" s="1"/>
  <c r="U618" i="2" s="1"/>
  <c r="V618" i="2" s="1"/>
  <c r="AG615" i="2"/>
  <c r="AB615" i="2"/>
  <c r="AC615" i="2" s="1"/>
  <c r="AD615" i="2" s="1"/>
  <c r="AE615" i="2" s="1"/>
  <c r="AF615" i="2" s="1"/>
  <c r="AZ613" i="2"/>
  <c r="AM613" i="2"/>
  <c r="AN613" i="2"/>
  <c r="O619" i="2"/>
  <c r="P619" i="2" s="1"/>
  <c r="Q619" i="2" s="1"/>
  <c r="R619" i="2" s="1"/>
  <c r="S619" i="2" s="1"/>
  <c r="T619" i="2"/>
  <c r="Z616" i="2"/>
  <c r="AA616" i="2"/>
  <c r="A623" i="2"/>
  <c r="B622" i="2"/>
  <c r="C622" i="2" s="1"/>
  <c r="D622" i="2" s="1"/>
  <c r="E622" i="2" s="1"/>
  <c r="F622" i="2" s="1"/>
  <c r="G622" i="2" s="1"/>
  <c r="H622" i="2" s="1"/>
  <c r="I622" i="2" s="1"/>
  <c r="AL614" i="2"/>
  <c r="L620" i="2"/>
  <c r="AZ610" i="2"/>
  <c r="AM610" i="2"/>
  <c r="AN610" i="2"/>
  <c r="AY612" i="2"/>
  <c r="AU612" i="2"/>
  <c r="AW612" i="2" s="1"/>
  <c r="K692" i="1"/>
  <c r="J692" i="1"/>
  <c r="H692" i="1"/>
  <c r="G693" i="1"/>
  <c r="I692" i="1"/>
  <c r="AH615" i="2" l="1"/>
  <c r="AI615" i="2" s="1"/>
  <c r="U619" i="2"/>
  <c r="V619" i="2" s="1"/>
  <c r="Y617" i="2"/>
  <c r="L621" i="2"/>
  <c r="AO610" i="2"/>
  <c r="AP610" i="2" s="1"/>
  <c r="AQ610" i="2" s="1"/>
  <c r="AR610" i="2" s="1"/>
  <c r="AS610" i="2" s="1"/>
  <c r="AT610" i="2"/>
  <c r="AX610" i="2" s="1"/>
  <c r="B623" i="2"/>
  <c r="C623" i="2" s="1"/>
  <c r="D623" i="2" s="1"/>
  <c r="E623" i="2" s="1"/>
  <c r="F623" i="2" s="1"/>
  <c r="G623" i="2" s="1"/>
  <c r="H623" i="2" s="1"/>
  <c r="I623" i="2" s="1"/>
  <c r="A624" i="2"/>
  <c r="AZ614" i="2"/>
  <c r="AM614" i="2"/>
  <c r="AN614" i="2"/>
  <c r="M621" i="2"/>
  <c r="N621" i="2"/>
  <c r="J622" i="2"/>
  <c r="K622" i="2"/>
  <c r="AB616" i="2"/>
  <c r="AC616" i="2" s="1"/>
  <c r="AD616" i="2" s="1"/>
  <c r="AE616" i="2" s="1"/>
  <c r="AF616" i="2" s="1"/>
  <c r="AG616" i="2"/>
  <c r="AO613" i="2"/>
  <c r="AP613" i="2" s="1"/>
  <c r="AQ613" i="2" s="1"/>
  <c r="AR613" i="2" s="1"/>
  <c r="AS613" i="2" s="1"/>
  <c r="AT613" i="2"/>
  <c r="AX613" i="2" s="1"/>
  <c r="W618" i="2"/>
  <c r="X618" i="2"/>
  <c r="M620" i="2"/>
  <c r="N620" i="2"/>
  <c r="Z617" i="2"/>
  <c r="AA617" i="2"/>
  <c r="X619" i="2"/>
  <c r="W619" i="2"/>
  <c r="BA615" i="2"/>
  <c r="AK615" i="2"/>
  <c r="AJ615" i="2"/>
  <c r="I693" i="1"/>
  <c r="H693" i="1"/>
  <c r="G694" i="1"/>
  <c r="K693" i="1"/>
  <c r="J693" i="1"/>
  <c r="AL615" i="2" l="1"/>
  <c r="AH616" i="2"/>
  <c r="AI616" i="2" s="1"/>
  <c r="L622" i="2"/>
  <c r="Y618" i="2"/>
  <c r="AY613" i="2"/>
  <c r="AU613" i="2"/>
  <c r="AW613" i="2" s="1"/>
  <c r="M622" i="2"/>
  <c r="N622" i="2"/>
  <c r="AT614" i="2"/>
  <c r="AX614" i="2" s="1"/>
  <c r="AO614" i="2"/>
  <c r="AP614" i="2" s="1"/>
  <c r="AQ614" i="2" s="1"/>
  <c r="AR614" i="2" s="1"/>
  <c r="AS614" i="2" s="1"/>
  <c r="J623" i="2"/>
  <c r="K623" i="2"/>
  <c r="AY610" i="2"/>
  <c r="AU610" i="2"/>
  <c r="AW610" i="2" s="1"/>
  <c r="O620" i="2"/>
  <c r="P620" i="2" s="1"/>
  <c r="Q620" i="2" s="1"/>
  <c r="R620" i="2" s="1"/>
  <c r="S620" i="2" s="1"/>
  <c r="U620" i="2" s="1"/>
  <c r="V620" i="2" s="1"/>
  <c r="T620" i="2"/>
  <c r="Y619" i="2"/>
  <c r="AM615" i="2"/>
  <c r="AZ615" i="2"/>
  <c r="AN615" i="2"/>
  <c r="AK616" i="2"/>
  <c r="AJ616" i="2"/>
  <c r="BA616" i="2"/>
  <c r="O621" i="2"/>
  <c r="P621" i="2" s="1"/>
  <c r="Q621" i="2" s="1"/>
  <c r="R621" i="2" s="1"/>
  <c r="S621" i="2" s="1"/>
  <c r="U621" i="2" s="1"/>
  <c r="V621" i="2" s="1"/>
  <c r="T621" i="2"/>
  <c r="AG617" i="2"/>
  <c r="AB617" i="2"/>
  <c r="AC617" i="2" s="1"/>
  <c r="AD617" i="2" s="1"/>
  <c r="AE617" i="2" s="1"/>
  <c r="AF617" i="2" s="1"/>
  <c r="AH617" i="2" s="1"/>
  <c r="AI617" i="2" s="1"/>
  <c r="Z618" i="2"/>
  <c r="AA618" i="2"/>
  <c r="A625" i="2"/>
  <c r="B624" i="2"/>
  <c r="C624" i="2" s="1"/>
  <c r="D624" i="2" s="1"/>
  <c r="E624" i="2" s="1"/>
  <c r="F624" i="2" s="1"/>
  <c r="G624" i="2" s="1"/>
  <c r="H624" i="2" s="1"/>
  <c r="I624" i="2" s="1"/>
  <c r="I694" i="1"/>
  <c r="J694" i="1"/>
  <c r="G695" i="1"/>
  <c r="H694" i="1"/>
  <c r="K694" i="1"/>
  <c r="AL616" i="2" l="1"/>
  <c r="L623" i="2"/>
  <c r="K624" i="2"/>
  <c r="J624" i="2"/>
  <c r="AB618" i="2"/>
  <c r="AC618" i="2" s="1"/>
  <c r="AD618" i="2" s="1"/>
  <c r="AE618" i="2" s="1"/>
  <c r="AF618" i="2" s="1"/>
  <c r="AG618" i="2"/>
  <c r="Z619" i="2"/>
  <c r="AA619" i="2"/>
  <c r="B625" i="2"/>
  <c r="C625" i="2" s="1"/>
  <c r="D625" i="2" s="1"/>
  <c r="E625" i="2" s="1"/>
  <c r="F625" i="2" s="1"/>
  <c r="G625" i="2" s="1"/>
  <c r="H625" i="2" s="1"/>
  <c r="I625" i="2" s="1"/>
  <c r="A626" i="2"/>
  <c r="AZ616" i="2"/>
  <c r="AM616" i="2"/>
  <c r="AN616" i="2"/>
  <c r="AO615" i="2"/>
  <c r="AP615" i="2" s="1"/>
  <c r="AQ615" i="2" s="1"/>
  <c r="AR615" i="2" s="1"/>
  <c r="AS615" i="2" s="1"/>
  <c r="AT615" i="2"/>
  <c r="AX615" i="2" s="1"/>
  <c r="AY614" i="2"/>
  <c r="AU614" i="2"/>
  <c r="AW614" i="2" s="1"/>
  <c r="BA617" i="2"/>
  <c r="AK617" i="2"/>
  <c r="AJ617" i="2"/>
  <c r="X620" i="2"/>
  <c r="W620" i="2"/>
  <c r="M623" i="2"/>
  <c r="N623" i="2"/>
  <c r="O622" i="2"/>
  <c r="P622" i="2" s="1"/>
  <c r="Q622" i="2" s="1"/>
  <c r="R622" i="2" s="1"/>
  <c r="S622" i="2" s="1"/>
  <c r="U622" i="2" s="1"/>
  <c r="V622" i="2" s="1"/>
  <c r="T622" i="2"/>
  <c r="X621" i="2"/>
  <c r="W621" i="2"/>
  <c r="H695" i="1"/>
  <c r="K695" i="1"/>
  <c r="G696" i="1"/>
  <c r="I695" i="1"/>
  <c r="J695" i="1"/>
  <c r="AH618" i="2" l="1"/>
  <c r="AI618" i="2" s="1"/>
  <c r="AK618" i="2" s="1"/>
  <c r="Y621" i="2"/>
  <c r="K625" i="2"/>
  <c r="J625" i="2"/>
  <c r="T623" i="2"/>
  <c r="O623" i="2"/>
  <c r="P623" i="2" s="1"/>
  <c r="Q623" i="2" s="1"/>
  <c r="R623" i="2" s="1"/>
  <c r="S623" i="2" s="1"/>
  <c r="U623" i="2" s="1"/>
  <c r="V623" i="2" s="1"/>
  <c r="A627" i="2"/>
  <c r="B626" i="2"/>
  <c r="C626" i="2" s="1"/>
  <c r="D626" i="2" s="1"/>
  <c r="E626" i="2" s="1"/>
  <c r="F626" i="2" s="1"/>
  <c r="G626" i="2" s="1"/>
  <c r="H626" i="2" s="1"/>
  <c r="I626" i="2" s="1"/>
  <c r="AB619" i="2"/>
  <c r="AC619" i="2" s="1"/>
  <c r="AD619" i="2" s="1"/>
  <c r="AE619" i="2" s="1"/>
  <c r="AF619" i="2" s="1"/>
  <c r="AG619" i="2"/>
  <c r="X622" i="2"/>
  <c r="W622" i="2"/>
  <c r="Z621" i="2"/>
  <c r="AA621" i="2"/>
  <c r="AO616" i="2"/>
  <c r="AP616" i="2" s="1"/>
  <c r="AQ616" i="2" s="1"/>
  <c r="AR616" i="2" s="1"/>
  <c r="AS616" i="2" s="1"/>
  <c r="AT616" i="2"/>
  <c r="AX616" i="2" s="1"/>
  <c r="AL617" i="2"/>
  <c r="L624" i="2"/>
  <c r="AY615" i="2"/>
  <c r="AU615" i="2"/>
  <c r="AW615" i="2" s="1"/>
  <c r="Y620" i="2"/>
  <c r="K696" i="1"/>
  <c r="H696" i="1"/>
  <c r="G697" i="1"/>
  <c r="J696" i="1"/>
  <c r="I696" i="1"/>
  <c r="BA618" i="2" l="1"/>
  <c r="AJ618" i="2"/>
  <c r="AH619" i="2"/>
  <c r="AI619" i="2" s="1"/>
  <c r="Y622" i="2"/>
  <c r="Z620" i="2"/>
  <c r="AA620" i="2"/>
  <c r="J626" i="2"/>
  <c r="K626" i="2"/>
  <c r="Z622" i="2"/>
  <c r="AA622" i="2"/>
  <c r="AK619" i="2"/>
  <c r="AJ619" i="2"/>
  <c r="BA619" i="2"/>
  <c r="B627" i="2"/>
  <c r="C627" i="2" s="1"/>
  <c r="D627" i="2" s="1"/>
  <c r="E627" i="2" s="1"/>
  <c r="F627" i="2" s="1"/>
  <c r="G627" i="2" s="1"/>
  <c r="H627" i="2" s="1"/>
  <c r="I627" i="2" s="1"/>
  <c r="A628" i="2"/>
  <c r="L625" i="2"/>
  <c r="AM617" i="2"/>
  <c r="AZ617" i="2"/>
  <c r="AN617" i="2"/>
  <c r="AB621" i="2"/>
  <c r="AC621" i="2" s="1"/>
  <c r="AD621" i="2" s="1"/>
  <c r="AE621" i="2" s="1"/>
  <c r="AF621" i="2" s="1"/>
  <c r="AG621" i="2"/>
  <c r="M624" i="2"/>
  <c r="N624" i="2"/>
  <c r="AL618" i="2"/>
  <c r="AY616" i="2"/>
  <c r="AU616" i="2"/>
  <c r="AW616" i="2" s="1"/>
  <c r="X623" i="2"/>
  <c r="W623" i="2"/>
  <c r="G698" i="1"/>
  <c r="J697" i="1"/>
  <c r="I697" i="1"/>
  <c r="K697" i="1"/>
  <c r="H697" i="1"/>
  <c r="Y623" i="2" l="1"/>
  <c r="AH621" i="2"/>
  <c r="AI621" i="2" s="1"/>
  <c r="AK621" i="2" s="1"/>
  <c r="L626" i="2"/>
  <c r="K627" i="2"/>
  <c r="J627" i="2"/>
  <c r="AM618" i="2"/>
  <c r="AZ618" i="2"/>
  <c r="AN618" i="2"/>
  <c r="T624" i="2"/>
  <c r="O624" i="2"/>
  <c r="P624" i="2" s="1"/>
  <c r="Q624" i="2" s="1"/>
  <c r="R624" i="2" s="1"/>
  <c r="S624" i="2" s="1"/>
  <c r="U624" i="2" s="1"/>
  <c r="V624" i="2" s="1"/>
  <c r="AG622" i="2"/>
  <c r="AB622" i="2"/>
  <c r="AC622" i="2" s="1"/>
  <c r="AD622" i="2" s="1"/>
  <c r="AE622" i="2" s="1"/>
  <c r="AF622" i="2" s="1"/>
  <c r="AH622" i="2" s="1"/>
  <c r="AI622" i="2" s="1"/>
  <c r="AG620" i="2"/>
  <c r="AB620" i="2"/>
  <c r="AC620" i="2" s="1"/>
  <c r="AD620" i="2" s="1"/>
  <c r="AE620" i="2" s="1"/>
  <c r="AF620" i="2" s="1"/>
  <c r="AH620" i="2" s="1"/>
  <c r="AI620" i="2" s="1"/>
  <c r="AJ621" i="2"/>
  <c r="BA621" i="2"/>
  <c r="M625" i="2"/>
  <c r="N625" i="2"/>
  <c r="B628" i="2"/>
  <c r="C628" i="2" s="1"/>
  <c r="D628" i="2" s="1"/>
  <c r="E628" i="2" s="1"/>
  <c r="F628" i="2" s="1"/>
  <c r="G628" i="2" s="1"/>
  <c r="H628" i="2" s="1"/>
  <c r="I628" i="2" s="1"/>
  <c r="A629" i="2"/>
  <c r="M626" i="2"/>
  <c r="N626" i="2"/>
  <c r="Z623" i="2"/>
  <c r="AA623" i="2"/>
  <c r="AO617" i="2"/>
  <c r="AP617" i="2" s="1"/>
  <c r="AQ617" i="2" s="1"/>
  <c r="AR617" i="2" s="1"/>
  <c r="AS617" i="2" s="1"/>
  <c r="AT617" i="2"/>
  <c r="AX617" i="2" s="1"/>
  <c r="AL619" i="2"/>
  <c r="G699" i="1"/>
  <c r="J698" i="1"/>
  <c r="K698" i="1"/>
  <c r="H698" i="1"/>
  <c r="I698" i="1"/>
  <c r="L627" i="2" l="1"/>
  <c r="J628" i="2"/>
  <c r="K628" i="2"/>
  <c r="BA622" i="2"/>
  <c r="AJ622" i="2"/>
  <c r="AK622" i="2"/>
  <c r="AM619" i="2"/>
  <c r="AZ619" i="2"/>
  <c r="AN619" i="2"/>
  <c r="AG623" i="2"/>
  <c r="AB623" i="2"/>
  <c r="AC623" i="2" s="1"/>
  <c r="AD623" i="2" s="1"/>
  <c r="AE623" i="2" s="1"/>
  <c r="AF623" i="2" s="1"/>
  <c r="AH623" i="2" s="1"/>
  <c r="AI623" i="2" s="1"/>
  <c r="M627" i="2"/>
  <c r="N627" i="2"/>
  <c r="AJ620" i="2"/>
  <c r="BA620" i="2"/>
  <c r="AK620" i="2"/>
  <c r="X624" i="2"/>
  <c r="W624" i="2"/>
  <c r="AT618" i="2"/>
  <c r="AX618" i="2" s="1"/>
  <c r="AO618" i="2"/>
  <c r="AP618" i="2" s="1"/>
  <c r="AQ618" i="2" s="1"/>
  <c r="AR618" i="2" s="1"/>
  <c r="AS618" i="2" s="1"/>
  <c r="AY617" i="2"/>
  <c r="AU617" i="2"/>
  <c r="AW617" i="2" s="1"/>
  <c r="O626" i="2"/>
  <c r="P626" i="2" s="1"/>
  <c r="Q626" i="2" s="1"/>
  <c r="R626" i="2" s="1"/>
  <c r="S626" i="2" s="1"/>
  <c r="T626" i="2"/>
  <c r="B629" i="2"/>
  <c r="C629" i="2" s="1"/>
  <c r="D629" i="2" s="1"/>
  <c r="E629" i="2" s="1"/>
  <c r="F629" i="2" s="1"/>
  <c r="G629" i="2" s="1"/>
  <c r="H629" i="2" s="1"/>
  <c r="I629" i="2" s="1"/>
  <c r="A630" i="2"/>
  <c r="T625" i="2"/>
  <c r="O625" i="2"/>
  <c r="P625" i="2" s="1"/>
  <c r="Q625" i="2" s="1"/>
  <c r="R625" i="2" s="1"/>
  <c r="S625" i="2" s="1"/>
  <c r="U625" i="2" s="1"/>
  <c r="V625" i="2" s="1"/>
  <c r="AL621" i="2"/>
  <c r="I699" i="1"/>
  <c r="J699" i="1"/>
  <c r="G700" i="1"/>
  <c r="K699" i="1"/>
  <c r="H699" i="1"/>
  <c r="U626" i="2" l="1"/>
  <c r="V626" i="2" s="1"/>
  <c r="AL620" i="2"/>
  <c r="Y624" i="2"/>
  <c r="L628" i="2"/>
  <c r="M628" i="2" s="1"/>
  <c r="J629" i="2"/>
  <c r="K629" i="2"/>
  <c r="Z624" i="2"/>
  <c r="AA624" i="2"/>
  <c r="AM620" i="2"/>
  <c r="AZ620" i="2"/>
  <c r="AN620" i="2"/>
  <c r="W626" i="2"/>
  <c r="X626" i="2"/>
  <c r="AK623" i="2"/>
  <c r="AJ623" i="2"/>
  <c r="BA623" i="2"/>
  <c r="AT619" i="2"/>
  <c r="AX619" i="2" s="1"/>
  <c r="AO619" i="2"/>
  <c r="AP619" i="2" s="1"/>
  <c r="AQ619" i="2" s="1"/>
  <c r="AR619" i="2" s="1"/>
  <c r="AS619" i="2" s="1"/>
  <c r="X625" i="2"/>
  <c r="W625" i="2"/>
  <c r="AY618" i="2"/>
  <c r="AU618" i="2"/>
  <c r="AW618" i="2" s="1"/>
  <c r="T627" i="2"/>
  <c r="O627" i="2"/>
  <c r="P627" i="2" s="1"/>
  <c r="Q627" i="2" s="1"/>
  <c r="R627" i="2" s="1"/>
  <c r="S627" i="2" s="1"/>
  <c r="U627" i="2" s="1"/>
  <c r="V627" i="2" s="1"/>
  <c r="A631" i="2"/>
  <c r="B630" i="2"/>
  <c r="C630" i="2" s="1"/>
  <c r="D630" i="2" s="1"/>
  <c r="E630" i="2" s="1"/>
  <c r="F630" i="2" s="1"/>
  <c r="G630" i="2" s="1"/>
  <c r="H630" i="2" s="1"/>
  <c r="I630" i="2" s="1"/>
  <c r="AM621" i="2"/>
  <c r="AZ621" i="2"/>
  <c r="AN621" i="2"/>
  <c r="AL622" i="2"/>
  <c r="H700" i="1"/>
  <c r="K700" i="1"/>
  <c r="G701" i="1"/>
  <c r="J700" i="1"/>
  <c r="I700" i="1"/>
  <c r="N628" i="2" l="1"/>
  <c r="AL623" i="2"/>
  <c r="Y626" i="2"/>
  <c r="AA626" i="2" s="1"/>
  <c r="L629" i="2"/>
  <c r="J630" i="2"/>
  <c r="K630" i="2"/>
  <c r="AM623" i="2"/>
  <c r="AZ623" i="2"/>
  <c r="AN623" i="2"/>
  <c r="AO620" i="2"/>
  <c r="AP620" i="2" s="1"/>
  <c r="AQ620" i="2" s="1"/>
  <c r="AR620" i="2" s="1"/>
  <c r="AS620" i="2" s="1"/>
  <c r="AT620" i="2"/>
  <c r="AX620" i="2" s="1"/>
  <c r="M629" i="2"/>
  <c r="N629" i="2"/>
  <c r="W627" i="2"/>
  <c r="X627" i="2"/>
  <c r="Y625" i="2"/>
  <c r="AZ622" i="2"/>
  <c r="AM622" i="2"/>
  <c r="AN622" i="2"/>
  <c r="B631" i="2"/>
  <c r="C631" i="2" s="1"/>
  <c r="D631" i="2" s="1"/>
  <c r="E631" i="2" s="1"/>
  <c r="F631" i="2" s="1"/>
  <c r="G631" i="2" s="1"/>
  <c r="H631" i="2" s="1"/>
  <c r="I631" i="2" s="1"/>
  <c r="A632" i="2"/>
  <c r="AB624" i="2"/>
  <c r="AC624" i="2" s="1"/>
  <c r="AD624" i="2" s="1"/>
  <c r="AE624" i="2" s="1"/>
  <c r="AF624" i="2" s="1"/>
  <c r="AG624" i="2"/>
  <c r="AT621" i="2"/>
  <c r="AX621" i="2" s="1"/>
  <c r="AO621" i="2"/>
  <c r="AP621" i="2" s="1"/>
  <c r="AQ621" i="2" s="1"/>
  <c r="AR621" i="2" s="1"/>
  <c r="AS621" i="2" s="1"/>
  <c r="AY619" i="2"/>
  <c r="AU619" i="2"/>
  <c r="AW619" i="2" s="1"/>
  <c r="O628" i="2"/>
  <c r="P628" i="2" s="1"/>
  <c r="Q628" i="2" s="1"/>
  <c r="R628" i="2" s="1"/>
  <c r="S628" i="2" s="1"/>
  <c r="T628" i="2"/>
  <c r="H701" i="1"/>
  <c r="I701" i="1"/>
  <c r="G702" i="1"/>
  <c r="J701" i="1"/>
  <c r="K701" i="1"/>
  <c r="Z626" i="2" l="1"/>
  <c r="U628" i="2"/>
  <c r="V628" i="2" s="1"/>
  <c r="Y627" i="2"/>
  <c r="L630" i="2"/>
  <c r="J631" i="2"/>
  <c r="K631" i="2"/>
  <c r="M630" i="2"/>
  <c r="N630" i="2"/>
  <c r="X628" i="2"/>
  <c r="W628" i="2"/>
  <c r="Z625" i="2"/>
  <c r="AA625" i="2"/>
  <c r="Z627" i="2"/>
  <c r="AA627" i="2"/>
  <c r="AY620" i="2"/>
  <c r="AU620" i="2"/>
  <c r="AW620" i="2" s="1"/>
  <c r="AY621" i="2"/>
  <c r="AU621" i="2"/>
  <c r="AW621" i="2" s="1"/>
  <c r="B632" i="2"/>
  <c r="C632" i="2" s="1"/>
  <c r="D632" i="2" s="1"/>
  <c r="E632" i="2" s="1"/>
  <c r="F632" i="2" s="1"/>
  <c r="G632" i="2" s="1"/>
  <c r="H632" i="2" s="1"/>
  <c r="I632" i="2" s="1"/>
  <c r="A633" i="2"/>
  <c r="AT623" i="2"/>
  <c r="AX623" i="2" s="1"/>
  <c r="AO623" i="2"/>
  <c r="AP623" i="2" s="1"/>
  <c r="AQ623" i="2" s="1"/>
  <c r="AR623" i="2" s="1"/>
  <c r="AS623" i="2" s="1"/>
  <c r="AO622" i="2"/>
  <c r="AP622" i="2" s="1"/>
  <c r="AQ622" i="2" s="1"/>
  <c r="AR622" i="2" s="1"/>
  <c r="AS622" i="2" s="1"/>
  <c r="AT622" i="2"/>
  <c r="AX622" i="2" s="1"/>
  <c r="AB626" i="2"/>
  <c r="AC626" i="2" s="1"/>
  <c r="AD626" i="2" s="1"/>
  <c r="AE626" i="2" s="1"/>
  <c r="AF626" i="2" s="1"/>
  <c r="AG626" i="2"/>
  <c r="O629" i="2"/>
  <c r="P629" i="2" s="1"/>
  <c r="Q629" i="2" s="1"/>
  <c r="R629" i="2" s="1"/>
  <c r="S629" i="2" s="1"/>
  <c r="T629" i="2"/>
  <c r="AH624" i="2"/>
  <c r="AI624" i="2" s="1"/>
  <c r="G703" i="1"/>
  <c r="I702" i="1"/>
  <c r="H702" i="1"/>
  <c r="K702" i="1"/>
  <c r="J702" i="1"/>
  <c r="U629" i="2" l="1"/>
  <c r="V629" i="2" s="1"/>
  <c r="L631" i="2"/>
  <c r="AY623" i="2"/>
  <c r="AU623" i="2"/>
  <c r="AW623" i="2" s="1"/>
  <c r="J632" i="2"/>
  <c r="K632" i="2"/>
  <c r="AB627" i="2"/>
  <c r="AC627" i="2" s="1"/>
  <c r="AD627" i="2" s="1"/>
  <c r="AE627" i="2" s="1"/>
  <c r="AF627" i="2" s="1"/>
  <c r="AH627" i="2" s="1"/>
  <c r="AI627" i="2" s="1"/>
  <c r="AG627" i="2"/>
  <c r="M631" i="2"/>
  <c r="N631" i="2"/>
  <c r="W629" i="2"/>
  <c r="X629" i="2"/>
  <c r="AY622" i="2"/>
  <c r="AU622" i="2"/>
  <c r="AW622" i="2" s="1"/>
  <c r="Y628" i="2"/>
  <c r="AG625" i="2"/>
  <c r="AB625" i="2"/>
  <c r="AC625" i="2" s="1"/>
  <c r="AD625" i="2" s="1"/>
  <c r="AE625" i="2" s="1"/>
  <c r="AF625" i="2" s="1"/>
  <c r="O630" i="2"/>
  <c r="P630" i="2" s="1"/>
  <c r="Q630" i="2" s="1"/>
  <c r="R630" i="2" s="1"/>
  <c r="S630" i="2" s="1"/>
  <c r="T630" i="2"/>
  <c r="AJ624" i="2"/>
  <c r="BA624" i="2"/>
  <c r="AK624" i="2"/>
  <c r="A634" i="2"/>
  <c r="B633" i="2"/>
  <c r="C633" i="2" s="1"/>
  <c r="D633" i="2" s="1"/>
  <c r="E633" i="2" s="1"/>
  <c r="F633" i="2" s="1"/>
  <c r="G633" i="2" s="1"/>
  <c r="H633" i="2" s="1"/>
  <c r="I633" i="2" s="1"/>
  <c r="AH626" i="2"/>
  <c r="AI626" i="2" s="1"/>
  <c r="I703" i="1"/>
  <c r="K703" i="1"/>
  <c r="H703" i="1"/>
  <c r="G704" i="1"/>
  <c r="J703" i="1"/>
  <c r="L632" i="2" l="1"/>
  <c r="Y629" i="2"/>
  <c r="AH625" i="2"/>
  <c r="AI625" i="2" s="1"/>
  <c r="AK625" i="2" s="1"/>
  <c r="B634" i="2"/>
  <c r="C634" i="2" s="1"/>
  <c r="D634" i="2" s="1"/>
  <c r="E634" i="2" s="1"/>
  <c r="F634" i="2" s="1"/>
  <c r="G634" i="2" s="1"/>
  <c r="H634" i="2" s="1"/>
  <c r="I634" i="2" s="1"/>
  <c r="A635" i="2"/>
  <c r="Z628" i="2"/>
  <c r="AA628" i="2"/>
  <c r="Z629" i="2"/>
  <c r="AA629" i="2"/>
  <c r="AK627" i="2"/>
  <c r="AJ627" i="2"/>
  <c r="BA627" i="2"/>
  <c r="AJ626" i="2"/>
  <c r="AK626" i="2"/>
  <c r="BA626" i="2"/>
  <c r="AL624" i="2"/>
  <c r="J633" i="2"/>
  <c r="K633" i="2"/>
  <c r="O631" i="2"/>
  <c r="P631" i="2" s="1"/>
  <c r="Q631" i="2" s="1"/>
  <c r="R631" i="2" s="1"/>
  <c r="S631" i="2" s="1"/>
  <c r="T631" i="2"/>
  <c r="M632" i="2"/>
  <c r="N632" i="2"/>
  <c r="U630" i="2"/>
  <c r="V630" i="2" s="1"/>
  <c r="G705" i="1"/>
  <c r="H704" i="1"/>
  <c r="K704" i="1"/>
  <c r="J704" i="1"/>
  <c r="I704" i="1"/>
  <c r="L633" i="2" l="1"/>
  <c r="U631" i="2"/>
  <c r="V631" i="2" s="1"/>
  <c r="AL626" i="2"/>
  <c r="AM626" i="2" s="1"/>
  <c r="AJ625" i="2"/>
  <c r="AL625" i="2" s="1"/>
  <c r="AM625" i="2" s="1"/>
  <c r="BA625" i="2"/>
  <c r="AL627" i="2"/>
  <c r="AN627" i="2" s="1"/>
  <c r="AN626" i="2"/>
  <c r="J634" i="2"/>
  <c r="K634" i="2"/>
  <c r="X631" i="2"/>
  <c r="W631" i="2"/>
  <c r="AG628" i="2"/>
  <c r="AB628" i="2"/>
  <c r="AC628" i="2" s="1"/>
  <c r="AD628" i="2" s="1"/>
  <c r="AE628" i="2" s="1"/>
  <c r="AF628" i="2" s="1"/>
  <c r="M633" i="2"/>
  <c r="N633" i="2"/>
  <c r="AM627" i="2"/>
  <c r="A636" i="2"/>
  <c r="B635" i="2"/>
  <c r="C635" i="2" s="1"/>
  <c r="D635" i="2" s="1"/>
  <c r="E635" i="2" s="1"/>
  <c r="F635" i="2" s="1"/>
  <c r="G635" i="2" s="1"/>
  <c r="H635" i="2" s="1"/>
  <c r="I635" i="2" s="1"/>
  <c r="W630" i="2"/>
  <c r="X630" i="2"/>
  <c r="O632" i="2"/>
  <c r="P632" i="2" s="1"/>
  <c r="Q632" i="2" s="1"/>
  <c r="R632" i="2" s="1"/>
  <c r="S632" i="2" s="1"/>
  <c r="T632" i="2"/>
  <c r="AZ624" i="2"/>
  <c r="AM624" i="2"/>
  <c r="AN624" i="2"/>
  <c r="AB629" i="2"/>
  <c r="AC629" i="2" s="1"/>
  <c r="AD629" i="2" s="1"/>
  <c r="AE629" i="2" s="1"/>
  <c r="AF629" i="2" s="1"/>
  <c r="AH629" i="2" s="1"/>
  <c r="AI629" i="2" s="1"/>
  <c r="AG629" i="2"/>
  <c r="I705" i="1"/>
  <c r="J705" i="1"/>
  <c r="H705" i="1"/>
  <c r="G706" i="1"/>
  <c r="K705" i="1"/>
  <c r="AH628" i="2" l="1"/>
  <c r="AI628" i="2" s="1"/>
  <c r="U632" i="2"/>
  <c r="V632" i="2" s="1"/>
  <c r="AZ625" i="2"/>
  <c r="AN625" i="2"/>
  <c r="AZ627" i="2"/>
  <c r="Y631" i="2"/>
  <c r="AA631" i="2" s="1"/>
  <c r="AZ626" i="2"/>
  <c r="K635" i="2"/>
  <c r="J635" i="2"/>
  <c r="BA628" i="2"/>
  <c r="AJ628" i="2"/>
  <c r="AK628" i="2"/>
  <c r="AO626" i="2"/>
  <c r="AP626" i="2" s="1"/>
  <c r="AQ626" i="2" s="1"/>
  <c r="AR626" i="2" s="1"/>
  <c r="AS626" i="2" s="1"/>
  <c r="AT626" i="2"/>
  <c r="AX626" i="2" s="1"/>
  <c r="X632" i="2"/>
  <c r="W632" i="2"/>
  <c r="BA629" i="2"/>
  <c r="AK629" i="2"/>
  <c r="AJ629" i="2"/>
  <c r="T633" i="2"/>
  <c r="O633" i="2"/>
  <c r="P633" i="2" s="1"/>
  <c r="Q633" i="2" s="1"/>
  <c r="R633" i="2" s="1"/>
  <c r="S633" i="2" s="1"/>
  <c r="B636" i="2"/>
  <c r="C636" i="2" s="1"/>
  <c r="D636" i="2" s="1"/>
  <c r="E636" i="2" s="1"/>
  <c r="F636" i="2" s="1"/>
  <c r="G636" i="2" s="1"/>
  <c r="H636" i="2" s="1"/>
  <c r="I636" i="2" s="1"/>
  <c r="A637" i="2"/>
  <c r="Y630" i="2"/>
  <c r="AO624" i="2"/>
  <c r="AP624" i="2" s="1"/>
  <c r="AQ624" i="2" s="1"/>
  <c r="AR624" i="2" s="1"/>
  <c r="AS624" i="2" s="1"/>
  <c r="AT624" i="2"/>
  <c r="AX624" i="2" s="1"/>
  <c r="AO625" i="2"/>
  <c r="AP625" i="2" s="1"/>
  <c r="AQ625" i="2" s="1"/>
  <c r="AR625" i="2" s="1"/>
  <c r="AS625" i="2" s="1"/>
  <c r="AT625" i="2"/>
  <c r="AX625" i="2" s="1"/>
  <c r="AO627" i="2"/>
  <c r="AP627" i="2" s="1"/>
  <c r="AQ627" i="2" s="1"/>
  <c r="AR627" i="2" s="1"/>
  <c r="AS627" i="2" s="1"/>
  <c r="AT627" i="2"/>
  <c r="AX627" i="2" s="1"/>
  <c r="L634" i="2"/>
  <c r="I706" i="1"/>
  <c r="H706" i="1"/>
  <c r="K706" i="1"/>
  <c r="G707" i="1"/>
  <c r="J706" i="1"/>
  <c r="Y632" i="2" l="1"/>
  <c r="Z631" i="2"/>
  <c r="AL629" i="2"/>
  <c r="AZ629" i="2" s="1"/>
  <c r="U633" i="2"/>
  <c r="V633" i="2" s="1"/>
  <c r="K636" i="2"/>
  <c r="J636" i="2"/>
  <c r="Z632" i="2"/>
  <c r="AA632" i="2"/>
  <c r="AY625" i="2"/>
  <c r="AU625" i="2"/>
  <c r="AW625" i="2" s="1"/>
  <c r="W633" i="2"/>
  <c r="X633" i="2"/>
  <c r="AY626" i="2"/>
  <c r="AU626" i="2"/>
  <c r="AW626" i="2" s="1"/>
  <c r="L635" i="2"/>
  <c r="AY627" i="2"/>
  <c r="AU627" i="2"/>
  <c r="AW627" i="2" s="1"/>
  <c r="AY624" i="2"/>
  <c r="AU624" i="2"/>
  <c r="AW624" i="2" s="1"/>
  <c r="M634" i="2"/>
  <c r="N634" i="2"/>
  <c r="Z630" i="2"/>
  <c r="AA630" i="2"/>
  <c r="AB631" i="2"/>
  <c r="AC631" i="2" s="1"/>
  <c r="AD631" i="2" s="1"/>
  <c r="AE631" i="2" s="1"/>
  <c r="AF631" i="2" s="1"/>
  <c r="AH631" i="2" s="1"/>
  <c r="AI631" i="2" s="1"/>
  <c r="AG631" i="2"/>
  <c r="A638" i="2"/>
  <c r="B637" i="2"/>
  <c r="C637" i="2" s="1"/>
  <c r="D637" i="2" s="1"/>
  <c r="E637" i="2" s="1"/>
  <c r="F637" i="2" s="1"/>
  <c r="G637" i="2" s="1"/>
  <c r="H637" i="2" s="1"/>
  <c r="I637" i="2" s="1"/>
  <c r="AL628" i="2"/>
  <c r="I707" i="1"/>
  <c r="K707" i="1"/>
  <c r="H707" i="1"/>
  <c r="J707" i="1"/>
  <c r="G708" i="1"/>
  <c r="AN629" i="2" l="1"/>
  <c r="AM629" i="2"/>
  <c r="L636" i="2"/>
  <c r="Y633" i="2"/>
  <c r="Z633" i="2" s="1"/>
  <c r="K637" i="2"/>
  <c r="J637" i="2"/>
  <c r="AT629" i="2"/>
  <c r="AX629" i="2" s="1"/>
  <c r="AO629" i="2"/>
  <c r="AP629" i="2" s="1"/>
  <c r="AQ629" i="2" s="1"/>
  <c r="AR629" i="2" s="1"/>
  <c r="AS629" i="2" s="1"/>
  <c r="B638" i="2"/>
  <c r="C638" i="2" s="1"/>
  <c r="D638" i="2" s="1"/>
  <c r="E638" i="2" s="1"/>
  <c r="F638" i="2" s="1"/>
  <c r="G638" i="2" s="1"/>
  <c r="H638" i="2" s="1"/>
  <c r="I638" i="2" s="1"/>
  <c r="A639" i="2"/>
  <c r="AB630" i="2"/>
  <c r="AC630" i="2" s="1"/>
  <c r="AD630" i="2" s="1"/>
  <c r="AE630" i="2" s="1"/>
  <c r="AF630" i="2" s="1"/>
  <c r="AG630" i="2"/>
  <c r="M636" i="2"/>
  <c r="N636" i="2"/>
  <c r="AZ628" i="2"/>
  <c r="AM628" i="2"/>
  <c r="AN628" i="2"/>
  <c r="M635" i="2"/>
  <c r="N635" i="2"/>
  <c r="AG632" i="2"/>
  <c r="AB632" i="2"/>
  <c r="AC632" i="2" s="1"/>
  <c r="AD632" i="2" s="1"/>
  <c r="AE632" i="2" s="1"/>
  <c r="AF632" i="2" s="1"/>
  <c r="AH632" i="2" s="1"/>
  <c r="AI632" i="2" s="1"/>
  <c r="AJ631" i="2"/>
  <c r="AK631" i="2"/>
  <c r="BA631" i="2"/>
  <c r="O634" i="2"/>
  <c r="P634" i="2" s="1"/>
  <c r="Q634" i="2" s="1"/>
  <c r="R634" i="2" s="1"/>
  <c r="S634" i="2" s="1"/>
  <c r="T634" i="2"/>
  <c r="J708" i="1"/>
  <c r="G709" i="1"/>
  <c r="H708" i="1"/>
  <c r="K708" i="1"/>
  <c r="I708" i="1"/>
  <c r="U634" i="2" l="1"/>
  <c r="V634" i="2" s="1"/>
  <c r="AA633" i="2"/>
  <c r="AH630" i="2"/>
  <c r="AI630" i="2" s="1"/>
  <c r="BA630" i="2" s="1"/>
  <c r="J638" i="2"/>
  <c r="K638" i="2"/>
  <c r="O636" i="2"/>
  <c r="P636" i="2" s="1"/>
  <c r="Q636" i="2" s="1"/>
  <c r="R636" i="2" s="1"/>
  <c r="S636" i="2" s="1"/>
  <c r="T636" i="2"/>
  <c r="W634" i="2"/>
  <c r="X634" i="2"/>
  <c r="T635" i="2"/>
  <c r="O635" i="2"/>
  <c r="P635" i="2" s="1"/>
  <c r="Q635" i="2" s="1"/>
  <c r="R635" i="2" s="1"/>
  <c r="S635" i="2" s="1"/>
  <c r="L637" i="2"/>
  <c r="BA632" i="2"/>
  <c r="AK632" i="2"/>
  <c r="AJ632" i="2"/>
  <c r="AJ630" i="2"/>
  <c r="B639" i="2"/>
  <c r="C639" i="2" s="1"/>
  <c r="D639" i="2" s="1"/>
  <c r="E639" i="2" s="1"/>
  <c r="F639" i="2" s="1"/>
  <c r="G639" i="2" s="1"/>
  <c r="H639" i="2" s="1"/>
  <c r="I639" i="2" s="1"/>
  <c r="A640" i="2"/>
  <c r="AG633" i="2"/>
  <c r="AB633" i="2"/>
  <c r="AC633" i="2" s="1"/>
  <c r="AD633" i="2" s="1"/>
  <c r="AE633" i="2" s="1"/>
  <c r="AF633" i="2" s="1"/>
  <c r="AH633" i="2" s="1"/>
  <c r="AI633" i="2" s="1"/>
  <c r="AT628" i="2"/>
  <c r="AX628" i="2" s="1"/>
  <c r="AO628" i="2"/>
  <c r="AP628" i="2" s="1"/>
  <c r="AQ628" i="2" s="1"/>
  <c r="AR628" i="2" s="1"/>
  <c r="AS628" i="2" s="1"/>
  <c r="AY629" i="2"/>
  <c r="AU629" i="2"/>
  <c r="AW629" i="2" s="1"/>
  <c r="AL631" i="2"/>
  <c r="G710" i="1"/>
  <c r="H709" i="1"/>
  <c r="J709" i="1"/>
  <c r="K709" i="1"/>
  <c r="I709" i="1"/>
  <c r="AK630" i="2" l="1"/>
  <c r="U636" i="2"/>
  <c r="V636" i="2" s="1"/>
  <c r="X636" i="2" s="1"/>
  <c r="AL630" i="2"/>
  <c r="AM630" i="2" s="1"/>
  <c r="Y634" i="2"/>
  <c r="L638" i="2"/>
  <c r="N638" i="2" s="1"/>
  <c r="J639" i="2"/>
  <c r="K639" i="2"/>
  <c r="A641" i="2"/>
  <c r="B640" i="2"/>
  <c r="C640" i="2" s="1"/>
  <c r="D640" i="2" s="1"/>
  <c r="E640" i="2" s="1"/>
  <c r="F640" i="2" s="1"/>
  <c r="G640" i="2" s="1"/>
  <c r="H640" i="2" s="1"/>
  <c r="I640" i="2" s="1"/>
  <c r="AZ630" i="2"/>
  <c r="AN630" i="2"/>
  <c r="M637" i="2"/>
  <c r="N637" i="2"/>
  <c r="Z634" i="2"/>
  <c r="AA634" i="2"/>
  <c r="AK633" i="2"/>
  <c r="AJ633" i="2"/>
  <c r="BA633" i="2"/>
  <c r="AM631" i="2"/>
  <c r="AZ631" i="2"/>
  <c r="AN631" i="2"/>
  <c r="AY628" i="2"/>
  <c r="AU628" i="2"/>
  <c r="AW628" i="2" s="1"/>
  <c r="AL632" i="2"/>
  <c r="U635" i="2"/>
  <c r="V635" i="2" s="1"/>
  <c r="H710" i="1"/>
  <c r="G711" i="1"/>
  <c r="K710" i="1"/>
  <c r="J710" i="1"/>
  <c r="I710" i="1"/>
  <c r="W636" i="2" l="1"/>
  <c r="Y636" i="2" s="1"/>
  <c r="M638" i="2"/>
  <c r="L639" i="2"/>
  <c r="K640" i="2"/>
  <c r="J640" i="2"/>
  <c r="AT631" i="2"/>
  <c r="AX631" i="2" s="1"/>
  <c r="AO631" i="2"/>
  <c r="AP631" i="2" s="1"/>
  <c r="AQ631" i="2" s="1"/>
  <c r="AR631" i="2" s="1"/>
  <c r="AS631" i="2" s="1"/>
  <c r="AT630" i="2"/>
  <c r="AX630" i="2" s="1"/>
  <c r="AO630" i="2"/>
  <c r="AP630" i="2" s="1"/>
  <c r="AQ630" i="2" s="1"/>
  <c r="AR630" i="2" s="1"/>
  <c r="AS630" i="2" s="1"/>
  <c r="M639" i="2"/>
  <c r="N639" i="2"/>
  <c r="AB634" i="2"/>
  <c r="AC634" i="2" s="1"/>
  <c r="AD634" i="2" s="1"/>
  <c r="AE634" i="2" s="1"/>
  <c r="AF634" i="2" s="1"/>
  <c r="AG634" i="2"/>
  <c r="AL633" i="2"/>
  <c r="X635" i="2"/>
  <c r="W635" i="2"/>
  <c r="AM632" i="2"/>
  <c r="AZ632" i="2"/>
  <c r="AN632" i="2"/>
  <c r="T638" i="2"/>
  <c r="O638" i="2"/>
  <c r="P638" i="2" s="1"/>
  <c r="Q638" i="2" s="1"/>
  <c r="R638" i="2" s="1"/>
  <c r="S638" i="2" s="1"/>
  <c r="T637" i="2"/>
  <c r="O637" i="2"/>
  <c r="P637" i="2" s="1"/>
  <c r="Q637" i="2" s="1"/>
  <c r="R637" i="2" s="1"/>
  <c r="S637" i="2" s="1"/>
  <c r="A642" i="2"/>
  <c r="B641" i="2"/>
  <c r="C641" i="2" s="1"/>
  <c r="D641" i="2" s="1"/>
  <c r="E641" i="2" s="1"/>
  <c r="F641" i="2" s="1"/>
  <c r="G641" i="2" s="1"/>
  <c r="H641" i="2" s="1"/>
  <c r="I641" i="2" s="1"/>
  <c r="H711" i="1"/>
  <c r="J711" i="1"/>
  <c r="I711" i="1"/>
  <c r="G712" i="1"/>
  <c r="K711" i="1"/>
  <c r="AA636" i="2" l="1"/>
  <c r="Z636" i="2"/>
  <c r="AB636" i="2" s="1"/>
  <c r="AC636" i="2" s="1"/>
  <c r="AD636" i="2" s="1"/>
  <c r="AE636" i="2" s="1"/>
  <c r="AF636" i="2" s="1"/>
  <c r="U637" i="2"/>
  <c r="V637" i="2" s="1"/>
  <c r="AH634" i="2"/>
  <c r="AI634" i="2" s="1"/>
  <c r="BA634" i="2" s="1"/>
  <c r="Y635" i="2"/>
  <c r="AA635" i="2" s="1"/>
  <c r="J641" i="2"/>
  <c r="K641" i="2"/>
  <c r="AM633" i="2"/>
  <c r="AZ633" i="2"/>
  <c r="AN633" i="2"/>
  <c r="T639" i="2"/>
  <c r="O639" i="2"/>
  <c r="P639" i="2" s="1"/>
  <c r="Q639" i="2" s="1"/>
  <c r="R639" i="2" s="1"/>
  <c r="S639" i="2" s="1"/>
  <c r="U639" i="2" s="1"/>
  <c r="V639" i="2" s="1"/>
  <c r="W637" i="2"/>
  <c r="X637" i="2"/>
  <c r="AY631" i="2"/>
  <c r="AU631" i="2"/>
  <c r="AW631" i="2" s="1"/>
  <c r="L640" i="2"/>
  <c r="AG636" i="2"/>
  <c r="B642" i="2"/>
  <c r="C642" i="2" s="1"/>
  <c r="D642" i="2" s="1"/>
  <c r="E642" i="2" s="1"/>
  <c r="F642" i="2" s="1"/>
  <c r="G642" i="2" s="1"/>
  <c r="H642" i="2" s="1"/>
  <c r="I642" i="2" s="1"/>
  <c r="A643" i="2"/>
  <c r="AO632" i="2"/>
  <c r="AP632" i="2" s="1"/>
  <c r="AQ632" i="2" s="1"/>
  <c r="AR632" i="2" s="1"/>
  <c r="AS632" i="2" s="1"/>
  <c r="AT632" i="2"/>
  <c r="AX632" i="2" s="1"/>
  <c r="AY630" i="2"/>
  <c r="AU630" i="2"/>
  <c r="AW630" i="2" s="1"/>
  <c r="U638" i="2"/>
  <c r="V638" i="2" s="1"/>
  <c r="K712" i="1"/>
  <c r="G713" i="1"/>
  <c r="H712" i="1"/>
  <c r="J712" i="1"/>
  <c r="I712" i="1"/>
  <c r="Z635" i="2" l="1"/>
  <c r="AJ634" i="2"/>
  <c r="AK634" i="2"/>
  <c r="L641" i="2"/>
  <c r="X638" i="2"/>
  <c r="W638" i="2"/>
  <c r="AY632" i="2"/>
  <c r="AU632" i="2"/>
  <c r="AW632" i="2" s="1"/>
  <c r="B643" i="2"/>
  <c r="C643" i="2" s="1"/>
  <c r="D643" i="2" s="1"/>
  <c r="E643" i="2" s="1"/>
  <c r="F643" i="2" s="1"/>
  <c r="G643" i="2" s="1"/>
  <c r="H643" i="2" s="1"/>
  <c r="I643" i="2" s="1"/>
  <c r="A644" i="2"/>
  <c r="AG635" i="2"/>
  <c r="AB635" i="2"/>
  <c r="AC635" i="2" s="1"/>
  <c r="AD635" i="2" s="1"/>
  <c r="AE635" i="2" s="1"/>
  <c r="AF635" i="2" s="1"/>
  <c r="AH635" i="2" s="1"/>
  <c r="AI635" i="2" s="1"/>
  <c r="M641" i="2"/>
  <c r="N641" i="2"/>
  <c r="AL634" i="2"/>
  <c r="J642" i="2"/>
  <c r="K642" i="2"/>
  <c r="AH636" i="2"/>
  <c r="AI636" i="2" s="1"/>
  <c r="W639" i="2"/>
  <c r="X639" i="2"/>
  <c r="AO633" i="2"/>
  <c r="AP633" i="2" s="1"/>
  <c r="AQ633" i="2" s="1"/>
  <c r="AR633" i="2" s="1"/>
  <c r="AS633" i="2" s="1"/>
  <c r="AT633" i="2"/>
  <c r="AX633" i="2" s="1"/>
  <c r="M640" i="2"/>
  <c r="N640" i="2"/>
  <c r="Y637" i="2"/>
  <c r="H713" i="1"/>
  <c r="J713" i="1"/>
  <c r="G714" i="1"/>
  <c r="I713" i="1"/>
  <c r="K713" i="1"/>
  <c r="Y638" i="2" l="1"/>
  <c r="L642" i="2"/>
  <c r="K643" i="2"/>
  <c r="J643" i="2"/>
  <c r="AY633" i="2"/>
  <c r="AU633" i="2"/>
  <c r="AW633" i="2" s="1"/>
  <c r="T641" i="2"/>
  <c r="O641" i="2"/>
  <c r="P641" i="2" s="1"/>
  <c r="Q641" i="2" s="1"/>
  <c r="R641" i="2" s="1"/>
  <c r="S641" i="2" s="1"/>
  <c r="U641" i="2" s="1"/>
  <c r="V641" i="2" s="1"/>
  <c r="AJ636" i="2"/>
  <c r="BA636" i="2"/>
  <c r="AK636" i="2"/>
  <c r="Z638" i="2"/>
  <c r="AA638" i="2"/>
  <c r="Z637" i="2"/>
  <c r="AA637" i="2"/>
  <c r="T640" i="2"/>
  <c r="O640" i="2"/>
  <c r="P640" i="2" s="1"/>
  <c r="Q640" i="2" s="1"/>
  <c r="R640" i="2" s="1"/>
  <c r="S640" i="2" s="1"/>
  <c r="AZ634" i="2"/>
  <c r="AM634" i="2"/>
  <c r="AN634" i="2"/>
  <c r="A645" i="2"/>
  <c r="B644" i="2"/>
  <c r="C644" i="2" s="1"/>
  <c r="D644" i="2" s="1"/>
  <c r="E644" i="2" s="1"/>
  <c r="F644" i="2" s="1"/>
  <c r="G644" i="2" s="1"/>
  <c r="H644" i="2" s="1"/>
  <c r="I644" i="2" s="1"/>
  <c r="Y639" i="2"/>
  <c r="M642" i="2"/>
  <c r="N642" i="2"/>
  <c r="AJ635" i="2"/>
  <c r="BA635" i="2"/>
  <c r="AK635" i="2"/>
  <c r="G715" i="1"/>
  <c r="I714" i="1"/>
  <c r="J714" i="1"/>
  <c r="K714" i="1"/>
  <c r="H714" i="1"/>
  <c r="AL635" i="2" l="1"/>
  <c r="J644" i="2"/>
  <c r="K644" i="2"/>
  <c r="O642" i="2"/>
  <c r="P642" i="2" s="1"/>
  <c r="Q642" i="2" s="1"/>
  <c r="R642" i="2" s="1"/>
  <c r="S642" i="2" s="1"/>
  <c r="T642" i="2"/>
  <c r="AT634" i="2"/>
  <c r="AX634" i="2" s="1"/>
  <c r="AO634" i="2"/>
  <c r="AP634" i="2" s="1"/>
  <c r="AQ634" i="2" s="1"/>
  <c r="AR634" i="2" s="1"/>
  <c r="AS634" i="2" s="1"/>
  <c r="AB638" i="2"/>
  <c r="AC638" i="2" s="1"/>
  <c r="AD638" i="2" s="1"/>
  <c r="AE638" i="2" s="1"/>
  <c r="AF638" i="2" s="1"/>
  <c r="AG638" i="2"/>
  <c r="W641" i="2"/>
  <c r="X641" i="2"/>
  <c r="L643" i="2"/>
  <c r="U640" i="2"/>
  <c r="V640" i="2" s="1"/>
  <c r="AL636" i="2"/>
  <c r="AM635" i="2"/>
  <c r="AZ635" i="2"/>
  <c r="AN635" i="2"/>
  <c r="Z639" i="2"/>
  <c r="AA639" i="2"/>
  <c r="B645" i="2"/>
  <c r="C645" i="2" s="1"/>
  <c r="D645" i="2" s="1"/>
  <c r="E645" i="2" s="1"/>
  <c r="F645" i="2" s="1"/>
  <c r="G645" i="2" s="1"/>
  <c r="H645" i="2" s="1"/>
  <c r="I645" i="2" s="1"/>
  <c r="A646" i="2"/>
  <c r="AB637" i="2"/>
  <c r="AC637" i="2" s="1"/>
  <c r="AD637" i="2" s="1"/>
  <c r="AE637" i="2" s="1"/>
  <c r="AF637" i="2" s="1"/>
  <c r="AG637" i="2"/>
  <c r="K715" i="1"/>
  <c r="J715" i="1"/>
  <c r="G716" i="1"/>
  <c r="H715" i="1"/>
  <c r="I715" i="1"/>
  <c r="AH637" i="2" l="1"/>
  <c r="AI637" i="2" s="1"/>
  <c r="AH638" i="2"/>
  <c r="AI638" i="2" s="1"/>
  <c r="U642" i="2"/>
  <c r="V642" i="2" s="1"/>
  <c r="L644" i="2"/>
  <c r="K645" i="2"/>
  <c r="J645" i="2"/>
  <c r="M643" i="2"/>
  <c r="N643" i="2"/>
  <c r="AB639" i="2"/>
  <c r="AC639" i="2" s="1"/>
  <c r="AD639" i="2" s="1"/>
  <c r="AE639" i="2" s="1"/>
  <c r="AF639" i="2" s="1"/>
  <c r="AH639" i="2" s="1"/>
  <c r="AI639" i="2" s="1"/>
  <c r="AG639" i="2"/>
  <c r="AM636" i="2"/>
  <c r="AZ636" i="2"/>
  <c r="AN636" i="2"/>
  <c r="M644" i="2"/>
  <c r="N644" i="2"/>
  <c r="Y641" i="2"/>
  <c r="AO635" i="2"/>
  <c r="AP635" i="2" s="1"/>
  <c r="AQ635" i="2" s="1"/>
  <c r="AR635" i="2" s="1"/>
  <c r="AS635" i="2" s="1"/>
  <c r="AT635" i="2"/>
  <c r="AX635" i="2" s="1"/>
  <c r="AY634" i="2"/>
  <c r="AU634" i="2"/>
  <c r="AW634" i="2" s="1"/>
  <c r="AJ638" i="2"/>
  <c r="BA638" i="2"/>
  <c r="AK638" i="2"/>
  <c r="X642" i="2"/>
  <c r="W642" i="2"/>
  <c r="BA637" i="2"/>
  <c r="AK637" i="2"/>
  <c r="AJ637" i="2"/>
  <c r="B646" i="2"/>
  <c r="C646" i="2" s="1"/>
  <c r="D646" i="2" s="1"/>
  <c r="E646" i="2" s="1"/>
  <c r="F646" i="2" s="1"/>
  <c r="G646" i="2" s="1"/>
  <c r="H646" i="2" s="1"/>
  <c r="I646" i="2" s="1"/>
  <c r="A647" i="2"/>
  <c r="X640" i="2"/>
  <c r="W640" i="2"/>
  <c r="I716" i="1"/>
  <c r="H716" i="1"/>
  <c r="J716" i="1"/>
  <c r="G717" i="1"/>
  <c r="K716" i="1"/>
  <c r="Y642" i="2" l="1"/>
  <c r="Y640" i="2"/>
  <c r="Z640" i="2" s="1"/>
  <c r="AL637" i="2"/>
  <c r="AL638" i="2"/>
  <c r="AN638" i="2" s="1"/>
  <c r="K646" i="2"/>
  <c r="J646" i="2"/>
  <c r="L646" i="2" s="1"/>
  <c r="AK639" i="2"/>
  <c r="AJ639" i="2"/>
  <c r="BA639" i="2"/>
  <c r="Z642" i="2"/>
  <c r="AA642" i="2"/>
  <c r="A648" i="2"/>
  <c r="B647" i="2"/>
  <c r="C647" i="2" s="1"/>
  <c r="D647" i="2" s="1"/>
  <c r="E647" i="2" s="1"/>
  <c r="F647" i="2" s="1"/>
  <c r="G647" i="2" s="1"/>
  <c r="H647" i="2" s="1"/>
  <c r="I647" i="2" s="1"/>
  <c r="T644" i="2"/>
  <c r="O644" i="2"/>
  <c r="P644" i="2" s="1"/>
  <c r="Q644" i="2" s="1"/>
  <c r="R644" i="2" s="1"/>
  <c r="S644" i="2" s="1"/>
  <c r="U644" i="2" s="1"/>
  <c r="V644" i="2" s="1"/>
  <c r="L645" i="2"/>
  <c r="AO636" i="2"/>
  <c r="AP636" i="2" s="1"/>
  <c r="AQ636" i="2" s="1"/>
  <c r="AR636" i="2" s="1"/>
  <c r="AS636" i="2" s="1"/>
  <c r="AT636" i="2"/>
  <c r="AX636" i="2" s="1"/>
  <c r="O643" i="2"/>
  <c r="P643" i="2" s="1"/>
  <c r="Q643" i="2" s="1"/>
  <c r="R643" i="2" s="1"/>
  <c r="S643" i="2" s="1"/>
  <c r="T643" i="2"/>
  <c r="AY635" i="2"/>
  <c r="AU635" i="2"/>
  <c r="AW635" i="2" s="1"/>
  <c r="AZ637" i="2"/>
  <c r="AM637" i="2"/>
  <c r="AN637" i="2"/>
  <c r="Z641" i="2"/>
  <c r="AA641" i="2"/>
  <c r="J717" i="1"/>
  <c r="G718" i="1"/>
  <c r="I717" i="1"/>
  <c r="H717" i="1"/>
  <c r="K717" i="1"/>
  <c r="AA640" i="2" l="1"/>
  <c r="AM638" i="2"/>
  <c r="AZ638" i="2"/>
  <c r="AL639" i="2"/>
  <c r="U643" i="2"/>
  <c r="V643" i="2" s="1"/>
  <c r="X643" i="2" s="1"/>
  <c r="K647" i="2"/>
  <c r="J647" i="2"/>
  <c r="AO637" i="2"/>
  <c r="AP637" i="2" s="1"/>
  <c r="AQ637" i="2" s="1"/>
  <c r="AR637" i="2" s="1"/>
  <c r="AS637" i="2" s="1"/>
  <c r="AT637" i="2"/>
  <c r="AX637" i="2" s="1"/>
  <c r="AO638" i="2"/>
  <c r="AP638" i="2" s="1"/>
  <c r="AQ638" i="2" s="1"/>
  <c r="AR638" i="2" s="1"/>
  <c r="AS638" i="2" s="1"/>
  <c r="AT638" i="2"/>
  <c r="AX638" i="2" s="1"/>
  <c r="AY636" i="2"/>
  <c r="AU636" i="2"/>
  <c r="AW636" i="2" s="1"/>
  <c r="AG642" i="2"/>
  <c r="AB642" i="2"/>
  <c r="AC642" i="2" s="1"/>
  <c r="AD642" i="2" s="1"/>
  <c r="AE642" i="2" s="1"/>
  <c r="AF642" i="2" s="1"/>
  <c r="AH642" i="2" s="1"/>
  <c r="AI642" i="2" s="1"/>
  <c r="M646" i="2"/>
  <c r="N646" i="2"/>
  <c r="AB641" i="2"/>
  <c r="AC641" i="2" s="1"/>
  <c r="AD641" i="2" s="1"/>
  <c r="AE641" i="2" s="1"/>
  <c r="AF641" i="2" s="1"/>
  <c r="AG641" i="2"/>
  <c r="X644" i="2"/>
  <c r="W644" i="2"/>
  <c r="AB640" i="2"/>
  <c r="AC640" i="2" s="1"/>
  <c r="AD640" i="2" s="1"/>
  <c r="AE640" i="2" s="1"/>
  <c r="AF640" i="2" s="1"/>
  <c r="AG640" i="2"/>
  <c r="M645" i="2"/>
  <c r="N645" i="2"/>
  <c r="A649" i="2"/>
  <c r="B648" i="2"/>
  <c r="C648" i="2" s="1"/>
  <c r="D648" i="2" s="1"/>
  <c r="E648" i="2" s="1"/>
  <c r="F648" i="2" s="1"/>
  <c r="G648" i="2" s="1"/>
  <c r="H648" i="2" s="1"/>
  <c r="I648" i="2" s="1"/>
  <c r="AM639" i="2"/>
  <c r="AZ639" i="2"/>
  <c r="AN639" i="2"/>
  <c r="J718" i="1"/>
  <c r="G719" i="1"/>
  <c r="K718" i="1"/>
  <c r="I718" i="1"/>
  <c r="H718" i="1"/>
  <c r="AH640" i="2" l="1"/>
  <c r="AI640" i="2" s="1"/>
  <c r="AK640" i="2" s="1"/>
  <c r="W643" i="2"/>
  <c r="AH641" i="2"/>
  <c r="AI641" i="2" s="1"/>
  <c r="J648" i="2"/>
  <c r="K648" i="2"/>
  <c r="AJ641" i="2"/>
  <c r="AK641" i="2"/>
  <c r="BA641" i="2"/>
  <c r="AY638" i="2"/>
  <c r="AU638" i="2"/>
  <c r="AW638" i="2" s="1"/>
  <c r="AJ642" i="2"/>
  <c r="BA642" i="2"/>
  <c r="AK642" i="2"/>
  <c r="Y643" i="2"/>
  <c r="L647" i="2"/>
  <c r="T645" i="2"/>
  <c r="O645" i="2"/>
  <c r="P645" i="2" s="1"/>
  <c r="Q645" i="2" s="1"/>
  <c r="R645" i="2" s="1"/>
  <c r="S645" i="2" s="1"/>
  <c r="AJ640" i="2"/>
  <c r="BA640" i="2"/>
  <c r="O646" i="2"/>
  <c r="P646" i="2" s="1"/>
  <c r="Q646" i="2" s="1"/>
  <c r="R646" i="2" s="1"/>
  <c r="S646" i="2" s="1"/>
  <c r="U646" i="2" s="1"/>
  <c r="V646" i="2" s="1"/>
  <c r="T646" i="2"/>
  <c r="AY637" i="2"/>
  <c r="AU637" i="2"/>
  <c r="AW637" i="2" s="1"/>
  <c r="AO639" i="2"/>
  <c r="AP639" i="2" s="1"/>
  <c r="AQ639" i="2" s="1"/>
  <c r="AR639" i="2" s="1"/>
  <c r="AS639" i="2" s="1"/>
  <c r="AT639" i="2"/>
  <c r="AX639" i="2" s="1"/>
  <c r="B649" i="2"/>
  <c r="C649" i="2" s="1"/>
  <c r="D649" i="2" s="1"/>
  <c r="E649" i="2" s="1"/>
  <c r="F649" i="2" s="1"/>
  <c r="G649" i="2" s="1"/>
  <c r="H649" i="2" s="1"/>
  <c r="I649" i="2" s="1"/>
  <c r="A650" i="2"/>
  <c r="Y644" i="2"/>
  <c r="K719" i="1"/>
  <c r="G720" i="1"/>
  <c r="J719" i="1"/>
  <c r="H719" i="1"/>
  <c r="I719" i="1"/>
  <c r="U645" i="2" l="1"/>
  <c r="V645" i="2" s="1"/>
  <c r="AL641" i="2"/>
  <c r="AM641" i="2" s="1"/>
  <c r="L648" i="2"/>
  <c r="Z644" i="2"/>
  <c r="AA644" i="2"/>
  <c r="K649" i="2"/>
  <c r="J649" i="2"/>
  <c r="L649" i="2" s="1"/>
  <c r="M648" i="2"/>
  <c r="N648" i="2"/>
  <c r="A651" i="2"/>
  <c r="B650" i="2"/>
  <c r="C650" i="2" s="1"/>
  <c r="D650" i="2" s="1"/>
  <c r="E650" i="2" s="1"/>
  <c r="F650" i="2" s="1"/>
  <c r="G650" i="2" s="1"/>
  <c r="H650" i="2" s="1"/>
  <c r="I650" i="2" s="1"/>
  <c r="X645" i="2"/>
  <c r="W645" i="2"/>
  <c r="W646" i="2"/>
  <c r="X646" i="2"/>
  <c r="Z643" i="2"/>
  <c r="AA643" i="2"/>
  <c r="AY639" i="2"/>
  <c r="AU639" i="2"/>
  <c r="AW639" i="2" s="1"/>
  <c r="M647" i="2"/>
  <c r="N647" i="2"/>
  <c r="AL640" i="2"/>
  <c r="AL642" i="2"/>
  <c r="K720" i="1"/>
  <c r="H720" i="1"/>
  <c r="I720" i="1"/>
  <c r="J720" i="1"/>
  <c r="G721" i="1"/>
  <c r="AN641" i="2" l="1"/>
  <c r="AO641" i="2" s="1"/>
  <c r="AP641" i="2" s="1"/>
  <c r="AQ641" i="2" s="1"/>
  <c r="AR641" i="2" s="1"/>
  <c r="AS641" i="2" s="1"/>
  <c r="AZ641" i="2"/>
  <c r="J650" i="2"/>
  <c r="K650" i="2"/>
  <c r="AM640" i="2"/>
  <c r="AZ640" i="2"/>
  <c r="AN640" i="2"/>
  <c r="O648" i="2"/>
  <c r="P648" i="2" s="1"/>
  <c r="Q648" i="2" s="1"/>
  <c r="R648" i="2" s="1"/>
  <c r="S648" i="2" s="1"/>
  <c r="U648" i="2" s="1"/>
  <c r="V648" i="2" s="1"/>
  <c r="T648" i="2"/>
  <c r="AG644" i="2"/>
  <c r="AB644" i="2"/>
  <c r="AC644" i="2" s="1"/>
  <c r="AD644" i="2" s="1"/>
  <c r="AE644" i="2" s="1"/>
  <c r="AF644" i="2" s="1"/>
  <c r="AH644" i="2" s="1"/>
  <c r="AI644" i="2" s="1"/>
  <c r="Y645" i="2"/>
  <c r="AG643" i="2"/>
  <c r="AB643" i="2"/>
  <c r="AC643" i="2" s="1"/>
  <c r="AD643" i="2" s="1"/>
  <c r="AE643" i="2" s="1"/>
  <c r="AF643" i="2" s="1"/>
  <c r="AH643" i="2" s="1"/>
  <c r="AI643" i="2" s="1"/>
  <c r="AM642" i="2"/>
  <c r="AZ642" i="2"/>
  <c r="AN642" i="2"/>
  <c r="AT641" i="2"/>
  <c r="AX641" i="2" s="1"/>
  <c r="Y646" i="2"/>
  <c r="O647" i="2"/>
  <c r="P647" i="2" s="1"/>
  <c r="Q647" i="2" s="1"/>
  <c r="R647" i="2" s="1"/>
  <c r="S647" i="2" s="1"/>
  <c r="T647" i="2"/>
  <c r="A652" i="2"/>
  <c r="B651" i="2"/>
  <c r="C651" i="2" s="1"/>
  <c r="D651" i="2" s="1"/>
  <c r="E651" i="2" s="1"/>
  <c r="F651" i="2" s="1"/>
  <c r="G651" i="2" s="1"/>
  <c r="H651" i="2" s="1"/>
  <c r="I651" i="2" s="1"/>
  <c r="M649" i="2"/>
  <c r="N649" i="2"/>
  <c r="G722" i="1"/>
  <c r="J721" i="1"/>
  <c r="H721" i="1"/>
  <c r="K721" i="1"/>
  <c r="I721" i="1"/>
  <c r="L650" i="2" l="1"/>
  <c r="J651" i="2"/>
  <c r="K651" i="2"/>
  <c r="A653" i="2"/>
  <c r="B652" i="2"/>
  <c r="C652" i="2" s="1"/>
  <c r="D652" i="2" s="1"/>
  <c r="E652" i="2" s="1"/>
  <c r="F652" i="2" s="1"/>
  <c r="G652" i="2" s="1"/>
  <c r="H652" i="2" s="1"/>
  <c r="I652" i="2" s="1"/>
  <c r="AO642" i="2"/>
  <c r="AP642" i="2" s="1"/>
  <c r="AQ642" i="2" s="1"/>
  <c r="AR642" i="2" s="1"/>
  <c r="AS642" i="2" s="1"/>
  <c r="AT642" i="2"/>
  <c r="AX642" i="2" s="1"/>
  <c r="AK644" i="2"/>
  <c r="AJ644" i="2"/>
  <c r="BA644" i="2"/>
  <c r="M650" i="2"/>
  <c r="N650" i="2"/>
  <c r="Z646" i="2"/>
  <c r="AA646" i="2"/>
  <c r="Z645" i="2"/>
  <c r="AA645" i="2"/>
  <c r="X648" i="2"/>
  <c r="W648" i="2"/>
  <c r="T649" i="2"/>
  <c r="O649" i="2"/>
  <c r="P649" i="2" s="1"/>
  <c r="Q649" i="2" s="1"/>
  <c r="R649" i="2" s="1"/>
  <c r="S649" i="2" s="1"/>
  <c r="U649" i="2" s="1"/>
  <c r="V649" i="2" s="1"/>
  <c r="AT640" i="2"/>
  <c r="AX640" i="2" s="1"/>
  <c r="AO640" i="2"/>
  <c r="AP640" i="2" s="1"/>
  <c r="AQ640" i="2" s="1"/>
  <c r="AR640" i="2" s="1"/>
  <c r="AS640" i="2" s="1"/>
  <c r="U647" i="2"/>
  <c r="V647" i="2" s="1"/>
  <c r="AY641" i="2"/>
  <c r="AU641" i="2"/>
  <c r="AW641" i="2" s="1"/>
  <c r="AJ643" i="2"/>
  <c r="AK643" i="2"/>
  <c r="BA643" i="2"/>
  <c r="J722" i="1"/>
  <c r="I722" i="1"/>
  <c r="H722" i="1"/>
  <c r="K722" i="1"/>
  <c r="G723" i="1"/>
  <c r="AL644" i="2" l="1"/>
  <c r="AZ644" i="2" s="1"/>
  <c r="Y648" i="2"/>
  <c r="AL643" i="2"/>
  <c r="AZ643" i="2" s="1"/>
  <c r="L651" i="2"/>
  <c r="N651" i="2" s="1"/>
  <c r="J652" i="2"/>
  <c r="K652" i="2"/>
  <c r="W647" i="2"/>
  <c r="X647" i="2"/>
  <c r="AG645" i="2"/>
  <c r="AB645" i="2"/>
  <c r="AC645" i="2" s="1"/>
  <c r="AD645" i="2" s="1"/>
  <c r="AE645" i="2" s="1"/>
  <c r="AF645" i="2" s="1"/>
  <c r="T650" i="2"/>
  <c r="O650" i="2"/>
  <c r="P650" i="2" s="1"/>
  <c r="Q650" i="2" s="1"/>
  <c r="R650" i="2" s="1"/>
  <c r="S650" i="2" s="1"/>
  <c r="U650" i="2" s="1"/>
  <c r="V650" i="2" s="1"/>
  <c r="M651" i="2"/>
  <c r="W649" i="2"/>
  <c r="X649" i="2"/>
  <c r="AB646" i="2"/>
  <c r="AC646" i="2" s="1"/>
  <c r="AD646" i="2" s="1"/>
  <c r="AE646" i="2" s="1"/>
  <c r="AF646" i="2" s="1"/>
  <c r="AG646" i="2"/>
  <c r="AN644" i="2"/>
  <c r="AY640" i="2"/>
  <c r="AU640" i="2"/>
  <c r="AW640" i="2" s="1"/>
  <c r="Z648" i="2"/>
  <c r="AA648" i="2"/>
  <c r="AY642" i="2"/>
  <c r="AU642" i="2"/>
  <c r="AW642" i="2" s="1"/>
  <c r="B653" i="2"/>
  <c r="C653" i="2" s="1"/>
  <c r="D653" i="2" s="1"/>
  <c r="E653" i="2" s="1"/>
  <c r="F653" i="2" s="1"/>
  <c r="G653" i="2" s="1"/>
  <c r="H653" i="2" s="1"/>
  <c r="I653" i="2" s="1"/>
  <c r="A654" i="2"/>
  <c r="G724" i="1"/>
  <c r="K723" i="1"/>
  <c r="H723" i="1"/>
  <c r="I723" i="1"/>
  <c r="J723" i="1"/>
  <c r="AM644" i="2" l="1"/>
  <c r="AH645" i="2"/>
  <c r="AI645" i="2" s="1"/>
  <c r="AM643" i="2"/>
  <c r="AN643" i="2"/>
  <c r="L652" i="2"/>
  <c r="Y647" i="2"/>
  <c r="Z647" i="2" s="1"/>
  <c r="J653" i="2"/>
  <c r="K653" i="2"/>
  <c r="T651" i="2"/>
  <c r="O651" i="2"/>
  <c r="P651" i="2" s="1"/>
  <c r="Q651" i="2" s="1"/>
  <c r="R651" i="2" s="1"/>
  <c r="S651" i="2" s="1"/>
  <c r="U651" i="2" s="1"/>
  <c r="V651" i="2" s="1"/>
  <c r="M652" i="2"/>
  <c r="N652" i="2"/>
  <c r="AH646" i="2"/>
  <c r="AI646" i="2" s="1"/>
  <c r="AK645" i="2"/>
  <c r="AJ645" i="2"/>
  <c r="BA645" i="2"/>
  <c r="AB648" i="2"/>
  <c r="AC648" i="2" s="1"/>
  <c r="AD648" i="2" s="1"/>
  <c r="AE648" i="2" s="1"/>
  <c r="AF648" i="2" s="1"/>
  <c r="AG648" i="2"/>
  <c r="Y649" i="2"/>
  <c r="B654" i="2"/>
  <c r="C654" i="2" s="1"/>
  <c r="D654" i="2" s="1"/>
  <c r="E654" i="2" s="1"/>
  <c r="F654" i="2" s="1"/>
  <c r="G654" i="2" s="1"/>
  <c r="H654" i="2" s="1"/>
  <c r="I654" i="2" s="1"/>
  <c r="A655" i="2"/>
  <c r="AT644" i="2"/>
  <c r="AX644" i="2" s="1"/>
  <c r="AO644" i="2"/>
  <c r="AP644" i="2" s="1"/>
  <c r="AQ644" i="2" s="1"/>
  <c r="AR644" i="2" s="1"/>
  <c r="AS644" i="2" s="1"/>
  <c r="W650" i="2"/>
  <c r="X650" i="2"/>
  <c r="I724" i="1"/>
  <c r="G725" i="1"/>
  <c r="K724" i="1"/>
  <c r="J724" i="1"/>
  <c r="H724" i="1"/>
  <c r="AO643" i="2" l="1"/>
  <c r="AP643" i="2" s="1"/>
  <c r="AQ643" i="2" s="1"/>
  <c r="AR643" i="2" s="1"/>
  <c r="AS643" i="2" s="1"/>
  <c r="AT643" i="2"/>
  <c r="AX643" i="2" s="1"/>
  <c r="AH648" i="2"/>
  <c r="AI648" i="2" s="1"/>
  <c r="AJ648" i="2" s="1"/>
  <c r="AA647" i="2"/>
  <c r="AG647" i="2" s="1"/>
  <c r="Y650" i="2"/>
  <c r="Z650" i="2" s="1"/>
  <c r="L653" i="2"/>
  <c r="N653" i="2" s="1"/>
  <c r="AA650" i="2"/>
  <c r="Z649" i="2"/>
  <c r="AA649" i="2"/>
  <c r="AY643" i="2"/>
  <c r="AU643" i="2"/>
  <c r="AW643" i="2" s="1"/>
  <c r="T652" i="2"/>
  <c r="O652" i="2"/>
  <c r="P652" i="2" s="1"/>
  <c r="Q652" i="2" s="1"/>
  <c r="R652" i="2" s="1"/>
  <c r="S652" i="2" s="1"/>
  <c r="AL645" i="2"/>
  <c r="B655" i="2"/>
  <c r="C655" i="2" s="1"/>
  <c r="D655" i="2" s="1"/>
  <c r="E655" i="2" s="1"/>
  <c r="F655" i="2" s="1"/>
  <c r="G655" i="2" s="1"/>
  <c r="H655" i="2" s="1"/>
  <c r="I655" i="2" s="1"/>
  <c r="A656" i="2"/>
  <c r="AK646" i="2"/>
  <c r="BA646" i="2"/>
  <c r="AJ646" i="2"/>
  <c r="AY644" i="2"/>
  <c r="AU644" i="2"/>
  <c r="AW644" i="2" s="1"/>
  <c r="J654" i="2"/>
  <c r="K654" i="2"/>
  <c r="W651" i="2"/>
  <c r="X651" i="2"/>
  <c r="I725" i="1"/>
  <c r="J725" i="1"/>
  <c r="K725" i="1"/>
  <c r="H725" i="1"/>
  <c r="G726" i="1"/>
  <c r="AK648" i="2" l="1"/>
  <c r="BA648" i="2"/>
  <c r="M653" i="2"/>
  <c r="AB647" i="2"/>
  <c r="AC647" i="2" s="1"/>
  <c r="AD647" i="2" s="1"/>
  <c r="AE647" i="2" s="1"/>
  <c r="AF647" i="2" s="1"/>
  <c r="AH647" i="2" s="1"/>
  <c r="AI647" i="2" s="1"/>
  <c r="AL646" i="2"/>
  <c r="U652" i="2"/>
  <c r="V652" i="2" s="1"/>
  <c r="J655" i="2"/>
  <c r="K655" i="2"/>
  <c r="T653" i="2"/>
  <c r="O653" i="2"/>
  <c r="P653" i="2" s="1"/>
  <c r="Q653" i="2" s="1"/>
  <c r="R653" i="2" s="1"/>
  <c r="S653" i="2" s="1"/>
  <c r="U653" i="2" s="1"/>
  <c r="V653" i="2" s="1"/>
  <c r="AB650" i="2"/>
  <c r="AC650" i="2" s="1"/>
  <c r="AD650" i="2" s="1"/>
  <c r="AE650" i="2" s="1"/>
  <c r="AF650" i="2" s="1"/>
  <c r="AH650" i="2" s="1"/>
  <c r="AI650" i="2" s="1"/>
  <c r="AG650" i="2"/>
  <c r="Y651" i="2"/>
  <c r="A657" i="2"/>
  <c r="B656" i="2"/>
  <c r="C656" i="2" s="1"/>
  <c r="D656" i="2" s="1"/>
  <c r="E656" i="2" s="1"/>
  <c r="F656" i="2" s="1"/>
  <c r="G656" i="2" s="1"/>
  <c r="H656" i="2" s="1"/>
  <c r="I656" i="2" s="1"/>
  <c r="AZ645" i="2"/>
  <c r="AM645" i="2"/>
  <c r="AN645" i="2"/>
  <c r="AB649" i="2"/>
  <c r="AC649" i="2" s="1"/>
  <c r="AD649" i="2" s="1"/>
  <c r="AE649" i="2" s="1"/>
  <c r="AF649" i="2" s="1"/>
  <c r="AG649" i="2"/>
  <c r="L654" i="2"/>
  <c r="AL648" i="2"/>
  <c r="AZ646" i="2"/>
  <c r="AM646" i="2"/>
  <c r="AN646" i="2"/>
  <c r="W652" i="2"/>
  <c r="X652" i="2"/>
  <c r="J726" i="1"/>
  <c r="H726" i="1"/>
  <c r="G727" i="1"/>
  <c r="I726" i="1"/>
  <c r="K726" i="1"/>
  <c r="AJ647" i="2" l="1"/>
  <c r="AK647" i="2"/>
  <c r="BA647" i="2"/>
  <c r="L655" i="2"/>
  <c r="J656" i="2"/>
  <c r="K656" i="2"/>
  <c r="M654" i="2"/>
  <c r="N654" i="2"/>
  <c r="AT645" i="2"/>
  <c r="AX645" i="2" s="1"/>
  <c r="AO645" i="2"/>
  <c r="AP645" i="2" s="1"/>
  <c r="AQ645" i="2" s="1"/>
  <c r="AR645" i="2" s="1"/>
  <c r="AS645" i="2" s="1"/>
  <c r="AJ650" i="2"/>
  <c r="AK650" i="2"/>
  <c r="BA650" i="2"/>
  <c r="M655" i="2"/>
  <c r="N655" i="2"/>
  <c r="AZ648" i="2"/>
  <c r="AM648" i="2"/>
  <c r="AN648" i="2"/>
  <c r="Y652" i="2"/>
  <c r="AL647" i="2"/>
  <c r="B657" i="2"/>
  <c r="C657" i="2" s="1"/>
  <c r="D657" i="2" s="1"/>
  <c r="E657" i="2" s="1"/>
  <c r="F657" i="2" s="1"/>
  <c r="G657" i="2" s="1"/>
  <c r="H657" i="2" s="1"/>
  <c r="I657" i="2" s="1"/>
  <c r="A658" i="2"/>
  <c r="Z651" i="2"/>
  <c r="AA651" i="2"/>
  <c r="AH649" i="2"/>
  <c r="AI649" i="2" s="1"/>
  <c r="AT646" i="2"/>
  <c r="AX646" i="2" s="1"/>
  <c r="AO646" i="2"/>
  <c r="AP646" i="2" s="1"/>
  <c r="AQ646" i="2" s="1"/>
  <c r="AR646" i="2" s="1"/>
  <c r="AS646" i="2" s="1"/>
  <c r="W653" i="2"/>
  <c r="X653" i="2"/>
  <c r="K727" i="1"/>
  <c r="I727" i="1"/>
  <c r="J727" i="1"/>
  <c r="G728" i="1"/>
  <c r="H727" i="1"/>
  <c r="Y653" i="2" l="1"/>
  <c r="AL650" i="2"/>
  <c r="L656" i="2"/>
  <c r="J657" i="2"/>
  <c r="K657" i="2"/>
  <c r="AO648" i="2"/>
  <c r="AP648" i="2" s="1"/>
  <c r="AQ648" i="2" s="1"/>
  <c r="AR648" i="2" s="1"/>
  <c r="AS648" i="2" s="1"/>
  <c r="AT648" i="2"/>
  <c r="AX648" i="2" s="1"/>
  <c r="M656" i="2"/>
  <c r="N656" i="2"/>
  <c r="AY646" i="2"/>
  <c r="AU646" i="2"/>
  <c r="AW646" i="2" s="1"/>
  <c r="AB651" i="2"/>
  <c r="AC651" i="2" s="1"/>
  <c r="AD651" i="2" s="1"/>
  <c r="AE651" i="2" s="1"/>
  <c r="AF651" i="2" s="1"/>
  <c r="AG651" i="2"/>
  <c r="A659" i="2"/>
  <c r="B658" i="2"/>
  <c r="C658" i="2" s="1"/>
  <c r="D658" i="2" s="1"/>
  <c r="E658" i="2" s="1"/>
  <c r="F658" i="2" s="1"/>
  <c r="G658" i="2" s="1"/>
  <c r="H658" i="2" s="1"/>
  <c r="I658" i="2" s="1"/>
  <c r="T655" i="2"/>
  <c r="O655" i="2"/>
  <c r="P655" i="2" s="1"/>
  <c r="Q655" i="2" s="1"/>
  <c r="R655" i="2" s="1"/>
  <c r="S655" i="2" s="1"/>
  <c r="AY645" i="2"/>
  <c r="AU645" i="2"/>
  <c r="AW645" i="2" s="1"/>
  <c r="Z653" i="2"/>
  <c r="AA653" i="2"/>
  <c r="Z652" i="2"/>
  <c r="AA652" i="2"/>
  <c r="AM650" i="2"/>
  <c r="AZ650" i="2"/>
  <c r="AN650" i="2"/>
  <c r="T654" i="2"/>
  <c r="O654" i="2"/>
  <c r="P654" i="2" s="1"/>
  <c r="Q654" i="2" s="1"/>
  <c r="R654" i="2" s="1"/>
  <c r="S654" i="2" s="1"/>
  <c r="BA649" i="2"/>
  <c r="AK649" i="2"/>
  <c r="AJ649" i="2"/>
  <c r="AM647" i="2"/>
  <c r="AZ647" i="2"/>
  <c r="AN647" i="2"/>
  <c r="J728" i="1"/>
  <c r="I728" i="1"/>
  <c r="G729" i="1"/>
  <c r="H728" i="1"/>
  <c r="K728" i="1"/>
  <c r="U654" i="2" l="1"/>
  <c r="V654" i="2" s="1"/>
  <c r="AH651" i="2"/>
  <c r="AI651" i="2" s="1"/>
  <c r="L657" i="2"/>
  <c r="J658" i="2"/>
  <c r="K658" i="2"/>
  <c r="AB653" i="2"/>
  <c r="AC653" i="2" s="1"/>
  <c r="AD653" i="2" s="1"/>
  <c r="AE653" i="2" s="1"/>
  <c r="AF653" i="2" s="1"/>
  <c r="AG653" i="2"/>
  <c r="AJ651" i="2"/>
  <c r="BA651" i="2"/>
  <c r="AK651" i="2"/>
  <c r="O656" i="2"/>
  <c r="P656" i="2" s="1"/>
  <c r="Q656" i="2" s="1"/>
  <c r="R656" i="2" s="1"/>
  <c r="S656" i="2" s="1"/>
  <c r="U656" i="2" s="1"/>
  <c r="V656" i="2" s="1"/>
  <c r="T656" i="2"/>
  <c r="M657" i="2"/>
  <c r="N657" i="2"/>
  <c r="X654" i="2"/>
  <c r="W654" i="2"/>
  <c r="U655" i="2"/>
  <c r="V655" i="2" s="1"/>
  <c r="AT650" i="2"/>
  <c r="AX650" i="2" s="1"/>
  <c r="AO650" i="2"/>
  <c r="AP650" i="2" s="1"/>
  <c r="AQ650" i="2" s="1"/>
  <c r="AR650" i="2" s="1"/>
  <c r="AS650" i="2" s="1"/>
  <c r="AB652" i="2"/>
  <c r="AC652" i="2" s="1"/>
  <c r="AD652" i="2" s="1"/>
  <c r="AE652" i="2" s="1"/>
  <c r="AF652" i="2" s="1"/>
  <c r="AG652" i="2"/>
  <c r="A660" i="2"/>
  <c r="B659" i="2"/>
  <c r="C659" i="2" s="1"/>
  <c r="D659" i="2" s="1"/>
  <c r="E659" i="2" s="1"/>
  <c r="F659" i="2" s="1"/>
  <c r="G659" i="2" s="1"/>
  <c r="H659" i="2" s="1"/>
  <c r="I659" i="2" s="1"/>
  <c r="AY648" i="2"/>
  <c r="AU648" i="2"/>
  <c r="AW648" i="2" s="1"/>
  <c r="AO647" i="2"/>
  <c r="AP647" i="2" s="1"/>
  <c r="AQ647" i="2" s="1"/>
  <c r="AR647" i="2" s="1"/>
  <c r="AS647" i="2" s="1"/>
  <c r="AT647" i="2"/>
  <c r="AX647" i="2" s="1"/>
  <c r="AL649" i="2"/>
  <c r="I729" i="1"/>
  <c r="G730" i="1"/>
  <c r="J729" i="1"/>
  <c r="H729" i="1"/>
  <c r="K729" i="1"/>
  <c r="AH652" i="2" l="1"/>
  <c r="AI652" i="2" s="1"/>
  <c r="AH653" i="2"/>
  <c r="AI653" i="2" s="1"/>
  <c r="L658" i="2"/>
  <c r="J659" i="2"/>
  <c r="K659" i="2"/>
  <c r="AM649" i="2"/>
  <c r="AZ649" i="2"/>
  <c r="AN649" i="2"/>
  <c r="AK652" i="2"/>
  <c r="BA652" i="2"/>
  <c r="AJ652" i="2"/>
  <c r="M658" i="2"/>
  <c r="N658" i="2"/>
  <c r="Y654" i="2"/>
  <c r="AL651" i="2"/>
  <c r="AY647" i="2"/>
  <c r="AU647" i="2"/>
  <c r="AW647" i="2" s="1"/>
  <c r="X655" i="2"/>
  <c r="W655" i="2"/>
  <c r="T657" i="2"/>
  <c r="O657" i="2"/>
  <c r="P657" i="2" s="1"/>
  <c r="Q657" i="2" s="1"/>
  <c r="R657" i="2" s="1"/>
  <c r="S657" i="2" s="1"/>
  <c r="U657" i="2" s="1"/>
  <c r="V657" i="2" s="1"/>
  <c r="B660" i="2"/>
  <c r="C660" i="2" s="1"/>
  <c r="D660" i="2" s="1"/>
  <c r="E660" i="2" s="1"/>
  <c r="F660" i="2" s="1"/>
  <c r="G660" i="2" s="1"/>
  <c r="H660" i="2" s="1"/>
  <c r="I660" i="2" s="1"/>
  <c r="A661" i="2"/>
  <c r="BA653" i="2"/>
  <c r="AJ653" i="2"/>
  <c r="AK653" i="2"/>
  <c r="AY650" i="2"/>
  <c r="AU650" i="2"/>
  <c r="AW650" i="2" s="1"/>
  <c r="W656" i="2"/>
  <c r="X656" i="2"/>
  <c r="K730" i="1"/>
  <c r="G731" i="1"/>
  <c r="I730" i="1"/>
  <c r="H730" i="1"/>
  <c r="J730" i="1"/>
  <c r="L659" i="2" l="1"/>
  <c r="Y655" i="2"/>
  <c r="J660" i="2"/>
  <c r="K660" i="2"/>
  <c r="A662" i="2"/>
  <c r="B661" i="2"/>
  <c r="C661" i="2" s="1"/>
  <c r="D661" i="2" s="1"/>
  <c r="E661" i="2" s="1"/>
  <c r="F661" i="2" s="1"/>
  <c r="G661" i="2" s="1"/>
  <c r="H661" i="2" s="1"/>
  <c r="I661" i="2" s="1"/>
  <c r="T658" i="2"/>
  <c r="O658" i="2"/>
  <c r="P658" i="2" s="1"/>
  <c r="Q658" i="2" s="1"/>
  <c r="R658" i="2" s="1"/>
  <c r="S658" i="2" s="1"/>
  <c r="U658" i="2" s="1"/>
  <c r="V658" i="2" s="1"/>
  <c r="M659" i="2"/>
  <c r="N659" i="2"/>
  <c r="Y656" i="2"/>
  <c r="AL653" i="2"/>
  <c r="W657" i="2"/>
  <c r="X657" i="2"/>
  <c r="Z654" i="2"/>
  <c r="AA654" i="2"/>
  <c r="AO649" i="2"/>
  <c r="AP649" i="2" s="1"/>
  <c r="AQ649" i="2" s="1"/>
  <c r="AR649" i="2" s="1"/>
  <c r="AS649" i="2" s="1"/>
  <c r="AT649" i="2"/>
  <c r="AX649" i="2" s="1"/>
  <c r="Z655" i="2"/>
  <c r="AA655" i="2"/>
  <c r="AM651" i="2"/>
  <c r="AZ651" i="2"/>
  <c r="AN651" i="2"/>
  <c r="AL652" i="2"/>
  <c r="H731" i="1"/>
  <c r="I731" i="1"/>
  <c r="J731" i="1"/>
  <c r="K731" i="1"/>
  <c r="G732" i="1"/>
  <c r="Y657" i="2" l="1"/>
  <c r="L660" i="2"/>
  <c r="W658" i="2"/>
  <c r="X658" i="2"/>
  <c r="K661" i="2"/>
  <c r="J661" i="2"/>
  <c r="M660" i="2"/>
  <c r="N660" i="2"/>
  <c r="AZ653" i="2"/>
  <c r="AM653" i="2"/>
  <c r="AN653" i="2"/>
  <c r="AY649" i="2"/>
  <c r="AU649" i="2"/>
  <c r="AW649" i="2" s="1"/>
  <c r="Z657" i="2"/>
  <c r="AA657" i="2"/>
  <c r="T659" i="2"/>
  <c r="O659" i="2"/>
  <c r="P659" i="2" s="1"/>
  <c r="Q659" i="2" s="1"/>
  <c r="R659" i="2" s="1"/>
  <c r="S659" i="2" s="1"/>
  <c r="AO651" i="2"/>
  <c r="AP651" i="2" s="1"/>
  <c r="AQ651" i="2" s="1"/>
  <c r="AR651" i="2" s="1"/>
  <c r="AS651" i="2" s="1"/>
  <c r="AT651" i="2"/>
  <c r="AX651" i="2" s="1"/>
  <c r="B662" i="2"/>
  <c r="C662" i="2" s="1"/>
  <c r="D662" i="2" s="1"/>
  <c r="E662" i="2" s="1"/>
  <c r="F662" i="2" s="1"/>
  <c r="G662" i="2" s="1"/>
  <c r="H662" i="2" s="1"/>
  <c r="I662" i="2" s="1"/>
  <c r="A663" i="2"/>
  <c r="AM652" i="2"/>
  <c r="AZ652" i="2"/>
  <c r="AN652" i="2"/>
  <c r="AG655" i="2"/>
  <c r="AB655" i="2"/>
  <c r="AC655" i="2" s="1"/>
  <c r="AD655" i="2" s="1"/>
  <c r="AE655" i="2" s="1"/>
  <c r="AF655" i="2" s="1"/>
  <c r="AH655" i="2" s="1"/>
  <c r="AI655" i="2" s="1"/>
  <c r="AG654" i="2"/>
  <c r="AB654" i="2"/>
  <c r="AC654" i="2" s="1"/>
  <c r="AD654" i="2" s="1"/>
  <c r="AE654" i="2" s="1"/>
  <c r="AF654" i="2" s="1"/>
  <c r="AH654" i="2" s="1"/>
  <c r="AI654" i="2" s="1"/>
  <c r="Z656" i="2"/>
  <c r="AA656" i="2"/>
  <c r="H732" i="1"/>
  <c r="I732" i="1"/>
  <c r="K732" i="1"/>
  <c r="G733" i="1"/>
  <c r="J732" i="1"/>
  <c r="L661" i="2" l="1"/>
  <c r="Y658" i="2"/>
  <c r="U659" i="2"/>
  <c r="V659" i="2" s="1"/>
  <c r="J662" i="2"/>
  <c r="K662" i="2"/>
  <c r="AK654" i="2"/>
  <c r="BA654" i="2"/>
  <c r="AJ654" i="2"/>
  <c r="O660" i="2"/>
  <c r="P660" i="2" s="1"/>
  <c r="Q660" i="2" s="1"/>
  <c r="R660" i="2" s="1"/>
  <c r="S660" i="2" s="1"/>
  <c r="T660" i="2"/>
  <c r="Z658" i="2"/>
  <c r="AA658" i="2"/>
  <c r="AG656" i="2"/>
  <c r="AB656" i="2"/>
  <c r="AC656" i="2" s="1"/>
  <c r="AD656" i="2" s="1"/>
  <c r="AE656" i="2" s="1"/>
  <c r="AF656" i="2" s="1"/>
  <c r="AJ655" i="2"/>
  <c r="AK655" i="2"/>
  <c r="BA655" i="2"/>
  <c r="AO652" i="2"/>
  <c r="AP652" i="2" s="1"/>
  <c r="AQ652" i="2" s="1"/>
  <c r="AR652" i="2" s="1"/>
  <c r="AS652" i="2" s="1"/>
  <c r="AT652" i="2"/>
  <c r="AX652" i="2" s="1"/>
  <c r="A664" i="2"/>
  <c r="B663" i="2"/>
  <c r="C663" i="2" s="1"/>
  <c r="D663" i="2" s="1"/>
  <c r="E663" i="2" s="1"/>
  <c r="F663" i="2" s="1"/>
  <c r="G663" i="2" s="1"/>
  <c r="H663" i="2" s="1"/>
  <c r="I663" i="2" s="1"/>
  <c r="X659" i="2"/>
  <c r="W659" i="2"/>
  <c r="AY651" i="2"/>
  <c r="AU651" i="2"/>
  <c r="AW651" i="2" s="1"/>
  <c r="AG657" i="2"/>
  <c r="AB657" i="2"/>
  <c r="AC657" i="2" s="1"/>
  <c r="AD657" i="2" s="1"/>
  <c r="AE657" i="2" s="1"/>
  <c r="AF657" i="2" s="1"/>
  <c r="AH657" i="2" s="1"/>
  <c r="AI657" i="2" s="1"/>
  <c r="AT653" i="2"/>
  <c r="AX653" i="2" s="1"/>
  <c r="AO653" i="2"/>
  <c r="AP653" i="2" s="1"/>
  <c r="AQ653" i="2" s="1"/>
  <c r="AR653" i="2" s="1"/>
  <c r="AS653" i="2" s="1"/>
  <c r="M661" i="2"/>
  <c r="N661" i="2"/>
  <c r="G734" i="1"/>
  <c r="J733" i="1"/>
  <c r="H733" i="1"/>
  <c r="K733" i="1"/>
  <c r="I733" i="1"/>
  <c r="U660" i="2" l="1"/>
  <c r="V660" i="2" s="1"/>
  <c r="AL654" i="2"/>
  <c r="L662" i="2"/>
  <c r="J663" i="2"/>
  <c r="K663" i="2"/>
  <c r="AY653" i="2"/>
  <c r="AU653" i="2"/>
  <c r="AW653" i="2" s="1"/>
  <c r="A665" i="2"/>
  <c r="B664" i="2"/>
  <c r="C664" i="2" s="1"/>
  <c r="D664" i="2" s="1"/>
  <c r="E664" i="2" s="1"/>
  <c r="F664" i="2" s="1"/>
  <c r="G664" i="2" s="1"/>
  <c r="H664" i="2" s="1"/>
  <c r="I664" i="2" s="1"/>
  <c r="AZ654" i="2"/>
  <c r="AM654" i="2"/>
  <c r="AN654" i="2"/>
  <c r="M662" i="2"/>
  <c r="N662" i="2"/>
  <c r="X660" i="2"/>
  <c r="W660" i="2"/>
  <c r="BA657" i="2"/>
  <c r="AK657" i="2"/>
  <c r="AJ657" i="2"/>
  <c r="AY652" i="2"/>
  <c r="AU652" i="2"/>
  <c r="AW652" i="2" s="1"/>
  <c r="AH656" i="2"/>
  <c r="AI656" i="2" s="1"/>
  <c r="T661" i="2"/>
  <c r="O661" i="2"/>
  <c r="P661" i="2" s="1"/>
  <c r="Q661" i="2" s="1"/>
  <c r="R661" i="2" s="1"/>
  <c r="S661" i="2" s="1"/>
  <c r="U661" i="2" s="1"/>
  <c r="V661" i="2" s="1"/>
  <c r="AG658" i="2"/>
  <c r="AB658" i="2"/>
  <c r="AC658" i="2" s="1"/>
  <c r="AD658" i="2" s="1"/>
  <c r="AE658" i="2" s="1"/>
  <c r="AF658" i="2" s="1"/>
  <c r="AH658" i="2" s="1"/>
  <c r="AI658" i="2" s="1"/>
  <c r="Y659" i="2"/>
  <c r="AL655" i="2"/>
  <c r="H734" i="1"/>
  <c r="J734" i="1"/>
  <c r="G735" i="1"/>
  <c r="K734" i="1"/>
  <c r="I734" i="1"/>
  <c r="Y660" i="2" l="1"/>
  <c r="L663" i="2"/>
  <c r="J664" i="2"/>
  <c r="K664" i="2"/>
  <c r="O662" i="2"/>
  <c r="P662" i="2" s="1"/>
  <c r="Q662" i="2" s="1"/>
  <c r="R662" i="2" s="1"/>
  <c r="S662" i="2" s="1"/>
  <c r="T662" i="2"/>
  <c r="A666" i="2"/>
  <c r="B665" i="2"/>
  <c r="C665" i="2" s="1"/>
  <c r="D665" i="2" s="1"/>
  <c r="E665" i="2" s="1"/>
  <c r="F665" i="2" s="1"/>
  <c r="G665" i="2" s="1"/>
  <c r="H665" i="2" s="1"/>
  <c r="I665" i="2" s="1"/>
  <c r="M663" i="2"/>
  <c r="N663" i="2"/>
  <c r="BA658" i="2"/>
  <c r="AJ658" i="2"/>
  <c r="AK658" i="2"/>
  <c r="AK656" i="2"/>
  <c r="BA656" i="2"/>
  <c r="AJ656" i="2"/>
  <c r="Z659" i="2"/>
  <c r="AA659" i="2"/>
  <c r="AT654" i="2"/>
  <c r="AX654" i="2" s="1"/>
  <c r="AO654" i="2"/>
  <c r="AP654" i="2" s="1"/>
  <c r="AQ654" i="2" s="1"/>
  <c r="AR654" i="2" s="1"/>
  <c r="AS654" i="2" s="1"/>
  <c r="AL657" i="2"/>
  <c r="AM655" i="2"/>
  <c r="AZ655" i="2"/>
  <c r="AN655" i="2"/>
  <c r="X661" i="2"/>
  <c r="W661" i="2"/>
  <c r="Z660" i="2"/>
  <c r="AA660" i="2"/>
  <c r="H735" i="1"/>
  <c r="G736" i="1"/>
  <c r="I735" i="1"/>
  <c r="J735" i="1"/>
  <c r="K735" i="1"/>
  <c r="Y661" i="2" l="1"/>
  <c r="U662" i="2"/>
  <c r="V662" i="2" s="1"/>
  <c r="L664" i="2"/>
  <c r="K665" i="2"/>
  <c r="J665" i="2"/>
  <c r="AY654" i="2"/>
  <c r="AU654" i="2"/>
  <c r="AW654" i="2" s="1"/>
  <c r="B666" i="2"/>
  <c r="C666" i="2" s="1"/>
  <c r="D666" i="2" s="1"/>
  <c r="E666" i="2" s="1"/>
  <c r="F666" i="2" s="1"/>
  <c r="G666" i="2" s="1"/>
  <c r="H666" i="2" s="1"/>
  <c r="I666" i="2" s="1"/>
  <c r="A667" i="2"/>
  <c r="M664" i="2"/>
  <c r="N664" i="2"/>
  <c r="AL656" i="2"/>
  <c r="AL658" i="2"/>
  <c r="AZ657" i="2"/>
  <c r="AM657" i="2"/>
  <c r="AN657" i="2"/>
  <c r="AB659" i="2"/>
  <c r="AC659" i="2" s="1"/>
  <c r="AD659" i="2" s="1"/>
  <c r="AE659" i="2" s="1"/>
  <c r="AF659" i="2" s="1"/>
  <c r="AG659" i="2"/>
  <c r="T663" i="2"/>
  <c r="O663" i="2"/>
  <c r="P663" i="2" s="1"/>
  <c r="Q663" i="2" s="1"/>
  <c r="R663" i="2" s="1"/>
  <c r="S663" i="2" s="1"/>
  <c r="U663" i="2" s="1"/>
  <c r="V663" i="2" s="1"/>
  <c r="Z661" i="2"/>
  <c r="AA661" i="2"/>
  <c r="AT655" i="2"/>
  <c r="AX655" i="2" s="1"/>
  <c r="AO655" i="2"/>
  <c r="AP655" i="2" s="1"/>
  <c r="AQ655" i="2" s="1"/>
  <c r="AR655" i="2" s="1"/>
  <c r="AS655" i="2" s="1"/>
  <c r="W662" i="2"/>
  <c r="X662" i="2"/>
  <c r="AB660" i="2"/>
  <c r="AC660" i="2" s="1"/>
  <c r="AD660" i="2" s="1"/>
  <c r="AE660" i="2" s="1"/>
  <c r="AF660" i="2" s="1"/>
  <c r="AG660" i="2"/>
  <c r="J736" i="1"/>
  <c r="G737" i="1"/>
  <c r="I736" i="1"/>
  <c r="H736" i="1"/>
  <c r="K736" i="1"/>
  <c r="AH659" i="2" l="1"/>
  <c r="AI659" i="2" s="1"/>
  <c r="Y662" i="2"/>
  <c r="J666" i="2"/>
  <c r="K666" i="2"/>
  <c r="AY655" i="2"/>
  <c r="AU655" i="2"/>
  <c r="AW655" i="2" s="1"/>
  <c r="X663" i="2"/>
  <c r="W663" i="2"/>
  <c r="AM656" i="2"/>
  <c r="AZ656" i="2"/>
  <c r="AN656" i="2"/>
  <c r="AJ659" i="2"/>
  <c r="AK659" i="2"/>
  <c r="BA659" i="2"/>
  <c r="AZ658" i="2"/>
  <c r="AM658" i="2"/>
  <c r="AN658" i="2"/>
  <c r="L665" i="2"/>
  <c r="Z662" i="2"/>
  <c r="AA662" i="2"/>
  <c r="AG661" i="2"/>
  <c r="AB661" i="2"/>
  <c r="AC661" i="2" s="1"/>
  <c r="AD661" i="2" s="1"/>
  <c r="AE661" i="2" s="1"/>
  <c r="AF661" i="2" s="1"/>
  <c r="AH661" i="2" s="1"/>
  <c r="AI661" i="2" s="1"/>
  <c r="O664" i="2"/>
  <c r="P664" i="2" s="1"/>
  <c r="Q664" i="2" s="1"/>
  <c r="R664" i="2" s="1"/>
  <c r="S664" i="2" s="1"/>
  <c r="T664" i="2"/>
  <c r="A668" i="2"/>
  <c r="B667" i="2"/>
  <c r="C667" i="2" s="1"/>
  <c r="D667" i="2" s="1"/>
  <c r="E667" i="2" s="1"/>
  <c r="F667" i="2" s="1"/>
  <c r="G667" i="2" s="1"/>
  <c r="H667" i="2" s="1"/>
  <c r="I667" i="2" s="1"/>
  <c r="AT657" i="2"/>
  <c r="AX657" i="2" s="1"/>
  <c r="AO657" i="2"/>
  <c r="AP657" i="2" s="1"/>
  <c r="AQ657" i="2" s="1"/>
  <c r="AR657" i="2" s="1"/>
  <c r="AS657" i="2" s="1"/>
  <c r="AH660" i="2"/>
  <c r="AI660" i="2" s="1"/>
  <c r="G738" i="1"/>
  <c r="K737" i="1"/>
  <c r="H737" i="1"/>
  <c r="J737" i="1"/>
  <c r="I737" i="1"/>
  <c r="U664" i="2" l="1"/>
  <c r="V664" i="2" s="1"/>
  <c r="AL659" i="2"/>
  <c r="AZ659" i="2" s="1"/>
  <c r="L666" i="2"/>
  <c r="J667" i="2"/>
  <c r="K667" i="2"/>
  <c r="X664" i="2"/>
  <c r="W664" i="2"/>
  <c r="AG662" i="2"/>
  <c r="AB662" i="2"/>
  <c r="AC662" i="2" s="1"/>
  <c r="AD662" i="2" s="1"/>
  <c r="AE662" i="2" s="1"/>
  <c r="AF662" i="2" s="1"/>
  <c r="AH662" i="2" s="1"/>
  <c r="AI662" i="2" s="1"/>
  <c r="M666" i="2"/>
  <c r="N666" i="2"/>
  <c r="AY657" i="2"/>
  <c r="AU657" i="2"/>
  <c r="AW657" i="2" s="1"/>
  <c r="AK660" i="2"/>
  <c r="BA660" i="2"/>
  <c r="AJ660" i="2"/>
  <c r="AO658" i="2"/>
  <c r="AP658" i="2" s="1"/>
  <c r="AQ658" i="2" s="1"/>
  <c r="AR658" i="2" s="1"/>
  <c r="AS658" i="2" s="1"/>
  <c r="AT658" i="2"/>
  <c r="AX658" i="2" s="1"/>
  <c r="AM659" i="2"/>
  <c r="AN659" i="2"/>
  <c r="Y663" i="2"/>
  <c r="AO656" i="2"/>
  <c r="AP656" i="2" s="1"/>
  <c r="AQ656" i="2" s="1"/>
  <c r="AR656" i="2" s="1"/>
  <c r="AS656" i="2" s="1"/>
  <c r="AT656" i="2"/>
  <c r="AX656" i="2" s="1"/>
  <c r="A669" i="2"/>
  <c r="B668" i="2"/>
  <c r="C668" i="2" s="1"/>
  <c r="D668" i="2" s="1"/>
  <c r="E668" i="2" s="1"/>
  <c r="F668" i="2" s="1"/>
  <c r="G668" i="2" s="1"/>
  <c r="H668" i="2" s="1"/>
  <c r="I668" i="2" s="1"/>
  <c r="AK661" i="2"/>
  <c r="AJ661" i="2"/>
  <c r="BA661" i="2"/>
  <c r="M665" i="2"/>
  <c r="N665" i="2"/>
  <c r="G739" i="1"/>
  <c r="K738" i="1"/>
  <c r="I738" i="1"/>
  <c r="H738" i="1"/>
  <c r="J738" i="1"/>
  <c r="Y664" i="2" l="1"/>
  <c r="AL660" i="2"/>
  <c r="L667" i="2"/>
  <c r="J668" i="2"/>
  <c r="K668" i="2"/>
  <c r="B669" i="2"/>
  <c r="C669" i="2" s="1"/>
  <c r="D669" i="2" s="1"/>
  <c r="E669" i="2" s="1"/>
  <c r="F669" i="2" s="1"/>
  <c r="G669" i="2" s="1"/>
  <c r="H669" i="2" s="1"/>
  <c r="I669" i="2" s="1"/>
  <c r="A670" i="2"/>
  <c r="AT659" i="2"/>
  <c r="AX659" i="2" s="1"/>
  <c r="AO659" i="2"/>
  <c r="AP659" i="2" s="1"/>
  <c r="AQ659" i="2" s="1"/>
  <c r="AR659" i="2" s="1"/>
  <c r="AS659" i="2" s="1"/>
  <c r="AZ660" i="2"/>
  <c r="AM660" i="2"/>
  <c r="AN660" i="2"/>
  <c r="M667" i="2"/>
  <c r="N667" i="2"/>
  <c r="AY658" i="2"/>
  <c r="AU658" i="2"/>
  <c r="AW658" i="2" s="1"/>
  <c r="AK662" i="2"/>
  <c r="AJ662" i="2"/>
  <c r="BA662" i="2"/>
  <c r="Z663" i="2"/>
  <c r="AA663" i="2"/>
  <c r="O666" i="2"/>
  <c r="P666" i="2" s="1"/>
  <c r="Q666" i="2" s="1"/>
  <c r="R666" i="2" s="1"/>
  <c r="S666" i="2" s="1"/>
  <c r="T666" i="2"/>
  <c r="O665" i="2"/>
  <c r="P665" i="2" s="1"/>
  <c r="Q665" i="2" s="1"/>
  <c r="R665" i="2" s="1"/>
  <c r="S665" i="2" s="1"/>
  <c r="T665" i="2"/>
  <c r="AY656" i="2"/>
  <c r="AU656" i="2"/>
  <c r="AW656" i="2" s="1"/>
  <c r="Z664" i="2"/>
  <c r="AA664" i="2"/>
  <c r="AL661" i="2"/>
  <c r="H739" i="1"/>
  <c r="J739" i="1"/>
  <c r="G740" i="1"/>
  <c r="K739" i="1"/>
  <c r="I739" i="1"/>
  <c r="U666" i="2" l="1"/>
  <c r="V666" i="2" s="1"/>
  <c r="L668" i="2"/>
  <c r="J669" i="2"/>
  <c r="K669" i="2"/>
  <c r="O667" i="2"/>
  <c r="P667" i="2" s="1"/>
  <c r="Q667" i="2" s="1"/>
  <c r="R667" i="2" s="1"/>
  <c r="S667" i="2" s="1"/>
  <c r="U667" i="2" s="1"/>
  <c r="V667" i="2" s="1"/>
  <c r="T667" i="2"/>
  <c r="AY659" i="2"/>
  <c r="AU659" i="2"/>
  <c r="AW659" i="2" s="1"/>
  <c r="M668" i="2"/>
  <c r="N668" i="2"/>
  <c r="AM661" i="2"/>
  <c r="AZ661" i="2"/>
  <c r="AN661" i="2"/>
  <c r="X666" i="2"/>
  <c r="W666" i="2"/>
  <c r="AL662" i="2"/>
  <c r="AT660" i="2"/>
  <c r="AX660" i="2" s="1"/>
  <c r="AO660" i="2"/>
  <c r="AP660" i="2" s="1"/>
  <c r="AQ660" i="2" s="1"/>
  <c r="AR660" i="2" s="1"/>
  <c r="AS660" i="2" s="1"/>
  <c r="AB664" i="2"/>
  <c r="AC664" i="2" s="1"/>
  <c r="AD664" i="2" s="1"/>
  <c r="AE664" i="2" s="1"/>
  <c r="AF664" i="2" s="1"/>
  <c r="AH664" i="2" s="1"/>
  <c r="AI664" i="2" s="1"/>
  <c r="AG664" i="2"/>
  <c r="AB663" i="2"/>
  <c r="AC663" i="2" s="1"/>
  <c r="AD663" i="2" s="1"/>
  <c r="AE663" i="2" s="1"/>
  <c r="AF663" i="2" s="1"/>
  <c r="AG663" i="2"/>
  <c r="A671" i="2"/>
  <c r="B670" i="2"/>
  <c r="C670" i="2" s="1"/>
  <c r="D670" i="2" s="1"/>
  <c r="E670" i="2" s="1"/>
  <c r="F670" i="2" s="1"/>
  <c r="G670" i="2" s="1"/>
  <c r="H670" i="2" s="1"/>
  <c r="I670" i="2" s="1"/>
  <c r="U665" i="2"/>
  <c r="V665" i="2" s="1"/>
  <c r="J740" i="1"/>
  <c r="G741" i="1"/>
  <c r="K740" i="1"/>
  <c r="I740" i="1"/>
  <c r="H740" i="1"/>
  <c r="AH663" i="2" l="1"/>
  <c r="AI663" i="2" s="1"/>
  <c r="BA663" i="2" s="1"/>
  <c r="Y666" i="2"/>
  <c r="L669" i="2"/>
  <c r="A672" i="2"/>
  <c r="B671" i="2"/>
  <c r="C671" i="2" s="1"/>
  <c r="D671" i="2" s="1"/>
  <c r="E671" i="2" s="1"/>
  <c r="F671" i="2" s="1"/>
  <c r="G671" i="2" s="1"/>
  <c r="H671" i="2" s="1"/>
  <c r="I671" i="2" s="1"/>
  <c r="BA664" i="2"/>
  <c r="AK664" i="2"/>
  <c r="AJ664" i="2"/>
  <c r="Z666" i="2"/>
  <c r="AA666" i="2"/>
  <c r="AO661" i="2"/>
  <c r="AP661" i="2" s="1"/>
  <c r="AQ661" i="2" s="1"/>
  <c r="AR661" i="2" s="1"/>
  <c r="AS661" i="2" s="1"/>
  <c r="AT661" i="2"/>
  <c r="AX661" i="2" s="1"/>
  <c r="M669" i="2"/>
  <c r="N669" i="2"/>
  <c r="X665" i="2"/>
  <c r="W665" i="2"/>
  <c r="AZ662" i="2"/>
  <c r="AM662" i="2"/>
  <c r="AN662" i="2"/>
  <c r="O668" i="2"/>
  <c r="P668" i="2" s="1"/>
  <c r="Q668" i="2" s="1"/>
  <c r="R668" i="2" s="1"/>
  <c r="S668" i="2" s="1"/>
  <c r="U668" i="2" s="1"/>
  <c r="V668" i="2" s="1"/>
  <c r="T668" i="2"/>
  <c r="X667" i="2"/>
  <c r="W667" i="2"/>
  <c r="K670" i="2"/>
  <c r="J670" i="2"/>
  <c r="AY660" i="2"/>
  <c r="AU660" i="2"/>
  <c r="AW660" i="2" s="1"/>
  <c r="K741" i="1"/>
  <c r="I741" i="1"/>
  <c r="H741" i="1"/>
  <c r="G742" i="1"/>
  <c r="J741" i="1"/>
  <c r="AK663" i="2" l="1"/>
  <c r="AJ663" i="2"/>
  <c r="Y667" i="2"/>
  <c r="J671" i="2"/>
  <c r="K671" i="2"/>
  <c r="T669" i="2"/>
  <c r="O669" i="2"/>
  <c r="P669" i="2" s="1"/>
  <c r="Q669" i="2" s="1"/>
  <c r="R669" i="2" s="1"/>
  <c r="S669" i="2" s="1"/>
  <c r="U669" i="2" s="1"/>
  <c r="V669" i="2" s="1"/>
  <c r="AG666" i="2"/>
  <c r="AB666" i="2"/>
  <c r="AC666" i="2" s="1"/>
  <c r="AD666" i="2" s="1"/>
  <c r="AE666" i="2" s="1"/>
  <c r="AF666" i="2" s="1"/>
  <c r="AH666" i="2" s="1"/>
  <c r="AI666" i="2" s="1"/>
  <c r="A673" i="2"/>
  <c r="B672" i="2"/>
  <c r="C672" i="2" s="1"/>
  <c r="D672" i="2" s="1"/>
  <c r="E672" i="2" s="1"/>
  <c r="F672" i="2" s="1"/>
  <c r="G672" i="2" s="1"/>
  <c r="H672" i="2" s="1"/>
  <c r="I672" i="2" s="1"/>
  <c r="AL663" i="2"/>
  <c r="Z667" i="2"/>
  <c r="AA667" i="2"/>
  <c r="AT662" i="2"/>
  <c r="AX662" i="2" s="1"/>
  <c r="AO662" i="2"/>
  <c r="AP662" i="2" s="1"/>
  <c r="AQ662" i="2" s="1"/>
  <c r="AR662" i="2" s="1"/>
  <c r="AS662" i="2" s="1"/>
  <c r="X668" i="2"/>
  <c r="W668" i="2"/>
  <c r="AY661" i="2"/>
  <c r="AU661" i="2"/>
  <c r="AW661" i="2" s="1"/>
  <c r="L670" i="2"/>
  <c r="Y665" i="2"/>
  <c r="AL664" i="2"/>
  <c r="H742" i="1"/>
  <c r="G743" i="1"/>
  <c r="I742" i="1"/>
  <c r="J742" i="1"/>
  <c r="K742" i="1"/>
  <c r="Y668" i="2" l="1"/>
  <c r="L671" i="2"/>
  <c r="K672" i="2"/>
  <c r="J672" i="2"/>
  <c r="M670" i="2"/>
  <c r="N670" i="2"/>
  <c r="AG667" i="2"/>
  <c r="AB667" i="2"/>
  <c r="AC667" i="2" s="1"/>
  <c r="AD667" i="2" s="1"/>
  <c r="AE667" i="2" s="1"/>
  <c r="AF667" i="2" s="1"/>
  <c r="AH667" i="2" s="1"/>
  <c r="AI667" i="2" s="1"/>
  <c r="M671" i="2"/>
  <c r="N671" i="2"/>
  <c r="Z665" i="2"/>
  <c r="AA665" i="2"/>
  <c r="AJ666" i="2"/>
  <c r="BA666" i="2"/>
  <c r="AK666" i="2"/>
  <c r="Z668" i="2"/>
  <c r="AA668" i="2"/>
  <c r="AM664" i="2"/>
  <c r="AZ664" i="2"/>
  <c r="AN664" i="2"/>
  <c r="B673" i="2"/>
  <c r="C673" i="2" s="1"/>
  <c r="D673" i="2" s="1"/>
  <c r="E673" i="2" s="1"/>
  <c r="F673" i="2" s="1"/>
  <c r="G673" i="2" s="1"/>
  <c r="H673" i="2" s="1"/>
  <c r="I673" i="2" s="1"/>
  <c r="A674" i="2"/>
  <c r="AY662" i="2"/>
  <c r="AU662" i="2"/>
  <c r="AW662" i="2" s="1"/>
  <c r="AM663" i="2"/>
  <c r="AZ663" i="2"/>
  <c r="AN663" i="2"/>
  <c r="W669" i="2"/>
  <c r="X669" i="2"/>
  <c r="G744" i="1"/>
  <c r="H743" i="1"/>
  <c r="J743" i="1"/>
  <c r="I743" i="1"/>
  <c r="K743" i="1"/>
  <c r="L672" i="2" l="1"/>
  <c r="Y669" i="2"/>
  <c r="K673" i="2"/>
  <c r="J673" i="2"/>
  <c r="AB665" i="2"/>
  <c r="AC665" i="2" s="1"/>
  <c r="AD665" i="2" s="1"/>
  <c r="AE665" i="2" s="1"/>
  <c r="AF665" i="2" s="1"/>
  <c r="AH665" i="2" s="1"/>
  <c r="AI665" i="2" s="1"/>
  <c r="AG665" i="2"/>
  <c r="AK667" i="2"/>
  <c r="AJ667" i="2"/>
  <c r="BA667" i="2"/>
  <c r="M672" i="2"/>
  <c r="N672" i="2"/>
  <c r="Z669" i="2"/>
  <c r="AA669" i="2"/>
  <c r="AB668" i="2"/>
  <c r="AC668" i="2" s="1"/>
  <c r="AD668" i="2" s="1"/>
  <c r="AE668" i="2" s="1"/>
  <c r="AF668" i="2" s="1"/>
  <c r="AG668" i="2"/>
  <c r="AT663" i="2"/>
  <c r="AX663" i="2" s="1"/>
  <c r="AO663" i="2"/>
  <c r="AP663" i="2" s="1"/>
  <c r="AQ663" i="2" s="1"/>
  <c r="AR663" i="2" s="1"/>
  <c r="AS663" i="2" s="1"/>
  <c r="O671" i="2"/>
  <c r="P671" i="2" s="1"/>
  <c r="Q671" i="2" s="1"/>
  <c r="R671" i="2" s="1"/>
  <c r="S671" i="2" s="1"/>
  <c r="T671" i="2"/>
  <c r="O670" i="2"/>
  <c r="P670" i="2" s="1"/>
  <c r="Q670" i="2" s="1"/>
  <c r="R670" i="2" s="1"/>
  <c r="S670" i="2" s="1"/>
  <c r="T670" i="2"/>
  <c r="AL666" i="2"/>
  <c r="A675" i="2"/>
  <c r="B674" i="2"/>
  <c r="C674" i="2" s="1"/>
  <c r="D674" i="2" s="1"/>
  <c r="E674" i="2" s="1"/>
  <c r="F674" i="2" s="1"/>
  <c r="G674" i="2" s="1"/>
  <c r="H674" i="2" s="1"/>
  <c r="I674" i="2" s="1"/>
  <c r="AO664" i="2"/>
  <c r="AP664" i="2" s="1"/>
  <c r="AQ664" i="2" s="1"/>
  <c r="AR664" i="2" s="1"/>
  <c r="AS664" i="2" s="1"/>
  <c r="AT664" i="2"/>
  <c r="AX664" i="2" s="1"/>
  <c r="G745" i="1"/>
  <c r="J744" i="1"/>
  <c r="H744" i="1"/>
  <c r="K744" i="1"/>
  <c r="I744" i="1"/>
  <c r="L673" i="2" l="1"/>
  <c r="AH668" i="2"/>
  <c r="AI668" i="2" s="1"/>
  <c r="U671" i="2"/>
  <c r="V671" i="2" s="1"/>
  <c r="AL667" i="2"/>
  <c r="AM667" i="2" s="1"/>
  <c r="K674" i="2"/>
  <c r="J674" i="2"/>
  <c r="AZ666" i="2"/>
  <c r="AM666" i="2"/>
  <c r="AN666" i="2"/>
  <c r="B675" i="2"/>
  <c r="C675" i="2" s="1"/>
  <c r="D675" i="2" s="1"/>
  <c r="E675" i="2" s="1"/>
  <c r="F675" i="2" s="1"/>
  <c r="G675" i="2" s="1"/>
  <c r="H675" i="2" s="1"/>
  <c r="I675" i="2" s="1"/>
  <c r="A676" i="2"/>
  <c r="AG669" i="2"/>
  <c r="AB669" i="2"/>
  <c r="AC669" i="2" s="1"/>
  <c r="AD669" i="2" s="1"/>
  <c r="AE669" i="2" s="1"/>
  <c r="AF669" i="2" s="1"/>
  <c r="M673" i="2"/>
  <c r="N673" i="2"/>
  <c r="U670" i="2"/>
  <c r="V670" i="2" s="1"/>
  <c r="AY664" i="2"/>
  <c r="AU664" i="2"/>
  <c r="AW664" i="2" s="1"/>
  <c r="AY663" i="2"/>
  <c r="AU663" i="2"/>
  <c r="AW663" i="2" s="1"/>
  <c r="AJ665" i="2"/>
  <c r="BA665" i="2"/>
  <c r="AK665" i="2"/>
  <c r="W671" i="2"/>
  <c r="X671" i="2"/>
  <c r="AK668" i="2"/>
  <c r="BA668" i="2"/>
  <c r="AJ668" i="2"/>
  <c r="O672" i="2"/>
  <c r="P672" i="2" s="1"/>
  <c r="Q672" i="2" s="1"/>
  <c r="R672" i="2" s="1"/>
  <c r="S672" i="2" s="1"/>
  <c r="T672" i="2"/>
  <c r="G746" i="1"/>
  <c r="K745" i="1"/>
  <c r="I745" i="1"/>
  <c r="H745" i="1"/>
  <c r="J745" i="1"/>
  <c r="AN667" i="2" l="1"/>
  <c r="AZ667" i="2"/>
  <c r="AH669" i="2"/>
  <c r="AI669" i="2" s="1"/>
  <c r="AJ669" i="2" s="1"/>
  <c r="Y671" i="2"/>
  <c r="AL668" i="2"/>
  <c r="AM668" i="2" s="1"/>
  <c r="J675" i="2"/>
  <c r="K675" i="2"/>
  <c r="Z671" i="2"/>
  <c r="AA671" i="2"/>
  <c r="X670" i="2"/>
  <c r="W670" i="2"/>
  <c r="AT667" i="2"/>
  <c r="AX667" i="2" s="1"/>
  <c r="AO667" i="2"/>
  <c r="AP667" i="2" s="1"/>
  <c r="AQ667" i="2" s="1"/>
  <c r="AR667" i="2" s="1"/>
  <c r="AS667" i="2" s="1"/>
  <c r="L674" i="2"/>
  <c r="A677" i="2"/>
  <c r="B676" i="2"/>
  <c r="C676" i="2" s="1"/>
  <c r="D676" i="2" s="1"/>
  <c r="E676" i="2" s="1"/>
  <c r="F676" i="2" s="1"/>
  <c r="G676" i="2" s="1"/>
  <c r="H676" i="2" s="1"/>
  <c r="I676" i="2" s="1"/>
  <c r="U672" i="2"/>
  <c r="V672" i="2" s="1"/>
  <c r="AL665" i="2"/>
  <c r="T673" i="2"/>
  <c r="O673" i="2"/>
  <c r="P673" i="2" s="1"/>
  <c r="Q673" i="2" s="1"/>
  <c r="R673" i="2" s="1"/>
  <c r="S673" i="2" s="1"/>
  <c r="U673" i="2" s="1"/>
  <c r="V673" i="2" s="1"/>
  <c r="AO666" i="2"/>
  <c r="AP666" i="2" s="1"/>
  <c r="AQ666" i="2" s="1"/>
  <c r="AR666" i="2" s="1"/>
  <c r="AS666" i="2" s="1"/>
  <c r="AT666" i="2"/>
  <c r="AX666" i="2" s="1"/>
  <c r="K746" i="1"/>
  <c r="I746" i="1"/>
  <c r="G747" i="1"/>
  <c r="J746" i="1"/>
  <c r="H746" i="1"/>
  <c r="BA669" i="2" l="1"/>
  <c r="AK669" i="2"/>
  <c r="AZ668" i="2"/>
  <c r="AN668" i="2"/>
  <c r="L675" i="2"/>
  <c r="J676" i="2"/>
  <c r="K676" i="2"/>
  <c r="X673" i="2"/>
  <c r="W673" i="2"/>
  <c r="M674" i="2"/>
  <c r="N674" i="2"/>
  <c r="M675" i="2"/>
  <c r="N675" i="2"/>
  <c r="AO668" i="2"/>
  <c r="AP668" i="2" s="1"/>
  <c r="AQ668" i="2" s="1"/>
  <c r="AR668" i="2" s="1"/>
  <c r="AS668" i="2" s="1"/>
  <c r="AT668" i="2"/>
  <c r="AX668" i="2" s="1"/>
  <c r="A678" i="2"/>
  <c r="B677" i="2"/>
  <c r="C677" i="2" s="1"/>
  <c r="D677" i="2" s="1"/>
  <c r="E677" i="2" s="1"/>
  <c r="F677" i="2" s="1"/>
  <c r="G677" i="2" s="1"/>
  <c r="H677" i="2" s="1"/>
  <c r="I677" i="2" s="1"/>
  <c r="AL669" i="2"/>
  <c r="Y670" i="2"/>
  <c r="W672" i="2"/>
  <c r="X672" i="2"/>
  <c r="AG671" i="2"/>
  <c r="AB671" i="2"/>
  <c r="AC671" i="2" s="1"/>
  <c r="AD671" i="2" s="1"/>
  <c r="AE671" i="2" s="1"/>
  <c r="AF671" i="2" s="1"/>
  <c r="AY666" i="2"/>
  <c r="AU666" i="2"/>
  <c r="AW666" i="2" s="1"/>
  <c r="AZ665" i="2"/>
  <c r="AM665" i="2"/>
  <c r="AN665" i="2"/>
  <c r="AY667" i="2"/>
  <c r="AU667" i="2"/>
  <c r="AW667" i="2" s="1"/>
  <c r="H747" i="1"/>
  <c r="K747" i="1"/>
  <c r="G748" i="1"/>
  <c r="J747" i="1"/>
  <c r="I747" i="1"/>
  <c r="L676" i="2" l="1"/>
  <c r="Y673" i="2"/>
  <c r="J677" i="2"/>
  <c r="K677" i="2"/>
  <c r="AZ669" i="2"/>
  <c r="AM669" i="2"/>
  <c r="AN669" i="2"/>
  <c r="AY668" i="2"/>
  <c r="AU668" i="2"/>
  <c r="AW668" i="2" s="1"/>
  <c r="T674" i="2"/>
  <c r="O674" i="2"/>
  <c r="P674" i="2" s="1"/>
  <c r="Q674" i="2" s="1"/>
  <c r="R674" i="2" s="1"/>
  <c r="S674" i="2" s="1"/>
  <c r="U674" i="2" s="1"/>
  <c r="V674" i="2" s="1"/>
  <c r="M676" i="2"/>
  <c r="N676" i="2"/>
  <c r="AO665" i="2"/>
  <c r="AP665" i="2" s="1"/>
  <c r="AQ665" i="2" s="1"/>
  <c r="AR665" i="2" s="1"/>
  <c r="AS665" i="2" s="1"/>
  <c r="AT665" i="2"/>
  <c r="AX665" i="2" s="1"/>
  <c r="Z670" i="2"/>
  <c r="AA670" i="2"/>
  <c r="AH671" i="2"/>
  <c r="AI671" i="2" s="1"/>
  <c r="B678" i="2"/>
  <c r="C678" i="2" s="1"/>
  <c r="D678" i="2" s="1"/>
  <c r="E678" i="2" s="1"/>
  <c r="F678" i="2" s="1"/>
  <c r="G678" i="2" s="1"/>
  <c r="H678" i="2" s="1"/>
  <c r="I678" i="2" s="1"/>
  <c r="A679" i="2"/>
  <c r="T675" i="2"/>
  <c r="O675" i="2"/>
  <c r="P675" i="2" s="1"/>
  <c r="Q675" i="2" s="1"/>
  <c r="R675" i="2" s="1"/>
  <c r="S675" i="2" s="1"/>
  <c r="U675" i="2" s="1"/>
  <c r="V675" i="2" s="1"/>
  <c r="Y672" i="2"/>
  <c r="Z673" i="2"/>
  <c r="AA673" i="2"/>
  <c r="H748" i="1"/>
  <c r="J748" i="1"/>
  <c r="G749" i="1"/>
  <c r="K748" i="1"/>
  <c r="I748" i="1"/>
  <c r="L677" i="2" l="1"/>
  <c r="J678" i="2"/>
  <c r="K678" i="2"/>
  <c r="X674" i="2"/>
  <c r="W674" i="2"/>
  <c r="M677" i="2"/>
  <c r="N677" i="2"/>
  <c r="AB673" i="2"/>
  <c r="AC673" i="2" s="1"/>
  <c r="AD673" i="2" s="1"/>
  <c r="AE673" i="2" s="1"/>
  <c r="AF673" i="2" s="1"/>
  <c r="AG673" i="2"/>
  <c r="B679" i="2"/>
  <c r="C679" i="2" s="1"/>
  <c r="D679" i="2" s="1"/>
  <c r="E679" i="2" s="1"/>
  <c r="F679" i="2" s="1"/>
  <c r="G679" i="2" s="1"/>
  <c r="H679" i="2" s="1"/>
  <c r="I679" i="2" s="1"/>
  <c r="A680" i="2"/>
  <c r="AB670" i="2"/>
  <c r="AC670" i="2" s="1"/>
  <c r="AD670" i="2" s="1"/>
  <c r="AE670" i="2" s="1"/>
  <c r="AF670" i="2" s="1"/>
  <c r="AG670" i="2"/>
  <c r="O676" i="2"/>
  <c r="P676" i="2" s="1"/>
  <c r="Q676" i="2" s="1"/>
  <c r="R676" i="2" s="1"/>
  <c r="S676" i="2" s="1"/>
  <c r="T676" i="2"/>
  <c r="W675" i="2"/>
  <c r="X675" i="2"/>
  <c r="Z672" i="2"/>
  <c r="AA672" i="2"/>
  <c r="AK671" i="2"/>
  <c r="AJ671" i="2"/>
  <c r="BA671" i="2"/>
  <c r="AY665" i="2"/>
  <c r="AU665" i="2"/>
  <c r="AW665" i="2" s="1"/>
  <c r="AO669" i="2"/>
  <c r="AP669" i="2" s="1"/>
  <c r="AQ669" i="2" s="1"/>
  <c r="AR669" i="2" s="1"/>
  <c r="AS669" i="2" s="1"/>
  <c r="AT669" i="2"/>
  <c r="AX669" i="2" s="1"/>
  <c r="K749" i="1"/>
  <c r="I749" i="1"/>
  <c r="H749" i="1"/>
  <c r="G750" i="1"/>
  <c r="J749" i="1"/>
  <c r="U676" i="2" l="1"/>
  <c r="V676" i="2" s="1"/>
  <c r="AH670" i="2"/>
  <c r="AI670" i="2" s="1"/>
  <c r="BA670" i="2" s="1"/>
  <c r="AH673" i="2"/>
  <c r="AI673" i="2" s="1"/>
  <c r="AJ673" i="2" s="1"/>
  <c r="Y675" i="2"/>
  <c r="L678" i="2"/>
  <c r="J679" i="2"/>
  <c r="K679" i="2"/>
  <c r="W676" i="2"/>
  <c r="X676" i="2"/>
  <c r="T677" i="2"/>
  <c r="O677" i="2"/>
  <c r="P677" i="2" s="1"/>
  <c r="Q677" i="2" s="1"/>
  <c r="R677" i="2" s="1"/>
  <c r="S677" i="2" s="1"/>
  <c r="U677" i="2" s="1"/>
  <c r="V677" i="2" s="1"/>
  <c r="M678" i="2"/>
  <c r="N678" i="2"/>
  <c r="Z675" i="2"/>
  <c r="AA675" i="2"/>
  <c r="AB672" i="2"/>
  <c r="AC672" i="2" s="1"/>
  <c r="AD672" i="2" s="1"/>
  <c r="AE672" i="2" s="1"/>
  <c r="AF672" i="2" s="1"/>
  <c r="AG672" i="2"/>
  <c r="B680" i="2"/>
  <c r="C680" i="2" s="1"/>
  <c r="D680" i="2" s="1"/>
  <c r="E680" i="2" s="1"/>
  <c r="F680" i="2" s="1"/>
  <c r="G680" i="2" s="1"/>
  <c r="H680" i="2" s="1"/>
  <c r="I680" i="2" s="1"/>
  <c r="A681" i="2"/>
  <c r="AK673" i="2"/>
  <c r="BA673" i="2"/>
  <c r="AY669" i="2"/>
  <c r="AU669" i="2"/>
  <c r="AW669" i="2" s="1"/>
  <c r="AL671" i="2"/>
  <c r="Y674" i="2"/>
  <c r="H750" i="1"/>
  <c r="K750" i="1"/>
  <c r="I750" i="1"/>
  <c r="G751" i="1"/>
  <c r="J750" i="1"/>
  <c r="AK670" i="2" l="1"/>
  <c r="AJ670" i="2"/>
  <c r="AH672" i="2"/>
  <c r="AI672" i="2" s="1"/>
  <c r="BA672" i="2" s="1"/>
  <c r="Y676" i="2"/>
  <c r="L679" i="2"/>
  <c r="AL670" i="2"/>
  <c r="AZ670" i="2" s="1"/>
  <c r="AM671" i="2"/>
  <c r="AZ671" i="2"/>
  <c r="AN671" i="2"/>
  <c r="AB675" i="2"/>
  <c r="AC675" i="2" s="1"/>
  <c r="AD675" i="2" s="1"/>
  <c r="AE675" i="2" s="1"/>
  <c r="AF675" i="2" s="1"/>
  <c r="AG675" i="2"/>
  <c r="M679" i="2"/>
  <c r="N679" i="2"/>
  <c r="AL673" i="2"/>
  <c r="J680" i="2"/>
  <c r="K680" i="2"/>
  <c r="W677" i="2"/>
  <c r="X677" i="2"/>
  <c r="O678" i="2"/>
  <c r="P678" i="2" s="1"/>
  <c r="Q678" i="2" s="1"/>
  <c r="R678" i="2" s="1"/>
  <c r="S678" i="2" s="1"/>
  <c r="T678" i="2"/>
  <c r="Z676" i="2"/>
  <c r="AA676" i="2"/>
  <c r="Z674" i="2"/>
  <c r="AA674" i="2"/>
  <c r="B681" i="2"/>
  <c r="C681" i="2" s="1"/>
  <c r="D681" i="2" s="1"/>
  <c r="E681" i="2" s="1"/>
  <c r="F681" i="2" s="1"/>
  <c r="G681" i="2" s="1"/>
  <c r="H681" i="2" s="1"/>
  <c r="I681" i="2" s="1"/>
  <c r="A682" i="2"/>
  <c r="H751" i="1"/>
  <c r="J751" i="1"/>
  <c r="G752" i="1"/>
  <c r="K751" i="1"/>
  <c r="I751" i="1"/>
  <c r="AJ672" i="2" l="1"/>
  <c r="AN670" i="2"/>
  <c r="AH675" i="2"/>
  <c r="AI675" i="2" s="1"/>
  <c r="AM670" i="2"/>
  <c r="U678" i="2"/>
  <c r="V678" i="2" s="1"/>
  <c r="X678" i="2" s="1"/>
  <c r="AK672" i="2"/>
  <c r="AL672" i="2" s="1"/>
  <c r="L680" i="2"/>
  <c r="J681" i="2"/>
  <c r="K681" i="2"/>
  <c r="M680" i="2"/>
  <c r="N680" i="2"/>
  <c r="AT671" i="2"/>
  <c r="AX671" i="2" s="1"/>
  <c r="AO671" i="2"/>
  <c r="AP671" i="2" s="1"/>
  <c r="AQ671" i="2" s="1"/>
  <c r="AR671" i="2" s="1"/>
  <c r="AS671" i="2" s="1"/>
  <c r="A683" i="2"/>
  <c r="B682" i="2"/>
  <c r="C682" i="2" s="1"/>
  <c r="D682" i="2" s="1"/>
  <c r="E682" i="2" s="1"/>
  <c r="F682" i="2" s="1"/>
  <c r="G682" i="2" s="1"/>
  <c r="H682" i="2" s="1"/>
  <c r="I682" i="2" s="1"/>
  <c r="AB676" i="2"/>
  <c r="AC676" i="2" s="1"/>
  <c r="AD676" i="2" s="1"/>
  <c r="AE676" i="2" s="1"/>
  <c r="AF676" i="2" s="1"/>
  <c r="AH676" i="2" s="1"/>
  <c r="AI676" i="2" s="1"/>
  <c r="AG676" i="2"/>
  <c r="O679" i="2"/>
  <c r="P679" i="2" s="1"/>
  <c r="Q679" i="2" s="1"/>
  <c r="R679" i="2" s="1"/>
  <c r="S679" i="2" s="1"/>
  <c r="T679" i="2"/>
  <c r="AG674" i="2"/>
  <c r="AB674" i="2"/>
  <c r="AC674" i="2" s="1"/>
  <c r="AD674" i="2" s="1"/>
  <c r="AE674" i="2" s="1"/>
  <c r="AF674" i="2" s="1"/>
  <c r="AH674" i="2" s="1"/>
  <c r="AI674" i="2" s="1"/>
  <c r="Y677" i="2"/>
  <c r="AT670" i="2"/>
  <c r="AX670" i="2" s="1"/>
  <c r="AO670" i="2"/>
  <c r="AP670" i="2" s="1"/>
  <c r="AQ670" i="2" s="1"/>
  <c r="AR670" i="2" s="1"/>
  <c r="AS670" i="2" s="1"/>
  <c r="AZ673" i="2"/>
  <c r="AM673" i="2"/>
  <c r="AN673" i="2"/>
  <c r="AK675" i="2"/>
  <c r="AJ675" i="2"/>
  <c r="BA675" i="2"/>
  <c r="K752" i="1"/>
  <c r="I752" i="1"/>
  <c r="G753" i="1"/>
  <c r="H752" i="1"/>
  <c r="J752" i="1"/>
  <c r="W678" i="2" l="1"/>
  <c r="AN672" i="2"/>
  <c r="AM672" i="2"/>
  <c r="AZ672" i="2"/>
  <c r="U679" i="2"/>
  <c r="V679" i="2" s="1"/>
  <c r="X679" i="2" s="1"/>
  <c r="L681" i="2"/>
  <c r="M681" i="2" s="1"/>
  <c r="AY671" i="2"/>
  <c r="AU671" i="2"/>
  <c r="AW671" i="2" s="1"/>
  <c r="AY670" i="2"/>
  <c r="AU670" i="2"/>
  <c r="AW670" i="2" s="1"/>
  <c r="J682" i="2"/>
  <c r="K682" i="2"/>
  <c r="T680" i="2"/>
  <c r="O680" i="2"/>
  <c r="P680" i="2" s="1"/>
  <c r="Q680" i="2" s="1"/>
  <c r="R680" i="2" s="1"/>
  <c r="S680" i="2" s="1"/>
  <c r="U680" i="2" s="1"/>
  <c r="V680" i="2" s="1"/>
  <c r="AL675" i="2"/>
  <c r="AT673" i="2"/>
  <c r="AX673" i="2" s="1"/>
  <c r="AO673" i="2"/>
  <c r="AP673" i="2" s="1"/>
  <c r="AQ673" i="2" s="1"/>
  <c r="AR673" i="2" s="1"/>
  <c r="AS673" i="2" s="1"/>
  <c r="Z677" i="2"/>
  <c r="AA677" i="2"/>
  <c r="AJ676" i="2"/>
  <c r="BA676" i="2"/>
  <c r="AK676" i="2"/>
  <c r="B683" i="2"/>
  <c r="C683" i="2" s="1"/>
  <c r="D683" i="2" s="1"/>
  <c r="E683" i="2" s="1"/>
  <c r="F683" i="2" s="1"/>
  <c r="G683" i="2" s="1"/>
  <c r="H683" i="2" s="1"/>
  <c r="I683" i="2" s="1"/>
  <c r="A684" i="2"/>
  <c r="AK674" i="2"/>
  <c r="BA674" i="2"/>
  <c r="AJ674" i="2"/>
  <c r="Y678" i="2"/>
  <c r="G754" i="1"/>
  <c r="K753" i="1"/>
  <c r="J753" i="1"/>
  <c r="H753" i="1"/>
  <c r="I753" i="1"/>
  <c r="AO672" i="2" l="1"/>
  <c r="AP672" i="2" s="1"/>
  <c r="AQ672" i="2" s="1"/>
  <c r="AR672" i="2" s="1"/>
  <c r="AS672" i="2" s="1"/>
  <c r="AT672" i="2"/>
  <c r="AX672" i="2" s="1"/>
  <c r="N681" i="2"/>
  <c r="AL674" i="2"/>
  <c r="AZ674" i="2" s="1"/>
  <c r="W679" i="2"/>
  <c r="Y679" i="2" s="1"/>
  <c r="AA679" i="2" s="1"/>
  <c r="L682" i="2"/>
  <c r="J683" i="2"/>
  <c r="K683" i="2"/>
  <c r="AZ675" i="2"/>
  <c r="AM675" i="2"/>
  <c r="AN675" i="2"/>
  <c r="M682" i="2"/>
  <c r="N682" i="2"/>
  <c r="O681" i="2"/>
  <c r="P681" i="2" s="1"/>
  <c r="Q681" i="2" s="1"/>
  <c r="R681" i="2" s="1"/>
  <c r="S681" i="2" s="1"/>
  <c r="T681" i="2"/>
  <c r="AY672" i="2"/>
  <c r="AU672" i="2"/>
  <c r="AW672" i="2" s="1"/>
  <c r="AL676" i="2"/>
  <c r="Z678" i="2"/>
  <c r="AA678" i="2"/>
  <c r="B684" i="2"/>
  <c r="C684" i="2" s="1"/>
  <c r="D684" i="2" s="1"/>
  <c r="E684" i="2" s="1"/>
  <c r="F684" i="2" s="1"/>
  <c r="G684" i="2" s="1"/>
  <c r="H684" i="2" s="1"/>
  <c r="I684" i="2" s="1"/>
  <c r="A685" i="2"/>
  <c r="AY673" i="2"/>
  <c r="AU673" i="2"/>
  <c r="AW673" i="2" s="1"/>
  <c r="AG677" i="2"/>
  <c r="AB677" i="2"/>
  <c r="AC677" i="2" s="1"/>
  <c r="AD677" i="2" s="1"/>
  <c r="AE677" i="2" s="1"/>
  <c r="AF677" i="2" s="1"/>
  <c r="AH677" i="2" s="1"/>
  <c r="AI677" i="2" s="1"/>
  <c r="W680" i="2"/>
  <c r="X680" i="2"/>
  <c r="G755" i="1"/>
  <c r="K754" i="1"/>
  <c r="I754" i="1"/>
  <c r="J754" i="1"/>
  <c r="H754" i="1"/>
  <c r="AN674" i="2" l="1"/>
  <c r="AM674" i="2"/>
  <c r="Z679" i="2"/>
  <c r="L683" i="2"/>
  <c r="Y680" i="2"/>
  <c r="Z680" i="2" s="1"/>
  <c r="J684" i="2"/>
  <c r="K684" i="2"/>
  <c r="M683" i="2"/>
  <c r="N683" i="2"/>
  <c r="A686" i="2"/>
  <c r="B685" i="2"/>
  <c r="C685" i="2" s="1"/>
  <c r="D685" i="2" s="1"/>
  <c r="E685" i="2" s="1"/>
  <c r="F685" i="2" s="1"/>
  <c r="G685" i="2" s="1"/>
  <c r="H685" i="2" s="1"/>
  <c r="I685" i="2" s="1"/>
  <c r="AZ676" i="2"/>
  <c r="AM676" i="2"/>
  <c r="AN676" i="2"/>
  <c r="T682" i="2"/>
  <c r="O682" i="2"/>
  <c r="P682" i="2" s="1"/>
  <c r="Q682" i="2" s="1"/>
  <c r="R682" i="2" s="1"/>
  <c r="S682" i="2" s="1"/>
  <c r="U682" i="2" s="1"/>
  <c r="V682" i="2" s="1"/>
  <c r="AB678" i="2"/>
  <c r="AC678" i="2" s="1"/>
  <c r="AD678" i="2" s="1"/>
  <c r="AE678" i="2" s="1"/>
  <c r="AF678" i="2" s="1"/>
  <c r="AG678" i="2"/>
  <c r="AJ677" i="2"/>
  <c r="AK677" i="2"/>
  <c r="BA677" i="2"/>
  <c r="AT674" i="2"/>
  <c r="AX674" i="2" s="1"/>
  <c r="AO674" i="2"/>
  <c r="AP674" i="2" s="1"/>
  <c r="AQ674" i="2" s="1"/>
  <c r="AR674" i="2" s="1"/>
  <c r="AS674" i="2" s="1"/>
  <c r="AB679" i="2"/>
  <c r="AC679" i="2" s="1"/>
  <c r="AD679" i="2" s="1"/>
  <c r="AE679" i="2" s="1"/>
  <c r="AF679" i="2" s="1"/>
  <c r="AG679" i="2"/>
  <c r="AO675" i="2"/>
  <c r="AP675" i="2" s="1"/>
  <c r="AQ675" i="2" s="1"/>
  <c r="AR675" i="2" s="1"/>
  <c r="AS675" i="2" s="1"/>
  <c r="AT675" i="2"/>
  <c r="AX675" i="2" s="1"/>
  <c r="U681" i="2"/>
  <c r="V681" i="2" s="1"/>
  <c r="H755" i="1"/>
  <c r="K755" i="1"/>
  <c r="J755" i="1"/>
  <c r="I755" i="1"/>
  <c r="G756" i="1"/>
  <c r="AA680" i="2" l="1"/>
  <c r="L684" i="2"/>
  <c r="AL677" i="2"/>
  <c r="AM677" i="2" s="1"/>
  <c r="J685" i="2"/>
  <c r="K685" i="2"/>
  <c r="B686" i="2"/>
  <c r="C686" i="2" s="1"/>
  <c r="D686" i="2" s="1"/>
  <c r="E686" i="2" s="1"/>
  <c r="F686" i="2" s="1"/>
  <c r="G686" i="2" s="1"/>
  <c r="H686" i="2" s="1"/>
  <c r="I686" i="2" s="1"/>
  <c r="A687" i="2"/>
  <c r="M684" i="2"/>
  <c r="N684" i="2"/>
  <c r="AH678" i="2"/>
  <c r="AI678" i="2" s="1"/>
  <c r="AY675" i="2"/>
  <c r="AU675" i="2"/>
  <c r="AW675" i="2" s="1"/>
  <c r="X682" i="2"/>
  <c r="W682" i="2"/>
  <c r="AY674" i="2"/>
  <c r="AU674" i="2"/>
  <c r="AW674" i="2" s="1"/>
  <c r="AB680" i="2"/>
  <c r="AC680" i="2" s="1"/>
  <c r="AD680" i="2" s="1"/>
  <c r="AE680" i="2" s="1"/>
  <c r="AF680" i="2" s="1"/>
  <c r="AG680" i="2"/>
  <c r="AO676" i="2"/>
  <c r="AP676" i="2" s="1"/>
  <c r="AQ676" i="2" s="1"/>
  <c r="AR676" i="2" s="1"/>
  <c r="AS676" i="2" s="1"/>
  <c r="AT676" i="2"/>
  <c r="AX676" i="2" s="1"/>
  <c r="T683" i="2"/>
  <c r="O683" i="2"/>
  <c r="P683" i="2" s="1"/>
  <c r="Q683" i="2" s="1"/>
  <c r="R683" i="2" s="1"/>
  <c r="S683" i="2" s="1"/>
  <c r="W681" i="2"/>
  <c r="X681" i="2"/>
  <c r="AH679" i="2"/>
  <c r="AI679" i="2" s="1"/>
  <c r="I756" i="1"/>
  <c r="J756" i="1"/>
  <c r="K756" i="1"/>
  <c r="H756" i="1"/>
  <c r="G757" i="1"/>
  <c r="AN677" i="2" l="1"/>
  <c r="Y682" i="2"/>
  <c r="AH680" i="2"/>
  <c r="AI680" i="2" s="1"/>
  <c r="Y681" i="2"/>
  <c r="L685" i="2"/>
  <c r="M685" i="2" s="1"/>
  <c r="AZ677" i="2"/>
  <c r="J686" i="2"/>
  <c r="K686" i="2"/>
  <c r="AJ680" i="2"/>
  <c r="BA680" i="2"/>
  <c r="AK680" i="2"/>
  <c r="T684" i="2"/>
  <c r="O684" i="2"/>
  <c r="P684" i="2" s="1"/>
  <c r="Q684" i="2" s="1"/>
  <c r="R684" i="2" s="1"/>
  <c r="S684" i="2" s="1"/>
  <c r="AO677" i="2"/>
  <c r="AP677" i="2" s="1"/>
  <c r="AQ677" i="2" s="1"/>
  <c r="AR677" i="2" s="1"/>
  <c r="AS677" i="2" s="1"/>
  <c r="AT677" i="2"/>
  <c r="AX677" i="2" s="1"/>
  <c r="U683" i="2"/>
  <c r="V683" i="2" s="1"/>
  <c r="AY676" i="2"/>
  <c r="AU676" i="2"/>
  <c r="AW676" i="2" s="1"/>
  <c r="Z682" i="2"/>
  <c r="AA682" i="2"/>
  <c r="BA678" i="2"/>
  <c r="AK678" i="2"/>
  <c r="AJ678" i="2"/>
  <c r="BA679" i="2"/>
  <c r="AK679" i="2"/>
  <c r="AJ679" i="2"/>
  <c r="Z681" i="2"/>
  <c r="AA681" i="2"/>
  <c r="B687" i="2"/>
  <c r="C687" i="2" s="1"/>
  <c r="D687" i="2" s="1"/>
  <c r="E687" i="2" s="1"/>
  <c r="F687" i="2" s="1"/>
  <c r="G687" i="2" s="1"/>
  <c r="H687" i="2" s="1"/>
  <c r="I687" i="2" s="1"/>
  <c r="A688" i="2"/>
  <c r="K757" i="1"/>
  <c r="J757" i="1"/>
  <c r="H757" i="1"/>
  <c r="G758" i="1"/>
  <c r="I757" i="1"/>
  <c r="N685" i="2" l="1"/>
  <c r="U684" i="2"/>
  <c r="V684" i="2" s="1"/>
  <c r="AL679" i="2"/>
  <c r="L686" i="2"/>
  <c r="K687" i="2"/>
  <c r="J687" i="2"/>
  <c r="M686" i="2"/>
  <c r="N686" i="2"/>
  <c r="AZ679" i="2"/>
  <c r="AM679" i="2"/>
  <c r="AN679" i="2"/>
  <c r="AY677" i="2"/>
  <c r="AU677" i="2"/>
  <c r="AW677" i="2" s="1"/>
  <c r="W684" i="2"/>
  <c r="X684" i="2"/>
  <c r="AL680" i="2"/>
  <c r="A689" i="2"/>
  <c r="B688" i="2"/>
  <c r="C688" i="2" s="1"/>
  <c r="D688" i="2" s="1"/>
  <c r="E688" i="2" s="1"/>
  <c r="F688" i="2" s="1"/>
  <c r="G688" i="2" s="1"/>
  <c r="H688" i="2" s="1"/>
  <c r="I688" i="2" s="1"/>
  <c r="AG681" i="2"/>
  <c r="AB681" i="2"/>
  <c r="AC681" i="2" s="1"/>
  <c r="AD681" i="2" s="1"/>
  <c r="AE681" i="2" s="1"/>
  <c r="AF681" i="2" s="1"/>
  <c r="AB682" i="2"/>
  <c r="AC682" i="2" s="1"/>
  <c r="AD682" i="2" s="1"/>
  <c r="AE682" i="2" s="1"/>
  <c r="AF682" i="2" s="1"/>
  <c r="AG682" i="2"/>
  <c r="W683" i="2"/>
  <c r="X683" i="2"/>
  <c r="T685" i="2"/>
  <c r="O685" i="2"/>
  <c r="P685" i="2" s="1"/>
  <c r="Q685" i="2" s="1"/>
  <c r="R685" i="2" s="1"/>
  <c r="S685" i="2" s="1"/>
  <c r="U685" i="2" s="1"/>
  <c r="V685" i="2" s="1"/>
  <c r="AL678" i="2"/>
  <c r="H758" i="1"/>
  <c r="J758" i="1"/>
  <c r="I758" i="1"/>
  <c r="G759" i="1"/>
  <c r="K758" i="1"/>
  <c r="L687" i="2" l="1"/>
  <c r="Y684" i="2"/>
  <c r="AH681" i="2"/>
  <c r="AI681" i="2" s="1"/>
  <c r="AJ681" i="2" s="1"/>
  <c r="J688" i="2"/>
  <c r="K688" i="2"/>
  <c r="A690" i="2"/>
  <c r="B689" i="2"/>
  <c r="C689" i="2" s="1"/>
  <c r="D689" i="2" s="1"/>
  <c r="E689" i="2" s="1"/>
  <c r="F689" i="2" s="1"/>
  <c r="G689" i="2" s="1"/>
  <c r="H689" i="2" s="1"/>
  <c r="I689" i="2" s="1"/>
  <c r="AH682" i="2"/>
  <c r="AI682" i="2" s="1"/>
  <c r="X685" i="2"/>
  <c r="W685" i="2"/>
  <c r="Z684" i="2"/>
  <c r="AA684" i="2"/>
  <c r="AO679" i="2"/>
  <c r="AP679" i="2" s="1"/>
  <c r="AQ679" i="2" s="1"/>
  <c r="AR679" i="2" s="1"/>
  <c r="AS679" i="2" s="1"/>
  <c r="AT679" i="2"/>
  <c r="AX679" i="2" s="1"/>
  <c r="M687" i="2"/>
  <c r="N687" i="2"/>
  <c r="AZ678" i="2"/>
  <c r="AM678" i="2"/>
  <c r="AN678" i="2"/>
  <c r="O686" i="2"/>
  <c r="P686" i="2" s="1"/>
  <c r="Q686" i="2" s="1"/>
  <c r="R686" i="2" s="1"/>
  <c r="S686" i="2" s="1"/>
  <c r="T686" i="2"/>
  <c r="Y683" i="2"/>
  <c r="AZ680" i="2"/>
  <c r="AM680" i="2"/>
  <c r="AN680" i="2"/>
  <c r="I759" i="1"/>
  <c r="H759" i="1"/>
  <c r="K759" i="1"/>
  <c r="G760" i="1"/>
  <c r="J759" i="1"/>
  <c r="AK681" i="2" l="1"/>
  <c r="BA681" i="2"/>
  <c r="U686" i="2"/>
  <c r="V686" i="2" s="1"/>
  <c r="L688" i="2"/>
  <c r="AY679" i="2"/>
  <c r="AU679" i="2"/>
  <c r="AW679" i="2" s="1"/>
  <c r="K689" i="2"/>
  <c r="J689" i="2"/>
  <c r="M688" i="2"/>
  <c r="N688" i="2"/>
  <c r="Z683" i="2"/>
  <c r="AA683" i="2"/>
  <c r="AO678" i="2"/>
  <c r="AP678" i="2" s="1"/>
  <c r="AQ678" i="2" s="1"/>
  <c r="AR678" i="2" s="1"/>
  <c r="AS678" i="2" s="1"/>
  <c r="AT678" i="2"/>
  <c r="AX678" i="2" s="1"/>
  <c r="Y685" i="2"/>
  <c r="AT680" i="2"/>
  <c r="AX680" i="2" s="1"/>
  <c r="AO680" i="2"/>
  <c r="AP680" i="2" s="1"/>
  <c r="AQ680" i="2" s="1"/>
  <c r="AR680" i="2" s="1"/>
  <c r="AS680" i="2" s="1"/>
  <c r="O687" i="2"/>
  <c r="P687" i="2" s="1"/>
  <c r="Q687" i="2" s="1"/>
  <c r="R687" i="2" s="1"/>
  <c r="S687" i="2" s="1"/>
  <c r="T687" i="2"/>
  <c r="AG684" i="2"/>
  <c r="AB684" i="2"/>
  <c r="AC684" i="2" s="1"/>
  <c r="AD684" i="2" s="1"/>
  <c r="AE684" i="2" s="1"/>
  <c r="AF684" i="2" s="1"/>
  <c r="AH684" i="2" s="1"/>
  <c r="AI684" i="2" s="1"/>
  <c r="B690" i="2"/>
  <c r="C690" i="2" s="1"/>
  <c r="D690" i="2" s="1"/>
  <c r="E690" i="2" s="1"/>
  <c r="F690" i="2" s="1"/>
  <c r="G690" i="2" s="1"/>
  <c r="H690" i="2" s="1"/>
  <c r="I690" i="2" s="1"/>
  <c r="A691" i="2"/>
  <c r="AL681" i="2"/>
  <c r="W686" i="2"/>
  <c r="X686" i="2"/>
  <c r="AJ682" i="2"/>
  <c r="AK682" i="2"/>
  <c r="BA682" i="2"/>
  <c r="G761" i="1"/>
  <c r="J760" i="1"/>
  <c r="K760" i="1"/>
  <c r="I760" i="1"/>
  <c r="H760" i="1"/>
  <c r="U687" i="2" l="1"/>
  <c r="V687" i="2" s="1"/>
  <c r="L689" i="2"/>
  <c r="AL682" i="2"/>
  <c r="AJ684" i="2"/>
  <c r="BA684" i="2"/>
  <c r="AK684" i="2"/>
  <c r="AY680" i="2"/>
  <c r="AU680" i="2"/>
  <c r="AW680" i="2" s="1"/>
  <c r="AY678" i="2"/>
  <c r="AU678" i="2"/>
  <c r="AW678" i="2" s="1"/>
  <c r="T688" i="2"/>
  <c r="O688" i="2"/>
  <c r="P688" i="2" s="1"/>
  <c r="Q688" i="2" s="1"/>
  <c r="R688" i="2" s="1"/>
  <c r="S688" i="2" s="1"/>
  <c r="U688" i="2" s="1"/>
  <c r="V688" i="2" s="1"/>
  <c r="X687" i="2"/>
  <c r="W687" i="2"/>
  <c r="J690" i="2"/>
  <c r="K690" i="2"/>
  <c r="AZ681" i="2"/>
  <c r="AM681" i="2"/>
  <c r="AN681" i="2"/>
  <c r="Z685" i="2"/>
  <c r="AA685" i="2"/>
  <c r="AB683" i="2"/>
  <c r="AC683" i="2" s="1"/>
  <c r="AD683" i="2" s="1"/>
  <c r="AE683" i="2" s="1"/>
  <c r="AF683" i="2" s="1"/>
  <c r="AH683" i="2" s="1"/>
  <c r="AI683" i="2" s="1"/>
  <c r="AG683" i="2"/>
  <c r="AM682" i="2"/>
  <c r="AZ682" i="2"/>
  <c r="AN682" i="2"/>
  <c r="A692" i="2"/>
  <c r="B691" i="2"/>
  <c r="C691" i="2" s="1"/>
  <c r="D691" i="2" s="1"/>
  <c r="E691" i="2" s="1"/>
  <c r="F691" i="2" s="1"/>
  <c r="G691" i="2" s="1"/>
  <c r="H691" i="2" s="1"/>
  <c r="I691" i="2" s="1"/>
  <c r="M689" i="2"/>
  <c r="N689" i="2"/>
  <c r="Y686" i="2"/>
  <c r="I761" i="1"/>
  <c r="J761" i="1"/>
  <c r="G762" i="1"/>
  <c r="K761" i="1"/>
  <c r="H761" i="1"/>
  <c r="Y687" i="2" l="1"/>
  <c r="AL684" i="2"/>
  <c r="J691" i="2"/>
  <c r="K691" i="2"/>
  <c r="X688" i="2"/>
  <c r="W688" i="2"/>
  <c r="AM684" i="2"/>
  <c r="AZ684" i="2"/>
  <c r="AN684" i="2"/>
  <c r="AO682" i="2"/>
  <c r="AP682" i="2" s="1"/>
  <c r="AQ682" i="2" s="1"/>
  <c r="AR682" i="2" s="1"/>
  <c r="AS682" i="2" s="1"/>
  <c r="AT682" i="2"/>
  <c r="AX682" i="2" s="1"/>
  <c r="AG685" i="2"/>
  <c r="AB685" i="2"/>
  <c r="AC685" i="2" s="1"/>
  <c r="AD685" i="2" s="1"/>
  <c r="AE685" i="2" s="1"/>
  <c r="AF685" i="2" s="1"/>
  <c r="AH685" i="2" s="1"/>
  <c r="AI685" i="2" s="1"/>
  <c r="O689" i="2"/>
  <c r="P689" i="2" s="1"/>
  <c r="Q689" i="2" s="1"/>
  <c r="R689" i="2" s="1"/>
  <c r="S689" i="2" s="1"/>
  <c r="T689" i="2"/>
  <c r="BA683" i="2"/>
  <c r="AK683" i="2"/>
  <c r="AJ683" i="2"/>
  <c r="AT681" i="2"/>
  <c r="AX681" i="2" s="1"/>
  <c r="AO681" i="2"/>
  <c r="AP681" i="2" s="1"/>
  <c r="AQ681" i="2" s="1"/>
  <c r="AR681" i="2" s="1"/>
  <c r="AS681" i="2" s="1"/>
  <c r="Z687" i="2"/>
  <c r="AA687" i="2"/>
  <c r="Z686" i="2"/>
  <c r="AA686" i="2"/>
  <c r="B692" i="2"/>
  <c r="C692" i="2" s="1"/>
  <c r="D692" i="2" s="1"/>
  <c r="E692" i="2" s="1"/>
  <c r="F692" i="2" s="1"/>
  <c r="G692" i="2" s="1"/>
  <c r="H692" i="2" s="1"/>
  <c r="I692" i="2" s="1"/>
  <c r="A693" i="2"/>
  <c r="L690" i="2"/>
  <c r="J762" i="1"/>
  <c r="H762" i="1"/>
  <c r="I762" i="1"/>
  <c r="K762" i="1"/>
  <c r="G763" i="1"/>
  <c r="Y688" i="2" l="1"/>
  <c r="U689" i="2"/>
  <c r="V689" i="2" s="1"/>
  <c r="L691" i="2"/>
  <c r="AL683" i="2"/>
  <c r="AN683" i="2" s="1"/>
  <c r="J692" i="2"/>
  <c r="K692" i="2"/>
  <c r="AB686" i="2"/>
  <c r="AC686" i="2" s="1"/>
  <c r="AD686" i="2" s="1"/>
  <c r="AE686" i="2" s="1"/>
  <c r="AF686" i="2" s="1"/>
  <c r="AG686" i="2"/>
  <c r="AT684" i="2"/>
  <c r="AX684" i="2" s="1"/>
  <c r="AO684" i="2"/>
  <c r="AP684" i="2" s="1"/>
  <c r="AQ684" i="2" s="1"/>
  <c r="AR684" i="2" s="1"/>
  <c r="AS684" i="2" s="1"/>
  <c r="M691" i="2"/>
  <c r="N691" i="2"/>
  <c r="M690" i="2"/>
  <c r="N690" i="2"/>
  <c r="AY681" i="2"/>
  <c r="AU681" i="2"/>
  <c r="AW681" i="2" s="1"/>
  <c r="AB687" i="2"/>
  <c r="AC687" i="2" s="1"/>
  <c r="AD687" i="2" s="1"/>
  <c r="AE687" i="2" s="1"/>
  <c r="AF687" i="2" s="1"/>
  <c r="AG687" i="2"/>
  <c r="AJ685" i="2"/>
  <c r="BA685" i="2"/>
  <c r="AK685" i="2"/>
  <c r="B693" i="2"/>
  <c r="C693" i="2" s="1"/>
  <c r="D693" i="2" s="1"/>
  <c r="E693" i="2" s="1"/>
  <c r="F693" i="2" s="1"/>
  <c r="G693" i="2" s="1"/>
  <c r="H693" i="2" s="1"/>
  <c r="I693" i="2" s="1"/>
  <c r="A694" i="2"/>
  <c r="X689" i="2"/>
  <c r="W689" i="2"/>
  <c r="AY682" i="2"/>
  <c r="AU682" i="2"/>
  <c r="AW682" i="2" s="1"/>
  <c r="Z688" i="2"/>
  <c r="AA688" i="2"/>
  <c r="K763" i="1"/>
  <c r="I763" i="1"/>
  <c r="J763" i="1"/>
  <c r="H763" i="1"/>
  <c r="G764" i="1"/>
  <c r="AH686" i="2" l="1"/>
  <c r="AI686" i="2" s="1"/>
  <c r="AJ686" i="2" s="1"/>
  <c r="AZ683" i="2"/>
  <c r="AM683" i="2"/>
  <c r="AL685" i="2"/>
  <c r="L692" i="2"/>
  <c r="J693" i="2"/>
  <c r="K693" i="2"/>
  <c r="AY684" i="2"/>
  <c r="AU684" i="2"/>
  <c r="AW684" i="2" s="1"/>
  <c r="M692" i="2"/>
  <c r="N692" i="2"/>
  <c r="B694" i="2"/>
  <c r="C694" i="2" s="1"/>
  <c r="D694" i="2" s="1"/>
  <c r="E694" i="2" s="1"/>
  <c r="F694" i="2" s="1"/>
  <c r="G694" i="2" s="1"/>
  <c r="H694" i="2" s="1"/>
  <c r="I694" i="2" s="1"/>
  <c r="A695" i="2"/>
  <c r="AM685" i="2"/>
  <c r="AZ685" i="2"/>
  <c r="AN685" i="2"/>
  <c r="O691" i="2"/>
  <c r="P691" i="2" s="1"/>
  <c r="Q691" i="2" s="1"/>
  <c r="R691" i="2" s="1"/>
  <c r="S691" i="2" s="1"/>
  <c r="T691" i="2"/>
  <c r="AG688" i="2"/>
  <c r="AB688" i="2"/>
  <c r="AC688" i="2" s="1"/>
  <c r="AD688" i="2" s="1"/>
  <c r="AE688" i="2" s="1"/>
  <c r="AF688" i="2" s="1"/>
  <c r="Y689" i="2"/>
  <c r="O690" i="2"/>
  <c r="P690" i="2" s="1"/>
  <c r="Q690" i="2" s="1"/>
  <c r="R690" i="2" s="1"/>
  <c r="S690" i="2" s="1"/>
  <c r="T690" i="2"/>
  <c r="AT683" i="2"/>
  <c r="AX683" i="2" s="1"/>
  <c r="AO683" i="2"/>
  <c r="AP683" i="2" s="1"/>
  <c r="AQ683" i="2" s="1"/>
  <c r="AR683" i="2" s="1"/>
  <c r="AS683" i="2" s="1"/>
  <c r="AH687" i="2"/>
  <c r="AI687" i="2" s="1"/>
  <c r="H764" i="1"/>
  <c r="G765" i="1"/>
  <c r="J764" i="1"/>
  <c r="K764" i="1"/>
  <c r="I764" i="1"/>
  <c r="AK686" i="2" l="1"/>
  <c r="BA686" i="2"/>
  <c r="L693" i="2"/>
  <c r="U690" i="2"/>
  <c r="V690" i="2" s="1"/>
  <c r="X690" i="2" s="1"/>
  <c r="U691" i="2"/>
  <c r="V691" i="2" s="1"/>
  <c r="W691" i="2" s="1"/>
  <c r="AH688" i="2"/>
  <c r="AI688" i="2" s="1"/>
  <c r="AK688" i="2" s="1"/>
  <c r="AL686" i="2"/>
  <c r="AZ686" i="2" s="1"/>
  <c r="J694" i="2"/>
  <c r="K694" i="2"/>
  <c r="T692" i="2"/>
  <c r="O692" i="2"/>
  <c r="P692" i="2" s="1"/>
  <c r="Q692" i="2" s="1"/>
  <c r="R692" i="2" s="1"/>
  <c r="S692" i="2" s="1"/>
  <c r="M693" i="2"/>
  <c r="N693" i="2"/>
  <c r="AY683" i="2"/>
  <c r="AU683" i="2"/>
  <c r="AW683" i="2" s="1"/>
  <c r="Z689" i="2"/>
  <c r="AA689" i="2"/>
  <c r="AJ687" i="2"/>
  <c r="AK687" i="2"/>
  <c r="BA687" i="2"/>
  <c r="AO685" i="2"/>
  <c r="AP685" i="2" s="1"/>
  <c r="AQ685" i="2" s="1"/>
  <c r="AR685" i="2" s="1"/>
  <c r="AS685" i="2" s="1"/>
  <c r="AT685" i="2"/>
  <c r="AX685" i="2" s="1"/>
  <c r="B695" i="2"/>
  <c r="C695" i="2" s="1"/>
  <c r="D695" i="2" s="1"/>
  <c r="E695" i="2" s="1"/>
  <c r="F695" i="2" s="1"/>
  <c r="G695" i="2" s="1"/>
  <c r="H695" i="2" s="1"/>
  <c r="I695" i="2" s="1"/>
  <c r="A696" i="2"/>
  <c r="J765" i="1"/>
  <c r="K765" i="1"/>
  <c r="G766" i="1"/>
  <c r="I765" i="1"/>
  <c r="H765" i="1"/>
  <c r="U692" i="2" l="1"/>
  <c r="V692" i="2" s="1"/>
  <c r="W690" i="2"/>
  <c r="X691" i="2"/>
  <c r="AN686" i="2"/>
  <c r="AM686" i="2"/>
  <c r="AJ688" i="2"/>
  <c r="AL688" i="2" s="1"/>
  <c r="BA688" i="2"/>
  <c r="L694" i="2"/>
  <c r="N694" i="2" s="1"/>
  <c r="J695" i="2"/>
  <c r="K695" i="2"/>
  <c r="AO686" i="2"/>
  <c r="AP686" i="2" s="1"/>
  <c r="AQ686" i="2" s="1"/>
  <c r="AR686" i="2" s="1"/>
  <c r="AS686" i="2" s="1"/>
  <c r="AT686" i="2"/>
  <c r="AX686" i="2" s="1"/>
  <c r="AL687" i="2"/>
  <c r="W692" i="2"/>
  <c r="X692" i="2"/>
  <c r="A697" i="2"/>
  <c r="B696" i="2"/>
  <c r="C696" i="2" s="1"/>
  <c r="D696" i="2" s="1"/>
  <c r="E696" i="2" s="1"/>
  <c r="F696" i="2" s="1"/>
  <c r="G696" i="2" s="1"/>
  <c r="H696" i="2" s="1"/>
  <c r="I696" i="2" s="1"/>
  <c r="AG689" i="2"/>
  <c r="AB689" i="2"/>
  <c r="AC689" i="2" s="1"/>
  <c r="AD689" i="2" s="1"/>
  <c r="AE689" i="2" s="1"/>
  <c r="AF689" i="2" s="1"/>
  <c r="O693" i="2"/>
  <c r="P693" i="2" s="1"/>
  <c r="Q693" i="2" s="1"/>
  <c r="R693" i="2" s="1"/>
  <c r="S693" i="2" s="1"/>
  <c r="T693" i="2"/>
  <c r="Y690" i="2"/>
  <c r="AY685" i="2"/>
  <c r="AU685" i="2"/>
  <c r="AW685" i="2" s="1"/>
  <c r="Y691" i="2"/>
  <c r="H766" i="1"/>
  <c r="I766" i="1"/>
  <c r="J766" i="1"/>
  <c r="G767" i="1"/>
  <c r="K766" i="1"/>
  <c r="AH689" i="2" l="1"/>
  <c r="AI689" i="2" s="1"/>
  <c r="AJ689" i="2" s="1"/>
  <c r="M694" i="2"/>
  <c r="U693" i="2"/>
  <c r="V693" i="2" s="1"/>
  <c r="X693" i="2" s="1"/>
  <c r="L695" i="2"/>
  <c r="K696" i="2"/>
  <c r="J696" i="2"/>
  <c r="O694" i="2"/>
  <c r="P694" i="2" s="1"/>
  <c r="Q694" i="2" s="1"/>
  <c r="R694" i="2" s="1"/>
  <c r="S694" i="2" s="1"/>
  <c r="U694" i="2" s="1"/>
  <c r="V694" i="2" s="1"/>
  <c r="T694" i="2"/>
  <c r="AZ687" i="2"/>
  <c r="AM687" i="2"/>
  <c r="AN687" i="2"/>
  <c r="M695" i="2"/>
  <c r="N695" i="2"/>
  <c r="Y692" i="2"/>
  <c r="AY686" i="2"/>
  <c r="AU686" i="2"/>
  <c r="AW686" i="2" s="1"/>
  <c r="Z691" i="2"/>
  <c r="AA691" i="2"/>
  <c r="Z690" i="2"/>
  <c r="AA690" i="2"/>
  <c r="AZ688" i="2"/>
  <c r="AM688" i="2"/>
  <c r="AN688" i="2"/>
  <c r="B697" i="2"/>
  <c r="C697" i="2" s="1"/>
  <c r="D697" i="2" s="1"/>
  <c r="E697" i="2" s="1"/>
  <c r="F697" i="2" s="1"/>
  <c r="G697" i="2" s="1"/>
  <c r="H697" i="2" s="1"/>
  <c r="I697" i="2" s="1"/>
  <c r="A698" i="2"/>
  <c r="I767" i="1"/>
  <c r="J767" i="1"/>
  <c r="G768" i="1"/>
  <c r="H767" i="1"/>
  <c r="K767" i="1"/>
  <c r="AK689" i="2" l="1"/>
  <c r="BA689" i="2"/>
  <c r="AL689" i="2"/>
  <c r="AN689" i="2" s="1"/>
  <c r="L696" i="2"/>
  <c r="N696" i="2" s="1"/>
  <c r="W693" i="2"/>
  <c r="Y693" i="2" s="1"/>
  <c r="J697" i="2"/>
  <c r="K697" i="2"/>
  <c r="AT688" i="2"/>
  <c r="AX688" i="2" s="1"/>
  <c r="AO688" i="2"/>
  <c r="AP688" i="2" s="1"/>
  <c r="AQ688" i="2" s="1"/>
  <c r="AR688" i="2" s="1"/>
  <c r="AS688" i="2" s="1"/>
  <c r="Z692" i="2"/>
  <c r="AA692" i="2"/>
  <c r="AB691" i="2"/>
  <c r="AC691" i="2" s="1"/>
  <c r="AD691" i="2" s="1"/>
  <c r="AE691" i="2" s="1"/>
  <c r="AF691" i="2" s="1"/>
  <c r="AG691" i="2"/>
  <c r="AT687" i="2"/>
  <c r="AX687" i="2" s="1"/>
  <c r="AO687" i="2"/>
  <c r="AP687" i="2" s="1"/>
  <c r="AQ687" i="2" s="1"/>
  <c r="AR687" i="2" s="1"/>
  <c r="AS687" i="2" s="1"/>
  <c r="M696" i="2"/>
  <c r="X694" i="2"/>
  <c r="W694" i="2"/>
  <c r="A699" i="2"/>
  <c r="B698" i="2"/>
  <c r="C698" i="2" s="1"/>
  <c r="D698" i="2" s="1"/>
  <c r="E698" i="2" s="1"/>
  <c r="F698" i="2" s="1"/>
  <c r="G698" i="2" s="1"/>
  <c r="H698" i="2" s="1"/>
  <c r="I698" i="2" s="1"/>
  <c r="AG690" i="2"/>
  <c r="AB690" i="2"/>
  <c r="AC690" i="2" s="1"/>
  <c r="AD690" i="2" s="1"/>
  <c r="AE690" i="2" s="1"/>
  <c r="AF690" i="2" s="1"/>
  <c r="AH690" i="2" s="1"/>
  <c r="AI690" i="2" s="1"/>
  <c r="T695" i="2"/>
  <c r="O695" i="2"/>
  <c r="P695" i="2" s="1"/>
  <c r="Q695" i="2" s="1"/>
  <c r="R695" i="2" s="1"/>
  <c r="S695" i="2" s="1"/>
  <c r="G769" i="1"/>
  <c r="J768" i="1"/>
  <c r="I768" i="1"/>
  <c r="K768" i="1"/>
  <c r="H768" i="1"/>
  <c r="AH691" i="2" l="1"/>
  <c r="AI691" i="2" s="1"/>
  <c r="AM689" i="2"/>
  <c r="AZ689" i="2"/>
  <c r="AA693" i="2"/>
  <c r="Z693" i="2"/>
  <c r="Y694" i="2"/>
  <c r="Z694" i="2" s="1"/>
  <c r="L697" i="2"/>
  <c r="K698" i="2"/>
  <c r="J698" i="2"/>
  <c r="AB693" i="2"/>
  <c r="AC693" i="2" s="1"/>
  <c r="AD693" i="2" s="1"/>
  <c r="AE693" i="2" s="1"/>
  <c r="AF693" i="2" s="1"/>
  <c r="AG693" i="2"/>
  <c r="AB692" i="2"/>
  <c r="AC692" i="2" s="1"/>
  <c r="AD692" i="2" s="1"/>
  <c r="AE692" i="2" s="1"/>
  <c r="AF692" i="2" s="1"/>
  <c r="AG692" i="2"/>
  <c r="M697" i="2"/>
  <c r="N697" i="2"/>
  <c r="BA690" i="2"/>
  <c r="AJ690" i="2"/>
  <c r="AK690" i="2"/>
  <c r="AY687" i="2"/>
  <c r="AU687" i="2"/>
  <c r="AW687" i="2" s="1"/>
  <c r="AT689" i="2"/>
  <c r="AX689" i="2" s="1"/>
  <c r="AO689" i="2"/>
  <c r="AP689" i="2" s="1"/>
  <c r="AQ689" i="2" s="1"/>
  <c r="AR689" i="2" s="1"/>
  <c r="AS689" i="2" s="1"/>
  <c r="O696" i="2"/>
  <c r="P696" i="2" s="1"/>
  <c r="Q696" i="2" s="1"/>
  <c r="R696" i="2" s="1"/>
  <c r="S696" i="2" s="1"/>
  <c r="T696" i="2"/>
  <c r="AK691" i="2"/>
  <c r="AJ691" i="2"/>
  <c r="BA691" i="2"/>
  <c r="B699" i="2"/>
  <c r="C699" i="2" s="1"/>
  <c r="D699" i="2" s="1"/>
  <c r="E699" i="2" s="1"/>
  <c r="F699" i="2" s="1"/>
  <c r="G699" i="2" s="1"/>
  <c r="H699" i="2" s="1"/>
  <c r="I699" i="2" s="1"/>
  <c r="A700" i="2"/>
  <c r="AY688" i="2"/>
  <c r="AU688" i="2"/>
  <c r="AW688" i="2" s="1"/>
  <c r="U695" i="2"/>
  <c r="V695" i="2" s="1"/>
  <c r="J769" i="1"/>
  <c r="K769" i="1"/>
  <c r="H769" i="1"/>
  <c r="G770" i="1"/>
  <c r="I769" i="1"/>
  <c r="AA694" i="2" l="1"/>
  <c r="AL691" i="2"/>
  <c r="AH693" i="2"/>
  <c r="AI693" i="2" s="1"/>
  <c r="BA693" i="2" s="1"/>
  <c r="AH692" i="2"/>
  <c r="AI692" i="2" s="1"/>
  <c r="AK692" i="2" s="1"/>
  <c r="U696" i="2"/>
  <c r="V696" i="2" s="1"/>
  <c r="X696" i="2" s="1"/>
  <c r="L698" i="2"/>
  <c r="M698" i="2" s="1"/>
  <c r="AZ691" i="2"/>
  <c r="AM691" i="2"/>
  <c r="AN691" i="2"/>
  <c r="AY689" i="2"/>
  <c r="AU689" i="2"/>
  <c r="AW689" i="2" s="1"/>
  <c r="BA692" i="2"/>
  <c r="AJ692" i="2"/>
  <c r="W695" i="2"/>
  <c r="X695" i="2"/>
  <c r="W696" i="2"/>
  <c r="AG694" i="2"/>
  <c r="AB694" i="2"/>
  <c r="AC694" i="2" s="1"/>
  <c r="AD694" i="2" s="1"/>
  <c r="AE694" i="2" s="1"/>
  <c r="AF694" i="2" s="1"/>
  <c r="AL690" i="2"/>
  <c r="K699" i="2"/>
  <c r="J699" i="2"/>
  <c r="O697" i="2"/>
  <c r="P697" i="2" s="1"/>
  <c r="Q697" i="2" s="1"/>
  <c r="R697" i="2" s="1"/>
  <c r="S697" i="2" s="1"/>
  <c r="T697" i="2"/>
  <c r="B700" i="2"/>
  <c r="C700" i="2" s="1"/>
  <c r="D700" i="2" s="1"/>
  <c r="E700" i="2" s="1"/>
  <c r="F700" i="2" s="1"/>
  <c r="G700" i="2" s="1"/>
  <c r="H700" i="2" s="1"/>
  <c r="I700" i="2" s="1"/>
  <c r="A701" i="2"/>
  <c r="J770" i="1"/>
  <c r="G771" i="1"/>
  <c r="K770" i="1"/>
  <c r="H770" i="1"/>
  <c r="I770" i="1"/>
  <c r="U697" i="2" l="1"/>
  <c r="V697" i="2" s="1"/>
  <c r="AJ693" i="2"/>
  <c r="AK693" i="2"/>
  <c r="L699" i="2"/>
  <c r="N699" i="2" s="1"/>
  <c r="Y696" i="2"/>
  <c r="Z696" i="2" s="1"/>
  <c r="N698" i="2"/>
  <c r="O698" i="2" s="1"/>
  <c r="P698" i="2" s="1"/>
  <c r="Q698" i="2" s="1"/>
  <c r="R698" i="2" s="1"/>
  <c r="S698" i="2" s="1"/>
  <c r="Y695" i="2"/>
  <c r="AH694" i="2"/>
  <c r="AI694" i="2" s="1"/>
  <c r="BA694" i="2" s="1"/>
  <c r="K700" i="2"/>
  <c r="J700" i="2"/>
  <c r="AZ690" i="2"/>
  <c r="AM690" i="2"/>
  <c r="AN690" i="2"/>
  <c r="Z695" i="2"/>
  <c r="AA695" i="2"/>
  <c r="M699" i="2"/>
  <c r="AO691" i="2"/>
  <c r="AP691" i="2" s="1"/>
  <c r="AQ691" i="2" s="1"/>
  <c r="AR691" i="2" s="1"/>
  <c r="AS691" i="2" s="1"/>
  <c r="AT691" i="2"/>
  <c r="AX691" i="2" s="1"/>
  <c r="W697" i="2"/>
  <c r="X697" i="2"/>
  <c r="B701" i="2"/>
  <c r="C701" i="2" s="1"/>
  <c r="D701" i="2" s="1"/>
  <c r="E701" i="2" s="1"/>
  <c r="F701" i="2" s="1"/>
  <c r="G701" i="2" s="1"/>
  <c r="H701" i="2" s="1"/>
  <c r="I701" i="2" s="1"/>
  <c r="A702" i="2"/>
  <c r="AL693" i="2"/>
  <c r="AL692" i="2"/>
  <c r="J771" i="1"/>
  <c r="I771" i="1"/>
  <c r="K771" i="1"/>
  <c r="H771" i="1"/>
  <c r="G772" i="1"/>
  <c r="AK694" i="2" l="1"/>
  <c r="AJ694" i="2"/>
  <c r="T698" i="2"/>
  <c r="U698" i="2" s="1"/>
  <c r="V698" i="2" s="1"/>
  <c r="AA696" i="2"/>
  <c r="AB696" i="2" s="1"/>
  <c r="AC696" i="2" s="1"/>
  <c r="AD696" i="2" s="1"/>
  <c r="AE696" i="2" s="1"/>
  <c r="AF696" i="2" s="1"/>
  <c r="L700" i="2"/>
  <c r="Y697" i="2"/>
  <c r="Z697" i="2" s="1"/>
  <c r="K701" i="2"/>
  <c r="J701" i="2"/>
  <c r="AY691" i="2"/>
  <c r="AU691" i="2"/>
  <c r="AW691" i="2" s="1"/>
  <c r="AB695" i="2"/>
  <c r="AC695" i="2" s="1"/>
  <c r="AD695" i="2" s="1"/>
  <c r="AE695" i="2" s="1"/>
  <c r="AF695" i="2" s="1"/>
  <c r="AG695" i="2"/>
  <c r="M700" i="2"/>
  <c r="N700" i="2"/>
  <c r="AM693" i="2"/>
  <c r="AZ693" i="2"/>
  <c r="AN693" i="2"/>
  <c r="B702" i="2"/>
  <c r="C702" i="2" s="1"/>
  <c r="D702" i="2" s="1"/>
  <c r="E702" i="2" s="1"/>
  <c r="F702" i="2" s="1"/>
  <c r="G702" i="2" s="1"/>
  <c r="H702" i="2" s="1"/>
  <c r="I702" i="2" s="1"/>
  <c r="A703" i="2"/>
  <c r="AL694" i="2"/>
  <c r="AM692" i="2"/>
  <c r="AZ692" i="2"/>
  <c r="AN692" i="2"/>
  <c r="T699" i="2"/>
  <c r="O699" i="2"/>
  <c r="P699" i="2" s="1"/>
  <c r="Q699" i="2" s="1"/>
  <c r="R699" i="2" s="1"/>
  <c r="S699" i="2" s="1"/>
  <c r="U699" i="2" s="1"/>
  <c r="V699" i="2" s="1"/>
  <c r="AT690" i="2"/>
  <c r="AX690" i="2" s="1"/>
  <c r="AO690" i="2"/>
  <c r="AP690" i="2" s="1"/>
  <c r="AQ690" i="2" s="1"/>
  <c r="AR690" i="2" s="1"/>
  <c r="AS690" i="2" s="1"/>
  <c r="H772" i="1"/>
  <c r="J772" i="1"/>
  <c r="K772" i="1"/>
  <c r="G773" i="1"/>
  <c r="I772" i="1"/>
  <c r="AG696" i="2" l="1"/>
  <c r="AA697" i="2"/>
  <c r="X698" i="2"/>
  <c r="W698" i="2"/>
  <c r="AH695" i="2"/>
  <c r="AI695" i="2" s="1"/>
  <c r="AK695" i="2" s="1"/>
  <c r="K702" i="2"/>
  <c r="J702" i="2"/>
  <c r="AG697" i="2"/>
  <c r="AB697" i="2"/>
  <c r="AC697" i="2" s="1"/>
  <c r="AD697" i="2" s="1"/>
  <c r="AE697" i="2" s="1"/>
  <c r="AF697" i="2" s="1"/>
  <c r="AH697" i="2" s="1"/>
  <c r="AI697" i="2" s="1"/>
  <c r="O700" i="2"/>
  <c r="P700" i="2" s="1"/>
  <c r="Q700" i="2" s="1"/>
  <c r="R700" i="2" s="1"/>
  <c r="S700" i="2" s="1"/>
  <c r="T700" i="2"/>
  <c r="AY690" i="2"/>
  <c r="AU690" i="2"/>
  <c r="AW690" i="2" s="1"/>
  <c r="L701" i="2"/>
  <c r="AM694" i="2"/>
  <c r="AZ694" i="2"/>
  <c r="AN694" i="2"/>
  <c r="B703" i="2"/>
  <c r="C703" i="2" s="1"/>
  <c r="D703" i="2" s="1"/>
  <c r="E703" i="2" s="1"/>
  <c r="F703" i="2" s="1"/>
  <c r="G703" i="2" s="1"/>
  <c r="H703" i="2" s="1"/>
  <c r="I703" i="2" s="1"/>
  <c r="A704" i="2"/>
  <c r="AO693" i="2"/>
  <c r="AP693" i="2" s="1"/>
  <c r="AQ693" i="2" s="1"/>
  <c r="AR693" i="2" s="1"/>
  <c r="AS693" i="2" s="1"/>
  <c r="AT693" i="2"/>
  <c r="AX693" i="2" s="1"/>
  <c r="W699" i="2"/>
  <c r="X699" i="2"/>
  <c r="AO692" i="2"/>
  <c r="AP692" i="2" s="1"/>
  <c r="AQ692" i="2" s="1"/>
  <c r="AR692" i="2" s="1"/>
  <c r="AS692" i="2" s="1"/>
  <c r="AT692" i="2"/>
  <c r="AX692" i="2" s="1"/>
  <c r="AH696" i="2"/>
  <c r="AI696" i="2" s="1"/>
  <c r="I773" i="1"/>
  <c r="J773" i="1"/>
  <c r="G774" i="1"/>
  <c r="K773" i="1"/>
  <c r="H773" i="1"/>
  <c r="U700" i="2" l="1"/>
  <c r="V700" i="2" s="1"/>
  <c r="Y698" i="2"/>
  <c r="AA698" i="2" s="1"/>
  <c r="AJ695" i="2"/>
  <c r="BA695" i="2"/>
  <c r="Z698" i="2"/>
  <c r="AL695" i="2"/>
  <c r="AZ695" i="2" s="1"/>
  <c r="Y699" i="2"/>
  <c r="J703" i="2"/>
  <c r="K703" i="2"/>
  <c r="M701" i="2"/>
  <c r="N701" i="2"/>
  <c r="X700" i="2"/>
  <c r="W700" i="2"/>
  <c r="Z699" i="2"/>
  <c r="AA699" i="2"/>
  <c r="AM695" i="2"/>
  <c r="AY693" i="2"/>
  <c r="AU693" i="2"/>
  <c r="AW693" i="2" s="1"/>
  <c r="A705" i="2"/>
  <c r="B704" i="2"/>
  <c r="C704" i="2" s="1"/>
  <c r="D704" i="2" s="1"/>
  <c r="E704" i="2" s="1"/>
  <c r="F704" i="2" s="1"/>
  <c r="G704" i="2" s="1"/>
  <c r="H704" i="2" s="1"/>
  <c r="I704" i="2" s="1"/>
  <c r="AO694" i="2"/>
  <c r="AP694" i="2" s="1"/>
  <c r="AQ694" i="2" s="1"/>
  <c r="AR694" i="2" s="1"/>
  <c r="AS694" i="2" s="1"/>
  <c r="AT694" i="2"/>
  <c r="AX694" i="2" s="1"/>
  <c r="L702" i="2"/>
  <c r="AJ696" i="2"/>
  <c r="BA696" i="2"/>
  <c r="AK696" i="2"/>
  <c r="AY692" i="2"/>
  <c r="AU692" i="2"/>
  <c r="AW692" i="2" s="1"/>
  <c r="AB698" i="2"/>
  <c r="AC698" i="2" s="1"/>
  <c r="AD698" i="2" s="1"/>
  <c r="AE698" i="2" s="1"/>
  <c r="AF698" i="2" s="1"/>
  <c r="AH698" i="2" s="1"/>
  <c r="AI698" i="2" s="1"/>
  <c r="AG698" i="2"/>
  <c r="AJ697" i="2"/>
  <c r="AK697" i="2"/>
  <c r="BA697" i="2"/>
  <c r="J774" i="1"/>
  <c r="G775" i="1"/>
  <c r="H774" i="1"/>
  <c r="I774" i="1"/>
  <c r="K774" i="1"/>
  <c r="AN695" i="2" l="1"/>
  <c r="AL696" i="2"/>
  <c r="L703" i="2"/>
  <c r="M703" i="2" s="1"/>
  <c r="M702" i="2"/>
  <c r="N702" i="2"/>
  <c r="N703" i="2"/>
  <c r="AL697" i="2"/>
  <c r="AM696" i="2"/>
  <c r="AZ696" i="2"/>
  <c r="AN696" i="2"/>
  <c r="J704" i="2"/>
  <c r="K704" i="2"/>
  <c r="AO695" i="2"/>
  <c r="AP695" i="2" s="1"/>
  <c r="AQ695" i="2" s="1"/>
  <c r="AR695" i="2" s="1"/>
  <c r="AS695" i="2" s="1"/>
  <c r="AT695" i="2"/>
  <c r="AX695" i="2" s="1"/>
  <c r="Y700" i="2"/>
  <c r="AJ698" i="2"/>
  <c r="AL698" i="2" s="1"/>
  <c r="BA698" i="2"/>
  <c r="AK698" i="2"/>
  <c r="AY694" i="2"/>
  <c r="AU694" i="2"/>
  <c r="AW694" i="2" s="1"/>
  <c r="B705" i="2"/>
  <c r="C705" i="2" s="1"/>
  <c r="D705" i="2" s="1"/>
  <c r="E705" i="2" s="1"/>
  <c r="F705" i="2" s="1"/>
  <c r="G705" i="2" s="1"/>
  <c r="H705" i="2" s="1"/>
  <c r="I705" i="2" s="1"/>
  <c r="A706" i="2"/>
  <c r="AB699" i="2"/>
  <c r="AC699" i="2" s="1"/>
  <c r="AD699" i="2" s="1"/>
  <c r="AE699" i="2" s="1"/>
  <c r="AF699" i="2" s="1"/>
  <c r="AH699" i="2" s="1"/>
  <c r="AI699" i="2" s="1"/>
  <c r="AG699" i="2"/>
  <c r="T701" i="2"/>
  <c r="O701" i="2"/>
  <c r="P701" i="2" s="1"/>
  <c r="Q701" i="2" s="1"/>
  <c r="R701" i="2" s="1"/>
  <c r="S701" i="2" s="1"/>
  <c r="U701" i="2" s="1"/>
  <c r="V701" i="2" s="1"/>
  <c r="I775" i="1"/>
  <c r="G776" i="1"/>
  <c r="J775" i="1"/>
  <c r="H775" i="1"/>
  <c r="K775" i="1"/>
  <c r="L704" i="2" l="1"/>
  <c r="J705" i="2"/>
  <c r="K705" i="2"/>
  <c r="Z700" i="2"/>
  <c r="AA700" i="2"/>
  <c r="M704" i="2"/>
  <c r="N704" i="2"/>
  <c r="AZ697" i="2"/>
  <c r="AM697" i="2"/>
  <c r="AN697" i="2"/>
  <c r="O702" i="2"/>
  <c r="P702" i="2" s="1"/>
  <c r="Q702" i="2" s="1"/>
  <c r="R702" i="2" s="1"/>
  <c r="S702" i="2" s="1"/>
  <c r="U702" i="2" s="1"/>
  <c r="V702" i="2" s="1"/>
  <c r="T702" i="2"/>
  <c r="AZ698" i="2"/>
  <c r="AM698" i="2"/>
  <c r="AN698" i="2"/>
  <c r="AO696" i="2"/>
  <c r="AP696" i="2" s="1"/>
  <c r="AQ696" i="2" s="1"/>
  <c r="AR696" i="2" s="1"/>
  <c r="AS696" i="2" s="1"/>
  <c r="AT696" i="2"/>
  <c r="AX696" i="2" s="1"/>
  <c r="X701" i="2"/>
  <c r="W701" i="2"/>
  <c r="AY695" i="2"/>
  <c r="AU695" i="2"/>
  <c r="AW695" i="2" s="1"/>
  <c r="T703" i="2"/>
  <c r="O703" i="2"/>
  <c r="P703" i="2" s="1"/>
  <c r="Q703" i="2" s="1"/>
  <c r="R703" i="2" s="1"/>
  <c r="S703" i="2" s="1"/>
  <c r="U703" i="2" s="1"/>
  <c r="V703" i="2" s="1"/>
  <c r="AK699" i="2"/>
  <c r="AJ699" i="2"/>
  <c r="BA699" i="2"/>
  <c r="A707" i="2"/>
  <c r="B706" i="2"/>
  <c r="C706" i="2" s="1"/>
  <c r="D706" i="2" s="1"/>
  <c r="E706" i="2" s="1"/>
  <c r="F706" i="2" s="1"/>
  <c r="G706" i="2" s="1"/>
  <c r="H706" i="2" s="1"/>
  <c r="I706" i="2" s="1"/>
  <c r="K776" i="1"/>
  <c r="H776" i="1"/>
  <c r="G777" i="1"/>
  <c r="I776" i="1"/>
  <c r="J776" i="1"/>
  <c r="Y701" i="2" l="1"/>
  <c r="L705" i="2"/>
  <c r="W703" i="2"/>
  <c r="X703" i="2"/>
  <c r="AT698" i="2"/>
  <c r="AX698" i="2" s="1"/>
  <c r="AO698" i="2"/>
  <c r="AP698" i="2" s="1"/>
  <c r="AQ698" i="2" s="1"/>
  <c r="AR698" i="2" s="1"/>
  <c r="AS698" i="2" s="1"/>
  <c r="O704" i="2"/>
  <c r="P704" i="2" s="1"/>
  <c r="Q704" i="2" s="1"/>
  <c r="R704" i="2" s="1"/>
  <c r="S704" i="2" s="1"/>
  <c r="T704" i="2"/>
  <c r="M705" i="2"/>
  <c r="N705" i="2"/>
  <c r="Z701" i="2"/>
  <c r="AA701" i="2"/>
  <c r="W702" i="2"/>
  <c r="X702" i="2"/>
  <c r="A708" i="2"/>
  <c r="B707" i="2"/>
  <c r="C707" i="2" s="1"/>
  <c r="D707" i="2" s="1"/>
  <c r="E707" i="2" s="1"/>
  <c r="F707" i="2" s="1"/>
  <c r="G707" i="2" s="1"/>
  <c r="H707" i="2" s="1"/>
  <c r="I707" i="2" s="1"/>
  <c r="AY696" i="2"/>
  <c r="AU696" i="2"/>
  <c r="AW696" i="2" s="1"/>
  <c r="AB700" i="2"/>
  <c r="AC700" i="2" s="1"/>
  <c r="AD700" i="2" s="1"/>
  <c r="AE700" i="2" s="1"/>
  <c r="AF700" i="2" s="1"/>
  <c r="AG700" i="2"/>
  <c r="K706" i="2"/>
  <c r="J706" i="2"/>
  <c r="AT697" i="2"/>
  <c r="AX697" i="2" s="1"/>
  <c r="AO697" i="2"/>
  <c r="AP697" i="2" s="1"/>
  <c r="AQ697" i="2" s="1"/>
  <c r="AR697" i="2" s="1"/>
  <c r="AS697" i="2" s="1"/>
  <c r="AL699" i="2"/>
  <c r="G778" i="1"/>
  <c r="I777" i="1"/>
  <c r="J777" i="1"/>
  <c r="H777" i="1"/>
  <c r="K777" i="1"/>
  <c r="U704" i="2" l="1"/>
  <c r="V704" i="2" s="1"/>
  <c r="Y703" i="2"/>
  <c r="J707" i="2"/>
  <c r="K707" i="2"/>
  <c r="A709" i="2"/>
  <c r="B708" i="2"/>
  <c r="C708" i="2" s="1"/>
  <c r="D708" i="2" s="1"/>
  <c r="E708" i="2" s="1"/>
  <c r="F708" i="2" s="1"/>
  <c r="G708" i="2" s="1"/>
  <c r="H708" i="2" s="1"/>
  <c r="I708" i="2" s="1"/>
  <c r="AB701" i="2"/>
  <c r="AC701" i="2" s="1"/>
  <c r="AD701" i="2" s="1"/>
  <c r="AE701" i="2" s="1"/>
  <c r="AF701" i="2" s="1"/>
  <c r="AG701" i="2"/>
  <c r="X704" i="2"/>
  <c r="W704" i="2"/>
  <c r="Z703" i="2"/>
  <c r="AA703" i="2"/>
  <c r="AZ699" i="2"/>
  <c r="AM699" i="2"/>
  <c r="AN699" i="2"/>
  <c r="AY697" i="2"/>
  <c r="AU697" i="2"/>
  <c r="AW697" i="2" s="1"/>
  <c r="T705" i="2"/>
  <c r="O705" i="2"/>
  <c r="P705" i="2" s="1"/>
  <c r="Q705" i="2" s="1"/>
  <c r="R705" i="2" s="1"/>
  <c r="S705" i="2" s="1"/>
  <c r="U705" i="2" s="1"/>
  <c r="V705" i="2" s="1"/>
  <c r="L706" i="2"/>
  <c r="Y702" i="2"/>
  <c r="AY698" i="2"/>
  <c r="AU698" i="2"/>
  <c r="AW698" i="2" s="1"/>
  <c r="AH700" i="2"/>
  <c r="AI700" i="2" s="1"/>
  <c r="K778" i="1"/>
  <c r="I778" i="1"/>
  <c r="J778" i="1"/>
  <c r="G779" i="1"/>
  <c r="H778" i="1"/>
  <c r="AH701" i="2" l="1"/>
  <c r="AI701" i="2" s="1"/>
  <c r="Y704" i="2"/>
  <c r="L707" i="2"/>
  <c r="BA700" i="2"/>
  <c r="AK700" i="2"/>
  <c r="AJ700" i="2"/>
  <c r="M706" i="2"/>
  <c r="N706" i="2"/>
  <c r="J708" i="2"/>
  <c r="K708" i="2"/>
  <c r="M707" i="2"/>
  <c r="N707" i="2"/>
  <c r="AB703" i="2"/>
  <c r="AC703" i="2" s="1"/>
  <c r="AD703" i="2" s="1"/>
  <c r="AE703" i="2" s="1"/>
  <c r="AF703" i="2" s="1"/>
  <c r="AG703" i="2"/>
  <c r="Z702" i="2"/>
  <c r="AA702" i="2"/>
  <c r="W705" i="2"/>
  <c r="X705" i="2"/>
  <c r="AO699" i="2"/>
  <c r="AP699" i="2" s="1"/>
  <c r="AQ699" i="2" s="1"/>
  <c r="AR699" i="2" s="1"/>
  <c r="AS699" i="2" s="1"/>
  <c r="AT699" i="2"/>
  <c r="AX699" i="2" s="1"/>
  <c r="Z704" i="2"/>
  <c r="AA704" i="2"/>
  <c r="B709" i="2"/>
  <c r="C709" i="2" s="1"/>
  <c r="D709" i="2" s="1"/>
  <c r="E709" i="2" s="1"/>
  <c r="F709" i="2" s="1"/>
  <c r="G709" i="2" s="1"/>
  <c r="H709" i="2" s="1"/>
  <c r="I709" i="2" s="1"/>
  <c r="A710" i="2"/>
  <c r="AK701" i="2"/>
  <c r="AJ701" i="2"/>
  <c r="BA701" i="2"/>
  <c r="G780" i="1"/>
  <c r="I779" i="1"/>
  <c r="H779" i="1"/>
  <c r="K779" i="1"/>
  <c r="J779" i="1"/>
  <c r="AL701" i="2" l="1"/>
  <c r="AH703" i="2"/>
  <c r="AI703" i="2" s="1"/>
  <c r="Y705" i="2"/>
  <c r="AL700" i="2"/>
  <c r="AN700" i="2" s="1"/>
  <c r="A711" i="2"/>
  <c r="B710" i="2"/>
  <c r="C710" i="2" s="1"/>
  <c r="D710" i="2" s="1"/>
  <c r="E710" i="2" s="1"/>
  <c r="F710" i="2" s="1"/>
  <c r="G710" i="2" s="1"/>
  <c r="H710" i="2" s="1"/>
  <c r="I710" i="2" s="1"/>
  <c r="K709" i="2"/>
  <c r="J709" i="2"/>
  <c r="Z705" i="2"/>
  <c r="AA705" i="2"/>
  <c r="AJ703" i="2"/>
  <c r="BA703" i="2"/>
  <c r="AK703" i="2"/>
  <c r="L708" i="2"/>
  <c r="AB704" i="2"/>
  <c r="AC704" i="2" s="1"/>
  <c r="AD704" i="2" s="1"/>
  <c r="AE704" i="2" s="1"/>
  <c r="AF704" i="2" s="1"/>
  <c r="AG704" i="2"/>
  <c r="AZ701" i="2"/>
  <c r="AM701" i="2"/>
  <c r="AN701" i="2"/>
  <c r="AY699" i="2"/>
  <c r="AU699" i="2"/>
  <c r="AW699" i="2" s="1"/>
  <c r="AG702" i="2"/>
  <c r="AB702" i="2"/>
  <c r="AC702" i="2" s="1"/>
  <c r="AD702" i="2" s="1"/>
  <c r="AE702" i="2" s="1"/>
  <c r="AF702" i="2" s="1"/>
  <c r="AH702" i="2" s="1"/>
  <c r="AI702" i="2" s="1"/>
  <c r="T707" i="2"/>
  <c r="O707" i="2"/>
  <c r="P707" i="2" s="1"/>
  <c r="Q707" i="2" s="1"/>
  <c r="R707" i="2" s="1"/>
  <c r="S707" i="2" s="1"/>
  <c r="O706" i="2"/>
  <c r="P706" i="2" s="1"/>
  <c r="Q706" i="2" s="1"/>
  <c r="R706" i="2" s="1"/>
  <c r="S706" i="2" s="1"/>
  <c r="T706" i="2"/>
  <c r="K780" i="1"/>
  <c r="G781" i="1"/>
  <c r="H780" i="1"/>
  <c r="I780" i="1"/>
  <c r="J780" i="1"/>
  <c r="AH704" i="2" l="1"/>
  <c r="AI704" i="2" s="1"/>
  <c r="AZ700" i="2"/>
  <c r="AM700" i="2"/>
  <c r="L709" i="2"/>
  <c r="M709" i="2" s="1"/>
  <c r="AL703" i="2"/>
  <c r="AN703" i="2" s="1"/>
  <c r="AK702" i="2"/>
  <c r="AJ702" i="2"/>
  <c r="BA702" i="2"/>
  <c r="AT700" i="2"/>
  <c r="AX700" i="2" s="1"/>
  <c r="AO700" i="2"/>
  <c r="AP700" i="2" s="1"/>
  <c r="AQ700" i="2" s="1"/>
  <c r="AR700" i="2" s="1"/>
  <c r="AS700" i="2" s="1"/>
  <c r="M708" i="2"/>
  <c r="N708" i="2"/>
  <c r="K710" i="2"/>
  <c r="J710" i="2"/>
  <c r="BA704" i="2"/>
  <c r="AK704" i="2"/>
  <c r="AJ704" i="2"/>
  <c r="A712" i="2"/>
  <c r="B711" i="2"/>
  <c r="C711" i="2" s="1"/>
  <c r="D711" i="2" s="1"/>
  <c r="E711" i="2" s="1"/>
  <c r="F711" i="2" s="1"/>
  <c r="G711" i="2" s="1"/>
  <c r="H711" i="2" s="1"/>
  <c r="I711" i="2" s="1"/>
  <c r="U707" i="2"/>
  <c r="V707" i="2" s="1"/>
  <c r="AT701" i="2"/>
  <c r="AX701" i="2" s="1"/>
  <c r="AO701" i="2"/>
  <c r="AP701" i="2" s="1"/>
  <c r="AQ701" i="2" s="1"/>
  <c r="AR701" i="2" s="1"/>
  <c r="AS701" i="2" s="1"/>
  <c r="AB705" i="2"/>
  <c r="AC705" i="2" s="1"/>
  <c r="AD705" i="2" s="1"/>
  <c r="AE705" i="2" s="1"/>
  <c r="AF705" i="2" s="1"/>
  <c r="AH705" i="2" s="1"/>
  <c r="AI705" i="2" s="1"/>
  <c r="AG705" i="2"/>
  <c r="U706" i="2"/>
  <c r="V706" i="2" s="1"/>
  <c r="J781" i="1"/>
  <c r="G782" i="1"/>
  <c r="I781" i="1"/>
  <c r="H781" i="1"/>
  <c r="K781" i="1"/>
  <c r="N709" i="2" l="1"/>
  <c r="AM703" i="2"/>
  <c r="AL704" i="2"/>
  <c r="AZ703" i="2"/>
  <c r="L710" i="2"/>
  <c r="J711" i="2"/>
  <c r="K711" i="2"/>
  <c r="W706" i="2"/>
  <c r="X706" i="2"/>
  <c r="AT703" i="2"/>
  <c r="AX703" i="2" s="1"/>
  <c r="AO703" i="2"/>
  <c r="AP703" i="2" s="1"/>
  <c r="AQ703" i="2" s="1"/>
  <c r="AR703" i="2" s="1"/>
  <c r="AS703" i="2" s="1"/>
  <c r="M710" i="2"/>
  <c r="N710" i="2"/>
  <c r="AY700" i="2"/>
  <c r="AU700" i="2"/>
  <c r="AW700" i="2" s="1"/>
  <c r="AY701" i="2"/>
  <c r="AU701" i="2"/>
  <c r="AW701" i="2" s="1"/>
  <c r="O709" i="2"/>
  <c r="P709" i="2" s="1"/>
  <c r="Q709" i="2" s="1"/>
  <c r="R709" i="2" s="1"/>
  <c r="S709" i="2" s="1"/>
  <c r="T709" i="2"/>
  <c r="O708" i="2"/>
  <c r="P708" i="2" s="1"/>
  <c r="Q708" i="2" s="1"/>
  <c r="R708" i="2" s="1"/>
  <c r="S708" i="2" s="1"/>
  <c r="T708" i="2"/>
  <c r="AL702" i="2"/>
  <c r="AJ705" i="2"/>
  <c r="BA705" i="2"/>
  <c r="AK705" i="2"/>
  <c r="W707" i="2"/>
  <c r="X707" i="2"/>
  <c r="A713" i="2"/>
  <c r="B712" i="2"/>
  <c r="C712" i="2" s="1"/>
  <c r="D712" i="2" s="1"/>
  <c r="E712" i="2" s="1"/>
  <c r="F712" i="2" s="1"/>
  <c r="G712" i="2" s="1"/>
  <c r="H712" i="2" s="1"/>
  <c r="I712" i="2" s="1"/>
  <c r="AM704" i="2"/>
  <c r="AZ704" i="2"/>
  <c r="AN704" i="2"/>
  <c r="H782" i="1"/>
  <c r="G783" i="1"/>
  <c r="K782" i="1"/>
  <c r="J782" i="1"/>
  <c r="I782" i="1"/>
  <c r="U708" i="2" l="1"/>
  <c r="V708" i="2" s="1"/>
  <c r="L711" i="2"/>
  <c r="N711" i="2" s="1"/>
  <c r="U709" i="2"/>
  <c r="V709" i="2" s="1"/>
  <c r="Y707" i="2"/>
  <c r="Y706" i="2"/>
  <c r="AL705" i="2"/>
  <c r="AZ705" i="2" s="1"/>
  <c r="J712" i="2"/>
  <c r="K712" i="2"/>
  <c r="Z707" i="2"/>
  <c r="AA707" i="2"/>
  <c r="AM702" i="2"/>
  <c r="AZ702" i="2"/>
  <c r="AN702" i="2"/>
  <c r="X709" i="2"/>
  <c r="W709" i="2"/>
  <c r="M711" i="2"/>
  <c r="AY703" i="2"/>
  <c r="AU703" i="2"/>
  <c r="AW703" i="2" s="1"/>
  <c r="A714" i="2"/>
  <c r="B713" i="2"/>
  <c r="C713" i="2" s="1"/>
  <c r="D713" i="2" s="1"/>
  <c r="E713" i="2" s="1"/>
  <c r="F713" i="2" s="1"/>
  <c r="G713" i="2" s="1"/>
  <c r="H713" i="2" s="1"/>
  <c r="I713" i="2" s="1"/>
  <c r="W708" i="2"/>
  <c r="X708" i="2"/>
  <c r="T710" i="2"/>
  <c r="O710" i="2"/>
  <c r="P710" i="2" s="1"/>
  <c r="Q710" i="2" s="1"/>
  <c r="R710" i="2" s="1"/>
  <c r="S710" i="2" s="1"/>
  <c r="U710" i="2" s="1"/>
  <c r="V710" i="2" s="1"/>
  <c r="Z706" i="2"/>
  <c r="AA706" i="2"/>
  <c r="AT704" i="2"/>
  <c r="AX704" i="2" s="1"/>
  <c r="AO704" i="2"/>
  <c r="AP704" i="2" s="1"/>
  <c r="AQ704" i="2" s="1"/>
  <c r="AR704" i="2" s="1"/>
  <c r="AS704" i="2" s="1"/>
  <c r="H783" i="1"/>
  <c r="J783" i="1"/>
  <c r="G784" i="1"/>
  <c r="K783" i="1"/>
  <c r="I783" i="1"/>
  <c r="AM705" i="2" l="1"/>
  <c r="Y709" i="2"/>
  <c r="L712" i="2"/>
  <c r="AN705" i="2"/>
  <c r="J713" i="2"/>
  <c r="K713" i="2"/>
  <c r="B714" i="2"/>
  <c r="C714" i="2" s="1"/>
  <c r="D714" i="2" s="1"/>
  <c r="E714" i="2" s="1"/>
  <c r="F714" i="2" s="1"/>
  <c r="G714" i="2" s="1"/>
  <c r="H714" i="2" s="1"/>
  <c r="I714" i="2" s="1"/>
  <c r="A715" i="2"/>
  <c r="Z709" i="2"/>
  <c r="AA709" i="2"/>
  <c r="AT702" i="2"/>
  <c r="AX702" i="2" s="1"/>
  <c r="AO702" i="2"/>
  <c r="AP702" i="2" s="1"/>
  <c r="AQ702" i="2" s="1"/>
  <c r="AR702" i="2" s="1"/>
  <c r="AS702" i="2" s="1"/>
  <c r="M712" i="2"/>
  <c r="N712" i="2"/>
  <c r="AY704" i="2"/>
  <c r="AU704" i="2"/>
  <c r="AW704" i="2" s="1"/>
  <c r="O711" i="2"/>
  <c r="P711" i="2" s="1"/>
  <c r="Q711" i="2" s="1"/>
  <c r="R711" i="2" s="1"/>
  <c r="S711" i="2" s="1"/>
  <c r="T711" i="2"/>
  <c r="AB706" i="2"/>
  <c r="AC706" i="2" s="1"/>
  <c r="AD706" i="2" s="1"/>
  <c r="AE706" i="2" s="1"/>
  <c r="AF706" i="2" s="1"/>
  <c r="AG706" i="2"/>
  <c r="AG707" i="2"/>
  <c r="AB707" i="2"/>
  <c r="AC707" i="2" s="1"/>
  <c r="AD707" i="2" s="1"/>
  <c r="AE707" i="2" s="1"/>
  <c r="AF707" i="2" s="1"/>
  <c r="AH707" i="2" s="1"/>
  <c r="AI707" i="2" s="1"/>
  <c r="Y708" i="2"/>
  <c r="X710" i="2"/>
  <c r="W710" i="2"/>
  <c r="AO705" i="2"/>
  <c r="AP705" i="2" s="1"/>
  <c r="AQ705" i="2" s="1"/>
  <c r="AR705" i="2" s="1"/>
  <c r="AS705" i="2" s="1"/>
  <c r="AT705" i="2"/>
  <c r="AX705" i="2" s="1"/>
  <c r="K784" i="1"/>
  <c r="G785" i="1"/>
  <c r="H784" i="1"/>
  <c r="J784" i="1"/>
  <c r="I784" i="1"/>
  <c r="U711" i="2" l="1"/>
  <c r="V711" i="2" s="1"/>
  <c r="L713" i="2"/>
  <c r="Y710" i="2"/>
  <c r="Z710" i="2" s="1"/>
  <c r="J714" i="2"/>
  <c r="K714" i="2"/>
  <c r="AY705" i="2"/>
  <c r="AU705" i="2"/>
  <c r="AW705" i="2" s="1"/>
  <c r="BA707" i="2"/>
  <c r="AK707" i="2"/>
  <c r="AJ707" i="2"/>
  <c r="A716" i="2"/>
  <c r="B715" i="2"/>
  <c r="C715" i="2" s="1"/>
  <c r="D715" i="2" s="1"/>
  <c r="E715" i="2" s="1"/>
  <c r="F715" i="2" s="1"/>
  <c r="G715" i="2" s="1"/>
  <c r="H715" i="2" s="1"/>
  <c r="I715" i="2" s="1"/>
  <c r="M713" i="2"/>
  <c r="N713" i="2"/>
  <c r="Z708" i="2"/>
  <c r="AA708" i="2"/>
  <c r="AH706" i="2"/>
  <c r="AI706" i="2" s="1"/>
  <c r="AY702" i="2"/>
  <c r="AU702" i="2"/>
  <c r="AW702" i="2" s="1"/>
  <c r="W711" i="2"/>
  <c r="X711" i="2"/>
  <c r="T712" i="2"/>
  <c r="O712" i="2"/>
  <c r="P712" i="2" s="1"/>
  <c r="Q712" i="2" s="1"/>
  <c r="R712" i="2" s="1"/>
  <c r="S712" i="2" s="1"/>
  <c r="U712" i="2" s="1"/>
  <c r="V712" i="2" s="1"/>
  <c r="AG709" i="2"/>
  <c r="AB709" i="2"/>
  <c r="AC709" i="2" s="1"/>
  <c r="AD709" i="2" s="1"/>
  <c r="AE709" i="2" s="1"/>
  <c r="AF709" i="2" s="1"/>
  <c r="AH709" i="2" s="1"/>
  <c r="AI709" i="2" s="1"/>
  <c r="G786" i="1"/>
  <c r="K785" i="1"/>
  <c r="J785" i="1"/>
  <c r="I785" i="1"/>
  <c r="H785" i="1"/>
  <c r="AA710" i="2" l="1"/>
  <c r="Y711" i="2"/>
  <c r="AL707" i="2"/>
  <c r="AM707" i="2" s="1"/>
  <c r="L714" i="2"/>
  <c r="J715" i="2"/>
  <c r="K715" i="2"/>
  <c r="O713" i="2"/>
  <c r="P713" i="2" s="1"/>
  <c r="Q713" i="2" s="1"/>
  <c r="R713" i="2" s="1"/>
  <c r="S713" i="2" s="1"/>
  <c r="T713" i="2"/>
  <c r="M714" i="2"/>
  <c r="N714" i="2"/>
  <c r="W712" i="2"/>
  <c r="X712" i="2"/>
  <c r="Z711" i="2"/>
  <c r="AA711" i="2"/>
  <c r="AK709" i="2"/>
  <c r="BA709" i="2"/>
  <c r="AJ709" i="2"/>
  <c r="AG708" i="2"/>
  <c r="AB708" i="2"/>
  <c r="AC708" i="2" s="1"/>
  <c r="AD708" i="2" s="1"/>
  <c r="AE708" i="2" s="1"/>
  <c r="AF708" i="2" s="1"/>
  <c r="AZ707" i="2"/>
  <c r="AN707" i="2"/>
  <c r="AK706" i="2"/>
  <c r="BA706" i="2"/>
  <c r="AJ706" i="2"/>
  <c r="AG710" i="2"/>
  <c r="AB710" i="2"/>
  <c r="AC710" i="2" s="1"/>
  <c r="AD710" i="2" s="1"/>
  <c r="AE710" i="2" s="1"/>
  <c r="AF710" i="2" s="1"/>
  <c r="AH710" i="2" s="1"/>
  <c r="AI710" i="2" s="1"/>
  <c r="B716" i="2"/>
  <c r="C716" i="2" s="1"/>
  <c r="D716" i="2" s="1"/>
  <c r="E716" i="2" s="1"/>
  <c r="F716" i="2" s="1"/>
  <c r="G716" i="2" s="1"/>
  <c r="H716" i="2" s="1"/>
  <c r="I716" i="2" s="1"/>
  <c r="A717" i="2"/>
  <c r="I786" i="1"/>
  <c r="K786" i="1"/>
  <c r="H786" i="1"/>
  <c r="J786" i="1"/>
  <c r="G787" i="1"/>
  <c r="U713" i="2" l="1"/>
  <c r="V713" i="2" s="1"/>
  <c r="AH708" i="2"/>
  <c r="AI708" i="2" s="1"/>
  <c r="AK708" i="2" s="1"/>
  <c r="Y712" i="2"/>
  <c r="Z712" i="2" s="1"/>
  <c r="L715" i="2"/>
  <c r="N715" i="2" s="1"/>
  <c r="J716" i="2"/>
  <c r="K716" i="2"/>
  <c r="BA710" i="2"/>
  <c r="AJ710" i="2"/>
  <c r="AK710" i="2"/>
  <c r="B717" i="2"/>
  <c r="C717" i="2" s="1"/>
  <c r="D717" i="2" s="1"/>
  <c r="E717" i="2" s="1"/>
  <c r="F717" i="2" s="1"/>
  <c r="G717" i="2" s="1"/>
  <c r="H717" i="2" s="1"/>
  <c r="I717" i="2" s="1"/>
  <c r="A718" i="2"/>
  <c r="AG711" i="2"/>
  <c r="AB711" i="2"/>
  <c r="AC711" i="2" s="1"/>
  <c r="AD711" i="2" s="1"/>
  <c r="AE711" i="2" s="1"/>
  <c r="AF711" i="2" s="1"/>
  <c r="O714" i="2"/>
  <c r="P714" i="2" s="1"/>
  <c r="Q714" i="2" s="1"/>
  <c r="R714" i="2" s="1"/>
  <c r="S714" i="2" s="1"/>
  <c r="T714" i="2"/>
  <c r="M715" i="2"/>
  <c r="AL706" i="2"/>
  <c r="AL709" i="2"/>
  <c r="W713" i="2"/>
  <c r="X713" i="2"/>
  <c r="AO707" i="2"/>
  <c r="AP707" i="2" s="1"/>
  <c r="AQ707" i="2" s="1"/>
  <c r="AR707" i="2" s="1"/>
  <c r="AS707" i="2" s="1"/>
  <c r="AT707" i="2"/>
  <c r="AX707" i="2" s="1"/>
  <c r="K787" i="1"/>
  <c r="J787" i="1"/>
  <c r="G788" i="1"/>
  <c r="I787" i="1"/>
  <c r="H787" i="1"/>
  <c r="AH711" i="2" l="1"/>
  <c r="AI711" i="2" s="1"/>
  <c r="AA712" i="2"/>
  <c r="AG712" i="2" s="1"/>
  <c r="BA708" i="2"/>
  <c r="AJ708" i="2"/>
  <c r="AL708" i="2" s="1"/>
  <c r="U714" i="2"/>
  <c r="V714" i="2" s="1"/>
  <c r="W714" i="2" s="1"/>
  <c r="L716" i="2"/>
  <c r="N716" i="2" s="1"/>
  <c r="Y713" i="2"/>
  <c r="AA713" i="2" s="1"/>
  <c r="J717" i="2"/>
  <c r="K717" i="2"/>
  <c r="X714" i="2"/>
  <c r="M716" i="2"/>
  <c r="AM706" i="2"/>
  <c r="AZ706" i="2"/>
  <c r="AN706" i="2"/>
  <c r="AB712" i="2"/>
  <c r="AC712" i="2" s="1"/>
  <c r="AD712" i="2" s="1"/>
  <c r="AE712" i="2" s="1"/>
  <c r="AF712" i="2" s="1"/>
  <c r="AY707" i="2"/>
  <c r="AU707" i="2"/>
  <c r="AW707" i="2" s="1"/>
  <c r="AM709" i="2"/>
  <c r="AZ709" i="2"/>
  <c r="AN709" i="2"/>
  <c r="O715" i="2"/>
  <c r="P715" i="2" s="1"/>
  <c r="Q715" i="2" s="1"/>
  <c r="R715" i="2" s="1"/>
  <c r="S715" i="2" s="1"/>
  <c r="T715" i="2"/>
  <c r="B718" i="2"/>
  <c r="C718" i="2" s="1"/>
  <c r="D718" i="2" s="1"/>
  <c r="E718" i="2" s="1"/>
  <c r="F718" i="2" s="1"/>
  <c r="G718" i="2" s="1"/>
  <c r="H718" i="2" s="1"/>
  <c r="I718" i="2" s="1"/>
  <c r="A719" i="2"/>
  <c r="AZ708" i="2"/>
  <c r="AM708" i="2"/>
  <c r="AN708" i="2"/>
  <c r="AJ711" i="2"/>
  <c r="BA711" i="2"/>
  <c r="AK711" i="2"/>
  <c r="AL710" i="2"/>
  <c r="K788" i="1"/>
  <c r="I788" i="1"/>
  <c r="G789" i="1"/>
  <c r="H788" i="1"/>
  <c r="J788" i="1"/>
  <c r="AH712" i="2" l="1"/>
  <c r="AI712" i="2" s="1"/>
  <c r="AK712" i="2" s="1"/>
  <c r="Y714" i="2"/>
  <c r="Z713" i="2"/>
  <c r="U715" i="2"/>
  <c r="V715" i="2" s="1"/>
  <c r="L717" i="2"/>
  <c r="AL711" i="2"/>
  <c r="AM711" i="2" s="1"/>
  <c r="K718" i="2"/>
  <c r="J718" i="2"/>
  <c r="X715" i="2"/>
  <c r="W715" i="2"/>
  <c r="O716" i="2"/>
  <c r="P716" i="2" s="1"/>
  <c r="Q716" i="2" s="1"/>
  <c r="R716" i="2" s="1"/>
  <c r="S716" i="2" s="1"/>
  <c r="U716" i="2" s="1"/>
  <c r="V716" i="2" s="1"/>
  <c r="T716" i="2"/>
  <c r="M717" i="2"/>
  <c r="N717" i="2"/>
  <c r="AT709" i="2"/>
  <c r="AX709" i="2" s="1"/>
  <c r="AO709" i="2"/>
  <c r="AP709" i="2" s="1"/>
  <c r="AQ709" i="2" s="1"/>
  <c r="AR709" i="2" s="1"/>
  <c r="AS709" i="2" s="1"/>
  <c r="AJ712" i="2"/>
  <c r="BA712" i="2"/>
  <c r="AO706" i="2"/>
  <c r="AP706" i="2" s="1"/>
  <c r="AQ706" i="2" s="1"/>
  <c r="AR706" i="2" s="1"/>
  <c r="AS706" i="2" s="1"/>
  <c r="AT706" i="2"/>
  <c r="AX706" i="2" s="1"/>
  <c r="AT708" i="2"/>
  <c r="AX708" i="2" s="1"/>
  <c r="AO708" i="2"/>
  <c r="AP708" i="2" s="1"/>
  <c r="AQ708" i="2" s="1"/>
  <c r="AR708" i="2" s="1"/>
  <c r="AS708" i="2" s="1"/>
  <c r="AZ710" i="2"/>
  <c r="AM710" i="2"/>
  <c r="AN710" i="2"/>
  <c r="AG713" i="2"/>
  <c r="AB713" i="2"/>
  <c r="AC713" i="2" s="1"/>
  <c r="AD713" i="2" s="1"/>
  <c r="AE713" i="2" s="1"/>
  <c r="AF713" i="2" s="1"/>
  <c r="AH713" i="2" s="1"/>
  <c r="AI713" i="2" s="1"/>
  <c r="B719" i="2"/>
  <c r="C719" i="2" s="1"/>
  <c r="D719" i="2" s="1"/>
  <c r="E719" i="2" s="1"/>
  <c r="F719" i="2" s="1"/>
  <c r="G719" i="2" s="1"/>
  <c r="H719" i="2" s="1"/>
  <c r="I719" i="2" s="1"/>
  <c r="A720" i="2"/>
  <c r="Z714" i="2"/>
  <c r="AA714" i="2"/>
  <c r="G790" i="1"/>
  <c r="I789" i="1"/>
  <c r="H789" i="1"/>
  <c r="K789" i="1"/>
  <c r="J789" i="1"/>
  <c r="AZ711" i="2" l="1"/>
  <c r="Y715" i="2"/>
  <c r="AA715" i="2" s="1"/>
  <c r="AN711" i="2"/>
  <c r="AL712" i="2"/>
  <c r="J719" i="2"/>
  <c r="K719" i="2"/>
  <c r="AY706" i="2"/>
  <c r="AU706" i="2"/>
  <c r="AW706" i="2" s="1"/>
  <c r="W716" i="2"/>
  <c r="X716" i="2"/>
  <c r="AT710" i="2"/>
  <c r="AX710" i="2" s="1"/>
  <c r="AO710" i="2"/>
  <c r="AP710" i="2" s="1"/>
  <c r="AQ710" i="2" s="1"/>
  <c r="AR710" i="2" s="1"/>
  <c r="AS710" i="2" s="1"/>
  <c r="AY709" i="2"/>
  <c r="AU709" i="2"/>
  <c r="AW709" i="2" s="1"/>
  <c r="L718" i="2"/>
  <c r="AJ713" i="2"/>
  <c r="AK713" i="2"/>
  <c r="BA713" i="2"/>
  <c r="AG714" i="2"/>
  <c r="AB714" i="2"/>
  <c r="AC714" i="2" s="1"/>
  <c r="AD714" i="2" s="1"/>
  <c r="AE714" i="2" s="1"/>
  <c r="AF714" i="2" s="1"/>
  <c r="A721" i="2"/>
  <c r="B720" i="2"/>
  <c r="C720" i="2" s="1"/>
  <c r="D720" i="2" s="1"/>
  <c r="E720" i="2" s="1"/>
  <c r="F720" i="2" s="1"/>
  <c r="G720" i="2" s="1"/>
  <c r="H720" i="2" s="1"/>
  <c r="I720" i="2" s="1"/>
  <c r="AO711" i="2"/>
  <c r="AP711" i="2" s="1"/>
  <c r="AQ711" i="2" s="1"/>
  <c r="AR711" i="2" s="1"/>
  <c r="AS711" i="2" s="1"/>
  <c r="AT711" i="2"/>
  <c r="AX711" i="2" s="1"/>
  <c r="AZ712" i="2"/>
  <c r="AM712" i="2"/>
  <c r="AN712" i="2"/>
  <c r="O717" i="2"/>
  <c r="P717" i="2" s="1"/>
  <c r="Q717" i="2" s="1"/>
  <c r="R717" i="2" s="1"/>
  <c r="S717" i="2" s="1"/>
  <c r="T717" i="2"/>
  <c r="AY708" i="2"/>
  <c r="AU708" i="2"/>
  <c r="AW708" i="2" s="1"/>
  <c r="Z715" i="2"/>
  <c r="J790" i="1"/>
  <c r="G791" i="1"/>
  <c r="I790" i="1"/>
  <c r="K790" i="1"/>
  <c r="H790" i="1"/>
  <c r="Y716" i="2" l="1"/>
  <c r="AL713" i="2"/>
  <c r="L719" i="2"/>
  <c r="AH714" i="2"/>
  <c r="AI714" i="2" s="1"/>
  <c r="AK714" i="2" s="1"/>
  <c r="J720" i="2"/>
  <c r="K720" i="2"/>
  <c r="AO712" i="2"/>
  <c r="AP712" i="2" s="1"/>
  <c r="AQ712" i="2" s="1"/>
  <c r="AR712" i="2" s="1"/>
  <c r="AS712" i="2" s="1"/>
  <c r="AT712" i="2"/>
  <c r="AX712" i="2" s="1"/>
  <c r="B721" i="2"/>
  <c r="C721" i="2" s="1"/>
  <c r="D721" i="2" s="1"/>
  <c r="E721" i="2" s="1"/>
  <c r="F721" i="2" s="1"/>
  <c r="G721" i="2" s="1"/>
  <c r="H721" i="2" s="1"/>
  <c r="I721" i="2" s="1"/>
  <c r="A722" i="2"/>
  <c r="Z716" i="2"/>
  <c r="AA716" i="2"/>
  <c r="M719" i="2"/>
  <c r="N719" i="2"/>
  <c r="AY711" i="2"/>
  <c r="AU711" i="2"/>
  <c r="AW711" i="2" s="1"/>
  <c r="AB715" i="2"/>
  <c r="AC715" i="2" s="1"/>
  <c r="AD715" i="2" s="1"/>
  <c r="AE715" i="2" s="1"/>
  <c r="AF715" i="2" s="1"/>
  <c r="AG715" i="2"/>
  <c r="M718" i="2"/>
  <c r="N718" i="2"/>
  <c r="U717" i="2"/>
  <c r="V717" i="2" s="1"/>
  <c r="AZ713" i="2"/>
  <c r="AM713" i="2"/>
  <c r="AN713" i="2"/>
  <c r="AY710" i="2"/>
  <c r="AU710" i="2"/>
  <c r="AW710" i="2" s="1"/>
  <c r="K791" i="1"/>
  <c r="I791" i="1"/>
  <c r="J791" i="1"/>
  <c r="G792" i="1"/>
  <c r="H791" i="1"/>
  <c r="BA714" i="2" l="1"/>
  <c r="AJ714" i="2"/>
  <c r="L720" i="2"/>
  <c r="J721" i="2"/>
  <c r="K721" i="2"/>
  <c r="M720" i="2"/>
  <c r="N720" i="2"/>
  <c r="AT713" i="2"/>
  <c r="AX713" i="2" s="1"/>
  <c r="AO713" i="2"/>
  <c r="AP713" i="2" s="1"/>
  <c r="AQ713" i="2" s="1"/>
  <c r="AR713" i="2" s="1"/>
  <c r="AS713" i="2" s="1"/>
  <c r="T718" i="2"/>
  <c r="O718" i="2"/>
  <c r="P718" i="2" s="1"/>
  <c r="Q718" i="2" s="1"/>
  <c r="R718" i="2" s="1"/>
  <c r="S718" i="2" s="1"/>
  <c r="U718" i="2" s="1"/>
  <c r="V718" i="2" s="1"/>
  <c r="AB716" i="2"/>
  <c r="AC716" i="2" s="1"/>
  <c r="AD716" i="2" s="1"/>
  <c r="AE716" i="2" s="1"/>
  <c r="AF716" i="2" s="1"/>
  <c r="AG716" i="2"/>
  <c r="B722" i="2"/>
  <c r="C722" i="2" s="1"/>
  <c r="D722" i="2" s="1"/>
  <c r="E722" i="2" s="1"/>
  <c r="F722" i="2" s="1"/>
  <c r="G722" i="2" s="1"/>
  <c r="H722" i="2" s="1"/>
  <c r="I722" i="2" s="1"/>
  <c r="A723" i="2"/>
  <c r="AL714" i="2"/>
  <c r="AY712" i="2"/>
  <c r="AU712" i="2"/>
  <c r="AW712" i="2" s="1"/>
  <c r="W717" i="2"/>
  <c r="X717" i="2"/>
  <c r="O719" i="2"/>
  <c r="P719" i="2" s="1"/>
  <c r="Q719" i="2" s="1"/>
  <c r="R719" i="2" s="1"/>
  <c r="S719" i="2" s="1"/>
  <c r="T719" i="2"/>
  <c r="AH715" i="2"/>
  <c r="AI715" i="2" s="1"/>
  <c r="K792" i="1"/>
  <c r="I792" i="1"/>
  <c r="G793" i="1"/>
  <c r="H792" i="1"/>
  <c r="J792" i="1"/>
  <c r="U719" i="2" l="1"/>
  <c r="V719" i="2" s="1"/>
  <c r="AH716" i="2"/>
  <c r="AI716" i="2" s="1"/>
  <c r="L721" i="2"/>
  <c r="Y717" i="2"/>
  <c r="Z717" i="2" s="1"/>
  <c r="J722" i="2"/>
  <c r="K722" i="2"/>
  <c r="BA716" i="2"/>
  <c r="AJ716" i="2"/>
  <c r="AK716" i="2"/>
  <c r="M721" i="2"/>
  <c r="N721" i="2"/>
  <c r="W719" i="2"/>
  <c r="X719" i="2"/>
  <c r="AY713" i="2"/>
  <c r="AU713" i="2"/>
  <c r="AW713" i="2" s="1"/>
  <c r="AJ715" i="2"/>
  <c r="AK715" i="2"/>
  <c r="BA715" i="2"/>
  <c r="O720" i="2"/>
  <c r="P720" i="2" s="1"/>
  <c r="Q720" i="2" s="1"/>
  <c r="R720" i="2" s="1"/>
  <c r="S720" i="2" s="1"/>
  <c r="U720" i="2" s="1"/>
  <c r="V720" i="2" s="1"/>
  <c r="T720" i="2"/>
  <c r="AM714" i="2"/>
  <c r="AZ714" i="2"/>
  <c r="AN714" i="2"/>
  <c r="A724" i="2"/>
  <c r="B723" i="2"/>
  <c r="C723" i="2" s="1"/>
  <c r="D723" i="2" s="1"/>
  <c r="E723" i="2" s="1"/>
  <c r="F723" i="2" s="1"/>
  <c r="G723" i="2" s="1"/>
  <c r="H723" i="2" s="1"/>
  <c r="I723" i="2" s="1"/>
  <c r="X718" i="2"/>
  <c r="W718" i="2"/>
  <c r="I793" i="1"/>
  <c r="K793" i="1"/>
  <c r="J793" i="1"/>
  <c r="G794" i="1"/>
  <c r="H793" i="1"/>
  <c r="Y718" i="2" l="1"/>
  <c r="AA718" i="2" s="1"/>
  <c r="L722" i="2"/>
  <c r="AA717" i="2"/>
  <c r="AB717" i="2" s="1"/>
  <c r="AC717" i="2" s="1"/>
  <c r="AD717" i="2" s="1"/>
  <c r="AE717" i="2" s="1"/>
  <c r="AF717" i="2" s="1"/>
  <c r="J723" i="2"/>
  <c r="K723" i="2"/>
  <c r="W720" i="2"/>
  <c r="X720" i="2"/>
  <c r="M722" i="2"/>
  <c r="N722" i="2"/>
  <c r="O721" i="2"/>
  <c r="P721" i="2" s="1"/>
  <c r="Q721" i="2" s="1"/>
  <c r="R721" i="2" s="1"/>
  <c r="S721" i="2" s="1"/>
  <c r="T721" i="2"/>
  <c r="B724" i="2"/>
  <c r="C724" i="2" s="1"/>
  <c r="D724" i="2" s="1"/>
  <c r="E724" i="2" s="1"/>
  <c r="F724" i="2" s="1"/>
  <c r="G724" i="2" s="1"/>
  <c r="H724" i="2" s="1"/>
  <c r="I724" i="2" s="1"/>
  <c r="A725" i="2"/>
  <c r="AO714" i="2"/>
  <c r="AP714" i="2" s="1"/>
  <c r="AQ714" i="2" s="1"/>
  <c r="AR714" i="2" s="1"/>
  <c r="AS714" i="2" s="1"/>
  <c r="AT714" i="2"/>
  <c r="AX714" i="2" s="1"/>
  <c r="AG717" i="2"/>
  <c r="Z718" i="2"/>
  <c r="AL715" i="2"/>
  <c r="Y719" i="2"/>
  <c r="AL716" i="2"/>
  <c r="J794" i="1"/>
  <c r="G795" i="1"/>
  <c r="H794" i="1"/>
  <c r="K794" i="1"/>
  <c r="I794" i="1"/>
  <c r="U721" i="2" l="1"/>
  <c r="V721" i="2" s="1"/>
  <c r="AH717" i="2"/>
  <c r="AI717" i="2" s="1"/>
  <c r="L723" i="2"/>
  <c r="Y720" i="2"/>
  <c r="Z720" i="2" s="1"/>
  <c r="J724" i="2"/>
  <c r="K724" i="2"/>
  <c r="T722" i="2"/>
  <c r="O722" i="2"/>
  <c r="P722" i="2" s="1"/>
  <c r="Q722" i="2" s="1"/>
  <c r="R722" i="2" s="1"/>
  <c r="S722" i="2" s="1"/>
  <c r="M723" i="2"/>
  <c r="N723" i="2"/>
  <c r="Z719" i="2"/>
  <c r="AA719" i="2"/>
  <c r="AZ716" i="2"/>
  <c r="AM716" i="2"/>
  <c r="AN716" i="2"/>
  <c r="AB718" i="2"/>
  <c r="AC718" i="2" s="1"/>
  <c r="AD718" i="2" s="1"/>
  <c r="AE718" i="2" s="1"/>
  <c r="AF718" i="2" s="1"/>
  <c r="AH718" i="2" s="1"/>
  <c r="AI718" i="2" s="1"/>
  <c r="AG718" i="2"/>
  <c r="AY714" i="2"/>
  <c r="AU714" i="2"/>
  <c r="AW714" i="2" s="1"/>
  <c r="B725" i="2"/>
  <c r="C725" i="2" s="1"/>
  <c r="D725" i="2" s="1"/>
  <c r="E725" i="2" s="1"/>
  <c r="F725" i="2" s="1"/>
  <c r="G725" i="2" s="1"/>
  <c r="H725" i="2" s="1"/>
  <c r="I725" i="2" s="1"/>
  <c r="A726" i="2"/>
  <c r="X721" i="2"/>
  <c r="W721" i="2"/>
  <c r="BA717" i="2"/>
  <c r="AK717" i="2"/>
  <c r="AJ717" i="2"/>
  <c r="AM715" i="2"/>
  <c r="AZ715" i="2"/>
  <c r="AN715" i="2"/>
  <c r="I795" i="1"/>
  <c r="J795" i="1"/>
  <c r="K795" i="1"/>
  <c r="H795" i="1"/>
  <c r="G796" i="1"/>
  <c r="AA720" i="2" l="1"/>
  <c r="U722" i="2"/>
  <c r="V722" i="2" s="1"/>
  <c r="Y721" i="2"/>
  <c r="AL717" i="2"/>
  <c r="AN717" i="2" s="1"/>
  <c r="L724" i="2"/>
  <c r="J725" i="2"/>
  <c r="K725" i="2"/>
  <c r="AT715" i="2"/>
  <c r="AX715" i="2" s="1"/>
  <c r="AO715" i="2"/>
  <c r="AP715" i="2" s="1"/>
  <c r="AQ715" i="2" s="1"/>
  <c r="AR715" i="2" s="1"/>
  <c r="AS715" i="2" s="1"/>
  <c r="A727" i="2"/>
  <c r="B726" i="2"/>
  <c r="C726" i="2" s="1"/>
  <c r="D726" i="2" s="1"/>
  <c r="E726" i="2" s="1"/>
  <c r="F726" i="2" s="1"/>
  <c r="G726" i="2" s="1"/>
  <c r="H726" i="2" s="1"/>
  <c r="I726" i="2" s="1"/>
  <c r="O723" i="2"/>
  <c r="P723" i="2" s="1"/>
  <c r="Q723" i="2" s="1"/>
  <c r="R723" i="2" s="1"/>
  <c r="S723" i="2" s="1"/>
  <c r="U723" i="2" s="1"/>
  <c r="V723" i="2" s="1"/>
  <c r="T723" i="2"/>
  <c r="M724" i="2"/>
  <c r="N724" i="2"/>
  <c r="AM717" i="2"/>
  <c r="AT716" i="2"/>
  <c r="AX716" i="2" s="1"/>
  <c r="AO716" i="2"/>
  <c r="AP716" i="2" s="1"/>
  <c r="AQ716" i="2" s="1"/>
  <c r="AR716" i="2" s="1"/>
  <c r="AS716" i="2" s="1"/>
  <c r="AG720" i="2"/>
  <c r="AB720" i="2"/>
  <c r="AC720" i="2" s="1"/>
  <c r="AD720" i="2" s="1"/>
  <c r="AE720" i="2" s="1"/>
  <c r="AF720" i="2" s="1"/>
  <c r="AH720" i="2" s="1"/>
  <c r="AI720" i="2" s="1"/>
  <c r="Z721" i="2"/>
  <c r="AA721" i="2"/>
  <c r="AB719" i="2"/>
  <c r="AC719" i="2" s="1"/>
  <c r="AD719" i="2" s="1"/>
  <c r="AE719" i="2" s="1"/>
  <c r="AF719" i="2" s="1"/>
  <c r="AG719" i="2"/>
  <c r="AK718" i="2"/>
  <c r="BA718" i="2"/>
  <c r="AJ718" i="2"/>
  <c r="X722" i="2"/>
  <c r="W722" i="2"/>
  <c r="J796" i="1"/>
  <c r="H796" i="1"/>
  <c r="I796" i="1"/>
  <c r="K796" i="1"/>
  <c r="G797" i="1"/>
  <c r="AL718" i="2" l="1"/>
  <c r="AZ717" i="2"/>
  <c r="L725" i="2"/>
  <c r="J726" i="2"/>
  <c r="K726" i="2"/>
  <c r="AJ720" i="2"/>
  <c r="BA720" i="2"/>
  <c r="AK720" i="2"/>
  <c r="O724" i="2"/>
  <c r="P724" i="2" s="1"/>
  <c r="Q724" i="2" s="1"/>
  <c r="R724" i="2" s="1"/>
  <c r="S724" i="2" s="1"/>
  <c r="U724" i="2" s="1"/>
  <c r="V724" i="2" s="1"/>
  <c r="T724" i="2"/>
  <c r="M725" i="2"/>
  <c r="N725" i="2"/>
  <c r="AG721" i="2"/>
  <c r="AB721" i="2"/>
  <c r="AC721" i="2" s="1"/>
  <c r="AD721" i="2" s="1"/>
  <c r="AE721" i="2" s="1"/>
  <c r="AF721" i="2" s="1"/>
  <c r="B727" i="2"/>
  <c r="C727" i="2" s="1"/>
  <c r="D727" i="2" s="1"/>
  <c r="E727" i="2" s="1"/>
  <c r="F727" i="2" s="1"/>
  <c r="G727" i="2" s="1"/>
  <c r="H727" i="2" s="1"/>
  <c r="I727" i="2" s="1"/>
  <c r="A728" i="2"/>
  <c r="Y722" i="2"/>
  <c r="AY716" i="2"/>
  <c r="AU716" i="2"/>
  <c r="AW716" i="2" s="1"/>
  <c r="AO717" i="2"/>
  <c r="AP717" i="2" s="1"/>
  <c r="AQ717" i="2" s="1"/>
  <c r="AR717" i="2" s="1"/>
  <c r="AS717" i="2" s="1"/>
  <c r="AT717" i="2"/>
  <c r="AX717" i="2" s="1"/>
  <c r="W723" i="2"/>
  <c r="X723" i="2"/>
  <c r="AZ718" i="2"/>
  <c r="AM718" i="2"/>
  <c r="AN718" i="2"/>
  <c r="AY715" i="2"/>
  <c r="AU715" i="2"/>
  <c r="AW715" i="2" s="1"/>
  <c r="AH719" i="2"/>
  <c r="AI719" i="2" s="1"/>
  <c r="G798" i="1"/>
  <c r="K797" i="1"/>
  <c r="H797" i="1"/>
  <c r="I797" i="1"/>
  <c r="J797" i="1"/>
  <c r="Y723" i="2" l="1"/>
  <c r="L726" i="2"/>
  <c r="AJ719" i="2"/>
  <c r="AK719" i="2"/>
  <c r="BA719" i="2"/>
  <c r="AT718" i="2"/>
  <c r="AX718" i="2" s="1"/>
  <c r="AO718" i="2"/>
  <c r="AP718" i="2" s="1"/>
  <c r="AQ718" i="2" s="1"/>
  <c r="AR718" i="2" s="1"/>
  <c r="AS718" i="2" s="1"/>
  <c r="Z722" i="2"/>
  <c r="AA722" i="2"/>
  <c r="J727" i="2"/>
  <c r="K727" i="2"/>
  <c r="M726" i="2"/>
  <c r="N726" i="2"/>
  <c r="Z723" i="2"/>
  <c r="AA723" i="2"/>
  <c r="A729" i="2"/>
  <c r="B728" i="2"/>
  <c r="C728" i="2" s="1"/>
  <c r="D728" i="2" s="1"/>
  <c r="E728" i="2" s="1"/>
  <c r="F728" i="2" s="1"/>
  <c r="G728" i="2" s="1"/>
  <c r="H728" i="2" s="1"/>
  <c r="I728" i="2" s="1"/>
  <c r="X724" i="2"/>
  <c r="W724" i="2"/>
  <c r="Y724" i="2" s="1"/>
  <c r="AH721" i="2"/>
  <c r="AI721" i="2" s="1"/>
  <c r="AL720" i="2"/>
  <c r="AY717" i="2"/>
  <c r="AU717" i="2"/>
  <c r="AW717" i="2" s="1"/>
  <c r="T725" i="2"/>
  <c r="O725" i="2"/>
  <c r="P725" i="2" s="1"/>
  <c r="Q725" i="2" s="1"/>
  <c r="R725" i="2" s="1"/>
  <c r="S725" i="2" s="1"/>
  <c r="K798" i="1"/>
  <c r="J798" i="1"/>
  <c r="G799" i="1"/>
  <c r="H798" i="1"/>
  <c r="I798" i="1"/>
  <c r="AL719" i="2" l="1"/>
  <c r="J728" i="2"/>
  <c r="K728" i="2"/>
  <c r="AY718" i="2"/>
  <c r="AU718" i="2"/>
  <c r="AW718" i="2" s="1"/>
  <c r="AZ719" i="2"/>
  <c r="AM719" i="2"/>
  <c r="AN719" i="2"/>
  <c r="AZ720" i="2"/>
  <c r="AM720" i="2"/>
  <c r="AN720" i="2"/>
  <c r="O726" i="2"/>
  <c r="P726" i="2" s="1"/>
  <c r="Q726" i="2" s="1"/>
  <c r="R726" i="2" s="1"/>
  <c r="S726" i="2" s="1"/>
  <c r="T726" i="2"/>
  <c r="AG722" i="2"/>
  <c r="AB722" i="2"/>
  <c r="AC722" i="2" s="1"/>
  <c r="AD722" i="2" s="1"/>
  <c r="AE722" i="2" s="1"/>
  <c r="AF722" i="2" s="1"/>
  <c r="U725" i="2"/>
  <c r="V725" i="2" s="1"/>
  <c r="AJ721" i="2"/>
  <c r="BA721" i="2"/>
  <c r="AK721" i="2"/>
  <c r="B729" i="2"/>
  <c r="C729" i="2" s="1"/>
  <c r="D729" i="2" s="1"/>
  <c r="E729" i="2" s="1"/>
  <c r="F729" i="2" s="1"/>
  <c r="G729" i="2" s="1"/>
  <c r="H729" i="2" s="1"/>
  <c r="I729" i="2" s="1"/>
  <c r="A730" i="2"/>
  <c r="Z724" i="2"/>
  <c r="AA724" i="2"/>
  <c r="AB723" i="2"/>
  <c r="AC723" i="2" s="1"/>
  <c r="AD723" i="2" s="1"/>
  <c r="AE723" i="2" s="1"/>
  <c r="AF723" i="2" s="1"/>
  <c r="AG723" i="2"/>
  <c r="L727" i="2"/>
  <c r="J799" i="1"/>
  <c r="K799" i="1"/>
  <c r="I799" i="1"/>
  <c r="G800" i="1"/>
  <c r="H799" i="1"/>
  <c r="AH723" i="2" l="1"/>
  <c r="AI723" i="2" s="1"/>
  <c r="U726" i="2"/>
  <c r="V726" i="2" s="1"/>
  <c r="AH722" i="2"/>
  <c r="AI722" i="2" s="1"/>
  <c r="L728" i="2"/>
  <c r="A731" i="2"/>
  <c r="B730" i="2"/>
  <c r="C730" i="2" s="1"/>
  <c r="D730" i="2" s="1"/>
  <c r="E730" i="2" s="1"/>
  <c r="F730" i="2" s="1"/>
  <c r="G730" i="2" s="1"/>
  <c r="H730" i="2" s="1"/>
  <c r="I730" i="2" s="1"/>
  <c r="AT720" i="2"/>
  <c r="AX720" i="2" s="1"/>
  <c r="AO720" i="2"/>
  <c r="AP720" i="2" s="1"/>
  <c r="AQ720" i="2" s="1"/>
  <c r="AR720" i="2" s="1"/>
  <c r="AS720" i="2" s="1"/>
  <c r="M728" i="2"/>
  <c r="N728" i="2"/>
  <c r="AK723" i="2"/>
  <c r="AJ723" i="2"/>
  <c r="BA723" i="2"/>
  <c r="AK722" i="2"/>
  <c r="BA722" i="2"/>
  <c r="AJ722" i="2"/>
  <c r="AT719" i="2"/>
  <c r="AX719" i="2" s="1"/>
  <c r="AO719" i="2"/>
  <c r="AP719" i="2" s="1"/>
  <c r="AQ719" i="2" s="1"/>
  <c r="AR719" i="2" s="1"/>
  <c r="AS719" i="2" s="1"/>
  <c r="K729" i="2"/>
  <c r="J729" i="2"/>
  <c r="W725" i="2"/>
  <c r="X725" i="2"/>
  <c r="W726" i="2"/>
  <c r="X726" i="2"/>
  <c r="M727" i="2"/>
  <c r="N727" i="2"/>
  <c r="AG724" i="2"/>
  <c r="AB724" i="2"/>
  <c r="AC724" i="2" s="1"/>
  <c r="AD724" i="2" s="1"/>
  <c r="AE724" i="2" s="1"/>
  <c r="AF724" i="2" s="1"/>
  <c r="AH724" i="2" s="1"/>
  <c r="AI724" i="2" s="1"/>
  <c r="AL721" i="2"/>
  <c r="H800" i="1"/>
  <c r="K800" i="1"/>
  <c r="I800" i="1"/>
  <c r="J800" i="1"/>
  <c r="G801" i="1"/>
  <c r="AL722" i="2" l="1"/>
  <c r="AL723" i="2"/>
  <c r="AN723" i="2" s="1"/>
  <c r="L729" i="2"/>
  <c r="J730" i="2"/>
  <c r="K730" i="2"/>
  <c r="AY719" i="2"/>
  <c r="AU719" i="2"/>
  <c r="AW719" i="2" s="1"/>
  <c r="B731" i="2"/>
  <c r="C731" i="2" s="1"/>
  <c r="D731" i="2" s="1"/>
  <c r="E731" i="2" s="1"/>
  <c r="F731" i="2" s="1"/>
  <c r="G731" i="2" s="1"/>
  <c r="H731" i="2" s="1"/>
  <c r="I731" i="2" s="1"/>
  <c r="A732" i="2"/>
  <c r="Y726" i="2"/>
  <c r="M729" i="2"/>
  <c r="N729" i="2"/>
  <c r="AM722" i="2"/>
  <c r="AZ722" i="2"/>
  <c r="AN722" i="2"/>
  <c r="AM723" i="2"/>
  <c r="AY720" i="2"/>
  <c r="AU720" i="2"/>
  <c r="AW720" i="2" s="1"/>
  <c r="AK724" i="2"/>
  <c r="BA724" i="2"/>
  <c r="AJ724" i="2"/>
  <c r="AZ721" i="2"/>
  <c r="AM721" i="2"/>
  <c r="AN721" i="2"/>
  <c r="T727" i="2"/>
  <c r="O727" i="2"/>
  <c r="P727" i="2" s="1"/>
  <c r="Q727" i="2" s="1"/>
  <c r="R727" i="2" s="1"/>
  <c r="S727" i="2" s="1"/>
  <c r="U727" i="2" s="1"/>
  <c r="V727" i="2" s="1"/>
  <c r="O728" i="2"/>
  <c r="P728" i="2" s="1"/>
  <c r="Q728" i="2" s="1"/>
  <c r="R728" i="2" s="1"/>
  <c r="S728" i="2" s="1"/>
  <c r="T728" i="2"/>
  <c r="Y725" i="2"/>
  <c r="K801" i="1"/>
  <c r="I801" i="1"/>
  <c r="G802" i="1"/>
  <c r="H801" i="1"/>
  <c r="J801" i="1"/>
  <c r="U728" i="2" l="1"/>
  <c r="V728" i="2" s="1"/>
  <c r="AL724" i="2"/>
  <c r="AZ723" i="2"/>
  <c r="L730" i="2"/>
  <c r="M730" i="2" s="1"/>
  <c r="J731" i="2"/>
  <c r="K731" i="2"/>
  <c r="AO723" i="2"/>
  <c r="AP723" i="2" s="1"/>
  <c r="AQ723" i="2" s="1"/>
  <c r="AR723" i="2" s="1"/>
  <c r="AS723" i="2" s="1"/>
  <c r="AT723" i="2"/>
  <c r="AX723" i="2" s="1"/>
  <c r="W728" i="2"/>
  <c r="X728" i="2"/>
  <c r="AT721" i="2"/>
  <c r="AX721" i="2" s="1"/>
  <c r="AO721" i="2"/>
  <c r="AP721" i="2" s="1"/>
  <c r="AQ721" i="2" s="1"/>
  <c r="AR721" i="2" s="1"/>
  <c r="AS721" i="2" s="1"/>
  <c r="AO722" i="2"/>
  <c r="AP722" i="2" s="1"/>
  <c r="AQ722" i="2" s="1"/>
  <c r="AR722" i="2" s="1"/>
  <c r="AS722" i="2" s="1"/>
  <c r="AT722" i="2"/>
  <c r="AX722" i="2" s="1"/>
  <c r="X727" i="2"/>
  <c r="W727" i="2"/>
  <c r="Z726" i="2"/>
  <c r="AA726" i="2"/>
  <c r="B732" i="2"/>
  <c r="A733" i="2"/>
  <c r="C732" i="2"/>
  <c r="D732" i="2" s="1"/>
  <c r="E732" i="2" s="1"/>
  <c r="F732" i="2" s="1"/>
  <c r="G732" i="2" s="1"/>
  <c r="H732" i="2" s="1"/>
  <c r="I732" i="2" s="1"/>
  <c r="Z725" i="2"/>
  <c r="AA725" i="2"/>
  <c r="AM724" i="2"/>
  <c r="AZ724" i="2"/>
  <c r="AN724" i="2"/>
  <c r="T729" i="2"/>
  <c r="O729" i="2"/>
  <c r="P729" i="2" s="1"/>
  <c r="Q729" i="2" s="1"/>
  <c r="R729" i="2" s="1"/>
  <c r="S729" i="2" s="1"/>
  <c r="U729" i="2" s="1"/>
  <c r="V729" i="2" s="1"/>
  <c r="G803" i="1"/>
  <c r="K802" i="1"/>
  <c r="H802" i="1"/>
  <c r="I802" i="1"/>
  <c r="J802" i="1"/>
  <c r="N730" i="2" l="1"/>
  <c r="Y727" i="2"/>
  <c r="Z727" i="2" s="1"/>
  <c r="Y728" i="2"/>
  <c r="L731" i="2"/>
  <c r="J732" i="2"/>
  <c r="K732" i="2"/>
  <c r="W729" i="2"/>
  <c r="X729" i="2"/>
  <c r="AO724" i="2"/>
  <c r="AP724" i="2" s="1"/>
  <c r="AQ724" i="2" s="1"/>
  <c r="AR724" i="2" s="1"/>
  <c r="AS724" i="2" s="1"/>
  <c r="AT724" i="2"/>
  <c r="AX724" i="2" s="1"/>
  <c r="O730" i="2"/>
  <c r="P730" i="2" s="1"/>
  <c r="Q730" i="2" s="1"/>
  <c r="R730" i="2" s="1"/>
  <c r="S730" i="2" s="1"/>
  <c r="U730" i="2" s="1"/>
  <c r="V730" i="2" s="1"/>
  <c r="T730" i="2"/>
  <c r="M731" i="2"/>
  <c r="N731" i="2"/>
  <c r="B733" i="2"/>
  <c r="C733" i="2" s="1"/>
  <c r="D733" i="2" s="1"/>
  <c r="E733" i="2" s="1"/>
  <c r="F733" i="2" s="1"/>
  <c r="G733" i="2" s="1"/>
  <c r="H733" i="2" s="1"/>
  <c r="I733" i="2" s="1"/>
  <c r="A734" i="2"/>
  <c r="AY721" i="2"/>
  <c r="AU721" i="2"/>
  <c r="AW721" i="2" s="1"/>
  <c r="AB725" i="2"/>
  <c r="AC725" i="2" s="1"/>
  <c r="AD725" i="2" s="1"/>
  <c r="AE725" i="2" s="1"/>
  <c r="AF725" i="2" s="1"/>
  <c r="AG725" i="2"/>
  <c r="AY722" i="2"/>
  <c r="AU722" i="2"/>
  <c r="AW722" i="2" s="1"/>
  <c r="Z728" i="2"/>
  <c r="AA728" i="2"/>
  <c r="AY723" i="2"/>
  <c r="AU723" i="2"/>
  <c r="AW723" i="2" s="1"/>
  <c r="AG726" i="2"/>
  <c r="AB726" i="2"/>
  <c r="AC726" i="2" s="1"/>
  <c r="AD726" i="2" s="1"/>
  <c r="AE726" i="2" s="1"/>
  <c r="AF726" i="2" s="1"/>
  <c r="AH726" i="2" s="1"/>
  <c r="AI726" i="2" s="1"/>
  <c r="I803" i="1"/>
  <c r="G804" i="1"/>
  <c r="J803" i="1"/>
  <c r="H803" i="1"/>
  <c r="K803" i="1"/>
  <c r="AA727" i="2" l="1"/>
  <c r="Y729" i="2"/>
  <c r="Z729" i="2" s="1"/>
  <c r="L732" i="2"/>
  <c r="K733" i="2"/>
  <c r="J733" i="2"/>
  <c r="AY724" i="2"/>
  <c r="AU724" i="2"/>
  <c r="AW724" i="2" s="1"/>
  <c r="M732" i="2"/>
  <c r="N732" i="2"/>
  <c r="AJ726" i="2"/>
  <c r="AK726" i="2"/>
  <c r="BA726" i="2"/>
  <c r="O731" i="2"/>
  <c r="P731" i="2" s="1"/>
  <c r="Q731" i="2" s="1"/>
  <c r="R731" i="2" s="1"/>
  <c r="S731" i="2" s="1"/>
  <c r="T731" i="2"/>
  <c r="X730" i="2"/>
  <c r="W730" i="2"/>
  <c r="AG728" i="2"/>
  <c r="AB728" i="2"/>
  <c r="AC728" i="2" s="1"/>
  <c r="AD728" i="2" s="1"/>
  <c r="AE728" i="2" s="1"/>
  <c r="AF728" i="2" s="1"/>
  <c r="AG727" i="2"/>
  <c r="AB727" i="2"/>
  <c r="AC727" i="2" s="1"/>
  <c r="AD727" i="2" s="1"/>
  <c r="AE727" i="2" s="1"/>
  <c r="AF727" i="2" s="1"/>
  <c r="A735" i="2"/>
  <c r="B734" i="2"/>
  <c r="C734" i="2" s="1"/>
  <c r="D734" i="2" s="1"/>
  <c r="E734" i="2" s="1"/>
  <c r="F734" i="2" s="1"/>
  <c r="G734" i="2" s="1"/>
  <c r="H734" i="2" s="1"/>
  <c r="I734" i="2" s="1"/>
  <c r="AH725" i="2"/>
  <c r="AI725" i="2" s="1"/>
  <c r="K804" i="1"/>
  <c r="H804" i="1"/>
  <c r="J804" i="1"/>
  <c r="G805" i="1"/>
  <c r="I804" i="1"/>
  <c r="AA729" i="2" l="1"/>
  <c r="AH728" i="2"/>
  <c r="AI728" i="2" s="1"/>
  <c r="Y730" i="2"/>
  <c r="L733" i="2"/>
  <c r="N733" i="2" s="1"/>
  <c r="U731" i="2"/>
  <c r="V731" i="2" s="1"/>
  <c r="W731" i="2" s="1"/>
  <c r="AL726" i="2"/>
  <c r="AZ726" i="2" s="1"/>
  <c r="K734" i="2"/>
  <c r="J734" i="2"/>
  <c r="BA728" i="2"/>
  <c r="AK728" i="2"/>
  <c r="AJ728" i="2"/>
  <c r="Z730" i="2"/>
  <c r="AA730" i="2"/>
  <c r="T732" i="2"/>
  <c r="O732" i="2"/>
  <c r="P732" i="2" s="1"/>
  <c r="Q732" i="2" s="1"/>
  <c r="R732" i="2" s="1"/>
  <c r="S732" i="2" s="1"/>
  <c r="U732" i="2" s="1"/>
  <c r="V732" i="2" s="1"/>
  <c r="X731" i="2"/>
  <c r="AH727" i="2"/>
  <c r="AI727" i="2" s="1"/>
  <c r="AJ725" i="2"/>
  <c r="AK725" i="2"/>
  <c r="BA725" i="2"/>
  <c r="AB729" i="2"/>
  <c r="AC729" i="2" s="1"/>
  <c r="AD729" i="2" s="1"/>
  <c r="AE729" i="2" s="1"/>
  <c r="AF729" i="2" s="1"/>
  <c r="AG729" i="2"/>
  <c r="A736" i="2"/>
  <c r="B735" i="2"/>
  <c r="C735" i="2" s="1"/>
  <c r="D735" i="2" s="1"/>
  <c r="E735" i="2" s="1"/>
  <c r="F735" i="2" s="1"/>
  <c r="G735" i="2" s="1"/>
  <c r="H735" i="2" s="1"/>
  <c r="I735" i="2" s="1"/>
  <c r="G806" i="1"/>
  <c r="H805" i="1"/>
  <c r="I805" i="1"/>
  <c r="K805" i="1"/>
  <c r="J805" i="1"/>
  <c r="M733" i="2" l="1"/>
  <c r="AM726" i="2"/>
  <c r="AL728" i="2"/>
  <c r="L734" i="2"/>
  <c r="N734" i="2" s="1"/>
  <c r="AH729" i="2"/>
  <c r="AI729" i="2" s="1"/>
  <c r="AK729" i="2" s="1"/>
  <c r="AL725" i="2"/>
  <c r="AN725" i="2" s="1"/>
  <c r="AN726" i="2"/>
  <c r="AT726" i="2" s="1"/>
  <c r="AX726" i="2" s="1"/>
  <c r="K735" i="2"/>
  <c r="J735" i="2"/>
  <c r="W732" i="2"/>
  <c r="X732" i="2"/>
  <c r="AZ728" i="2"/>
  <c r="AM728" i="2"/>
  <c r="AN728" i="2"/>
  <c r="BA727" i="2"/>
  <c r="AJ727" i="2"/>
  <c r="AK727" i="2"/>
  <c r="AB730" i="2"/>
  <c r="AC730" i="2" s="1"/>
  <c r="AD730" i="2" s="1"/>
  <c r="AE730" i="2" s="1"/>
  <c r="AF730" i="2" s="1"/>
  <c r="AH730" i="2" s="1"/>
  <c r="AI730" i="2" s="1"/>
  <c r="AG730" i="2"/>
  <c r="B736" i="2"/>
  <c r="C736" i="2" s="1"/>
  <c r="D736" i="2" s="1"/>
  <c r="E736" i="2" s="1"/>
  <c r="F736" i="2" s="1"/>
  <c r="G736" i="2" s="1"/>
  <c r="H736" i="2" s="1"/>
  <c r="I736" i="2" s="1"/>
  <c r="A737" i="2"/>
  <c r="Y731" i="2"/>
  <c r="O733" i="2"/>
  <c r="P733" i="2" s="1"/>
  <c r="Q733" i="2" s="1"/>
  <c r="R733" i="2" s="1"/>
  <c r="S733" i="2" s="1"/>
  <c r="T733" i="2"/>
  <c r="I806" i="1"/>
  <c r="J806" i="1"/>
  <c r="G807" i="1"/>
  <c r="K806" i="1"/>
  <c r="H806" i="1"/>
  <c r="M734" i="2" l="1"/>
  <c r="BA729" i="2"/>
  <c r="AJ729" i="2"/>
  <c r="AZ725" i="2"/>
  <c r="AM725" i="2"/>
  <c r="U733" i="2"/>
  <c r="V733" i="2" s="1"/>
  <c r="X733" i="2" s="1"/>
  <c r="Y732" i="2"/>
  <c r="Z732" i="2" s="1"/>
  <c r="AO726" i="2"/>
  <c r="AP726" i="2" s="1"/>
  <c r="AQ726" i="2" s="1"/>
  <c r="AR726" i="2" s="1"/>
  <c r="AS726" i="2" s="1"/>
  <c r="AU726" i="2" s="1"/>
  <c r="AW726" i="2" s="1"/>
  <c r="AL727" i="2"/>
  <c r="J736" i="2"/>
  <c r="K736" i="2"/>
  <c r="AM727" i="2"/>
  <c r="AZ727" i="2"/>
  <c r="AN727" i="2"/>
  <c r="AL729" i="2"/>
  <c r="O734" i="2"/>
  <c r="P734" i="2" s="1"/>
  <c r="Q734" i="2" s="1"/>
  <c r="R734" i="2" s="1"/>
  <c r="S734" i="2" s="1"/>
  <c r="T734" i="2"/>
  <c r="AO728" i="2"/>
  <c r="AP728" i="2" s="1"/>
  <c r="AQ728" i="2" s="1"/>
  <c r="AR728" i="2" s="1"/>
  <c r="AS728" i="2" s="1"/>
  <c r="AT728" i="2"/>
  <c r="AX728" i="2" s="1"/>
  <c r="L735" i="2"/>
  <c r="Z731" i="2"/>
  <c r="AA731" i="2"/>
  <c r="B737" i="2"/>
  <c r="C737" i="2" s="1"/>
  <c r="D737" i="2" s="1"/>
  <c r="E737" i="2" s="1"/>
  <c r="F737" i="2" s="1"/>
  <c r="G737" i="2" s="1"/>
  <c r="H737" i="2" s="1"/>
  <c r="I737" i="2" s="1"/>
  <c r="A738" i="2"/>
  <c r="AJ730" i="2"/>
  <c r="AK730" i="2"/>
  <c r="BA730" i="2"/>
  <c r="AT725" i="2"/>
  <c r="AX725" i="2" s="1"/>
  <c r="AO725" i="2"/>
  <c r="AP725" i="2" s="1"/>
  <c r="AQ725" i="2" s="1"/>
  <c r="AR725" i="2" s="1"/>
  <c r="AS725" i="2" s="1"/>
  <c r="G808" i="1"/>
  <c r="K807" i="1"/>
  <c r="J807" i="1"/>
  <c r="I807" i="1"/>
  <c r="H807" i="1"/>
  <c r="AA732" i="2" l="1"/>
  <c r="W733" i="2"/>
  <c r="U734" i="2"/>
  <c r="V734" i="2" s="1"/>
  <c r="AY726" i="2"/>
  <c r="AL730" i="2"/>
  <c r="Y733" i="2"/>
  <c r="Z733" i="2" s="1"/>
  <c r="L736" i="2"/>
  <c r="AY725" i="2"/>
  <c r="AU725" i="2"/>
  <c r="AW725" i="2" s="1"/>
  <c r="X734" i="2"/>
  <c r="W734" i="2"/>
  <c r="AT727" i="2"/>
  <c r="AX727" i="2" s="1"/>
  <c r="AO727" i="2"/>
  <c r="AP727" i="2" s="1"/>
  <c r="AQ727" i="2" s="1"/>
  <c r="AR727" i="2" s="1"/>
  <c r="AS727" i="2" s="1"/>
  <c r="M736" i="2"/>
  <c r="N736" i="2"/>
  <c r="K737" i="2"/>
  <c r="J737" i="2"/>
  <c r="A739" i="2"/>
  <c r="B738" i="2"/>
  <c r="C738" i="2" s="1"/>
  <c r="D738" i="2" s="1"/>
  <c r="E738" i="2" s="1"/>
  <c r="F738" i="2" s="1"/>
  <c r="G738" i="2" s="1"/>
  <c r="H738" i="2" s="1"/>
  <c r="I738" i="2" s="1"/>
  <c r="AG731" i="2"/>
  <c r="AB731" i="2"/>
  <c r="AC731" i="2" s="1"/>
  <c r="AD731" i="2" s="1"/>
  <c r="AE731" i="2" s="1"/>
  <c r="AF731" i="2" s="1"/>
  <c r="AY728" i="2"/>
  <c r="AU728" i="2"/>
  <c r="AW728" i="2" s="1"/>
  <c r="M735" i="2"/>
  <c r="N735" i="2"/>
  <c r="AM730" i="2"/>
  <c r="AZ730" i="2"/>
  <c r="AN730" i="2"/>
  <c r="AB732" i="2"/>
  <c r="AC732" i="2" s="1"/>
  <c r="AD732" i="2" s="1"/>
  <c r="AE732" i="2" s="1"/>
  <c r="AF732" i="2" s="1"/>
  <c r="AG732" i="2"/>
  <c r="AZ729" i="2"/>
  <c r="AM729" i="2"/>
  <c r="AN729" i="2"/>
  <c r="I808" i="1"/>
  <c r="G809" i="1"/>
  <c r="J808" i="1"/>
  <c r="K808" i="1"/>
  <c r="H808" i="1"/>
  <c r="AA733" i="2" l="1"/>
  <c r="Y734" i="2"/>
  <c r="L737" i="2"/>
  <c r="AH731" i="2"/>
  <c r="AI731" i="2" s="1"/>
  <c r="AK731" i="2" s="1"/>
  <c r="J738" i="2"/>
  <c r="K738" i="2"/>
  <c r="BA731" i="2"/>
  <c r="AO729" i="2"/>
  <c r="AP729" i="2" s="1"/>
  <c r="AQ729" i="2" s="1"/>
  <c r="AR729" i="2" s="1"/>
  <c r="AS729" i="2" s="1"/>
  <c r="AT729" i="2"/>
  <c r="AX729" i="2" s="1"/>
  <c r="AB733" i="2"/>
  <c r="AC733" i="2" s="1"/>
  <c r="AD733" i="2" s="1"/>
  <c r="AE733" i="2" s="1"/>
  <c r="AF733" i="2" s="1"/>
  <c r="AH733" i="2" s="1"/>
  <c r="AI733" i="2" s="1"/>
  <c r="AG733" i="2"/>
  <c r="M737" i="2"/>
  <c r="N737" i="2"/>
  <c r="AY727" i="2"/>
  <c r="AU727" i="2"/>
  <c r="AW727" i="2" s="1"/>
  <c r="B739" i="2"/>
  <c r="C739" i="2" s="1"/>
  <c r="D739" i="2" s="1"/>
  <c r="E739" i="2" s="1"/>
  <c r="F739" i="2" s="1"/>
  <c r="G739" i="2" s="1"/>
  <c r="H739" i="2" s="1"/>
  <c r="I739" i="2" s="1"/>
  <c r="A740" i="2"/>
  <c r="O736" i="2"/>
  <c r="P736" i="2" s="1"/>
  <c r="Q736" i="2" s="1"/>
  <c r="R736" i="2" s="1"/>
  <c r="S736" i="2" s="1"/>
  <c r="T736" i="2"/>
  <c r="AH732" i="2"/>
  <c r="AI732" i="2" s="1"/>
  <c r="AO730" i="2"/>
  <c r="AP730" i="2" s="1"/>
  <c r="AQ730" i="2" s="1"/>
  <c r="AR730" i="2" s="1"/>
  <c r="AS730" i="2" s="1"/>
  <c r="AT730" i="2"/>
  <c r="AX730" i="2" s="1"/>
  <c r="O735" i="2"/>
  <c r="P735" i="2" s="1"/>
  <c r="Q735" i="2" s="1"/>
  <c r="R735" i="2" s="1"/>
  <c r="S735" i="2" s="1"/>
  <c r="U735" i="2" s="1"/>
  <c r="V735" i="2" s="1"/>
  <c r="T735" i="2"/>
  <c r="Z734" i="2"/>
  <c r="AA734" i="2"/>
  <c r="I809" i="1"/>
  <c r="H809" i="1"/>
  <c r="J809" i="1"/>
  <c r="K809" i="1"/>
  <c r="G810" i="1"/>
  <c r="AJ731" i="2" l="1"/>
  <c r="AL731" i="2" s="1"/>
  <c r="AM731" i="2" s="1"/>
  <c r="L738" i="2"/>
  <c r="AJ732" i="2"/>
  <c r="AK732" i="2"/>
  <c r="BA732" i="2"/>
  <c r="M738" i="2"/>
  <c r="N738" i="2"/>
  <c r="AB734" i="2"/>
  <c r="AC734" i="2" s="1"/>
  <c r="AD734" i="2" s="1"/>
  <c r="AE734" i="2" s="1"/>
  <c r="AF734" i="2" s="1"/>
  <c r="AG734" i="2"/>
  <c r="J739" i="2"/>
  <c r="K739" i="2"/>
  <c r="T737" i="2"/>
  <c r="O737" i="2"/>
  <c r="P737" i="2" s="1"/>
  <c r="Q737" i="2" s="1"/>
  <c r="R737" i="2" s="1"/>
  <c r="S737" i="2" s="1"/>
  <c r="AY729" i="2"/>
  <c r="AU729" i="2"/>
  <c r="AW729" i="2" s="1"/>
  <c r="AY730" i="2"/>
  <c r="AU730" i="2"/>
  <c r="AW730" i="2" s="1"/>
  <c r="U736" i="2"/>
  <c r="V736" i="2" s="1"/>
  <c r="W735" i="2"/>
  <c r="X735" i="2"/>
  <c r="A741" i="2"/>
  <c r="B740" i="2"/>
  <c r="C740" i="2" s="1"/>
  <c r="D740" i="2" s="1"/>
  <c r="E740" i="2" s="1"/>
  <c r="F740" i="2" s="1"/>
  <c r="G740" i="2" s="1"/>
  <c r="H740" i="2" s="1"/>
  <c r="I740" i="2" s="1"/>
  <c r="AK733" i="2"/>
  <c r="BA733" i="2"/>
  <c r="AJ733" i="2"/>
  <c r="H810" i="1"/>
  <c r="G811" i="1"/>
  <c r="I810" i="1"/>
  <c r="J810" i="1"/>
  <c r="K810" i="1"/>
  <c r="AL733" i="2" l="1"/>
  <c r="AZ731" i="2"/>
  <c r="AN731" i="2"/>
  <c r="AO731" i="2" s="1"/>
  <c r="AP731" i="2" s="1"/>
  <c r="AQ731" i="2" s="1"/>
  <c r="AR731" i="2" s="1"/>
  <c r="AS731" i="2" s="1"/>
  <c r="AH734" i="2"/>
  <c r="AI734" i="2" s="1"/>
  <c r="BA734" i="2" s="1"/>
  <c r="AL732" i="2"/>
  <c r="K740" i="2"/>
  <c r="J740" i="2"/>
  <c r="AM732" i="2"/>
  <c r="AZ732" i="2"/>
  <c r="AN732" i="2"/>
  <c r="Y735" i="2"/>
  <c r="A742" i="2"/>
  <c r="B741" i="2"/>
  <c r="C741" i="2" s="1"/>
  <c r="D741" i="2" s="1"/>
  <c r="E741" i="2" s="1"/>
  <c r="F741" i="2" s="1"/>
  <c r="G741" i="2" s="1"/>
  <c r="H741" i="2" s="1"/>
  <c r="I741" i="2" s="1"/>
  <c r="U737" i="2"/>
  <c r="V737" i="2" s="1"/>
  <c r="AM733" i="2"/>
  <c r="AZ733" i="2"/>
  <c r="AN733" i="2"/>
  <c r="W736" i="2"/>
  <c r="X736" i="2"/>
  <c r="O738" i="2"/>
  <c r="P738" i="2" s="1"/>
  <c r="Q738" i="2" s="1"/>
  <c r="R738" i="2" s="1"/>
  <c r="S738" i="2" s="1"/>
  <c r="U738" i="2" s="1"/>
  <c r="V738" i="2" s="1"/>
  <c r="T738" i="2"/>
  <c r="L739" i="2"/>
  <c r="G812" i="1"/>
  <c r="H811" i="1"/>
  <c r="K811" i="1"/>
  <c r="I811" i="1"/>
  <c r="J811" i="1"/>
  <c r="AT731" i="2" l="1"/>
  <c r="AX731" i="2" s="1"/>
  <c r="AJ734" i="2"/>
  <c r="AK734" i="2"/>
  <c r="Y736" i="2"/>
  <c r="K741" i="2"/>
  <c r="J741" i="2"/>
  <c r="M739" i="2"/>
  <c r="N739" i="2"/>
  <c r="Z736" i="2"/>
  <c r="AA736" i="2"/>
  <c r="A743" i="2"/>
  <c r="B742" i="2"/>
  <c r="C742" i="2" s="1"/>
  <c r="D742" i="2" s="1"/>
  <c r="E742" i="2" s="1"/>
  <c r="F742" i="2" s="1"/>
  <c r="G742" i="2" s="1"/>
  <c r="H742" i="2" s="1"/>
  <c r="I742" i="2" s="1"/>
  <c r="Z735" i="2"/>
  <c r="AA735" i="2"/>
  <c r="L740" i="2"/>
  <c r="X738" i="2"/>
  <c r="W738" i="2"/>
  <c r="W737" i="2"/>
  <c r="X737" i="2"/>
  <c r="AO732" i="2"/>
  <c r="AP732" i="2" s="1"/>
  <c r="AQ732" i="2" s="1"/>
  <c r="AR732" i="2" s="1"/>
  <c r="AS732" i="2" s="1"/>
  <c r="AT732" i="2"/>
  <c r="AX732" i="2" s="1"/>
  <c r="AY731" i="2"/>
  <c r="AU731" i="2"/>
  <c r="AW731" i="2" s="1"/>
  <c r="AO733" i="2"/>
  <c r="AP733" i="2" s="1"/>
  <c r="AQ733" i="2" s="1"/>
  <c r="AR733" i="2" s="1"/>
  <c r="AS733" i="2" s="1"/>
  <c r="AT733" i="2"/>
  <c r="AX733" i="2" s="1"/>
  <c r="AL734" i="2"/>
  <c r="J812" i="1"/>
  <c r="G813" i="1"/>
  <c r="H812" i="1"/>
  <c r="K812" i="1"/>
  <c r="I812" i="1"/>
  <c r="Y738" i="2" l="1"/>
  <c r="Y737" i="2"/>
  <c r="J742" i="2"/>
  <c r="K742" i="2"/>
  <c r="AZ734" i="2"/>
  <c r="AM734" i="2"/>
  <c r="AN734" i="2"/>
  <c r="Z737" i="2"/>
  <c r="AA737" i="2"/>
  <c r="AG736" i="2"/>
  <c r="AB736" i="2"/>
  <c r="AC736" i="2" s="1"/>
  <c r="AD736" i="2" s="1"/>
  <c r="AE736" i="2" s="1"/>
  <c r="AF736" i="2" s="1"/>
  <c r="M740" i="2"/>
  <c r="N740" i="2"/>
  <c r="L741" i="2"/>
  <c r="AY733" i="2"/>
  <c r="AU733" i="2"/>
  <c r="AW733" i="2" s="1"/>
  <c r="AY732" i="2"/>
  <c r="AU732" i="2"/>
  <c r="AW732" i="2" s="1"/>
  <c r="A744" i="2"/>
  <c r="B743" i="2"/>
  <c r="C743" i="2" s="1"/>
  <c r="D743" i="2" s="1"/>
  <c r="E743" i="2" s="1"/>
  <c r="F743" i="2" s="1"/>
  <c r="G743" i="2" s="1"/>
  <c r="H743" i="2" s="1"/>
  <c r="I743" i="2" s="1"/>
  <c r="T739" i="2"/>
  <c r="O739" i="2"/>
  <c r="P739" i="2" s="1"/>
  <c r="Q739" i="2" s="1"/>
  <c r="R739" i="2" s="1"/>
  <c r="S739" i="2" s="1"/>
  <c r="Z738" i="2"/>
  <c r="AA738" i="2"/>
  <c r="AB735" i="2"/>
  <c r="AC735" i="2" s="1"/>
  <c r="AD735" i="2" s="1"/>
  <c r="AE735" i="2" s="1"/>
  <c r="AF735" i="2" s="1"/>
  <c r="AG735" i="2"/>
  <c r="H813" i="1"/>
  <c r="I813" i="1"/>
  <c r="K813" i="1"/>
  <c r="J813" i="1"/>
  <c r="G814" i="1"/>
  <c r="AH735" i="2" l="1"/>
  <c r="AI735" i="2" s="1"/>
  <c r="AH736" i="2"/>
  <c r="AI736" i="2" s="1"/>
  <c r="L742" i="2"/>
  <c r="J743" i="2"/>
  <c r="K743" i="2"/>
  <c r="A745" i="2"/>
  <c r="B744" i="2"/>
  <c r="C744" i="2" s="1"/>
  <c r="D744" i="2" s="1"/>
  <c r="E744" i="2" s="1"/>
  <c r="F744" i="2" s="1"/>
  <c r="G744" i="2" s="1"/>
  <c r="H744" i="2" s="1"/>
  <c r="I744" i="2" s="1"/>
  <c r="AK736" i="2"/>
  <c r="AJ736" i="2"/>
  <c r="BA736" i="2"/>
  <c r="M742" i="2"/>
  <c r="N742" i="2"/>
  <c r="O740" i="2"/>
  <c r="P740" i="2" s="1"/>
  <c r="Q740" i="2" s="1"/>
  <c r="R740" i="2" s="1"/>
  <c r="S740" i="2" s="1"/>
  <c r="T740" i="2"/>
  <c r="AB737" i="2"/>
  <c r="AC737" i="2" s="1"/>
  <c r="AD737" i="2" s="1"/>
  <c r="AE737" i="2" s="1"/>
  <c r="AF737" i="2" s="1"/>
  <c r="AG737" i="2"/>
  <c r="AK735" i="2"/>
  <c r="BA735" i="2"/>
  <c r="AJ735" i="2"/>
  <c r="U739" i="2"/>
  <c r="V739" i="2" s="1"/>
  <c r="AB738" i="2"/>
  <c r="AC738" i="2" s="1"/>
  <c r="AD738" i="2" s="1"/>
  <c r="AE738" i="2" s="1"/>
  <c r="AF738" i="2" s="1"/>
  <c r="AG738" i="2"/>
  <c r="M741" i="2"/>
  <c r="N741" i="2"/>
  <c r="AT734" i="2"/>
  <c r="AX734" i="2" s="1"/>
  <c r="AO734" i="2"/>
  <c r="AP734" i="2" s="1"/>
  <c r="AQ734" i="2" s="1"/>
  <c r="AR734" i="2" s="1"/>
  <c r="AS734" i="2" s="1"/>
  <c r="G815" i="1"/>
  <c r="I814" i="1"/>
  <c r="K814" i="1"/>
  <c r="J814" i="1"/>
  <c r="H814" i="1"/>
  <c r="U740" i="2" l="1"/>
  <c r="V740" i="2" s="1"/>
  <c r="AH738" i="2"/>
  <c r="AI738" i="2" s="1"/>
  <c r="AK738" i="2" s="1"/>
  <c r="AH737" i="2"/>
  <c r="AI737" i="2" s="1"/>
  <c r="AJ737" i="2" s="1"/>
  <c r="AL736" i="2"/>
  <c r="L743" i="2"/>
  <c r="K744" i="2"/>
  <c r="J744" i="2"/>
  <c r="W740" i="2"/>
  <c r="X740" i="2"/>
  <c r="AM736" i="2"/>
  <c r="AZ736" i="2"/>
  <c r="AN736" i="2"/>
  <c r="M743" i="2"/>
  <c r="N743" i="2"/>
  <c r="BA738" i="2"/>
  <c r="AJ738" i="2"/>
  <c r="AY734" i="2"/>
  <c r="AU734" i="2"/>
  <c r="AW734" i="2" s="1"/>
  <c r="O742" i="2"/>
  <c r="P742" i="2" s="1"/>
  <c r="Q742" i="2" s="1"/>
  <c r="R742" i="2" s="1"/>
  <c r="S742" i="2" s="1"/>
  <c r="U742" i="2" s="1"/>
  <c r="V742" i="2" s="1"/>
  <c r="T742" i="2"/>
  <c r="A746" i="2"/>
  <c r="B745" i="2"/>
  <c r="C745" i="2" s="1"/>
  <c r="D745" i="2" s="1"/>
  <c r="E745" i="2" s="1"/>
  <c r="F745" i="2" s="1"/>
  <c r="G745" i="2" s="1"/>
  <c r="H745" i="2" s="1"/>
  <c r="I745" i="2" s="1"/>
  <c r="AL735" i="2"/>
  <c r="O741" i="2"/>
  <c r="P741" i="2" s="1"/>
  <c r="Q741" i="2" s="1"/>
  <c r="R741" i="2" s="1"/>
  <c r="S741" i="2" s="1"/>
  <c r="U741" i="2" s="1"/>
  <c r="V741" i="2" s="1"/>
  <c r="T741" i="2"/>
  <c r="X739" i="2"/>
  <c r="W739" i="2"/>
  <c r="I815" i="1"/>
  <c r="G816" i="1"/>
  <c r="H815" i="1"/>
  <c r="J815" i="1"/>
  <c r="K815" i="1"/>
  <c r="BA737" i="2" l="1"/>
  <c r="AK737" i="2"/>
  <c r="Y739" i="2"/>
  <c r="AL737" i="2"/>
  <c r="AM737" i="2" s="1"/>
  <c r="AL738" i="2"/>
  <c r="AZ738" i="2" s="1"/>
  <c r="Y740" i="2"/>
  <c r="AA740" i="2" s="1"/>
  <c r="Z739" i="2"/>
  <c r="AA739" i="2"/>
  <c r="AZ735" i="2"/>
  <c r="AM735" i="2"/>
  <c r="AN735" i="2"/>
  <c r="AT736" i="2"/>
  <c r="AX736" i="2" s="1"/>
  <c r="AO736" i="2"/>
  <c r="AP736" i="2" s="1"/>
  <c r="AQ736" i="2" s="1"/>
  <c r="AR736" i="2" s="1"/>
  <c r="AS736" i="2" s="1"/>
  <c r="J745" i="2"/>
  <c r="K745" i="2"/>
  <c r="W742" i="2"/>
  <c r="X742" i="2"/>
  <c r="L744" i="2"/>
  <c r="X741" i="2"/>
  <c r="W741" i="2"/>
  <c r="AM738" i="2"/>
  <c r="AN738" i="2"/>
  <c r="B746" i="2"/>
  <c r="C746" i="2" s="1"/>
  <c r="D746" i="2" s="1"/>
  <c r="E746" i="2" s="1"/>
  <c r="F746" i="2" s="1"/>
  <c r="G746" i="2" s="1"/>
  <c r="H746" i="2" s="1"/>
  <c r="I746" i="2" s="1"/>
  <c r="A747" i="2"/>
  <c r="O743" i="2"/>
  <c r="P743" i="2" s="1"/>
  <c r="Q743" i="2" s="1"/>
  <c r="R743" i="2" s="1"/>
  <c r="S743" i="2" s="1"/>
  <c r="T743" i="2"/>
  <c r="K816" i="1"/>
  <c r="J816" i="1"/>
  <c r="G817" i="1"/>
  <c r="H816" i="1"/>
  <c r="I816" i="1"/>
  <c r="AN737" i="2" l="1"/>
  <c r="AZ737" i="2"/>
  <c r="Z740" i="2"/>
  <c r="U743" i="2"/>
  <c r="V743" i="2" s="1"/>
  <c r="W743" i="2" s="1"/>
  <c r="K746" i="2"/>
  <c r="J746" i="2"/>
  <c r="AG740" i="2"/>
  <c r="AB740" i="2"/>
  <c r="AC740" i="2" s="1"/>
  <c r="AD740" i="2" s="1"/>
  <c r="AE740" i="2" s="1"/>
  <c r="AF740" i="2" s="1"/>
  <c r="AH740" i="2" s="1"/>
  <c r="AI740" i="2" s="1"/>
  <c r="AG739" i="2"/>
  <c r="AB739" i="2"/>
  <c r="AC739" i="2" s="1"/>
  <c r="AD739" i="2" s="1"/>
  <c r="AE739" i="2" s="1"/>
  <c r="AF739" i="2" s="1"/>
  <c r="AH739" i="2" s="1"/>
  <c r="AI739" i="2" s="1"/>
  <c r="Y741" i="2"/>
  <c r="Y742" i="2"/>
  <c r="AO738" i="2"/>
  <c r="AP738" i="2" s="1"/>
  <c r="AQ738" i="2" s="1"/>
  <c r="AR738" i="2" s="1"/>
  <c r="AS738" i="2" s="1"/>
  <c r="AT738" i="2"/>
  <c r="AX738" i="2" s="1"/>
  <c r="AO737" i="2"/>
  <c r="AP737" i="2" s="1"/>
  <c r="AQ737" i="2" s="1"/>
  <c r="AR737" i="2" s="1"/>
  <c r="AS737" i="2" s="1"/>
  <c r="AT737" i="2"/>
  <c r="AX737" i="2" s="1"/>
  <c r="AY736" i="2"/>
  <c r="AU736" i="2"/>
  <c r="AW736" i="2" s="1"/>
  <c r="B747" i="2"/>
  <c r="C747" i="2" s="1"/>
  <c r="D747" i="2" s="1"/>
  <c r="E747" i="2" s="1"/>
  <c r="F747" i="2" s="1"/>
  <c r="G747" i="2" s="1"/>
  <c r="H747" i="2" s="1"/>
  <c r="I747" i="2" s="1"/>
  <c r="A748" i="2"/>
  <c r="M744" i="2"/>
  <c r="N744" i="2"/>
  <c r="AO735" i="2"/>
  <c r="AP735" i="2" s="1"/>
  <c r="AQ735" i="2" s="1"/>
  <c r="AR735" i="2" s="1"/>
  <c r="AS735" i="2" s="1"/>
  <c r="AT735" i="2"/>
  <c r="AX735" i="2" s="1"/>
  <c r="L745" i="2"/>
  <c r="G818" i="1"/>
  <c r="H817" i="1"/>
  <c r="J817" i="1"/>
  <c r="I817" i="1"/>
  <c r="K817" i="1"/>
  <c r="L746" i="2" l="1"/>
  <c r="X743" i="2"/>
  <c r="K747" i="2"/>
  <c r="J747" i="2"/>
  <c r="AY738" i="2"/>
  <c r="AU738" i="2"/>
  <c r="AW738" i="2" s="1"/>
  <c r="M745" i="2"/>
  <c r="N745" i="2"/>
  <c r="T744" i="2"/>
  <c r="O744" i="2"/>
  <c r="P744" i="2" s="1"/>
  <c r="Q744" i="2" s="1"/>
  <c r="R744" i="2" s="1"/>
  <c r="S744" i="2" s="1"/>
  <c r="U744" i="2" s="1"/>
  <c r="V744" i="2" s="1"/>
  <c r="A749" i="2"/>
  <c r="B748" i="2"/>
  <c r="C748" i="2" s="1"/>
  <c r="D748" i="2" s="1"/>
  <c r="E748" i="2" s="1"/>
  <c r="F748" i="2" s="1"/>
  <c r="G748" i="2" s="1"/>
  <c r="H748" i="2" s="1"/>
  <c r="I748" i="2" s="1"/>
  <c r="BA739" i="2"/>
  <c r="AK739" i="2"/>
  <c r="AJ739" i="2"/>
  <c r="M746" i="2"/>
  <c r="N746" i="2"/>
  <c r="AY737" i="2"/>
  <c r="AU737" i="2"/>
  <c r="AW737" i="2" s="1"/>
  <c r="Z741" i="2"/>
  <c r="AA741" i="2"/>
  <c r="Y743" i="2"/>
  <c r="AY735" i="2"/>
  <c r="AU735" i="2"/>
  <c r="AW735" i="2" s="1"/>
  <c r="Z742" i="2"/>
  <c r="AA742" i="2"/>
  <c r="AK740" i="2"/>
  <c r="BA740" i="2"/>
  <c r="AJ740" i="2"/>
  <c r="I818" i="1"/>
  <c r="G819" i="1"/>
  <c r="K818" i="1"/>
  <c r="J818" i="1"/>
  <c r="H818" i="1"/>
  <c r="AL739" i="2" l="1"/>
  <c r="J748" i="2"/>
  <c r="K748" i="2"/>
  <c r="AG741" i="2"/>
  <c r="AB741" i="2"/>
  <c r="AC741" i="2" s="1"/>
  <c r="AD741" i="2" s="1"/>
  <c r="AE741" i="2" s="1"/>
  <c r="AF741" i="2" s="1"/>
  <c r="AH741" i="2" s="1"/>
  <c r="AI741" i="2" s="1"/>
  <c r="O746" i="2"/>
  <c r="P746" i="2" s="1"/>
  <c r="Q746" i="2" s="1"/>
  <c r="R746" i="2" s="1"/>
  <c r="S746" i="2" s="1"/>
  <c r="T746" i="2"/>
  <c r="B749" i="2"/>
  <c r="C749" i="2" s="1"/>
  <c r="D749" i="2" s="1"/>
  <c r="E749" i="2" s="1"/>
  <c r="F749" i="2" s="1"/>
  <c r="G749" i="2" s="1"/>
  <c r="H749" i="2" s="1"/>
  <c r="I749" i="2" s="1"/>
  <c r="A750" i="2"/>
  <c r="O745" i="2"/>
  <c r="P745" i="2" s="1"/>
  <c r="Q745" i="2" s="1"/>
  <c r="R745" i="2" s="1"/>
  <c r="S745" i="2" s="1"/>
  <c r="T745" i="2"/>
  <c r="AB742" i="2"/>
  <c r="AC742" i="2" s="1"/>
  <c r="AD742" i="2" s="1"/>
  <c r="AE742" i="2" s="1"/>
  <c r="AF742" i="2" s="1"/>
  <c r="AG742" i="2"/>
  <c r="AL740" i="2"/>
  <c r="L747" i="2"/>
  <c r="Z743" i="2"/>
  <c r="AA743" i="2"/>
  <c r="AZ739" i="2"/>
  <c r="AM739" i="2"/>
  <c r="AN739" i="2"/>
  <c r="W744" i="2"/>
  <c r="X744" i="2"/>
  <c r="J819" i="1"/>
  <c r="K819" i="1"/>
  <c r="H819" i="1"/>
  <c r="G820" i="1"/>
  <c r="I819" i="1"/>
  <c r="U745" i="2" l="1"/>
  <c r="V745" i="2" s="1"/>
  <c r="U746" i="2"/>
  <c r="V746" i="2" s="1"/>
  <c r="AH742" i="2"/>
  <c r="AI742" i="2" s="1"/>
  <c r="AJ742" i="2" s="1"/>
  <c r="L748" i="2"/>
  <c r="M747" i="2"/>
  <c r="N747" i="2"/>
  <c r="X746" i="2"/>
  <c r="W746" i="2"/>
  <c r="M748" i="2"/>
  <c r="N748" i="2"/>
  <c r="A751" i="2"/>
  <c r="B750" i="2"/>
  <c r="C750" i="2" s="1"/>
  <c r="D750" i="2" s="1"/>
  <c r="E750" i="2" s="1"/>
  <c r="F750" i="2" s="1"/>
  <c r="G750" i="2" s="1"/>
  <c r="H750" i="2" s="1"/>
  <c r="I750" i="2" s="1"/>
  <c r="AB743" i="2"/>
  <c r="AC743" i="2" s="1"/>
  <c r="AD743" i="2" s="1"/>
  <c r="AE743" i="2" s="1"/>
  <c r="AF743" i="2" s="1"/>
  <c r="AH743" i="2" s="1"/>
  <c r="AI743" i="2" s="1"/>
  <c r="AG743" i="2"/>
  <c r="BA742" i="2"/>
  <c r="AK742" i="2"/>
  <c r="AM740" i="2"/>
  <c r="AZ740" i="2"/>
  <c r="AN740" i="2"/>
  <c r="AO739" i="2"/>
  <c r="AP739" i="2" s="1"/>
  <c r="AQ739" i="2" s="1"/>
  <c r="AR739" i="2" s="1"/>
  <c r="AS739" i="2" s="1"/>
  <c r="AT739" i="2"/>
  <c r="AX739" i="2" s="1"/>
  <c r="Y744" i="2"/>
  <c r="X745" i="2"/>
  <c r="W745" i="2"/>
  <c r="J749" i="2"/>
  <c r="K749" i="2"/>
  <c r="AK741" i="2"/>
  <c r="AJ741" i="2"/>
  <c r="BA741" i="2"/>
  <c r="G821" i="1"/>
  <c r="I820" i="1"/>
  <c r="H820" i="1"/>
  <c r="K820" i="1"/>
  <c r="J820" i="1"/>
  <c r="AL742" i="2" l="1"/>
  <c r="Y745" i="2"/>
  <c r="AA745" i="2" s="1"/>
  <c r="Y746" i="2"/>
  <c r="L749" i="2"/>
  <c r="M749" i="2" s="1"/>
  <c r="AL741" i="2"/>
  <c r="AZ741" i="2" s="1"/>
  <c r="K750" i="2"/>
  <c r="J750" i="2"/>
  <c r="AZ742" i="2"/>
  <c r="AM742" i="2"/>
  <c r="AN742" i="2"/>
  <c r="BA743" i="2"/>
  <c r="AJ743" i="2"/>
  <c r="AK743" i="2"/>
  <c r="T748" i="2"/>
  <c r="O748" i="2"/>
  <c r="P748" i="2" s="1"/>
  <c r="Q748" i="2" s="1"/>
  <c r="R748" i="2" s="1"/>
  <c r="S748" i="2" s="1"/>
  <c r="U748" i="2" s="1"/>
  <c r="V748" i="2" s="1"/>
  <c r="T747" i="2"/>
  <c r="O747" i="2"/>
  <c r="P747" i="2" s="1"/>
  <c r="Q747" i="2" s="1"/>
  <c r="R747" i="2" s="1"/>
  <c r="S747" i="2" s="1"/>
  <c r="Z745" i="2"/>
  <c r="AO740" i="2"/>
  <c r="AP740" i="2" s="1"/>
  <c r="AQ740" i="2" s="1"/>
  <c r="AR740" i="2" s="1"/>
  <c r="AS740" i="2" s="1"/>
  <c r="AT740" i="2"/>
  <c r="AX740" i="2" s="1"/>
  <c r="AY739" i="2"/>
  <c r="AU739" i="2"/>
  <c r="AW739" i="2" s="1"/>
  <c r="Z744" i="2"/>
  <c r="AA744" i="2"/>
  <c r="A752" i="2"/>
  <c r="B751" i="2"/>
  <c r="C751" i="2" s="1"/>
  <c r="D751" i="2" s="1"/>
  <c r="E751" i="2" s="1"/>
  <c r="F751" i="2" s="1"/>
  <c r="G751" i="2" s="1"/>
  <c r="H751" i="2" s="1"/>
  <c r="I751" i="2" s="1"/>
  <c r="Z746" i="2"/>
  <c r="AA746" i="2"/>
  <c r="I821" i="1"/>
  <c r="H821" i="1"/>
  <c r="J821" i="1"/>
  <c r="K821" i="1"/>
  <c r="G822" i="1"/>
  <c r="U747" i="2" l="1"/>
  <c r="V747" i="2" s="1"/>
  <c r="N749" i="2"/>
  <c r="L750" i="2"/>
  <c r="M750" i="2" s="1"/>
  <c r="AM741" i="2"/>
  <c r="AN741" i="2"/>
  <c r="AL743" i="2"/>
  <c r="AM743" i="2" s="1"/>
  <c r="K751" i="2"/>
  <c r="J751" i="2"/>
  <c r="AB744" i="2"/>
  <c r="AC744" i="2" s="1"/>
  <c r="AD744" i="2" s="1"/>
  <c r="AE744" i="2" s="1"/>
  <c r="AF744" i="2" s="1"/>
  <c r="AH744" i="2" s="1"/>
  <c r="AI744" i="2" s="1"/>
  <c r="AG744" i="2"/>
  <c r="AY740" i="2"/>
  <c r="AU740" i="2"/>
  <c r="AW740" i="2" s="1"/>
  <c r="AB745" i="2"/>
  <c r="AC745" i="2" s="1"/>
  <c r="AD745" i="2" s="1"/>
  <c r="AE745" i="2" s="1"/>
  <c r="AF745" i="2" s="1"/>
  <c r="AG745" i="2"/>
  <c r="W748" i="2"/>
  <c r="X748" i="2"/>
  <c r="AB746" i="2"/>
  <c r="AC746" i="2" s="1"/>
  <c r="AD746" i="2" s="1"/>
  <c r="AE746" i="2" s="1"/>
  <c r="AF746" i="2" s="1"/>
  <c r="AG746" i="2"/>
  <c r="T749" i="2"/>
  <c r="O749" i="2"/>
  <c r="P749" i="2" s="1"/>
  <c r="Q749" i="2" s="1"/>
  <c r="R749" i="2" s="1"/>
  <c r="S749" i="2" s="1"/>
  <c r="B752" i="2"/>
  <c r="C752" i="2" s="1"/>
  <c r="D752" i="2" s="1"/>
  <c r="E752" i="2" s="1"/>
  <c r="F752" i="2" s="1"/>
  <c r="G752" i="2" s="1"/>
  <c r="H752" i="2" s="1"/>
  <c r="I752" i="2" s="1"/>
  <c r="A753" i="2"/>
  <c r="W747" i="2"/>
  <c r="X747" i="2"/>
  <c r="AT742" i="2"/>
  <c r="AX742" i="2" s="1"/>
  <c r="AO742" i="2"/>
  <c r="AP742" i="2" s="1"/>
  <c r="AQ742" i="2" s="1"/>
  <c r="AR742" i="2" s="1"/>
  <c r="AS742" i="2" s="1"/>
  <c r="I822" i="1"/>
  <c r="K822" i="1"/>
  <c r="J822" i="1"/>
  <c r="H822" i="1"/>
  <c r="G823" i="1"/>
  <c r="AH745" i="2" l="1"/>
  <c r="AI745" i="2" s="1"/>
  <c r="AN743" i="2"/>
  <c r="AZ743" i="2"/>
  <c r="AT741" i="2"/>
  <c r="AX741" i="2" s="1"/>
  <c r="N750" i="2"/>
  <c r="AO741" i="2"/>
  <c r="AP741" i="2" s="1"/>
  <c r="AQ741" i="2" s="1"/>
  <c r="AR741" i="2" s="1"/>
  <c r="AS741" i="2" s="1"/>
  <c r="AY741" i="2" s="1"/>
  <c r="L751" i="2"/>
  <c r="M751" i="2" s="1"/>
  <c r="AH746" i="2"/>
  <c r="AI746" i="2" s="1"/>
  <c r="AJ746" i="2" s="1"/>
  <c r="Y748" i="2"/>
  <c r="AA748" i="2" s="1"/>
  <c r="Y747" i="2"/>
  <c r="Z747" i="2" s="1"/>
  <c r="K752" i="2"/>
  <c r="J752" i="2"/>
  <c r="O750" i="2"/>
  <c r="P750" i="2" s="1"/>
  <c r="Q750" i="2" s="1"/>
  <c r="R750" i="2" s="1"/>
  <c r="S750" i="2" s="1"/>
  <c r="T750" i="2"/>
  <c r="BA745" i="2"/>
  <c r="AJ745" i="2"/>
  <c r="AK745" i="2"/>
  <c r="AK744" i="2"/>
  <c r="BA744" i="2"/>
  <c r="AJ744" i="2"/>
  <c r="AY742" i="2"/>
  <c r="AU742" i="2"/>
  <c r="AW742" i="2" s="1"/>
  <c r="U749" i="2"/>
  <c r="V749" i="2" s="1"/>
  <c r="A754" i="2"/>
  <c r="B753" i="2"/>
  <c r="C753" i="2" s="1"/>
  <c r="D753" i="2" s="1"/>
  <c r="E753" i="2" s="1"/>
  <c r="F753" i="2" s="1"/>
  <c r="G753" i="2" s="1"/>
  <c r="H753" i="2" s="1"/>
  <c r="I753" i="2" s="1"/>
  <c r="AT743" i="2"/>
  <c r="AX743" i="2" s="1"/>
  <c r="AO743" i="2"/>
  <c r="AP743" i="2" s="1"/>
  <c r="AQ743" i="2" s="1"/>
  <c r="AR743" i="2" s="1"/>
  <c r="AS743" i="2" s="1"/>
  <c r="I823" i="1"/>
  <c r="J823" i="1"/>
  <c r="K823" i="1"/>
  <c r="H823" i="1"/>
  <c r="G824" i="1"/>
  <c r="AA747" i="2" l="1"/>
  <c r="AU741" i="2"/>
  <c r="AW741" i="2" s="1"/>
  <c r="Z748" i="2"/>
  <c r="AK746" i="2"/>
  <c r="BA746" i="2"/>
  <c r="N751" i="2"/>
  <c r="AL744" i="2"/>
  <c r="AN744" i="2" s="1"/>
  <c r="U750" i="2"/>
  <c r="V750" i="2" s="1"/>
  <c r="X750" i="2" s="1"/>
  <c r="AL746" i="2"/>
  <c r="AZ746" i="2" s="1"/>
  <c r="J753" i="2"/>
  <c r="K753" i="2"/>
  <c r="AB748" i="2"/>
  <c r="AC748" i="2" s="1"/>
  <c r="AD748" i="2" s="1"/>
  <c r="AE748" i="2" s="1"/>
  <c r="AF748" i="2" s="1"/>
  <c r="AG748" i="2"/>
  <c r="O751" i="2"/>
  <c r="P751" i="2" s="1"/>
  <c r="Q751" i="2" s="1"/>
  <c r="R751" i="2" s="1"/>
  <c r="S751" i="2" s="1"/>
  <c r="T751" i="2"/>
  <c r="B754" i="2"/>
  <c r="C754" i="2" s="1"/>
  <c r="D754" i="2" s="1"/>
  <c r="E754" i="2" s="1"/>
  <c r="F754" i="2" s="1"/>
  <c r="G754" i="2" s="1"/>
  <c r="H754" i="2" s="1"/>
  <c r="I754" i="2" s="1"/>
  <c r="A755" i="2"/>
  <c r="AL745" i="2"/>
  <c r="L752" i="2"/>
  <c r="W749" i="2"/>
  <c r="X749" i="2"/>
  <c r="AY743" i="2"/>
  <c r="AU743" i="2"/>
  <c r="AW743" i="2" s="1"/>
  <c r="AB747" i="2"/>
  <c r="AC747" i="2" s="1"/>
  <c r="AD747" i="2" s="1"/>
  <c r="AE747" i="2" s="1"/>
  <c r="AF747" i="2" s="1"/>
  <c r="AH747" i="2" s="1"/>
  <c r="AI747" i="2" s="1"/>
  <c r="AG747" i="2"/>
  <c r="AM746" i="2"/>
  <c r="AN746" i="2"/>
  <c r="H824" i="1"/>
  <c r="K824" i="1"/>
  <c r="I824" i="1"/>
  <c r="G825" i="1"/>
  <c r="J824" i="1"/>
  <c r="AZ744" i="2" l="1"/>
  <c r="AM744" i="2"/>
  <c r="U751" i="2"/>
  <c r="V751" i="2" s="1"/>
  <c r="W750" i="2"/>
  <c r="Y749" i="2"/>
  <c r="L753" i="2"/>
  <c r="N753" i="2" s="1"/>
  <c r="AH748" i="2"/>
  <c r="AI748" i="2" s="1"/>
  <c r="AK748" i="2" s="1"/>
  <c r="J754" i="2"/>
  <c r="K754" i="2"/>
  <c r="W751" i="2"/>
  <c r="X751" i="2"/>
  <c r="Z749" i="2"/>
  <c r="AA749" i="2"/>
  <c r="A756" i="2"/>
  <c r="B755" i="2"/>
  <c r="C755" i="2" s="1"/>
  <c r="D755" i="2" s="1"/>
  <c r="E755" i="2" s="1"/>
  <c r="F755" i="2" s="1"/>
  <c r="G755" i="2" s="1"/>
  <c r="H755" i="2" s="1"/>
  <c r="I755" i="2" s="1"/>
  <c r="AO746" i="2"/>
  <c r="AP746" i="2" s="1"/>
  <c r="AQ746" i="2" s="1"/>
  <c r="AR746" i="2" s="1"/>
  <c r="AS746" i="2" s="1"/>
  <c r="AT746" i="2"/>
  <c r="AX746" i="2" s="1"/>
  <c r="BA747" i="2"/>
  <c r="AJ747" i="2"/>
  <c r="AK747" i="2"/>
  <c r="AM745" i="2"/>
  <c r="AZ745" i="2"/>
  <c r="AN745" i="2"/>
  <c r="M752" i="2"/>
  <c r="N752" i="2"/>
  <c r="AO744" i="2"/>
  <c r="AP744" i="2" s="1"/>
  <c r="AQ744" i="2" s="1"/>
  <c r="AR744" i="2" s="1"/>
  <c r="AS744" i="2" s="1"/>
  <c r="AT744" i="2"/>
  <c r="AX744" i="2" s="1"/>
  <c r="Y750" i="2"/>
  <c r="G826" i="1"/>
  <c r="I825" i="1"/>
  <c r="K825" i="1"/>
  <c r="H825" i="1"/>
  <c r="J825" i="1"/>
  <c r="M753" i="2" l="1"/>
  <c r="AJ748" i="2"/>
  <c r="Y751" i="2"/>
  <c r="L754" i="2"/>
  <c r="N754" i="2" s="1"/>
  <c r="BA748" i="2"/>
  <c r="J755" i="2"/>
  <c r="K755" i="2"/>
  <c r="Z750" i="2"/>
  <c r="AA750" i="2"/>
  <c r="O752" i="2"/>
  <c r="P752" i="2" s="1"/>
  <c r="Q752" i="2" s="1"/>
  <c r="R752" i="2" s="1"/>
  <c r="S752" i="2" s="1"/>
  <c r="U752" i="2" s="1"/>
  <c r="V752" i="2" s="1"/>
  <c r="T752" i="2"/>
  <c r="B756" i="2"/>
  <c r="A757" i="2"/>
  <c r="C756" i="2"/>
  <c r="D756" i="2" s="1"/>
  <c r="E756" i="2" s="1"/>
  <c r="F756" i="2" s="1"/>
  <c r="G756" i="2" s="1"/>
  <c r="H756" i="2" s="1"/>
  <c r="I756" i="2" s="1"/>
  <c r="O753" i="2"/>
  <c r="P753" i="2" s="1"/>
  <c r="Q753" i="2" s="1"/>
  <c r="R753" i="2" s="1"/>
  <c r="S753" i="2" s="1"/>
  <c r="T753" i="2"/>
  <c r="AT745" i="2"/>
  <c r="AX745" i="2" s="1"/>
  <c r="AO745" i="2"/>
  <c r="AP745" i="2" s="1"/>
  <c r="AQ745" i="2" s="1"/>
  <c r="AR745" i="2" s="1"/>
  <c r="AS745" i="2" s="1"/>
  <c r="AY746" i="2"/>
  <c r="AU746" i="2"/>
  <c r="AW746" i="2" s="1"/>
  <c r="AY744" i="2"/>
  <c r="AU744" i="2"/>
  <c r="AW744" i="2" s="1"/>
  <c r="AG749" i="2"/>
  <c r="AB749" i="2"/>
  <c r="AC749" i="2" s="1"/>
  <c r="AD749" i="2" s="1"/>
  <c r="AE749" i="2" s="1"/>
  <c r="AF749" i="2" s="1"/>
  <c r="AH749" i="2" s="1"/>
  <c r="AI749" i="2" s="1"/>
  <c r="Z751" i="2"/>
  <c r="AA751" i="2"/>
  <c r="AL747" i="2"/>
  <c r="AL748" i="2"/>
  <c r="J826" i="1"/>
  <c r="I826" i="1"/>
  <c r="K826" i="1"/>
  <c r="H826" i="1"/>
  <c r="G827" i="1"/>
  <c r="M754" i="2" l="1"/>
  <c r="U753" i="2"/>
  <c r="V753" i="2" s="1"/>
  <c r="L755" i="2"/>
  <c r="K756" i="2"/>
  <c r="J756" i="2"/>
  <c r="X752" i="2"/>
  <c r="W752" i="2"/>
  <c r="M755" i="2"/>
  <c r="N755" i="2"/>
  <c r="X753" i="2"/>
  <c r="W753" i="2"/>
  <c r="AY745" i="2"/>
  <c r="AU745" i="2"/>
  <c r="AW745" i="2" s="1"/>
  <c r="AB751" i="2"/>
  <c r="AC751" i="2" s="1"/>
  <c r="AD751" i="2" s="1"/>
  <c r="AE751" i="2" s="1"/>
  <c r="AF751" i="2" s="1"/>
  <c r="AH751" i="2" s="1"/>
  <c r="AI751" i="2" s="1"/>
  <c r="AG751" i="2"/>
  <c r="AM747" i="2"/>
  <c r="AZ747" i="2"/>
  <c r="AN747" i="2"/>
  <c r="O754" i="2"/>
  <c r="P754" i="2" s="1"/>
  <c r="Q754" i="2" s="1"/>
  <c r="R754" i="2" s="1"/>
  <c r="S754" i="2" s="1"/>
  <c r="T754" i="2"/>
  <c r="AG750" i="2"/>
  <c r="AB750" i="2"/>
  <c r="AC750" i="2" s="1"/>
  <c r="AD750" i="2" s="1"/>
  <c r="AE750" i="2" s="1"/>
  <c r="AF750" i="2" s="1"/>
  <c r="AH750" i="2" s="1"/>
  <c r="AI750" i="2" s="1"/>
  <c r="AM748" i="2"/>
  <c r="AZ748" i="2"/>
  <c r="AN748" i="2"/>
  <c r="AK749" i="2"/>
  <c r="AJ749" i="2"/>
  <c r="BA749" i="2"/>
  <c r="B757" i="2"/>
  <c r="C757" i="2" s="1"/>
  <c r="D757" i="2" s="1"/>
  <c r="E757" i="2" s="1"/>
  <c r="F757" i="2" s="1"/>
  <c r="G757" i="2" s="1"/>
  <c r="H757" i="2" s="1"/>
  <c r="I757" i="2" s="1"/>
  <c r="A758" i="2"/>
  <c r="I827" i="1"/>
  <c r="K827" i="1"/>
  <c r="H827" i="1"/>
  <c r="G828" i="1"/>
  <c r="J827" i="1"/>
  <c r="L756" i="2" l="1"/>
  <c r="U754" i="2"/>
  <c r="V754" i="2" s="1"/>
  <c r="W754" i="2" s="1"/>
  <c r="K757" i="2"/>
  <c r="J757" i="2"/>
  <c r="AO748" i="2"/>
  <c r="AP748" i="2" s="1"/>
  <c r="AQ748" i="2" s="1"/>
  <c r="AR748" i="2" s="1"/>
  <c r="AS748" i="2" s="1"/>
  <c r="AT748" i="2"/>
  <c r="AX748" i="2" s="1"/>
  <c r="AT747" i="2"/>
  <c r="AX747" i="2" s="1"/>
  <c r="AO747" i="2"/>
  <c r="AP747" i="2" s="1"/>
  <c r="AQ747" i="2" s="1"/>
  <c r="AR747" i="2" s="1"/>
  <c r="AS747" i="2" s="1"/>
  <c r="T755" i="2"/>
  <c r="O755" i="2"/>
  <c r="P755" i="2" s="1"/>
  <c r="Q755" i="2" s="1"/>
  <c r="R755" i="2" s="1"/>
  <c r="S755" i="2" s="1"/>
  <c r="AL749" i="2"/>
  <c r="M756" i="2"/>
  <c r="N756" i="2"/>
  <c r="AJ750" i="2"/>
  <c r="AK750" i="2"/>
  <c r="BA750" i="2"/>
  <c r="AJ751" i="2"/>
  <c r="AK751" i="2"/>
  <c r="BA751" i="2"/>
  <c r="A759" i="2"/>
  <c r="B758" i="2"/>
  <c r="C758" i="2" s="1"/>
  <c r="D758" i="2" s="1"/>
  <c r="E758" i="2" s="1"/>
  <c r="F758" i="2" s="1"/>
  <c r="G758" i="2" s="1"/>
  <c r="H758" i="2" s="1"/>
  <c r="I758" i="2" s="1"/>
  <c r="X754" i="2"/>
  <c r="Y753" i="2"/>
  <c r="Y752" i="2"/>
  <c r="J828" i="1"/>
  <c r="I828" i="1"/>
  <c r="H828" i="1"/>
  <c r="K828" i="1"/>
  <c r="G829" i="1"/>
  <c r="AL750" i="2" l="1"/>
  <c r="U755" i="2"/>
  <c r="V755" i="2" s="1"/>
  <c r="Y754" i="2"/>
  <c r="Z754" i="2" s="1"/>
  <c r="J758" i="2"/>
  <c r="K758" i="2"/>
  <c r="Z753" i="2"/>
  <c r="AA753" i="2"/>
  <c r="AM749" i="2"/>
  <c r="AZ749" i="2"/>
  <c r="AN749" i="2"/>
  <c r="Z752" i="2"/>
  <c r="AA752" i="2"/>
  <c r="B759" i="2"/>
  <c r="C759" i="2" s="1"/>
  <c r="D759" i="2" s="1"/>
  <c r="E759" i="2" s="1"/>
  <c r="F759" i="2" s="1"/>
  <c r="G759" i="2" s="1"/>
  <c r="H759" i="2" s="1"/>
  <c r="I759" i="2" s="1"/>
  <c r="A760" i="2"/>
  <c r="O756" i="2"/>
  <c r="P756" i="2" s="1"/>
  <c r="Q756" i="2" s="1"/>
  <c r="R756" i="2" s="1"/>
  <c r="S756" i="2" s="1"/>
  <c r="T756" i="2"/>
  <c r="AY747" i="2"/>
  <c r="AU747" i="2"/>
  <c r="AW747" i="2" s="1"/>
  <c r="L757" i="2"/>
  <c r="AY748" i="2"/>
  <c r="AU748" i="2"/>
  <c r="AW748" i="2" s="1"/>
  <c r="AL751" i="2"/>
  <c r="AM750" i="2"/>
  <c r="AZ750" i="2"/>
  <c r="AN750" i="2"/>
  <c r="W755" i="2"/>
  <c r="X755" i="2"/>
  <c r="G830" i="1"/>
  <c r="H829" i="1"/>
  <c r="K829" i="1"/>
  <c r="J829" i="1"/>
  <c r="I829" i="1"/>
  <c r="AA754" i="2" l="1"/>
  <c r="L758" i="2"/>
  <c r="Y755" i="2"/>
  <c r="J759" i="2"/>
  <c r="K759" i="2"/>
  <c r="Z755" i="2"/>
  <c r="AA755" i="2"/>
  <c r="AZ751" i="2"/>
  <c r="AM751" i="2"/>
  <c r="AN751" i="2"/>
  <c r="AB754" i="2"/>
  <c r="AC754" i="2" s="1"/>
  <c r="AD754" i="2" s="1"/>
  <c r="AE754" i="2" s="1"/>
  <c r="AF754" i="2" s="1"/>
  <c r="AG754" i="2"/>
  <c r="AO749" i="2"/>
  <c r="AP749" i="2" s="1"/>
  <c r="AQ749" i="2" s="1"/>
  <c r="AR749" i="2" s="1"/>
  <c r="AS749" i="2" s="1"/>
  <c r="AT749" i="2"/>
  <c r="AX749" i="2" s="1"/>
  <c r="M758" i="2"/>
  <c r="N758" i="2"/>
  <c r="AT750" i="2"/>
  <c r="AX750" i="2" s="1"/>
  <c r="AO750" i="2"/>
  <c r="AP750" i="2" s="1"/>
  <c r="AQ750" i="2" s="1"/>
  <c r="AR750" i="2" s="1"/>
  <c r="AS750" i="2" s="1"/>
  <c r="AG753" i="2"/>
  <c r="AB753" i="2"/>
  <c r="AC753" i="2" s="1"/>
  <c r="AD753" i="2" s="1"/>
  <c r="AE753" i="2" s="1"/>
  <c r="AF753" i="2" s="1"/>
  <c r="AH753" i="2" s="1"/>
  <c r="AI753" i="2" s="1"/>
  <c r="M757" i="2"/>
  <c r="N757" i="2"/>
  <c r="A761" i="2"/>
  <c r="B760" i="2"/>
  <c r="C760" i="2" s="1"/>
  <c r="D760" i="2" s="1"/>
  <c r="E760" i="2" s="1"/>
  <c r="F760" i="2" s="1"/>
  <c r="G760" i="2" s="1"/>
  <c r="H760" i="2" s="1"/>
  <c r="I760" i="2" s="1"/>
  <c r="AB752" i="2"/>
  <c r="AC752" i="2" s="1"/>
  <c r="AD752" i="2" s="1"/>
  <c r="AE752" i="2" s="1"/>
  <c r="AF752" i="2" s="1"/>
  <c r="AG752" i="2"/>
  <c r="U756" i="2"/>
  <c r="V756" i="2" s="1"/>
  <c r="I830" i="1"/>
  <c r="J830" i="1"/>
  <c r="H830" i="1"/>
  <c r="G831" i="1"/>
  <c r="K830" i="1"/>
  <c r="AH752" i="2" l="1"/>
  <c r="AI752" i="2" s="1"/>
  <c r="L759" i="2"/>
  <c r="BA753" i="2"/>
  <c r="AJ753" i="2"/>
  <c r="AK753" i="2"/>
  <c r="M759" i="2"/>
  <c r="N759" i="2"/>
  <c r="J760" i="2"/>
  <c r="K760" i="2"/>
  <c r="T757" i="2"/>
  <c r="O757" i="2"/>
  <c r="P757" i="2" s="1"/>
  <c r="Q757" i="2" s="1"/>
  <c r="R757" i="2" s="1"/>
  <c r="S757" i="2" s="1"/>
  <c r="U757" i="2" s="1"/>
  <c r="V757" i="2" s="1"/>
  <c r="AY749" i="2"/>
  <c r="AU749" i="2"/>
  <c r="AW749" i="2" s="1"/>
  <c r="AT751" i="2"/>
  <c r="AX751" i="2" s="1"/>
  <c r="AO751" i="2"/>
  <c r="AP751" i="2" s="1"/>
  <c r="AQ751" i="2" s="1"/>
  <c r="AR751" i="2" s="1"/>
  <c r="AS751" i="2" s="1"/>
  <c r="W756" i="2"/>
  <c r="X756" i="2"/>
  <c r="AY750" i="2"/>
  <c r="AU750" i="2"/>
  <c r="AW750" i="2" s="1"/>
  <c r="AG755" i="2"/>
  <c r="AB755" i="2"/>
  <c r="AC755" i="2" s="1"/>
  <c r="AD755" i="2" s="1"/>
  <c r="AE755" i="2" s="1"/>
  <c r="AF755" i="2" s="1"/>
  <c r="AH755" i="2" s="1"/>
  <c r="AI755" i="2" s="1"/>
  <c r="AK752" i="2"/>
  <c r="BA752" i="2"/>
  <c r="AJ752" i="2"/>
  <c r="B761" i="2"/>
  <c r="C761" i="2" s="1"/>
  <c r="D761" i="2" s="1"/>
  <c r="E761" i="2" s="1"/>
  <c r="F761" i="2" s="1"/>
  <c r="G761" i="2" s="1"/>
  <c r="H761" i="2" s="1"/>
  <c r="I761" i="2" s="1"/>
  <c r="A762" i="2"/>
  <c r="T758" i="2"/>
  <c r="O758" i="2"/>
  <c r="P758" i="2" s="1"/>
  <c r="Q758" i="2" s="1"/>
  <c r="R758" i="2" s="1"/>
  <c r="S758" i="2" s="1"/>
  <c r="U758" i="2" s="1"/>
  <c r="V758" i="2" s="1"/>
  <c r="AH754" i="2"/>
  <c r="AI754" i="2" s="1"/>
  <c r="K831" i="1"/>
  <c r="J831" i="1"/>
  <c r="G832" i="1"/>
  <c r="H831" i="1"/>
  <c r="I831" i="1"/>
  <c r="AL752" i="2" l="1"/>
  <c r="L760" i="2"/>
  <c r="M760" i="2" s="1"/>
  <c r="AL753" i="2"/>
  <c r="AM753" i="2" s="1"/>
  <c r="Y756" i="2"/>
  <c r="AA756" i="2" s="1"/>
  <c r="J761" i="2"/>
  <c r="K761" i="2"/>
  <c r="AY751" i="2"/>
  <c r="AU751" i="2"/>
  <c r="AW751" i="2" s="1"/>
  <c r="X757" i="2"/>
  <c r="W757" i="2"/>
  <c r="AJ754" i="2"/>
  <c r="AK754" i="2"/>
  <c r="BA754" i="2"/>
  <c r="AM752" i="2"/>
  <c r="AZ752" i="2"/>
  <c r="AN752" i="2"/>
  <c r="BA755" i="2"/>
  <c r="AK755" i="2"/>
  <c r="AJ755" i="2"/>
  <c r="AL755" i="2" s="1"/>
  <c r="X758" i="2"/>
  <c r="W758" i="2"/>
  <c r="B762" i="2"/>
  <c r="C762" i="2" s="1"/>
  <c r="D762" i="2" s="1"/>
  <c r="E762" i="2" s="1"/>
  <c r="F762" i="2" s="1"/>
  <c r="G762" i="2" s="1"/>
  <c r="H762" i="2" s="1"/>
  <c r="I762" i="2" s="1"/>
  <c r="A763" i="2"/>
  <c r="O759" i="2"/>
  <c r="P759" i="2" s="1"/>
  <c r="Q759" i="2" s="1"/>
  <c r="R759" i="2" s="1"/>
  <c r="S759" i="2" s="1"/>
  <c r="T759" i="2"/>
  <c r="K832" i="1"/>
  <c r="J832" i="1"/>
  <c r="H832" i="1"/>
  <c r="I832" i="1"/>
  <c r="G833" i="1"/>
  <c r="U759" i="2" l="1"/>
  <c r="V759" i="2" s="1"/>
  <c r="AN753" i="2"/>
  <c r="AZ753" i="2"/>
  <c r="N760" i="2"/>
  <c r="O760" i="2" s="1"/>
  <c r="P760" i="2" s="1"/>
  <c r="Q760" i="2" s="1"/>
  <c r="R760" i="2" s="1"/>
  <c r="S760" i="2" s="1"/>
  <c r="Z756" i="2"/>
  <c r="AG756" i="2" s="1"/>
  <c r="AL754" i="2"/>
  <c r="AZ754" i="2" s="1"/>
  <c r="L761" i="2"/>
  <c r="M761" i="2" s="1"/>
  <c r="J762" i="2"/>
  <c r="K762" i="2"/>
  <c r="AT753" i="2"/>
  <c r="AX753" i="2" s="1"/>
  <c r="AO753" i="2"/>
  <c r="AP753" i="2" s="1"/>
  <c r="AQ753" i="2" s="1"/>
  <c r="AR753" i="2" s="1"/>
  <c r="AS753" i="2" s="1"/>
  <c r="AB756" i="2"/>
  <c r="AC756" i="2" s="1"/>
  <c r="AD756" i="2" s="1"/>
  <c r="AE756" i="2" s="1"/>
  <c r="AF756" i="2" s="1"/>
  <c r="W759" i="2"/>
  <c r="X759" i="2"/>
  <c r="AZ755" i="2"/>
  <c r="AM755" i="2"/>
  <c r="AN755" i="2"/>
  <c r="AO752" i="2"/>
  <c r="AP752" i="2" s="1"/>
  <c r="AQ752" i="2" s="1"/>
  <c r="AR752" i="2" s="1"/>
  <c r="AS752" i="2" s="1"/>
  <c r="AT752" i="2"/>
  <c r="AX752" i="2" s="1"/>
  <c r="Y757" i="2"/>
  <c r="B763" i="2"/>
  <c r="C763" i="2" s="1"/>
  <c r="D763" i="2" s="1"/>
  <c r="E763" i="2" s="1"/>
  <c r="F763" i="2" s="1"/>
  <c r="G763" i="2" s="1"/>
  <c r="H763" i="2" s="1"/>
  <c r="I763" i="2" s="1"/>
  <c r="A764" i="2"/>
  <c r="AM754" i="2"/>
  <c r="AN754" i="2"/>
  <c r="Y758" i="2"/>
  <c r="K833" i="1"/>
  <c r="J833" i="1"/>
  <c r="I833" i="1"/>
  <c r="H833" i="1"/>
  <c r="G834" i="1"/>
  <c r="T760" i="2" l="1"/>
  <c r="AH756" i="2"/>
  <c r="AI756" i="2" s="1"/>
  <c r="U760" i="2"/>
  <c r="V760" i="2" s="1"/>
  <c r="X760" i="2" s="1"/>
  <c r="N761" i="2"/>
  <c r="Y759" i="2"/>
  <c r="L762" i="2"/>
  <c r="N762" i="2" s="1"/>
  <c r="Z759" i="2"/>
  <c r="AA759" i="2"/>
  <c r="AJ756" i="2"/>
  <c r="BA756" i="2"/>
  <c r="AK756" i="2"/>
  <c r="AT754" i="2"/>
  <c r="AX754" i="2" s="1"/>
  <c r="AO754" i="2"/>
  <c r="AP754" i="2" s="1"/>
  <c r="AQ754" i="2" s="1"/>
  <c r="AR754" i="2" s="1"/>
  <c r="AS754" i="2" s="1"/>
  <c r="AY752" i="2"/>
  <c r="AU752" i="2"/>
  <c r="AW752" i="2" s="1"/>
  <c r="Z758" i="2"/>
  <c r="AA758" i="2"/>
  <c r="B764" i="2"/>
  <c r="C764" i="2" s="1"/>
  <c r="D764" i="2" s="1"/>
  <c r="E764" i="2" s="1"/>
  <c r="F764" i="2" s="1"/>
  <c r="G764" i="2" s="1"/>
  <c r="H764" i="2" s="1"/>
  <c r="I764" i="2" s="1"/>
  <c r="A765" i="2"/>
  <c r="O761" i="2"/>
  <c r="P761" i="2" s="1"/>
  <c r="Q761" i="2" s="1"/>
  <c r="R761" i="2" s="1"/>
  <c r="S761" i="2" s="1"/>
  <c r="U761" i="2" s="1"/>
  <c r="V761" i="2" s="1"/>
  <c r="T761" i="2"/>
  <c r="J763" i="2"/>
  <c r="K763" i="2"/>
  <c r="Z757" i="2"/>
  <c r="AA757" i="2"/>
  <c r="AO755" i="2"/>
  <c r="AP755" i="2" s="1"/>
  <c r="AQ755" i="2" s="1"/>
  <c r="AR755" i="2" s="1"/>
  <c r="AS755" i="2" s="1"/>
  <c r="AT755" i="2"/>
  <c r="AX755" i="2" s="1"/>
  <c r="AY753" i="2"/>
  <c r="AU753" i="2"/>
  <c r="AW753" i="2" s="1"/>
  <c r="J834" i="1"/>
  <c r="H834" i="1"/>
  <c r="I834" i="1"/>
  <c r="G835" i="1"/>
  <c r="K834" i="1"/>
  <c r="M762" i="2" l="1"/>
  <c r="W760" i="2"/>
  <c r="Y760" i="2" s="1"/>
  <c r="K764" i="2"/>
  <c r="J764" i="2"/>
  <c r="X761" i="2"/>
  <c r="W761" i="2"/>
  <c r="A766" i="2"/>
  <c r="B765" i="2"/>
  <c r="C765" i="2" s="1"/>
  <c r="D765" i="2" s="1"/>
  <c r="E765" i="2" s="1"/>
  <c r="F765" i="2" s="1"/>
  <c r="G765" i="2" s="1"/>
  <c r="H765" i="2" s="1"/>
  <c r="I765" i="2" s="1"/>
  <c r="AY754" i="2"/>
  <c r="AU754" i="2"/>
  <c r="AW754" i="2" s="1"/>
  <c r="AB759" i="2"/>
  <c r="AC759" i="2" s="1"/>
  <c r="AD759" i="2" s="1"/>
  <c r="AE759" i="2" s="1"/>
  <c r="AF759" i="2" s="1"/>
  <c r="AG759" i="2"/>
  <c r="AB757" i="2"/>
  <c r="AC757" i="2" s="1"/>
  <c r="AD757" i="2" s="1"/>
  <c r="AE757" i="2" s="1"/>
  <c r="AF757" i="2" s="1"/>
  <c r="AG757" i="2"/>
  <c r="AG758" i="2"/>
  <c r="AB758" i="2"/>
  <c r="AC758" i="2" s="1"/>
  <c r="AD758" i="2" s="1"/>
  <c r="AE758" i="2" s="1"/>
  <c r="AF758" i="2" s="1"/>
  <c r="O762" i="2"/>
  <c r="P762" i="2" s="1"/>
  <c r="Q762" i="2" s="1"/>
  <c r="R762" i="2" s="1"/>
  <c r="S762" i="2" s="1"/>
  <c r="T762" i="2"/>
  <c r="AY755" i="2"/>
  <c r="AU755" i="2"/>
  <c r="AW755" i="2" s="1"/>
  <c r="L763" i="2"/>
  <c r="AL756" i="2"/>
  <c r="K835" i="1"/>
  <c r="J835" i="1"/>
  <c r="G836" i="1"/>
  <c r="I835" i="1"/>
  <c r="H835" i="1"/>
  <c r="AH759" i="2" l="1"/>
  <c r="AI759" i="2" s="1"/>
  <c r="AA760" i="2"/>
  <c r="Z760" i="2"/>
  <c r="Y761" i="2"/>
  <c r="AH757" i="2"/>
  <c r="AI757" i="2" s="1"/>
  <c r="U762" i="2"/>
  <c r="V762" i="2" s="1"/>
  <c r="W762" i="2" s="1"/>
  <c r="M763" i="2"/>
  <c r="N763" i="2"/>
  <c r="AM756" i="2"/>
  <c r="AZ756" i="2"/>
  <c r="AN756" i="2"/>
  <c r="B766" i="2"/>
  <c r="C766" i="2" s="1"/>
  <c r="D766" i="2" s="1"/>
  <c r="E766" i="2" s="1"/>
  <c r="F766" i="2" s="1"/>
  <c r="G766" i="2" s="1"/>
  <c r="H766" i="2" s="1"/>
  <c r="I766" i="2" s="1"/>
  <c r="A767" i="2"/>
  <c r="AK757" i="2"/>
  <c r="AJ757" i="2"/>
  <c r="BA757" i="2"/>
  <c r="K765" i="2"/>
  <c r="J765" i="2"/>
  <c r="L764" i="2"/>
  <c r="AH758" i="2"/>
  <c r="AI758" i="2" s="1"/>
  <c r="AB760" i="2"/>
  <c r="AC760" i="2" s="1"/>
  <c r="AD760" i="2" s="1"/>
  <c r="AE760" i="2" s="1"/>
  <c r="AF760" i="2" s="1"/>
  <c r="AH760" i="2" s="1"/>
  <c r="AI760" i="2" s="1"/>
  <c r="AG760" i="2"/>
  <c r="AJ759" i="2"/>
  <c r="AK759" i="2"/>
  <c r="BA759" i="2"/>
  <c r="Z761" i="2"/>
  <c r="AA761" i="2"/>
  <c r="G837" i="1"/>
  <c r="J836" i="1"/>
  <c r="H836" i="1"/>
  <c r="I836" i="1"/>
  <c r="K836" i="1"/>
  <c r="X762" i="2" l="1"/>
  <c r="L765" i="2"/>
  <c r="AL757" i="2"/>
  <c r="AL759" i="2"/>
  <c r="J766" i="2"/>
  <c r="K766" i="2"/>
  <c r="BA760" i="2"/>
  <c r="AK760" i="2"/>
  <c r="AJ760" i="2"/>
  <c r="M764" i="2"/>
  <c r="N764" i="2"/>
  <c r="AM757" i="2"/>
  <c r="AZ757" i="2"/>
  <c r="AN757" i="2"/>
  <c r="O763" i="2"/>
  <c r="P763" i="2" s="1"/>
  <c r="Q763" i="2" s="1"/>
  <c r="R763" i="2" s="1"/>
  <c r="S763" i="2" s="1"/>
  <c r="U763" i="2" s="1"/>
  <c r="V763" i="2" s="1"/>
  <c r="T763" i="2"/>
  <c r="AG761" i="2"/>
  <c r="AB761" i="2"/>
  <c r="AC761" i="2" s="1"/>
  <c r="AD761" i="2" s="1"/>
  <c r="AE761" i="2" s="1"/>
  <c r="AF761" i="2" s="1"/>
  <c r="AK758" i="2"/>
  <c r="AJ758" i="2"/>
  <c r="BA758" i="2"/>
  <c r="AM759" i="2"/>
  <c r="AZ759" i="2"/>
  <c r="AN759" i="2"/>
  <c r="AO756" i="2"/>
  <c r="AP756" i="2" s="1"/>
  <c r="AQ756" i="2" s="1"/>
  <c r="AR756" i="2" s="1"/>
  <c r="AS756" i="2" s="1"/>
  <c r="AT756" i="2"/>
  <c r="AX756" i="2" s="1"/>
  <c r="Y762" i="2"/>
  <c r="M765" i="2"/>
  <c r="N765" i="2"/>
  <c r="B767" i="2"/>
  <c r="C767" i="2" s="1"/>
  <c r="D767" i="2" s="1"/>
  <c r="E767" i="2" s="1"/>
  <c r="F767" i="2" s="1"/>
  <c r="G767" i="2" s="1"/>
  <c r="H767" i="2" s="1"/>
  <c r="I767" i="2" s="1"/>
  <c r="A768" i="2"/>
  <c r="G838" i="1"/>
  <c r="K837" i="1"/>
  <c r="I837" i="1"/>
  <c r="J837" i="1"/>
  <c r="H837" i="1"/>
  <c r="AL760" i="2" l="1"/>
  <c r="AH761" i="2"/>
  <c r="AI761" i="2" s="1"/>
  <c r="AJ761" i="2" s="1"/>
  <c r="L766" i="2"/>
  <c r="J767" i="2"/>
  <c r="K767" i="2"/>
  <c r="AY756" i="2"/>
  <c r="AU756" i="2"/>
  <c r="AW756" i="2" s="1"/>
  <c r="AZ760" i="2"/>
  <c r="AM760" i="2"/>
  <c r="AN760" i="2"/>
  <c r="M766" i="2"/>
  <c r="N766" i="2"/>
  <c r="AO759" i="2"/>
  <c r="AP759" i="2" s="1"/>
  <c r="AQ759" i="2" s="1"/>
  <c r="AR759" i="2" s="1"/>
  <c r="AS759" i="2" s="1"/>
  <c r="AT759" i="2"/>
  <c r="AX759" i="2" s="1"/>
  <c r="AK761" i="2"/>
  <c r="BA761" i="2"/>
  <c r="T764" i="2"/>
  <c r="O764" i="2"/>
  <c r="P764" i="2" s="1"/>
  <c r="Q764" i="2" s="1"/>
  <c r="R764" i="2" s="1"/>
  <c r="S764" i="2" s="1"/>
  <c r="A769" i="2"/>
  <c r="B768" i="2"/>
  <c r="C768" i="2" s="1"/>
  <c r="D768" i="2" s="1"/>
  <c r="E768" i="2" s="1"/>
  <c r="F768" i="2" s="1"/>
  <c r="G768" i="2" s="1"/>
  <c r="H768" i="2" s="1"/>
  <c r="I768" i="2" s="1"/>
  <c r="Z762" i="2"/>
  <c r="AA762" i="2"/>
  <c r="W763" i="2"/>
  <c r="X763" i="2"/>
  <c r="T765" i="2"/>
  <c r="O765" i="2"/>
  <c r="P765" i="2" s="1"/>
  <c r="Q765" i="2" s="1"/>
  <c r="R765" i="2" s="1"/>
  <c r="S765" i="2" s="1"/>
  <c r="AT757" i="2"/>
  <c r="AX757" i="2" s="1"/>
  <c r="AO757" i="2"/>
  <c r="AP757" i="2" s="1"/>
  <c r="AQ757" i="2" s="1"/>
  <c r="AR757" i="2" s="1"/>
  <c r="AS757" i="2" s="1"/>
  <c r="AL758" i="2"/>
  <c r="I838" i="1"/>
  <c r="J838" i="1"/>
  <c r="H838" i="1"/>
  <c r="K838" i="1"/>
  <c r="G839" i="1"/>
  <c r="AL761" i="2" l="1"/>
  <c r="Y763" i="2"/>
  <c r="L767" i="2"/>
  <c r="U764" i="2"/>
  <c r="V764" i="2" s="1"/>
  <c r="J768" i="2"/>
  <c r="K768" i="2"/>
  <c r="AY757" i="2"/>
  <c r="AU757" i="2"/>
  <c r="AW757" i="2" s="1"/>
  <c r="B769" i="2"/>
  <c r="C769" i="2" s="1"/>
  <c r="D769" i="2" s="1"/>
  <c r="E769" i="2" s="1"/>
  <c r="F769" i="2" s="1"/>
  <c r="G769" i="2" s="1"/>
  <c r="H769" i="2" s="1"/>
  <c r="I769" i="2" s="1"/>
  <c r="A770" i="2"/>
  <c r="M767" i="2"/>
  <c r="N767" i="2"/>
  <c r="AM761" i="2"/>
  <c r="AZ761" i="2"/>
  <c r="AN761" i="2"/>
  <c r="AY759" i="2"/>
  <c r="AU759" i="2"/>
  <c r="AW759" i="2" s="1"/>
  <c r="AO760" i="2"/>
  <c r="AP760" i="2" s="1"/>
  <c r="AQ760" i="2" s="1"/>
  <c r="AR760" i="2" s="1"/>
  <c r="AS760" i="2" s="1"/>
  <c r="AT760" i="2"/>
  <c r="AX760" i="2" s="1"/>
  <c r="AZ758" i="2"/>
  <c r="AM758" i="2"/>
  <c r="AN758" i="2"/>
  <c r="AB762" i="2"/>
  <c r="AC762" i="2" s="1"/>
  <c r="AD762" i="2" s="1"/>
  <c r="AE762" i="2" s="1"/>
  <c r="AF762" i="2" s="1"/>
  <c r="AG762" i="2"/>
  <c r="U765" i="2"/>
  <c r="V765" i="2" s="1"/>
  <c r="Z763" i="2"/>
  <c r="AA763" i="2"/>
  <c r="X764" i="2"/>
  <c r="W764" i="2"/>
  <c r="O766" i="2"/>
  <c r="P766" i="2" s="1"/>
  <c r="Q766" i="2" s="1"/>
  <c r="R766" i="2" s="1"/>
  <c r="S766" i="2" s="1"/>
  <c r="U766" i="2" s="1"/>
  <c r="V766" i="2" s="1"/>
  <c r="T766" i="2"/>
  <c r="G840" i="1"/>
  <c r="H839" i="1"/>
  <c r="I839" i="1"/>
  <c r="J839" i="1"/>
  <c r="K839" i="1"/>
  <c r="AH762" i="2" l="1"/>
  <c r="AI762" i="2" s="1"/>
  <c r="Y764" i="2"/>
  <c r="L768" i="2"/>
  <c r="M768" i="2" s="1"/>
  <c r="J769" i="2"/>
  <c r="K769" i="2"/>
  <c r="N768" i="2"/>
  <c r="W766" i="2"/>
  <c r="X766" i="2"/>
  <c r="AG763" i="2"/>
  <c r="AB763" i="2"/>
  <c r="AC763" i="2" s="1"/>
  <c r="AD763" i="2" s="1"/>
  <c r="AE763" i="2" s="1"/>
  <c r="AF763" i="2" s="1"/>
  <c r="AH763" i="2" s="1"/>
  <c r="AI763" i="2" s="1"/>
  <c r="AJ762" i="2"/>
  <c r="BA762" i="2"/>
  <c r="AK762" i="2"/>
  <c r="O767" i="2"/>
  <c r="P767" i="2" s="1"/>
  <c r="Q767" i="2" s="1"/>
  <c r="R767" i="2" s="1"/>
  <c r="S767" i="2" s="1"/>
  <c r="T767" i="2"/>
  <c r="B770" i="2"/>
  <c r="C770" i="2" s="1"/>
  <c r="D770" i="2" s="1"/>
  <c r="E770" i="2" s="1"/>
  <c r="F770" i="2" s="1"/>
  <c r="G770" i="2" s="1"/>
  <c r="H770" i="2" s="1"/>
  <c r="I770" i="2" s="1"/>
  <c r="A771" i="2"/>
  <c r="AY760" i="2"/>
  <c r="AU760" i="2"/>
  <c r="AW760" i="2" s="1"/>
  <c r="Z764" i="2"/>
  <c r="AA764" i="2"/>
  <c r="W765" i="2"/>
  <c r="X765" i="2"/>
  <c r="AO758" i="2"/>
  <c r="AP758" i="2" s="1"/>
  <c r="AQ758" i="2" s="1"/>
  <c r="AR758" i="2" s="1"/>
  <c r="AS758" i="2" s="1"/>
  <c r="AT758" i="2"/>
  <c r="AX758" i="2" s="1"/>
  <c r="AO761" i="2"/>
  <c r="AP761" i="2" s="1"/>
  <c r="AQ761" i="2" s="1"/>
  <c r="AR761" i="2" s="1"/>
  <c r="AS761" i="2" s="1"/>
  <c r="AT761" i="2"/>
  <c r="AX761" i="2" s="1"/>
  <c r="H840" i="1"/>
  <c r="I840" i="1"/>
  <c r="J840" i="1"/>
  <c r="K840" i="1"/>
  <c r="G841" i="1"/>
  <c r="L769" i="2" l="1"/>
  <c r="AL762" i="2"/>
  <c r="Y766" i="2"/>
  <c r="AB764" i="2"/>
  <c r="AC764" i="2" s="1"/>
  <c r="AD764" i="2" s="1"/>
  <c r="AE764" i="2" s="1"/>
  <c r="AF764" i="2" s="1"/>
  <c r="AG764" i="2"/>
  <c r="Z766" i="2"/>
  <c r="AA766" i="2"/>
  <c r="AY758" i="2"/>
  <c r="AU758" i="2"/>
  <c r="AW758" i="2" s="1"/>
  <c r="AZ762" i="2"/>
  <c r="AM762" i="2"/>
  <c r="AN762" i="2"/>
  <c r="M769" i="2"/>
  <c r="N769" i="2"/>
  <c r="AY761" i="2"/>
  <c r="AU761" i="2"/>
  <c r="AW761" i="2" s="1"/>
  <c r="A772" i="2"/>
  <c r="B771" i="2"/>
  <c r="C771" i="2" s="1"/>
  <c r="D771" i="2" s="1"/>
  <c r="E771" i="2" s="1"/>
  <c r="F771" i="2" s="1"/>
  <c r="G771" i="2" s="1"/>
  <c r="H771" i="2" s="1"/>
  <c r="I771" i="2" s="1"/>
  <c r="T768" i="2"/>
  <c r="O768" i="2"/>
  <c r="P768" i="2" s="1"/>
  <c r="Q768" i="2" s="1"/>
  <c r="R768" i="2" s="1"/>
  <c r="S768" i="2" s="1"/>
  <c r="U768" i="2" s="1"/>
  <c r="V768" i="2" s="1"/>
  <c r="Y765" i="2"/>
  <c r="K770" i="2"/>
  <c r="J770" i="2"/>
  <c r="BA763" i="2"/>
  <c r="AK763" i="2"/>
  <c r="AJ763" i="2"/>
  <c r="U767" i="2"/>
  <c r="V767" i="2" s="1"/>
  <c r="I841" i="1"/>
  <c r="H841" i="1"/>
  <c r="G842" i="1"/>
  <c r="K841" i="1"/>
  <c r="J841" i="1"/>
  <c r="AH764" i="2" l="1"/>
  <c r="AI764" i="2" s="1"/>
  <c r="AJ764" i="2" s="1"/>
  <c r="J771" i="2"/>
  <c r="K771" i="2"/>
  <c r="AK764" i="2"/>
  <c r="BA764" i="2"/>
  <c r="B772" i="2"/>
  <c r="C772" i="2" s="1"/>
  <c r="D772" i="2" s="1"/>
  <c r="E772" i="2" s="1"/>
  <c r="F772" i="2" s="1"/>
  <c r="G772" i="2" s="1"/>
  <c r="H772" i="2" s="1"/>
  <c r="I772" i="2" s="1"/>
  <c r="A773" i="2"/>
  <c r="T769" i="2"/>
  <c r="O769" i="2"/>
  <c r="P769" i="2" s="1"/>
  <c r="Q769" i="2" s="1"/>
  <c r="R769" i="2" s="1"/>
  <c r="S769" i="2" s="1"/>
  <c r="U769" i="2" s="1"/>
  <c r="V769" i="2" s="1"/>
  <c r="AL763" i="2"/>
  <c r="Z765" i="2"/>
  <c r="AA765" i="2"/>
  <c r="W767" i="2"/>
  <c r="X767" i="2"/>
  <c r="AG766" i="2"/>
  <c r="AB766" i="2"/>
  <c r="AC766" i="2" s="1"/>
  <c r="AD766" i="2" s="1"/>
  <c r="AE766" i="2" s="1"/>
  <c r="AF766" i="2" s="1"/>
  <c r="L770" i="2"/>
  <c r="X768" i="2"/>
  <c r="W768" i="2"/>
  <c r="AT762" i="2"/>
  <c r="AX762" i="2" s="1"/>
  <c r="AO762" i="2"/>
  <c r="AP762" i="2" s="1"/>
  <c r="AQ762" i="2" s="1"/>
  <c r="AR762" i="2" s="1"/>
  <c r="AS762" i="2" s="1"/>
  <c r="I842" i="1"/>
  <c r="G843" i="1"/>
  <c r="H842" i="1"/>
  <c r="K842" i="1"/>
  <c r="J842" i="1"/>
  <c r="AL764" i="2" l="1"/>
  <c r="L771" i="2"/>
  <c r="M771" i="2" s="1"/>
  <c r="K772" i="2"/>
  <c r="J772" i="2"/>
  <c r="N771" i="2"/>
  <c r="AB765" i="2"/>
  <c r="AC765" i="2" s="1"/>
  <c r="AD765" i="2" s="1"/>
  <c r="AE765" i="2" s="1"/>
  <c r="AF765" i="2" s="1"/>
  <c r="AG765" i="2"/>
  <c r="Y768" i="2"/>
  <c r="AM763" i="2"/>
  <c r="AZ763" i="2"/>
  <c r="AN763" i="2"/>
  <c r="A774" i="2"/>
  <c r="B773" i="2"/>
  <c r="C773" i="2" s="1"/>
  <c r="D773" i="2" s="1"/>
  <c r="E773" i="2" s="1"/>
  <c r="F773" i="2" s="1"/>
  <c r="G773" i="2" s="1"/>
  <c r="H773" i="2" s="1"/>
  <c r="I773" i="2" s="1"/>
  <c r="AM764" i="2"/>
  <c r="AZ764" i="2"/>
  <c r="AN764" i="2"/>
  <c r="AH766" i="2"/>
  <c r="AI766" i="2" s="1"/>
  <c r="AY762" i="2"/>
  <c r="AU762" i="2"/>
  <c r="AW762" i="2" s="1"/>
  <c r="M770" i="2"/>
  <c r="N770" i="2"/>
  <c r="X769" i="2"/>
  <c r="W769" i="2"/>
  <c r="Y767" i="2"/>
  <c r="H843" i="1"/>
  <c r="I843" i="1"/>
  <c r="G844" i="1"/>
  <c r="K843" i="1"/>
  <c r="J843" i="1"/>
  <c r="AH765" i="2" l="1"/>
  <c r="AI765" i="2" s="1"/>
  <c r="AK765" i="2" s="1"/>
  <c r="Y769" i="2"/>
  <c r="J773" i="2"/>
  <c r="K773" i="2"/>
  <c r="Z769" i="2"/>
  <c r="AA769" i="2"/>
  <c r="Z767" i="2"/>
  <c r="AA767" i="2"/>
  <c r="T770" i="2"/>
  <c r="O770" i="2"/>
  <c r="P770" i="2" s="1"/>
  <c r="Q770" i="2" s="1"/>
  <c r="R770" i="2" s="1"/>
  <c r="S770" i="2" s="1"/>
  <c r="U770" i="2" s="1"/>
  <c r="V770" i="2" s="1"/>
  <c r="AK766" i="2"/>
  <c r="AJ766" i="2"/>
  <c r="BA766" i="2"/>
  <c r="Z768" i="2"/>
  <c r="AA768" i="2"/>
  <c r="O771" i="2"/>
  <c r="P771" i="2" s="1"/>
  <c r="Q771" i="2" s="1"/>
  <c r="R771" i="2" s="1"/>
  <c r="S771" i="2" s="1"/>
  <c r="T771" i="2"/>
  <c r="AT764" i="2"/>
  <c r="AX764" i="2" s="1"/>
  <c r="AO764" i="2"/>
  <c r="AP764" i="2" s="1"/>
  <c r="AQ764" i="2" s="1"/>
  <c r="AR764" i="2" s="1"/>
  <c r="AS764" i="2" s="1"/>
  <c r="A775" i="2"/>
  <c r="B774" i="2"/>
  <c r="C774" i="2" s="1"/>
  <c r="D774" i="2" s="1"/>
  <c r="E774" i="2" s="1"/>
  <c r="F774" i="2" s="1"/>
  <c r="G774" i="2" s="1"/>
  <c r="H774" i="2" s="1"/>
  <c r="I774" i="2" s="1"/>
  <c r="AT763" i="2"/>
  <c r="AX763" i="2" s="1"/>
  <c r="AO763" i="2"/>
  <c r="AP763" i="2" s="1"/>
  <c r="AQ763" i="2" s="1"/>
  <c r="AR763" i="2" s="1"/>
  <c r="AS763" i="2" s="1"/>
  <c r="L772" i="2"/>
  <c r="J844" i="1"/>
  <c r="K844" i="1"/>
  <c r="G845" i="1"/>
  <c r="I844" i="1"/>
  <c r="H844" i="1"/>
  <c r="AJ765" i="2" l="1"/>
  <c r="AL765" i="2" s="1"/>
  <c r="BA765" i="2"/>
  <c r="U771" i="2"/>
  <c r="V771" i="2" s="1"/>
  <c r="W771" i="2" s="1"/>
  <c r="L773" i="2"/>
  <c r="M773" i="2" s="1"/>
  <c r="J774" i="2"/>
  <c r="K774" i="2"/>
  <c r="A776" i="2"/>
  <c r="B775" i="2"/>
  <c r="C775" i="2" s="1"/>
  <c r="D775" i="2" s="1"/>
  <c r="E775" i="2" s="1"/>
  <c r="F775" i="2" s="1"/>
  <c r="G775" i="2" s="1"/>
  <c r="H775" i="2" s="1"/>
  <c r="I775" i="2" s="1"/>
  <c r="AB767" i="2"/>
  <c r="AC767" i="2" s="1"/>
  <c r="AD767" i="2" s="1"/>
  <c r="AE767" i="2" s="1"/>
  <c r="AF767" i="2" s="1"/>
  <c r="AG767" i="2"/>
  <c r="AY763" i="2"/>
  <c r="AU763" i="2"/>
  <c r="AW763" i="2" s="1"/>
  <c r="AB769" i="2"/>
  <c r="AC769" i="2" s="1"/>
  <c r="AD769" i="2" s="1"/>
  <c r="AE769" i="2" s="1"/>
  <c r="AF769" i="2" s="1"/>
  <c r="AG769" i="2"/>
  <c r="AL766" i="2"/>
  <c r="M772" i="2"/>
  <c r="N772" i="2"/>
  <c r="AY764" i="2"/>
  <c r="AU764" i="2"/>
  <c r="AW764" i="2" s="1"/>
  <c r="AG768" i="2"/>
  <c r="AB768" i="2"/>
  <c r="AC768" i="2" s="1"/>
  <c r="AD768" i="2" s="1"/>
  <c r="AE768" i="2" s="1"/>
  <c r="AF768" i="2" s="1"/>
  <c r="W770" i="2"/>
  <c r="X770" i="2"/>
  <c r="K845" i="1"/>
  <c r="H845" i="1"/>
  <c r="I845" i="1"/>
  <c r="G846" i="1"/>
  <c r="J845" i="1"/>
  <c r="AM765" i="2" l="1"/>
  <c r="AN765" i="2"/>
  <c r="AZ765" i="2"/>
  <c r="X771" i="2"/>
  <c r="Y771" i="2" s="1"/>
  <c r="N773" i="2"/>
  <c r="O773" i="2" s="1"/>
  <c r="P773" i="2" s="1"/>
  <c r="Q773" i="2" s="1"/>
  <c r="R773" i="2" s="1"/>
  <c r="S773" i="2" s="1"/>
  <c r="L774" i="2"/>
  <c r="M774" i="2" s="1"/>
  <c r="T772" i="2"/>
  <c r="O772" i="2"/>
  <c r="P772" i="2" s="1"/>
  <c r="Q772" i="2" s="1"/>
  <c r="R772" i="2" s="1"/>
  <c r="S772" i="2" s="1"/>
  <c r="U772" i="2" s="1"/>
  <c r="V772" i="2" s="1"/>
  <c r="AO765" i="2"/>
  <c r="AP765" i="2" s="1"/>
  <c r="AQ765" i="2" s="1"/>
  <c r="AR765" i="2" s="1"/>
  <c r="AS765" i="2" s="1"/>
  <c r="AT765" i="2"/>
  <c r="AX765" i="2" s="1"/>
  <c r="B776" i="2"/>
  <c r="C776" i="2" s="1"/>
  <c r="D776" i="2" s="1"/>
  <c r="E776" i="2" s="1"/>
  <c r="F776" i="2" s="1"/>
  <c r="G776" i="2" s="1"/>
  <c r="H776" i="2" s="1"/>
  <c r="I776" i="2" s="1"/>
  <c r="A777" i="2"/>
  <c r="AH768" i="2"/>
  <c r="AI768" i="2" s="1"/>
  <c r="AH769" i="2"/>
  <c r="AI769" i="2" s="1"/>
  <c r="AZ766" i="2"/>
  <c r="AM766" i="2"/>
  <c r="AN766" i="2"/>
  <c r="J775" i="2"/>
  <c r="K775" i="2"/>
  <c r="Y770" i="2"/>
  <c r="AH767" i="2"/>
  <c r="AI767" i="2" s="1"/>
  <c r="K846" i="1"/>
  <c r="J846" i="1"/>
  <c r="H846" i="1"/>
  <c r="G847" i="1"/>
  <c r="I846" i="1"/>
  <c r="T773" i="2" l="1"/>
  <c r="N774" i="2"/>
  <c r="U773" i="2"/>
  <c r="V773" i="2" s="1"/>
  <c r="L775" i="2"/>
  <c r="M775" i="2" s="1"/>
  <c r="N775" i="2"/>
  <c r="AY765" i="2"/>
  <c r="AU765" i="2"/>
  <c r="AW765" i="2" s="1"/>
  <c r="X773" i="2"/>
  <c r="W773" i="2"/>
  <c r="AO766" i="2"/>
  <c r="AP766" i="2" s="1"/>
  <c r="AQ766" i="2" s="1"/>
  <c r="AR766" i="2" s="1"/>
  <c r="AS766" i="2" s="1"/>
  <c r="AT766" i="2"/>
  <c r="AX766" i="2" s="1"/>
  <c r="Z770" i="2"/>
  <c r="AA770" i="2"/>
  <c r="AK769" i="2"/>
  <c r="AJ769" i="2"/>
  <c r="BA769" i="2"/>
  <c r="K776" i="2"/>
  <c r="J776" i="2"/>
  <c r="T774" i="2"/>
  <c r="O774" i="2"/>
  <c r="P774" i="2" s="1"/>
  <c r="Q774" i="2" s="1"/>
  <c r="R774" i="2" s="1"/>
  <c r="S774" i="2" s="1"/>
  <c r="Z771" i="2"/>
  <c r="AA771" i="2"/>
  <c r="BA767" i="2"/>
  <c r="AJ767" i="2"/>
  <c r="AK767" i="2"/>
  <c r="BA768" i="2"/>
  <c r="AK768" i="2"/>
  <c r="AJ768" i="2"/>
  <c r="A778" i="2"/>
  <c r="B777" i="2"/>
  <c r="C777" i="2" s="1"/>
  <c r="D777" i="2" s="1"/>
  <c r="E777" i="2" s="1"/>
  <c r="F777" i="2" s="1"/>
  <c r="G777" i="2" s="1"/>
  <c r="H777" i="2" s="1"/>
  <c r="I777" i="2" s="1"/>
  <c r="X772" i="2"/>
  <c r="W772" i="2"/>
  <c r="J847" i="1"/>
  <c r="H847" i="1"/>
  <c r="I847" i="1"/>
  <c r="G848" i="1"/>
  <c r="K847" i="1"/>
  <c r="AL768" i="2" l="1"/>
  <c r="AL767" i="2"/>
  <c r="U774" i="2"/>
  <c r="V774" i="2" s="1"/>
  <c r="W774" i="2" s="1"/>
  <c r="J777" i="2"/>
  <c r="K777" i="2"/>
  <c r="AZ768" i="2"/>
  <c r="AM768" i="2"/>
  <c r="AN768" i="2"/>
  <c r="AM767" i="2"/>
  <c r="AZ767" i="2"/>
  <c r="AN767" i="2"/>
  <c r="B778" i="2"/>
  <c r="C778" i="2" s="1"/>
  <c r="D778" i="2" s="1"/>
  <c r="E778" i="2" s="1"/>
  <c r="F778" i="2" s="1"/>
  <c r="G778" i="2" s="1"/>
  <c r="H778" i="2" s="1"/>
  <c r="I778" i="2" s="1"/>
  <c r="A779" i="2"/>
  <c r="AB771" i="2"/>
  <c r="AC771" i="2" s="1"/>
  <c r="AD771" i="2" s="1"/>
  <c r="AE771" i="2" s="1"/>
  <c r="AF771" i="2" s="1"/>
  <c r="AG771" i="2"/>
  <c r="AY766" i="2"/>
  <c r="AU766" i="2"/>
  <c r="AW766" i="2" s="1"/>
  <c r="L776" i="2"/>
  <c r="AG770" i="2"/>
  <c r="AB770" i="2"/>
  <c r="AC770" i="2" s="1"/>
  <c r="AD770" i="2" s="1"/>
  <c r="AE770" i="2" s="1"/>
  <c r="AF770" i="2" s="1"/>
  <c r="T775" i="2"/>
  <c r="O775" i="2"/>
  <c r="P775" i="2" s="1"/>
  <c r="Q775" i="2" s="1"/>
  <c r="R775" i="2" s="1"/>
  <c r="S775" i="2" s="1"/>
  <c r="Y773" i="2"/>
  <c r="Y772" i="2"/>
  <c r="AL769" i="2"/>
  <c r="K848" i="1"/>
  <c r="J848" i="1"/>
  <c r="H848" i="1"/>
  <c r="I848" i="1"/>
  <c r="G849" i="1"/>
  <c r="U775" i="2" l="1"/>
  <c r="V775" i="2" s="1"/>
  <c r="AH771" i="2"/>
  <c r="AI771" i="2" s="1"/>
  <c r="L777" i="2"/>
  <c r="M777" i="2" s="1"/>
  <c r="X774" i="2"/>
  <c r="Y774" i="2" s="1"/>
  <c r="J778" i="2"/>
  <c r="K778" i="2"/>
  <c r="AK771" i="2"/>
  <c r="BA771" i="2"/>
  <c r="AJ771" i="2"/>
  <c r="B779" i="2"/>
  <c r="C779" i="2" s="1"/>
  <c r="D779" i="2" s="1"/>
  <c r="E779" i="2" s="1"/>
  <c r="F779" i="2" s="1"/>
  <c r="G779" i="2" s="1"/>
  <c r="H779" i="2" s="1"/>
  <c r="I779" i="2" s="1"/>
  <c r="A780" i="2"/>
  <c r="AO767" i="2"/>
  <c r="AP767" i="2" s="1"/>
  <c r="AQ767" i="2" s="1"/>
  <c r="AR767" i="2" s="1"/>
  <c r="AS767" i="2" s="1"/>
  <c r="AT767" i="2"/>
  <c r="AX767" i="2" s="1"/>
  <c r="Z773" i="2"/>
  <c r="AA773" i="2"/>
  <c r="M776" i="2"/>
  <c r="N776" i="2"/>
  <c r="AM769" i="2"/>
  <c r="AZ769" i="2"/>
  <c r="AN769" i="2"/>
  <c r="AH770" i="2"/>
  <c r="AI770" i="2" s="1"/>
  <c r="Z772" i="2"/>
  <c r="AA772" i="2"/>
  <c r="X775" i="2"/>
  <c r="W775" i="2"/>
  <c r="AO768" i="2"/>
  <c r="AP768" i="2" s="1"/>
  <c r="AQ768" i="2" s="1"/>
  <c r="AR768" i="2" s="1"/>
  <c r="AS768" i="2" s="1"/>
  <c r="AT768" i="2"/>
  <c r="AX768" i="2" s="1"/>
  <c r="K849" i="1"/>
  <c r="J849" i="1"/>
  <c r="G850" i="1"/>
  <c r="I849" i="1"/>
  <c r="H849" i="1"/>
  <c r="N777" i="2" l="1"/>
  <c r="AL771" i="2"/>
  <c r="L778" i="2"/>
  <c r="Z774" i="2"/>
  <c r="AA774" i="2"/>
  <c r="J779" i="2"/>
  <c r="K779" i="2"/>
  <c r="AM771" i="2"/>
  <c r="AZ771" i="2"/>
  <c r="AN771" i="2"/>
  <c r="BA770" i="2"/>
  <c r="AJ770" i="2"/>
  <c r="AK770" i="2"/>
  <c r="AG772" i="2"/>
  <c r="AB772" i="2"/>
  <c r="AC772" i="2" s="1"/>
  <c r="AD772" i="2" s="1"/>
  <c r="AE772" i="2" s="1"/>
  <c r="AF772" i="2" s="1"/>
  <c r="AO769" i="2"/>
  <c r="AP769" i="2" s="1"/>
  <c r="AQ769" i="2" s="1"/>
  <c r="AR769" i="2" s="1"/>
  <c r="AS769" i="2" s="1"/>
  <c r="AT769" i="2"/>
  <c r="AX769" i="2" s="1"/>
  <c r="AG773" i="2"/>
  <c r="AB773" i="2"/>
  <c r="AC773" i="2" s="1"/>
  <c r="AD773" i="2" s="1"/>
  <c r="AE773" i="2" s="1"/>
  <c r="AF773" i="2" s="1"/>
  <c r="O777" i="2"/>
  <c r="P777" i="2" s="1"/>
  <c r="Q777" i="2" s="1"/>
  <c r="R777" i="2" s="1"/>
  <c r="S777" i="2" s="1"/>
  <c r="U777" i="2" s="1"/>
  <c r="V777" i="2" s="1"/>
  <c r="T777" i="2"/>
  <c r="O776" i="2"/>
  <c r="P776" i="2" s="1"/>
  <c r="Q776" i="2" s="1"/>
  <c r="R776" i="2" s="1"/>
  <c r="S776" i="2" s="1"/>
  <c r="T776" i="2"/>
  <c r="AY767" i="2"/>
  <c r="AU767" i="2"/>
  <c r="AW767" i="2" s="1"/>
  <c r="B780" i="2"/>
  <c r="C780" i="2" s="1"/>
  <c r="D780" i="2" s="1"/>
  <c r="E780" i="2" s="1"/>
  <c r="F780" i="2" s="1"/>
  <c r="G780" i="2" s="1"/>
  <c r="H780" i="2" s="1"/>
  <c r="I780" i="2" s="1"/>
  <c r="A781" i="2"/>
  <c r="AY768" i="2"/>
  <c r="AU768" i="2"/>
  <c r="AW768" i="2" s="1"/>
  <c r="M778" i="2"/>
  <c r="N778" i="2"/>
  <c r="Y775" i="2"/>
  <c r="I850" i="1"/>
  <c r="J850" i="1"/>
  <c r="H850" i="1"/>
  <c r="G851" i="1"/>
  <c r="K850" i="1"/>
  <c r="AB774" i="2" l="1"/>
  <c r="AC774" i="2" s="1"/>
  <c r="AD774" i="2" s="1"/>
  <c r="AE774" i="2" s="1"/>
  <c r="AF774" i="2" s="1"/>
  <c r="AG774" i="2"/>
  <c r="AL770" i="2"/>
  <c r="AZ770" i="2" s="1"/>
  <c r="U776" i="2"/>
  <c r="V776" i="2" s="1"/>
  <c r="X776" i="2" s="1"/>
  <c r="L779" i="2"/>
  <c r="M779" i="2" s="1"/>
  <c r="J780" i="2"/>
  <c r="K780" i="2"/>
  <c r="AH772" i="2"/>
  <c r="AI772" i="2" s="1"/>
  <c r="A782" i="2"/>
  <c r="B781" i="2"/>
  <c r="C781" i="2" s="1"/>
  <c r="D781" i="2" s="1"/>
  <c r="E781" i="2" s="1"/>
  <c r="F781" i="2" s="1"/>
  <c r="G781" i="2" s="1"/>
  <c r="H781" i="2" s="1"/>
  <c r="I781" i="2" s="1"/>
  <c r="X777" i="2"/>
  <c r="W777" i="2"/>
  <c r="AY769" i="2"/>
  <c r="AU769" i="2"/>
  <c r="AW769" i="2" s="1"/>
  <c r="AM770" i="2"/>
  <c r="AO771" i="2"/>
  <c r="AP771" i="2" s="1"/>
  <c r="AQ771" i="2" s="1"/>
  <c r="AR771" i="2" s="1"/>
  <c r="AS771" i="2" s="1"/>
  <c r="AT771" i="2"/>
  <c r="AX771" i="2" s="1"/>
  <c r="Z775" i="2"/>
  <c r="AA775" i="2"/>
  <c r="O778" i="2"/>
  <c r="P778" i="2" s="1"/>
  <c r="Q778" i="2" s="1"/>
  <c r="R778" i="2" s="1"/>
  <c r="S778" i="2" s="1"/>
  <c r="U778" i="2" s="1"/>
  <c r="V778" i="2" s="1"/>
  <c r="T778" i="2"/>
  <c r="AH773" i="2"/>
  <c r="AI773" i="2" s="1"/>
  <c r="K851" i="1"/>
  <c r="G852" i="1"/>
  <c r="I851" i="1"/>
  <c r="H851" i="1"/>
  <c r="J851" i="1"/>
  <c r="W776" i="2" l="1"/>
  <c r="AH774" i="2"/>
  <c r="AI774" i="2" s="1"/>
  <c r="AK774" i="2" s="1"/>
  <c r="AN770" i="2"/>
  <c r="N779" i="2"/>
  <c r="T779" i="2" s="1"/>
  <c r="L780" i="2"/>
  <c r="M780" i="2" s="1"/>
  <c r="J781" i="2"/>
  <c r="K781" i="2"/>
  <c r="BA773" i="2"/>
  <c r="AK773" i="2"/>
  <c r="AJ773" i="2"/>
  <c r="AL773" i="2" s="1"/>
  <c r="AG775" i="2"/>
  <c r="AB775" i="2"/>
  <c r="AC775" i="2" s="1"/>
  <c r="AD775" i="2" s="1"/>
  <c r="AE775" i="2" s="1"/>
  <c r="AF775" i="2" s="1"/>
  <c r="B782" i="2"/>
  <c r="C782" i="2" s="1"/>
  <c r="D782" i="2" s="1"/>
  <c r="E782" i="2" s="1"/>
  <c r="F782" i="2" s="1"/>
  <c r="G782" i="2" s="1"/>
  <c r="H782" i="2" s="1"/>
  <c r="I782" i="2" s="1"/>
  <c r="A783" i="2"/>
  <c r="X778" i="2"/>
  <c r="W778" i="2"/>
  <c r="AJ772" i="2"/>
  <c r="BA772" i="2"/>
  <c r="AK772" i="2"/>
  <c r="Y777" i="2"/>
  <c r="AY771" i="2"/>
  <c r="AU771" i="2"/>
  <c r="AW771" i="2" s="1"/>
  <c r="AO770" i="2"/>
  <c r="AP770" i="2" s="1"/>
  <c r="AQ770" i="2" s="1"/>
  <c r="AR770" i="2" s="1"/>
  <c r="AS770" i="2" s="1"/>
  <c r="AT770" i="2"/>
  <c r="AX770" i="2" s="1"/>
  <c r="Y776" i="2"/>
  <c r="K852" i="1"/>
  <c r="H852" i="1"/>
  <c r="J852" i="1"/>
  <c r="I852" i="1"/>
  <c r="G853" i="1"/>
  <c r="BA774" i="2" l="1"/>
  <c r="AJ774" i="2"/>
  <c r="AL774" i="2" s="1"/>
  <c r="N780" i="2"/>
  <c r="O780" i="2" s="1"/>
  <c r="P780" i="2" s="1"/>
  <c r="Q780" i="2" s="1"/>
  <c r="R780" i="2" s="1"/>
  <c r="S780" i="2" s="1"/>
  <c r="O779" i="2"/>
  <c r="P779" i="2" s="1"/>
  <c r="Q779" i="2" s="1"/>
  <c r="R779" i="2" s="1"/>
  <c r="S779" i="2" s="1"/>
  <c r="U779" i="2" s="1"/>
  <c r="V779" i="2" s="1"/>
  <c r="L781" i="2"/>
  <c r="Y778" i="2"/>
  <c r="Z778" i="2" s="1"/>
  <c r="AH775" i="2"/>
  <c r="AI775" i="2" s="1"/>
  <c r="M781" i="2"/>
  <c r="N781" i="2"/>
  <c r="Z777" i="2"/>
  <c r="AA777" i="2"/>
  <c r="K782" i="2"/>
  <c r="J782" i="2"/>
  <c r="Z776" i="2"/>
  <c r="AA776" i="2"/>
  <c r="AY770" i="2"/>
  <c r="AU770" i="2"/>
  <c r="AW770" i="2" s="1"/>
  <c r="A784" i="2"/>
  <c r="B783" i="2"/>
  <c r="C783" i="2" s="1"/>
  <c r="D783" i="2" s="1"/>
  <c r="E783" i="2" s="1"/>
  <c r="F783" i="2" s="1"/>
  <c r="G783" i="2" s="1"/>
  <c r="H783" i="2" s="1"/>
  <c r="I783" i="2" s="1"/>
  <c r="AM773" i="2"/>
  <c r="AZ773" i="2"/>
  <c r="AN773" i="2"/>
  <c r="AL772" i="2"/>
  <c r="K853" i="1"/>
  <c r="G854" i="1"/>
  <c r="H853" i="1"/>
  <c r="J853" i="1"/>
  <c r="I853" i="1"/>
  <c r="AA778" i="2" l="1"/>
  <c r="T780" i="2"/>
  <c r="U780" i="2" s="1"/>
  <c r="V780" i="2" s="1"/>
  <c r="AZ774" i="2"/>
  <c r="AM774" i="2"/>
  <c r="AN774" i="2"/>
  <c r="J783" i="2"/>
  <c r="K783" i="2"/>
  <c r="AG776" i="2"/>
  <c r="AB776" i="2"/>
  <c r="AC776" i="2" s="1"/>
  <c r="AD776" i="2" s="1"/>
  <c r="AE776" i="2" s="1"/>
  <c r="AF776" i="2" s="1"/>
  <c r="AH776" i="2" s="1"/>
  <c r="AI776" i="2" s="1"/>
  <c r="X779" i="2"/>
  <c r="W779" i="2"/>
  <c r="AB777" i="2"/>
  <c r="AC777" i="2" s="1"/>
  <c r="AD777" i="2" s="1"/>
  <c r="AE777" i="2" s="1"/>
  <c r="AF777" i="2" s="1"/>
  <c r="AG777" i="2"/>
  <c r="AG778" i="2"/>
  <c r="AB778" i="2"/>
  <c r="AC778" i="2" s="1"/>
  <c r="AD778" i="2" s="1"/>
  <c r="AE778" i="2" s="1"/>
  <c r="AF778" i="2" s="1"/>
  <c r="AJ775" i="2"/>
  <c r="AK775" i="2"/>
  <c r="BA775" i="2"/>
  <c r="AM772" i="2"/>
  <c r="AZ772" i="2"/>
  <c r="AN772" i="2"/>
  <c r="B784" i="2"/>
  <c r="C784" i="2" s="1"/>
  <c r="D784" i="2" s="1"/>
  <c r="E784" i="2" s="1"/>
  <c r="F784" i="2" s="1"/>
  <c r="G784" i="2" s="1"/>
  <c r="H784" i="2" s="1"/>
  <c r="I784" i="2" s="1"/>
  <c r="A785" i="2"/>
  <c r="AO773" i="2"/>
  <c r="AP773" i="2" s="1"/>
  <c r="AQ773" i="2" s="1"/>
  <c r="AR773" i="2" s="1"/>
  <c r="AS773" i="2" s="1"/>
  <c r="AT773" i="2"/>
  <c r="AX773" i="2" s="1"/>
  <c r="O781" i="2"/>
  <c r="P781" i="2" s="1"/>
  <c r="Q781" i="2" s="1"/>
  <c r="R781" i="2" s="1"/>
  <c r="S781" i="2" s="1"/>
  <c r="T781" i="2"/>
  <c r="L782" i="2"/>
  <c r="J854" i="1"/>
  <c r="G855" i="1"/>
  <c r="I854" i="1"/>
  <c r="K854" i="1"/>
  <c r="H854" i="1"/>
  <c r="X780" i="2" l="1"/>
  <c r="W780" i="2"/>
  <c r="AO774" i="2"/>
  <c r="AP774" i="2" s="1"/>
  <c r="AQ774" i="2" s="1"/>
  <c r="AR774" i="2" s="1"/>
  <c r="AS774" i="2" s="1"/>
  <c r="AT774" i="2"/>
  <c r="AX774" i="2" s="1"/>
  <c r="AL775" i="2"/>
  <c r="AM775" i="2" s="1"/>
  <c r="L783" i="2"/>
  <c r="M783" i="2" s="1"/>
  <c r="J784" i="2"/>
  <c r="K784" i="2"/>
  <c r="AY773" i="2"/>
  <c r="AU773" i="2"/>
  <c r="AW773" i="2" s="1"/>
  <c r="B785" i="2"/>
  <c r="C785" i="2" s="1"/>
  <c r="D785" i="2" s="1"/>
  <c r="E785" i="2" s="1"/>
  <c r="F785" i="2" s="1"/>
  <c r="G785" i="2" s="1"/>
  <c r="H785" i="2" s="1"/>
  <c r="I785" i="2" s="1"/>
  <c r="A786" i="2"/>
  <c r="AT772" i="2"/>
  <c r="AX772" i="2" s="1"/>
  <c r="AO772" i="2"/>
  <c r="AP772" i="2" s="1"/>
  <c r="AQ772" i="2" s="1"/>
  <c r="AR772" i="2" s="1"/>
  <c r="AS772" i="2" s="1"/>
  <c r="AH778" i="2"/>
  <c r="AI778" i="2" s="1"/>
  <c r="Y779" i="2"/>
  <c r="M782" i="2"/>
  <c r="N782" i="2"/>
  <c r="Y780" i="2"/>
  <c r="AH777" i="2"/>
  <c r="AI777" i="2" s="1"/>
  <c r="AK776" i="2"/>
  <c r="AJ776" i="2"/>
  <c r="BA776" i="2"/>
  <c r="U781" i="2"/>
  <c r="V781" i="2" s="1"/>
  <c r="J855" i="1"/>
  <c r="I855" i="1"/>
  <c r="K855" i="1"/>
  <c r="G856" i="1"/>
  <c r="H855" i="1"/>
  <c r="AN775" i="2" l="1"/>
  <c r="AZ775" i="2"/>
  <c r="N783" i="2"/>
  <c r="T783" i="2" s="1"/>
  <c r="AY774" i="2"/>
  <c r="AU774" i="2"/>
  <c r="AW774" i="2" s="1"/>
  <c r="L784" i="2"/>
  <c r="N784" i="2" s="1"/>
  <c r="K785" i="2"/>
  <c r="J785" i="2"/>
  <c r="Z780" i="2"/>
  <c r="AA780" i="2"/>
  <c r="Z779" i="2"/>
  <c r="AA779" i="2"/>
  <c r="X781" i="2"/>
  <c r="W781" i="2"/>
  <c r="AJ777" i="2"/>
  <c r="BA777" i="2"/>
  <c r="AK777" i="2"/>
  <c r="A787" i="2"/>
  <c r="B786" i="2"/>
  <c r="C786" i="2" s="1"/>
  <c r="D786" i="2" s="1"/>
  <c r="E786" i="2" s="1"/>
  <c r="F786" i="2" s="1"/>
  <c r="G786" i="2" s="1"/>
  <c r="H786" i="2" s="1"/>
  <c r="I786" i="2" s="1"/>
  <c r="AT775" i="2"/>
  <c r="AX775" i="2" s="1"/>
  <c r="AO775" i="2"/>
  <c r="AP775" i="2" s="1"/>
  <c r="AQ775" i="2" s="1"/>
  <c r="AR775" i="2" s="1"/>
  <c r="AS775" i="2" s="1"/>
  <c r="AY772" i="2"/>
  <c r="AU772" i="2"/>
  <c r="AW772" i="2" s="1"/>
  <c r="O782" i="2"/>
  <c r="P782" i="2" s="1"/>
  <c r="Q782" i="2" s="1"/>
  <c r="R782" i="2" s="1"/>
  <c r="S782" i="2" s="1"/>
  <c r="T782" i="2"/>
  <c r="AJ778" i="2"/>
  <c r="AK778" i="2"/>
  <c r="BA778" i="2"/>
  <c r="AL776" i="2"/>
  <c r="J856" i="1"/>
  <c r="K856" i="1"/>
  <c r="I856" i="1"/>
  <c r="H856" i="1"/>
  <c r="G857" i="1"/>
  <c r="O783" i="2" l="1"/>
  <c r="P783" i="2" s="1"/>
  <c r="Q783" i="2" s="1"/>
  <c r="R783" i="2" s="1"/>
  <c r="S783" i="2" s="1"/>
  <c r="U783" i="2" s="1"/>
  <c r="V783" i="2" s="1"/>
  <c r="M784" i="2"/>
  <c r="T784" i="2" s="1"/>
  <c r="K786" i="2"/>
  <c r="J786" i="2"/>
  <c r="AG779" i="2"/>
  <c r="AB779" i="2"/>
  <c r="AC779" i="2" s="1"/>
  <c r="AD779" i="2" s="1"/>
  <c r="AE779" i="2" s="1"/>
  <c r="AF779" i="2" s="1"/>
  <c r="AH779" i="2" s="1"/>
  <c r="AI779" i="2" s="1"/>
  <c r="U782" i="2"/>
  <c r="V782" i="2" s="1"/>
  <c r="Y781" i="2"/>
  <c r="L785" i="2"/>
  <c r="AZ776" i="2"/>
  <c r="AM776" i="2"/>
  <c r="AN776" i="2"/>
  <c r="O784" i="2"/>
  <c r="P784" i="2" s="1"/>
  <c r="Q784" i="2" s="1"/>
  <c r="R784" i="2" s="1"/>
  <c r="S784" i="2" s="1"/>
  <c r="AB780" i="2"/>
  <c r="AC780" i="2" s="1"/>
  <c r="AD780" i="2" s="1"/>
  <c r="AE780" i="2" s="1"/>
  <c r="AF780" i="2" s="1"/>
  <c r="AG780" i="2"/>
  <c r="AL777" i="2"/>
  <c r="AY775" i="2"/>
  <c r="AU775" i="2"/>
  <c r="AW775" i="2" s="1"/>
  <c r="A788" i="2"/>
  <c r="B787" i="2"/>
  <c r="C787" i="2" s="1"/>
  <c r="D787" i="2" s="1"/>
  <c r="E787" i="2" s="1"/>
  <c r="F787" i="2" s="1"/>
  <c r="G787" i="2" s="1"/>
  <c r="H787" i="2" s="1"/>
  <c r="I787" i="2" s="1"/>
  <c r="AL778" i="2"/>
  <c r="G858" i="1"/>
  <c r="I857" i="1"/>
  <c r="H857" i="1"/>
  <c r="K857" i="1"/>
  <c r="J857" i="1"/>
  <c r="X783" i="2" l="1"/>
  <c r="W783" i="2"/>
  <c r="U784" i="2"/>
  <c r="V784" i="2" s="1"/>
  <c r="L786" i="2"/>
  <c r="N786" i="2" s="1"/>
  <c r="AH780" i="2"/>
  <c r="AI780" i="2" s="1"/>
  <c r="AK780" i="2" s="1"/>
  <c r="J787" i="2"/>
  <c r="K787" i="2"/>
  <c r="AZ778" i="2"/>
  <c r="AM778" i="2"/>
  <c r="AN778" i="2"/>
  <c r="W784" i="2"/>
  <c r="X784" i="2"/>
  <c r="AO776" i="2"/>
  <c r="AP776" i="2" s="1"/>
  <c r="AQ776" i="2" s="1"/>
  <c r="AR776" i="2" s="1"/>
  <c r="AS776" i="2" s="1"/>
  <c r="AT776" i="2"/>
  <c r="AX776" i="2" s="1"/>
  <c r="W782" i="2"/>
  <c r="X782" i="2"/>
  <c r="AZ777" i="2"/>
  <c r="AM777" i="2"/>
  <c r="AN777" i="2"/>
  <c r="Z781" i="2"/>
  <c r="AA781" i="2"/>
  <c r="M786" i="2"/>
  <c r="AJ780" i="2"/>
  <c r="M785" i="2"/>
  <c r="N785" i="2"/>
  <c r="Y783" i="2"/>
  <c r="B788" i="2"/>
  <c r="C788" i="2" s="1"/>
  <c r="D788" i="2" s="1"/>
  <c r="E788" i="2" s="1"/>
  <c r="F788" i="2" s="1"/>
  <c r="G788" i="2" s="1"/>
  <c r="H788" i="2" s="1"/>
  <c r="I788" i="2" s="1"/>
  <c r="A789" i="2"/>
  <c r="AK779" i="2"/>
  <c r="BA779" i="2"/>
  <c r="AJ779" i="2"/>
  <c r="J858" i="1"/>
  <c r="K858" i="1"/>
  <c r="I858" i="1"/>
  <c r="G859" i="1"/>
  <c r="H858" i="1"/>
  <c r="BA780" i="2" l="1"/>
  <c r="AL780" i="2"/>
  <c r="Y782" i="2"/>
  <c r="AA782" i="2" s="1"/>
  <c r="Y784" i="2"/>
  <c r="Z784" i="2" s="1"/>
  <c r="L787" i="2"/>
  <c r="K788" i="2"/>
  <c r="J788" i="2"/>
  <c r="L788" i="2" s="1"/>
  <c r="AZ780" i="2"/>
  <c r="AM780" i="2"/>
  <c r="AN780" i="2"/>
  <c r="O786" i="2"/>
  <c r="P786" i="2" s="1"/>
  <c r="Q786" i="2" s="1"/>
  <c r="R786" i="2" s="1"/>
  <c r="S786" i="2" s="1"/>
  <c r="T786" i="2"/>
  <c r="AO777" i="2"/>
  <c r="AP777" i="2" s="1"/>
  <c r="AQ777" i="2" s="1"/>
  <c r="AR777" i="2" s="1"/>
  <c r="AS777" i="2" s="1"/>
  <c r="AT777" i="2"/>
  <c r="AX777" i="2" s="1"/>
  <c r="M787" i="2"/>
  <c r="N787" i="2"/>
  <c r="T785" i="2"/>
  <c r="O785" i="2"/>
  <c r="P785" i="2" s="1"/>
  <c r="Q785" i="2" s="1"/>
  <c r="R785" i="2" s="1"/>
  <c r="S785" i="2" s="1"/>
  <c r="Z782" i="2"/>
  <c r="AA784" i="2"/>
  <c r="B789" i="2"/>
  <c r="C789" i="2" s="1"/>
  <c r="D789" i="2" s="1"/>
  <c r="E789" i="2" s="1"/>
  <c r="F789" i="2" s="1"/>
  <c r="G789" i="2" s="1"/>
  <c r="H789" i="2" s="1"/>
  <c r="I789" i="2" s="1"/>
  <c r="A790" i="2"/>
  <c r="AB781" i="2"/>
  <c r="AC781" i="2" s="1"/>
  <c r="AD781" i="2" s="1"/>
  <c r="AE781" i="2" s="1"/>
  <c r="AF781" i="2" s="1"/>
  <c r="AG781" i="2"/>
  <c r="Z783" i="2"/>
  <c r="AA783" i="2"/>
  <c r="AY776" i="2"/>
  <c r="AU776" i="2"/>
  <c r="AW776" i="2" s="1"/>
  <c r="AO778" i="2"/>
  <c r="AP778" i="2" s="1"/>
  <c r="AQ778" i="2" s="1"/>
  <c r="AR778" i="2" s="1"/>
  <c r="AS778" i="2" s="1"/>
  <c r="AT778" i="2"/>
  <c r="AX778" i="2" s="1"/>
  <c r="AL779" i="2"/>
  <c r="G860" i="1"/>
  <c r="K859" i="1"/>
  <c r="H859" i="1"/>
  <c r="J859" i="1"/>
  <c r="I859" i="1"/>
  <c r="U786" i="2" l="1"/>
  <c r="V786" i="2" s="1"/>
  <c r="U785" i="2"/>
  <c r="V785" i="2" s="1"/>
  <c r="J789" i="2"/>
  <c r="K789" i="2"/>
  <c r="X785" i="2"/>
  <c r="W785" i="2"/>
  <c r="AY778" i="2"/>
  <c r="AU778" i="2"/>
  <c r="AW778" i="2" s="1"/>
  <c r="AG783" i="2"/>
  <c r="AB783" i="2"/>
  <c r="AC783" i="2" s="1"/>
  <c r="AD783" i="2" s="1"/>
  <c r="AE783" i="2" s="1"/>
  <c r="AF783" i="2" s="1"/>
  <c r="AH783" i="2" s="1"/>
  <c r="AI783" i="2" s="1"/>
  <c r="AB782" i="2"/>
  <c r="AC782" i="2" s="1"/>
  <c r="AD782" i="2" s="1"/>
  <c r="AE782" i="2" s="1"/>
  <c r="AF782" i="2" s="1"/>
  <c r="AH782" i="2" s="1"/>
  <c r="AI782" i="2" s="1"/>
  <c r="AG782" i="2"/>
  <c r="W786" i="2"/>
  <c r="X786" i="2"/>
  <c r="M788" i="2"/>
  <c r="N788" i="2"/>
  <c r="T787" i="2"/>
  <c r="O787" i="2"/>
  <c r="P787" i="2" s="1"/>
  <c r="Q787" i="2" s="1"/>
  <c r="R787" i="2" s="1"/>
  <c r="S787" i="2" s="1"/>
  <c r="AM779" i="2"/>
  <c r="AZ779" i="2"/>
  <c r="AN779" i="2"/>
  <c r="B790" i="2"/>
  <c r="C790" i="2" s="1"/>
  <c r="D790" i="2" s="1"/>
  <c r="E790" i="2" s="1"/>
  <c r="F790" i="2" s="1"/>
  <c r="G790" i="2" s="1"/>
  <c r="H790" i="2" s="1"/>
  <c r="I790" i="2" s="1"/>
  <c r="A791" i="2"/>
  <c r="AG784" i="2"/>
  <c r="AB784" i="2"/>
  <c r="AC784" i="2" s="1"/>
  <c r="AD784" i="2" s="1"/>
  <c r="AE784" i="2" s="1"/>
  <c r="AF784" i="2" s="1"/>
  <c r="AY777" i="2"/>
  <c r="AU777" i="2"/>
  <c r="AW777" i="2" s="1"/>
  <c r="AO780" i="2"/>
  <c r="AP780" i="2" s="1"/>
  <c r="AQ780" i="2" s="1"/>
  <c r="AR780" i="2" s="1"/>
  <c r="AS780" i="2" s="1"/>
  <c r="AT780" i="2"/>
  <c r="AX780" i="2" s="1"/>
  <c r="AH781" i="2"/>
  <c r="AI781" i="2" s="1"/>
  <c r="H860" i="1"/>
  <c r="G861" i="1"/>
  <c r="J860" i="1"/>
  <c r="K860" i="1"/>
  <c r="I860" i="1"/>
  <c r="L789" i="2" l="1"/>
  <c r="U787" i="2"/>
  <c r="V787" i="2" s="1"/>
  <c r="X787" i="2" s="1"/>
  <c r="K790" i="2"/>
  <c r="J790" i="2"/>
  <c r="AY780" i="2"/>
  <c r="AU780" i="2"/>
  <c r="AW780" i="2" s="1"/>
  <c r="A792" i="2"/>
  <c r="B791" i="2"/>
  <c r="C791" i="2" s="1"/>
  <c r="D791" i="2" s="1"/>
  <c r="E791" i="2" s="1"/>
  <c r="F791" i="2" s="1"/>
  <c r="G791" i="2" s="1"/>
  <c r="H791" i="2" s="1"/>
  <c r="I791" i="2" s="1"/>
  <c r="AT779" i="2"/>
  <c r="AX779" i="2" s="1"/>
  <c r="AO779" i="2"/>
  <c r="AP779" i="2" s="1"/>
  <c r="AQ779" i="2" s="1"/>
  <c r="AR779" i="2" s="1"/>
  <c r="AS779" i="2" s="1"/>
  <c r="O788" i="2"/>
  <c r="P788" i="2" s="1"/>
  <c r="Q788" i="2" s="1"/>
  <c r="R788" i="2" s="1"/>
  <c r="S788" i="2" s="1"/>
  <c r="T788" i="2"/>
  <c r="AJ782" i="2"/>
  <c r="AK782" i="2"/>
  <c r="BA782" i="2"/>
  <c r="M789" i="2"/>
  <c r="N789" i="2"/>
  <c r="AH784" i="2"/>
  <c r="AI784" i="2" s="1"/>
  <c r="AK781" i="2"/>
  <c r="AJ781" i="2"/>
  <c r="AL781" i="2" s="1"/>
  <c r="BA781" i="2"/>
  <c r="Y786" i="2"/>
  <c r="AK783" i="2"/>
  <c r="BA783" i="2"/>
  <c r="AJ783" i="2"/>
  <c r="Y785" i="2"/>
  <c r="G862" i="1"/>
  <c r="I861" i="1"/>
  <c r="J861" i="1"/>
  <c r="H861" i="1"/>
  <c r="K861" i="1"/>
  <c r="W787" i="2" l="1"/>
  <c r="Y787" i="2" s="1"/>
  <c r="AL782" i="2"/>
  <c r="AZ782" i="2" s="1"/>
  <c r="J791" i="2"/>
  <c r="K791" i="2"/>
  <c r="Z785" i="2"/>
  <c r="AA785" i="2"/>
  <c r="Z787" i="2"/>
  <c r="AA787" i="2"/>
  <c r="AM781" i="2"/>
  <c r="AZ781" i="2"/>
  <c r="AN781" i="2"/>
  <c r="O789" i="2"/>
  <c r="P789" i="2" s="1"/>
  <c r="Q789" i="2" s="1"/>
  <c r="R789" i="2" s="1"/>
  <c r="S789" i="2" s="1"/>
  <c r="T789" i="2"/>
  <c r="B792" i="2"/>
  <c r="C792" i="2" s="1"/>
  <c r="D792" i="2" s="1"/>
  <c r="E792" i="2" s="1"/>
  <c r="F792" i="2" s="1"/>
  <c r="G792" i="2" s="1"/>
  <c r="H792" i="2" s="1"/>
  <c r="I792" i="2" s="1"/>
  <c r="A793" i="2"/>
  <c r="AM782" i="2"/>
  <c r="L790" i="2"/>
  <c r="Z786" i="2"/>
  <c r="AA786" i="2"/>
  <c r="AK784" i="2"/>
  <c r="BA784" i="2"/>
  <c r="AJ784" i="2"/>
  <c r="AL784" i="2" s="1"/>
  <c r="AY779" i="2"/>
  <c r="AU779" i="2"/>
  <c r="AW779" i="2" s="1"/>
  <c r="AL783" i="2"/>
  <c r="U788" i="2"/>
  <c r="V788" i="2" s="1"/>
  <c r="H862" i="1"/>
  <c r="I862" i="1"/>
  <c r="J862" i="1"/>
  <c r="G863" i="1"/>
  <c r="K862" i="1"/>
  <c r="U789" i="2" l="1"/>
  <c r="V789" i="2" s="1"/>
  <c r="AN782" i="2"/>
  <c r="L791" i="2"/>
  <c r="M791" i="2" s="1"/>
  <c r="K792" i="2"/>
  <c r="J792" i="2"/>
  <c r="W788" i="2"/>
  <c r="X788" i="2"/>
  <c r="AM784" i="2"/>
  <c r="AZ784" i="2"/>
  <c r="AN784" i="2"/>
  <c r="AG786" i="2"/>
  <c r="AB786" i="2"/>
  <c r="AC786" i="2" s="1"/>
  <c r="AD786" i="2" s="1"/>
  <c r="AE786" i="2" s="1"/>
  <c r="AF786" i="2" s="1"/>
  <c r="AT782" i="2"/>
  <c r="AX782" i="2" s="1"/>
  <c r="AO782" i="2"/>
  <c r="AP782" i="2" s="1"/>
  <c r="AQ782" i="2" s="1"/>
  <c r="AR782" i="2" s="1"/>
  <c r="AS782" i="2" s="1"/>
  <c r="A794" i="2"/>
  <c r="B793" i="2"/>
  <c r="C793" i="2" s="1"/>
  <c r="D793" i="2" s="1"/>
  <c r="E793" i="2" s="1"/>
  <c r="F793" i="2" s="1"/>
  <c r="G793" i="2" s="1"/>
  <c r="H793" i="2" s="1"/>
  <c r="I793" i="2" s="1"/>
  <c r="AB787" i="2"/>
  <c r="AC787" i="2" s="1"/>
  <c r="AD787" i="2" s="1"/>
  <c r="AE787" i="2" s="1"/>
  <c r="AF787" i="2" s="1"/>
  <c r="AH787" i="2" s="1"/>
  <c r="AI787" i="2" s="1"/>
  <c r="AG787" i="2"/>
  <c r="AZ783" i="2"/>
  <c r="AM783" i="2"/>
  <c r="AN783" i="2"/>
  <c r="W789" i="2"/>
  <c r="X789" i="2"/>
  <c r="AT781" i="2"/>
  <c r="AX781" i="2" s="1"/>
  <c r="AO781" i="2"/>
  <c r="AP781" i="2" s="1"/>
  <c r="AQ781" i="2" s="1"/>
  <c r="AR781" i="2" s="1"/>
  <c r="AS781" i="2" s="1"/>
  <c r="AB785" i="2"/>
  <c r="AC785" i="2" s="1"/>
  <c r="AD785" i="2" s="1"/>
  <c r="AE785" i="2" s="1"/>
  <c r="AF785" i="2" s="1"/>
  <c r="AG785" i="2"/>
  <c r="M790" i="2"/>
  <c r="N790" i="2"/>
  <c r="K863" i="1"/>
  <c r="I863" i="1"/>
  <c r="G864" i="1"/>
  <c r="J863" i="1"/>
  <c r="H863" i="1"/>
  <c r="N791" i="2" l="1"/>
  <c r="Y788" i="2"/>
  <c r="AH786" i="2"/>
  <c r="AI786" i="2" s="1"/>
  <c r="AK786" i="2" s="1"/>
  <c r="J793" i="2"/>
  <c r="K793" i="2"/>
  <c r="AT784" i="2"/>
  <c r="AX784" i="2" s="1"/>
  <c r="AO784" i="2"/>
  <c r="AP784" i="2" s="1"/>
  <c r="AQ784" i="2" s="1"/>
  <c r="AR784" i="2" s="1"/>
  <c r="AS784" i="2" s="1"/>
  <c r="BA787" i="2"/>
  <c r="AK787" i="2"/>
  <c r="AJ787" i="2"/>
  <c r="O790" i="2"/>
  <c r="P790" i="2" s="1"/>
  <c r="Q790" i="2" s="1"/>
  <c r="R790" i="2" s="1"/>
  <c r="S790" i="2" s="1"/>
  <c r="T790" i="2"/>
  <c r="AT783" i="2"/>
  <c r="AX783" i="2" s="1"/>
  <c r="AO783" i="2"/>
  <c r="AP783" i="2" s="1"/>
  <c r="AQ783" i="2" s="1"/>
  <c r="AR783" i="2" s="1"/>
  <c r="AS783" i="2" s="1"/>
  <c r="L792" i="2"/>
  <c r="AY781" i="2"/>
  <c r="AU781" i="2"/>
  <c r="AW781" i="2" s="1"/>
  <c r="T791" i="2"/>
  <c r="O791" i="2"/>
  <c r="P791" i="2" s="1"/>
  <c r="Q791" i="2" s="1"/>
  <c r="R791" i="2" s="1"/>
  <c r="S791" i="2" s="1"/>
  <c r="U791" i="2" s="1"/>
  <c r="V791" i="2" s="1"/>
  <c r="AY782" i="2"/>
  <c r="AU782" i="2"/>
  <c r="AW782" i="2" s="1"/>
  <c r="Z788" i="2"/>
  <c r="AA788" i="2"/>
  <c r="B794" i="2"/>
  <c r="C794" i="2" s="1"/>
  <c r="D794" i="2" s="1"/>
  <c r="E794" i="2" s="1"/>
  <c r="F794" i="2" s="1"/>
  <c r="G794" i="2" s="1"/>
  <c r="H794" i="2" s="1"/>
  <c r="I794" i="2" s="1"/>
  <c r="A795" i="2"/>
  <c r="AH785" i="2"/>
  <c r="AI785" i="2" s="1"/>
  <c r="Y789" i="2"/>
  <c r="G865" i="1"/>
  <c r="K864" i="1"/>
  <c r="H864" i="1"/>
  <c r="I864" i="1"/>
  <c r="J864" i="1"/>
  <c r="AL787" i="2" l="1"/>
  <c r="AJ786" i="2"/>
  <c r="BA786" i="2"/>
  <c r="U790" i="2"/>
  <c r="V790" i="2" s="1"/>
  <c r="L793" i="2"/>
  <c r="N793" i="2" s="1"/>
  <c r="AL786" i="2"/>
  <c r="AM786" i="2" s="1"/>
  <c r="AK785" i="2"/>
  <c r="AJ785" i="2"/>
  <c r="BA785" i="2"/>
  <c r="A796" i="2"/>
  <c r="B795" i="2"/>
  <c r="C795" i="2" s="1"/>
  <c r="D795" i="2" s="1"/>
  <c r="E795" i="2" s="1"/>
  <c r="F795" i="2" s="1"/>
  <c r="G795" i="2" s="1"/>
  <c r="H795" i="2" s="1"/>
  <c r="I795" i="2" s="1"/>
  <c r="Z789" i="2"/>
  <c r="AA789" i="2"/>
  <c r="K794" i="2"/>
  <c r="J794" i="2"/>
  <c r="AG788" i="2"/>
  <c r="AB788" i="2"/>
  <c r="AC788" i="2" s="1"/>
  <c r="AD788" i="2" s="1"/>
  <c r="AE788" i="2" s="1"/>
  <c r="AF788" i="2" s="1"/>
  <c r="AY783" i="2"/>
  <c r="AU783" i="2"/>
  <c r="AW783" i="2" s="1"/>
  <c r="AM787" i="2"/>
  <c r="AZ787" i="2"/>
  <c r="AN787" i="2"/>
  <c r="X791" i="2"/>
  <c r="W791" i="2"/>
  <c r="M792" i="2"/>
  <c r="N792" i="2"/>
  <c r="W790" i="2"/>
  <c r="X790" i="2"/>
  <c r="AY784" i="2"/>
  <c r="AU784" i="2"/>
  <c r="AW784" i="2" s="1"/>
  <c r="AZ786" i="2"/>
  <c r="I865" i="1"/>
  <c r="J865" i="1"/>
  <c r="K865" i="1"/>
  <c r="G866" i="1"/>
  <c r="H865" i="1"/>
  <c r="AH788" i="2" l="1"/>
  <c r="AI788" i="2" s="1"/>
  <c r="M793" i="2"/>
  <c r="AL785" i="2"/>
  <c r="AN786" i="2"/>
  <c r="AT786" i="2" s="1"/>
  <c r="AX786" i="2" s="1"/>
  <c r="Y790" i="2"/>
  <c r="J795" i="2"/>
  <c r="K795" i="2"/>
  <c r="O793" i="2"/>
  <c r="P793" i="2" s="1"/>
  <c r="Q793" i="2" s="1"/>
  <c r="R793" i="2" s="1"/>
  <c r="S793" i="2" s="1"/>
  <c r="U793" i="2" s="1"/>
  <c r="V793" i="2" s="1"/>
  <c r="T793" i="2"/>
  <c r="Z790" i="2"/>
  <c r="AA790" i="2"/>
  <c r="AZ785" i="2"/>
  <c r="AM785" i="2"/>
  <c r="AN785" i="2"/>
  <c r="L794" i="2"/>
  <c r="AO786" i="2"/>
  <c r="AP786" i="2" s="1"/>
  <c r="AQ786" i="2" s="1"/>
  <c r="AR786" i="2" s="1"/>
  <c r="AS786" i="2" s="1"/>
  <c r="AO787" i="2"/>
  <c r="AP787" i="2" s="1"/>
  <c r="AQ787" i="2" s="1"/>
  <c r="AR787" i="2" s="1"/>
  <c r="AS787" i="2" s="1"/>
  <c r="AT787" i="2"/>
  <c r="AX787" i="2" s="1"/>
  <c r="AG789" i="2"/>
  <c r="AB789" i="2"/>
  <c r="AC789" i="2" s="1"/>
  <c r="AD789" i="2" s="1"/>
  <c r="AE789" i="2" s="1"/>
  <c r="AF789" i="2" s="1"/>
  <c r="Y791" i="2"/>
  <c r="O792" i="2"/>
  <c r="P792" i="2" s="1"/>
  <c r="Q792" i="2" s="1"/>
  <c r="R792" i="2" s="1"/>
  <c r="S792" i="2" s="1"/>
  <c r="T792" i="2"/>
  <c r="AK788" i="2"/>
  <c r="AJ788" i="2"/>
  <c r="BA788" i="2"/>
  <c r="B796" i="2"/>
  <c r="C796" i="2" s="1"/>
  <c r="D796" i="2" s="1"/>
  <c r="E796" i="2" s="1"/>
  <c r="F796" i="2" s="1"/>
  <c r="G796" i="2" s="1"/>
  <c r="H796" i="2" s="1"/>
  <c r="I796" i="2" s="1"/>
  <c r="A797" i="2"/>
  <c r="H866" i="1"/>
  <c r="G867" i="1"/>
  <c r="J866" i="1"/>
  <c r="K866" i="1"/>
  <c r="I866" i="1"/>
  <c r="AL788" i="2" l="1"/>
  <c r="L795" i="2"/>
  <c r="N795" i="2" s="1"/>
  <c r="K796" i="2"/>
  <c r="J796" i="2"/>
  <c r="B797" i="2"/>
  <c r="C797" i="2" s="1"/>
  <c r="D797" i="2" s="1"/>
  <c r="E797" i="2" s="1"/>
  <c r="F797" i="2" s="1"/>
  <c r="G797" i="2" s="1"/>
  <c r="H797" i="2" s="1"/>
  <c r="I797" i="2" s="1"/>
  <c r="A798" i="2"/>
  <c r="AZ788" i="2"/>
  <c r="AM788" i="2"/>
  <c r="AN788" i="2"/>
  <c r="Z791" i="2"/>
  <c r="AA791" i="2"/>
  <c r="AY787" i="2"/>
  <c r="AU787" i="2"/>
  <c r="AW787" i="2" s="1"/>
  <c r="AG790" i="2"/>
  <c r="AB790" i="2"/>
  <c r="AC790" i="2" s="1"/>
  <c r="AD790" i="2" s="1"/>
  <c r="AE790" i="2" s="1"/>
  <c r="AF790" i="2" s="1"/>
  <c r="M795" i="2"/>
  <c r="M794" i="2"/>
  <c r="N794" i="2"/>
  <c r="U792" i="2"/>
  <c r="V792" i="2" s="1"/>
  <c r="AY786" i="2"/>
  <c r="AU786" i="2"/>
  <c r="AW786" i="2" s="1"/>
  <c r="W793" i="2"/>
  <c r="X793" i="2"/>
  <c r="AT785" i="2"/>
  <c r="AX785" i="2" s="1"/>
  <c r="AO785" i="2"/>
  <c r="AP785" i="2" s="1"/>
  <c r="AQ785" i="2" s="1"/>
  <c r="AR785" i="2" s="1"/>
  <c r="AS785" i="2" s="1"/>
  <c r="AH789" i="2"/>
  <c r="AI789" i="2" s="1"/>
  <c r="K867" i="1"/>
  <c r="J867" i="1"/>
  <c r="I867" i="1"/>
  <c r="H867" i="1"/>
  <c r="G868" i="1"/>
  <c r="L796" i="2" l="1"/>
  <c r="Y793" i="2"/>
  <c r="X792" i="2"/>
  <c r="W792" i="2"/>
  <c r="T795" i="2"/>
  <c r="O795" i="2"/>
  <c r="P795" i="2" s="1"/>
  <c r="Q795" i="2" s="1"/>
  <c r="R795" i="2" s="1"/>
  <c r="S795" i="2" s="1"/>
  <c r="U795" i="2" s="1"/>
  <c r="V795" i="2" s="1"/>
  <c r="AT788" i="2"/>
  <c r="AX788" i="2" s="1"/>
  <c r="AO788" i="2"/>
  <c r="AP788" i="2" s="1"/>
  <c r="AQ788" i="2" s="1"/>
  <c r="AR788" i="2" s="1"/>
  <c r="AS788" i="2" s="1"/>
  <c r="A799" i="2"/>
  <c r="B798" i="2"/>
  <c r="C798" i="2" s="1"/>
  <c r="D798" i="2" s="1"/>
  <c r="E798" i="2" s="1"/>
  <c r="F798" i="2" s="1"/>
  <c r="G798" i="2" s="1"/>
  <c r="H798" i="2" s="1"/>
  <c r="I798" i="2" s="1"/>
  <c r="M796" i="2"/>
  <c r="N796" i="2"/>
  <c r="AY785" i="2"/>
  <c r="AU785" i="2"/>
  <c r="AW785" i="2" s="1"/>
  <c r="T794" i="2"/>
  <c r="O794" i="2"/>
  <c r="P794" i="2" s="1"/>
  <c r="Q794" i="2" s="1"/>
  <c r="R794" i="2" s="1"/>
  <c r="S794" i="2" s="1"/>
  <c r="AB791" i="2"/>
  <c r="AC791" i="2" s="1"/>
  <c r="AD791" i="2" s="1"/>
  <c r="AE791" i="2" s="1"/>
  <c r="AF791" i="2" s="1"/>
  <c r="AG791" i="2"/>
  <c r="J797" i="2"/>
  <c r="K797" i="2"/>
  <c r="AK789" i="2"/>
  <c r="AJ789" i="2"/>
  <c r="BA789" i="2"/>
  <c r="Z793" i="2"/>
  <c r="AA793" i="2"/>
  <c r="AH790" i="2"/>
  <c r="AI790" i="2" s="1"/>
  <c r="I868" i="1"/>
  <c r="K868" i="1"/>
  <c r="J868" i="1"/>
  <c r="H868" i="1"/>
  <c r="G869" i="1"/>
  <c r="Y792" i="2" l="1"/>
  <c r="U794" i="2"/>
  <c r="V794" i="2" s="1"/>
  <c r="AL789" i="2"/>
  <c r="K798" i="2"/>
  <c r="J798" i="2"/>
  <c r="O796" i="2"/>
  <c r="P796" i="2" s="1"/>
  <c r="Q796" i="2" s="1"/>
  <c r="R796" i="2" s="1"/>
  <c r="S796" i="2" s="1"/>
  <c r="T796" i="2"/>
  <c r="L797" i="2"/>
  <c r="X794" i="2"/>
  <c r="W794" i="2"/>
  <c r="AY788" i="2"/>
  <c r="AU788" i="2"/>
  <c r="AW788" i="2" s="1"/>
  <c r="Z792" i="2"/>
  <c r="AA792" i="2"/>
  <c r="AG793" i="2"/>
  <c r="AB793" i="2"/>
  <c r="AC793" i="2" s="1"/>
  <c r="AD793" i="2" s="1"/>
  <c r="AE793" i="2" s="1"/>
  <c r="AF793" i="2" s="1"/>
  <c r="B799" i="2"/>
  <c r="C799" i="2" s="1"/>
  <c r="D799" i="2" s="1"/>
  <c r="E799" i="2" s="1"/>
  <c r="F799" i="2" s="1"/>
  <c r="G799" i="2" s="1"/>
  <c r="H799" i="2" s="1"/>
  <c r="I799" i="2" s="1"/>
  <c r="A800" i="2"/>
  <c r="AH791" i="2"/>
  <c r="AI791" i="2" s="1"/>
  <c r="AK790" i="2"/>
  <c r="BA790" i="2"/>
  <c r="AJ790" i="2"/>
  <c r="AZ789" i="2"/>
  <c r="AM789" i="2"/>
  <c r="AN789" i="2"/>
  <c r="W795" i="2"/>
  <c r="X795" i="2"/>
  <c r="I869" i="1"/>
  <c r="J869" i="1"/>
  <c r="G870" i="1"/>
  <c r="K869" i="1"/>
  <c r="H869" i="1"/>
  <c r="AH793" i="2" l="1"/>
  <c r="AI793" i="2" s="1"/>
  <c r="U796" i="2"/>
  <c r="V796" i="2" s="1"/>
  <c r="X796" i="2" s="1"/>
  <c r="Y794" i="2"/>
  <c r="Z794" i="2" s="1"/>
  <c r="Y795" i="2"/>
  <c r="Z795" i="2" s="1"/>
  <c r="J799" i="2"/>
  <c r="K799" i="2"/>
  <c r="BA793" i="2"/>
  <c r="AK793" i="2"/>
  <c r="AJ793" i="2"/>
  <c r="M797" i="2"/>
  <c r="N797" i="2"/>
  <c r="AT789" i="2"/>
  <c r="AX789" i="2" s="1"/>
  <c r="AO789" i="2"/>
  <c r="AP789" i="2" s="1"/>
  <c r="AQ789" i="2" s="1"/>
  <c r="AR789" i="2" s="1"/>
  <c r="AS789" i="2" s="1"/>
  <c r="AB792" i="2"/>
  <c r="AC792" i="2" s="1"/>
  <c r="AD792" i="2" s="1"/>
  <c r="AE792" i="2" s="1"/>
  <c r="AF792" i="2" s="1"/>
  <c r="AG792" i="2"/>
  <c r="L798" i="2"/>
  <c r="B800" i="2"/>
  <c r="C800" i="2" s="1"/>
  <c r="D800" i="2" s="1"/>
  <c r="E800" i="2" s="1"/>
  <c r="F800" i="2" s="1"/>
  <c r="G800" i="2" s="1"/>
  <c r="H800" i="2" s="1"/>
  <c r="I800" i="2" s="1"/>
  <c r="A801" i="2"/>
  <c r="AL790" i="2"/>
  <c r="BA791" i="2"/>
  <c r="AJ791" i="2"/>
  <c r="AK791" i="2"/>
  <c r="H870" i="1"/>
  <c r="G871" i="1"/>
  <c r="I870" i="1"/>
  <c r="K870" i="1"/>
  <c r="J870" i="1"/>
  <c r="AA795" i="2" l="1"/>
  <c r="W796" i="2"/>
  <c r="Y796" i="2" s="1"/>
  <c r="AA794" i="2"/>
  <c r="AG794" i="2" s="1"/>
  <c r="AL793" i="2"/>
  <c r="AH792" i="2"/>
  <c r="AI792" i="2" s="1"/>
  <c r="AK792" i="2" s="1"/>
  <c r="AL791" i="2"/>
  <c r="AZ791" i="2" s="1"/>
  <c r="L799" i="2"/>
  <c r="K800" i="2"/>
  <c r="J800" i="2"/>
  <c r="AY789" i="2"/>
  <c r="AU789" i="2"/>
  <c r="AW789" i="2" s="1"/>
  <c r="AZ793" i="2"/>
  <c r="AM793" i="2"/>
  <c r="AN793" i="2"/>
  <c r="M799" i="2"/>
  <c r="N799" i="2"/>
  <c r="O797" i="2"/>
  <c r="P797" i="2" s="1"/>
  <c r="Q797" i="2" s="1"/>
  <c r="R797" i="2" s="1"/>
  <c r="S797" i="2" s="1"/>
  <c r="T797" i="2"/>
  <c r="B801" i="2"/>
  <c r="C801" i="2" s="1"/>
  <c r="D801" i="2" s="1"/>
  <c r="E801" i="2" s="1"/>
  <c r="F801" i="2" s="1"/>
  <c r="G801" i="2" s="1"/>
  <c r="H801" i="2" s="1"/>
  <c r="I801" i="2" s="1"/>
  <c r="A802" i="2"/>
  <c r="AB795" i="2"/>
  <c r="AC795" i="2" s="1"/>
  <c r="AD795" i="2" s="1"/>
  <c r="AE795" i="2" s="1"/>
  <c r="AF795" i="2" s="1"/>
  <c r="AG795" i="2"/>
  <c r="AZ790" i="2"/>
  <c r="AM790" i="2"/>
  <c r="AN790" i="2"/>
  <c r="M798" i="2"/>
  <c r="N798" i="2"/>
  <c r="I871" i="1"/>
  <c r="K871" i="1"/>
  <c r="J871" i="1"/>
  <c r="G872" i="1"/>
  <c r="H871" i="1"/>
  <c r="AH795" i="2" l="1"/>
  <c r="AI795" i="2" s="1"/>
  <c r="BA795" i="2" s="1"/>
  <c r="Z796" i="2"/>
  <c r="AA796" i="2"/>
  <c r="AN791" i="2"/>
  <c r="AM791" i="2"/>
  <c r="AJ792" i="2"/>
  <c r="AB794" i="2"/>
  <c r="AC794" i="2" s="1"/>
  <c r="AD794" i="2" s="1"/>
  <c r="AE794" i="2" s="1"/>
  <c r="AF794" i="2" s="1"/>
  <c r="AH794" i="2" s="1"/>
  <c r="AI794" i="2" s="1"/>
  <c r="L800" i="2"/>
  <c r="M800" i="2" s="1"/>
  <c r="BA792" i="2"/>
  <c r="U797" i="2"/>
  <c r="V797" i="2" s="1"/>
  <c r="X797" i="2" s="1"/>
  <c r="AL792" i="2"/>
  <c r="AM792" i="2" s="1"/>
  <c r="J801" i="2"/>
  <c r="K801" i="2"/>
  <c r="AO793" i="2"/>
  <c r="AP793" i="2" s="1"/>
  <c r="AQ793" i="2" s="1"/>
  <c r="AR793" i="2" s="1"/>
  <c r="AS793" i="2" s="1"/>
  <c r="AT793" i="2"/>
  <c r="AX793" i="2" s="1"/>
  <c r="AT790" i="2"/>
  <c r="AX790" i="2" s="1"/>
  <c r="AO790" i="2"/>
  <c r="AP790" i="2" s="1"/>
  <c r="AQ790" i="2" s="1"/>
  <c r="AR790" i="2" s="1"/>
  <c r="AS790" i="2" s="1"/>
  <c r="AK795" i="2"/>
  <c r="B802" i="2"/>
  <c r="C802" i="2" s="1"/>
  <c r="D802" i="2" s="1"/>
  <c r="E802" i="2" s="1"/>
  <c r="F802" i="2" s="1"/>
  <c r="G802" i="2" s="1"/>
  <c r="H802" i="2" s="1"/>
  <c r="I802" i="2" s="1"/>
  <c r="A803" i="2"/>
  <c r="T798" i="2"/>
  <c r="O798" i="2"/>
  <c r="P798" i="2" s="1"/>
  <c r="Q798" i="2" s="1"/>
  <c r="R798" i="2" s="1"/>
  <c r="S798" i="2" s="1"/>
  <c r="T799" i="2"/>
  <c r="O799" i="2"/>
  <c r="P799" i="2" s="1"/>
  <c r="Q799" i="2" s="1"/>
  <c r="R799" i="2" s="1"/>
  <c r="S799" i="2" s="1"/>
  <c r="U799" i="2" s="1"/>
  <c r="V799" i="2" s="1"/>
  <c r="J872" i="1"/>
  <c r="H872" i="1"/>
  <c r="G873" i="1"/>
  <c r="I872" i="1"/>
  <c r="K872" i="1"/>
  <c r="AT791" i="2" l="1"/>
  <c r="AX791" i="2" s="1"/>
  <c r="AJ795" i="2"/>
  <c r="AO791" i="2"/>
  <c r="AP791" i="2" s="1"/>
  <c r="AQ791" i="2" s="1"/>
  <c r="AR791" i="2" s="1"/>
  <c r="AS791" i="2" s="1"/>
  <c r="AY791" i="2" s="1"/>
  <c r="AG796" i="2"/>
  <c r="AK794" i="2"/>
  <c r="BA794" i="2"/>
  <c r="AJ794" i="2"/>
  <c r="N800" i="2"/>
  <c r="T800" i="2" s="1"/>
  <c r="AB796" i="2"/>
  <c r="AC796" i="2" s="1"/>
  <c r="AD796" i="2" s="1"/>
  <c r="AE796" i="2" s="1"/>
  <c r="AF796" i="2" s="1"/>
  <c r="AH796" i="2" s="1"/>
  <c r="AI796" i="2" s="1"/>
  <c r="AJ796" i="2" s="1"/>
  <c r="W797" i="2"/>
  <c r="AN792" i="2"/>
  <c r="AO792" i="2" s="1"/>
  <c r="AP792" i="2" s="1"/>
  <c r="AQ792" i="2" s="1"/>
  <c r="AR792" i="2" s="1"/>
  <c r="AS792" i="2" s="1"/>
  <c r="AZ792" i="2"/>
  <c r="U798" i="2"/>
  <c r="V798" i="2" s="1"/>
  <c r="X798" i="2" s="1"/>
  <c r="Y797" i="2"/>
  <c r="Z797" i="2" s="1"/>
  <c r="L801" i="2"/>
  <c r="M801" i="2" s="1"/>
  <c r="J802" i="2"/>
  <c r="K802" i="2"/>
  <c r="AY793" i="2"/>
  <c r="AU793" i="2"/>
  <c r="AW793" i="2" s="1"/>
  <c r="AY790" i="2"/>
  <c r="AU790" i="2"/>
  <c r="AW790" i="2" s="1"/>
  <c r="A804" i="2"/>
  <c r="B803" i="2"/>
  <c r="C803" i="2" s="1"/>
  <c r="D803" i="2" s="1"/>
  <c r="E803" i="2" s="1"/>
  <c r="F803" i="2" s="1"/>
  <c r="G803" i="2" s="1"/>
  <c r="H803" i="2" s="1"/>
  <c r="I803" i="2" s="1"/>
  <c r="AL794" i="2"/>
  <c r="W799" i="2"/>
  <c r="X799" i="2"/>
  <c r="AL795" i="2"/>
  <c r="H873" i="1"/>
  <c r="G874" i="1"/>
  <c r="I873" i="1"/>
  <c r="J873" i="1"/>
  <c r="K873" i="1"/>
  <c r="AU791" i="2" l="1"/>
  <c r="AW791" i="2" s="1"/>
  <c r="AA797" i="2"/>
  <c r="O800" i="2"/>
  <c r="P800" i="2" s="1"/>
  <c r="Q800" i="2" s="1"/>
  <c r="R800" i="2" s="1"/>
  <c r="S800" i="2" s="1"/>
  <c r="U800" i="2" s="1"/>
  <c r="V800" i="2" s="1"/>
  <c r="BA796" i="2"/>
  <c r="AT792" i="2"/>
  <c r="AX792" i="2" s="1"/>
  <c r="AK796" i="2"/>
  <c r="AL796" i="2" s="1"/>
  <c r="N801" i="2"/>
  <c r="T801" i="2" s="1"/>
  <c r="W798" i="2"/>
  <c r="Y798" i="2" s="1"/>
  <c r="Z798" i="2" s="1"/>
  <c r="Y799" i="2"/>
  <c r="Z799" i="2" s="1"/>
  <c r="L802" i="2"/>
  <c r="N802" i="2" s="1"/>
  <c r="K803" i="2"/>
  <c r="J803" i="2"/>
  <c r="B804" i="2"/>
  <c r="A805" i="2"/>
  <c r="C804" i="2"/>
  <c r="D804" i="2" s="1"/>
  <c r="E804" i="2" s="1"/>
  <c r="F804" i="2" s="1"/>
  <c r="G804" i="2" s="1"/>
  <c r="H804" i="2" s="1"/>
  <c r="I804" i="2" s="1"/>
  <c r="O801" i="2"/>
  <c r="P801" i="2" s="1"/>
  <c r="Q801" i="2" s="1"/>
  <c r="R801" i="2" s="1"/>
  <c r="S801" i="2" s="1"/>
  <c r="AZ795" i="2"/>
  <c r="AM795" i="2"/>
  <c r="AN795" i="2"/>
  <c r="AZ794" i="2"/>
  <c r="AM794" i="2"/>
  <c r="AN794" i="2"/>
  <c r="AY792" i="2"/>
  <c r="AB797" i="2"/>
  <c r="AC797" i="2" s="1"/>
  <c r="AD797" i="2" s="1"/>
  <c r="AE797" i="2" s="1"/>
  <c r="AF797" i="2" s="1"/>
  <c r="AH797" i="2" s="1"/>
  <c r="AI797" i="2" s="1"/>
  <c r="AG797" i="2"/>
  <c r="H874" i="1"/>
  <c r="J874" i="1"/>
  <c r="I874" i="1"/>
  <c r="G875" i="1"/>
  <c r="K874" i="1"/>
  <c r="AA799" i="2" l="1"/>
  <c r="AU792" i="2"/>
  <c r="AW792" i="2" s="1"/>
  <c r="M802" i="2"/>
  <c r="AA798" i="2"/>
  <c r="AG798" i="2" s="1"/>
  <c r="J804" i="2"/>
  <c r="K804" i="2"/>
  <c r="BA797" i="2"/>
  <c r="AK797" i="2"/>
  <c r="AJ797" i="2"/>
  <c r="AZ796" i="2"/>
  <c r="AM796" i="2"/>
  <c r="AN796" i="2"/>
  <c r="O802" i="2"/>
  <c r="P802" i="2" s="1"/>
  <c r="Q802" i="2" s="1"/>
  <c r="R802" i="2" s="1"/>
  <c r="S802" i="2" s="1"/>
  <c r="U802" i="2" s="1"/>
  <c r="V802" i="2" s="1"/>
  <c r="T802" i="2"/>
  <c r="L803" i="2"/>
  <c r="AB798" i="2"/>
  <c r="AC798" i="2" s="1"/>
  <c r="AD798" i="2" s="1"/>
  <c r="AE798" i="2" s="1"/>
  <c r="AF798" i="2" s="1"/>
  <c r="AT795" i="2"/>
  <c r="AX795" i="2" s="1"/>
  <c r="AO795" i="2"/>
  <c r="AP795" i="2" s="1"/>
  <c r="AQ795" i="2" s="1"/>
  <c r="AR795" i="2" s="1"/>
  <c r="AS795" i="2" s="1"/>
  <c r="X800" i="2"/>
  <c r="W800" i="2"/>
  <c r="AG799" i="2"/>
  <c r="AB799" i="2"/>
  <c r="AC799" i="2" s="1"/>
  <c r="AD799" i="2" s="1"/>
  <c r="AE799" i="2" s="1"/>
  <c r="AF799" i="2" s="1"/>
  <c r="AH799" i="2" s="1"/>
  <c r="AI799" i="2" s="1"/>
  <c r="AO794" i="2"/>
  <c r="AP794" i="2" s="1"/>
  <c r="AQ794" i="2" s="1"/>
  <c r="AR794" i="2" s="1"/>
  <c r="AS794" i="2" s="1"/>
  <c r="AT794" i="2"/>
  <c r="AX794" i="2" s="1"/>
  <c r="B805" i="2"/>
  <c r="C805" i="2" s="1"/>
  <c r="D805" i="2" s="1"/>
  <c r="E805" i="2" s="1"/>
  <c r="F805" i="2" s="1"/>
  <c r="G805" i="2" s="1"/>
  <c r="H805" i="2" s="1"/>
  <c r="I805" i="2" s="1"/>
  <c r="A806" i="2"/>
  <c r="U801" i="2"/>
  <c r="V801" i="2" s="1"/>
  <c r="G876" i="1"/>
  <c r="H875" i="1"/>
  <c r="I875" i="1"/>
  <c r="J875" i="1"/>
  <c r="K875" i="1"/>
  <c r="AL797" i="2" l="1"/>
  <c r="Y800" i="2"/>
  <c r="L804" i="2"/>
  <c r="K805" i="2"/>
  <c r="J805" i="2"/>
  <c r="X802" i="2"/>
  <c r="W802" i="2"/>
  <c r="AM797" i="2"/>
  <c r="AZ797" i="2"/>
  <c r="AN797" i="2"/>
  <c r="M804" i="2"/>
  <c r="N804" i="2"/>
  <c r="Z800" i="2"/>
  <c r="AA800" i="2"/>
  <c r="AK799" i="2"/>
  <c r="AJ799" i="2"/>
  <c r="BA799" i="2"/>
  <c r="AY795" i="2"/>
  <c r="AU795" i="2"/>
  <c r="AW795" i="2" s="1"/>
  <c r="M803" i="2"/>
  <c r="N803" i="2"/>
  <c r="AT796" i="2"/>
  <c r="AX796" i="2" s="1"/>
  <c r="AO796" i="2"/>
  <c r="AP796" i="2" s="1"/>
  <c r="AQ796" i="2" s="1"/>
  <c r="AR796" i="2" s="1"/>
  <c r="AS796" i="2" s="1"/>
  <c r="X801" i="2"/>
  <c r="W801" i="2"/>
  <c r="B806" i="2"/>
  <c r="C806" i="2" s="1"/>
  <c r="D806" i="2" s="1"/>
  <c r="E806" i="2" s="1"/>
  <c r="F806" i="2" s="1"/>
  <c r="G806" i="2" s="1"/>
  <c r="H806" i="2" s="1"/>
  <c r="I806" i="2" s="1"/>
  <c r="A807" i="2"/>
  <c r="AY794" i="2"/>
  <c r="AU794" i="2"/>
  <c r="AW794" i="2" s="1"/>
  <c r="AH798" i="2"/>
  <c r="AI798" i="2" s="1"/>
  <c r="H876" i="1"/>
  <c r="G877" i="1"/>
  <c r="I876" i="1"/>
  <c r="J876" i="1"/>
  <c r="K876" i="1"/>
  <c r="L805" i="2" l="1"/>
  <c r="AL799" i="2"/>
  <c r="Y802" i="2"/>
  <c r="B807" i="2"/>
  <c r="C807" i="2" s="1"/>
  <c r="D807" i="2" s="1"/>
  <c r="E807" i="2" s="1"/>
  <c r="F807" i="2" s="1"/>
  <c r="G807" i="2" s="1"/>
  <c r="H807" i="2" s="1"/>
  <c r="I807" i="2" s="1"/>
  <c r="A808" i="2"/>
  <c r="O803" i="2"/>
  <c r="P803" i="2" s="1"/>
  <c r="Q803" i="2" s="1"/>
  <c r="R803" i="2" s="1"/>
  <c r="S803" i="2" s="1"/>
  <c r="T803" i="2"/>
  <c r="AM799" i="2"/>
  <c r="AZ799" i="2"/>
  <c r="AN799" i="2"/>
  <c r="AO797" i="2"/>
  <c r="AP797" i="2" s="1"/>
  <c r="AQ797" i="2" s="1"/>
  <c r="AR797" i="2" s="1"/>
  <c r="AS797" i="2" s="1"/>
  <c r="AT797" i="2"/>
  <c r="AX797" i="2" s="1"/>
  <c r="AJ798" i="2"/>
  <c r="AK798" i="2"/>
  <c r="BA798" i="2"/>
  <c r="AB800" i="2"/>
  <c r="AC800" i="2" s="1"/>
  <c r="AD800" i="2" s="1"/>
  <c r="AE800" i="2" s="1"/>
  <c r="AF800" i="2" s="1"/>
  <c r="AG800" i="2"/>
  <c r="M805" i="2"/>
  <c r="N805" i="2"/>
  <c r="Y801" i="2"/>
  <c r="K806" i="2"/>
  <c r="J806" i="2"/>
  <c r="AY796" i="2"/>
  <c r="AU796" i="2"/>
  <c r="AW796" i="2" s="1"/>
  <c r="T804" i="2"/>
  <c r="O804" i="2"/>
  <c r="P804" i="2" s="1"/>
  <c r="Q804" i="2" s="1"/>
  <c r="R804" i="2" s="1"/>
  <c r="S804" i="2" s="1"/>
  <c r="U804" i="2" s="1"/>
  <c r="V804" i="2" s="1"/>
  <c r="Z802" i="2"/>
  <c r="AA802" i="2"/>
  <c r="K877" i="1"/>
  <c r="H877" i="1"/>
  <c r="G878" i="1"/>
  <c r="J877" i="1"/>
  <c r="I877" i="1"/>
  <c r="L806" i="2" l="1"/>
  <c r="AH800" i="2"/>
  <c r="AI800" i="2" s="1"/>
  <c r="U803" i="2"/>
  <c r="V803" i="2" s="1"/>
  <c r="W803" i="2" s="1"/>
  <c r="J807" i="2"/>
  <c r="K807" i="2"/>
  <c r="Z801" i="2"/>
  <c r="AA801" i="2"/>
  <c r="BA800" i="2"/>
  <c r="AK800" i="2"/>
  <c r="AJ800" i="2"/>
  <c r="AO799" i="2"/>
  <c r="AP799" i="2" s="1"/>
  <c r="AQ799" i="2" s="1"/>
  <c r="AR799" i="2" s="1"/>
  <c r="AS799" i="2" s="1"/>
  <c r="AT799" i="2"/>
  <c r="AX799" i="2" s="1"/>
  <c r="A809" i="2"/>
  <c r="B808" i="2"/>
  <c r="C808" i="2" s="1"/>
  <c r="D808" i="2" s="1"/>
  <c r="E808" i="2" s="1"/>
  <c r="F808" i="2" s="1"/>
  <c r="G808" i="2" s="1"/>
  <c r="H808" i="2" s="1"/>
  <c r="I808" i="2" s="1"/>
  <c r="AL798" i="2"/>
  <c r="M806" i="2"/>
  <c r="N806" i="2"/>
  <c r="O805" i="2"/>
  <c r="P805" i="2" s="1"/>
  <c r="Q805" i="2" s="1"/>
  <c r="R805" i="2" s="1"/>
  <c r="S805" i="2" s="1"/>
  <c r="T805" i="2"/>
  <c r="W804" i="2"/>
  <c r="X804" i="2"/>
  <c r="AG802" i="2"/>
  <c r="AB802" i="2"/>
  <c r="AC802" i="2" s="1"/>
  <c r="AD802" i="2" s="1"/>
  <c r="AE802" i="2" s="1"/>
  <c r="AF802" i="2" s="1"/>
  <c r="AH802" i="2" s="1"/>
  <c r="AI802" i="2" s="1"/>
  <c r="AY797" i="2"/>
  <c r="AU797" i="2"/>
  <c r="AW797" i="2" s="1"/>
  <c r="J878" i="1"/>
  <c r="I878" i="1"/>
  <c r="H878" i="1"/>
  <c r="G879" i="1"/>
  <c r="K878" i="1"/>
  <c r="X803" i="2" l="1"/>
  <c r="AL800" i="2"/>
  <c r="U805" i="2"/>
  <c r="V805" i="2" s="1"/>
  <c r="Y804" i="2"/>
  <c r="Y803" i="2"/>
  <c r="L807" i="2"/>
  <c r="N807" i="2" s="1"/>
  <c r="K808" i="2"/>
  <c r="J808" i="2"/>
  <c r="AJ802" i="2"/>
  <c r="AK802" i="2"/>
  <c r="BA802" i="2"/>
  <c r="Z804" i="2"/>
  <c r="AA804" i="2"/>
  <c r="X805" i="2"/>
  <c r="W805" i="2"/>
  <c r="A810" i="2"/>
  <c r="B809" i="2"/>
  <c r="C809" i="2" s="1"/>
  <c r="D809" i="2" s="1"/>
  <c r="E809" i="2" s="1"/>
  <c r="F809" i="2" s="1"/>
  <c r="G809" i="2" s="1"/>
  <c r="H809" i="2" s="1"/>
  <c r="I809" i="2" s="1"/>
  <c r="AM798" i="2"/>
  <c r="AZ798" i="2"/>
  <c r="AN798" i="2"/>
  <c r="AM800" i="2"/>
  <c r="AZ800" i="2"/>
  <c r="AN800" i="2"/>
  <c r="AB801" i="2"/>
  <c r="AC801" i="2" s="1"/>
  <c r="AD801" i="2" s="1"/>
  <c r="AE801" i="2" s="1"/>
  <c r="AF801" i="2" s="1"/>
  <c r="AG801" i="2"/>
  <c r="Z803" i="2"/>
  <c r="AA803" i="2"/>
  <c r="T806" i="2"/>
  <c r="O806" i="2"/>
  <c r="P806" i="2" s="1"/>
  <c r="Q806" i="2" s="1"/>
  <c r="R806" i="2" s="1"/>
  <c r="S806" i="2" s="1"/>
  <c r="AY799" i="2"/>
  <c r="AU799" i="2"/>
  <c r="AW799" i="2" s="1"/>
  <c r="I879" i="1"/>
  <c r="G880" i="1"/>
  <c r="J879" i="1"/>
  <c r="K879" i="1"/>
  <c r="H879" i="1"/>
  <c r="L808" i="2" l="1"/>
  <c r="AH801" i="2"/>
  <c r="AI801" i="2" s="1"/>
  <c r="AJ801" i="2" s="1"/>
  <c r="M807" i="2"/>
  <c r="AL802" i="2"/>
  <c r="AZ802" i="2" s="1"/>
  <c r="J809" i="2"/>
  <c r="K809" i="2"/>
  <c r="AB803" i="2"/>
  <c r="AC803" i="2" s="1"/>
  <c r="AD803" i="2" s="1"/>
  <c r="AE803" i="2" s="1"/>
  <c r="AF803" i="2" s="1"/>
  <c r="AG803" i="2"/>
  <c r="AO798" i="2"/>
  <c r="AP798" i="2" s="1"/>
  <c r="AQ798" i="2" s="1"/>
  <c r="AR798" i="2" s="1"/>
  <c r="AS798" i="2" s="1"/>
  <c r="AT798" i="2"/>
  <c r="AX798" i="2" s="1"/>
  <c r="B810" i="2"/>
  <c r="C810" i="2" s="1"/>
  <c r="D810" i="2" s="1"/>
  <c r="E810" i="2" s="1"/>
  <c r="F810" i="2" s="1"/>
  <c r="G810" i="2" s="1"/>
  <c r="H810" i="2" s="1"/>
  <c r="I810" i="2" s="1"/>
  <c r="A811" i="2"/>
  <c r="T807" i="2"/>
  <c r="O807" i="2"/>
  <c r="P807" i="2" s="1"/>
  <c r="Q807" i="2" s="1"/>
  <c r="R807" i="2" s="1"/>
  <c r="S807" i="2" s="1"/>
  <c r="U807" i="2" s="1"/>
  <c r="V807" i="2" s="1"/>
  <c r="M808" i="2"/>
  <c r="N808" i="2"/>
  <c r="Y805" i="2"/>
  <c r="AT800" i="2"/>
  <c r="AX800" i="2" s="1"/>
  <c r="AO800" i="2"/>
  <c r="AP800" i="2" s="1"/>
  <c r="AQ800" i="2" s="1"/>
  <c r="AR800" i="2" s="1"/>
  <c r="AS800" i="2" s="1"/>
  <c r="AG804" i="2"/>
  <c r="AB804" i="2"/>
  <c r="AC804" i="2" s="1"/>
  <c r="AD804" i="2" s="1"/>
  <c r="AE804" i="2" s="1"/>
  <c r="AF804" i="2" s="1"/>
  <c r="U806" i="2"/>
  <c r="V806" i="2" s="1"/>
  <c r="J880" i="1"/>
  <c r="H880" i="1"/>
  <c r="G881" i="1"/>
  <c r="I880" i="1"/>
  <c r="K880" i="1"/>
  <c r="AH803" i="2" l="1"/>
  <c r="AI803" i="2" s="1"/>
  <c r="AN802" i="2"/>
  <c r="BA801" i="2"/>
  <c r="AK801" i="2"/>
  <c r="AM802" i="2"/>
  <c r="AO802" i="2" s="1"/>
  <c r="AP802" i="2" s="1"/>
  <c r="AQ802" i="2" s="1"/>
  <c r="AR802" i="2" s="1"/>
  <c r="AS802" i="2" s="1"/>
  <c r="L809" i="2"/>
  <c r="K810" i="2"/>
  <c r="J810" i="2"/>
  <c r="X807" i="2"/>
  <c r="W807" i="2"/>
  <c r="AY798" i="2"/>
  <c r="AU798" i="2"/>
  <c r="AW798" i="2" s="1"/>
  <c r="M809" i="2"/>
  <c r="N809" i="2"/>
  <c r="Z805" i="2"/>
  <c r="AA805" i="2"/>
  <c r="T808" i="2"/>
  <c r="O808" i="2"/>
  <c r="P808" i="2" s="1"/>
  <c r="Q808" i="2" s="1"/>
  <c r="R808" i="2" s="1"/>
  <c r="S808" i="2" s="1"/>
  <c r="AH804" i="2"/>
  <c r="AI804" i="2" s="1"/>
  <c r="BA803" i="2"/>
  <c r="AJ803" i="2"/>
  <c r="AK803" i="2"/>
  <c r="W806" i="2"/>
  <c r="X806" i="2"/>
  <c r="AY800" i="2"/>
  <c r="AU800" i="2"/>
  <c r="AW800" i="2" s="1"/>
  <c r="B811" i="2"/>
  <c r="C811" i="2" s="1"/>
  <c r="D811" i="2" s="1"/>
  <c r="E811" i="2" s="1"/>
  <c r="F811" i="2" s="1"/>
  <c r="G811" i="2" s="1"/>
  <c r="H811" i="2" s="1"/>
  <c r="I811" i="2" s="1"/>
  <c r="A812" i="2"/>
  <c r="AL801" i="2"/>
  <c r="I881" i="1"/>
  <c r="G882" i="1"/>
  <c r="H881" i="1"/>
  <c r="J881" i="1"/>
  <c r="K881" i="1"/>
  <c r="AT802" i="2" l="1"/>
  <c r="AX802" i="2" s="1"/>
  <c r="U808" i="2"/>
  <c r="V808" i="2" s="1"/>
  <c r="X808" i="2" s="1"/>
  <c r="L810" i="2"/>
  <c r="J811" i="2"/>
  <c r="K811" i="2"/>
  <c r="AY802" i="2"/>
  <c r="AU802" i="2"/>
  <c r="AW802" i="2" s="1"/>
  <c r="AJ804" i="2"/>
  <c r="BA804" i="2"/>
  <c r="AK804" i="2"/>
  <c r="AG805" i="2"/>
  <c r="AB805" i="2"/>
  <c r="AC805" i="2" s="1"/>
  <c r="AD805" i="2" s="1"/>
  <c r="AE805" i="2" s="1"/>
  <c r="AF805" i="2" s="1"/>
  <c r="AH805" i="2" s="1"/>
  <c r="AI805" i="2" s="1"/>
  <c r="Y806" i="2"/>
  <c r="M810" i="2"/>
  <c r="N810" i="2"/>
  <c r="T809" i="2"/>
  <c r="O809" i="2"/>
  <c r="P809" i="2" s="1"/>
  <c r="Q809" i="2" s="1"/>
  <c r="R809" i="2" s="1"/>
  <c r="S809" i="2" s="1"/>
  <c r="AL803" i="2"/>
  <c r="AZ801" i="2"/>
  <c r="AM801" i="2"/>
  <c r="AN801" i="2"/>
  <c r="B812" i="2"/>
  <c r="C812" i="2" s="1"/>
  <c r="D812" i="2" s="1"/>
  <c r="E812" i="2" s="1"/>
  <c r="F812" i="2" s="1"/>
  <c r="G812" i="2" s="1"/>
  <c r="H812" i="2" s="1"/>
  <c r="I812" i="2" s="1"/>
  <c r="A813" i="2"/>
  <c r="Y807" i="2"/>
  <c r="G883" i="1"/>
  <c r="I882" i="1"/>
  <c r="K882" i="1"/>
  <c r="H882" i="1"/>
  <c r="J882" i="1"/>
  <c r="W808" i="2" l="1"/>
  <c r="AL804" i="2"/>
  <c r="L811" i="2"/>
  <c r="AJ805" i="2"/>
  <c r="BA805" i="2"/>
  <c r="AK805" i="2"/>
  <c r="AZ804" i="2"/>
  <c r="AM804" i="2"/>
  <c r="AN804" i="2"/>
  <c r="M811" i="2"/>
  <c r="N811" i="2"/>
  <c r="J812" i="2"/>
  <c r="K812" i="2"/>
  <c r="Z807" i="2"/>
  <c r="AA807" i="2"/>
  <c r="Z806" i="2"/>
  <c r="AA806" i="2"/>
  <c r="U809" i="2"/>
  <c r="V809" i="2" s="1"/>
  <c r="AT801" i="2"/>
  <c r="AX801" i="2" s="1"/>
  <c r="AO801" i="2"/>
  <c r="AP801" i="2" s="1"/>
  <c r="AQ801" i="2" s="1"/>
  <c r="AR801" i="2" s="1"/>
  <c r="AS801" i="2" s="1"/>
  <c r="AM803" i="2"/>
  <c r="AZ803" i="2"/>
  <c r="AN803" i="2"/>
  <c r="O810" i="2"/>
  <c r="P810" i="2" s="1"/>
  <c r="Q810" i="2" s="1"/>
  <c r="R810" i="2" s="1"/>
  <c r="S810" i="2" s="1"/>
  <c r="T810" i="2"/>
  <c r="B813" i="2"/>
  <c r="C813" i="2" s="1"/>
  <c r="D813" i="2" s="1"/>
  <c r="E813" i="2" s="1"/>
  <c r="F813" i="2" s="1"/>
  <c r="G813" i="2" s="1"/>
  <c r="H813" i="2" s="1"/>
  <c r="I813" i="2" s="1"/>
  <c r="A814" i="2"/>
  <c r="Y808" i="2"/>
  <c r="I883" i="1"/>
  <c r="H883" i="1"/>
  <c r="K883" i="1"/>
  <c r="G884" i="1"/>
  <c r="J883" i="1"/>
  <c r="L812" i="2" l="1"/>
  <c r="U810" i="2"/>
  <c r="V810" i="2" s="1"/>
  <c r="W810" i="2" s="1"/>
  <c r="AL805" i="2"/>
  <c r="M812" i="2"/>
  <c r="N812" i="2"/>
  <c r="AT804" i="2"/>
  <c r="AX804" i="2" s="1"/>
  <c r="AO804" i="2"/>
  <c r="AP804" i="2" s="1"/>
  <c r="AQ804" i="2" s="1"/>
  <c r="AR804" i="2" s="1"/>
  <c r="AS804" i="2" s="1"/>
  <c r="AZ805" i="2"/>
  <c r="AM805" i="2"/>
  <c r="AN805" i="2"/>
  <c r="AY801" i="2"/>
  <c r="AU801" i="2"/>
  <c r="AW801" i="2" s="1"/>
  <c r="AB806" i="2"/>
  <c r="AC806" i="2" s="1"/>
  <c r="AD806" i="2" s="1"/>
  <c r="AE806" i="2" s="1"/>
  <c r="AF806" i="2" s="1"/>
  <c r="AG806" i="2"/>
  <c r="AO803" i="2"/>
  <c r="AP803" i="2" s="1"/>
  <c r="AQ803" i="2" s="1"/>
  <c r="AR803" i="2" s="1"/>
  <c r="AS803" i="2" s="1"/>
  <c r="AT803" i="2"/>
  <c r="AX803" i="2" s="1"/>
  <c r="X809" i="2"/>
  <c r="W809" i="2"/>
  <c r="AB807" i="2"/>
  <c r="AC807" i="2" s="1"/>
  <c r="AD807" i="2" s="1"/>
  <c r="AE807" i="2" s="1"/>
  <c r="AF807" i="2" s="1"/>
  <c r="AG807" i="2"/>
  <c r="T811" i="2"/>
  <c r="O811" i="2"/>
  <c r="P811" i="2" s="1"/>
  <c r="Q811" i="2" s="1"/>
  <c r="R811" i="2" s="1"/>
  <c r="S811" i="2" s="1"/>
  <c r="J813" i="2"/>
  <c r="K813" i="2"/>
  <c r="Z808" i="2"/>
  <c r="AA808" i="2"/>
  <c r="A815" i="2"/>
  <c r="B814" i="2"/>
  <c r="C814" i="2" s="1"/>
  <c r="D814" i="2" s="1"/>
  <c r="E814" i="2" s="1"/>
  <c r="F814" i="2" s="1"/>
  <c r="G814" i="2" s="1"/>
  <c r="H814" i="2" s="1"/>
  <c r="I814" i="2" s="1"/>
  <c r="G885" i="1"/>
  <c r="H884" i="1"/>
  <c r="J884" i="1"/>
  <c r="K884" i="1"/>
  <c r="I884" i="1"/>
  <c r="U811" i="2" l="1"/>
  <c r="V811" i="2" s="1"/>
  <c r="AH807" i="2"/>
  <c r="AI807" i="2" s="1"/>
  <c r="BA807" i="2" s="1"/>
  <c r="X810" i="2"/>
  <c r="Y809" i="2"/>
  <c r="Y810" i="2"/>
  <c r="L813" i="2"/>
  <c r="N813" i="2" s="1"/>
  <c r="K814" i="2"/>
  <c r="J814" i="2"/>
  <c r="X811" i="2"/>
  <c r="W811" i="2"/>
  <c r="Z809" i="2"/>
  <c r="AA809" i="2"/>
  <c r="Z810" i="2"/>
  <c r="AA810" i="2"/>
  <c r="AK807" i="2"/>
  <c r="AJ807" i="2"/>
  <c r="AY803" i="2"/>
  <c r="AU803" i="2"/>
  <c r="AW803" i="2" s="1"/>
  <c r="AY804" i="2"/>
  <c r="AU804" i="2"/>
  <c r="AW804" i="2" s="1"/>
  <c r="A816" i="2"/>
  <c r="B815" i="2"/>
  <c r="C815" i="2" s="1"/>
  <c r="D815" i="2" s="1"/>
  <c r="E815" i="2" s="1"/>
  <c r="F815" i="2" s="1"/>
  <c r="G815" i="2" s="1"/>
  <c r="H815" i="2" s="1"/>
  <c r="I815" i="2" s="1"/>
  <c r="O812" i="2"/>
  <c r="P812" i="2" s="1"/>
  <c r="Q812" i="2" s="1"/>
  <c r="R812" i="2" s="1"/>
  <c r="S812" i="2" s="1"/>
  <c r="T812" i="2"/>
  <c r="M813" i="2"/>
  <c r="AB808" i="2"/>
  <c r="AC808" i="2" s="1"/>
  <c r="AD808" i="2" s="1"/>
  <c r="AE808" i="2" s="1"/>
  <c r="AF808" i="2" s="1"/>
  <c r="AH808" i="2" s="1"/>
  <c r="AI808" i="2" s="1"/>
  <c r="AG808" i="2"/>
  <c r="AT805" i="2"/>
  <c r="AX805" i="2" s="1"/>
  <c r="AO805" i="2"/>
  <c r="AP805" i="2" s="1"/>
  <c r="AQ805" i="2" s="1"/>
  <c r="AR805" i="2" s="1"/>
  <c r="AS805" i="2" s="1"/>
  <c r="AH806" i="2"/>
  <c r="AI806" i="2" s="1"/>
  <c r="I885" i="1"/>
  <c r="K885" i="1"/>
  <c r="G886" i="1"/>
  <c r="H885" i="1"/>
  <c r="J885" i="1"/>
  <c r="U812" i="2" l="1"/>
  <c r="V812" i="2" s="1"/>
  <c r="Y811" i="2"/>
  <c r="AJ806" i="2"/>
  <c r="BA806" i="2"/>
  <c r="AK806" i="2"/>
  <c r="J815" i="2"/>
  <c r="K815" i="2"/>
  <c r="AB809" i="2"/>
  <c r="AC809" i="2" s="1"/>
  <c r="AD809" i="2" s="1"/>
  <c r="AE809" i="2" s="1"/>
  <c r="AF809" i="2" s="1"/>
  <c r="AG809" i="2"/>
  <c r="X812" i="2"/>
  <c r="W812" i="2"/>
  <c r="AL807" i="2"/>
  <c r="L814" i="2"/>
  <c r="AJ808" i="2"/>
  <c r="BA808" i="2"/>
  <c r="AK808" i="2"/>
  <c r="O813" i="2"/>
  <c r="P813" i="2" s="1"/>
  <c r="Q813" i="2" s="1"/>
  <c r="R813" i="2" s="1"/>
  <c r="S813" i="2" s="1"/>
  <c r="U813" i="2" s="1"/>
  <c r="V813" i="2" s="1"/>
  <c r="T813" i="2"/>
  <c r="AB810" i="2"/>
  <c r="AC810" i="2" s="1"/>
  <c r="AD810" i="2" s="1"/>
  <c r="AE810" i="2" s="1"/>
  <c r="AF810" i="2" s="1"/>
  <c r="AG810" i="2"/>
  <c r="AY805" i="2"/>
  <c r="AU805" i="2"/>
  <c r="AW805" i="2" s="1"/>
  <c r="A817" i="2"/>
  <c r="B816" i="2"/>
  <c r="C816" i="2" s="1"/>
  <c r="D816" i="2" s="1"/>
  <c r="E816" i="2" s="1"/>
  <c r="F816" i="2" s="1"/>
  <c r="G816" i="2" s="1"/>
  <c r="H816" i="2" s="1"/>
  <c r="I816" i="2" s="1"/>
  <c r="Z811" i="2"/>
  <c r="AA811" i="2"/>
  <c r="G887" i="1"/>
  <c r="J886" i="1"/>
  <c r="K886" i="1"/>
  <c r="I886" i="1"/>
  <c r="H886" i="1"/>
  <c r="AH810" i="2" l="1"/>
  <c r="AI810" i="2" s="1"/>
  <c r="AJ810" i="2" s="1"/>
  <c r="AH809" i="2"/>
  <c r="AI809" i="2" s="1"/>
  <c r="BA809" i="2" s="1"/>
  <c r="Y812" i="2"/>
  <c r="AL806" i="2"/>
  <c r="J816" i="2"/>
  <c r="K816" i="2"/>
  <c r="A818" i="2"/>
  <c r="B817" i="2"/>
  <c r="C817" i="2" s="1"/>
  <c r="D817" i="2" s="1"/>
  <c r="E817" i="2" s="1"/>
  <c r="F817" i="2" s="1"/>
  <c r="G817" i="2" s="1"/>
  <c r="H817" i="2" s="1"/>
  <c r="I817" i="2" s="1"/>
  <c r="BA810" i="2"/>
  <c r="AK810" i="2"/>
  <c r="Z812" i="2"/>
  <c r="AA812" i="2"/>
  <c r="AZ806" i="2"/>
  <c r="AM806" i="2"/>
  <c r="AN806" i="2"/>
  <c r="AZ807" i="2"/>
  <c r="AM807" i="2"/>
  <c r="AN807" i="2"/>
  <c r="AG811" i="2"/>
  <c r="AB811" i="2"/>
  <c r="AC811" i="2" s="1"/>
  <c r="AD811" i="2" s="1"/>
  <c r="AE811" i="2" s="1"/>
  <c r="AF811" i="2" s="1"/>
  <c r="AH811" i="2" s="1"/>
  <c r="AI811" i="2" s="1"/>
  <c r="W813" i="2"/>
  <c r="X813" i="2"/>
  <c r="M814" i="2"/>
  <c r="N814" i="2"/>
  <c r="AL808" i="2"/>
  <c r="L815" i="2"/>
  <c r="I887" i="1"/>
  <c r="J887" i="1"/>
  <c r="K887" i="1"/>
  <c r="G888" i="1"/>
  <c r="H887" i="1"/>
  <c r="AK809" i="2" l="1"/>
  <c r="AJ809" i="2"/>
  <c r="AL810" i="2"/>
  <c r="Y813" i="2"/>
  <c r="AA813" i="2" s="1"/>
  <c r="M815" i="2"/>
  <c r="N815" i="2"/>
  <c r="AO807" i="2"/>
  <c r="AP807" i="2" s="1"/>
  <c r="AQ807" i="2" s="1"/>
  <c r="AR807" i="2" s="1"/>
  <c r="AS807" i="2" s="1"/>
  <c r="AT807" i="2"/>
  <c r="AX807" i="2" s="1"/>
  <c r="J817" i="2"/>
  <c r="K817" i="2"/>
  <c r="L816" i="2"/>
  <c r="O814" i="2"/>
  <c r="P814" i="2" s="1"/>
  <c r="Q814" i="2" s="1"/>
  <c r="R814" i="2" s="1"/>
  <c r="S814" i="2" s="1"/>
  <c r="U814" i="2" s="1"/>
  <c r="V814" i="2" s="1"/>
  <c r="T814" i="2"/>
  <c r="AO806" i="2"/>
  <c r="AP806" i="2" s="1"/>
  <c r="AQ806" i="2" s="1"/>
  <c r="AR806" i="2" s="1"/>
  <c r="AS806" i="2" s="1"/>
  <c r="AT806" i="2"/>
  <c r="AX806" i="2" s="1"/>
  <c r="BA811" i="2"/>
  <c r="AK811" i="2"/>
  <c r="AJ811" i="2"/>
  <c r="AB812" i="2"/>
  <c r="AC812" i="2" s="1"/>
  <c r="AD812" i="2" s="1"/>
  <c r="AE812" i="2" s="1"/>
  <c r="AF812" i="2" s="1"/>
  <c r="AG812" i="2"/>
  <c r="A819" i="2"/>
  <c r="B818" i="2"/>
  <c r="C818" i="2" s="1"/>
  <c r="D818" i="2" s="1"/>
  <c r="E818" i="2" s="1"/>
  <c r="F818" i="2" s="1"/>
  <c r="G818" i="2" s="1"/>
  <c r="H818" i="2" s="1"/>
  <c r="I818" i="2" s="1"/>
  <c r="AM808" i="2"/>
  <c r="AZ808" i="2"/>
  <c r="AN808" i="2"/>
  <c r="AM810" i="2"/>
  <c r="AZ810" i="2"/>
  <c r="AN810" i="2"/>
  <c r="I888" i="1"/>
  <c r="K888" i="1"/>
  <c r="H888" i="1"/>
  <c r="J888" i="1"/>
  <c r="G889" i="1"/>
  <c r="AL809" i="2" l="1"/>
  <c r="AZ809" i="2" s="1"/>
  <c r="AN809" i="2"/>
  <c r="Z813" i="2"/>
  <c r="AH812" i="2"/>
  <c r="AI812" i="2" s="1"/>
  <c r="BA812" i="2" s="1"/>
  <c r="L817" i="2"/>
  <c r="M817" i="2" s="1"/>
  <c r="AL811" i="2"/>
  <c r="AM811" i="2" s="1"/>
  <c r="J818" i="2"/>
  <c r="K818" i="2"/>
  <c r="AB813" i="2"/>
  <c r="AC813" i="2" s="1"/>
  <c r="AD813" i="2" s="1"/>
  <c r="AE813" i="2" s="1"/>
  <c r="AF813" i="2" s="1"/>
  <c r="AH813" i="2" s="1"/>
  <c r="AI813" i="2" s="1"/>
  <c r="AG813" i="2"/>
  <c r="O815" i="2"/>
  <c r="P815" i="2" s="1"/>
  <c r="Q815" i="2" s="1"/>
  <c r="R815" i="2" s="1"/>
  <c r="S815" i="2" s="1"/>
  <c r="T815" i="2"/>
  <c r="AO810" i="2"/>
  <c r="AP810" i="2" s="1"/>
  <c r="AQ810" i="2" s="1"/>
  <c r="AR810" i="2" s="1"/>
  <c r="AS810" i="2" s="1"/>
  <c r="AT810" i="2"/>
  <c r="AX810" i="2" s="1"/>
  <c r="AT808" i="2"/>
  <c r="AX808" i="2" s="1"/>
  <c r="AO808" i="2"/>
  <c r="AP808" i="2" s="1"/>
  <c r="AQ808" i="2" s="1"/>
  <c r="AR808" i="2" s="1"/>
  <c r="AS808" i="2" s="1"/>
  <c r="B819" i="2"/>
  <c r="C819" i="2" s="1"/>
  <c r="D819" i="2" s="1"/>
  <c r="E819" i="2" s="1"/>
  <c r="F819" i="2" s="1"/>
  <c r="G819" i="2" s="1"/>
  <c r="H819" i="2" s="1"/>
  <c r="I819" i="2" s="1"/>
  <c r="A820" i="2"/>
  <c r="AY806" i="2"/>
  <c r="AU806" i="2"/>
  <c r="AW806" i="2" s="1"/>
  <c r="M816" i="2"/>
  <c r="N816" i="2"/>
  <c r="AY807" i="2"/>
  <c r="AU807" i="2"/>
  <c r="AW807" i="2" s="1"/>
  <c r="W814" i="2"/>
  <c r="X814" i="2"/>
  <c r="I889" i="1"/>
  <c r="G890" i="1"/>
  <c r="H889" i="1"/>
  <c r="K889" i="1"/>
  <c r="J889" i="1"/>
  <c r="AJ812" i="2" l="1"/>
  <c r="AM809" i="2"/>
  <c r="AK812" i="2"/>
  <c r="U815" i="2"/>
  <c r="V815" i="2" s="1"/>
  <c r="W815" i="2" s="1"/>
  <c r="N817" i="2"/>
  <c r="AN811" i="2"/>
  <c r="AO811" i="2" s="1"/>
  <c r="AP811" i="2" s="1"/>
  <c r="AQ811" i="2" s="1"/>
  <c r="AR811" i="2" s="1"/>
  <c r="AS811" i="2" s="1"/>
  <c r="L818" i="2"/>
  <c r="N818" i="2" s="1"/>
  <c r="AZ811" i="2"/>
  <c r="AL812" i="2"/>
  <c r="AM812" i="2" s="1"/>
  <c r="J819" i="2"/>
  <c r="K819" i="2"/>
  <c r="AY810" i="2"/>
  <c r="AU810" i="2"/>
  <c r="AW810" i="2" s="1"/>
  <c r="O817" i="2"/>
  <c r="P817" i="2" s="1"/>
  <c r="Q817" i="2" s="1"/>
  <c r="R817" i="2" s="1"/>
  <c r="S817" i="2" s="1"/>
  <c r="U817" i="2" s="1"/>
  <c r="V817" i="2" s="1"/>
  <c r="T817" i="2"/>
  <c r="M818" i="2"/>
  <c r="T816" i="2"/>
  <c r="O816" i="2"/>
  <c r="P816" i="2" s="1"/>
  <c r="Q816" i="2" s="1"/>
  <c r="R816" i="2" s="1"/>
  <c r="S816" i="2" s="1"/>
  <c r="B820" i="2"/>
  <c r="C820" i="2" s="1"/>
  <c r="D820" i="2" s="1"/>
  <c r="E820" i="2" s="1"/>
  <c r="F820" i="2" s="1"/>
  <c r="G820" i="2" s="1"/>
  <c r="H820" i="2" s="1"/>
  <c r="I820" i="2" s="1"/>
  <c r="A821" i="2"/>
  <c r="BA813" i="2"/>
  <c r="AJ813" i="2"/>
  <c r="AK813" i="2"/>
  <c r="AY808" i="2"/>
  <c r="AU808" i="2"/>
  <c r="AW808" i="2" s="1"/>
  <c r="Y814" i="2"/>
  <c r="H890" i="1"/>
  <c r="K890" i="1"/>
  <c r="I890" i="1"/>
  <c r="G891" i="1"/>
  <c r="J890" i="1"/>
  <c r="X815" i="2" l="1"/>
  <c r="AT811" i="2"/>
  <c r="AX811" i="2" s="1"/>
  <c r="AT809" i="2"/>
  <c r="AX809" i="2" s="1"/>
  <c r="AO809" i="2"/>
  <c r="AP809" i="2" s="1"/>
  <c r="AQ809" i="2" s="1"/>
  <c r="AR809" i="2" s="1"/>
  <c r="AS809" i="2" s="1"/>
  <c r="AN812" i="2"/>
  <c r="AO812" i="2" s="1"/>
  <c r="AP812" i="2" s="1"/>
  <c r="AQ812" i="2" s="1"/>
  <c r="AR812" i="2" s="1"/>
  <c r="AS812" i="2" s="1"/>
  <c r="AZ812" i="2"/>
  <c r="AL813" i="2"/>
  <c r="AN813" i="2" s="1"/>
  <c r="L819" i="2"/>
  <c r="J820" i="2"/>
  <c r="K820" i="2"/>
  <c r="X817" i="2"/>
  <c r="W817" i="2"/>
  <c r="M819" i="2"/>
  <c r="N819" i="2"/>
  <c r="U816" i="2"/>
  <c r="V816" i="2" s="1"/>
  <c r="AZ813" i="2"/>
  <c r="Z814" i="2"/>
  <c r="AA814" i="2"/>
  <c r="B821" i="2"/>
  <c r="C821" i="2" s="1"/>
  <c r="D821" i="2" s="1"/>
  <c r="E821" i="2" s="1"/>
  <c r="F821" i="2" s="1"/>
  <c r="G821" i="2" s="1"/>
  <c r="H821" i="2" s="1"/>
  <c r="I821" i="2" s="1"/>
  <c r="A822" i="2"/>
  <c r="T818" i="2"/>
  <c r="O818" i="2"/>
  <c r="P818" i="2" s="1"/>
  <c r="Q818" i="2" s="1"/>
  <c r="R818" i="2" s="1"/>
  <c r="S818" i="2" s="1"/>
  <c r="U818" i="2" s="1"/>
  <c r="V818" i="2" s="1"/>
  <c r="Y815" i="2"/>
  <c r="AY811" i="2"/>
  <c r="AU811" i="2"/>
  <c r="AW811" i="2" s="1"/>
  <c r="G892" i="1"/>
  <c r="I891" i="1"/>
  <c r="K891" i="1"/>
  <c r="H891" i="1"/>
  <c r="J891" i="1"/>
  <c r="AM813" i="2" l="1"/>
  <c r="AY809" i="2"/>
  <c r="AU809" i="2"/>
  <c r="AW809" i="2" s="1"/>
  <c r="AT812" i="2"/>
  <c r="AX812" i="2" s="1"/>
  <c r="L820" i="2"/>
  <c r="K821" i="2"/>
  <c r="J821" i="2"/>
  <c r="W818" i="2"/>
  <c r="X818" i="2"/>
  <c r="AT813" i="2"/>
  <c r="AX813" i="2" s="1"/>
  <c r="AO813" i="2"/>
  <c r="AP813" i="2" s="1"/>
  <c r="AQ813" i="2" s="1"/>
  <c r="AR813" i="2" s="1"/>
  <c r="AS813" i="2" s="1"/>
  <c r="O819" i="2"/>
  <c r="P819" i="2" s="1"/>
  <c r="Q819" i="2" s="1"/>
  <c r="R819" i="2" s="1"/>
  <c r="S819" i="2" s="1"/>
  <c r="U819" i="2" s="1"/>
  <c r="V819" i="2" s="1"/>
  <c r="T819" i="2"/>
  <c r="M820" i="2"/>
  <c r="N820" i="2"/>
  <c r="Z815" i="2"/>
  <c r="AA815" i="2"/>
  <c r="AY812" i="2"/>
  <c r="AB814" i="2"/>
  <c r="AC814" i="2" s="1"/>
  <c r="AD814" i="2" s="1"/>
  <c r="AE814" i="2" s="1"/>
  <c r="AF814" i="2" s="1"/>
  <c r="AG814" i="2"/>
  <c r="X816" i="2"/>
  <c r="W816" i="2"/>
  <c r="B822" i="2"/>
  <c r="C822" i="2" s="1"/>
  <c r="D822" i="2" s="1"/>
  <c r="E822" i="2" s="1"/>
  <c r="F822" i="2" s="1"/>
  <c r="G822" i="2" s="1"/>
  <c r="H822" i="2" s="1"/>
  <c r="I822" i="2" s="1"/>
  <c r="A823" i="2"/>
  <c r="Y817" i="2"/>
  <c r="I892" i="1"/>
  <c r="G893" i="1"/>
  <c r="J892" i="1"/>
  <c r="H892" i="1"/>
  <c r="K892" i="1"/>
  <c r="AH814" i="2" l="1"/>
  <c r="AI814" i="2" s="1"/>
  <c r="Y816" i="2"/>
  <c r="AU812" i="2"/>
  <c r="AW812" i="2" s="1"/>
  <c r="Y818" i="2"/>
  <c r="AA818" i="2" s="1"/>
  <c r="J822" i="2"/>
  <c r="K822" i="2"/>
  <c r="Z817" i="2"/>
  <c r="AA817" i="2"/>
  <c r="A824" i="2"/>
  <c r="B823" i="2"/>
  <c r="C823" i="2" s="1"/>
  <c r="D823" i="2" s="1"/>
  <c r="E823" i="2" s="1"/>
  <c r="F823" i="2" s="1"/>
  <c r="G823" i="2" s="1"/>
  <c r="H823" i="2" s="1"/>
  <c r="I823" i="2" s="1"/>
  <c r="O820" i="2"/>
  <c r="P820" i="2" s="1"/>
  <c r="Q820" i="2" s="1"/>
  <c r="R820" i="2" s="1"/>
  <c r="S820" i="2" s="1"/>
  <c r="T820" i="2"/>
  <c r="Z816" i="2"/>
  <c r="AA816" i="2"/>
  <c r="AY813" i="2"/>
  <c r="AU813" i="2"/>
  <c r="AW813" i="2" s="1"/>
  <c r="L821" i="2"/>
  <c r="X819" i="2"/>
  <c r="W819" i="2"/>
  <c r="BA814" i="2"/>
  <c r="AK814" i="2"/>
  <c r="AJ814" i="2"/>
  <c r="AB815" i="2"/>
  <c r="AC815" i="2" s="1"/>
  <c r="AD815" i="2" s="1"/>
  <c r="AE815" i="2" s="1"/>
  <c r="AF815" i="2" s="1"/>
  <c r="AH815" i="2" s="1"/>
  <c r="AI815" i="2" s="1"/>
  <c r="AG815" i="2"/>
  <c r="H893" i="1"/>
  <c r="J893" i="1"/>
  <c r="I893" i="1"/>
  <c r="G894" i="1"/>
  <c r="K893" i="1"/>
  <c r="Z818" i="2" l="1"/>
  <c r="Y819" i="2"/>
  <c r="U820" i="2"/>
  <c r="V820" i="2" s="1"/>
  <c r="L822" i="2"/>
  <c r="J823" i="2"/>
  <c r="K823" i="2"/>
  <c r="B824" i="2"/>
  <c r="C824" i="2" s="1"/>
  <c r="D824" i="2" s="1"/>
  <c r="E824" i="2" s="1"/>
  <c r="F824" i="2" s="1"/>
  <c r="G824" i="2" s="1"/>
  <c r="H824" i="2" s="1"/>
  <c r="I824" i="2" s="1"/>
  <c r="A825" i="2"/>
  <c r="M822" i="2"/>
  <c r="N822" i="2"/>
  <c r="X820" i="2"/>
  <c r="W820" i="2"/>
  <c r="Z819" i="2"/>
  <c r="AA819" i="2"/>
  <c r="AG818" i="2"/>
  <c r="AB818" i="2"/>
  <c r="AC818" i="2" s="1"/>
  <c r="AD818" i="2" s="1"/>
  <c r="AE818" i="2" s="1"/>
  <c r="AF818" i="2" s="1"/>
  <c r="AH818" i="2" s="1"/>
  <c r="AI818" i="2" s="1"/>
  <c r="AB817" i="2"/>
  <c r="AC817" i="2" s="1"/>
  <c r="AD817" i="2" s="1"/>
  <c r="AE817" i="2" s="1"/>
  <c r="AF817" i="2" s="1"/>
  <c r="AG817" i="2"/>
  <c r="AL814" i="2"/>
  <c r="AJ815" i="2"/>
  <c r="BA815" i="2"/>
  <c r="AK815" i="2"/>
  <c r="M821" i="2"/>
  <c r="N821" i="2"/>
  <c r="AB816" i="2"/>
  <c r="AC816" i="2" s="1"/>
  <c r="AD816" i="2" s="1"/>
  <c r="AE816" i="2" s="1"/>
  <c r="AF816" i="2" s="1"/>
  <c r="AH816" i="2" s="1"/>
  <c r="AI816" i="2" s="1"/>
  <c r="AG816" i="2"/>
  <c r="G895" i="1"/>
  <c r="J894" i="1"/>
  <c r="H894" i="1"/>
  <c r="K894" i="1"/>
  <c r="I894" i="1"/>
  <c r="Y820" i="2" l="1"/>
  <c r="AA820" i="2" s="1"/>
  <c r="AL815" i="2"/>
  <c r="K824" i="2"/>
  <c r="J824" i="2"/>
  <c r="AZ815" i="2"/>
  <c r="AM815" i="2"/>
  <c r="AN815" i="2"/>
  <c r="L823" i="2"/>
  <c r="T821" i="2"/>
  <c r="O821" i="2"/>
  <c r="P821" i="2" s="1"/>
  <c r="Q821" i="2" s="1"/>
  <c r="R821" i="2" s="1"/>
  <c r="S821" i="2" s="1"/>
  <c r="U821" i="2" s="1"/>
  <c r="V821" i="2" s="1"/>
  <c r="AZ814" i="2"/>
  <c r="AM814" i="2"/>
  <c r="AN814" i="2"/>
  <c r="AK818" i="2"/>
  <c r="BA818" i="2"/>
  <c r="AJ818" i="2"/>
  <c r="Z820" i="2"/>
  <c r="BA816" i="2"/>
  <c r="AJ816" i="2"/>
  <c r="AK816" i="2"/>
  <c r="AB819" i="2"/>
  <c r="AC819" i="2" s="1"/>
  <c r="AD819" i="2" s="1"/>
  <c r="AE819" i="2" s="1"/>
  <c r="AF819" i="2" s="1"/>
  <c r="AG819" i="2"/>
  <c r="O822" i="2"/>
  <c r="P822" i="2" s="1"/>
  <c r="Q822" i="2" s="1"/>
  <c r="R822" i="2" s="1"/>
  <c r="S822" i="2" s="1"/>
  <c r="T822" i="2"/>
  <c r="A826" i="2"/>
  <c r="B825" i="2"/>
  <c r="C825" i="2" s="1"/>
  <c r="D825" i="2" s="1"/>
  <c r="E825" i="2" s="1"/>
  <c r="F825" i="2" s="1"/>
  <c r="G825" i="2" s="1"/>
  <c r="H825" i="2" s="1"/>
  <c r="I825" i="2" s="1"/>
  <c r="AH817" i="2"/>
  <c r="AI817" i="2" s="1"/>
  <c r="H895" i="1"/>
  <c r="K895" i="1"/>
  <c r="I895" i="1"/>
  <c r="J895" i="1"/>
  <c r="G896" i="1"/>
  <c r="L824" i="2" l="1"/>
  <c r="U822" i="2"/>
  <c r="V822" i="2" s="1"/>
  <c r="AH819" i="2"/>
  <c r="AI819" i="2" s="1"/>
  <c r="AL816" i="2"/>
  <c r="J825" i="2"/>
  <c r="K825" i="2"/>
  <c r="A827" i="2"/>
  <c r="B826" i="2"/>
  <c r="C826" i="2" s="1"/>
  <c r="D826" i="2" s="1"/>
  <c r="E826" i="2" s="1"/>
  <c r="F826" i="2" s="1"/>
  <c r="G826" i="2" s="1"/>
  <c r="H826" i="2" s="1"/>
  <c r="I826" i="2" s="1"/>
  <c r="AK817" i="2"/>
  <c r="AJ817" i="2"/>
  <c r="BA817" i="2"/>
  <c r="X822" i="2"/>
  <c r="W822" i="2"/>
  <c r="AZ816" i="2"/>
  <c r="AM816" i="2"/>
  <c r="AN816" i="2"/>
  <c r="AO814" i="2"/>
  <c r="AP814" i="2" s="1"/>
  <c r="AQ814" i="2" s="1"/>
  <c r="AR814" i="2" s="1"/>
  <c r="AS814" i="2" s="1"/>
  <c r="AT814" i="2"/>
  <c r="AX814" i="2" s="1"/>
  <c r="M823" i="2"/>
  <c r="N823" i="2"/>
  <c r="M824" i="2"/>
  <c r="N824" i="2"/>
  <c r="AL818" i="2"/>
  <c r="AB820" i="2"/>
  <c r="AC820" i="2" s="1"/>
  <c r="AD820" i="2" s="1"/>
  <c r="AE820" i="2" s="1"/>
  <c r="AF820" i="2" s="1"/>
  <c r="AG820" i="2"/>
  <c r="BA819" i="2"/>
  <c r="AK819" i="2"/>
  <c r="AJ819" i="2"/>
  <c r="X821" i="2"/>
  <c r="W821" i="2"/>
  <c r="AO815" i="2"/>
  <c r="AP815" i="2" s="1"/>
  <c r="AQ815" i="2" s="1"/>
  <c r="AR815" i="2" s="1"/>
  <c r="AS815" i="2" s="1"/>
  <c r="AT815" i="2"/>
  <c r="AX815" i="2" s="1"/>
  <c r="G897" i="1"/>
  <c r="J896" i="1"/>
  <c r="K896" i="1"/>
  <c r="I896" i="1"/>
  <c r="H896" i="1"/>
  <c r="AL819" i="2" l="1"/>
  <c r="AL817" i="2"/>
  <c r="Y822" i="2"/>
  <c r="AA822" i="2" s="1"/>
  <c r="L825" i="2"/>
  <c r="AM817" i="2"/>
  <c r="AZ817" i="2"/>
  <c r="AN817" i="2"/>
  <c r="J826" i="2"/>
  <c r="K826" i="2"/>
  <c r="M825" i="2"/>
  <c r="N825" i="2"/>
  <c r="Y821" i="2"/>
  <c r="AY815" i="2"/>
  <c r="AU815" i="2"/>
  <c r="AW815" i="2" s="1"/>
  <c r="AM818" i="2"/>
  <c r="AZ818" i="2"/>
  <c r="AN818" i="2"/>
  <c r="O823" i="2"/>
  <c r="P823" i="2" s="1"/>
  <c r="Q823" i="2" s="1"/>
  <c r="R823" i="2" s="1"/>
  <c r="S823" i="2" s="1"/>
  <c r="T823" i="2"/>
  <c r="AO816" i="2"/>
  <c r="AP816" i="2" s="1"/>
  <c r="AQ816" i="2" s="1"/>
  <c r="AR816" i="2" s="1"/>
  <c r="AS816" i="2" s="1"/>
  <c r="AT816" i="2"/>
  <c r="AX816" i="2" s="1"/>
  <c r="AM819" i="2"/>
  <c r="AZ819" i="2"/>
  <c r="AN819" i="2"/>
  <c r="B827" i="2"/>
  <c r="C827" i="2" s="1"/>
  <c r="D827" i="2" s="1"/>
  <c r="E827" i="2" s="1"/>
  <c r="F827" i="2" s="1"/>
  <c r="G827" i="2" s="1"/>
  <c r="H827" i="2" s="1"/>
  <c r="I827" i="2" s="1"/>
  <c r="A828" i="2"/>
  <c r="AH820" i="2"/>
  <c r="AI820" i="2" s="1"/>
  <c r="T824" i="2"/>
  <c r="O824" i="2"/>
  <c r="P824" i="2" s="1"/>
  <c r="Q824" i="2" s="1"/>
  <c r="R824" i="2" s="1"/>
  <c r="S824" i="2" s="1"/>
  <c r="U824" i="2" s="1"/>
  <c r="V824" i="2" s="1"/>
  <c r="AY814" i="2"/>
  <c r="AU814" i="2"/>
  <c r="AW814" i="2" s="1"/>
  <c r="Z822" i="2"/>
  <c r="I897" i="1"/>
  <c r="J897" i="1"/>
  <c r="G898" i="1"/>
  <c r="K897" i="1"/>
  <c r="H897" i="1"/>
  <c r="U823" i="2" l="1"/>
  <c r="V823" i="2" s="1"/>
  <c r="J827" i="2"/>
  <c r="K827" i="2"/>
  <c r="AO817" i="2"/>
  <c r="AP817" i="2" s="1"/>
  <c r="AQ817" i="2" s="1"/>
  <c r="AR817" i="2" s="1"/>
  <c r="AS817" i="2" s="1"/>
  <c r="AT817" i="2"/>
  <c r="AX817" i="2" s="1"/>
  <c r="AJ820" i="2"/>
  <c r="BA820" i="2"/>
  <c r="AK820" i="2"/>
  <c r="B828" i="2"/>
  <c r="C828" i="2" s="1"/>
  <c r="D828" i="2" s="1"/>
  <c r="E828" i="2" s="1"/>
  <c r="F828" i="2" s="1"/>
  <c r="G828" i="2" s="1"/>
  <c r="H828" i="2" s="1"/>
  <c r="I828" i="2" s="1"/>
  <c r="A829" i="2"/>
  <c r="AO819" i="2"/>
  <c r="AP819" i="2" s="1"/>
  <c r="AQ819" i="2" s="1"/>
  <c r="AR819" i="2" s="1"/>
  <c r="AS819" i="2" s="1"/>
  <c r="AT819" i="2"/>
  <c r="AX819" i="2" s="1"/>
  <c r="X823" i="2"/>
  <c r="W823" i="2"/>
  <c r="O825" i="2"/>
  <c r="P825" i="2" s="1"/>
  <c r="Q825" i="2" s="1"/>
  <c r="R825" i="2" s="1"/>
  <c r="S825" i="2" s="1"/>
  <c r="T825" i="2"/>
  <c r="AG822" i="2"/>
  <c r="AB822" i="2"/>
  <c r="AC822" i="2" s="1"/>
  <c r="AD822" i="2" s="1"/>
  <c r="AE822" i="2" s="1"/>
  <c r="AF822" i="2" s="1"/>
  <c r="AT818" i="2"/>
  <c r="AX818" i="2" s="1"/>
  <c r="AO818" i="2"/>
  <c r="AP818" i="2" s="1"/>
  <c r="AQ818" i="2" s="1"/>
  <c r="AR818" i="2" s="1"/>
  <c r="AS818" i="2" s="1"/>
  <c r="W824" i="2"/>
  <c r="X824" i="2"/>
  <c r="AY816" i="2"/>
  <c r="AU816" i="2"/>
  <c r="AW816" i="2" s="1"/>
  <c r="Z821" i="2"/>
  <c r="AA821" i="2"/>
  <c r="L826" i="2"/>
  <c r="J898" i="1"/>
  <c r="K898" i="1"/>
  <c r="I898" i="1"/>
  <c r="H898" i="1"/>
  <c r="G899" i="1"/>
  <c r="Y823" i="2" l="1"/>
  <c r="U825" i="2"/>
  <c r="V825" i="2" s="1"/>
  <c r="X825" i="2" s="1"/>
  <c r="AH822" i="2"/>
  <c r="AI822" i="2" s="1"/>
  <c r="AK822" i="2" s="1"/>
  <c r="L827" i="2"/>
  <c r="K828" i="2"/>
  <c r="J828" i="2"/>
  <c r="AY819" i="2"/>
  <c r="AU819" i="2"/>
  <c r="AW819" i="2" s="1"/>
  <c r="B829" i="2"/>
  <c r="C829" i="2" s="1"/>
  <c r="D829" i="2" s="1"/>
  <c r="E829" i="2" s="1"/>
  <c r="F829" i="2" s="1"/>
  <c r="G829" i="2" s="1"/>
  <c r="H829" i="2" s="1"/>
  <c r="I829" i="2" s="1"/>
  <c r="A830" i="2"/>
  <c r="M827" i="2"/>
  <c r="N827" i="2"/>
  <c r="AL820" i="2"/>
  <c r="M826" i="2"/>
  <c r="N826" i="2"/>
  <c r="AY818" i="2"/>
  <c r="AU818" i="2"/>
  <c r="AW818" i="2" s="1"/>
  <c r="AG821" i="2"/>
  <c r="AB821" i="2"/>
  <c r="AC821" i="2" s="1"/>
  <c r="AD821" i="2" s="1"/>
  <c r="AE821" i="2" s="1"/>
  <c r="AF821" i="2" s="1"/>
  <c r="AY817" i="2"/>
  <c r="AU817" i="2"/>
  <c r="AW817" i="2" s="1"/>
  <c r="Y824" i="2"/>
  <c r="Z823" i="2"/>
  <c r="AA823" i="2"/>
  <c r="G900" i="1"/>
  <c r="I899" i="1"/>
  <c r="H899" i="1"/>
  <c r="K899" i="1"/>
  <c r="J899" i="1"/>
  <c r="AJ822" i="2" l="1"/>
  <c r="BA822" i="2"/>
  <c r="W825" i="2"/>
  <c r="Y825" i="2" s="1"/>
  <c r="J829" i="2"/>
  <c r="K829" i="2"/>
  <c r="AL822" i="2"/>
  <c r="AZ820" i="2"/>
  <c r="AM820" i="2"/>
  <c r="AN820" i="2"/>
  <c r="L828" i="2"/>
  <c r="AG823" i="2"/>
  <c r="AB823" i="2"/>
  <c r="AC823" i="2" s="1"/>
  <c r="AD823" i="2" s="1"/>
  <c r="AE823" i="2" s="1"/>
  <c r="AF823" i="2" s="1"/>
  <c r="AH823" i="2" s="1"/>
  <c r="AI823" i="2" s="1"/>
  <c r="Z824" i="2"/>
  <c r="AA824" i="2"/>
  <c r="O826" i="2"/>
  <c r="P826" i="2" s="1"/>
  <c r="Q826" i="2" s="1"/>
  <c r="R826" i="2" s="1"/>
  <c r="S826" i="2" s="1"/>
  <c r="T826" i="2"/>
  <c r="T827" i="2"/>
  <c r="O827" i="2"/>
  <c r="P827" i="2" s="1"/>
  <c r="Q827" i="2" s="1"/>
  <c r="R827" i="2" s="1"/>
  <c r="S827" i="2" s="1"/>
  <c r="C830" i="2"/>
  <c r="D830" i="2" s="1"/>
  <c r="E830" i="2" s="1"/>
  <c r="F830" i="2" s="1"/>
  <c r="G830" i="2" s="1"/>
  <c r="H830" i="2" s="1"/>
  <c r="I830" i="2" s="1"/>
  <c r="A831" i="2"/>
  <c r="B830" i="2"/>
  <c r="AH821" i="2"/>
  <c r="AI821" i="2" s="1"/>
  <c r="J900" i="1"/>
  <c r="K900" i="1"/>
  <c r="I900" i="1"/>
  <c r="H900" i="1"/>
  <c r="G901" i="1"/>
  <c r="U827" i="2" l="1"/>
  <c r="V827" i="2" s="1"/>
  <c r="W827" i="2" s="1"/>
  <c r="L829" i="2"/>
  <c r="A832" i="2"/>
  <c r="B831" i="2"/>
  <c r="C831" i="2" s="1"/>
  <c r="D831" i="2" s="1"/>
  <c r="E831" i="2" s="1"/>
  <c r="F831" i="2" s="1"/>
  <c r="G831" i="2" s="1"/>
  <c r="H831" i="2" s="1"/>
  <c r="I831" i="2" s="1"/>
  <c r="AJ823" i="2"/>
  <c r="BA823" i="2"/>
  <c r="AK823" i="2"/>
  <c r="AO820" i="2"/>
  <c r="AP820" i="2" s="1"/>
  <c r="AQ820" i="2" s="1"/>
  <c r="AR820" i="2" s="1"/>
  <c r="AS820" i="2" s="1"/>
  <c r="AT820" i="2"/>
  <c r="AX820" i="2" s="1"/>
  <c r="M829" i="2"/>
  <c r="N829" i="2"/>
  <c r="BA821" i="2"/>
  <c r="AJ821" i="2"/>
  <c r="AK821" i="2"/>
  <c r="Z825" i="2"/>
  <c r="AA825" i="2"/>
  <c r="AG824" i="2"/>
  <c r="AB824" i="2"/>
  <c r="AC824" i="2" s="1"/>
  <c r="AD824" i="2" s="1"/>
  <c r="AE824" i="2" s="1"/>
  <c r="AF824" i="2" s="1"/>
  <c r="X827" i="2"/>
  <c r="M828" i="2"/>
  <c r="N828" i="2"/>
  <c r="AM822" i="2"/>
  <c r="AZ822" i="2"/>
  <c r="AN822" i="2"/>
  <c r="J830" i="2"/>
  <c r="K830" i="2"/>
  <c r="U826" i="2"/>
  <c r="V826" i="2" s="1"/>
  <c r="G902" i="1"/>
  <c r="J901" i="1"/>
  <c r="I901" i="1"/>
  <c r="H901" i="1"/>
  <c r="K901" i="1"/>
  <c r="AL823" i="2" l="1"/>
  <c r="AL821" i="2"/>
  <c r="L830" i="2"/>
  <c r="J831" i="2"/>
  <c r="K831" i="2"/>
  <c r="X826" i="2"/>
  <c r="W826" i="2"/>
  <c r="Y826" i="2" s="1"/>
  <c r="AT822" i="2"/>
  <c r="AX822" i="2" s="1"/>
  <c r="AO822" i="2"/>
  <c r="AP822" i="2" s="1"/>
  <c r="AQ822" i="2" s="1"/>
  <c r="AR822" i="2" s="1"/>
  <c r="AS822" i="2" s="1"/>
  <c r="AG825" i="2"/>
  <c r="AB825" i="2"/>
  <c r="AC825" i="2" s="1"/>
  <c r="AD825" i="2" s="1"/>
  <c r="AE825" i="2" s="1"/>
  <c r="AF825" i="2" s="1"/>
  <c r="AH825" i="2" s="1"/>
  <c r="AI825" i="2" s="1"/>
  <c r="B832" i="2"/>
  <c r="C832" i="2" s="1"/>
  <c r="D832" i="2" s="1"/>
  <c r="E832" i="2" s="1"/>
  <c r="F832" i="2" s="1"/>
  <c r="G832" i="2" s="1"/>
  <c r="H832" i="2" s="1"/>
  <c r="I832" i="2" s="1"/>
  <c r="A833" i="2"/>
  <c r="Y827" i="2"/>
  <c r="AY820" i="2"/>
  <c r="AU820" i="2"/>
  <c r="AW820" i="2" s="1"/>
  <c r="O828" i="2"/>
  <c r="P828" i="2" s="1"/>
  <c r="Q828" i="2" s="1"/>
  <c r="R828" i="2" s="1"/>
  <c r="S828" i="2" s="1"/>
  <c r="U828" i="2" s="1"/>
  <c r="V828" i="2" s="1"/>
  <c r="T828" i="2"/>
  <c r="AM821" i="2"/>
  <c r="AZ821" i="2"/>
  <c r="AN821" i="2"/>
  <c r="AZ823" i="2"/>
  <c r="AM823" i="2"/>
  <c r="AN823" i="2"/>
  <c r="M830" i="2"/>
  <c r="N830" i="2"/>
  <c r="T829" i="2"/>
  <c r="O829" i="2"/>
  <c r="P829" i="2" s="1"/>
  <c r="Q829" i="2" s="1"/>
  <c r="R829" i="2" s="1"/>
  <c r="S829" i="2" s="1"/>
  <c r="U829" i="2" s="1"/>
  <c r="V829" i="2" s="1"/>
  <c r="AH824" i="2"/>
  <c r="AI824" i="2" s="1"/>
  <c r="J902" i="1"/>
  <c r="H902" i="1"/>
  <c r="I902" i="1"/>
  <c r="K902" i="1"/>
  <c r="G903" i="1"/>
  <c r="L831" i="2" l="1"/>
  <c r="J832" i="2"/>
  <c r="K832" i="2"/>
  <c r="W828" i="2"/>
  <c r="X828" i="2"/>
  <c r="M831" i="2"/>
  <c r="N831" i="2"/>
  <c r="BA824" i="2"/>
  <c r="AK824" i="2"/>
  <c r="AJ824" i="2"/>
  <c r="Z827" i="2"/>
  <c r="AA827" i="2"/>
  <c r="B833" i="2"/>
  <c r="C833" i="2" s="1"/>
  <c r="D833" i="2" s="1"/>
  <c r="E833" i="2" s="1"/>
  <c r="F833" i="2" s="1"/>
  <c r="G833" i="2" s="1"/>
  <c r="H833" i="2" s="1"/>
  <c r="I833" i="2" s="1"/>
  <c r="A834" i="2"/>
  <c r="AY822" i="2"/>
  <c r="AU822" i="2"/>
  <c r="AW822" i="2" s="1"/>
  <c r="T830" i="2"/>
  <c r="O830" i="2"/>
  <c r="P830" i="2" s="1"/>
  <c r="Q830" i="2" s="1"/>
  <c r="R830" i="2" s="1"/>
  <c r="S830" i="2" s="1"/>
  <c r="U830" i="2" s="1"/>
  <c r="V830" i="2" s="1"/>
  <c r="AO823" i="2"/>
  <c r="AP823" i="2" s="1"/>
  <c r="AQ823" i="2" s="1"/>
  <c r="AR823" i="2" s="1"/>
  <c r="AS823" i="2" s="1"/>
  <c r="AT823" i="2"/>
  <c r="AX823" i="2" s="1"/>
  <c r="AO821" i="2"/>
  <c r="AP821" i="2" s="1"/>
  <c r="AQ821" i="2" s="1"/>
  <c r="AR821" i="2" s="1"/>
  <c r="AS821" i="2" s="1"/>
  <c r="AT821" i="2"/>
  <c r="AX821" i="2" s="1"/>
  <c r="X829" i="2"/>
  <c r="W829" i="2"/>
  <c r="AJ825" i="2"/>
  <c r="AK825" i="2"/>
  <c r="BA825" i="2"/>
  <c r="Z826" i="2"/>
  <c r="AA826" i="2"/>
  <c r="H903" i="1"/>
  <c r="I903" i="1"/>
  <c r="G904" i="1"/>
  <c r="J903" i="1"/>
  <c r="K903" i="1"/>
  <c r="AL824" i="2" l="1"/>
  <c r="Y828" i="2"/>
  <c r="L832" i="2"/>
  <c r="J833" i="2"/>
  <c r="K833" i="2"/>
  <c r="AY823" i="2"/>
  <c r="AU823" i="2"/>
  <c r="AW823" i="2" s="1"/>
  <c r="AZ824" i="2"/>
  <c r="AM824" i="2"/>
  <c r="AN824" i="2"/>
  <c r="O831" i="2"/>
  <c r="P831" i="2" s="1"/>
  <c r="Q831" i="2" s="1"/>
  <c r="R831" i="2" s="1"/>
  <c r="S831" i="2" s="1"/>
  <c r="U831" i="2" s="1"/>
  <c r="V831" i="2" s="1"/>
  <c r="T831" i="2"/>
  <c r="M832" i="2"/>
  <c r="N832" i="2"/>
  <c r="AB826" i="2"/>
  <c r="AC826" i="2" s="1"/>
  <c r="AD826" i="2" s="1"/>
  <c r="AE826" i="2" s="1"/>
  <c r="AF826" i="2" s="1"/>
  <c r="AH826" i="2" s="1"/>
  <c r="AI826" i="2" s="1"/>
  <c r="AG826" i="2"/>
  <c r="B834" i="2"/>
  <c r="C834" i="2" s="1"/>
  <c r="D834" i="2" s="1"/>
  <c r="E834" i="2" s="1"/>
  <c r="F834" i="2" s="1"/>
  <c r="G834" i="2" s="1"/>
  <c r="H834" i="2" s="1"/>
  <c r="I834" i="2" s="1"/>
  <c r="A835" i="2"/>
  <c r="AB827" i="2"/>
  <c r="AC827" i="2" s="1"/>
  <c r="AD827" i="2" s="1"/>
  <c r="AE827" i="2" s="1"/>
  <c r="AF827" i="2" s="1"/>
  <c r="AG827" i="2"/>
  <c r="Y829" i="2"/>
  <c r="AY821" i="2"/>
  <c r="AU821" i="2"/>
  <c r="AW821" i="2" s="1"/>
  <c r="Z828" i="2"/>
  <c r="AA828" i="2"/>
  <c r="AL825" i="2"/>
  <c r="W830" i="2"/>
  <c r="X830" i="2"/>
  <c r="J904" i="1"/>
  <c r="K904" i="1"/>
  <c r="H904" i="1"/>
  <c r="I904" i="1"/>
  <c r="G905" i="1"/>
  <c r="L833" i="2" l="1"/>
  <c r="N833" i="2" s="1"/>
  <c r="K834" i="2"/>
  <c r="J834" i="2"/>
  <c r="Z829" i="2"/>
  <c r="AA829" i="2"/>
  <c r="AB828" i="2"/>
  <c r="AC828" i="2" s="1"/>
  <c r="AD828" i="2" s="1"/>
  <c r="AE828" i="2" s="1"/>
  <c r="AF828" i="2" s="1"/>
  <c r="AH828" i="2" s="1"/>
  <c r="AI828" i="2" s="1"/>
  <c r="AG828" i="2"/>
  <c r="AZ825" i="2"/>
  <c r="AM825" i="2"/>
  <c r="AN825" i="2"/>
  <c r="O832" i="2"/>
  <c r="P832" i="2" s="1"/>
  <c r="Q832" i="2" s="1"/>
  <c r="R832" i="2" s="1"/>
  <c r="S832" i="2" s="1"/>
  <c r="T832" i="2"/>
  <c r="AO824" i="2"/>
  <c r="AP824" i="2" s="1"/>
  <c r="AQ824" i="2" s="1"/>
  <c r="AR824" i="2" s="1"/>
  <c r="AS824" i="2" s="1"/>
  <c r="AT824" i="2"/>
  <c r="AX824" i="2" s="1"/>
  <c r="B835" i="2"/>
  <c r="C835" i="2" s="1"/>
  <c r="D835" i="2" s="1"/>
  <c r="E835" i="2" s="1"/>
  <c r="F835" i="2" s="1"/>
  <c r="G835" i="2" s="1"/>
  <c r="H835" i="2" s="1"/>
  <c r="I835" i="2" s="1"/>
  <c r="A836" i="2"/>
  <c r="Y830" i="2"/>
  <c r="AH827" i="2"/>
  <c r="AI827" i="2" s="1"/>
  <c r="BA826" i="2"/>
  <c r="AJ826" i="2"/>
  <c r="AK826" i="2"/>
  <c r="W831" i="2"/>
  <c r="X831" i="2"/>
  <c r="I905" i="1"/>
  <c r="J905" i="1"/>
  <c r="H905" i="1"/>
  <c r="G906" i="1"/>
  <c r="K905" i="1"/>
  <c r="M833" i="2" l="1"/>
  <c r="U832" i="2"/>
  <c r="V832" i="2" s="1"/>
  <c r="Y831" i="2"/>
  <c r="AL826" i="2"/>
  <c r="AZ826" i="2" s="1"/>
  <c r="K835" i="2"/>
  <c r="J835" i="2"/>
  <c r="Z830" i="2"/>
  <c r="AA830" i="2"/>
  <c r="B836" i="2"/>
  <c r="C836" i="2" s="1"/>
  <c r="D836" i="2" s="1"/>
  <c r="E836" i="2" s="1"/>
  <c r="F836" i="2" s="1"/>
  <c r="G836" i="2" s="1"/>
  <c r="H836" i="2" s="1"/>
  <c r="I836" i="2" s="1"/>
  <c r="A837" i="2"/>
  <c r="T833" i="2"/>
  <c r="O833" i="2"/>
  <c r="P833" i="2" s="1"/>
  <c r="Q833" i="2" s="1"/>
  <c r="R833" i="2" s="1"/>
  <c r="S833" i="2" s="1"/>
  <c r="U833" i="2" s="1"/>
  <c r="V833" i="2" s="1"/>
  <c r="Z831" i="2"/>
  <c r="AA831" i="2"/>
  <c r="BA827" i="2"/>
  <c r="AJ827" i="2"/>
  <c r="AK827" i="2"/>
  <c r="AY824" i="2"/>
  <c r="AU824" i="2"/>
  <c r="AW824" i="2" s="1"/>
  <c r="AT825" i="2"/>
  <c r="AX825" i="2" s="1"/>
  <c r="AO825" i="2"/>
  <c r="AP825" i="2" s="1"/>
  <c r="AQ825" i="2" s="1"/>
  <c r="AR825" i="2" s="1"/>
  <c r="AS825" i="2" s="1"/>
  <c r="L834" i="2"/>
  <c r="BA828" i="2"/>
  <c r="AK828" i="2"/>
  <c r="AJ828" i="2"/>
  <c r="AG829" i="2"/>
  <c r="AB829" i="2"/>
  <c r="AC829" i="2" s="1"/>
  <c r="AD829" i="2" s="1"/>
  <c r="AE829" i="2" s="1"/>
  <c r="AF829" i="2" s="1"/>
  <c r="AH829" i="2" s="1"/>
  <c r="AI829" i="2" s="1"/>
  <c r="W832" i="2"/>
  <c r="X832" i="2"/>
  <c r="I906" i="1"/>
  <c r="J906" i="1"/>
  <c r="G907" i="1"/>
  <c r="H906" i="1"/>
  <c r="K906" i="1"/>
  <c r="AM826" i="2" l="1"/>
  <c r="AN826" i="2"/>
  <c r="L835" i="2"/>
  <c r="M835" i="2" s="1"/>
  <c r="AL827" i="2"/>
  <c r="AM827" i="2" s="1"/>
  <c r="Y832" i="2"/>
  <c r="J836" i="2"/>
  <c r="K836" i="2"/>
  <c r="M834" i="2"/>
  <c r="N834" i="2"/>
  <c r="Z832" i="2"/>
  <c r="AA832" i="2"/>
  <c r="AK829" i="2"/>
  <c r="BA829" i="2"/>
  <c r="AJ829" i="2"/>
  <c r="B837" i="2"/>
  <c r="C837" i="2" s="1"/>
  <c r="D837" i="2" s="1"/>
  <c r="E837" i="2" s="1"/>
  <c r="F837" i="2" s="1"/>
  <c r="G837" i="2" s="1"/>
  <c r="H837" i="2" s="1"/>
  <c r="I837" i="2" s="1"/>
  <c r="A838" i="2"/>
  <c r="X833" i="2"/>
  <c r="W833" i="2"/>
  <c r="AB830" i="2"/>
  <c r="AC830" i="2" s="1"/>
  <c r="AD830" i="2" s="1"/>
  <c r="AE830" i="2" s="1"/>
  <c r="AF830" i="2" s="1"/>
  <c r="AG830" i="2"/>
  <c r="AO826" i="2"/>
  <c r="AP826" i="2" s="1"/>
  <c r="AQ826" i="2" s="1"/>
  <c r="AR826" i="2" s="1"/>
  <c r="AS826" i="2" s="1"/>
  <c r="AT826" i="2"/>
  <c r="AX826" i="2" s="1"/>
  <c r="AY825" i="2"/>
  <c r="AU825" i="2"/>
  <c r="AW825" i="2" s="1"/>
  <c r="AG831" i="2"/>
  <c r="AB831" i="2"/>
  <c r="AC831" i="2" s="1"/>
  <c r="AD831" i="2" s="1"/>
  <c r="AE831" i="2" s="1"/>
  <c r="AF831" i="2" s="1"/>
  <c r="AH831" i="2" s="1"/>
  <c r="AI831" i="2" s="1"/>
  <c r="AL828" i="2"/>
  <c r="J907" i="1"/>
  <c r="H907" i="1"/>
  <c r="I907" i="1"/>
  <c r="K907" i="1"/>
  <c r="G908" i="1"/>
  <c r="N835" i="2" l="1"/>
  <c r="AH830" i="2"/>
  <c r="AI830" i="2" s="1"/>
  <c r="AJ830" i="2" s="1"/>
  <c r="AN827" i="2"/>
  <c r="AO827" i="2" s="1"/>
  <c r="AP827" i="2" s="1"/>
  <c r="AQ827" i="2" s="1"/>
  <c r="AR827" i="2" s="1"/>
  <c r="AS827" i="2" s="1"/>
  <c r="AZ827" i="2"/>
  <c r="AL829" i="2"/>
  <c r="AM829" i="2" s="1"/>
  <c r="L836" i="2"/>
  <c r="K837" i="2"/>
  <c r="J837" i="2"/>
  <c r="AY826" i="2"/>
  <c r="AU826" i="2"/>
  <c r="AW826" i="2" s="1"/>
  <c r="AB832" i="2"/>
  <c r="AC832" i="2" s="1"/>
  <c r="AD832" i="2" s="1"/>
  <c r="AE832" i="2" s="1"/>
  <c r="AF832" i="2" s="1"/>
  <c r="AH832" i="2" s="1"/>
  <c r="AI832" i="2" s="1"/>
  <c r="AG832" i="2"/>
  <c r="M836" i="2"/>
  <c r="N836" i="2"/>
  <c r="AK831" i="2"/>
  <c r="BA831" i="2"/>
  <c r="AJ831" i="2"/>
  <c r="Y833" i="2"/>
  <c r="AK830" i="2"/>
  <c r="A839" i="2"/>
  <c r="B838" i="2"/>
  <c r="C838" i="2" s="1"/>
  <c r="D838" i="2" s="1"/>
  <c r="E838" i="2" s="1"/>
  <c r="F838" i="2" s="1"/>
  <c r="G838" i="2" s="1"/>
  <c r="H838" i="2" s="1"/>
  <c r="I838" i="2" s="1"/>
  <c r="O834" i="2"/>
  <c r="P834" i="2" s="1"/>
  <c r="Q834" i="2" s="1"/>
  <c r="R834" i="2" s="1"/>
  <c r="S834" i="2" s="1"/>
  <c r="T834" i="2"/>
  <c r="AZ828" i="2"/>
  <c r="AM828" i="2"/>
  <c r="AN828" i="2"/>
  <c r="O835" i="2"/>
  <c r="P835" i="2" s="1"/>
  <c r="Q835" i="2" s="1"/>
  <c r="R835" i="2" s="1"/>
  <c r="S835" i="2" s="1"/>
  <c r="T835" i="2"/>
  <c r="K908" i="1"/>
  <c r="I908" i="1"/>
  <c r="J908" i="1"/>
  <c r="G909" i="1"/>
  <c r="H908" i="1"/>
  <c r="BA830" i="2" l="1"/>
  <c r="AT827" i="2"/>
  <c r="AX827" i="2" s="1"/>
  <c r="AN829" i="2"/>
  <c r="AZ829" i="2"/>
  <c r="L837" i="2"/>
  <c r="N837" i="2" s="1"/>
  <c r="U834" i="2"/>
  <c r="V834" i="2" s="1"/>
  <c r="X834" i="2" s="1"/>
  <c r="U835" i="2"/>
  <c r="V835" i="2" s="1"/>
  <c r="X835" i="2" s="1"/>
  <c r="AL830" i="2"/>
  <c r="J838" i="2"/>
  <c r="K838" i="2"/>
  <c r="AO828" i="2"/>
  <c r="AP828" i="2" s="1"/>
  <c r="AQ828" i="2" s="1"/>
  <c r="AR828" i="2" s="1"/>
  <c r="AS828" i="2" s="1"/>
  <c r="AT828" i="2"/>
  <c r="AX828" i="2" s="1"/>
  <c r="B839" i="2"/>
  <c r="C839" i="2" s="1"/>
  <c r="D839" i="2" s="1"/>
  <c r="E839" i="2" s="1"/>
  <c r="F839" i="2" s="1"/>
  <c r="G839" i="2" s="1"/>
  <c r="H839" i="2" s="1"/>
  <c r="I839" i="2" s="1"/>
  <c r="A840" i="2"/>
  <c r="Z833" i="2"/>
  <c r="AA833" i="2"/>
  <c r="T836" i="2"/>
  <c r="O836" i="2"/>
  <c r="P836" i="2" s="1"/>
  <c r="Q836" i="2" s="1"/>
  <c r="R836" i="2" s="1"/>
  <c r="S836" i="2" s="1"/>
  <c r="AO829" i="2"/>
  <c r="AP829" i="2" s="1"/>
  <c r="AQ829" i="2" s="1"/>
  <c r="AR829" i="2" s="1"/>
  <c r="AS829" i="2" s="1"/>
  <c r="AT829" i="2"/>
  <c r="AX829" i="2" s="1"/>
  <c r="AL831" i="2"/>
  <c r="AM830" i="2"/>
  <c r="AZ830" i="2"/>
  <c r="AN830" i="2"/>
  <c r="AY827" i="2"/>
  <c r="AU827" i="2"/>
  <c r="AW827" i="2" s="1"/>
  <c r="AK832" i="2"/>
  <c r="AJ832" i="2"/>
  <c r="BA832" i="2"/>
  <c r="K909" i="1"/>
  <c r="J909" i="1"/>
  <c r="H909" i="1"/>
  <c r="I909" i="1"/>
  <c r="G910" i="1"/>
  <c r="M837" i="2" l="1"/>
  <c r="W834" i="2"/>
  <c r="W835" i="2"/>
  <c r="AL832" i="2"/>
  <c r="U836" i="2"/>
  <c r="V836" i="2" s="1"/>
  <c r="W836" i="2" s="1"/>
  <c r="AZ832" i="2"/>
  <c r="AM832" i="2"/>
  <c r="AN832" i="2"/>
  <c r="L838" i="2"/>
  <c r="T837" i="2"/>
  <c r="O837" i="2"/>
  <c r="P837" i="2" s="1"/>
  <c r="Q837" i="2" s="1"/>
  <c r="R837" i="2" s="1"/>
  <c r="S837" i="2" s="1"/>
  <c r="U837" i="2" s="1"/>
  <c r="V837" i="2" s="1"/>
  <c r="AB833" i="2"/>
  <c r="AC833" i="2" s="1"/>
  <c r="AD833" i="2" s="1"/>
  <c r="AE833" i="2" s="1"/>
  <c r="AF833" i="2" s="1"/>
  <c r="AH833" i="2" s="1"/>
  <c r="AI833" i="2" s="1"/>
  <c r="AG833" i="2"/>
  <c r="B840" i="2"/>
  <c r="C840" i="2" s="1"/>
  <c r="D840" i="2" s="1"/>
  <c r="E840" i="2" s="1"/>
  <c r="F840" i="2" s="1"/>
  <c r="G840" i="2" s="1"/>
  <c r="H840" i="2" s="1"/>
  <c r="I840" i="2" s="1"/>
  <c r="A841" i="2"/>
  <c r="Y835" i="2"/>
  <c r="AT830" i="2"/>
  <c r="AX830" i="2" s="1"/>
  <c r="AO830" i="2"/>
  <c r="AP830" i="2" s="1"/>
  <c r="AQ830" i="2" s="1"/>
  <c r="AR830" i="2" s="1"/>
  <c r="AS830" i="2" s="1"/>
  <c r="K839" i="2"/>
  <c r="J839" i="2"/>
  <c r="AY828" i="2"/>
  <c r="AU828" i="2"/>
  <c r="AW828" i="2" s="1"/>
  <c r="AM831" i="2"/>
  <c r="AZ831" i="2"/>
  <c r="AN831" i="2"/>
  <c r="AY829" i="2"/>
  <c r="AU829" i="2"/>
  <c r="AW829" i="2" s="1"/>
  <c r="Y834" i="2"/>
  <c r="J910" i="1"/>
  <c r="H910" i="1"/>
  <c r="G911" i="1"/>
  <c r="K910" i="1"/>
  <c r="I910" i="1"/>
  <c r="X836" i="2" l="1"/>
  <c r="Y836" i="2" s="1"/>
  <c r="L839" i="2"/>
  <c r="M839" i="2" s="1"/>
  <c r="J840" i="2"/>
  <c r="K840" i="2"/>
  <c r="A842" i="2"/>
  <c r="B841" i="2"/>
  <c r="C841" i="2" s="1"/>
  <c r="D841" i="2" s="1"/>
  <c r="E841" i="2" s="1"/>
  <c r="F841" i="2" s="1"/>
  <c r="G841" i="2" s="1"/>
  <c r="H841" i="2" s="1"/>
  <c r="I841" i="2" s="1"/>
  <c r="BA833" i="2"/>
  <c r="AJ833" i="2"/>
  <c r="AK833" i="2"/>
  <c r="AY830" i="2"/>
  <c r="AU830" i="2"/>
  <c r="AW830" i="2" s="1"/>
  <c r="M838" i="2"/>
  <c r="N838" i="2"/>
  <c r="AT831" i="2"/>
  <c r="AX831" i="2" s="1"/>
  <c r="AO831" i="2"/>
  <c r="AP831" i="2" s="1"/>
  <c r="AQ831" i="2" s="1"/>
  <c r="AR831" i="2" s="1"/>
  <c r="AS831" i="2" s="1"/>
  <c r="Z834" i="2"/>
  <c r="AA834" i="2"/>
  <c r="N839" i="2"/>
  <c r="Z835" i="2"/>
  <c r="AA835" i="2"/>
  <c r="X837" i="2"/>
  <c r="W837" i="2"/>
  <c r="AT832" i="2"/>
  <c r="AX832" i="2" s="1"/>
  <c r="AO832" i="2"/>
  <c r="AP832" i="2" s="1"/>
  <c r="AQ832" i="2" s="1"/>
  <c r="AR832" i="2" s="1"/>
  <c r="AS832" i="2" s="1"/>
  <c r="J911" i="1"/>
  <c r="G912" i="1"/>
  <c r="K911" i="1"/>
  <c r="H911" i="1"/>
  <c r="I911" i="1"/>
  <c r="Z836" i="2" l="1"/>
  <c r="AA836" i="2"/>
  <c r="AL833" i="2"/>
  <c r="L840" i="2"/>
  <c r="O839" i="2"/>
  <c r="P839" i="2" s="1"/>
  <c r="Q839" i="2" s="1"/>
  <c r="R839" i="2" s="1"/>
  <c r="S839" i="2" s="1"/>
  <c r="T839" i="2"/>
  <c r="AZ833" i="2"/>
  <c r="AM833" i="2"/>
  <c r="AN833" i="2"/>
  <c r="J841" i="2"/>
  <c r="K841" i="2"/>
  <c r="M840" i="2"/>
  <c r="N840" i="2"/>
  <c r="AY831" i="2"/>
  <c r="AU831" i="2"/>
  <c r="AW831" i="2" s="1"/>
  <c r="Y837" i="2"/>
  <c r="AB835" i="2"/>
  <c r="AC835" i="2" s="1"/>
  <c r="AD835" i="2" s="1"/>
  <c r="AE835" i="2" s="1"/>
  <c r="AF835" i="2" s="1"/>
  <c r="AG835" i="2"/>
  <c r="AG834" i="2"/>
  <c r="AB834" i="2"/>
  <c r="AC834" i="2" s="1"/>
  <c r="AD834" i="2" s="1"/>
  <c r="AE834" i="2" s="1"/>
  <c r="AF834" i="2" s="1"/>
  <c r="O838" i="2"/>
  <c r="P838" i="2" s="1"/>
  <c r="Q838" i="2" s="1"/>
  <c r="R838" i="2" s="1"/>
  <c r="S838" i="2" s="1"/>
  <c r="T838" i="2"/>
  <c r="AB836" i="2"/>
  <c r="AC836" i="2" s="1"/>
  <c r="AD836" i="2" s="1"/>
  <c r="AE836" i="2" s="1"/>
  <c r="AF836" i="2" s="1"/>
  <c r="AG836" i="2"/>
  <c r="A843" i="2"/>
  <c r="B842" i="2"/>
  <c r="C842" i="2" s="1"/>
  <c r="D842" i="2" s="1"/>
  <c r="E842" i="2" s="1"/>
  <c r="F842" i="2" s="1"/>
  <c r="G842" i="2" s="1"/>
  <c r="H842" i="2" s="1"/>
  <c r="I842" i="2" s="1"/>
  <c r="AY832" i="2"/>
  <c r="AU832" i="2"/>
  <c r="AW832" i="2" s="1"/>
  <c r="J912" i="1"/>
  <c r="H912" i="1"/>
  <c r="K912" i="1"/>
  <c r="I912" i="1"/>
  <c r="G913" i="1"/>
  <c r="AH836" i="2" l="1"/>
  <c r="AI836" i="2" s="1"/>
  <c r="AJ836" i="2" s="1"/>
  <c r="U838" i="2"/>
  <c r="V838" i="2" s="1"/>
  <c r="AH835" i="2"/>
  <c r="AI835" i="2" s="1"/>
  <c r="AJ835" i="2" s="1"/>
  <c r="U839" i="2"/>
  <c r="V839" i="2" s="1"/>
  <c r="L841" i="2"/>
  <c r="B843" i="2"/>
  <c r="C843" i="2" s="1"/>
  <c r="D843" i="2" s="1"/>
  <c r="E843" i="2" s="1"/>
  <c r="F843" i="2" s="1"/>
  <c r="G843" i="2" s="1"/>
  <c r="H843" i="2" s="1"/>
  <c r="I843" i="2" s="1"/>
  <c r="A844" i="2"/>
  <c r="W839" i="2"/>
  <c r="X839" i="2"/>
  <c r="W838" i="2"/>
  <c r="X838" i="2"/>
  <c r="M841" i="2"/>
  <c r="N841" i="2"/>
  <c r="BA836" i="2"/>
  <c r="J842" i="2"/>
  <c r="K842" i="2"/>
  <c r="Z837" i="2"/>
  <c r="AA837" i="2"/>
  <c r="O840" i="2"/>
  <c r="P840" i="2" s="1"/>
  <c r="Q840" i="2" s="1"/>
  <c r="R840" i="2" s="1"/>
  <c r="S840" i="2" s="1"/>
  <c r="U840" i="2" s="1"/>
  <c r="V840" i="2" s="1"/>
  <c r="T840" i="2"/>
  <c r="AT833" i="2"/>
  <c r="AX833" i="2" s="1"/>
  <c r="AO833" i="2"/>
  <c r="AP833" i="2" s="1"/>
  <c r="AQ833" i="2" s="1"/>
  <c r="AR833" i="2" s="1"/>
  <c r="AS833" i="2" s="1"/>
  <c r="AH834" i="2"/>
  <c r="AI834" i="2" s="1"/>
  <c r="J913" i="1"/>
  <c r="H913" i="1"/>
  <c r="G914" i="1"/>
  <c r="I913" i="1"/>
  <c r="K913" i="1"/>
  <c r="BA835" i="2" l="1"/>
  <c r="AK835" i="2"/>
  <c r="AK836" i="2"/>
  <c r="L842" i="2"/>
  <c r="M842" i="2" s="1"/>
  <c r="AL835" i="2"/>
  <c r="AM835" i="2" s="1"/>
  <c r="Y839" i="2"/>
  <c r="J843" i="2"/>
  <c r="K843" i="2"/>
  <c r="AY833" i="2"/>
  <c r="AU833" i="2"/>
  <c r="AW833" i="2" s="1"/>
  <c r="O841" i="2"/>
  <c r="P841" i="2" s="1"/>
  <c r="Q841" i="2" s="1"/>
  <c r="R841" i="2" s="1"/>
  <c r="S841" i="2" s="1"/>
  <c r="U841" i="2" s="1"/>
  <c r="V841" i="2" s="1"/>
  <c r="T841" i="2"/>
  <c r="Z839" i="2"/>
  <c r="AA839" i="2"/>
  <c r="W840" i="2"/>
  <c r="X840" i="2"/>
  <c r="A845" i="2"/>
  <c r="B844" i="2"/>
  <c r="C844" i="2" s="1"/>
  <c r="D844" i="2" s="1"/>
  <c r="E844" i="2" s="1"/>
  <c r="F844" i="2" s="1"/>
  <c r="G844" i="2" s="1"/>
  <c r="H844" i="2" s="1"/>
  <c r="I844" i="2" s="1"/>
  <c r="AK834" i="2"/>
  <c r="BA834" i="2"/>
  <c r="AJ834" i="2"/>
  <c r="Y838" i="2"/>
  <c r="AG837" i="2"/>
  <c r="AB837" i="2"/>
  <c r="AC837" i="2" s="1"/>
  <c r="AD837" i="2" s="1"/>
  <c r="AE837" i="2" s="1"/>
  <c r="AF837" i="2" s="1"/>
  <c r="AH837" i="2" s="1"/>
  <c r="AI837" i="2" s="1"/>
  <c r="AL836" i="2"/>
  <c r="H914" i="1"/>
  <c r="G915" i="1"/>
  <c r="J914" i="1"/>
  <c r="K914" i="1"/>
  <c r="I914" i="1"/>
  <c r="N842" i="2" l="1"/>
  <c r="AZ835" i="2"/>
  <c r="AN835" i="2"/>
  <c r="L843" i="2"/>
  <c r="Y840" i="2"/>
  <c r="J844" i="2"/>
  <c r="K844" i="2"/>
  <c r="X841" i="2"/>
  <c r="W841" i="2"/>
  <c r="M843" i="2"/>
  <c r="N843" i="2"/>
  <c r="AT835" i="2"/>
  <c r="AX835" i="2" s="1"/>
  <c r="AO835" i="2"/>
  <c r="AP835" i="2" s="1"/>
  <c r="AQ835" i="2" s="1"/>
  <c r="AR835" i="2" s="1"/>
  <c r="AS835" i="2" s="1"/>
  <c r="Z838" i="2"/>
  <c r="AA838" i="2"/>
  <c r="AK837" i="2"/>
  <c r="BA837" i="2"/>
  <c r="AJ837" i="2"/>
  <c r="O842" i="2"/>
  <c r="P842" i="2" s="1"/>
  <c r="Q842" i="2" s="1"/>
  <c r="R842" i="2" s="1"/>
  <c r="S842" i="2" s="1"/>
  <c r="T842" i="2"/>
  <c r="AG839" i="2"/>
  <c r="AB839" i="2"/>
  <c r="AC839" i="2" s="1"/>
  <c r="AD839" i="2" s="1"/>
  <c r="AE839" i="2" s="1"/>
  <c r="AF839" i="2" s="1"/>
  <c r="AH839" i="2" s="1"/>
  <c r="AI839" i="2" s="1"/>
  <c r="Z840" i="2"/>
  <c r="AA840" i="2"/>
  <c r="AZ836" i="2"/>
  <c r="AM836" i="2"/>
  <c r="AN836" i="2"/>
  <c r="A846" i="2"/>
  <c r="B845" i="2"/>
  <c r="C845" i="2" s="1"/>
  <c r="D845" i="2" s="1"/>
  <c r="E845" i="2" s="1"/>
  <c r="F845" i="2" s="1"/>
  <c r="G845" i="2" s="1"/>
  <c r="H845" i="2" s="1"/>
  <c r="I845" i="2" s="1"/>
  <c r="AL834" i="2"/>
  <c r="G916" i="1"/>
  <c r="J915" i="1"/>
  <c r="K915" i="1"/>
  <c r="H915" i="1"/>
  <c r="I915" i="1"/>
  <c r="AL837" i="2" l="1"/>
  <c r="U842" i="2"/>
  <c r="V842" i="2" s="1"/>
  <c r="X842" i="2" s="1"/>
  <c r="Y841" i="2"/>
  <c r="AA841" i="2" s="1"/>
  <c r="L844" i="2"/>
  <c r="AJ839" i="2"/>
  <c r="AK839" i="2"/>
  <c r="BA839" i="2"/>
  <c r="AZ837" i="2"/>
  <c r="AM837" i="2"/>
  <c r="AN837" i="2"/>
  <c r="AB838" i="2"/>
  <c r="AC838" i="2" s="1"/>
  <c r="AD838" i="2" s="1"/>
  <c r="AE838" i="2" s="1"/>
  <c r="AF838" i="2" s="1"/>
  <c r="AG838" i="2"/>
  <c r="O843" i="2"/>
  <c r="P843" i="2" s="1"/>
  <c r="Q843" i="2" s="1"/>
  <c r="R843" i="2" s="1"/>
  <c r="S843" i="2" s="1"/>
  <c r="T843" i="2"/>
  <c r="M844" i="2"/>
  <c r="N844" i="2"/>
  <c r="AT836" i="2"/>
  <c r="AX836" i="2" s="1"/>
  <c r="AO836" i="2"/>
  <c r="AP836" i="2" s="1"/>
  <c r="AQ836" i="2" s="1"/>
  <c r="AR836" i="2" s="1"/>
  <c r="AS836" i="2" s="1"/>
  <c r="J845" i="2"/>
  <c r="K845" i="2"/>
  <c r="AG840" i="2"/>
  <c r="AB840" i="2"/>
  <c r="AC840" i="2" s="1"/>
  <c r="AD840" i="2" s="1"/>
  <c r="AE840" i="2" s="1"/>
  <c r="AF840" i="2" s="1"/>
  <c r="B846" i="2"/>
  <c r="C846" i="2" s="1"/>
  <c r="D846" i="2" s="1"/>
  <c r="E846" i="2" s="1"/>
  <c r="F846" i="2" s="1"/>
  <c r="G846" i="2" s="1"/>
  <c r="H846" i="2" s="1"/>
  <c r="I846" i="2" s="1"/>
  <c r="A847" i="2"/>
  <c r="AZ834" i="2"/>
  <c r="AM834" i="2"/>
  <c r="AN834" i="2"/>
  <c r="AY835" i="2"/>
  <c r="AU835" i="2"/>
  <c r="AW835" i="2" s="1"/>
  <c r="Z841" i="2"/>
  <c r="H916" i="1"/>
  <c r="K916" i="1"/>
  <c r="G917" i="1"/>
  <c r="J916" i="1"/>
  <c r="I916" i="1"/>
  <c r="AH838" i="2" l="1"/>
  <c r="AI838" i="2" s="1"/>
  <c r="W842" i="2"/>
  <c r="U843" i="2"/>
  <c r="V843" i="2" s="1"/>
  <c r="L845" i="2"/>
  <c r="AL839" i="2"/>
  <c r="K846" i="2"/>
  <c r="J846" i="2"/>
  <c r="M845" i="2"/>
  <c r="N845" i="2"/>
  <c r="W843" i="2"/>
  <c r="X843" i="2"/>
  <c r="AO837" i="2"/>
  <c r="AP837" i="2" s="1"/>
  <c r="AQ837" i="2" s="1"/>
  <c r="AR837" i="2" s="1"/>
  <c r="AS837" i="2" s="1"/>
  <c r="AT837" i="2"/>
  <c r="AX837" i="2" s="1"/>
  <c r="AM839" i="2"/>
  <c r="AZ839" i="2"/>
  <c r="AN839" i="2"/>
  <c r="A848" i="2"/>
  <c r="B847" i="2"/>
  <c r="C847" i="2" s="1"/>
  <c r="D847" i="2" s="1"/>
  <c r="E847" i="2" s="1"/>
  <c r="F847" i="2" s="1"/>
  <c r="G847" i="2" s="1"/>
  <c r="H847" i="2" s="1"/>
  <c r="I847" i="2" s="1"/>
  <c r="AY836" i="2"/>
  <c r="AU836" i="2"/>
  <c r="AW836" i="2" s="1"/>
  <c r="T844" i="2"/>
  <c r="O844" i="2"/>
  <c r="P844" i="2" s="1"/>
  <c r="Q844" i="2" s="1"/>
  <c r="R844" i="2" s="1"/>
  <c r="S844" i="2" s="1"/>
  <c r="U844" i="2" s="1"/>
  <c r="V844" i="2" s="1"/>
  <c r="BA838" i="2"/>
  <c r="AK838" i="2"/>
  <c r="AJ838" i="2"/>
  <c r="AB841" i="2"/>
  <c r="AC841" i="2" s="1"/>
  <c r="AD841" i="2" s="1"/>
  <c r="AE841" i="2" s="1"/>
  <c r="AF841" i="2" s="1"/>
  <c r="AH841" i="2" s="1"/>
  <c r="AI841" i="2" s="1"/>
  <c r="AG841" i="2"/>
  <c r="AT834" i="2"/>
  <c r="AX834" i="2" s="1"/>
  <c r="AO834" i="2"/>
  <c r="AP834" i="2" s="1"/>
  <c r="AQ834" i="2" s="1"/>
  <c r="AR834" i="2" s="1"/>
  <c r="AS834" i="2" s="1"/>
  <c r="AH840" i="2"/>
  <c r="AI840" i="2" s="1"/>
  <c r="Y842" i="2"/>
  <c r="H917" i="1"/>
  <c r="K917" i="1"/>
  <c r="I917" i="1"/>
  <c r="G918" i="1"/>
  <c r="J917" i="1"/>
  <c r="L846" i="2" l="1"/>
  <c r="K847" i="2"/>
  <c r="J847" i="2"/>
  <c r="L847" i="2" s="1"/>
  <c r="X844" i="2"/>
  <c r="W844" i="2"/>
  <c r="AT839" i="2"/>
  <c r="AX839" i="2" s="1"/>
  <c r="AO839" i="2"/>
  <c r="AP839" i="2" s="1"/>
  <c r="AQ839" i="2" s="1"/>
  <c r="AR839" i="2" s="1"/>
  <c r="AS839" i="2" s="1"/>
  <c r="Y843" i="2"/>
  <c r="AK841" i="2"/>
  <c r="AJ841" i="2"/>
  <c r="BA841" i="2"/>
  <c r="Z842" i="2"/>
  <c r="AA842" i="2"/>
  <c r="M846" i="2"/>
  <c r="N846" i="2"/>
  <c r="AY837" i="2"/>
  <c r="AU837" i="2"/>
  <c r="AW837" i="2" s="1"/>
  <c r="T845" i="2"/>
  <c r="O845" i="2"/>
  <c r="P845" i="2" s="1"/>
  <c r="Q845" i="2" s="1"/>
  <c r="R845" i="2" s="1"/>
  <c r="S845" i="2" s="1"/>
  <c r="U845" i="2" s="1"/>
  <c r="V845" i="2" s="1"/>
  <c r="AK840" i="2"/>
  <c r="AJ840" i="2"/>
  <c r="BA840" i="2"/>
  <c r="AY834" i="2"/>
  <c r="AU834" i="2"/>
  <c r="AW834" i="2" s="1"/>
  <c r="B848" i="2"/>
  <c r="C848" i="2" s="1"/>
  <c r="D848" i="2" s="1"/>
  <c r="E848" i="2" s="1"/>
  <c r="F848" i="2" s="1"/>
  <c r="G848" i="2" s="1"/>
  <c r="H848" i="2" s="1"/>
  <c r="I848" i="2" s="1"/>
  <c r="A849" i="2"/>
  <c r="AL838" i="2"/>
  <c r="J918" i="1"/>
  <c r="K918" i="1"/>
  <c r="H918" i="1"/>
  <c r="I918" i="1"/>
  <c r="G919" i="1"/>
  <c r="AL841" i="2" l="1"/>
  <c r="K848" i="2"/>
  <c r="J848" i="2"/>
  <c r="B849" i="2"/>
  <c r="C849" i="2" s="1"/>
  <c r="D849" i="2" s="1"/>
  <c r="E849" i="2" s="1"/>
  <c r="F849" i="2" s="1"/>
  <c r="G849" i="2" s="1"/>
  <c r="H849" i="2" s="1"/>
  <c r="I849" i="2" s="1"/>
  <c r="A850" i="2"/>
  <c r="O846" i="2"/>
  <c r="P846" i="2" s="1"/>
  <c r="Q846" i="2" s="1"/>
  <c r="R846" i="2" s="1"/>
  <c r="S846" i="2" s="1"/>
  <c r="T846" i="2"/>
  <c r="AZ841" i="2"/>
  <c r="AM841" i="2"/>
  <c r="AN841" i="2"/>
  <c r="X845" i="2"/>
  <c r="W845" i="2"/>
  <c r="AY839" i="2"/>
  <c r="AU839" i="2"/>
  <c r="AW839" i="2" s="1"/>
  <c r="M847" i="2"/>
  <c r="N847" i="2"/>
  <c r="AZ838" i="2"/>
  <c r="AM838" i="2"/>
  <c r="AN838" i="2"/>
  <c r="AG842" i="2"/>
  <c r="AB842" i="2"/>
  <c r="AC842" i="2" s="1"/>
  <c r="AD842" i="2" s="1"/>
  <c r="AE842" i="2" s="1"/>
  <c r="AF842" i="2" s="1"/>
  <c r="Z843" i="2"/>
  <c r="AA843" i="2"/>
  <c r="AL840" i="2"/>
  <c r="Y844" i="2"/>
  <c r="H919" i="1"/>
  <c r="I919" i="1"/>
  <c r="K919" i="1"/>
  <c r="J919" i="1"/>
  <c r="G920" i="1"/>
  <c r="L848" i="2" l="1"/>
  <c r="J849" i="2"/>
  <c r="K849" i="2"/>
  <c r="O847" i="2"/>
  <c r="P847" i="2" s="1"/>
  <c r="Q847" i="2" s="1"/>
  <c r="R847" i="2" s="1"/>
  <c r="S847" i="2" s="1"/>
  <c r="T847" i="2"/>
  <c r="AZ840" i="2"/>
  <c r="AM840" i="2"/>
  <c r="AN840" i="2"/>
  <c r="M848" i="2"/>
  <c r="N848" i="2"/>
  <c r="Y845" i="2"/>
  <c r="Z844" i="2"/>
  <c r="AA844" i="2"/>
  <c r="AO841" i="2"/>
  <c r="AP841" i="2" s="1"/>
  <c r="AQ841" i="2" s="1"/>
  <c r="AR841" i="2" s="1"/>
  <c r="AS841" i="2" s="1"/>
  <c r="AT841" i="2"/>
  <c r="AX841" i="2" s="1"/>
  <c r="AH842" i="2"/>
  <c r="AI842" i="2" s="1"/>
  <c r="AB843" i="2"/>
  <c r="AC843" i="2" s="1"/>
  <c r="AD843" i="2" s="1"/>
  <c r="AE843" i="2" s="1"/>
  <c r="AF843" i="2" s="1"/>
  <c r="AG843" i="2"/>
  <c r="AT838" i="2"/>
  <c r="AX838" i="2" s="1"/>
  <c r="AO838" i="2"/>
  <c r="AP838" i="2" s="1"/>
  <c r="AQ838" i="2" s="1"/>
  <c r="AR838" i="2" s="1"/>
  <c r="AS838" i="2" s="1"/>
  <c r="B850" i="2"/>
  <c r="C850" i="2" s="1"/>
  <c r="D850" i="2" s="1"/>
  <c r="E850" i="2" s="1"/>
  <c r="F850" i="2" s="1"/>
  <c r="G850" i="2" s="1"/>
  <c r="H850" i="2" s="1"/>
  <c r="I850" i="2" s="1"/>
  <c r="A851" i="2"/>
  <c r="U846" i="2"/>
  <c r="V846" i="2" s="1"/>
  <c r="I920" i="1"/>
  <c r="K920" i="1"/>
  <c r="H920" i="1"/>
  <c r="J920" i="1"/>
  <c r="G921" i="1"/>
  <c r="U847" i="2" l="1"/>
  <c r="V847" i="2" s="1"/>
  <c r="L849" i="2"/>
  <c r="J850" i="2"/>
  <c r="K850" i="2"/>
  <c r="X846" i="2"/>
  <c r="W846" i="2"/>
  <c r="A852" i="2"/>
  <c r="B851" i="2"/>
  <c r="C851" i="2" s="1"/>
  <c r="D851" i="2" s="1"/>
  <c r="E851" i="2" s="1"/>
  <c r="F851" i="2" s="1"/>
  <c r="G851" i="2" s="1"/>
  <c r="H851" i="2" s="1"/>
  <c r="I851" i="2" s="1"/>
  <c r="AY841" i="2"/>
  <c r="AU841" i="2"/>
  <c r="AW841" i="2" s="1"/>
  <c r="M849" i="2"/>
  <c r="N849" i="2"/>
  <c r="Z845" i="2"/>
  <c r="AA845" i="2"/>
  <c r="AO840" i="2"/>
  <c r="AP840" i="2" s="1"/>
  <c r="AQ840" i="2" s="1"/>
  <c r="AR840" i="2" s="1"/>
  <c r="AS840" i="2" s="1"/>
  <c r="AT840" i="2"/>
  <c r="AX840" i="2" s="1"/>
  <c r="AY838" i="2"/>
  <c r="AU838" i="2"/>
  <c r="AW838" i="2" s="1"/>
  <c r="AJ842" i="2"/>
  <c r="AK842" i="2"/>
  <c r="BA842" i="2"/>
  <c r="AG844" i="2"/>
  <c r="AB844" i="2"/>
  <c r="AC844" i="2" s="1"/>
  <c r="AD844" i="2" s="1"/>
  <c r="AE844" i="2" s="1"/>
  <c r="AF844" i="2" s="1"/>
  <c r="AH844" i="2" s="1"/>
  <c r="AI844" i="2" s="1"/>
  <c r="X847" i="2"/>
  <c r="W847" i="2"/>
  <c r="O848" i="2"/>
  <c r="P848" i="2" s="1"/>
  <c r="Q848" i="2" s="1"/>
  <c r="R848" i="2" s="1"/>
  <c r="S848" i="2" s="1"/>
  <c r="T848" i="2"/>
  <c r="AH843" i="2"/>
  <c r="AI843" i="2" s="1"/>
  <c r="I921" i="1"/>
  <c r="H921" i="1"/>
  <c r="G922" i="1"/>
  <c r="K921" i="1"/>
  <c r="J921" i="1"/>
  <c r="Y847" i="2" l="1"/>
  <c r="AL842" i="2"/>
  <c r="L850" i="2"/>
  <c r="AJ843" i="2"/>
  <c r="AK843" i="2"/>
  <c r="BA843" i="2"/>
  <c r="B852" i="2"/>
  <c r="C852" i="2" s="1"/>
  <c r="D852" i="2" s="1"/>
  <c r="E852" i="2" s="1"/>
  <c r="F852" i="2" s="1"/>
  <c r="G852" i="2" s="1"/>
  <c r="H852" i="2" s="1"/>
  <c r="I852" i="2" s="1"/>
  <c r="A853" i="2"/>
  <c r="M850" i="2"/>
  <c r="N850" i="2"/>
  <c r="Z847" i="2"/>
  <c r="AA847" i="2"/>
  <c r="AB845" i="2"/>
  <c r="AC845" i="2" s="1"/>
  <c r="AD845" i="2" s="1"/>
  <c r="AE845" i="2" s="1"/>
  <c r="AF845" i="2" s="1"/>
  <c r="AG845" i="2"/>
  <c r="J851" i="2"/>
  <c r="K851" i="2"/>
  <c r="U848" i="2"/>
  <c r="V848" i="2" s="1"/>
  <c r="AJ844" i="2"/>
  <c r="AK844" i="2"/>
  <c r="BA844" i="2"/>
  <c r="AZ842" i="2"/>
  <c r="AM842" i="2"/>
  <c r="AN842" i="2"/>
  <c r="AY840" i="2"/>
  <c r="AU840" i="2"/>
  <c r="AW840" i="2" s="1"/>
  <c r="T849" i="2"/>
  <c r="O849" i="2"/>
  <c r="P849" i="2" s="1"/>
  <c r="Q849" i="2" s="1"/>
  <c r="R849" i="2" s="1"/>
  <c r="S849" i="2" s="1"/>
  <c r="U849" i="2" s="1"/>
  <c r="V849" i="2" s="1"/>
  <c r="Y846" i="2"/>
  <c r="J922" i="1"/>
  <c r="H922" i="1"/>
  <c r="I922" i="1"/>
  <c r="G923" i="1"/>
  <c r="K922" i="1"/>
  <c r="AH845" i="2" l="1"/>
  <c r="AI845" i="2" s="1"/>
  <c r="AL844" i="2"/>
  <c r="AL843" i="2"/>
  <c r="J852" i="2"/>
  <c r="K852" i="2"/>
  <c r="Z846" i="2"/>
  <c r="AA846" i="2"/>
  <c r="AM843" i="2"/>
  <c r="AZ843" i="2"/>
  <c r="AN843" i="2"/>
  <c r="X848" i="2"/>
  <c r="W848" i="2"/>
  <c r="AJ845" i="2"/>
  <c r="BA845" i="2"/>
  <c r="AK845" i="2"/>
  <c r="O850" i="2"/>
  <c r="P850" i="2" s="1"/>
  <c r="Q850" i="2" s="1"/>
  <c r="R850" i="2" s="1"/>
  <c r="S850" i="2" s="1"/>
  <c r="U850" i="2" s="1"/>
  <c r="V850" i="2" s="1"/>
  <c r="T850" i="2"/>
  <c r="A854" i="2"/>
  <c r="B853" i="2"/>
  <c r="C853" i="2" s="1"/>
  <c r="D853" i="2" s="1"/>
  <c r="E853" i="2" s="1"/>
  <c r="F853" i="2" s="1"/>
  <c r="G853" i="2" s="1"/>
  <c r="H853" i="2" s="1"/>
  <c r="I853" i="2" s="1"/>
  <c r="AT842" i="2"/>
  <c r="AX842" i="2" s="1"/>
  <c r="AO842" i="2"/>
  <c r="AP842" i="2" s="1"/>
  <c r="AQ842" i="2" s="1"/>
  <c r="AR842" i="2" s="1"/>
  <c r="AS842" i="2" s="1"/>
  <c r="AM844" i="2"/>
  <c r="AZ844" i="2"/>
  <c r="AN844" i="2"/>
  <c r="X849" i="2"/>
  <c r="W849" i="2"/>
  <c r="AG847" i="2"/>
  <c r="AB847" i="2"/>
  <c r="AC847" i="2" s="1"/>
  <c r="AD847" i="2" s="1"/>
  <c r="AE847" i="2" s="1"/>
  <c r="AF847" i="2" s="1"/>
  <c r="AH847" i="2" s="1"/>
  <c r="AI847" i="2" s="1"/>
  <c r="L851" i="2"/>
  <c r="H923" i="1"/>
  <c r="K923" i="1"/>
  <c r="G924" i="1"/>
  <c r="I923" i="1"/>
  <c r="J923" i="1"/>
  <c r="Y848" i="2" l="1"/>
  <c r="AL845" i="2"/>
  <c r="L852" i="2"/>
  <c r="M851" i="2"/>
  <c r="N851" i="2"/>
  <c r="W850" i="2"/>
  <c r="X850" i="2"/>
  <c r="Z848" i="2"/>
  <c r="AA848" i="2"/>
  <c r="AT843" i="2"/>
  <c r="AX843" i="2" s="1"/>
  <c r="AO843" i="2"/>
  <c r="AP843" i="2" s="1"/>
  <c r="AQ843" i="2" s="1"/>
  <c r="AR843" i="2" s="1"/>
  <c r="AS843" i="2" s="1"/>
  <c r="M852" i="2"/>
  <c r="N852" i="2"/>
  <c r="AY842" i="2"/>
  <c r="AU842" i="2"/>
  <c r="AW842" i="2" s="1"/>
  <c r="AT844" i="2"/>
  <c r="AX844" i="2" s="1"/>
  <c r="AO844" i="2"/>
  <c r="AP844" i="2" s="1"/>
  <c r="AQ844" i="2" s="1"/>
  <c r="AR844" i="2" s="1"/>
  <c r="AS844" i="2" s="1"/>
  <c r="AM845" i="2"/>
  <c r="AZ845" i="2"/>
  <c r="AN845" i="2"/>
  <c r="Y849" i="2"/>
  <c r="J853" i="2"/>
  <c r="K853" i="2"/>
  <c r="A855" i="2"/>
  <c r="B854" i="2"/>
  <c r="C854" i="2" s="1"/>
  <c r="D854" i="2" s="1"/>
  <c r="E854" i="2" s="1"/>
  <c r="F854" i="2" s="1"/>
  <c r="G854" i="2" s="1"/>
  <c r="H854" i="2" s="1"/>
  <c r="I854" i="2" s="1"/>
  <c r="AB846" i="2"/>
  <c r="AC846" i="2" s="1"/>
  <c r="AD846" i="2" s="1"/>
  <c r="AE846" i="2" s="1"/>
  <c r="AF846" i="2" s="1"/>
  <c r="AG846" i="2"/>
  <c r="BA847" i="2"/>
  <c r="AK847" i="2"/>
  <c r="AJ847" i="2"/>
  <c r="J924" i="1"/>
  <c r="G925" i="1"/>
  <c r="H924" i="1"/>
  <c r="I924" i="1"/>
  <c r="K924" i="1"/>
  <c r="AH846" i="2" l="1"/>
  <c r="AI846" i="2" s="1"/>
  <c r="Y850" i="2"/>
  <c r="AL847" i="2"/>
  <c r="K854" i="2"/>
  <c r="J854" i="2"/>
  <c r="BA846" i="2"/>
  <c r="AK846" i="2"/>
  <c r="AJ846" i="2"/>
  <c r="B855" i="2"/>
  <c r="C855" i="2" s="1"/>
  <c r="D855" i="2" s="1"/>
  <c r="E855" i="2" s="1"/>
  <c r="F855" i="2" s="1"/>
  <c r="G855" i="2" s="1"/>
  <c r="H855" i="2" s="1"/>
  <c r="I855" i="2" s="1"/>
  <c r="A856" i="2"/>
  <c r="O852" i="2"/>
  <c r="P852" i="2" s="1"/>
  <c r="Q852" i="2" s="1"/>
  <c r="R852" i="2" s="1"/>
  <c r="S852" i="2" s="1"/>
  <c r="U852" i="2" s="1"/>
  <c r="V852" i="2" s="1"/>
  <c r="T852" i="2"/>
  <c r="AB848" i="2"/>
  <c r="AC848" i="2" s="1"/>
  <c r="AD848" i="2" s="1"/>
  <c r="AE848" i="2" s="1"/>
  <c r="AF848" i="2" s="1"/>
  <c r="AH848" i="2" s="1"/>
  <c r="AI848" i="2" s="1"/>
  <c r="AG848" i="2"/>
  <c r="T851" i="2"/>
  <c r="O851" i="2"/>
  <c r="P851" i="2" s="1"/>
  <c r="Q851" i="2" s="1"/>
  <c r="R851" i="2" s="1"/>
  <c r="S851" i="2" s="1"/>
  <c r="U851" i="2" s="1"/>
  <c r="V851" i="2" s="1"/>
  <c r="Z849" i="2"/>
  <c r="AA849" i="2"/>
  <c r="AY844" i="2"/>
  <c r="AU844" i="2"/>
  <c r="AW844" i="2" s="1"/>
  <c r="AZ847" i="2"/>
  <c r="AM847" i="2"/>
  <c r="AN847" i="2"/>
  <c r="AO845" i="2"/>
  <c r="AP845" i="2" s="1"/>
  <c r="AQ845" i="2" s="1"/>
  <c r="AR845" i="2" s="1"/>
  <c r="AS845" i="2" s="1"/>
  <c r="AT845" i="2"/>
  <c r="AX845" i="2" s="1"/>
  <c r="Z850" i="2"/>
  <c r="AA850" i="2"/>
  <c r="L853" i="2"/>
  <c r="AY843" i="2"/>
  <c r="AU843" i="2"/>
  <c r="AW843" i="2" s="1"/>
  <c r="J925" i="1"/>
  <c r="H925" i="1"/>
  <c r="I925" i="1"/>
  <c r="K925" i="1"/>
  <c r="G926" i="1"/>
  <c r="AL846" i="2" l="1"/>
  <c r="K855" i="2"/>
  <c r="J855" i="2"/>
  <c r="AG849" i="2"/>
  <c r="AB849" i="2"/>
  <c r="AC849" i="2" s="1"/>
  <c r="AD849" i="2" s="1"/>
  <c r="AE849" i="2" s="1"/>
  <c r="AF849" i="2" s="1"/>
  <c r="AH849" i="2" s="1"/>
  <c r="AI849" i="2" s="1"/>
  <c r="AK848" i="2"/>
  <c r="AJ848" i="2"/>
  <c r="BA848" i="2"/>
  <c r="AZ846" i="2"/>
  <c r="AM846" i="2"/>
  <c r="AN846" i="2"/>
  <c r="AG850" i="2"/>
  <c r="AB850" i="2"/>
  <c r="AC850" i="2" s="1"/>
  <c r="AD850" i="2" s="1"/>
  <c r="AE850" i="2" s="1"/>
  <c r="AF850" i="2" s="1"/>
  <c r="AH850" i="2" s="1"/>
  <c r="AI850" i="2" s="1"/>
  <c r="AO847" i="2"/>
  <c r="AP847" i="2" s="1"/>
  <c r="AQ847" i="2" s="1"/>
  <c r="AR847" i="2" s="1"/>
  <c r="AS847" i="2" s="1"/>
  <c r="AT847" i="2"/>
  <c r="AX847" i="2" s="1"/>
  <c r="L854" i="2"/>
  <c r="M853" i="2"/>
  <c r="N853" i="2"/>
  <c r="X852" i="2"/>
  <c r="W852" i="2"/>
  <c r="B856" i="2"/>
  <c r="C856" i="2" s="1"/>
  <c r="D856" i="2" s="1"/>
  <c r="E856" i="2" s="1"/>
  <c r="F856" i="2" s="1"/>
  <c r="G856" i="2" s="1"/>
  <c r="H856" i="2" s="1"/>
  <c r="I856" i="2" s="1"/>
  <c r="A857" i="2"/>
  <c r="AY845" i="2"/>
  <c r="AU845" i="2"/>
  <c r="AW845" i="2" s="1"/>
  <c r="X851" i="2"/>
  <c r="W851" i="2"/>
  <c r="H926" i="1"/>
  <c r="K926" i="1"/>
  <c r="I926" i="1"/>
  <c r="J926" i="1"/>
  <c r="G927" i="1"/>
  <c r="AL848" i="2" l="1"/>
  <c r="Y851" i="2"/>
  <c r="L855" i="2"/>
  <c r="M855" i="2" s="1"/>
  <c r="J856" i="2"/>
  <c r="K856" i="2"/>
  <c r="B857" i="2"/>
  <c r="C857" i="2" s="1"/>
  <c r="D857" i="2" s="1"/>
  <c r="E857" i="2" s="1"/>
  <c r="F857" i="2" s="1"/>
  <c r="G857" i="2" s="1"/>
  <c r="H857" i="2" s="1"/>
  <c r="I857" i="2" s="1"/>
  <c r="A858" i="2"/>
  <c r="AY847" i="2"/>
  <c r="AU847" i="2"/>
  <c r="AW847" i="2" s="1"/>
  <c r="AO846" i="2"/>
  <c r="AP846" i="2" s="1"/>
  <c r="AQ846" i="2" s="1"/>
  <c r="AR846" i="2" s="1"/>
  <c r="AS846" i="2" s="1"/>
  <c r="AT846" i="2"/>
  <c r="AX846" i="2" s="1"/>
  <c r="Z851" i="2"/>
  <c r="AA851" i="2"/>
  <c r="AM848" i="2"/>
  <c r="AZ848" i="2"/>
  <c r="AN848" i="2"/>
  <c r="M854" i="2"/>
  <c r="N854" i="2"/>
  <c r="Y852" i="2"/>
  <c r="T853" i="2"/>
  <c r="O853" i="2"/>
  <c r="P853" i="2" s="1"/>
  <c r="Q853" i="2" s="1"/>
  <c r="R853" i="2" s="1"/>
  <c r="S853" i="2" s="1"/>
  <c r="AJ850" i="2"/>
  <c r="AK850" i="2"/>
  <c r="BA850" i="2"/>
  <c r="AK849" i="2"/>
  <c r="BA849" i="2"/>
  <c r="AJ849" i="2"/>
  <c r="G928" i="1"/>
  <c r="J927" i="1"/>
  <c r="H927" i="1"/>
  <c r="K927" i="1"/>
  <c r="I927" i="1"/>
  <c r="AL849" i="2" l="1"/>
  <c r="AL850" i="2"/>
  <c r="N855" i="2"/>
  <c r="T855" i="2" s="1"/>
  <c r="L856" i="2"/>
  <c r="K857" i="2"/>
  <c r="J857" i="2"/>
  <c r="AM850" i="2"/>
  <c r="AZ850" i="2"/>
  <c r="AN850" i="2"/>
  <c r="AG851" i="2"/>
  <c r="AB851" i="2"/>
  <c r="AC851" i="2" s="1"/>
  <c r="AD851" i="2" s="1"/>
  <c r="AE851" i="2" s="1"/>
  <c r="AF851" i="2" s="1"/>
  <c r="AH851" i="2" s="1"/>
  <c r="AI851" i="2" s="1"/>
  <c r="M856" i="2"/>
  <c r="N856" i="2"/>
  <c r="AM849" i="2"/>
  <c r="AZ849" i="2"/>
  <c r="AN849" i="2"/>
  <c r="Z852" i="2"/>
  <c r="AA852" i="2"/>
  <c r="AT848" i="2"/>
  <c r="AX848" i="2" s="1"/>
  <c r="AO848" i="2"/>
  <c r="AP848" i="2" s="1"/>
  <c r="AQ848" i="2" s="1"/>
  <c r="AR848" i="2" s="1"/>
  <c r="AS848" i="2" s="1"/>
  <c r="AY846" i="2"/>
  <c r="AU846" i="2"/>
  <c r="AW846" i="2" s="1"/>
  <c r="T854" i="2"/>
  <c r="O854" i="2"/>
  <c r="P854" i="2" s="1"/>
  <c r="Q854" i="2" s="1"/>
  <c r="R854" i="2" s="1"/>
  <c r="S854" i="2" s="1"/>
  <c r="U854" i="2" s="1"/>
  <c r="V854" i="2" s="1"/>
  <c r="B858" i="2"/>
  <c r="C858" i="2" s="1"/>
  <c r="D858" i="2" s="1"/>
  <c r="E858" i="2" s="1"/>
  <c r="F858" i="2" s="1"/>
  <c r="G858" i="2" s="1"/>
  <c r="H858" i="2" s="1"/>
  <c r="I858" i="2" s="1"/>
  <c r="A859" i="2"/>
  <c r="U853" i="2"/>
  <c r="V853" i="2" s="1"/>
  <c r="K928" i="1"/>
  <c r="G929" i="1"/>
  <c r="I928" i="1"/>
  <c r="H928" i="1"/>
  <c r="J928" i="1"/>
  <c r="O855" i="2" l="1"/>
  <c r="P855" i="2" s="1"/>
  <c r="Q855" i="2" s="1"/>
  <c r="R855" i="2" s="1"/>
  <c r="S855" i="2" s="1"/>
  <c r="L857" i="2"/>
  <c r="J858" i="2"/>
  <c r="K858" i="2"/>
  <c r="AG852" i="2"/>
  <c r="AB852" i="2"/>
  <c r="AC852" i="2" s="1"/>
  <c r="AD852" i="2" s="1"/>
  <c r="AE852" i="2" s="1"/>
  <c r="AF852" i="2" s="1"/>
  <c r="AH852" i="2" s="1"/>
  <c r="AI852" i="2" s="1"/>
  <c r="W854" i="2"/>
  <c r="X854" i="2"/>
  <c r="AY848" i="2"/>
  <c r="AU848" i="2"/>
  <c r="AW848" i="2" s="1"/>
  <c r="AT849" i="2"/>
  <c r="AX849" i="2" s="1"/>
  <c r="AO849" i="2"/>
  <c r="AP849" i="2" s="1"/>
  <c r="AQ849" i="2" s="1"/>
  <c r="AR849" i="2" s="1"/>
  <c r="AS849" i="2" s="1"/>
  <c r="M857" i="2"/>
  <c r="N857" i="2"/>
  <c r="AK851" i="2"/>
  <c r="BA851" i="2"/>
  <c r="AJ851" i="2"/>
  <c r="AT850" i="2"/>
  <c r="AX850" i="2" s="1"/>
  <c r="AO850" i="2"/>
  <c r="AP850" i="2" s="1"/>
  <c r="AQ850" i="2" s="1"/>
  <c r="AR850" i="2" s="1"/>
  <c r="AS850" i="2" s="1"/>
  <c r="W853" i="2"/>
  <c r="X853" i="2"/>
  <c r="B859" i="2"/>
  <c r="C859" i="2" s="1"/>
  <c r="D859" i="2" s="1"/>
  <c r="E859" i="2" s="1"/>
  <c r="F859" i="2" s="1"/>
  <c r="G859" i="2" s="1"/>
  <c r="H859" i="2" s="1"/>
  <c r="I859" i="2" s="1"/>
  <c r="A860" i="2"/>
  <c r="O856" i="2"/>
  <c r="P856" i="2" s="1"/>
  <c r="Q856" i="2" s="1"/>
  <c r="R856" i="2" s="1"/>
  <c r="S856" i="2" s="1"/>
  <c r="U856" i="2" s="1"/>
  <c r="V856" i="2" s="1"/>
  <c r="T856" i="2"/>
  <c r="U855" i="2"/>
  <c r="V855" i="2" s="1"/>
  <c r="H929" i="1"/>
  <c r="J929" i="1"/>
  <c r="K929" i="1"/>
  <c r="I929" i="1"/>
  <c r="G930" i="1"/>
  <c r="Y854" i="2" l="1"/>
  <c r="Y853" i="2"/>
  <c r="AA853" i="2" s="1"/>
  <c r="L858" i="2"/>
  <c r="X856" i="2"/>
  <c r="W856" i="2"/>
  <c r="B860" i="2"/>
  <c r="C860" i="2" s="1"/>
  <c r="D860" i="2" s="1"/>
  <c r="E860" i="2" s="1"/>
  <c r="F860" i="2" s="1"/>
  <c r="G860" i="2" s="1"/>
  <c r="H860" i="2" s="1"/>
  <c r="I860" i="2" s="1"/>
  <c r="A861" i="2"/>
  <c r="AY850" i="2"/>
  <c r="AU850" i="2"/>
  <c r="AW850" i="2" s="1"/>
  <c r="Z854" i="2"/>
  <c r="AA854" i="2"/>
  <c r="M858" i="2"/>
  <c r="N858" i="2"/>
  <c r="K859" i="2"/>
  <c r="J859" i="2"/>
  <c r="Z853" i="2"/>
  <c r="AY849" i="2"/>
  <c r="AU849" i="2"/>
  <c r="AW849" i="2" s="1"/>
  <c r="W855" i="2"/>
  <c r="X855" i="2"/>
  <c r="O857" i="2"/>
  <c r="P857" i="2" s="1"/>
  <c r="Q857" i="2" s="1"/>
  <c r="R857" i="2" s="1"/>
  <c r="S857" i="2" s="1"/>
  <c r="T857" i="2"/>
  <c r="AL851" i="2"/>
  <c r="AK852" i="2"/>
  <c r="AJ852" i="2"/>
  <c r="BA852" i="2"/>
  <c r="G931" i="1"/>
  <c r="J930" i="1"/>
  <c r="H930" i="1"/>
  <c r="I930" i="1"/>
  <c r="K930" i="1"/>
  <c r="Y856" i="2" l="1"/>
  <c r="AL852" i="2"/>
  <c r="L859" i="2"/>
  <c r="J860" i="2"/>
  <c r="K860" i="2"/>
  <c r="AM852" i="2"/>
  <c r="AZ852" i="2"/>
  <c r="AN852" i="2"/>
  <c r="AB854" i="2"/>
  <c r="AC854" i="2" s="1"/>
  <c r="AD854" i="2" s="1"/>
  <c r="AE854" i="2" s="1"/>
  <c r="AF854" i="2" s="1"/>
  <c r="AG854" i="2"/>
  <c r="Z856" i="2"/>
  <c r="AA856" i="2"/>
  <c r="U857" i="2"/>
  <c r="V857" i="2" s="1"/>
  <c r="M859" i="2"/>
  <c r="N859" i="2"/>
  <c r="AZ851" i="2"/>
  <c r="AM851" i="2"/>
  <c r="AN851" i="2"/>
  <c r="AB853" i="2"/>
  <c r="AC853" i="2" s="1"/>
  <c r="AD853" i="2" s="1"/>
  <c r="AE853" i="2" s="1"/>
  <c r="AF853" i="2" s="1"/>
  <c r="AG853" i="2"/>
  <c r="T858" i="2"/>
  <c r="O858" i="2"/>
  <c r="P858" i="2" s="1"/>
  <c r="Q858" i="2" s="1"/>
  <c r="R858" i="2" s="1"/>
  <c r="S858" i="2" s="1"/>
  <c r="B861" i="2"/>
  <c r="C861" i="2" s="1"/>
  <c r="D861" i="2" s="1"/>
  <c r="E861" i="2" s="1"/>
  <c r="F861" i="2" s="1"/>
  <c r="G861" i="2" s="1"/>
  <c r="H861" i="2" s="1"/>
  <c r="I861" i="2" s="1"/>
  <c r="A862" i="2"/>
  <c r="Y855" i="2"/>
  <c r="J931" i="1"/>
  <c r="G932" i="1"/>
  <c r="I931" i="1"/>
  <c r="K931" i="1"/>
  <c r="H931" i="1"/>
  <c r="AH853" i="2" l="1"/>
  <c r="AI853" i="2" s="1"/>
  <c r="AK853" i="2" s="1"/>
  <c r="AH854" i="2"/>
  <c r="AI854" i="2" s="1"/>
  <c r="BA854" i="2" s="1"/>
  <c r="L860" i="2"/>
  <c r="J861" i="2"/>
  <c r="K861" i="2"/>
  <c r="M860" i="2"/>
  <c r="N860" i="2"/>
  <c r="Z855" i="2"/>
  <c r="AA855" i="2"/>
  <c r="A863" i="2"/>
  <c r="B862" i="2"/>
  <c r="C862" i="2" s="1"/>
  <c r="D862" i="2" s="1"/>
  <c r="E862" i="2" s="1"/>
  <c r="F862" i="2" s="1"/>
  <c r="G862" i="2" s="1"/>
  <c r="H862" i="2" s="1"/>
  <c r="I862" i="2" s="1"/>
  <c r="AO851" i="2"/>
  <c r="AP851" i="2" s="1"/>
  <c r="AQ851" i="2" s="1"/>
  <c r="AR851" i="2" s="1"/>
  <c r="AS851" i="2" s="1"/>
  <c r="AT851" i="2"/>
  <c r="AX851" i="2" s="1"/>
  <c r="W857" i="2"/>
  <c r="X857" i="2"/>
  <c r="AK854" i="2"/>
  <c r="O859" i="2"/>
  <c r="P859" i="2" s="1"/>
  <c r="Q859" i="2" s="1"/>
  <c r="R859" i="2" s="1"/>
  <c r="S859" i="2" s="1"/>
  <c r="T859" i="2"/>
  <c r="AT852" i="2"/>
  <c r="AX852" i="2" s="1"/>
  <c r="AO852" i="2"/>
  <c r="AP852" i="2" s="1"/>
  <c r="AQ852" i="2" s="1"/>
  <c r="AR852" i="2" s="1"/>
  <c r="AS852" i="2" s="1"/>
  <c r="U858" i="2"/>
  <c r="V858" i="2" s="1"/>
  <c r="AJ853" i="2"/>
  <c r="BA853" i="2"/>
  <c r="AB856" i="2"/>
  <c r="AC856" i="2" s="1"/>
  <c r="AD856" i="2" s="1"/>
  <c r="AE856" i="2" s="1"/>
  <c r="AF856" i="2" s="1"/>
  <c r="AG856" i="2"/>
  <c r="K932" i="1"/>
  <c r="H932" i="1"/>
  <c r="G933" i="1"/>
  <c r="I932" i="1"/>
  <c r="J932" i="1"/>
  <c r="AJ854" i="2" l="1"/>
  <c r="Y857" i="2"/>
  <c r="AA857" i="2" s="1"/>
  <c r="AH856" i="2"/>
  <c r="AI856" i="2" s="1"/>
  <c r="BA856" i="2" s="1"/>
  <c r="L861" i="2"/>
  <c r="J862" i="2"/>
  <c r="K862" i="2"/>
  <c r="AY851" i="2"/>
  <c r="AU851" i="2"/>
  <c r="AW851" i="2" s="1"/>
  <c r="AB855" i="2"/>
  <c r="AC855" i="2" s="1"/>
  <c r="AD855" i="2" s="1"/>
  <c r="AE855" i="2" s="1"/>
  <c r="AF855" i="2" s="1"/>
  <c r="AG855" i="2"/>
  <c r="M861" i="2"/>
  <c r="N861" i="2"/>
  <c r="AL853" i="2"/>
  <c r="AY852" i="2"/>
  <c r="AU852" i="2"/>
  <c r="AW852" i="2" s="1"/>
  <c r="Z857" i="2"/>
  <c r="O860" i="2"/>
  <c r="P860" i="2" s="1"/>
  <c r="Q860" i="2" s="1"/>
  <c r="R860" i="2" s="1"/>
  <c r="S860" i="2" s="1"/>
  <c r="T860" i="2"/>
  <c r="AL854" i="2"/>
  <c r="W858" i="2"/>
  <c r="X858" i="2"/>
  <c r="A864" i="2"/>
  <c r="B863" i="2"/>
  <c r="C863" i="2" s="1"/>
  <c r="D863" i="2" s="1"/>
  <c r="E863" i="2" s="1"/>
  <c r="F863" i="2" s="1"/>
  <c r="G863" i="2" s="1"/>
  <c r="H863" i="2" s="1"/>
  <c r="I863" i="2" s="1"/>
  <c r="U859" i="2"/>
  <c r="V859" i="2" s="1"/>
  <c r="G934" i="1"/>
  <c r="H933" i="1"/>
  <c r="J933" i="1"/>
  <c r="I933" i="1"/>
  <c r="K933" i="1"/>
  <c r="AH855" i="2" l="1"/>
  <c r="AI855" i="2" s="1"/>
  <c r="AK856" i="2"/>
  <c r="AJ856" i="2"/>
  <c r="L862" i="2"/>
  <c r="U860" i="2"/>
  <c r="V860" i="2" s="1"/>
  <c r="X860" i="2" s="1"/>
  <c r="AM853" i="2"/>
  <c r="AZ853" i="2"/>
  <c r="AN853" i="2"/>
  <c r="BA855" i="2"/>
  <c r="AK855" i="2"/>
  <c r="AJ855" i="2"/>
  <c r="M862" i="2"/>
  <c r="N862" i="2"/>
  <c r="J863" i="2"/>
  <c r="K863" i="2"/>
  <c r="W859" i="2"/>
  <c r="X859" i="2"/>
  <c r="A865" i="2"/>
  <c r="B864" i="2"/>
  <c r="C864" i="2" s="1"/>
  <c r="D864" i="2" s="1"/>
  <c r="E864" i="2" s="1"/>
  <c r="F864" i="2" s="1"/>
  <c r="G864" i="2" s="1"/>
  <c r="H864" i="2" s="1"/>
  <c r="I864" i="2" s="1"/>
  <c r="T861" i="2"/>
  <c r="O861" i="2"/>
  <c r="P861" i="2" s="1"/>
  <c r="Q861" i="2" s="1"/>
  <c r="R861" i="2" s="1"/>
  <c r="S861" i="2" s="1"/>
  <c r="U861" i="2" s="1"/>
  <c r="V861" i="2" s="1"/>
  <c r="AM854" i="2"/>
  <c r="AZ854" i="2"/>
  <c r="AN854" i="2"/>
  <c r="AB857" i="2"/>
  <c r="AC857" i="2" s="1"/>
  <c r="AD857" i="2" s="1"/>
  <c r="AE857" i="2" s="1"/>
  <c r="AF857" i="2" s="1"/>
  <c r="AG857" i="2"/>
  <c r="Y858" i="2"/>
  <c r="H934" i="1"/>
  <c r="J934" i="1"/>
  <c r="G935" i="1"/>
  <c r="K934" i="1"/>
  <c r="I934" i="1"/>
  <c r="AH857" i="2" l="1"/>
  <c r="AI857" i="2" s="1"/>
  <c r="AL856" i="2"/>
  <c r="AN856" i="2" s="1"/>
  <c r="AM856" i="2"/>
  <c r="AO856" i="2" s="1"/>
  <c r="AP856" i="2" s="1"/>
  <c r="AQ856" i="2" s="1"/>
  <c r="AR856" i="2" s="1"/>
  <c r="AS856" i="2" s="1"/>
  <c r="AZ856" i="2"/>
  <c r="AL855" i="2"/>
  <c r="AN855" i="2" s="1"/>
  <c r="W860" i="2"/>
  <c r="Y860" i="2" s="1"/>
  <c r="K864" i="2"/>
  <c r="J864" i="2"/>
  <c r="W861" i="2"/>
  <c r="X861" i="2"/>
  <c r="AO853" i="2"/>
  <c r="AP853" i="2" s="1"/>
  <c r="AQ853" i="2" s="1"/>
  <c r="AR853" i="2" s="1"/>
  <c r="AS853" i="2" s="1"/>
  <c r="AT853" i="2"/>
  <c r="AX853" i="2" s="1"/>
  <c r="L863" i="2"/>
  <c r="AO854" i="2"/>
  <c r="AP854" i="2" s="1"/>
  <c r="AQ854" i="2" s="1"/>
  <c r="AR854" i="2" s="1"/>
  <c r="AS854" i="2" s="1"/>
  <c r="AT854" i="2"/>
  <c r="AX854" i="2" s="1"/>
  <c r="B865" i="2"/>
  <c r="C865" i="2" s="1"/>
  <c r="D865" i="2" s="1"/>
  <c r="E865" i="2" s="1"/>
  <c r="F865" i="2" s="1"/>
  <c r="G865" i="2" s="1"/>
  <c r="H865" i="2" s="1"/>
  <c r="I865" i="2" s="1"/>
  <c r="A866" i="2"/>
  <c r="Z858" i="2"/>
  <c r="AA858" i="2"/>
  <c r="T862" i="2"/>
  <c r="O862" i="2"/>
  <c r="P862" i="2" s="1"/>
  <c r="Q862" i="2" s="1"/>
  <c r="R862" i="2" s="1"/>
  <c r="S862" i="2" s="1"/>
  <c r="BA857" i="2"/>
  <c r="AJ857" i="2"/>
  <c r="AK857" i="2"/>
  <c r="Y859" i="2"/>
  <c r="K935" i="1"/>
  <c r="G936" i="1"/>
  <c r="J935" i="1"/>
  <c r="H935" i="1"/>
  <c r="I935" i="1"/>
  <c r="AT856" i="2" l="1"/>
  <c r="AX856" i="2" s="1"/>
  <c r="U862" i="2"/>
  <c r="V862" i="2" s="1"/>
  <c r="AZ855" i="2"/>
  <c r="AM855" i="2"/>
  <c r="AT855" i="2" s="1"/>
  <c r="AX855" i="2" s="1"/>
  <c r="Z860" i="2"/>
  <c r="AA860" i="2"/>
  <c r="Y861" i="2"/>
  <c r="Z861" i="2" s="1"/>
  <c r="J865" i="2"/>
  <c r="K865" i="2"/>
  <c r="W862" i="2"/>
  <c r="X862" i="2"/>
  <c r="AY853" i="2"/>
  <c r="AU853" i="2"/>
  <c r="AW853" i="2" s="1"/>
  <c r="AY856" i="2"/>
  <c r="AU856" i="2"/>
  <c r="AW856" i="2" s="1"/>
  <c r="AO855" i="2"/>
  <c r="AP855" i="2" s="1"/>
  <c r="AQ855" i="2" s="1"/>
  <c r="AR855" i="2" s="1"/>
  <c r="AS855" i="2" s="1"/>
  <c r="L864" i="2"/>
  <c r="Z859" i="2"/>
  <c r="AA859" i="2"/>
  <c r="B866" i="2"/>
  <c r="C866" i="2" s="1"/>
  <c r="D866" i="2" s="1"/>
  <c r="E866" i="2" s="1"/>
  <c r="F866" i="2" s="1"/>
  <c r="G866" i="2" s="1"/>
  <c r="H866" i="2" s="1"/>
  <c r="I866" i="2" s="1"/>
  <c r="A867" i="2"/>
  <c r="M863" i="2"/>
  <c r="N863" i="2"/>
  <c r="AL857" i="2"/>
  <c r="AB858" i="2"/>
  <c r="AC858" i="2" s="1"/>
  <c r="AD858" i="2" s="1"/>
  <c r="AE858" i="2" s="1"/>
  <c r="AF858" i="2" s="1"/>
  <c r="AH858" i="2" s="1"/>
  <c r="AI858" i="2" s="1"/>
  <c r="AG858" i="2"/>
  <c r="AY854" i="2"/>
  <c r="AU854" i="2"/>
  <c r="AW854" i="2" s="1"/>
  <c r="K936" i="1"/>
  <c r="H936" i="1"/>
  <c r="J936" i="1"/>
  <c r="G937" i="1"/>
  <c r="I936" i="1"/>
  <c r="AA861" i="2" l="1"/>
  <c r="AG860" i="2"/>
  <c r="AB860" i="2"/>
  <c r="AC860" i="2" s="1"/>
  <c r="AD860" i="2" s="1"/>
  <c r="AE860" i="2" s="1"/>
  <c r="AF860" i="2" s="1"/>
  <c r="AH860" i="2" s="1"/>
  <c r="AI860" i="2" s="1"/>
  <c r="Y862" i="2"/>
  <c r="L865" i="2"/>
  <c r="N865" i="2" s="1"/>
  <c r="J866" i="2"/>
  <c r="K866" i="2"/>
  <c r="AZ857" i="2"/>
  <c r="AM857" i="2"/>
  <c r="AN857" i="2"/>
  <c r="T863" i="2"/>
  <c r="O863" i="2"/>
  <c r="P863" i="2" s="1"/>
  <c r="Q863" i="2" s="1"/>
  <c r="R863" i="2" s="1"/>
  <c r="S863" i="2" s="1"/>
  <c r="U863" i="2" s="1"/>
  <c r="V863" i="2" s="1"/>
  <c r="AY855" i="2"/>
  <c r="AU855" i="2"/>
  <c r="AW855" i="2" s="1"/>
  <c r="AJ858" i="2"/>
  <c r="AK858" i="2"/>
  <c r="BA858" i="2"/>
  <c r="B867" i="2"/>
  <c r="C867" i="2" s="1"/>
  <c r="D867" i="2" s="1"/>
  <c r="E867" i="2" s="1"/>
  <c r="F867" i="2" s="1"/>
  <c r="G867" i="2" s="1"/>
  <c r="H867" i="2" s="1"/>
  <c r="I867" i="2" s="1"/>
  <c r="A868" i="2"/>
  <c r="M864" i="2"/>
  <c r="N864" i="2"/>
  <c r="Z862" i="2"/>
  <c r="AA862" i="2"/>
  <c r="AG861" i="2"/>
  <c r="AB861" i="2"/>
  <c r="AC861" i="2" s="1"/>
  <c r="AD861" i="2" s="1"/>
  <c r="AE861" i="2" s="1"/>
  <c r="AF861" i="2" s="1"/>
  <c r="AG859" i="2"/>
  <c r="AB859" i="2"/>
  <c r="AC859" i="2" s="1"/>
  <c r="AD859" i="2" s="1"/>
  <c r="AE859" i="2" s="1"/>
  <c r="AF859" i="2" s="1"/>
  <c r="AH859" i="2" s="1"/>
  <c r="AI859" i="2" s="1"/>
  <c r="J937" i="1"/>
  <c r="K937" i="1"/>
  <c r="H937" i="1"/>
  <c r="G938" i="1"/>
  <c r="I937" i="1"/>
  <c r="AJ860" i="2" l="1"/>
  <c r="AK860" i="2"/>
  <c r="BA860" i="2"/>
  <c r="M865" i="2"/>
  <c r="O865" i="2" s="1"/>
  <c r="P865" i="2" s="1"/>
  <c r="Q865" i="2" s="1"/>
  <c r="R865" i="2" s="1"/>
  <c r="S865" i="2" s="1"/>
  <c r="AL860" i="2"/>
  <c r="AN860" i="2" s="1"/>
  <c r="L866" i="2"/>
  <c r="J867" i="2"/>
  <c r="K867" i="2"/>
  <c r="AB862" i="2"/>
  <c r="AC862" i="2" s="1"/>
  <c r="AD862" i="2" s="1"/>
  <c r="AE862" i="2" s="1"/>
  <c r="AF862" i="2" s="1"/>
  <c r="AG862" i="2"/>
  <c r="B868" i="2"/>
  <c r="C868" i="2" s="1"/>
  <c r="D868" i="2" s="1"/>
  <c r="E868" i="2" s="1"/>
  <c r="F868" i="2" s="1"/>
  <c r="G868" i="2" s="1"/>
  <c r="H868" i="2" s="1"/>
  <c r="I868" i="2" s="1"/>
  <c r="A869" i="2"/>
  <c r="M866" i="2"/>
  <c r="N866" i="2"/>
  <c r="BA859" i="2"/>
  <c r="AK859" i="2"/>
  <c r="AJ859" i="2"/>
  <c r="T864" i="2"/>
  <c r="O864" i="2"/>
  <c r="P864" i="2" s="1"/>
  <c r="Q864" i="2" s="1"/>
  <c r="R864" i="2" s="1"/>
  <c r="S864" i="2" s="1"/>
  <c r="U864" i="2" s="1"/>
  <c r="V864" i="2" s="1"/>
  <c r="W863" i="2"/>
  <c r="X863" i="2"/>
  <c r="AT857" i="2"/>
  <c r="AX857" i="2" s="1"/>
  <c r="AO857" i="2"/>
  <c r="AP857" i="2" s="1"/>
  <c r="AQ857" i="2" s="1"/>
  <c r="AR857" i="2" s="1"/>
  <c r="AS857" i="2" s="1"/>
  <c r="AH861" i="2"/>
  <c r="AI861" i="2" s="1"/>
  <c r="AL858" i="2"/>
  <c r="G939" i="1"/>
  <c r="H938" i="1"/>
  <c r="J938" i="1"/>
  <c r="I938" i="1"/>
  <c r="K938" i="1"/>
  <c r="T865" i="2" l="1"/>
  <c r="AZ860" i="2"/>
  <c r="AM860" i="2"/>
  <c r="U865" i="2"/>
  <c r="V865" i="2" s="1"/>
  <c r="Y863" i="2"/>
  <c r="AA863" i="2" s="1"/>
  <c r="AH862" i="2"/>
  <c r="AI862" i="2" s="1"/>
  <c r="AK862" i="2" s="1"/>
  <c r="J868" i="2"/>
  <c r="K868" i="2"/>
  <c r="X864" i="2"/>
  <c r="W864" i="2"/>
  <c r="L867" i="2"/>
  <c r="W865" i="2"/>
  <c r="X865" i="2"/>
  <c r="O866" i="2"/>
  <c r="P866" i="2" s="1"/>
  <c r="Q866" i="2" s="1"/>
  <c r="R866" i="2" s="1"/>
  <c r="S866" i="2" s="1"/>
  <c r="U866" i="2" s="1"/>
  <c r="V866" i="2" s="1"/>
  <c r="T866" i="2"/>
  <c r="A870" i="2"/>
  <c r="B869" i="2"/>
  <c r="C869" i="2" s="1"/>
  <c r="D869" i="2" s="1"/>
  <c r="E869" i="2" s="1"/>
  <c r="F869" i="2" s="1"/>
  <c r="G869" i="2" s="1"/>
  <c r="H869" i="2" s="1"/>
  <c r="I869" i="2" s="1"/>
  <c r="AL859" i="2"/>
  <c r="BA861" i="2"/>
  <c r="AJ861" i="2"/>
  <c r="AK861" i="2"/>
  <c r="AY857" i="2"/>
  <c r="AU857" i="2"/>
  <c r="AW857" i="2" s="1"/>
  <c r="AM858" i="2"/>
  <c r="AZ858" i="2"/>
  <c r="AN858" i="2"/>
  <c r="AT860" i="2"/>
  <c r="AX860" i="2" s="1"/>
  <c r="AO860" i="2"/>
  <c r="AP860" i="2" s="1"/>
  <c r="AQ860" i="2" s="1"/>
  <c r="AR860" i="2" s="1"/>
  <c r="AS860" i="2" s="1"/>
  <c r="G940" i="1"/>
  <c r="K939" i="1"/>
  <c r="I939" i="1"/>
  <c r="J939" i="1"/>
  <c r="H939" i="1"/>
  <c r="Z863" i="2" l="1"/>
  <c r="AL861" i="2"/>
  <c r="AZ861" i="2" s="1"/>
  <c r="AJ862" i="2"/>
  <c r="AL862" i="2" s="1"/>
  <c r="BA862" i="2"/>
  <c r="Y864" i="2"/>
  <c r="AA864" i="2" s="1"/>
  <c r="Y865" i="2"/>
  <c r="AA865" i="2" s="1"/>
  <c r="L868" i="2"/>
  <c r="J869" i="2"/>
  <c r="K869" i="2"/>
  <c r="AG863" i="2"/>
  <c r="AB863" i="2"/>
  <c r="AC863" i="2" s="1"/>
  <c r="AD863" i="2" s="1"/>
  <c r="AE863" i="2" s="1"/>
  <c r="AF863" i="2" s="1"/>
  <c r="AH863" i="2" s="1"/>
  <c r="AI863" i="2" s="1"/>
  <c r="M867" i="2"/>
  <c r="N867" i="2"/>
  <c r="M868" i="2"/>
  <c r="N868" i="2"/>
  <c r="AM861" i="2"/>
  <c r="AY860" i="2"/>
  <c r="AU860" i="2"/>
  <c r="AW860" i="2" s="1"/>
  <c r="AT858" i="2"/>
  <c r="AX858" i="2" s="1"/>
  <c r="AO858" i="2"/>
  <c r="AP858" i="2" s="1"/>
  <c r="AQ858" i="2" s="1"/>
  <c r="AR858" i="2" s="1"/>
  <c r="AS858" i="2" s="1"/>
  <c r="B870" i="2"/>
  <c r="C870" i="2" s="1"/>
  <c r="D870" i="2" s="1"/>
  <c r="E870" i="2" s="1"/>
  <c r="F870" i="2" s="1"/>
  <c r="G870" i="2" s="1"/>
  <c r="H870" i="2" s="1"/>
  <c r="I870" i="2" s="1"/>
  <c r="A871" i="2"/>
  <c r="AM859" i="2"/>
  <c r="AZ859" i="2"/>
  <c r="AN859" i="2"/>
  <c r="X866" i="2"/>
  <c r="W866" i="2"/>
  <c r="Z864" i="2"/>
  <c r="K940" i="1"/>
  <c r="G941" i="1"/>
  <c r="I940" i="1"/>
  <c r="H940" i="1"/>
  <c r="J940" i="1"/>
  <c r="AN861" i="2" l="1"/>
  <c r="Z865" i="2"/>
  <c r="Y866" i="2"/>
  <c r="Z866" i="2" s="1"/>
  <c r="L869" i="2"/>
  <c r="M869" i="2" s="1"/>
  <c r="AG864" i="2"/>
  <c r="AB864" i="2"/>
  <c r="AC864" i="2" s="1"/>
  <c r="AD864" i="2" s="1"/>
  <c r="AE864" i="2" s="1"/>
  <c r="AF864" i="2" s="1"/>
  <c r="AH864" i="2" s="1"/>
  <c r="AI864" i="2" s="1"/>
  <c r="J870" i="2"/>
  <c r="K870" i="2"/>
  <c r="AT861" i="2"/>
  <c r="AX861" i="2" s="1"/>
  <c r="AO861" i="2"/>
  <c r="AP861" i="2" s="1"/>
  <c r="AQ861" i="2" s="1"/>
  <c r="AR861" i="2" s="1"/>
  <c r="AS861" i="2" s="1"/>
  <c r="O867" i="2"/>
  <c r="P867" i="2" s="1"/>
  <c r="Q867" i="2" s="1"/>
  <c r="R867" i="2" s="1"/>
  <c r="S867" i="2" s="1"/>
  <c r="T867" i="2"/>
  <c r="AY858" i="2"/>
  <c r="AU858" i="2"/>
  <c r="AW858" i="2" s="1"/>
  <c r="AM862" i="2"/>
  <c r="AZ862" i="2"/>
  <c r="AN862" i="2"/>
  <c r="O868" i="2"/>
  <c r="P868" i="2" s="1"/>
  <c r="Q868" i="2" s="1"/>
  <c r="R868" i="2" s="1"/>
  <c r="S868" i="2" s="1"/>
  <c r="T868" i="2"/>
  <c r="AO859" i="2"/>
  <c r="AP859" i="2" s="1"/>
  <c r="AQ859" i="2" s="1"/>
  <c r="AR859" i="2" s="1"/>
  <c r="AS859" i="2" s="1"/>
  <c r="AT859" i="2"/>
  <c r="AX859" i="2" s="1"/>
  <c r="B871" i="2"/>
  <c r="C871" i="2" s="1"/>
  <c r="D871" i="2" s="1"/>
  <c r="E871" i="2" s="1"/>
  <c r="F871" i="2" s="1"/>
  <c r="G871" i="2" s="1"/>
  <c r="H871" i="2" s="1"/>
  <c r="I871" i="2" s="1"/>
  <c r="A872" i="2"/>
  <c r="AG865" i="2"/>
  <c r="AB865" i="2"/>
  <c r="AC865" i="2" s="1"/>
  <c r="AD865" i="2" s="1"/>
  <c r="AE865" i="2" s="1"/>
  <c r="AF865" i="2" s="1"/>
  <c r="BA863" i="2"/>
  <c r="AJ863" i="2"/>
  <c r="AK863" i="2"/>
  <c r="G942" i="1"/>
  <c r="I941" i="1"/>
  <c r="K941" i="1"/>
  <c r="J941" i="1"/>
  <c r="H941" i="1"/>
  <c r="AA866" i="2" l="1"/>
  <c r="U868" i="2"/>
  <c r="V868" i="2" s="1"/>
  <c r="W868" i="2" s="1"/>
  <c r="N869" i="2"/>
  <c r="AH865" i="2"/>
  <c r="AI865" i="2" s="1"/>
  <c r="AK865" i="2" s="1"/>
  <c r="U867" i="2"/>
  <c r="V867" i="2" s="1"/>
  <c r="X867" i="2" s="1"/>
  <c r="AL863" i="2"/>
  <c r="AZ863" i="2" s="1"/>
  <c r="L870" i="2"/>
  <c r="M870" i="2" s="1"/>
  <c r="J871" i="2"/>
  <c r="K871" i="2"/>
  <c r="AT862" i="2"/>
  <c r="AX862" i="2" s="1"/>
  <c r="AO862" i="2"/>
  <c r="AP862" i="2" s="1"/>
  <c r="AQ862" i="2" s="1"/>
  <c r="AR862" i="2" s="1"/>
  <c r="AS862" i="2" s="1"/>
  <c r="T869" i="2"/>
  <c r="O869" i="2"/>
  <c r="P869" i="2" s="1"/>
  <c r="Q869" i="2" s="1"/>
  <c r="R869" i="2" s="1"/>
  <c r="S869" i="2" s="1"/>
  <c r="U869" i="2" s="1"/>
  <c r="V869" i="2" s="1"/>
  <c r="AB866" i="2"/>
  <c r="AC866" i="2" s="1"/>
  <c r="AD866" i="2" s="1"/>
  <c r="AE866" i="2" s="1"/>
  <c r="AF866" i="2" s="1"/>
  <c r="AG866" i="2"/>
  <c r="AY861" i="2"/>
  <c r="AU861" i="2"/>
  <c r="AW861" i="2" s="1"/>
  <c r="BA864" i="2"/>
  <c r="AK864" i="2"/>
  <c r="AJ864" i="2"/>
  <c r="A873" i="2"/>
  <c r="B872" i="2"/>
  <c r="C872" i="2" s="1"/>
  <c r="D872" i="2" s="1"/>
  <c r="E872" i="2" s="1"/>
  <c r="F872" i="2" s="1"/>
  <c r="G872" i="2" s="1"/>
  <c r="H872" i="2" s="1"/>
  <c r="I872" i="2" s="1"/>
  <c r="N870" i="2"/>
  <c r="AY859" i="2"/>
  <c r="AU859" i="2"/>
  <c r="AW859" i="2" s="1"/>
  <c r="H942" i="1"/>
  <c r="J942" i="1"/>
  <c r="I942" i="1"/>
  <c r="K942" i="1"/>
  <c r="G943" i="1"/>
  <c r="W867" i="2" l="1"/>
  <c r="AN863" i="2"/>
  <c r="AM863" i="2"/>
  <c r="AT863" i="2" s="1"/>
  <c r="AX863" i="2" s="1"/>
  <c r="AJ865" i="2"/>
  <c r="BA865" i="2"/>
  <c r="X868" i="2"/>
  <c r="AH866" i="2"/>
  <c r="AI866" i="2" s="1"/>
  <c r="BA866" i="2" s="1"/>
  <c r="L871" i="2"/>
  <c r="N871" i="2" s="1"/>
  <c r="Y867" i="2"/>
  <c r="Y868" i="2"/>
  <c r="Z868" i="2" s="1"/>
  <c r="J872" i="2"/>
  <c r="K872" i="2"/>
  <c r="Z867" i="2"/>
  <c r="AA867" i="2"/>
  <c r="A874" i="2"/>
  <c r="B873" i="2"/>
  <c r="C873" i="2" s="1"/>
  <c r="D873" i="2" s="1"/>
  <c r="E873" i="2" s="1"/>
  <c r="F873" i="2" s="1"/>
  <c r="G873" i="2" s="1"/>
  <c r="H873" i="2" s="1"/>
  <c r="I873" i="2" s="1"/>
  <c r="X869" i="2"/>
  <c r="W869" i="2"/>
  <c r="O870" i="2"/>
  <c r="P870" i="2" s="1"/>
  <c r="Q870" i="2" s="1"/>
  <c r="R870" i="2" s="1"/>
  <c r="S870" i="2" s="1"/>
  <c r="U870" i="2" s="1"/>
  <c r="V870" i="2" s="1"/>
  <c r="T870" i="2"/>
  <c r="AY862" i="2"/>
  <c r="AU862" i="2"/>
  <c r="AW862" i="2" s="1"/>
  <c r="AL865" i="2"/>
  <c r="AA868" i="2"/>
  <c r="AL864" i="2"/>
  <c r="H943" i="1"/>
  <c r="G944" i="1"/>
  <c r="K943" i="1"/>
  <c r="I943" i="1"/>
  <c r="J943" i="1"/>
  <c r="AJ866" i="2" l="1"/>
  <c r="AO863" i="2"/>
  <c r="AP863" i="2" s="1"/>
  <c r="AQ863" i="2" s="1"/>
  <c r="AR863" i="2" s="1"/>
  <c r="AS863" i="2" s="1"/>
  <c r="AK866" i="2"/>
  <c r="M871" i="2"/>
  <c r="O871" i="2" s="1"/>
  <c r="P871" i="2" s="1"/>
  <c r="Q871" i="2" s="1"/>
  <c r="R871" i="2" s="1"/>
  <c r="S871" i="2" s="1"/>
  <c r="Y869" i="2"/>
  <c r="L872" i="2"/>
  <c r="M872" i="2" s="1"/>
  <c r="AL866" i="2"/>
  <c r="AN866" i="2" s="1"/>
  <c r="J873" i="2"/>
  <c r="K873" i="2"/>
  <c r="Z869" i="2"/>
  <c r="AA869" i="2"/>
  <c r="AM864" i="2"/>
  <c r="AZ864" i="2"/>
  <c r="AN864" i="2"/>
  <c r="AZ866" i="2"/>
  <c r="AM866" i="2"/>
  <c r="A875" i="2"/>
  <c r="B874" i="2"/>
  <c r="C874" i="2" s="1"/>
  <c r="D874" i="2" s="1"/>
  <c r="E874" i="2" s="1"/>
  <c r="F874" i="2" s="1"/>
  <c r="G874" i="2" s="1"/>
  <c r="H874" i="2" s="1"/>
  <c r="I874" i="2" s="1"/>
  <c r="W870" i="2"/>
  <c r="X870" i="2"/>
  <c r="AY863" i="2"/>
  <c r="AU863" i="2"/>
  <c r="AW863" i="2" s="1"/>
  <c r="AG867" i="2"/>
  <c r="AB867" i="2"/>
  <c r="AC867" i="2" s="1"/>
  <c r="AD867" i="2" s="1"/>
  <c r="AE867" i="2" s="1"/>
  <c r="AF867" i="2" s="1"/>
  <c r="AM865" i="2"/>
  <c r="AZ865" i="2"/>
  <c r="AN865" i="2"/>
  <c r="AG868" i="2"/>
  <c r="AB868" i="2"/>
  <c r="AC868" i="2" s="1"/>
  <c r="AD868" i="2" s="1"/>
  <c r="AE868" i="2" s="1"/>
  <c r="AF868" i="2" s="1"/>
  <c r="J944" i="1"/>
  <c r="I944" i="1"/>
  <c r="G945" i="1"/>
  <c r="K944" i="1"/>
  <c r="H944" i="1"/>
  <c r="T871" i="2" l="1"/>
  <c r="U871" i="2" s="1"/>
  <c r="V871" i="2" s="1"/>
  <c r="N872" i="2"/>
  <c r="AH867" i="2"/>
  <c r="AI867" i="2" s="1"/>
  <c r="BA867" i="2" s="1"/>
  <c r="L873" i="2"/>
  <c r="K874" i="2"/>
  <c r="J874" i="2"/>
  <c r="AG869" i="2"/>
  <c r="AB869" i="2"/>
  <c r="AC869" i="2" s="1"/>
  <c r="AD869" i="2" s="1"/>
  <c r="AE869" i="2" s="1"/>
  <c r="AF869" i="2" s="1"/>
  <c r="AH869" i="2" s="1"/>
  <c r="AI869" i="2" s="1"/>
  <c r="M873" i="2"/>
  <c r="N873" i="2"/>
  <c r="AT865" i="2"/>
  <c r="AX865" i="2" s="1"/>
  <c r="AO865" i="2"/>
  <c r="AP865" i="2" s="1"/>
  <c r="AQ865" i="2" s="1"/>
  <c r="AR865" i="2" s="1"/>
  <c r="AS865" i="2" s="1"/>
  <c r="AH868" i="2"/>
  <c r="AI868" i="2" s="1"/>
  <c r="B875" i="2"/>
  <c r="C875" i="2" s="1"/>
  <c r="D875" i="2" s="1"/>
  <c r="E875" i="2" s="1"/>
  <c r="F875" i="2" s="1"/>
  <c r="G875" i="2" s="1"/>
  <c r="H875" i="2" s="1"/>
  <c r="I875" i="2" s="1"/>
  <c r="A876" i="2"/>
  <c r="AO866" i="2"/>
  <c r="AP866" i="2" s="1"/>
  <c r="AQ866" i="2" s="1"/>
  <c r="AR866" i="2" s="1"/>
  <c r="AS866" i="2" s="1"/>
  <c r="AT866" i="2"/>
  <c r="AX866" i="2" s="1"/>
  <c r="AO864" i="2"/>
  <c r="AP864" i="2" s="1"/>
  <c r="AQ864" i="2" s="1"/>
  <c r="AR864" i="2" s="1"/>
  <c r="AS864" i="2" s="1"/>
  <c r="AT864" i="2"/>
  <c r="AX864" i="2" s="1"/>
  <c r="T872" i="2"/>
  <c r="O872" i="2"/>
  <c r="P872" i="2" s="1"/>
  <c r="Q872" i="2" s="1"/>
  <c r="R872" i="2" s="1"/>
  <c r="S872" i="2" s="1"/>
  <c r="AJ867" i="2"/>
  <c r="AK867" i="2"/>
  <c r="Y870" i="2"/>
  <c r="I945" i="1"/>
  <c r="J945" i="1"/>
  <c r="G946" i="1"/>
  <c r="H945" i="1"/>
  <c r="K945" i="1"/>
  <c r="W871" i="2" l="1"/>
  <c r="X871" i="2"/>
  <c r="Y871" i="2" s="1"/>
  <c r="L874" i="2"/>
  <c r="M874" i="2" s="1"/>
  <c r="J875" i="2"/>
  <c r="K875" i="2"/>
  <c r="AY866" i="2"/>
  <c r="AU866" i="2"/>
  <c r="AW866" i="2" s="1"/>
  <c r="A877" i="2"/>
  <c r="B876" i="2"/>
  <c r="C876" i="2" s="1"/>
  <c r="D876" i="2" s="1"/>
  <c r="E876" i="2" s="1"/>
  <c r="F876" i="2" s="1"/>
  <c r="G876" i="2" s="1"/>
  <c r="H876" i="2" s="1"/>
  <c r="I876" i="2" s="1"/>
  <c r="AL867" i="2"/>
  <c r="AY865" i="2"/>
  <c r="AU865" i="2"/>
  <c r="AW865" i="2" s="1"/>
  <c r="AK869" i="2"/>
  <c r="BA869" i="2"/>
  <c r="AJ869" i="2"/>
  <c r="AK868" i="2"/>
  <c r="AJ868" i="2"/>
  <c r="BA868" i="2"/>
  <c r="O873" i="2"/>
  <c r="P873" i="2" s="1"/>
  <c r="Q873" i="2" s="1"/>
  <c r="R873" i="2" s="1"/>
  <c r="S873" i="2" s="1"/>
  <c r="T873" i="2"/>
  <c r="U872" i="2"/>
  <c r="V872" i="2" s="1"/>
  <c r="Z870" i="2"/>
  <c r="AA870" i="2"/>
  <c r="AY864" i="2"/>
  <c r="AU864" i="2"/>
  <c r="AW864" i="2" s="1"/>
  <c r="G947" i="1"/>
  <c r="I946" i="1"/>
  <c r="K946" i="1"/>
  <c r="H946" i="1"/>
  <c r="J946" i="1"/>
  <c r="Z871" i="2" l="1"/>
  <c r="AA871" i="2"/>
  <c r="N874" i="2"/>
  <c r="U873" i="2"/>
  <c r="V873" i="2" s="1"/>
  <c r="L875" i="2"/>
  <c r="J876" i="2"/>
  <c r="K876" i="2"/>
  <c r="X873" i="2"/>
  <c r="W873" i="2"/>
  <c r="B877" i="2"/>
  <c r="C877" i="2" s="1"/>
  <c r="D877" i="2" s="1"/>
  <c r="E877" i="2" s="1"/>
  <c r="F877" i="2" s="1"/>
  <c r="G877" i="2" s="1"/>
  <c r="H877" i="2" s="1"/>
  <c r="I877" i="2" s="1"/>
  <c r="A878" i="2"/>
  <c r="M875" i="2"/>
  <c r="N875" i="2"/>
  <c r="AB870" i="2"/>
  <c r="AC870" i="2" s="1"/>
  <c r="AD870" i="2" s="1"/>
  <c r="AE870" i="2" s="1"/>
  <c r="AF870" i="2" s="1"/>
  <c r="AG870" i="2"/>
  <c r="AZ867" i="2"/>
  <c r="AM867" i="2"/>
  <c r="AN867" i="2"/>
  <c r="X872" i="2"/>
  <c r="W872" i="2"/>
  <c r="AG871" i="2"/>
  <c r="AB871" i="2"/>
  <c r="AC871" i="2" s="1"/>
  <c r="AD871" i="2" s="1"/>
  <c r="AE871" i="2" s="1"/>
  <c r="AF871" i="2" s="1"/>
  <c r="AH871" i="2" s="1"/>
  <c r="AI871" i="2" s="1"/>
  <c r="AL868" i="2"/>
  <c r="AL869" i="2"/>
  <c r="O874" i="2"/>
  <c r="P874" i="2" s="1"/>
  <c r="Q874" i="2" s="1"/>
  <c r="R874" i="2" s="1"/>
  <c r="S874" i="2" s="1"/>
  <c r="T874" i="2"/>
  <c r="J947" i="1"/>
  <c r="H947" i="1"/>
  <c r="I947" i="1"/>
  <c r="G948" i="1"/>
  <c r="K947" i="1"/>
  <c r="AH870" i="2" l="1"/>
  <c r="AI870" i="2" s="1"/>
  <c r="Y873" i="2"/>
  <c r="L876" i="2"/>
  <c r="M876" i="2" s="1"/>
  <c r="K877" i="2"/>
  <c r="J877" i="2"/>
  <c r="AJ870" i="2"/>
  <c r="BA870" i="2"/>
  <c r="AK870" i="2"/>
  <c r="AJ871" i="2"/>
  <c r="AK871" i="2"/>
  <c r="BA871" i="2"/>
  <c r="AM868" i="2"/>
  <c r="AZ868" i="2"/>
  <c r="AN868" i="2"/>
  <c r="AZ869" i="2"/>
  <c r="AM869" i="2"/>
  <c r="AN869" i="2"/>
  <c r="T875" i="2"/>
  <c r="O875" i="2"/>
  <c r="P875" i="2" s="1"/>
  <c r="Q875" i="2" s="1"/>
  <c r="R875" i="2" s="1"/>
  <c r="S875" i="2" s="1"/>
  <c r="U875" i="2" s="1"/>
  <c r="V875" i="2" s="1"/>
  <c r="B878" i="2"/>
  <c r="C878" i="2" s="1"/>
  <c r="D878" i="2" s="1"/>
  <c r="E878" i="2" s="1"/>
  <c r="F878" i="2" s="1"/>
  <c r="G878" i="2" s="1"/>
  <c r="H878" i="2" s="1"/>
  <c r="I878" i="2" s="1"/>
  <c r="A879" i="2"/>
  <c r="Y872" i="2"/>
  <c r="AO867" i="2"/>
  <c r="AP867" i="2" s="1"/>
  <c r="AQ867" i="2" s="1"/>
  <c r="AR867" i="2" s="1"/>
  <c r="AS867" i="2" s="1"/>
  <c r="AT867" i="2"/>
  <c r="AX867" i="2" s="1"/>
  <c r="Z873" i="2"/>
  <c r="AA873" i="2"/>
  <c r="U874" i="2"/>
  <c r="V874" i="2" s="1"/>
  <c r="H948" i="1"/>
  <c r="I948" i="1"/>
  <c r="G949" i="1"/>
  <c r="J948" i="1"/>
  <c r="K948" i="1"/>
  <c r="N876" i="2" l="1"/>
  <c r="K878" i="2"/>
  <c r="J878" i="2"/>
  <c r="W874" i="2"/>
  <c r="X874" i="2"/>
  <c r="AY867" i="2"/>
  <c r="AU867" i="2"/>
  <c r="AW867" i="2" s="1"/>
  <c r="W875" i="2"/>
  <c r="X875" i="2"/>
  <c r="T876" i="2"/>
  <c r="O876" i="2"/>
  <c r="P876" i="2" s="1"/>
  <c r="Q876" i="2" s="1"/>
  <c r="R876" i="2" s="1"/>
  <c r="S876" i="2" s="1"/>
  <c r="U876" i="2" s="1"/>
  <c r="V876" i="2" s="1"/>
  <c r="L877" i="2"/>
  <c r="AO869" i="2"/>
  <c r="AP869" i="2" s="1"/>
  <c r="AQ869" i="2" s="1"/>
  <c r="AR869" i="2" s="1"/>
  <c r="AS869" i="2" s="1"/>
  <c r="AT869" i="2"/>
  <c r="AX869" i="2" s="1"/>
  <c r="AO868" i="2"/>
  <c r="AP868" i="2" s="1"/>
  <c r="AQ868" i="2" s="1"/>
  <c r="AR868" i="2" s="1"/>
  <c r="AS868" i="2" s="1"/>
  <c r="AT868" i="2"/>
  <c r="AX868" i="2" s="1"/>
  <c r="AL870" i="2"/>
  <c r="AB873" i="2"/>
  <c r="AC873" i="2" s="1"/>
  <c r="AD873" i="2" s="1"/>
  <c r="AE873" i="2" s="1"/>
  <c r="AF873" i="2" s="1"/>
  <c r="AG873" i="2"/>
  <c r="Z872" i="2"/>
  <c r="AA872" i="2"/>
  <c r="A880" i="2"/>
  <c r="B879" i="2"/>
  <c r="C879" i="2" s="1"/>
  <c r="D879" i="2" s="1"/>
  <c r="E879" i="2" s="1"/>
  <c r="F879" i="2" s="1"/>
  <c r="G879" i="2" s="1"/>
  <c r="H879" i="2" s="1"/>
  <c r="I879" i="2" s="1"/>
  <c r="AL871" i="2"/>
  <c r="G950" i="1"/>
  <c r="J949" i="1"/>
  <c r="H949" i="1"/>
  <c r="K949" i="1"/>
  <c r="I949" i="1"/>
  <c r="Y874" i="2" l="1"/>
  <c r="L878" i="2"/>
  <c r="M878" i="2" s="1"/>
  <c r="Y875" i="2"/>
  <c r="Z875" i="2" s="1"/>
  <c r="J879" i="2"/>
  <c r="K879" i="2"/>
  <c r="AH873" i="2"/>
  <c r="AI873" i="2" s="1"/>
  <c r="AY868" i="2"/>
  <c r="AU868" i="2"/>
  <c r="AW868" i="2" s="1"/>
  <c r="X876" i="2"/>
  <c r="W876" i="2"/>
  <c r="AZ871" i="2"/>
  <c r="AM871" i="2"/>
  <c r="AN871" i="2"/>
  <c r="AB872" i="2"/>
  <c r="AC872" i="2" s="1"/>
  <c r="AD872" i="2" s="1"/>
  <c r="AE872" i="2" s="1"/>
  <c r="AF872" i="2" s="1"/>
  <c r="AG872" i="2"/>
  <c r="M877" i="2"/>
  <c r="N877" i="2"/>
  <c r="Z874" i="2"/>
  <c r="AA874" i="2"/>
  <c r="B880" i="2"/>
  <c r="C880" i="2" s="1"/>
  <c r="D880" i="2" s="1"/>
  <c r="E880" i="2" s="1"/>
  <c r="F880" i="2" s="1"/>
  <c r="G880" i="2" s="1"/>
  <c r="H880" i="2" s="1"/>
  <c r="I880" i="2" s="1"/>
  <c r="A881" i="2"/>
  <c r="AZ870" i="2"/>
  <c r="AM870" i="2"/>
  <c r="AN870" i="2"/>
  <c r="AY869" i="2"/>
  <c r="AU869" i="2"/>
  <c r="AW869" i="2" s="1"/>
  <c r="K950" i="1"/>
  <c r="G951" i="1"/>
  <c r="H950" i="1"/>
  <c r="J950" i="1"/>
  <c r="I950" i="1"/>
  <c r="Y876" i="2" l="1"/>
  <c r="AH872" i="2"/>
  <c r="AI872" i="2" s="1"/>
  <c r="AA875" i="2"/>
  <c r="N878" i="2"/>
  <c r="L879" i="2"/>
  <c r="N879" i="2" s="1"/>
  <c r="AK872" i="2"/>
  <c r="BA872" i="2"/>
  <c r="AJ872" i="2"/>
  <c r="J880" i="2"/>
  <c r="K880" i="2"/>
  <c r="AG875" i="2"/>
  <c r="AB875" i="2"/>
  <c r="AC875" i="2" s="1"/>
  <c r="AD875" i="2" s="1"/>
  <c r="AE875" i="2" s="1"/>
  <c r="AF875" i="2" s="1"/>
  <c r="AH875" i="2" s="1"/>
  <c r="AI875" i="2" s="1"/>
  <c r="B881" i="2"/>
  <c r="C881" i="2" s="1"/>
  <c r="D881" i="2" s="1"/>
  <c r="E881" i="2" s="1"/>
  <c r="F881" i="2" s="1"/>
  <c r="G881" i="2" s="1"/>
  <c r="H881" i="2" s="1"/>
  <c r="I881" i="2" s="1"/>
  <c r="A882" i="2"/>
  <c r="T877" i="2"/>
  <c r="O877" i="2"/>
  <c r="P877" i="2" s="1"/>
  <c r="Q877" i="2" s="1"/>
  <c r="R877" i="2" s="1"/>
  <c r="S877" i="2" s="1"/>
  <c r="AO871" i="2"/>
  <c r="AP871" i="2" s="1"/>
  <c r="AQ871" i="2" s="1"/>
  <c r="AR871" i="2" s="1"/>
  <c r="AS871" i="2" s="1"/>
  <c r="AT871" i="2"/>
  <c r="AX871" i="2" s="1"/>
  <c r="Z876" i="2"/>
  <c r="AA876" i="2"/>
  <c r="AK873" i="2"/>
  <c r="BA873" i="2"/>
  <c r="AJ873" i="2"/>
  <c r="AT870" i="2"/>
  <c r="AX870" i="2" s="1"/>
  <c r="AO870" i="2"/>
  <c r="AP870" i="2" s="1"/>
  <c r="AQ870" i="2" s="1"/>
  <c r="AR870" i="2" s="1"/>
  <c r="AS870" i="2" s="1"/>
  <c r="AB874" i="2"/>
  <c r="AC874" i="2" s="1"/>
  <c r="AD874" i="2" s="1"/>
  <c r="AE874" i="2" s="1"/>
  <c r="AF874" i="2" s="1"/>
  <c r="AH874" i="2" s="1"/>
  <c r="AI874" i="2" s="1"/>
  <c r="AG874" i="2"/>
  <c r="T878" i="2"/>
  <c r="O878" i="2"/>
  <c r="P878" i="2" s="1"/>
  <c r="Q878" i="2" s="1"/>
  <c r="R878" i="2" s="1"/>
  <c r="S878" i="2" s="1"/>
  <c r="G952" i="1"/>
  <c r="H951" i="1"/>
  <c r="K951" i="1"/>
  <c r="J951" i="1"/>
  <c r="I951" i="1"/>
  <c r="M879" i="2" l="1"/>
  <c r="U878" i="2"/>
  <c r="V878" i="2" s="1"/>
  <c r="U877" i="2"/>
  <c r="V877" i="2" s="1"/>
  <c r="J881" i="2"/>
  <c r="K881" i="2"/>
  <c r="AY871" i="2"/>
  <c r="AU871" i="2"/>
  <c r="AW871" i="2" s="1"/>
  <c r="AJ875" i="2"/>
  <c r="BA875" i="2"/>
  <c r="AK875" i="2"/>
  <c r="AJ874" i="2"/>
  <c r="BA874" i="2"/>
  <c r="AK874" i="2"/>
  <c r="L880" i="2"/>
  <c r="X878" i="2"/>
  <c r="W878" i="2"/>
  <c r="AB876" i="2"/>
  <c r="AC876" i="2" s="1"/>
  <c r="AD876" i="2" s="1"/>
  <c r="AE876" i="2" s="1"/>
  <c r="AF876" i="2" s="1"/>
  <c r="AG876" i="2"/>
  <c r="B882" i="2"/>
  <c r="C882" i="2" s="1"/>
  <c r="D882" i="2" s="1"/>
  <c r="E882" i="2" s="1"/>
  <c r="F882" i="2" s="1"/>
  <c r="G882" i="2" s="1"/>
  <c r="H882" i="2" s="1"/>
  <c r="I882" i="2" s="1"/>
  <c r="A883" i="2"/>
  <c r="AL873" i="2"/>
  <c r="AL872" i="2"/>
  <c r="AY870" i="2"/>
  <c r="AU870" i="2"/>
  <c r="AW870" i="2" s="1"/>
  <c r="X877" i="2"/>
  <c r="W877" i="2"/>
  <c r="O879" i="2"/>
  <c r="P879" i="2" s="1"/>
  <c r="Q879" i="2" s="1"/>
  <c r="R879" i="2" s="1"/>
  <c r="S879" i="2" s="1"/>
  <c r="T879" i="2"/>
  <c r="J952" i="1"/>
  <c r="K952" i="1"/>
  <c r="I952" i="1"/>
  <c r="H952" i="1"/>
  <c r="G953" i="1"/>
  <c r="Y878" i="2" l="1"/>
  <c r="AH876" i="2"/>
  <c r="AI876" i="2" s="1"/>
  <c r="AK876" i="2" s="1"/>
  <c r="AL875" i="2"/>
  <c r="Y877" i="2"/>
  <c r="AA877" i="2" s="1"/>
  <c r="AL874" i="2"/>
  <c r="L881" i="2"/>
  <c r="M881" i="2" s="1"/>
  <c r="AM873" i="2"/>
  <c r="AZ873" i="2"/>
  <c r="AN873" i="2"/>
  <c r="B883" i="2"/>
  <c r="C883" i="2" s="1"/>
  <c r="D883" i="2" s="1"/>
  <c r="E883" i="2" s="1"/>
  <c r="F883" i="2" s="1"/>
  <c r="G883" i="2" s="1"/>
  <c r="H883" i="2" s="1"/>
  <c r="I883" i="2" s="1"/>
  <c r="A884" i="2"/>
  <c r="Z878" i="2"/>
  <c r="AA878" i="2"/>
  <c r="AM875" i="2"/>
  <c r="AZ875" i="2"/>
  <c r="AN875" i="2"/>
  <c r="AZ872" i="2"/>
  <c r="AM872" i="2"/>
  <c r="AN872" i="2"/>
  <c r="J882" i="2"/>
  <c r="K882" i="2"/>
  <c r="M880" i="2"/>
  <c r="N880" i="2"/>
  <c r="U879" i="2"/>
  <c r="V879" i="2" s="1"/>
  <c r="AZ874" i="2"/>
  <c r="AM874" i="2"/>
  <c r="AN874" i="2"/>
  <c r="I953" i="1"/>
  <c r="J953" i="1"/>
  <c r="K953" i="1"/>
  <c r="G954" i="1"/>
  <c r="H953" i="1"/>
  <c r="BA876" i="2" l="1"/>
  <c r="AJ876" i="2"/>
  <c r="AL876" i="2" s="1"/>
  <c r="AM876" i="2" s="1"/>
  <c r="Z877" i="2"/>
  <c r="L882" i="2"/>
  <c r="N882" i="2" s="1"/>
  <c r="N881" i="2"/>
  <c r="T881" i="2" s="1"/>
  <c r="J883" i="2"/>
  <c r="K883" i="2"/>
  <c r="AB878" i="2"/>
  <c r="AC878" i="2" s="1"/>
  <c r="AD878" i="2" s="1"/>
  <c r="AE878" i="2" s="1"/>
  <c r="AF878" i="2" s="1"/>
  <c r="AG878" i="2"/>
  <c r="AO873" i="2"/>
  <c r="AP873" i="2" s="1"/>
  <c r="AQ873" i="2" s="1"/>
  <c r="AR873" i="2" s="1"/>
  <c r="AS873" i="2" s="1"/>
  <c r="AT873" i="2"/>
  <c r="AX873" i="2" s="1"/>
  <c r="AO874" i="2"/>
  <c r="AP874" i="2" s="1"/>
  <c r="AQ874" i="2" s="1"/>
  <c r="AR874" i="2" s="1"/>
  <c r="AS874" i="2" s="1"/>
  <c r="AT874" i="2"/>
  <c r="AX874" i="2" s="1"/>
  <c r="O880" i="2"/>
  <c r="P880" i="2" s="1"/>
  <c r="Q880" i="2" s="1"/>
  <c r="R880" i="2" s="1"/>
  <c r="S880" i="2" s="1"/>
  <c r="T880" i="2"/>
  <c r="B884" i="2"/>
  <c r="A885" i="2"/>
  <c r="C884" i="2"/>
  <c r="D884" i="2" s="1"/>
  <c r="E884" i="2" s="1"/>
  <c r="F884" i="2" s="1"/>
  <c r="G884" i="2" s="1"/>
  <c r="H884" i="2" s="1"/>
  <c r="I884" i="2" s="1"/>
  <c r="AT872" i="2"/>
  <c r="AX872" i="2" s="1"/>
  <c r="AO872" i="2"/>
  <c r="AP872" i="2" s="1"/>
  <c r="AQ872" i="2" s="1"/>
  <c r="AR872" i="2" s="1"/>
  <c r="AS872" i="2" s="1"/>
  <c r="AO875" i="2"/>
  <c r="AP875" i="2" s="1"/>
  <c r="AQ875" i="2" s="1"/>
  <c r="AR875" i="2" s="1"/>
  <c r="AS875" i="2" s="1"/>
  <c r="AT875" i="2"/>
  <c r="AX875" i="2" s="1"/>
  <c r="W879" i="2"/>
  <c r="X879" i="2"/>
  <c r="AG877" i="2"/>
  <c r="AB877" i="2"/>
  <c r="AC877" i="2" s="1"/>
  <c r="AD877" i="2" s="1"/>
  <c r="AE877" i="2" s="1"/>
  <c r="AF877" i="2" s="1"/>
  <c r="H954" i="1"/>
  <c r="J954" i="1"/>
  <c r="K954" i="1"/>
  <c r="I954" i="1"/>
  <c r="G955" i="1"/>
  <c r="M882" i="2" l="1"/>
  <c r="O882" i="2" s="1"/>
  <c r="P882" i="2" s="1"/>
  <c r="Q882" i="2" s="1"/>
  <c r="R882" i="2" s="1"/>
  <c r="S882" i="2" s="1"/>
  <c r="U882" i="2" s="1"/>
  <c r="V882" i="2" s="1"/>
  <c r="AN876" i="2"/>
  <c r="AZ876" i="2"/>
  <c r="O881" i="2"/>
  <c r="P881" i="2" s="1"/>
  <c r="Q881" i="2" s="1"/>
  <c r="R881" i="2" s="1"/>
  <c r="S881" i="2" s="1"/>
  <c r="U881" i="2" s="1"/>
  <c r="V881" i="2" s="1"/>
  <c r="X881" i="2" s="1"/>
  <c r="Y879" i="2"/>
  <c r="Z879" i="2" s="1"/>
  <c r="L883" i="2"/>
  <c r="U880" i="2"/>
  <c r="V880" i="2" s="1"/>
  <c r="W880" i="2" s="1"/>
  <c r="AH878" i="2"/>
  <c r="AI878" i="2" s="1"/>
  <c r="AK878" i="2" s="1"/>
  <c r="J884" i="2"/>
  <c r="K884" i="2"/>
  <c r="AY874" i="2"/>
  <c r="AU874" i="2"/>
  <c r="AW874" i="2" s="1"/>
  <c r="M883" i="2"/>
  <c r="N883" i="2"/>
  <c r="AH877" i="2"/>
  <c r="AI877" i="2" s="1"/>
  <c r="AY873" i="2"/>
  <c r="AU873" i="2"/>
  <c r="AW873" i="2" s="1"/>
  <c r="T882" i="2"/>
  <c r="AY875" i="2"/>
  <c r="AU875" i="2"/>
  <c r="AW875" i="2" s="1"/>
  <c r="AY872" i="2"/>
  <c r="AU872" i="2"/>
  <c r="AW872" i="2" s="1"/>
  <c r="AT876" i="2"/>
  <c r="AX876" i="2" s="1"/>
  <c r="AO876" i="2"/>
  <c r="AP876" i="2" s="1"/>
  <c r="AQ876" i="2" s="1"/>
  <c r="AR876" i="2" s="1"/>
  <c r="AS876" i="2" s="1"/>
  <c r="A886" i="2"/>
  <c r="B885" i="2"/>
  <c r="C885" i="2" s="1"/>
  <c r="D885" i="2" s="1"/>
  <c r="E885" i="2" s="1"/>
  <c r="F885" i="2" s="1"/>
  <c r="G885" i="2" s="1"/>
  <c r="H885" i="2" s="1"/>
  <c r="I885" i="2" s="1"/>
  <c r="K955" i="1"/>
  <c r="H955" i="1"/>
  <c r="G956" i="1"/>
  <c r="J955" i="1"/>
  <c r="I955" i="1"/>
  <c r="AA879" i="2" l="1"/>
  <c r="BA878" i="2"/>
  <c r="W881" i="2"/>
  <c r="AJ878" i="2"/>
  <c r="AL878" i="2" s="1"/>
  <c r="X880" i="2"/>
  <c r="Y881" i="2"/>
  <c r="L884" i="2"/>
  <c r="X882" i="2"/>
  <c r="W882" i="2"/>
  <c r="M884" i="2"/>
  <c r="N884" i="2"/>
  <c r="Y880" i="2"/>
  <c r="AY876" i="2"/>
  <c r="AU876" i="2"/>
  <c r="AW876" i="2" s="1"/>
  <c r="Z881" i="2"/>
  <c r="AA881" i="2"/>
  <c r="J885" i="2"/>
  <c r="K885" i="2"/>
  <c r="AB879" i="2"/>
  <c r="AC879" i="2" s="1"/>
  <c r="AD879" i="2" s="1"/>
  <c r="AE879" i="2" s="1"/>
  <c r="AF879" i="2" s="1"/>
  <c r="AH879" i="2" s="1"/>
  <c r="AI879" i="2" s="1"/>
  <c r="AG879" i="2"/>
  <c r="A887" i="2"/>
  <c r="B886" i="2"/>
  <c r="C886" i="2" s="1"/>
  <c r="D886" i="2" s="1"/>
  <c r="E886" i="2" s="1"/>
  <c r="F886" i="2" s="1"/>
  <c r="G886" i="2" s="1"/>
  <c r="H886" i="2" s="1"/>
  <c r="I886" i="2" s="1"/>
  <c r="BA877" i="2"/>
  <c r="AK877" i="2"/>
  <c r="AJ877" i="2"/>
  <c r="T883" i="2"/>
  <c r="O883" i="2"/>
  <c r="P883" i="2" s="1"/>
  <c r="Q883" i="2" s="1"/>
  <c r="R883" i="2" s="1"/>
  <c r="S883" i="2" s="1"/>
  <c r="U883" i="2" s="1"/>
  <c r="V883" i="2" s="1"/>
  <c r="G957" i="1"/>
  <c r="H956" i="1"/>
  <c r="J956" i="1"/>
  <c r="K956" i="1"/>
  <c r="I956" i="1"/>
  <c r="L885" i="2" l="1"/>
  <c r="Y882" i="2"/>
  <c r="BA879" i="2"/>
  <c r="AJ879" i="2"/>
  <c r="AK879" i="2"/>
  <c r="Z880" i="2"/>
  <c r="AA880" i="2"/>
  <c r="J886" i="2"/>
  <c r="K886" i="2"/>
  <c r="AM878" i="2"/>
  <c r="AZ878" i="2"/>
  <c r="AN878" i="2"/>
  <c r="Z882" i="2"/>
  <c r="AA882" i="2"/>
  <c r="AL877" i="2"/>
  <c r="B887" i="2"/>
  <c r="C887" i="2" s="1"/>
  <c r="D887" i="2" s="1"/>
  <c r="E887" i="2" s="1"/>
  <c r="F887" i="2" s="1"/>
  <c r="G887" i="2" s="1"/>
  <c r="H887" i="2" s="1"/>
  <c r="I887" i="2" s="1"/>
  <c r="A888" i="2"/>
  <c r="M885" i="2"/>
  <c r="N885" i="2"/>
  <c r="T884" i="2"/>
  <c r="O884" i="2"/>
  <c r="P884" i="2" s="1"/>
  <c r="Q884" i="2" s="1"/>
  <c r="R884" i="2" s="1"/>
  <c r="S884" i="2" s="1"/>
  <c r="U884" i="2" s="1"/>
  <c r="V884" i="2" s="1"/>
  <c r="X883" i="2"/>
  <c r="W883" i="2"/>
  <c r="AB881" i="2"/>
  <c r="AC881" i="2" s="1"/>
  <c r="AD881" i="2" s="1"/>
  <c r="AE881" i="2" s="1"/>
  <c r="AF881" i="2" s="1"/>
  <c r="AG881" i="2"/>
  <c r="G958" i="1"/>
  <c r="K957" i="1"/>
  <c r="I957" i="1"/>
  <c r="H957" i="1"/>
  <c r="J957" i="1"/>
  <c r="L886" i="2" l="1"/>
  <c r="AL879" i="2"/>
  <c r="J887" i="2"/>
  <c r="K887" i="2"/>
  <c r="AM877" i="2"/>
  <c r="AZ877" i="2"/>
  <c r="AN877" i="2"/>
  <c r="AH881" i="2"/>
  <c r="AI881" i="2" s="1"/>
  <c r="M886" i="2"/>
  <c r="N886" i="2"/>
  <c r="AZ879" i="2"/>
  <c r="AM879" i="2"/>
  <c r="AN879" i="2"/>
  <c r="T885" i="2"/>
  <c r="O885" i="2"/>
  <c r="P885" i="2" s="1"/>
  <c r="Q885" i="2" s="1"/>
  <c r="R885" i="2" s="1"/>
  <c r="S885" i="2" s="1"/>
  <c r="U885" i="2" s="1"/>
  <c r="V885" i="2" s="1"/>
  <c r="B888" i="2"/>
  <c r="C888" i="2" s="1"/>
  <c r="D888" i="2" s="1"/>
  <c r="E888" i="2" s="1"/>
  <c r="F888" i="2" s="1"/>
  <c r="G888" i="2" s="1"/>
  <c r="H888" i="2" s="1"/>
  <c r="I888" i="2" s="1"/>
  <c r="A889" i="2"/>
  <c r="AG882" i="2"/>
  <c r="AB882" i="2"/>
  <c r="AC882" i="2" s="1"/>
  <c r="AD882" i="2" s="1"/>
  <c r="AE882" i="2" s="1"/>
  <c r="AF882" i="2" s="1"/>
  <c r="AH882" i="2" s="1"/>
  <c r="AI882" i="2" s="1"/>
  <c r="X884" i="2"/>
  <c r="W884" i="2"/>
  <c r="AO878" i="2"/>
  <c r="AP878" i="2" s="1"/>
  <c r="AQ878" i="2" s="1"/>
  <c r="AR878" i="2" s="1"/>
  <c r="AS878" i="2" s="1"/>
  <c r="AT878" i="2"/>
  <c r="AX878" i="2" s="1"/>
  <c r="AG880" i="2"/>
  <c r="AB880" i="2"/>
  <c r="AC880" i="2" s="1"/>
  <c r="AD880" i="2" s="1"/>
  <c r="AE880" i="2" s="1"/>
  <c r="AF880" i="2" s="1"/>
  <c r="AH880" i="2" s="1"/>
  <c r="AI880" i="2" s="1"/>
  <c r="Y883" i="2"/>
  <c r="G959" i="1"/>
  <c r="J958" i="1"/>
  <c r="K958" i="1"/>
  <c r="H958" i="1"/>
  <c r="I958" i="1"/>
  <c r="L887" i="2" l="1"/>
  <c r="J888" i="2"/>
  <c r="K888" i="2"/>
  <c r="W885" i="2"/>
  <c r="X885" i="2"/>
  <c r="M887" i="2"/>
  <c r="N887" i="2"/>
  <c r="AK880" i="2"/>
  <c r="AJ880" i="2"/>
  <c r="BA880" i="2"/>
  <c r="AO879" i="2"/>
  <c r="AP879" i="2" s="1"/>
  <c r="AQ879" i="2" s="1"/>
  <c r="AR879" i="2" s="1"/>
  <c r="AS879" i="2" s="1"/>
  <c r="AT879" i="2"/>
  <c r="AX879" i="2" s="1"/>
  <c r="AJ881" i="2"/>
  <c r="AK881" i="2"/>
  <c r="BA881" i="2"/>
  <c r="Y884" i="2"/>
  <c r="Z883" i="2"/>
  <c r="AA883" i="2"/>
  <c r="AY878" i="2"/>
  <c r="AU878" i="2"/>
  <c r="AW878" i="2" s="1"/>
  <c r="B889" i="2"/>
  <c r="C889" i="2" s="1"/>
  <c r="D889" i="2" s="1"/>
  <c r="E889" i="2" s="1"/>
  <c r="F889" i="2" s="1"/>
  <c r="G889" i="2" s="1"/>
  <c r="H889" i="2" s="1"/>
  <c r="I889" i="2" s="1"/>
  <c r="A890" i="2"/>
  <c r="T886" i="2"/>
  <c r="O886" i="2"/>
  <c r="P886" i="2" s="1"/>
  <c r="Q886" i="2" s="1"/>
  <c r="R886" i="2" s="1"/>
  <c r="S886" i="2" s="1"/>
  <c r="U886" i="2" s="1"/>
  <c r="V886" i="2" s="1"/>
  <c r="AT877" i="2"/>
  <c r="AX877" i="2" s="1"/>
  <c r="AO877" i="2"/>
  <c r="AP877" i="2" s="1"/>
  <c r="AQ877" i="2" s="1"/>
  <c r="AR877" i="2" s="1"/>
  <c r="AS877" i="2" s="1"/>
  <c r="BA882" i="2"/>
  <c r="AK882" i="2"/>
  <c r="AJ882" i="2"/>
  <c r="J959" i="1"/>
  <c r="I959" i="1"/>
  <c r="G960" i="1"/>
  <c r="K959" i="1"/>
  <c r="H959" i="1"/>
  <c r="Y885" i="2" l="1"/>
  <c r="L888" i="2"/>
  <c r="K889" i="2"/>
  <c r="J889" i="2"/>
  <c r="B890" i="2"/>
  <c r="C890" i="2" s="1"/>
  <c r="D890" i="2" s="1"/>
  <c r="E890" i="2" s="1"/>
  <c r="F890" i="2" s="1"/>
  <c r="G890" i="2" s="1"/>
  <c r="H890" i="2" s="1"/>
  <c r="I890" i="2" s="1"/>
  <c r="A891" i="2"/>
  <c r="T887" i="2"/>
  <c r="O887" i="2"/>
  <c r="P887" i="2" s="1"/>
  <c r="Q887" i="2" s="1"/>
  <c r="R887" i="2" s="1"/>
  <c r="S887" i="2" s="1"/>
  <c r="U887" i="2" s="1"/>
  <c r="V887" i="2" s="1"/>
  <c r="M888" i="2"/>
  <c r="N888" i="2"/>
  <c r="X886" i="2"/>
  <c r="W886" i="2"/>
  <c r="AY879" i="2"/>
  <c r="AU879" i="2"/>
  <c r="AW879" i="2" s="1"/>
  <c r="Z884" i="2"/>
  <c r="AA884" i="2"/>
  <c r="Z885" i="2"/>
  <c r="AA885" i="2"/>
  <c r="AL882" i="2"/>
  <c r="AY877" i="2"/>
  <c r="AU877" i="2"/>
  <c r="AW877" i="2" s="1"/>
  <c r="AG883" i="2"/>
  <c r="AB883" i="2"/>
  <c r="AC883" i="2" s="1"/>
  <c r="AD883" i="2" s="1"/>
  <c r="AE883" i="2" s="1"/>
  <c r="AF883" i="2" s="1"/>
  <c r="AH883" i="2" s="1"/>
  <c r="AI883" i="2" s="1"/>
  <c r="AL881" i="2"/>
  <c r="AL880" i="2"/>
  <c r="G961" i="1"/>
  <c r="I960" i="1"/>
  <c r="J960" i="1"/>
  <c r="K960" i="1"/>
  <c r="H960" i="1"/>
  <c r="L889" i="2" l="1"/>
  <c r="Y886" i="2"/>
  <c r="AK883" i="2"/>
  <c r="BA883" i="2"/>
  <c r="AJ883" i="2"/>
  <c r="AZ882" i="2"/>
  <c r="AM882" i="2"/>
  <c r="AN882" i="2"/>
  <c r="AG884" i="2"/>
  <c r="AB884" i="2"/>
  <c r="AC884" i="2" s="1"/>
  <c r="AD884" i="2" s="1"/>
  <c r="AE884" i="2" s="1"/>
  <c r="AF884" i="2" s="1"/>
  <c r="AH884" i="2" s="1"/>
  <c r="AI884" i="2" s="1"/>
  <c r="A892" i="2"/>
  <c r="B891" i="2"/>
  <c r="C891" i="2" s="1"/>
  <c r="D891" i="2" s="1"/>
  <c r="E891" i="2" s="1"/>
  <c r="F891" i="2" s="1"/>
  <c r="G891" i="2" s="1"/>
  <c r="H891" i="2" s="1"/>
  <c r="I891" i="2" s="1"/>
  <c r="X887" i="2"/>
  <c r="W887" i="2"/>
  <c r="K890" i="2"/>
  <c r="J890" i="2"/>
  <c r="M889" i="2"/>
  <c r="N889" i="2"/>
  <c r="AM881" i="2"/>
  <c r="AZ881" i="2"/>
  <c r="AN881" i="2"/>
  <c r="AZ880" i="2"/>
  <c r="AM880" i="2"/>
  <c r="AN880" i="2"/>
  <c r="AB885" i="2"/>
  <c r="AC885" i="2" s="1"/>
  <c r="AD885" i="2" s="1"/>
  <c r="AE885" i="2" s="1"/>
  <c r="AF885" i="2" s="1"/>
  <c r="AH885" i="2" s="1"/>
  <c r="AI885" i="2" s="1"/>
  <c r="AG885" i="2"/>
  <c r="T888" i="2"/>
  <c r="O888" i="2"/>
  <c r="P888" i="2" s="1"/>
  <c r="Q888" i="2" s="1"/>
  <c r="R888" i="2" s="1"/>
  <c r="S888" i="2" s="1"/>
  <c r="U888" i="2" s="1"/>
  <c r="V888" i="2" s="1"/>
  <c r="Z886" i="2"/>
  <c r="AA886" i="2"/>
  <c r="J961" i="1"/>
  <c r="I961" i="1"/>
  <c r="G962" i="1"/>
  <c r="K961" i="1"/>
  <c r="H961" i="1"/>
  <c r="L890" i="2" l="1"/>
  <c r="J891" i="2"/>
  <c r="K891" i="2"/>
  <c r="X888" i="2"/>
  <c r="W888" i="2"/>
  <c r="M890" i="2"/>
  <c r="N890" i="2"/>
  <c r="B892" i="2"/>
  <c r="C892" i="2" s="1"/>
  <c r="D892" i="2" s="1"/>
  <c r="E892" i="2" s="1"/>
  <c r="F892" i="2" s="1"/>
  <c r="G892" i="2" s="1"/>
  <c r="H892" i="2" s="1"/>
  <c r="I892" i="2" s="1"/>
  <c r="A893" i="2"/>
  <c r="AO882" i="2"/>
  <c r="AP882" i="2" s="1"/>
  <c r="AQ882" i="2" s="1"/>
  <c r="AR882" i="2" s="1"/>
  <c r="AS882" i="2" s="1"/>
  <c r="AT882" i="2"/>
  <c r="AX882" i="2" s="1"/>
  <c r="AK885" i="2"/>
  <c r="AJ885" i="2"/>
  <c r="BA885" i="2"/>
  <c r="O889" i="2"/>
  <c r="P889" i="2" s="1"/>
  <c r="Q889" i="2" s="1"/>
  <c r="R889" i="2" s="1"/>
  <c r="S889" i="2" s="1"/>
  <c r="T889" i="2"/>
  <c r="Y887" i="2"/>
  <c r="AL883" i="2"/>
  <c r="AG886" i="2"/>
  <c r="AB886" i="2"/>
  <c r="AC886" i="2" s="1"/>
  <c r="AD886" i="2" s="1"/>
  <c r="AE886" i="2" s="1"/>
  <c r="AF886" i="2" s="1"/>
  <c r="AO880" i="2"/>
  <c r="AP880" i="2" s="1"/>
  <c r="AQ880" i="2" s="1"/>
  <c r="AR880" i="2" s="1"/>
  <c r="AS880" i="2" s="1"/>
  <c r="AT880" i="2"/>
  <c r="AX880" i="2" s="1"/>
  <c r="AT881" i="2"/>
  <c r="AX881" i="2" s="1"/>
  <c r="AO881" i="2"/>
  <c r="AP881" i="2" s="1"/>
  <c r="AQ881" i="2" s="1"/>
  <c r="AR881" i="2" s="1"/>
  <c r="AS881" i="2" s="1"/>
  <c r="AK884" i="2"/>
  <c r="AJ884" i="2"/>
  <c r="BA884" i="2"/>
  <c r="H962" i="1"/>
  <c r="K962" i="1"/>
  <c r="J962" i="1"/>
  <c r="G963" i="1"/>
  <c r="I962" i="1"/>
  <c r="U889" i="2" l="1"/>
  <c r="V889" i="2" s="1"/>
  <c r="AL885" i="2"/>
  <c r="AM885" i="2" s="1"/>
  <c r="L891" i="2"/>
  <c r="M891" i="2" s="1"/>
  <c r="J892" i="2"/>
  <c r="K892" i="2"/>
  <c r="X889" i="2"/>
  <c r="W889" i="2"/>
  <c r="O890" i="2"/>
  <c r="P890" i="2" s="1"/>
  <c r="Q890" i="2" s="1"/>
  <c r="R890" i="2" s="1"/>
  <c r="S890" i="2" s="1"/>
  <c r="U890" i="2" s="1"/>
  <c r="V890" i="2" s="1"/>
  <c r="T890" i="2"/>
  <c r="AY881" i="2"/>
  <c r="AU881" i="2"/>
  <c r="AW881" i="2" s="1"/>
  <c r="AH886" i="2"/>
  <c r="AI886" i="2" s="1"/>
  <c r="AY880" i="2"/>
  <c r="AU880" i="2"/>
  <c r="AW880" i="2" s="1"/>
  <c r="Z887" i="2"/>
  <c r="AA887" i="2"/>
  <c r="AN885" i="2"/>
  <c r="AM883" i="2"/>
  <c r="AZ883" i="2"/>
  <c r="AN883" i="2"/>
  <c r="AY882" i="2"/>
  <c r="AU882" i="2"/>
  <c r="AW882" i="2" s="1"/>
  <c r="B893" i="2"/>
  <c r="C893" i="2" s="1"/>
  <c r="D893" i="2" s="1"/>
  <c r="E893" i="2" s="1"/>
  <c r="F893" i="2" s="1"/>
  <c r="G893" i="2" s="1"/>
  <c r="H893" i="2" s="1"/>
  <c r="I893" i="2" s="1"/>
  <c r="A894" i="2"/>
  <c r="AL884" i="2"/>
  <c r="Y888" i="2"/>
  <c r="H963" i="1"/>
  <c r="J963" i="1"/>
  <c r="I963" i="1"/>
  <c r="K963" i="1"/>
  <c r="G964" i="1"/>
  <c r="AZ885" i="2" l="1"/>
  <c r="N891" i="2"/>
  <c r="L892" i="2"/>
  <c r="K893" i="2"/>
  <c r="J893" i="2"/>
  <c r="AZ884" i="2"/>
  <c r="AM884" i="2"/>
  <c r="AN884" i="2"/>
  <c r="W890" i="2"/>
  <c r="X890" i="2"/>
  <c r="M892" i="2"/>
  <c r="N892" i="2"/>
  <c r="Z888" i="2"/>
  <c r="AA888" i="2"/>
  <c r="AG887" i="2"/>
  <c r="AB887" i="2"/>
  <c r="AC887" i="2" s="1"/>
  <c r="AD887" i="2" s="1"/>
  <c r="AE887" i="2" s="1"/>
  <c r="AF887" i="2" s="1"/>
  <c r="B894" i="2"/>
  <c r="C894" i="2" s="1"/>
  <c r="D894" i="2" s="1"/>
  <c r="E894" i="2" s="1"/>
  <c r="F894" i="2" s="1"/>
  <c r="G894" i="2" s="1"/>
  <c r="H894" i="2" s="1"/>
  <c r="I894" i="2" s="1"/>
  <c r="A895" i="2"/>
  <c r="AT883" i="2"/>
  <c r="AX883" i="2" s="1"/>
  <c r="AO883" i="2"/>
  <c r="AP883" i="2" s="1"/>
  <c r="AQ883" i="2" s="1"/>
  <c r="AR883" i="2" s="1"/>
  <c r="AS883" i="2" s="1"/>
  <c r="AK886" i="2"/>
  <c r="AJ886" i="2"/>
  <c r="BA886" i="2"/>
  <c r="O891" i="2"/>
  <c r="P891" i="2" s="1"/>
  <c r="Q891" i="2" s="1"/>
  <c r="R891" i="2" s="1"/>
  <c r="S891" i="2" s="1"/>
  <c r="T891" i="2"/>
  <c r="AO885" i="2"/>
  <c r="AP885" i="2" s="1"/>
  <c r="AQ885" i="2" s="1"/>
  <c r="AR885" i="2" s="1"/>
  <c r="AS885" i="2" s="1"/>
  <c r="AT885" i="2"/>
  <c r="AX885" i="2" s="1"/>
  <c r="Y889" i="2"/>
  <c r="G965" i="1"/>
  <c r="J964" i="1"/>
  <c r="I964" i="1"/>
  <c r="H964" i="1"/>
  <c r="K964" i="1"/>
  <c r="AH887" i="2" l="1"/>
  <c r="AI887" i="2" s="1"/>
  <c r="Y890" i="2"/>
  <c r="L893" i="2"/>
  <c r="BA887" i="2"/>
  <c r="AK887" i="2"/>
  <c r="AJ887" i="2"/>
  <c r="J894" i="2"/>
  <c r="K894" i="2"/>
  <c r="AG888" i="2"/>
  <c r="AB888" i="2"/>
  <c r="AC888" i="2" s="1"/>
  <c r="AD888" i="2" s="1"/>
  <c r="AE888" i="2" s="1"/>
  <c r="AF888" i="2" s="1"/>
  <c r="AH888" i="2" s="1"/>
  <c r="AI888" i="2" s="1"/>
  <c r="Z890" i="2"/>
  <c r="AA890" i="2"/>
  <c r="M893" i="2"/>
  <c r="N893" i="2"/>
  <c r="AL886" i="2"/>
  <c r="AY885" i="2"/>
  <c r="AU885" i="2"/>
  <c r="AW885" i="2" s="1"/>
  <c r="Z889" i="2"/>
  <c r="AA889" i="2"/>
  <c r="AY883" i="2"/>
  <c r="AU883" i="2"/>
  <c r="AW883" i="2" s="1"/>
  <c r="A896" i="2"/>
  <c r="B895" i="2"/>
  <c r="C895" i="2" s="1"/>
  <c r="D895" i="2" s="1"/>
  <c r="E895" i="2" s="1"/>
  <c r="F895" i="2" s="1"/>
  <c r="G895" i="2" s="1"/>
  <c r="H895" i="2" s="1"/>
  <c r="I895" i="2" s="1"/>
  <c r="O892" i="2"/>
  <c r="P892" i="2" s="1"/>
  <c r="Q892" i="2" s="1"/>
  <c r="R892" i="2" s="1"/>
  <c r="S892" i="2" s="1"/>
  <c r="T892" i="2"/>
  <c r="AT884" i="2"/>
  <c r="AX884" i="2" s="1"/>
  <c r="AO884" i="2"/>
  <c r="AP884" i="2" s="1"/>
  <c r="AQ884" i="2" s="1"/>
  <c r="AR884" i="2" s="1"/>
  <c r="AS884" i="2" s="1"/>
  <c r="U891" i="2"/>
  <c r="V891" i="2" s="1"/>
  <c r="I965" i="1"/>
  <c r="J965" i="1"/>
  <c r="K965" i="1"/>
  <c r="G966" i="1"/>
  <c r="H965" i="1"/>
  <c r="U892" i="2" l="1"/>
  <c r="V892" i="2" s="1"/>
  <c r="W892" i="2" s="1"/>
  <c r="AL887" i="2"/>
  <c r="AZ887" i="2" s="1"/>
  <c r="J895" i="2"/>
  <c r="K895" i="2"/>
  <c r="X891" i="2"/>
  <c r="W891" i="2"/>
  <c r="T893" i="2"/>
  <c r="O893" i="2"/>
  <c r="P893" i="2" s="1"/>
  <c r="Q893" i="2" s="1"/>
  <c r="R893" i="2" s="1"/>
  <c r="S893" i="2" s="1"/>
  <c r="U893" i="2" s="1"/>
  <c r="V893" i="2" s="1"/>
  <c r="AY884" i="2"/>
  <c r="AU884" i="2"/>
  <c r="AW884" i="2" s="1"/>
  <c r="A897" i="2"/>
  <c r="B896" i="2"/>
  <c r="C896" i="2" s="1"/>
  <c r="D896" i="2" s="1"/>
  <c r="E896" i="2" s="1"/>
  <c r="F896" i="2" s="1"/>
  <c r="G896" i="2" s="1"/>
  <c r="H896" i="2" s="1"/>
  <c r="I896" i="2" s="1"/>
  <c r="AB889" i="2"/>
  <c r="AC889" i="2" s="1"/>
  <c r="AD889" i="2" s="1"/>
  <c r="AE889" i="2" s="1"/>
  <c r="AF889" i="2" s="1"/>
  <c r="AG889" i="2"/>
  <c r="AJ888" i="2"/>
  <c r="AK888" i="2"/>
  <c r="BA888" i="2"/>
  <c r="X892" i="2"/>
  <c r="AM886" i="2"/>
  <c r="AZ886" i="2"/>
  <c r="AN886" i="2"/>
  <c r="AB890" i="2"/>
  <c r="AC890" i="2" s="1"/>
  <c r="AD890" i="2" s="1"/>
  <c r="AE890" i="2" s="1"/>
  <c r="AF890" i="2" s="1"/>
  <c r="AG890" i="2"/>
  <c r="L894" i="2"/>
  <c r="K966" i="1"/>
  <c r="I966" i="1"/>
  <c r="H966" i="1"/>
  <c r="J966" i="1"/>
  <c r="G967" i="1"/>
  <c r="AH890" i="2" l="1"/>
  <c r="AI890" i="2" s="1"/>
  <c r="AN887" i="2"/>
  <c r="AM887" i="2"/>
  <c r="Y891" i="2"/>
  <c r="L895" i="2"/>
  <c r="AH889" i="2"/>
  <c r="AI889" i="2" s="1"/>
  <c r="AK889" i="2" s="1"/>
  <c r="Y892" i="2"/>
  <c r="AA892" i="2" s="1"/>
  <c r="K896" i="2"/>
  <c r="J896" i="2"/>
  <c r="M894" i="2"/>
  <c r="N894" i="2"/>
  <c r="B897" i="2"/>
  <c r="C897" i="2" s="1"/>
  <c r="D897" i="2" s="1"/>
  <c r="E897" i="2" s="1"/>
  <c r="F897" i="2" s="1"/>
  <c r="G897" i="2" s="1"/>
  <c r="H897" i="2" s="1"/>
  <c r="I897" i="2" s="1"/>
  <c r="A898" i="2"/>
  <c r="M895" i="2"/>
  <c r="N895" i="2"/>
  <c r="W893" i="2"/>
  <c r="X893" i="2"/>
  <c r="BA890" i="2"/>
  <c r="AK890" i="2"/>
  <c r="AJ890" i="2"/>
  <c r="AT886" i="2"/>
  <c r="AX886" i="2" s="1"/>
  <c r="AO886" i="2"/>
  <c r="AP886" i="2" s="1"/>
  <c r="AQ886" i="2" s="1"/>
  <c r="AR886" i="2" s="1"/>
  <c r="AS886" i="2" s="1"/>
  <c r="AT887" i="2"/>
  <c r="AX887" i="2" s="1"/>
  <c r="AO887" i="2"/>
  <c r="AP887" i="2" s="1"/>
  <c r="AQ887" i="2" s="1"/>
  <c r="AR887" i="2" s="1"/>
  <c r="AS887" i="2" s="1"/>
  <c r="Z891" i="2"/>
  <c r="AA891" i="2"/>
  <c r="AL888" i="2"/>
  <c r="K967" i="1"/>
  <c r="G968" i="1"/>
  <c r="I967" i="1"/>
  <c r="H967" i="1"/>
  <c r="J967" i="1"/>
  <c r="Z892" i="2" l="1"/>
  <c r="AJ889" i="2"/>
  <c r="AL889" i="2" s="1"/>
  <c r="BA889" i="2"/>
  <c r="L896" i="2"/>
  <c r="AL890" i="2"/>
  <c r="J897" i="2"/>
  <c r="K897" i="2"/>
  <c r="AZ888" i="2"/>
  <c r="AM888" i="2"/>
  <c r="AN888" i="2"/>
  <c r="AG892" i="2"/>
  <c r="AB892" i="2"/>
  <c r="AC892" i="2" s="1"/>
  <c r="AD892" i="2" s="1"/>
  <c r="AE892" i="2" s="1"/>
  <c r="AF892" i="2" s="1"/>
  <c r="AZ889" i="2"/>
  <c r="AM889" i="2"/>
  <c r="AN889" i="2"/>
  <c r="AY887" i="2"/>
  <c r="AU887" i="2"/>
  <c r="AW887" i="2" s="1"/>
  <c r="T895" i="2"/>
  <c r="O895" i="2"/>
  <c r="P895" i="2" s="1"/>
  <c r="Q895" i="2" s="1"/>
  <c r="R895" i="2" s="1"/>
  <c r="S895" i="2" s="1"/>
  <c r="U895" i="2" s="1"/>
  <c r="V895" i="2" s="1"/>
  <c r="B898" i="2"/>
  <c r="C898" i="2" s="1"/>
  <c r="D898" i="2" s="1"/>
  <c r="E898" i="2" s="1"/>
  <c r="F898" i="2" s="1"/>
  <c r="G898" i="2" s="1"/>
  <c r="H898" i="2" s="1"/>
  <c r="I898" i="2" s="1"/>
  <c r="A899" i="2"/>
  <c r="T894" i="2"/>
  <c r="O894" i="2"/>
  <c r="P894" i="2" s="1"/>
  <c r="Q894" i="2" s="1"/>
  <c r="R894" i="2" s="1"/>
  <c r="S894" i="2" s="1"/>
  <c r="U894" i="2" s="1"/>
  <c r="V894" i="2" s="1"/>
  <c r="M896" i="2"/>
  <c r="N896" i="2"/>
  <c r="AB891" i="2"/>
  <c r="AC891" i="2" s="1"/>
  <c r="AD891" i="2" s="1"/>
  <c r="AE891" i="2" s="1"/>
  <c r="AF891" i="2" s="1"/>
  <c r="AG891" i="2"/>
  <c r="AY886" i="2"/>
  <c r="AU886" i="2"/>
  <c r="AW886" i="2" s="1"/>
  <c r="AM890" i="2"/>
  <c r="AZ890" i="2"/>
  <c r="AN890" i="2"/>
  <c r="Y893" i="2"/>
  <c r="J968" i="1"/>
  <c r="G969" i="1"/>
  <c r="H968" i="1"/>
  <c r="K968" i="1"/>
  <c r="I968" i="1"/>
  <c r="AH892" i="2" l="1"/>
  <c r="AI892" i="2" s="1"/>
  <c r="L897" i="2"/>
  <c r="J898" i="2"/>
  <c r="K898" i="2"/>
  <c r="X894" i="2"/>
  <c r="W894" i="2"/>
  <c r="AT889" i="2"/>
  <c r="AX889" i="2" s="1"/>
  <c r="AO889" i="2"/>
  <c r="AP889" i="2" s="1"/>
  <c r="AQ889" i="2" s="1"/>
  <c r="AR889" i="2" s="1"/>
  <c r="AS889" i="2" s="1"/>
  <c r="M897" i="2"/>
  <c r="N897" i="2"/>
  <c r="O896" i="2"/>
  <c r="P896" i="2" s="1"/>
  <c r="Q896" i="2" s="1"/>
  <c r="R896" i="2" s="1"/>
  <c r="S896" i="2" s="1"/>
  <c r="T896" i="2"/>
  <c r="W895" i="2"/>
  <c r="X895" i="2"/>
  <c r="AJ892" i="2"/>
  <c r="AK892" i="2"/>
  <c r="BA892" i="2"/>
  <c r="Z893" i="2"/>
  <c r="AA893" i="2"/>
  <c r="AT890" i="2"/>
  <c r="AX890" i="2" s="1"/>
  <c r="AO890" i="2"/>
  <c r="AP890" i="2" s="1"/>
  <c r="AQ890" i="2" s="1"/>
  <c r="AR890" i="2" s="1"/>
  <c r="AS890" i="2" s="1"/>
  <c r="A900" i="2"/>
  <c r="B899" i="2"/>
  <c r="C899" i="2" s="1"/>
  <c r="D899" i="2" s="1"/>
  <c r="E899" i="2" s="1"/>
  <c r="F899" i="2" s="1"/>
  <c r="G899" i="2" s="1"/>
  <c r="H899" i="2" s="1"/>
  <c r="I899" i="2" s="1"/>
  <c r="AO888" i="2"/>
  <c r="AP888" i="2" s="1"/>
  <c r="AQ888" i="2" s="1"/>
  <c r="AR888" i="2" s="1"/>
  <c r="AS888" i="2" s="1"/>
  <c r="AT888" i="2"/>
  <c r="AX888" i="2" s="1"/>
  <c r="AH891" i="2"/>
  <c r="AI891" i="2" s="1"/>
  <c r="J969" i="1"/>
  <c r="H969" i="1"/>
  <c r="K969" i="1"/>
  <c r="G970" i="1"/>
  <c r="I969" i="1"/>
  <c r="Y894" i="2" l="1"/>
  <c r="U896" i="2"/>
  <c r="V896" i="2" s="1"/>
  <c r="Y895" i="2"/>
  <c r="AL892" i="2"/>
  <c r="AZ892" i="2" s="1"/>
  <c r="L898" i="2"/>
  <c r="J899" i="2"/>
  <c r="K899" i="2"/>
  <c r="AM892" i="2"/>
  <c r="AN892" i="2"/>
  <c r="X896" i="2"/>
  <c r="W896" i="2"/>
  <c r="M898" i="2"/>
  <c r="N898" i="2"/>
  <c r="AY889" i="2"/>
  <c r="AU889" i="2"/>
  <c r="AW889" i="2" s="1"/>
  <c r="AY888" i="2"/>
  <c r="AU888" i="2"/>
  <c r="AW888" i="2" s="1"/>
  <c r="BA891" i="2"/>
  <c r="AJ891" i="2"/>
  <c r="AK891" i="2"/>
  <c r="AY890" i="2"/>
  <c r="AU890" i="2"/>
  <c r="AW890" i="2" s="1"/>
  <c r="Z895" i="2"/>
  <c r="AA895" i="2"/>
  <c r="O897" i="2"/>
  <c r="P897" i="2" s="1"/>
  <c r="Q897" i="2" s="1"/>
  <c r="R897" i="2" s="1"/>
  <c r="S897" i="2" s="1"/>
  <c r="U897" i="2" s="1"/>
  <c r="V897" i="2" s="1"/>
  <c r="T897" i="2"/>
  <c r="B900" i="2"/>
  <c r="C900" i="2" s="1"/>
  <c r="D900" i="2" s="1"/>
  <c r="E900" i="2" s="1"/>
  <c r="F900" i="2" s="1"/>
  <c r="G900" i="2" s="1"/>
  <c r="H900" i="2" s="1"/>
  <c r="I900" i="2" s="1"/>
  <c r="A901" i="2"/>
  <c r="AB893" i="2"/>
  <c r="AC893" i="2" s="1"/>
  <c r="AD893" i="2" s="1"/>
  <c r="AE893" i="2" s="1"/>
  <c r="AF893" i="2" s="1"/>
  <c r="AG893" i="2"/>
  <c r="Z894" i="2"/>
  <c r="AA894" i="2"/>
  <c r="G971" i="1"/>
  <c r="J970" i="1"/>
  <c r="H970" i="1"/>
  <c r="K970" i="1"/>
  <c r="I970" i="1"/>
  <c r="AH893" i="2" l="1"/>
  <c r="AI893" i="2" s="1"/>
  <c r="L899" i="2"/>
  <c r="AL891" i="2"/>
  <c r="AM891" i="2" s="1"/>
  <c r="J900" i="2"/>
  <c r="K900" i="2"/>
  <c r="X897" i="2"/>
  <c r="W897" i="2"/>
  <c r="M899" i="2"/>
  <c r="N899" i="2"/>
  <c r="AK893" i="2"/>
  <c r="BA893" i="2"/>
  <c r="AJ893" i="2"/>
  <c r="AL893" i="2" s="1"/>
  <c r="AG894" i="2"/>
  <c r="AB894" i="2"/>
  <c r="AC894" i="2" s="1"/>
  <c r="AD894" i="2" s="1"/>
  <c r="AE894" i="2" s="1"/>
  <c r="AF894" i="2" s="1"/>
  <c r="AG895" i="2"/>
  <c r="AB895" i="2"/>
  <c r="AC895" i="2" s="1"/>
  <c r="AD895" i="2" s="1"/>
  <c r="AE895" i="2" s="1"/>
  <c r="AF895" i="2" s="1"/>
  <c r="AH895" i="2" s="1"/>
  <c r="AI895" i="2" s="1"/>
  <c r="Y896" i="2"/>
  <c r="B901" i="2"/>
  <c r="C901" i="2" s="1"/>
  <c r="D901" i="2" s="1"/>
  <c r="E901" i="2" s="1"/>
  <c r="F901" i="2" s="1"/>
  <c r="G901" i="2" s="1"/>
  <c r="H901" i="2" s="1"/>
  <c r="I901" i="2" s="1"/>
  <c r="A902" i="2"/>
  <c r="O898" i="2"/>
  <c r="P898" i="2" s="1"/>
  <c r="Q898" i="2" s="1"/>
  <c r="R898" i="2" s="1"/>
  <c r="S898" i="2" s="1"/>
  <c r="T898" i="2"/>
  <c r="AT892" i="2"/>
  <c r="AX892" i="2" s="1"/>
  <c r="AO892" i="2"/>
  <c r="AP892" i="2" s="1"/>
  <c r="AQ892" i="2" s="1"/>
  <c r="AR892" i="2" s="1"/>
  <c r="AS892" i="2" s="1"/>
  <c r="G972" i="1"/>
  <c r="I971" i="1"/>
  <c r="J971" i="1"/>
  <c r="H971" i="1"/>
  <c r="K971" i="1"/>
  <c r="AH894" i="2" l="1"/>
  <c r="AI894" i="2" s="1"/>
  <c r="U898" i="2"/>
  <c r="V898" i="2" s="1"/>
  <c r="AZ891" i="2"/>
  <c r="L900" i="2"/>
  <c r="N900" i="2" s="1"/>
  <c r="AN891" i="2"/>
  <c r="K901" i="2"/>
  <c r="J901" i="2"/>
  <c r="Z896" i="2"/>
  <c r="AA896" i="2"/>
  <c r="AK895" i="2"/>
  <c r="BA895" i="2"/>
  <c r="AJ895" i="2"/>
  <c r="AM893" i="2"/>
  <c r="AZ893" i="2"/>
  <c r="AN893" i="2"/>
  <c r="T899" i="2"/>
  <c r="O899" i="2"/>
  <c r="P899" i="2" s="1"/>
  <c r="Q899" i="2" s="1"/>
  <c r="R899" i="2" s="1"/>
  <c r="S899" i="2" s="1"/>
  <c r="AY892" i="2"/>
  <c r="AU892" i="2"/>
  <c r="AW892" i="2" s="1"/>
  <c r="AK894" i="2"/>
  <c r="BA894" i="2"/>
  <c r="AJ894" i="2"/>
  <c r="X898" i="2"/>
  <c r="W898" i="2"/>
  <c r="A903" i="2"/>
  <c r="B902" i="2"/>
  <c r="C902" i="2" s="1"/>
  <c r="D902" i="2" s="1"/>
  <c r="E902" i="2" s="1"/>
  <c r="F902" i="2" s="1"/>
  <c r="G902" i="2" s="1"/>
  <c r="H902" i="2" s="1"/>
  <c r="I902" i="2" s="1"/>
  <c r="AO891" i="2"/>
  <c r="AP891" i="2" s="1"/>
  <c r="AQ891" i="2" s="1"/>
  <c r="AR891" i="2" s="1"/>
  <c r="AS891" i="2" s="1"/>
  <c r="AT891" i="2"/>
  <c r="AX891" i="2" s="1"/>
  <c r="Y897" i="2"/>
  <c r="H972" i="1"/>
  <c r="I972" i="1"/>
  <c r="G973" i="1"/>
  <c r="J972" i="1"/>
  <c r="K972" i="1"/>
  <c r="M900" i="2" l="1"/>
  <c r="U899" i="2"/>
  <c r="V899" i="2" s="1"/>
  <c r="X899" i="2" s="1"/>
  <c r="K902" i="2"/>
  <c r="J902" i="2"/>
  <c r="L902" i="2" s="1"/>
  <c r="AY891" i="2"/>
  <c r="AU891" i="2"/>
  <c r="AW891" i="2" s="1"/>
  <c r="O900" i="2"/>
  <c r="P900" i="2" s="1"/>
  <c r="Q900" i="2" s="1"/>
  <c r="R900" i="2" s="1"/>
  <c r="S900" i="2" s="1"/>
  <c r="T900" i="2"/>
  <c r="Y898" i="2"/>
  <c r="Z897" i="2"/>
  <c r="AA897" i="2"/>
  <c r="L901" i="2"/>
  <c r="B903" i="2"/>
  <c r="C903" i="2" s="1"/>
  <c r="D903" i="2" s="1"/>
  <c r="E903" i="2" s="1"/>
  <c r="F903" i="2" s="1"/>
  <c r="G903" i="2" s="1"/>
  <c r="H903" i="2" s="1"/>
  <c r="I903" i="2" s="1"/>
  <c r="A904" i="2"/>
  <c r="AG896" i="2"/>
  <c r="AB896" i="2"/>
  <c r="AC896" i="2" s="1"/>
  <c r="AD896" i="2" s="1"/>
  <c r="AE896" i="2" s="1"/>
  <c r="AF896" i="2" s="1"/>
  <c r="AH896" i="2" s="1"/>
  <c r="AI896" i="2" s="1"/>
  <c r="AL894" i="2"/>
  <c r="AL895" i="2"/>
  <c r="AO893" i="2"/>
  <c r="AP893" i="2" s="1"/>
  <c r="AQ893" i="2" s="1"/>
  <c r="AR893" i="2" s="1"/>
  <c r="AS893" i="2" s="1"/>
  <c r="AT893" i="2"/>
  <c r="AX893" i="2" s="1"/>
  <c r="J973" i="1"/>
  <c r="G974" i="1"/>
  <c r="I973" i="1"/>
  <c r="H973" i="1"/>
  <c r="K973" i="1"/>
  <c r="W899" i="2" l="1"/>
  <c r="Y899" i="2" s="1"/>
  <c r="U900" i="2"/>
  <c r="V900" i="2" s="1"/>
  <c r="J903" i="2"/>
  <c r="K903" i="2"/>
  <c r="W900" i="2"/>
  <c r="X900" i="2"/>
  <c r="AY893" i="2"/>
  <c r="AU893" i="2"/>
  <c r="AW893" i="2" s="1"/>
  <c r="AZ894" i="2"/>
  <c r="AM894" i="2"/>
  <c r="AN894" i="2"/>
  <c r="M901" i="2"/>
  <c r="N901" i="2"/>
  <c r="M902" i="2"/>
  <c r="N902" i="2"/>
  <c r="Z899" i="2"/>
  <c r="AA899" i="2"/>
  <c r="A905" i="2"/>
  <c r="B904" i="2"/>
  <c r="C904" i="2" s="1"/>
  <c r="D904" i="2" s="1"/>
  <c r="E904" i="2" s="1"/>
  <c r="F904" i="2" s="1"/>
  <c r="G904" i="2" s="1"/>
  <c r="H904" i="2" s="1"/>
  <c r="I904" i="2" s="1"/>
  <c r="AM895" i="2"/>
  <c r="AZ895" i="2"/>
  <c r="AN895" i="2"/>
  <c r="Z898" i="2"/>
  <c r="AA898" i="2"/>
  <c r="AJ896" i="2"/>
  <c r="BA896" i="2"/>
  <c r="AK896" i="2"/>
  <c r="AG897" i="2"/>
  <c r="AB897" i="2"/>
  <c r="AC897" i="2" s="1"/>
  <c r="AD897" i="2" s="1"/>
  <c r="AE897" i="2" s="1"/>
  <c r="AF897" i="2" s="1"/>
  <c r="AH897" i="2" s="1"/>
  <c r="AI897" i="2" s="1"/>
  <c r="J974" i="1"/>
  <c r="K974" i="1"/>
  <c r="G975" i="1"/>
  <c r="I974" i="1"/>
  <c r="H974" i="1"/>
  <c r="AL896" i="2" l="1"/>
  <c r="Y900" i="2"/>
  <c r="Z900" i="2" s="1"/>
  <c r="L903" i="2"/>
  <c r="M903" i="2" s="1"/>
  <c r="J904" i="2"/>
  <c r="K904" i="2"/>
  <c r="AT895" i="2"/>
  <c r="AX895" i="2" s="1"/>
  <c r="AO895" i="2"/>
  <c r="AP895" i="2" s="1"/>
  <c r="AQ895" i="2" s="1"/>
  <c r="AR895" i="2" s="1"/>
  <c r="AS895" i="2" s="1"/>
  <c r="AZ896" i="2"/>
  <c r="AM896" i="2"/>
  <c r="AN896" i="2"/>
  <c r="AG899" i="2"/>
  <c r="AB899" i="2"/>
  <c r="AC899" i="2" s="1"/>
  <c r="AD899" i="2" s="1"/>
  <c r="AE899" i="2" s="1"/>
  <c r="AF899" i="2" s="1"/>
  <c r="T901" i="2"/>
  <c r="O901" i="2"/>
  <c r="P901" i="2" s="1"/>
  <c r="Q901" i="2" s="1"/>
  <c r="R901" i="2" s="1"/>
  <c r="S901" i="2" s="1"/>
  <c r="AK897" i="2"/>
  <c r="BA897" i="2"/>
  <c r="AJ897" i="2"/>
  <c r="AG898" i="2"/>
  <c r="AB898" i="2"/>
  <c r="AC898" i="2" s="1"/>
  <c r="AD898" i="2" s="1"/>
  <c r="AE898" i="2" s="1"/>
  <c r="AF898" i="2" s="1"/>
  <c r="AH898" i="2" s="1"/>
  <c r="AI898" i="2" s="1"/>
  <c r="A906" i="2"/>
  <c r="B905" i="2"/>
  <c r="C905" i="2" s="1"/>
  <c r="D905" i="2" s="1"/>
  <c r="E905" i="2" s="1"/>
  <c r="F905" i="2" s="1"/>
  <c r="G905" i="2" s="1"/>
  <c r="H905" i="2" s="1"/>
  <c r="I905" i="2" s="1"/>
  <c r="O902" i="2"/>
  <c r="P902" i="2" s="1"/>
  <c r="Q902" i="2" s="1"/>
  <c r="R902" i="2" s="1"/>
  <c r="S902" i="2" s="1"/>
  <c r="T902" i="2"/>
  <c r="AT894" i="2"/>
  <c r="AX894" i="2" s="1"/>
  <c r="AO894" i="2"/>
  <c r="AP894" i="2" s="1"/>
  <c r="AQ894" i="2" s="1"/>
  <c r="AR894" i="2" s="1"/>
  <c r="AS894" i="2" s="1"/>
  <c r="I975" i="1"/>
  <c r="H975" i="1"/>
  <c r="J975" i="1"/>
  <c r="G976" i="1"/>
  <c r="K975" i="1"/>
  <c r="U901" i="2" l="1"/>
  <c r="V901" i="2" s="1"/>
  <c r="AA900" i="2"/>
  <c r="N903" i="2"/>
  <c r="T903" i="2" s="1"/>
  <c r="L904" i="2"/>
  <c r="J905" i="2"/>
  <c r="K905" i="2"/>
  <c r="B906" i="2"/>
  <c r="C906" i="2" s="1"/>
  <c r="D906" i="2" s="1"/>
  <c r="E906" i="2" s="1"/>
  <c r="F906" i="2" s="1"/>
  <c r="G906" i="2" s="1"/>
  <c r="H906" i="2" s="1"/>
  <c r="I906" i="2" s="1"/>
  <c r="A907" i="2"/>
  <c r="AB900" i="2"/>
  <c r="AC900" i="2" s="1"/>
  <c r="AD900" i="2" s="1"/>
  <c r="AE900" i="2" s="1"/>
  <c r="AF900" i="2" s="1"/>
  <c r="AG900" i="2"/>
  <c r="X901" i="2"/>
  <c r="W901" i="2"/>
  <c r="M904" i="2"/>
  <c r="N904" i="2"/>
  <c r="AY894" i="2"/>
  <c r="AU894" i="2"/>
  <c r="AW894" i="2" s="1"/>
  <c r="AY895" i="2"/>
  <c r="AU895" i="2"/>
  <c r="AW895" i="2" s="1"/>
  <c r="U902" i="2"/>
  <c r="V902" i="2" s="1"/>
  <c r="AH899" i="2"/>
  <c r="AI899" i="2" s="1"/>
  <c r="AJ898" i="2"/>
  <c r="BA898" i="2"/>
  <c r="AK898" i="2"/>
  <c r="AT896" i="2"/>
  <c r="AX896" i="2" s="1"/>
  <c r="AO896" i="2"/>
  <c r="AP896" i="2" s="1"/>
  <c r="AQ896" i="2" s="1"/>
  <c r="AR896" i="2" s="1"/>
  <c r="AS896" i="2" s="1"/>
  <c r="AL897" i="2"/>
  <c r="H976" i="1"/>
  <c r="I976" i="1"/>
  <c r="G977" i="1"/>
  <c r="J976" i="1"/>
  <c r="K976" i="1"/>
  <c r="Y901" i="2" l="1"/>
  <c r="O903" i="2"/>
  <c r="P903" i="2" s="1"/>
  <c r="Q903" i="2" s="1"/>
  <c r="R903" i="2" s="1"/>
  <c r="S903" i="2" s="1"/>
  <c r="U903" i="2" s="1"/>
  <c r="V903" i="2" s="1"/>
  <c r="X903" i="2" s="1"/>
  <c r="AL898" i="2"/>
  <c r="AN898" i="2" s="1"/>
  <c r="J906" i="2"/>
  <c r="K906" i="2"/>
  <c r="AM897" i="2"/>
  <c r="AZ897" i="2"/>
  <c r="AN897" i="2"/>
  <c r="BA899" i="2"/>
  <c r="AJ899" i="2"/>
  <c r="AK899" i="2"/>
  <c r="L905" i="2"/>
  <c r="AY896" i="2"/>
  <c r="AU896" i="2"/>
  <c r="AW896" i="2" s="1"/>
  <c r="AM898" i="2"/>
  <c r="AZ898" i="2"/>
  <c r="Z901" i="2"/>
  <c r="AA901" i="2"/>
  <c r="X902" i="2"/>
  <c r="W902" i="2"/>
  <c r="O904" i="2"/>
  <c r="P904" i="2" s="1"/>
  <c r="Q904" i="2" s="1"/>
  <c r="R904" i="2" s="1"/>
  <c r="S904" i="2" s="1"/>
  <c r="T904" i="2"/>
  <c r="B907" i="2"/>
  <c r="C907" i="2" s="1"/>
  <c r="D907" i="2" s="1"/>
  <c r="E907" i="2" s="1"/>
  <c r="F907" i="2" s="1"/>
  <c r="G907" i="2" s="1"/>
  <c r="H907" i="2" s="1"/>
  <c r="I907" i="2" s="1"/>
  <c r="A908" i="2"/>
  <c r="AH900" i="2"/>
  <c r="AI900" i="2" s="1"/>
  <c r="H977" i="1"/>
  <c r="J977" i="1"/>
  <c r="I977" i="1"/>
  <c r="K977" i="1"/>
  <c r="G978" i="1"/>
  <c r="U904" i="2" l="1"/>
  <c r="V904" i="2" s="1"/>
  <c r="AL899" i="2"/>
  <c r="AN899" i="2" s="1"/>
  <c r="W903" i="2"/>
  <c r="L906" i="2"/>
  <c r="X904" i="2"/>
  <c r="W904" i="2"/>
  <c r="AG901" i="2"/>
  <c r="AB901" i="2"/>
  <c r="AC901" i="2" s="1"/>
  <c r="AD901" i="2" s="1"/>
  <c r="AE901" i="2" s="1"/>
  <c r="AF901" i="2" s="1"/>
  <c r="AH901" i="2" s="1"/>
  <c r="AI901" i="2" s="1"/>
  <c r="M905" i="2"/>
  <c r="N905" i="2"/>
  <c r="M906" i="2"/>
  <c r="N906" i="2"/>
  <c r="J907" i="2"/>
  <c r="K907" i="2"/>
  <c r="AZ899" i="2"/>
  <c r="AM899" i="2"/>
  <c r="AO897" i="2"/>
  <c r="AP897" i="2" s="1"/>
  <c r="AQ897" i="2" s="1"/>
  <c r="AR897" i="2" s="1"/>
  <c r="AS897" i="2" s="1"/>
  <c r="AT897" i="2"/>
  <c r="AX897" i="2" s="1"/>
  <c r="BA900" i="2"/>
  <c r="AJ900" i="2"/>
  <c r="AK900" i="2"/>
  <c r="B908" i="2"/>
  <c r="C908" i="2" s="1"/>
  <c r="D908" i="2" s="1"/>
  <c r="E908" i="2" s="1"/>
  <c r="F908" i="2" s="1"/>
  <c r="G908" i="2" s="1"/>
  <c r="H908" i="2" s="1"/>
  <c r="I908" i="2" s="1"/>
  <c r="A909" i="2"/>
  <c r="AT898" i="2"/>
  <c r="AX898" i="2" s="1"/>
  <c r="AO898" i="2"/>
  <c r="AP898" i="2" s="1"/>
  <c r="AQ898" i="2" s="1"/>
  <c r="AR898" i="2" s="1"/>
  <c r="AS898" i="2" s="1"/>
  <c r="Y902" i="2"/>
  <c r="Y903" i="2"/>
  <c r="K978" i="1"/>
  <c r="G979" i="1"/>
  <c r="H978" i="1"/>
  <c r="J978" i="1"/>
  <c r="I978" i="1"/>
  <c r="Y904" i="2" l="1"/>
  <c r="L907" i="2"/>
  <c r="K908" i="2"/>
  <c r="J908" i="2"/>
  <c r="AY898" i="2"/>
  <c r="AU898" i="2"/>
  <c r="AW898" i="2" s="1"/>
  <c r="M907" i="2"/>
  <c r="N907" i="2"/>
  <c r="T905" i="2"/>
  <c r="O905" i="2"/>
  <c r="P905" i="2" s="1"/>
  <c r="Q905" i="2" s="1"/>
  <c r="R905" i="2" s="1"/>
  <c r="S905" i="2" s="1"/>
  <c r="U905" i="2" s="1"/>
  <c r="V905" i="2" s="1"/>
  <c r="AL900" i="2"/>
  <c r="Z902" i="2"/>
  <c r="AA902" i="2"/>
  <c r="AY897" i="2"/>
  <c r="AU897" i="2"/>
  <c r="AW897" i="2" s="1"/>
  <c r="Z904" i="2"/>
  <c r="AA904" i="2"/>
  <c r="Z903" i="2"/>
  <c r="AA903" i="2"/>
  <c r="T906" i="2"/>
  <c r="O906" i="2"/>
  <c r="P906" i="2" s="1"/>
  <c r="Q906" i="2" s="1"/>
  <c r="R906" i="2" s="1"/>
  <c r="S906" i="2" s="1"/>
  <c r="U906" i="2" s="1"/>
  <c r="V906" i="2" s="1"/>
  <c r="B909" i="2"/>
  <c r="C909" i="2" s="1"/>
  <c r="D909" i="2" s="1"/>
  <c r="E909" i="2" s="1"/>
  <c r="F909" i="2" s="1"/>
  <c r="G909" i="2" s="1"/>
  <c r="H909" i="2" s="1"/>
  <c r="I909" i="2" s="1"/>
  <c r="A910" i="2"/>
  <c r="AO899" i="2"/>
  <c r="AP899" i="2" s="1"/>
  <c r="AQ899" i="2" s="1"/>
  <c r="AR899" i="2" s="1"/>
  <c r="AS899" i="2" s="1"/>
  <c r="AT899" i="2"/>
  <c r="AX899" i="2" s="1"/>
  <c r="BA901" i="2"/>
  <c r="AK901" i="2"/>
  <c r="AJ901" i="2"/>
  <c r="I979" i="1"/>
  <c r="H979" i="1"/>
  <c r="G980" i="1"/>
  <c r="K979" i="1"/>
  <c r="J979" i="1"/>
  <c r="K909" i="2" l="1"/>
  <c r="J909" i="2"/>
  <c r="AY899" i="2"/>
  <c r="AU899" i="2"/>
  <c r="AW899" i="2" s="1"/>
  <c r="B910" i="2"/>
  <c r="C910" i="2" s="1"/>
  <c r="D910" i="2" s="1"/>
  <c r="E910" i="2" s="1"/>
  <c r="F910" i="2" s="1"/>
  <c r="G910" i="2" s="1"/>
  <c r="H910" i="2" s="1"/>
  <c r="I910" i="2" s="1"/>
  <c r="A911" i="2"/>
  <c r="AM900" i="2"/>
  <c r="AZ900" i="2"/>
  <c r="AN900" i="2"/>
  <c r="T907" i="2"/>
  <c r="O907" i="2"/>
  <c r="P907" i="2" s="1"/>
  <c r="Q907" i="2" s="1"/>
  <c r="R907" i="2" s="1"/>
  <c r="S907" i="2" s="1"/>
  <c r="AB904" i="2"/>
  <c r="AC904" i="2" s="1"/>
  <c r="AD904" i="2" s="1"/>
  <c r="AE904" i="2" s="1"/>
  <c r="AF904" i="2" s="1"/>
  <c r="AG904" i="2"/>
  <c r="AG902" i="2"/>
  <c r="AB902" i="2"/>
  <c r="AC902" i="2" s="1"/>
  <c r="AD902" i="2" s="1"/>
  <c r="AE902" i="2" s="1"/>
  <c r="AF902" i="2" s="1"/>
  <c r="AL901" i="2"/>
  <c r="L908" i="2"/>
  <c r="W906" i="2"/>
  <c r="X906" i="2"/>
  <c r="AG903" i="2"/>
  <c r="AB903" i="2"/>
  <c r="AC903" i="2" s="1"/>
  <c r="AD903" i="2" s="1"/>
  <c r="AE903" i="2" s="1"/>
  <c r="AF903" i="2" s="1"/>
  <c r="X905" i="2"/>
  <c r="W905" i="2"/>
  <c r="H980" i="1"/>
  <c r="I980" i="1"/>
  <c r="J980" i="1"/>
  <c r="G981" i="1"/>
  <c r="K980" i="1"/>
  <c r="Y905" i="2" l="1"/>
  <c r="AH904" i="2"/>
  <c r="AI904" i="2" s="1"/>
  <c r="BA904" i="2" s="1"/>
  <c r="AH902" i="2"/>
  <c r="AI902" i="2" s="1"/>
  <c r="AK902" i="2" s="1"/>
  <c r="K910" i="2"/>
  <c r="J910" i="2"/>
  <c r="L910" i="2" s="1"/>
  <c r="Y906" i="2"/>
  <c r="AT900" i="2"/>
  <c r="AX900" i="2" s="1"/>
  <c r="AO900" i="2"/>
  <c r="AP900" i="2" s="1"/>
  <c r="AQ900" i="2" s="1"/>
  <c r="AR900" i="2" s="1"/>
  <c r="AS900" i="2" s="1"/>
  <c r="A912" i="2"/>
  <c r="B911" i="2"/>
  <c r="C911" i="2" s="1"/>
  <c r="D911" i="2" s="1"/>
  <c r="E911" i="2" s="1"/>
  <c r="F911" i="2" s="1"/>
  <c r="G911" i="2" s="1"/>
  <c r="H911" i="2" s="1"/>
  <c r="I911" i="2" s="1"/>
  <c r="U907" i="2"/>
  <c r="V907" i="2" s="1"/>
  <c r="L909" i="2"/>
  <c r="AZ901" i="2"/>
  <c r="AM901" i="2"/>
  <c r="AN901" i="2"/>
  <c r="AJ904" i="2"/>
  <c r="Z905" i="2"/>
  <c r="AA905" i="2"/>
  <c r="M908" i="2"/>
  <c r="N908" i="2"/>
  <c r="AH903" i="2"/>
  <c r="AI903" i="2" s="1"/>
  <c r="H981" i="1"/>
  <c r="J981" i="1"/>
  <c r="I981" i="1"/>
  <c r="G982" i="1"/>
  <c r="K981" i="1"/>
  <c r="BA902" i="2" l="1"/>
  <c r="AJ902" i="2"/>
  <c r="AL902" i="2" s="1"/>
  <c r="AK904" i="2"/>
  <c r="AL904" i="2" s="1"/>
  <c r="J911" i="2"/>
  <c r="K911" i="2"/>
  <c r="AO901" i="2"/>
  <c r="AP901" i="2" s="1"/>
  <c r="AQ901" i="2" s="1"/>
  <c r="AR901" i="2" s="1"/>
  <c r="AS901" i="2" s="1"/>
  <c r="AT901" i="2"/>
  <c r="AX901" i="2" s="1"/>
  <c r="A913" i="2"/>
  <c r="B912" i="2"/>
  <c r="C912" i="2" s="1"/>
  <c r="D912" i="2" s="1"/>
  <c r="E912" i="2" s="1"/>
  <c r="F912" i="2" s="1"/>
  <c r="G912" i="2" s="1"/>
  <c r="H912" i="2" s="1"/>
  <c r="I912" i="2" s="1"/>
  <c r="AZ902" i="2"/>
  <c r="AM902" i="2"/>
  <c r="AN902" i="2"/>
  <c r="W907" i="2"/>
  <c r="X907" i="2"/>
  <c r="M910" i="2"/>
  <c r="N910" i="2"/>
  <c r="AG905" i="2"/>
  <c r="AB905" i="2"/>
  <c r="AC905" i="2" s="1"/>
  <c r="AD905" i="2" s="1"/>
  <c r="AE905" i="2" s="1"/>
  <c r="AF905" i="2" s="1"/>
  <c r="AH905" i="2" s="1"/>
  <c r="AI905" i="2" s="1"/>
  <c r="M909" i="2"/>
  <c r="N909" i="2"/>
  <c r="Z906" i="2"/>
  <c r="AA906" i="2"/>
  <c r="BA903" i="2"/>
  <c r="AJ903" i="2"/>
  <c r="AK903" i="2"/>
  <c r="T908" i="2"/>
  <c r="O908" i="2"/>
  <c r="P908" i="2" s="1"/>
  <c r="Q908" i="2" s="1"/>
  <c r="R908" i="2" s="1"/>
  <c r="S908" i="2" s="1"/>
  <c r="AY900" i="2"/>
  <c r="AU900" i="2"/>
  <c r="AW900" i="2" s="1"/>
  <c r="K982" i="1"/>
  <c r="H982" i="1"/>
  <c r="I982" i="1"/>
  <c r="G983" i="1"/>
  <c r="J982" i="1"/>
  <c r="AM904" i="2" l="1"/>
  <c r="AZ904" i="2"/>
  <c r="AN904" i="2"/>
  <c r="L911" i="2"/>
  <c r="J912" i="2"/>
  <c r="K912" i="2"/>
  <c r="AB906" i="2"/>
  <c r="AC906" i="2" s="1"/>
  <c r="AD906" i="2" s="1"/>
  <c r="AE906" i="2" s="1"/>
  <c r="AF906" i="2" s="1"/>
  <c r="AH906" i="2" s="1"/>
  <c r="AI906" i="2" s="1"/>
  <c r="AG906" i="2"/>
  <c r="M911" i="2"/>
  <c r="N911" i="2"/>
  <c r="Y907" i="2"/>
  <c r="AK905" i="2"/>
  <c r="AJ905" i="2"/>
  <c r="BA905" i="2"/>
  <c r="AY901" i="2"/>
  <c r="AU901" i="2"/>
  <c r="AW901" i="2" s="1"/>
  <c r="O909" i="2"/>
  <c r="P909" i="2" s="1"/>
  <c r="Q909" i="2" s="1"/>
  <c r="R909" i="2" s="1"/>
  <c r="S909" i="2" s="1"/>
  <c r="T909" i="2"/>
  <c r="T910" i="2"/>
  <c r="O910" i="2"/>
  <c r="P910" i="2" s="1"/>
  <c r="Q910" i="2" s="1"/>
  <c r="R910" i="2" s="1"/>
  <c r="S910" i="2" s="1"/>
  <c r="AT902" i="2"/>
  <c r="AX902" i="2" s="1"/>
  <c r="AO902" i="2"/>
  <c r="AP902" i="2" s="1"/>
  <c r="AQ902" i="2" s="1"/>
  <c r="AR902" i="2" s="1"/>
  <c r="AS902" i="2" s="1"/>
  <c r="U908" i="2"/>
  <c r="V908" i="2" s="1"/>
  <c r="A914" i="2"/>
  <c r="B913" i="2"/>
  <c r="C913" i="2" s="1"/>
  <c r="D913" i="2" s="1"/>
  <c r="E913" i="2" s="1"/>
  <c r="F913" i="2" s="1"/>
  <c r="G913" i="2" s="1"/>
  <c r="H913" i="2" s="1"/>
  <c r="I913" i="2" s="1"/>
  <c r="AO904" i="2"/>
  <c r="AP904" i="2" s="1"/>
  <c r="AQ904" i="2" s="1"/>
  <c r="AR904" i="2" s="1"/>
  <c r="AS904" i="2" s="1"/>
  <c r="AT904" i="2"/>
  <c r="AX904" i="2" s="1"/>
  <c r="AL903" i="2"/>
  <c r="I983" i="1"/>
  <c r="K983" i="1"/>
  <c r="J983" i="1"/>
  <c r="G984" i="1"/>
  <c r="H983" i="1"/>
  <c r="AL905" i="2" l="1"/>
  <c r="U909" i="2"/>
  <c r="V909" i="2" s="1"/>
  <c r="L912" i="2"/>
  <c r="M912" i="2" s="1"/>
  <c r="U910" i="2"/>
  <c r="V910" i="2" s="1"/>
  <c r="X910" i="2" s="1"/>
  <c r="J913" i="2"/>
  <c r="K913" i="2"/>
  <c r="W909" i="2"/>
  <c r="X909" i="2"/>
  <c r="AZ905" i="2"/>
  <c r="AM905" i="2"/>
  <c r="AN905" i="2"/>
  <c r="T911" i="2"/>
  <c r="O911" i="2"/>
  <c r="P911" i="2" s="1"/>
  <c r="Q911" i="2" s="1"/>
  <c r="R911" i="2" s="1"/>
  <c r="S911" i="2" s="1"/>
  <c r="U911" i="2" s="1"/>
  <c r="V911" i="2" s="1"/>
  <c r="AY902" i="2"/>
  <c r="AU902" i="2"/>
  <c r="AW902" i="2" s="1"/>
  <c r="AY904" i="2"/>
  <c r="AU904" i="2"/>
  <c r="AW904" i="2" s="1"/>
  <c r="AM903" i="2"/>
  <c r="AZ903" i="2"/>
  <c r="AN903" i="2"/>
  <c r="W908" i="2"/>
  <c r="X908" i="2"/>
  <c r="Z907" i="2"/>
  <c r="AA907" i="2"/>
  <c r="AJ906" i="2"/>
  <c r="BA906" i="2"/>
  <c r="AK906" i="2"/>
  <c r="A915" i="2"/>
  <c r="B914" i="2"/>
  <c r="C914" i="2" s="1"/>
  <c r="D914" i="2" s="1"/>
  <c r="E914" i="2" s="1"/>
  <c r="F914" i="2" s="1"/>
  <c r="G914" i="2" s="1"/>
  <c r="H914" i="2" s="1"/>
  <c r="I914" i="2" s="1"/>
  <c r="J984" i="1"/>
  <c r="G985" i="1"/>
  <c r="I984" i="1"/>
  <c r="H984" i="1"/>
  <c r="K984" i="1"/>
  <c r="W910" i="2" l="1"/>
  <c r="N912" i="2"/>
  <c r="L913" i="2"/>
  <c r="Y910" i="2"/>
  <c r="Z910" i="2" s="1"/>
  <c r="Y909" i="2"/>
  <c r="Z909" i="2" s="1"/>
  <c r="Y908" i="2"/>
  <c r="Z908" i="2" s="1"/>
  <c r="AB907" i="2"/>
  <c r="AC907" i="2" s="1"/>
  <c r="AD907" i="2" s="1"/>
  <c r="AE907" i="2" s="1"/>
  <c r="AF907" i="2" s="1"/>
  <c r="AG907" i="2"/>
  <c r="W911" i="2"/>
  <c r="X911" i="2"/>
  <c r="M913" i="2"/>
  <c r="N913" i="2"/>
  <c r="J914" i="2"/>
  <c r="K914" i="2"/>
  <c r="T912" i="2"/>
  <c r="O912" i="2"/>
  <c r="P912" i="2" s="1"/>
  <c r="Q912" i="2" s="1"/>
  <c r="R912" i="2" s="1"/>
  <c r="S912" i="2" s="1"/>
  <c r="AO905" i="2"/>
  <c r="AP905" i="2" s="1"/>
  <c r="AQ905" i="2" s="1"/>
  <c r="AR905" i="2" s="1"/>
  <c r="AS905" i="2" s="1"/>
  <c r="AT905" i="2"/>
  <c r="AX905" i="2" s="1"/>
  <c r="A916" i="2"/>
  <c r="B915" i="2"/>
  <c r="C915" i="2" s="1"/>
  <c r="D915" i="2" s="1"/>
  <c r="E915" i="2" s="1"/>
  <c r="F915" i="2" s="1"/>
  <c r="G915" i="2" s="1"/>
  <c r="H915" i="2" s="1"/>
  <c r="I915" i="2" s="1"/>
  <c r="AL906" i="2"/>
  <c r="AO903" i="2"/>
  <c r="AP903" i="2" s="1"/>
  <c r="AQ903" i="2" s="1"/>
  <c r="AR903" i="2" s="1"/>
  <c r="AS903" i="2" s="1"/>
  <c r="AT903" i="2"/>
  <c r="AX903" i="2" s="1"/>
  <c r="H985" i="1"/>
  <c r="G986" i="1"/>
  <c r="I985" i="1"/>
  <c r="K985" i="1"/>
  <c r="J985" i="1"/>
  <c r="AH907" i="2" l="1"/>
  <c r="AI907" i="2" s="1"/>
  <c r="AA909" i="2"/>
  <c r="AG909" i="2" s="1"/>
  <c r="AA908" i="2"/>
  <c r="L914" i="2"/>
  <c r="N914" i="2" s="1"/>
  <c r="AA910" i="2"/>
  <c r="AB910" i="2" s="1"/>
  <c r="AC910" i="2" s="1"/>
  <c r="AD910" i="2" s="1"/>
  <c r="AE910" i="2" s="1"/>
  <c r="AF910" i="2" s="1"/>
  <c r="Y911" i="2"/>
  <c r="AA911" i="2" s="1"/>
  <c r="J915" i="2"/>
  <c r="K915" i="2"/>
  <c r="T913" i="2"/>
  <c r="O913" i="2"/>
  <c r="P913" i="2" s="1"/>
  <c r="Q913" i="2" s="1"/>
  <c r="R913" i="2" s="1"/>
  <c r="S913" i="2" s="1"/>
  <c r="U913" i="2" s="1"/>
  <c r="V913" i="2" s="1"/>
  <c r="AK907" i="2"/>
  <c r="AJ907" i="2"/>
  <c r="BA907" i="2"/>
  <c r="AB909" i="2"/>
  <c r="AC909" i="2" s="1"/>
  <c r="AD909" i="2" s="1"/>
  <c r="AE909" i="2" s="1"/>
  <c r="AF909" i="2" s="1"/>
  <c r="U912" i="2"/>
  <c r="V912" i="2" s="1"/>
  <c r="AY903" i="2"/>
  <c r="AU903" i="2"/>
  <c r="AW903" i="2" s="1"/>
  <c r="AY905" i="2"/>
  <c r="AU905" i="2"/>
  <c r="AW905" i="2" s="1"/>
  <c r="AZ906" i="2"/>
  <c r="AM906" i="2"/>
  <c r="AN906" i="2"/>
  <c r="AB908" i="2"/>
  <c r="AC908" i="2" s="1"/>
  <c r="AD908" i="2" s="1"/>
  <c r="AE908" i="2" s="1"/>
  <c r="AF908" i="2" s="1"/>
  <c r="AG908" i="2"/>
  <c r="B916" i="2"/>
  <c r="C916" i="2" s="1"/>
  <c r="D916" i="2" s="1"/>
  <c r="E916" i="2" s="1"/>
  <c r="F916" i="2" s="1"/>
  <c r="G916" i="2" s="1"/>
  <c r="H916" i="2" s="1"/>
  <c r="I916" i="2" s="1"/>
  <c r="A917" i="2"/>
  <c r="J986" i="1"/>
  <c r="K986" i="1"/>
  <c r="H986" i="1"/>
  <c r="G987" i="1"/>
  <c r="I986" i="1"/>
  <c r="AG910" i="2" l="1"/>
  <c r="AH910" i="2" s="1"/>
  <c r="AI910" i="2" s="1"/>
  <c r="M914" i="2"/>
  <c r="Z911" i="2"/>
  <c r="AB911" i="2" s="1"/>
  <c r="AC911" i="2" s="1"/>
  <c r="AD911" i="2" s="1"/>
  <c r="AE911" i="2" s="1"/>
  <c r="AF911" i="2" s="1"/>
  <c r="AH908" i="2"/>
  <c r="AI908" i="2" s="1"/>
  <c r="AK908" i="2" s="1"/>
  <c r="AH909" i="2"/>
  <c r="AI909" i="2" s="1"/>
  <c r="J916" i="2"/>
  <c r="K916" i="2"/>
  <c r="O914" i="2"/>
  <c r="P914" i="2" s="1"/>
  <c r="Q914" i="2" s="1"/>
  <c r="R914" i="2" s="1"/>
  <c r="S914" i="2" s="1"/>
  <c r="T914" i="2"/>
  <c r="L915" i="2"/>
  <c r="AJ909" i="2"/>
  <c r="AK909" i="2"/>
  <c r="BA909" i="2"/>
  <c r="W913" i="2"/>
  <c r="X913" i="2"/>
  <c r="AO906" i="2"/>
  <c r="AP906" i="2" s="1"/>
  <c r="AQ906" i="2" s="1"/>
  <c r="AR906" i="2" s="1"/>
  <c r="AS906" i="2" s="1"/>
  <c r="AT906" i="2"/>
  <c r="AX906" i="2" s="1"/>
  <c r="A918" i="2"/>
  <c r="B917" i="2"/>
  <c r="C917" i="2" s="1"/>
  <c r="D917" i="2" s="1"/>
  <c r="E917" i="2" s="1"/>
  <c r="F917" i="2" s="1"/>
  <c r="G917" i="2" s="1"/>
  <c r="H917" i="2" s="1"/>
  <c r="I917" i="2" s="1"/>
  <c r="AG911" i="2"/>
  <c r="X912" i="2"/>
  <c r="W912" i="2"/>
  <c r="AL907" i="2"/>
  <c r="J987" i="1"/>
  <c r="K987" i="1"/>
  <c r="G988" i="1"/>
  <c r="I987" i="1"/>
  <c r="H987" i="1"/>
  <c r="BA910" i="2" l="1"/>
  <c r="AJ910" i="2"/>
  <c r="AK910" i="2"/>
  <c r="AJ908" i="2"/>
  <c r="AL908" i="2" s="1"/>
  <c r="BA908" i="2"/>
  <c r="AH911" i="2"/>
  <c r="AI911" i="2" s="1"/>
  <c r="AK911" i="2" s="1"/>
  <c r="U914" i="2"/>
  <c r="V914" i="2" s="1"/>
  <c r="W914" i="2" s="1"/>
  <c r="AL909" i="2"/>
  <c r="AZ909" i="2" s="1"/>
  <c r="J917" i="2"/>
  <c r="K917" i="2"/>
  <c r="B918" i="2"/>
  <c r="C918" i="2" s="1"/>
  <c r="D918" i="2" s="1"/>
  <c r="E918" i="2" s="1"/>
  <c r="F918" i="2" s="1"/>
  <c r="G918" i="2" s="1"/>
  <c r="H918" i="2" s="1"/>
  <c r="I918" i="2" s="1"/>
  <c r="A919" i="2"/>
  <c r="M915" i="2"/>
  <c r="N915" i="2"/>
  <c r="Y913" i="2"/>
  <c r="L916" i="2"/>
  <c r="AY906" i="2"/>
  <c r="AU906" i="2"/>
  <c r="AW906" i="2" s="1"/>
  <c r="AZ907" i="2"/>
  <c r="AM907" i="2"/>
  <c r="AN907" i="2"/>
  <c r="Y912" i="2"/>
  <c r="I988" i="1"/>
  <c r="K988" i="1"/>
  <c r="H988" i="1"/>
  <c r="G989" i="1"/>
  <c r="J988" i="1"/>
  <c r="AL910" i="2" l="1"/>
  <c r="X914" i="2"/>
  <c r="AN909" i="2"/>
  <c r="AM909" i="2"/>
  <c r="BA911" i="2"/>
  <c r="AJ911" i="2"/>
  <c r="Y914" i="2"/>
  <c r="AA914" i="2" s="1"/>
  <c r="L917" i="2"/>
  <c r="M917" i="2" s="1"/>
  <c r="Z912" i="2"/>
  <c r="AA912" i="2"/>
  <c r="AM908" i="2"/>
  <c r="AZ908" i="2"/>
  <c r="AN908" i="2"/>
  <c r="J918" i="2"/>
  <c r="K918" i="2"/>
  <c r="Z914" i="2"/>
  <c r="AO907" i="2"/>
  <c r="AP907" i="2" s="1"/>
  <c r="AQ907" i="2" s="1"/>
  <c r="AR907" i="2" s="1"/>
  <c r="AS907" i="2" s="1"/>
  <c r="AT907" i="2"/>
  <c r="AX907" i="2" s="1"/>
  <c r="M916" i="2"/>
  <c r="N916" i="2"/>
  <c r="O915" i="2"/>
  <c r="P915" i="2" s="1"/>
  <c r="Q915" i="2" s="1"/>
  <c r="R915" i="2" s="1"/>
  <c r="S915" i="2" s="1"/>
  <c r="T915" i="2"/>
  <c r="Z913" i="2"/>
  <c r="AA913" i="2"/>
  <c r="AO909" i="2"/>
  <c r="AP909" i="2" s="1"/>
  <c r="AQ909" i="2" s="1"/>
  <c r="AR909" i="2" s="1"/>
  <c r="AS909" i="2" s="1"/>
  <c r="AT909" i="2"/>
  <c r="AX909" i="2" s="1"/>
  <c r="B919" i="2"/>
  <c r="C919" i="2" s="1"/>
  <c r="D919" i="2" s="1"/>
  <c r="E919" i="2" s="1"/>
  <c r="F919" i="2" s="1"/>
  <c r="G919" i="2" s="1"/>
  <c r="H919" i="2" s="1"/>
  <c r="I919" i="2" s="1"/>
  <c r="A920" i="2"/>
  <c r="AL911" i="2"/>
  <c r="H989" i="1"/>
  <c r="G990" i="1"/>
  <c r="J989" i="1"/>
  <c r="K989" i="1"/>
  <c r="I989" i="1"/>
  <c r="AZ910" i="2" l="1"/>
  <c r="AM910" i="2"/>
  <c r="AN910" i="2"/>
  <c r="U915" i="2"/>
  <c r="V915" i="2" s="1"/>
  <c r="N917" i="2"/>
  <c r="J919" i="2"/>
  <c r="K919" i="2"/>
  <c r="AG913" i="2"/>
  <c r="AB913" i="2"/>
  <c r="AC913" i="2" s="1"/>
  <c r="AD913" i="2" s="1"/>
  <c r="AE913" i="2" s="1"/>
  <c r="AF913" i="2" s="1"/>
  <c r="AZ911" i="2"/>
  <c r="AM911" i="2"/>
  <c r="AN911" i="2"/>
  <c r="A921" i="2"/>
  <c r="B920" i="2"/>
  <c r="C920" i="2" s="1"/>
  <c r="D920" i="2" s="1"/>
  <c r="E920" i="2" s="1"/>
  <c r="F920" i="2" s="1"/>
  <c r="G920" i="2" s="1"/>
  <c r="H920" i="2" s="1"/>
  <c r="I920" i="2" s="1"/>
  <c r="AB912" i="2"/>
  <c r="AC912" i="2" s="1"/>
  <c r="AD912" i="2" s="1"/>
  <c r="AE912" i="2" s="1"/>
  <c r="AF912" i="2" s="1"/>
  <c r="AG912" i="2"/>
  <c r="AY909" i="2"/>
  <c r="AU909" i="2"/>
  <c r="AW909" i="2" s="1"/>
  <c r="T916" i="2"/>
  <c r="O916" i="2"/>
  <c r="P916" i="2" s="1"/>
  <c r="Q916" i="2" s="1"/>
  <c r="R916" i="2" s="1"/>
  <c r="S916" i="2" s="1"/>
  <c r="U916" i="2" s="1"/>
  <c r="V916" i="2" s="1"/>
  <c r="AG914" i="2"/>
  <c r="AB914" i="2"/>
  <c r="AC914" i="2" s="1"/>
  <c r="AD914" i="2" s="1"/>
  <c r="AE914" i="2" s="1"/>
  <c r="AF914" i="2" s="1"/>
  <c r="T917" i="2"/>
  <c r="O917" i="2"/>
  <c r="P917" i="2" s="1"/>
  <c r="Q917" i="2" s="1"/>
  <c r="R917" i="2" s="1"/>
  <c r="S917" i="2" s="1"/>
  <c r="U917" i="2" s="1"/>
  <c r="V917" i="2" s="1"/>
  <c r="AO908" i="2"/>
  <c r="AP908" i="2" s="1"/>
  <c r="AQ908" i="2" s="1"/>
  <c r="AR908" i="2" s="1"/>
  <c r="AS908" i="2" s="1"/>
  <c r="AT908" i="2"/>
  <c r="AX908" i="2" s="1"/>
  <c r="W915" i="2"/>
  <c r="X915" i="2"/>
  <c r="AY907" i="2"/>
  <c r="AU907" i="2"/>
  <c r="AW907" i="2" s="1"/>
  <c r="L918" i="2"/>
  <c r="H990" i="1"/>
  <c r="J990" i="1"/>
  <c r="G991" i="1"/>
  <c r="I990" i="1"/>
  <c r="K990" i="1"/>
  <c r="AO910" i="2" l="1"/>
  <c r="AP910" i="2" s="1"/>
  <c r="AQ910" i="2" s="1"/>
  <c r="AR910" i="2" s="1"/>
  <c r="AS910" i="2" s="1"/>
  <c r="AT910" i="2"/>
  <c r="AX910" i="2" s="1"/>
  <c r="AH912" i="2"/>
  <c r="AI912" i="2" s="1"/>
  <c r="AH913" i="2"/>
  <c r="AI913" i="2" s="1"/>
  <c r="L919" i="2"/>
  <c r="AK912" i="2"/>
  <c r="AJ912" i="2"/>
  <c r="BA912" i="2"/>
  <c r="J920" i="2"/>
  <c r="K920" i="2"/>
  <c r="M919" i="2"/>
  <c r="N919" i="2"/>
  <c r="AO911" i="2"/>
  <c r="AP911" i="2" s="1"/>
  <c r="AQ911" i="2" s="1"/>
  <c r="AR911" i="2" s="1"/>
  <c r="AS911" i="2" s="1"/>
  <c r="AT911" i="2"/>
  <c r="AX911" i="2" s="1"/>
  <c r="AH914" i="2"/>
  <c r="AI914" i="2" s="1"/>
  <c r="AY908" i="2"/>
  <c r="AU908" i="2"/>
  <c r="AW908" i="2" s="1"/>
  <c r="M918" i="2"/>
  <c r="N918" i="2"/>
  <c r="Y915" i="2"/>
  <c r="W917" i="2"/>
  <c r="X917" i="2"/>
  <c r="W916" i="2"/>
  <c r="X916" i="2"/>
  <c r="A922" i="2"/>
  <c r="B921" i="2"/>
  <c r="C921" i="2" s="1"/>
  <c r="D921" i="2" s="1"/>
  <c r="E921" i="2" s="1"/>
  <c r="F921" i="2" s="1"/>
  <c r="G921" i="2" s="1"/>
  <c r="H921" i="2" s="1"/>
  <c r="I921" i="2" s="1"/>
  <c r="AJ913" i="2"/>
  <c r="BA913" i="2"/>
  <c r="AK913" i="2"/>
  <c r="I991" i="1"/>
  <c r="H991" i="1"/>
  <c r="G992" i="1"/>
  <c r="J991" i="1"/>
  <c r="K991" i="1"/>
  <c r="AY910" i="2" l="1"/>
  <c r="AU910" i="2"/>
  <c r="AW910" i="2" s="1"/>
  <c r="AL912" i="2"/>
  <c r="Y916" i="2"/>
  <c r="Y917" i="2"/>
  <c r="AL913" i="2"/>
  <c r="AM913" i="2" s="1"/>
  <c r="J921" i="2"/>
  <c r="K921" i="2"/>
  <c r="B922" i="2"/>
  <c r="C922" i="2" s="1"/>
  <c r="D922" i="2" s="1"/>
  <c r="E922" i="2" s="1"/>
  <c r="F922" i="2" s="1"/>
  <c r="G922" i="2" s="1"/>
  <c r="H922" i="2" s="1"/>
  <c r="I922" i="2" s="1"/>
  <c r="A923" i="2"/>
  <c r="T918" i="2"/>
  <c r="O918" i="2"/>
  <c r="P918" i="2" s="1"/>
  <c r="Q918" i="2" s="1"/>
  <c r="R918" i="2" s="1"/>
  <c r="S918" i="2" s="1"/>
  <c r="U918" i="2" s="1"/>
  <c r="V918" i="2" s="1"/>
  <c r="Z916" i="2"/>
  <c r="AA916" i="2"/>
  <c r="AK914" i="2"/>
  <c r="BA914" i="2"/>
  <c r="AJ914" i="2"/>
  <c r="O919" i="2"/>
  <c r="P919" i="2" s="1"/>
  <c r="Q919" i="2" s="1"/>
  <c r="R919" i="2" s="1"/>
  <c r="S919" i="2" s="1"/>
  <c r="T919" i="2"/>
  <c r="AM912" i="2"/>
  <c r="AZ912" i="2"/>
  <c r="AN912" i="2"/>
  <c r="Z915" i="2"/>
  <c r="AA915" i="2"/>
  <c r="Z917" i="2"/>
  <c r="AA917" i="2"/>
  <c r="AY911" i="2"/>
  <c r="AU911" i="2"/>
  <c r="AW911" i="2" s="1"/>
  <c r="L920" i="2"/>
  <c r="H992" i="1"/>
  <c r="I992" i="1"/>
  <c r="G993" i="1"/>
  <c r="J992" i="1"/>
  <c r="K992" i="1"/>
  <c r="AZ913" i="2" l="1"/>
  <c r="AN913" i="2"/>
  <c r="AT913" i="2" s="1"/>
  <c r="AX913" i="2" s="1"/>
  <c r="U919" i="2"/>
  <c r="V919" i="2" s="1"/>
  <c r="X919" i="2" s="1"/>
  <c r="AL914" i="2"/>
  <c r="AM914" i="2" s="1"/>
  <c r="L921" i="2"/>
  <c r="K922" i="2"/>
  <c r="J922" i="2"/>
  <c r="AO912" i="2"/>
  <c r="AP912" i="2" s="1"/>
  <c r="AQ912" i="2" s="1"/>
  <c r="AR912" i="2" s="1"/>
  <c r="AS912" i="2" s="1"/>
  <c r="AT912" i="2"/>
  <c r="AX912" i="2" s="1"/>
  <c r="M921" i="2"/>
  <c r="N921" i="2"/>
  <c r="M920" i="2"/>
  <c r="N920" i="2"/>
  <c r="X918" i="2"/>
  <c r="W918" i="2"/>
  <c r="AZ914" i="2"/>
  <c r="AG917" i="2"/>
  <c r="AB917" i="2"/>
  <c r="AC917" i="2" s="1"/>
  <c r="AD917" i="2" s="1"/>
  <c r="AE917" i="2" s="1"/>
  <c r="AF917" i="2" s="1"/>
  <c r="AH917" i="2" s="1"/>
  <c r="AI917" i="2" s="1"/>
  <c r="AB916" i="2"/>
  <c r="AC916" i="2" s="1"/>
  <c r="AD916" i="2" s="1"/>
  <c r="AE916" i="2" s="1"/>
  <c r="AF916" i="2" s="1"/>
  <c r="AG916" i="2"/>
  <c r="AG915" i="2"/>
  <c r="AB915" i="2"/>
  <c r="AC915" i="2" s="1"/>
  <c r="AD915" i="2" s="1"/>
  <c r="AE915" i="2" s="1"/>
  <c r="AF915" i="2" s="1"/>
  <c r="AH915" i="2" s="1"/>
  <c r="AI915" i="2" s="1"/>
  <c r="A924" i="2"/>
  <c r="B923" i="2"/>
  <c r="C923" i="2" s="1"/>
  <c r="D923" i="2" s="1"/>
  <c r="E923" i="2" s="1"/>
  <c r="F923" i="2" s="1"/>
  <c r="G923" i="2" s="1"/>
  <c r="H923" i="2" s="1"/>
  <c r="I923" i="2" s="1"/>
  <c r="K993" i="1"/>
  <c r="H993" i="1"/>
  <c r="I993" i="1"/>
  <c r="G994" i="1"/>
  <c r="J993" i="1"/>
  <c r="AO913" i="2" l="1"/>
  <c r="AP913" i="2" s="1"/>
  <c r="AQ913" i="2" s="1"/>
  <c r="AR913" i="2" s="1"/>
  <c r="AS913" i="2" s="1"/>
  <c r="W919" i="2"/>
  <c r="AN914" i="2"/>
  <c r="Y918" i="2"/>
  <c r="Y919" i="2"/>
  <c r="J923" i="2"/>
  <c r="K923" i="2"/>
  <c r="AY913" i="2"/>
  <c r="AU913" i="2"/>
  <c r="AW913" i="2" s="1"/>
  <c r="T921" i="2"/>
  <c r="O921" i="2"/>
  <c r="P921" i="2" s="1"/>
  <c r="Q921" i="2" s="1"/>
  <c r="R921" i="2" s="1"/>
  <c r="S921" i="2" s="1"/>
  <c r="U921" i="2" s="1"/>
  <c r="V921" i="2" s="1"/>
  <c r="Z919" i="2"/>
  <c r="AA919" i="2"/>
  <c r="Z918" i="2"/>
  <c r="AA918" i="2"/>
  <c r="L922" i="2"/>
  <c r="AK917" i="2"/>
  <c r="AJ917" i="2"/>
  <c r="BA917" i="2"/>
  <c r="T920" i="2"/>
  <c r="O920" i="2"/>
  <c r="P920" i="2" s="1"/>
  <c r="Q920" i="2" s="1"/>
  <c r="R920" i="2" s="1"/>
  <c r="S920" i="2" s="1"/>
  <c r="AY912" i="2"/>
  <c r="AU912" i="2"/>
  <c r="AW912" i="2" s="1"/>
  <c r="AK915" i="2"/>
  <c r="AJ915" i="2"/>
  <c r="BA915" i="2"/>
  <c r="B924" i="2"/>
  <c r="C924" i="2" s="1"/>
  <c r="D924" i="2" s="1"/>
  <c r="E924" i="2" s="1"/>
  <c r="F924" i="2" s="1"/>
  <c r="G924" i="2" s="1"/>
  <c r="H924" i="2" s="1"/>
  <c r="I924" i="2" s="1"/>
  <c r="A925" i="2"/>
  <c r="AO914" i="2"/>
  <c r="AP914" i="2" s="1"/>
  <c r="AQ914" i="2" s="1"/>
  <c r="AR914" i="2" s="1"/>
  <c r="AS914" i="2" s="1"/>
  <c r="AT914" i="2"/>
  <c r="AX914" i="2" s="1"/>
  <c r="AH916" i="2"/>
  <c r="AI916" i="2" s="1"/>
  <c r="J994" i="1"/>
  <c r="K994" i="1"/>
  <c r="H994" i="1"/>
  <c r="I994" i="1"/>
  <c r="G995" i="1"/>
  <c r="AL917" i="2" l="1"/>
  <c r="AL915" i="2"/>
  <c r="L923" i="2"/>
  <c r="U920" i="2"/>
  <c r="V920" i="2" s="1"/>
  <c r="X920" i="2" s="1"/>
  <c r="J924" i="2"/>
  <c r="K924" i="2"/>
  <c r="BA916" i="2"/>
  <c r="AK916" i="2"/>
  <c r="AJ916" i="2"/>
  <c r="AM917" i="2"/>
  <c r="AZ917" i="2"/>
  <c r="AN917" i="2"/>
  <c r="AB918" i="2"/>
  <c r="AC918" i="2" s="1"/>
  <c r="AD918" i="2" s="1"/>
  <c r="AE918" i="2" s="1"/>
  <c r="AF918" i="2" s="1"/>
  <c r="AH918" i="2" s="1"/>
  <c r="AI918" i="2" s="1"/>
  <c r="AG918" i="2"/>
  <c r="M923" i="2"/>
  <c r="N923" i="2"/>
  <c r="X921" i="2"/>
  <c r="W921" i="2"/>
  <c r="AY914" i="2"/>
  <c r="AU914" i="2"/>
  <c r="AW914" i="2" s="1"/>
  <c r="A926" i="2"/>
  <c r="B925" i="2"/>
  <c r="C925" i="2" s="1"/>
  <c r="D925" i="2" s="1"/>
  <c r="E925" i="2" s="1"/>
  <c r="F925" i="2" s="1"/>
  <c r="G925" i="2" s="1"/>
  <c r="H925" i="2" s="1"/>
  <c r="I925" i="2" s="1"/>
  <c r="M922" i="2"/>
  <c r="N922" i="2"/>
  <c r="AB919" i="2"/>
  <c r="AC919" i="2" s="1"/>
  <c r="AD919" i="2" s="1"/>
  <c r="AE919" i="2" s="1"/>
  <c r="AF919" i="2" s="1"/>
  <c r="AG919" i="2"/>
  <c r="AM915" i="2"/>
  <c r="AZ915" i="2"/>
  <c r="AN915" i="2"/>
  <c r="K995" i="1"/>
  <c r="I995" i="1"/>
  <c r="G996" i="1"/>
  <c r="H995" i="1"/>
  <c r="J995" i="1"/>
  <c r="W920" i="2" l="1"/>
  <c r="AH919" i="2"/>
  <c r="AI919" i="2" s="1"/>
  <c r="BA919" i="2" s="1"/>
  <c r="AL916" i="2"/>
  <c r="L924" i="2"/>
  <c r="K925" i="2"/>
  <c r="J925" i="2"/>
  <c r="BA918" i="2"/>
  <c r="AJ918" i="2"/>
  <c r="AK918" i="2"/>
  <c r="AM916" i="2"/>
  <c r="AZ916" i="2"/>
  <c r="AN916" i="2"/>
  <c r="M924" i="2"/>
  <c r="N924" i="2"/>
  <c r="B926" i="2"/>
  <c r="C926" i="2" s="1"/>
  <c r="D926" i="2" s="1"/>
  <c r="E926" i="2" s="1"/>
  <c r="F926" i="2" s="1"/>
  <c r="G926" i="2" s="1"/>
  <c r="H926" i="2" s="1"/>
  <c r="I926" i="2" s="1"/>
  <c r="A927" i="2"/>
  <c r="AT917" i="2"/>
  <c r="AX917" i="2" s="1"/>
  <c r="AO917" i="2"/>
  <c r="AP917" i="2" s="1"/>
  <c r="AQ917" i="2" s="1"/>
  <c r="AR917" i="2" s="1"/>
  <c r="AS917" i="2" s="1"/>
  <c r="Y921" i="2"/>
  <c r="AJ919" i="2"/>
  <c r="AK919" i="2"/>
  <c r="AT915" i="2"/>
  <c r="AX915" i="2" s="1"/>
  <c r="AO915" i="2"/>
  <c r="AP915" i="2" s="1"/>
  <c r="AQ915" i="2" s="1"/>
  <c r="AR915" i="2" s="1"/>
  <c r="AS915" i="2" s="1"/>
  <c r="T922" i="2"/>
  <c r="O922" i="2"/>
  <c r="P922" i="2" s="1"/>
  <c r="Q922" i="2" s="1"/>
  <c r="R922" i="2" s="1"/>
  <c r="S922" i="2" s="1"/>
  <c r="T923" i="2"/>
  <c r="O923" i="2"/>
  <c r="P923" i="2" s="1"/>
  <c r="Q923" i="2" s="1"/>
  <c r="R923" i="2" s="1"/>
  <c r="S923" i="2" s="1"/>
  <c r="U923" i="2" s="1"/>
  <c r="V923" i="2" s="1"/>
  <c r="Y920" i="2"/>
  <c r="J996" i="1"/>
  <c r="K996" i="1"/>
  <c r="G997" i="1"/>
  <c r="I996" i="1"/>
  <c r="H996" i="1"/>
  <c r="U922" i="2" l="1"/>
  <c r="V922" i="2" s="1"/>
  <c r="J926" i="2"/>
  <c r="K926" i="2"/>
  <c r="X922" i="2"/>
  <c r="W922" i="2"/>
  <c r="AY917" i="2"/>
  <c r="AU917" i="2"/>
  <c r="AW917" i="2" s="1"/>
  <c r="O924" i="2"/>
  <c r="P924" i="2" s="1"/>
  <c r="Q924" i="2" s="1"/>
  <c r="R924" i="2" s="1"/>
  <c r="S924" i="2" s="1"/>
  <c r="U924" i="2" s="1"/>
  <c r="V924" i="2" s="1"/>
  <c r="T924" i="2"/>
  <c r="Z921" i="2"/>
  <c r="AA921" i="2"/>
  <c r="AO916" i="2"/>
  <c r="AP916" i="2" s="1"/>
  <c r="AQ916" i="2" s="1"/>
  <c r="AR916" i="2" s="1"/>
  <c r="AS916" i="2" s="1"/>
  <c r="AT916" i="2"/>
  <c r="AX916" i="2" s="1"/>
  <c r="L925" i="2"/>
  <c r="AY915" i="2"/>
  <c r="AU915" i="2"/>
  <c r="AW915" i="2" s="1"/>
  <c r="X923" i="2"/>
  <c r="W923" i="2"/>
  <c r="Z920" i="2"/>
  <c r="AA920" i="2"/>
  <c r="B927" i="2"/>
  <c r="C927" i="2" s="1"/>
  <c r="D927" i="2" s="1"/>
  <c r="E927" i="2" s="1"/>
  <c r="F927" i="2" s="1"/>
  <c r="G927" i="2" s="1"/>
  <c r="H927" i="2" s="1"/>
  <c r="I927" i="2" s="1"/>
  <c r="A928" i="2"/>
  <c r="AL919" i="2"/>
  <c r="AL918" i="2"/>
  <c r="G998" i="1"/>
  <c r="K997" i="1"/>
  <c r="H997" i="1"/>
  <c r="I997" i="1"/>
  <c r="J997" i="1"/>
  <c r="Y923" i="2" l="1"/>
  <c r="L926" i="2"/>
  <c r="N926" i="2" s="1"/>
  <c r="J927" i="2"/>
  <c r="K927" i="2"/>
  <c r="AM919" i="2"/>
  <c r="AZ919" i="2"/>
  <c r="AN919" i="2"/>
  <c r="B928" i="2"/>
  <c r="C928" i="2" s="1"/>
  <c r="D928" i="2" s="1"/>
  <c r="E928" i="2" s="1"/>
  <c r="F928" i="2" s="1"/>
  <c r="G928" i="2" s="1"/>
  <c r="H928" i="2" s="1"/>
  <c r="I928" i="2" s="1"/>
  <c r="A929" i="2"/>
  <c r="Z923" i="2"/>
  <c r="AA923" i="2"/>
  <c r="M925" i="2"/>
  <c r="N925" i="2"/>
  <c r="AG921" i="2"/>
  <c r="AB921" i="2"/>
  <c r="AC921" i="2" s="1"/>
  <c r="AD921" i="2" s="1"/>
  <c r="AE921" i="2" s="1"/>
  <c r="AF921" i="2" s="1"/>
  <c r="M926" i="2"/>
  <c r="AM918" i="2"/>
  <c r="AZ918" i="2"/>
  <c r="AN918" i="2"/>
  <c r="AB920" i="2"/>
  <c r="AC920" i="2" s="1"/>
  <c r="AD920" i="2" s="1"/>
  <c r="AE920" i="2" s="1"/>
  <c r="AF920" i="2" s="1"/>
  <c r="AG920" i="2"/>
  <c r="AY916" i="2"/>
  <c r="AU916" i="2"/>
  <c r="AW916" i="2" s="1"/>
  <c r="W924" i="2"/>
  <c r="X924" i="2"/>
  <c r="Y922" i="2"/>
  <c r="G999" i="1"/>
  <c r="J998" i="1"/>
  <c r="K998" i="1"/>
  <c r="I998" i="1"/>
  <c r="H998" i="1"/>
  <c r="AH920" i="2" l="1"/>
  <c r="AI920" i="2" s="1"/>
  <c r="AH921" i="2"/>
  <c r="AI921" i="2" s="1"/>
  <c r="Y924" i="2"/>
  <c r="AA924" i="2" s="1"/>
  <c r="L927" i="2"/>
  <c r="T926" i="2"/>
  <c r="O926" i="2"/>
  <c r="P926" i="2" s="1"/>
  <c r="Q926" i="2" s="1"/>
  <c r="R926" i="2" s="1"/>
  <c r="S926" i="2" s="1"/>
  <c r="U926" i="2" s="1"/>
  <c r="V926" i="2" s="1"/>
  <c r="T925" i="2"/>
  <c r="O925" i="2"/>
  <c r="P925" i="2" s="1"/>
  <c r="Q925" i="2" s="1"/>
  <c r="R925" i="2" s="1"/>
  <c r="S925" i="2" s="1"/>
  <c r="U925" i="2" s="1"/>
  <c r="V925" i="2" s="1"/>
  <c r="M927" i="2"/>
  <c r="N927" i="2"/>
  <c r="BA920" i="2"/>
  <c r="AK920" i="2"/>
  <c r="AJ920" i="2"/>
  <c r="K928" i="2"/>
  <c r="J928" i="2"/>
  <c r="Z924" i="2"/>
  <c r="AT918" i="2"/>
  <c r="AX918" i="2" s="1"/>
  <c r="AO918" i="2"/>
  <c r="AP918" i="2" s="1"/>
  <c r="AQ918" i="2" s="1"/>
  <c r="AR918" i="2" s="1"/>
  <c r="AS918" i="2" s="1"/>
  <c r="AB923" i="2"/>
  <c r="AC923" i="2" s="1"/>
  <c r="AD923" i="2" s="1"/>
  <c r="AE923" i="2" s="1"/>
  <c r="AF923" i="2" s="1"/>
  <c r="AG923" i="2"/>
  <c r="AO919" i="2"/>
  <c r="AP919" i="2" s="1"/>
  <c r="AQ919" i="2" s="1"/>
  <c r="AR919" i="2" s="1"/>
  <c r="AS919" i="2" s="1"/>
  <c r="AT919" i="2"/>
  <c r="AX919" i="2" s="1"/>
  <c r="Z922" i="2"/>
  <c r="AA922" i="2"/>
  <c r="BA921" i="2"/>
  <c r="AK921" i="2"/>
  <c r="AJ921" i="2"/>
  <c r="A930" i="2"/>
  <c r="B929" i="2"/>
  <c r="C929" i="2" s="1"/>
  <c r="D929" i="2" s="1"/>
  <c r="E929" i="2" s="1"/>
  <c r="F929" i="2" s="1"/>
  <c r="G929" i="2" s="1"/>
  <c r="H929" i="2" s="1"/>
  <c r="I929" i="2" s="1"/>
  <c r="K999" i="1"/>
  <c r="J999" i="1"/>
  <c r="G1000" i="1"/>
  <c r="H999" i="1"/>
  <c r="I999" i="1"/>
  <c r="AL921" i="2" l="1"/>
  <c r="AH923" i="2"/>
  <c r="AI923" i="2" s="1"/>
  <c r="J929" i="2"/>
  <c r="K929" i="2"/>
  <c r="AZ921" i="2"/>
  <c r="AM921" i="2"/>
  <c r="AN921" i="2"/>
  <c r="AB922" i="2"/>
  <c r="AC922" i="2" s="1"/>
  <c r="AD922" i="2" s="1"/>
  <c r="AE922" i="2" s="1"/>
  <c r="AF922" i="2" s="1"/>
  <c r="AH922" i="2" s="1"/>
  <c r="AI922" i="2" s="1"/>
  <c r="AG922" i="2"/>
  <c r="B930" i="2"/>
  <c r="C930" i="2" s="1"/>
  <c r="D930" i="2" s="1"/>
  <c r="E930" i="2" s="1"/>
  <c r="F930" i="2" s="1"/>
  <c r="G930" i="2" s="1"/>
  <c r="H930" i="2" s="1"/>
  <c r="I930" i="2" s="1"/>
  <c r="A931" i="2"/>
  <c r="O927" i="2"/>
  <c r="P927" i="2" s="1"/>
  <c r="Q927" i="2" s="1"/>
  <c r="R927" i="2" s="1"/>
  <c r="S927" i="2" s="1"/>
  <c r="T927" i="2"/>
  <c r="AL920" i="2"/>
  <c r="AY919" i="2"/>
  <c r="AU919" i="2"/>
  <c r="AW919" i="2" s="1"/>
  <c r="X926" i="2"/>
  <c r="W926" i="2"/>
  <c r="AY918" i="2"/>
  <c r="AU918" i="2"/>
  <c r="AW918" i="2" s="1"/>
  <c r="L928" i="2"/>
  <c r="AK923" i="2"/>
  <c r="BA923" i="2"/>
  <c r="AJ923" i="2"/>
  <c r="AB924" i="2"/>
  <c r="AC924" i="2" s="1"/>
  <c r="AD924" i="2" s="1"/>
  <c r="AE924" i="2" s="1"/>
  <c r="AF924" i="2" s="1"/>
  <c r="AH924" i="2" s="1"/>
  <c r="AI924" i="2" s="1"/>
  <c r="AG924" i="2"/>
  <c r="X925" i="2"/>
  <c r="W925" i="2"/>
  <c r="G1001" i="1"/>
  <c r="I1000" i="1"/>
  <c r="H1000" i="1"/>
  <c r="K1000" i="1"/>
  <c r="J1000" i="1"/>
  <c r="AL923" i="2" l="1"/>
  <c r="Y925" i="2"/>
  <c r="L929" i="2"/>
  <c r="Z925" i="2"/>
  <c r="AA925" i="2"/>
  <c r="AZ923" i="2"/>
  <c r="AM923" i="2"/>
  <c r="AN923" i="2"/>
  <c r="B931" i="2"/>
  <c r="C931" i="2" s="1"/>
  <c r="D931" i="2" s="1"/>
  <c r="E931" i="2" s="1"/>
  <c r="F931" i="2" s="1"/>
  <c r="G931" i="2" s="1"/>
  <c r="H931" i="2" s="1"/>
  <c r="I931" i="2" s="1"/>
  <c r="A932" i="2"/>
  <c r="M929" i="2"/>
  <c r="N929" i="2"/>
  <c r="U927" i="2"/>
  <c r="V927" i="2" s="1"/>
  <c r="M928" i="2"/>
  <c r="N928" i="2"/>
  <c r="K930" i="2"/>
  <c r="J930" i="2"/>
  <c r="BA922" i="2"/>
  <c r="AK922" i="2"/>
  <c r="AJ922" i="2"/>
  <c r="AL922" i="2" s="1"/>
  <c r="AZ920" i="2"/>
  <c r="AM920" i="2"/>
  <c r="AN920" i="2"/>
  <c r="Y926" i="2"/>
  <c r="AK924" i="2"/>
  <c r="AJ924" i="2"/>
  <c r="BA924" i="2"/>
  <c r="AO921" i="2"/>
  <c r="AP921" i="2" s="1"/>
  <c r="AQ921" i="2" s="1"/>
  <c r="AR921" i="2" s="1"/>
  <c r="AS921" i="2" s="1"/>
  <c r="AT921" i="2"/>
  <c r="AX921" i="2" s="1"/>
  <c r="G1002" i="1"/>
  <c r="I1001" i="1"/>
  <c r="H1001" i="1"/>
  <c r="J1001" i="1"/>
  <c r="K1001" i="1"/>
  <c r="L930" i="2" l="1"/>
  <c r="AL924" i="2"/>
  <c r="AN924" i="2" s="1"/>
  <c r="J931" i="2"/>
  <c r="K931" i="2"/>
  <c r="M930" i="2"/>
  <c r="N930" i="2"/>
  <c r="X927" i="2"/>
  <c r="W927" i="2"/>
  <c r="AB925" i="2"/>
  <c r="AC925" i="2" s="1"/>
  <c r="AD925" i="2" s="1"/>
  <c r="AE925" i="2" s="1"/>
  <c r="AF925" i="2" s="1"/>
  <c r="AG925" i="2"/>
  <c r="AO920" i="2"/>
  <c r="AP920" i="2" s="1"/>
  <c r="AQ920" i="2" s="1"/>
  <c r="AR920" i="2" s="1"/>
  <c r="AS920" i="2" s="1"/>
  <c r="AT920" i="2"/>
  <c r="AX920" i="2" s="1"/>
  <c r="T928" i="2"/>
  <c r="O928" i="2"/>
  <c r="P928" i="2" s="1"/>
  <c r="Q928" i="2" s="1"/>
  <c r="R928" i="2" s="1"/>
  <c r="S928" i="2" s="1"/>
  <c r="AZ924" i="2"/>
  <c r="AM924" i="2"/>
  <c r="T929" i="2"/>
  <c r="O929" i="2"/>
  <c r="P929" i="2" s="1"/>
  <c r="Q929" i="2" s="1"/>
  <c r="R929" i="2" s="1"/>
  <c r="S929" i="2" s="1"/>
  <c r="B932" i="2"/>
  <c r="C932" i="2" s="1"/>
  <c r="D932" i="2" s="1"/>
  <c r="E932" i="2" s="1"/>
  <c r="F932" i="2" s="1"/>
  <c r="G932" i="2" s="1"/>
  <c r="H932" i="2" s="1"/>
  <c r="I932" i="2" s="1"/>
  <c r="A933" i="2"/>
  <c r="AY921" i="2"/>
  <c r="AU921" i="2"/>
  <c r="AW921" i="2" s="1"/>
  <c r="Z926" i="2"/>
  <c r="AA926" i="2"/>
  <c r="AM922" i="2"/>
  <c r="AZ922" i="2"/>
  <c r="AN922" i="2"/>
  <c r="AO923" i="2"/>
  <c r="AP923" i="2" s="1"/>
  <c r="AQ923" i="2" s="1"/>
  <c r="AR923" i="2" s="1"/>
  <c r="AS923" i="2" s="1"/>
  <c r="AT923" i="2"/>
  <c r="AX923" i="2" s="1"/>
  <c r="K1002" i="1"/>
  <c r="J1002" i="1"/>
  <c r="I1002" i="1"/>
  <c r="G1003" i="1"/>
  <c r="H1002" i="1"/>
  <c r="AH925" i="2" l="1"/>
  <c r="AI925" i="2" s="1"/>
  <c r="Y927" i="2"/>
  <c r="Z927" i="2" s="1"/>
  <c r="U929" i="2"/>
  <c r="V929" i="2" s="1"/>
  <c r="L931" i="2"/>
  <c r="M931" i="2" s="1"/>
  <c r="J932" i="2"/>
  <c r="K932" i="2"/>
  <c r="W929" i="2"/>
  <c r="X929" i="2"/>
  <c r="AY920" i="2"/>
  <c r="AU920" i="2"/>
  <c r="AW920" i="2" s="1"/>
  <c r="AY923" i="2"/>
  <c r="AU923" i="2"/>
  <c r="AW923" i="2" s="1"/>
  <c r="AO924" i="2"/>
  <c r="AP924" i="2" s="1"/>
  <c r="AQ924" i="2" s="1"/>
  <c r="AR924" i="2" s="1"/>
  <c r="AS924" i="2" s="1"/>
  <c r="AT924" i="2"/>
  <c r="AX924" i="2" s="1"/>
  <c r="AA927" i="2"/>
  <c r="AG926" i="2"/>
  <c r="AB926" i="2"/>
  <c r="AC926" i="2" s="1"/>
  <c r="AD926" i="2" s="1"/>
  <c r="AE926" i="2" s="1"/>
  <c r="AF926" i="2" s="1"/>
  <c r="AT922" i="2"/>
  <c r="AX922" i="2" s="1"/>
  <c r="AO922" i="2"/>
  <c r="AP922" i="2" s="1"/>
  <c r="AQ922" i="2" s="1"/>
  <c r="AR922" i="2" s="1"/>
  <c r="AS922" i="2" s="1"/>
  <c r="B933" i="2"/>
  <c r="C933" i="2" s="1"/>
  <c r="D933" i="2" s="1"/>
  <c r="E933" i="2" s="1"/>
  <c r="F933" i="2" s="1"/>
  <c r="G933" i="2" s="1"/>
  <c r="H933" i="2" s="1"/>
  <c r="I933" i="2" s="1"/>
  <c r="A934" i="2"/>
  <c r="AJ925" i="2"/>
  <c r="BA925" i="2"/>
  <c r="AK925" i="2"/>
  <c r="O930" i="2"/>
  <c r="P930" i="2" s="1"/>
  <c r="Q930" i="2" s="1"/>
  <c r="R930" i="2" s="1"/>
  <c r="S930" i="2" s="1"/>
  <c r="U930" i="2" s="1"/>
  <c r="V930" i="2" s="1"/>
  <c r="T930" i="2"/>
  <c r="U928" i="2"/>
  <c r="V928" i="2" s="1"/>
  <c r="H1003" i="1"/>
  <c r="J1003" i="1"/>
  <c r="I1003" i="1"/>
  <c r="K1003" i="1"/>
  <c r="G1004" i="1"/>
  <c r="N931" i="2" l="1"/>
  <c r="Y929" i="2"/>
  <c r="Z929" i="2" s="1"/>
  <c r="L932" i="2"/>
  <c r="K933" i="2"/>
  <c r="J933" i="2"/>
  <c r="X928" i="2"/>
  <c r="W928" i="2"/>
  <c r="AB927" i="2"/>
  <c r="AC927" i="2" s="1"/>
  <c r="AD927" i="2" s="1"/>
  <c r="AE927" i="2" s="1"/>
  <c r="AF927" i="2" s="1"/>
  <c r="AG927" i="2"/>
  <c r="M932" i="2"/>
  <c r="N932" i="2"/>
  <c r="AY922" i="2"/>
  <c r="AU922" i="2"/>
  <c r="AW922" i="2" s="1"/>
  <c r="AY924" i="2"/>
  <c r="AU924" i="2"/>
  <c r="AW924" i="2" s="1"/>
  <c r="O931" i="2"/>
  <c r="P931" i="2" s="1"/>
  <c r="Q931" i="2" s="1"/>
  <c r="R931" i="2" s="1"/>
  <c r="S931" i="2" s="1"/>
  <c r="T931" i="2"/>
  <c r="X930" i="2"/>
  <c r="W930" i="2"/>
  <c r="A935" i="2"/>
  <c r="B934" i="2"/>
  <c r="C934" i="2" s="1"/>
  <c r="D934" i="2" s="1"/>
  <c r="E934" i="2" s="1"/>
  <c r="F934" i="2" s="1"/>
  <c r="G934" i="2" s="1"/>
  <c r="H934" i="2" s="1"/>
  <c r="I934" i="2" s="1"/>
  <c r="AL925" i="2"/>
  <c r="AH926" i="2"/>
  <c r="AI926" i="2" s="1"/>
  <c r="H1004" i="1"/>
  <c r="I1004" i="1"/>
  <c r="J1004" i="1"/>
  <c r="G1005" i="1"/>
  <c r="K1004" i="1"/>
  <c r="AH927" i="2" l="1"/>
  <c r="AI927" i="2" s="1"/>
  <c r="AA929" i="2"/>
  <c r="AG929" i="2" s="1"/>
  <c r="U931" i="2"/>
  <c r="V931" i="2" s="1"/>
  <c r="L933" i="2"/>
  <c r="Y928" i="2"/>
  <c r="K934" i="2"/>
  <c r="J934" i="2"/>
  <c r="AK927" i="2"/>
  <c r="BA927" i="2"/>
  <c r="AJ927" i="2"/>
  <c r="M933" i="2"/>
  <c r="N933" i="2"/>
  <c r="X931" i="2"/>
  <c r="W931" i="2"/>
  <c r="B935" i="2"/>
  <c r="C935" i="2" s="1"/>
  <c r="D935" i="2" s="1"/>
  <c r="E935" i="2" s="1"/>
  <c r="F935" i="2" s="1"/>
  <c r="G935" i="2" s="1"/>
  <c r="H935" i="2" s="1"/>
  <c r="I935" i="2" s="1"/>
  <c r="A936" i="2"/>
  <c r="AB929" i="2"/>
  <c r="AC929" i="2" s="1"/>
  <c r="AD929" i="2" s="1"/>
  <c r="AE929" i="2" s="1"/>
  <c r="AF929" i="2" s="1"/>
  <c r="T932" i="2"/>
  <c r="O932" i="2"/>
  <c r="P932" i="2" s="1"/>
  <c r="Q932" i="2" s="1"/>
  <c r="R932" i="2" s="1"/>
  <c r="S932" i="2" s="1"/>
  <c r="Y930" i="2"/>
  <c r="AJ926" i="2"/>
  <c r="AK926" i="2"/>
  <c r="BA926" i="2"/>
  <c r="AZ925" i="2"/>
  <c r="AM925" i="2"/>
  <c r="AN925" i="2"/>
  <c r="Z928" i="2"/>
  <c r="AA928" i="2"/>
  <c r="G1006" i="1"/>
  <c r="J1005" i="1"/>
  <c r="K1005" i="1"/>
  <c r="H1005" i="1"/>
  <c r="I1005" i="1"/>
  <c r="AH929" i="2" l="1"/>
  <c r="AI929" i="2" s="1"/>
  <c r="Y931" i="2"/>
  <c r="AL927" i="2"/>
  <c r="L934" i="2"/>
  <c r="M934" i="2" s="1"/>
  <c r="AL926" i="2"/>
  <c r="AZ926" i="2" s="1"/>
  <c r="U932" i="2"/>
  <c r="V932" i="2" s="1"/>
  <c r="W932" i="2" s="1"/>
  <c r="K935" i="2"/>
  <c r="J935" i="2"/>
  <c r="AJ929" i="2"/>
  <c r="BA929" i="2"/>
  <c r="AK929" i="2"/>
  <c r="Z931" i="2"/>
  <c r="AA931" i="2"/>
  <c r="AZ927" i="2"/>
  <c r="AM927" i="2"/>
  <c r="AN927" i="2"/>
  <c r="AO925" i="2"/>
  <c r="AP925" i="2" s="1"/>
  <c r="AQ925" i="2" s="1"/>
  <c r="AR925" i="2" s="1"/>
  <c r="AS925" i="2" s="1"/>
  <c r="AT925" i="2"/>
  <c r="AX925" i="2" s="1"/>
  <c r="O933" i="2"/>
  <c r="P933" i="2" s="1"/>
  <c r="Q933" i="2" s="1"/>
  <c r="R933" i="2" s="1"/>
  <c r="S933" i="2" s="1"/>
  <c r="T933" i="2"/>
  <c r="AG928" i="2"/>
  <c r="AB928" i="2"/>
  <c r="AC928" i="2" s="1"/>
  <c r="AD928" i="2" s="1"/>
  <c r="AE928" i="2" s="1"/>
  <c r="AF928" i="2" s="1"/>
  <c r="AH928" i="2" s="1"/>
  <c r="AI928" i="2" s="1"/>
  <c r="Z930" i="2"/>
  <c r="AA930" i="2"/>
  <c r="B936" i="2"/>
  <c r="C936" i="2" s="1"/>
  <c r="D936" i="2" s="1"/>
  <c r="E936" i="2" s="1"/>
  <c r="F936" i="2" s="1"/>
  <c r="G936" i="2" s="1"/>
  <c r="H936" i="2" s="1"/>
  <c r="I936" i="2" s="1"/>
  <c r="A937" i="2"/>
  <c r="H1006" i="1"/>
  <c r="I1006" i="1"/>
  <c r="G1007" i="1"/>
  <c r="J1006" i="1"/>
  <c r="K1006" i="1"/>
  <c r="AM926" i="2" l="1"/>
  <c r="AN926" i="2"/>
  <c r="N934" i="2"/>
  <c r="O934" i="2" s="1"/>
  <c r="P934" i="2" s="1"/>
  <c r="Q934" i="2" s="1"/>
  <c r="R934" i="2" s="1"/>
  <c r="S934" i="2" s="1"/>
  <c r="L935" i="2"/>
  <c r="U933" i="2"/>
  <c r="V933" i="2" s="1"/>
  <c r="X933" i="2" s="1"/>
  <c r="X932" i="2"/>
  <c r="Y932" i="2" s="1"/>
  <c r="K936" i="2"/>
  <c r="J936" i="2"/>
  <c r="AO927" i="2"/>
  <c r="AP927" i="2" s="1"/>
  <c r="AQ927" i="2" s="1"/>
  <c r="AR927" i="2" s="1"/>
  <c r="AS927" i="2" s="1"/>
  <c r="AT927" i="2"/>
  <c r="AX927" i="2" s="1"/>
  <c r="AB931" i="2"/>
  <c r="AC931" i="2" s="1"/>
  <c r="AD931" i="2" s="1"/>
  <c r="AE931" i="2" s="1"/>
  <c r="AF931" i="2" s="1"/>
  <c r="AG931" i="2"/>
  <c r="M935" i="2"/>
  <c r="N935" i="2"/>
  <c r="AK928" i="2"/>
  <c r="BA928" i="2"/>
  <c r="AJ928" i="2"/>
  <c r="AY925" i="2"/>
  <c r="AU925" i="2"/>
  <c r="AW925" i="2" s="1"/>
  <c r="AL929" i="2"/>
  <c r="A938" i="2"/>
  <c r="B937" i="2"/>
  <c r="C937" i="2" s="1"/>
  <c r="D937" i="2" s="1"/>
  <c r="E937" i="2" s="1"/>
  <c r="F937" i="2" s="1"/>
  <c r="G937" i="2" s="1"/>
  <c r="H937" i="2" s="1"/>
  <c r="I937" i="2" s="1"/>
  <c r="AB930" i="2"/>
  <c r="AC930" i="2" s="1"/>
  <c r="AD930" i="2" s="1"/>
  <c r="AE930" i="2" s="1"/>
  <c r="AF930" i="2" s="1"/>
  <c r="AG930" i="2"/>
  <c r="AT926" i="2"/>
  <c r="AX926" i="2" s="1"/>
  <c r="AO926" i="2"/>
  <c r="AP926" i="2" s="1"/>
  <c r="AQ926" i="2" s="1"/>
  <c r="AR926" i="2" s="1"/>
  <c r="AS926" i="2" s="1"/>
  <c r="J1007" i="1"/>
  <c r="I1007" i="1"/>
  <c r="G1008" i="1"/>
  <c r="H1007" i="1"/>
  <c r="K1007" i="1"/>
  <c r="T934" i="2" l="1"/>
  <c r="W933" i="2"/>
  <c r="L936" i="2"/>
  <c r="M936" i="2" s="1"/>
  <c r="Z932" i="2"/>
  <c r="AA932" i="2"/>
  <c r="Y933" i="2"/>
  <c r="Z933" i="2" s="1"/>
  <c r="AH931" i="2"/>
  <c r="AI931" i="2" s="1"/>
  <c r="AJ931" i="2" s="1"/>
  <c r="AH930" i="2"/>
  <c r="AI930" i="2" s="1"/>
  <c r="AJ930" i="2" s="1"/>
  <c r="J937" i="2"/>
  <c r="K937" i="2"/>
  <c r="AY926" i="2"/>
  <c r="AU926" i="2"/>
  <c r="AW926" i="2" s="1"/>
  <c r="B938" i="2"/>
  <c r="C938" i="2" s="1"/>
  <c r="D938" i="2" s="1"/>
  <c r="E938" i="2" s="1"/>
  <c r="F938" i="2" s="1"/>
  <c r="G938" i="2" s="1"/>
  <c r="H938" i="2" s="1"/>
  <c r="I938" i="2" s="1"/>
  <c r="A939" i="2"/>
  <c r="BA930" i="2"/>
  <c r="AK930" i="2"/>
  <c r="O935" i="2"/>
  <c r="P935" i="2" s="1"/>
  <c r="Q935" i="2" s="1"/>
  <c r="R935" i="2" s="1"/>
  <c r="S935" i="2" s="1"/>
  <c r="T935" i="2"/>
  <c r="AY927" i="2"/>
  <c r="AU927" i="2"/>
  <c r="AW927" i="2" s="1"/>
  <c r="AL928" i="2"/>
  <c r="AM929" i="2"/>
  <c r="AZ929" i="2"/>
  <c r="AN929" i="2"/>
  <c r="U934" i="2"/>
  <c r="V934" i="2" s="1"/>
  <c r="H1008" i="1"/>
  <c r="J1008" i="1"/>
  <c r="I1008" i="1"/>
  <c r="K1008" i="1"/>
  <c r="G1009" i="1"/>
  <c r="AB932" i="2" l="1"/>
  <c r="AC932" i="2" s="1"/>
  <c r="AD932" i="2" s="1"/>
  <c r="AE932" i="2" s="1"/>
  <c r="AF932" i="2" s="1"/>
  <c r="AA933" i="2"/>
  <c r="AG932" i="2"/>
  <c r="N936" i="2"/>
  <c r="T936" i="2" s="1"/>
  <c r="AL930" i="2"/>
  <c r="AZ930" i="2" s="1"/>
  <c r="BA931" i="2"/>
  <c r="AK931" i="2"/>
  <c r="AL931" i="2" s="1"/>
  <c r="AM931" i="2" s="1"/>
  <c r="L937" i="2"/>
  <c r="M937" i="2" s="1"/>
  <c r="K938" i="2"/>
  <c r="J938" i="2"/>
  <c r="W934" i="2"/>
  <c r="X934" i="2"/>
  <c r="AM928" i="2"/>
  <c r="AZ928" i="2"/>
  <c r="AN928" i="2"/>
  <c r="A940" i="2"/>
  <c r="B939" i="2"/>
  <c r="C939" i="2" s="1"/>
  <c r="D939" i="2" s="1"/>
  <c r="E939" i="2" s="1"/>
  <c r="F939" i="2" s="1"/>
  <c r="G939" i="2" s="1"/>
  <c r="H939" i="2" s="1"/>
  <c r="I939" i="2" s="1"/>
  <c r="AT929" i="2"/>
  <c r="AX929" i="2" s="1"/>
  <c r="AO929" i="2"/>
  <c r="AP929" i="2" s="1"/>
  <c r="AQ929" i="2" s="1"/>
  <c r="AR929" i="2" s="1"/>
  <c r="AS929" i="2" s="1"/>
  <c r="AB933" i="2"/>
  <c r="AC933" i="2" s="1"/>
  <c r="AD933" i="2" s="1"/>
  <c r="AE933" i="2" s="1"/>
  <c r="AF933" i="2" s="1"/>
  <c r="AH933" i="2" s="1"/>
  <c r="AI933" i="2" s="1"/>
  <c r="AG933" i="2"/>
  <c r="U935" i="2"/>
  <c r="V935" i="2" s="1"/>
  <c r="J1009" i="1"/>
  <c r="K1009" i="1"/>
  <c r="G1010" i="1"/>
  <c r="H1009" i="1"/>
  <c r="I1009" i="1"/>
  <c r="AN930" i="2" l="1"/>
  <c r="AH932" i="2"/>
  <c r="AI932" i="2" s="1"/>
  <c r="AM930" i="2"/>
  <c r="N937" i="2"/>
  <c r="T937" i="2" s="1"/>
  <c r="O936" i="2"/>
  <c r="P936" i="2" s="1"/>
  <c r="Q936" i="2" s="1"/>
  <c r="R936" i="2" s="1"/>
  <c r="S936" i="2" s="1"/>
  <c r="U936" i="2" s="1"/>
  <c r="V936" i="2" s="1"/>
  <c r="W936" i="2" s="1"/>
  <c r="BA932" i="2"/>
  <c r="AJ932" i="2"/>
  <c r="AK932" i="2"/>
  <c r="AZ931" i="2"/>
  <c r="AN931" i="2"/>
  <c r="AT931" i="2" s="1"/>
  <c r="AX931" i="2" s="1"/>
  <c r="J939" i="2"/>
  <c r="K939" i="2"/>
  <c r="AK933" i="2"/>
  <c r="BA933" i="2"/>
  <c r="AJ933" i="2"/>
  <c r="AT928" i="2"/>
  <c r="AX928" i="2" s="1"/>
  <c r="AO928" i="2"/>
  <c r="AP928" i="2" s="1"/>
  <c r="AQ928" i="2" s="1"/>
  <c r="AR928" i="2" s="1"/>
  <c r="AS928" i="2" s="1"/>
  <c r="L938" i="2"/>
  <c r="W935" i="2"/>
  <c r="X935" i="2"/>
  <c r="A941" i="2"/>
  <c r="B940" i="2"/>
  <c r="C940" i="2" s="1"/>
  <c r="D940" i="2" s="1"/>
  <c r="E940" i="2" s="1"/>
  <c r="F940" i="2" s="1"/>
  <c r="G940" i="2" s="1"/>
  <c r="H940" i="2" s="1"/>
  <c r="I940" i="2" s="1"/>
  <c r="AY929" i="2"/>
  <c r="AU929" i="2"/>
  <c r="AW929" i="2" s="1"/>
  <c r="AO930" i="2"/>
  <c r="AP930" i="2" s="1"/>
  <c r="AQ930" i="2" s="1"/>
  <c r="AR930" i="2" s="1"/>
  <c r="AS930" i="2" s="1"/>
  <c r="AT930" i="2"/>
  <c r="AX930" i="2" s="1"/>
  <c r="Y934" i="2"/>
  <c r="H1010" i="1"/>
  <c r="J1010" i="1"/>
  <c r="G1011" i="1"/>
  <c r="K1010" i="1"/>
  <c r="I1010" i="1"/>
  <c r="O937" i="2" l="1"/>
  <c r="P937" i="2" s="1"/>
  <c r="Q937" i="2" s="1"/>
  <c r="R937" i="2" s="1"/>
  <c r="S937" i="2" s="1"/>
  <c r="X936" i="2"/>
  <c r="AO931" i="2"/>
  <c r="AP931" i="2" s="1"/>
  <c r="AQ931" i="2" s="1"/>
  <c r="AR931" i="2" s="1"/>
  <c r="AS931" i="2" s="1"/>
  <c r="AY931" i="2" s="1"/>
  <c r="AL932" i="2"/>
  <c r="U937" i="2"/>
  <c r="V937" i="2" s="1"/>
  <c r="X937" i="2" s="1"/>
  <c r="AL933" i="2"/>
  <c r="L939" i="2"/>
  <c r="K940" i="2"/>
  <c r="J940" i="2"/>
  <c r="B941" i="2"/>
  <c r="C941" i="2" s="1"/>
  <c r="D941" i="2" s="1"/>
  <c r="E941" i="2" s="1"/>
  <c r="F941" i="2" s="1"/>
  <c r="G941" i="2" s="1"/>
  <c r="H941" i="2" s="1"/>
  <c r="I941" i="2" s="1"/>
  <c r="A942" i="2"/>
  <c r="AZ933" i="2"/>
  <c r="AM933" i="2"/>
  <c r="AN933" i="2"/>
  <c r="M939" i="2"/>
  <c r="N939" i="2"/>
  <c r="Z934" i="2"/>
  <c r="AA934" i="2"/>
  <c r="Y936" i="2"/>
  <c r="M938" i="2"/>
  <c r="N938" i="2"/>
  <c r="AY930" i="2"/>
  <c r="AU930" i="2"/>
  <c r="AW930" i="2" s="1"/>
  <c r="AY928" i="2"/>
  <c r="AU928" i="2"/>
  <c r="AW928" i="2" s="1"/>
  <c r="Y935" i="2"/>
  <c r="I1011" i="1"/>
  <c r="H1011" i="1"/>
  <c r="K1011" i="1"/>
  <c r="J1011" i="1"/>
  <c r="G1012" i="1"/>
  <c r="AU931" i="2" l="1"/>
  <c r="AW931" i="2" s="1"/>
  <c r="W937" i="2"/>
  <c r="AZ932" i="2"/>
  <c r="AM932" i="2"/>
  <c r="AN932" i="2"/>
  <c r="Y937" i="2"/>
  <c r="AA937" i="2" s="1"/>
  <c r="J941" i="2"/>
  <c r="K941" i="2"/>
  <c r="AG934" i="2"/>
  <c r="AB934" i="2"/>
  <c r="AC934" i="2" s="1"/>
  <c r="AD934" i="2" s="1"/>
  <c r="AE934" i="2" s="1"/>
  <c r="AF934" i="2" s="1"/>
  <c r="AH934" i="2" s="1"/>
  <c r="AI934" i="2" s="1"/>
  <c r="AO933" i="2"/>
  <c r="AP933" i="2" s="1"/>
  <c r="AQ933" i="2" s="1"/>
  <c r="AR933" i="2" s="1"/>
  <c r="AS933" i="2" s="1"/>
  <c r="AT933" i="2"/>
  <c r="AX933" i="2" s="1"/>
  <c r="O938" i="2"/>
  <c r="P938" i="2" s="1"/>
  <c r="Q938" i="2" s="1"/>
  <c r="R938" i="2" s="1"/>
  <c r="S938" i="2" s="1"/>
  <c r="T938" i="2"/>
  <c r="L940" i="2"/>
  <c r="Z937" i="2"/>
  <c r="Z936" i="2"/>
  <c r="AA936" i="2"/>
  <c r="O939" i="2"/>
  <c r="P939" i="2" s="1"/>
  <c r="Q939" i="2" s="1"/>
  <c r="R939" i="2" s="1"/>
  <c r="S939" i="2" s="1"/>
  <c r="T939" i="2"/>
  <c r="Z935" i="2"/>
  <c r="AA935" i="2"/>
  <c r="B942" i="2"/>
  <c r="C942" i="2" s="1"/>
  <c r="D942" i="2" s="1"/>
  <c r="E942" i="2" s="1"/>
  <c r="F942" i="2" s="1"/>
  <c r="G942" i="2" s="1"/>
  <c r="H942" i="2" s="1"/>
  <c r="I942" i="2" s="1"/>
  <c r="A943" i="2"/>
  <c r="H1012" i="1"/>
  <c r="I1012" i="1"/>
  <c r="J1012" i="1"/>
  <c r="G1013" i="1"/>
  <c r="K1012" i="1"/>
  <c r="AT932" i="2" l="1"/>
  <c r="AX932" i="2" s="1"/>
  <c r="AO932" i="2"/>
  <c r="AP932" i="2" s="1"/>
  <c r="AQ932" i="2" s="1"/>
  <c r="AR932" i="2" s="1"/>
  <c r="AS932" i="2" s="1"/>
  <c r="U939" i="2"/>
  <c r="V939" i="2" s="1"/>
  <c r="W939" i="2" s="1"/>
  <c r="L941" i="2"/>
  <c r="J942" i="2"/>
  <c r="K942" i="2"/>
  <c r="AY933" i="2"/>
  <c r="AU933" i="2"/>
  <c r="AW933" i="2" s="1"/>
  <c r="M941" i="2"/>
  <c r="N941" i="2"/>
  <c r="B943" i="2"/>
  <c r="C943" i="2" s="1"/>
  <c r="D943" i="2" s="1"/>
  <c r="E943" i="2" s="1"/>
  <c r="F943" i="2" s="1"/>
  <c r="G943" i="2" s="1"/>
  <c r="H943" i="2" s="1"/>
  <c r="I943" i="2" s="1"/>
  <c r="A944" i="2"/>
  <c r="AG935" i="2"/>
  <c r="AB935" i="2"/>
  <c r="AC935" i="2" s="1"/>
  <c r="AD935" i="2" s="1"/>
  <c r="AE935" i="2" s="1"/>
  <c r="AF935" i="2" s="1"/>
  <c r="AG936" i="2"/>
  <c r="AB936" i="2"/>
  <c r="AC936" i="2" s="1"/>
  <c r="AD936" i="2" s="1"/>
  <c r="AE936" i="2" s="1"/>
  <c r="AF936" i="2" s="1"/>
  <c r="AH936" i="2" s="1"/>
  <c r="AI936" i="2" s="1"/>
  <c r="M940" i="2"/>
  <c r="N940" i="2"/>
  <c r="U938" i="2"/>
  <c r="V938" i="2" s="1"/>
  <c r="AB937" i="2"/>
  <c r="AC937" i="2" s="1"/>
  <c r="AD937" i="2" s="1"/>
  <c r="AE937" i="2" s="1"/>
  <c r="AF937" i="2" s="1"/>
  <c r="AH937" i="2" s="1"/>
  <c r="AI937" i="2" s="1"/>
  <c r="AG937" i="2"/>
  <c r="AK934" i="2"/>
  <c r="AJ934" i="2"/>
  <c r="BA934" i="2"/>
  <c r="I1013" i="1"/>
  <c r="K1013" i="1"/>
  <c r="H1013" i="1"/>
  <c r="G1014" i="1"/>
  <c r="J1013" i="1"/>
  <c r="AL934" i="2" l="1"/>
  <c r="AY932" i="2"/>
  <c r="AU932" i="2"/>
  <c r="AW932" i="2" s="1"/>
  <c r="X939" i="2"/>
  <c r="L942" i="2"/>
  <c r="N942" i="2" s="1"/>
  <c r="J943" i="2"/>
  <c r="K943" i="2"/>
  <c r="AM934" i="2"/>
  <c r="AZ934" i="2"/>
  <c r="AN934" i="2"/>
  <c r="T940" i="2"/>
  <c r="O940" i="2"/>
  <c r="P940" i="2" s="1"/>
  <c r="Q940" i="2" s="1"/>
  <c r="R940" i="2" s="1"/>
  <c r="S940" i="2" s="1"/>
  <c r="U940" i="2" s="1"/>
  <c r="V940" i="2" s="1"/>
  <c r="AJ937" i="2"/>
  <c r="BA937" i="2"/>
  <c r="AK937" i="2"/>
  <c r="AH935" i="2"/>
  <c r="AI935" i="2" s="1"/>
  <c r="W938" i="2"/>
  <c r="X938" i="2"/>
  <c r="T941" i="2"/>
  <c r="O941" i="2"/>
  <c r="P941" i="2" s="1"/>
  <c r="Q941" i="2" s="1"/>
  <c r="R941" i="2" s="1"/>
  <c r="S941" i="2" s="1"/>
  <c r="U941" i="2" s="1"/>
  <c r="V941" i="2" s="1"/>
  <c r="AK936" i="2"/>
  <c r="AJ936" i="2"/>
  <c r="BA936" i="2"/>
  <c r="B944" i="2"/>
  <c r="C944" i="2" s="1"/>
  <c r="D944" i="2" s="1"/>
  <c r="E944" i="2" s="1"/>
  <c r="F944" i="2" s="1"/>
  <c r="G944" i="2" s="1"/>
  <c r="H944" i="2" s="1"/>
  <c r="I944" i="2" s="1"/>
  <c r="A945" i="2"/>
  <c r="Y939" i="2"/>
  <c r="G1015" i="1"/>
  <c r="H1014" i="1"/>
  <c r="I1014" i="1"/>
  <c r="K1014" i="1"/>
  <c r="J1014" i="1"/>
  <c r="M942" i="2" l="1"/>
  <c r="AL936" i="2"/>
  <c r="AN936" i="2" s="1"/>
  <c r="L943" i="2"/>
  <c r="J944" i="2"/>
  <c r="K944" i="2"/>
  <c r="W941" i="2"/>
  <c r="X941" i="2"/>
  <c r="M943" i="2"/>
  <c r="N943" i="2"/>
  <c r="Z939" i="2"/>
  <c r="AA939" i="2"/>
  <c r="A946" i="2"/>
  <c r="B945" i="2"/>
  <c r="C945" i="2" s="1"/>
  <c r="D945" i="2" s="1"/>
  <c r="E945" i="2" s="1"/>
  <c r="F945" i="2" s="1"/>
  <c r="G945" i="2" s="1"/>
  <c r="H945" i="2" s="1"/>
  <c r="I945" i="2" s="1"/>
  <c r="Y938" i="2"/>
  <c r="AM936" i="2"/>
  <c r="AZ936" i="2"/>
  <c r="W940" i="2"/>
  <c r="X940" i="2"/>
  <c r="AO934" i="2"/>
  <c r="AP934" i="2" s="1"/>
  <c r="AQ934" i="2" s="1"/>
  <c r="AR934" i="2" s="1"/>
  <c r="AS934" i="2" s="1"/>
  <c r="AT934" i="2"/>
  <c r="AX934" i="2" s="1"/>
  <c r="AJ935" i="2"/>
  <c r="AK935" i="2"/>
  <c r="BA935" i="2"/>
  <c r="O942" i="2"/>
  <c r="P942" i="2" s="1"/>
  <c r="Q942" i="2" s="1"/>
  <c r="R942" i="2" s="1"/>
  <c r="S942" i="2" s="1"/>
  <c r="T942" i="2"/>
  <c r="AL937" i="2"/>
  <c r="G1016" i="1"/>
  <c r="K1015" i="1"/>
  <c r="I1015" i="1"/>
  <c r="H1015" i="1"/>
  <c r="J1015" i="1"/>
  <c r="Y940" i="2" l="1"/>
  <c r="Y941" i="2"/>
  <c r="U942" i="2"/>
  <c r="V942" i="2" s="1"/>
  <c r="AL935" i="2"/>
  <c r="L944" i="2"/>
  <c r="M944" i="2" s="1"/>
  <c r="K945" i="2"/>
  <c r="J945" i="2"/>
  <c r="W942" i="2"/>
  <c r="X942" i="2"/>
  <c r="T943" i="2"/>
  <c r="O943" i="2"/>
  <c r="P943" i="2" s="1"/>
  <c r="Q943" i="2" s="1"/>
  <c r="R943" i="2" s="1"/>
  <c r="S943" i="2" s="1"/>
  <c r="B946" i="2"/>
  <c r="C946" i="2" s="1"/>
  <c r="D946" i="2" s="1"/>
  <c r="E946" i="2" s="1"/>
  <c r="F946" i="2" s="1"/>
  <c r="G946" i="2" s="1"/>
  <c r="H946" i="2" s="1"/>
  <c r="I946" i="2" s="1"/>
  <c r="A947" i="2"/>
  <c r="Z940" i="2"/>
  <c r="AA940" i="2"/>
  <c r="AM937" i="2"/>
  <c r="AZ937" i="2"/>
  <c r="AN937" i="2"/>
  <c r="AO936" i="2"/>
  <c r="AP936" i="2" s="1"/>
  <c r="AQ936" i="2" s="1"/>
  <c r="AR936" i="2" s="1"/>
  <c r="AS936" i="2" s="1"/>
  <c r="AT936" i="2"/>
  <c r="AX936" i="2" s="1"/>
  <c r="AB939" i="2"/>
  <c r="AC939" i="2" s="1"/>
  <c r="AD939" i="2" s="1"/>
  <c r="AE939" i="2" s="1"/>
  <c r="AF939" i="2" s="1"/>
  <c r="AH939" i="2" s="1"/>
  <c r="AI939" i="2" s="1"/>
  <c r="AG939" i="2"/>
  <c r="Z941" i="2"/>
  <c r="AA941" i="2"/>
  <c r="AM935" i="2"/>
  <c r="AZ935" i="2"/>
  <c r="AN935" i="2"/>
  <c r="Z938" i="2"/>
  <c r="AA938" i="2"/>
  <c r="AY934" i="2"/>
  <c r="AU934" i="2"/>
  <c r="AW934" i="2" s="1"/>
  <c r="I1016" i="1"/>
  <c r="J1016" i="1"/>
  <c r="K1016" i="1"/>
  <c r="G1017" i="1"/>
  <c r="H1016" i="1"/>
  <c r="N944" i="2" l="1"/>
  <c r="Y942" i="2"/>
  <c r="AA942" i="2" s="1"/>
  <c r="AY936" i="2"/>
  <c r="AU936" i="2"/>
  <c r="AW936" i="2" s="1"/>
  <c r="B947" i="2"/>
  <c r="C947" i="2" s="1"/>
  <c r="D947" i="2" s="1"/>
  <c r="E947" i="2" s="1"/>
  <c r="F947" i="2" s="1"/>
  <c r="G947" i="2" s="1"/>
  <c r="H947" i="2" s="1"/>
  <c r="I947" i="2" s="1"/>
  <c r="A948" i="2"/>
  <c r="AO937" i="2"/>
  <c r="AP937" i="2" s="1"/>
  <c r="AQ937" i="2" s="1"/>
  <c r="AR937" i="2" s="1"/>
  <c r="AS937" i="2" s="1"/>
  <c r="AT937" i="2"/>
  <c r="AX937" i="2" s="1"/>
  <c r="U943" i="2"/>
  <c r="V943" i="2" s="1"/>
  <c r="L945" i="2"/>
  <c r="AO935" i="2"/>
  <c r="AP935" i="2" s="1"/>
  <c r="AQ935" i="2" s="1"/>
  <c r="AR935" i="2" s="1"/>
  <c r="AS935" i="2" s="1"/>
  <c r="AT935" i="2"/>
  <c r="AX935" i="2" s="1"/>
  <c r="AG941" i="2"/>
  <c r="AB941" i="2"/>
  <c r="AC941" i="2" s="1"/>
  <c r="AD941" i="2" s="1"/>
  <c r="AE941" i="2" s="1"/>
  <c r="AF941" i="2" s="1"/>
  <c r="AH941" i="2" s="1"/>
  <c r="AI941" i="2" s="1"/>
  <c r="O944" i="2"/>
  <c r="P944" i="2" s="1"/>
  <c r="Q944" i="2" s="1"/>
  <c r="R944" i="2" s="1"/>
  <c r="S944" i="2" s="1"/>
  <c r="T944" i="2"/>
  <c r="K946" i="2"/>
  <c r="J946" i="2"/>
  <c r="BA939" i="2"/>
  <c r="AJ939" i="2"/>
  <c r="AK939" i="2"/>
  <c r="AB938" i="2"/>
  <c r="AC938" i="2" s="1"/>
  <c r="AD938" i="2" s="1"/>
  <c r="AE938" i="2" s="1"/>
  <c r="AF938" i="2" s="1"/>
  <c r="AG938" i="2"/>
  <c r="AB940" i="2"/>
  <c r="AC940" i="2" s="1"/>
  <c r="AD940" i="2" s="1"/>
  <c r="AE940" i="2" s="1"/>
  <c r="AF940" i="2" s="1"/>
  <c r="AH940" i="2" s="1"/>
  <c r="AI940" i="2" s="1"/>
  <c r="AG940" i="2"/>
  <c r="G1018" i="1"/>
  <c r="J1017" i="1"/>
  <c r="H1017" i="1"/>
  <c r="K1017" i="1"/>
  <c r="I1017" i="1"/>
  <c r="Z942" i="2" l="1"/>
  <c r="AL939" i="2"/>
  <c r="L946" i="2"/>
  <c r="AH938" i="2"/>
  <c r="AI938" i="2" s="1"/>
  <c r="AK938" i="2" s="1"/>
  <c r="B948" i="2"/>
  <c r="C948" i="2" s="1"/>
  <c r="D948" i="2" s="1"/>
  <c r="E948" i="2" s="1"/>
  <c r="F948" i="2" s="1"/>
  <c r="G948" i="2" s="1"/>
  <c r="H948" i="2" s="1"/>
  <c r="I948" i="2" s="1"/>
  <c r="A949" i="2"/>
  <c r="X943" i="2"/>
  <c r="W943" i="2"/>
  <c r="AM939" i="2"/>
  <c r="AZ939" i="2"/>
  <c r="AN939" i="2"/>
  <c r="M946" i="2"/>
  <c r="N946" i="2"/>
  <c r="BA941" i="2"/>
  <c r="AK941" i="2"/>
  <c r="AJ941" i="2"/>
  <c r="M945" i="2"/>
  <c r="N945" i="2"/>
  <c r="K947" i="2"/>
  <c r="J947" i="2"/>
  <c r="AK940" i="2"/>
  <c r="BA940" i="2"/>
  <c r="AJ940" i="2"/>
  <c r="AG942" i="2"/>
  <c r="AB942" i="2"/>
  <c r="AC942" i="2" s="1"/>
  <c r="AD942" i="2" s="1"/>
  <c r="AE942" i="2" s="1"/>
  <c r="AF942" i="2" s="1"/>
  <c r="AY935" i="2"/>
  <c r="AU935" i="2"/>
  <c r="AW935" i="2" s="1"/>
  <c r="AY937" i="2"/>
  <c r="AU937" i="2"/>
  <c r="AW937" i="2" s="1"/>
  <c r="U944" i="2"/>
  <c r="V944" i="2" s="1"/>
  <c r="G1019" i="1"/>
  <c r="K1018" i="1"/>
  <c r="H1018" i="1"/>
  <c r="I1018" i="1"/>
  <c r="J1018" i="1"/>
  <c r="BA938" i="2" l="1"/>
  <c r="AJ938" i="2"/>
  <c r="AL940" i="2"/>
  <c r="AM940" i="2" s="1"/>
  <c r="B949" i="2"/>
  <c r="C949" i="2" s="1"/>
  <c r="D949" i="2" s="1"/>
  <c r="E949" i="2" s="1"/>
  <c r="F949" i="2" s="1"/>
  <c r="G949" i="2" s="1"/>
  <c r="H949" i="2" s="1"/>
  <c r="I949" i="2" s="1"/>
  <c r="A950" i="2"/>
  <c r="O946" i="2"/>
  <c r="P946" i="2" s="1"/>
  <c r="Q946" i="2" s="1"/>
  <c r="R946" i="2" s="1"/>
  <c r="S946" i="2" s="1"/>
  <c r="T946" i="2"/>
  <c r="J948" i="2"/>
  <c r="K948" i="2"/>
  <c r="L947" i="2"/>
  <c r="AL938" i="2"/>
  <c r="O945" i="2"/>
  <c r="P945" i="2" s="1"/>
  <c r="Q945" i="2" s="1"/>
  <c r="R945" i="2" s="1"/>
  <c r="S945" i="2" s="1"/>
  <c r="T945" i="2"/>
  <c r="AO939" i="2"/>
  <c r="AP939" i="2" s="1"/>
  <c r="AQ939" i="2" s="1"/>
  <c r="AR939" i="2" s="1"/>
  <c r="AS939" i="2" s="1"/>
  <c r="AT939" i="2"/>
  <c r="AX939" i="2" s="1"/>
  <c r="AL941" i="2"/>
  <c r="AH942" i="2"/>
  <c r="AI942" i="2" s="1"/>
  <c r="X944" i="2"/>
  <c r="W944" i="2"/>
  <c r="Y943" i="2"/>
  <c r="J1019" i="1"/>
  <c r="G1020" i="1"/>
  <c r="I1019" i="1"/>
  <c r="H1019" i="1"/>
  <c r="K1019" i="1"/>
  <c r="AN940" i="2" l="1"/>
  <c r="AZ940" i="2"/>
  <c r="U946" i="2"/>
  <c r="V946" i="2" s="1"/>
  <c r="J949" i="2"/>
  <c r="K949" i="2"/>
  <c r="AO940" i="2"/>
  <c r="AP940" i="2" s="1"/>
  <c r="AQ940" i="2" s="1"/>
  <c r="AR940" i="2" s="1"/>
  <c r="AS940" i="2" s="1"/>
  <c r="AT940" i="2"/>
  <c r="AX940" i="2" s="1"/>
  <c r="W946" i="2"/>
  <c r="X946" i="2"/>
  <c r="Y944" i="2"/>
  <c r="AY939" i="2"/>
  <c r="AU939" i="2"/>
  <c r="AW939" i="2" s="1"/>
  <c r="M947" i="2"/>
  <c r="N947" i="2"/>
  <c r="Z943" i="2"/>
  <c r="AA943" i="2"/>
  <c r="AM938" i="2"/>
  <c r="AZ938" i="2"/>
  <c r="AN938" i="2"/>
  <c r="B950" i="2"/>
  <c r="C950" i="2" s="1"/>
  <c r="D950" i="2" s="1"/>
  <c r="E950" i="2" s="1"/>
  <c r="F950" i="2" s="1"/>
  <c r="G950" i="2" s="1"/>
  <c r="H950" i="2" s="1"/>
  <c r="I950" i="2" s="1"/>
  <c r="A951" i="2"/>
  <c r="AK942" i="2"/>
  <c r="BA942" i="2"/>
  <c r="AJ942" i="2"/>
  <c r="AM941" i="2"/>
  <c r="AZ941" i="2"/>
  <c r="AN941" i="2"/>
  <c r="U945" i="2"/>
  <c r="V945" i="2" s="1"/>
  <c r="L948" i="2"/>
  <c r="H1020" i="1"/>
  <c r="K1020" i="1"/>
  <c r="I1020" i="1"/>
  <c r="G1021" i="1"/>
  <c r="J1020" i="1"/>
  <c r="Y946" i="2" l="1"/>
  <c r="L949" i="2"/>
  <c r="AT941" i="2"/>
  <c r="AX941" i="2" s="1"/>
  <c r="AO941" i="2"/>
  <c r="AP941" i="2" s="1"/>
  <c r="AQ941" i="2" s="1"/>
  <c r="AR941" i="2" s="1"/>
  <c r="AS941" i="2" s="1"/>
  <c r="Z946" i="2"/>
  <c r="AA946" i="2"/>
  <c r="AO938" i="2"/>
  <c r="AP938" i="2" s="1"/>
  <c r="AQ938" i="2" s="1"/>
  <c r="AR938" i="2" s="1"/>
  <c r="AS938" i="2" s="1"/>
  <c r="AT938" i="2"/>
  <c r="AX938" i="2" s="1"/>
  <c r="O947" i="2"/>
  <c r="P947" i="2" s="1"/>
  <c r="Q947" i="2" s="1"/>
  <c r="R947" i="2" s="1"/>
  <c r="S947" i="2" s="1"/>
  <c r="T947" i="2"/>
  <c r="M948" i="2"/>
  <c r="N948" i="2"/>
  <c r="M949" i="2"/>
  <c r="N949" i="2"/>
  <c r="B951" i="2"/>
  <c r="C951" i="2" s="1"/>
  <c r="D951" i="2" s="1"/>
  <c r="E951" i="2" s="1"/>
  <c r="F951" i="2" s="1"/>
  <c r="G951" i="2" s="1"/>
  <c r="H951" i="2" s="1"/>
  <c r="I951" i="2" s="1"/>
  <c r="A952" i="2"/>
  <c r="Z944" i="2"/>
  <c r="AA944" i="2"/>
  <c r="AY940" i="2"/>
  <c r="AU940" i="2"/>
  <c r="AW940" i="2" s="1"/>
  <c r="K950" i="2"/>
  <c r="J950" i="2"/>
  <c r="X945" i="2"/>
  <c r="W945" i="2"/>
  <c r="AB943" i="2"/>
  <c r="AC943" i="2" s="1"/>
  <c r="AD943" i="2" s="1"/>
  <c r="AE943" i="2" s="1"/>
  <c r="AF943" i="2" s="1"/>
  <c r="AH943" i="2" s="1"/>
  <c r="AI943" i="2" s="1"/>
  <c r="AG943" i="2"/>
  <c r="AL942" i="2"/>
  <c r="J1021" i="1"/>
  <c r="H1021" i="1"/>
  <c r="K1021" i="1"/>
  <c r="G1022" i="1"/>
  <c r="I1021" i="1"/>
  <c r="Y945" i="2" l="1"/>
  <c r="L950" i="2"/>
  <c r="M950" i="2" s="1"/>
  <c r="U947" i="2"/>
  <c r="V947" i="2" s="1"/>
  <c r="W947" i="2" s="1"/>
  <c r="K951" i="2"/>
  <c r="J951" i="2"/>
  <c r="AJ943" i="2"/>
  <c r="AK943" i="2"/>
  <c r="BA943" i="2"/>
  <c r="AG944" i="2"/>
  <c r="AB944" i="2"/>
  <c r="AC944" i="2" s="1"/>
  <c r="AD944" i="2" s="1"/>
  <c r="AE944" i="2" s="1"/>
  <c r="AF944" i="2" s="1"/>
  <c r="A953" i="2"/>
  <c r="B952" i="2"/>
  <c r="C952" i="2" s="1"/>
  <c r="D952" i="2" s="1"/>
  <c r="E952" i="2" s="1"/>
  <c r="F952" i="2" s="1"/>
  <c r="G952" i="2" s="1"/>
  <c r="H952" i="2" s="1"/>
  <c r="I952" i="2" s="1"/>
  <c r="AY941" i="2"/>
  <c r="AU941" i="2"/>
  <c r="AW941" i="2" s="1"/>
  <c r="Z945" i="2"/>
  <c r="AA945" i="2"/>
  <c r="T948" i="2"/>
  <c r="O948" i="2"/>
  <c r="P948" i="2" s="1"/>
  <c r="Q948" i="2" s="1"/>
  <c r="R948" i="2" s="1"/>
  <c r="S948" i="2" s="1"/>
  <c r="AB946" i="2"/>
  <c r="AC946" i="2" s="1"/>
  <c r="AD946" i="2" s="1"/>
  <c r="AE946" i="2" s="1"/>
  <c r="AF946" i="2" s="1"/>
  <c r="AG946" i="2"/>
  <c r="AY938" i="2"/>
  <c r="AU938" i="2"/>
  <c r="AW938" i="2" s="1"/>
  <c r="O949" i="2"/>
  <c r="P949" i="2" s="1"/>
  <c r="Q949" i="2" s="1"/>
  <c r="R949" i="2" s="1"/>
  <c r="S949" i="2" s="1"/>
  <c r="T949" i="2"/>
  <c r="AM942" i="2"/>
  <c r="AZ942" i="2"/>
  <c r="AN942" i="2"/>
  <c r="G1023" i="1"/>
  <c r="H1022" i="1"/>
  <c r="I1022" i="1"/>
  <c r="K1022" i="1"/>
  <c r="J1022" i="1"/>
  <c r="N950" i="2" l="1"/>
  <c r="AH946" i="2"/>
  <c r="AI946" i="2" s="1"/>
  <c r="AH944" i="2"/>
  <c r="AI944" i="2" s="1"/>
  <c r="AK944" i="2" s="1"/>
  <c r="U949" i="2"/>
  <c r="V949" i="2" s="1"/>
  <c r="X947" i="2"/>
  <c r="AL943" i="2"/>
  <c r="AM943" i="2" s="1"/>
  <c r="K952" i="2"/>
  <c r="J952" i="2"/>
  <c r="U948" i="2"/>
  <c r="V948" i="2" s="1"/>
  <c r="L951" i="2"/>
  <c r="BA946" i="2"/>
  <c r="AK946" i="2"/>
  <c r="AJ946" i="2"/>
  <c r="W949" i="2"/>
  <c r="X949" i="2"/>
  <c r="AG945" i="2"/>
  <c r="AB945" i="2"/>
  <c r="AC945" i="2" s="1"/>
  <c r="AD945" i="2" s="1"/>
  <c r="AE945" i="2" s="1"/>
  <c r="AF945" i="2" s="1"/>
  <c r="AT942" i="2"/>
  <c r="AX942" i="2" s="1"/>
  <c r="AO942" i="2"/>
  <c r="AP942" i="2" s="1"/>
  <c r="AQ942" i="2" s="1"/>
  <c r="AR942" i="2" s="1"/>
  <c r="AS942" i="2" s="1"/>
  <c r="T950" i="2"/>
  <c r="O950" i="2"/>
  <c r="P950" i="2" s="1"/>
  <c r="Q950" i="2" s="1"/>
  <c r="R950" i="2" s="1"/>
  <c r="S950" i="2" s="1"/>
  <c r="U950" i="2" s="1"/>
  <c r="V950" i="2" s="1"/>
  <c r="B953" i="2"/>
  <c r="C953" i="2" s="1"/>
  <c r="D953" i="2" s="1"/>
  <c r="E953" i="2" s="1"/>
  <c r="F953" i="2" s="1"/>
  <c r="G953" i="2" s="1"/>
  <c r="H953" i="2" s="1"/>
  <c r="I953" i="2" s="1"/>
  <c r="A954" i="2"/>
  <c r="Y947" i="2"/>
  <c r="K1023" i="1"/>
  <c r="J1023" i="1"/>
  <c r="G1024" i="1"/>
  <c r="I1023" i="1"/>
  <c r="H1023" i="1"/>
  <c r="AJ944" i="2" l="1"/>
  <c r="BA944" i="2"/>
  <c r="AL946" i="2"/>
  <c r="AM946" i="2" s="1"/>
  <c r="AH945" i="2"/>
  <c r="AI945" i="2" s="1"/>
  <c r="AK945" i="2" s="1"/>
  <c r="AL944" i="2"/>
  <c r="AN943" i="2"/>
  <c r="AZ943" i="2"/>
  <c r="W950" i="2"/>
  <c r="X950" i="2"/>
  <c r="AZ944" i="2"/>
  <c r="AM944" i="2"/>
  <c r="AN944" i="2"/>
  <c r="L952" i="2"/>
  <c r="K953" i="2"/>
  <c r="J953" i="2"/>
  <c r="AJ945" i="2"/>
  <c r="X948" i="2"/>
  <c r="W948" i="2"/>
  <c r="Z947" i="2"/>
  <c r="AA947" i="2"/>
  <c r="AY942" i="2"/>
  <c r="AU942" i="2"/>
  <c r="AW942" i="2" s="1"/>
  <c r="AT943" i="2"/>
  <c r="AX943" i="2" s="1"/>
  <c r="AO943" i="2"/>
  <c r="AP943" i="2" s="1"/>
  <c r="AQ943" i="2" s="1"/>
  <c r="AR943" i="2" s="1"/>
  <c r="AS943" i="2" s="1"/>
  <c r="A955" i="2"/>
  <c r="B954" i="2"/>
  <c r="C954" i="2" s="1"/>
  <c r="D954" i="2" s="1"/>
  <c r="E954" i="2" s="1"/>
  <c r="F954" i="2" s="1"/>
  <c r="G954" i="2" s="1"/>
  <c r="H954" i="2" s="1"/>
  <c r="I954" i="2" s="1"/>
  <c r="M951" i="2"/>
  <c r="N951" i="2"/>
  <c r="Y949" i="2"/>
  <c r="I1024" i="1"/>
  <c r="J1024" i="1"/>
  <c r="K1024" i="1"/>
  <c r="G1025" i="1"/>
  <c r="H1024" i="1"/>
  <c r="AN946" i="2" l="1"/>
  <c r="AZ946" i="2"/>
  <c r="BA945" i="2"/>
  <c r="L953" i="2"/>
  <c r="Y948" i="2"/>
  <c r="AA948" i="2" s="1"/>
  <c r="AL945" i="2"/>
  <c r="AM945" i="2" s="1"/>
  <c r="Y950" i="2"/>
  <c r="J954" i="2"/>
  <c r="K954" i="2"/>
  <c r="AG947" i="2"/>
  <c r="AB947" i="2"/>
  <c r="AC947" i="2" s="1"/>
  <c r="AD947" i="2" s="1"/>
  <c r="AE947" i="2" s="1"/>
  <c r="AF947" i="2" s="1"/>
  <c r="AH947" i="2" s="1"/>
  <c r="AI947" i="2" s="1"/>
  <c r="Z950" i="2"/>
  <c r="AA950" i="2"/>
  <c r="Z949" i="2"/>
  <c r="AA949" i="2"/>
  <c r="AY943" i="2"/>
  <c r="AU943" i="2"/>
  <c r="AW943" i="2" s="1"/>
  <c r="M952" i="2"/>
  <c r="N952" i="2"/>
  <c r="B955" i="2"/>
  <c r="C955" i="2" s="1"/>
  <c r="D955" i="2" s="1"/>
  <c r="E955" i="2" s="1"/>
  <c r="F955" i="2" s="1"/>
  <c r="G955" i="2" s="1"/>
  <c r="H955" i="2" s="1"/>
  <c r="I955" i="2" s="1"/>
  <c r="A956" i="2"/>
  <c r="O951" i="2"/>
  <c r="P951" i="2" s="1"/>
  <c r="Q951" i="2" s="1"/>
  <c r="R951" i="2" s="1"/>
  <c r="S951" i="2" s="1"/>
  <c r="U951" i="2" s="1"/>
  <c r="V951" i="2" s="1"/>
  <c r="T951" i="2"/>
  <c r="Z948" i="2"/>
  <c r="AT946" i="2"/>
  <c r="AX946" i="2" s="1"/>
  <c r="AO946" i="2"/>
  <c r="AP946" i="2" s="1"/>
  <c r="AQ946" i="2" s="1"/>
  <c r="AR946" i="2" s="1"/>
  <c r="AS946" i="2" s="1"/>
  <c r="M953" i="2"/>
  <c r="N953" i="2"/>
  <c r="AT944" i="2"/>
  <c r="AX944" i="2" s="1"/>
  <c r="AO944" i="2"/>
  <c r="AP944" i="2" s="1"/>
  <c r="AQ944" i="2" s="1"/>
  <c r="AR944" i="2" s="1"/>
  <c r="AS944" i="2" s="1"/>
  <c r="I1025" i="1"/>
  <c r="J1025" i="1"/>
  <c r="G1026" i="1"/>
  <c r="K1025" i="1"/>
  <c r="H1025" i="1"/>
  <c r="AN945" i="2" l="1"/>
  <c r="AZ945" i="2"/>
  <c r="L954" i="2"/>
  <c r="K955" i="2"/>
  <c r="J955" i="2"/>
  <c r="W951" i="2"/>
  <c r="X951" i="2"/>
  <c r="M954" i="2"/>
  <c r="N954" i="2"/>
  <c r="AY946" i="2"/>
  <c r="AU946" i="2"/>
  <c r="AW946" i="2" s="1"/>
  <c r="AT945" i="2"/>
  <c r="AX945" i="2" s="1"/>
  <c r="AO945" i="2"/>
  <c r="AP945" i="2" s="1"/>
  <c r="AQ945" i="2" s="1"/>
  <c r="AR945" i="2" s="1"/>
  <c r="AS945" i="2" s="1"/>
  <c r="AG950" i="2"/>
  <c r="AB950" i="2"/>
  <c r="AC950" i="2" s="1"/>
  <c r="AD950" i="2" s="1"/>
  <c r="AE950" i="2" s="1"/>
  <c r="AF950" i="2" s="1"/>
  <c r="AY944" i="2"/>
  <c r="AU944" i="2"/>
  <c r="AW944" i="2" s="1"/>
  <c r="O953" i="2"/>
  <c r="P953" i="2" s="1"/>
  <c r="Q953" i="2" s="1"/>
  <c r="R953" i="2" s="1"/>
  <c r="S953" i="2" s="1"/>
  <c r="T953" i="2"/>
  <c r="AB948" i="2"/>
  <c r="AC948" i="2" s="1"/>
  <c r="AD948" i="2" s="1"/>
  <c r="AE948" i="2" s="1"/>
  <c r="AF948" i="2" s="1"/>
  <c r="AG948" i="2"/>
  <c r="O952" i="2"/>
  <c r="P952" i="2" s="1"/>
  <c r="Q952" i="2" s="1"/>
  <c r="R952" i="2" s="1"/>
  <c r="S952" i="2" s="1"/>
  <c r="T952" i="2"/>
  <c r="AG949" i="2"/>
  <c r="AB949" i="2"/>
  <c r="AC949" i="2" s="1"/>
  <c r="AD949" i="2" s="1"/>
  <c r="AE949" i="2" s="1"/>
  <c r="AF949" i="2" s="1"/>
  <c r="B956" i="2"/>
  <c r="C956" i="2" s="1"/>
  <c r="D956" i="2" s="1"/>
  <c r="E956" i="2" s="1"/>
  <c r="F956" i="2" s="1"/>
  <c r="G956" i="2" s="1"/>
  <c r="H956" i="2" s="1"/>
  <c r="I956" i="2" s="1"/>
  <c r="A957" i="2"/>
  <c r="BA947" i="2"/>
  <c r="AJ947" i="2"/>
  <c r="AK947" i="2"/>
  <c r="H1026" i="1"/>
  <c r="G1027" i="1"/>
  <c r="K1026" i="1"/>
  <c r="J1026" i="1"/>
  <c r="I1026" i="1"/>
  <c r="U952" i="2" l="1"/>
  <c r="V952" i="2" s="1"/>
  <c r="AH948" i="2"/>
  <c r="AI948" i="2" s="1"/>
  <c r="AH950" i="2"/>
  <c r="AI950" i="2" s="1"/>
  <c r="AL947" i="2"/>
  <c r="AZ947" i="2" s="1"/>
  <c r="Y951" i="2"/>
  <c r="AA951" i="2" s="1"/>
  <c r="J956" i="2"/>
  <c r="K956" i="2"/>
  <c r="AJ948" i="2"/>
  <c r="BA948" i="2"/>
  <c r="AK948" i="2"/>
  <c r="AY945" i="2"/>
  <c r="AU945" i="2"/>
  <c r="AW945" i="2" s="1"/>
  <c r="AH949" i="2"/>
  <c r="AI949" i="2" s="1"/>
  <c r="L955" i="2"/>
  <c r="B957" i="2"/>
  <c r="C957" i="2" s="1"/>
  <c r="D957" i="2" s="1"/>
  <c r="E957" i="2" s="1"/>
  <c r="F957" i="2" s="1"/>
  <c r="G957" i="2" s="1"/>
  <c r="H957" i="2" s="1"/>
  <c r="I957" i="2" s="1"/>
  <c r="A958" i="2"/>
  <c r="W952" i="2"/>
  <c r="X952" i="2"/>
  <c r="U953" i="2"/>
  <c r="V953" i="2" s="1"/>
  <c r="O954" i="2"/>
  <c r="P954" i="2" s="1"/>
  <c r="Q954" i="2" s="1"/>
  <c r="R954" i="2" s="1"/>
  <c r="S954" i="2" s="1"/>
  <c r="T954" i="2"/>
  <c r="AJ950" i="2"/>
  <c r="AK950" i="2"/>
  <c r="BA950" i="2"/>
  <c r="I1027" i="1"/>
  <c r="J1027" i="1"/>
  <c r="K1027" i="1"/>
  <c r="G1028" i="1"/>
  <c r="H1027" i="1"/>
  <c r="AN947" i="2" l="1"/>
  <c r="AM947" i="2"/>
  <c r="Z951" i="2"/>
  <c r="L956" i="2"/>
  <c r="Y952" i="2"/>
  <c r="Z952" i="2" s="1"/>
  <c r="AL950" i="2"/>
  <c r="U954" i="2"/>
  <c r="V954" i="2" s="1"/>
  <c r="X954" i="2" s="1"/>
  <c r="K957" i="2"/>
  <c r="J957" i="2"/>
  <c r="AM950" i="2"/>
  <c r="AZ950" i="2"/>
  <c r="AN950" i="2"/>
  <c r="M956" i="2"/>
  <c r="N956" i="2"/>
  <c r="AG951" i="2"/>
  <c r="AB951" i="2"/>
  <c r="AC951" i="2" s="1"/>
  <c r="AD951" i="2" s="1"/>
  <c r="AE951" i="2" s="1"/>
  <c r="AF951" i="2" s="1"/>
  <c r="M955" i="2"/>
  <c r="N955" i="2"/>
  <c r="W953" i="2"/>
  <c r="X953" i="2"/>
  <c r="AL948" i="2"/>
  <c r="AT947" i="2"/>
  <c r="AX947" i="2" s="1"/>
  <c r="AO947" i="2"/>
  <c r="AP947" i="2" s="1"/>
  <c r="AQ947" i="2" s="1"/>
  <c r="AR947" i="2" s="1"/>
  <c r="AS947" i="2" s="1"/>
  <c r="A959" i="2"/>
  <c r="B958" i="2"/>
  <c r="C958" i="2" s="1"/>
  <c r="D958" i="2" s="1"/>
  <c r="E958" i="2" s="1"/>
  <c r="F958" i="2" s="1"/>
  <c r="G958" i="2" s="1"/>
  <c r="H958" i="2" s="1"/>
  <c r="I958" i="2" s="1"/>
  <c r="AK949" i="2"/>
  <c r="AJ949" i="2"/>
  <c r="BA949" i="2"/>
  <c r="G1029" i="1"/>
  <c r="I1028" i="1"/>
  <c r="H1028" i="1"/>
  <c r="J1028" i="1"/>
  <c r="K1028" i="1"/>
  <c r="AH951" i="2" l="1"/>
  <c r="AI951" i="2" s="1"/>
  <c r="AA952" i="2"/>
  <c r="W954" i="2"/>
  <c r="Y954" i="2" s="1"/>
  <c r="K958" i="2"/>
  <c r="J958" i="2"/>
  <c r="B959" i="2"/>
  <c r="C959" i="2" s="1"/>
  <c r="D959" i="2" s="1"/>
  <c r="E959" i="2" s="1"/>
  <c r="F959" i="2" s="1"/>
  <c r="G959" i="2" s="1"/>
  <c r="H959" i="2" s="1"/>
  <c r="I959" i="2" s="1"/>
  <c r="A960" i="2"/>
  <c r="AB952" i="2"/>
  <c r="AC952" i="2" s="1"/>
  <c r="AD952" i="2" s="1"/>
  <c r="AE952" i="2" s="1"/>
  <c r="AF952" i="2" s="1"/>
  <c r="AG952" i="2"/>
  <c r="T955" i="2"/>
  <c r="O955" i="2"/>
  <c r="P955" i="2" s="1"/>
  <c r="Q955" i="2" s="1"/>
  <c r="R955" i="2" s="1"/>
  <c r="S955" i="2" s="1"/>
  <c r="U955" i="2" s="1"/>
  <c r="V955" i="2" s="1"/>
  <c r="T956" i="2"/>
  <c r="O956" i="2"/>
  <c r="P956" i="2" s="1"/>
  <c r="Q956" i="2" s="1"/>
  <c r="R956" i="2" s="1"/>
  <c r="S956" i="2" s="1"/>
  <c r="U956" i="2" s="1"/>
  <c r="V956" i="2" s="1"/>
  <c r="L957" i="2"/>
  <c r="AJ951" i="2"/>
  <c r="AK951" i="2"/>
  <c r="BA951" i="2"/>
  <c r="AT950" i="2"/>
  <c r="AX950" i="2" s="1"/>
  <c r="AO950" i="2"/>
  <c r="AP950" i="2" s="1"/>
  <c r="AQ950" i="2" s="1"/>
  <c r="AR950" i="2" s="1"/>
  <c r="AS950" i="2" s="1"/>
  <c r="AL949" i="2"/>
  <c r="AY947" i="2"/>
  <c r="AU947" i="2"/>
  <c r="AW947" i="2" s="1"/>
  <c r="AM948" i="2"/>
  <c r="AZ948" i="2"/>
  <c r="AN948" i="2"/>
  <c r="Y953" i="2"/>
  <c r="H1029" i="1"/>
  <c r="G1030" i="1"/>
  <c r="K1029" i="1"/>
  <c r="I1029" i="1"/>
  <c r="J1029" i="1"/>
  <c r="Z954" i="2" l="1"/>
  <c r="AA954" i="2"/>
  <c r="AL951" i="2"/>
  <c r="AN951" i="2" s="1"/>
  <c r="J959" i="2"/>
  <c r="K959" i="2"/>
  <c r="M957" i="2"/>
  <c r="N957" i="2"/>
  <c r="L958" i="2"/>
  <c r="AT948" i="2"/>
  <c r="AX948" i="2" s="1"/>
  <c r="AO948" i="2"/>
  <c r="AP948" i="2" s="1"/>
  <c r="AQ948" i="2" s="1"/>
  <c r="AR948" i="2" s="1"/>
  <c r="AS948" i="2" s="1"/>
  <c r="AB954" i="2"/>
  <c r="AC954" i="2" s="1"/>
  <c r="AD954" i="2" s="1"/>
  <c r="AE954" i="2" s="1"/>
  <c r="AF954" i="2" s="1"/>
  <c r="AG954" i="2"/>
  <c r="AY950" i="2"/>
  <c r="AU950" i="2"/>
  <c r="AW950" i="2" s="1"/>
  <c r="AM951" i="2"/>
  <c r="AZ951" i="2"/>
  <c r="W955" i="2"/>
  <c r="X955" i="2"/>
  <c r="X956" i="2"/>
  <c r="W956" i="2"/>
  <c r="Z953" i="2"/>
  <c r="AA953" i="2"/>
  <c r="AM949" i="2"/>
  <c r="AZ949" i="2"/>
  <c r="AN949" i="2"/>
  <c r="B960" i="2"/>
  <c r="C960" i="2" s="1"/>
  <c r="D960" i="2" s="1"/>
  <c r="E960" i="2" s="1"/>
  <c r="F960" i="2" s="1"/>
  <c r="G960" i="2" s="1"/>
  <c r="H960" i="2" s="1"/>
  <c r="I960" i="2" s="1"/>
  <c r="A961" i="2"/>
  <c r="AH952" i="2"/>
  <c r="AI952" i="2" s="1"/>
  <c r="K1030" i="1"/>
  <c r="G1031" i="1"/>
  <c r="H1030" i="1"/>
  <c r="I1030" i="1"/>
  <c r="J1030" i="1"/>
  <c r="Y955" i="2" l="1"/>
  <c r="L959" i="2"/>
  <c r="K960" i="2"/>
  <c r="J960" i="2"/>
  <c r="AK952" i="2"/>
  <c r="AJ952" i="2"/>
  <c r="BA952" i="2"/>
  <c r="B961" i="2"/>
  <c r="C961" i="2" s="1"/>
  <c r="D961" i="2" s="1"/>
  <c r="E961" i="2" s="1"/>
  <c r="F961" i="2" s="1"/>
  <c r="G961" i="2" s="1"/>
  <c r="H961" i="2" s="1"/>
  <c r="I961" i="2" s="1"/>
  <c r="A962" i="2"/>
  <c r="AT949" i="2"/>
  <c r="AX949" i="2" s="1"/>
  <c r="AO949" i="2"/>
  <c r="AP949" i="2" s="1"/>
  <c r="AQ949" i="2" s="1"/>
  <c r="AR949" i="2" s="1"/>
  <c r="AS949" i="2" s="1"/>
  <c r="M959" i="2"/>
  <c r="N959" i="2"/>
  <c r="Y956" i="2"/>
  <c r="M958" i="2"/>
  <c r="N958" i="2"/>
  <c r="AG953" i="2"/>
  <c r="AB953" i="2"/>
  <c r="AC953" i="2" s="1"/>
  <c r="AD953" i="2" s="1"/>
  <c r="AE953" i="2" s="1"/>
  <c r="AF953" i="2" s="1"/>
  <c r="Z955" i="2"/>
  <c r="AA955" i="2"/>
  <c r="AY948" i="2"/>
  <c r="AU948" i="2"/>
  <c r="AW948" i="2" s="1"/>
  <c r="O957" i="2"/>
  <c r="P957" i="2" s="1"/>
  <c r="Q957" i="2" s="1"/>
  <c r="R957" i="2" s="1"/>
  <c r="S957" i="2" s="1"/>
  <c r="T957" i="2"/>
  <c r="AT951" i="2"/>
  <c r="AX951" i="2" s="1"/>
  <c r="AO951" i="2"/>
  <c r="AP951" i="2" s="1"/>
  <c r="AQ951" i="2" s="1"/>
  <c r="AR951" i="2" s="1"/>
  <c r="AS951" i="2" s="1"/>
  <c r="AH954" i="2"/>
  <c r="AI954" i="2" s="1"/>
  <c r="G1032" i="1"/>
  <c r="K1031" i="1"/>
  <c r="J1031" i="1"/>
  <c r="I1031" i="1"/>
  <c r="H1031" i="1"/>
  <c r="AL952" i="2" l="1"/>
  <c r="U957" i="2"/>
  <c r="V957" i="2" s="1"/>
  <c r="W957" i="2" s="1"/>
  <c r="AH953" i="2"/>
  <c r="AI953" i="2" s="1"/>
  <c r="BA953" i="2" s="1"/>
  <c r="K961" i="2"/>
  <c r="J961" i="2"/>
  <c r="AB955" i="2"/>
  <c r="AC955" i="2" s="1"/>
  <c r="AD955" i="2" s="1"/>
  <c r="AE955" i="2" s="1"/>
  <c r="AF955" i="2" s="1"/>
  <c r="AH955" i="2" s="1"/>
  <c r="AI955" i="2" s="1"/>
  <c r="AG955" i="2"/>
  <c r="O958" i="2"/>
  <c r="P958" i="2" s="1"/>
  <c r="Q958" i="2" s="1"/>
  <c r="R958" i="2" s="1"/>
  <c r="S958" i="2" s="1"/>
  <c r="U958" i="2" s="1"/>
  <c r="V958" i="2" s="1"/>
  <c r="T958" i="2"/>
  <c r="O959" i="2"/>
  <c r="P959" i="2" s="1"/>
  <c r="Q959" i="2" s="1"/>
  <c r="R959" i="2" s="1"/>
  <c r="S959" i="2" s="1"/>
  <c r="U959" i="2" s="1"/>
  <c r="V959" i="2" s="1"/>
  <c r="T959" i="2"/>
  <c r="L960" i="2"/>
  <c r="AJ954" i="2"/>
  <c r="BA954" i="2"/>
  <c r="AK954" i="2"/>
  <c r="AY949" i="2"/>
  <c r="AU949" i="2"/>
  <c r="AW949" i="2" s="1"/>
  <c r="AY951" i="2"/>
  <c r="AU951" i="2"/>
  <c r="AW951" i="2" s="1"/>
  <c r="Z956" i="2"/>
  <c r="AA956" i="2"/>
  <c r="B962" i="2"/>
  <c r="C962" i="2" s="1"/>
  <c r="D962" i="2" s="1"/>
  <c r="E962" i="2" s="1"/>
  <c r="F962" i="2" s="1"/>
  <c r="G962" i="2" s="1"/>
  <c r="H962" i="2" s="1"/>
  <c r="I962" i="2" s="1"/>
  <c r="A963" i="2"/>
  <c r="AZ952" i="2"/>
  <c r="AM952" i="2"/>
  <c r="AN952" i="2"/>
  <c r="K1032" i="1"/>
  <c r="I1032" i="1"/>
  <c r="J1032" i="1"/>
  <c r="G1033" i="1"/>
  <c r="H1032" i="1"/>
  <c r="AJ953" i="2" l="1"/>
  <c r="AK953" i="2"/>
  <c r="X957" i="2"/>
  <c r="Y957" i="2" s="1"/>
  <c r="K962" i="2"/>
  <c r="J962" i="2"/>
  <c r="X959" i="2"/>
  <c r="W959" i="2"/>
  <c r="AO952" i="2"/>
  <c r="AP952" i="2" s="1"/>
  <c r="AQ952" i="2" s="1"/>
  <c r="AR952" i="2" s="1"/>
  <c r="AS952" i="2" s="1"/>
  <c r="AT952" i="2"/>
  <c r="AX952" i="2" s="1"/>
  <c r="AB956" i="2"/>
  <c r="AC956" i="2" s="1"/>
  <c r="AD956" i="2" s="1"/>
  <c r="AE956" i="2" s="1"/>
  <c r="AF956" i="2" s="1"/>
  <c r="AG956" i="2"/>
  <c r="L961" i="2"/>
  <c r="BA955" i="2"/>
  <c r="AK955" i="2"/>
  <c r="AJ955" i="2"/>
  <c r="M960" i="2"/>
  <c r="N960" i="2"/>
  <c r="W958" i="2"/>
  <c r="X958" i="2"/>
  <c r="B963" i="2"/>
  <c r="C963" i="2" s="1"/>
  <c r="D963" i="2" s="1"/>
  <c r="E963" i="2" s="1"/>
  <c r="F963" i="2" s="1"/>
  <c r="G963" i="2" s="1"/>
  <c r="H963" i="2" s="1"/>
  <c r="I963" i="2" s="1"/>
  <c r="A964" i="2"/>
  <c r="AL954" i="2"/>
  <c r="I1033" i="1"/>
  <c r="K1033" i="1"/>
  <c r="H1033" i="1"/>
  <c r="J1033" i="1"/>
  <c r="G1034" i="1"/>
  <c r="AL953" i="2" l="1"/>
  <c r="AH956" i="2"/>
  <c r="AI956" i="2" s="1"/>
  <c r="BA956" i="2" s="1"/>
  <c r="AM953" i="2"/>
  <c r="AN953" i="2"/>
  <c r="AZ953" i="2"/>
  <c r="Z957" i="2"/>
  <c r="AA957" i="2"/>
  <c r="Y958" i="2"/>
  <c r="Z958" i="2" s="1"/>
  <c r="Y959" i="2"/>
  <c r="Z959" i="2" s="1"/>
  <c r="M961" i="2"/>
  <c r="N961" i="2"/>
  <c r="AY952" i="2"/>
  <c r="AU952" i="2"/>
  <c r="AW952" i="2" s="1"/>
  <c r="L962" i="2"/>
  <c r="T960" i="2"/>
  <c r="O960" i="2"/>
  <c r="P960" i="2" s="1"/>
  <c r="Q960" i="2" s="1"/>
  <c r="R960" i="2" s="1"/>
  <c r="S960" i="2" s="1"/>
  <c r="U960" i="2" s="1"/>
  <c r="V960" i="2" s="1"/>
  <c r="AZ954" i="2"/>
  <c r="AM954" i="2"/>
  <c r="AN954" i="2"/>
  <c r="AJ956" i="2"/>
  <c r="J963" i="2"/>
  <c r="K963" i="2"/>
  <c r="AT953" i="2"/>
  <c r="AX953" i="2" s="1"/>
  <c r="AO953" i="2"/>
  <c r="AP953" i="2" s="1"/>
  <c r="AQ953" i="2" s="1"/>
  <c r="AR953" i="2" s="1"/>
  <c r="AS953" i="2" s="1"/>
  <c r="A965" i="2"/>
  <c r="B964" i="2"/>
  <c r="C964" i="2" s="1"/>
  <c r="D964" i="2" s="1"/>
  <c r="E964" i="2" s="1"/>
  <c r="F964" i="2" s="1"/>
  <c r="G964" i="2" s="1"/>
  <c r="H964" i="2" s="1"/>
  <c r="I964" i="2" s="1"/>
  <c r="AL955" i="2"/>
  <c r="K1034" i="1"/>
  <c r="G1035" i="1"/>
  <c r="I1034" i="1"/>
  <c r="H1034" i="1"/>
  <c r="J1034" i="1"/>
  <c r="AK956" i="2" l="1"/>
  <c r="AA959" i="2"/>
  <c r="AB957" i="2"/>
  <c r="AC957" i="2" s="1"/>
  <c r="AD957" i="2" s="1"/>
  <c r="AE957" i="2" s="1"/>
  <c r="AF957" i="2" s="1"/>
  <c r="AG957" i="2"/>
  <c r="AA958" i="2"/>
  <c r="AG958" i="2" s="1"/>
  <c r="L963" i="2"/>
  <c r="M963" i="2" s="1"/>
  <c r="AL956" i="2"/>
  <c r="AN956" i="2" s="1"/>
  <c r="AH957" i="2"/>
  <c r="AI957" i="2" s="1"/>
  <c r="AK957" i="2" s="1"/>
  <c r="K964" i="2"/>
  <c r="J964" i="2"/>
  <c r="AM955" i="2"/>
  <c r="AZ955" i="2"/>
  <c r="AN955" i="2"/>
  <c r="AY953" i="2"/>
  <c r="AU953" i="2"/>
  <c r="AW953" i="2" s="1"/>
  <c r="AM956" i="2"/>
  <c r="A966" i="2"/>
  <c r="B965" i="2"/>
  <c r="C965" i="2" s="1"/>
  <c r="D965" i="2" s="1"/>
  <c r="E965" i="2" s="1"/>
  <c r="F965" i="2" s="1"/>
  <c r="G965" i="2" s="1"/>
  <c r="H965" i="2" s="1"/>
  <c r="I965" i="2" s="1"/>
  <c r="AG959" i="2"/>
  <c r="AB959" i="2"/>
  <c r="AC959" i="2" s="1"/>
  <c r="AD959" i="2" s="1"/>
  <c r="AE959" i="2" s="1"/>
  <c r="AF959" i="2" s="1"/>
  <c r="AT954" i="2"/>
  <c r="AX954" i="2" s="1"/>
  <c r="AO954" i="2"/>
  <c r="AP954" i="2" s="1"/>
  <c r="AQ954" i="2" s="1"/>
  <c r="AR954" i="2" s="1"/>
  <c r="AS954" i="2" s="1"/>
  <c r="M962" i="2"/>
  <c r="N962" i="2"/>
  <c r="O961" i="2"/>
  <c r="P961" i="2" s="1"/>
  <c r="Q961" i="2" s="1"/>
  <c r="R961" i="2" s="1"/>
  <c r="S961" i="2" s="1"/>
  <c r="T961" i="2"/>
  <c r="W960" i="2"/>
  <c r="X960" i="2"/>
  <c r="G1036" i="1"/>
  <c r="K1035" i="1"/>
  <c r="H1035" i="1"/>
  <c r="J1035" i="1"/>
  <c r="I1035" i="1"/>
  <c r="AZ956" i="2" l="1"/>
  <c r="N963" i="2"/>
  <c r="AB958" i="2"/>
  <c r="AC958" i="2" s="1"/>
  <c r="AD958" i="2" s="1"/>
  <c r="AE958" i="2" s="1"/>
  <c r="AF958" i="2" s="1"/>
  <c r="U961" i="2"/>
  <c r="V961" i="2" s="1"/>
  <c r="X961" i="2" s="1"/>
  <c r="AJ957" i="2"/>
  <c r="AL957" i="2" s="1"/>
  <c r="AZ957" i="2" s="1"/>
  <c r="BA957" i="2"/>
  <c r="AH958" i="2"/>
  <c r="AI958" i="2" s="1"/>
  <c r="AJ958" i="2" s="1"/>
  <c r="Y960" i="2"/>
  <c r="AA960" i="2" s="1"/>
  <c r="J965" i="2"/>
  <c r="K965" i="2"/>
  <c r="AY954" i="2"/>
  <c r="AU954" i="2"/>
  <c r="AW954" i="2" s="1"/>
  <c r="T963" i="2"/>
  <c r="O963" i="2"/>
  <c r="P963" i="2" s="1"/>
  <c r="Q963" i="2" s="1"/>
  <c r="R963" i="2" s="1"/>
  <c r="S963" i="2" s="1"/>
  <c r="L964" i="2"/>
  <c r="B966" i="2"/>
  <c r="C966" i="2" s="1"/>
  <c r="D966" i="2" s="1"/>
  <c r="E966" i="2" s="1"/>
  <c r="F966" i="2" s="1"/>
  <c r="G966" i="2" s="1"/>
  <c r="H966" i="2" s="1"/>
  <c r="I966" i="2" s="1"/>
  <c r="A967" i="2"/>
  <c r="T962" i="2"/>
  <c r="O962" i="2"/>
  <c r="P962" i="2" s="1"/>
  <c r="Q962" i="2" s="1"/>
  <c r="R962" i="2" s="1"/>
  <c r="S962" i="2" s="1"/>
  <c r="AO955" i="2"/>
  <c r="AP955" i="2" s="1"/>
  <c r="AQ955" i="2" s="1"/>
  <c r="AR955" i="2" s="1"/>
  <c r="AS955" i="2" s="1"/>
  <c r="AT955" i="2"/>
  <c r="AX955" i="2" s="1"/>
  <c r="W961" i="2"/>
  <c r="AO956" i="2"/>
  <c r="AP956" i="2" s="1"/>
  <c r="AQ956" i="2" s="1"/>
  <c r="AR956" i="2" s="1"/>
  <c r="AS956" i="2" s="1"/>
  <c r="AT956" i="2"/>
  <c r="AX956" i="2" s="1"/>
  <c r="AH959" i="2"/>
  <c r="AI959" i="2" s="1"/>
  <c r="H1036" i="1"/>
  <c r="J1036" i="1"/>
  <c r="K1036" i="1"/>
  <c r="I1036" i="1"/>
  <c r="G1037" i="1"/>
  <c r="AN957" i="2" l="1"/>
  <c r="AM957" i="2"/>
  <c r="U963" i="2"/>
  <c r="V963" i="2" s="1"/>
  <c r="AK958" i="2"/>
  <c r="BA958" i="2"/>
  <c r="Z960" i="2"/>
  <c r="AG960" i="2" s="1"/>
  <c r="U962" i="2"/>
  <c r="V962" i="2" s="1"/>
  <c r="X962" i="2" s="1"/>
  <c r="L965" i="2"/>
  <c r="M965" i="2" s="1"/>
  <c r="X963" i="2"/>
  <c r="W963" i="2"/>
  <c r="AO957" i="2"/>
  <c r="AP957" i="2" s="1"/>
  <c r="AQ957" i="2" s="1"/>
  <c r="AR957" i="2" s="1"/>
  <c r="AS957" i="2" s="1"/>
  <c r="AT957" i="2"/>
  <c r="AX957" i="2" s="1"/>
  <c r="M964" i="2"/>
  <c r="N964" i="2"/>
  <c r="Y961" i="2"/>
  <c r="AY956" i="2"/>
  <c r="AU956" i="2"/>
  <c r="AW956" i="2" s="1"/>
  <c r="AK959" i="2"/>
  <c r="BA959" i="2"/>
  <c r="AJ959" i="2"/>
  <c r="J966" i="2"/>
  <c r="K966" i="2"/>
  <c r="AY955" i="2"/>
  <c r="AU955" i="2"/>
  <c r="AW955" i="2" s="1"/>
  <c r="B967" i="2"/>
  <c r="A968" i="2"/>
  <c r="C967" i="2"/>
  <c r="D967" i="2" s="1"/>
  <c r="E967" i="2" s="1"/>
  <c r="F967" i="2" s="1"/>
  <c r="G967" i="2" s="1"/>
  <c r="H967" i="2" s="1"/>
  <c r="I967" i="2" s="1"/>
  <c r="AL958" i="2"/>
  <c r="J1037" i="1"/>
  <c r="G1038" i="1"/>
  <c r="K1037" i="1"/>
  <c r="I1037" i="1"/>
  <c r="H1037" i="1"/>
  <c r="AB960" i="2" l="1"/>
  <c r="AC960" i="2" s="1"/>
  <c r="AD960" i="2" s="1"/>
  <c r="AE960" i="2" s="1"/>
  <c r="AF960" i="2" s="1"/>
  <c r="N965" i="2"/>
  <c r="O965" i="2" s="1"/>
  <c r="P965" i="2" s="1"/>
  <c r="Q965" i="2" s="1"/>
  <c r="R965" i="2" s="1"/>
  <c r="S965" i="2" s="1"/>
  <c r="W962" i="2"/>
  <c r="Y962" i="2" s="1"/>
  <c r="L966" i="2"/>
  <c r="N966" i="2" s="1"/>
  <c r="J967" i="2"/>
  <c r="K967" i="2"/>
  <c r="Z961" i="2"/>
  <c r="AA961" i="2"/>
  <c r="AH960" i="2"/>
  <c r="AI960" i="2" s="1"/>
  <c r="Y963" i="2"/>
  <c r="T964" i="2"/>
  <c r="O964" i="2"/>
  <c r="P964" i="2" s="1"/>
  <c r="Q964" i="2" s="1"/>
  <c r="R964" i="2" s="1"/>
  <c r="S964" i="2" s="1"/>
  <c r="AY957" i="2"/>
  <c r="AU957" i="2"/>
  <c r="AW957" i="2" s="1"/>
  <c r="M966" i="2"/>
  <c r="T965" i="2"/>
  <c r="AM958" i="2"/>
  <c r="AZ958" i="2"/>
  <c r="AN958" i="2"/>
  <c r="A969" i="2"/>
  <c r="B968" i="2"/>
  <c r="C968" i="2" s="1"/>
  <c r="D968" i="2" s="1"/>
  <c r="E968" i="2" s="1"/>
  <c r="F968" i="2" s="1"/>
  <c r="G968" i="2" s="1"/>
  <c r="H968" i="2" s="1"/>
  <c r="I968" i="2" s="1"/>
  <c r="AL959" i="2"/>
  <c r="J1038" i="1"/>
  <c r="I1038" i="1"/>
  <c r="H1038" i="1"/>
  <c r="K1038" i="1"/>
  <c r="G1039" i="1"/>
  <c r="U965" i="2" l="1"/>
  <c r="V965" i="2" s="1"/>
  <c r="AA962" i="2"/>
  <c r="Z962" i="2"/>
  <c r="L967" i="2"/>
  <c r="K968" i="2"/>
  <c r="J968" i="2"/>
  <c r="AO958" i="2"/>
  <c r="AP958" i="2" s="1"/>
  <c r="AQ958" i="2" s="1"/>
  <c r="AR958" i="2" s="1"/>
  <c r="AS958" i="2" s="1"/>
  <c r="AT958" i="2"/>
  <c r="AX958" i="2" s="1"/>
  <c r="AZ959" i="2"/>
  <c r="AM959" i="2"/>
  <c r="AN959" i="2"/>
  <c r="U964" i="2"/>
  <c r="V964" i="2" s="1"/>
  <c r="O966" i="2"/>
  <c r="P966" i="2" s="1"/>
  <c r="Q966" i="2" s="1"/>
  <c r="R966" i="2" s="1"/>
  <c r="S966" i="2" s="1"/>
  <c r="T966" i="2"/>
  <c r="AG961" i="2"/>
  <c r="AB961" i="2"/>
  <c r="AC961" i="2" s="1"/>
  <c r="AD961" i="2" s="1"/>
  <c r="AE961" i="2" s="1"/>
  <c r="AF961" i="2" s="1"/>
  <c r="BA960" i="2"/>
  <c r="AJ960" i="2"/>
  <c r="AK960" i="2"/>
  <c r="AG962" i="2"/>
  <c r="AB962" i="2"/>
  <c r="AC962" i="2" s="1"/>
  <c r="AD962" i="2" s="1"/>
  <c r="AE962" i="2" s="1"/>
  <c r="AF962" i="2" s="1"/>
  <c r="AH962" i="2" s="1"/>
  <c r="AI962" i="2" s="1"/>
  <c r="M967" i="2"/>
  <c r="N967" i="2"/>
  <c r="B969" i="2"/>
  <c r="C969" i="2" s="1"/>
  <c r="D969" i="2" s="1"/>
  <c r="E969" i="2" s="1"/>
  <c r="F969" i="2" s="1"/>
  <c r="G969" i="2" s="1"/>
  <c r="H969" i="2" s="1"/>
  <c r="I969" i="2" s="1"/>
  <c r="A970" i="2"/>
  <c r="W965" i="2"/>
  <c r="X965" i="2"/>
  <c r="Z963" i="2"/>
  <c r="AA963" i="2"/>
  <c r="K1039" i="1"/>
  <c r="H1039" i="1"/>
  <c r="J1039" i="1"/>
  <c r="I1039" i="1"/>
  <c r="G1040" i="1"/>
  <c r="AH961" i="2" l="1"/>
  <c r="AI961" i="2" s="1"/>
  <c r="U966" i="2"/>
  <c r="V966" i="2" s="1"/>
  <c r="J969" i="2"/>
  <c r="K969" i="2"/>
  <c r="AJ962" i="2"/>
  <c r="BA962" i="2"/>
  <c r="AK962" i="2"/>
  <c r="O967" i="2"/>
  <c r="P967" i="2" s="1"/>
  <c r="Q967" i="2" s="1"/>
  <c r="R967" i="2" s="1"/>
  <c r="S967" i="2" s="1"/>
  <c r="T967" i="2"/>
  <c r="AT959" i="2"/>
  <c r="AX959" i="2" s="1"/>
  <c r="AO959" i="2"/>
  <c r="AP959" i="2" s="1"/>
  <c r="AQ959" i="2" s="1"/>
  <c r="AR959" i="2" s="1"/>
  <c r="AS959" i="2" s="1"/>
  <c r="Y965" i="2"/>
  <c r="AL960" i="2"/>
  <c r="L968" i="2"/>
  <c r="X966" i="2"/>
  <c r="W966" i="2"/>
  <c r="AY958" i="2"/>
  <c r="AU958" i="2"/>
  <c r="AW958" i="2" s="1"/>
  <c r="B970" i="2"/>
  <c r="C970" i="2" s="1"/>
  <c r="D970" i="2" s="1"/>
  <c r="E970" i="2" s="1"/>
  <c r="F970" i="2" s="1"/>
  <c r="G970" i="2" s="1"/>
  <c r="H970" i="2" s="1"/>
  <c r="I970" i="2" s="1"/>
  <c r="A971" i="2"/>
  <c r="AB963" i="2"/>
  <c r="AC963" i="2" s="1"/>
  <c r="AD963" i="2" s="1"/>
  <c r="AE963" i="2" s="1"/>
  <c r="AF963" i="2" s="1"/>
  <c r="AH963" i="2" s="1"/>
  <c r="AI963" i="2" s="1"/>
  <c r="AG963" i="2"/>
  <c r="BA961" i="2"/>
  <c r="AJ961" i="2"/>
  <c r="AK961" i="2"/>
  <c r="W964" i="2"/>
  <c r="X964" i="2"/>
  <c r="K1040" i="1"/>
  <c r="J1040" i="1"/>
  <c r="G1041" i="1"/>
  <c r="H1040" i="1"/>
  <c r="I1040" i="1"/>
  <c r="U967" i="2" l="1"/>
  <c r="V967" i="2" s="1"/>
  <c r="L969" i="2"/>
  <c r="Y964" i="2"/>
  <c r="Z964" i="2" s="1"/>
  <c r="AL961" i="2"/>
  <c r="AM961" i="2" s="1"/>
  <c r="K970" i="2"/>
  <c r="J970" i="2"/>
  <c r="AJ963" i="2"/>
  <c r="AK963" i="2"/>
  <c r="BA963" i="2"/>
  <c r="W967" i="2"/>
  <c r="X967" i="2"/>
  <c r="M969" i="2"/>
  <c r="N969" i="2"/>
  <c r="AM960" i="2"/>
  <c r="AZ960" i="2"/>
  <c r="AN960" i="2"/>
  <c r="Y966" i="2"/>
  <c r="AL962" i="2"/>
  <c r="AY959" i="2"/>
  <c r="AU959" i="2"/>
  <c r="AW959" i="2" s="1"/>
  <c r="B971" i="2"/>
  <c r="C971" i="2" s="1"/>
  <c r="D971" i="2" s="1"/>
  <c r="E971" i="2" s="1"/>
  <c r="F971" i="2" s="1"/>
  <c r="G971" i="2" s="1"/>
  <c r="H971" i="2" s="1"/>
  <c r="I971" i="2" s="1"/>
  <c r="A972" i="2"/>
  <c r="Z965" i="2"/>
  <c r="AA965" i="2"/>
  <c r="M968" i="2"/>
  <c r="N968" i="2"/>
  <c r="G1042" i="1"/>
  <c r="J1041" i="1"/>
  <c r="H1041" i="1"/>
  <c r="K1041" i="1"/>
  <c r="I1041" i="1"/>
  <c r="AN961" i="2" l="1"/>
  <c r="AZ961" i="2"/>
  <c r="Y967" i="2"/>
  <c r="AA964" i="2"/>
  <c r="AB964" i="2" s="1"/>
  <c r="AC964" i="2" s="1"/>
  <c r="AD964" i="2" s="1"/>
  <c r="AE964" i="2" s="1"/>
  <c r="AF964" i="2" s="1"/>
  <c r="AL963" i="2"/>
  <c r="J971" i="2"/>
  <c r="K971" i="2"/>
  <c r="Z967" i="2"/>
  <c r="AA967" i="2"/>
  <c r="Z966" i="2"/>
  <c r="AA966" i="2"/>
  <c r="AZ963" i="2"/>
  <c r="AM963" i="2"/>
  <c r="AN963" i="2"/>
  <c r="L970" i="2"/>
  <c r="AG965" i="2"/>
  <c r="AB965" i="2"/>
  <c r="AC965" i="2" s="1"/>
  <c r="AD965" i="2" s="1"/>
  <c r="AE965" i="2" s="1"/>
  <c r="AF965" i="2" s="1"/>
  <c r="A973" i="2"/>
  <c r="B972" i="2"/>
  <c r="C972" i="2" s="1"/>
  <c r="D972" i="2" s="1"/>
  <c r="E972" i="2" s="1"/>
  <c r="F972" i="2" s="1"/>
  <c r="G972" i="2" s="1"/>
  <c r="H972" i="2" s="1"/>
  <c r="I972" i="2" s="1"/>
  <c r="AM962" i="2"/>
  <c r="AZ962" i="2"/>
  <c r="AN962" i="2"/>
  <c r="AT960" i="2"/>
  <c r="AX960" i="2" s="1"/>
  <c r="AO960" i="2"/>
  <c r="AP960" i="2" s="1"/>
  <c r="AQ960" i="2" s="1"/>
  <c r="AR960" i="2" s="1"/>
  <c r="AS960" i="2" s="1"/>
  <c r="T969" i="2"/>
  <c r="O969" i="2"/>
  <c r="P969" i="2" s="1"/>
  <c r="Q969" i="2" s="1"/>
  <c r="R969" i="2" s="1"/>
  <c r="S969" i="2" s="1"/>
  <c r="AO961" i="2"/>
  <c r="AP961" i="2" s="1"/>
  <c r="AQ961" i="2" s="1"/>
  <c r="AR961" i="2" s="1"/>
  <c r="AS961" i="2" s="1"/>
  <c r="AT961" i="2"/>
  <c r="AX961" i="2" s="1"/>
  <c r="O968" i="2"/>
  <c r="P968" i="2" s="1"/>
  <c r="Q968" i="2" s="1"/>
  <c r="R968" i="2" s="1"/>
  <c r="S968" i="2" s="1"/>
  <c r="T968" i="2"/>
  <c r="H1042" i="1"/>
  <c r="I1042" i="1"/>
  <c r="G1043" i="1"/>
  <c r="K1042" i="1"/>
  <c r="J1042" i="1"/>
  <c r="AG964" i="2" l="1"/>
  <c r="U969" i="2"/>
  <c r="V969" i="2" s="1"/>
  <c r="AH965" i="2"/>
  <c r="AI965" i="2" s="1"/>
  <c r="AH964" i="2"/>
  <c r="AI964" i="2" s="1"/>
  <c r="L971" i="2"/>
  <c r="M971" i="2" s="1"/>
  <c r="J972" i="2"/>
  <c r="K972" i="2"/>
  <c r="AJ964" i="2"/>
  <c r="BA964" i="2"/>
  <c r="AK964" i="2"/>
  <c r="B973" i="2"/>
  <c r="C973" i="2" s="1"/>
  <c r="D973" i="2" s="1"/>
  <c r="E973" i="2" s="1"/>
  <c r="F973" i="2" s="1"/>
  <c r="G973" i="2" s="1"/>
  <c r="H973" i="2" s="1"/>
  <c r="I973" i="2" s="1"/>
  <c r="A974" i="2"/>
  <c r="AG966" i="2"/>
  <c r="AB966" i="2"/>
  <c r="AC966" i="2" s="1"/>
  <c r="AD966" i="2" s="1"/>
  <c r="AE966" i="2" s="1"/>
  <c r="AF966" i="2" s="1"/>
  <c r="AH966" i="2" s="1"/>
  <c r="AI966" i="2" s="1"/>
  <c r="AY960" i="2"/>
  <c r="AU960" i="2"/>
  <c r="AW960" i="2" s="1"/>
  <c r="AT962" i="2"/>
  <c r="AX962" i="2" s="1"/>
  <c r="AO962" i="2"/>
  <c r="AP962" i="2" s="1"/>
  <c r="AQ962" i="2" s="1"/>
  <c r="AR962" i="2" s="1"/>
  <c r="AS962" i="2" s="1"/>
  <c r="M970" i="2"/>
  <c r="N970" i="2"/>
  <c r="AB967" i="2"/>
  <c r="AC967" i="2" s="1"/>
  <c r="AD967" i="2" s="1"/>
  <c r="AE967" i="2" s="1"/>
  <c r="AF967" i="2" s="1"/>
  <c r="AG967" i="2"/>
  <c r="U968" i="2"/>
  <c r="V968" i="2" s="1"/>
  <c r="AY961" i="2"/>
  <c r="AU961" i="2"/>
  <c r="AW961" i="2" s="1"/>
  <c r="W969" i="2"/>
  <c r="X969" i="2"/>
  <c r="BA965" i="2"/>
  <c r="AK965" i="2"/>
  <c r="AJ965" i="2"/>
  <c r="AT963" i="2"/>
  <c r="AX963" i="2" s="1"/>
  <c r="AO963" i="2"/>
  <c r="AP963" i="2" s="1"/>
  <c r="AQ963" i="2" s="1"/>
  <c r="AR963" i="2" s="1"/>
  <c r="AS963" i="2" s="1"/>
  <c r="G1044" i="1"/>
  <c r="I1043" i="1"/>
  <c r="J1043" i="1"/>
  <c r="H1043" i="1"/>
  <c r="K1043" i="1"/>
  <c r="N971" i="2" l="1"/>
  <c r="AH967" i="2"/>
  <c r="AI967" i="2" s="1"/>
  <c r="L972" i="2"/>
  <c r="Y969" i="2"/>
  <c r="AA969" i="2" s="1"/>
  <c r="J973" i="2"/>
  <c r="K973" i="2"/>
  <c r="AK966" i="2"/>
  <c r="AJ966" i="2"/>
  <c r="BA966" i="2"/>
  <c r="BA967" i="2"/>
  <c r="AK967" i="2"/>
  <c r="AJ967" i="2"/>
  <c r="T970" i="2"/>
  <c r="O970" i="2"/>
  <c r="P970" i="2" s="1"/>
  <c r="Q970" i="2" s="1"/>
  <c r="R970" i="2" s="1"/>
  <c r="S970" i="2" s="1"/>
  <c r="AY962" i="2"/>
  <c r="AU962" i="2"/>
  <c r="AW962" i="2" s="1"/>
  <c r="B974" i="2"/>
  <c r="C974" i="2" s="1"/>
  <c r="D974" i="2" s="1"/>
  <c r="E974" i="2" s="1"/>
  <c r="F974" i="2" s="1"/>
  <c r="G974" i="2" s="1"/>
  <c r="H974" i="2" s="1"/>
  <c r="I974" i="2" s="1"/>
  <c r="A975" i="2"/>
  <c r="AL965" i="2"/>
  <c r="AL964" i="2"/>
  <c r="AY963" i="2"/>
  <c r="AU963" i="2"/>
  <c r="AW963" i="2" s="1"/>
  <c r="M972" i="2"/>
  <c r="N972" i="2"/>
  <c r="W968" i="2"/>
  <c r="X968" i="2"/>
  <c r="T971" i="2"/>
  <c r="O971" i="2"/>
  <c r="P971" i="2" s="1"/>
  <c r="Q971" i="2" s="1"/>
  <c r="R971" i="2" s="1"/>
  <c r="S971" i="2" s="1"/>
  <c r="K1044" i="1"/>
  <c r="J1044" i="1"/>
  <c r="H1044" i="1"/>
  <c r="G1045" i="1"/>
  <c r="I1044" i="1"/>
  <c r="Z969" i="2" l="1"/>
  <c r="AL967" i="2"/>
  <c r="AL966" i="2"/>
  <c r="L973" i="2"/>
  <c r="M973" i="2" s="1"/>
  <c r="K974" i="2"/>
  <c r="J974" i="2"/>
  <c r="U971" i="2"/>
  <c r="V971" i="2" s="1"/>
  <c r="U970" i="2"/>
  <c r="V970" i="2" s="1"/>
  <c r="AM964" i="2"/>
  <c r="AZ964" i="2"/>
  <c r="AN964" i="2"/>
  <c r="Y968" i="2"/>
  <c r="O972" i="2"/>
  <c r="P972" i="2" s="1"/>
  <c r="Q972" i="2" s="1"/>
  <c r="R972" i="2" s="1"/>
  <c r="S972" i="2" s="1"/>
  <c r="T972" i="2"/>
  <c r="AM965" i="2"/>
  <c r="AZ965" i="2"/>
  <c r="AN965" i="2"/>
  <c r="A976" i="2"/>
  <c r="B975" i="2"/>
  <c r="C975" i="2" s="1"/>
  <c r="D975" i="2" s="1"/>
  <c r="E975" i="2" s="1"/>
  <c r="F975" i="2" s="1"/>
  <c r="G975" i="2" s="1"/>
  <c r="H975" i="2" s="1"/>
  <c r="I975" i="2" s="1"/>
  <c r="AG969" i="2"/>
  <c r="AB969" i="2"/>
  <c r="AC969" i="2" s="1"/>
  <c r="AD969" i="2" s="1"/>
  <c r="AE969" i="2" s="1"/>
  <c r="AF969" i="2" s="1"/>
  <c r="AH969" i="2" s="1"/>
  <c r="AI969" i="2" s="1"/>
  <c r="AZ967" i="2"/>
  <c r="AM967" i="2"/>
  <c r="AN967" i="2"/>
  <c r="AZ966" i="2"/>
  <c r="AM966" i="2"/>
  <c r="AN966" i="2"/>
  <c r="K1045" i="1"/>
  <c r="J1045" i="1"/>
  <c r="G1046" i="1"/>
  <c r="H1045" i="1"/>
  <c r="I1045" i="1"/>
  <c r="U972" i="2" l="1"/>
  <c r="V972" i="2" s="1"/>
  <c r="N973" i="2"/>
  <c r="J975" i="2"/>
  <c r="K975" i="2"/>
  <c r="AT965" i="2"/>
  <c r="AX965" i="2" s="1"/>
  <c r="AO965" i="2"/>
  <c r="AP965" i="2" s="1"/>
  <c r="AQ965" i="2" s="1"/>
  <c r="AR965" i="2" s="1"/>
  <c r="AS965" i="2" s="1"/>
  <c r="T973" i="2"/>
  <c r="O973" i="2"/>
  <c r="P973" i="2" s="1"/>
  <c r="Q973" i="2" s="1"/>
  <c r="R973" i="2" s="1"/>
  <c r="S973" i="2" s="1"/>
  <c r="Z968" i="2"/>
  <c r="AA968" i="2"/>
  <c r="L974" i="2"/>
  <c r="AO967" i="2"/>
  <c r="AP967" i="2" s="1"/>
  <c r="AQ967" i="2" s="1"/>
  <c r="AR967" i="2" s="1"/>
  <c r="AS967" i="2" s="1"/>
  <c r="AT967" i="2"/>
  <c r="AX967" i="2" s="1"/>
  <c r="A977" i="2"/>
  <c r="B976" i="2"/>
  <c r="C976" i="2" s="1"/>
  <c r="D976" i="2" s="1"/>
  <c r="E976" i="2" s="1"/>
  <c r="F976" i="2" s="1"/>
  <c r="G976" i="2" s="1"/>
  <c r="H976" i="2" s="1"/>
  <c r="I976" i="2" s="1"/>
  <c r="X972" i="2"/>
  <c r="W972" i="2"/>
  <c r="AO964" i="2"/>
  <c r="AP964" i="2" s="1"/>
  <c r="AQ964" i="2" s="1"/>
  <c r="AR964" i="2" s="1"/>
  <c r="AS964" i="2" s="1"/>
  <c r="AT964" i="2"/>
  <c r="AX964" i="2" s="1"/>
  <c r="W971" i="2"/>
  <c r="X971" i="2"/>
  <c r="BA969" i="2"/>
  <c r="AJ969" i="2"/>
  <c r="AK969" i="2"/>
  <c r="AT966" i="2"/>
  <c r="AX966" i="2" s="1"/>
  <c r="AO966" i="2"/>
  <c r="AP966" i="2" s="1"/>
  <c r="AQ966" i="2" s="1"/>
  <c r="AR966" i="2" s="1"/>
  <c r="AS966" i="2" s="1"/>
  <c r="X970" i="2"/>
  <c r="W970" i="2"/>
  <c r="J1046" i="1"/>
  <c r="H1046" i="1"/>
  <c r="I1046" i="1"/>
  <c r="K1046" i="1"/>
  <c r="G1047" i="1"/>
  <c r="Y970" i="2" l="1"/>
  <c r="L975" i="2"/>
  <c r="Y971" i="2"/>
  <c r="J976" i="2"/>
  <c r="K976" i="2"/>
  <c r="M975" i="2"/>
  <c r="N975" i="2"/>
  <c r="AY967" i="2"/>
  <c r="AU967" i="2"/>
  <c r="AW967" i="2" s="1"/>
  <c r="U973" i="2"/>
  <c r="V973" i="2" s="1"/>
  <c r="Z971" i="2"/>
  <c r="AA971" i="2"/>
  <c r="M974" i="2"/>
  <c r="N974" i="2"/>
  <c r="AY966" i="2"/>
  <c r="AU966" i="2"/>
  <c r="AW966" i="2" s="1"/>
  <c r="AY964" i="2"/>
  <c r="AU964" i="2"/>
  <c r="AW964" i="2" s="1"/>
  <c r="AG968" i="2"/>
  <c r="AB968" i="2"/>
  <c r="AC968" i="2" s="1"/>
  <c r="AD968" i="2" s="1"/>
  <c r="AE968" i="2" s="1"/>
  <c r="AF968" i="2" s="1"/>
  <c r="AH968" i="2" s="1"/>
  <c r="AI968" i="2" s="1"/>
  <c r="Y972" i="2"/>
  <c r="Z970" i="2"/>
  <c r="AA970" i="2"/>
  <c r="A978" i="2"/>
  <c r="B977" i="2"/>
  <c r="C977" i="2" s="1"/>
  <c r="D977" i="2" s="1"/>
  <c r="E977" i="2" s="1"/>
  <c r="F977" i="2" s="1"/>
  <c r="G977" i="2" s="1"/>
  <c r="H977" i="2" s="1"/>
  <c r="I977" i="2" s="1"/>
  <c r="AY965" i="2"/>
  <c r="AU965" i="2"/>
  <c r="AW965" i="2" s="1"/>
  <c r="AL969" i="2"/>
  <c r="H1047" i="1"/>
  <c r="G1048" i="1"/>
  <c r="I1047" i="1"/>
  <c r="J1047" i="1"/>
  <c r="K1047" i="1"/>
  <c r="L976" i="2" l="1"/>
  <c r="J977" i="2"/>
  <c r="K977" i="2"/>
  <c r="AK968" i="2"/>
  <c r="AJ968" i="2"/>
  <c r="BA968" i="2"/>
  <c r="Z972" i="2"/>
  <c r="AA972" i="2"/>
  <c r="O974" i="2"/>
  <c r="P974" i="2" s="1"/>
  <c r="Q974" i="2" s="1"/>
  <c r="R974" i="2" s="1"/>
  <c r="S974" i="2" s="1"/>
  <c r="T974" i="2"/>
  <c r="A979" i="2"/>
  <c r="B978" i="2"/>
  <c r="C978" i="2" s="1"/>
  <c r="D978" i="2" s="1"/>
  <c r="E978" i="2" s="1"/>
  <c r="F978" i="2" s="1"/>
  <c r="G978" i="2" s="1"/>
  <c r="H978" i="2" s="1"/>
  <c r="I978" i="2" s="1"/>
  <c r="AG970" i="2"/>
  <c r="AB970" i="2"/>
  <c r="AC970" i="2" s="1"/>
  <c r="AD970" i="2" s="1"/>
  <c r="AE970" i="2" s="1"/>
  <c r="AF970" i="2" s="1"/>
  <c r="X973" i="2"/>
  <c r="W973" i="2"/>
  <c r="O975" i="2"/>
  <c r="P975" i="2" s="1"/>
  <c r="Q975" i="2" s="1"/>
  <c r="R975" i="2" s="1"/>
  <c r="S975" i="2" s="1"/>
  <c r="T975" i="2"/>
  <c r="M976" i="2"/>
  <c r="N976" i="2"/>
  <c r="AM969" i="2"/>
  <c r="AZ969" i="2"/>
  <c r="AN969" i="2"/>
  <c r="AB971" i="2"/>
  <c r="AC971" i="2" s="1"/>
  <c r="AD971" i="2" s="1"/>
  <c r="AE971" i="2" s="1"/>
  <c r="AF971" i="2" s="1"/>
  <c r="AH971" i="2" s="1"/>
  <c r="AI971" i="2" s="1"/>
  <c r="AG971" i="2"/>
  <c r="I1048" i="1"/>
  <c r="K1048" i="1"/>
  <c r="J1048" i="1"/>
  <c r="H1048" i="1"/>
  <c r="G1049" i="1"/>
  <c r="AH970" i="2" l="1"/>
  <c r="AI970" i="2" s="1"/>
  <c r="AL968" i="2"/>
  <c r="L977" i="2"/>
  <c r="N977" i="2" s="1"/>
  <c r="J978" i="2"/>
  <c r="K978" i="2"/>
  <c r="BA971" i="2"/>
  <c r="AK971" i="2"/>
  <c r="AJ971" i="2"/>
  <c r="A980" i="2"/>
  <c r="B979" i="2"/>
  <c r="C979" i="2" s="1"/>
  <c r="D979" i="2" s="1"/>
  <c r="E979" i="2" s="1"/>
  <c r="F979" i="2" s="1"/>
  <c r="G979" i="2" s="1"/>
  <c r="H979" i="2" s="1"/>
  <c r="I979" i="2" s="1"/>
  <c r="AB972" i="2"/>
  <c r="AC972" i="2" s="1"/>
  <c r="AD972" i="2" s="1"/>
  <c r="AE972" i="2" s="1"/>
  <c r="AF972" i="2" s="1"/>
  <c r="AG972" i="2"/>
  <c r="Y973" i="2"/>
  <c r="T976" i="2"/>
  <c r="O976" i="2"/>
  <c r="P976" i="2" s="1"/>
  <c r="Q976" i="2" s="1"/>
  <c r="R976" i="2" s="1"/>
  <c r="S976" i="2" s="1"/>
  <c r="U976" i="2" s="1"/>
  <c r="V976" i="2" s="1"/>
  <c r="M977" i="2"/>
  <c r="AT969" i="2"/>
  <c r="AX969" i="2" s="1"/>
  <c r="AO969" i="2"/>
  <c r="AP969" i="2" s="1"/>
  <c r="AQ969" i="2" s="1"/>
  <c r="AR969" i="2" s="1"/>
  <c r="AS969" i="2" s="1"/>
  <c r="U975" i="2"/>
  <c r="V975" i="2" s="1"/>
  <c r="AK970" i="2"/>
  <c r="AJ970" i="2"/>
  <c r="BA970" i="2"/>
  <c r="AM968" i="2"/>
  <c r="AZ968" i="2"/>
  <c r="AN968" i="2"/>
  <c r="U974" i="2"/>
  <c r="V974" i="2" s="1"/>
  <c r="I1049" i="1"/>
  <c r="J1049" i="1"/>
  <c r="H1049" i="1"/>
  <c r="G1050" i="1"/>
  <c r="K1049" i="1"/>
  <c r="AH972" i="2" l="1"/>
  <c r="AI972" i="2" s="1"/>
  <c r="AL971" i="2"/>
  <c r="L978" i="2"/>
  <c r="K979" i="2"/>
  <c r="J979" i="2"/>
  <c r="Z973" i="2"/>
  <c r="AA973" i="2"/>
  <c r="AZ971" i="2"/>
  <c r="AM971" i="2"/>
  <c r="AN971" i="2"/>
  <c r="M978" i="2"/>
  <c r="N978" i="2"/>
  <c r="A981" i="2"/>
  <c r="B980" i="2"/>
  <c r="C980" i="2" s="1"/>
  <c r="D980" i="2" s="1"/>
  <c r="E980" i="2" s="1"/>
  <c r="F980" i="2" s="1"/>
  <c r="G980" i="2" s="1"/>
  <c r="H980" i="2" s="1"/>
  <c r="I980" i="2" s="1"/>
  <c r="AL970" i="2"/>
  <c r="W974" i="2"/>
  <c r="X974" i="2"/>
  <c r="AY969" i="2"/>
  <c r="AU969" i="2"/>
  <c r="AW969" i="2" s="1"/>
  <c r="BA972" i="2"/>
  <c r="AJ972" i="2"/>
  <c r="AK972" i="2"/>
  <c r="W976" i="2"/>
  <c r="X976" i="2"/>
  <c r="AO968" i="2"/>
  <c r="AP968" i="2" s="1"/>
  <c r="AQ968" i="2" s="1"/>
  <c r="AR968" i="2" s="1"/>
  <c r="AS968" i="2" s="1"/>
  <c r="AT968" i="2"/>
  <c r="AX968" i="2" s="1"/>
  <c r="W975" i="2"/>
  <c r="X975" i="2"/>
  <c r="O977" i="2"/>
  <c r="P977" i="2" s="1"/>
  <c r="Q977" i="2" s="1"/>
  <c r="R977" i="2" s="1"/>
  <c r="S977" i="2" s="1"/>
  <c r="T977" i="2"/>
  <c r="G1051" i="1"/>
  <c r="H1050" i="1"/>
  <c r="J1050" i="1"/>
  <c r="K1050" i="1"/>
  <c r="I1050" i="1"/>
  <c r="U977" i="2" l="1"/>
  <c r="V977" i="2" s="1"/>
  <c r="Y975" i="2"/>
  <c r="Y976" i="2"/>
  <c r="AA976" i="2" s="1"/>
  <c r="AL972" i="2"/>
  <c r="AN972" i="2" s="1"/>
  <c r="K980" i="2"/>
  <c r="J980" i="2"/>
  <c r="B981" i="2"/>
  <c r="C981" i="2" s="1"/>
  <c r="D981" i="2" s="1"/>
  <c r="E981" i="2" s="1"/>
  <c r="F981" i="2" s="1"/>
  <c r="G981" i="2" s="1"/>
  <c r="H981" i="2" s="1"/>
  <c r="I981" i="2" s="1"/>
  <c r="A982" i="2"/>
  <c r="AO971" i="2"/>
  <c r="AP971" i="2" s="1"/>
  <c r="AQ971" i="2" s="1"/>
  <c r="AR971" i="2" s="1"/>
  <c r="AS971" i="2" s="1"/>
  <c r="AT971" i="2"/>
  <c r="AX971" i="2" s="1"/>
  <c r="L979" i="2"/>
  <c r="AY968" i="2"/>
  <c r="AU968" i="2"/>
  <c r="AW968" i="2" s="1"/>
  <c r="Z975" i="2"/>
  <c r="AA975" i="2"/>
  <c r="Z976" i="2"/>
  <c r="AM970" i="2"/>
  <c r="AZ970" i="2"/>
  <c r="AN970" i="2"/>
  <c r="AB973" i="2"/>
  <c r="AC973" i="2" s="1"/>
  <c r="AD973" i="2" s="1"/>
  <c r="AE973" i="2" s="1"/>
  <c r="AF973" i="2" s="1"/>
  <c r="AG973" i="2"/>
  <c r="X977" i="2"/>
  <c r="W977" i="2"/>
  <c r="O978" i="2"/>
  <c r="P978" i="2" s="1"/>
  <c r="Q978" i="2" s="1"/>
  <c r="R978" i="2" s="1"/>
  <c r="S978" i="2" s="1"/>
  <c r="T978" i="2"/>
  <c r="Y974" i="2"/>
  <c r="K1051" i="1"/>
  <c r="I1051" i="1"/>
  <c r="G1052" i="1"/>
  <c r="H1051" i="1"/>
  <c r="J1051" i="1"/>
  <c r="AH973" i="2" l="1"/>
  <c r="AI973" i="2" s="1"/>
  <c r="U978" i="2"/>
  <c r="V978" i="2" s="1"/>
  <c r="AZ972" i="2"/>
  <c r="AM972" i="2"/>
  <c r="AT972" i="2" s="1"/>
  <c r="AX972" i="2" s="1"/>
  <c r="J981" i="2"/>
  <c r="K981" i="2"/>
  <c r="M979" i="2"/>
  <c r="N979" i="2"/>
  <c r="AB976" i="2"/>
  <c r="AC976" i="2" s="1"/>
  <c r="AD976" i="2" s="1"/>
  <c r="AE976" i="2" s="1"/>
  <c r="AF976" i="2" s="1"/>
  <c r="AG976" i="2"/>
  <c r="Y977" i="2"/>
  <c r="L980" i="2"/>
  <c r="AJ973" i="2"/>
  <c r="AK973" i="2"/>
  <c r="BA973" i="2"/>
  <c r="AY971" i="2"/>
  <c r="AU971" i="2"/>
  <c r="AW971" i="2" s="1"/>
  <c r="A983" i="2"/>
  <c r="B982" i="2"/>
  <c r="C982" i="2" s="1"/>
  <c r="D982" i="2" s="1"/>
  <c r="E982" i="2" s="1"/>
  <c r="F982" i="2" s="1"/>
  <c r="G982" i="2" s="1"/>
  <c r="H982" i="2" s="1"/>
  <c r="I982" i="2" s="1"/>
  <c r="Z974" i="2"/>
  <c r="AA974" i="2"/>
  <c r="W978" i="2"/>
  <c r="X978" i="2"/>
  <c r="AT970" i="2"/>
  <c r="AX970" i="2" s="1"/>
  <c r="AO970" i="2"/>
  <c r="AP970" i="2" s="1"/>
  <c r="AQ970" i="2" s="1"/>
  <c r="AR970" i="2" s="1"/>
  <c r="AS970" i="2" s="1"/>
  <c r="AB975" i="2"/>
  <c r="AC975" i="2" s="1"/>
  <c r="AD975" i="2" s="1"/>
  <c r="AE975" i="2" s="1"/>
  <c r="AF975" i="2" s="1"/>
  <c r="AH975" i="2" s="1"/>
  <c r="AI975" i="2" s="1"/>
  <c r="AG975" i="2"/>
  <c r="K1052" i="1"/>
  <c r="J1052" i="1"/>
  <c r="G1053" i="1"/>
  <c r="I1052" i="1"/>
  <c r="H1052" i="1"/>
  <c r="AO972" i="2" l="1"/>
  <c r="AP972" i="2" s="1"/>
  <c r="AQ972" i="2" s="1"/>
  <c r="AR972" i="2" s="1"/>
  <c r="AS972" i="2" s="1"/>
  <c r="AH976" i="2"/>
  <c r="AI976" i="2" s="1"/>
  <c r="AL973" i="2"/>
  <c r="Y978" i="2"/>
  <c r="AA978" i="2" s="1"/>
  <c r="L981" i="2"/>
  <c r="N981" i="2" s="1"/>
  <c r="AK976" i="2"/>
  <c r="AJ976" i="2"/>
  <c r="BA976" i="2"/>
  <c r="AY970" i="2"/>
  <c r="AU970" i="2"/>
  <c r="AW970" i="2" s="1"/>
  <c r="A984" i="2"/>
  <c r="B983" i="2"/>
  <c r="C983" i="2" s="1"/>
  <c r="D983" i="2" s="1"/>
  <c r="E983" i="2" s="1"/>
  <c r="F983" i="2" s="1"/>
  <c r="G983" i="2" s="1"/>
  <c r="H983" i="2" s="1"/>
  <c r="I983" i="2" s="1"/>
  <c r="BA975" i="2"/>
  <c r="AK975" i="2"/>
  <c r="AJ975" i="2"/>
  <c r="Z978" i="2"/>
  <c r="K982" i="2"/>
  <c r="J982" i="2"/>
  <c r="Z977" i="2"/>
  <c r="AA977" i="2"/>
  <c r="O979" i="2"/>
  <c r="P979" i="2" s="1"/>
  <c r="Q979" i="2" s="1"/>
  <c r="R979" i="2" s="1"/>
  <c r="S979" i="2" s="1"/>
  <c r="T979" i="2"/>
  <c r="AB974" i="2"/>
  <c r="AC974" i="2" s="1"/>
  <c r="AD974" i="2" s="1"/>
  <c r="AE974" i="2" s="1"/>
  <c r="AF974" i="2" s="1"/>
  <c r="AG974" i="2"/>
  <c r="AM973" i="2"/>
  <c r="AZ973" i="2"/>
  <c r="AN973" i="2"/>
  <c r="AY972" i="2"/>
  <c r="AU972" i="2"/>
  <c r="AW972" i="2" s="1"/>
  <c r="M980" i="2"/>
  <c r="N980" i="2"/>
  <c r="J1053" i="1"/>
  <c r="K1053" i="1"/>
  <c r="G1054" i="1"/>
  <c r="H1053" i="1"/>
  <c r="I1053" i="1"/>
  <c r="M981" i="2" l="1"/>
  <c r="AL975" i="2"/>
  <c r="AH974" i="2"/>
  <c r="AI974" i="2" s="1"/>
  <c r="AK974" i="2" s="1"/>
  <c r="L982" i="2"/>
  <c r="N982" i="2" s="1"/>
  <c r="K983" i="2"/>
  <c r="J983" i="2"/>
  <c r="AJ974" i="2"/>
  <c r="AB977" i="2"/>
  <c r="AC977" i="2" s="1"/>
  <c r="AD977" i="2" s="1"/>
  <c r="AE977" i="2" s="1"/>
  <c r="AF977" i="2" s="1"/>
  <c r="AH977" i="2" s="1"/>
  <c r="AI977" i="2" s="1"/>
  <c r="AG977" i="2"/>
  <c r="AG978" i="2"/>
  <c r="AB978" i="2"/>
  <c r="AC978" i="2" s="1"/>
  <c r="AD978" i="2" s="1"/>
  <c r="AE978" i="2" s="1"/>
  <c r="AF978" i="2" s="1"/>
  <c r="AH978" i="2" s="1"/>
  <c r="AI978" i="2" s="1"/>
  <c r="A985" i="2"/>
  <c r="B984" i="2"/>
  <c r="C984" i="2" s="1"/>
  <c r="D984" i="2" s="1"/>
  <c r="E984" i="2" s="1"/>
  <c r="F984" i="2" s="1"/>
  <c r="G984" i="2" s="1"/>
  <c r="H984" i="2" s="1"/>
  <c r="I984" i="2" s="1"/>
  <c r="AL976" i="2"/>
  <c r="T980" i="2"/>
  <c r="O980" i="2"/>
  <c r="P980" i="2" s="1"/>
  <c r="Q980" i="2" s="1"/>
  <c r="R980" i="2" s="1"/>
  <c r="S980" i="2" s="1"/>
  <c r="O981" i="2"/>
  <c r="P981" i="2" s="1"/>
  <c r="Q981" i="2" s="1"/>
  <c r="R981" i="2" s="1"/>
  <c r="S981" i="2" s="1"/>
  <c r="T981" i="2"/>
  <c r="AZ975" i="2"/>
  <c r="AM975" i="2"/>
  <c r="AN975" i="2"/>
  <c r="AT973" i="2"/>
  <c r="AX973" i="2" s="1"/>
  <c r="AO973" i="2"/>
  <c r="AP973" i="2" s="1"/>
  <c r="AQ973" i="2" s="1"/>
  <c r="AR973" i="2" s="1"/>
  <c r="AS973" i="2" s="1"/>
  <c r="U979" i="2"/>
  <c r="V979" i="2" s="1"/>
  <c r="G1055" i="1"/>
  <c r="I1054" i="1"/>
  <c r="K1054" i="1"/>
  <c r="H1054" i="1"/>
  <c r="J1054" i="1"/>
  <c r="BA974" i="2" l="1"/>
  <c r="M982" i="2"/>
  <c r="AL974" i="2"/>
  <c r="U980" i="2"/>
  <c r="V980" i="2" s="1"/>
  <c r="X980" i="2" s="1"/>
  <c r="J984" i="2"/>
  <c r="K984" i="2"/>
  <c r="AY973" i="2"/>
  <c r="AU973" i="2"/>
  <c r="AW973" i="2" s="1"/>
  <c r="B985" i="2"/>
  <c r="C985" i="2" s="1"/>
  <c r="D985" i="2" s="1"/>
  <c r="E985" i="2" s="1"/>
  <c r="F985" i="2" s="1"/>
  <c r="G985" i="2" s="1"/>
  <c r="H985" i="2" s="1"/>
  <c r="I985" i="2" s="1"/>
  <c r="A986" i="2"/>
  <c r="AK977" i="2"/>
  <c r="BA977" i="2"/>
  <c r="AJ977" i="2"/>
  <c r="L983" i="2"/>
  <c r="BA978" i="2"/>
  <c r="AK978" i="2"/>
  <c r="AJ978" i="2"/>
  <c r="AM976" i="2"/>
  <c r="AZ976" i="2"/>
  <c r="AN976" i="2"/>
  <c r="AM974" i="2"/>
  <c r="AZ974" i="2"/>
  <c r="AN974" i="2"/>
  <c r="X979" i="2"/>
  <c r="W979" i="2"/>
  <c r="AT975" i="2"/>
  <c r="AX975" i="2" s="1"/>
  <c r="AO975" i="2"/>
  <c r="AP975" i="2" s="1"/>
  <c r="AQ975" i="2" s="1"/>
  <c r="AR975" i="2" s="1"/>
  <c r="AS975" i="2" s="1"/>
  <c r="O982" i="2"/>
  <c r="P982" i="2" s="1"/>
  <c r="Q982" i="2" s="1"/>
  <c r="R982" i="2" s="1"/>
  <c r="S982" i="2" s="1"/>
  <c r="U982" i="2" s="1"/>
  <c r="V982" i="2" s="1"/>
  <c r="T982" i="2"/>
  <c r="U981" i="2"/>
  <c r="V981" i="2" s="1"/>
  <c r="J1055" i="1"/>
  <c r="H1055" i="1"/>
  <c r="I1055" i="1"/>
  <c r="K1055" i="1"/>
  <c r="G1056" i="1"/>
  <c r="W980" i="2" l="1"/>
  <c r="Y980" i="2" s="1"/>
  <c r="L984" i="2"/>
  <c r="J985" i="2"/>
  <c r="K985" i="2"/>
  <c r="W982" i="2"/>
  <c r="X982" i="2"/>
  <c r="M983" i="2"/>
  <c r="N983" i="2"/>
  <c r="M984" i="2"/>
  <c r="N984" i="2"/>
  <c r="AO974" i="2"/>
  <c r="AP974" i="2" s="1"/>
  <c r="AQ974" i="2" s="1"/>
  <c r="AR974" i="2" s="1"/>
  <c r="AS974" i="2" s="1"/>
  <c r="AT974" i="2"/>
  <c r="AX974" i="2" s="1"/>
  <c r="B986" i="2"/>
  <c r="C986" i="2" s="1"/>
  <c r="D986" i="2" s="1"/>
  <c r="E986" i="2" s="1"/>
  <c r="F986" i="2" s="1"/>
  <c r="G986" i="2" s="1"/>
  <c r="H986" i="2" s="1"/>
  <c r="I986" i="2" s="1"/>
  <c r="A987" i="2"/>
  <c r="Y979" i="2"/>
  <c r="X981" i="2"/>
  <c r="W981" i="2"/>
  <c r="AT976" i="2"/>
  <c r="AX976" i="2" s="1"/>
  <c r="AO976" i="2"/>
  <c r="AP976" i="2" s="1"/>
  <c r="AQ976" i="2" s="1"/>
  <c r="AR976" i="2" s="1"/>
  <c r="AS976" i="2" s="1"/>
  <c r="AY975" i="2"/>
  <c r="AU975" i="2"/>
  <c r="AW975" i="2" s="1"/>
  <c r="AL978" i="2"/>
  <c r="AL977" i="2"/>
  <c r="G1057" i="1"/>
  <c r="J1056" i="1"/>
  <c r="K1056" i="1"/>
  <c r="H1056" i="1"/>
  <c r="I1056" i="1"/>
  <c r="Z980" i="2" l="1"/>
  <c r="AA980" i="2"/>
  <c r="AG980" i="2" s="1"/>
  <c r="L985" i="2"/>
  <c r="Y982" i="2"/>
  <c r="AA982" i="2" s="1"/>
  <c r="O984" i="2"/>
  <c r="P984" i="2" s="1"/>
  <c r="Q984" i="2" s="1"/>
  <c r="R984" i="2" s="1"/>
  <c r="S984" i="2" s="1"/>
  <c r="T984" i="2"/>
  <c r="AZ977" i="2"/>
  <c r="AM977" i="2"/>
  <c r="AN977" i="2"/>
  <c r="AY976" i="2"/>
  <c r="AU976" i="2"/>
  <c r="AW976" i="2" s="1"/>
  <c r="Z979" i="2"/>
  <c r="AA979" i="2"/>
  <c r="J986" i="2"/>
  <c r="K986" i="2"/>
  <c r="AB980" i="2"/>
  <c r="AC980" i="2" s="1"/>
  <c r="AD980" i="2" s="1"/>
  <c r="AE980" i="2" s="1"/>
  <c r="AF980" i="2" s="1"/>
  <c r="A988" i="2"/>
  <c r="B987" i="2"/>
  <c r="C987" i="2" s="1"/>
  <c r="D987" i="2" s="1"/>
  <c r="E987" i="2" s="1"/>
  <c r="F987" i="2" s="1"/>
  <c r="G987" i="2" s="1"/>
  <c r="H987" i="2" s="1"/>
  <c r="I987" i="2" s="1"/>
  <c r="AY974" i="2"/>
  <c r="AU974" i="2"/>
  <c r="AW974" i="2" s="1"/>
  <c r="T983" i="2"/>
  <c r="O983" i="2"/>
  <c r="P983" i="2" s="1"/>
  <c r="Q983" i="2" s="1"/>
  <c r="R983" i="2" s="1"/>
  <c r="S983" i="2" s="1"/>
  <c r="AZ978" i="2"/>
  <c r="AM978" i="2"/>
  <c r="AN978" i="2"/>
  <c r="M985" i="2"/>
  <c r="N985" i="2"/>
  <c r="Y981" i="2"/>
  <c r="G1058" i="1"/>
  <c r="K1057" i="1"/>
  <c r="J1057" i="1"/>
  <c r="I1057" i="1"/>
  <c r="H1057" i="1"/>
  <c r="Z982" i="2" l="1"/>
  <c r="U984" i="2"/>
  <c r="V984" i="2" s="1"/>
  <c r="K987" i="2"/>
  <c r="J987" i="2"/>
  <c r="Z981" i="2"/>
  <c r="AA981" i="2"/>
  <c r="AT978" i="2"/>
  <c r="AX978" i="2" s="1"/>
  <c r="AO978" i="2"/>
  <c r="AP978" i="2" s="1"/>
  <c r="AQ978" i="2" s="1"/>
  <c r="AR978" i="2" s="1"/>
  <c r="AS978" i="2" s="1"/>
  <c r="B988" i="2"/>
  <c r="C988" i="2" s="1"/>
  <c r="D988" i="2" s="1"/>
  <c r="E988" i="2" s="1"/>
  <c r="F988" i="2" s="1"/>
  <c r="G988" i="2" s="1"/>
  <c r="H988" i="2" s="1"/>
  <c r="I988" i="2" s="1"/>
  <c r="A989" i="2"/>
  <c r="U983" i="2"/>
  <c r="V983" i="2" s="1"/>
  <c r="L986" i="2"/>
  <c r="AB982" i="2"/>
  <c r="AC982" i="2" s="1"/>
  <c r="AD982" i="2" s="1"/>
  <c r="AE982" i="2" s="1"/>
  <c r="AF982" i="2" s="1"/>
  <c r="AG982" i="2"/>
  <c r="W984" i="2"/>
  <c r="X984" i="2"/>
  <c r="O985" i="2"/>
  <c r="P985" i="2" s="1"/>
  <c r="Q985" i="2" s="1"/>
  <c r="R985" i="2" s="1"/>
  <c r="S985" i="2" s="1"/>
  <c r="T985" i="2"/>
  <c r="AB979" i="2"/>
  <c r="AC979" i="2" s="1"/>
  <c r="AD979" i="2" s="1"/>
  <c r="AE979" i="2" s="1"/>
  <c r="AF979" i="2" s="1"/>
  <c r="AH979" i="2" s="1"/>
  <c r="AI979" i="2" s="1"/>
  <c r="AG979" i="2"/>
  <c r="AO977" i="2"/>
  <c r="AP977" i="2" s="1"/>
  <c r="AQ977" i="2" s="1"/>
  <c r="AR977" i="2" s="1"/>
  <c r="AS977" i="2" s="1"/>
  <c r="AT977" i="2"/>
  <c r="AX977" i="2" s="1"/>
  <c r="AH980" i="2"/>
  <c r="AI980" i="2" s="1"/>
  <c r="K1058" i="1"/>
  <c r="G1059" i="1"/>
  <c r="J1058" i="1"/>
  <c r="I1058" i="1"/>
  <c r="H1058" i="1"/>
  <c r="AH982" i="2" l="1"/>
  <c r="AI982" i="2" s="1"/>
  <c r="U985" i="2"/>
  <c r="V985" i="2" s="1"/>
  <c r="Y984" i="2"/>
  <c r="AA984" i="2" s="1"/>
  <c r="K988" i="2"/>
  <c r="J988" i="2"/>
  <c r="BA979" i="2"/>
  <c r="AJ979" i="2"/>
  <c r="AK979" i="2"/>
  <c r="X983" i="2"/>
  <c r="W983" i="2"/>
  <c r="M986" i="2"/>
  <c r="N986" i="2"/>
  <c r="AY978" i="2"/>
  <c r="AU978" i="2"/>
  <c r="AW978" i="2" s="1"/>
  <c r="L987" i="2"/>
  <c r="Z984" i="2"/>
  <c r="AY977" i="2"/>
  <c r="AU977" i="2"/>
  <c r="AW977" i="2" s="1"/>
  <c r="BA982" i="2"/>
  <c r="AK982" i="2"/>
  <c r="AJ982" i="2"/>
  <c r="AB981" i="2"/>
  <c r="AC981" i="2" s="1"/>
  <c r="AD981" i="2" s="1"/>
  <c r="AE981" i="2" s="1"/>
  <c r="AF981" i="2" s="1"/>
  <c r="AG981" i="2"/>
  <c r="AK980" i="2"/>
  <c r="BA980" i="2"/>
  <c r="AJ980" i="2"/>
  <c r="W985" i="2"/>
  <c r="X985" i="2"/>
  <c r="A990" i="2"/>
  <c r="B989" i="2"/>
  <c r="C989" i="2" s="1"/>
  <c r="D989" i="2" s="1"/>
  <c r="E989" i="2" s="1"/>
  <c r="F989" i="2" s="1"/>
  <c r="G989" i="2" s="1"/>
  <c r="H989" i="2" s="1"/>
  <c r="I989" i="2" s="1"/>
  <c r="I1059" i="1"/>
  <c r="H1059" i="1"/>
  <c r="G1060" i="1"/>
  <c r="J1059" i="1"/>
  <c r="K1059" i="1"/>
  <c r="AL980" i="2" l="1"/>
  <c r="Y985" i="2"/>
  <c r="K989" i="2"/>
  <c r="J989" i="2"/>
  <c r="Z985" i="2"/>
  <c r="AA985" i="2"/>
  <c r="AG984" i="2"/>
  <c r="AB984" i="2"/>
  <c r="AC984" i="2" s="1"/>
  <c r="AD984" i="2" s="1"/>
  <c r="AE984" i="2" s="1"/>
  <c r="AF984" i="2" s="1"/>
  <c r="L988" i="2"/>
  <c r="A991" i="2"/>
  <c r="B990" i="2"/>
  <c r="C990" i="2" s="1"/>
  <c r="D990" i="2" s="1"/>
  <c r="E990" i="2" s="1"/>
  <c r="F990" i="2" s="1"/>
  <c r="G990" i="2" s="1"/>
  <c r="H990" i="2" s="1"/>
  <c r="I990" i="2" s="1"/>
  <c r="AL982" i="2"/>
  <c r="Y983" i="2"/>
  <c r="AZ980" i="2"/>
  <c r="AM980" i="2"/>
  <c r="AN980" i="2"/>
  <c r="M987" i="2"/>
  <c r="N987" i="2"/>
  <c r="T986" i="2"/>
  <c r="O986" i="2"/>
  <c r="P986" i="2" s="1"/>
  <c r="Q986" i="2" s="1"/>
  <c r="R986" i="2" s="1"/>
  <c r="S986" i="2" s="1"/>
  <c r="AH981" i="2"/>
  <c r="AI981" i="2" s="1"/>
  <c r="AL979" i="2"/>
  <c r="I1060" i="1"/>
  <c r="K1060" i="1"/>
  <c r="J1060" i="1"/>
  <c r="G1061" i="1"/>
  <c r="H1060" i="1"/>
  <c r="K990" i="2" l="1"/>
  <c r="J990" i="2"/>
  <c r="AZ982" i="2"/>
  <c r="AM982" i="2"/>
  <c r="AN982" i="2"/>
  <c r="U986" i="2"/>
  <c r="V986" i="2" s="1"/>
  <c r="AH984" i="2"/>
  <c r="AI984" i="2" s="1"/>
  <c r="L989" i="2"/>
  <c r="AO980" i="2"/>
  <c r="AP980" i="2" s="1"/>
  <c r="AQ980" i="2" s="1"/>
  <c r="AR980" i="2" s="1"/>
  <c r="AS980" i="2" s="1"/>
  <c r="AT980" i="2"/>
  <c r="AX980" i="2" s="1"/>
  <c r="AK981" i="2"/>
  <c r="AJ981" i="2"/>
  <c r="BA981" i="2"/>
  <c r="T987" i="2"/>
  <c r="O987" i="2"/>
  <c r="P987" i="2" s="1"/>
  <c r="Q987" i="2" s="1"/>
  <c r="R987" i="2" s="1"/>
  <c r="S987" i="2" s="1"/>
  <c r="Z983" i="2"/>
  <c r="AA983" i="2"/>
  <c r="M988" i="2"/>
  <c r="N988" i="2"/>
  <c r="AB985" i="2"/>
  <c r="AC985" i="2" s="1"/>
  <c r="AD985" i="2" s="1"/>
  <c r="AE985" i="2" s="1"/>
  <c r="AF985" i="2" s="1"/>
  <c r="AG985" i="2"/>
  <c r="AM979" i="2"/>
  <c r="AZ979" i="2"/>
  <c r="AN979" i="2"/>
  <c r="A992" i="2"/>
  <c r="B991" i="2"/>
  <c r="C991" i="2" s="1"/>
  <c r="D991" i="2" s="1"/>
  <c r="E991" i="2" s="1"/>
  <c r="F991" i="2" s="1"/>
  <c r="G991" i="2" s="1"/>
  <c r="H991" i="2" s="1"/>
  <c r="I991" i="2" s="1"/>
  <c r="G1062" i="1"/>
  <c r="I1061" i="1"/>
  <c r="J1061" i="1"/>
  <c r="H1061" i="1"/>
  <c r="K1061" i="1"/>
  <c r="J991" i="2" l="1"/>
  <c r="K991" i="2"/>
  <c r="B992" i="2"/>
  <c r="C992" i="2" s="1"/>
  <c r="D992" i="2" s="1"/>
  <c r="E992" i="2" s="1"/>
  <c r="F992" i="2" s="1"/>
  <c r="G992" i="2" s="1"/>
  <c r="H992" i="2" s="1"/>
  <c r="I992" i="2" s="1"/>
  <c r="A993" i="2"/>
  <c r="AY980" i="2"/>
  <c r="AU980" i="2"/>
  <c r="AW980" i="2" s="1"/>
  <c r="AT979" i="2"/>
  <c r="AX979" i="2" s="1"/>
  <c r="AO979" i="2"/>
  <c r="AP979" i="2" s="1"/>
  <c r="AQ979" i="2" s="1"/>
  <c r="AR979" i="2" s="1"/>
  <c r="AS979" i="2" s="1"/>
  <c r="X986" i="2"/>
  <c r="W986" i="2"/>
  <c r="Y986" i="2" s="1"/>
  <c r="BA984" i="2"/>
  <c r="AJ984" i="2"/>
  <c r="AK984" i="2"/>
  <c r="U987" i="2"/>
  <c r="V987" i="2" s="1"/>
  <c r="O988" i="2"/>
  <c r="P988" i="2" s="1"/>
  <c r="Q988" i="2" s="1"/>
  <c r="R988" i="2" s="1"/>
  <c r="S988" i="2" s="1"/>
  <c r="T988" i="2"/>
  <c r="AB983" i="2"/>
  <c r="AC983" i="2" s="1"/>
  <c r="AD983" i="2" s="1"/>
  <c r="AE983" i="2" s="1"/>
  <c r="AF983" i="2" s="1"/>
  <c r="AG983" i="2"/>
  <c r="M989" i="2"/>
  <c r="N989" i="2"/>
  <c r="AT982" i="2"/>
  <c r="AX982" i="2" s="1"/>
  <c r="AO982" i="2"/>
  <c r="AP982" i="2" s="1"/>
  <c r="AQ982" i="2" s="1"/>
  <c r="AR982" i="2" s="1"/>
  <c r="AS982" i="2" s="1"/>
  <c r="L990" i="2"/>
  <c r="AH985" i="2"/>
  <c r="AI985" i="2" s="1"/>
  <c r="AL981" i="2"/>
  <c r="H1062" i="1"/>
  <c r="I1062" i="1"/>
  <c r="J1062" i="1"/>
  <c r="K1062" i="1"/>
  <c r="G1063" i="1"/>
  <c r="U988" i="2" l="1"/>
  <c r="V988" i="2" s="1"/>
  <c r="AL984" i="2"/>
  <c r="AZ984" i="2" s="1"/>
  <c r="L991" i="2"/>
  <c r="AY982" i="2"/>
  <c r="AU982" i="2"/>
  <c r="AW982" i="2" s="1"/>
  <c r="X987" i="2"/>
  <c r="W987" i="2"/>
  <c r="A994" i="2"/>
  <c r="B993" i="2"/>
  <c r="C993" i="2" s="1"/>
  <c r="D993" i="2" s="1"/>
  <c r="E993" i="2" s="1"/>
  <c r="F993" i="2" s="1"/>
  <c r="G993" i="2" s="1"/>
  <c r="H993" i="2" s="1"/>
  <c r="I993" i="2" s="1"/>
  <c r="M991" i="2"/>
  <c r="N991" i="2"/>
  <c r="M990" i="2"/>
  <c r="N990" i="2"/>
  <c r="O989" i="2"/>
  <c r="P989" i="2" s="1"/>
  <c r="Q989" i="2" s="1"/>
  <c r="R989" i="2" s="1"/>
  <c r="S989" i="2" s="1"/>
  <c r="T989" i="2"/>
  <c r="AM984" i="2"/>
  <c r="AY979" i="2"/>
  <c r="AU979" i="2"/>
  <c r="AW979" i="2" s="1"/>
  <c r="K992" i="2"/>
  <c r="J992" i="2"/>
  <c r="Z986" i="2"/>
  <c r="AA986" i="2"/>
  <c r="X988" i="2"/>
  <c r="W988" i="2"/>
  <c r="AK985" i="2"/>
  <c r="BA985" i="2"/>
  <c r="AJ985" i="2"/>
  <c r="AL985" i="2" s="1"/>
  <c r="AM981" i="2"/>
  <c r="AZ981" i="2"/>
  <c r="AN981" i="2"/>
  <c r="AH983" i="2"/>
  <c r="AI983" i="2" s="1"/>
  <c r="G1064" i="1"/>
  <c r="K1063" i="1"/>
  <c r="J1063" i="1"/>
  <c r="I1063" i="1"/>
  <c r="H1063" i="1"/>
  <c r="U989" i="2" l="1"/>
  <c r="V989" i="2" s="1"/>
  <c r="AN984" i="2"/>
  <c r="Y987" i="2"/>
  <c r="AM985" i="2"/>
  <c r="AZ985" i="2"/>
  <c r="AN985" i="2"/>
  <c r="X989" i="2"/>
  <c r="W989" i="2"/>
  <c r="Y989" i="2" s="1"/>
  <c r="T991" i="2"/>
  <c r="O991" i="2"/>
  <c r="P991" i="2" s="1"/>
  <c r="Q991" i="2" s="1"/>
  <c r="R991" i="2" s="1"/>
  <c r="S991" i="2" s="1"/>
  <c r="AG986" i="2"/>
  <c r="AB986" i="2"/>
  <c r="AC986" i="2" s="1"/>
  <c r="AD986" i="2" s="1"/>
  <c r="AE986" i="2" s="1"/>
  <c r="AF986" i="2" s="1"/>
  <c r="AH986" i="2" s="1"/>
  <c r="AI986" i="2" s="1"/>
  <c r="Y988" i="2"/>
  <c r="BA983" i="2"/>
  <c r="AK983" i="2"/>
  <c r="AJ983" i="2"/>
  <c r="B994" i="2"/>
  <c r="C994" i="2" s="1"/>
  <c r="D994" i="2" s="1"/>
  <c r="E994" i="2" s="1"/>
  <c r="F994" i="2" s="1"/>
  <c r="G994" i="2" s="1"/>
  <c r="H994" i="2" s="1"/>
  <c r="I994" i="2" s="1"/>
  <c r="A995" i="2"/>
  <c r="AO981" i="2"/>
  <c r="AP981" i="2" s="1"/>
  <c r="AQ981" i="2" s="1"/>
  <c r="AR981" i="2" s="1"/>
  <c r="AS981" i="2" s="1"/>
  <c r="AT981" i="2"/>
  <c r="AX981" i="2" s="1"/>
  <c r="K993" i="2"/>
  <c r="J993" i="2"/>
  <c r="AT984" i="2"/>
  <c r="AX984" i="2" s="1"/>
  <c r="AO984" i="2"/>
  <c r="AP984" i="2" s="1"/>
  <c r="AQ984" i="2" s="1"/>
  <c r="AR984" i="2" s="1"/>
  <c r="AS984" i="2" s="1"/>
  <c r="O990" i="2"/>
  <c r="P990" i="2" s="1"/>
  <c r="Q990" i="2" s="1"/>
  <c r="R990" i="2" s="1"/>
  <c r="S990" i="2" s="1"/>
  <c r="U990" i="2" s="1"/>
  <c r="V990" i="2" s="1"/>
  <c r="T990" i="2"/>
  <c r="Z987" i="2"/>
  <c r="AA987" i="2"/>
  <c r="L992" i="2"/>
  <c r="J1064" i="1"/>
  <c r="G1065" i="1"/>
  <c r="I1064" i="1"/>
  <c r="K1064" i="1"/>
  <c r="H1064" i="1"/>
  <c r="AL983" i="2" l="1"/>
  <c r="K994" i="2"/>
  <c r="J994" i="2"/>
  <c r="BA986" i="2"/>
  <c r="AJ986" i="2"/>
  <c r="AK986" i="2"/>
  <c r="Z989" i="2"/>
  <c r="AA989" i="2"/>
  <c r="AT985" i="2"/>
  <c r="AX985" i="2" s="1"/>
  <c r="AO985" i="2"/>
  <c r="AP985" i="2" s="1"/>
  <c r="AQ985" i="2" s="1"/>
  <c r="AR985" i="2" s="1"/>
  <c r="AS985" i="2" s="1"/>
  <c r="M992" i="2"/>
  <c r="N992" i="2"/>
  <c r="Z988" i="2"/>
  <c r="AA988" i="2"/>
  <c r="B995" i="2"/>
  <c r="C995" i="2" s="1"/>
  <c r="D995" i="2" s="1"/>
  <c r="E995" i="2" s="1"/>
  <c r="F995" i="2" s="1"/>
  <c r="G995" i="2" s="1"/>
  <c r="H995" i="2" s="1"/>
  <c r="I995" i="2" s="1"/>
  <c r="A996" i="2"/>
  <c r="L993" i="2"/>
  <c r="U991" i="2"/>
  <c r="V991" i="2" s="1"/>
  <c r="AY984" i="2"/>
  <c r="AU984" i="2"/>
  <c r="AW984" i="2" s="1"/>
  <c r="AM983" i="2"/>
  <c r="AZ983" i="2"/>
  <c r="AN983" i="2"/>
  <c r="W990" i="2"/>
  <c r="X990" i="2"/>
  <c r="AG987" i="2"/>
  <c r="AB987" i="2"/>
  <c r="AC987" i="2" s="1"/>
  <c r="AD987" i="2" s="1"/>
  <c r="AE987" i="2" s="1"/>
  <c r="AF987" i="2" s="1"/>
  <c r="AH987" i="2" s="1"/>
  <c r="AI987" i="2" s="1"/>
  <c r="AY981" i="2"/>
  <c r="AU981" i="2"/>
  <c r="AW981" i="2" s="1"/>
  <c r="K1065" i="1"/>
  <c r="H1065" i="1"/>
  <c r="J1065" i="1"/>
  <c r="I1065" i="1"/>
  <c r="G1066" i="1"/>
  <c r="Y990" i="2" l="1"/>
  <c r="K995" i="2"/>
  <c r="J995" i="2"/>
  <c r="AY985" i="2"/>
  <c r="AU985" i="2"/>
  <c r="AW985" i="2" s="1"/>
  <c r="Z990" i="2"/>
  <c r="AA990" i="2"/>
  <c r="AT983" i="2"/>
  <c r="AX983" i="2" s="1"/>
  <c r="AO983" i="2"/>
  <c r="AP983" i="2" s="1"/>
  <c r="AQ983" i="2" s="1"/>
  <c r="AR983" i="2" s="1"/>
  <c r="AS983" i="2" s="1"/>
  <c r="M993" i="2"/>
  <c r="N993" i="2"/>
  <c r="B996" i="2"/>
  <c r="C996" i="2" s="1"/>
  <c r="D996" i="2" s="1"/>
  <c r="E996" i="2" s="1"/>
  <c r="F996" i="2" s="1"/>
  <c r="G996" i="2" s="1"/>
  <c r="H996" i="2" s="1"/>
  <c r="I996" i="2" s="1"/>
  <c r="A997" i="2"/>
  <c r="L994" i="2"/>
  <c r="AK987" i="2"/>
  <c r="AJ987" i="2"/>
  <c r="BA987" i="2"/>
  <c r="O992" i="2"/>
  <c r="P992" i="2" s="1"/>
  <c r="Q992" i="2" s="1"/>
  <c r="R992" i="2" s="1"/>
  <c r="S992" i="2" s="1"/>
  <c r="T992" i="2"/>
  <c r="AB989" i="2"/>
  <c r="AC989" i="2" s="1"/>
  <c r="AD989" i="2" s="1"/>
  <c r="AE989" i="2" s="1"/>
  <c r="AF989" i="2" s="1"/>
  <c r="AH989" i="2" s="1"/>
  <c r="AI989" i="2" s="1"/>
  <c r="AG989" i="2"/>
  <c r="X991" i="2"/>
  <c r="W991" i="2"/>
  <c r="AG988" i="2"/>
  <c r="AB988" i="2"/>
  <c r="AC988" i="2" s="1"/>
  <c r="AD988" i="2" s="1"/>
  <c r="AE988" i="2" s="1"/>
  <c r="AF988" i="2" s="1"/>
  <c r="AL986" i="2"/>
  <c r="J1066" i="1"/>
  <c r="H1066" i="1"/>
  <c r="K1066" i="1"/>
  <c r="I1066" i="1"/>
  <c r="G1067" i="1"/>
  <c r="Y991" i="2" l="1"/>
  <c r="AJ989" i="2"/>
  <c r="AK989" i="2"/>
  <c r="BA989" i="2"/>
  <c r="AL987" i="2"/>
  <c r="L995" i="2"/>
  <c r="J996" i="2"/>
  <c r="K996" i="2"/>
  <c r="O993" i="2"/>
  <c r="P993" i="2" s="1"/>
  <c r="Q993" i="2" s="1"/>
  <c r="R993" i="2" s="1"/>
  <c r="S993" i="2" s="1"/>
  <c r="T993" i="2"/>
  <c r="AH988" i="2"/>
  <c r="AI988" i="2" s="1"/>
  <c r="Z991" i="2"/>
  <c r="AA991" i="2"/>
  <c r="AB990" i="2"/>
  <c r="AC990" i="2" s="1"/>
  <c r="AD990" i="2" s="1"/>
  <c r="AE990" i="2" s="1"/>
  <c r="AF990" i="2" s="1"/>
  <c r="AG990" i="2"/>
  <c r="AZ986" i="2"/>
  <c r="AM986" i="2"/>
  <c r="AN986" i="2"/>
  <c r="M994" i="2"/>
  <c r="N994" i="2"/>
  <c r="A998" i="2"/>
  <c r="B997" i="2"/>
  <c r="C997" i="2" s="1"/>
  <c r="D997" i="2" s="1"/>
  <c r="E997" i="2" s="1"/>
  <c r="F997" i="2" s="1"/>
  <c r="G997" i="2" s="1"/>
  <c r="H997" i="2" s="1"/>
  <c r="I997" i="2" s="1"/>
  <c r="AY983" i="2"/>
  <c r="AU983" i="2"/>
  <c r="AW983" i="2" s="1"/>
  <c r="U992" i="2"/>
  <c r="V992" i="2" s="1"/>
  <c r="J1067" i="1"/>
  <c r="G1068" i="1"/>
  <c r="H1067" i="1"/>
  <c r="I1067" i="1"/>
  <c r="K1067" i="1"/>
  <c r="L996" i="2" l="1"/>
  <c r="AH990" i="2"/>
  <c r="AI990" i="2" s="1"/>
  <c r="AL989" i="2"/>
  <c r="AZ989" i="2" s="1"/>
  <c r="J997" i="2"/>
  <c r="K997" i="2"/>
  <c r="AM989" i="2"/>
  <c r="AN989" i="2"/>
  <c r="O994" i="2"/>
  <c r="P994" i="2" s="1"/>
  <c r="Q994" i="2" s="1"/>
  <c r="R994" i="2" s="1"/>
  <c r="S994" i="2" s="1"/>
  <c r="U994" i="2" s="1"/>
  <c r="V994" i="2" s="1"/>
  <c r="T994" i="2"/>
  <c r="BA988" i="2"/>
  <c r="AJ988" i="2"/>
  <c r="AK988" i="2"/>
  <c r="M996" i="2"/>
  <c r="N996" i="2"/>
  <c r="W992" i="2"/>
  <c r="X992" i="2"/>
  <c r="AB991" i="2"/>
  <c r="AC991" i="2" s="1"/>
  <c r="AD991" i="2" s="1"/>
  <c r="AE991" i="2" s="1"/>
  <c r="AF991" i="2" s="1"/>
  <c r="AG991" i="2"/>
  <c r="AJ990" i="2"/>
  <c r="BA990" i="2"/>
  <c r="AK990" i="2"/>
  <c r="M995" i="2"/>
  <c r="N995" i="2"/>
  <c r="B998" i="2"/>
  <c r="C998" i="2" s="1"/>
  <c r="D998" i="2" s="1"/>
  <c r="E998" i="2" s="1"/>
  <c r="F998" i="2" s="1"/>
  <c r="G998" i="2" s="1"/>
  <c r="H998" i="2" s="1"/>
  <c r="I998" i="2" s="1"/>
  <c r="A999" i="2"/>
  <c r="AT986" i="2"/>
  <c r="AX986" i="2" s="1"/>
  <c r="AO986" i="2"/>
  <c r="AP986" i="2" s="1"/>
  <c r="AQ986" i="2" s="1"/>
  <c r="AR986" i="2" s="1"/>
  <c r="AS986" i="2" s="1"/>
  <c r="AZ987" i="2"/>
  <c r="AM987" i="2"/>
  <c r="AN987" i="2"/>
  <c r="U993" i="2"/>
  <c r="V993" i="2" s="1"/>
  <c r="I1068" i="1"/>
  <c r="H1068" i="1"/>
  <c r="J1068" i="1"/>
  <c r="K1068" i="1"/>
  <c r="G1069" i="1"/>
  <c r="AH991" i="2" l="1"/>
  <c r="AI991" i="2" s="1"/>
  <c r="AL990" i="2"/>
  <c r="AL988" i="2"/>
  <c r="Y992" i="2"/>
  <c r="L997" i="2"/>
  <c r="J998" i="2"/>
  <c r="K998" i="2"/>
  <c r="Z992" i="2"/>
  <c r="AA992" i="2"/>
  <c r="X994" i="2"/>
  <c r="W994" i="2"/>
  <c r="AM988" i="2"/>
  <c r="AZ988" i="2"/>
  <c r="AN988" i="2"/>
  <c r="B999" i="2"/>
  <c r="C999" i="2" s="1"/>
  <c r="D999" i="2" s="1"/>
  <c r="E999" i="2" s="1"/>
  <c r="F999" i="2" s="1"/>
  <c r="G999" i="2" s="1"/>
  <c r="H999" i="2" s="1"/>
  <c r="I999" i="2" s="1"/>
  <c r="A1000" i="2"/>
  <c r="AK991" i="2"/>
  <c r="AJ991" i="2"/>
  <c r="BA991" i="2"/>
  <c r="O996" i="2"/>
  <c r="P996" i="2" s="1"/>
  <c r="Q996" i="2" s="1"/>
  <c r="R996" i="2" s="1"/>
  <c r="S996" i="2" s="1"/>
  <c r="T996" i="2"/>
  <c r="AM990" i="2"/>
  <c r="AZ990" i="2"/>
  <c r="AN990" i="2"/>
  <c r="M997" i="2"/>
  <c r="N997" i="2"/>
  <c r="AT987" i="2"/>
  <c r="AX987" i="2" s="1"/>
  <c r="AO987" i="2"/>
  <c r="AP987" i="2" s="1"/>
  <c r="AQ987" i="2" s="1"/>
  <c r="AR987" i="2" s="1"/>
  <c r="AS987" i="2" s="1"/>
  <c r="X993" i="2"/>
  <c r="W993" i="2"/>
  <c r="AY986" i="2"/>
  <c r="AU986" i="2"/>
  <c r="AW986" i="2" s="1"/>
  <c r="T995" i="2"/>
  <c r="O995" i="2"/>
  <c r="P995" i="2" s="1"/>
  <c r="Q995" i="2" s="1"/>
  <c r="R995" i="2" s="1"/>
  <c r="S995" i="2" s="1"/>
  <c r="AT989" i="2"/>
  <c r="AX989" i="2" s="1"/>
  <c r="AO989" i="2"/>
  <c r="AP989" i="2" s="1"/>
  <c r="AQ989" i="2" s="1"/>
  <c r="AR989" i="2" s="1"/>
  <c r="AS989" i="2" s="1"/>
  <c r="I1069" i="1"/>
  <c r="K1069" i="1"/>
  <c r="H1069" i="1"/>
  <c r="G1070" i="1"/>
  <c r="J1069" i="1"/>
  <c r="U996" i="2" l="1"/>
  <c r="V996" i="2" s="1"/>
  <c r="U995" i="2"/>
  <c r="V995" i="2" s="1"/>
  <c r="W995" i="2" s="1"/>
  <c r="L998" i="2"/>
  <c r="M998" i="2" s="1"/>
  <c r="J999" i="2"/>
  <c r="K999" i="2"/>
  <c r="AY989" i="2"/>
  <c r="AU989" i="2"/>
  <c r="AW989" i="2" s="1"/>
  <c r="W996" i="2"/>
  <c r="X996" i="2"/>
  <c r="Y994" i="2"/>
  <c r="AY987" i="2"/>
  <c r="AU987" i="2"/>
  <c r="AW987" i="2" s="1"/>
  <c r="T997" i="2"/>
  <c r="O997" i="2"/>
  <c r="P997" i="2" s="1"/>
  <c r="Q997" i="2" s="1"/>
  <c r="R997" i="2" s="1"/>
  <c r="S997" i="2" s="1"/>
  <c r="U997" i="2" s="1"/>
  <c r="V997" i="2" s="1"/>
  <c r="AO988" i="2"/>
  <c r="AP988" i="2" s="1"/>
  <c r="AQ988" i="2" s="1"/>
  <c r="AR988" i="2" s="1"/>
  <c r="AS988" i="2" s="1"/>
  <c r="AT988" i="2"/>
  <c r="AX988" i="2" s="1"/>
  <c r="AB992" i="2"/>
  <c r="AC992" i="2" s="1"/>
  <c r="AD992" i="2" s="1"/>
  <c r="AE992" i="2" s="1"/>
  <c r="AF992" i="2" s="1"/>
  <c r="AG992" i="2"/>
  <c r="X995" i="2"/>
  <c r="AT990" i="2"/>
  <c r="AX990" i="2" s="1"/>
  <c r="AO990" i="2"/>
  <c r="AP990" i="2" s="1"/>
  <c r="AQ990" i="2" s="1"/>
  <c r="AR990" i="2" s="1"/>
  <c r="AS990" i="2" s="1"/>
  <c r="B1000" i="2"/>
  <c r="C1000" i="2" s="1"/>
  <c r="D1000" i="2" s="1"/>
  <c r="E1000" i="2" s="1"/>
  <c r="F1000" i="2" s="1"/>
  <c r="G1000" i="2" s="1"/>
  <c r="H1000" i="2" s="1"/>
  <c r="I1000" i="2" s="1"/>
  <c r="A1001" i="2"/>
  <c r="Y993" i="2"/>
  <c r="AL991" i="2"/>
  <c r="H1070" i="1"/>
  <c r="J1070" i="1"/>
  <c r="I1070" i="1"/>
  <c r="K1070" i="1"/>
  <c r="G1071" i="1"/>
  <c r="N998" i="2" l="1"/>
  <c r="AH992" i="2"/>
  <c r="AI992" i="2" s="1"/>
  <c r="Y996" i="2"/>
  <c r="L999" i="2"/>
  <c r="Y995" i="2"/>
  <c r="AA995" i="2" s="1"/>
  <c r="AY990" i="2"/>
  <c r="AU990" i="2"/>
  <c r="AW990" i="2" s="1"/>
  <c r="Z996" i="2"/>
  <c r="AA996" i="2"/>
  <c r="AK992" i="2"/>
  <c r="BA992" i="2"/>
  <c r="AJ992" i="2"/>
  <c r="M999" i="2"/>
  <c r="N999" i="2"/>
  <c r="W997" i="2"/>
  <c r="X997" i="2"/>
  <c r="Z994" i="2"/>
  <c r="AA994" i="2"/>
  <c r="J1000" i="2"/>
  <c r="K1000" i="2"/>
  <c r="Z993" i="2"/>
  <c r="AA993" i="2"/>
  <c r="AZ991" i="2"/>
  <c r="AM991" i="2"/>
  <c r="AN991" i="2"/>
  <c r="B1001" i="2"/>
  <c r="C1001" i="2" s="1"/>
  <c r="D1001" i="2" s="1"/>
  <c r="E1001" i="2" s="1"/>
  <c r="F1001" i="2" s="1"/>
  <c r="G1001" i="2" s="1"/>
  <c r="H1001" i="2" s="1"/>
  <c r="I1001" i="2" s="1"/>
  <c r="A1002" i="2"/>
  <c r="O998" i="2"/>
  <c r="P998" i="2" s="1"/>
  <c r="Q998" i="2" s="1"/>
  <c r="R998" i="2" s="1"/>
  <c r="S998" i="2" s="1"/>
  <c r="T998" i="2"/>
  <c r="AY988" i="2"/>
  <c r="AU988" i="2"/>
  <c r="AW988" i="2" s="1"/>
  <c r="K1071" i="1"/>
  <c r="J1071" i="1"/>
  <c r="H1071" i="1"/>
  <c r="G1072" i="1"/>
  <c r="I1071" i="1"/>
  <c r="Z995" i="2" l="1"/>
  <c r="AL992" i="2"/>
  <c r="U998" i="2"/>
  <c r="V998" i="2" s="1"/>
  <c r="X998" i="2" s="1"/>
  <c r="J1001" i="2"/>
  <c r="K1001" i="2"/>
  <c r="AZ992" i="2"/>
  <c r="AM992" i="2"/>
  <c r="AN992" i="2"/>
  <c r="AB995" i="2"/>
  <c r="AC995" i="2" s="1"/>
  <c r="AD995" i="2" s="1"/>
  <c r="AE995" i="2" s="1"/>
  <c r="AF995" i="2" s="1"/>
  <c r="AH995" i="2" s="1"/>
  <c r="AI995" i="2" s="1"/>
  <c r="AG995" i="2"/>
  <c r="AB993" i="2"/>
  <c r="AC993" i="2" s="1"/>
  <c r="AD993" i="2" s="1"/>
  <c r="AE993" i="2" s="1"/>
  <c r="AF993" i="2" s="1"/>
  <c r="AG993" i="2"/>
  <c r="AB994" i="2"/>
  <c r="AC994" i="2" s="1"/>
  <c r="AD994" i="2" s="1"/>
  <c r="AE994" i="2" s="1"/>
  <c r="AF994" i="2" s="1"/>
  <c r="AG994" i="2"/>
  <c r="T999" i="2"/>
  <c r="O999" i="2"/>
  <c r="P999" i="2" s="1"/>
  <c r="Q999" i="2" s="1"/>
  <c r="R999" i="2" s="1"/>
  <c r="S999" i="2" s="1"/>
  <c r="U999" i="2" s="1"/>
  <c r="V999" i="2" s="1"/>
  <c r="AO991" i="2"/>
  <c r="AP991" i="2" s="1"/>
  <c r="AQ991" i="2" s="1"/>
  <c r="AR991" i="2" s="1"/>
  <c r="AS991" i="2" s="1"/>
  <c r="AT991" i="2"/>
  <c r="AX991" i="2" s="1"/>
  <c r="AG996" i="2"/>
  <c r="AB996" i="2"/>
  <c r="AC996" i="2" s="1"/>
  <c r="AD996" i="2" s="1"/>
  <c r="AE996" i="2" s="1"/>
  <c r="AF996" i="2" s="1"/>
  <c r="B1002" i="2"/>
  <c r="C1002" i="2" s="1"/>
  <c r="D1002" i="2" s="1"/>
  <c r="E1002" i="2" s="1"/>
  <c r="F1002" i="2" s="1"/>
  <c r="G1002" i="2" s="1"/>
  <c r="H1002" i="2" s="1"/>
  <c r="I1002" i="2" s="1"/>
  <c r="A1003" i="2"/>
  <c r="L1000" i="2"/>
  <c r="Y997" i="2"/>
  <c r="H1072" i="1"/>
  <c r="K1072" i="1"/>
  <c r="J1072" i="1"/>
  <c r="G1073" i="1"/>
  <c r="I1072" i="1"/>
  <c r="W998" i="2" l="1"/>
  <c r="AH994" i="2"/>
  <c r="AI994" i="2" s="1"/>
  <c r="AH996" i="2"/>
  <c r="AI996" i="2" s="1"/>
  <c r="BA996" i="2" s="1"/>
  <c r="L1001" i="2"/>
  <c r="M1000" i="2"/>
  <c r="N1000" i="2"/>
  <c r="B1003" i="2"/>
  <c r="C1003" i="2" s="1"/>
  <c r="D1003" i="2" s="1"/>
  <c r="E1003" i="2" s="1"/>
  <c r="F1003" i="2" s="1"/>
  <c r="G1003" i="2" s="1"/>
  <c r="H1003" i="2" s="1"/>
  <c r="I1003" i="2" s="1"/>
  <c r="A1004" i="2"/>
  <c r="M1001" i="2"/>
  <c r="N1001" i="2"/>
  <c r="AJ994" i="2"/>
  <c r="AK994" i="2"/>
  <c r="BA994" i="2"/>
  <c r="AJ995" i="2"/>
  <c r="BA995" i="2"/>
  <c r="AK995" i="2"/>
  <c r="Z997" i="2"/>
  <c r="AA997" i="2"/>
  <c r="AY991" i="2"/>
  <c r="AU991" i="2"/>
  <c r="AW991" i="2" s="1"/>
  <c r="Y998" i="2"/>
  <c r="W999" i="2"/>
  <c r="X999" i="2"/>
  <c r="J1002" i="2"/>
  <c r="K1002" i="2"/>
  <c r="AT992" i="2"/>
  <c r="AX992" i="2" s="1"/>
  <c r="AO992" i="2"/>
  <c r="AP992" i="2" s="1"/>
  <c r="AQ992" i="2" s="1"/>
  <c r="AR992" i="2" s="1"/>
  <c r="AS992" i="2" s="1"/>
  <c r="AH993" i="2"/>
  <c r="AI993" i="2" s="1"/>
  <c r="I1073" i="1"/>
  <c r="H1073" i="1"/>
  <c r="J1073" i="1"/>
  <c r="K1073" i="1"/>
  <c r="G1074" i="1"/>
  <c r="AJ996" i="2" l="1"/>
  <c r="AK996" i="2"/>
  <c r="AL995" i="2"/>
  <c r="AY992" i="2"/>
  <c r="AU992" i="2"/>
  <c r="AW992" i="2" s="1"/>
  <c r="AJ993" i="2"/>
  <c r="AK993" i="2"/>
  <c r="BA993" i="2"/>
  <c r="L1002" i="2"/>
  <c r="AL994" i="2"/>
  <c r="AM995" i="2"/>
  <c r="AZ995" i="2"/>
  <c r="AN995" i="2"/>
  <c r="O1000" i="2"/>
  <c r="P1000" i="2" s="1"/>
  <c r="Q1000" i="2" s="1"/>
  <c r="R1000" i="2" s="1"/>
  <c r="S1000" i="2" s="1"/>
  <c r="U1000" i="2" s="1"/>
  <c r="V1000" i="2" s="1"/>
  <c r="T1000" i="2"/>
  <c r="Z998" i="2"/>
  <c r="AA998" i="2"/>
  <c r="AB997" i="2"/>
  <c r="AC997" i="2" s="1"/>
  <c r="AD997" i="2" s="1"/>
  <c r="AE997" i="2" s="1"/>
  <c r="AF997" i="2" s="1"/>
  <c r="AG997" i="2"/>
  <c r="K1003" i="2"/>
  <c r="J1003" i="2"/>
  <c r="O1001" i="2"/>
  <c r="P1001" i="2" s="1"/>
  <c r="Q1001" i="2" s="1"/>
  <c r="R1001" i="2" s="1"/>
  <c r="S1001" i="2" s="1"/>
  <c r="U1001" i="2" s="1"/>
  <c r="V1001" i="2" s="1"/>
  <c r="T1001" i="2"/>
  <c r="B1004" i="2"/>
  <c r="C1004" i="2" s="1"/>
  <c r="D1004" i="2" s="1"/>
  <c r="E1004" i="2" s="1"/>
  <c r="F1004" i="2" s="1"/>
  <c r="G1004" i="2" s="1"/>
  <c r="H1004" i="2" s="1"/>
  <c r="I1004" i="2" s="1"/>
  <c r="A1005" i="2"/>
  <c r="Y999" i="2"/>
  <c r="AL996" i="2"/>
  <c r="G1075" i="1"/>
  <c r="I1074" i="1"/>
  <c r="J1074" i="1"/>
  <c r="H1074" i="1"/>
  <c r="K1074" i="1"/>
  <c r="AH997" i="2" l="1"/>
  <c r="AI997" i="2" s="1"/>
  <c r="AL993" i="2"/>
  <c r="J1004" i="2"/>
  <c r="K1004" i="2"/>
  <c r="AB998" i="2"/>
  <c r="AC998" i="2" s="1"/>
  <c r="AD998" i="2" s="1"/>
  <c r="AE998" i="2" s="1"/>
  <c r="AF998" i="2" s="1"/>
  <c r="AG998" i="2"/>
  <c r="Z999" i="2"/>
  <c r="AA999" i="2"/>
  <c r="A1006" i="2"/>
  <c r="B1005" i="2"/>
  <c r="C1005" i="2" s="1"/>
  <c r="D1005" i="2" s="1"/>
  <c r="E1005" i="2" s="1"/>
  <c r="F1005" i="2" s="1"/>
  <c r="G1005" i="2" s="1"/>
  <c r="H1005" i="2" s="1"/>
  <c r="I1005" i="2" s="1"/>
  <c r="M1002" i="2"/>
  <c r="N1002" i="2"/>
  <c r="L1003" i="2"/>
  <c r="X1001" i="2"/>
  <c r="W1001" i="2"/>
  <c r="X1000" i="2"/>
  <c r="W1000" i="2"/>
  <c r="AM994" i="2"/>
  <c r="AZ994" i="2"/>
  <c r="AN994" i="2"/>
  <c r="AZ993" i="2"/>
  <c r="AM993" i="2"/>
  <c r="AN993" i="2"/>
  <c r="AZ996" i="2"/>
  <c r="AM996" i="2"/>
  <c r="AN996" i="2"/>
  <c r="BA997" i="2"/>
  <c r="AJ997" i="2"/>
  <c r="AK997" i="2"/>
  <c r="AO995" i="2"/>
  <c r="AP995" i="2" s="1"/>
  <c r="AQ995" i="2" s="1"/>
  <c r="AR995" i="2" s="1"/>
  <c r="AS995" i="2" s="1"/>
  <c r="AT995" i="2"/>
  <c r="AX995" i="2" s="1"/>
  <c r="J1075" i="1"/>
  <c r="H1075" i="1"/>
  <c r="G1076" i="1"/>
  <c r="I1075" i="1"/>
  <c r="K1075" i="1"/>
  <c r="AL997" i="2" l="1"/>
  <c r="AH998" i="2"/>
  <c r="AI998" i="2" s="1"/>
  <c r="L1004" i="2"/>
  <c r="AM997" i="2"/>
  <c r="AZ997" i="2"/>
  <c r="AN997" i="2"/>
  <c r="J1005" i="2"/>
  <c r="K1005" i="2"/>
  <c r="AG999" i="2"/>
  <c r="AB999" i="2"/>
  <c r="AC999" i="2" s="1"/>
  <c r="AD999" i="2" s="1"/>
  <c r="AE999" i="2" s="1"/>
  <c r="AF999" i="2" s="1"/>
  <c r="AH999" i="2" s="1"/>
  <c r="AI999" i="2" s="1"/>
  <c r="M1004" i="2"/>
  <c r="N1004" i="2"/>
  <c r="AT996" i="2"/>
  <c r="AX996" i="2" s="1"/>
  <c r="AO996" i="2"/>
  <c r="AP996" i="2" s="1"/>
  <c r="AQ996" i="2" s="1"/>
  <c r="AR996" i="2" s="1"/>
  <c r="AS996" i="2" s="1"/>
  <c r="M1003" i="2"/>
  <c r="N1003" i="2"/>
  <c r="Y1000" i="2"/>
  <c r="AY995" i="2"/>
  <c r="AU995" i="2"/>
  <c r="AW995" i="2" s="1"/>
  <c r="AO993" i="2"/>
  <c r="AP993" i="2" s="1"/>
  <c r="AQ993" i="2" s="1"/>
  <c r="AR993" i="2" s="1"/>
  <c r="AS993" i="2" s="1"/>
  <c r="AT993" i="2"/>
  <c r="AX993" i="2" s="1"/>
  <c r="AT994" i="2"/>
  <c r="AX994" i="2" s="1"/>
  <c r="AO994" i="2"/>
  <c r="AP994" i="2" s="1"/>
  <c r="AQ994" i="2" s="1"/>
  <c r="AR994" i="2" s="1"/>
  <c r="AS994" i="2" s="1"/>
  <c r="A1007" i="2"/>
  <c r="B1006" i="2"/>
  <c r="C1006" i="2" s="1"/>
  <c r="D1006" i="2" s="1"/>
  <c r="E1006" i="2" s="1"/>
  <c r="F1006" i="2" s="1"/>
  <c r="G1006" i="2" s="1"/>
  <c r="H1006" i="2" s="1"/>
  <c r="I1006" i="2" s="1"/>
  <c r="BA998" i="2"/>
  <c r="AK998" i="2"/>
  <c r="AJ998" i="2"/>
  <c r="T1002" i="2"/>
  <c r="O1002" i="2"/>
  <c r="P1002" i="2" s="1"/>
  <c r="Q1002" i="2" s="1"/>
  <c r="R1002" i="2" s="1"/>
  <c r="S1002" i="2" s="1"/>
  <c r="Y1001" i="2"/>
  <c r="H1076" i="1"/>
  <c r="G1077" i="1"/>
  <c r="K1076" i="1"/>
  <c r="I1076" i="1"/>
  <c r="J1076" i="1"/>
  <c r="AY993" i="2" l="1"/>
  <c r="AU993" i="2"/>
  <c r="AW993" i="2" s="1"/>
  <c r="AT997" i="2"/>
  <c r="AX997" i="2" s="1"/>
  <c r="AO997" i="2"/>
  <c r="AP997" i="2" s="1"/>
  <c r="AQ997" i="2" s="1"/>
  <c r="AR997" i="2" s="1"/>
  <c r="AS997" i="2" s="1"/>
  <c r="Z1000" i="2"/>
  <c r="AA1000" i="2"/>
  <c r="U1002" i="2"/>
  <c r="V1002" i="2" s="1"/>
  <c r="K1006" i="2"/>
  <c r="J1006" i="2"/>
  <c r="AY996" i="2"/>
  <c r="AU996" i="2"/>
  <c r="AW996" i="2" s="1"/>
  <c r="AJ999" i="2"/>
  <c r="AK999" i="2"/>
  <c r="BA999" i="2"/>
  <c r="B1007" i="2"/>
  <c r="C1007" i="2" s="1"/>
  <c r="D1007" i="2" s="1"/>
  <c r="E1007" i="2" s="1"/>
  <c r="F1007" i="2" s="1"/>
  <c r="G1007" i="2" s="1"/>
  <c r="H1007" i="2" s="1"/>
  <c r="I1007" i="2" s="1"/>
  <c r="A1008" i="2"/>
  <c r="Z1001" i="2"/>
  <c r="AA1001" i="2"/>
  <c r="AY994" i="2"/>
  <c r="AU994" i="2"/>
  <c r="AW994" i="2" s="1"/>
  <c r="O1003" i="2"/>
  <c r="P1003" i="2" s="1"/>
  <c r="Q1003" i="2" s="1"/>
  <c r="R1003" i="2" s="1"/>
  <c r="S1003" i="2" s="1"/>
  <c r="T1003" i="2"/>
  <c r="O1004" i="2"/>
  <c r="P1004" i="2" s="1"/>
  <c r="Q1004" i="2" s="1"/>
  <c r="R1004" i="2" s="1"/>
  <c r="S1004" i="2" s="1"/>
  <c r="T1004" i="2"/>
  <c r="AL998" i="2"/>
  <c r="L1005" i="2"/>
  <c r="H1077" i="1"/>
  <c r="G1078" i="1"/>
  <c r="I1077" i="1"/>
  <c r="J1077" i="1"/>
  <c r="K1077" i="1"/>
  <c r="L1006" i="2" l="1"/>
  <c r="M1006" i="2" s="1"/>
  <c r="AB1000" i="2"/>
  <c r="AC1000" i="2" s="1"/>
  <c r="AD1000" i="2" s="1"/>
  <c r="AE1000" i="2" s="1"/>
  <c r="AF1000" i="2" s="1"/>
  <c r="AG1000" i="2"/>
  <c r="U1004" i="2"/>
  <c r="V1004" i="2" s="1"/>
  <c r="J1007" i="2"/>
  <c r="K1007" i="2"/>
  <c r="X1002" i="2"/>
  <c r="W1002" i="2"/>
  <c r="M1005" i="2"/>
  <c r="N1005" i="2"/>
  <c r="AM998" i="2"/>
  <c r="AZ998" i="2"/>
  <c r="AN998" i="2"/>
  <c r="AG1001" i="2"/>
  <c r="AB1001" i="2"/>
  <c r="AC1001" i="2" s="1"/>
  <c r="AD1001" i="2" s="1"/>
  <c r="AE1001" i="2" s="1"/>
  <c r="AF1001" i="2" s="1"/>
  <c r="A1009" i="2"/>
  <c r="B1008" i="2"/>
  <c r="C1008" i="2"/>
  <c r="D1008" i="2" s="1"/>
  <c r="E1008" i="2" s="1"/>
  <c r="F1008" i="2" s="1"/>
  <c r="G1008" i="2" s="1"/>
  <c r="H1008" i="2" s="1"/>
  <c r="I1008" i="2" s="1"/>
  <c r="AY997" i="2"/>
  <c r="AU997" i="2"/>
  <c r="AW997" i="2" s="1"/>
  <c r="U1003" i="2"/>
  <c r="V1003" i="2" s="1"/>
  <c r="AL999" i="2"/>
  <c r="I1078" i="1"/>
  <c r="G1079" i="1"/>
  <c r="K1078" i="1"/>
  <c r="H1078" i="1"/>
  <c r="J1078" i="1"/>
  <c r="N1006" i="2" l="1"/>
  <c r="AH1000" i="2"/>
  <c r="AI1000" i="2" s="1"/>
  <c r="Y1002" i="2"/>
  <c r="J1008" i="2"/>
  <c r="K1008" i="2"/>
  <c r="Z1002" i="2"/>
  <c r="AA1002" i="2"/>
  <c r="W1004" i="2"/>
  <c r="X1004" i="2"/>
  <c r="T1006" i="2"/>
  <c r="O1006" i="2"/>
  <c r="P1006" i="2" s="1"/>
  <c r="Q1006" i="2" s="1"/>
  <c r="R1006" i="2" s="1"/>
  <c r="S1006" i="2" s="1"/>
  <c r="U1006" i="2" s="1"/>
  <c r="V1006" i="2" s="1"/>
  <c r="AM999" i="2"/>
  <c r="AZ999" i="2"/>
  <c r="AN999" i="2"/>
  <c r="O1005" i="2"/>
  <c r="P1005" i="2" s="1"/>
  <c r="Q1005" i="2" s="1"/>
  <c r="R1005" i="2" s="1"/>
  <c r="S1005" i="2" s="1"/>
  <c r="T1005" i="2"/>
  <c r="L1007" i="2"/>
  <c r="W1003" i="2"/>
  <c r="X1003" i="2"/>
  <c r="B1009" i="2"/>
  <c r="C1009" i="2" s="1"/>
  <c r="D1009" i="2" s="1"/>
  <c r="E1009" i="2" s="1"/>
  <c r="F1009" i="2" s="1"/>
  <c r="G1009" i="2" s="1"/>
  <c r="H1009" i="2" s="1"/>
  <c r="I1009" i="2" s="1"/>
  <c r="A1010" i="2"/>
  <c r="BA1000" i="2"/>
  <c r="AJ1000" i="2"/>
  <c r="AK1000" i="2"/>
  <c r="AT998" i="2"/>
  <c r="AX998" i="2" s="1"/>
  <c r="AO998" i="2"/>
  <c r="AP998" i="2" s="1"/>
  <c r="AQ998" i="2" s="1"/>
  <c r="AR998" i="2" s="1"/>
  <c r="AS998" i="2" s="1"/>
  <c r="AH1001" i="2"/>
  <c r="AI1001" i="2" s="1"/>
  <c r="G1080" i="1"/>
  <c r="H1079" i="1"/>
  <c r="J1079" i="1"/>
  <c r="I1079" i="1"/>
  <c r="K1079" i="1"/>
  <c r="L1008" i="2" l="1"/>
  <c r="Y1004" i="2"/>
  <c r="K1009" i="2"/>
  <c r="J1009" i="2"/>
  <c r="AO999" i="2"/>
  <c r="AP999" i="2" s="1"/>
  <c r="AQ999" i="2" s="1"/>
  <c r="AR999" i="2" s="1"/>
  <c r="AS999" i="2" s="1"/>
  <c r="AT999" i="2"/>
  <c r="AX999" i="2" s="1"/>
  <c r="M1008" i="2"/>
  <c r="N1008" i="2"/>
  <c r="AY998" i="2"/>
  <c r="AU998" i="2"/>
  <c r="AW998" i="2" s="1"/>
  <c r="B1010" i="2"/>
  <c r="C1010" i="2" s="1"/>
  <c r="D1010" i="2" s="1"/>
  <c r="E1010" i="2" s="1"/>
  <c r="F1010" i="2" s="1"/>
  <c r="G1010" i="2" s="1"/>
  <c r="H1010" i="2" s="1"/>
  <c r="I1010" i="2" s="1"/>
  <c r="A1011" i="2"/>
  <c r="M1007" i="2"/>
  <c r="N1007" i="2"/>
  <c r="Z1004" i="2"/>
  <c r="AA1004" i="2"/>
  <c r="AJ1001" i="2"/>
  <c r="AK1001" i="2"/>
  <c r="BA1001" i="2"/>
  <c r="AB1002" i="2"/>
  <c r="AC1002" i="2" s="1"/>
  <c r="AD1002" i="2" s="1"/>
  <c r="AE1002" i="2" s="1"/>
  <c r="AF1002" i="2" s="1"/>
  <c r="AG1002" i="2"/>
  <c r="AL1000" i="2"/>
  <c r="Y1003" i="2"/>
  <c r="X1006" i="2"/>
  <c r="W1006" i="2"/>
  <c r="U1005" i="2"/>
  <c r="V1005" i="2" s="1"/>
  <c r="H1080" i="1"/>
  <c r="G1081" i="1"/>
  <c r="I1080" i="1"/>
  <c r="J1080" i="1"/>
  <c r="K1080" i="1"/>
  <c r="AH1002" i="2" l="1"/>
  <c r="AI1002" i="2" s="1"/>
  <c r="AL1001" i="2"/>
  <c r="AN1001" i="2" s="1"/>
  <c r="J1010" i="2"/>
  <c r="K1010" i="2"/>
  <c r="AK1002" i="2"/>
  <c r="BA1002" i="2"/>
  <c r="AJ1002" i="2"/>
  <c r="L1009" i="2"/>
  <c r="Z1003" i="2"/>
  <c r="AA1003" i="2"/>
  <c r="AG1004" i="2"/>
  <c r="AB1004" i="2"/>
  <c r="AC1004" i="2" s="1"/>
  <c r="AD1004" i="2" s="1"/>
  <c r="AE1004" i="2" s="1"/>
  <c r="AF1004" i="2" s="1"/>
  <c r="O1008" i="2"/>
  <c r="P1008" i="2" s="1"/>
  <c r="Q1008" i="2" s="1"/>
  <c r="R1008" i="2" s="1"/>
  <c r="S1008" i="2" s="1"/>
  <c r="U1008" i="2" s="1"/>
  <c r="V1008" i="2" s="1"/>
  <c r="T1008" i="2"/>
  <c r="AZ1001" i="2"/>
  <c r="AM1001" i="2"/>
  <c r="O1007" i="2"/>
  <c r="P1007" i="2" s="1"/>
  <c r="Q1007" i="2" s="1"/>
  <c r="R1007" i="2" s="1"/>
  <c r="S1007" i="2" s="1"/>
  <c r="T1007" i="2"/>
  <c r="B1011" i="2"/>
  <c r="C1011" i="2" s="1"/>
  <c r="D1011" i="2" s="1"/>
  <c r="E1011" i="2" s="1"/>
  <c r="F1011" i="2" s="1"/>
  <c r="G1011" i="2" s="1"/>
  <c r="H1011" i="2" s="1"/>
  <c r="I1011" i="2" s="1"/>
  <c r="A1012" i="2"/>
  <c r="AY999" i="2"/>
  <c r="AU999" i="2"/>
  <c r="AW999" i="2" s="1"/>
  <c r="Y1006" i="2"/>
  <c r="W1005" i="2"/>
  <c r="X1005" i="2"/>
  <c r="AZ1000" i="2"/>
  <c r="AM1000" i="2"/>
  <c r="AN1000" i="2"/>
  <c r="J1081" i="1"/>
  <c r="I1081" i="1"/>
  <c r="K1081" i="1"/>
  <c r="H1081" i="1"/>
  <c r="G1082" i="1"/>
  <c r="L1010" i="2" l="1"/>
  <c r="AL1002" i="2"/>
  <c r="AN1002" i="2" s="1"/>
  <c r="J1011" i="2"/>
  <c r="K1011" i="2"/>
  <c r="AO1000" i="2"/>
  <c r="AP1000" i="2" s="1"/>
  <c r="AQ1000" i="2" s="1"/>
  <c r="AR1000" i="2" s="1"/>
  <c r="AS1000" i="2" s="1"/>
  <c r="AT1000" i="2"/>
  <c r="AX1000" i="2" s="1"/>
  <c r="AT1001" i="2"/>
  <c r="AX1001" i="2" s="1"/>
  <c r="AO1001" i="2"/>
  <c r="AP1001" i="2" s="1"/>
  <c r="AQ1001" i="2" s="1"/>
  <c r="AR1001" i="2" s="1"/>
  <c r="AS1001" i="2" s="1"/>
  <c r="M1009" i="2"/>
  <c r="N1009" i="2"/>
  <c r="Y1005" i="2"/>
  <c r="AH1004" i="2"/>
  <c r="AI1004" i="2" s="1"/>
  <c r="Z1006" i="2"/>
  <c r="AA1006" i="2"/>
  <c r="AM1002" i="2"/>
  <c r="AZ1002" i="2"/>
  <c r="X1008" i="2"/>
  <c r="W1008" i="2"/>
  <c r="AG1003" i="2"/>
  <c r="AB1003" i="2"/>
  <c r="AC1003" i="2" s="1"/>
  <c r="AD1003" i="2" s="1"/>
  <c r="AE1003" i="2" s="1"/>
  <c r="AF1003" i="2" s="1"/>
  <c r="M1010" i="2"/>
  <c r="N1010" i="2"/>
  <c r="B1012" i="2"/>
  <c r="C1012" i="2" s="1"/>
  <c r="D1012" i="2" s="1"/>
  <c r="E1012" i="2" s="1"/>
  <c r="F1012" i="2" s="1"/>
  <c r="G1012" i="2" s="1"/>
  <c r="H1012" i="2" s="1"/>
  <c r="I1012" i="2" s="1"/>
  <c r="A1013" i="2"/>
  <c r="U1007" i="2"/>
  <c r="V1007" i="2" s="1"/>
  <c r="I1082" i="1"/>
  <c r="K1082" i="1"/>
  <c r="G1083" i="1"/>
  <c r="J1082" i="1"/>
  <c r="H1082" i="1"/>
  <c r="Y1008" i="2" l="1"/>
  <c r="L1011" i="2"/>
  <c r="M1011" i="2" s="1"/>
  <c r="J1012" i="2"/>
  <c r="K1012" i="2"/>
  <c r="AK1004" i="2"/>
  <c r="AJ1004" i="2"/>
  <c r="BA1004" i="2"/>
  <c r="AY1001" i="2"/>
  <c r="AU1001" i="2"/>
  <c r="AW1001" i="2" s="1"/>
  <c r="Z1008" i="2"/>
  <c r="AA1008" i="2"/>
  <c r="AO1002" i="2"/>
  <c r="AP1002" i="2" s="1"/>
  <c r="AQ1002" i="2" s="1"/>
  <c r="AR1002" i="2" s="1"/>
  <c r="AS1002" i="2" s="1"/>
  <c r="AT1002" i="2"/>
  <c r="AX1002" i="2" s="1"/>
  <c r="Z1005" i="2"/>
  <c r="AA1005" i="2"/>
  <c r="AB1006" i="2"/>
  <c r="AC1006" i="2" s="1"/>
  <c r="AD1006" i="2" s="1"/>
  <c r="AE1006" i="2" s="1"/>
  <c r="AF1006" i="2" s="1"/>
  <c r="AH1006" i="2" s="1"/>
  <c r="AI1006" i="2" s="1"/>
  <c r="AG1006" i="2"/>
  <c r="T1009" i="2"/>
  <c r="O1009" i="2"/>
  <c r="P1009" i="2" s="1"/>
  <c r="Q1009" i="2" s="1"/>
  <c r="R1009" i="2" s="1"/>
  <c r="S1009" i="2" s="1"/>
  <c r="AY1000" i="2"/>
  <c r="AU1000" i="2"/>
  <c r="AW1000" i="2" s="1"/>
  <c r="AH1003" i="2"/>
  <c r="AI1003" i="2" s="1"/>
  <c r="W1007" i="2"/>
  <c r="X1007" i="2"/>
  <c r="B1013" i="2"/>
  <c r="C1013" i="2" s="1"/>
  <c r="D1013" i="2" s="1"/>
  <c r="E1013" i="2" s="1"/>
  <c r="F1013" i="2" s="1"/>
  <c r="G1013" i="2" s="1"/>
  <c r="H1013" i="2" s="1"/>
  <c r="I1013" i="2" s="1"/>
  <c r="A1014" i="2"/>
  <c r="T1010" i="2"/>
  <c r="O1010" i="2"/>
  <c r="P1010" i="2" s="1"/>
  <c r="Q1010" i="2" s="1"/>
  <c r="R1010" i="2" s="1"/>
  <c r="S1010" i="2" s="1"/>
  <c r="U1010" i="2" s="1"/>
  <c r="V1010" i="2" s="1"/>
  <c r="G1084" i="1"/>
  <c r="I1083" i="1"/>
  <c r="K1083" i="1"/>
  <c r="H1083" i="1"/>
  <c r="J1083" i="1"/>
  <c r="N1011" i="2" l="1"/>
  <c r="U1009" i="2"/>
  <c r="V1009" i="2" s="1"/>
  <c r="L1012" i="2"/>
  <c r="Y1007" i="2"/>
  <c r="AA1007" i="2" s="1"/>
  <c r="K1013" i="2"/>
  <c r="J1013" i="2"/>
  <c r="W1009" i="2"/>
  <c r="X1009" i="2"/>
  <c r="A1015" i="2"/>
  <c r="B1014" i="2"/>
  <c r="C1014" i="2" s="1"/>
  <c r="D1014" i="2" s="1"/>
  <c r="E1014" i="2" s="1"/>
  <c r="F1014" i="2" s="1"/>
  <c r="G1014" i="2" s="1"/>
  <c r="H1014" i="2" s="1"/>
  <c r="I1014" i="2" s="1"/>
  <c r="AJ1006" i="2"/>
  <c r="AK1006" i="2"/>
  <c r="BA1006" i="2"/>
  <c r="AY1002" i="2"/>
  <c r="AU1002" i="2"/>
  <c r="AW1002" i="2" s="1"/>
  <c r="X1010" i="2"/>
  <c r="W1010" i="2"/>
  <c r="O1011" i="2"/>
  <c r="P1011" i="2" s="1"/>
  <c r="Q1011" i="2" s="1"/>
  <c r="R1011" i="2" s="1"/>
  <c r="S1011" i="2" s="1"/>
  <c r="U1011" i="2" s="1"/>
  <c r="V1011" i="2" s="1"/>
  <c r="T1011" i="2"/>
  <c r="M1012" i="2"/>
  <c r="N1012" i="2"/>
  <c r="BA1003" i="2"/>
  <c r="AJ1003" i="2"/>
  <c r="AK1003" i="2"/>
  <c r="AB1005" i="2"/>
  <c r="AC1005" i="2" s="1"/>
  <c r="AD1005" i="2" s="1"/>
  <c r="AE1005" i="2" s="1"/>
  <c r="AF1005" i="2" s="1"/>
  <c r="AH1005" i="2" s="1"/>
  <c r="AI1005" i="2" s="1"/>
  <c r="AG1005" i="2"/>
  <c r="AB1008" i="2"/>
  <c r="AC1008" i="2" s="1"/>
  <c r="AD1008" i="2" s="1"/>
  <c r="AE1008" i="2" s="1"/>
  <c r="AF1008" i="2" s="1"/>
  <c r="AG1008" i="2"/>
  <c r="AL1004" i="2"/>
  <c r="I1084" i="1"/>
  <c r="H1084" i="1"/>
  <c r="J1084" i="1"/>
  <c r="K1084" i="1"/>
  <c r="G1085" i="1"/>
  <c r="Z1007" i="2" l="1"/>
  <c r="AL1006" i="2"/>
  <c r="Y1009" i="2"/>
  <c r="K1014" i="2"/>
  <c r="J1014" i="2"/>
  <c r="BA1005" i="2"/>
  <c r="AJ1005" i="2"/>
  <c r="AK1005" i="2"/>
  <c r="AZ1006" i="2"/>
  <c r="AM1006" i="2"/>
  <c r="AN1006" i="2"/>
  <c r="L1013" i="2"/>
  <c r="AB1007" i="2"/>
  <c r="AC1007" i="2" s="1"/>
  <c r="AD1007" i="2" s="1"/>
  <c r="AE1007" i="2" s="1"/>
  <c r="AF1007" i="2" s="1"/>
  <c r="AH1007" i="2" s="1"/>
  <c r="AI1007" i="2" s="1"/>
  <c r="AG1007" i="2"/>
  <c r="A1016" i="2"/>
  <c r="B1015" i="2"/>
  <c r="C1015" i="2" s="1"/>
  <c r="D1015" i="2" s="1"/>
  <c r="E1015" i="2" s="1"/>
  <c r="F1015" i="2" s="1"/>
  <c r="G1015" i="2" s="1"/>
  <c r="H1015" i="2" s="1"/>
  <c r="I1015" i="2" s="1"/>
  <c r="AZ1004" i="2"/>
  <c r="AM1004" i="2"/>
  <c r="AN1004" i="2"/>
  <c r="W1011" i="2"/>
  <c r="X1011" i="2"/>
  <c r="Z1009" i="2"/>
  <c r="AA1009" i="2"/>
  <c r="O1012" i="2"/>
  <c r="P1012" i="2" s="1"/>
  <c r="Q1012" i="2" s="1"/>
  <c r="R1012" i="2" s="1"/>
  <c r="S1012" i="2" s="1"/>
  <c r="T1012" i="2"/>
  <c r="AH1008" i="2"/>
  <c r="AI1008" i="2" s="1"/>
  <c r="AL1003" i="2"/>
  <c r="Y1010" i="2"/>
  <c r="K1085" i="1"/>
  <c r="J1085" i="1"/>
  <c r="I1085" i="1"/>
  <c r="G1086" i="1"/>
  <c r="H1085" i="1"/>
  <c r="AB1009" i="2" l="1"/>
  <c r="AC1009" i="2" s="1"/>
  <c r="AD1009" i="2" s="1"/>
  <c r="AE1009" i="2" s="1"/>
  <c r="AF1009" i="2" s="1"/>
  <c r="AG1009" i="2"/>
  <c r="AJ1007" i="2"/>
  <c r="AK1007" i="2"/>
  <c r="BA1007" i="2"/>
  <c r="L1014" i="2"/>
  <c r="AJ1008" i="2"/>
  <c r="BA1008" i="2"/>
  <c r="AK1008" i="2"/>
  <c r="AO1004" i="2"/>
  <c r="AP1004" i="2" s="1"/>
  <c r="AQ1004" i="2" s="1"/>
  <c r="AR1004" i="2" s="1"/>
  <c r="AS1004" i="2" s="1"/>
  <c r="AT1004" i="2"/>
  <c r="AX1004" i="2" s="1"/>
  <c r="AM1003" i="2"/>
  <c r="AZ1003" i="2"/>
  <c r="AN1003" i="2"/>
  <c r="AT1006" i="2"/>
  <c r="AX1006" i="2" s="1"/>
  <c r="AO1006" i="2"/>
  <c r="AP1006" i="2" s="1"/>
  <c r="AQ1006" i="2" s="1"/>
  <c r="AR1006" i="2" s="1"/>
  <c r="AS1006" i="2" s="1"/>
  <c r="J1015" i="2"/>
  <c r="K1015" i="2"/>
  <c r="M1013" i="2"/>
  <c r="N1013" i="2"/>
  <c r="Z1010" i="2"/>
  <c r="AA1010" i="2"/>
  <c r="B1016" i="2"/>
  <c r="C1016" i="2" s="1"/>
  <c r="D1016" i="2" s="1"/>
  <c r="E1016" i="2" s="1"/>
  <c r="F1016" i="2" s="1"/>
  <c r="G1016" i="2" s="1"/>
  <c r="H1016" i="2" s="1"/>
  <c r="I1016" i="2" s="1"/>
  <c r="A1017" i="2"/>
  <c r="U1012" i="2"/>
  <c r="V1012" i="2" s="1"/>
  <c r="Y1011" i="2"/>
  <c r="AL1005" i="2"/>
  <c r="J1086" i="1"/>
  <c r="K1086" i="1"/>
  <c r="I1086" i="1"/>
  <c r="H1086" i="1"/>
  <c r="G1087" i="1"/>
  <c r="L1015" i="2" l="1"/>
  <c r="AH1009" i="2"/>
  <c r="AI1009" i="2" s="1"/>
  <c r="AL1007" i="2"/>
  <c r="J1016" i="2"/>
  <c r="K1016" i="2"/>
  <c r="AK1009" i="2"/>
  <c r="AJ1009" i="2"/>
  <c r="BA1009" i="2"/>
  <c r="AM1005" i="2"/>
  <c r="AZ1005" i="2"/>
  <c r="AN1005" i="2"/>
  <c r="AY1004" i="2"/>
  <c r="AU1004" i="2"/>
  <c r="AW1004" i="2" s="1"/>
  <c r="M1014" i="2"/>
  <c r="N1014" i="2"/>
  <c r="M1015" i="2"/>
  <c r="N1015" i="2"/>
  <c r="O1013" i="2"/>
  <c r="P1013" i="2" s="1"/>
  <c r="Q1013" i="2" s="1"/>
  <c r="R1013" i="2" s="1"/>
  <c r="S1013" i="2" s="1"/>
  <c r="U1013" i="2" s="1"/>
  <c r="V1013" i="2" s="1"/>
  <c r="T1013" i="2"/>
  <c r="AZ1007" i="2"/>
  <c r="AM1007" i="2"/>
  <c r="AN1007" i="2"/>
  <c r="AL1008" i="2"/>
  <c r="Z1011" i="2"/>
  <c r="AA1011" i="2"/>
  <c r="A1018" i="2"/>
  <c r="B1017" i="2"/>
  <c r="C1017" i="2" s="1"/>
  <c r="D1017" i="2" s="1"/>
  <c r="E1017" i="2" s="1"/>
  <c r="F1017" i="2" s="1"/>
  <c r="G1017" i="2" s="1"/>
  <c r="H1017" i="2" s="1"/>
  <c r="I1017" i="2" s="1"/>
  <c r="AG1010" i="2"/>
  <c r="AB1010" i="2"/>
  <c r="AC1010" i="2" s="1"/>
  <c r="AD1010" i="2" s="1"/>
  <c r="AE1010" i="2" s="1"/>
  <c r="AF1010" i="2" s="1"/>
  <c r="W1012" i="2"/>
  <c r="X1012" i="2"/>
  <c r="AY1006" i="2"/>
  <c r="AU1006" i="2"/>
  <c r="AW1006" i="2" s="1"/>
  <c r="AO1003" i="2"/>
  <c r="AP1003" i="2" s="1"/>
  <c r="AQ1003" i="2" s="1"/>
  <c r="AR1003" i="2" s="1"/>
  <c r="AS1003" i="2" s="1"/>
  <c r="AT1003" i="2"/>
  <c r="AX1003" i="2" s="1"/>
  <c r="J1087" i="1"/>
  <c r="H1087" i="1"/>
  <c r="I1087" i="1"/>
  <c r="G1088" i="1"/>
  <c r="K1087" i="1"/>
  <c r="AL1009" i="2" l="1"/>
  <c r="AH1010" i="2"/>
  <c r="AI1010" i="2" s="1"/>
  <c r="L1016" i="2"/>
  <c r="M1016" i="2" s="1"/>
  <c r="AY1003" i="2"/>
  <c r="AU1003" i="2"/>
  <c r="AW1003" i="2" s="1"/>
  <c r="AO1007" i="2"/>
  <c r="AP1007" i="2" s="1"/>
  <c r="AQ1007" i="2" s="1"/>
  <c r="AR1007" i="2" s="1"/>
  <c r="AS1007" i="2" s="1"/>
  <c r="AT1007" i="2"/>
  <c r="AX1007" i="2" s="1"/>
  <c r="AT1005" i="2"/>
  <c r="AX1005" i="2" s="1"/>
  <c r="AO1005" i="2"/>
  <c r="AP1005" i="2" s="1"/>
  <c r="AQ1005" i="2" s="1"/>
  <c r="AR1005" i="2" s="1"/>
  <c r="AS1005" i="2" s="1"/>
  <c r="Y1012" i="2"/>
  <c r="AK1010" i="2"/>
  <c r="BA1010" i="2"/>
  <c r="AJ1010" i="2"/>
  <c r="AB1011" i="2"/>
  <c r="AC1011" i="2" s="1"/>
  <c r="AD1011" i="2" s="1"/>
  <c r="AE1011" i="2" s="1"/>
  <c r="AF1011" i="2" s="1"/>
  <c r="AG1011" i="2"/>
  <c r="B1018" i="2"/>
  <c r="C1018" i="2" s="1"/>
  <c r="D1018" i="2" s="1"/>
  <c r="E1018" i="2" s="1"/>
  <c r="F1018" i="2" s="1"/>
  <c r="G1018" i="2" s="1"/>
  <c r="H1018" i="2" s="1"/>
  <c r="I1018" i="2" s="1"/>
  <c r="A1019" i="2"/>
  <c r="X1013" i="2"/>
  <c r="W1013" i="2"/>
  <c r="O1014" i="2"/>
  <c r="P1014" i="2" s="1"/>
  <c r="Q1014" i="2" s="1"/>
  <c r="R1014" i="2" s="1"/>
  <c r="S1014" i="2" s="1"/>
  <c r="T1014" i="2"/>
  <c r="J1017" i="2"/>
  <c r="K1017" i="2"/>
  <c r="O1015" i="2"/>
  <c r="P1015" i="2" s="1"/>
  <c r="Q1015" i="2" s="1"/>
  <c r="R1015" i="2" s="1"/>
  <c r="S1015" i="2" s="1"/>
  <c r="U1015" i="2" s="1"/>
  <c r="V1015" i="2" s="1"/>
  <c r="T1015" i="2"/>
  <c r="AM1008" i="2"/>
  <c r="AZ1008" i="2"/>
  <c r="AN1008" i="2"/>
  <c r="AM1009" i="2"/>
  <c r="AZ1009" i="2"/>
  <c r="AN1009" i="2"/>
  <c r="J1088" i="1"/>
  <c r="I1088" i="1"/>
  <c r="H1088" i="1"/>
  <c r="K1088" i="1"/>
  <c r="G1089" i="1"/>
  <c r="AH1011" i="2" l="1"/>
  <c r="AI1011" i="2" s="1"/>
  <c r="N1016" i="2"/>
  <c r="AL1010" i="2"/>
  <c r="L1017" i="2"/>
  <c r="K1018" i="2"/>
  <c r="J1018" i="2"/>
  <c r="M1017" i="2"/>
  <c r="N1017" i="2"/>
  <c r="AY1007" i="2"/>
  <c r="AU1007" i="2"/>
  <c r="AW1007" i="2" s="1"/>
  <c r="T1016" i="2"/>
  <c r="O1016" i="2"/>
  <c r="P1016" i="2" s="1"/>
  <c r="Q1016" i="2" s="1"/>
  <c r="R1016" i="2" s="1"/>
  <c r="S1016" i="2" s="1"/>
  <c r="U1016" i="2" s="1"/>
  <c r="V1016" i="2" s="1"/>
  <c r="Y1013" i="2"/>
  <c r="AT1008" i="2"/>
  <c r="AX1008" i="2" s="1"/>
  <c r="AO1008" i="2"/>
  <c r="AP1008" i="2" s="1"/>
  <c r="AQ1008" i="2" s="1"/>
  <c r="AR1008" i="2" s="1"/>
  <c r="AS1008" i="2" s="1"/>
  <c r="Z1012" i="2"/>
  <c r="AA1012" i="2"/>
  <c r="W1015" i="2"/>
  <c r="X1015" i="2"/>
  <c r="U1014" i="2"/>
  <c r="V1014" i="2" s="1"/>
  <c r="AJ1011" i="2"/>
  <c r="BA1011" i="2"/>
  <c r="AK1011" i="2"/>
  <c r="AO1009" i="2"/>
  <c r="AP1009" i="2" s="1"/>
  <c r="AQ1009" i="2" s="1"/>
  <c r="AR1009" i="2" s="1"/>
  <c r="AS1009" i="2" s="1"/>
  <c r="AT1009" i="2"/>
  <c r="AX1009" i="2" s="1"/>
  <c r="B1019" i="2"/>
  <c r="C1019" i="2" s="1"/>
  <c r="D1019" i="2" s="1"/>
  <c r="E1019" i="2" s="1"/>
  <c r="F1019" i="2" s="1"/>
  <c r="G1019" i="2" s="1"/>
  <c r="H1019" i="2" s="1"/>
  <c r="I1019" i="2" s="1"/>
  <c r="A1020" i="2"/>
  <c r="AM1010" i="2"/>
  <c r="AZ1010" i="2"/>
  <c r="AN1010" i="2"/>
  <c r="AY1005" i="2"/>
  <c r="AU1005" i="2"/>
  <c r="AW1005" i="2" s="1"/>
  <c r="G1090" i="1"/>
  <c r="H1089" i="1"/>
  <c r="J1089" i="1"/>
  <c r="K1089" i="1"/>
  <c r="I1089" i="1"/>
  <c r="Y1015" i="2" l="1"/>
  <c r="AL1011" i="2"/>
  <c r="J1019" i="2"/>
  <c r="K1019" i="2"/>
  <c r="Z1013" i="2"/>
  <c r="AA1013" i="2"/>
  <c r="Z1015" i="2"/>
  <c r="AA1015" i="2"/>
  <c r="L1018" i="2"/>
  <c r="AZ1011" i="2"/>
  <c r="AM1011" i="2"/>
  <c r="AN1011" i="2"/>
  <c r="AO1010" i="2"/>
  <c r="AP1010" i="2" s="1"/>
  <c r="AQ1010" i="2" s="1"/>
  <c r="AR1010" i="2" s="1"/>
  <c r="AS1010" i="2" s="1"/>
  <c r="AT1010" i="2"/>
  <c r="AX1010" i="2" s="1"/>
  <c r="B1020" i="2"/>
  <c r="C1020" i="2" s="1"/>
  <c r="D1020" i="2" s="1"/>
  <c r="E1020" i="2" s="1"/>
  <c r="F1020" i="2" s="1"/>
  <c r="G1020" i="2" s="1"/>
  <c r="H1020" i="2" s="1"/>
  <c r="I1020" i="2" s="1"/>
  <c r="A1021" i="2"/>
  <c r="AY1008" i="2"/>
  <c r="AU1008" i="2"/>
  <c r="AW1008" i="2" s="1"/>
  <c r="T1017" i="2"/>
  <c r="O1017" i="2"/>
  <c r="P1017" i="2" s="1"/>
  <c r="Q1017" i="2" s="1"/>
  <c r="R1017" i="2" s="1"/>
  <c r="S1017" i="2" s="1"/>
  <c r="U1017" i="2" s="1"/>
  <c r="V1017" i="2" s="1"/>
  <c r="AY1009" i="2"/>
  <c r="AU1009" i="2"/>
  <c r="AW1009" i="2" s="1"/>
  <c r="X1014" i="2"/>
  <c r="W1014" i="2"/>
  <c r="AG1012" i="2"/>
  <c r="AB1012" i="2"/>
  <c r="AC1012" i="2" s="1"/>
  <c r="AD1012" i="2" s="1"/>
  <c r="AE1012" i="2" s="1"/>
  <c r="AF1012" i="2" s="1"/>
  <c r="AH1012" i="2" s="1"/>
  <c r="AI1012" i="2" s="1"/>
  <c r="W1016" i="2"/>
  <c r="X1016" i="2"/>
  <c r="J1090" i="1"/>
  <c r="K1090" i="1"/>
  <c r="I1090" i="1"/>
  <c r="H1090" i="1"/>
  <c r="G1091" i="1"/>
  <c r="Y1014" i="2" l="1"/>
  <c r="L1019" i="2"/>
  <c r="J1020" i="2"/>
  <c r="K1020" i="2"/>
  <c r="M1019" i="2"/>
  <c r="N1019" i="2"/>
  <c r="Z1014" i="2"/>
  <c r="AA1014" i="2"/>
  <c r="AK1012" i="2"/>
  <c r="AJ1012" i="2"/>
  <c r="BA1012" i="2"/>
  <c r="B1021" i="2"/>
  <c r="C1021" i="2" s="1"/>
  <c r="D1021" i="2" s="1"/>
  <c r="E1021" i="2" s="1"/>
  <c r="F1021" i="2" s="1"/>
  <c r="G1021" i="2" s="1"/>
  <c r="H1021" i="2" s="1"/>
  <c r="I1021" i="2" s="1"/>
  <c r="A1022" i="2"/>
  <c r="AY1010" i="2"/>
  <c r="AU1010" i="2"/>
  <c r="AW1010" i="2" s="1"/>
  <c r="M1018" i="2"/>
  <c r="N1018" i="2"/>
  <c r="AB1013" i="2"/>
  <c r="AC1013" i="2" s="1"/>
  <c r="AD1013" i="2" s="1"/>
  <c r="AE1013" i="2" s="1"/>
  <c r="AF1013" i="2" s="1"/>
  <c r="AG1013" i="2"/>
  <c r="X1017" i="2"/>
  <c r="W1017" i="2"/>
  <c r="AT1011" i="2"/>
  <c r="AX1011" i="2" s="1"/>
  <c r="AO1011" i="2"/>
  <c r="AP1011" i="2" s="1"/>
  <c r="AQ1011" i="2" s="1"/>
  <c r="AR1011" i="2" s="1"/>
  <c r="AS1011" i="2" s="1"/>
  <c r="AG1015" i="2"/>
  <c r="AB1015" i="2"/>
  <c r="AC1015" i="2" s="1"/>
  <c r="AD1015" i="2" s="1"/>
  <c r="AE1015" i="2" s="1"/>
  <c r="AF1015" i="2" s="1"/>
  <c r="AH1015" i="2" s="1"/>
  <c r="AI1015" i="2" s="1"/>
  <c r="Y1016" i="2"/>
  <c r="J1091" i="1"/>
  <c r="H1091" i="1"/>
  <c r="G1092" i="1"/>
  <c r="K1091" i="1"/>
  <c r="I1091" i="1"/>
  <c r="AL1012" i="2" l="1"/>
  <c r="Y1017" i="2"/>
  <c r="Z1017" i="2" s="1"/>
  <c r="L1020" i="2"/>
  <c r="K1021" i="2"/>
  <c r="J1021" i="2"/>
  <c r="AG1014" i="2"/>
  <c r="AB1014" i="2"/>
  <c r="AC1014" i="2" s="1"/>
  <c r="AD1014" i="2" s="1"/>
  <c r="AE1014" i="2" s="1"/>
  <c r="AF1014" i="2" s="1"/>
  <c r="M1020" i="2"/>
  <c r="N1020" i="2"/>
  <c r="O1018" i="2"/>
  <c r="P1018" i="2" s="1"/>
  <c r="Q1018" i="2" s="1"/>
  <c r="R1018" i="2" s="1"/>
  <c r="S1018" i="2" s="1"/>
  <c r="T1018" i="2"/>
  <c r="AY1011" i="2"/>
  <c r="AU1011" i="2"/>
  <c r="AW1011" i="2" s="1"/>
  <c r="AJ1015" i="2"/>
  <c r="BA1015" i="2"/>
  <c r="AK1015" i="2"/>
  <c r="T1019" i="2"/>
  <c r="O1019" i="2"/>
  <c r="P1019" i="2" s="1"/>
  <c r="Q1019" i="2" s="1"/>
  <c r="R1019" i="2" s="1"/>
  <c r="S1019" i="2" s="1"/>
  <c r="U1019" i="2" s="1"/>
  <c r="V1019" i="2" s="1"/>
  <c r="Z1016" i="2"/>
  <c r="AA1016" i="2"/>
  <c r="B1022" i="2"/>
  <c r="C1022" i="2" s="1"/>
  <c r="D1022" i="2" s="1"/>
  <c r="E1022" i="2" s="1"/>
  <c r="F1022" i="2" s="1"/>
  <c r="G1022" i="2" s="1"/>
  <c r="H1022" i="2" s="1"/>
  <c r="I1022" i="2" s="1"/>
  <c r="A1023" i="2"/>
  <c r="AM1012" i="2"/>
  <c r="AZ1012" i="2"/>
  <c r="AN1012" i="2"/>
  <c r="AH1013" i="2"/>
  <c r="AI1013" i="2" s="1"/>
  <c r="J1092" i="1"/>
  <c r="H1092" i="1"/>
  <c r="K1092" i="1"/>
  <c r="G1093" i="1"/>
  <c r="I1092" i="1"/>
  <c r="AH1014" i="2" l="1"/>
  <c r="AI1014" i="2" s="1"/>
  <c r="AA1017" i="2"/>
  <c r="K1022" i="2"/>
  <c r="J1022" i="2"/>
  <c r="AO1012" i="2"/>
  <c r="AP1012" i="2" s="1"/>
  <c r="AQ1012" i="2" s="1"/>
  <c r="AR1012" i="2" s="1"/>
  <c r="AS1012" i="2" s="1"/>
  <c r="AT1012" i="2"/>
  <c r="AX1012" i="2" s="1"/>
  <c r="A1024" i="2"/>
  <c r="B1023" i="2"/>
  <c r="C1023" i="2" s="1"/>
  <c r="D1023" i="2" s="1"/>
  <c r="E1023" i="2" s="1"/>
  <c r="F1023" i="2" s="1"/>
  <c r="G1023" i="2" s="1"/>
  <c r="H1023" i="2" s="1"/>
  <c r="I1023" i="2" s="1"/>
  <c r="AB1016" i="2"/>
  <c r="AC1016" i="2" s="1"/>
  <c r="AD1016" i="2" s="1"/>
  <c r="AE1016" i="2" s="1"/>
  <c r="AF1016" i="2" s="1"/>
  <c r="AG1016" i="2"/>
  <c r="AB1017" i="2"/>
  <c r="AC1017" i="2" s="1"/>
  <c r="AD1017" i="2" s="1"/>
  <c r="AE1017" i="2" s="1"/>
  <c r="AF1017" i="2" s="1"/>
  <c r="AG1017" i="2"/>
  <c r="L1021" i="2"/>
  <c r="W1019" i="2"/>
  <c r="X1019" i="2"/>
  <c r="O1020" i="2"/>
  <c r="P1020" i="2" s="1"/>
  <c r="Q1020" i="2" s="1"/>
  <c r="R1020" i="2" s="1"/>
  <c r="S1020" i="2" s="1"/>
  <c r="T1020" i="2"/>
  <c r="AL1015" i="2"/>
  <c r="U1018" i="2"/>
  <c r="V1018" i="2" s="1"/>
  <c r="AK1013" i="2"/>
  <c r="AJ1013" i="2"/>
  <c r="BA1013" i="2"/>
  <c r="AJ1014" i="2"/>
  <c r="AK1014" i="2"/>
  <c r="BA1014" i="2"/>
  <c r="G1094" i="1"/>
  <c r="H1093" i="1"/>
  <c r="J1093" i="1"/>
  <c r="I1093" i="1"/>
  <c r="K1093" i="1"/>
  <c r="AH1016" i="2" l="1"/>
  <c r="AI1016" i="2" s="1"/>
  <c r="U1020" i="2"/>
  <c r="V1020" i="2" s="1"/>
  <c r="Y1019" i="2"/>
  <c r="Z1019" i="2" s="1"/>
  <c r="J1023" i="2"/>
  <c r="K1023" i="2"/>
  <c r="X1020" i="2"/>
  <c r="W1020" i="2"/>
  <c r="B1024" i="2"/>
  <c r="C1024" i="2" s="1"/>
  <c r="D1024" i="2" s="1"/>
  <c r="E1024" i="2" s="1"/>
  <c r="F1024" i="2" s="1"/>
  <c r="G1024" i="2" s="1"/>
  <c r="H1024" i="2" s="1"/>
  <c r="I1024" i="2" s="1"/>
  <c r="A1025" i="2"/>
  <c r="BA1016" i="2"/>
  <c r="AK1016" i="2"/>
  <c r="AJ1016" i="2"/>
  <c r="L1022" i="2"/>
  <c r="M1021" i="2"/>
  <c r="N1021" i="2"/>
  <c r="AM1015" i="2"/>
  <c r="AZ1015" i="2"/>
  <c r="AN1015" i="2"/>
  <c r="AY1012" i="2"/>
  <c r="AU1012" i="2"/>
  <c r="AW1012" i="2" s="1"/>
  <c r="AL1013" i="2"/>
  <c r="W1018" i="2"/>
  <c r="X1018" i="2"/>
  <c r="AL1014" i="2"/>
  <c r="AH1017" i="2"/>
  <c r="AI1017" i="2" s="1"/>
  <c r="H1094" i="1"/>
  <c r="I1094" i="1"/>
  <c r="J1094" i="1"/>
  <c r="K1094" i="1"/>
  <c r="G1095" i="1"/>
  <c r="AA1019" i="2" l="1"/>
  <c r="Y1020" i="2"/>
  <c r="L1023" i="2"/>
  <c r="M1023" i="2" s="1"/>
  <c r="J1024" i="2"/>
  <c r="K1024" i="2"/>
  <c r="M1022" i="2"/>
  <c r="N1022" i="2"/>
  <c r="AZ1014" i="2"/>
  <c r="AM1014" i="2"/>
  <c r="AN1014" i="2"/>
  <c r="T1021" i="2"/>
  <c r="O1021" i="2"/>
  <c r="P1021" i="2" s="1"/>
  <c r="Q1021" i="2" s="1"/>
  <c r="R1021" i="2" s="1"/>
  <c r="S1021" i="2" s="1"/>
  <c r="U1021" i="2" s="1"/>
  <c r="V1021" i="2" s="1"/>
  <c r="B1025" i="2"/>
  <c r="C1025" i="2" s="1"/>
  <c r="D1025" i="2" s="1"/>
  <c r="E1025" i="2" s="1"/>
  <c r="F1025" i="2" s="1"/>
  <c r="G1025" i="2" s="1"/>
  <c r="H1025" i="2" s="1"/>
  <c r="I1025" i="2" s="1"/>
  <c r="A1026" i="2"/>
  <c r="AK1017" i="2"/>
  <c r="BA1017" i="2"/>
  <c r="AJ1017" i="2"/>
  <c r="AM1013" i="2"/>
  <c r="AZ1013" i="2"/>
  <c r="AN1013" i="2"/>
  <c r="AG1019" i="2"/>
  <c r="AB1019" i="2"/>
  <c r="AC1019" i="2" s="1"/>
  <c r="AD1019" i="2" s="1"/>
  <c r="AE1019" i="2" s="1"/>
  <c r="AF1019" i="2" s="1"/>
  <c r="AH1019" i="2" s="1"/>
  <c r="AI1019" i="2" s="1"/>
  <c r="AO1015" i="2"/>
  <c r="AP1015" i="2" s="1"/>
  <c r="AQ1015" i="2" s="1"/>
  <c r="AR1015" i="2" s="1"/>
  <c r="AS1015" i="2" s="1"/>
  <c r="AT1015" i="2"/>
  <c r="AX1015" i="2" s="1"/>
  <c r="Z1020" i="2"/>
  <c r="AA1020" i="2"/>
  <c r="Y1018" i="2"/>
  <c r="AL1016" i="2"/>
  <c r="K1095" i="1"/>
  <c r="I1095" i="1"/>
  <c r="H1095" i="1"/>
  <c r="J1095" i="1"/>
  <c r="G1096" i="1"/>
  <c r="N1023" i="2" l="1"/>
  <c r="L1024" i="2"/>
  <c r="J1025" i="2"/>
  <c r="K1025" i="2"/>
  <c r="AT1013" i="2"/>
  <c r="AX1013" i="2" s="1"/>
  <c r="AO1013" i="2"/>
  <c r="AP1013" i="2" s="1"/>
  <c r="AQ1013" i="2" s="1"/>
  <c r="AR1013" i="2" s="1"/>
  <c r="AS1013" i="2" s="1"/>
  <c r="Z1018" i="2"/>
  <c r="AA1018" i="2"/>
  <c r="AY1015" i="2"/>
  <c r="AU1015" i="2"/>
  <c r="AW1015" i="2" s="1"/>
  <c r="B1026" i="2"/>
  <c r="C1026" i="2" s="1"/>
  <c r="D1026" i="2" s="1"/>
  <c r="E1026" i="2" s="1"/>
  <c r="F1026" i="2" s="1"/>
  <c r="G1026" i="2" s="1"/>
  <c r="H1026" i="2" s="1"/>
  <c r="I1026" i="2" s="1"/>
  <c r="A1027" i="2"/>
  <c r="M1024" i="2"/>
  <c r="N1024" i="2"/>
  <c r="W1021" i="2"/>
  <c r="X1021" i="2"/>
  <c r="O1022" i="2"/>
  <c r="P1022" i="2" s="1"/>
  <c r="Q1022" i="2" s="1"/>
  <c r="R1022" i="2" s="1"/>
  <c r="S1022" i="2" s="1"/>
  <c r="U1022" i="2" s="1"/>
  <c r="V1022" i="2" s="1"/>
  <c r="T1022" i="2"/>
  <c r="AJ1019" i="2"/>
  <c r="BA1019" i="2"/>
  <c r="AK1019" i="2"/>
  <c r="T1023" i="2"/>
  <c r="O1023" i="2"/>
  <c r="P1023" i="2" s="1"/>
  <c r="Q1023" i="2" s="1"/>
  <c r="R1023" i="2" s="1"/>
  <c r="S1023" i="2" s="1"/>
  <c r="AM1016" i="2"/>
  <c r="AZ1016" i="2"/>
  <c r="AN1016" i="2"/>
  <c r="AB1020" i="2"/>
  <c r="AC1020" i="2" s="1"/>
  <c r="AD1020" i="2" s="1"/>
  <c r="AE1020" i="2" s="1"/>
  <c r="AF1020" i="2" s="1"/>
  <c r="AH1020" i="2" s="1"/>
  <c r="AI1020" i="2" s="1"/>
  <c r="AG1020" i="2"/>
  <c r="AO1014" i="2"/>
  <c r="AP1014" i="2" s="1"/>
  <c r="AQ1014" i="2" s="1"/>
  <c r="AR1014" i="2" s="1"/>
  <c r="AS1014" i="2" s="1"/>
  <c r="AT1014" i="2"/>
  <c r="AX1014" i="2" s="1"/>
  <c r="AL1017" i="2"/>
  <c r="J1096" i="1"/>
  <c r="K1096" i="1"/>
  <c r="I1096" i="1"/>
  <c r="H1096" i="1"/>
  <c r="G1097" i="1"/>
  <c r="L1025" i="2" l="1"/>
  <c r="Y1021" i="2"/>
  <c r="U1023" i="2"/>
  <c r="V1023" i="2" s="1"/>
  <c r="W1023" i="2" s="1"/>
  <c r="AL1019" i="2"/>
  <c r="AZ1019" i="2" s="1"/>
  <c r="J1026" i="2"/>
  <c r="K1026" i="2"/>
  <c r="BA1020" i="2"/>
  <c r="AJ1020" i="2"/>
  <c r="AK1020" i="2"/>
  <c r="Z1021" i="2"/>
  <c r="AA1021" i="2"/>
  <c r="AG1018" i="2"/>
  <c r="AB1018" i="2"/>
  <c r="AC1018" i="2" s="1"/>
  <c r="AD1018" i="2" s="1"/>
  <c r="AE1018" i="2" s="1"/>
  <c r="AF1018" i="2" s="1"/>
  <c r="AH1018" i="2" s="1"/>
  <c r="AI1018" i="2" s="1"/>
  <c r="M1025" i="2"/>
  <c r="N1025" i="2"/>
  <c r="AO1016" i="2"/>
  <c r="AP1016" i="2" s="1"/>
  <c r="AQ1016" i="2" s="1"/>
  <c r="AR1016" i="2" s="1"/>
  <c r="AS1016" i="2" s="1"/>
  <c r="AT1016" i="2"/>
  <c r="AX1016" i="2" s="1"/>
  <c r="B1027" i="2"/>
  <c r="C1027" i="2" s="1"/>
  <c r="D1027" i="2" s="1"/>
  <c r="E1027" i="2" s="1"/>
  <c r="F1027" i="2" s="1"/>
  <c r="G1027" i="2" s="1"/>
  <c r="H1027" i="2" s="1"/>
  <c r="I1027" i="2" s="1"/>
  <c r="A1028" i="2"/>
  <c r="AZ1017" i="2"/>
  <c r="AM1017" i="2"/>
  <c r="AN1017" i="2"/>
  <c r="AY1014" i="2"/>
  <c r="AU1014" i="2"/>
  <c r="AW1014" i="2" s="1"/>
  <c r="W1022" i="2"/>
  <c r="X1022" i="2"/>
  <c r="O1024" i="2"/>
  <c r="P1024" i="2" s="1"/>
  <c r="Q1024" i="2" s="1"/>
  <c r="R1024" i="2" s="1"/>
  <c r="S1024" i="2" s="1"/>
  <c r="T1024" i="2"/>
  <c r="AY1013" i="2"/>
  <c r="AU1013" i="2"/>
  <c r="AW1013" i="2" s="1"/>
  <c r="K1097" i="1"/>
  <c r="J1097" i="1"/>
  <c r="G1098" i="1"/>
  <c r="I1097" i="1"/>
  <c r="H1097" i="1"/>
  <c r="AN1019" i="2" l="1"/>
  <c r="AM1019" i="2"/>
  <c r="AT1019" i="2" s="1"/>
  <c r="AX1019" i="2" s="1"/>
  <c r="U1024" i="2"/>
  <c r="V1024" i="2" s="1"/>
  <c r="X1023" i="2"/>
  <c r="Y1023" i="2" s="1"/>
  <c r="L1026" i="2"/>
  <c r="M1026" i="2" s="1"/>
  <c r="K1027" i="2"/>
  <c r="J1027" i="2"/>
  <c r="AK1018" i="2"/>
  <c r="AJ1018" i="2"/>
  <c r="BA1018" i="2"/>
  <c r="O1025" i="2"/>
  <c r="P1025" i="2" s="1"/>
  <c r="Q1025" i="2" s="1"/>
  <c r="R1025" i="2" s="1"/>
  <c r="S1025" i="2" s="1"/>
  <c r="T1025" i="2"/>
  <c r="AB1021" i="2"/>
  <c r="AC1021" i="2" s="1"/>
  <c r="AD1021" i="2" s="1"/>
  <c r="AE1021" i="2" s="1"/>
  <c r="AF1021" i="2" s="1"/>
  <c r="AG1021" i="2"/>
  <c r="W1024" i="2"/>
  <c r="X1024" i="2"/>
  <c r="B1028" i="2"/>
  <c r="C1028" i="2" s="1"/>
  <c r="D1028" i="2" s="1"/>
  <c r="E1028" i="2" s="1"/>
  <c r="F1028" i="2" s="1"/>
  <c r="G1028" i="2" s="1"/>
  <c r="H1028" i="2" s="1"/>
  <c r="I1028" i="2" s="1"/>
  <c r="A1029" i="2"/>
  <c r="Y1022" i="2"/>
  <c r="AO1017" i="2"/>
  <c r="AP1017" i="2" s="1"/>
  <c r="AQ1017" i="2" s="1"/>
  <c r="AR1017" i="2" s="1"/>
  <c r="AS1017" i="2" s="1"/>
  <c r="AT1017" i="2"/>
  <c r="AX1017" i="2" s="1"/>
  <c r="AY1016" i="2"/>
  <c r="AU1016" i="2"/>
  <c r="AW1016" i="2" s="1"/>
  <c r="AL1020" i="2"/>
  <c r="H1098" i="1"/>
  <c r="J1098" i="1"/>
  <c r="G1099" i="1"/>
  <c r="K1098" i="1"/>
  <c r="I1098" i="1"/>
  <c r="AO1019" i="2" l="1"/>
  <c r="AP1019" i="2" s="1"/>
  <c r="AQ1019" i="2" s="1"/>
  <c r="AR1019" i="2" s="1"/>
  <c r="AS1019" i="2" s="1"/>
  <c r="AY1019" i="2" s="1"/>
  <c r="N1026" i="2"/>
  <c r="AL1018" i="2"/>
  <c r="Y1024" i="2"/>
  <c r="AA1024" i="2" s="1"/>
  <c r="AA1023" i="2"/>
  <c r="Z1023" i="2"/>
  <c r="U1025" i="2"/>
  <c r="V1025" i="2" s="1"/>
  <c r="W1025" i="2" s="1"/>
  <c r="J1028" i="2"/>
  <c r="K1028" i="2"/>
  <c r="AM1020" i="2"/>
  <c r="AZ1020" i="2"/>
  <c r="AN1020" i="2"/>
  <c r="Z1022" i="2"/>
  <c r="AA1022" i="2"/>
  <c r="A1030" i="2"/>
  <c r="B1029" i="2"/>
  <c r="C1029" i="2" s="1"/>
  <c r="D1029" i="2" s="1"/>
  <c r="E1029" i="2" s="1"/>
  <c r="F1029" i="2" s="1"/>
  <c r="G1029" i="2" s="1"/>
  <c r="H1029" i="2" s="1"/>
  <c r="I1029" i="2" s="1"/>
  <c r="L1027" i="2"/>
  <c r="AY1017" i="2"/>
  <c r="AU1017" i="2"/>
  <c r="AW1017" i="2" s="1"/>
  <c r="O1026" i="2"/>
  <c r="P1026" i="2" s="1"/>
  <c r="Q1026" i="2" s="1"/>
  <c r="R1026" i="2" s="1"/>
  <c r="S1026" i="2" s="1"/>
  <c r="T1026" i="2"/>
  <c r="AM1018" i="2"/>
  <c r="AZ1018" i="2"/>
  <c r="AN1018" i="2"/>
  <c r="AH1021" i="2"/>
  <c r="AI1021" i="2" s="1"/>
  <c r="I1099" i="1"/>
  <c r="J1099" i="1"/>
  <c r="G1100" i="1"/>
  <c r="K1099" i="1"/>
  <c r="H1099" i="1"/>
  <c r="AU1019" i="2" l="1"/>
  <c r="AW1019" i="2" s="1"/>
  <c r="Z1024" i="2"/>
  <c r="AG1023" i="2"/>
  <c r="X1025" i="2"/>
  <c r="Y1025" i="2" s="1"/>
  <c r="AB1023" i="2"/>
  <c r="AC1023" i="2" s="1"/>
  <c r="AD1023" i="2" s="1"/>
  <c r="AE1023" i="2" s="1"/>
  <c r="AF1023" i="2" s="1"/>
  <c r="AH1023" i="2" s="1"/>
  <c r="AI1023" i="2" s="1"/>
  <c r="L1028" i="2"/>
  <c r="J1029" i="2"/>
  <c r="K1029" i="2"/>
  <c r="M1027" i="2"/>
  <c r="N1027" i="2"/>
  <c r="M1028" i="2"/>
  <c r="N1028" i="2"/>
  <c r="AG1022" i="2"/>
  <c r="AB1022" i="2"/>
  <c r="AC1022" i="2" s="1"/>
  <c r="AD1022" i="2" s="1"/>
  <c r="AE1022" i="2" s="1"/>
  <c r="AF1022" i="2" s="1"/>
  <c r="AH1022" i="2" s="1"/>
  <c r="AI1022" i="2" s="1"/>
  <c r="AT1018" i="2"/>
  <c r="AX1018" i="2" s="1"/>
  <c r="AO1018" i="2"/>
  <c r="AP1018" i="2" s="1"/>
  <c r="AQ1018" i="2" s="1"/>
  <c r="AR1018" i="2" s="1"/>
  <c r="AS1018" i="2" s="1"/>
  <c r="AO1020" i="2"/>
  <c r="AP1020" i="2" s="1"/>
  <c r="AQ1020" i="2" s="1"/>
  <c r="AR1020" i="2" s="1"/>
  <c r="AS1020" i="2" s="1"/>
  <c r="AT1020" i="2"/>
  <c r="AX1020" i="2" s="1"/>
  <c r="AJ1021" i="2"/>
  <c r="AK1021" i="2"/>
  <c r="BA1021" i="2"/>
  <c r="AG1024" i="2"/>
  <c r="AB1024" i="2"/>
  <c r="AC1024" i="2" s="1"/>
  <c r="AD1024" i="2" s="1"/>
  <c r="AE1024" i="2" s="1"/>
  <c r="AF1024" i="2" s="1"/>
  <c r="AH1024" i="2" s="1"/>
  <c r="AI1024" i="2" s="1"/>
  <c r="B1030" i="2"/>
  <c r="C1030" i="2" s="1"/>
  <c r="D1030" i="2" s="1"/>
  <c r="E1030" i="2" s="1"/>
  <c r="F1030" i="2" s="1"/>
  <c r="G1030" i="2" s="1"/>
  <c r="H1030" i="2" s="1"/>
  <c r="I1030" i="2" s="1"/>
  <c r="A1031" i="2"/>
  <c r="U1026" i="2"/>
  <c r="V1026" i="2" s="1"/>
  <c r="K1100" i="1"/>
  <c r="I1100" i="1"/>
  <c r="H1100" i="1"/>
  <c r="G1101" i="1"/>
  <c r="J1100" i="1"/>
  <c r="AA1025" i="2" l="1"/>
  <c r="Z1025" i="2"/>
  <c r="AK1023" i="2"/>
  <c r="BA1023" i="2"/>
  <c r="AJ1023" i="2"/>
  <c r="AL1023" i="2" s="1"/>
  <c r="L1029" i="2"/>
  <c r="K1030" i="2"/>
  <c r="J1030" i="2"/>
  <c r="AB1025" i="2"/>
  <c r="AC1025" i="2" s="1"/>
  <c r="AD1025" i="2" s="1"/>
  <c r="AE1025" i="2" s="1"/>
  <c r="AF1025" i="2" s="1"/>
  <c r="AG1025" i="2"/>
  <c r="T1028" i="2"/>
  <c r="O1028" i="2"/>
  <c r="P1028" i="2" s="1"/>
  <c r="Q1028" i="2" s="1"/>
  <c r="R1028" i="2" s="1"/>
  <c r="S1028" i="2" s="1"/>
  <c r="U1028" i="2" s="1"/>
  <c r="V1028" i="2" s="1"/>
  <c r="M1029" i="2"/>
  <c r="N1029" i="2"/>
  <c r="AY1020" i="2"/>
  <c r="AU1020" i="2"/>
  <c r="AW1020" i="2" s="1"/>
  <c r="AK1022" i="2"/>
  <c r="AJ1022" i="2"/>
  <c r="BA1022" i="2"/>
  <c r="O1027" i="2"/>
  <c r="P1027" i="2" s="1"/>
  <c r="Q1027" i="2" s="1"/>
  <c r="R1027" i="2" s="1"/>
  <c r="S1027" i="2" s="1"/>
  <c r="T1027" i="2"/>
  <c r="AY1018" i="2"/>
  <c r="AU1018" i="2"/>
  <c r="AW1018" i="2" s="1"/>
  <c r="W1026" i="2"/>
  <c r="X1026" i="2"/>
  <c r="B1031" i="2"/>
  <c r="C1031" i="2" s="1"/>
  <c r="D1031" i="2" s="1"/>
  <c r="E1031" i="2" s="1"/>
  <c r="F1031" i="2" s="1"/>
  <c r="G1031" i="2" s="1"/>
  <c r="H1031" i="2" s="1"/>
  <c r="I1031" i="2" s="1"/>
  <c r="A1032" i="2"/>
  <c r="BA1024" i="2"/>
  <c r="AJ1024" i="2"/>
  <c r="AK1024" i="2"/>
  <c r="AL1021" i="2"/>
  <c r="G1102" i="1"/>
  <c r="I1101" i="1"/>
  <c r="J1101" i="1"/>
  <c r="H1101" i="1"/>
  <c r="K1101" i="1"/>
  <c r="AH1025" i="2" l="1"/>
  <c r="AI1025" i="2" s="1"/>
  <c r="U1027" i="2"/>
  <c r="V1027" i="2" s="1"/>
  <c r="X1027" i="2" s="1"/>
  <c r="AN1023" i="2"/>
  <c r="AZ1023" i="2"/>
  <c r="AM1023" i="2"/>
  <c r="AO1023" i="2" s="1"/>
  <c r="AP1023" i="2" s="1"/>
  <c r="AQ1023" i="2" s="1"/>
  <c r="AR1023" i="2" s="1"/>
  <c r="AS1023" i="2" s="1"/>
  <c r="AL1024" i="2"/>
  <c r="AL1022" i="2"/>
  <c r="AM1022" i="2" s="1"/>
  <c r="Y1026" i="2"/>
  <c r="AZ1024" i="2"/>
  <c r="AM1024" i="2"/>
  <c r="AN1024" i="2"/>
  <c r="A1033" i="2"/>
  <c r="B1032" i="2"/>
  <c r="C1032" i="2" s="1"/>
  <c r="D1032" i="2" s="1"/>
  <c r="E1032" i="2" s="1"/>
  <c r="F1032" i="2" s="1"/>
  <c r="G1032" i="2" s="1"/>
  <c r="H1032" i="2" s="1"/>
  <c r="I1032" i="2" s="1"/>
  <c r="Z1026" i="2"/>
  <c r="AA1026" i="2"/>
  <c r="O1029" i="2"/>
  <c r="P1029" i="2" s="1"/>
  <c r="Q1029" i="2" s="1"/>
  <c r="R1029" i="2" s="1"/>
  <c r="S1029" i="2" s="1"/>
  <c r="T1029" i="2"/>
  <c r="L1030" i="2"/>
  <c r="AM1021" i="2"/>
  <c r="AZ1021" i="2"/>
  <c r="AN1021" i="2"/>
  <c r="AK1025" i="2"/>
  <c r="BA1025" i="2"/>
  <c r="AJ1025" i="2"/>
  <c r="X1028" i="2"/>
  <c r="W1028" i="2"/>
  <c r="K1031" i="2"/>
  <c r="J1031" i="2"/>
  <c r="K1102" i="1"/>
  <c r="J1102" i="1"/>
  <c r="G1103" i="1"/>
  <c r="I1102" i="1"/>
  <c r="H1102" i="1"/>
  <c r="W1027" i="2" l="1"/>
  <c r="AZ1022" i="2"/>
  <c r="AN1022" i="2"/>
  <c r="AO1022" i="2" s="1"/>
  <c r="AP1022" i="2" s="1"/>
  <c r="AQ1022" i="2" s="1"/>
  <c r="AR1022" i="2" s="1"/>
  <c r="AS1022" i="2" s="1"/>
  <c r="AT1023" i="2"/>
  <c r="AX1023" i="2" s="1"/>
  <c r="U1029" i="2"/>
  <c r="V1029" i="2" s="1"/>
  <c r="W1029" i="2" s="1"/>
  <c r="Y1027" i="2"/>
  <c r="AL1025" i="2"/>
  <c r="AZ1025" i="2" s="1"/>
  <c r="K1032" i="2"/>
  <c r="J1032" i="2"/>
  <c r="Z1027" i="2"/>
  <c r="AA1027" i="2"/>
  <c r="AB1026" i="2"/>
  <c r="AC1026" i="2" s="1"/>
  <c r="AD1026" i="2" s="1"/>
  <c r="AE1026" i="2" s="1"/>
  <c r="AF1026" i="2" s="1"/>
  <c r="AG1026" i="2"/>
  <c r="AO1021" i="2"/>
  <c r="AP1021" i="2" s="1"/>
  <c r="AQ1021" i="2" s="1"/>
  <c r="AR1021" i="2" s="1"/>
  <c r="AS1021" i="2" s="1"/>
  <c r="AT1021" i="2"/>
  <c r="AX1021" i="2" s="1"/>
  <c r="AY1023" i="2"/>
  <c r="AO1024" i="2"/>
  <c r="AP1024" i="2" s="1"/>
  <c r="AQ1024" i="2" s="1"/>
  <c r="AR1024" i="2" s="1"/>
  <c r="AS1024" i="2" s="1"/>
  <c r="AT1024" i="2"/>
  <c r="AX1024" i="2" s="1"/>
  <c r="L1031" i="2"/>
  <c r="M1030" i="2"/>
  <c r="N1030" i="2"/>
  <c r="A1034" i="2"/>
  <c r="B1033" i="2"/>
  <c r="C1033" i="2" s="1"/>
  <c r="D1033" i="2" s="1"/>
  <c r="E1033" i="2" s="1"/>
  <c r="F1033" i="2" s="1"/>
  <c r="G1033" i="2" s="1"/>
  <c r="H1033" i="2" s="1"/>
  <c r="I1033" i="2" s="1"/>
  <c r="Y1028" i="2"/>
  <c r="G1104" i="1"/>
  <c r="K1103" i="1"/>
  <c r="I1103" i="1"/>
  <c r="J1103" i="1"/>
  <c r="H1103" i="1"/>
  <c r="AH1026" i="2" l="1"/>
  <c r="AI1026" i="2" s="1"/>
  <c r="AT1022" i="2"/>
  <c r="AX1022" i="2" s="1"/>
  <c r="X1029" i="2"/>
  <c r="AU1023" i="2"/>
  <c r="AW1023" i="2" s="1"/>
  <c r="AN1025" i="2"/>
  <c r="AM1025" i="2"/>
  <c r="AO1025" i="2" s="1"/>
  <c r="AP1025" i="2" s="1"/>
  <c r="AQ1025" i="2" s="1"/>
  <c r="AR1025" i="2" s="1"/>
  <c r="AS1025" i="2" s="1"/>
  <c r="Y1029" i="2"/>
  <c r="AA1029" i="2" s="1"/>
  <c r="BA1026" i="2"/>
  <c r="AK1026" i="2"/>
  <c r="AJ1026" i="2"/>
  <c r="AY1024" i="2"/>
  <c r="AU1024" i="2"/>
  <c r="AW1024" i="2" s="1"/>
  <c r="AY1021" i="2"/>
  <c r="AU1021" i="2"/>
  <c r="AW1021" i="2" s="1"/>
  <c r="L1032" i="2"/>
  <c r="J1033" i="2"/>
  <c r="K1033" i="2"/>
  <c r="A1035" i="2"/>
  <c r="B1034" i="2"/>
  <c r="C1034" i="2" s="1"/>
  <c r="D1034" i="2" s="1"/>
  <c r="E1034" i="2" s="1"/>
  <c r="F1034" i="2" s="1"/>
  <c r="G1034" i="2" s="1"/>
  <c r="H1034" i="2" s="1"/>
  <c r="I1034" i="2" s="1"/>
  <c r="AB1027" i="2"/>
  <c r="AC1027" i="2" s="1"/>
  <c r="AD1027" i="2" s="1"/>
  <c r="AE1027" i="2" s="1"/>
  <c r="AF1027" i="2" s="1"/>
  <c r="AH1027" i="2" s="1"/>
  <c r="AI1027" i="2" s="1"/>
  <c r="AG1027" i="2"/>
  <c r="AY1022" i="2"/>
  <c r="AU1022" i="2"/>
  <c r="AW1022" i="2" s="1"/>
  <c r="T1030" i="2"/>
  <c r="O1030" i="2"/>
  <c r="P1030" i="2" s="1"/>
  <c r="Q1030" i="2" s="1"/>
  <c r="R1030" i="2" s="1"/>
  <c r="S1030" i="2" s="1"/>
  <c r="Z1028" i="2"/>
  <c r="AA1028" i="2"/>
  <c r="M1031" i="2"/>
  <c r="N1031" i="2"/>
  <c r="I1104" i="1"/>
  <c r="J1104" i="1"/>
  <c r="K1104" i="1"/>
  <c r="G1105" i="1"/>
  <c r="H1104" i="1"/>
  <c r="AT1025" i="2" l="1"/>
  <c r="AX1025" i="2" s="1"/>
  <c r="Z1029" i="2"/>
  <c r="L1033" i="2"/>
  <c r="N1033" i="2" s="1"/>
  <c r="AL1026" i="2"/>
  <c r="J1034" i="2"/>
  <c r="K1034" i="2"/>
  <c r="T1031" i="2"/>
  <c r="O1031" i="2"/>
  <c r="P1031" i="2" s="1"/>
  <c r="Q1031" i="2" s="1"/>
  <c r="R1031" i="2" s="1"/>
  <c r="S1031" i="2" s="1"/>
  <c r="U1031" i="2" s="1"/>
  <c r="V1031" i="2" s="1"/>
  <c r="AK1027" i="2"/>
  <c r="BA1027" i="2"/>
  <c r="AJ1027" i="2"/>
  <c r="B1035" i="2"/>
  <c r="C1035" i="2" s="1"/>
  <c r="D1035" i="2" s="1"/>
  <c r="E1035" i="2" s="1"/>
  <c r="F1035" i="2" s="1"/>
  <c r="G1035" i="2" s="1"/>
  <c r="H1035" i="2" s="1"/>
  <c r="I1035" i="2" s="1"/>
  <c r="A1036" i="2"/>
  <c r="AZ1026" i="2"/>
  <c r="AM1026" i="2"/>
  <c r="AN1026" i="2"/>
  <c r="U1030" i="2"/>
  <c r="V1030" i="2" s="1"/>
  <c r="AY1025" i="2"/>
  <c r="AU1025" i="2"/>
  <c r="AW1025" i="2" s="1"/>
  <c r="AG1028" i="2"/>
  <c r="AB1028" i="2"/>
  <c r="AC1028" i="2" s="1"/>
  <c r="AD1028" i="2" s="1"/>
  <c r="AE1028" i="2" s="1"/>
  <c r="AF1028" i="2" s="1"/>
  <c r="AB1029" i="2"/>
  <c r="AC1029" i="2" s="1"/>
  <c r="AD1029" i="2" s="1"/>
  <c r="AE1029" i="2" s="1"/>
  <c r="AF1029" i="2" s="1"/>
  <c r="AG1029" i="2"/>
  <c r="M1032" i="2"/>
  <c r="N1032" i="2"/>
  <c r="K1105" i="1"/>
  <c r="H1105" i="1"/>
  <c r="G1106" i="1"/>
  <c r="I1105" i="1"/>
  <c r="J1105" i="1"/>
  <c r="M1033" i="2" l="1"/>
  <c r="L1034" i="2"/>
  <c r="J1035" i="2"/>
  <c r="K1035" i="2"/>
  <c r="M1034" i="2"/>
  <c r="N1034" i="2"/>
  <c r="AO1026" i="2"/>
  <c r="AP1026" i="2" s="1"/>
  <c r="AQ1026" i="2" s="1"/>
  <c r="AR1026" i="2" s="1"/>
  <c r="AS1026" i="2" s="1"/>
  <c r="AT1026" i="2"/>
  <c r="AX1026" i="2" s="1"/>
  <c r="AH1028" i="2"/>
  <c r="AI1028" i="2" s="1"/>
  <c r="B1036" i="2"/>
  <c r="C1036" i="2" s="1"/>
  <c r="D1036" i="2" s="1"/>
  <c r="E1036" i="2" s="1"/>
  <c r="F1036" i="2" s="1"/>
  <c r="G1036" i="2" s="1"/>
  <c r="H1036" i="2" s="1"/>
  <c r="I1036" i="2" s="1"/>
  <c r="A1037" i="2"/>
  <c r="O1033" i="2"/>
  <c r="P1033" i="2" s="1"/>
  <c r="Q1033" i="2" s="1"/>
  <c r="R1033" i="2" s="1"/>
  <c r="S1033" i="2" s="1"/>
  <c r="T1033" i="2"/>
  <c r="AH1029" i="2"/>
  <c r="AI1029" i="2" s="1"/>
  <c r="AL1027" i="2"/>
  <c r="T1032" i="2"/>
  <c r="O1032" i="2"/>
  <c r="P1032" i="2" s="1"/>
  <c r="Q1032" i="2" s="1"/>
  <c r="R1032" i="2" s="1"/>
  <c r="S1032" i="2" s="1"/>
  <c r="X1030" i="2"/>
  <c r="W1030" i="2"/>
  <c r="Y1030" i="2" s="1"/>
  <c r="X1031" i="2"/>
  <c r="W1031" i="2"/>
  <c r="K1106" i="1"/>
  <c r="H1106" i="1"/>
  <c r="G1107" i="1"/>
  <c r="J1106" i="1"/>
  <c r="I1106" i="1"/>
  <c r="U1033" i="2" l="1"/>
  <c r="V1033" i="2" s="1"/>
  <c r="L1035" i="2"/>
  <c r="J1036" i="2"/>
  <c r="K1036" i="2"/>
  <c r="X1033" i="2"/>
  <c r="W1033" i="2"/>
  <c r="B1037" i="2"/>
  <c r="C1037" i="2" s="1"/>
  <c r="D1037" i="2" s="1"/>
  <c r="E1037" i="2" s="1"/>
  <c r="F1037" i="2" s="1"/>
  <c r="G1037" i="2" s="1"/>
  <c r="H1037" i="2" s="1"/>
  <c r="I1037" i="2" s="1"/>
  <c r="A1038" i="2"/>
  <c r="Y1031" i="2"/>
  <c r="U1032" i="2"/>
  <c r="V1032" i="2" s="1"/>
  <c r="AY1026" i="2"/>
  <c r="AU1026" i="2"/>
  <c r="AW1026" i="2" s="1"/>
  <c r="AJ1029" i="2"/>
  <c r="BA1029" i="2"/>
  <c r="AK1029" i="2"/>
  <c r="AK1028" i="2"/>
  <c r="AJ1028" i="2"/>
  <c r="BA1028" i="2"/>
  <c r="T1034" i="2"/>
  <c r="O1034" i="2"/>
  <c r="P1034" i="2" s="1"/>
  <c r="Q1034" i="2" s="1"/>
  <c r="R1034" i="2" s="1"/>
  <c r="S1034" i="2" s="1"/>
  <c r="U1034" i="2" s="1"/>
  <c r="V1034" i="2" s="1"/>
  <c r="M1035" i="2"/>
  <c r="N1035" i="2"/>
  <c r="Z1030" i="2"/>
  <c r="AA1030" i="2"/>
  <c r="AM1027" i="2"/>
  <c r="AZ1027" i="2"/>
  <c r="AN1027" i="2"/>
  <c r="G1108" i="1"/>
  <c r="I1107" i="1"/>
  <c r="H1107" i="1"/>
  <c r="K1107" i="1"/>
  <c r="J1107" i="1"/>
  <c r="AL1029" i="2" l="1"/>
  <c r="Y1033" i="2"/>
  <c r="L1036" i="2"/>
  <c r="K1037" i="2"/>
  <c r="J1037" i="2"/>
  <c r="M1036" i="2"/>
  <c r="N1036" i="2"/>
  <c r="AO1027" i="2"/>
  <c r="AP1027" i="2" s="1"/>
  <c r="AQ1027" i="2" s="1"/>
  <c r="AR1027" i="2" s="1"/>
  <c r="AS1027" i="2" s="1"/>
  <c r="AT1027" i="2"/>
  <c r="AX1027" i="2" s="1"/>
  <c r="T1035" i="2"/>
  <c r="O1035" i="2"/>
  <c r="P1035" i="2" s="1"/>
  <c r="Q1035" i="2" s="1"/>
  <c r="R1035" i="2" s="1"/>
  <c r="S1035" i="2" s="1"/>
  <c r="U1035" i="2" s="1"/>
  <c r="V1035" i="2" s="1"/>
  <c r="AM1029" i="2"/>
  <c r="AZ1029" i="2"/>
  <c r="AN1029" i="2"/>
  <c r="Z1031" i="2"/>
  <c r="AA1031" i="2"/>
  <c r="B1038" i="2"/>
  <c r="C1038" i="2" s="1"/>
  <c r="D1038" i="2" s="1"/>
  <c r="E1038" i="2" s="1"/>
  <c r="F1038" i="2" s="1"/>
  <c r="G1038" i="2" s="1"/>
  <c r="H1038" i="2" s="1"/>
  <c r="I1038" i="2" s="1"/>
  <c r="A1039" i="2"/>
  <c r="AL1028" i="2"/>
  <c r="W1032" i="2"/>
  <c r="X1032" i="2"/>
  <c r="X1034" i="2"/>
  <c r="W1034" i="2"/>
  <c r="AB1030" i="2"/>
  <c r="AC1030" i="2" s="1"/>
  <c r="AD1030" i="2" s="1"/>
  <c r="AE1030" i="2" s="1"/>
  <c r="AF1030" i="2" s="1"/>
  <c r="AH1030" i="2" s="1"/>
  <c r="AI1030" i="2" s="1"/>
  <c r="AG1030" i="2"/>
  <c r="Z1033" i="2"/>
  <c r="AA1033" i="2"/>
  <c r="K1108" i="1"/>
  <c r="I1108" i="1"/>
  <c r="H1108" i="1"/>
  <c r="G1109" i="1"/>
  <c r="J1108" i="1"/>
  <c r="K1038" i="2" l="1"/>
  <c r="J1038" i="2"/>
  <c r="AY1027" i="2"/>
  <c r="AU1027" i="2"/>
  <c r="AW1027" i="2" s="1"/>
  <c r="AB1033" i="2"/>
  <c r="AC1033" i="2" s="1"/>
  <c r="AD1033" i="2" s="1"/>
  <c r="AE1033" i="2" s="1"/>
  <c r="AF1033" i="2" s="1"/>
  <c r="AG1033" i="2"/>
  <c r="L1037" i="2"/>
  <c r="AT1029" i="2"/>
  <c r="AX1029" i="2" s="1"/>
  <c r="AO1029" i="2"/>
  <c r="AP1029" i="2" s="1"/>
  <c r="AQ1029" i="2" s="1"/>
  <c r="AR1029" i="2" s="1"/>
  <c r="AS1029" i="2" s="1"/>
  <c r="AM1028" i="2"/>
  <c r="AZ1028" i="2"/>
  <c r="AN1028" i="2"/>
  <c r="B1039" i="2"/>
  <c r="C1039" i="2" s="1"/>
  <c r="D1039" i="2" s="1"/>
  <c r="E1039" i="2" s="1"/>
  <c r="F1039" i="2" s="1"/>
  <c r="G1039" i="2" s="1"/>
  <c r="H1039" i="2" s="1"/>
  <c r="I1039" i="2" s="1"/>
  <c r="A1040" i="2"/>
  <c r="O1036" i="2"/>
  <c r="P1036" i="2" s="1"/>
  <c r="Q1036" i="2" s="1"/>
  <c r="R1036" i="2" s="1"/>
  <c r="S1036" i="2" s="1"/>
  <c r="T1036" i="2"/>
  <c r="Y1034" i="2"/>
  <c r="AK1030" i="2"/>
  <c r="AJ1030" i="2"/>
  <c r="BA1030" i="2"/>
  <c r="AB1031" i="2"/>
  <c r="AC1031" i="2" s="1"/>
  <c r="AD1031" i="2" s="1"/>
  <c r="AE1031" i="2" s="1"/>
  <c r="AF1031" i="2" s="1"/>
  <c r="AG1031" i="2"/>
  <c r="W1035" i="2"/>
  <c r="X1035" i="2"/>
  <c r="Y1032" i="2"/>
  <c r="K1109" i="1"/>
  <c r="H1109" i="1"/>
  <c r="I1109" i="1"/>
  <c r="G1110" i="1"/>
  <c r="J1109" i="1"/>
  <c r="AH1033" i="2" l="1"/>
  <c r="AI1033" i="2" s="1"/>
  <c r="U1036" i="2"/>
  <c r="V1036" i="2" s="1"/>
  <c r="Y1035" i="2"/>
  <c r="AA1035" i="2" s="1"/>
  <c r="J1039" i="2"/>
  <c r="K1039" i="2"/>
  <c r="BA1033" i="2"/>
  <c r="AJ1033" i="2"/>
  <c r="AK1033" i="2"/>
  <c r="X1036" i="2"/>
  <c r="W1036" i="2"/>
  <c r="A1041" i="2"/>
  <c r="B1040" i="2"/>
  <c r="C1040" i="2" s="1"/>
  <c r="D1040" i="2" s="1"/>
  <c r="E1040" i="2" s="1"/>
  <c r="F1040" i="2" s="1"/>
  <c r="G1040" i="2" s="1"/>
  <c r="H1040" i="2" s="1"/>
  <c r="I1040" i="2" s="1"/>
  <c r="AT1028" i="2"/>
  <c r="AX1028" i="2" s="1"/>
  <c r="AO1028" i="2"/>
  <c r="AP1028" i="2" s="1"/>
  <c r="AQ1028" i="2" s="1"/>
  <c r="AR1028" i="2" s="1"/>
  <c r="AS1028" i="2" s="1"/>
  <c r="L1038" i="2"/>
  <c r="M1037" i="2"/>
  <c r="N1037" i="2"/>
  <c r="AL1030" i="2"/>
  <c r="AY1029" i="2"/>
  <c r="AU1029" i="2"/>
  <c r="AW1029" i="2" s="1"/>
  <c r="Z1035" i="2"/>
  <c r="Z1032" i="2"/>
  <c r="AA1032" i="2"/>
  <c r="Z1034" i="2"/>
  <c r="AA1034" i="2"/>
  <c r="AH1031" i="2"/>
  <c r="AI1031" i="2" s="1"/>
  <c r="J1110" i="1"/>
  <c r="I1110" i="1"/>
  <c r="K1110" i="1"/>
  <c r="G1111" i="1"/>
  <c r="H1110" i="1"/>
  <c r="L1039" i="2" l="1"/>
  <c r="J1040" i="2"/>
  <c r="K1040" i="2"/>
  <c r="M1039" i="2"/>
  <c r="N1039" i="2"/>
  <c r="AY1028" i="2"/>
  <c r="AU1028" i="2"/>
  <c r="AW1028" i="2" s="1"/>
  <c r="AG1035" i="2"/>
  <c r="AB1035" i="2"/>
  <c r="AC1035" i="2" s="1"/>
  <c r="AD1035" i="2" s="1"/>
  <c r="AE1035" i="2" s="1"/>
  <c r="AF1035" i="2" s="1"/>
  <c r="AK1031" i="2"/>
  <c r="BA1031" i="2"/>
  <c r="AJ1031" i="2"/>
  <c r="AG1032" i="2"/>
  <c r="AB1032" i="2"/>
  <c r="AC1032" i="2" s="1"/>
  <c r="AD1032" i="2" s="1"/>
  <c r="AE1032" i="2" s="1"/>
  <c r="AF1032" i="2" s="1"/>
  <c r="M1038" i="2"/>
  <c r="N1038" i="2"/>
  <c r="Y1036" i="2"/>
  <c r="AG1034" i="2"/>
  <c r="AB1034" i="2"/>
  <c r="AC1034" i="2" s="1"/>
  <c r="AD1034" i="2" s="1"/>
  <c r="AE1034" i="2" s="1"/>
  <c r="AF1034" i="2" s="1"/>
  <c r="B1041" i="2"/>
  <c r="C1041" i="2" s="1"/>
  <c r="D1041" i="2" s="1"/>
  <c r="E1041" i="2" s="1"/>
  <c r="F1041" i="2" s="1"/>
  <c r="G1041" i="2" s="1"/>
  <c r="H1041" i="2" s="1"/>
  <c r="I1041" i="2" s="1"/>
  <c r="A1042" i="2"/>
  <c r="AZ1030" i="2"/>
  <c r="AM1030" i="2"/>
  <c r="AN1030" i="2"/>
  <c r="O1037" i="2"/>
  <c r="P1037" i="2" s="1"/>
  <c r="Q1037" i="2" s="1"/>
  <c r="R1037" i="2" s="1"/>
  <c r="S1037" i="2" s="1"/>
  <c r="T1037" i="2"/>
  <c r="AL1033" i="2"/>
  <c r="K1111" i="1"/>
  <c r="G1112" i="1"/>
  <c r="H1111" i="1"/>
  <c r="I1111" i="1"/>
  <c r="J1111" i="1"/>
  <c r="AH1032" i="2" l="1"/>
  <c r="AI1032" i="2" s="1"/>
  <c r="AH1035" i="2"/>
  <c r="AI1035" i="2" s="1"/>
  <c r="L1040" i="2"/>
  <c r="J1041" i="2"/>
  <c r="K1041" i="2"/>
  <c r="AJ1032" i="2"/>
  <c r="AK1032" i="2"/>
  <c r="BA1032" i="2"/>
  <c r="AZ1033" i="2"/>
  <c r="AM1033" i="2"/>
  <c r="AN1033" i="2"/>
  <c r="AO1030" i="2"/>
  <c r="AP1030" i="2" s="1"/>
  <c r="AQ1030" i="2" s="1"/>
  <c r="AR1030" i="2" s="1"/>
  <c r="AS1030" i="2" s="1"/>
  <c r="AT1030" i="2"/>
  <c r="AX1030" i="2" s="1"/>
  <c r="T1038" i="2"/>
  <c r="O1038" i="2"/>
  <c r="P1038" i="2" s="1"/>
  <c r="Q1038" i="2" s="1"/>
  <c r="R1038" i="2" s="1"/>
  <c r="S1038" i="2" s="1"/>
  <c r="U1038" i="2" s="1"/>
  <c r="V1038" i="2" s="1"/>
  <c r="AH1034" i="2"/>
  <c r="AI1034" i="2" s="1"/>
  <c r="B1042" i="2"/>
  <c r="C1042" i="2" s="1"/>
  <c r="D1042" i="2" s="1"/>
  <c r="E1042" i="2" s="1"/>
  <c r="F1042" i="2" s="1"/>
  <c r="G1042" i="2" s="1"/>
  <c r="H1042" i="2" s="1"/>
  <c r="I1042" i="2" s="1"/>
  <c r="A1043" i="2"/>
  <c r="M1040" i="2"/>
  <c r="N1040" i="2"/>
  <c r="T1039" i="2"/>
  <c r="O1039" i="2"/>
  <c r="P1039" i="2" s="1"/>
  <c r="Q1039" i="2" s="1"/>
  <c r="R1039" i="2" s="1"/>
  <c r="S1039" i="2" s="1"/>
  <c r="AL1031" i="2"/>
  <c r="Z1036" i="2"/>
  <c r="AA1036" i="2"/>
  <c r="AJ1035" i="2"/>
  <c r="AK1035" i="2"/>
  <c r="BA1035" i="2"/>
  <c r="U1037" i="2"/>
  <c r="V1037" i="2" s="1"/>
  <c r="J1112" i="1"/>
  <c r="K1112" i="1"/>
  <c r="I1112" i="1"/>
  <c r="G1113" i="1"/>
  <c r="H1112" i="1"/>
  <c r="AL1035" i="2" l="1"/>
  <c r="AL1032" i="2"/>
  <c r="L1041" i="2"/>
  <c r="W1037" i="2"/>
  <c r="X1037" i="2"/>
  <c r="AK1034" i="2"/>
  <c r="AJ1034" i="2"/>
  <c r="BA1034" i="2"/>
  <c r="U1039" i="2"/>
  <c r="V1039" i="2" s="1"/>
  <c r="AY1030" i="2"/>
  <c r="AU1030" i="2"/>
  <c r="AW1030" i="2" s="1"/>
  <c r="AM1035" i="2"/>
  <c r="AZ1035" i="2"/>
  <c r="AN1035" i="2"/>
  <c r="AM1031" i="2"/>
  <c r="AZ1031" i="2"/>
  <c r="AN1031" i="2"/>
  <c r="O1040" i="2"/>
  <c r="P1040" i="2" s="1"/>
  <c r="Q1040" i="2" s="1"/>
  <c r="R1040" i="2" s="1"/>
  <c r="S1040" i="2" s="1"/>
  <c r="T1040" i="2"/>
  <c r="B1043" i="2"/>
  <c r="C1043" i="2" s="1"/>
  <c r="D1043" i="2" s="1"/>
  <c r="E1043" i="2" s="1"/>
  <c r="F1043" i="2" s="1"/>
  <c r="G1043" i="2" s="1"/>
  <c r="H1043" i="2" s="1"/>
  <c r="I1043" i="2" s="1"/>
  <c r="A1044" i="2"/>
  <c r="AO1033" i="2"/>
  <c r="AP1033" i="2" s="1"/>
  <c r="AQ1033" i="2" s="1"/>
  <c r="AR1033" i="2" s="1"/>
  <c r="AS1033" i="2" s="1"/>
  <c r="AT1033" i="2"/>
  <c r="AX1033" i="2" s="1"/>
  <c r="AM1032" i="2"/>
  <c r="AZ1032" i="2"/>
  <c r="AN1032" i="2"/>
  <c r="M1041" i="2"/>
  <c r="N1041" i="2"/>
  <c r="AB1036" i="2"/>
  <c r="AC1036" i="2" s="1"/>
  <c r="AD1036" i="2" s="1"/>
  <c r="AE1036" i="2" s="1"/>
  <c r="AF1036" i="2" s="1"/>
  <c r="AG1036" i="2"/>
  <c r="J1042" i="2"/>
  <c r="K1042" i="2"/>
  <c r="W1038" i="2"/>
  <c r="X1038" i="2"/>
  <c r="J1113" i="1"/>
  <c r="K1113" i="1"/>
  <c r="H1113" i="1"/>
  <c r="G1114" i="1"/>
  <c r="I1113" i="1"/>
  <c r="U1040" i="2" l="1"/>
  <c r="V1040" i="2" s="1"/>
  <c r="L1042" i="2"/>
  <c r="AH1036" i="2"/>
  <c r="AI1036" i="2" s="1"/>
  <c r="AL1034" i="2"/>
  <c r="AM1034" i="2" s="1"/>
  <c r="Y1038" i="2"/>
  <c r="Y1037" i="2"/>
  <c r="AJ1036" i="2"/>
  <c r="AK1036" i="2"/>
  <c r="BA1036" i="2"/>
  <c r="AT1035" i="2"/>
  <c r="AX1035" i="2" s="1"/>
  <c r="AO1035" i="2"/>
  <c r="AP1035" i="2" s="1"/>
  <c r="AQ1035" i="2" s="1"/>
  <c r="AR1035" i="2" s="1"/>
  <c r="AS1035" i="2" s="1"/>
  <c r="AY1033" i="2"/>
  <c r="AU1033" i="2"/>
  <c r="AW1033" i="2" s="1"/>
  <c r="W1039" i="2"/>
  <c r="X1039" i="2"/>
  <c r="J1043" i="2"/>
  <c r="K1043" i="2"/>
  <c r="M1042" i="2"/>
  <c r="N1042" i="2"/>
  <c r="O1041" i="2"/>
  <c r="P1041" i="2" s="1"/>
  <c r="Q1041" i="2" s="1"/>
  <c r="R1041" i="2" s="1"/>
  <c r="S1041" i="2" s="1"/>
  <c r="T1041" i="2"/>
  <c r="A1045" i="2"/>
  <c r="B1044" i="2"/>
  <c r="C1044" i="2" s="1"/>
  <c r="D1044" i="2" s="1"/>
  <c r="E1044" i="2" s="1"/>
  <c r="F1044" i="2" s="1"/>
  <c r="G1044" i="2" s="1"/>
  <c r="H1044" i="2" s="1"/>
  <c r="I1044" i="2" s="1"/>
  <c r="W1040" i="2"/>
  <c r="X1040" i="2"/>
  <c r="Z1038" i="2"/>
  <c r="AA1038" i="2"/>
  <c r="Z1037" i="2"/>
  <c r="AA1037" i="2"/>
  <c r="AO1032" i="2"/>
  <c r="AP1032" i="2" s="1"/>
  <c r="AQ1032" i="2" s="1"/>
  <c r="AR1032" i="2" s="1"/>
  <c r="AS1032" i="2" s="1"/>
  <c r="AT1032" i="2"/>
  <c r="AX1032" i="2" s="1"/>
  <c r="AO1031" i="2"/>
  <c r="AP1031" i="2" s="1"/>
  <c r="AQ1031" i="2" s="1"/>
  <c r="AR1031" i="2" s="1"/>
  <c r="AS1031" i="2" s="1"/>
  <c r="AT1031" i="2"/>
  <c r="AX1031" i="2" s="1"/>
  <c r="G1115" i="1"/>
  <c r="K1114" i="1"/>
  <c r="J1114" i="1"/>
  <c r="H1114" i="1"/>
  <c r="I1114" i="1"/>
  <c r="U1041" i="2" l="1"/>
  <c r="V1041" i="2" s="1"/>
  <c r="AN1034" i="2"/>
  <c r="AZ1034" i="2"/>
  <c r="AL1036" i="2"/>
  <c r="L1043" i="2"/>
  <c r="Y1040" i="2"/>
  <c r="K1044" i="2"/>
  <c r="J1044" i="2"/>
  <c r="AB1037" i="2"/>
  <c r="AC1037" i="2" s="1"/>
  <c r="AD1037" i="2" s="1"/>
  <c r="AE1037" i="2" s="1"/>
  <c r="AF1037" i="2" s="1"/>
  <c r="AH1037" i="2" s="1"/>
  <c r="AI1037" i="2" s="1"/>
  <c r="AG1037" i="2"/>
  <c r="Z1040" i="2"/>
  <c r="AA1040" i="2"/>
  <c r="W1041" i="2"/>
  <c r="X1041" i="2"/>
  <c r="M1043" i="2"/>
  <c r="N1043" i="2"/>
  <c r="AY1031" i="2"/>
  <c r="AU1031" i="2"/>
  <c r="AW1031" i="2" s="1"/>
  <c r="AY1035" i="2"/>
  <c r="AU1035" i="2"/>
  <c r="AW1035" i="2" s="1"/>
  <c r="AT1034" i="2"/>
  <c r="AX1034" i="2" s="1"/>
  <c r="AO1034" i="2"/>
  <c r="AP1034" i="2" s="1"/>
  <c r="AQ1034" i="2" s="1"/>
  <c r="AR1034" i="2" s="1"/>
  <c r="AS1034" i="2" s="1"/>
  <c r="AY1032" i="2"/>
  <c r="AU1032" i="2"/>
  <c r="AW1032" i="2" s="1"/>
  <c r="AB1038" i="2"/>
  <c r="AC1038" i="2" s="1"/>
  <c r="AD1038" i="2" s="1"/>
  <c r="AE1038" i="2" s="1"/>
  <c r="AF1038" i="2" s="1"/>
  <c r="AH1038" i="2" s="1"/>
  <c r="AI1038" i="2" s="1"/>
  <c r="AG1038" i="2"/>
  <c r="AM1036" i="2"/>
  <c r="AZ1036" i="2"/>
  <c r="AN1036" i="2"/>
  <c r="A1046" i="2"/>
  <c r="B1045" i="2"/>
  <c r="C1045" i="2" s="1"/>
  <c r="D1045" i="2" s="1"/>
  <c r="E1045" i="2" s="1"/>
  <c r="F1045" i="2" s="1"/>
  <c r="G1045" i="2" s="1"/>
  <c r="H1045" i="2" s="1"/>
  <c r="I1045" i="2" s="1"/>
  <c r="O1042" i="2"/>
  <c r="P1042" i="2" s="1"/>
  <c r="Q1042" i="2" s="1"/>
  <c r="R1042" i="2" s="1"/>
  <c r="S1042" i="2" s="1"/>
  <c r="T1042" i="2"/>
  <c r="Y1039" i="2"/>
  <c r="J1115" i="1"/>
  <c r="H1115" i="1"/>
  <c r="I1115" i="1"/>
  <c r="G1116" i="1"/>
  <c r="K1115" i="1"/>
  <c r="U1042" i="2" l="1"/>
  <c r="V1042" i="2" s="1"/>
  <c r="Y1041" i="2"/>
  <c r="J1045" i="2"/>
  <c r="K1045" i="2"/>
  <c r="X1042" i="2"/>
  <c r="W1042" i="2"/>
  <c r="AO1036" i="2"/>
  <c r="AP1036" i="2" s="1"/>
  <c r="AQ1036" i="2" s="1"/>
  <c r="AR1036" i="2" s="1"/>
  <c r="AS1036" i="2" s="1"/>
  <c r="AT1036" i="2"/>
  <c r="AX1036" i="2" s="1"/>
  <c r="O1043" i="2"/>
  <c r="P1043" i="2" s="1"/>
  <c r="Q1043" i="2" s="1"/>
  <c r="R1043" i="2" s="1"/>
  <c r="S1043" i="2" s="1"/>
  <c r="T1043" i="2"/>
  <c r="AG1040" i="2"/>
  <c r="AB1040" i="2"/>
  <c r="AC1040" i="2" s="1"/>
  <c r="AD1040" i="2" s="1"/>
  <c r="AE1040" i="2" s="1"/>
  <c r="AF1040" i="2" s="1"/>
  <c r="L1044" i="2"/>
  <c r="BA1038" i="2"/>
  <c r="AJ1038" i="2"/>
  <c r="AK1038" i="2"/>
  <c r="Z1041" i="2"/>
  <c r="AA1041" i="2"/>
  <c r="AJ1037" i="2"/>
  <c r="AK1037" i="2"/>
  <c r="BA1037" i="2"/>
  <c r="Z1039" i="2"/>
  <c r="AA1039" i="2"/>
  <c r="A1047" i="2"/>
  <c r="B1046" i="2"/>
  <c r="C1046" i="2" s="1"/>
  <c r="D1046" i="2" s="1"/>
  <c r="E1046" i="2" s="1"/>
  <c r="F1046" i="2" s="1"/>
  <c r="G1046" i="2" s="1"/>
  <c r="H1046" i="2" s="1"/>
  <c r="I1046" i="2" s="1"/>
  <c r="AY1034" i="2"/>
  <c r="AU1034" i="2"/>
  <c r="AW1034" i="2" s="1"/>
  <c r="H1116" i="1"/>
  <c r="G1117" i="1"/>
  <c r="J1116" i="1"/>
  <c r="K1116" i="1"/>
  <c r="I1116" i="1"/>
  <c r="U1043" i="2" l="1"/>
  <c r="V1043" i="2" s="1"/>
  <c r="W1043" i="2" s="1"/>
  <c r="AL1038" i="2"/>
  <c r="L1045" i="2"/>
  <c r="AL1037" i="2"/>
  <c r="J1046" i="2"/>
  <c r="K1046" i="2"/>
  <c r="AY1036" i="2"/>
  <c r="AU1036" i="2"/>
  <c r="AW1036" i="2" s="1"/>
  <c r="B1047" i="2"/>
  <c r="C1047" i="2" s="1"/>
  <c r="D1047" i="2" s="1"/>
  <c r="E1047" i="2" s="1"/>
  <c r="F1047" i="2" s="1"/>
  <c r="G1047" i="2" s="1"/>
  <c r="H1047" i="2" s="1"/>
  <c r="I1047" i="2" s="1"/>
  <c r="A1048" i="2"/>
  <c r="AH1040" i="2"/>
  <c r="AI1040" i="2" s="1"/>
  <c r="AM1037" i="2"/>
  <c r="AZ1037" i="2"/>
  <c r="AN1037" i="2"/>
  <c r="M1045" i="2"/>
  <c r="N1045" i="2"/>
  <c r="AB1041" i="2"/>
  <c r="AC1041" i="2" s="1"/>
  <c r="AD1041" i="2" s="1"/>
  <c r="AE1041" i="2" s="1"/>
  <c r="AF1041" i="2" s="1"/>
  <c r="AH1041" i="2" s="1"/>
  <c r="AI1041" i="2" s="1"/>
  <c r="AG1041" i="2"/>
  <c r="M1044" i="2"/>
  <c r="N1044" i="2"/>
  <c r="AZ1038" i="2"/>
  <c r="AM1038" i="2"/>
  <c r="AN1038" i="2"/>
  <c r="AB1039" i="2"/>
  <c r="AC1039" i="2" s="1"/>
  <c r="AD1039" i="2" s="1"/>
  <c r="AE1039" i="2" s="1"/>
  <c r="AF1039" i="2" s="1"/>
  <c r="AG1039" i="2"/>
  <c r="Y1042" i="2"/>
  <c r="H1117" i="1"/>
  <c r="J1117" i="1"/>
  <c r="K1117" i="1"/>
  <c r="I1117" i="1"/>
  <c r="G1118" i="1"/>
  <c r="AH1039" i="2" l="1"/>
  <c r="AI1039" i="2" s="1"/>
  <c r="X1043" i="2"/>
  <c r="L1046" i="2"/>
  <c r="J1047" i="2"/>
  <c r="K1047" i="2"/>
  <c r="AK1041" i="2"/>
  <c r="AJ1041" i="2"/>
  <c r="BA1041" i="2"/>
  <c r="M1046" i="2"/>
  <c r="N1046" i="2"/>
  <c r="Y1043" i="2"/>
  <c r="O1044" i="2"/>
  <c r="P1044" i="2" s="1"/>
  <c r="Q1044" i="2" s="1"/>
  <c r="R1044" i="2" s="1"/>
  <c r="S1044" i="2" s="1"/>
  <c r="U1044" i="2" s="1"/>
  <c r="V1044" i="2" s="1"/>
  <c r="T1044" i="2"/>
  <c r="O1045" i="2"/>
  <c r="P1045" i="2" s="1"/>
  <c r="Q1045" i="2" s="1"/>
  <c r="R1045" i="2" s="1"/>
  <c r="S1045" i="2" s="1"/>
  <c r="U1045" i="2" s="1"/>
  <c r="V1045" i="2" s="1"/>
  <c r="T1045" i="2"/>
  <c r="AJ1040" i="2"/>
  <c r="AK1040" i="2"/>
  <c r="BA1040" i="2"/>
  <c r="A1049" i="2"/>
  <c r="B1048" i="2"/>
  <c r="C1048" i="2" s="1"/>
  <c r="D1048" i="2" s="1"/>
  <c r="E1048" i="2" s="1"/>
  <c r="F1048" i="2" s="1"/>
  <c r="G1048" i="2" s="1"/>
  <c r="H1048" i="2" s="1"/>
  <c r="I1048" i="2" s="1"/>
  <c r="AJ1039" i="2"/>
  <c r="BA1039" i="2"/>
  <c r="AK1039" i="2"/>
  <c r="Z1042" i="2"/>
  <c r="AA1042" i="2"/>
  <c r="AT1038" i="2"/>
  <c r="AX1038" i="2" s="1"/>
  <c r="AO1038" i="2"/>
  <c r="AP1038" i="2" s="1"/>
  <c r="AQ1038" i="2" s="1"/>
  <c r="AR1038" i="2" s="1"/>
  <c r="AS1038" i="2" s="1"/>
  <c r="AT1037" i="2"/>
  <c r="AX1037" i="2" s="1"/>
  <c r="AO1037" i="2"/>
  <c r="AP1037" i="2" s="1"/>
  <c r="AQ1037" i="2" s="1"/>
  <c r="AR1037" i="2" s="1"/>
  <c r="AS1037" i="2" s="1"/>
  <c r="I1118" i="1"/>
  <c r="K1118" i="1"/>
  <c r="G1119" i="1"/>
  <c r="H1118" i="1"/>
  <c r="J1118" i="1"/>
  <c r="AL1040" i="2" l="1"/>
  <c r="AN1040" i="2" s="1"/>
  <c r="AL1039" i="2"/>
  <c r="AN1039" i="2" s="1"/>
  <c r="L1047" i="2"/>
  <c r="M1047" i="2" s="1"/>
  <c r="K1048" i="2"/>
  <c r="J1048" i="2"/>
  <c r="AB1042" i="2"/>
  <c r="AC1042" i="2" s="1"/>
  <c r="AD1042" i="2" s="1"/>
  <c r="AE1042" i="2" s="1"/>
  <c r="AF1042" i="2" s="1"/>
  <c r="AG1042" i="2"/>
  <c r="B1049" i="2"/>
  <c r="C1049" i="2" s="1"/>
  <c r="D1049" i="2" s="1"/>
  <c r="E1049" i="2" s="1"/>
  <c r="F1049" i="2" s="1"/>
  <c r="G1049" i="2" s="1"/>
  <c r="H1049" i="2" s="1"/>
  <c r="I1049" i="2" s="1"/>
  <c r="A1050" i="2"/>
  <c r="AY1037" i="2"/>
  <c r="AU1037" i="2"/>
  <c r="AW1037" i="2" s="1"/>
  <c r="AZ1039" i="2"/>
  <c r="AM1039" i="2"/>
  <c r="T1046" i="2"/>
  <c r="O1046" i="2"/>
  <c r="P1046" i="2" s="1"/>
  <c r="Q1046" i="2" s="1"/>
  <c r="R1046" i="2" s="1"/>
  <c r="S1046" i="2" s="1"/>
  <c r="AZ1040" i="2"/>
  <c r="AM1040" i="2"/>
  <c r="W1045" i="2"/>
  <c r="X1045" i="2"/>
  <c r="W1044" i="2"/>
  <c r="X1044" i="2"/>
  <c r="AY1038" i="2"/>
  <c r="AU1038" i="2"/>
  <c r="AW1038" i="2" s="1"/>
  <c r="Z1043" i="2"/>
  <c r="AA1043" i="2"/>
  <c r="AL1041" i="2"/>
  <c r="I1119" i="1"/>
  <c r="G1120" i="1"/>
  <c r="H1119" i="1"/>
  <c r="J1119" i="1"/>
  <c r="K1119" i="1"/>
  <c r="N1047" i="2" l="1"/>
  <c r="Y1045" i="2"/>
  <c r="U1046" i="2"/>
  <c r="V1046" i="2" s="1"/>
  <c r="Y1044" i="2"/>
  <c r="K1049" i="2"/>
  <c r="J1049" i="2"/>
  <c r="L1048" i="2"/>
  <c r="Z1044" i="2"/>
  <c r="AA1044" i="2"/>
  <c r="Z1045" i="2"/>
  <c r="AA1045" i="2"/>
  <c r="X1046" i="2"/>
  <c r="W1046" i="2"/>
  <c r="T1047" i="2"/>
  <c r="O1047" i="2"/>
  <c r="P1047" i="2" s="1"/>
  <c r="Q1047" i="2" s="1"/>
  <c r="R1047" i="2" s="1"/>
  <c r="S1047" i="2" s="1"/>
  <c r="A1051" i="2"/>
  <c r="B1050" i="2"/>
  <c r="C1050" i="2" s="1"/>
  <c r="D1050" i="2" s="1"/>
  <c r="E1050" i="2" s="1"/>
  <c r="F1050" i="2" s="1"/>
  <c r="G1050" i="2" s="1"/>
  <c r="H1050" i="2" s="1"/>
  <c r="I1050" i="2" s="1"/>
  <c r="AH1042" i="2"/>
  <c r="AI1042" i="2" s="1"/>
  <c r="AB1043" i="2"/>
  <c r="AC1043" i="2" s="1"/>
  <c r="AD1043" i="2" s="1"/>
  <c r="AE1043" i="2" s="1"/>
  <c r="AF1043" i="2" s="1"/>
  <c r="AG1043" i="2"/>
  <c r="AT1040" i="2"/>
  <c r="AX1040" i="2" s="1"/>
  <c r="AO1040" i="2"/>
  <c r="AP1040" i="2" s="1"/>
  <c r="AQ1040" i="2" s="1"/>
  <c r="AR1040" i="2" s="1"/>
  <c r="AS1040" i="2" s="1"/>
  <c r="AM1041" i="2"/>
  <c r="AZ1041" i="2"/>
  <c r="AN1041" i="2"/>
  <c r="AT1039" i="2"/>
  <c r="AX1039" i="2" s="1"/>
  <c r="AO1039" i="2"/>
  <c r="AP1039" i="2" s="1"/>
  <c r="AQ1039" i="2" s="1"/>
  <c r="AR1039" i="2" s="1"/>
  <c r="AS1039" i="2" s="1"/>
  <c r="J1120" i="1"/>
  <c r="G1121" i="1"/>
  <c r="I1120" i="1"/>
  <c r="H1120" i="1"/>
  <c r="K1120" i="1"/>
  <c r="AH1043" i="2" l="1"/>
  <c r="AI1043" i="2" s="1"/>
  <c r="U1047" i="2"/>
  <c r="V1047" i="2" s="1"/>
  <c r="X1047" i="2" s="1"/>
  <c r="Y1046" i="2"/>
  <c r="J1050" i="2"/>
  <c r="K1050" i="2"/>
  <c r="AY1040" i="2"/>
  <c r="AU1040" i="2"/>
  <c r="AW1040" i="2" s="1"/>
  <c r="AK1042" i="2"/>
  <c r="AJ1042" i="2"/>
  <c r="BA1042" i="2"/>
  <c r="AG1045" i="2"/>
  <c r="AB1045" i="2"/>
  <c r="AC1045" i="2" s="1"/>
  <c r="AD1045" i="2" s="1"/>
  <c r="AE1045" i="2" s="1"/>
  <c r="AF1045" i="2" s="1"/>
  <c r="AH1045" i="2" s="1"/>
  <c r="AI1045" i="2" s="1"/>
  <c r="L1049" i="2"/>
  <c r="AY1039" i="2"/>
  <c r="AU1039" i="2"/>
  <c r="AW1039" i="2" s="1"/>
  <c r="AO1041" i="2"/>
  <c r="AP1041" i="2" s="1"/>
  <c r="AQ1041" i="2" s="1"/>
  <c r="AR1041" i="2" s="1"/>
  <c r="AS1041" i="2" s="1"/>
  <c r="AT1041" i="2"/>
  <c r="AX1041" i="2" s="1"/>
  <c r="W1047" i="2"/>
  <c r="M1048" i="2"/>
  <c r="N1048" i="2"/>
  <c r="Z1046" i="2"/>
  <c r="AA1046" i="2"/>
  <c r="AJ1043" i="2"/>
  <c r="BA1043" i="2"/>
  <c r="AK1043" i="2"/>
  <c r="B1051" i="2"/>
  <c r="C1051" i="2" s="1"/>
  <c r="D1051" i="2" s="1"/>
  <c r="E1051" i="2" s="1"/>
  <c r="F1051" i="2" s="1"/>
  <c r="G1051" i="2" s="1"/>
  <c r="H1051" i="2" s="1"/>
  <c r="I1051" i="2" s="1"/>
  <c r="A1052" i="2"/>
  <c r="AG1044" i="2"/>
  <c r="AB1044" i="2"/>
  <c r="AC1044" i="2" s="1"/>
  <c r="AD1044" i="2" s="1"/>
  <c r="AE1044" i="2" s="1"/>
  <c r="AF1044" i="2" s="1"/>
  <c r="AH1044" i="2" s="1"/>
  <c r="AI1044" i="2" s="1"/>
  <c r="I1121" i="1"/>
  <c r="G1122" i="1"/>
  <c r="J1121" i="1"/>
  <c r="K1121" i="1"/>
  <c r="H1121" i="1"/>
  <c r="Y1047" i="2" l="1"/>
  <c r="L1050" i="2"/>
  <c r="AL1043" i="2"/>
  <c r="AN1043" i="2" s="1"/>
  <c r="K1051" i="2"/>
  <c r="J1051" i="2"/>
  <c r="AY1041" i="2"/>
  <c r="AU1041" i="2"/>
  <c r="AW1041" i="2" s="1"/>
  <c r="M1050" i="2"/>
  <c r="N1050" i="2"/>
  <c r="B1052" i="2"/>
  <c r="C1052" i="2" s="1"/>
  <c r="D1052" i="2" s="1"/>
  <c r="E1052" i="2" s="1"/>
  <c r="F1052" i="2" s="1"/>
  <c r="G1052" i="2" s="1"/>
  <c r="H1052" i="2" s="1"/>
  <c r="I1052" i="2" s="1"/>
  <c r="A1053" i="2"/>
  <c r="M1049" i="2"/>
  <c r="N1049" i="2"/>
  <c r="AL1042" i="2"/>
  <c r="AZ1043" i="2"/>
  <c r="AM1043" i="2"/>
  <c r="O1048" i="2"/>
  <c r="P1048" i="2" s="1"/>
  <c r="Q1048" i="2" s="1"/>
  <c r="R1048" i="2" s="1"/>
  <c r="S1048" i="2" s="1"/>
  <c r="T1048" i="2"/>
  <c r="AK1044" i="2"/>
  <c r="AJ1044" i="2"/>
  <c r="AL1044" i="2" s="1"/>
  <c r="BA1044" i="2"/>
  <c r="AB1046" i="2"/>
  <c r="AC1046" i="2" s="1"/>
  <c r="AD1046" i="2" s="1"/>
  <c r="AE1046" i="2" s="1"/>
  <c r="AF1046" i="2" s="1"/>
  <c r="AG1046" i="2"/>
  <c r="Z1047" i="2"/>
  <c r="AA1047" i="2"/>
  <c r="AJ1045" i="2"/>
  <c r="AK1045" i="2"/>
  <c r="BA1045" i="2"/>
  <c r="I1122" i="1"/>
  <c r="G1123" i="1"/>
  <c r="H1122" i="1"/>
  <c r="K1122" i="1"/>
  <c r="J1122" i="1"/>
  <c r="AH1046" i="2" l="1"/>
  <c r="AI1046" i="2" s="1"/>
  <c r="AL1045" i="2"/>
  <c r="AN1045" i="2" s="1"/>
  <c r="U1048" i="2"/>
  <c r="V1048" i="2" s="1"/>
  <c r="X1048" i="2" s="1"/>
  <c r="AB1047" i="2"/>
  <c r="AC1047" i="2" s="1"/>
  <c r="AD1047" i="2" s="1"/>
  <c r="AE1047" i="2" s="1"/>
  <c r="AF1047" i="2" s="1"/>
  <c r="AG1047" i="2"/>
  <c r="O1050" i="2"/>
  <c r="P1050" i="2" s="1"/>
  <c r="Q1050" i="2" s="1"/>
  <c r="R1050" i="2" s="1"/>
  <c r="S1050" i="2" s="1"/>
  <c r="T1050" i="2"/>
  <c r="AM1042" i="2"/>
  <c r="AZ1042" i="2"/>
  <c r="AN1042" i="2"/>
  <c r="L1051" i="2"/>
  <c r="AM1044" i="2"/>
  <c r="AZ1044" i="2"/>
  <c r="AN1044" i="2"/>
  <c r="AM1045" i="2"/>
  <c r="AZ1045" i="2"/>
  <c r="K1052" i="2"/>
  <c r="J1052" i="2"/>
  <c r="BA1046" i="2"/>
  <c r="AK1046" i="2"/>
  <c r="AJ1046" i="2"/>
  <c r="AO1043" i="2"/>
  <c r="AP1043" i="2" s="1"/>
  <c r="AQ1043" i="2" s="1"/>
  <c r="AR1043" i="2" s="1"/>
  <c r="AS1043" i="2" s="1"/>
  <c r="AT1043" i="2"/>
  <c r="AX1043" i="2" s="1"/>
  <c r="T1049" i="2"/>
  <c r="O1049" i="2"/>
  <c r="P1049" i="2" s="1"/>
  <c r="Q1049" i="2" s="1"/>
  <c r="R1049" i="2" s="1"/>
  <c r="S1049" i="2" s="1"/>
  <c r="U1049" i="2" s="1"/>
  <c r="V1049" i="2" s="1"/>
  <c r="B1053" i="2"/>
  <c r="C1053" i="2" s="1"/>
  <c r="D1053" i="2" s="1"/>
  <c r="E1053" i="2" s="1"/>
  <c r="F1053" i="2" s="1"/>
  <c r="G1053" i="2" s="1"/>
  <c r="H1053" i="2" s="1"/>
  <c r="I1053" i="2" s="1"/>
  <c r="A1054" i="2"/>
  <c r="J1123" i="1"/>
  <c r="I1123" i="1"/>
  <c r="G1124" i="1"/>
  <c r="K1123" i="1"/>
  <c r="H1123" i="1"/>
  <c r="AH1047" i="2" l="1"/>
  <c r="AI1047" i="2" s="1"/>
  <c r="W1048" i="2"/>
  <c r="Y1048" i="2" s="1"/>
  <c r="AL1046" i="2"/>
  <c r="U1050" i="2"/>
  <c r="V1050" i="2" s="1"/>
  <c r="J1053" i="2"/>
  <c r="K1053" i="2"/>
  <c r="AK1047" i="2"/>
  <c r="BA1047" i="2"/>
  <c r="AJ1047" i="2"/>
  <c r="AY1043" i="2"/>
  <c r="AU1043" i="2"/>
  <c r="AW1043" i="2" s="1"/>
  <c r="AO1045" i="2"/>
  <c r="AP1045" i="2" s="1"/>
  <c r="AQ1045" i="2" s="1"/>
  <c r="AR1045" i="2" s="1"/>
  <c r="AS1045" i="2" s="1"/>
  <c r="AT1045" i="2"/>
  <c r="AX1045" i="2" s="1"/>
  <c r="M1051" i="2"/>
  <c r="N1051" i="2"/>
  <c r="L1052" i="2"/>
  <c r="X1049" i="2"/>
  <c r="W1049" i="2"/>
  <c r="A1055" i="2"/>
  <c r="B1054" i="2"/>
  <c r="C1054" i="2" s="1"/>
  <c r="D1054" i="2" s="1"/>
  <c r="E1054" i="2" s="1"/>
  <c r="F1054" i="2" s="1"/>
  <c r="G1054" i="2" s="1"/>
  <c r="H1054" i="2" s="1"/>
  <c r="I1054" i="2" s="1"/>
  <c r="AT1044" i="2"/>
  <c r="AX1044" i="2" s="1"/>
  <c r="AO1044" i="2"/>
  <c r="AP1044" i="2" s="1"/>
  <c r="AQ1044" i="2" s="1"/>
  <c r="AR1044" i="2" s="1"/>
  <c r="AS1044" i="2" s="1"/>
  <c r="AO1042" i="2"/>
  <c r="AP1042" i="2" s="1"/>
  <c r="AQ1042" i="2" s="1"/>
  <c r="AR1042" i="2" s="1"/>
  <c r="AS1042" i="2" s="1"/>
  <c r="AT1042" i="2"/>
  <c r="AX1042" i="2" s="1"/>
  <c r="X1050" i="2"/>
  <c r="W1050" i="2"/>
  <c r="AZ1046" i="2"/>
  <c r="AM1046" i="2"/>
  <c r="AN1046" i="2"/>
  <c r="G1125" i="1"/>
  <c r="H1124" i="1"/>
  <c r="K1124" i="1"/>
  <c r="J1124" i="1"/>
  <c r="I1124" i="1"/>
  <c r="AL1047" i="2" l="1"/>
  <c r="Y1049" i="2"/>
  <c r="Z1049" i="2" s="1"/>
  <c r="L1053" i="2"/>
  <c r="M1053" i="2" s="1"/>
  <c r="J1054" i="2"/>
  <c r="K1054" i="2"/>
  <c r="Z1048" i="2"/>
  <c r="AA1048" i="2"/>
  <c r="AY1044" i="2"/>
  <c r="AU1044" i="2"/>
  <c r="AW1044" i="2" s="1"/>
  <c r="T1051" i="2"/>
  <c r="O1051" i="2"/>
  <c r="P1051" i="2" s="1"/>
  <c r="Q1051" i="2" s="1"/>
  <c r="R1051" i="2" s="1"/>
  <c r="S1051" i="2" s="1"/>
  <c r="U1051" i="2" s="1"/>
  <c r="V1051" i="2" s="1"/>
  <c r="Y1050" i="2"/>
  <c r="AZ1047" i="2"/>
  <c r="AM1047" i="2"/>
  <c r="AN1047" i="2"/>
  <c r="AY1042" i="2"/>
  <c r="AU1042" i="2"/>
  <c r="AW1042" i="2" s="1"/>
  <c r="AT1046" i="2"/>
  <c r="AX1046" i="2" s="1"/>
  <c r="AO1046" i="2"/>
  <c r="AP1046" i="2" s="1"/>
  <c r="AQ1046" i="2" s="1"/>
  <c r="AR1046" i="2" s="1"/>
  <c r="AS1046" i="2" s="1"/>
  <c r="B1055" i="2"/>
  <c r="C1055" i="2" s="1"/>
  <c r="D1055" i="2" s="1"/>
  <c r="E1055" i="2" s="1"/>
  <c r="F1055" i="2" s="1"/>
  <c r="G1055" i="2" s="1"/>
  <c r="H1055" i="2" s="1"/>
  <c r="I1055" i="2" s="1"/>
  <c r="A1056" i="2"/>
  <c r="M1052" i="2"/>
  <c r="N1052" i="2"/>
  <c r="AY1045" i="2"/>
  <c r="AU1045" i="2"/>
  <c r="AW1045" i="2" s="1"/>
  <c r="G1126" i="1"/>
  <c r="K1125" i="1"/>
  <c r="J1125" i="1"/>
  <c r="H1125" i="1"/>
  <c r="I1125" i="1"/>
  <c r="AA1049" i="2" l="1"/>
  <c r="N1053" i="2"/>
  <c r="L1054" i="2"/>
  <c r="J1055" i="2"/>
  <c r="K1055" i="2"/>
  <c r="M1054" i="2"/>
  <c r="N1054" i="2"/>
  <c r="O1052" i="2"/>
  <c r="P1052" i="2" s="1"/>
  <c r="Q1052" i="2" s="1"/>
  <c r="R1052" i="2" s="1"/>
  <c r="S1052" i="2" s="1"/>
  <c r="T1052" i="2"/>
  <c r="A1057" i="2"/>
  <c r="B1056" i="2"/>
  <c r="C1056" i="2" s="1"/>
  <c r="D1056" i="2" s="1"/>
  <c r="E1056" i="2" s="1"/>
  <c r="F1056" i="2" s="1"/>
  <c r="G1056" i="2" s="1"/>
  <c r="H1056" i="2" s="1"/>
  <c r="I1056" i="2" s="1"/>
  <c r="T1053" i="2"/>
  <c r="O1053" i="2"/>
  <c r="P1053" i="2" s="1"/>
  <c r="Q1053" i="2" s="1"/>
  <c r="R1053" i="2" s="1"/>
  <c r="S1053" i="2" s="1"/>
  <c r="U1053" i="2" s="1"/>
  <c r="V1053" i="2" s="1"/>
  <c r="Z1050" i="2"/>
  <c r="AA1050" i="2"/>
  <c r="AB1049" i="2"/>
  <c r="AC1049" i="2" s="1"/>
  <c r="AD1049" i="2" s="1"/>
  <c r="AE1049" i="2" s="1"/>
  <c r="AF1049" i="2" s="1"/>
  <c r="AG1049" i="2"/>
  <c r="AT1047" i="2"/>
  <c r="AX1047" i="2" s="1"/>
  <c r="AO1047" i="2"/>
  <c r="AP1047" i="2" s="1"/>
  <c r="AQ1047" i="2" s="1"/>
  <c r="AR1047" i="2" s="1"/>
  <c r="AS1047" i="2" s="1"/>
  <c r="AB1048" i="2"/>
  <c r="AC1048" i="2" s="1"/>
  <c r="AD1048" i="2" s="1"/>
  <c r="AE1048" i="2" s="1"/>
  <c r="AF1048" i="2" s="1"/>
  <c r="AG1048" i="2"/>
  <c r="AY1046" i="2"/>
  <c r="AU1046" i="2"/>
  <c r="AW1046" i="2" s="1"/>
  <c r="X1051" i="2"/>
  <c r="W1051" i="2"/>
  <c r="K1126" i="1"/>
  <c r="I1126" i="1"/>
  <c r="H1126" i="1"/>
  <c r="G1127" i="1"/>
  <c r="J1126" i="1"/>
  <c r="Y1051" i="2" l="1"/>
  <c r="U1052" i="2"/>
  <c r="V1052" i="2" s="1"/>
  <c r="L1055" i="2"/>
  <c r="K1056" i="2"/>
  <c r="J1056" i="2"/>
  <c r="M1055" i="2"/>
  <c r="N1055" i="2"/>
  <c r="AG1050" i="2"/>
  <c r="AB1050" i="2"/>
  <c r="AC1050" i="2" s="1"/>
  <c r="AD1050" i="2" s="1"/>
  <c r="AE1050" i="2" s="1"/>
  <c r="AF1050" i="2" s="1"/>
  <c r="Z1051" i="2"/>
  <c r="AA1051" i="2"/>
  <c r="X1052" i="2"/>
  <c r="W1052" i="2"/>
  <c r="AY1047" i="2"/>
  <c r="AU1047" i="2"/>
  <c r="AW1047" i="2" s="1"/>
  <c r="B1057" i="2"/>
  <c r="C1057" i="2" s="1"/>
  <c r="D1057" i="2" s="1"/>
  <c r="E1057" i="2" s="1"/>
  <c r="F1057" i="2" s="1"/>
  <c r="G1057" i="2" s="1"/>
  <c r="H1057" i="2" s="1"/>
  <c r="I1057" i="2" s="1"/>
  <c r="A1058" i="2"/>
  <c r="O1054" i="2"/>
  <c r="P1054" i="2" s="1"/>
  <c r="Q1054" i="2" s="1"/>
  <c r="R1054" i="2" s="1"/>
  <c r="S1054" i="2" s="1"/>
  <c r="T1054" i="2"/>
  <c r="W1053" i="2"/>
  <c r="X1053" i="2"/>
  <c r="AH1048" i="2"/>
  <c r="AI1048" i="2" s="1"/>
  <c r="AH1049" i="2"/>
  <c r="AI1049" i="2" s="1"/>
  <c r="G1128" i="1"/>
  <c r="H1127" i="1"/>
  <c r="K1127" i="1"/>
  <c r="J1127" i="1"/>
  <c r="I1127" i="1"/>
  <c r="U1054" i="2" l="1"/>
  <c r="V1054" i="2" s="1"/>
  <c r="J1057" i="2"/>
  <c r="K1057" i="2"/>
  <c r="Y1052" i="2"/>
  <c r="AH1050" i="2"/>
  <c r="AI1050" i="2" s="1"/>
  <c r="L1056" i="2"/>
  <c r="X1054" i="2"/>
  <c r="W1054" i="2"/>
  <c r="A1059" i="2"/>
  <c r="B1058" i="2"/>
  <c r="C1058" i="2" s="1"/>
  <c r="D1058" i="2" s="1"/>
  <c r="E1058" i="2" s="1"/>
  <c r="F1058" i="2" s="1"/>
  <c r="G1058" i="2" s="1"/>
  <c r="H1058" i="2" s="1"/>
  <c r="I1058" i="2" s="1"/>
  <c r="AK1049" i="2"/>
  <c r="BA1049" i="2"/>
  <c r="AJ1049" i="2"/>
  <c r="AG1051" i="2"/>
  <c r="AB1051" i="2"/>
  <c r="AC1051" i="2" s="1"/>
  <c r="AD1051" i="2" s="1"/>
  <c r="AE1051" i="2" s="1"/>
  <c r="AF1051" i="2" s="1"/>
  <c r="O1055" i="2"/>
  <c r="P1055" i="2" s="1"/>
  <c r="Q1055" i="2" s="1"/>
  <c r="R1055" i="2" s="1"/>
  <c r="S1055" i="2" s="1"/>
  <c r="U1055" i="2" s="1"/>
  <c r="V1055" i="2" s="1"/>
  <c r="T1055" i="2"/>
  <c r="AK1048" i="2"/>
  <c r="AJ1048" i="2"/>
  <c r="AL1048" i="2" s="1"/>
  <c r="BA1048" i="2"/>
  <c r="Y1053" i="2"/>
  <c r="G1129" i="1"/>
  <c r="K1128" i="1"/>
  <c r="J1128" i="1"/>
  <c r="H1128" i="1"/>
  <c r="I1128" i="1"/>
  <c r="L1057" i="2" l="1"/>
  <c r="AH1051" i="2"/>
  <c r="AI1051" i="2" s="1"/>
  <c r="AJ1051" i="2" s="1"/>
  <c r="W1055" i="2"/>
  <c r="X1055" i="2"/>
  <c r="J1058" i="2"/>
  <c r="K1058" i="2"/>
  <c r="M1056" i="2"/>
  <c r="N1056" i="2"/>
  <c r="Z1053" i="2"/>
  <c r="AA1053" i="2"/>
  <c r="Z1052" i="2"/>
  <c r="AA1052" i="2"/>
  <c r="AL1049" i="2"/>
  <c r="Y1054" i="2"/>
  <c r="AZ1048" i="2"/>
  <c r="AM1048" i="2"/>
  <c r="AN1048" i="2"/>
  <c r="M1057" i="2"/>
  <c r="N1057" i="2"/>
  <c r="B1059" i="2"/>
  <c r="C1059" i="2" s="1"/>
  <c r="D1059" i="2" s="1"/>
  <c r="E1059" i="2" s="1"/>
  <c r="F1059" i="2" s="1"/>
  <c r="G1059" i="2" s="1"/>
  <c r="H1059" i="2" s="1"/>
  <c r="I1059" i="2" s="1"/>
  <c r="A1060" i="2"/>
  <c r="AK1050" i="2"/>
  <c r="AJ1050" i="2"/>
  <c r="BA1050" i="2"/>
  <c r="H1129" i="1"/>
  <c r="J1129" i="1"/>
  <c r="G1130" i="1"/>
  <c r="I1129" i="1"/>
  <c r="K1129" i="1"/>
  <c r="AL1050" i="2" l="1"/>
  <c r="AK1051" i="2"/>
  <c r="AL1051" i="2" s="1"/>
  <c r="L1058" i="2"/>
  <c r="N1058" i="2" s="1"/>
  <c r="BA1051" i="2"/>
  <c r="J1059" i="2"/>
  <c r="K1059" i="2"/>
  <c r="AO1048" i="2"/>
  <c r="AP1048" i="2" s="1"/>
  <c r="AQ1048" i="2" s="1"/>
  <c r="AR1048" i="2" s="1"/>
  <c r="AS1048" i="2" s="1"/>
  <c r="AT1048" i="2"/>
  <c r="AX1048" i="2" s="1"/>
  <c r="A1061" i="2"/>
  <c r="B1060" i="2"/>
  <c r="C1060" i="2" s="1"/>
  <c r="D1060" i="2" s="1"/>
  <c r="E1060" i="2" s="1"/>
  <c r="F1060" i="2" s="1"/>
  <c r="G1060" i="2" s="1"/>
  <c r="H1060" i="2" s="1"/>
  <c r="I1060" i="2" s="1"/>
  <c r="AM1049" i="2"/>
  <c r="AZ1049" i="2"/>
  <c r="AN1049" i="2"/>
  <c r="AB1053" i="2"/>
  <c r="AC1053" i="2" s="1"/>
  <c r="AD1053" i="2" s="1"/>
  <c r="AE1053" i="2" s="1"/>
  <c r="AF1053" i="2" s="1"/>
  <c r="AG1053" i="2"/>
  <c r="M1058" i="2"/>
  <c r="O1057" i="2"/>
  <c r="P1057" i="2" s="1"/>
  <c r="Q1057" i="2" s="1"/>
  <c r="R1057" i="2" s="1"/>
  <c r="S1057" i="2" s="1"/>
  <c r="T1057" i="2"/>
  <c r="Z1054" i="2"/>
  <c r="AA1054" i="2"/>
  <c r="AM1050" i="2"/>
  <c r="AZ1050" i="2"/>
  <c r="AN1050" i="2"/>
  <c r="AB1052" i="2"/>
  <c r="AC1052" i="2" s="1"/>
  <c r="AD1052" i="2" s="1"/>
  <c r="AE1052" i="2" s="1"/>
  <c r="AF1052" i="2" s="1"/>
  <c r="AH1052" i="2" s="1"/>
  <c r="AI1052" i="2" s="1"/>
  <c r="AG1052" i="2"/>
  <c r="O1056" i="2"/>
  <c r="P1056" i="2" s="1"/>
  <c r="Q1056" i="2" s="1"/>
  <c r="R1056" i="2" s="1"/>
  <c r="S1056" i="2" s="1"/>
  <c r="T1056" i="2"/>
  <c r="Y1055" i="2"/>
  <c r="K1130" i="1"/>
  <c r="I1130" i="1"/>
  <c r="J1130" i="1"/>
  <c r="G1131" i="1"/>
  <c r="H1130" i="1"/>
  <c r="U1057" i="2" l="1"/>
  <c r="V1057" i="2" s="1"/>
  <c r="W1057" i="2" s="1"/>
  <c r="L1059" i="2"/>
  <c r="J1060" i="2"/>
  <c r="K1060" i="2"/>
  <c r="AB1054" i="2"/>
  <c r="AC1054" i="2" s="1"/>
  <c r="AD1054" i="2" s="1"/>
  <c r="AE1054" i="2" s="1"/>
  <c r="AF1054" i="2" s="1"/>
  <c r="AG1054" i="2"/>
  <c r="Z1055" i="2"/>
  <c r="AA1055" i="2"/>
  <c r="BA1052" i="2"/>
  <c r="AJ1052" i="2"/>
  <c r="AK1052" i="2"/>
  <c r="AZ1051" i="2"/>
  <c r="AM1051" i="2"/>
  <c r="AN1051" i="2"/>
  <c r="AH1053" i="2"/>
  <c r="AI1053" i="2" s="1"/>
  <c r="B1061" i="2"/>
  <c r="C1061" i="2" s="1"/>
  <c r="D1061" i="2" s="1"/>
  <c r="E1061" i="2" s="1"/>
  <c r="F1061" i="2" s="1"/>
  <c r="G1061" i="2" s="1"/>
  <c r="H1061" i="2" s="1"/>
  <c r="I1061" i="2" s="1"/>
  <c r="A1062" i="2"/>
  <c r="AT1049" i="2"/>
  <c r="AX1049" i="2" s="1"/>
  <c r="AO1049" i="2"/>
  <c r="AP1049" i="2" s="1"/>
  <c r="AQ1049" i="2" s="1"/>
  <c r="AR1049" i="2" s="1"/>
  <c r="AS1049" i="2" s="1"/>
  <c r="AY1048" i="2"/>
  <c r="AU1048" i="2"/>
  <c r="AW1048" i="2" s="1"/>
  <c r="M1059" i="2"/>
  <c r="N1059" i="2"/>
  <c r="AT1050" i="2"/>
  <c r="AX1050" i="2" s="1"/>
  <c r="AO1050" i="2"/>
  <c r="AP1050" i="2" s="1"/>
  <c r="AQ1050" i="2" s="1"/>
  <c r="AR1050" i="2" s="1"/>
  <c r="AS1050" i="2" s="1"/>
  <c r="O1058" i="2"/>
  <c r="P1058" i="2" s="1"/>
  <c r="Q1058" i="2" s="1"/>
  <c r="R1058" i="2" s="1"/>
  <c r="S1058" i="2" s="1"/>
  <c r="U1058" i="2" s="1"/>
  <c r="V1058" i="2" s="1"/>
  <c r="T1058" i="2"/>
  <c r="U1056" i="2"/>
  <c r="V1056" i="2" s="1"/>
  <c r="K1131" i="1"/>
  <c r="G1132" i="1"/>
  <c r="I1131" i="1"/>
  <c r="H1131" i="1"/>
  <c r="J1131" i="1"/>
  <c r="AH1054" i="2" l="1"/>
  <c r="AI1054" i="2" s="1"/>
  <c r="X1057" i="2"/>
  <c r="Y1057" i="2" s="1"/>
  <c r="AA1057" i="2" s="1"/>
  <c r="L1060" i="2"/>
  <c r="J1061" i="2"/>
  <c r="K1061" i="2"/>
  <c r="M1060" i="2"/>
  <c r="N1060" i="2"/>
  <c r="AY1049" i="2"/>
  <c r="AU1049" i="2"/>
  <c r="AW1049" i="2" s="1"/>
  <c r="W1058" i="2"/>
  <c r="X1058" i="2"/>
  <c r="O1059" i="2"/>
  <c r="P1059" i="2" s="1"/>
  <c r="Q1059" i="2" s="1"/>
  <c r="R1059" i="2" s="1"/>
  <c r="S1059" i="2" s="1"/>
  <c r="T1059" i="2"/>
  <c r="W1056" i="2"/>
  <c r="X1056" i="2"/>
  <c r="A1063" i="2"/>
  <c r="B1062" i="2"/>
  <c r="C1062" i="2" s="1"/>
  <c r="D1062" i="2" s="1"/>
  <c r="E1062" i="2" s="1"/>
  <c r="F1062" i="2" s="1"/>
  <c r="G1062" i="2" s="1"/>
  <c r="H1062" i="2" s="1"/>
  <c r="I1062" i="2" s="1"/>
  <c r="AT1051" i="2"/>
  <c r="AX1051" i="2" s="1"/>
  <c r="AO1051" i="2"/>
  <c r="AP1051" i="2" s="1"/>
  <c r="AQ1051" i="2" s="1"/>
  <c r="AR1051" i="2" s="1"/>
  <c r="AS1051" i="2" s="1"/>
  <c r="AJ1054" i="2"/>
  <c r="BA1054" i="2"/>
  <c r="AK1054" i="2"/>
  <c r="BA1053" i="2"/>
  <c r="AJ1053" i="2"/>
  <c r="AK1053" i="2"/>
  <c r="AG1055" i="2"/>
  <c r="AB1055" i="2"/>
  <c r="AC1055" i="2" s="1"/>
  <c r="AD1055" i="2" s="1"/>
  <c r="AE1055" i="2" s="1"/>
  <c r="AF1055" i="2" s="1"/>
  <c r="AH1055" i="2" s="1"/>
  <c r="AI1055" i="2" s="1"/>
  <c r="AY1050" i="2"/>
  <c r="AU1050" i="2"/>
  <c r="AW1050" i="2" s="1"/>
  <c r="AL1052" i="2"/>
  <c r="H1132" i="1"/>
  <c r="G1133" i="1"/>
  <c r="K1132" i="1"/>
  <c r="I1132" i="1"/>
  <c r="J1132" i="1"/>
  <c r="Z1057" i="2" l="1"/>
  <c r="Y1056" i="2"/>
  <c r="U1059" i="2"/>
  <c r="V1059" i="2" s="1"/>
  <c r="X1059" i="2" s="1"/>
  <c r="Y1058" i="2"/>
  <c r="Z1058" i="2" s="1"/>
  <c r="L1061" i="2"/>
  <c r="N1061" i="2" s="1"/>
  <c r="AY1051" i="2"/>
  <c r="AU1051" i="2"/>
  <c r="AW1051" i="2" s="1"/>
  <c r="AL1053" i="2"/>
  <c r="AL1054" i="2"/>
  <c r="AK1055" i="2"/>
  <c r="BA1055" i="2"/>
  <c r="AJ1055" i="2"/>
  <c r="K1062" i="2"/>
  <c r="J1062" i="2"/>
  <c r="AG1057" i="2"/>
  <c r="AB1057" i="2"/>
  <c r="AC1057" i="2" s="1"/>
  <c r="AD1057" i="2" s="1"/>
  <c r="AE1057" i="2" s="1"/>
  <c r="AF1057" i="2" s="1"/>
  <c r="B1063" i="2"/>
  <c r="C1063" i="2" s="1"/>
  <c r="D1063" i="2" s="1"/>
  <c r="E1063" i="2" s="1"/>
  <c r="F1063" i="2" s="1"/>
  <c r="G1063" i="2" s="1"/>
  <c r="H1063" i="2" s="1"/>
  <c r="I1063" i="2" s="1"/>
  <c r="A1064" i="2"/>
  <c r="Z1056" i="2"/>
  <c r="AA1056" i="2"/>
  <c r="O1060" i="2"/>
  <c r="P1060" i="2" s="1"/>
  <c r="Q1060" i="2" s="1"/>
  <c r="R1060" i="2" s="1"/>
  <c r="S1060" i="2" s="1"/>
  <c r="U1060" i="2" s="1"/>
  <c r="V1060" i="2" s="1"/>
  <c r="T1060" i="2"/>
  <c r="W1059" i="2"/>
  <c r="AZ1052" i="2"/>
  <c r="AM1052" i="2"/>
  <c r="AN1052" i="2"/>
  <c r="I1133" i="1"/>
  <c r="H1133" i="1"/>
  <c r="G1134" i="1"/>
  <c r="K1133" i="1"/>
  <c r="J1133" i="1"/>
  <c r="AA1058" i="2" l="1"/>
  <c r="M1061" i="2"/>
  <c r="T1061" i="2" s="1"/>
  <c r="AL1055" i="2"/>
  <c r="AH1057" i="2"/>
  <c r="AI1057" i="2" s="1"/>
  <c r="AJ1057" i="2" s="1"/>
  <c r="K1063" i="2"/>
  <c r="J1063" i="2"/>
  <c r="AM1055" i="2"/>
  <c r="AZ1055" i="2"/>
  <c r="AN1055" i="2"/>
  <c r="AZ1054" i="2"/>
  <c r="AM1054" i="2"/>
  <c r="AN1054" i="2"/>
  <c r="X1060" i="2"/>
  <c r="W1060" i="2"/>
  <c r="AB1056" i="2"/>
  <c r="AC1056" i="2" s="1"/>
  <c r="AD1056" i="2" s="1"/>
  <c r="AE1056" i="2" s="1"/>
  <c r="AF1056" i="2" s="1"/>
  <c r="AG1056" i="2"/>
  <c r="A1065" i="2"/>
  <c r="B1064" i="2"/>
  <c r="C1064" i="2" s="1"/>
  <c r="D1064" i="2" s="1"/>
  <c r="E1064" i="2" s="1"/>
  <c r="F1064" i="2" s="1"/>
  <c r="G1064" i="2" s="1"/>
  <c r="H1064" i="2" s="1"/>
  <c r="I1064" i="2" s="1"/>
  <c r="L1062" i="2"/>
  <c r="AG1058" i="2"/>
  <c r="AB1058" i="2"/>
  <c r="AC1058" i="2" s="1"/>
  <c r="AD1058" i="2" s="1"/>
  <c r="AE1058" i="2" s="1"/>
  <c r="AF1058" i="2" s="1"/>
  <c r="AM1053" i="2"/>
  <c r="AZ1053" i="2"/>
  <c r="AN1053" i="2"/>
  <c r="AT1052" i="2"/>
  <c r="AX1052" i="2" s="1"/>
  <c r="AO1052" i="2"/>
  <c r="AP1052" i="2" s="1"/>
  <c r="AQ1052" i="2" s="1"/>
  <c r="AR1052" i="2" s="1"/>
  <c r="AS1052" i="2" s="1"/>
  <c r="Y1059" i="2"/>
  <c r="G1135" i="1"/>
  <c r="K1134" i="1"/>
  <c r="H1134" i="1"/>
  <c r="I1134" i="1"/>
  <c r="J1134" i="1"/>
  <c r="O1061" i="2" l="1"/>
  <c r="P1061" i="2" s="1"/>
  <c r="Q1061" i="2" s="1"/>
  <c r="R1061" i="2" s="1"/>
  <c r="S1061" i="2" s="1"/>
  <c r="U1061" i="2" s="1"/>
  <c r="V1061" i="2" s="1"/>
  <c r="BA1057" i="2"/>
  <c r="AK1057" i="2"/>
  <c r="AH1056" i="2"/>
  <c r="AI1056" i="2" s="1"/>
  <c r="AK1056" i="2" s="1"/>
  <c r="Y1060" i="2"/>
  <c r="Z1060" i="2" s="1"/>
  <c r="K1064" i="2"/>
  <c r="J1064" i="2"/>
  <c r="AA1060" i="2"/>
  <c r="AJ1056" i="2"/>
  <c r="BA1056" i="2"/>
  <c r="AL1057" i="2"/>
  <c r="L1063" i="2"/>
  <c r="AT1054" i="2"/>
  <c r="AX1054" i="2" s="1"/>
  <c r="AO1054" i="2"/>
  <c r="AP1054" i="2" s="1"/>
  <c r="AQ1054" i="2" s="1"/>
  <c r="AR1054" i="2" s="1"/>
  <c r="AS1054" i="2" s="1"/>
  <c r="AO1055" i="2"/>
  <c r="AP1055" i="2" s="1"/>
  <c r="AQ1055" i="2" s="1"/>
  <c r="AR1055" i="2" s="1"/>
  <c r="AS1055" i="2" s="1"/>
  <c r="AT1055" i="2"/>
  <c r="AX1055" i="2" s="1"/>
  <c r="AY1052" i="2"/>
  <c r="AU1052" i="2"/>
  <c r="AW1052" i="2" s="1"/>
  <c r="AT1053" i="2"/>
  <c r="AX1053" i="2" s="1"/>
  <c r="AO1053" i="2"/>
  <c r="AP1053" i="2" s="1"/>
  <c r="AQ1053" i="2" s="1"/>
  <c r="AR1053" i="2" s="1"/>
  <c r="AS1053" i="2" s="1"/>
  <c r="Z1059" i="2"/>
  <c r="AA1059" i="2"/>
  <c r="M1062" i="2"/>
  <c r="N1062" i="2"/>
  <c r="B1065" i="2"/>
  <c r="A1066" i="2"/>
  <c r="C1065" i="2"/>
  <c r="D1065" i="2" s="1"/>
  <c r="E1065" i="2" s="1"/>
  <c r="F1065" i="2" s="1"/>
  <c r="G1065" i="2" s="1"/>
  <c r="H1065" i="2" s="1"/>
  <c r="I1065" i="2" s="1"/>
  <c r="AH1058" i="2"/>
  <c r="AI1058" i="2" s="1"/>
  <c r="H1135" i="1"/>
  <c r="I1135" i="1"/>
  <c r="K1135" i="1"/>
  <c r="J1135" i="1"/>
  <c r="G1136" i="1"/>
  <c r="AY1053" i="2" l="1"/>
  <c r="AU1053" i="2"/>
  <c r="AW1053" i="2" s="1"/>
  <c r="X1061" i="2"/>
  <c r="W1061" i="2"/>
  <c r="AL1056" i="2"/>
  <c r="L1064" i="2"/>
  <c r="J1065" i="2"/>
  <c r="K1065" i="2"/>
  <c r="O1062" i="2"/>
  <c r="P1062" i="2" s="1"/>
  <c r="Q1062" i="2" s="1"/>
  <c r="R1062" i="2" s="1"/>
  <c r="S1062" i="2" s="1"/>
  <c r="T1062" i="2"/>
  <c r="M1063" i="2"/>
  <c r="N1063" i="2"/>
  <c r="AG1059" i="2"/>
  <c r="AB1059" i="2"/>
  <c r="AC1059" i="2" s="1"/>
  <c r="AD1059" i="2" s="1"/>
  <c r="AE1059" i="2" s="1"/>
  <c r="AF1059" i="2" s="1"/>
  <c r="AY1054" i="2"/>
  <c r="AU1054" i="2"/>
  <c r="AW1054" i="2" s="1"/>
  <c r="AG1060" i="2"/>
  <c r="AB1060" i="2"/>
  <c r="AC1060" i="2" s="1"/>
  <c r="AD1060" i="2" s="1"/>
  <c r="AE1060" i="2" s="1"/>
  <c r="AF1060" i="2" s="1"/>
  <c r="AJ1058" i="2"/>
  <c r="BA1058" i="2"/>
  <c r="AK1058" i="2"/>
  <c r="B1066" i="2"/>
  <c r="C1066" i="2" s="1"/>
  <c r="D1066" i="2" s="1"/>
  <c r="E1066" i="2" s="1"/>
  <c r="F1066" i="2" s="1"/>
  <c r="G1066" i="2" s="1"/>
  <c r="H1066" i="2" s="1"/>
  <c r="I1066" i="2" s="1"/>
  <c r="A1067" i="2"/>
  <c r="AY1055" i="2"/>
  <c r="AU1055" i="2"/>
  <c r="AW1055" i="2" s="1"/>
  <c r="AZ1057" i="2"/>
  <c r="AM1057" i="2"/>
  <c r="AN1057" i="2"/>
  <c r="I1136" i="1"/>
  <c r="H1136" i="1"/>
  <c r="J1136" i="1"/>
  <c r="G1137" i="1"/>
  <c r="K1136" i="1"/>
  <c r="U1062" i="2" l="1"/>
  <c r="V1062" i="2" s="1"/>
  <c r="L1065" i="2"/>
  <c r="M1065" i="2" s="1"/>
  <c r="J1066" i="2"/>
  <c r="K1066" i="2"/>
  <c r="M1064" i="2"/>
  <c r="N1064" i="2"/>
  <c r="AH1060" i="2"/>
  <c r="AI1060" i="2" s="1"/>
  <c r="AH1059" i="2"/>
  <c r="AI1059" i="2" s="1"/>
  <c r="W1062" i="2"/>
  <c r="X1062" i="2"/>
  <c r="AO1057" i="2"/>
  <c r="AP1057" i="2" s="1"/>
  <c r="AQ1057" i="2" s="1"/>
  <c r="AR1057" i="2" s="1"/>
  <c r="AS1057" i="2" s="1"/>
  <c r="AT1057" i="2"/>
  <c r="AX1057" i="2" s="1"/>
  <c r="B1067" i="2"/>
  <c r="C1067" i="2" s="1"/>
  <c r="D1067" i="2" s="1"/>
  <c r="E1067" i="2" s="1"/>
  <c r="F1067" i="2" s="1"/>
  <c r="G1067" i="2" s="1"/>
  <c r="H1067" i="2" s="1"/>
  <c r="I1067" i="2" s="1"/>
  <c r="A1068" i="2"/>
  <c r="T1063" i="2"/>
  <c r="O1063" i="2"/>
  <c r="P1063" i="2" s="1"/>
  <c r="Q1063" i="2" s="1"/>
  <c r="R1063" i="2" s="1"/>
  <c r="S1063" i="2" s="1"/>
  <c r="AL1058" i="2"/>
  <c r="AZ1056" i="2"/>
  <c r="AM1056" i="2"/>
  <c r="AN1056" i="2"/>
  <c r="Y1061" i="2"/>
  <c r="K1137" i="1"/>
  <c r="J1137" i="1"/>
  <c r="G1138" i="1"/>
  <c r="H1137" i="1"/>
  <c r="I1137" i="1"/>
  <c r="U1063" i="2" l="1"/>
  <c r="V1063" i="2" s="1"/>
  <c r="N1065" i="2"/>
  <c r="L1066" i="2"/>
  <c r="Y1062" i="2"/>
  <c r="AA1062" i="2" s="1"/>
  <c r="K1067" i="2"/>
  <c r="J1067" i="2"/>
  <c r="M1066" i="2"/>
  <c r="N1066" i="2"/>
  <c r="AT1056" i="2"/>
  <c r="AX1056" i="2" s="1"/>
  <c r="AO1056" i="2"/>
  <c r="AP1056" i="2" s="1"/>
  <c r="AQ1056" i="2" s="1"/>
  <c r="AR1056" i="2" s="1"/>
  <c r="AS1056" i="2" s="1"/>
  <c r="O1065" i="2"/>
  <c r="P1065" i="2" s="1"/>
  <c r="Q1065" i="2" s="1"/>
  <c r="R1065" i="2" s="1"/>
  <c r="S1065" i="2" s="1"/>
  <c r="T1065" i="2"/>
  <c r="BA1059" i="2"/>
  <c r="AK1059" i="2"/>
  <c r="AJ1059" i="2"/>
  <c r="AY1057" i="2"/>
  <c r="AU1057" i="2"/>
  <c r="AW1057" i="2" s="1"/>
  <c r="O1064" i="2"/>
  <c r="P1064" i="2" s="1"/>
  <c r="Q1064" i="2" s="1"/>
  <c r="R1064" i="2" s="1"/>
  <c r="S1064" i="2" s="1"/>
  <c r="T1064" i="2"/>
  <c r="W1063" i="2"/>
  <c r="X1063" i="2"/>
  <c r="AK1060" i="2"/>
  <c r="AJ1060" i="2"/>
  <c r="BA1060" i="2"/>
  <c r="Z1061" i="2"/>
  <c r="AA1061" i="2"/>
  <c r="AM1058" i="2"/>
  <c r="AZ1058" i="2"/>
  <c r="AN1058" i="2"/>
  <c r="A1069" i="2"/>
  <c r="B1068" i="2"/>
  <c r="C1068" i="2" s="1"/>
  <c r="D1068" i="2" s="1"/>
  <c r="E1068" i="2" s="1"/>
  <c r="F1068" i="2" s="1"/>
  <c r="G1068" i="2" s="1"/>
  <c r="H1068" i="2" s="1"/>
  <c r="I1068" i="2" s="1"/>
  <c r="J1138" i="1"/>
  <c r="K1138" i="1"/>
  <c r="H1138" i="1"/>
  <c r="I1138" i="1"/>
  <c r="G1139" i="1"/>
  <c r="Z1062" i="2" l="1"/>
  <c r="AL1060" i="2"/>
  <c r="AN1060" i="2" s="1"/>
  <c r="AL1059" i="2"/>
  <c r="AZ1059" i="2" s="1"/>
  <c r="U1065" i="2"/>
  <c r="V1065" i="2" s="1"/>
  <c r="X1065" i="2" s="1"/>
  <c r="J1068" i="2"/>
  <c r="K1068" i="2"/>
  <c r="AT1058" i="2"/>
  <c r="AX1058" i="2" s="1"/>
  <c r="AO1058" i="2"/>
  <c r="AP1058" i="2" s="1"/>
  <c r="AQ1058" i="2" s="1"/>
  <c r="AR1058" i="2" s="1"/>
  <c r="AS1058" i="2" s="1"/>
  <c r="AB1062" i="2"/>
  <c r="AC1062" i="2" s="1"/>
  <c r="AD1062" i="2" s="1"/>
  <c r="AE1062" i="2" s="1"/>
  <c r="AF1062" i="2" s="1"/>
  <c r="AG1062" i="2"/>
  <c r="AY1056" i="2"/>
  <c r="AU1056" i="2"/>
  <c r="AW1056" i="2" s="1"/>
  <c r="Y1063" i="2"/>
  <c r="L1067" i="2"/>
  <c r="AZ1060" i="2"/>
  <c r="AM1060" i="2"/>
  <c r="AB1061" i="2"/>
  <c r="AC1061" i="2" s="1"/>
  <c r="AD1061" i="2" s="1"/>
  <c r="AE1061" i="2" s="1"/>
  <c r="AF1061" i="2" s="1"/>
  <c r="AH1061" i="2" s="1"/>
  <c r="AI1061" i="2" s="1"/>
  <c r="AG1061" i="2"/>
  <c r="O1066" i="2"/>
  <c r="P1066" i="2" s="1"/>
  <c r="Q1066" i="2" s="1"/>
  <c r="R1066" i="2" s="1"/>
  <c r="S1066" i="2" s="1"/>
  <c r="T1066" i="2"/>
  <c r="B1069" i="2"/>
  <c r="C1069" i="2" s="1"/>
  <c r="D1069" i="2" s="1"/>
  <c r="E1069" i="2" s="1"/>
  <c r="F1069" i="2" s="1"/>
  <c r="G1069" i="2" s="1"/>
  <c r="H1069" i="2" s="1"/>
  <c r="I1069" i="2" s="1"/>
  <c r="A1070" i="2"/>
  <c r="U1064" i="2"/>
  <c r="V1064" i="2" s="1"/>
  <c r="G1140" i="1"/>
  <c r="H1139" i="1"/>
  <c r="K1139" i="1"/>
  <c r="I1139" i="1"/>
  <c r="J1139" i="1"/>
  <c r="AH1062" i="2" l="1"/>
  <c r="AI1062" i="2" s="1"/>
  <c r="AN1059" i="2"/>
  <c r="AM1059" i="2"/>
  <c r="U1066" i="2"/>
  <c r="V1066" i="2" s="1"/>
  <c r="X1066" i="2" s="1"/>
  <c r="W1065" i="2"/>
  <c r="Y1065" i="2" s="1"/>
  <c r="L1068" i="2"/>
  <c r="N1068" i="2" s="1"/>
  <c r="B1070" i="2"/>
  <c r="C1070" i="2" s="1"/>
  <c r="D1070" i="2" s="1"/>
  <c r="E1070" i="2" s="1"/>
  <c r="F1070" i="2" s="1"/>
  <c r="G1070" i="2" s="1"/>
  <c r="H1070" i="2" s="1"/>
  <c r="I1070" i="2" s="1"/>
  <c r="A1071" i="2"/>
  <c r="BA1062" i="2"/>
  <c r="AJ1062" i="2"/>
  <c r="AK1062" i="2"/>
  <c r="AJ1061" i="2"/>
  <c r="AK1061" i="2"/>
  <c r="BA1061" i="2"/>
  <c r="M1067" i="2"/>
  <c r="N1067" i="2"/>
  <c r="Z1063" i="2"/>
  <c r="AA1063" i="2"/>
  <c r="X1064" i="2"/>
  <c r="W1064" i="2"/>
  <c r="J1069" i="2"/>
  <c r="K1069" i="2"/>
  <c r="AT1060" i="2"/>
  <c r="AX1060" i="2" s="1"/>
  <c r="AO1060" i="2"/>
  <c r="AP1060" i="2" s="1"/>
  <c r="AQ1060" i="2" s="1"/>
  <c r="AR1060" i="2" s="1"/>
  <c r="AS1060" i="2" s="1"/>
  <c r="AY1058" i="2"/>
  <c r="AU1058" i="2"/>
  <c r="AW1058" i="2" s="1"/>
  <c r="J1140" i="1"/>
  <c r="K1140" i="1"/>
  <c r="I1140" i="1"/>
  <c r="H1140" i="1"/>
  <c r="G1141" i="1"/>
  <c r="AO1059" i="2" l="1"/>
  <c r="AP1059" i="2" s="1"/>
  <c r="AQ1059" i="2" s="1"/>
  <c r="AR1059" i="2" s="1"/>
  <c r="AS1059" i="2" s="1"/>
  <c r="W1066" i="2"/>
  <c r="AT1059" i="2"/>
  <c r="AX1059" i="2" s="1"/>
  <c r="M1068" i="2"/>
  <c r="T1068" i="2" s="1"/>
  <c r="Y1064" i="2"/>
  <c r="AL1061" i="2"/>
  <c r="AZ1061" i="2" s="1"/>
  <c r="Y1066" i="2"/>
  <c r="AL1062" i="2"/>
  <c r="AM1062" i="2" s="1"/>
  <c r="L1069" i="2"/>
  <c r="M1069" i="2" s="1"/>
  <c r="J1070" i="2"/>
  <c r="K1070" i="2"/>
  <c r="Z1066" i="2"/>
  <c r="AA1066" i="2"/>
  <c r="A1072" i="2"/>
  <c r="B1071" i="2"/>
  <c r="C1071" i="2" s="1"/>
  <c r="D1071" i="2" s="1"/>
  <c r="E1071" i="2" s="1"/>
  <c r="F1071" i="2" s="1"/>
  <c r="G1071" i="2" s="1"/>
  <c r="H1071" i="2" s="1"/>
  <c r="I1071" i="2" s="1"/>
  <c r="Z1065" i="2"/>
  <c r="AA1065" i="2"/>
  <c r="AB1063" i="2"/>
  <c r="AC1063" i="2" s="1"/>
  <c r="AD1063" i="2" s="1"/>
  <c r="AE1063" i="2" s="1"/>
  <c r="AF1063" i="2" s="1"/>
  <c r="AG1063" i="2"/>
  <c r="AY1060" i="2"/>
  <c r="AU1060" i="2"/>
  <c r="AW1060" i="2" s="1"/>
  <c r="Z1064" i="2"/>
  <c r="AA1064" i="2"/>
  <c r="AY1059" i="2"/>
  <c r="AU1059" i="2"/>
  <c r="AW1059" i="2" s="1"/>
  <c r="T1067" i="2"/>
  <c r="O1067" i="2"/>
  <c r="P1067" i="2" s="1"/>
  <c r="Q1067" i="2" s="1"/>
  <c r="R1067" i="2" s="1"/>
  <c r="S1067" i="2" s="1"/>
  <c r="I1141" i="1"/>
  <c r="K1141" i="1"/>
  <c r="G1142" i="1"/>
  <c r="J1141" i="1"/>
  <c r="H1141" i="1"/>
  <c r="AM1061" i="2" l="1"/>
  <c r="O1068" i="2"/>
  <c r="P1068" i="2" s="1"/>
  <c r="Q1068" i="2" s="1"/>
  <c r="R1068" i="2" s="1"/>
  <c r="S1068" i="2" s="1"/>
  <c r="U1068" i="2" s="1"/>
  <c r="V1068" i="2" s="1"/>
  <c r="X1068" i="2" s="1"/>
  <c r="AN1061" i="2"/>
  <c r="AH1063" i="2"/>
  <c r="AI1063" i="2" s="1"/>
  <c r="BA1063" i="2" s="1"/>
  <c r="AN1062" i="2"/>
  <c r="AT1062" i="2" s="1"/>
  <c r="AX1062" i="2" s="1"/>
  <c r="AZ1062" i="2"/>
  <c r="N1069" i="2"/>
  <c r="T1069" i="2" s="1"/>
  <c r="L1070" i="2"/>
  <c r="N1070" i="2" s="1"/>
  <c r="U1067" i="2"/>
  <c r="V1067" i="2" s="1"/>
  <c r="W1067" i="2" s="1"/>
  <c r="J1071" i="2"/>
  <c r="K1071" i="2"/>
  <c r="AB1064" i="2"/>
  <c r="AC1064" i="2" s="1"/>
  <c r="AD1064" i="2" s="1"/>
  <c r="AE1064" i="2" s="1"/>
  <c r="AF1064" i="2" s="1"/>
  <c r="AH1064" i="2" s="1"/>
  <c r="AI1064" i="2" s="1"/>
  <c r="AG1064" i="2"/>
  <c r="AT1061" i="2"/>
  <c r="AX1061" i="2" s="1"/>
  <c r="AO1061" i="2"/>
  <c r="AP1061" i="2" s="1"/>
  <c r="AQ1061" i="2" s="1"/>
  <c r="AR1061" i="2" s="1"/>
  <c r="AS1061" i="2" s="1"/>
  <c r="M1070" i="2"/>
  <c r="B1072" i="2"/>
  <c r="C1072" i="2" s="1"/>
  <c r="D1072" i="2" s="1"/>
  <c r="E1072" i="2" s="1"/>
  <c r="F1072" i="2" s="1"/>
  <c r="G1072" i="2" s="1"/>
  <c r="H1072" i="2" s="1"/>
  <c r="I1072" i="2" s="1"/>
  <c r="A1073" i="2"/>
  <c r="AG1066" i="2"/>
  <c r="AB1066" i="2"/>
  <c r="AC1066" i="2" s="1"/>
  <c r="AD1066" i="2" s="1"/>
  <c r="AE1066" i="2" s="1"/>
  <c r="AF1066" i="2" s="1"/>
  <c r="AG1065" i="2"/>
  <c r="AB1065" i="2"/>
  <c r="AC1065" i="2" s="1"/>
  <c r="AD1065" i="2" s="1"/>
  <c r="AE1065" i="2" s="1"/>
  <c r="AF1065" i="2" s="1"/>
  <c r="AH1065" i="2" s="1"/>
  <c r="AI1065" i="2" s="1"/>
  <c r="I1142" i="1"/>
  <c r="J1142" i="1"/>
  <c r="K1142" i="1"/>
  <c r="G1143" i="1"/>
  <c r="H1142" i="1"/>
  <c r="AO1062" i="2" l="1"/>
  <c r="AP1062" i="2" s="1"/>
  <c r="AQ1062" i="2" s="1"/>
  <c r="AR1062" i="2" s="1"/>
  <c r="AS1062" i="2" s="1"/>
  <c r="AJ1063" i="2"/>
  <c r="AK1063" i="2"/>
  <c r="W1068" i="2"/>
  <c r="O1069" i="2"/>
  <c r="P1069" i="2" s="1"/>
  <c r="Q1069" i="2" s="1"/>
  <c r="R1069" i="2" s="1"/>
  <c r="S1069" i="2" s="1"/>
  <c r="U1069" i="2" s="1"/>
  <c r="V1069" i="2" s="1"/>
  <c r="X1067" i="2"/>
  <c r="Y1068" i="2"/>
  <c r="AL1063" i="2"/>
  <c r="AN1063" i="2" s="1"/>
  <c r="Y1067" i="2"/>
  <c r="AA1067" i="2" s="1"/>
  <c r="L1071" i="2"/>
  <c r="N1071" i="2" s="1"/>
  <c r="J1072" i="2"/>
  <c r="K1072" i="2"/>
  <c r="AY1062" i="2"/>
  <c r="AU1062" i="2"/>
  <c r="AW1062" i="2" s="1"/>
  <c r="AM1063" i="2"/>
  <c r="AZ1063" i="2"/>
  <c r="AY1061" i="2"/>
  <c r="AU1061" i="2"/>
  <c r="AW1061" i="2" s="1"/>
  <c r="B1073" i="2"/>
  <c r="C1073" i="2" s="1"/>
  <c r="D1073" i="2" s="1"/>
  <c r="E1073" i="2" s="1"/>
  <c r="F1073" i="2" s="1"/>
  <c r="G1073" i="2" s="1"/>
  <c r="H1073" i="2" s="1"/>
  <c r="I1073" i="2" s="1"/>
  <c r="A1074" i="2"/>
  <c r="T1070" i="2"/>
  <c r="O1070" i="2"/>
  <c r="P1070" i="2" s="1"/>
  <c r="Q1070" i="2" s="1"/>
  <c r="R1070" i="2" s="1"/>
  <c r="S1070" i="2" s="1"/>
  <c r="AK1064" i="2"/>
  <c r="BA1064" i="2"/>
  <c r="AJ1064" i="2"/>
  <c r="AK1065" i="2"/>
  <c r="BA1065" i="2"/>
  <c r="AJ1065" i="2"/>
  <c r="Z1068" i="2"/>
  <c r="AA1068" i="2"/>
  <c r="AH1066" i="2"/>
  <c r="AI1066" i="2" s="1"/>
  <c r="H1143" i="1"/>
  <c r="G1144" i="1"/>
  <c r="J1143" i="1"/>
  <c r="I1143" i="1"/>
  <c r="K1143" i="1"/>
  <c r="U1070" i="2" l="1"/>
  <c r="V1070" i="2" s="1"/>
  <c r="Z1067" i="2"/>
  <c r="AL1065" i="2"/>
  <c r="AM1065" i="2" s="1"/>
  <c r="M1071" i="2"/>
  <c r="T1071" i="2" s="1"/>
  <c r="L1072" i="2"/>
  <c r="N1072" i="2" s="1"/>
  <c r="K1073" i="2"/>
  <c r="J1073" i="2"/>
  <c r="AB1068" i="2"/>
  <c r="AC1068" i="2" s="1"/>
  <c r="AD1068" i="2" s="1"/>
  <c r="AE1068" i="2" s="1"/>
  <c r="AF1068" i="2" s="1"/>
  <c r="AG1068" i="2"/>
  <c r="W1069" i="2"/>
  <c r="X1069" i="2"/>
  <c r="AO1063" i="2"/>
  <c r="AP1063" i="2" s="1"/>
  <c r="AQ1063" i="2" s="1"/>
  <c r="AR1063" i="2" s="1"/>
  <c r="AS1063" i="2" s="1"/>
  <c r="AT1063" i="2"/>
  <c r="AX1063" i="2" s="1"/>
  <c r="BA1066" i="2"/>
  <c r="AJ1066" i="2"/>
  <c r="AK1066" i="2"/>
  <c r="B1074" i="2"/>
  <c r="C1074" i="2" s="1"/>
  <c r="D1074" i="2" s="1"/>
  <c r="E1074" i="2" s="1"/>
  <c r="F1074" i="2" s="1"/>
  <c r="G1074" i="2" s="1"/>
  <c r="H1074" i="2" s="1"/>
  <c r="I1074" i="2" s="1"/>
  <c r="A1075" i="2"/>
  <c r="AL1064" i="2"/>
  <c r="AB1067" i="2"/>
  <c r="AC1067" i="2" s="1"/>
  <c r="AD1067" i="2" s="1"/>
  <c r="AE1067" i="2" s="1"/>
  <c r="AF1067" i="2" s="1"/>
  <c r="AH1067" i="2" s="1"/>
  <c r="AI1067" i="2" s="1"/>
  <c r="AG1067" i="2"/>
  <c r="W1070" i="2"/>
  <c r="X1070" i="2"/>
  <c r="G1145" i="1"/>
  <c r="I1144" i="1"/>
  <c r="K1144" i="1"/>
  <c r="J1144" i="1"/>
  <c r="H1144" i="1"/>
  <c r="AN1065" i="2" l="1"/>
  <c r="AZ1065" i="2"/>
  <c r="O1071" i="2"/>
  <c r="P1071" i="2" s="1"/>
  <c r="Q1071" i="2" s="1"/>
  <c r="R1071" i="2" s="1"/>
  <c r="S1071" i="2" s="1"/>
  <c r="U1071" i="2" s="1"/>
  <c r="V1071" i="2" s="1"/>
  <c r="M1072" i="2"/>
  <c r="O1072" i="2" s="1"/>
  <c r="P1072" i="2" s="1"/>
  <c r="Q1072" i="2" s="1"/>
  <c r="R1072" i="2" s="1"/>
  <c r="S1072" i="2" s="1"/>
  <c r="AH1068" i="2"/>
  <c r="AI1068" i="2" s="1"/>
  <c r="Y1069" i="2"/>
  <c r="K1074" i="2"/>
  <c r="J1074" i="2"/>
  <c r="AK1067" i="2"/>
  <c r="AJ1067" i="2"/>
  <c r="BA1067" i="2"/>
  <c r="AO1065" i="2"/>
  <c r="AP1065" i="2" s="1"/>
  <c r="AQ1065" i="2" s="1"/>
  <c r="AR1065" i="2" s="1"/>
  <c r="AS1065" i="2" s="1"/>
  <c r="AT1065" i="2"/>
  <c r="AX1065" i="2" s="1"/>
  <c r="L1073" i="2"/>
  <c r="AM1064" i="2"/>
  <c r="AZ1064" i="2"/>
  <c r="AN1064" i="2"/>
  <c r="C1075" i="2"/>
  <c r="D1075" i="2" s="1"/>
  <c r="E1075" i="2" s="1"/>
  <c r="F1075" i="2" s="1"/>
  <c r="G1075" i="2" s="1"/>
  <c r="H1075" i="2" s="1"/>
  <c r="I1075" i="2" s="1"/>
  <c r="A1076" i="2"/>
  <c r="B1075" i="2"/>
  <c r="Z1069" i="2"/>
  <c r="AA1069" i="2"/>
  <c r="AK1068" i="2"/>
  <c r="BA1068" i="2"/>
  <c r="AJ1068" i="2"/>
  <c r="Y1070" i="2"/>
  <c r="AY1063" i="2"/>
  <c r="AU1063" i="2"/>
  <c r="AW1063" i="2" s="1"/>
  <c r="W1071" i="2"/>
  <c r="X1071" i="2"/>
  <c r="AL1066" i="2"/>
  <c r="J1145" i="1"/>
  <c r="G1146" i="1"/>
  <c r="I1145" i="1"/>
  <c r="K1145" i="1"/>
  <c r="H1145" i="1"/>
  <c r="T1072" i="2" l="1"/>
  <c r="AZ1066" i="2"/>
  <c r="AM1066" i="2"/>
  <c r="AN1066" i="2"/>
  <c r="J1075" i="2"/>
  <c r="K1075" i="2"/>
  <c r="AY1065" i="2"/>
  <c r="AU1065" i="2"/>
  <c r="AW1065" i="2" s="1"/>
  <c r="L1074" i="2"/>
  <c r="AG1069" i="2"/>
  <c r="AB1069" i="2"/>
  <c r="AC1069" i="2" s="1"/>
  <c r="AD1069" i="2" s="1"/>
  <c r="AE1069" i="2" s="1"/>
  <c r="AF1069" i="2" s="1"/>
  <c r="B1076" i="2"/>
  <c r="C1076" i="2"/>
  <c r="D1076" i="2" s="1"/>
  <c r="E1076" i="2" s="1"/>
  <c r="F1076" i="2" s="1"/>
  <c r="G1076" i="2" s="1"/>
  <c r="H1076" i="2" s="1"/>
  <c r="I1076" i="2" s="1"/>
  <c r="A1077" i="2"/>
  <c r="Y1071" i="2"/>
  <c r="AL1068" i="2"/>
  <c r="AO1064" i="2"/>
  <c r="AP1064" i="2" s="1"/>
  <c r="AQ1064" i="2" s="1"/>
  <c r="AR1064" i="2" s="1"/>
  <c r="AS1064" i="2" s="1"/>
  <c r="AT1064" i="2"/>
  <c r="AX1064" i="2" s="1"/>
  <c r="Z1070" i="2"/>
  <c r="AA1070" i="2"/>
  <c r="M1073" i="2"/>
  <c r="N1073" i="2"/>
  <c r="U1072" i="2"/>
  <c r="V1072" i="2" s="1"/>
  <c r="AL1067" i="2"/>
  <c r="H1146" i="1"/>
  <c r="K1146" i="1"/>
  <c r="J1146" i="1"/>
  <c r="I1146" i="1"/>
  <c r="G1147" i="1"/>
  <c r="AZ1068" i="2" l="1"/>
  <c r="AM1068" i="2"/>
  <c r="AN1068" i="2"/>
  <c r="A1078" i="2"/>
  <c r="B1077" i="2"/>
  <c r="C1077" i="2" s="1"/>
  <c r="D1077" i="2" s="1"/>
  <c r="E1077" i="2" s="1"/>
  <c r="F1077" i="2" s="1"/>
  <c r="G1077" i="2" s="1"/>
  <c r="H1077" i="2" s="1"/>
  <c r="I1077" i="2" s="1"/>
  <c r="AY1064" i="2"/>
  <c r="AU1064" i="2"/>
  <c r="AW1064" i="2" s="1"/>
  <c r="AO1066" i="2"/>
  <c r="AP1066" i="2" s="1"/>
  <c r="AQ1066" i="2" s="1"/>
  <c r="AR1066" i="2" s="1"/>
  <c r="AS1066" i="2" s="1"/>
  <c r="AT1066" i="2"/>
  <c r="AX1066" i="2" s="1"/>
  <c r="AH1069" i="2"/>
  <c r="AI1069" i="2" s="1"/>
  <c r="AM1067" i="2"/>
  <c r="AZ1067" i="2"/>
  <c r="AN1067" i="2"/>
  <c r="O1073" i="2"/>
  <c r="P1073" i="2" s="1"/>
  <c r="Q1073" i="2" s="1"/>
  <c r="R1073" i="2" s="1"/>
  <c r="S1073" i="2" s="1"/>
  <c r="T1073" i="2"/>
  <c r="W1072" i="2"/>
  <c r="X1072" i="2"/>
  <c r="AB1070" i="2"/>
  <c r="AC1070" i="2" s="1"/>
  <c r="AD1070" i="2" s="1"/>
  <c r="AE1070" i="2" s="1"/>
  <c r="AF1070" i="2" s="1"/>
  <c r="AG1070" i="2"/>
  <c r="Z1071" i="2"/>
  <c r="AA1071" i="2"/>
  <c r="J1076" i="2"/>
  <c r="K1076" i="2"/>
  <c r="M1074" i="2"/>
  <c r="N1074" i="2"/>
  <c r="L1075" i="2"/>
  <c r="K1147" i="1"/>
  <c r="I1147" i="1"/>
  <c r="H1147" i="1"/>
  <c r="G1148" i="1"/>
  <c r="J1147" i="1"/>
  <c r="AH1070" i="2" l="1"/>
  <c r="AI1070" i="2" s="1"/>
  <c r="U1073" i="2"/>
  <c r="V1073" i="2" s="1"/>
  <c r="L1076" i="2"/>
  <c r="M1076" i="2" s="1"/>
  <c r="Y1072" i="2"/>
  <c r="Z1072" i="2" s="1"/>
  <c r="N1076" i="2"/>
  <c r="J1077" i="2"/>
  <c r="K1077" i="2"/>
  <c r="AO1067" i="2"/>
  <c r="AP1067" i="2" s="1"/>
  <c r="AQ1067" i="2" s="1"/>
  <c r="AR1067" i="2" s="1"/>
  <c r="AS1067" i="2" s="1"/>
  <c r="AT1067" i="2"/>
  <c r="AX1067" i="2" s="1"/>
  <c r="AO1068" i="2"/>
  <c r="AP1068" i="2" s="1"/>
  <c r="AQ1068" i="2" s="1"/>
  <c r="AR1068" i="2" s="1"/>
  <c r="AS1068" i="2" s="1"/>
  <c r="AT1068" i="2"/>
  <c r="AX1068" i="2" s="1"/>
  <c r="M1075" i="2"/>
  <c r="N1075" i="2"/>
  <c r="W1073" i="2"/>
  <c r="X1073" i="2"/>
  <c r="O1074" i="2"/>
  <c r="P1074" i="2" s="1"/>
  <c r="Q1074" i="2" s="1"/>
  <c r="R1074" i="2" s="1"/>
  <c r="S1074" i="2" s="1"/>
  <c r="U1074" i="2" s="1"/>
  <c r="V1074" i="2" s="1"/>
  <c r="T1074" i="2"/>
  <c r="AY1066" i="2"/>
  <c r="AU1066" i="2"/>
  <c r="AW1066" i="2" s="1"/>
  <c r="AJ1070" i="2"/>
  <c r="AK1070" i="2"/>
  <c r="BA1070" i="2"/>
  <c r="AJ1069" i="2"/>
  <c r="AK1069" i="2"/>
  <c r="BA1069" i="2"/>
  <c r="AG1071" i="2"/>
  <c r="AB1071" i="2"/>
  <c r="AC1071" i="2" s="1"/>
  <c r="AD1071" i="2" s="1"/>
  <c r="AE1071" i="2" s="1"/>
  <c r="AF1071" i="2" s="1"/>
  <c r="A1079" i="2"/>
  <c r="B1078" i="2"/>
  <c r="C1078" i="2" s="1"/>
  <c r="D1078" i="2" s="1"/>
  <c r="E1078" i="2" s="1"/>
  <c r="F1078" i="2" s="1"/>
  <c r="G1078" i="2" s="1"/>
  <c r="H1078" i="2" s="1"/>
  <c r="I1078" i="2" s="1"/>
  <c r="J1148" i="1"/>
  <c r="K1148" i="1"/>
  <c r="G1149" i="1"/>
  <c r="H1148" i="1"/>
  <c r="I1148" i="1"/>
  <c r="AA1072" i="2" l="1"/>
  <c r="AB1072" i="2" s="1"/>
  <c r="AC1072" i="2" s="1"/>
  <c r="AD1072" i="2" s="1"/>
  <c r="AE1072" i="2" s="1"/>
  <c r="AF1072" i="2" s="1"/>
  <c r="Y1073" i="2"/>
  <c r="L1077" i="2"/>
  <c r="AL1070" i="2"/>
  <c r="AN1070" i="2" s="1"/>
  <c r="K1078" i="2"/>
  <c r="J1078" i="2"/>
  <c r="W1074" i="2"/>
  <c r="X1074" i="2"/>
  <c r="AH1071" i="2"/>
  <c r="AI1071" i="2" s="1"/>
  <c r="AL1069" i="2"/>
  <c r="AY1067" i="2"/>
  <c r="AU1067" i="2"/>
  <c r="AW1067" i="2" s="1"/>
  <c r="B1079" i="2"/>
  <c r="C1079" i="2" s="1"/>
  <c r="D1079" i="2" s="1"/>
  <c r="E1079" i="2" s="1"/>
  <c r="F1079" i="2" s="1"/>
  <c r="G1079" i="2" s="1"/>
  <c r="H1079" i="2" s="1"/>
  <c r="I1079" i="2" s="1"/>
  <c r="A1080" i="2"/>
  <c r="AZ1070" i="2"/>
  <c r="AM1070" i="2"/>
  <c r="AG1072" i="2"/>
  <c r="Z1073" i="2"/>
  <c r="AA1073" i="2"/>
  <c r="AY1068" i="2"/>
  <c r="AU1068" i="2"/>
  <c r="AW1068" i="2" s="1"/>
  <c r="M1077" i="2"/>
  <c r="N1077" i="2"/>
  <c r="T1075" i="2"/>
  <c r="O1075" i="2"/>
  <c r="P1075" i="2" s="1"/>
  <c r="Q1075" i="2" s="1"/>
  <c r="R1075" i="2" s="1"/>
  <c r="S1075" i="2" s="1"/>
  <c r="O1076" i="2"/>
  <c r="P1076" i="2" s="1"/>
  <c r="Q1076" i="2" s="1"/>
  <c r="R1076" i="2" s="1"/>
  <c r="S1076" i="2" s="1"/>
  <c r="U1076" i="2" s="1"/>
  <c r="V1076" i="2" s="1"/>
  <c r="T1076" i="2"/>
  <c r="K1149" i="1"/>
  <c r="H1149" i="1"/>
  <c r="G1150" i="1"/>
  <c r="J1149" i="1"/>
  <c r="I1149" i="1"/>
  <c r="Y1074" i="2" l="1"/>
  <c r="K1079" i="2"/>
  <c r="J1079" i="2"/>
  <c r="B1080" i="2"/>
  <c r="C1080" i="2" s="1"/>
  <c r="D1080" i="2" s="1"/>
  <c r="E1080" i="2" s="1"/>
  <c r="F1080" i="2" s="1"/>
  <c r="G1080" i="2" s="1"/>
  <c r="H1080" i="2" s="1"/>
  <c r="I1080" i="2" s="1"/>
  <c r="A1081" i="2"/>
  <c r="AM1069" i="2"/>
  <c r="AZ1069" i="2"/>
  <c r="AN1069" i="2"/>
  <c r="AH1072" i="2"/>
  <c r="AI1072" i="2" s="1"/>
  <c r="L1078" i="2"/>
  <c r="AK1071" i="2"/>
  <c r="BA1071" i="2"/>
  <c r="AJ1071" i="2"/>
  <c r="W1076" i="2"/>
  <c r="X1076" i="2"/>
  <c r="O1077" i="2"/>
  <c r="P1077" i="2" s="1"/>
  <c r="Q1077" i="2" s="1"/>
  <c r="R1077" i="2" s="1"/>
  <c r="S1077" i="2" s="1"/>
  <c r="T1077" i="2"/>
  <c r="AB1073" i="2"/>
  <c r="AC1073" i="2" s="1"/>
  <c r="AD1073" i="2" s="1"/>
  <c r="AE1073" i="2" s="1"/>
  <c r="AF1073" i="2" s="1"/>
  <c r="AG1073" i="2"/>
  <c r="AT1070" i="2"/>
  <c r="AX1070" i="2" s="1"/>
  <c r="AO1070" i="2"/>
  <c r="AP1070" i="2" s="1"/>
  <c r="AQ1070" i="2" s="1"/>
  <c r="AR1070" i="2" s="1"/>
  <c r="AS1070" i="2" s="1"/>
  <c r="Z1074" i="2"/>
  <c r="AA1074" i="2"/>
  <c r="U1075" i="2"/>
  <c r="V1075" i="2" s="1"/>
  <c r="H1150" i="1"/>
  <c r="J1150" i="1"/>
  <c r="I1150" i="1"/>
  <c r="G1151" i="1"/>
  <c r="K1150" i="1"/>
  <c r="J1080" i="2" l="1"/>
  <c r="K1080" i="2"/>
  <c r="W1075" i="2"/>
  <c r="X1075" i="2"/>
  <c r="U1077" i="2"/>
  <c r="V1077" i="2" s="1"/>
  <c r="L1079" i="2"/>
  <c r="AY1070" i="2"/>
  <c r="AU1070" i="2"/>
  <c r="AW1070" i="2" s="1"/>
  <c r="BA1072" i="2"/>
  <c r="AK1072" i="2"/>
  <c r="AJ1072" i="2"/>
  <c r="AL1071" i="2"/>
  <c r="AG1074" i="2"/>
  <c r="AB1074" i="2"/>
  <c r="AC1074" i="2" s="1"/>
  <c r="AD1074" i="2" s="1"/>
  <c r="AE1074" i="2" s="1"/>
  <c r="AF1074" i="2" s="1"/>
  <c r="M1078" i="2"/>
  <c r="N1078" i="2"/>
  <c r="AO1069" i="2"/>
  <c r="AP1069" i="2" s="1"/>
  <c r="AQ1069" i="2" s="1"/>
  <c r="AR1069" i="2" s="1"/>
  <c r="AS1069" i="2" s="1"/>
  <c r="AT1069" i="2"/>
  <c r="AX1069" i="2" s="1"/>
  <c r="A1082" i="2"/>
  <c r="B1081" i="2"/>
  <c r="C1081" i="2" s="1"/>
  <c r="D1081" i="2" s="1"/>
  <c r="E1081" i="2" s="1"/>
  <c r="F1081" i="2" s="1"/>
  <c r="G1081" i="2" s="1"/>
  <c r="H1081" i="2" s="1"/>
  <c r="I1081" i="2" s="1"/>
  <c r="AH1073" i="2"/>
  <c r="AI1073" i="2" s="1"/>
  <c r="Y1076" i="2"/>
  <c r="J1151" i="1"/>
  <c r="K1151" i="1"/>
  <c r="H1151" i="1"/>
  <c r="G1152" i="1"/>
  <c r="I1151" i="1"/>
  <c r="AL1072" i="2" l="1"/>
  <c r="AM1072" i="2" s="1"/>
  <c r="Y1075" i="2"/>
  <c r="L1080" i="2"/>
  <c r="K1081" i="2"/>
  <c r="J1081" i="2"/>
  <c r="Z1076" i="2"/>
  <c r="AA1076" i="2"/>
  <c r="M1080" i="2"/>
  <c r="N1080" i="2"/>
  <c r="M1079" i="2"/>
  <c r="N1079" i="2"/>
  <c r="AH1074" i="2"/>
  <c r="AI1074" i="2" s="1"/>
  <c r="X1077" i="2"/>
  <c r="W1077" i="2"/>
  <c r="O1078" i="2"/>
  <c r="P1078" i="2" s="1"/>
  <c r="Q1078" i="2" s="1"/>
  <c r="R1078" i="2" s="1"/>
  <c r="S1078" i="2" s="1"/>
  <c r="T1078" i="2"/>
  <c r="AZ1072" i="2"/>
  <c r="AN1072" i="2"/>
  <c r="Z1075" i="2"/>
  <c r="AA1075" i="2"/>
  <c r="AY1069" i="2"/>
  <c r="AU1069" i="2"/>
  <c r="AW1069" i="2" s="1"/>
  <c r="BA1073" i="2"/>
  <c r="AJ1073" i="2"/>
  <c r="AK1073" i="2"/>
  <c r="B1082" i="2"/>
  <c r="C1082" i="2" s="1"/>
  <c r="D1082" i="2" s="1"/>
  <c r="E1082" i="2" s="1"/>
  <c r="F1082" i="2" s="1"/>
  <c r="G1082" i="2" s="1"/>
  <c r="H1082" i="2" s="1"/>
  <c r="I1082" i="2" s="1"/>
  <c r="A1083" i="2"/>
  <c r="AZ1071" i="2"/>
  <c r="AM1071" i="2"/>
  <c r="AN1071" i="2"/>
  <c r="G1153" i="1"/>
  <c r="I1152" i="1"/>
  <c r="K1152" i="1"/>
  <c r="J1152" i="1"/>
  <c r="H1152" i="1"/>
  <c r="AL1073" i="2" l="1"/>
  <c r="J1082" i="2"/>
  <c r="K1082" i="2"/>
  <c r="AJ1074" i="2"/>
  <c r="AK1074" i="2"/>
  <c r="BA1074" i="2"/>
  <c r="T1080" i="2"/>
  <c r="O1080" i="2"/>
  <c r="P1080" i="2" s="1"/>
  <c r="Q1080" i="2" s="1"/>
  <c r="R1080" i="2" s="1"/>
  <c r="S1080" i="2" s="1"/>
  <c r="U1080" i="2" s="1"/>
  <c r="V1080" i="2" s="1"/>
  <c r="AT1071" i="2"/>
  <c r="AX1071" i="2" s="1"/>
  <c r="AO1071" i="2"/>
  <c r="AP1071" i="2" s="1"/>
  <c r="AQ1071" i="2" s="1"/>
  <c r="AR1071" i="2" s="1"/>
  <c r="AS1071" i="2" s="1"/>
  <c r="AM1073" i="2"/>
  <c r="AZ1073" i="2"/>
  <c r="AN1073" i="2"/>
  <c r="L1081" i="2"/>
  <c r="A1084" i="2"/>
  <c r="B1083" i="2"/>
  <c r="C1083" i="2" s="1"/>
  <c r="D1083" i="2" s="1"/>
  <c r="E1083" i="2" s="1"/>
  <c r="F1083" i="2" s="1"/>
  <c r="G1083" i="2" s="1"/>
  <c r="H1083" i="2" s="1"/>
  <c r="I1083" i="2" s="1"/>
  <c r="AB1075" i="2"/>
  <c r="AC1075" i="2" s="1"/>
  <c r="AD1075" i="2" s="1"/>
  <c r="AE1075" i="2" s="1"/>
  <c r="AF1075" i="2" s="1"/>
  <c r="AG1075" i="2"/>
  <c r="AT1072" i="2"/>
  <c r="AX1072" i="2" s="1"/>
  <c r="AO1072" i="2"/>
  <c r="AP1072" i="2" s="1"/>
  <c r="AQ1072" i="2" s="1"/>
  <c r="AR1072" i="2" s="1"/>
  <c r="AS1072" i="2" s="1"/>
  <c r="O1079" i="2"/>
  <c r="P1079" i="2" s="1"/>
  <c r="Q1079" i="2" s="1"/>
  <c r="R1079" i="2" s="1"/>
  <c r="S1079" i="2" s="1"/>
  <c r="T1079" i="2"/>
  <c r="AG1076" i="2"/>
  <c r="AB1076" i="2"/>
  <c r="AC1076" i="2" s="1"/>
  <c r="AD1076" i="2" s="1"/>
  <c r="AE1076" i="2" s="1"/>
  <c r="AF1076" i="2" s="1"/>
  <c r="AH1076" i="2" s="1"/>
  <c r="AI1076" i="2" s="1"/>
  <c r="Y1077" i="2"/>
  <c r="U1078" i="2"/>
  <c r="V1078" i="2" s="1"/>
  <c r="I1153" i="1"/>
  <c r="K1153" i="1"/>
  <c r="H1153" i="1"/>
  <c r="G1154" i="1"/>
  <c r="J1153" i="1"/>
  <c r="AL1074" i="2" l="1"/>
  <c r="L1082" i="2"/>
  <c r="W1078" i="2"/>
  <c r="X1078" i="2"/>
  <c r="AY1071" i="2"/>
  <c r="AU1071" i="2"/>
  <c r="AW1071" i="2" s="1"/>
  <c r="M1082" i="2"/>
  <c r="N1082" i="2"/>
  <c r="AO1073" i="2"/>
  <c r="AP1073" i="2" s="1"/>
  <c r="AQ1073" i="2" s="1"/>
  <c r="AR1073" i="2" s="1"/>
  <c r="AS1073" i="2" s="1"/>
  <c r="AT1073" i="2"/>
  <c r="AX1073" i="2" s="1"/>
  <c r="BA1076" i="2"/>
  <c r="AJ1076" i="2"/>
  <c r="AK1076" i="2"/>
  <c r="AY1072" i="2"/>
  <c r="AU1072" i="2"/>
  <c r="AW1072" i="2" s="1"/>
  <c r="B1084" i="2"/>
  <c r="C1084" i="2" s="1"/>
  <c r="D1084" i="2" s="1"/>
  <c r="E1084" i="2" s="1"/>
  <c r="F1084" i="2" s="1"/>
  <c r="G1084" i="2" s="1"/>
  <c r="H1084" i="2" s="1"/>
  <c r="I1084" i="2" s="1"/>
  <c r="A1085" i="2"/>
  <c r="W1080" i="2"/>
  <c r="X1080" i="2"/>
  <c r="AM1074" i="2"/>
  <c r="AZ1074" i="2"/>
  <c r="AN1074" i="2"/>
  <c r="K1083" i="2"/>
  <c r="J1083" i="2"/>
  <c r="M1081" i="2"/>
  <c r="N1081" i="2"/>
  <c r="Z1077" i="2"/>
  <c r="AA1077" i="2"/>
  <c r="U1079" i="2"/>
  <c r="V1079" i="2" s="1"/>
  <c r="AH1075" i="2"/>
  <c r="AI1075" i="2" s="1"/>
  <c r="J1154" i="1"/>
  <c r="I1154" i="1"/>
  <c r="K1154" i="1"/>
  <c r="H1154" i="1"/>
  <c r="G1155" i="1"/>
  <c r="L1083" i="2" l="1"/>
  <c r="Y1080" i="2"/>
  <c r="Y1078" i="2"/>
  <c r="AA1078" i="2" s="1"/>
  <c r="J1084" i="2"/>
  <c r="K1084" i="2"/>
  <c r="M1083" i="2"/>
  <c r="N1083" i="2"/>
  <c r="AO1074" i="2"/>
  <c r="AP1074" i="2" s="1"/>
  <c r="AQ1074" i="2" s="1"/>
  <c r="AR1074" i="2" s="1"/>
  <c r="AS1074" i="2" s="1"/>
  <c r="AT1074" i="2"/>
  <c r="AX1074" i="2" s="1"/>
  <c r="O1082" i="2"/>
  <c r="P1082" i="2" s="1"/>
  <c r="Q1082" i="2" s="1"/>
  <c r="R1082" i="2" s="1"/>
  <c r="S1082" i="2" s="1"/>
  <c r="U1082" i="2" s="1"/>
  <c r="V1082" i="2" s="1"/>
  <c r="T1082" i="2"/>
  <c r="X1079" i="2"/>
  <c r="W1079" i="2"/>
  <c r="AL1076" i="2"/>
  <c r="O1081" i="2"/>
  <c r="P1081" i="2" s="1"/>
  <c r="Q1081" i="2" s="1"/>
  <c r="R1081" i="2" s="1"/>
  <c r="S1081" i="2" s="1"/>
  <c r="T1081" i="2"/>
  <c r="AK1075" i="2"/>
  <c r="BA1075" i="2"/>
  <c r="AJ1075" i="2"/>
  <c r="Z1080" i="2"/>
  <c r="AA1080" i="2"/>
  <c r="B1085" i="2"/>
  <c r="C1085" i="2" s="1"/>
  <c r="D1085" i="2" s="1"/>
  <c r="E1085" i="2" s="1"/>
  <c r="F1085" i="2" s="1"/>
  <c r="G1085" i="2" s="1"/>
  <c r="H1085" i="2" s="1"/>
  <c r="I1085" i="2" s="1"/>
  <c r="A1086" i="2"/>
  <c r="AY1073" i="2"/>
  <c r="AU1073" i="2"/>
  <c r="AW1073" i="2" s="1"/>
  <c r="AB1077" i="2"/>
  <c r="AC1077" i="2" s="1"/>
  <c r="AD1077" i="2" s="1"/>
  <c r="AE1077" i="2" s="1"/>
  <c r="AF1077" i="2" s="1"/>
  <c r="AG1077" i="2"/>
  <c r="I1155" i="1"/>
  <c r="G1156" i="1"/>
  <c r="K1155" i="1"/>
  <c r="J1155" i="1"/>
  <c r="H1155" i="1"/>
  <c r="Z1078" i="2" l="1"/>
  <c r="L1084" i="2"/>
  <c r="AL1075" i="2"/>
  <c r="AG1080" i="2"/>
  <c r="AB1080" i="2"/>
  <c r="AC1080" i="2" s="1"/>
  <c r="AD1080" i="2" s="1"/>
  <c r="AE1080" i="2" s="1"/>
  <c r="AF1080" i="2" s="1"/>
  <c r="AY1074" i="2"/>
  <c r="AU1074" i="2"/>
  <c r="AW1074" i="2" s="1"/>
  <c r="M1084" i="2"/>
  <c r="N1084" i="2"/>
  <c r="AB1078" i="2"/>
  <c r="AC1078" i="2" s="1"/>
  <c r="AD1078" i="2" s="1"/>
  <c r="AE1078" i="2" s="1"/>
  <c r="AF1078" i="2" s="1"/>
  <c r="AG1078" i="2"/>
  <c r="Y1079" i="2"/>
  <c r="K1085" i="2"/>
  <c r="J1085" i="2"/>
  <c r="AM1076" i="2"/>
  <c r="AZ1076" i="2"/>
  <c r="AN1076" i="2"/>
  <c r="X1082" i="2"/>
  <c r="W1082" i="2"/>
  <c r="T1083" i="2"/>
  <c r="O1083" i="2"/>
  <c r="P1083" i="2" s="1"/>
  <c r="Q1083" i="2" s="1"/>
  <c r="R1083" i="2" s="1"/>
  <c r="S1083" i="2" s="1"/>
  <c r="A1087" i="2"/>
  <c r="B1086" i="2"/>
  <c r="C1086" i="2" s="1"/>
  <c r="D1086" i="2" s="1"/>
  <c r="E1086" i="2" s="1"/>
  <c r="F1086" i="2" s="1"/>
  <c r="G1086" i="2" s="1"/>
  <c r="H1086" i="2" s="1"/>
  <c r="I1086" i="2" s="1"/>
  <c r="AM1075" i="2"/>
  <c r="AZ1075" i="2"/>
  <c r="AN1075" i="2"/>
  <c r="AH1077" i="2"/>
  <c r="AI1077" i="2" s="1"/>
  <c r="U1081" i="2"/>
  <c r="V1081" i="2" s="1"/>
  <c r="H1156" i="1"/>
  <c r="K1156" i="1"/>
  <c r="I1156" i="1"/>
  <c r="G1157" i="1"/>
  <c r="J1156" i="1"/>
  <c r="AH1078" i="2" l="1"/>
  <c r="AI1078" i="2" s="1"/>
  <c r="AJ1078" i="2" s="1"/>
  <c r="L1085" i="2"/>
  <c r="J1086" i="2"/>
  <c r="K1086" i="2"/>
  <c r="O1084" i="2"/>
  <c r="P1084" i="2" s="1"/>
  <c r="Q1084" i="2" s="1"/>
  <c r="R1084" i="2" s="1"/>
  <c r="S1084" i="2" s="1"/>
  <c r="T1084" i="2"/>
  <c r="U1083" i="2"/>
  <c r="V1083" i="2" s="1"/>
  <c r="AH1080" i="2"/>
  <c r="AI1080" i="2" s="1"/>
  <c r="Z1079" i="2"/>
  <c r="AA1079" i="2"/>
  <c r="AJ1077" i="2"/>
  <c r="AK1077" i="2"/>
  <c r="BA1077" i="2"/>
  <c r="A1088" i="2"/>
  <c r="B1087" i="2"/>
  <c r="C1087" i="2" s="1"/>
  <c r="D1087" i="2" s="1"/>
  <c r="E1087" i="2" s="1"/>
  <c r="F1087" i="2" s="1"/>
  <c r="G1087" i="2" s="1"/>
  <c r="H1087" i="2" s="1"/>
  <c r="I1087" i="2" s="1"/>
  <c r="M1085" i="2"/>
  <c r="N1085" i="2"/>
  <c r="W1081" i="2"/>
  <c r="X1081" i="2"/>
  <c r="AO1075" i="2"/>
  <c r="AP1075" i="2" s="1"/>
  <c r="AQ1075" i="2" s="1"/>
  <c r="AR1075" i="2" s="1"/>
  <c r="AS1075" i="2" s="1"/>
  <c r="AT1075" i="2"/>
  <c r="AX1075" i="2" s="1"/>
  <c r="AO1076" i="2"/>
  <c r="AP1076" i="2" s="1"/>
  <c r="AQ1076" i="2" s="1"/>
  <c r="AR1076" i="2" s="1"/>
  <c r="AS1076" i="2" s="1"/>
  <c r="AT1076" i="2"/>
  <c r="AX1076" i="2" s="1"/>
  <c r="Y1082" i="2"/>
  <c r="K1157" i="1"/>
  <c r="G1158" i="1"/>
  <c r="I1157" i="1"/>
  <c r="J1157" i="1"/>
  <c r="H1157" i="1"/>
  <c r="BA1078" i="2" l="1"/>
  <c r="AK1078" i="2"/>
  <c r="U1084" i="2"/>
  <c r="V1084" i="2" s="1"/>
  <c r="AL1078" i="2"/>
  <c r="AZ1078" i="2" s="1"/>
  <c r="AL1077" i="2"/>
  <c r="L1086" i="2"/>
  <c r="J1087" i="2"/>
  <c r="K1087" i="2"/>
  <c r="AM1077" i="2"/>
  <c r="AZ1077" i="2"/>
  <c r="AN1077" i="2"/>
  <c r="AY1076" i="2"/>
  <c r="AU1076" i="2"/>
  <c r="AW1076" i="2" s="1"/>
  <c r="AK1080" i="2"/>
  <c r="AJ1080" i="2"/>
  <c r="BA1080" i="2"/>
  <c r="Y1081" i="2"/>
  <c r="X1083" i="2"/>
  <c r="W1083" i="2"/>
  <c r="AM1078" i="2"/>
  <c r="AG1079" i="2"/>
  <c r="AB1079" i="2"/>
  <c r="AC1079" i="2" s="1"/>
  <c r="AD1079" i="2" s="1"/>
  <c r="AE1079" i="2" s="1"/>
  <c r="AF1079" i="2" s="1"/>
  <c r="W1084" i="2"/>
  <c r="X1084" i="2"/>
  <c r="T1085" i="2"/>
  <c r="O1085" i="2"/>
  <c r="P1085" i="2" s="1"/>
  <c r="Q1085" i="2" s="1"/>
  <c r="R1085" i="2" s="1"/>
  <c r="S1085" i="2" s="1"/>
  <c r="M1086" i="2"/>
  <c r="N1086" i="2"/>
  <c r="Z1082" i="2"/>
  <c r="AA1082" i="2"/>
  <c r="AY1075" i="2"/>
  <c r="AU1075" i="2"/>
  <c r="AW1075" i="2" s="1"/>
  <c r="B1088" i="2"/>
  <c r="C1088" i="2" s="1"/>
  <c r="D1088" i="2" s="1"/>
  <c r="E1088" i="2" s="1"/>
  <c r="F1088" i="2" s="1"/>
  <c r="G1088" i="2" s="1"/>
  <c r="H1088" i="2" s="1"/>
  <c r="I1088" i="2" s="1"/>
  <c r="A1089" i="2"/>
  <c r="K1158" i="1"/>
  <c r="J1158" i="1"/>
  <c r="H1158" i="1"/>
  <c r="I1158" i="1"/>
  <c r="G1159" i="1"/>
  <c r="AN1078" i="2" l="1"/>
  <c r="AL1080" i="2"/>
  <c r="Y1084" i="2"/>
  <c r="Z1084" i="2" s="1"/>
  <c r="Y1083" i="2"/>
  <c r="L1087" i="2"/>
  <c r="N1087" i="2" s="1"/>
  <c r="J1088" i="2"/>
  <c r="K1088" i="2"/>
  <c r="AG1082" i="2"/>
  <c r="AB1082" i="2"/>
  <c r="AC1082" i="2" s="1"/>
  <c r="AD1082" i="2" s="1"/>
  <c r="AE1082" i="2" s="1"/>
  <c r="AF1082" i="2" s="1"/>
  <c r="AH1082" i="2" s="1"/>
  <c r="AI1082" i="2" s="1"/>
  <c r="AO1078" i="2"/>
  <c r="AP1078" i="2" s="1"/>
  <c r="AQ1078" i="2" s="1"/>
  <c r="AR1078" i="2" s="1"/>
  <c r="AS1078" i="2" s="1"/>
  <c r="AT1078" i="2"/>
  <c r="AX1078" i="2" s="1"/>
  <c r="U1085" i="2"/>
  <c r="V1085" i="2" s="1"/>
  <c r="AH1079" i="2"/>
  <c r="AI1079" i="2" s="1"/>
  <c r="Z1083" i="2"/>
  <c r="AA1083" i="2"/>
  <c r="M1087" i="2"/>
  <c r="T1086" i="2"/>
  <c r="O1086" i="2"/>
  <c r="P1086" i="2" s="1"/>
  <c r="Q1086" i="2" s="1"/>
  <c r="R1086" i="2" s="1"/>
  <c r="S1086" i="2" s="1"/>
  <c r="Z1081" i="2"/>
  <c r="AA1081" i="2"/>
  <c r="AT1077" i="2"/>
  <c r="AX1077" i="2" s="1"/>
  <c r="AO1077" i="2"/>
  <c r="AP1077" i="2" s="1"/>
  <c r="AQ1077" i="2" s="1"/>
  <c r="AR1077" i="2" s="1"/>
  <c r="AS1077" i="2" s="1"/>
  <c r="AM1080" i="2"/>
  <c r="AZ1080" i="2"/>
  <c r="AN1080" i="2"/>
  <c r="B1089" i="2"/>
  <c r="C1089" i="2" s="1"/>
  <c r="D1089" i="2" s="1"/>
  <c r="E1089" i="2" s="1"/>
  <c r="F1089" i="2" s="1"/>
  <c r="G1089" i="2" s="1"/>
  <c r="H1089" i="2" s="1"/>
  <c r="I1089" i="2" s="1"/>
  <c r="A1090" i="2"/>
  <c r="G1160" i="1"/>
  <c r="K1159" i="1"/>
  <c r="I1159" i="1"/>
  <c r="H1159" i="1"/>
  <c r="J1159" i="1"/>
  <c r="AA1084" i="2" l="1"/>
  <c r="L1088" i="2"/>
  <c r="N1088" i="2" s="1"/>
  <c r="J1089" i="2"/>
  <c r="K1089" i="2"/>
  <c r="AT1080" i="2"/>
  <c r="AX1080" i="2" s="1"/>
  <c r="AO1080" i="2"/>
  <c r="AP1080" i="2" s="1"/>
  <c r="AQ1080" i="2" s="1"/>
  <c r="AR1080" i="2" s="1"/>
  <c r="AS1080" i="2" s="1"/>
  <c r="AY1078" i="2"/>
  <c r="AU1078" i="2"/>
  <c r="AW1078" i="2" s="1"/>
  <c r="U1086" i="2"/>
  <c r="V1086" i="2" s="1"/>
  <c r="B1090" i="2"/>
  <c r="C1090" i="2" s="1"/>
  <c r="D1090" i="2" s="1"/>
  <c r="E1090" i="2" s="1"/>
  <c r="F1090" i="2" s="1"/>
  <c r="G1090" i="2" s="1"/>
  <c r="H1090" i="2" s="1"/>
  <c r="I1090" i="2" s="1"/>
  <c r="A1091" i="2"/>
  <c r="AB1081" i="2"/>
  <c r="AC1081" i="2" s="1"/>
  <c r="AD1081" i="2" s="1"/>
  <c r="AE1081" i="2" s="1"/>
  <c r="AF1081" i="2" s="1"/>
  <c r="AG1081" i="2"/>
  <c r="AG1083" i="2"/>
  <c r="AB1083" i="2"/>
  <c r="AC1083" i="2" s="1"/>
  <c r="AD1083" i="2" s="1"/>
  <c r="AE1083" i="2" s="1"/>
  <c r="AF1083" i="2" s="1"/>
  <c r="M1088" i="2"/>
  <c r="AG1084" i="2"/>
  <c r="AB1084" i="2"/>
  <c r="AC1084" i="2" s="1"/>
  <c r="AD1084" i="2" s="1"/>
  <c r="AE1084" i="2" s="1"/>
  <c r="AF1084" i="2" s="1"/>
  <c r="AH1084" i="2" s="1"/>
  <c r="AI1084" i="2" s="1"/>
  <c r="O1087" i="2"/>
  <c r="P1087" i="2" s="1"/>
  <c r="Q1087" i="2" s="1"/>
  <c r="R1087" i="2" s="1"/>
  <c r="S1087" i="2" s="1"/>
  <c r="T1087" i="2"/>
  <c r="W1085" i="2"/>
  <c r="X1085" i="2"/>
  <c r="AY1077" i="2"/>
  <c r="AU1077" i="2"/>
  <c r="AW1077" i="2" s="1"/>
  <c r="AK1079" i="2"/>
  <c r="AJ1079" i="2"/>
  <c r="BA1079" i="2"/>
  <c r="AK1082" i="2"/>
  <c r="AJ1082" i="2"/>
  <c r="BA1082" i="2"/>
  <c r="H1160" i="1"/>
  <c r="K1160" i="1"/>
  <c r="G1161" i="1"/>
  <c r="I1160" i="1"/>
  <c r="J1160" i="1"/>
  <c r="AH1081" i="2" l="1"/>
  <c r="AI1081" i="2" s="1"/>
  <c r="U1087" i="2"/>
  <c r="V1087" i="2" s="1"/>
  <c r="AL1082" i="2"/>
  <c r="AH1083" i="2"/>
  <c r="AI1083" i="2" s="1"/>
  <c r="AK1083" i="2" s="1"/>
  <c r="L1089" i="2"/>
  <c r="AL1079" i="2"/>
  <c r="AN1079" i="2" s="1"/>
  <c r="J1090" i="2"/>
  <c r="K1090" i="2"/>
  <c r="W1087" i="2"/>
  <c r="X1087" i="2"/>
  <c r="T1088" i="2"/>
  <c r="O1088" i="2"/>
  <c r="P1088" i="2" s="1"/>
  <c r="Q1088" i="2" s="1"/>
  <c r="R1088" i="2" s="1"/>
  <c r="S1088" i="2" s="1"/>
  <c r="M1089" i="2"/>
  <c r="N1089" i="2"/>
  <c r="AJ1081" i="2"/>
  <c r="BA1081" i="2"/>
  <c r="AK1081" i="2"/>
  <c r="A1092" i="2"/>
  <c r="B1091" i="2"/>
  <c r="C1091" i="2" s="1"/>
  <c r="D1091" i="2" s="1"/>
  <c r="E1091" i="2" s="1"/>
  <c r="F1091" i="2" s="1"/>
  <c r="G1091" i="2" s="1"/>
  <c r="H1091" i="2" s="1"/>
  <c r="I1091" i="2" s="1"/>
  <c r="AM1082" i="2"/>
  <c r="AZ1082" i="2"/>
  <c r="AN1082" i="2"/>
  <c r="X1086" i="2"/>
  <c r="W1086" i="2"/>
  <c r="Y1085" i="2"/>
  <c r="AJ1084" i="2"/>
  <c r="BA1084" i="2"/>
  <c r="AK1084" i="2"/>
  <c r="AY1080" i="2"/>
  <c r="AU1080" i="2"/>
  <c r="AW1080" i="2" s="1"/>
  <c r="K1161" i="1"/>
  <c r="I1161" i="1"/>
  <c r="H1161" i="1"/>
  <c r="J1161" i="1"/>
  <c r="G1162" i="1"/>
  <c r="AJ1083" i="2" l="1"/>
  <c r="BA1083" i="2"/>
  <c r="AM1079" i="2"/>
  <c r="AT1079" i="2" s="1"/>
  <c r="AX1079" i="2" s="1"/>
  <c r="AZ1079" i="2"/>
  <c r="AL1083" i="2"/>
  <c r="AN1083" i="2" s="1"/>
  <c r="AL1084" i="2"/>
  <c r="AN1084" i="2" s="1"/>
  <c r="Y1086" i="2"/>
  <c r="Y1087" i="2"/>
  <c r="Z1087" i="2" s="1"/>
  <c r="L1090" i="2"/>
  <c r="N1090" i="2" s="1"/>
  <c r="K1091" i="2"/>
  <c r="J1091" i="2"/>
  <c r="AM1084" i="2"/>
  <c r="AZ1084" i="2"/>
  <c r="U1088" i="2"/>
  <c r="V1088" i="2" s="1"/>
  <c r="B1092" i="2"/>
  <c r="C1092" i="2" s="1"/>
  <c r="D1092" i="2" s="1"/>
  <c r="E1092" i="2" s="1"/>
  <c r="F1092" i="2" s="1"/>
  <c r="G1092" i="2" s="1"/>
  <c r="H1092" i="2" s="1"/>
  <c r="I1092" i="2" s="1"/>
  <c r="A1093" i="2"/>
  <c r="O1089" i="2"/>
  <c r="P1089" i="2" s="1"/>
  <c r="Q1089" i="2" s="1"/>
  <c r="R1089" i="2" s="1"/>
  <c r="S1089" i="2" s="1"/>
  <c r="T1089" i="2"/>
  <c r="Z1085" i="2"/>
  <c r="AA1085" i="2"/>
  <c r="Z1086" i="2"/>
  <c r="AA1086" i="2"/>
  <c r="AO1082" i="2"/>
  <c r="AP1082" i="2" s="1"/>
  <c r="AQ1082" i="2" s="1"/>
  <c r="AR1082" i="2" s="1"/>
  <c r="AS1082" i="2" s="1"/>
  <c r="AT1082" i="2"/>
  <c r="AX1082" i="2" s="1"/>
  <c r="AL1081" i="2"/>
  <c r="K1162" i="1"/>
  <c r="I1162" i="1"/>
  <c r="H1162" i="1"/>
  <c r="G1163" i="1"/>
  <c r="J1162" i="1"/>
  <c r="M1090" i="2" l="1"/>
  <c r="AA1087" i="2"/>
  <c r="AM1083" i="2"/>
  <c r="AZ1083" i="2"/>
  <c r="AO1079" i="2"/>
  <c r="AP1079" i="2" s="1"/>
  <c r="AQ1079" i="2" s="1"/>
  <c r="AR1079" i="2" s="1"/>
  <c r="AS1079" i="2" s="1"/>
  <c r="U1089" i="2"/>
  <c r="V1089" i="2" s="1"/>
  <c r="W1089" i="2" s="1"/>
  <c r="J1092" i="2"/>
  <c r="K1092" i="2"/>
  <c r="X1089" i="2"/>
  <c r="B1093" i="2"/>
  <c r="C1093" i="2" s="1"/>
  <c r="D1093" i="2" s="1"/>
  <c r="E1093" i="2" s="1"/>
  <c r="F1093" i="2" s="1"/>
  <c r="G1093" i="2" s="1"/>
  <c r="H1093" i="2" s="1"/>
  <c r="I1093" i="2" s="1"/>
  <c r="A1094" i="2"/>
  <c r="AY1079" i="2"/>
  <c r="AU1079" i="2"/>
  <c r="AW1079" i="2" s="1"/>
  <c r="AO1084" i="2"/>
  <c r="AP1084" i="2" s="1"/>
  <c r="AQ1084" i="2" s="1"/>
  <c r="AR1084" i="2" s="1"/>
  <c r="AS1084" i="2" s="1"/>
  <c r="AT1084" i="2"/>
  <c r="AX1084" i="2" s="1"/>
  <c r="L1091" i="2"/>
  <c r="AG1086" i="2"/>
  <c r="AB1086" i="2"/>
  <c r="AC1086" i="2" s="1"/>
  <c r="AD1086" i="2" s="1"/>
  <c r="AE1086" i="2" s="1"/>
  <c r="AF1086" i="2" s="1"/>
  <c r="AB1085" i="2"/>
  <c r="AC1085" i="2" s="1"/>
  <c r="AD1085" i="2" s="1"/>
  <c r="AE1085" i="2" s="1"/>
  <c r="AF1085" i="2" s="1"/>
  <c r="AG1085" i="2"/>
  <c r="AY1082" i="2"/>
  <c r="AU1082" i="2"/>
  <c r="AW1082" i="2" s="1"/>
  <c r="O1090" i="2"/>
  <c r="P1090" i="2" s="1"/>
  <c r="Q1090" i="2" s="1"/>
  <c r="R1090" i="2" s="1"/>
  <c r="S1090" i="2" s="1"/>
  <c r="T1090" i="2"/>
  <c r="AG1087" i="2"/>
  <c r="AB1087" i="2"/>
  <c r="AC1087" i="2" s="1"/>
  <c r="AD1087" i="2" s="1"/>
  <c r="AE1087" i="2" s="1"/>
  <c r="AF1087" i="2" s="1"/>
  <c r="AH1087" i="2" s="1"/>
  <c r="AI1087" i="2" s="1"/>
  <c r="W1088" i="2"/>
  <c r="X1088" i="2"/>
  <c r="AO1083" i="2"/>
  <c r="AP1083" i="2" s="1"/>
  <c r="AQ1083" i="2" s="1"/>
  <c r="AR1083" i="2" s="1"/>
  <c r="AS1083" i="2" s="1"/>
  <c r="AT1083" i="2"/>
  <c r="AX1083" i="2" s="1"/>
  <c r="AZ1081" i="2"/>
  <c r="AM1081" i="2"/>
  <c r="AN1081" i="2"/>
  <c r="I1163" i="1"/>
  <c r="K1163" i="1"/>
  <c r="G1164" i="1"/>
  <c r="J1163" i="1"/>
  <c r="H1163" i="1"/>
  <c r="AH1086" i="2" l="1"/>
  <c r="AI1086" i="2" s="1"/>
  <c r="U1090" i="2"/>
  <c r="V1090" i="2" s="1"/>
  <c r="W1090" i="2" s="1"/>
  <c r="AH1085" i="2"/>
  <c r="AI1085" i="2" s="1"/>
  <c r="L1092" i="2"/>
  <c r="Y1088" i="2"/>
  <c r="Z1088" i="2" s="1"/>
  <c r="Y1089" i="2"/>
  <c r="Z1089" i="2" s="1"/>
  <c r="K1093" i="2"/>
  <c r="J1093" i="2"/>
  <c r="AK1085" i="2"/>
  <c r="AJ1085" i="2"/>
  <c r="BA1085" i="2"/>
  <c r="M1092" i="2"/>
  <c r="N1092" i="2"/>
  <c r="AO1081" i="2"/>
  <c r="AP1081" i="2" s="1"/>
  <c r="AQ1081" i="2" s="1"/>
  <c r="AR1081" i="2" s="1"/>
  <c r="AS1081" i="2" s="1"/>
  <c r="AT1081" i="2"/>
  <c r="AX1081" i="2" s="1"/>
  <c r="M1091" i="2"/>
  <c r="N1091" i="2"/>
  <c r="B1094" i="2"/>
  <c r="C1094" i="2" s="1"/>
  <c r="D1094" i="2" s="1"/>
  <c r="E1094" i="2" s="1"/>
  <c r="F1094" i="2" s="1"/>
  <c r="G1094" i="2" s="1"/>
  <c r="H1094" i="2" s="1"/>
  <c r="I1094" i="2" s="1"/>
  <c r="A1095" i="2"/>
  <c r="X1090" i="2"/>
  <c r="AY1083" i="2"/>
  <c r="AU1083" i="2"/>
  <c r="AW1083" i="2" s="1"/>
  <c r="AK1087" i="2"/>
  <c r="AJ1087" i="2"/>
  <c r="BA1087" i="2"/>
  <c r="AJ1086" i="2"/>
  <c r="BA1086" i="2"/>
  <c r="AK1086" i="2"/>
  <c r="AY1084" i="2"/>
  <c r="AU1084" i="2"/>
  <c r="AW1084" i="2" s="1"/>
  <c r="J1164" i="1"/>
  <c r="H1164" i="1"/>
  <c r="K1164" i="1"/>
  <c r="G1165" i="1"/>
  <c r="I1164" i="1"/>
  <c r="AA1089" i="2" l="1"/>
  <c r="AA1088" i="2"/>
  <c r="AL1086" i="2"/>
  <c r="AM1086" i="2" s="1"/>
  <c r="K1094" i="2"/>
  <c r="J1094" i="2"/>
  <c r="AB1088" i="2"/>
  <c r="AC1088" i="2" s="1"/>
  <c r="AD1088" i="2" s="1"/>
  <c r="AE1088" i="2" s="1"/>
  <c r="AF1088" i="2" s="1"/>
  <c r="AG1088" i="2"/>
  <c r="B1095" i="2"/>
  <c r="C1095" i="2" s="1"/>
  <c r="D1095" i="2" s="1"/>
  <c r="E1095" i="2" s="1"/>
  <c r="F1095" i="2" s="1"/>
  <c r="G1095" i="2" s="1"/>
  <c r="H1095" i="2" s="1"/>
  <c r="I1095" i="2" s="1"/>
  <c r="A1096" i="2"/>
  <c r="O1091" i="2"/>
  <c r="P1091" i="2" s="1"/>
  <c r="Q1091" i="2" s="1"/>
  <c r="R1091" i="2" s="1"/>
  <c r="S1091" i="2" s="1"/>
  <c r="T1091" i="2"/>
  <c r="O1092" i="2"/>
  <c r="P1092" i="2" s="1"/>
  <c r="Q1092" i="2" s="1"/>
  <c r="R1092" i="2" s="1"/>
  <c r="S1092" i="2" s="1"/>
  <c r="T1092" i="2"/>
  <c r="AL1087" i="2"/>
  <c r="L1093" i="2"/>
  <c r="AB1089" i="2"/>
  <c r="AC1089" i="2" s="1"/>
  <c r="AD1089" i="2" s="1"/>
  <c r="AE1089" i="2" s="1"/>
  <c r="AF1089" i="2" s="1"/>
  <c r="AG1089" i="2"/>
  <c r="Y1090" i="2"/>
  <c r="AY1081" i="2"/>
  <c r="AU1081" i="2"/>
  <c r="AW1081" i="2" s="1"/>
  <c r="AL1085" i="2"/>
  <c r="K1165" i="1"/>
  <c r="J1165" i="1"/>
  <c r="I1165" i="1"/>
  <c r="H1165" i="1"/>
  <c r="G1166" i="1"/>
  <c r="AH1088" i="2" l="1"/>
  <c r="AI1088" i="2" s="1"/>
  <c r="AJ1088" i="2" s="1"/>
  <c r="AN1086" i="2"/>
  <c r="AZ1086" i="2"/>
  <c r="J1095" i="2"/>
  <c r="K1095" i="2"/>
  <c r="Z1090" i="2"/>
  <c r="AA1090" i="2"/>
  <c r="AM1087" i="2"/>
  <c r="AZ1087" i="2"/>
  <c r="AN1087" i="2"/>
  <c r="A1097" i="2"/>
  <c r="B1096" i="2"/>
  <c r="C1096" i="2" s="1"/>
  <c r="D1096" i="2" s="1"/>
  <c r="E1096" i="2" s="1"/>
  <c r="F1096" i="2" s="1"/>
  <c r="G1096" i="2" s="1"/>
  <c r="H1096" i="2" s="1"/>
  <c r="I1096" i="2" s="1"/>
  <c r="U1091" i="2"/>
  <c r="V1091" i="2" s="1"/>
  <c r="L1094" i="2"/>
  <c r="AT1086" i="2"/>
  <c r="AX1086" i="2" s="1"/>
  <c r="AO1086" i="2"/>
  <c r="AP1086" i="2" s="1"/>
  <c r="AQ1086" i="2" s="1"/>
  <c r="AR1086" i="2" s="1"/>
  <c r="AS1086" i="2" s="1"/>
  <c r="M1093" i="2"/>
  <c r="N1093" i="2"/>
  <c r="BA1088" i="2"/>
  <c r="AK1088" i="2"/>
  <c r="AZ1085" i="2"/>
  <c r="AM1085" i="2"/>
  <c r="AN1085" i="2"/>
  <c r="AH1089" i="2"/>
  <c r="AI1089" i="2" s="1"/>
  <c r="U1092" i="2"/>
  <c r="V1092" i="2" s="1"/>
  <c r="G1167" i="1"/>
  <c r="H1166" i="1"/>
  <c r="K1166" i="1"/>
  <c r="I1166" i="1"/>
  <c r="J1166" i="1"/>
  <c r="L1095" i="2" l="1"/>
  <c r="W1091" i="2"/>
  <c r="X1091" i="2"/>
  <c r="AT1087" i="2"/>
  <c r="AX1087" i="2" s="1"/>
  <c r="AO1087" i="2"/>
  <c r="AP1087" i="2" s="1"/>
  <c r="AQ1087" i="2" s="1"/>
  <c r="AR1087" i="2" s="1"/>
  <c r="AS1087" i="2" s="1"/>
  <c r="X1092" i="2"/>
  <c r="W1092" i="2"/>
  <c r="M1094" i="2"/>
  <c r="N1094" i="2"/>
  <c r="J1096" i="2"/>
  <c r="K1096" i="2"/>
  <c r="AO1085" i="2"/>
  <c r="AP1085" i="2" s="1"/>
  <c r="AQ1085" i="2" s="1"/>
  <c r="AR1085" i="2" s="1"/>
  <c r="AS1085" i="2" s="1"/>
  <c r="AT1085" i="2"/>
  <c r="AX1085" i="2" s="1"/>
  <c r="AB1090" i="2"/>
  <c r="AC1090" i="2" s="1"/>
  <c r="AD1090" i="2" s="1"/>
  <c r="AE1090" i="2" s="1"/>
  <c r="AF1090" i="2" s="1"/>
  <c r="AG1090" i="2"/>
  <c r="AL1088" i="2"/>
  <c r="BA1089" i="2"/>
  <c r="AK1089" i="2"/>
  <c r="AJ1089" i="2"/>
  <c r="O1093" i="2"/>
  <c r="P1093" i="2" s="1"/>
  <c r="Q1093" i="2" s="1"/>
  <c r="R1093" i="2" s="1"/>
  <c r="S1093" i="2" s="1"/>
  <c r="T1093" i="2"/>
  <c r="M1095" i="2"/>
  <c r="N1095" i="2"/>
  <c r="AY1086" i="2"/>
  <c r="AU1086" i="2"/>
  <c r="AW1086" i="2" s="1"/>
  <c r="A1098" i="2"/>
  <c r="B1097" i="2"/>
  <c r="C1097" i="2" s="1"/>
  <c r="D1097" i="2" s="1"/>
  <c r="E1097" i="2" s="1"/>
  <c r="F1097" i="2" s="1"/>
  <c r="G1097" i="2" s="1"/>
  <c r="H1097" i="2" s="1"/>
  <c r="I1097" i="2" s="1"/>
  <c r="K1167" i="1"/>
  <c r="H1167" i="1"/>
  <c r="G1168" i="1"/>
  <c r="I1167" i="1"/>
  <c r="J1167" i="1"/>
  <c r="AH1090" i="2" l="1"/>
  <c r="AI1090" i="2" s="1"/>
  <c r="U1093" i="2"/>
  <c r="V1093" i="2" s="1"/>
  <c r="W1093" i="2" s="1"/>
  <c r="L1096" i="2"/>
  <c r="Y1091" i="2"/>
  <c r="K1097" i="2"/>
  <c r="J1097" i="2"/>
  <c r="M1096" i="2"/>
  <c r="N1096" i="2"/>
  <c r="AL1089" i="2"/>
  <c r="Y1092" i="2"/>
  <c r="B1098" i="2"/>
  <c r="C1098" i="2" s="1"/>
  <c r="D1098" i="2" s="1"/>
  <c r="E1098" i="2" s="1"/>
  <c r="F1098" i="2" s="1"/>
  <c r="G1098" i="2" s="1"/>
  <c r="H1098" i="2" s="1"/>
  <c r="I1098" i="2" s="1"/>
  <c r="A1099" i="2"/>
  <c r="T1095" i="2"/>
  <c r="O1095" i="2"/>
  <c r="P1095" i="2" s="1"/>
  <c r="Q1095" i="2" s="1"/>
  <c r="R1095" i="2" s="1"/>
  <c r="S1095" i="2" s="1"/>
  <c r="U1095" i="2" s="1"/>
  <c r="V1095" i="2" s="1"/>
  <c r="Z1091" i="2"/>
  <c r="AA1091" i="2"/>
  <c r="AZ1088" i="2"/>
  <c r="AM1088" i="2"/>
  <c r="AN1088" i="2"/>
  <c r="AY1085" i="2"/>
  <c r="AU1085" i="2"/>
  <c r="AW1085" i="2" s="1"/>
  <c r="T1094" i="2"/>
  <c r="O1094" i="2"/>
  <c r="P1094" i="2" s="1"/>
  <c r="Q1094" i="2" s="1"/>
  <c r="R1094" i="2" s="1"/>
  <c r="S1094" i="2" s="1"/>
  <c r="AJ1090" i="2"/>
  <c r="AK1090" i="2"/>
  <c r="BA1090" i="2"/>
  <c r="AY1087" i="2"/>
  <c r="AU1087" i="2"/>
  <c r="AW1087" i="2" s="1"/>
  <c r="I1168" i="1"/>
  <c r="G1169" i="1"/>
  <c r="H1168" i="1"/>
  <c r="J1168" i="1"/>
  <c r="K1168" i="1"/>
  <c r="X1093" i="2" l="1"/>
  <c r="U1094" i="2"/>
  <c r="V1094" i="2" s="1"/>
  <c r="AL1090" i="2"/>
  <c r="W1095" i="2"/>
  <c r="X1095" i="2"/>
  <c r="AM1089" i="2"/>
  <c r="AZ1089" i="2"/>
  <c r="AN1089" i="2"/>
  <c r="AG1091" i="2"/>
  <c r="AB1091" i="2"/>
  <c r="AC1091" i="2" s="1"/>
  <c r="AD1091" i="2" s="1"/>
  <c r="AE1091" i="2" s="1"/>
  <c r="AF1091" i="2" s="1"/>
  <c r="Z1092" i="2"/>
  <c r="AA1092" i="2"/>
  <c r="L1097" i="2"/>
  <c r="AM1090" i="2"/>
  <c r="AZ1090" i="2"/>
  <c r="AN1090" i="2"/>
  <c r="K1098" i="2"/>
  <c r="J1098" i="2"/>
  <c r="AT1088" i="2"/>
  <c r="AX1088" i="2" s="1"/>
  <c r="AO1088" i="2"/>
  <c r="AP1088" i="2" s="1"/>
  <c r="AQ1088" i="2" s="1"/>
  <c r="AR1088" i="2" s="1"/>
  <c r="AS1088" i="2" s="1"/>
  <c r="O1096" i="2"/>
  <c r="P1096" i="2" s="1"/>
  <c r="Q1096" i="2" s="1"/>
  <c r="R1096" i="2" s="1"/>
  <c r="S1096" i="2" s="1"/>
  <c r="T1096" i="2"/>
  <c r="W1094" i="2"/>
  <c r="X1094" i="2"/>
  <c r="A1100" i="2"/>
  <c r="B1099" i="2"/>
  <c r="C1099" i="2" s="1"/>
  <c r="D1099" i="2" s="1"/>
  <c r="E1099" i="2" s="1"/>
  <c r="F1099" i="2" s="1"/>
  <c r="G1099" i="2" s="1"/>
  <c r="H1099" i="2" s="1"/>
  <c r="I1099" i="2" s="1"/>
  <c r="Y1093" i="2"/>
  <c r="I1169" i="1"/>
  <c r="J1169" i="1"/>
  <c r="G1170" i="1"/>
  <c r="H1169" i="1"/>
  <c r="K1169" i="1"/>
  <c r="L1098" i="2" l="1"/>
  <c r="AH1091" i="2"/>
  <c r="AI1091" i="2" s="1"/>
  <c r="AK1091" i="2" s="1"/>
  <c r="Y1095" i="2"/>
  <c r="Z1095" i="2" s="1"/>
  <c r="K1099" i="2"/>
  <c r="J1099" i="2"/>
  <c r="A1101" i="2"/>
  <c r="B1100" i="2"/>
  <c r="C1100" i="2" s="1"/>
  <c r="D1100" i="2" s="1"/>
  <c r="E1100" i="2" s="1"/>
  <c r="F1100" i="2" s="1"/>
  <c r="G1100" i="2" s="1"/>
  <c r="H1100" i="2" s="1"/>
  <c r="I1100" i="2" s="1"/>
  <c r="M1097" i="2"/>
  <c r="N1097" i="2"/>
  <c r="U1096" i="2"/>
  <c r="V1096" i="2" s="1"/>
  <c r="AY1088" i="2"/>
  <c r="AU1088" i="2"/>
  <c r="AW1088" i="2" s="1"/>
  <c r="M1098" i="2"/>
  <c r="N1098" i="2"/>
  <c r="AT1090" i="2"/>
  <c r="AX1090" i="2" s="1"/>
  <c r="AO1090" i="2"/>
  <c r="AP1090" i="2" s="1"/>
  <c r="AQ1090" i="2" s="1"/>
  <c r="AR1090" i="2" s="1"/>
  <c r="AS1090" i="2" s="1"/>
  <c r="AO1089" i="2"/>
  <c r="AP1089" i="2" s="1"/>
  <c r="AQ1089" i="2" s="1"/>
  <c r="AR1089" i="2" s="1"/>
  <c r="AS1089" i="2" s="1"/>
  <c r="AT1089" i="2"/>
  <c r="AX1089" i="2" s="1"/>
  <c r="Z1093" i="2"/>
  <c r="AA1093" i="2"/>
  <c r="AG1092" i="2"/>
  <c r="AB1092" i="2"/>
  <c r="AC1092" i="2" s="1"/>
  <c r="AD1092" i="2" s="1"/>
  <c r="AE1092" i="2" s="1"/>
  <c r="AF1092" i="2" s="1"/>
  <c r="Y1094" i="2"/>
  <c r="I1170" i="1"/>
  <c r="K1170" i="1"/>
  <c r="J1170" i="1"/>
  <c r="H1170" i="1"/>
  <c r="G1171" i="1"/>
  <c r="AH1092" i="2" l="1"/>
  <c r="AI1092" i="2" s="1"/>
  <c r="AA1095" i="2"/>
  <c r="AB1095" i="2" s="1"/>
  <c r="AC1095" i="2" s="1"/>
  <c r="AD1095" i="2" s="1"/>
  <c r="AE1095" i="2" s="1"/>
  <c r="AF1095" i="2" s="1"/>
  <c r="AJ1091" i="2"/>
  <c r="AL1091" i="2" s="1"/>
  <c r="AM1091" i="2" s="1"/>
  <c r="BA1091" i="2"/>
  <c r="K1100" i="2"/>
  <c r="J1100" i="2"/>
  <c r="AY1090" i="2"/>
  <c r="AU1090" i="2"/>
  <c r="AW1090" i="2" s="1"/>
  <c r="T1098" i="2"/>
  <c r="O1098" i="2"/>
  <c r="P1098" i="2" s="1"/>
  <c r="Q1098" i="2" s="1"/>
  <c r="R1098" i="2" s="1"/>
  <c r="S1098" i="2" s="1"/>
  <c r="L1099" i="2"/>
  <c r="AY1089" i="2"/>
  <c r="AU1089" i="2"/>
  <c r="AW1089" i="2" s="1"/>
  <c r="O1097" i="2"/>
  <c r="P1097" i="2" s="1"/>
  <c r="Q1097" i="2" s="1"/>
  <c r="R1097" i="2" s="1"/>
  <c r="S1097" i="2" s="1"/>
  <c r="T1097" i="2"/>
  <c r="AG1095" i="2"/>
  <c r="W1096" i="2"/>
  <c r="X1096" i="2"/>
  <c r="B1101" i="2"/>
  <c r="C1101" i="2" s="1"/>
  <c r="D1101" i="2" s="1"/>
  <c r="E1101" i="2" s="1"/>
  <c r="F1101" i="2" s="1"/>
  <c r="G1101" i="2" s="1"/>
  <c r="H1101" i="2" s="1"/>
  <c r="I1101" i="2" s="1"/>
  <c r="A1102" i="2"/>
  <c r="Z1094" i="2"/>
  <c r="AA1094" i="2"/>
  <c r="AG1093" i="2"/>
  <c r="AB1093" i="2"/>
  <c r="AC1093" i="2" s="1"/>
  <c r="AD1093" i="2" s="1"/>
  <c r="AE1093" i="2" s="1"/>
  <c r="AF1093" i="2" s="1"/>
  <c r="AK1092" i="2"/>
  <c r="BA1092" i="2"/>
  <c r="AJ1092" i="2"/>
  <c r="I1171" i="1"/>
  <c r="J1171" i="1"/>
  <c r="H1171" i="1"/>
  <c r="G1172" i="1"/>
  <c r="K1171" i="1"/>
  <c r="AH1095" i="2" l="1"/>
  <c r="AI1095" i="2" s="1"/>
  <c r="U1097" i="2"/>
  <c r="V1097" i="2" s="1"/>
  <c r="AL1092" i="2"/>
  <c r="AZ1092" i="2" s="1"/>
  <c r="AN1091" i="2"/>
  <c r="AO1091" i="2" s="1"/>
  <c r="AP1091" i="2" s="1"/>
  <c r="AQ1091" i="2" s="1"/>
  <c r="AR1091" i="2" s="1"/>
  <c r="AS1091" i="2" s="1"/>
  <c r="AZ1091" i="2"/>
  <c r="Y1096" i="2"/>
  <c r="Z1096" i="2" s="1"/>
  <c r="J1101" i="2"/>
  <c r="K1101" i="2"/>
  <c r="X1097" i="2"/>
  <c r="W1097" i="2"/>
  <c r="U1098" i="2"/>
  <c r="V1098" i="2" s="1"/>
  <c r="L1100" i="2"/>
  <c r="AJ1095" i="2"/>
  <c r="BA1095" i="2"/>
  <c r="AK1095" i="2"/>
  <c r="AM1092" i="2"/>
  <c r="M1099" i="2"/>
  <c r="N1099" i="2"/>
  <c r="AH1093" i="2"/>
  <c r="AI1093" i="2" s="1"/>
  <c r="AB1094" i="2"/>
  <c r="AC1094" i="2" s="1"/>
  <c r="AD1094" i="2" s="1"/>
  <c r="AE1094" i="2" s="1"/>
  <c r="AF1094" i="2" s="1"/>
  <c r="AG1094" i="2"/>
  <c r="B1102" i="2"/>
  <c r="C1102" i="2" s="1"/>
  <c r="D1102" i="2" s="1"/>
  <c r="E1102" i="2" s="1"/>
  <c r="F1102" i="2" s="1"/>
  <c r="G1102" i="2" s="1"/>
  <c r="H1102" i="2" s="1"/>
  <c r="I1102" i="2" s="1"/>
  <c r="A1103" i="2"/>
  <c r="G1173" i="1"/>
  <c r="J1172" i="1"/>
  <c r="I1172" i="1"/>
  <c r="K1172" i="1"/>
  <c r="H1172" i="1"/>
  <c r="AT1091" i="2" l="1"/>
  <c r="AX1091" i="2" s="1"/>
  <c r="AN1092" i="2"/>
  <c r="AA1096" i="2"/>
  <c r="L1101" i="2"/>
  <c r="M1101" i="2" s="1"/>
  <c r="J1102" i="2"/>
  <c r="K1102" i="2"/>
  <c r="O1099" i="2"/>
  <c r="P1099" i="2" s="1"/>
  <c r="Q1099" i="2" s="1"/>
  <c r="R1099" i="2" s="1"/>
  <c r="S1099" i="2" s="1"/>
  <c r="T1099" i="2"/>
  <c r="AY1091" i="2"/>
  <c r="AU1091" i="2"/>
  <c r="AW1091" i="2" s="1"/>
  <c r="AT1092" i="2"/>
  <c r="AX1092" i="2" s="1"/>
  <c r="AO1092" i="2"/>
  <c r="AP1092" i="2" s="1"/>
  <c r="AQ1092" i="2" s="1"/>
  <c r="AR1092" i="2" s="1"/>
  <c r="AS1092" i="2" s="1"/>
  <c r="M1100" i="2"/>
  <c r="N1100" i="2"/>
  <c r="X1098" i="2"/>
  <c r="W1098" i="2"/>
  <c r="B1103" i="2"/>
  <c r="C1103" i="2" s="1"/>
  <c r="D1103" i="2" s="1"/>
  <c r="E1103" i="2" s="1"/>
  <c r="F1103" i="2" s="1"/>
  <c r="G1103" i="2" s="1"/>
  <c r="H1103" i="2" s="1"/>
  <c r="I1103" i="2" s="1"/>
  <c r="A1104" i="2"/>
  <c r="AJ1093" i="2"/>
  <c r="BA1093" i="2"/>
  <c r="AK1093" i="2"/>
  <c r="AL1095" i="2"/>
  <c r="AG1096" i="2"/>
  <c r="AB1096" i="2"/>
  <c r="AC1096" i="2" s="1"/>
  <c r="AD1096" i="2" s="1"/>
  <c r="AE1096" i="2" s="1"/>
  <c r="AF1096" i="2" s="1"/>
  <c r="AH1096" i="2" s="1"/>
  <c r="AI1096" i="2" s="1"/>
  <c r="AH1094" i="2"/>
  <c r="AI1094" i="2" s="1"/>
  <c r="Y1097" i="2"/>
  <c r="K1173" i="1"/>
  <c r="G1174" i="1"/>
  <c r="J1173" i="1"/>
  <c r="H1173" i="1"/>
  <c r="I1173" i="1"/>
  <c r="N1101" i="2" l="1"/>
  <c r="U1099" i="2"/>
  <c r="V1099" i="2" s="1"/>
  <c r="L1102" i="2"/>
  <c r="K1103" i="2"/>
  <c r="J1103" i="2"/>
  <c r="BA1096" i="2"/>
  <c r="AJ1096" i="2"/>
  <c r="AK1096" i="2"/>
  <c r="M1102" i="2"/>
  <c r="N1102" i="2"/>
  <c r="BA1094" i="2"/>
  <c r="AJ1094" i="2"/>
  <c r="AK1094" i="2"/>
  <c r="T1101" i="2"/>
  <c r="O1101" i="2"/>
  <c r="P1101" i="2" s="1"/>
  <c r="Q1101" i="2" s="1"/>
  <c r="R1101" i="2" s="1"/>
  <c r="S1101" i="2" s="1"/>
  <c r="U1101" i="2" s="1"/>
  <c r="V1101" i="2" s="1"/>
  <c r="A1105" i="2"/>
  <c r="B1104" i="2"/>
  <c r="C1104" i="2" s="1"/>
  <c r="D1104" i="2" s="1"/>
  <c r="E1104" i="2" s="1"/>
  <c r="F1104" i="2" s="1"/>
  <c r="G1104" i="2" s="1"/>
  <c r="H1104" i="2" s="1"/>
  <c r="I1104" i="2" s="1"/>
  <c r="AL1093" i="2"/>
  <c r="AM1095" i="2"/>
  <c r="AZ1095" i="2"/>
  <c r="AN1095" i="2"/>
  <c r="O1100" i="2"/>
  <c r="P1100" i="2" s="1"/>
  <c r="Q1100" i="2" s="1"/>
  <c r="R1100" i="2" s="1"/>
  <c r="S1100" i="2" s="1"/>
  <c r="T1100" i="2"/>
  <c r="Z1097" i="2"/>
  <c r="AA1097" i="2"/>
  <c r="W1099" i="2"/>
  <c r="X1099" i="2"/>
  <c r="AY1092" i="2"/>
  <c r="AU1092" i="2"/>
  <c r="AW1092" i="2" s="1"/>
  <c r="Y1098" i="2"/>
  <c r="H1174" i="1"/>
  <c r="J1174" i="1"/>
  <c r="I1174" i="1"/>
  <c r="G1175" i="1"/>
  <c r="K1174" i="1"/>
  <c r="U1100" i="2" l="1"/>
  <c r="V1100" i="2" s="1"/>
  <c r="AL1094" i="2"/>
  <c r="Y1099" i="2"/>
  <c r="K1104" i="2"/>
  <c r="J1104" i="2"/>
  <c r="B1105" i="2"/>
  <c r="C1105" i="2" s="1"/>
  <c r="D1105" i="2" s="1"/>
  <c r="E1105" i="2" s="1"/>
  <c r="F1105" i="2" s="1"/>
  <c r="G1105" i="2" s="1"/>
  <c r="H1105" i="2" s="1"/>
  <c r="I1105" i="2" s="1"/>
  <c r="A1106" i="2"/>
  <c r="Z1098" i="2"/>
  <c r="AA1098" i="2"/>
  <c r="Z1099" i="2"/>
  <c r="AA1099" i="2"/>
  <c r="T1102" i="2"/>
  <c r="O1102" i="2"/>
  <c r="P1102" i="2" s="1"/>
  <c r="Q1102" i="2" s="1"/>
  <c r="R1102" i="2" s="1"/>
  <c r="S1102" i="2" s="1"/>
  <c r="U1102" i="2" s="1"/>
  <c r="V1102" i="2" s="1"/>
  <c r="L1103" i="2"/>
  <c r="X1100" i="2"/>
  <c r="W1100" i="2"/>
  <c r="AM1093" i="2"/>
  <c r="AZ1093" i="2"/>
  <c r="AN1093" i="2"/>
  <c r="AO1095" i="2"/>
  <c r="AP1095" i="2" s="1"/>
  <c r="AQ1095" i="2" s="1"/>
  <c r="AR1095" i="2" s="1"/>
  <c r="AS1095" i="2" s="1"/>
  <c r="AT1095" i="2"/>
  <c r="AX1095" i="2" s="1"/>
  <c r="AZ1094" i="2"/>
  <c r="AM1094" i="2"/>
  <c r="AN1094" i="2"/>
  <c r="AB1097" i="2"/>
  <c r="AC1097" i="2" s="1"/>
  <c r="AD1097" i="2" s="1"/>
  <c r="AE1097" i="2" s="1"/>
  <c r="AF1097" i="2" s="1"/>
  <c r="AG1097" i="2"/>
  <c r="W1101" i="2"/>
  <c r="X1101" i="2"/>
  <c r="AL1096" i="2"/>
  <c r="I1175" i="1"/>
  <c r="J1175" i="1"/>
  <c r="K1175" i="1"/>
  <c r="H1175" i="1"/>
  <c r="G1176" i="1"/>
  <c r="AH1097" i="2" l="1"/>
  <c r="AI1097" i="2" s="1"/>
  <c r="Y1101" i="2"/>
  <c r="Z1101" i="2" s="1"/>
  <c r="BA1097" i="2"/>
  <c r="AK1097" i="2"/>
  <c r="AJ1097" i="2"/>
  <c r="AT1093" i="2"/>
  <c r="AX1093" i="2" s="1"/>
  <c r="AO1093" i="2"/>
  <c r="AP1093" i="2" s="1"/>
  <c r="AQ1093" i="2" s="1"/>
  <c r="AR1093" i="2" s="1"/>
  <c r="AS1093" i="2" s="1"/>
  <c r="J1105" i="2"/>
  <c r="K1105" i="2"/>
  <c r="M1103" i="2"/>
  <c r="N1103" i="2"/>
  <c r="AB1099" i="2"/>
  <c r="AC1099" i="2" s="1"/>
  <c r="AD1099" i="2" s="1"/>
  <c r="AE1099" i="2" s="1"/>
  <c r="AF1099" i="2" s="1"/>
  <c r="AH1099" i="2" s="1"/>
  <c r="AI1099" i="2" s="1"/>
  <c r="AG1099" i="2"/>
  <c r="L1104" i="2"/>
  <c r="X1102" i="2"/>
  <c r="W1102" i="2"/>
  <c r="AO1094" i="2"/>
  <c r="AP1094" i="2" s="1"/>
  <c r="AQ1094" i="2" s="1"/>
  <c r="AR1094" i="2" s="1"/>
  <c r="AS1094" i="2" s="1"/>
  <c r="AT1094" i="2"/>
  <c r="AX1094" i="2" s="1"/>
  <c r="AZ1096" i="2"/>
  <c r="AM1096" i="2"/>
  <c r="AN1096" i="2"/>
  <c r="AY1095" i="2"/>
  <c r="AU1095" i="2"/>
  <c r="AW1095" i="2" s="1"/>
  <c r="AB1098" i="2"/>
  <c r="AC1098" i="2" s="1"/>
  <c r="AD1098" i="2" s="1"/>
  <c r="AE1098" i="2" s="1"/>
  <c r="AF1098" i="2" s="1"/>
  <c r="AG1098" i="2"/>
  <c r="B1106" i="2"/>
  <c r="C1106" i="2" s="1"/>
  <c r="D1106" i="2" s="1"/>
  <c r="E1106" i="2" s="1"/>
  <c r="F1106" i="2" s="1"/>
  <c r="G1106" i="2" s="1"/>
  <c r="H1106" i="2" s="1"/>
  <c r="I1106" i="2" s="1"/>
  <c r="A1107" i="2"/>
  <c r="Y1100" i="2"/>
  <c r="J1176" i="1"/>
  <c r="I1176" i="1"/>
  <c r="G1177" i="1"/>
  <c r="K1176" i="1"/>
  <c r="H1176" i="1"/>
  <c r="AA1101" i="2" l="1"/>
  <c r="L1105" i="2"/>
  <c r="K1106" i="2"/>
  <c r="J1106" i="2"/>
  <c r="AY1094" i="2"/>
  <c r="AU1094" i="2"/>
  <c r="AW1094" i="2" s="1"/>
  <c r="BA1099" i="2"/>
  <c r="AJ1099" i="2"/>
  <c r="AK1099" i="2"/>
  <c r="M1105" i="2"/>
  <c r="N1105" i="2"/>
  <c r="AY1093" i="2"/>
  <c r="AU1093" i="2"/>
  <c r="AW1093" i="2" s="1"/>
  <c r="Z1100" i="2"/>
  <c r="AA1100" i="2"/>
  <c r="A1108" i="2"/>
  <c r="B1107" i="2"/>
  <c r="C1107" i="2" s="1"/>
  <c r="D1107" i="2" s="1"/>
  <c r="E1107" i="2" s="1"/>
  <c r="F1107" i="2" s="1"/>
  <c r="G1107" i="2" s="1"/>
  <c r="H1107" i="2" s="1"/>
  <c r="I1107" i="2" s="1"/>
  <c r="AB1101" i="2"/>
  <c r="AC1101" i="2" s="1"/>
  <c r="AD1101" i="2" s="1"/>
  <c r="AE1101" i="2" s="1"/>
  <c r="AF1101" i="2" s="1"/>
  <c r="AG1101" i="2"/>
  <c r="Y1102" i="2"/>
  <c r="AL1097" i="2"/>
  <c r="AT1096" i="2"/>
  <c r="AX1096" i="2" s="1"/>
  <c r="AO1096" i="2"/>
  <c r="AP1096" i="2" s="1"/>
  <c r="AQ1096" i="2" s="1"/>
  <c r="AR1096" i="2" s="1"/>
  <c r="AS1096" i="2" s="1"/>
  <c r="M1104" i="2"/>
  <c r="N1104" i="2"/>
  <c r="O1103" i="2"/>
  <c r="P1103" i="2" s="1"/>
  <c r="Q1103" i="2" s="1"/>
  <c r="R1103" i="2" s="1"/>
  <c r="S1103" i="2" s="1"/>
  <c r="U1103" i="2" s="1"/>
  <c r="V1103" i="2" s="1"/>
  <c r="T1103" i="2"/>
  <c r="AH1098" i="2"/>
  <c r="AI1098" i="2" s="1"/>
  <c r="K1177" i="1"/>
  <c r="J1177" i="1"/>
  <c r="H1177" i="1"/>
  <c r="I1177" i="1"/>
  <c r="G1178" i="1"/>
  <c r="AH1101" i="2" l="1"/>
  <c r="AI1101" i="2" s="1"/>
  <c r="AK1101" i="2" s="1"/>
  <c r="AL1099" i="2"/>
  <c r="AN1099" i="2" s="1"/>
  <c r="BA1098" i="2"/>
  <c r="AK1098" i="2"/>
  <c r="AJ1098" i="2"/>
  <c r="T1104" i="2"/>
  <c r="O1104" i="2"/>
  <c r="P1104" i="2" s="1"/>
  <c r="Q1104" i="2" s="1"/>
  <c r="R1104" i="2" s="1"/>
  <c r="S1104" i="2" s="1"/>
  <c r="Z1102" i="2"/>
  <c r="AA1102" i="2"/>
  <c r="AM1097" i="2"/>
  <c r="AZ1097" i="2"/>
  <c r="AN1097" i="2"/>
  <c r="A1109" i="2"/>
  <c r="B1108" i="2"/>
  <c r="C1108" i="2" s="1"/>
  <c r="D1108" i="2" s="1"/>
  <c r="E1108" i="2" s="1"/>
  <c r="F1108" i="2" s="1"/>
  <c r="G1108" i="2" s="1"/>
  <c r="H1108" i="2" s="1"/>
  <c r="I1108" i="2" s="1"/>
  <c r="AZ1099" i="2"/>
  <c r="AM1099" i="2"/>
  <c r="L1106" i="2"/>
  <c r="BA1101" i="2"/>
  <c r="AJ1101" i="2"/>
  <c r="J1107" i="2"/>
  <c r="K1107" i="2"/>
  <c r="W1103" i="2"/>
  <c r="X1103" i="2"/>
  <c r="AY1096" i="2"/>
  <c r="AU1096" i="2"/>
  <c r="AW1096" i="2" s="1"/>
  <c r="AG1100" i="2"/>
  <c r="AB1100" i="2"/>
  <c r="AC1100" i="2" s="1"/>
  <c r="AD1100" i="2" s="1"/>
  <c r="AE1100" i="2" s="1"/>
  <c r="AF1100" i="2" s="1"/>
  <c r="O1105" i="2"/>
  <c r="P1105" i="2" s="1"/>
  <c r="Q1105" i="2" s="1"/>
  <c r="R1105" i="2" s="1"/>
  <c r="S1105" i="2" s="1"/>
  <c r="U1105" i="2" s="1"/>
  <c r="V1105" i="2" s="1"/>
  <c r="T1105" i="2"/>
  <c r="G1179" i="1"/>
  <c r="H1178" i="1"/>
  <c r="J1178" i="1"/>
  <c r="I1178" i="1"/>
  <c r="K1178" i="1"/>
  <c r="U1104" i="2" l="1"/>
  <c r="V1104" i="2" s="1"/>
  <c r="AL1101" i="2"/>
  <c r="L1107" i="2"/>
  <c r="M1107" i="2" s="1"/>
  <c r="Y1103" i="2"/>
  <c r="J1108" i="2"/>
  <c r="K1108" i="2"/>
  <c r="X1104" i="2"/>
  <c r="W1104" i="2"/>
  <c r="AM1101" i="2"/>
  <c r="AZ1101" i="2"/>
  <c r="AN1101" i="2"/>
  <c r="AB1102" i="2"/>
  <c r="AC1102" i="2" s="1"/>
  <c r="AD1102" i="2" s="1"/>
  <c r="AE1102" i="2" s="1"/>
  <c r="AF1102" i="2" s="1"/>
  <c r="AG1102" i="2"/>
  <c r="AH1100" i="2"/>
  <c r="AI1100" i="2" s="1"/>
  <c r="Z1103" i="2"/>
  <c r="AA1103" i="2"/>
  <c r="X1105" i="2"/>
  <c r="W1105" i="2"/>
  <c r="M1106" i="2"/>
  <c r="N1106" i="2"/>
  <c r="B1109" i="2"/>
  <c r="C1109" i="2" s="1"/>
  <c r="D1109" i="2" s="1"/>
  <c r="E1109" i="2" s="1"/>
  <c r="F1109" i="2" s="1"/>
  <c r="G1109" i="2" s="1"/>
  <c r="H1109" i="2" s="1"/>
  <c r="I1109" i="2" s="1"/>
  <c r="A1110" i="2"/>
  <c r="AL1098" i="2"/>
  <c r="AT1099" i="2"/>
  <c r="AX1099" i="2" s="1"/>
  <c r="AO1099" i="2"/>
  <c r="AP1099" i="2" s="1"/>
  <c r="AQ1099" i="2" s="1"/>
  <c r="AR1099" i="2" s="1"/>
  <c r="AS1099" i="2" s="1"/>
  <c r="AO1097" i="2"/>
  <c r="AP1097" i="2" s="1"/>
  <c r="AQ1097" i="2" s="1"/>
  <c r="AR1097" i="2" s="1"/>
  <c r="AS1097" i="2" s="1"/>
  <c r="AT1097" i="2"/>
  <c r="AX1097" i="2" s="1"/>
  <c r="K1179" i="1"/>
  <c r="J1179" i="1"/>
  <c r="I1179" i="1"/>
  <c r="H1179" i="1"/>
  <c r="G1180" i="1"/>
  <c r="N1107" i="2" l="1"/>
  <c r="L1108" i="2"/>
  <c r="J1109" i="2"/>
  <c r="K1109" i="2"/>
  <c r="M1108" i="2"/>
  <c r="N1108" i="2"/>
  <c r="AY1099" i="2"/>
  <c r="AU1099" i="2"/>
  <c r="AW1099" i="2" s="1"/>
  <c r="AK1100" i="2"/>
  <c r="AJ1100" i="2"/>
  <c r="BA1100" i="2"/>
  <c r="Y1105" i="2"/>
  <c r="AY1097" i="2"/>
  <c r="AU1097" i="2"/>
  <c r="AW1097" i="2" s="1"/>
  <c r="O1107" i="2"/>
  <c r="P1107" i="2" s="1"/>
  <c r="Q1107" i="2" s="1"/>
  <c r="R1107" i="2" s="1"/>
  <c r="S1107" i="2" s="1"/>
  <c r="T1107" i="2"/>
  <c r="AG1103" i="2"/>
  <c r="AB1103" i="2"/>
  <c r="AC1103" i="2" s="1"/>
  <c r="AD1103" i="2" s="1"/>
  <c r="AE1103" i="2" s="1"/>
  <c r="AF1103" i="2" s="1"/>
  <c r="O1106" i="2"/>
  <c r="P1106" i="2" s="1"/>
  <c r="Q1106" i="2" s="1"/>
  <c r="R1106" i="2" s="1"/>
  <c r="S1106" i="2" s="1"/>
  <c r="T1106" i="2"/>
  <c r="AT1101" i="2"/>
  <c r="AX1101" i="2" s="1"/>
  <c r="AO1101" i="2"/>
  <c r="AP1101" i="2" s="1"/>
  <c r="AQ1101" i="2" s="1"/>
  <c r="AR1101" i="2" s="1"/>
  <c r="AS1101" i="2" s="1"/>
  <c r="AM1098" i="2"/>
  <c r="AZ1098" i="2"/>
  <c r="AN1098" i="2"/>
  <c r="B1110" i="2"/>
  <c r="C1110" i="2" s="1"/>
  <c r="D1110" i="2" s="1"/>
  <c r="E1110" i="2" s="1"/>
  <c r="F1110" i="2" s="1"/>
  <c r="G1110" i="2" s="1"/>
  <c r="H1110" i="2" s="1"/>
  <c r="I1110" i="2" s="1"/>
  <c r="A1111" i="2"/>
  <c r="AH1102" i="2"/>
  <c r="AI1102" i="2" s="1"/>
  <c r="Y1104" i="2"/>
  <c r="I1180" i="1"/>
  <c r="J1180" i="1"/>
  <c r="H1180" i="1"/>
  <c r="G1181" i="1"/>
  <c r="K1180" i="1"/>
  <c r="U1107" i="2" l="1"/>
  <c r="V1107" i="2" s="1"/>
  <c r="U1106" i="2"/>
  <c r="V1106" i="2" s="1"/>
  <c r="W1106" i="2" s="1"/>
  <c r="L1109" i="2"/>
  <c r="M1109" i="2" s="1"/>
  <c r="AH1103" i="2"/>
  <c r="AI1103" i="2" s="1"/>
  <c r="AJ1103" i="2" s="1"/>
  <c r="K1110" i="2"/>
  <c r="J1110" i="2"/>
  <c r="BA1102" i="2"/>
  <c r="AK1102" i="2"/>
  <c r="AJ1102" i="2"/>
  <c r="A1112" i="2"/>
  <c r="B1111" i="2"/>
  <c r="C1111" i="2" s="1"/>
  <c r="D1111" i="2" s="1"/>
  <c r="E1111" i="2" s="1"/>
  <c r="F1111" i="2" s="1"/>
  <c r="G1111" i="2" s="1"/>
  <c r="H1111" i="2" s="1"/>
  <c r="I1111" i="2" s="1"/>
  <c r="AT1098" i="2"/>
  <c r="AX1098" i="2" s="1"/>
  <c r="AO1098" i="2"/>
  <c r="AP1098" i="2" s="1"/>
  <c r="AQ1098" i="2" s="1"/>
  <c r="AR1098" i="2" s="1"/>
  <c r="AS1098" i="2" s="1"/>
  <c r="W1107" i="2"/>
  <c r="X1107" i="2"/>
  <c r="Z1104" i="2"/>
  <c r="AA1104" i="2"/>
  <c r="Z1105" i="2"/>
  <c r="AA1105" i="2"/>
  <c r="T1108" i="2"/>
  <c r="O1108" i="2"/>
  <c r="P1108" i="2" s="1"/>
  <c r="Q1108" i="2" s="1"/>
  <c r="R1108" i="2" s="1"/>
  <c r="S1108" i="2" s="1"/>
  <c r="AY1101" i="2"/>
  <c r="AU1101" i="2"/>
  <c r="AW1101" i="2" s="1"/>
  <c r="AL1100" i="2"/>
  <c r="K1181" i="1"/>
  <c r="J1181" i="1"/>
  <c r="H1181" i="1"/>
  <c r="G1182" i="1"/>
  <c r="I1181" i="1"/>
  <c r="N1109" i="2" l="1"/>
  <c r="U1108" i="2"/>
  <c r="V1108" i="2" s="1"/>
  <c r="AL1102" i="2"/>
  <c r="X1106" i="2"/>
  <c r="AK1103" i="2"/>
  <c r="BA1103" i="2"/>
  <c r="Y1107" i="2"/>
  <c r="AA1107" i="2" s="1"/>
  <c r="K1111" i="2"/>
  <c r="J1111" i="2"/>
  <c r="AY1098" i="2"/>
  <c r="AU1098" i="2"/>
  <c r="AW1098" i="2" s="1"/>
  <c r="T1109" i="2"/>
  <c r="O1109" i="2"/>
  <c r="P1109" i="2" s="1"/>
  <c r="Q1109" i="2" s="1"/>
  <c r="R1109" i="2" s="1"/>
  <c r="S1109" i="2" s="1"/>
  <c r="AG1105" i="2"/>
  <c r="AB1105" i="2"/>
  <c r="AC1105" i="2" s="1"/>
  <c r="AD1105" i="2" s="1"/>
  <c r="AE1105" i="2" s="1"/>
  <c r="AF1105" i="2" s="1"/>
  <c r="AH1105" i="2" s="1"/>
  <c r="AI1105" i="2" s="1"/>
  <c r="Z1107" i="2"/>
  <c r="B1112" i="2"/>
  <c r="C1112" i="2" s="1"/>
  <c r="D1112" i="2" s="1"/>
  <c r="E1112" i="2" s="1"/>
  <c r="F1112" i="2" s="1"/>
  <c r="G1112" i="2" s="1"/>
  <c r="H1112" i="2" s="1"/>
  <c r="I1112" i="2" s="1"/>
  <c r="A1113" i="2"/>
  <c r="L1110" i="2"/>
  <c r="W1108" i="2"/>
  <c r="X1108" i="2"/>
  <c r="AZ1102" i="2"/>
  <c r="AM1102" i="2"/>
  <c r="AN1102" i="2"/>
  <c r="AM1100" i="2"/>
  <c r="AZ1100" i="2"/>
  <c r="AN1100" i="2"/>
  <c r="AB1104" i="2"/>
  <c r="AC1104" i="2" s="1"/>
  <c r="AD1104" i="2" s="1"/>
  <c r="AE1104" i="2" s="1"/>
  <c r="AF1104" i="2" s="1"/>
  <c r="AH1104" i="2" s="1"/>
  <c r="AI1104" i="2" s="1"/>
  <c r="AG1104" i="2"/>
  <c r="AL1103" i="2"/>
  <c r="Y1106" i="2"/>
  <c r="J1182" i="1"/>
  <c r="H1182" i="1"/>
  <c r="I1182" i="1"/>
  <c r="K1182" i="1"/>
  <c r="G1183" i="1"/>
  <c r="Y1108" i="2" l="1"/>
  <c r="AK1104" i="2"/>
  <c r="AJ1104" i="2"/>
  <c r="BA1104" i="2"/>
  <c r="AO1100" i="2"/>
  <c r="AP1100" i="2" s="1"/>
  <c r="AQ1100" i="2" s="1"/>
  <c r="AR1100" i="2" s="1"/>
  <c r="AS1100" i="2" s="1"/>
  <c r="AT1100" i="2"/>
  <c r="AX1100" i="2" s="1"/>
  <c r="U1109" i="2"/>
  <c r="V1109" i="2" s="1"/>
  <c r="L1111" i="2"/>
  <c r="J1112" i="2"/>
  <c r="K1112" i="2"/>
  <c r="AZ1103" i="2"/>
  <c r="AM1103" i="2"/>
  <c r="AN1103" i="2"/>
  <c r="Z1108" i="2"/>
  <c r="AA1108" i="2"/>
  <c r="AB1107" i="2"/>
  <c r="AC1107" i="2" s="1"/>
  <c r="AD1107" i="2" s="1"/>
  <c r="AE1107" i="2" s="1"/>
  <c r="AF1107" i="2" s="1"/>
  <c r="AG1107" i="2"/>
  <c r="Z1106" i="2"/>
  <c r="AA1106" i="2"/>
  <c r="AO1102" i="2"/>
  <c r="AP1102" i="2" s="1"/>
  <c r="AQ1102" i="2" s="1"/>
  <c r="AR1102" i="2" s="1"/>
  <c r="AS1102" i="2" s="1"/>
  <c r="AT1102" i="2"/>
  <c r="AX1102" i="2" s="1"/>
  <c r="M1110" i="2"/>
  <c r="N1110" i="2"/>
  <c r="A1114" i="2"/>
  <c r="B1113" i="2"/>
  <c r="C1113" i="2" s="1"/>
  <c r="D1113" i="2" s="1"/>
  <c r="E1113" i="2" s="1"/>
  <c r="F1113" i="2" s="1"/>
  <c r="G1113" i="2" s="1"/>
  <c r="H1113" i="2" s="1"/>
  <c r="I1113" i="2" s="1"/>
  <c r="AK1105" i="2"/>
  <c r="AJ1105" i="2"/>
  <c r="BA1105" i="2"/>
  <c r="H1183" i="1"/>
  <c r="J1183" i="1"/>
  <c r="K1183" i="1"/>
  <c r="I1183" i="1"/>
  <c r="G1184" i="1"/>
  <c r="AL1105" i="2" l="1"/>
  <c r="O1110" i="2"/>
  <c r="P1110" i="2" s="1"/>
  <c r="Q1110" i="2" s="1"/>
  <c r="R1110" i="2" s="1"/>
  <c r="S1110" i="2" s="1"/>
  <c r="T1110" i="2"/>
  <c r="W1109" i="2"/>
  <c r="X1109" i="2"/>
  <c r="AL1104" i="2"/>
  <c r="K1113" i="2"/>
  <c r="J1113" i="2"/>
  <c r="AB1106" i="2"/>
  <c r="AC1106" i="2" s="1"/>
  <c r="AD1106" i="2" s="1"/>
  <c r="AE1106" i="2" s="1"/>
  <c r="AF1106" i="2" s="1"/>
  <c r="AG1106" i="2"/>
  <c r="AG1108" i="2"/>
  <c r="AB1108" i="2"/>
  <c r="AC1108" i="2" s="1"/>
  <c r="AD1108" i="2" s="1"/>
  <c r="AE1108" i="2" s="1"/>
  <c r="AF1108" i="2" s="1"/>
  <c r="AH1108" i="2" s="1"/>
  <c r="AI1108" i="2" s="1"/>
  <c r="B1114" i="2"/>
  <c r="C1114" i="2" s="1"/>
  <c r="D1114" i="2" s="1"/>
  <c r="E1114" i="2" s="1"/>
  <c r="F1114" i="2" s="1"/>
  <c r="G1114" i="2" s="1"/>
  <c r="H1114" i="2" s="1"/>
  <c r="I1114" i="2" s="1"/>
  <c r="A1115" i="2"/>
  <c r="AY1102" i="2"/>
  <c r="AU1102" i="2"/>
  <c r="AW1102" i="2" s="1"/>
  <c r="AO1103" i="2"/>
  <c r="AP1103" i="2" s="1"/>
  <c r="AQ1103" i="2" s="1"/>
  <c r="AR1103" i="2" s="1"/>
  <c r="AS1103" i="2" s="1"/>
  <c r="AT1103" i="2"/>
  <c r="AX1103" i="2" s="1"/>
  <c r="M1111" i="2"/>
  <c r="N1111" i="2"/>
  <c r="AH1107" i="2"/>
  <c r="AI1107" i="2" s="1"/>
  <c r="AZ1105" i="2"/>
  <c r="AM1105" i="2"/>
  <c r="AN1105" i="2"/>
  <c r="AY1100" i="2"/>
  <c r="AU1100" i="2"/>
  <c r="AW1100" i="2" s="1"/>
  <c r="L1112" i="2"/>
  <c r="G1185" i="1"/>
  <c r="H1184" i="1"/>
  <c r="I1184" i="1"/>
  <c r="J1184" i="1"/>
  <c r="K1184" i="1"/>
  <c r="L1113" i="2" l="1"/>
  <c r="Y1109" i="2"/>
  <c r="U1110" i="2"/>
  <c r="V1110" i="2" s="1"/>
  <c r="X1110" i="2" s="1"/>
  <c r="J1114" i="2"/>
  <c r="K1114" i="2"/>
  <c r="M1112" i="2"/>
  <c r="N1112" i="2"/>
  <c r="AT1105" i="2"/>
  <c r="AX1105" i="2" s="1"/>
  <c r="AO1105" i="2"/>
  <c r="AP1105" i="2" s="1"/>
  <c r="AQ1105" i="2" s="1"/>
  <c r="AR1105" i="2" s="1"/>
  <c r="AS1105" i="2" s="1"/>
  <c r="T1111" i="2"/>
  <c r="O1111" i="2"/>
  <c r="P1111" i="2" s="1"/>
  <c r="Q1111" i="2" s="1"/>
  <c r="R1111" i="2" s="1"/>
  <c r="S1111" i="2" s="1"/>
  <c r="B1115" i="2"/>
  <c r="C1115" i="2" s="1"/>
  <c r="D1115" i="2" s="1"/>
  <c r="E1115" i="2" s="1"/>
  <c r="F1115" i="2" s="1"/>
  <c r="G1115" i="2" s="1"/>
  <c r="H1115" i="2" s="1"/>
  <c r="I1115" i="2" s="1"/>
  <c r="A1116" i="2"/>
  <c r="AJ1108" i="2"/>
  <c r="BA1108" i="2"/>
  <c r="AK1108" i="2"/>
  <c r="M1113" i="2"/>
  <c r="N1113" i="2"/>
  <c r="Z1109" i="2"/>
  <c r="AA1109" i="2"/>
  <c r="AM1104" i="2"/>
  <c r="AZ1104" i="2"/>
  <c r="AN1104" i="2"/>
  <c r="AJ1107" i="2"/>
  <c r="BA1107" i="2"/>
  <c r="AK1107" i="2"/>
  <c r="AY1103" i="2"/>
  <c r="AU1103" i="2"/>
  <c r="AW1103" i="2" s="1"/>
  <c r="AH1106" i="2"/>
  <c r="AI1106" i="2" s="1"/>
  <c r="H1185" i="1"/>
  <c r="G1186" i="1"/>
  <c r="K1185" i="1"/>
  <c r="I1185" i="1"/>
  <c r="J1185" i="1"/>
  <c r="W1110" i="2" l="1"/>
  <c r="Y1110" i="2" s="1"/>
  <c r="AA1110" i="2" s="1"/>
  <c r="AL1108" i="2"/>
  <c r="L1114" i="2"/>
  <c r="J1115" i="2"/>
  <c r="K1115" i="2"/>
  <c r="AZ1108" i="2"/>
  <c r="AM1108" i="2"/>
  <c r="AN1108" i="2"/>
  <c r="O1112" i="2"/>
  <c r="P1112" i="2" s="1"/>
  <c r="Q1112" i="2" s="1"/>
  <c r="R1112" i="2" s="1"/>
  <c r="S1112" i="2" s="1"/>
  <c r="U1112" i="2" s="1"/>
  <c r="V1112" i="2" s="1"/>
  <c r="T1112" i="2"/>
  <c r="AB1109" i="2"/>
  <c r="AC1109" i="2" s="1"/>
  <c r="AD1109" i="2" s="1"/>
  <c r="AE1109" i="2" s="1"/>
  <c r="AF1109" i="2" s="1"/>
  <c r="AG1109" i="2"/>
  <c r="U1111" i="2"/>
  <c r="V1111" i="2" s="1"/>
  <c r="M1114" i="2"/>
  <c r="N1114" i="2"/>
  <c r="AL1107" i="2"/>
  <c r="B1116" i="2"/>
  <c r="C1116" i="2" s="1"/>
  <c r="D1116" i="2" s="1"/>
  <c r="E1116" i="2" s="1"/>
  <c r="F1116" i="2" s="1"/>
  <c r="G1116" i="2" s="1"/>
  <c r="H1116" i="2" s="1"/>
  <c r="I1116" i="2" s="1"/>
  <c r="A1117" i="2"/>
  <c r="AJ1106" i="2"/>
  <c r="BA1106" i="2"/>
  <c r="AK1106" i="2"/>
  <c r="AO1104" i="2"/>
  <c r="AP1104" i="2" s="1"/>
  <c r="AQ1104" i="2" s="1"/>
  <c r="AR1104" i="2" s="1"/>
  <c r="AS1104" i="2" s="1"/>
  <c r="AT1104" i="2"/>
  <c r="AX1104" i="2" s="1"/>
  <c r="T1113" i="2"/>
  <c r="O1113" i="2"/>
  <c r="P1113" i="2" s="1"/>
  <c r="Q1113" i="2" s="1"/>
  <c r="R1113" i="2" s="1"/>
  <c r="S1113" i="2" s="1"/>
  <c r="AY1105" i="2"/>
  <c r="AU1105" i="2"/>
  <c r="AW1105" i="2" s="1"/>
  <c r="I1186" i="1"/>
  <c r="H1186" i="1"/>
  <c r="J1186" i="1"/>
  <c r="G1187" i="1"/>
  <c r="K1186" i="1"/>
  <c r="Z1110" i="2" l="1"/>
  <c r="AL1106" i="2"/>
  <c r="AZ1106" i="2" s="1"/>
  <c r="L1115" i="2"/>
  <c r="N1115" i="2" s="1"/>
  <c r="AN1106" i="2"/>
  <c r="B1117" i="2"/>
  <c r="C1117" i="2" s="1"/>
  <c r="D1117" i="2" s="1"/>
  <c r="E1117" i="2" s="1"/>
  <c r="F1117" i="2" s="1"/>
  <c r="G1117" i="2" s="1"/>
  <c r="H1117" i="2" s="1"/>
  <c r="I1117" i="2" s="1"/>
  <c r="A1118" i="2"/>
  <c r="AG1110" i="2"/>
  <c r="AB1110" i="2"/>
  <c r="AC1110" i="2" s="1"/>
  <c r="AD1110" i="2" s="1"/>
  <c r="AE1110" i="2" s="1"/>
  <c r="AF1110" i="2" s="1"/>
  <c r="K1116" i="2"/>
  <c r="J1116" i="2"/>
  <c r="X1111" i="2"/>
  <c r="W1111" i="2"/>
  <c r="X1112" i="2"/>
  <c r="W1112" i="2"/>
  <c r="AM1107" i="2"/>
  <c r="AZ1107" i="2"/>
  <c r="AN1107" i="2"/>
  <c r="O1114" i="2"/>
  <c r="P1114" i="2" s="1"/>
  <c r="Q1114" i="2" s="1"/>
  <c r="R1114" i="2" s="1"/>
  <c r="S1114" i="2" s="1"/>
  <c r="T1114" i="2"/>
  <c r="U1113" i="2"/>
  <c r="V1113" i="2" s="1"/>
  <c r="AY1104" i="2"/>
  <c r="AU1104" i="2"/>
  <c r="AW1104" i="2" s="1"/>
  <c r="AT1108" i="2"/>
  <c r="AX1108" i="2" s="1"/>
  <c r="AO1108" i="2"/>
  <c r="AP1108" i="2" s="1"/>
  <c r="AQ1108" i="2" s="1"/>
  <c r="AR1108" i="2" s="1"/>
  <c r="AS1108" i="2" s="1"/>
  <c r="AH1109" i="2"/>
  <c r="AI1109" i="2" s="1"/>
  <c r="J1187" i="1"/>
  <c r="K1187" i="1"/>
  <c r="I1187" i="1"/>
  <c r="H1187" i="1"/>
  <c r="G1188" i="1"/>
  <c r="AM1106" i="2" l="1"/>
  <c r="U1114" i="2"/>
  <c r="V1114" i="2" s="1"/>
  <c r="L1116" i="2"/>
  <c r="M1115" i="2"/>
  <c r="O1115" i="2" s="1"/>
  <c r="P1115" i="2" s="1"/>
  <c r="Q1115" i="2" s="1"/>
  <c r="R1115" i="2" s="1"/>
  <c r="S1115" i="2" s="1"/>
  <c r="Y1112" i="2"/>
  <c r="AJ1109" i="2"/>
  <c r="AK1109" i="2"/>
  <c r="BA1109" i="2"/>
  <c r="X1114" i="2"/>
  <c r="W1114" i="2"/>
  <c r="J1117" i="2"/>
  <c r="K1117" i="2"/>
  <c r="AT1106" i="2"/>
  <c r="AX1106" i="2" s="1"/>
  <c r="AO1106" i="2"/>
  <c r="AP1106" i="2" s="1"/>
  <c r="AQ1106" i="2" s="1"/>
  <c r="AR1106" i="2" s="1"/>
  <c r="AS1106" i="2" s="1"/>
  <c r="AH1110" i="2"/>
  <c r="AI1110" i="2" s="1"/>
  <c r="A1119" i="2"/>
  <c r="B1118" i="2"/>
  <c r="C1118" i="2" s="1"/>
  <c r="D1118" i="2" s="1"/>
  <c r="E1118" i="2" s="1"/>
  <c r="F1118" i="2" s="1"/>
  <c r="G1118" i="2" s="1"/>
  <c r="H1118" i="2" s="1"/>
  <c r="I1118" i="2" s="1"/>
  <c r="AT1107" i="2"/>
  <c r="AX1107" i="2" s="1"/>
  <c r="AO1107" i="2"/>
  <c r="AP1107" i="2" s="1"/>
  <c r="AQ1107" i="2" s="1"/>
  <c r="AR1107" i="2" s="1"/>
  <c r="AS1107" i="2" s="1"/>
  <c r="Y1111" i="2"/>
  <c r="AY1108" i="2"/>
  <c r="AU1108" i="2"/>
  <c r="AW1108" i="2" s="1"/>
  <c r="W1113" i="2"/>
  <c r="X1113" i="2"/>
  <c r="Z1112" i="2"/>
  <c r="AA1112" i="2"/>
  <c r="M1116" i="2"/>
  <c r="N1116" i="2"/>
  <c r="J1188" i="1"/>
  <c r="I1188" i="1"/>
  <c r="H1188" i="1"/>
  <c r="K1188" i="1"/>
  <c r="G1189" i="1"/>
  <c r="T1115" i="2" l="1"/>
  <c r="U1115" i="2" s="1"/>
  <c r="V1115" i="2" s="1"/>
  <c r="AL1109" i="2"/>
  <c r="K1118" i="2"/>
  <c r="J1118" i="2"/>
  <c r="B1119" i="2"/>
  <c r="C1119" i="2" s="1"/>
  <c r="D1119" i="2" s="1"/>
  <c r="E1119" i="2" s="1"/>
  <c r="F1119" i="2" s="1"/>
  <c r="G1119" i="2" s="1"/>
  <c r="H1119" i="2" s="1"/>
  <c r="I1119" i="2" s="1"/>
  <c r="A1120" i="2"/>
  <c r="AZ1109" i="2"/>
  <c r="AM1109" i="2"/>
  <c r="AN1109" i="2"/>
  <c r="AB1112" i="2"/>
  <c r="AC1112" i="2" s="1"/>
  <c r="AD1112" i="2" s="1"/>
  <c r="AE1112" i="2" s="1"/>
  <c r="AF1112" i="2" s="1"/>
  <c r="AG1112" i="2"/>
  <c r="AY1106" i="2"/>
  <c r="AU1106" i="2"/>
  <c r="AW1106" i="2" s="1"/>
  <c r="Y1114" i="2"/>
  <c r="Z1111" i="2"/>
  <c r="AA1111" i="2"/>
  <c r="T1116" i="2"/>
  <c r="O1116" i="2"/>
  <c r="P1116" i="2" s="1"/>
  <c r="Q1116" i="2" s="1"/>
  <c r="R1116" i="2" s="1"/>
  <c r="S1116" i="2" s="1"/>
  <c r="AY1107" i="2"/>
  <c r="AU1107" i="2"/>
  <c r="AW1107" i="2" s="1"/>
  <c r="AK1110" i="2"/>
  <c r="BA1110" i="2"/>
  <c r="AJ1110" i="2"/>
  <c r="Y1113" i="2"/>
  <c r="L1117" i="2"/>
  <c r="J1189" i="1"/>
  <c r="I1189" i="1"/>
  <c r="K1189" i="1"/>
  <c r="H1189" i="1"/>
  <c r="G1190" i="1"/>
  <c r="X1115" i="2" l="1"/>
  <c r="W1115" i="2"/>
  <c r="K1119" i="2"/>
  <c r="J1119" i="2"/>
  <c r="Z1114" i="2"/>
  <c r="AA1114" i="2"/>
  <c r="AO1109" i="2"/>
  <c r="AP1109" i="2" s="1"/>
  <c r="AQ1109" i="2" s="1"/>
  <c r="AR1109" i="2" s="1"/>
  <c r="AS1109" i="2" s="1"/>
  <c r="AT1109" i="2"/>
  <c r="AX1109" i="2" s="1"/>
  <c r="U1116" i="2"/>
  <c r="V1116" i="2" s="1"/>
  <c r="Y1115" i="2"/>
  <c r="L1118" i="2"/>
  <c r="M1117" i="2"/>
  <c r="N1117" i="2"/>
  <c r="AB1111" i="2"/>
  <c r="AC1111" i="2" s="1"/>
  <c r="AD1111" i="2" s="1"/>
  <c r="AE1111" i="2" s="1"/>
  <c r="AF1111" i="2" s="1"/>
  <c r="AG1111" i="2"/>
  <c r="AL1110" i="2"/>
  <c r="Z1113" i="2"/>
  <c r="AA1113" i="2"/>
  <c r="A1121" i="2"/>
  <c r="B1120" i="2"/>
  <c r="C1120" i="2" s="1"/>
  <c r="D1120" i="2" s="1"/>
  <c r="E1120" i="2" s="1"/>
  <c r="F1120" i="2" s="1"/>
  <c r="G1120" i="2" s="1"/>
  <c r="H1120" i="2" s="1"/>
  <c r="I1120" i="2" s="1"/>
  <c r="AH1112" i="2"/>
  <c r="AI1112" i="2" s="1"/>
  <c r="J1190" i="1"/>
  <c r="K1190" i="1"/>
  <c r="G1191" i="1"/>
  <c r="I1190" i="1"/>
  <c r="H1190" i="1"/>
  <c r="J1120" i="2" l="1"/>
  <c r="K1120" i="2"/>
  <c r="AY1109" i="2"/>
  <c r="AU1109" i="2"/>
  <c r="AW1109" i="2" s="1"/>
  <c r="B1121" i="2"/>
  <c r="C1121" i="2" s="1"/>
  <c r="D1121" i="2" s="1"/>
  <c r="E1121" i="2" s="1"/>
  <c r="F1121" i="2" s="1"/>
  <c r="G1121" i="2" s="1"/>
  <c r="H1121" i="2" s="1"/>
  <c r="I1121" i="2" s="1"/>
  <c r="A1122" i="2"/>
  <c r="AM1110" i="2"/>
  <c r="AZ1110" i="2"/>
  <c r="AN1110" i="2"/>
  <c r="O1117" i="2"/>
  <c r="P1117" i="2" s="1"/>
  <c r="Q1117" i="2" s="1"/>
  <c r="R1117" i="2" s="1"/>
  <c r="S1117" i="2" s="1"/>
  <c r="T1117" i="2"/>
  <c r="L1119" i="2"/>
  <c r="M1118" i="2"/>
  <c r="N1118" i="2"/>
  <c r="AJ1112" i="2"/>
  <c r="AK1112" i="2"/>
  <c r="BA1112" i="2"/>
  <c r="AB1113" i="2"/>
  <c r="AC1113" i="2" s="1"/>
  <c r="AD1113" i="2" s="1"/>
  <c r="AE1113" i="2" s="1"/>
  <c r="AF1113" i="2" s="1"/>
  <c r="AH1113" i="2" s="1"/>
  <c r="AI1113" i="2" s="1"/>
  <c r="AG1113" i="2"/>
  <c r="W1116" i="2"/>
  <c r="X1116" i="2"/>
  <c r="AG1114" i="2"/>
  <c r="AB1114" i="2"/>
  <c r="AC1114" i="2" s="1"/>
  <c r="AD1114" i="2" s="1"/>
  <c r="AE1114" i="2" s="1"/>
  <c r="AF1114" i="2" s="1"/>
  <c r="Z1115" i="2"/>
  <c r="AA1115" i="2"/>
  <c r="AH1111" i="2"/>
  <c r="AI1111" i="2" s="1"/>
  <c r="J1191" i="1"/>
  <c r="H1191" i="1"/>
  <c r="K1191" i="1"/>
  <c r="I1191" i="1"/>
  <c r="G1192" i="1"/>
  <c r="U1117" i="2" l="1"/>
  <c r="V1117" i="2" s="1"/>
  <c r="AL1112" i="2"/>
  <c r="Y1116" i="2"/>
  <c r="L1120" i="2"/>
  <c r="M1120" i="2" s="1"/>
  <c r="X1117" i="2"/>
  <c r="W1117" i="2"/>
  <c r="AZ1112" i="2"/>
  <c r="AM1112" i="2"/>
  <c r="AN1112" i="2"/>
  <c r="AT1110" i="2"/>
  <c r="AX1110" i="2" s="1"/>
  <c r="AO1110" i="2"/>
  <c r="AP1110" i="2" s="1"/>
  <c r="AQ1110" i="2" s="1"/>
  <c r="AR1110" i="2" s="1"/>
  <c r="AS1110" i="2" s="1"/>
  <c r="AH1114" i="2"/>
  <c r="AI1114" i="2" s="1"/>
  <c r="AJ1111" i="2"/>
  <c r="BA1111" i="2"/>
  <c r="AK1111" i="2"/>
  <c r="J1121" i="2"/>
  <c r="K1121" i="2"/>
  <c r="AG1115" i="2"/>
  <c r="AB1115" i="2"/>
  <c r="AC1115" i="2" s="1"/>
  <c r="AD1115" i="2" s="1"/>
  <c r="AE1115" i="2" s="1"/>
  <c r="AF1115" i="2" s="1"/>
  <c r="Z1116" i="2"/>
  <c r="AA1116" i="2"/>
  <c r="M1119" i="2"/>
  <c r="N1119" i="2"/>
  <c r="A1123" i="2"/>
  <c r="B1122" i="2"/>
  <c r="C1122" i="2" s="1"/>
  <c r="D1122" i="2" s="1"/>
  <c r="E1122" i="2" s="1"/>
  <c r="F1122" i="2" s="1"/>
  <c r="G1122" i="2" s="1"/>
  <c r="H1122" i="2" s="1"/>
  <c r="I1122" i="2" s="1"/>
  <c r="AJ1113" i="2"/>
  <c r="AK1113" i="2"/>
  <c r="BA1113" i="2"/>
  <c r="O1118" i="2"/>
  <c r="P1118" i="2" s="1"/>
  <c r="Q1118" i="2" s="1"/>
  <c r="R1118" i="2" s="1"/>
  <c r="S1118" i="2" s="1"/>
  <c r="T1118" i="2"/>
  <c r="K1192" i="1"/>
  <c r="G1193" i="1"/>
  <c r="I1192" i="1"/>
  <c r="J1192" i="1"/>
  <c r="H1192" i="1"/>
  <c r="N1120" i="2" l="1"/>
  <c r="AL1113" i="2"/>
  <c r="AN1113" i="2" s="1"/>
  <c r="U1118" i="2"/>
  <c r="V1118" i="2" s="1"/>
  <c r="AL1111" i="2"/>
  <c r="AH1115" i="2"/>
  <c r="AI1115" i="2" s="1"/>
  <c r="AK1115" i="2" s="1"/>
  <c r="K1122" i="2"/>
  <c r="J1122" i="2"/>
  <c r="W1118" i="2"/>
  <c r="X1118" i="2"/>
  <c r="T1119" i="2"/>
  <c r="O1119" i="2"/>
  <c r="P1119" i="2" s="1"/>
  <c r="Q1119" i="2" s="1"/>
  <c r="R1119" i="2" s="1"/>
  <c r="S1119" i="2" s="1"/>
  <c r="Y1117" i="2"/>
  <c r="AM1111" i="2"/>
  <c r="AZ1111" i="2"/>
  <c r="AN1111" i="2"/>
  <c r="AY1110" i="2"/>
  <c r="AU1110" i="2"/>
  <c r="AW1110" i="2" s="1"/>
  <c r="AM1113" i="2"/>
  <c r="AZ1113" i="2"/>
  <c r="T1120" i="2"/>
  <c r="O1120" i="2"/>
  <c r="P1120" i="2" s="1"/>
  <c r="Q1120" i="2" s="1"/>
  <c r="R1120" i="2" s="1"/>
  <c r="S1120" i="2" s="1"/>
  <c r="A1124" i="2"/>
  <c r="B1123" i="2"/>
  <c r="C1123" i="2" s="1"/>
  <c r="D1123" i="2" s="1"/>
  <c r="E1123" i="2" s="1"/>
  <c r="F1123" i="2" s="1"/>
  <c r="G1123" i="2" s="1"/>
  <c r="H1123" i="2" s="1"/>
  <c r="I1123" i="2" s="1"/>
  <c r="AG1116" i="2"/>
  <c r="AB1116" i="2"/>
  <c r="AC1116" i="2" s="1"/>
  <c r="AD1116" i="2" s="1"/>
  <c r="AE1116" i="2" s="1"/>
  <c r="AF1116" i="2" s="1"/>
  <c r="AJ1114" i="2"/>
  <c r="AK1114" i="2"/>
  <c r="BA1114" i="2"/>
  <c r="AT1112" i="2"/>
  <c r="AX1112" i="2" s="1"/>
  <c r="AO1112" i="2"/>
  <c r="AP1112" i="2" s="1"/>
  <c r="AQ1112" i="2" s="1"/>
  <c r="AR1112" i="2" s="1"/>
  <c r="AS1112" i="2" s="1"/>
  <c r="L1121" i="2"/>
  <c r="I1193" i="1"/>
  <c r="H1193" i="1"/>
  <c r="G1194" i="1"/>
  <c r="K1193" i="1"/>
  <c r="J1193" i="1"/>
  <c r="AJ1115" i="2" l="1"/>
  <c r="BA1115" i="2"/>
  <c r="Y1118" i="2"/>
  <c r="J1123" i="2"/>
  <c r="K1123" i="2"/>
  <c r="U1119" i="2"/>
  <c r="V1119" i="2" s="1"/>
  <c r="L1122" i="2"/>
  <c r="M1121" i="2"/>
  <c r="N1121" i="2"/>
  <c r="Z1117" i="2"/>
  <c r="AA1117" i="2"/>
  <c r="Z1118" i="2"/>
  <c r="AA1118" i="2"/>
  <c r="AH1116" i="2"/>
  <c r="AI1116" i="2" s="1"/>
  <c r="AL1115" i="2"/>
  <c r="B1124" i="2"/>
  <c r="C1124" i="2" s="1"/>
  <c r="D1124" i="2" s="1"/>
  <c r="E1124" i="2" s="1"/>
  <c r="F1124" i="2" s="1"/>
  <c r="G1124" i="2" s="1"/>
  <c r="H1124" i="2" s="1"/>
  <c r="I1124" i="2" s="1"/>
  <c r="A1125" i="2"/>
  <c r="AY1112" i="2"/>
  <c r="AU1112" i="2"/>
  <c r="AW1112" i="2" s="1"/>
  <c r="AT1113" i="2"/>
  <c r="AX1113" i="2" s="1"/>
  <c r="AO1113" i="2"/>
  <c r="AP1113" i="2" s="1"/>
  <c r="AQ1113" i="2" s="1"/>
  <c r="AR1113" i="2" s="1"/>
  <c r="AS1113" i="2" s="1"/>
  <c r="AO1111" i="2"/>
  <c r="AP1111" i="2" s="1"/>
  <c r="AQ1111" i="2" s="1"/>
  <c r="AR1111" i="2" s="1"/>
  <c r="AS1111" i="2" s="1"/>
  <c r="AT1111" i="2"/>
  <c r="AX1111" i="2" s="1"/>
  <c r="AL1114" i="2"/>
  <c r="U1120" i="2"/>
  <c r="V1120" i="2" s="1"/>
  <c r="K1194" i="1"/>
  <c r="G1195" i="1"/>
  <c r="J1194" i="1"/>
  <c r="I1194" i="1"/>
  <c r="H1194" i="1"/>
  <c r="L1123" i="2" l="1"/>
  <c r="K1124" i="2"/>
  <c r="J1124" i="2"/>
  <c r="M1123" i="2"/>
  <c r="N1123" i="2"/>
  <c r="AY1113" i="2"/>
  <c r="AU1113" i="2"/>
  <c r="AW1113" i="2" s="1"/>
  <c r="T1121" i="2"/>
  <c r="O1121" i="2"/>
  <c r="P1121" i="2" s="1"/>
  <c r="Q1121" i="2" s="1"/>
  <c r="R1121" i="2" s="1"/>
  <c r="S1121" i="2" s="1"/>
  <c r="U1121" i="2" s="1"/>
  <c r="V1121" i="2" s="1"/>
  <c r="AY1111" i="2"/>
  <c r="AU1111" i="2"/>
  <c r="AW1111" i="2" s="1"/>
  <c r="B1125" i="2"/>
  <c r="C1125" i="2" s="1"/>
  <c r="D1125" i="2" s="1"/>
  <c r="E1125" i="2" s="1"/>
  <c r="F1125" i="2" s="1"/>
  <c r="G1125" i="2" s="1"/>
  <c r="H1125" i="2" s="1"/>
  <c r="I1125" i="2" s="1"/>
  <c r="A1126" i="2"/>
  <c r="AK1116" i="2"/>
  <c r="BA1116" i="2"/>
  <c r="AJ1116" i="2"/>
  <c r="AG1117" i="2"/>
  <c r="AB1117" i="2"/>
  <c r="AC1117" i="2" s="1"/>
  <c r="AD1117" i="2" s="1"/>
  <c r="AE1117" i="2" s="1"/>
  <c r="AF1117" i="2" s="1"/>
  <c r="AH1117" i="2" s="1"/>
  <c r="AI1117" i="2" s="1"/>
  <c r="X1119" i="2"/>
  <c r="W1119" i="2"/>
  <c r="AM1114" i="2"/>
  <c r="AZ1114" i="2"/>
  <c r="AN1114" i="2"/>
  <c r="AG1118" i="2"/>
  <c r="AB1118" i="2"/>
  <c r="AC1118" i="2" s="1"/>
  <c r="AD1118" i="2" s="1"/>
  <c r="AE1118" i="2" s="1"/>
  <c r="AF1118" i="2" s="1"/>
  <c r="AH1118" i="2" s="1"/>
  <c r="AI1118" i="2" s="1"/>
  <c r="X1120" i="2"/>
  <c r="W1120" i="2"/>
  <c r="AM1115" i="2"/>
  <c r="AZ1115" i="2"/>
  <c r="AN1115" i="2"/>
  <c r="M1122" i="2"/>
  <c r="N1122" i="2"/>
  <c r="J1195" i="1"/>
  <c r="K1195" i="1"/>
  <c r="I1195" i="1"/>
  <c r="G1196" i="1"/>
  <c r="H1195" i="1"/>
  <c r="Y1120" i="2" l="1"/>
  <c r="AL1116" i="2"/>
  <c r="Z1120" i="2"/>
  <c r="AA1120" i="2"/>
  <c r="J1125" i="2"/>
  <c r="K1125" i="2"/>
  <c r="AT1115" i="2"/>
  <c r="AX1115" i="2" s="1"/>
  <c r="AO1115" i="2"/>
  <c r="AP1115" i="2" s="1"/>
  <c r="AQ1115" i="2" s="1"/>
  <c r="AR1115" i="2" s="1"/>
  <c r="AS1115" i="2" s="1"/>
  <c r="AM1116" i="2"/>
  <c r="AZ1116" i="2"/>
  <c r="AN1116" i="2"/>
  <c r="Y1119" i="2"/>
  <c r="L1124" i="2"/>
  <c r="T1122" i="2"/>
  <c r="O1122" i="2"/>
  <c r="P1122" i="2" s="1"/>
  <c r="Q1122" i="2" s="1"/>
  <c r="R1122" i="2" s="1"/>
  <c r="S1122" i="2" s="1"/>
  <c r="U1122" i="2" s="1"/>
  <c r="V1122" i="2" s="1"/>
  <c r="AK1118" i="2"/>
  <c r="BA1118" i="2"/>
  <c r="AJ1118" i="2"/>
  <c r="AO1114" i="2"/>
  <c r="AP1114" i="2" s="1"/>
  <c r="AQ1114" i="2" s="1"/>
  <c r="AR1114" i="2" s="1"/>
  <c r="AS1114" i="2" s="1"/>
  <c r="AT1114" i="2"/>
  <c r="AX1114" i="2" s="1"/>
  <c r="T1123" i="2"/>
  <c r="O1123" i="2"/>
  <c r="P1123" i="2" s="1"/>
  <c r="Q1123" i="2" s="1"/>
  <c r="R1123" i="2" s="1"/>
  <c r="S1123" i="2" s="1"/>
  <c r="U1123" i="2" s="1"/>
  <c r="V1123" i="2" s="1"/>
  <c r="AK1117" i="2"/>
  <c r="BA1117" i="2"/>
  <c r="AJ1117" i="2"/>
  <c r="B1126" i="2"/>
  <c r="C1126" i="2" s="1"/>
  <c r="D1126" i="2" s="1"/>
  <c r="E1126" i="2" s="1"/>
  <c r="F1126" i="2" s="1"/>
  <c r="G1126" i="2" s="1"/>
  <c r="H1126" i="2" s="1"/>
  <c r="I1126" i="2" s="1"/>
  <c r="A1127" i="2"/>
  <c r="X1121" i="2"/>
  <c r="W1121" i="2"/>
  <c r="I1196" i="1"/>
  <c r="J1196" i="1"/>
  <c r="G1197" i="1"/>
  <c r="K1196" i="1"/>
  <c r="H1196" i="1"/>
  <c r="L1125" i="2" l="1"/>
  <c r="K1126" i="2"/>
  <c r="J1126" i="2"/>
  <c r="X1122" i="2"/>
  <c r="W1122" i="2"/>
  <c r="AB1120" i="2"/>
  <c r="AC1120" i="2" s="1"/>
  <c r="AD1120" i="2" s="1"/>
  <c r="AE1120" i="2" s="1"/>
  <c r="AF1120" i="2" s="1"/>
  <c r="AG1120" i="2"/>
  <c r="B1127" i="2"/>
  <c r="C1127" i="2" s="1"/>
  <c r="D1127" i="2" s="1"/>
  <c r="E1127" i="2" s="1"/>
  <c r="F1127" i="2" s="1"/>
  <c r="G1127" i="2" s="1"/>
  <c r="H1127" i="2" s="1"/>
  <c r="I1127" i="2" s="1"/>
  <c r="A1128" i="2"/>
  <c r="Z1119" i="2"/>
  <c r="AA1119" i="2"/>
  <c r="AY1115" i="2"/>
  <c r="AU1115" i="2"/>
  <c r="AW1115" i="2" s="1"/>
  <c r="M1124" i="2"/>
  <c r="N1124" i="2"/>
  <c r="AO1116" i="2"/>
  <c r="AP1116" i="2" s="1"/>
  <c r="AQ1116" i="2" s="1"/>
  <c r="AR1116" i="2" s="1"/>
  <c r="AS1116" i="2" s="1"/>
  <c r="AT1116" i="2"/>
  <c r="AX1116" i="2" s="1"/>
  <c r="M1125" i="2"/>
  <c r="N1125" i="2"/>
  <c r="Y1121" i="2"/>
  <c r="AL1117" i="2"/>
  <c r="AY1114" i="2"/>
  <c r="AU1114" i="2"/>
  <c r="AW1114" i="2" s="1"/>
  <c r="W1123" i="2"/>
  <c r="X1123" i="2"/>
  <c r="AL1118" i="2"/>
  <c r="K1197" i="1"/>
  <c r="G1198" i="1"/>
  <c r="I1197" i="1"/>
  <c r="J1197" i="1"/>
  <c r="H1197" i="1"/>
  <c r="Y1123" i="2" l="1"/>
  <c r="AH1120" i="2"/>
  <c r="AI1120" i="2" s="1"/>
  <c r="J1127" i="2"/>
  <c r="K1127" i="2"/>
  <c r="L1126" i="2"/>
  <c r="BA1120" i="2"/>
  <c r="AK1120" i="2"/>
  <c r="AJ1120" i="2"/>
  <c r="Z1123" i="2"/>
  <c r="AA1123" i="2"/>
  <c r="Z1121" i="2"/>
  <c r="AA1121" i="2"/>
  <c r="AY1116" i="2"/>
  <c r="AU1116" i="2"/>
  <c r="AW1116" i="2" s="1"/>
  <c r="AZ1118" i="2"/>
  <c r="AM1118" i="2"/>
  <c r="AN1118" i="2"/>
  <c r="O1125" i="2"/>
  <c r="P1125" i="2" s="1"/>
  <c r="Q1125" i="2" s="1"/>
  <c r="R1125" i="2" s="1"/>
  <c r="S1125" i="2" s="1"/>
  <c r="T1125" i="2"/>
  <c r="O1124" i="2"/>
  <c r="P1124" i="2" s="1"/>
  <c r="Q1124" i="2" s="1"/>
  <c r="R1124" i="2" s="1"/>
  <c r="S1124" i="2" s="1"/>
  <c r="T1124" i="2"/>
  <c r="AB1119" i="2"/>
  <c r="AC1119" i="2" s="1"/>
  <c r="AD1119" i="2" s="1"/>
  <c r="AE1119" i="2" s="1"/>
  <c r="AF1119" i="2" s="1"/>
  <c r="AG1119" i="2"/>
  <c r="AM1117" i="2"/>
  <c r="AZ1117" i="2"/>
  <c r="AN1117" i="2"/>
  <c r="B1128" i="2"/>
  <c r="C1128" i="2" s="1"/>
  <c r="D1128" i="2" s="1"/>
  <c r="E1128" i="2" s="1"/>
  <c r="F1128" i="2" s="1"/>
  <c r="G1128" i="2" s="1"/>
  <c r="H1128" i="2" s="1"/>
  <c r="I1128" i="2" s="1"/>
  <c r="A1129" i="2"/>
  <c r="Y1122" i="2"/>
  <c r="J1198" i="1"/>
  <c r="H1198" i="1"/>
  <c r="G1199" i="1"/>
  <c r="K1198" i="1"/>
  <c r="I1198" i="1"/>
  <c r="U1124" i="2" l="1"/>
  <c r="V1124" i="2" s="1"/>
  <c r="L1127" i="2"/>
  <c r="K1128" i="2"/>
  <c r="J1128" i="2"/>
  <c r="AG1121" i="2"/>
  <c r="AB1121" i="2"/>
  <c r="AC1121" i="2" s="1"/>
  <c r="AD1121" i="2" s="1"/>
  <c r="AE1121" i="2" s="1"/>
  <c r="AF1121" i="2" s="1"/>
  <c r="AH1121" i="2" s="1"/>
  <c r="AI1121" i="2" s="1"/>
  <c r="W1124" i="2"/>
  <c r="X1124" i="2"/>
  <c r="AT1118" i="2"/>
  <c r="AX1118" i="2" s="1"/>
  <c r="AO1118" i="2"/>
  <c r="AP1118" i="2" s="1"/>
  <c r="AQ1118" i="2" s="1"/>
  <c r="AR1118" i="2" s="1"/>
  <c r="AS1118" i="2" s="1"/>
  <c r="AL1120" i="2"/>
  <c r="M1127" i="2"/>
  <c r="N1127" i="2"/>
  <c r="Z1122" i="2"/>
  <c r="AA1122" i="2"/>
  <c r="B1129" i="2"/>
  <c r="C1129" i="2" s="1"/>
  <c r="D1129" i="2" s="1"/>
  <c r="E1129" i="2" s="1"/>
  <c r="F1129" i="2" s="1"/>
  <c r="G1129" i="2" s="1"/>
  <c r="H1129" i="2" s="1"/>
  <c r="I1129" i="2" s="1"/>
  <c r="A1130" i="2"/>
  <c r="AO1117" i="2"/>
  <c r="AP1117" i="2" s="1"/>
  <c r="AQ1117" i="2" s="1"/>
  <c r="AR1117" i="2" s="1"/>
  <c r="AS1117" i="2" s="1"/>
  <c r="AT1117" i="2"/>
  <c r="AX1117" i="2" s="1"/>
  <c r="AG1123" i="2"/>
  <c r="AB1123" i="2"/>
  <c r="AC1123" i="2" s="1"/>
  <c r="AD1123" i="2" s="1"/>
  <c r="AE1123" i="2" s="1"/>
  <c r="AF1123" i="2" s="1"/>
  <c r="M1126" i="2"/>
  <c r="N1126" i="2"/>
  <c r="AH1119" i="2"/>
  <c r="AI1119" i="2" s="1"/>
  <c r="U1125" i="2"/>
  <c r="V1125" i="2" s="1"/>
  <c r="J1199" i="1"/>
  <c r="H1199" i="1"/>
  <c r="I1199" i="1"/>
  <c r="K1199" i="1"/>
  <c r="G1200" i="1"/>
  <c r="Y1124" i="2" l="1"/>
  <c r="BA1119" i="2"/>
  <c r="AJ1119" i="2"/>
  <c r="AK1119" i="2"/>
  <c r="W1125" i="2"/>
  <c r="X1125" i="2"/>
  <c r="O1127" i="2"/>
  <c r="P1127" i="2" s="1"/>
  <c r="Q1127" i="2" s="1"/>
  <c r="R1127" i="2" s="1"/>
  <c r="S1127" i="2" s="1"/>
  <c r="T1127" i="2"/>
  <c r="L1128" i="2"/>
  <c r="Z1124" i="2"/>
  <c r="AA1124" i="2"/>
  <c r="T1126" i="2"/>
  <c r="O1126" i="2"/>
  <c r="P1126" i="2" s="1"/>
  <c r="Q1126" i="2" s="1"/>
  <c r="R1126" i="2" s="1"/>
  <c r="S1126" i="2" s="1"/>
  <c r="U1126" i="2" s="1"/>
  <c r="V1126" i="2" s="1"/>
  <c r="AY1117" i="2"/>
  <c r="AU1117" i="2"/>
  <c r="AW1117" i="2" s="1"/>
  <c r="A1131" i="2"/>
  <c r="B1130" i="2"/>
  <c r="C1130" i="2" s="1"/>
  <c r="D1130" i="2" s="1"/>
  <c r="E1130" i="2" s="1"/>
  <c r="F1130" i="2" s="1"/>
  <c r="G1130" i="2" s="1"/>
  <c r="H1130" i="2" s="1"/>
  <c r="I1130" i="2" s="1"/>
  <c r="AH1123" i="2"/>
  <c r="AI1123" i="2" s="1"/>
  <c r="AZ1120" i="2"/>
  <c r="AM1120" i="2"/>
  <c r="AN1120" i="2"/>
  <c r="J1129" i="2"/>
  <c r="K1129" i="2"/>
  <c r="AB1122" i="2"/>
  <c r="AC1122" i="2" s="1"/>
  <c r="AD1122" i="2" s="1"/>
  <c r="AE1122" i="2" s="1"/>
  <c r="AF1122" i="2" s="1"/>
  <c r="AG1122" i="2"/>
  <c r="AY1118" i="2"/>
  <c r="AU1118" i="2"/>
  <c r="AW1118" i="2" s="1"/>
  <c r="AJ1121" i="2"/>
  <c r="AK1121" i="2"/>
  <c r="BA1121" i="2"/>
  <c r="K1200" i="1"/>
  <c r="H1200" i="1"/>
  <c r="J1200" i="1"/>
  <c r="I1200" i="1"/>
  <c r="G1201" i="1"/>
  <c r="U1127" i="2" l="1"/>
  <c r="V1127" i="2" s="1"/>
  <c r="AH1122" i="2"/>
  <c r="AI1122" i="2" s="1"/>
  <c r="AL1121" i="2"/>
  <c r="L1129" i="2"/>
  <c r="J1130" i="2"/>
  <c r="K1130" i="2"/>
  <c r="AJ1122" i="2"/>
  <c r="BA1122" i="2"/>
  <c r="AK1122" i="2"/>
  <c r="AT1120" i="2"/>
  <c r="AX1120" i="2" s="1"/>
  <c r="AO1120" i="2"/>
  <c r="AP1120" i="2" s="1"/>
  <c r="AQ1120" i="2" s="1"/>
  <c r="AR1120" i="2" s="1"/>
  <c r="AS1120" i="2" s="1"/>
  <c r="W1127" i="2"/>
  <c r="X1127" i="2"/>
  <c r="AL1119" i="2"/>
  <c r="M1129" i="2"/>
  <c r="N1129" i="2"/>
  <c r="AB1124" i="2"/>
  <c r="AC1124" i="2" s="1"/>
  <c r="AD1124" i="2" s="1"/>
  <c r="AE1124" i="2" s="1"/>
  <c r="AF1124" i="2" s="1"/>
  <c r="AG1124" i="2"/>
  <c r="AZ1121" i="2"/>
  <c r="AM1121" i="2"/>
  <c r="AN1121" i="2"/>
  <c r="B1131" i="2"/>
  <c r="C1131" i="2" s="1"/>
  <c r="D1131" i="2" s="1"/>
  <c r="E1131" i="2" s="1"/>
  <c r="F1131" i="2" s="1"/>
  <c r="G1131" i="2" s="1"/>
  <c r="H1131" i="2" s="1"/>
  <c r="I1131" i="2" s="1"/>
  <c r="A1132" i="2"/>
  <c r="AJ1123" i="2"/>
  <c r="AK1123" i="2"/>
  <c r="BA1123" i="2"/>
  <c r="W1126" i="2"/>
  <c r="X1126" i="2"/>
  <c r="M1128" i="2"/>
  <c r="N1128" i="2"/>
  <c r="Y1125" i="2"/>
  <c r="K1201" i="1"/>
  <c r="I1201" i="1"/>
  <c r="J1201" i="1"/>
  <c r="G1202" i="1"/>
  <c r="H1201" i="1"/>
  <c r="AH1124" i="2" l="1"/>
  <c r="AI1124" i="2" s="1"/>
  <c r="BA1124" i="2" s="1"/>
  <c r="Y1126" i="2"/>
  <c r="AL1123" i="2"/>
  <c r="AZ1123" i="2" s="1"/>
  <c r="L1130" i="2"/>
  <c r="M1130" i="2" s="1"/>
  <c r="Z1125" i="2"/>
  <c r="AA1125" i="2"/>
  <c r="Z1126" i="2"/>
  <c r="AA1126" i="2"/>
  <c r="AZ1119" i="2"/>
  <c r="AM1119" i="2"/>
  <c r="AN1119" i="2"/>
  <c r="AM1123" i="2"/>
  <c r="T1129" i="2"/>
  <c r="O1129" i="2"/>
  <c r="P1129" i="2" s="1"/>
  <c r="Q1129" i="2" s="1"/>
  <c r="R1129" i="2" s="1"/>
  <c r="S1129" i="2" s="1"/>
  <c r="U1129" i="2" s="1"/>
  <c r="V1129" i="2" s="1"/>
  <c r="AY1120" i="2"/>
  <c r="AU1120" i="2"/>
  <c r="AW1120" i="2" s="1"/>
  <c r="AL1122" i="2"/>
  <c r="J1131" i="2"/>
  <c r="K1131" i="2"/>
  <c r="T1128" i="2"/>
  <c r="O1128" i="2"/>
  <c r="P1128" i="2" s="1"/>
  <c r="Q1128" i="2" s="1"/>
  <c r="R1128" i="2" s="1"/>
  <c r="S1128" i="2" s="1"/>
  <c r="U1128" i="2" s="1"/>
  <c r="V1128" i="2" s="1"/>
  <c r="B1132" i="2"/>
  <c r="C1132" i="2" s="1"/>
  <c r="D1132" i="2" s="1"/>
  <c r="E1132" i="2" s="1"/>
  <c r="F1132" i="2" s="1"/>
  <c r="G1132" i="2" s="1"/>
  <c r="H1132" i="2" s="1"/>
  <c r="I1132" i="2" s="1"/>
  <c r="A1133" i="2"/>
  <c r="AO1121" i="2"/>
  <c r="AP1121" i="2" s="1"/>
  <c r="AQ1121" i="2" s="1"/>
  <c r="AR1121" i="2" s="1"/>
  <c r="AS1121" i="2" s="1"/>
  <c r="AT1121" i="2"/>
  <c r="AX1121" i="2" s="1"/>
  <c r="Y1127" i="2"/>
  <c r="K1202" i="1"/>
  <c r="I1202" i="1"/>
  <c r="H1202" i="1"/>
  <c r="J1202" i="1"/>
  <c r="G1203" i="1"/>
  <c r="N1130" i="2" l="1"/>
  <c r="AJ1124" i="2"/>
  <c r="AK1124" i="2"/>
  <c r="AN1123" i="2"/>
  <c r="L1131" i="2"/>
  <c r="M1131" i="2" s="1"/>
  <c r="AL1124" i="2"/>
  <c r="AZ1124" i="2" s="1"/>
  <c r="J1132" i="2"/>
  <c r="K1132" i="2"/>
  <c r="X1129" i="2"/>
  <c r="W1129" i="2"/>
  <c r="AO1123" i="2"/>
  <c r="AP1123" i="2" s="1"/>
  <c r="AQ1123" i="2" s="1"/>
  <c r="AR1123" i="2" s="1"/>
  <c r="AS1123" i="2" s="1"/>
  <c r="AT1123" i="2"/>
  <c r="AX1123" i="2" s="1"/>
  <c r="AN1124" i="2"/>
  <c r="AY1121" i="2"/>
  <c r="AU1121" i="2"/>
  <c r="AW1121" i="2" s="1"/>
  <c r="B1133" i="2"/>
  <c r="C1133" i="2" s="1"/>
  <c r="D1133" i="2" s="1"/>
  <c r="E1133" i="2" s="1"/>
  <c r="F1133" i="2" s="1"/>
  <c r="G1133" i="2" s="1"/>
  <c r="H1133" i="2" s="1"/>
  <c r="I1133" i="2" s="1"/>
  <c r="A1134" i="2"/>
  <c r="AB1125" i="2"/>
  <c r="AC1125" i="2" s="1"/>
  <c r="AD1125" i="2" s="1"/>
  <c r="AE1125" i="2" s="1"/>
  <c r="AF1125" i="2" s="1"/>
  <c r="AG1125" i="2"/>
  <c r="AO1119" i="2"/>
  <c r="AP1119" i="2" s="1"/>
  <c r="AQ1119" i="2" s="1"/>
  <c r="AR1119" i="2" s="1"/>
  <c r="AS1119" i="2" s="1"/>
  <c r="AT1119" i="2"/>
  <c r="AX1119" i="2" s="1"/>
  <c r="N1131" i="2"/>
  <c r="Z1127" i="2"/>
  <c r="AA1127" i="2"/>
  <c r="X1128" i="2"/>
  <c r="W1128" i="2"/>
  <c r="AZ1122" i="2"/>
  <c r="AM1122" i="2"/>
  <c r="AN1122" i="2"/>
  <c r="AB1126" i="2"/>
  <c r="AC1126" i="2" s="1"/>
  <c r="AD1126" i="2" s="1"/>
  <c r="AE1126" i="2" s="1"/>
  <c r="AF1126" i="2" s="1"/>
  <c r="AG1126" i="2"/>
  <c r="T1130" i="2"/>
  <c r="O1130" i="2"/>
  <c r="P1130" i="2" s="1"/>
  <c r="Q1130" i="2" s="1"/>
  <c r="R1130" i="2" s="1"/>
  <c r="S1130" i="2" s="1"/>
  <c r="G1204" i="1"/>
  <c r="K1203" i="1"/>
  <c r="I1203" i="1"/>
  <c r="H1203" i="1"/>
  <c r="J1203" i="1"/>
  <c r="AM1124" i="2" l="1"/>
  <c r="AH1126" i="2"/>
  <c r="AI1126" i="2" s="1"/>
  <c r="AH1125" i="2"/>
  <c r="AI1125" i="2" s="1"/>
  <c r="AK1125" i="2" s="1"/>
  <c r="U1130" i="2"/>
  <c r="V1130" i="2" s="1"/>
  <c r="L1132" i="2"/>
  <c r="J1133" i="2"/>
  <c r="K1133" i="2"/>
  <c r="X1130" i="2"/>
  <c r="W1130" i="2"/>
  <c r="AY1123" i="2"/>
  <c r="AU1123" i="2"/>
  <c r="AW1123" i="2" s="1"/>
  <c r="AJ1126" i="2"/>
  <c r="AK1126" i="2"/>
  <c r="BA1126" i="2"/>
  <c r="Y1128" i="2"/>
  <c r="BA1125" i="2"/>
  <c r="A1135" i="2"/>
  <c r="B1134" i="2"/>
  <c r="C1134" i="2" s="1"/>
  <c r="D1134" i="2" s="1"/>
  <c r="E1134" i="2" s="1"/>
  <c r="F1134" i="2" s="1"/>
  <c r="G1134" i="2" s="1"/>
  <c r="H1134" i="2" s="1"/>
  <c r="I1134" i="2" s="1"/>
  <c r="AG1127" i="2"/>
  <c r="AB1127" i="2"/>
  <c r="AC1127" i="2" s="1"/>
  <c r="AD1127" i="2" s="1"/>
  <c r="AE1127" i="2" s="1"/>
  <c r="AF1127" i="2" s="1"/>
  <c r="AY1119" i="2"/>
  <c r="AU1119" i="2"/>
  <c r="AW1119" i="2" s="1"/>
  <c r="AO1124" i="2"/>
  <c r="AP1124" i="2" s="1"/>
  <c r="AQ1124" i="2" s="1"/>
  <c r="AR1124" i="2" s="1"/>
  <c r="AS1124" i="2" s="1"/>
  <c r="AT1124" i="2"/>
  <c r="AX1124" i="2" s="1"/>
  <c r="T1131" i="2"/>
  <c r="O1131" i="2"/>
  <c r="P1131" i="2" s="1"/>
  <c r="Q1131" i="2" s="1"/>
  <c r="R1131" i="2" s="1"/>
  <c r="S1131" i="2" s="1"/>
  <c r="U1131" i="2" s="1"/>
  <c r="V1131" i="2" s="1"/>
  <c r="M1132" i="2"/>
  <c r="N1132" i="2"/>
  <c r="AO1122" i="2"/>
  <c r="AP1122" i="2" s="1"/>
  <c r="AQ1122" i="2" s="1"/>
  <c r="AR1122" i="2" s="1"/>
  <c r="AS1122" i="2" s="1"/>
  <c r="AT1122" i="2"/>
  <c r="AX1122" i="2" s="1"/>
  <c r="Y1129" i="2"/>
  <c r="I1204" i="1"/>
  <c r="K1204" i="1"/>
  <c r="H1204" i="1"/>
  <c r="G1205" i="1"/>
  <c r="J1204" i="1"/>
  <c r="AJ1125" i="2" l="1"/>
  <c r="Y1130" i="2"/>
  <c r="AH1127" i="2"/>
  <c r="AI1127" i="2" s="1"/>
  <c r="BA1127" i="2" s="1"/>
  <c r="AL1126" i="2"/>
  <c r="AM1126" i="2" s="1"/>
  <c r="L1133" i="2"/>
  <c r="M1133" i="2" s="1"/>
  <c r="J1134" i="2"/>
  <c r="K1134" i="2"/>
  <c r="AY1122" i="2"/>
  <c r="AU1122" i="2"/>
  <c r="AW1122" i="2" s="1"/>
  <c r="A1136" i="2"/>
  <c r="B1135" i="2"/>
  <c r="C1135" i="2" s="1"/>
  <c r="D1135" i="2" s="1"/>
  <c r="E1135" i="2" s="1"/>
  <c r="F1135" i="2" s="1"/>
  <c r="G1135" i="2" s="1"/>
  <c r="H1135" i="2" s="1"/>
  <c r="I1135" i="2" s="1"/>
  <c r="Z1128" i="2"/>
  <c r="AA1128" i="2"/>
  <c r="W1131" i="2"/>
  <c r="X1131" i="2"/>
  <c r="Z1129" i="2"/>
  <c r="AA1129" i="2"/>
  <c r="O1132" i="2"/>
  <c r="P1132" i="2" s="1"/>
  <c r="Q1132" i="2" s="1"/>
  <c r="R1132" i="2" s="1"/>
  <c r="S1132" i="2" s="1"/>
  <c r="T1132" i="2"/>
  <c r="AY1124" i="2"/>
  <c r="AU1124" i="2"/>
  <c r="AW1124" i="2" s="1"/>
  <c r="Z1130" i="2"/>
  <c r="AA1130" i="2"/>
  <c r="AL1125" i="2"/>
  <c r="G1206" i="1"/>
  <c r="K1205" i="1"/>
  <c r="J1205" i="1"/>
  <c r="H1205" i="1"/>
  <c r="I1205" i="1"/>
  <c r="N1133" i="2" l="1"/>
  <c r="AK1127" i="2"/>
  <c r="AJ1127" i="2"/>
  <c r="AN1126" i="2"/>
  <c r="AZ1126" i="2"/>
  <c r="Y1131" i="2"/>
  <c r="L1134" i="2"/>
  <c r="N1134" i="2" s="1"/>
  <c r="J1135" i="2"/>
  <c r="K1135" i="2"/>
  <c r="AZ1125" i="2"/>
  <c r="AM1125" i="2"/>
  <c r="AN1125" i="2"/>
  <c r="AG1129" i="2"/>
  <c r="AB1129" i="2"/>
  <c r="AC1129" i="2" s="1"/>
  <c r="AD1129" i="2" s="1"/>
  <c r="AE1129" i="2" s="1"/>
  <c r="AF1129" i="2" s="1"/>
  <c r="AH1129" i="2" s="1"/>
  <c r="AI1129" i="2" s="1"/>
  <c r="Z1131" i="2"/>
  <c r="AA1131" i="2"/>
  <c r="B1136" i="2"/>
  <c r="C1136" i="2" s="1"/>
  <c r="D1136" i="2" s="1"/>
  <c r="E1136" i="2" s="1"/>
  <c r="F1136" i="2" s="1"/>
  <c r="G1136" i="2" s="1"/>
  <c r="H1136" i="2" s="1"/>
  <c r="I1136" i="2" s="1"/>
  <c r="A1137" i="2"/>
  <c r="T1133" i="2"/>
  <c r="O1133" i="2"/>
  <c r="P1133" i="2" s="1"/>
  <c r="Q1133" i="2" s="1"/>
  <c r="R1133" i="2" s="1"/>
  <c r="S1133" i="2" s="1"/>
  <c r="AB1130" i="2"/>
  <c r="AC1130" i="2" s="1"/>
  <c r="AD1130" i="2" s="1"/>
  <c r="AE1130" i="2" s="1"/>
  <c r="AF1130" i="2" s="1"/>
  <c r="AG1130" i="2"/>
  <c r="AO1126" i="2"/>
  <c r="AP1126" i="2" s="1"/>
  <c r="AQ1126" i="2" s="1"/>
  <c r="AR1126" i="2" s="1"/>
  <c r="AS1126" i="2" s="1"/>
  <c r="AT1126" i="2"/>
  <c r="AX1126" i="2" s="1"/>
  <c r="AB1128" i="2"/>
  <c r="AC1128" i="2" s="1"/>
  <c r="AD1128" i="2" s="1"/>
  <c r="AE1128" i="2" s="1"/>
  <c r="AF1128" i="2" s="1"/>
  <c r="AH1128" i="2" s="1"/>
  <c r="AI1128" i="2" s="1"/>
  <c r="AG1128" i="2"/>
  <c r="U1132" i="2"/>
  <c r="V1132" i="2" s="1"/>
  <c r="AL1127" i="2"/>
  <c r="I1206" i="1"/>
  <c r="G1207" i="1"/>
  <c r="H1206" i="1"/>
  <c r="J1206" i="1"/>
  <c r="K1206" i="1"/>
  <c r="M1134" i="2" l="1"/>
  <c r="AH1130" i="2"/>
  <c r="AI1130" i="2" s="1"/>
  <c r="L1135" i="2"/>
  <c r="X1132" i="2"/>
  <c r="W1132" i="2"/>
  <c r="K1136" i="2"/>
  <c r="J1136" i="2"/>
  <c r="T1134" i="2"/>
  <c r="O1134" i="2"/>
  <c r="P1134" i="2" s="1"/>
  <c r="Q1134" i="2" s="1"/>
  <c r="R1134" i="2" s="1"/>
  <c r="S1134" i="2" s="1"/>
  <c r="U1133" i="2"/>
  <c r="V1133" i="2" s="1"/>
  <c r="M1135" i="2"/>
  <c r="N1135" i="2"/>
  <c r="BA1130" i="2"/>
  <c r="AJ1130" i="2"/>
  <c r="AK1130" i="2"/>
  <c r="BA1129" i="2"/>
  <c r="AK1129" i="2"/>
  <c r="AJ1129" i="2"/>
  <c r="AY1126" i="2"/>
  <c r="AU1126" i="2"/>
  <c r="AW1126" i="2" s="1"/>
  <c r="B1137" i="2"/>
  <c r="C1137" i="2" s="1"/>
  <c r="D1137" i="2" s="1"/>
  <c r="E1137" i="2" s="1"/>
  <c r="F1137" i="2" s="1"/>
  <c r="G1137" i="2" s="1"/>
  <c r="H1137" i="2" s="1"/>
  <c r="I1137" i="2" s="1"/>
  <c r="A1138" i="2"/>
  <c r="AZ1127" i="2"/>
  <c r="AM1127" i="2"/>
  <c r="AN1127" i="2"/>
  <c r="AJ1128" i="2"/>
  <c r="AK1128" i="2"/>
  <c r="BA1128" i="2"/>
  <c r="AG1131" i="2"/>
  <c r="AB1131" i="2"/>
  <c r="AC1131" i="2" s="1"/>
  <c r="AD1131" i="2" s="1"/>
  <c r="AE1131" i="2" s="1"/>
  <c r="AF1131" i="2" s="1"/>
  <c r="AT1125" i="2"/>
  <c r="AX1125" i="2" s="1"/>
  <c r="AO1125" i="2"/>
  <c r="AP1125" i="2" s="1"/>
  <c r="AQ1125" i="2" s="1"/>
  <c r="AR1125" i="2" s="1"/>
  <c r="AS1125" i="2" s="1"/>
  <c r="G1208" i="1"/>
  <c r="K1207" i="1"/>
  <c r="J1207" i="1"/>
  <c r="H1207" i="1"/>
  <c r="I1207" i="1"/>
  <c r="AL1130" i="2" l="1"/>
  <c r="AL1128" i="2"/>
  <c r="J1137" i="2"/>
  <c r="K1137" i="2"/>
  <c r="U1134" i="2"/>
  <c r="V1134" i="2" s="1"/>
  <c r="Y1132" i="2"/>
  <c r="AM1128" i="2"/>
  <c r="AZ1128" i="2"/>
  <c r="AN1128" i="2"/>
  <c r="AZ1130" i="2"/>
  <c r="AM1130" i="2"/>
  <c r="AN1130" i="2"/>
  <c r="X1133" i="2"/>
  <c r="W1133" i="2"/>
  <c r="AL1129" i="2"/>
  <c r="AY1125" i="2"/>
  <c r="AU1125" i="2"/>
  <c r="AW1125" i="2" s="1"/>
  <c r="AO1127" i="2"/>
  <c r="AP1127" i="2" s="1"/>
  <c r="AQ1127" i="2" s="1"/>
  <c r="AR1127" i="2" s="1"/>
  <c r="AS1127" i="2" s="1"/>
  <c r="AT1127" i="2"/>
  <c r="AX1127" i="2" s="1"/>
  <c r="B1138" i="2"/>
  <c r="C1138" i="2" s="1"/>
  <c r="D1138" i="2" s="1"/>
  <c r="E1138" i="2" s="1"/>
  <c r="F1138" i="2" s="1"/>
  <c r="G1138" i="2" s="1"/>
  <c r="H1138" i="2" s="1"/>
  <c r="I1138" i="2" s="1"/>
  <c r="A1139" i="2"/>
  <c r="O1135" i="2"/>
  <c r="P1135" i="2" s="1"/>
  <c r="Q1135" i="2" s="1"/>
  <c r="R1135" i="2" s="1"/>
  <c r="S1135" i="2" s="1"/>
  <c r="T1135" i="2"/>
  <c r="AH1131" i="2"/>
  <c r="AI1131" i="2" s="1"/>
  <c r="L1136" i="2"/>
  <c r="G1209" i="1"/>
  <c r="H1208" i="1"/>
  <c r="J1208" i="1"/>
  <c r="K1208" i="1"/>
  <c r="I1208" i="1"/>
  <c r="L1137" i="2" l="1"/>
  <c r="J1138" i="2"/>
  <c r="K1138" i="2"/>
  <c r="M1137" i="2"/>
  <c r="N1137" i="2"/>
  <c r="BA1131" i="2"/>
  <c r="AK1131" i="2"/>
  <c r="AJ1131" i="2"/>
  <c r="AZ1129" i="2"/>
  <c r="AM1129" i="2"/>
  <c r="AN1129" i="2"/>
  <c r="AT1130" i="2"/>
  <c r="AX1130" i="2" s="1"/>
  <c r="AO1130" i="2"/>
  <c r="AP1130" i="2" s="1"/>
  <c r="AQ1130" i="2" s="1"/>
  <c r="AR1130" i="2" s="1"/>
  <c r="AS1130" i="2" s="1"/>
  <c r="AO1128" i="2"/>
  <c r="AP1128" i="2" s="1"/>
  <c r="AQ1128" i="2" s="1"/>
  <c r="AR1128" i="2" s="1"/>
  <c r="AS1128" i="2" s="1"/>
  <c r="AT1128" i="2"/>
  <c r="AX1128" i="2" s="1"/>
  <c r="M1136" i="2"/>
  <c r="N1136" i="2"/>
  <c r="X1134" i="2"/>
  <c r="W1134" i="2"/>
  <c r="A1140" i="2"/>
  <c r="B1139" i="2"/>
  <c r="C1139" i="2" s="1"/>
  <c r="D1139" i="2" s="1"/>
  <c r="E1139" i="2" s="1"/>
  <c r="F1139" i="2" s="1"/>
  <c r="G1139" i="2" s="1"/>
  <c r="H1139" i="2" s="1"/>
  <c r="I1139" i="2" s="1"/>
  <c r="AY1127" i="2"/>
  <c r="AU1127" i="2"/>
  <c r="AW1127" i="2" s="1"/>
  <c r="Z1132" i="2"/>
  <c r="AA1132" i="2"/>
  <c r="U1135" i="2"/>
  <c r="V1135" i="2" s="1"/>
  <c r="Y1133" i="2"/>
  <c r="K1209" i="1"/>
  <c r="I1209" i="1"/>
  <c r="H1209" i="1"/>
  <c r="J1209" i="1"/>
  <c r="G1210" i="1"/>
  <c r="L1138" i="2" l="1"/>
  <c r="AY1128" i="2"/>
  <c r="AU1128" i="2"/>
  <c r="AW1128" i="2" s="1"/>
  <c r="AT1129" i="2"/>
  <c r="AX1129" i="2" s="1"/>
  <c r="AO1129" i="2"/>
  <c r="AP1129" i="2" s="1"/>
  <c r="AQ1129" i="2" s="1"/>
  <c r="AR1129" i="2" s="1"/>
  <c r="AS1129" i="2" s="1"/>
  <c r="AB1132" i="2"/>
  <c r="AC1132" i="2" s="1"/>
  <c r="AD1132" i="2" s="1"/>
  <c r="AE1132" i="2" s="1"/>
  <c r="AF1132" i="2" s="1"/>
  <c r="AG1132" i="2"/>
  <c r="Y1134" i="2"/>
  <c r="Z1133" i="2"/>
  <c r="AA1133" i="2"/>
  <c r="J1139" i="2"/>
  <c r="K1139" i="2"/>
  <c r="M1138" i="2"/>
  <c r="N1138" i="2"/>
  <c r="A1141" i="2"/>
  <c r="B1140" i="2"/>
  <c r="C1140" i="2" s="1"/>
  <c r="D1140" i="2" s="1"/>
  <c r="E1140" i="2" s="1"/>
  <c r="F1140" i="2" s="1"/>
  <c r="G1140" i="2" s="1"/>
  <c r="H1140" i="2" s="1"/>
  <c r="I1140" i="2" s="1"/>
  <c r="T1136" i="2"/>
  <c r="O1136" i="2"/>
  <c r="P1136" i="2" s="1"/>
  <c r="Q1136" i="2" s="1"/>
  <c r="R1136" i="2" s="1"/>
  <c r="S1136" i="2" s="1"/>
  <c r="T1137" i="2"/>
  <c r="O1137" i="2"/>
  <c r="P1137" i="2" s="1"/>
  <c r="Q1137" i="2" s="1"/>
  <c r="R1137" i="2" s="1"/>
  <c r="S1137" i="2" s="1"/>
  <c r="U1137" i="2" s="1"/>
  <c r="V1137" i="2" s="1"/>
  <c r="AL1131" i="2"/>
  <c r="W1135" i="2"/>
  <c r="X1135" i="2"/>
  <c r="AY1130" i="2"/>
  <c r="AU1130" i="2"/>
  <c r="AW1130" i="2" s="1"/>
  <c r="I1210" i="1"/>
  <c r="J1210" i="1"/>
  <c r="H1210" i="1"/>
  <c r="K1210" i="1"/>
  <c r="G1211" i="1"/>
  <c r="L1139" i="2" l="1"/>
  <c r="Y1135" i="2"/>
  <c r="AH1132" i="2"/>
  <c r="AI1132" i="2" s="1"/>
  <c r="AJ1132" i="2" s="1"/>
  <c r="U1136" i="2"/>
  <c r="V1136" i="2" s="1"/>
  <c r="X1136" i="2" s="1"/>
  <c r="J1140" i="2"/>
  <c r="K1140" i="2"/>
  <c r="A1142" i="2"/>
  <c r="B1141" i="2"/>
  <c r="C1141" i="2" s="1"/>
  <c r="D1141" i="2" s="1"/>
  <c r="E1141" i="2" s="1"/>
  <c r="F1141" i="2" s="1"/>
  <c r="G1141" i="2" s="1"/>
  <c r="H1141" i="2" s="1"/>
  <c r="I1141" i="2" s="1"/>
  <c r="M1139" i="2"/>
  <c r="N1139" i="2"/>
  <c r="Z1135" i="2"/>
  <c r="AA1135" i="2"/>
  <c r="W1137" i="2"/>
  <c r="X1137" i="2"/>
  <c r="Z1134" i="2"/>
  <c r="AA1134" i="2"/>
  <c r="AZ1131" i="2"/>
  <c r="AM1131" i="2"/>
  <c r="AN1131" i="2"/>
  <c r="O1138" i="2"/>
  <c r="P1138" i="2" s="1"/>
  <c r="Q1138" i="2" s="1"/>
  <c r="R1138" i="2" s="1"/>
  <c r="S1138" i="2" s="1"/>
  <c r="T1138" i="2"/>
  <c r="AB1133" i="2"/>
  <c r="AC1133" i="2" s="1"/>
  <c r="AD1133" i="2" s="1"/>
  <c r="AE1133" i="2" s="1"/>
  <c r="AF1133" i="2" s="1"/>
  <c r="AG1133" i="2"/>
  <c r="AY1129" i="2"/>
  <c r="AU1129" i="2"/>
  <c r="AW1129" i="2" s="1"/>
  <c r="G1212" i="1"/>
  <c r="K1211" i="1"/>
  <c r="J1211" i="1"/>
  <c r="I1211" i="1"/>
  <c r="H1211" i="1"/>
  <c r="BA1132" i="2" l="1"/>
  <c r="AK1132" i="2"/>
  <c r="L1140" i="2"/>
  <c r="W1136" i="2"/>
  <c r="Y1136" i="2" s="1"/>
  <c r="AA1136" i="2" s="1"/>
  <c r="Y1137" i="2"/>
  <c r="Z1137" i="2" s="1"/>
  <c r="AL1132" i="2"/>
  <c r="AM1132" i="2" s="1"/>
  <c r="K1141" i="2"/>
  <c r="J1141" i="2"/>
  <c r="M1140" i="2"/>
  <c r="N1140" i="2"/>
  <c r="AO1131" i="2"/>
  <c r="AP1131" i="2" s="1"/>
  <c r="AQ1131" i="2" s="1"/>
  <c r="AR1131" i="2" s="1"/>
  <c r="AS1131" i="2" s="1"/>
  <c r="AT1131" i="2"/>
  <c r="AX1131" i="2" s="1"/>
  <c r="B1142" i="2"/>
  <c r="C1142" i="2" s="1"/>
  <c r="D1142" i="2" s="1"/>
  <c r="E1142" i="2" s="1"/>
  <c r="F1142" i="2" s="1"/>
  <c r="G1142" i="2" s="1"/>
  <c r="H1142" i="2" s="1"/>
  <c r="I1142" i="2" s="1"/>
  <c r="A1143" i="2"/>
  <c r="AH1133" i="2"/>
  <c r="AI1133" i="2" s="1"/>
  <c r="AG1134" i="2"/>
  <c r="AB1134" i="2"/>
  <c r="AC1134" i="2" s="1"/>
  <c r="AD1134" i="2" s="1"/>
  <c r="AE1134" i="2" s="1"/>
  <c r="AF1134" i="2" s="1"/>
  <c r="O1139" i="2"/>
  <c r="P1139" i="2" s="1"/>
  <c r="Q1139" i="2" s="1"/>
  <c r="R1139" i="2" s="1"/>
  <c r="S1139" i="2" s="1"/>
  <c r="U1139" i="2" s="1"/>
  <c r="V1139" i="2" s="1"/>
  <c r="T1139" i="2"/>
  <c r="AB1135" i="2"/>
  <c r="AC1135" i="2" s="1"/>
  <c r="AD1135" i="2" s="1"/>
  <c r="AE1135" i="2" s="1"/>
  <c r="AF1135" i="2" s="1"/>
  <c r="AG1135" i="2"/>
  <c r="U1138" i="2"/>
  <c r="V1138" i="2" s="1"/>
  <c r="K1212" i="1"/>
  <c r="G1213" i="1"/>
  <c r="J1212" i="1"/>
  <c r="I1212" i="1"/>
  <c r="H1212" i="1"/>
  <c r="AN1132" i="2" l="1"/>
  <c r="AA1137" i="2"/>
  <c r="AZ1132" i="2"/>
  <c r="Z1136" i="2"/>
  <c r="AB1136" i="2" s="1"/>
  <c r="AC1136" i="2" s="1"/>
  <c r="AD1136" i="2" s="1"/>
  <c r="AE1136" i="2" s="1"/>
  <c r="AF1136" i="2" s="1"/>
  <c r="K1142" i="2"/>
  <c r="J1142" i="2"/>
  <c r="X1138" i="2"/>
  <c r="W1138" i="2"/>
  <c r="AH1134" i="2"/>
  <c r="AI1134" i="2" s="1"/>
  <c r="L1141" i="2"/>
  <c r="AO1132" i="2"/>
  <c r="AP1132" i="2" s="1"/>
  <c r="AQ1132" i="2" s="1"/>
  <c r="AR1132" i="2" s="1"/>
  <c r="AS1132" i="2" s="1"/>
  <c r="AT1132" i="2"/>
  <c r="AX1132" i="2" s="1"/>
  <c r="AB1137" i="2"/>
  <c r="AC1137" i="2" s="1"/>
  <c r="AD1137" i="2" s="1"/>
  <c r="AE1137" i="2" s="1"/>
  <c r="AF1137" i="2" s="1"/>
  <c r="AG1137" i="2"/>
  <c r="X1139" i="2"/>
  <c r="W1139" i="2"/>
  <c r="O1140" i="2"/>
  <c r="P1140" i="2" s="1"/>
  <c r="Q1140" i="2" s="1"/>
  <c r="R1140" i="2" s="1"/>
  <c r="S1140" i="2" s="1"/>
  <c r="T1140" i="2"/>
  <c r="AY1131" i="2"/>
  <c r="AU1131" i="2"/>
  <c r="AW1131" i="2" s="1"/>
  <c r="AK1133" i="2"/>
  <c r="BA1133" i="2"/>
  <c r="AJ1133" i="2"/>
  <c r="B1143" i="2"/>
  <c r="C1143" i="2" s="1"/>
  <c r="D1143" i="2" s="1"/>
  <c r="E1143" i="2" s="1"/>
  <c r="F1143" i="2" s="1"/>
  <c r="G1143" i="2" s="1"/>
  <c r="H1143" i="2" s="1"/>
  <c r="I1143" i="2" s="1"/>
  <c r="A1144" i="2"/>
  <c r="AH1135" i="2"/>
  <c r="AI1135" i="2" s="1"/>
  <c r="H1213" i="1"/>
  <c r="K1213" i="1"/>
  <c r="I1213" i="1"/>
  <c r="G1214" i="1"/>
  <c r="J1213" i="1"/>
  <c r="AH1137" i="2" l="1"/>
  <c r="AI1137" i="2" s="1"/>
  <c r="U1140" i="2"/>
  <c r="V1140" i="2" s="1"/>
  <c r="W1140" i="2" s="1"/>
  <c r="AG1136" i="2"/>
  <c r="AL1133" i="2"/>
  <c r="J1143" i="2"/>
  <c r="K1143" i="2"/>
  <c r="BA1134" i="2"/>
  <c r="AK1134" i="2"/>
  <c r="AJ1134" i="2"/>
  <c r="M1141" i="2"/>
  <c r="N1141" i="2"/>
  <c r="AH1136" i="2"/>
  <c r="AI1136" i="2" s="1"/>
  <c r="L1142" i="2"/>
  <c r="AZ1133" i="2"/>
  <c r="AM1133" i="2"/>
  <c r="AN1133" i="2"/>
  <c r="AY1132" i="2"/>
  <c r="AU1132" i="2"/>
  <c r="AW1132" i="2" s="1"/>
  <c r="AK1137" i="2"/>
  <c r="AJ1137" i="2"/>
  <c r="BA1137" i="2"/>
  <c r="AJ1135" i="2"/>
  <c r="AK1135" i="2"/>
  <c r="BA1135" i="2"/>
  <c r="A1145" i="2"/>
  <c r="B1144" i="2"/>
  <c r="C1144" i="2" s="1"/>
  <c r="D1144" i="2" s="1"/>
  <c r="E1144" i="2" s="1"/>
  <c r="F1144" i="2" s="1"/>
  <c r="G1144" i="2" s="1"/>
  <c r="H1144" i="2" s="1"/>
  <c r="I1144" i="2" s="1"/>
  <c r="Y1139" i="2"/>
  <c r="Y1138" i="2"/>
  <c r="H1214" i="1"/>
  <c r="I1214" i="1"/>
  <c r="J1214" i="1"/>
  <c r="G1215" i="1"/>
  <c r="K1214" i="1"/>
  <c r="X1140" i="2" l="1"/>
  <c r="AL1134" i="2"/>
  <c r="AN1134" i="2" s="1"/>
  <c r="Y1140" i="2"/>
  <c r="L1143" i="2"/>
  <c r="M1143" i="2" s="1"/>
  <c r="J1144" i="2"/>
  <c r="K1144" i="2"/>
  <c r="Z1139" i="2"/>
  <c r="AA1139" i="2"/>
  <c r="Z1138" i="2"/>
  <c r="AA1138" i="2"/>
  <c r="Z1140" i="2"/>
  <c r="AA1140" i="2"/>
  <c r="M1142" i="2"/>
  <c r="N1142" i="2"/>
  <c r="AZ1134" i="2"/>
  <c r="AM1134" i="2"/>
  <c r="O1141" i="2"/>
  <c r="P1141" i="2" s="1"/>
  <c r="Q1141" i="2" s="1"/>
  <c r="R1141" i="2" s="1"/>
  <c r="S1141" i="2" s="1"/>
  <c r="T1141" i="2"/>
  <c r="AL1137" i="2"/>
  <c r="B1145" i="2"/>
  <c r="C1145" i="2" s="1"/>
  <c r="D1145" i="2" s="1"/>
  <c r="E1145" i="2" s="1"/>
  <c r="F1145" i="2" s="1"/>
  <c r="G1145" i="2" s="1"/>
  <c r="H1145" i="2" s="1"/>
  <c r="I1145" i="2" s="1"/>
  <c r="A1146" i="2"/>
  <c r="AT1133" i="2"/>
  <c r="AX1133" i="2" s="1"/>
  <c r="AO1133" i="2"/>
  <c r="AP1133" i="2" s="1"/>
  <c r="AQ1133" i="2" s="1"/>
  <c r="AR1133" i="2" s="1"/>
  <c r="AS1133" i="2" s="1"/>
  <c r="AJ1136" i="2"/>
  <c r="BA1136" i="2"/>
  <c r="AK1136" i="2"/>
  <c r="AL1135" i="2"/>
  <c r="H1215" i="1"/>
  <c r="K1215" i="1"/>
  <c r="G1216" i="1"/>
  <c r="I1215" i="1"/>
  <c r="J1215" i="1"/>
  <c r="N1143" i="2" l="1"/>
  <c r="U1141" i="2"/>
  <c r="V1141" i="2" s="1"/>
  <c r="L1144" i="2"/>
  <c r="AL1136" i="2"/>
  <c r="AM1136" i="2" s="1"/>
  <c r="AM1135" i="2"/>
  <c r="AZ1135" i="2"/>
  <c r="AN1135" i="2"/>
  <c r="T1143" i="2"/>
  <c r="O1143" i="2"/>
  <c r="P1143" i="2" s="1"/>
  <c r="Q1143" i="2" s="1"/>
  <c r="R1143" i="2" s="1"/>
  <c r="S1143" i="2" s="1"/>
  <c r="U1143" i="2" s="1"/>
  <c r="V1143" i="2" s="1"/>
  <c r="T1142" i="2"/>
  <c r="O1142" i="2"/>
  <c r="P1142" i="2" s="1"/>
  <c r="Q1142" i="2" s="1"/>
  <c r="R1142" i="2" s="1"/>
  <c r="S1142" i="2" s="1"/>
  <c r="W1141" i="2"/>
  <c r="X1141" i="2"/>
  <c r="J1145" i="2"/>
  <c r="K1145" i="2"/>
  <c r="AB1138" i="2"/>
  <c r="AC1138" i="2" s="1"/>
  <c r="AD1138" i="2" s="1"/>
  <c r="AE1138" i="2" s="1"/>
  <c r="AF1138" i="2" s="1"/>
  <c r="AG1138" i="2"/>
  <c r="AG1140" i="2"/>
  <c r="AB1140" i="2"/>
  <c r="AC1140" i="2" s="1"/>
  <c r="AD1140" i="2" s="1"/>
  <c r="AE1140" i="2" s="1"/>
  <c r="AF1140" i="2" s="1"/>
  <c r="AB1139" i="2"/>
  <c r="AC1139" i="2" s="1"/>
  <c r="AD1139" i="2" s="1"/>
  <c r="AE1139" i="2" s="1"/>
  <c r="AF1139" i="2" s="1"/>
  <c r="AH1139" i="2" s="1"/>
  <c r="AI1139" i="2" s="1"/>
  <c r="AG1139" i="2"/>
  <c r="AY1133" i="2"/>
  <c r="AU1133" i="2"/>
  <c r="AW1133" i="2" s="1"/>
  <c r="M1144" i="2"/>
  <c r="N1144" i="2"/>
  <c r="B1146" i="2"/>
  <c r="C1146" i="2" s="1"/>
  <c r="D1146" i="2" s="1"/>
  <c r="E1146" i="2" s="1"/>
  <c r="F1146" i="2" s="1"/>
  <c r="G1146" i="2" s="1"/>
  <c r="H1146" i="2" s="1"/>
  <c r="I1146" i="2" s="1"/>
  <c r="A1147" i="2"/>
  <c r="AM1137" i="2"/>
  <c r="AZ1137" i="2"/>
  <c r="AN1137" i="2"/>
  <c r="AO1134" i="2"/>
  <c r="AP1134" i="2" s="1"/>
  <c r="AQ1134" i="2" s="1"/>
  <c r="AR1134" i="2" s="1"/>
  <c r="AS1134" i="2" s="1"/>
  <c r="AT1134" i="2"/>
  <c r="AX1134" i="2" s="1"/>
  <c r="H1216" i="1"/>
  <c r="I1216" i="1"/>
  <c r="G1217" i="1"/>
  <c r="J1216" i="1"/>
  <c r="K1216" i="1"/>
  <c r="AZ1136" i="2" l="1"/>
  <c r="U1142" i="2"/>
  <c r="V1142" i="2" s="1"/>
  <c r="X1142" i="2" s="1"/>
  <c r="AN1136" i="2"/>
  <c r="J1146" i="2"/>
  <c r="K1146" i="2"/>
  <c r="AY1134" i="2"/>
  <c r="AU1134" i="2"/>
  <c r="AW1134" i="2" s="1"/>
  <c r="AH1140" i="2"/>
  <c r="AI1140" i="2" s="1"/>
  <c r="L1145" i="2"/>
  <c r="X1143" i="2"/>
  <c r="W1143" i="2"/>
  <c r="Y1143" i="2" s="1"/>
  <c r="AJ1139" i="2"/>
  <c r="AK1139" i="2"/>
  <c r="BA1139" i="2"/>
  <c r="AO1136" i="2"/>
  <c r="AP1136" i="2" s="1"/>
  <c r="AQ1136" i="2" s="1"/>
  <c r="AR1136" i="2" s="1"/>
  <c r="AS1136" i="2" s="1"/>
  <c r="AT1136" i="2"/>
  <c r="AX1136" i="2" s="1"/>
  <c r="AT1135" i="2"/>
  <c r="AX1135" i="2" s="1"/>
  <c r="AO1135" i="2"/>
  <c r="AP1135" i="2" s="1"/>
  <c r="AQ1135" i="2" s="1"/>
  <c r="AR1135" i="2" s="1"/>
  <c r="AS1135" i="2" s="1"/>
  <c r="AO1137" i="2"/>
  <c r="AP1137" i="2" s="1"/>
  <c r="AQ1137" i="2" s="1"/>
  <c r="AR1137" i="2" s="1"/>
  <c r="AS1137" i="2" s="1"/>
  <c r="AT1137" i="2"/>
  <c r="AX1137" i="2" s="1"/>
  <c r="B1147" i="2"/>
  <c r="C1147" i="2" s="1"/>
  <c r="D1147" i="2" s="1"/>
  <c r="E1147" i="2" s="1"/>
  <c r="F1147" i="2" s="1"/>
  <c r="G1147" i="2" s="1"/>
  <c r="H1147" i="2" s="1"/>
  <c r="I1147" i="2" s="1"/>
  <c r="A1148" i="2"/>
  <c r="T1144" i="2"/>
  <c r="O1144" i="2"/>
  <c r="P1144" i="2" s="1"/>
  <c r="Q1144" i="2" s="1"/>
  <c r="R1144" i="2" s="1"/>
  <c r="S1144" i="2" s="1"/>
  <c r="AH1138" i="2"/>
  <c r="AI1138" i="2" s="1"/>
  <c r="Y1141" i="2"/>
  <c r="H1217" i="1"/>
  <c r="G1218" i="1"/>
  <c r="K1217" i="1"/>
  <c r="J1217" i="1"/>
  <c r="I1217" i="1"/>
  <c r="W1142" i="2" l="1"/>
  <c r="AL1139" i="2"/>
  <c r="L1146" i="2"/>
  <c r="M1146" i="2" s="1"/>
  <c r="J1147" i="2"/>
  <c r="K1147" i="2"/>
  <c r="AZ1139" i="2"/>
  <c r="AM1139" i="2"/>
  <c r="AN1139" i="2"/>
  <c r="AY1137" i="2"/>
  <c r="AU1137" i="2"/>
  <c r="AW1137" i="2" s="1"/>
  <c r="M1145" i="2"/>
  <c r="N1145" i="2"/>
  <c r="U1144" i="2"/>
  <c r="V1144" i="2" s="1"/>
  <c r="B1148" i="2"/>
  <c r="C1148" i="2" s="1"/>
  <c r="D1148" i="2" s="1"/>
  <c r="E1148" i="2" s="1"/>
  <c r="F1148" i="2" s="1"/>
  <c r="G1148" i="2" s="1"/>
  <c r="H1148" i="2" s="1"/>
  <c r="I1148" i="2" s="1"/>
  <c r="A1149" i="2"/>
  <c r="AJ1140" i="2"/>
  <c r="AL1140" i="2" s="1"/>
  <c r="BA1140" i="2"/>
  <c r="AK1140" i="2"/>
  <c r="N1146" i="2"/>
  <c r="BA1138" i="2"/>
  <c r="AJ1138" i="2"/>
  <c r="AK1138" i="2"/>
  <c r="Y1142" i="2"/>
  <c r="AY1135" i="2"/>
  <c r="AU1135" i="2"/>
  <c r="AW1135" i="2" s="1"/>
  <c r="Z1141" i="2"/>
  <c r="AA1141" i="2"/>
  <c r="AY1136" i="2"/>
  <c r="AU1136" i="2"/>
  <c r="AW1136" i="2" s="1"/>
  <c r="Z1143" i="2"/>
  <c r="AA1143" i="2"/>
  <c r="G1219" i="1"/>
  <c r="K1218" i="1"/>
  <c r="H1218" i="1"/>
  <c r="I1218" i="1"/>
  <c r="J1218" i="1"/>
  <c r="AL1138" i="2" l="1"/>
  <c r="L1147" i="2"/>
  <c r="M1147" i="2" s="1"/>
  <c r="K1148" i="2"/>
  <c r="J1148" i="2"/>
  <c r="N1147" i="2"/>
  <c r="B1149" i="2"/>
  <c r="C1149" i="2" s="1"/>
  <c r="D1149" i="2" s="1"/>
  <c r="E1149" i="2" s="1"/>
  <c r="F1149" i="2" s="1"/>
  <c r="G1149" i="2" s="1"/>
  <c r="H1149" i="2" s="1"/>
  <c r="I1149" i="2" s="1"/>
  <c r="A1150" i="2"/>
  <c r="X1144" i="2"/>
  <c r="W1144" i="2"/>
  <c r="Z1142" i="2"/>
  <c r="AA1142" i="2"/>
  <c r="AM1138" i="2"/>
  <c r="AZ1138" i="2"/>
  <c r="AN1138" i="2"/>
  <c r="AZ1140" i="2"/>
  <c r="AM1140" i="2"/>
  <c r="AN1140" i="2"/>
  <c r="AB1143" i="2"/>
  <c r="AC1143" i="2" s="1"/>
  <c r="AD1143" i="2" s="1"/>
  <c r="AE1143" i="2" s="1"/>
  <c r="AF1143" i="2" s="1"/>
  <c r="AG1143" i="2"/>
  <c r="AG1141" i="2"/>
  <c r="AB1141" i="2"/>
  <c r="AC1141" i="2" s="1"/>
  <c r="AD1141" i="2" s="1"/>
  <c r="AE1141" i="2" s="1"/>
  <c r="AF1141" i="2" s="1"/>
  <c r="AH1141" i="2" s="1"/>
  <c r="AI1141" i="2" s="1"/>
  <c r="T1146" i="2"/>
  <c r="O1146" i="2"/>
  <c r="P1146" i="2" s="1"/>
  <c r="Q1146" i="2" s="1"/>
  <c r="R1146" i="2" s="1"/>
  <c r="S1146" i="2" s="1"/>
  <c r="T1145" i="2"/>
  <c r="O1145" i="2"/>
  <c r="P1145" i="2" s="1"/>
  <c r="Q1145" i="2" s="1"/>
  <c r="R1145" i="2" s="1"/>
  <c r="S1145" i="2" s="1"/>
  <c r="U1145" i="2" s="1"/>
  <c r="V1145" i="2" s="1"/>
  <c r="AT1139" i="2"/>
  <c r="AX1139" i="2" s="1"/>
  <c r="AO1139" i="2"/>
  <c r="AP1139" i="2" s="1"/>
  <c r="AQ1139" i="2" s="1"/>
  <c r="AR1139" i="2" s="1"/>
  <c r="AS1139" i="2" s="1"/>
  <c r="G1220" i="1"/>
  <c r="I1219" i="1"/>
  <c r="K1219" i="1"/>
  <c r="H1219" i="1"/>
  <c r="J1219" i="1"/>
  <c r="Y1144" i="2" l="1"/>
  <c r="AH1143" i="2"/>
  <c r="AI1143" i="2" s="1"/>
  <c r="AJ1143" i="2" s="1"/>
  <c r="K1149" i="2"/>
  <c r="J1149" i="2"/>
  <c r="BA1143" i="2"/>
  <c r="AK1143" i="2"/>
  <c r="AB1142" i="2"/>
  <c r="AC1142" i="2" s="1"/>
  <c r="AD1142" i="2" s="1"/>
  <c r="AE1142" i="2" s="1"/>
  <c r="AF1142" i="2" s="1"/>
  <c r="AG1142" i="2"/>
  <c r="U1146" i="2"/>
  <c r="V1146" i="2" s="1"/>
  <c r="L1148" i="2"/>
  <c r="AY1139" i="2"/>
  <c r="AU1139" i="2"/>
  <c r="AW1139" i="2" s="1"/>
  <c r="AO1140" i="2"/>
  <c r="AP1140" i="2" s="1"/>
  <c r="AQ1140" i="2" s="1"/>
  <c r="AR1140" i="2" s="1"/>
  <c r="AS1140" i="2" s="1"/>
  <c r="AT1140" i="2"/>
  <c r="AX1140" i="2" s="1"/>
  <c r="AO1138" i="2"/>
  <c r="AP1138" i="2" s="1"/>
  <c r="AQ1138" i="2" s="1"/>
  <c r="AR1138" i="2" s="1"/>
  <c r="AS1138" i="2" s="1"/>
  <c r="AT1138" i="2"/>
  <c r="AX1138" i="2" s="1"/>
  <c r="B1150" i="2"/>
  <c r="C1150" i="2" s="1"/>
  <c r="D1150" i="2" s="1"/>
  <c r="E1150" i="2" s="1"/>
  <c r="F1150" i="2" s="1"/>
  <c r="G1150" i="2" s="1"/>
  <c r="H1150" i="2" s="1"/>
  <c r="I1150" i="2" s="1"/>
  <c r="A1151" i="2"/>
  <c r="T1147" i="2"/>
  <c r="O1147" i="2"/>
  <c r="P1147" i="2" s="1"/>
  <c r="Q1147" i="2" s="1"/>
  <c r="R1147" i="2" s="1"/>
  <c r="S1147" i="2" s="1"/>
  <c r="W1145" i="2"/>
  <c r="X1145" i="2"/>
  <c r="BA1141" i="2"/>
  <c r="AJ1141" i="2"/>
  <c r="AK1141" i="2"/>
  <c r="Z1144" i="2"/>
  <c r="AA1144" i="2"/>
  <c r="I1220" i="1"/>
  <c r="G1221" i="1"/>
  <c r="J1220" i="1"/>
  <c r="K1220" i="1"/>
  <c r="H1220" i="1"/>
  <c r="AH1142" i="2" l="1"/>
  <c r="AI1142" i="2" s="1"/>
  <c r="AL1141" i="2"/>
  <c r="AN1141" i="2" s="1"/>
  <c r="J1150" i="2"/>
  <c r="K1150" i="2"/>
  <c r="A1152" i="2"/>
  <c r="B1151" i="2"/>
  <c r="C1151" i="2" s="1"/>
  <c r="D1151" i="2" s="1"/>
  <c r="E1151" i="2" s="1"/>
  <c r="F1151" i="2" s="1"/>
  <c r="G1151" i="2" s="1"/>
  <c r="H1151" i="2" s="1"/>
  <c r="I1151" i="2" s="1"/>
  <c r="M1148" i="2"/>
  <c r="N1148" i="2"/>
  <c r="AY1138" i="2"/>
  <c r="AU1138" i="2"/>
  <c r="AW1138" i="2" s="1"/>
  <c r="BA1142" i="2"/>
  <c r="AJ1142" i="2"/>
  <c r="AK1142" i="2"/>
  <c r="L1149" i="2"/>
  <c r="AM1141" i="2"/>
  <c r="AZ1141" i="2"/>
  <c r="U1147" i="2"/>
  <c r="V1147" i="2" s="1"/>
  <c r="AL1143" i="2"/>
  <c r="AB1144" i="2"/>
  <c r="AC1144" i="2" s="1"/>
  <c r="AD1144" i="2" s="1"/>
  <c r="AE1144" i="2" s="1"/>
  <c r="AF1144" i="2" s="1"/>
  <c r="AH1144" i="2" s="1"/>
  <c r="AI1144" i="2" s="1"/>
  <c r="AG1144" i="2"/>
  <c r="AY1140" i="2"/>
  <c r="AU1140" i="2"/>
  <c r="AW1140" i="2" s="1"/>
  <c r="X1146" i="2"/>
  <c r="W1146" i="2"/>
  <c r="Y1145" i="2"/>
  <c r="H1221" i="1"/>
  <c r="I1221" i="1"/>
  <c r="G1222" i="1"/>
  <c r="J1221" i="1"/>
  <c r="K1221" i="1"/>
  <c r="L1150" i="2" l="1"/>
  <c r="M1150" i="2" s="1"/>
  <c r="AL1142" i="2"/>
  <c r="J1151" i="2"/>
  <c r="K1151" i="2"/>
  <c r="AJ1144" i="2"/>
  <c r="AK1144" i="2"/>
  <c r="BA1144" i="2"/>
  <c r="Y1146" i="2"/>
  <c r="AM1142" i="2"/>
  <c r="AZ1142" i="2"/>
  <c r="AN1142" i="2"/>
  <c r="Z1145" i="2"/>
  <c r="AA1145" i="2"/>
  <c r="W1147" i="2"/>
  <c r="X1147" i="2"/>
  <c r="M1149" i="2"/>
  <c r="N1149" i="2"/>
  <c r="N1150" i="2"/>
  <c r="AZ1143" i="2"/>
  <c r="AM1143" i="2"/>
  <c r="AN1143" i="2"/>
  <c r="AO1141" i="2"/>
  <c r="AP1141" i="2" s="1"/>
  <c r="AQ1141" i="2" s="1"/>
  <c r="AR1141" i="2" s="1"/>
  <c r="AS1141" i="2" s="1"/>
  <c r="AT1141" i="2"/>
  <c r="AX1141" i="2" s="1"/>
  <c r="T1148" i="2"/>
  <c r="O1148" i="2"/>
  <c r="P1148" i="2" s="1"/>
  <c r="Q1148" i="2" s="1"/>
  <c r="R1148" i="2" s="1"/>
  <c r="S1148" i="2" s="1"/>
  <c r="U1148" i="2" s="1"/>
  <c r="V1148" i="2" s="1"/>
  <c r="B1152" i="2"/>
  <c r="C1152" i="2" s="1"/>
  <c r="D1152" i="2" s="1"/>
  <c r="E1152" i="2" s="1"/>
  <c r="F1152" i="2" s="1"/>
  <c r="G1152" i="2" s="1"/>
  <c r="H1152" i="2" s="1"/>
  <c r="I1152" i="2" s="1"/>
  <c r="A1153" i="2"/>
  <c r="H1222" i="1"/>
  <c r="G1223" i="1"/>
  <c r="J1222" i="1"/>
  <c r="I1222" i="1"/>
  <c r="K1222" i="1"/>
  <c r="L1151" i="2" l="1"/>
  <c r="AL1144" i="2"/>
  <c r="K1152" i="2"/>
  <c r="J1152" i="2"/>
  <c r="AY1141" i="2"/>
  <c r="AU1141" i="2"/>
  <c r="AW1141" i="2" s="1"/>
  <c r="O1149" i="2"/>
  <c r="P1149" i="2" s="1"/>
  <c r="Q1149" i="2" s="1"/>
  <c r="R1149" i="2" s="1"/>
  <c r="S1149" i="2" s="1"/>
  <c r="U1149" i="2" s="1"/>
  <c r="V1149" i="2" s="1"/>
  <c r="T1149" i="2"/>
  <c r="AG1145" i="2"/>
  <c r="AB1145" i="2"/>
  <c r="AC1145" i="2" s="1"/>
  <c r="AD1145" i="2" s="1"/>
  <c r="AE1145" i="2" s="1"/>
  <c r="AF1145" i="2" s="1"/>
  <c r="AH1145" i="2" s="1"/>
  <c r="AI1145" i="2" s="1"/>
  <c r="Z1146" i="2"/>
  <c r="AA1146" i="2"/>
  <c r="M1151" i="2"/>
  <c r="N1151" i="2"/>
  <c r="A1154" i="2"/>
  <c r="B1153" i="2"/>
  <c r="C1153" i="2" s="1"/>
  <c r="D1153" i="2" s="1"/>
  <c r="E1153" i="2" s="1"/>
  <c r="F1153" i="2" s="1"/>
  <c r="G1153" i="2" s="1"/>
  <c r="H1153" i="2" s="1"/>
  <c r="I1153" i="2" s="1"/>
  <c r="AO1143" i="2"/>
  <c r="AP1143" i="2" s="1"/>
  <c r="AQ1143" i="2" s="1"/>
  <c r="AR1143" i="2" s="1"/>
  <c r="AS1143" i="2" s="1"/>
  <c r="AT1143" i="2"/>
  <c r="AX1143" i="2" s="1"/>
  <c r="AO1142" i="2"/>
  <c r="AP1142" i="2" s="1"/>
  <c r="AQ1142" i="2" s="1"/>
  <c r="AR1142" i="2" s="1"/>
  <c r="AS1142" i="2" s="1"/>
  <c r="AT1142" i="2"/>
  <c r="AX1142" i="2" s="1"/>
  <c r="AM1144" i="2"/>
  <c r="AZ1144" i="2"/>
  <c r="AN1144" i="2"/>
  <c r="W1148" i="2"/>
  <c r="X1148" i="2"/>
  <c r="O1150" i="2"/>
  <c r="P1150" i="2" s="1"/>
  <c r="Q1150" i="2" s="1"/>
  <c r="R1150" i="2" s="1"/>
  <c r="S1150" i="2" s="1"/>
  <c r="T1150" i="2"/>
  <c r="Y1147" i="2"/>
  <c r="H1223" i="1"/>
  <c r="I1223" i="1"/>
  <c r="G1224" i="1"/>
  <c r="J1223" i="1"/>
  <c r="K1223" i="1"/>
  <c r="K1153" i="2" l="1"/>
  <c r="J1153" i="2"/>
  <c r="W1149" i="2"/>
  <c r="X1149" i="2"/>
  <c r="Z1147" i="2"/>
  <c r="AA1147" i="2"/>
  <c r="B1154" i="2"/>
  <c r="C1154" i="2" s="1"/>
  <c r="D1154" i="2" s="1"/>
  <c r="E1154" i="2" s="1"/>
  <c r="F1154" i="2" s="1"/>
  <c r="G1154" i="2" s="1"/>
  <c r="H1154" i="2" s="1"/>
  <c r="I1154" i="2" s="1"/>
  <c r="A1155" i="2"/>
  <c r="Y1148" i="2"/>
  <c r="L1152" i="2"/>
  <c r="AB1146" i="2"/>
  <c r="AC1146" i="2" s="1"/>
  <c r="AD1146" i="2" s="1"/>
  <c r="AE1146" i="2" s="1"/>
  <c r="AF1146" i="2" s="1"/>
  <c r="AG1146" i="2"/>
  <c r="AT1144" i="2"/>
  <c r="AX1144" i="2" s="1"/>
  <c r="AO1144" i="2"/>
  <c r="AP1144" i="2" s="1"/>
  <c r="AQ1144" i="2" s="1"/>
  <c r="AR1144" i="2" s="1"/>
  <c r="AS1144" i="2" s="1"/>
  <c r="AY1143" i="2"/>
  <c r="AU1143" i="2"/>
  <c r="AW1143" i="2" s="1"/>
  <c r="O1151" i="2"/>
  <c r="P1151" i="2" s="1"/>
  <c r="Q1151" i="2" s="1"/>
  <c r="R1151" i="2" s="1"/>
  <c r="S1151" i="2" s="1"/>
  <c r="T1151" i="2"/>
  <c r="AY1142" i="2"/>
  <c r="AU1142" i="2"/>
  <c r="AW1142" i="2" s="1"/>
  <c r="AK1145" i="2"/>
  <c r="BA1145" i="2"/>
  <c r="AJ1145" i="2"/>
  <c r="U1150" i="2"/>
  <c r="V1150" i="2" s="1"/>
  <c r="G1225" i="1"/>
  <c r="I1224" i="1"/>
  <c r="H1224" i="1"/>
  <c r="K1224" i="1"/>
  <c r="J1224" i="1"/>
  <c r="AL1145" i="2" l="1"/>
  <c r="AZ1145" i="2" s="1"/>
  <c r="Y1149" i="2"/>
  <c r="AA1149" i="2" s="1"/>
  <c r="AY1144" i="2"/>
  <c r="AU1144" i="2"/>
  <c r="AW1144" i="2" s="1"/>
  <c r="M1152" i="2"/>
  <c r="N1152" i="2"/>
  <c r="AH1146" i="2"/>
  <c r="AI1146" i="2" s="1"/>
  <c r="L1153" i="2"/>
  <c r="K1154" i="2"/>
  <c r="J1154" i="2"/>
  <c r="W1150" i="2"/>
  <c r="X1150" i="2"/>
  <c r="Z1149" i="2"/>
  <c r="AB1147" i="2"/>
  <c r="AC1147" i="2" s="1"/>
  <c r="AD1147" i="2" s="1"/>
  <c r="AE1147" i="2" s="1"/>
  <c r="AF1147" i="2" s="1"/>
  <c r="AG1147" i="2"/>
  <c r="Z1148" i="2"/>
  <c r="AA1148" i="2"/>
  <c r="B1155" i="2"/>
  <c r="C1155" i="2" s="1"/>
  <c r="D1155" i="2" s="1"/>
  <c r="E1155" i="2" s="1"/>
  <c r="F1155" i="2" s="1"/>
  <c r="G1155" i="2" s="1"/>
  <c r="H1155" i="2" s="1"/>
  <c r="I1155" i="2" s="1"/>
  <c r="A1156" i="2"/>
  <c r="U1151" i="2"/>
  <c r="V1151" i="2" s="1"/>
  <c r="K1225" i="1"/>
  <c r="G1226" i="1"/>
  <c r="H1225" i="1"/>
  <c r="J1225" i="1"/>
  <c r="I1225" i="1"/>
  <c r="AM1145" i="2" l="1"/>
  <c r="AN1145" i="2"/>
  <c r="J1155" i="2"/>
  <c r="K1155" i="2"/>
  <c r="W1151" i="2"/>
  <c r="X1151" i="2"/>
  <c r="B1156" i="2"/>
  <c r="C1156" i="2" s="1"/>
  <c r="D1156" i="2" s="1"/>
  <c r="E1156" i="2" s="1"/>
  <c r="F1156" i="2" s="1"/>
  <c r="G1156" i="2" s="1"/>
  <c r="H1156" i="2" s="1"/>
  <c r="I1156" i="2" s="1"/>
  <c r="A1157" i="2"/>
  <c r="M1153" i="2"/>
  <c r="N1153" i="2"/>
  <c r="AG1148" i="2"/>
  <c r="AB1148" i="2"/>
  <c r="AC1148" i="2" s="1"/>
  <c r="AD1148" i="2" s="1"/>
  <c r="AE1148" i="2" s="1"/>
  <c r="AF1148" i="2" s="1"/>
  <c r="AB1149" i="2"/>
  <c r="AC1149" i="2" s="1"/>
  <c r="AD1149" i="2" s="1"/>
  <c r="AE1149" i="2" s="1"/>
  <c r="AF1149" i="2" s="1"/>
  <c r="AG1149" i="2"/>
  <c r="AT1145" i="2"/>
  <c r="AX1145" i="2" s="1"/>
  <c r="AO1145" i="2"/>
  <c r="AP1145" i="2" s="1"/>
  <c r="AQ1145" i="2" s="1"/>
  <c r="AR1145" i="2" s="1"/>
  <c r="AS1145" i="2" s="1"/>
  <c r="T1152" i="2"/>
  <c r="O1152" i="2"/>
  <c r="P1152" i="2" s="1"/>
  <c r="Q1152" i="2" s="1"/>
  <c r="R1152" i="2" s="1"/>
  <c r="S1152" i="2" s="1"/>
  <c r="L1154" i="2"/>
  <c r="AJ1146" i="2"/>
  <c r="BA1146" i="2"/>
  <c r="AK1146" i="2"/>
  <c r="AH1147" i="2"/>
  <c r="AI1147" i="2" s="1"/>
  <c r="Y1150" i="2"/>
  <c r="J1226" i="1"/>
  <c r="K1226" i="1"/>
  <c r="I1226" i="1"/>
  <c r="G1227" i="1"/>
  <c r="H1226" i="1"/>
  <c r="AH1148" i="2" l="1"/>
  <c r="AI1148" i="2" s="1"/>
  <c r="Y1151" i="2"/>
  <c r="Z1151" i="2" s="1"/>
  <c r="AH1149" i="2"/>
  <c r="AI1149" i="2" s="1"/>
  <c r="AJ1149" i="2" s="1"/>
  <c r="AL1146" i="2"/>
  <c r="L1155" i="2"/>
  <c r="N1155" i="2" s="1"/>
  <c r="J1156" i="2"/>
  <c r="K1156" i="2"/>
  <c r="AK1148" i="2"/>
  <c r="AJ1148" i="2"/>
  <c r="BA1148" i="2"/>
  <c r="T1153" i="2"/>
  <c r="O1153" i="2"/>
  <c r="P1153" i="2" s="1"/>
  <c r="Q1153" i="2" s="1"/>
  <c r="R1153" i="2" s="1"/>
  <c r="S1153" i="2" s="1"/>
  <c r="B1157" i="2"/>
  <c r="C1157" i="2" s="1"/>
  <c r="D1157" i="2" s="1"/>
  <c r="E1157" i="2" s="1"/>
  <c r="F1157" i="2" s="1"/>
  <c r="G1157" i="2" s="1"/>
  <c r="H1157" i="2" s="1"/>
  <c r="I1157" i="2" s="1"/>
  <c r="A1158" i="2"/>
  <c r="AY1145" i="2"/>
  <c r="AU1145" i="2"/>
  <c r="AW1145" i="2" s="1"/>
  <c r="AA1151" i="2"/>
  <c r="U1152" i="2"/>
  <c r="V1152" i="2" s="1"/>
  <c r="Z1150" i="2"/>
  <c r="AA1150" i="2"/>
  <c r="AZ1146" i="2"/>
  <c r="AM1146" i="2"/>
  <c r="AN1146" i="2"/>
  <c r="AK1147" i="2"/>
  <c r="AJ1147" i="2"/>
  <c r="BA1147" i="2"/>
  <c r="M1154" i="2"/>
  <c r="N1154" i="2"/>
  <c r="I1227" i="1"/>
  <c r="J1227" i="1"/>
  <c r="G1228" i="1"/>
  <c r="K1227" i="1"/>
  <c r="H1227" i="1"/>
  <c r="BA1149" i="2" l="1"/>
  <c r="AK1149" i="2"/>
  <c r="M1155" i="2"/>
  <c r="AL1148" i="2"/>
  <c r="AL1149" i="2"/>
  <c r="AZ1149" i="2" s="1"/>
  <c r="L1156" i="2"/>
  <c r="M1156" i="2" s="1"/>
  <c r="AL1147" i="2"/>
  <c r="AM1147" i="2" s="1"/>
  <c r="O1155" i="2"/>
  <c r="P1155" i="2" s="1"/>
  <c r="Q1155" i="2" s="1"/>
  <c r="R1155" i="2" s="1"/>
  <c r="S1155" i="2" s="1"/>
  <c r="T1155" i="2"/>
  <c r="AG1151" i="2"/>
  <c r="AB1151" i="2"/>
  <c r="AC1151" i="2" s="1"/>
  <c r="AD1151" i="2" s="1"/>
  <c r="AE1151" i="2" s="1"/>
  <c r="AF1151" i="2" s="1"/>
  <c r="AH1151" i="2" s="1"/>
  <c r="AI1151" i="2" s="1"/>
  <c r="U1153" i="2"/>
  <c r="V1153" i="2" s="1"/>
  <c r="J1157" i="2"/>
  <c r="K1157" i="2"/>
  <c r="O1154" i="2"/>
  <c r="P1154" i="2" s="1"/>
  <c r="Q1154" i="2" s="1"/>
  <c r="R1154" i="2" s="1"/>
  <c r="S1154" i="2" s="1"/>
  <c r="T1154" i="2"/>
  <c r="AB1150" i="2"/>
  <c r="AC1150" i="2" s="1"/>
  <c r="AD1150" i="2" s="1"/>
  <c r="AE1150" i="2" s="1"/>
  <c r="AF1150" i="2" s="1"/>
  <c r="AG1150" i="2"/>
  <c r="AO1146" i="2"/>
  <c r="AP1146" i="2" s="1"/>
  <c r="AQ1146" i="2" s="1"/>
  <c r="AR1146" i="2" s="1"/>
  <c r="AS1146" i="2" s="1"/>
  <c r="AT1146" i="2"/>
  <c r="AX1146" i="2" s="1"/>
  <c r="W1152" i="2"/>
  <c r="X1152" i="2"/>
  <c r="B1158" i="2"/>
  <c r="C1158" i="2" s="1"/>
  <c r="D1158" i="2" s="1"/>
  <c r="E1158" i="2" s="1"/>
  <c r="F1158" i="2" s="1"/>
  <c r="G1158" i="2" s="1"/>
  <c r="H1158" i="2" s="1"/>
  <c r="I1158" i="2" s="1"/>
  <c r="A1159" i="2"/>
  <c r="AZ1148" i="2"/>
  <c r="AM1148" i="2"/>
  <c r="AN1148" i="2"/>
  <c r="K1228" i="1"/>
  <c r="I1228" i="1"/>
  <c r="G1229" i="1"/>
  <c r="H1228" i="1"/>
  <c r="J1228" i="1"/>
  <c r="AM1149" i="2" l="1"/>
  <c r="AN1147" i="2"/>
  <c r="N1156" i="2"/>
  <c r="O1156" i="2" s="1"/>
  <c r="P1156" i="2" s="1"/>
  <c r="Q1156" i="2" s="1"/>
  <c r="R1156" i="2" s="1"/>
  <c r="S1156" i="2" s="1"/>
  <c r="AZ1147" i="2"/>
  <c r="AN1149" i="2"/>
  <c r="L1157" i="2"/>
  <c r="N1157" i="2" s="1"/>
  <c r="U1154" i="2"/>
  <c r="V1154" i="2" s="1"/>
  <c r="X1154" i="2" s="1"/>
  <c r="J1158" i="2"/>
  <c r="K1158" i="2"/>
  <c r="B1159" i="2"/>
  <c r="C1159" i="2" s="1"/>
  <c r="D1159" i="2" s="1"/>
  <c r="E1159" i="2" s="1"/>
  <c r="F1159" i="2" s="1"/>
  <c r="G1159" i="2" s="1"/>
  <c r="H1159" i="2" s="1"/>
  <c r="I1159" i="2" s="1"/>
  <c r="A1160" i="2"/>
  <c r="AT1149" i="2"/>
  <c r="AX1149" i="2" s="1"/>
  <c r="AO1149" i="2"/>
  <c r="AP1149" i="2" s="1"/>
  <c r="AQ1149" i="2" s="1"/>
  <c r="AR1149" i="2" s="1"/>
  <c r="AS1149" i="2" s="1"/>
  <c r="AT1147" i="2"/>
  <c r="AX1147" i="2" s="1"/>
  <c r="AO1147" i="2"/>
  <c r="AP1147" i="2" s="1"/>
  <c r="AQ1147" i="2" s="1"/>
  <c r="AR1147" i="2" s="1"/>
  <c r="AS1147" i="2" s="1"/>
  <c r="AT1148" i="2"/>
  <c r="AX1148" i="2" s="1"/>
  <c r="AO1148" i="2"/>
  <c r="AP1148" i="2" s="1"/>
  <c r="AQ1148" i="2" s="1"/>
  <c r="AR1148" i="2" s="1"/>
  <c r="AS1148" i="2" s="1"/>
  <c r="Y1152" i="2"/>
  <c r="AK1151" i="2"/>
  <c r="AJ1151" i="2"/>
  <c r="BA1151" i="2"/>
  <c r="AY1146" i="2"/>
  <c r="AU1146" i="2"/>
  <c r="AW1146" i="2" s="1"/>
  <c r="W1153" i="2"/>
  <c r="X1153" i="2"/>
  <c r="AH1150" i="2"/>
  <c r="AI1150" i="2" s="1"/>
  <c r="U1155" i="2"/>
  <c r="V1155" i="2" s="1"/>
  <c r="K1229" i="1"/>
  <c r="I1229" i="1"/>
  <c r="H1229" i="1"/>
  <c r="J1229" i="1"/>
  <c r="G1230" i="1"/>
  <c r="T1156" i="2" l="1"/>
  <c r="M1157" i="2"/>
  <c r="W1154" i="2"/>
  <c r="L1158" i="2"/>
  <c r="N1158" i="2" s="1"/>
  <c r="W1155" i="2"/>
  <c r="X1155" i="2"/>
  <c r="K1159" i="2"/>
  <c r="J1159" i="2"/>
  <c r="Z1152" i="2"/>
  <c r="AA1152" i="2"/>
  <c r="T1157" i="2"/>
  <c r="O1157" i="2"/>
  <c r="P1157" i="2" s="1"/>
  <c r="Q1157" i="2" s="1"/>
  <c r="R1157" i="2" s="1"/>
  <c r="S1157" i="2" s="1"/>
  <c r="Y1153" i="2"/>
  <c r="AL1151" i="2"/>
  <c r="AY1149" i="2"/>
  <c r="AU1149" i="2"/>
  <c r="AW1149" i="2" s="1"/>
  <c r="AY1148" i="2"/>
  <c r="AU1148" i="2"/>
  <c r="AW1148" i="2" s="1"/>
  <c r="AY1147" i="2"/>
  <c r="AU1147" i="2"/>
  <c r="AW1147" i="2" s="1"/>
  <c r="BA1150" i="2"/>
  <c r="AK1150" i="2"/>
  <c r="AJ1150" i="2"/>
  <c r="B1160" i="2"/>
  <c r="C1160" i="2" s="1"/>
  <c r="D1160" i="2" s="1"/>
  <c r="E1160" i="2" s="1"/>
  <c r="F1160" i="2" s="1"/>
  <c r="G1160" i="2" s="1"/>
  <c r="H1160" i="2" s="1"/>
  <c r="I1160" i="2" s="1"/>
  <c r="A1161" i="2"/>
  <c r="Y1154" i="2"/>
  <c r="U1156" i="2"/>
  <c r="V1156" i="2" s="1"/>
  <c r="H1230" i="1"/>
  <c r="K1230" i="1"/>
  <c r="I1230" i="1"/>
  <c r="G1231" i="1"/>
  <c r="J1230" i="1"/>
  <c r="M1158" i="2" l="1"/>
  <c r="AL1150" i="2"/>
  <c r="AZ1150" i="2" s="1"/>
  <c r="Y1155" i="2"/>
  <c r="Z1155" i="2" s="1"/>
  <c r="J1160" i="2"/>
  <c r="K1160" i="2"/>
  <c r="U1157" i="2"/>
  <c r="V1157" i="2" s="1"/>
  <c r="T1158" i="2"/>
  <c r="O1158" i="2"/>
  <c r="P1158" i="2" s="1"/>
  <c r="Q1158" i="2" s="1"/>
  <c r="R1158" i="2" s="1"/>
  <c r="S1158" i="2" s="1"/>
  <c r="U1158" i="2" s="1"/>
  <c r="V1158" i="2" s="1"/>
  <c r="Z1154" i="2"/>
  <c r="AA1154" i="2"/>
  <c r="B1161" i="2"/>
  <c r="C1161" i="2" s="1"/>
  <c r="D1161" i="2" s="1"/>
  <c r="E1161" i="2" s="1"/>
  <c r="F1161" i="2" s="1"/>
  <c r="G1161" i="2" s="1"/>
  <c r="H1161" i="2" s="1"/>
  <c r="I1161" i="2" s="1"/>
  <c r="A1162" i="2"/>
  <c r="Z1153" i="2"/>
  <c r="AA1153" i="2"/>
  <c r="AB1152" i="2"/>
  <c r="AC1152" i="2" s="1"/>
  <c r="AD1152" i="2" s="1"/>
  <c r="AE1152" i="2" s="1"/>
  <c r="AF1152" i="2" s="1"/>
  <c r="AG1152" i="2"/>
  <c r="AN1150" i="2"/>
  <c r="W1156" i="2"/>
  <c r="X1156" i="2"/>
  <c r="AM1151" i="2"/>
  <c r="AZ1151" i="2"/>
  <c r="AN1151" i="2"/>
  <c r="L1159" i="2"/>
  <c r="I1231" i="1"/>
  <c r="J1231" i="1"/>
  <c r="G1232" i="1"/>
  <c r="K1231" i="1"/>
  <c r="H1231" i="1"/>
  <c r="AM1150" i="2" l="1"/>
  <c r="AA1155" i="2"/>
  <c r="AH1152" i="2"/>
  <c r="AI1152" i="2" s="1"/>
  <c r="AK1152" i="2" s="1"/>
  <c r="L1160" i="2"/>
  <c r="K1161" i="2"/>
  <c r="J1161" i="2"/>
  <c r="AG1153" i="2"/>
  <c r="AB1153" i="2"/>
  <c r="AC1153" i="2" s="1"/>
  <c r="AD1153" i="2" s="1"/>
  <c r="AE1153" i="2" s="1"/>
  <c r="AF1153" i="2" s="1"/>
  <c r="AH1153" i="2" s="1"/>
  <c r="AI1153" i="2" s="1"/>
  <c r="M1160" i="2"/>
  <c r="N1160" i="2"/>
  <c r="AO1150" i="2"/>
  <c r="AP1150" i="2" s="1"/>
  <c r="AQ1150" i="2" s="1"/>
  <c r="AR1150" i="2" s="1"/>
  <c r="AS1150" i="2" s="1"/>
  <c r="AT1150" i="2"/>
  <c r="AX1150" i="2" s="1"/>
  <c r="A1163" i="2"/>
  <c r="B1162" i="2"/>
  <c r="C1162" i="2" s="1"/>
  <c r="D1162" i="2" s="1"/>
  <c r="E1162" i="2" s="1"/>
  <c r="F1162" i="2" s="1"/>
  <c r="G1162" i="2" s="1"/>
  <c r="H1162" i="2" s="1"/>
  <c r="I1162" i="2" s="1"/>
  <c r="AB1154" i="2"/>
  <c r="AC1154" i="2" s="1"/>
  <c r="AD1154" i="2" s="1"/>
  <c r="AE1154" i="2" s="1"/>
  <c r="AF1154" i="2" s="1"/>
  <c r="AG1154" i="2"/>
  <c r="Y1156" i="2"/>
  <c r="X1157" i="2"/>
  <c r="W1157" i="2"/>
  <c r="X1158" i="2"/>
  <c r="W1158" i="2"/>
  <c r="M1159" i="2"/>
  <c r="N1159" i="2"/>
  <c r="AO1151" i="2"/>
  <c r="AP1151" i="2" s="1"/>
  <c r="AQ1151" i="2" s="1"/>
  <c r="AR1151" i="2" s="1"/>
  <c r="AS1151" i="2" s="1"/>
  <c r="AT1151" i="2"/>
  <c r="AX1151" i="2" s="1"/>
  <c r="AG1155" i="2"/>
  <c r="AB1155" i="2"/>
  <c r="AC1155" i="2" s="1"/>
  <c r="AD1155" i="2" s="1"/>
  <c r="AE1155" i="2" s="1"/>
  <c r="AF1155" i="2" s="1"/>
  <c r="AH1155" i="2" s="1"/>
  <c r="AI1155" i="2" s="1"/>
  <c r="K1232" i="1"/>
  <c r="J1232" i="1"/>
  <c r="H1232" i="1"/>
  <c r="I1232" i="1"/>
  <c r="G1233" i="1"/>
  <c r="Y1157" i="2" l="1"/>
  <c r="AJ1152" i="2"/>
  <c r="BA1152" i="2"/>
  <c r="Y1158" i="2"/>
  <c r="AA1158" i="2" s="1"/>
  <c r="Z1157" i="2"/>
  <c r="AA1157" i="2"/>
  <c r="B1163" i="2"/>
  <c r="C1163" i="2" s="1"/>
  <c r="D1163" i="2" s="1"/>
  <c r="E1163" i="2" s="1"/>
  <c r="F1163" i="2" s="1"/>
  <c r="G1163" i="2" s="1"/>
  <c r="H1163" i="2" s="1"/>
  <c r="I1163" i="2" s="1"/>
  <c r="A1164" i="2"/>
  <c r="AY1151" i="2"/>
  <c r="AU1151" i="2"/>
  <c r="AW1151" i="2" s="1"/>
  <c r="AL1152" i="2"/>
  <c r="AH1154" i="2"/>
  <c r="AI1154" i="2" s="1"/>
  <c r="L1161" i="2"/>
  <c r="J1162" i="2"/>
  <c r="K1162" i="2"/>
  <c r="AY1150" i="2"/>
  <c r="AU1150" i="2"/>
  <c r="AW1150" i="2" s="1"/>
  <c r="AJ1155" i="2"/>
  <c r="AK1155" i="2"/>
  <c r="BA1155" i="2"/>
  <c r="O1160" i="2"/>
  <c r="P1160" i="2" s="1"/>
  <c r="Q1160" i="2" s="1"/>
  <c r="R1160" i="2" s="1"/>
  <c r="S1160" i="2" s="1"/>
  <c r="T1160" i="2"/>
  <c r="T1159" i="2"/>
  <c r="O1159" i="2"/>
  <c r="P1159" i="2" s="1"/>
  <c r="Q1159" i="2" s="1"/>
  <c r="R1159" i="2" s="1"/>
  <c r="S1159" i="2" s="1"/>
  <c r="U1159" i="2" s="1"/>
  <c r="V1159" i="2" s="1"/>
  <c r="Z1156" i="2"/>
  <c r="AA1156" i="2"/>
  <c r="AJ1153" i="2"/>
  <c r="BA1153" i="2"/>
  <c r="AK1153" i="2"/>
  <c r="J1233" i="1"/>
  <c r="I1233" i="1"/>
  <c r="K1233" i="1"/>
  <c r="G1234" i="1"/>
  <c r="H1233" i="1"/>
  <c r="Z1158" i="2" l="1"/>
  <c r="L1162" i="2"/>
  <c r="AL1155" i="2"/>
  <c r="AL1153" i="2"/>
  <c r="M1162" i="2"/>
  <c r="N1162" i="2"/>
  <c r="AG1157" i="2"/>
  <c r="AB1157" i="2"/>
  <c r="AC1157" i="2" s="1"/>
  <c r="AD1157" i="2" s="1"/>
  <c r="AE1157" i="2" s="1"/>
  <c r="AF1157" i="2" s="1"/>
  <c r="AB1156" i="2"/>
  <c r="AC1156" i="2" s="1"/>
  <c r="AD1156" i="2" s="1"/>
  <c r="AE1156" i="2" s="1"/>
  <c r="AF1156" i="2" s="1"/>
  <c r="AG1156" i="2"/>
  <c r="AB1158" i="2"/>
  <c r="AC1158" i="2" s="1"/>
  <c r="AD1158" i="2" s="1"/>
  <c r="AE1158" i="2" s="1"/>
  <c r="AF1158" i="2" s="1"/>
  <c r="AG1158" i="2"/>
  <c r="AZ1152" i="2"/>
  <c r="AM1152" i="2"/>
  <c r="AN1152" i="2"/>
  <c r="K1163" i="2"/>
  <c r="J1163" i="2"/>
  <c r="BA1154" i="2"/>
  <c r="AJ1154" i="2"/>
  <c r="AK1154" i="2"/>
  <c r="W1159" i="2"/>
  <c r="X1159" i="2"/>
  <c r="AM1155" i="2"/>
  <c r="AZ1155" i="2"/>
  <c r="AN1155" i="2"/>
  <c r="AZ1153" i="2"/>
  <c r="AM1153" i="2"/>
  <c r="AN1153" i="2"/>
  <c r="M1161" i="2"/>
  <c r="N1161" i="2"/>
  <c r="B1164" i="2"/>
  <c r="C1164" i="2" s="1"/>
  <c r="D1164" i="2" s="1"/>
  <c r="E1164" i="2" s="1"/>
  <c r="F1164" i="2" s="1"/>
  <c r="G1164" i="2" s="1"/>
  <c r="H1164" i="2" s="1"/>
  <c r="I1164" i="2" s="1"/>
  <c r="A1165" i="2"/>
  <c r="U1160" i="2"/>
  <c r="V1160" i="2" s="1"/>
  <c r="I1234" i="1"/>
  <c r="J1234" i="1"/>
  <c r="K1234" i="1"/>
  <c r="H1234" i="1"/>
  <c r="G1235" i="1"/>
  <c r="AH1158" i="2" l="1"/>
  <c r="AI1158" i="2" s="1"/>
  <c r="AH1156" i="2"/>
  <c r="AI1156" i="2" s="1"/>
  <c r="L1163" i="2"/>
  <c r="Y1159" i="2"/>
  <c r="AA1159" i="2" s="1"/>
  <c r="AL1154" i="2"/>
  <c r="AM1154" i="2" s="1"/>
  <c r="K1164" i="2"/>
  <c r="J1164" i="2"/>
  <c r="AJ1156" i="2"/>
  <c r="BA1156" i="2"/>
  <c r="AK1156" i="2"/>
  <c r="O1162" i="2"/>
  <c r="P1162" i="2" s="1"/>
  <c r="Q1162" i="2" s="1"/>
  <c r="R1162" i="2" s="1"/>
  <c r="S1162" i="2" s="1"/>
  <c r="U1162" i="2" s="1"/>
  <c r="V1162" i="2" s="1"/>
  <c r="T1162" i="2"/>
  <c r="AT1152" i="2"/>
  <c r="AX1152" i="2" s="1"/>
  <c r="AO1152" i="2"/>
  <c r="AP1152" i="2" s="1"/>
  <c r="AQ1152" i="2" s="1"/>
  <c r="AR1152" i="2" s="1"/>
  <c r="AS1152" i="2" s="1"/>
  <c r="X1160" i="2"/>
  <c r="W1160" i="2"/>
  <c r="AK1158" i="2"/>
  <c r="BA1158" i="2"/>
  <c r="AJ1158" i="2"/>
  <c r="T1161" i="2"/>
  <c r="O1161" i="2"/>
  <c r="P1161" i="2" s="1"/>
  <c r="Q1161" i="2" s="1"/>
  <c r="R1161" i="2" s="1"/>
  <c r="S1161" i="2" s="1"/>
  <c r="U1161" i="2" s="1"/>
  <c r="V1161" i="2" s="1"/>
  <c r="M1163" i="2"/>
  <c r="N1163" i="2"/>
  <c r="AT1153" i="2"/>
  <c r="AX1153" i="2" s="1"/>
  <c r="AO1153" i="2"/>
  <c r="AP1153" i="2" s="1"/>
  <c r="AQ1153" i="2" s="1"/>
  <c r="AR1153" i="2" s="1"/>
  <c r="AS1153" i="2" s="1"/>
  <c r="AT1155" i="2"/>
  <c r="AX1155" i="2" s="1"/>
  <c r="AO1155" i="2"/>
  <c r="AP1155" i="2" s="1"/>
  <c r="AQ1155" i="2" s="1"/>
  <c r="AR1155" i="2" s="1"/>
  <c r="AS1155" i="2" s="1"/>
  <c r="B1165" i="2"/>
  <c r="C1165" i="2" s="1"/>
  <c r="D1165" i="2" s="1"/>
  <c r="E1165" i="2" s="1"/>
  <c r="F1165" i="2" s="1"/>
  <c r="G1165" i="2" s="1"/>
  <c r="H1165" i="2" s="1"/>
  <c r="I1165" i="2" s="1"/>
  <c r="A1166" i="2"/>
  <c r="AH1157" i="2"/>
  <c r="AI1157" i="2" s="1"/>
  <c r="K1235" i="1"/>
  <c r="I1235" i="1"/>
  <c r="J1235" i="1"/>
  <c r="G1236" i="1"/>
  <c r="H1235" i="1"/>
  <c r="Z1159" i="2" l="1"/>
  <c r="AZ1154" i="2"/>
  <c r="AN1154" i="2"/>
  <c r="W1161" i="2"/>
  <c r="X1161" i="2"/>
  <c r="K1165" i="2"/>
  <c r="J1165" i="2"/>
  <c r="T1163" i="2"/>
  <c r="O1163" i="2"/>
  <c r="P1163" i="2" s="1"/>
  <c r="Q1163" i="2" s="1"/>
  <c r="R1163" i="2" s="1"/>
  <c r="S1163" i="2" s="1"/>
  <c r="W1162" i="2"/>
  <c r="X1162" i="2"/>
  <c r="L1164" i="2"/>
  <c r="AJ1157" i="2"/>
  <c r="BA1157" i="2"/>
  <c r="AK1157" i="2"/>
  <c r="B1166" i="2"/>
  <c r="C1166" i="2" s="1"/>
  <c r="D1166" i="2" s="1"/>
  <c r="E1166" i="2" s="1"/>
  <c r="F1166" i="2" s="1"/>
  <c r="G1166" i="2" s="1"/>
  <c r="H1166" i="2" s="1"/>
  <c r="I1166" i="2" s="1"/>
  <c r="A1167" i="2"/>
  <c r="AY1152" i="2"/>
  <c r="AU1152" i="2"/>
  <c r="AW1152" i="2" s="1"/>
  <c r="AY1155" i="2"/>
  <c r="AU1155" i="2"/>
  <c r="AW1155" i="2" s="1"/>
  <c r="AO1154" i="2"/>
  <c r="AP1154" i="2" s="1"/>
  <c r="AQ1154" i="2" s="1"/>
  <c r="AR1154" i="2" s="1"/>
  <c r="AS1154" i="2" s="1"/>
  <c r="AT1154" i="2"/>
  <c r="AX1154" i="2" s="1"/>
  <c r="AL1158" i="2"/>
  <c r="Y1160" i="2"/>
  <c r="AL1156" i="2"/>
  <c r="AY1153" i="2"/>
  <c r="AU1153" i="2"/>
  <c r="AW1153" i="2" s="1"/>
  <c r="AG1159" i="2"/>
  <c r="AB1159" i="2"/>
  <c r="AC1159" i="2" s="1"/>
  <c r="AD1159" i="2" s="1"/>
  <c r="AE1159" i="2" s="1"/>
  <c r="AF1159" i="2" s="1"/>
  <c r="I1236" i="1"/>
  <c r="K1236" i="1"/>
  <c r="H1236" i="1"/>
  <c r="G1237" i="1"/>
  <c r="J1236" i="1"/>
  <c r="Y1161" i="2" l="1"/>
  <c r="Z1161" i="2" s="1"/>
  <c r="Y1162" i="2"/>
  <c r="AL1157" i="2"/>
  <c r="J1166" i="2"/>
  <c r="K1166" i="2"/>
  <c r="Z1160" i="2"/>
  <c r="AA1160" i="2"/>
  <c r="M1164" i="2"/>
  <c r="N1164" i="2"/>
  <c r="AY1154" i="2"/>
  <c r="AU1154" i="2"/>
  <c r="AW1154" i="2" s="1"/>
  <c r="A1168" i="2"/>
  <c r="B1167" i="2"/>
  <c r="C1167" i="2" s="1"/>
  <c r="D1167" i="2" s="1"/>
  <c r="E1167" i="2" s="1"/>
  <c r="F1167" i="2" s="1"/>
  <c r="G1167" i="2" s="1"/>
  <c r="H1167" i="2" s="1"/>
  <c r="I1167" i="2" s="1"/>
  <c r="AM1157" i="2"/>
  <c r="AZ1157" i="2"/>
  <c r="AN1157" i="2"/>
  <c r="U1163" i="2"/>
  <c r="V1163" i="2" s="1"/>
  <c r="Z1162" i="2"/>
  <c r="AA1162" i="2"/>
  <c r="AZ1156" i="2"/>
  <c r="AM1156" i="2"/>
  <c r="AN1156" i="2"/>
  <c r="AZ1158" i="2"/>
  <c r="AM1158" i="2"/>
  <c r="AN1158" i="2"/>
  <c r="AH1159" i="2"/>
  <c r="AI1159" i="2" s="1"/>
  <c r="L1165" i="2"/>
  <c r="H1237" i="1"/>
  <c r="I1237" i="1"/>
  <c r="K1237" i="1"/>
  <c r="G1238" i="1"/>
  <c r="J1237" i="1"/>
  <c r="AA1161" i="2" l="1"/>
  <c r="L1166" i="2"/>
  <c r="J1167" i="2"/>
  <c r="K1167" i="2"/>
  <c r="AB1162" i="2"/>
  <c r="AC1162" i="2" s="1"/>
  <c r="AD1162" i="2" s="1"/>
  <c r="AE1162" i="2" s="1"/>
  <c r="AF1162" i="2" s="1"/>
  <c r="AG1162" i="2"/>
  <c r="B1168" i="2"/>
  <c r="C1168" i="2" s="1"/>
  <c r="D1168" i="2" s="1"/>
  <c r="E1168" i="2" s="1"/>
  <c r="F1168" i="2" s="1"/>
  <c r="G1168" i="2" s="1"/>
  <c r="H1168" i="2" s="1"/>
  <c r="I1168" i="2" s="1"/>
  <c r="A1169" i="2"/>
  <c r="M1165" i="2"/>
  <c r="N1165" i="2"/>
  <c r="AK1159" i="2"/>
  <c r="BA1159" i="2"/>
  <c r="AJ1159" i="2"/>
  <c r="AL1159" i="2" s="1"/>
  <c r="T1164" i="2"/>
  <c r="O1164" i="2"/>
  <c r="P1164" i="2" s="1"/>
  <c r="Q1164" i="2" s="1"/>
  <c r="R1164" i="2" s="1"/>
  <c r="S1164" i="2" s="1"/>
  <c r="W1163" i="2"/>
  <c r="X1163" i="2"/>
  <c r="AO1158" i="2"/>
  <c r="AP1158" i="2" s="1"/>
  <c r="AQ1158" i="2" s="1"/>
  <c r="AR1158" i="2" s="1"/>
  <c r="AS1158" i="2" s="1"/>
  <c r="AT1158" i="2"/>
  <c r="AX1158" i="2" s="1"/>
  <c r="AB1161" i="2"/>
  <c r="AC1161" i="2" s="1"/>
  <c r="AD1161" i="2" s="1"/>
  <c r="AE1161" i="2" s="1"/>
  <c r="AF1161" i="2" s="1"/>
  <c r="AH1161" i="2" s="1"/>
  <c r="AI1161" i="2" s="1"/>
  <c r="AG1161" i="2"/>
  <c r="AT1157" i="2"/>
  <c r="AX1157" i="2" s="1"/>
  <c r="AO1157" i="2"/>
  <c r="AP1157" i="2" s="1"/>
  <c r="AQ1157" i="2" s="1"/>
  <c r="AR1157" i="2" s="1"/>
  <c r="AS1157" i="2" s="1"/>
  <c r="AB1160" i="2"/>
  <c r="AC1160" i="2" s="1"/>
  <c r="AD1160" i="2" s="1"/>
  <c r="AE1160" i="2" s="1"/>
  <c r="AF1160" i="2" s="1"/>
  <c r="AG1160" i="2"/>
  <c r="M1166" i="2"/>
  <c r="N1166" i="2"/>
  <c r="AT1156" i="2"/>
  <c r="AX1156" i="2" s="1"/>
  <c r="AO1156" i="2"/>
  <c r="AP1156" i="2" s="1"/>
  <c r="AQ1156" i="2" s="1"/>
  <c r="AR1156" i="2" s="1"/>
  <c r="AS1156" i="2" s="1"/>
  <c r="I1238" i="1"/>
  <c r="K1238" i="1"/>
  <c r="H1238" i="1"/>
  <c r="G1239" i="1"/>
  <c r="J1238" i="1"/>
  <c r="AH1160" i="2" l="1"/>
  <c r="AI1160" i="2" s="1"/>
  <c r="Y1163" i="2"/>
  <c r="AH1162" i="2"/>
  <c r="AI1162" i="2" s="1"/>
  <c r="L1167" i="2"/>
  <c r="AK1161" i="2"/>
  <c r="AJ1161" i="2"/>
  <c r="BA1161" i="2"/>
  <c r="M1167" i="2"/>
  <c r="N1167" i="2"/>
  <c r="AY1156" i="2"/>
  <c r="AU1156" i="2"/>
  <c r="AW1156" i="2" s="1"/>
  <c r="AZ1159" i="2"/>
  <c r="AM1159" i="2"/>
  <c r="AN1159" i="2"/>
  <c r="O1165" i="2"/>
  <c r="P1165" i="2" s="1"/>
  <c r="Q1165" i="2" s="1"/>
  <c r="R1165" i="2" s="1"/>
  <c r="S1165" i="2" s="1"/>
  <c r="U1165" i="2" s="1"/>
  <c r="V1165" i="2" s="1"/>
  <c r="T1165" i="2"/>
  <c r="J1168" i="2"/>
  <c r="K1168" i="2"/>
  <c r="O1166" i="2"/>
  <c r="P1166" i="2" s="1"/>
  <c r="Q1166" i="2" s="1"/>
  <c r="R1166" i="2" s="1"/>
  <c r="S1166" i="2" s="1"/>
  <c r="U1166" i="2" s="1"/>
  <c r="V1166" i="2" s="1"/>
  <c r="T1166" i="2"/>
  <c r="AY1158" i="2"/>
  <c r="AU1158" i="2"/>
  <c r="AW1158" i="2" s="1"/>
  <c r="B1169" i="2"/>
  <c r="C1169" i="2" s="1"/>
  <c r="D1169" i="2" s="1"/>
  <c r="E1169" i="2" s="1"/>
  <c r="F1169" i="2" s="1"/>
  <c r="G1169" i="2" s="1"/>
  <c r="H1169" i="2" s="1"/>
  <c r="I1169" i="2" s="1"/>
  <c r="A1170" i="2"/>
  <c r="AK1162" i="2"/>
  <c r="BA1162" i="2"/>
  <c r="AJ1162" i="2"/>
  <c r="AK1160" i="2"/>
  <c r="AJ1160" i="2"/>
  <c r="BA1160" i="2"/>
  <c r="Z1163" i="2"/>
  <c r="AA1163" i="2"/>
  <c r="AY1157" i="2"/>
  <c r="AU1157" i="2"/>
  <c r="AW1157" i="2" s="1"/>
  <c r="U1164" i="2"/>
  <c r="V1164" i="2" s="1"/>
  <c r="K1239" i="1"/>
  <c r="I1239" i="1"/>
  <c r="J1239" i="1"/>
  <c r="G1240" i="1"/>
  <c r="H1239" i="1"/>
  <c r="L1168" i="2" l="1"/>
  <c r="AL1162" i="2"/>
  <c r="K1169" i="2"/>
  <c r="J1169" i="2"/>
  <c r="M1168" i="2"/>
  <c r="N1168" i="2"/>
  <c r="AT1159" i="2"/>
  <c r="AX1159" i="2" s="1"/>
  <c r="AO1159" i="2"/>
  <c r="AP1159" i="2" s="1"/>
  <c r="AQ1159" i="2" s="1"/>
  <c r="AR1159" i="2" s="1"/>
  <c r="AS1159" i="2" s="1"/>
  <c r="X1164" i="2"/>
  <c r="W1164" i="2"/>
  <c r="AB1163" i="2"/>
  <c r="AC1163" i="2" s="1"/>
  <c r="AD1163" i="2" s="1"/>
  <c r="AE1163" i="2" s="1"/>
  <c r="AF1163" i="2" s="1"/>
  <c r="AH1163" i="2" s="1"/>
  <c r="AI1163" i="2" s="1"/>
  <c r="AG1163" i="2"/>
  <c r="AZ1162" i="2"/>
  <c r="AM1162" i="2"/>
  <c r="AN1162" i="2"/>
  <c r="AL1161" i="2"/>
  <c r="W1165" i="2"/>
  <c r="X1165" i="2"/>
  <c r="W1166" i="2"/>
  <c r="X1166" i="2"/>
  <c r="A1171" i="2"/>
  <c r="B1170" i="2"/>
  <c r="C1170" i="2" s="1"/>
  <c r="D1170" i="2" s="1"/>
  <c r="E1170" i="2" s="1"/>
  <c r="F1170" i="2" s="1"/>
  <c r="G1170" i="2" s="1"/>
  <c r="H1170" i="2" s="1"/>
  <c r="I1170" i="2" s="1"/>
  <c r="T1167" i="2"/>
  <c r="O1167" i="2"/>
  <c r="P1167" i="2" s="1"/>
  <c r="Q1167" i="2" s="1"/>
  <c r="R1167" i="2" s="1"/>
  <c r="S1167" i="2" s="1"/>
  <c r="AL1160" i="2"/>
  <c r="I1240" i="1"/>
  <c r="H1240" i="1"/>
  <c r="J1240" i="1"/>
  <c r="K1240" i="1"/>
  <c r="G1241" i="1"/>
  <c r="Y1164" i="2" l="1"/>
  <c r="Y1166" i="2"/>
  <c r="J1170" i="2"/>
  <c r="K1170" i="2"/>
  <c r="Z1166" i="2"/>
  <c r="AA1166" i="2"/>
  <c r="AZ1161" i="2"/>
  <c r="AM1161" i="2"/>
  <c r="AN1161" i="2"/>
  <c r="AZ1160" i="2"/>
  <c r="AM1160" i="2"/>
  <c r="AN1160" i="2"/>
  <c r="A1172" i="2"/>
  <c r="B1171" i="2"/>
  <c r="C1171" i="2" s="1"/>
  <c r="D1171" i="2" s="1"/>
  <c r="E1171" i="2" s="1"/>
  <c r="F1171" i="2" s="1"/>
  <c r="G1171" i="2" s="1"/>
  <c r="H1171" i="2" s="1"/>
  <c r="I1171" i="2" s="1"/>
  <c r="O1168" i="2"/>
  <c r="P1168" i="2" s="1"/>
  <c r="Q1168" i="2" s="1"/>
  <c r="R1168" i="2" s="1"/>
  <c r="S1168" i="2" s="1"/>
  <c r="T1168" i="2"/>
  <c r="U1167" i="2"/>
  <c r="V1167" i="2" s="1"/>
  <c r="L1169" i="2"/>
  <c r="Y1165" i="2"/>
  <c r="AJ1163" i="2"/>
  <c r="BA1163" i="2"/>
  <c r="AK1163" i="2"/>
  <c r="AY1159" i="2"/>
  <c r="AU1159" i="2"/>
  <c r="AW1159" i="2" s="1"/>
  <c r="AO1162" i="2"/>
  <c r="AP1162" i="2" s="1"/>
  <c r="AQ1162" i="2" s="1"/>
  <c r="AR1162" i="2" s="1"/>
  <c r="AS1162" i="2" s="1"/>
  <c r="AT1162" i="2"/>
  <c r="AX1162" i="2" s="1"/>
  <c r="Z1164" i="2"/>
  <c r="AA1164" i="2"/>
  <c r="K1241" i="1"/>
  <c r="H1241" i="1"/>
  <c r="J1241" i="1"/>
  <c r="I1241" i="1"/>
  <c r="G1242" i="1"/>
  <c r="AL1163" i="2" l="1"/>
  <c r="L1170" i="2"/>
  <c r="J1171" i="2"/>
  <c r="K1171" i="2"/>
  <c r="M1170" i="2"/>
  <c r="N1170" i="2"/>
  <c r="X1167" i="2"/>
  <c r="W1167" i="2"/>
  <c r="AO1161" i="2"/>
  <c r="AP1161" i="2" s="1"/>
  <c r="AQ1161" i="2" s="1"/>
  <c r="AR1161" i="2" s="1"/>
  <c r="AS1161" i="2" s="1"/>
  <c r="AT1161" i="2"/>
  <c r="AX1161" i="2" s="1"/>
  <c r="M1169" i="2"/>
  <c r="N1169" i="2"/>
  <c r="B1172" i="2"/>
  <c r="C1172" i="2" s="1"/>
  <c r="D1172" i="2" s="1"/>
  <c r="E1172" i="2" s="1"/>
  <c r="F1172" i="2" s="1"/>
  <c r="G1172" i="2" s="1"/>
  <c r="H1172" i="2" s="1"/>
  <c r="I1172" i="2" s="1"/>
  <c r="A1173" i="2"/>
  <c r="AG1166" i="2"/>
  <c r="AB1166" i="2"/>
  <c r="AC1166" i="2" s="1"/>
  <c r="AD1166" i="2" s="1"/>
  <c r="AE1166" i="2" s="1"/>
  <c r="AF1166" i="2" s="1"/>
  <c r="AZ1163" i="2"/>
  <c r="AM1163" i="2"/>
  <c r="AN1163" i="2"/>
  <c r="AT1160" i="2"/>
  <c r="AX1160" i="2" s="1"/>
  <c r="AO1160" i="2"/>
  <c r="AP1160" i="2" s="1"/>
  <c r="AQ1160" i="2" s="1"/>
  <c r="AR1160" i="2" s="1"/>
  <c r="AS1160" i="2" s="1"/>
  <c r="AY1162" i="2"/>
  <c r="AU1162" i="2"/>
  <c r="AW1162" i="2" s="1"/>
  <c r="AB1164" i="2"/>
  <c r="AC1164" i="2" s="1"/>
  <c r="AD1164" i="2" s="1"/>
  <c r="AE1164" i="2" s="1"/>
  <c r="AF1164" i="2" s="1"/>
  <c r="AG1164" i="2"/>
  <c r="Z1165" i="2"/>
  <c r="AA1165" i="2"/>
  <c r="U1168" i="2"/>
  <c r="V1168" i="2" s="1"/>
  <c r="H1242" i="1"/>
  <c r="K1242" i="1"/>
  <c r="I1242" i="1"/>
  <c r="G1243" i="1"/>
  <c r="J1242" i="1"/>
  <c r="AH1164" i="2" l="1"/>
  <c r="AI1164" i="2" s="1"/>
  <c r="L1171" i="2"/>
  <c r="AH1166" i="2"/>
  <c r="AI1166" i="2" s="1"/>
  <c r="AK1166" i="2" s="1"/>
  <c r="W1168" i="2"/>
  <c r="X1168" i="2"/>
  <c r="AJ1166" i="2"/>
  <c r="M1171" i="2"/>
  <c r="N1171" i="2"/>
  <c r="AY1161" i="2"/>
  <c r="AU1161" i="2"/>
  <c r="AW1161" i="2" s="1"/>
  <c r="T1170" i="2"/>
  <c r="O1170" i="2"/>
  <c r="P1170" i="2" s="1"/>
  <c r="Q1170" i="2" s="1"/>
  <c r="R1170" i="2" s="1"/>
  <c r="S1170" i="2" s="1"/>
  <c r="Y1167" i="2"/>
  <c r="AJ1164" i="2"/>
  <c r="BA1164" i="2"/>
  <c r="AK1164" i="2"/>
  <c r="J1172" i="2"/>
  <c r="K1172" i="2"/>
  <c r="O1169" i="2"/>
  <c r="P1169" i="2" s="1"/>
  <c r="Q1169" i="2" s="1"/>
  <c r="R1169" i="2" s="1"/>
  <c r="S1169" i="2" s="1"/>
  <c r="T1169" i="2"/>
  <c r="AY1160" i="2"/>
  <c r="AU1160" i="2"/>
  <c r="AW1160" i="2" s="1"/>
  <c r="AG1165" i="2"/>
  <c r="AB1165" i="2"/>
  <c r="AC1165" i="2" s="1"/>
  <c r="AD1165" i="2" s="1"/>
  <c r="AE1165" i="2" s="1"/>
  <c r="AF1165" i="2" s="1"/>
  <c r="AO1163" i="2"/>
  <c r="AP1163" i="2" s="1"/>
  <c r="AQ1163" i="2" s="1"/>
  <c r="AR1163" i="2" s="1"/>
  <c r="AS1163" i="2" s="1"/>
  <c r="AT1163" i="2"/>
  <c r="AX1163" i="2" s="1"/>
  <c r="A1174" i="2"/>
  <c r="B1173" i="2"/>
  <c r="C1173" i="2" s="1"/>
  <c r="D1173" i="2" s="1"/>
  <c r="E1173" i="2" s="1"/>
  <c r="F1173" i="2" s="1"/>
  <c r="G1173" i="2" s="1"/>
  <c r="H1173" i="2" s="1"/>
  <c r="I1173" i="2" s="1"/>
  <c r="H1243" i="1"/>
  <c r="G1244" i="1"/>
  <c r="J1243" i="1"/>
  <c r="I1243" i="1"/>
  <c r="K1243" i="1"/>
  <c r="U1169" i="2" l="1"/>
  <c r="V1169" i="2" s="1"/>
  <c r="W1169" i="2" s="1"/>
  <c r="AL1164" i="2"/>
  <c r="Y1168" i="2"/>
  <c r="AL1166" i="2"/>
  <c r="AZ1166" i="2" s="1"/>
  <c r="BA1166" i="2"/>
  <c r="K1173" i="2"/>
  <c r="J1173" i="2"/>
  <c r="AZ1164" i="2"/>
  <c r="AM1164" i="2"/>
  <c r="AN1164" i="2"/>
  <c r="Z1168" i="2"/>
  <c r="AA1168" i="2"/>
  <c r="B1174" i="2"/>
  <c r="C1174" i="2" s="1"/>
  <c r="D1174" i="2" s="1"/>
  <c r="E1174" i="2" s="1"/>
  <c r="F1174" i="2" s="1"/>
  <c r="G1174" i="2" s="1"/>
  <c r="H1174" i="2" s="1"/>
  <c r="I1174" i="2" s="1"/>
  <c r="A1175" i="2"/>
  <c r="AH1165" i="2"/>
  <c r="AI1165" i="2" s="1"/>
  <c r="U1170" i="2"/>
  <c r="V1170" i="2" s="1"/>
  <c r="X1169" i="2"/>
  <c r="T1171" i="2"/>
  <c r="O1171" i="2"/>
  <c r="P1171" i="2" s="1"/>
  <c r="Q1171" i="2" s="1"/>
  <c r="R1171" i="2" s="1"/>
  <c r="S1171" i="2" s="1"/>
  <c r="U1171" i="2" s="1"/>
  <c r="V1171" i="2" s="1"/>
  <c r="AY1163" i="2"/>
  <c r="AU1163" i="2"/>
  <c r="AW1163" i="2" s="1"/>
  <c r="Z1167" i="2"/>
  <c r="AA1167" i="2"/>
  <c r="L1172" i="2"/>
  <c r="G1245" i="1"/>
  <c r="J1244" i="1"/>
  <c r="H1244" i="1"/>
  <c r="K1244" i="1"/>
  <c r="I1244" i="1"/>
  <c r="AM1166" i="2" l="1"/>
  <c r="AN1166" i="2"/>
  <c r="Y1169" i="2"/>
  <c r="AK1165" i="2"/>
  <c r="AJ1165" i="2"/>
  <c r="BA1165" i="2"/>
  <c r="B1175" i="2"/>
  <c r="C1175" i="2" s="1"/>
  <c r="D1175" i="2" s="1"/>
  <c r="E1175" i="2" s="1"/>
  <c r="F1175" i="2" s="1"/>
  <c r="G1175" i="2" s="1"/>
  <c r="H1175" i="2" s="1"/>
  <c r="I1175" i="2" s="1"/>
  <c r="A1176" i="2"/>
  <c r="Z1169" i="2"/>
  <c r="AA1169" i="2"/>
  <c r="K1174" i="2"/>
  <c r="J1174" i="2"/>
  <c r="AB1168" i="2"/>
  <c r="AC1168" i="2" s="1"/>
  <c r="AD1168" i="2" s="1"/>
  <c r="AE1168" i="2" s="1"/>
  <c r="AF1168" i="2" s="1"/>
  <c r="AG1168" i="2"/>
  <c r="AO1166" i="2"/>
  <c r="AP1166" i="2" s="1"/>
  <c r="AQ1166" i="2" s="1"/>
  <c r="AR1166" i="2" s="1"/>
  <c r="AS1166" i="2" s="1"/>
  <c r="L1173" i="2"/>
  <c r="W1171" i="2"/>
  <c r="X1171" i="2"/>
  <c r="M1172" i="2"/>
  <c r="N1172" i="2"/>
  <c r="X1170" i="2"/>
  <c r="W1170" i="2"/>
  <c r="AB1167" i="2"/>
  <c r="AC1167" i="2" s="1"/>
  <c r="AD1167" i="2" s="1"/>
  <c r="AE1167" i="2" s="1"/>
  <c r="AF1167" i="2" s="1"/>
  <c r="AG1167" i="2"/>
  <c r="AT1164" i="2"/>
  <c r="AX1164" i="2" s="1"/>
  <c r="AO1164" i="2"/>
  <c r="AP1164" i="2" s="1"/>
  <c r="AQ1164" i="2" s="1"/>
  <c r="AR1164" i="2" s="1"/>
  <c r="AS1164" i="2" s="1"/>
  <c r="G1246" i="1"/>
  <c r="K1245" i="1"/>
  <c r="J1245" i="1"/>
  <c r="H1245" i="1"/>
  <c r="I1245" i="1"/>
  <c r="AT1166" i="2" l="1"/>
  <c r="AX1166" i="2" s="1"/>
  <c r="L1174" i="2"/>
  <c r="AH1168" i="2"/>
  <c r="AI1168" i="2" s="1"/>
  <c r="BA1168" i="2" s="1"/>
  <c r="Y1171" i="2"/>
  <c r="M1173" i="2"/>
  <c r="N1173" i="2"/>
  <c r="AG1169" i="2"/>
  <c r="AB1169" i="2"/>
  <c r="AC1169" i="2" s="1"/>
  <c r="AD1169" i="2" s="1"/>
  <c r="AE1169" i="2" s="1"/>
  <c r="AF1169" i="2" s="1"/>
  <c r="AH1169" i="2" s="1"/>
  <c r="AI1169" i="2" s="1"/>
  <c r="Z1171" i="2"/>
  <c r="AA1171" i="2"/>
  <c r="J1175" i="2"/>
  <c r="K1175" i="2"/>
  <c r="AL1165" i="2"/>
  <c r="AY1164" i="2"/>
  <c r="AU1164" i="2"/>
  <c r="AW1164" i="2" s="1"/>
  <c r="AY1166" i="2"/>
  <c r="AU1166" i="2"/>
  <c r="AW1166" i="2" s="1"/>
  <c r="Y1170" i="2"/>
  <c r="B1176" i="2"/>
  <c r="C1176" i="2"/>
  <c r="D1176" i="2" s="1"/>
  <c r="E1176" i="2" s="1"/>
  <c r="F1176" i="2" s="1"/>
  <c r="G1176" i="2" s="1"/>
  <c r="H1176" i="2" s="1"/>
  <c r="I1176" i="2" s="1"/>
  <c r="A1177" i="2"/>
  <c r="O1172" i="2"/>
  <c r="P1172" i="2" s="1"/>
  <c r="Q1172" i="2" s="1"/>
  <c r="R1172" i="2" s="1"/>
  <c r="S1172" i="2" s="1"/>
  <c r="T1172" i="2"/>
  <c r="M1174" i="2"/>
  <c r="N1174" i="2"/>
  <c r="AH1167" i="2"/>
  <c r="AI1167" i="2" s="1"/>
  <c r="I1246" i="1"/>
  <c r="H1246" i="1"/>
  <c r="K1246" i="1"/>
  <c r="J1246" i="1"/>
  <c r="G1247" i="1"/>
  <c r="U1172" i="2" l="1"/>
  <c r="V1172" i="2" s="1"/>
  <c r="AK1168" i="2"/>
  <c r="AJ1168" i="2"/>
  <c r="O1174" i="2"/>
  <c r="P1174" i="2" s="1"/>
  <c r="Q1174" i="2" s="1"/>
  <c r="R1174" i="2" s="1"/>
  <c r="S1174" i="2" s="1"/>
  <c r="T1174" i="2"/>
  <c r="AM1165" i="2"/>
  <c r="AZ1165" i="2"/>
  <c r="AN1165" i="2"/>
  <c r="AG1171" i="2"/>
  <c r="AB1171" i="2"/>
  <c r="AC1171" i="2" s="1"/>
  <c r="AD1171" i="2" s="1"/>
  <c r="AE1171" i="2" s="1"/>
  <c r="AF1171" i="2" s="1"/>
  <c r="AH1171" i="2" s="1"/>
  <c r="AI1171" i="2" s="1"/>
  <c r="T1173" i="2"/>
  <c r="O1173" i="2"/>
  <c r="P1173" i="2" s="1"/>
  <c r="Q1173" i="2" s="1"/>
  <c r="R1173" i="2" s="1"/>
  <c r="S1173" i="2" s="1"/>
  <c r="Z1170" i="2"/>
  <c r="AA1170" i="2"/>
  <c r="X1172" i="2"/>
  <c r="W1172" i="2"/>
  <c r="J1176" i="2"/>
  <c r="K1176" i="2"/>
  <c r="L1175" i="2"/>
  <c r="AK1167" i="2"/>
  <c r="BA1167" i="2"/>
  <c r="AJ1167" i="2"/>
  <c r="A1178" i="2"/>
  <c r="B1177" i="2"/>
  <c r="C1177" i="2" s="1"/>
  <c r="D1177" i="2" s="1"/>
  <c r="E1177" i="2" s="1"/>
  <c r="F1177" i="2" s="1"/>
  <c r="G1177" i="2" s="1"/>
  <c r="H1177" i="2" s="1"/>
  <c r="I1177" i="2" s="1"/>
  <c r="BA1169" i="2"/>
  <c r="AJ1169" i="2"/>
  <c r="AK1169" i="2"/>
  <c r="AL1168" i="2"/>
  <c r="G1248" i="1"/>
  <c r="H1247" i="1"/>
  <c r="J1247" i="1"/>
  <c r="K1247" i="1"/>
  <c r="I1247" i="1"/>
  <c r="U1173" i="2" l="1"/>
  <c r="V1173" i="2" s="1"/>
  <c r="Y1172" i="2"/>
  <c r="U1174" i="2"/>
  <c r="V1174" i="2" s="1"/>
  <c r="X1174" i="2" s="1"/>
  <c r="K1177" i="2"/>
  <c r="J1177" i="2"/>
  <c r="AG1170" i="2"/>
  <c r="AB1170" i="2"/>
  <c r="AC1170" i="2" s="1"/>
  <c r="AD1170" i="2" s="1"/>
  <c r="AE1170" i="2" s="1"/>
  <c r="AF1170" i="2" s="1"/>
  <c r="AL1169" i="2"/>
  <c r="L1176" i="2"/>
  <c r="X1173" i="2"/>
  <c r="W1173" i="2"/>
  <c r="AJ1171" i="2"/>
  <c r="AK1171" i="2"/>
  <c r="BA1171" i="2"/>
  <c r="AO1165" i="2"/>
  <c r="AP1165" i="2" s="1"/>
  <c r="AQ1165" i="2" s="1"/>
  <c r="AR1165" i="2" s="1"/>
  <c r="AS1165" i="2" s="1"/>
  <c r="AT1165" i="2"/>
  <c r="AX1165" i="2" s="1"/>
  <c r="AL1167" i="2"/>
  <c r="Z1172" i="2"/>
  <c r="AA1172" i="2"/>
  <c r="AM1168" i="2"/>
  <c r="AZ1168" i="2"/>
  <c r="AN1168" i="2"/>
  <c r="B1178" i="2"/>
  <c r="C1178" i="2" s="1"/>
  <c r="D1178" i="2" s="1"/>
  <c r="E1178" i="2" s="1"/>
  <c r="F1178" i="2" s="1"/>
  <c r="G1178" i="2" s="1"/>
  <c r="H1178" i="2" s="1"/>
  <c r="I1178" i="2" s="1"/>
  <c r="A1179" i="2"/>
  <c r="M1175" i="2"/>
  <c r="N1175" i="2"/>
  <c r="I1248" i="1"/>
  <c r="G1249" i="1"/>
  <c r="K1248" i="1"/>
  <c r="H1248" i="1"/>
  <c r="J1248" i="1"/>
  <c r="W1174" i="2" l="1"/>
  <c r="Y1174" i="2" s="1"/>
  <c r="AL1171" i="2"/>
  <c r="J1178" i="2"/>
  <c r="K1178" i="2"/>
  <c r="AB1172" i="2"/>
  <c r="AC1172" i="2" s="1"/>
  <c r="AD1172" i="2" s="1"/>
  <c r="AE1172" i="2" s="1"/>
  <c r="AF1172" i="2" s="1"/>
  <c r="AG1172" i="2"/>
  <c r="Y1173" i="2"/>
  <c r="AH1170" i="2"/>
  <c r="AI1170" i="2" s="1"/>
  <c r="L1177" i="2"/>
  <c r="AT1168" i="2"/>
  <c r="AX1168" i="2" s="1"/>
  <c r="AO1168" i="2"/>
  <c r="AP1168" i="2" s="1"/>
  <c r="AQ1168" i="2" s="1"/>
  <c r="AR1168" i="2" s="1"/>
  <c r="AS1168" i="2" s="1"/>
  <c r="AM1171" i="2"/>
  <c r="AZ1171" i="2"/>
  <c r="AN1171" i="2"/>
  <c r="AZ1169" i="2"/>
  <c r="AM1169" i="2"/>
  <c r="AN1169" i="2"/>
  <c r="AY1165" i="2"/>
  <c r="AU1165" i="2"/>
  <c r="AW1165" i="2" s="1"/>
  <c r="O1175" i="2"/>
  <c r="P1175" i="2" s="1"/>
  <c r="Q1175" i="2" s="1"/>
  <c r="R1175" i="2" s="1"/>
  <c r="S1175" i="2" s="1"/>
  <c r="T1175" i="2"/>
  <c r="B1179" i="2"/>
  <c r="C1179" i="2" s="1"/>
  <c r="D1179" i="2" s="1"/>
  <c r="E1179" i="2" s="1"/>
  <c r="F1179" i="2" s="1"/>
  <c r="G1179" i="2" s="1"/>
  <c r="H1179" i="2" s="1"/>
  <c r="I1179" i="2" s="1"/>
  <c r="A1180" i="2"/>
  <c r="AM1167" i="2"/>
  <c r="AZ1167" i="2"/>
  <c r="AN1167" i="2"/>
  <c r="M1176" i="2"/>
  <c r="N1176" i="2"/>
  <c r="I1249" i="1"/>
  <c r="H1249" i="1"/>
  <c r="J1249" i="1"/>
  <c r="G1250" i="1"/>
  <c r="K1249" i="1"/>
  <c r="Z1174" i="2" l="1"/>
  <c r="AA1174" i="2"/>
  <c r="U1175" i="2"/>
  <c r="V1175" i="2" s="1"/>
  <c r="L1178" i="2"/>
  <c r="M1178" i="2" s="1"/>
  <c r="AH1172" i="2"/>
  <c r="AI1172" i="2" s="1"/>
  <c r="BA1172" i="2" s="1"/>
  <c r="AY1168" i="2"/>
  <c r="AU1168" i="2"/>
  <c r="AW1168" i="2" s="1"/>
  <c r="K1179" i="2"/>
  <c r="J1179" i="2"/>
  <c r="W1175" i="2"/>
  <c r="X1175" i="2"/>
  <c r="AO1169" i="2"/>
  <c r="AP1169" i="2" s="1"/>
  <c r="AQ1169" i="2" s="1"/>
  <c r="AR1169" i="2" s="1"/>
  <c r="AS1169" i="2" s="1"/>
  <c r="AT1169" i="2"/>
  <c r="AX1169" i="2" s="1"/>
  <c r="AT1171" i="2"/>
  <c r="AX1171" i="2" s="1"/>
  <c r="AO1171" i="2"/>
  <c r="AP1171" i="2" s="1"/>
  <c r="AQ1171" i="2" s="1"/>
  <c r="AR1171" i="2" s="1"/>
  <c r="AS1171" i="2" s="1"/>
  <c r="BA1170" i="2"/>
  <c r="AK1170" i="2"/>
  <c r="AJ1170" i="2"/>
  <c r="M1177" i="2"/>
  <c r="N1177" i="2"/>
  <c r="AT1167" i="2"/>
  <c r="AX1167" i="2" s="1"/>
  <c r="AO1167" i="2"/>
  <c r="AP1167" i="2" s="1"/>
  <c r="AQ1167" i="2" s="1"/>
  <c r="AR1167" i="2" s="1"/>
  <c r="AS1167" i="2" s="1"/>
  <c r="A1181" i="2"/>
  <c r="B1180" i="2"/>
  <c r="C1180" i="2" s="1"/>
  <c r="D1180" i="2" s="1"/>
  <c r="E1180" i="2" s="1"/>
  <c r="F1180" i="2" s="1"/>
  <c r="G1180" i="2" s="1"/>
  <c r="H1180" i="2" s="1"/>
  <c r="I1180" i="2" s="1"/>
  <c r="Z1173" i="2"/>
  <c r="AA1173" i="2"/>
  <c r="AG1174" i="2"/>
  <c r="AB1174" i="2"/>
  <c r="AC1174" i="2" s="1"/>
  <c r="AD1174" i="2" s="1"/>
  <c r="AE1174" i="2" s="1"/>
  <c r="AF1174" i="2" s="1"/>
  <c r="AH1174" i="2" s="1"/>
  <c r="AI1174" i="2" s="1"/>
  <c r="T1176" i="2"/>
  <c r="O1176" i="2"/>
  <c r="P1176" i="2" s="1"/>
  <c r="Q1176" i="2" s="1"/>
  <c r="R1176" i="2" s="1"/>
  <c r="S1176" i="2" s="1"/>
  <c r="G1251" i="1"/>
  <c r="J1250" i="1"/>
  <c r="H1250" i="1"/>
  <c r="K1250" i="1"/>
  <c r="I1250" i="1"/>
  <c r="AJ1172" i="2" l="1"/>
  <c r="AK1172" i="2"/>
  <c r="N1178" i="2"/>
  <c r="U1176" i="2"/>
  <c r="V1176" i="2" s="1"/>
  <c r="X1176" i="2" s="1"/>
  <c r="AL1170" i="2"/>
  <c r="AN1170" i="2" s="1"/>
  <c r="Y1175" i="2"/>
  <c r="Z1175" i="2" s="1"/>
  <c r="J1180" i="2"/>
  <c r="K1180" i="2"/>
  <c r="AY1167" i="2"/>
  <c r="AU1167" i="2"/>
  <c r="AW1167" i="2" s="1"/>
  <c r="O1178" i="2"/>
  <c r="P1178" i="2" s="1"/>
  <c r="Q1178" i="2" s="1"/>
  <c r="R1178" i="2" s="1"/>
  <c r="S1178" i="2" s="1"/>
  <c r="U1178" i="2" s="1"/>
  <c r="V1178" i="2" s="1"/>
  <c r="T1178" i="2"/>
  <c r="AY1171" i="2"/>
  <c r="AU1171" i="2"/>
  <c r="AW1171" i="2" s="1"/>
  <c r="AM1170" i="2"/>
  <c r="AZ1170" i="2"/>
  <c r="AJ1174" i="2"/>
  <c r="BA1174" i="2"/>
  <c r="AK1174" i="2"/>
  <c r="AY1169" i="2"/>
  <c r="AU1169" i="2"/>
  <c r="AW1169" i="2" s="1"/>
  <c r="AB1173" i="2"/>
  <c r="AC1173" i="2" s="1"/>
  <c r="AD1173" i="2" s="1"/>
  <c r="AE1173" i="2" s="1"/>
  <c r="AF1173" i="2" s="1"/>
  <c r="AG1173" i="2"/>
  <c r="A1182" i="2"/>
  <c r="B1181" i="2"/>
  <c r="C1181" i="2" s="1"/>
  <c r="D1181" i="2" s="1"/>
  <c r="E1181" i="2" s="1"/>
  <c r="F1181" i="2" s="1"/>
  <c r="G1181" i="2" s="1"/>
  <c r="H1181" i="2" s="1"/>
  <c r="I1181" i="2" s="1"/>
  <c r="T1177" i="2"/>
  <c r="O1177" i="2"/>
  <c r="P1177" i="2" s="1"/>
  <c r="Q1177" i="2" s="1"/>
  <c r="R1177" i="2" s="1"/>
  <c r="S1177" i="2" s="1"/>
  <c r="U1177" i="2" s="1"/>
  <c r="V1177" i="2" s="1"/>
  <c r="AL1172" i="2"/>
  <c r="L1179" i="2"/>
  <c r="H1251" i="1"/>
  <c r="K1251" i="1"/>
  <c r="I1251" i="1"/>
  <c r="G1252" i="1"/>
  <c r="J1251" i="1"/>
  <c r="AA1175" i="2" l="1"/>
  <c r="W1176" i="2"/>
  <c r="AH1173" i="2"/>
  <c r="AI1173" i="2" s="1"/>
  <c r="BA1173" i="2" s="1"/>
  <c r="L1180" i="2"/>
  <c r="K1181" i="2"/>
  <c r="J1181" i="2"/>
  <c r="X1178" i="2"/>
  <c r="W1178" i="2"/>
  <c r="AZ1172" i="2"/>
  <c r="AM1172" i="2"/>
  <c r="AN1172" i="2"/>
  <c r="Y1176" i="2"/>
  <c r="M1180" i="2"/>
  <c r="N1180" i="2"/>
  <c r="M1179" i="2"/>
  <c r="N1179" i="2"/>
  <c r="A1183" i="2"/>
  <c r="B1182" i="2"/>
  <c r="C1182" i="2" s="1"/>
  <c r="D1182" i="2" s="1"/>
  <c r="E1182" i="2" s="1"/>
  <c r="F1182" i="2" s="1"/>
  <c r="G1182" i="2" s="1"/>
  <c r="H1182" i="2" s="1"/>
  <c r="I1182" i="2" s="1"/>
  <c r="AB1175" i="2"/>
  <c r="AC1175" i="2" s="1"/>
  <c r="AD1175" i="2" s="1"/>
  <c r="AE1175" i="2" s="1"/>
  <c r="AF1175" i="2" s="1"/>
  <c r="AH1175" i="2" s="1"/>
  <c r="AI1175" i="2" s="1"/>
  <c r="AG1175" i="2"/>
  <c r="W1177" i="2"/>
  <c r="X1177" i="2"/>
  <c r="AO1170" i="2"/>
  <c r="AP1170" i="2" s="1"/>
  <c r="AQ1170" i="2" s="1"/>
  <c r="AR1170" i="2" s="1"/>
  <c r="AS1170" i="2" s="1"/>
  <c r="AT1170" i="2"/>
  <c r="AX1170" i="2" s="1"/>
  <c r="AL1174" i="2"/>
  <c r="G1253" i="1"/>
  <c r="I1252" i="1"/>
  <c r="K1252" i="1"/>
  <c r="J1252" i="1"/>
  <c r="H1252" i="1"/>
  <c r="Y1178" i="2" l="1"/>
  <c r="AJ1173" i="2"/>
  <c r="AK1173" i="2"/>
  <c r="K1182" i="2"/>
  <c r="J1182" i="2"/>
  <c r="T1179" i="2"/>
  <c r="O1179" i="2"/>
  <c r="P1179" i="2" s="1"/>
  <c r="Q1179" i="2" s="1"/>
  <c r="R1179" i="2" s="1"/>
  <c r="S1179" i="2" s="1"/>
  <c r="U1179" i="2" s="1"/>
  <c r="V1179" i="2" s="1"/>
  <c r="AO1172" i="2"/>
  <c r="AP1172" i="2" s="1"/>
  <c r="AQ1172" i="2" s="1"/>
  <c r="AR1172" i="2" s="1"/>
  <c r="AS1172" i="2" s="1"/>
  <c r="AT1172" i="2"/>
  <c r="AX1172" i="2" s="1"/>
  <c r="L1181" i="2"/>
  <c r="AY1170" i="2"/>
  <c r="AU1170" i="2"/>
  <c r="AW1170" i="2" s="1"/>
  <c r="AM1174" i="2"/>
  <c r="AZ1174" i="2"/>
  <c r="AN1174" i="2"/>
  <c r="Y1177" i="2"/>
  <c r="AK1175" i="2"/>
  <c r="AJ1175" i="2"/>
  <c r="BA1175" i="2"/>
  <c r="B1183" i="2"/>
  <c r="C1183" i="2" s="1"/>
  <c r="D1183" i="2" s="1"/>
  <c r="E1183" i="2" s="1"/>
  <c r="F1183" i="2" s="1"/>
  <c r="G1183" i="2" s="1"/>
  <c r="H1183" i="2" s="1"/>
  <c r="I1183" i="2" s="1"/>
  <c r="A1184" i="2"/>
  <c r="T1180" i="2"/>
  <c r="O1180" i="2"/>
  <c r="P1180" i="2" s="1"/>
  <c r="Q1180" i="2" s="1"/>
  <c r="R1180" i="2" s="1"/>
  <c r="S1180" i="2" s="1"/>
  <c r="Z1176" i="2"/>
  <c r="AA1176" i="2"/>
  <c r="Z1178" i="2"/>
  <c r="AA1178" i="2"/>
  <c r="I1253" i="1"/>
  <c r="H1253" i="1"/>
  <c r="K1253" i="1"/>
  <c r="J1253" i="1"/>
  <c r="G1254" i="1"/>
  <c r="AL1173" i="2" l="1"/>
  <c r="J1183" i="2"/>
  <c r="K1183" i="2"/>
  <c r="AG1178" i="2"/>
  <c r="AB1178" i="2"/>
  <c r="AC1178" i="2" s="1"/>
  <c r="AD1178" i="2" s="1"/>
  <c r="AE1178" i="2" s="1"/>
  <c r="AF1178" i="2" s="1"/>
  <c r="AH1178" i="2" s="1"/>
  <c r="AI1178" i="2" s="1"/>
  <c r="AL1175" i="2"/>
  <c r="L1182" i="2"/>
  <c r="AY1172" i="2"/>
  <c r="AU1172" i="2"/>
  <c r="AW1172" i="2" s="1"/>
  <c r="A1185" i="2"/>
  <c r="B1184" i="2"/>
  <c r="C1184" i="2" s="1"/>
  <c r="D1184" i="2" s="1"/>
  <c r="E1184" i="2" s="1"/>
  <c r="F1184" i="2" s="1"/>
  <c r="G1184" i="2" s="1"/>
  <c r="H1184" i="2" s="1"/>
  <c r="I1184" i="2" s="1"/>
  <c r="AG1176" i="2"/>
  <c r="AB1176" i="2"/>
  <c r="AC1176" i="2" s="1"/>
  <c r="AD1176" i="2" s="1"/>
  <c r="AE1176" i="2" s="1"/>
  <c r="AF1176" i="2" s="1"/>
  <c r="M1181" i="2"/>
  <c r="N1181" i="2"/>
  <c r="U1180" i="2"/>
  <c r="V1180" i="2" s="1"/>
  <c r="AO1174" i="2"/>
  <c r="AP1174" i="2" s="1"/>
  <c r="AQ1174" i="2" s="1"/>
  <c r="AR1174" i="2" s="1"/>
  <c r="AS1174" i="2" s="1"/>
  <c r="AT1174" i="2"/>
  <c r="AX1174" i="2" s="1"/>
  <c r="Z1177" i="2"/>
  <c r="AA1177" i="2"/>
  <c r="W1179" i="2"/>
  <c r="X1179" i="2"/>
  <c r="J1254" i="1"/>
  <c r="H1254" i="1"/>
  <c r="K1254" i="1"/>
  <c r="G1255" i="1"/>
  <c r="I1254" i="1"/>
  <c r="AH1176" i="2" l="1"/>
  <c r="AI1176" i="2" s="1"/>
  <c r="Y1179" i="2"/>
  <c r="L1183" i="2"/>
  <c r="N1183" i="2" s="1"/>
  <c r="AN1173" i="2"/>
  <c r="AZ1173" i="2"/>
  <c r="AM1173" i="2"/>
  <c r="AY1174" i="2"/>
  <c r="AU1174" i="2"/>
  <c r="AW1174" i="2" s="1"/>
  <c r="T1181" i="2"/>
  <c r="O1181" i="2"/>
  <c r="P1181" i="2" s="1"/>
  <c r="Q1181" i="2" s="1"/>
  <c r="R1181" i="2" s="1"/>
  <c r="S1181" i="2" s="1"/>
  <c r="AK1176" i="2"/>
  <c r="BA1176" i="2"/>
  <c r="AJ1176" i="2"/>
  <c r="J1184" i="2"/>
  <c r="K1184" i="2"/>
  <c r="M1183" i="2"/>
  <c r="AB1177" i="2"/>
  <c r="AC1177" i="2" s="1"/>
  <c r="AD1177" i="2" s="1"/>
  <c r="AE1177" i="2" s="1"/>
  <c r="AF1177" i="2" s="1"/>
  <c r="AG1177" i="2"/>
  <c r="B1185" i="2"/>
  <c r="C1185" i="2" s="1"/>
  <c r="D1185" i="2" s="1"/>
  <c r="E1185" i="2" s="1"/>
  <c r="F1185" i="2" s="1"/>
  <c r="G1185" i="2" s="1"/>
  <c r="H1185" i="2" s="1"/>
  <c r="I1185" i="2" s="1"/>
  <c r="A1186" i="2"/>
  <c r="AZ1175" i="2"/>
  <c r="AM1175" i="2"/>
  <c r="AN1175" i="2"/>
  <c r="Z1179" i="2"/>
  <c r="AA1179" i="2"/>
  <c r="W1180" i="2"/>
  <c r="X1180" i="2"/>
  <c r="M1182" i="2"/>
  <c r="N1182" i="2"/>
  <c r="AK1178" i="2"/>
  <c r="BA1178" i="2"/>
  <c r="AJ1178" i="2"/>
  <c r="H1255" i="1"/>
  <c r="I1255" i="1"/>
  <c r="J1255" i="1"/>
  <c r="K1255" i="1"/>
  <c r="G1256" i="1"/>
  <c r="AL1176" i="2" l="1"/>
  <c r="AH1177" i="2"/>
  <c r="AI1177" i="2" s="1"/>
  <c r="BA1177" i="2" s="1"/>
  <c r="L1184" i="2"/>
  <c r="AO1173" i="2"/>
  <c r="AP1173" i="2" s="1"/>
  <c r="AQ1173" i="2" s="1"/>
  <c r="AR1173" i="2" s="1"/>
  <c r="AS1173" i="2" s="1"/>
  <c r="AT1173" i="2"/>
  <c r="AX1173" i="2" s="1"/>
  <c r="Y1180" i="2"/>
  <c r="Z1180" i="2" s="1"/>
  <c r="AO1175" i="2"/>
  <c r="AP1175" i="2" s="1"/>
  <c r="AQ1175" i="2" s="1"/>
  <c r="AR1175" i="2" s="1"/>
  <c r="AS1175" i="2" s="1"/>
  <c r="AT1175" i="2"/>
  <c r="AX1175" i="2" s="1"/>
  <c r="J1185" i="2"/>
  <c r="K1185" i="2"/>
  <c r="M1184" i="2"/>
  <c r="N1184" i="2"/>
  <c r="U1181" i="2"/>
  <c r="V1181" i="2" s="1"/>
  <c r="A1187" i="2"/>
  <c r="B1186" i="2"/>
  <c r="C1186" i="2" s="1"/>
  <c r="D1186" i="2" s="1"/>
  <c r="E1186" i="2" s="1"/>
  <c r="F1186" i="2" s="1"/>
  <c r="G1186" i="2" s="1"/>
  <c r="H1186" i="2" s="1"/>
  <c r="I1186" i="2" s="1"/>
  <c r="AJ1177" i="2"/>
  <c r="AM1176" i="2"/>
  <c r="AZ1176" i="2"/>
  <c r="AN1176" i="2"/>
  <c r="T1182" i="2"/>
  <c r="O1182" i="2"/>
  <c r="P1182" i="2" s="1"/>
  <c r="Q1182" i="2" s="1"/>
  <c r="R1182" i="2" s="1"/>
  <c r="S1182" i="2" s="1"/>
  <c r="AG1179" i="2"/>
  <c r="AB1179" i="2"/>
  <c r="AC1179" i="2" s="1"/>
  <c r="AD1179" i="2" s="1"/>
  <c r="AE1179" i="2" s="1"/>
  <c r="AF1179" i="2" s="1"/>
  <c r="O1183" i="2"/>
  <c r="P1183" i="2" s="1"/>
  <c r="Q1183" i="2" s="1"/>
  <c r="R1183" i="2" s="1"/>
  <c r="S1183" i="2" s="1"/>
  <c r="U1183" i="2" s="1"/>
  <c r="V1183" i="2" s="1"/>
  <c r="T1183" i="2"/>
  <c r="AL1178" i="2"/>
  <c r="H1256" i="1"/>
  <c r="J1256" i="1"/>
  <c r="K1256" i="1"/>
  <c r="I1256" i="1"/>
  <c r="G1257" i="1"/>
  <c r="AK1177" i="2" l="1"/>
  <c r="AL1177" i="2" s="1"/>
  <c r="AA1180" i="2"/>
  <c r="AG1180" i="2" s="1"/>
  <c r="L1185" i="2"/>
  <c r="AY1173" i="2"/>
  <c r="AU1173" i="2"/>
  <c r="AW1173" i="2" s="1"/>
  <c r="K1186" i="2"/>
  <c r="J1186" i="2"/>
  <c r="M1185" i="2"/>
  <c r="N1185" i="2"/>
  <c r="AT1176" i="2"/>
  <c r="AX1176" i="2" s="1"/>
  <c r="AO1176" i="2"/>
  <c r="AP1176" i="2" s="1"/>
  <c r="AQ1176" i="2" s="1"/>
  <c r="AR1176" i="2" s="1"/>
  <c r="AS1176" i="2" s="1"/>
  <c r="A1188" i="2"/>
  <c r="B1187" i="2"/>
  <c r="C1187" i="2" s="1"/>
  <c r="D1187" i="2" s="1"/>
  <c r="E1187" i="2" s="1"/>
  <c r="F1187" i="2" s="1"/>
  <c r="G1187" i="2" s="1"/>
  <c r="H1187" i="2" s="1"/>
  <c r="I1187" i="2" s="1"/>
  <c r="U1182" i="2"/>
  <c r="V1182" i="2" s="1"/>
  <c r="W1183" i="2"/>
  <c r="X1183" i="2"/>
  <c r="O1184" i="2"/>
  <c r="P1184" i="2" s="1"/>
  <c r="Q1184" i="2" s="1"/>
  <c r="R1184" i="2" s="1"/>
  <c r="S1184" i="2" s="1"/>
  <c r="T1184" i="2"/>
  <c r="AY1175" i="2"/>
  <c r="AU1175" i="2"/>
  <c r="AW1175" i="2" s="1"/>
  <c r="X1181" i="2"/>
  <c r="W1181" i="2"/>
  <c r="AM1178" i="2"/>
  <c r="AZ1178" i="2"/>
  <c r="AN1178" i="2"/>
  <c r="AH1179" i="2"/>
  <c r="AI1179" i="2" s="1"/>
  <c r="I1257" i="1"/>
  <c r="K1257" i="1"/>
  <c r="G1258" i="1"/>
  <c r="H1257" i="1"/>
  <c r="J1257" i="1"/>
  <c r="AN1177" i="2" l="1"/>
  <c r="AM1177" i="2"/>
  <c r="AO1177" i="2" s="1"/>
  <c r="AP1177" i="2" s="1"/>
  <c r="AQ1177" i="2" s="1"/>
  <c r="AR1177" i="2" s="1"/>
  <c r="AS1177" i="2" s="1"/>
  <c r="AZ1177" i="2"/>
  <c r="AB1180" i="2"/>
  <c r="AC1180" i="2" s="1"/>
  <c r="AD1180" i="2" s="1"/>
  <c r="AE1180" i="2" s="1"/>
  <c r="AF1180" i="2" s="1"/>
  <c r="Y1181" i="2"/>
  <c r="Y1183" i="2"/>
  <c r="Z1183" i="2" s="1"/>
  <c r="Z1181" i="2"/>
  <c r="AA1181" i="2"/>
  <c r="AT1178" i="2"/>
  <c r="AX1178" i="2" s="1"/>
  <c r="AO1178" i="2"/>
  <c r="AP1178" i="2" s="1"/>
  <c r="AQ1178" i="2" s="1"/>
  <c r="AR1178" i="2" s="1"/>
  <c r="AS1178" i="2" s="1"/>
  <c r="AY1176" i="2"/>
  <c r="AU1176" i="2"/>
  <c r="AW1176" i="2" s="1"/>
  <c r="L1186" i="2"/>
  <c r="AK1179" i="2"/>
  <c r="AJ1179" i="2"/>
  <c r="BA1179" i="2"/>
  <c r="J1187" i="2"/>
  <c r="K1187" i="2"/>
  <c r="B1188" i="2"/>
  <c r="C1188" i="2" s="1"/>
  <c r="D1188" i="2" s="1"/>
  <c r="E1188" i="2" s="1"/>
  <c r="F1188" i="2" s="1"/>
  <c r="G1188" i="2" s="1"/>
  <c r="H1188" i="2" s="1"/>
  <c r="I1188" i="2" s="1"/>
  <c r="A1189" i="2"/>
  <c r="O1185" i="2"/>
  <c r="P1185" i="2" s="1"/>
  <c r="Q1185" i="2" s="1"/>
  <c r="R1185" i="2" s="1"/>
  <c r="S1185" i="2" s="1"/>
  <c r="U1185" i="2" s="1"/>
  <c r="V1185" i="2" s="1"/>
  <c r="T1185" i="2"/>
  <c r="AH1180" i="2"/>
  <c r="AI1180" i="2" s="1"/>
  <c r="W1182" i="2"/>
  <c r="X1182" i="2"/>
  <c r="U1184" i="2"/>
  <c r="V1184" i="2" s="1"/>
  <c r="J1258" i="1"/>
  <c r="H1258" i="1"/>
  <c r="I1258" i="1"/>
  <c r="K1258" i="1"/>
  <c r="G1259" i="1"/>
  <c r="AT1177" i="2" l="1"/>
  <c r="AX1177" i="2" s="1"/>
  <c r="AA1183" i="2"/>
  <c r="L1187" i="2"/>
  <c r="M1187" i="2" s="1"/>
  <c r="Y1182" i="2"/>
  <c r="K1188" i="2"/>
  <c r="J1188" i="2"/>
  <c r="Z1182" i="2"/>
  <c r="AA1182" i="2"/>
  <c r="X1185" i="2"/>
  <c r="W1185" i="2"/>
  <c r="B1189" i="2"/>
  <c r="C1189" i="2" s="1"/>
  <c r="D1189" i="2" s="1"/>
  <c r="E1189" i="2" s="1"/>
  <c r="F1189" i="2" s="1"/>
  <c r="G1189" i="2" s="1"/>
  <c r="H1189" i="2" s="1"/>
  <c r="I1189" i="2" s="1"/>
  <c r="A1190" i="2"/>
  <c r="AY1178" i="2"/>
  <c r="AU1178" i="2"/>
  <c r="AW1178" i="2" s="1"/>
  <c r="M1186" i="2"/>
  <c r="N1186" i="2"/>
  <c r="W1184" i="2"/>
  <c r="X1184" i="2"/>
  <c r="AB1183" i="2"/>
  <c r="AC1183" i="2" s="1"/>
  <c r="AD1183" i="2" s="1"/>
  <c r="AE1183" i="2" s="1"/>
  <c r="AF1183" i="2" s="1"/>
  <c r="AG1183" i="2"/>
  <c r="AL1179" i="2"/>
  <c r="AY1177" i="2"/>
  <c r="AU1177" i="2"/>
  <c r="AW1177" i="2" s="1"/>
  <c r="AB1181" i="2"/>
  <c r="AC1181" i="2" s="1"/>
  <c r="AD1181" i="2" s="1"/>
  <c r="AE1181" i="2" s="1"/>
  <c r="AF1181" i="2" s="1"/>
  <c r="AH1181" i="2" s="1"/>
  <c r="AI1181" i="2" s="1"/>
  <c r="AG1181" i="2"/>
  <c r="AK1180" i="2"/>
  <c r="AJ1180" i="2"/>
  <c r="BA1180" i="2"/>
  <c r="I1259" i="1"/>
  <c r="K1259" i="1"/>
  <c r="H1259" i="1"/>
  <c r="G1260" i="1"/>
  <c r="J1259" i="1"/>
  <c r="N1187" i="2" l="1"/>
  <c r="AL1180" i="2"/>
  <c r="AK1181" i="2"/>
  <c r="BA1181" i="2"/>
  <c r="AJ1181" i="2"/>
  <c r="AZ1179" i="2"/>
  <c r="AM1179" i="2"/>
  <c r="AN1179" i="2"/>
  <c r="T1187" i="2"/>
  <c r="O1187" i="2"/>
  <c r="P1187" i="2" s="1"/>
  <c r="Q1187" i="2" s="1"/>
  <c r="R1187" i="2" s="1"/>
  <c r="S1187" i="2" s="1"/>
  <c r="T1186" i="2"/>
  <c r="O1186" i="2"/>
  <c r="P1186" i="2" s="1"/>
  <c r="Q1186" i="2" s="1"/>
  <c r="R1186" i="2" s="1"/>
  <c r="S1186" i="2" s="1"/>
  <c r="Y1185" i="2"/>
  <c r="L1188" i="2"/>
  <c r="J1189" i="2"/>
  <c r="K1189" i="2"/>
  <c r="AB1182" i="2"/>
  <c r="AC1182" i="2" s="1"/>
  <c r="AD1182" i="2" s="1"/>
  <c r="AE1182" i="2" s="1"/>
  <c r="AF1182" i="2" s="1"/>
  <c r="AG1182" i="2"/>
  <c r="AZ1180" i="2"/>
  <c r="AM1180" i="2"/>
  <c r="AN1180" i="2"/>
  <c r="A1191" i="2"/>
  <c r="B1190" i="2"/>
  <c r="C1190" i="2" s="1"/>
  <c r="D1190" i="2" s="1"/>
  <c r="E1190" i="2" s="1"/>
  <c r="F1190" i="2" s="1"/>
  <c r="G1190" i="2" s="1"/>
  <c r="H1190" i="2" s="1"/>
  <c r="I1190" i="2" s="1"/>
  <c r="AH1183" i="2"/>
  <c r="AI1183" i="2" s="1"/>
  <c r="Y1184" i="2"/>
  <c r="I1260" i="1"/>
  <c r="H1260" i="1"/>
  <c r="J1260" i="1"/>
  <c r="G1261" i="1"/>
  <c r="K1260" i="1"/>
  <c r="L1189" i="2" l="1"/>
  <c r="AH1182" i="2"/>
  <c r="AI1182" i="2" s="1"/>
  <c r="AK1182" i="2" s="1"/>
  <c r="K1190" i="2"/>
  <c r="J1190" i="2"/>
  <c r="M1189" i="2"/>
  <c r="N1189" i="2"/>
  <c r="Z1184" i="2"/>
  <c r="AA1184" i="2"/>
  <c r="AO1180" i="2"/>
  <c r="AP1180" i="2" s="1"/>
  <c r="AQ1180" i="2" s="1"/>
  <c r="AR1180" i="2" s="1"/>
  <c r="AS1180" i="2" s="1"/>
  <c r="AT1180" i="2"/>
  <c r="AX1180" i="2" s="1"/>
  <c r="U1186" i="2"/>
  <c r="V1186" i="2" s="1"/>
  <c r="BA1183" i="2"/>
  <c r="AK1183" i="2"/>
  <c r="AJ1183" i="2"/>
  <c r="AJ1182" i="2"/>
  <c r="BA1182" i="2"/>
  <c r="Z1185" i="2"/>
  <c r="AA1185" i="2"/>
  <c r="AL1181" i="2"/>
  <c r="AT1179" i="2"/>
  <c r="AX1179" i="2" s="1"/>
  <c r="AO1179" i="2"/>
  <c r="AP1179" i="2" s="1"/>
  <c r="AQ1179" i="2" s="1"/>
  <c r="AR1179" i="2" s="1"/>
  <c r="AS1179" i="2" s="1"/>
  <c r="A1192" i="2"/>
  <c r="B1191" i="2"/>
  <c r="C1191" i="2" s="1"/>
  <c r="D1191" i="2" s="1"/>
  <c r="E1191" i="2" s="1"/>
  <c r="F1191" i="2" s="1"/>
  <c r="G1191" i="2" s="1"/>
  <c r="H1191" i="2" s="1"/>
  <c r="I1191" i="2" s="1"/>
  <c r="M1188" i="2"/>
  <c r="N1188" i="2"/>
  <c r="U1187" i="2"/>
  <c r="V1187" i="2" s="1"/>
  <c r="G1262" i="1"/>
  <c r="I1261" i="1"/>
  <c r="K1261" i="1"/>
  <c r="H1261" i="1"/>
  <c r="J1261" i="1"/>
  <c r="AL1182" i="2" l="1"/>
  <c r="J1191" i="2"/>
  <c r="K1191" i="2"/>
  <c r="AM1182" i="2"/>
  <c r="AZ1182" i="2"/>
  <c r="AN1182" i="2"/>
  <c r="W1186" i="2"/>
  <c r="X1186" i="2"/>
  <c r="AB1184" i="2"/>
  <c r="AC1184" i="2" s="1"/>
  <c r="AD1184" i="2" s="1"/>
  <c r="AE1184" i="2" s="1"/>
  <c r="AF1184" i="2" s="1"/>
  <c r="AG1184" i="2"/>
  <c r="O1188" i="2"/>
  <c r="P1188" i="2" s="1"/>
  <c r="Q1188" i="2" s="1"/>
  <c r="R1188" i="2" s="1"/>
  <c r="S1188" i="2" s="1"/>
  <c r="U1188" i="2" s="1"/>
  <c r="V1188" i="2" s="1"/>
  <c r="T1188" i="2"/>
  <c r="B1192" i="2"/>
  <c r="C1192" i="2" s="1"/>
  <c r="D1192" i="2" s="1"/>
  <c r="E1192" i="2" s="1"/>
  <c r="F1192" i="2" s="1"/>
  <c r="G1192" i="2" s="1"/>
  <c r="H1192" i="2" s="1"/>
  <c r="I1192" i="2" s="1"/>
  <c r="A1193" i="2"/>
  <c r="AZ1181" i="2"/>
  <c r="AM1181" i="2"/>
  <c r="AN1181" i="2"/>
  <c r="L1190" i="2"/>
  <c r="AY1180" i="2"/>
  <c r="AU1180" i="2"/>
  <c r="AW1180" i="2" s="1"/>
  <c r="T1189" i="2"/>
  <c r="O1189" i="2"/>
  <c r="P1189" i="2" s="1"/>
  <c r="Q1189" i="2" s="1"/>
  <c r="R1189" i="2" s="1"/>
  <c r="S1189" i="2" s="1"/>
  <c r="U1189" i="2" s="1"/>
  <c r="V1189" i="2" s="1"/>
  <c r="W1187" i="2"/>
  <c r="X1187" i="2"/>
  <c r="AY1179" i="2"/>
  <c r="AU1179" i="2"/>
  <c r="AW1179" i="2" s="1"/>
  <c r="AG1185" i="2"/>
  <c r="AB1185" i="2"/>
  <c r="AC1185" i="2" s="1"/>
  <c r="AD1185" i="2" s="1"/>
  <c r="AE1185" i="2" s="1"/>
  <c r="AF1185" i="2" s="1"/>
  <c r="AL1183" i="2"/>
  <c r="G1263" i="1"/>
  <c r="H1262" i="1"/>
  <c r="J1262" i="1"/>
  <c r="I1262" i="1"/>
  <c r="K1262" i="1"/>
  <c r="L1191" i="2" l="1"/>
  <c r="Y1187" i="2"/>
  <c r="Y1186" i="2"/>
  <c r="J1192" i="2"/>
  <c r="K1192" i="2"/>
  <c r="Z1187" i="2"/>
  <c r="AA1187" i="2"/>
  <c r="M1191" i="2"/>
  <c r="N1191" i="2"/>
  <c r="X1188" i="2"/>
  <c r="W1188" i="2"/>
  <c r="Z1186" i="2"/>
  <c r="AA1186" i="2"/>
  <c r="AT1181" i="2"/>
  <c r="AX1181" i="2" s="1"/>
  <c r="AO1181" i="2"/>
  <c r="AP1181" i="2" s="1"/>
  <c r="AQ1181" i="2" s="1"/>
  <c r="AR1181" i="2" s="1"/>
  <c r="AS1181" i="2" s="1"/>
  <c r="C1193" i="2"/>
  <c r="D1193" i="2" s="1"/>
  <c r="E1193" i="2" s="1"/>
  <c r="F1193" i="2" s="1"/>
  <c r="G1193" i="2" s="1"/>
  <c r="H1193" i="2" s="1"/>
  <c r="I1193" i="2" s="1"/>
  <c r="B1193" i="2"/>
  <c r="A1194" i="2"/>
  <c r="AM1183" i="2"/>
  <c r="AZ1183" i="2"/>
  <c r="AN1183" i="2"/>
  <c r="AO1182" i="2"/>
  <c r="AP1182" i="2" s="1"/>
  <c r="AQ1182" i="2" s="1"/>
  <c r="AR1182" i="2" s="1"/>
  <c r="AS1182" i="2" s="1"/>
  <c r="AT1182" i="2"/>
  <c r="AX1182" i="2" s="1"/>
  <c r="AH1185" i="2"/>
  <c r="AI1185" i="2" s="1"/>
  <c r="X1189" i="2"/>
  <c r="W1189" i="2"/>
  <c r="M1190" i="2"/>
  <c r="N1190" i="2"/>
  <c r="AH1184" i="2"/>
  <c r="AI1184" i="2" s="1"/>
  <c r="I1263" i="1"/>
  <c r="K1263" i="1"/>
  <c r="H1263" i="1"/>
  <c r="G1264" i="1"/>
  <c r="J1263" i="1"/>
  <c r="Y1188" i="2" l="1"/>
  <c r="L1192" i="2"/>
  <c r="K1193" i="2"/>
  <c r="J1193" i="2"/>
  <c r="AG1186" i="2"/>
  <c r="AB1186" i="2"/>
  <c r="AC1186" i="2" s="1"/>
  <c r="AD1186" i="2" s="1"/>
  <c r="AE1186" i="2" s="1"/>
  <c r="AF1186" i="2" s="1"/>
  <c r="T1191" i="2"/>
  <c r="O1191" i="2"/>
  <c r="P1191" i="2" s="1"/>
  <c r="Q1191" i="2" s="1"/>
  <c r="R1191" i="2" s="1"/>
  <c r="S1191" i="2" s="1"/>
  <c r="AY1182" i="2"/>
  <c r="AU1182" i="2"/>
  <c r="AW1182" i="2" s="1"/>
  <c r="Y1189" i="2"/>
  <c r="M1192" i="2"/>
  <c r="N1192" i="2"/>
  <c r="O1190" i="2"/>
  <c r="P1190" i="2" s="1"/>
  <c r="Q1190" i="2" s="1"/>
  <c r="R1190" i="2" s="1"/>
  <c r="S1190" i="2" s="1"/>
  <c r="T1190" i="2"/>
  <c r="AO1183" i="2"/>
  <c r="AP1183" i="2" s="1"/>
  <c r="AQ1183" i="2" s="1"/>
  <c r="AR1183" i="2" s="1"/>
  <c r="AS1183" i="2" s="1"/>
  <c r="AT1183" i="2"/>
  <c r="AX1183" i="2" s="1"/>
  <c r="B1194" i="2"/>
  <c r="C1194" i="2" s="1"/>
  <c r="D1194" i="2" s="1"/>
  <c r="E1194" i="2" s="1"/>
  <c r="F1194" i="2" s="1"/>
  <c r="G1194" i="2" s="1"/>
  <c r="H1194" i="2" s="1"/>
  <c r="I1194" i="2" s="1"/>
  <c r="A1195" i="2"/>
  <c r="AB1187" i="2"/>
  <c r="AC1187" i="2" s="1"/>
  <c r="AD1187" i="2" s="1"/>
  <c r="AE1187" i="2" s="1"/>
  <c r="AF1187" i="2" s="1"/>
  <c r="AG1187" i="2"/>
  <c r="AJ1184" i="2"/>
  <c r="AK1184" i="2"/>
  <c r="BA1184" i="2"/>
  <c r="BA1185" i="2"/>
  <c r="AJ1185" i="2"/>
  <c r="AK1185" i="2"/>
  <c r="AY1181" i="2"/>
  <c r="AU1181" i="2"/>
  <c r="AW1181" i="2" s="1"/>
  <c r="Z1188" i="2"/>
  <c r="AA1188" i="2"/>
  <c r="G1265" i="1"/>
  <c r="K1264" i="1"/>
  <c r="J1264" i="1"/>
  <c r="I1264" i="1"/>
  <c r="H1264" i="1"/>
  <c r="AH1187" i="2" l="1"/>
  <c r="AI1187" i="2" s="1"/>
  <c r="AH1186" i="2"/>
  <c r="AI1186" i="2" s="1"/>
  <c r="J1194" i="2"/>
  <c r="K1194" i="2"/>
  <c r="Z1189" i="2"/>
  <c r="AA1189" i="2"/>
  <c r="AY1183" i="2"/>
  <c r="AU1183" i="2"/>
  <c r="AW1183" i="2" s="1"/>
  <c r="T1192" i="2"/>
  <c r="O1192" i="2"/>
  <c r="P1192" i="2" s="1"/>
  <c r="Q1192" i="2" s="1"/>
  <c r="R1192" i="2" s="1"/>
  <c r="S1192" i="2" s="1"/>
  <c r="U1192" i="2" s="1"/>
  <c r="V1192" i="2" s="1"/>
  <c r="U1191" i="2"/>
  <c r="V1191" i="2" s="1"/>
  <c r="L1193" i="2"/>
  <c r="BA1187" i="2"/>
  <c r="AJ1187" i="2"/>
  <c r="AK1187" i="2"/>
  <c r="B1195" i="2"/>
  <c r="C1195" i="2" s="1"/>
  <c r="D1195" i="2" s="1"/>
  <c r="E1195" i="2" s="1"/>
  <c r="F1195" i="2" s="1"/>
  <c r="G1195" i="2" s="1"/>
  <c r="H1195" i="2" s="1"/>
  <c r="I1195" i="2" s="1"/>
  <c r="A1196" i="2"/>
  <c r="AB1188" i="2"/>
  <c r="AC1188" i="2" s="1"/>
  <c r="AD1188" i="2" s="1"/>
  <c r="AE1188" i="2" s="1"/>
  <c r="AF1188" i="2" s="1"/>
  <c r="AG1188" i="2"/>
  <c r="AL1185" i="2"/>
  <c r="AL1184" i="2"/>
  <c r="AK1186" i="2"/>
  <c r="BA1186" i="2"/>
  <c r="AJ1186" i="2"/>
  <c r="U1190" i="2"/>
  <c r="V1190" i="2" s="1"/>
  <c r="J1265" i="1"/>
  <c r="K1265" i="1"/>
  <c r="H1265" i="1"/>
  <c r="G1266" i="1"/>
  <c r="I1265" i="1"/>
  <c r="AL1187" i="2" l="1"/>
  <c r="AL1186" i="2"/>
  <c r="AZ1186" i="2" s="1"/>
  <c r="L1194" i="2"/>
  <c r="M1194" i="2" s="1"/>
  <c r="J1195" i="2"/>
  <c r="K1195" i="2"/>
  <c r="M1193" i="2"/>
  <c r="N1193" i="2"/>
  <c r="B1196" i="2"/>
  <c r="C1196" i="2" s="1"/>
  <c r="D1196" i="2" s="1"/>
  <c r="E1196" i="2" s="1"/>
  <c r="F1196" i="2" s="1"/>
  <c r="G1196" i="2" s="1"/>
  <c r="H1196" i="2" s="1"/>
  <c r="I1196" i="2" s="1"/>
  <c r="A1197" i="2"/>
  <c r="AM1187" i="2"/>
  <c r="AZ1187" i="2"/>
  <c r="AN1187" i="2"/>
  <c r="AM1186" i="2"/>
  <c r="AN1186" i="2"/>
  <c r="AZ1185" i="2"/>
  <c r="AM1185" i="2"/>
  <c r="AN1185" i="2"/>
  <c r="W1191" i="2"/>
  <c r="X1191" i="2"/>
  <c r="W1190" i="2"/>
  <c r="X1190" i="2"/>
  <c r="AZ1184" i="2"/>
  <c r="AM1184" i="2"/>
  <c r="AN1184" i="2"/>
  <c r="AG1189" i="2"/>
  <c r="AB1189" i="2"/>
  <c r="AC1189" i="2" s="1"/>
  <c r="AD1189" i="2" s="1"/>
  <c r="AE1189" i="2" s="1"/>
  <c r="AF1189" i="2" s="1"/>
  <c r="AH1189" i="2" s="1"/>
  <c r="AI1189" i="2" s="1"/>
  <c r="AH1188" i="2"/>
  <c r="AI1188" i="2" s="1"/>
  <c r="W1192" i="2"/>
  <c r="X1192" i="2"/>
  <c r="H1266" i="1"/>
  <c r="J1266" i="1"/>
  <c r="I1266" i="1"/>
  <c r="G1267" i="1"/>
  <c r="K1266" i="1"/>
  <c r="N1194" i="2" l="1"/>
  <c r="Y1190" i="2"/>
  <c r="L1195" i="2"/>
  <c r="M1195" i="2" s="1"/>
  <c r="Y1192" i="2"/>
  <c r="Y1191" i="2"/>
  <c r="K1196" i="2"/>
  <c r="J1196" i="2"/>
  <c r="BA1189" i="2"/>
  <c r="AK1189" i="2"/>
  <c r="AJ1189" i="2"/>
  <c r="AO1185" i="2"/>
  <c r="AP1185" i="2" s="1"/>
  <c r="AQ1185" i="2" s="1"/>
  <c r="AR1185" i="2" s="1"/>
  <c r="AS1185" i="2" s="1"/>
  <c r="AT1185" i="2"/>
  <c r="AX1185" i="2" s="1"/>
  <c r="AK1188" i="2"/>
  <c r="AJ1188" i="2"/>
  <c r="BA1188" i="2"/>
  <c r="AO1184" i="2"/>
  <c r="AP1184" i="2" s="1"/>
  <c r="AQ1184" i="2" s="1"/>
  <c r="AR1184" i="2" s="1"/>
  <c r="AS1184" i="2" s="1"/>
  <c r="AT1184" i="2"/>
  <c r="AX1184" i="2" s="1"/>
  <c r="AO1186" i="2"/>
  <c r="AP1186" i="2" s="1"/>
  <c r="AQ1186" i="2" s="1"/>
  <c r="AR1186" i="2" s="1"/>
  <c r="AS1186" i="2" s="1"/>
  <c r="AT1186" i="2"/>
  <c r="AX1186" i="2" s="1"/>
  <c r="AO1187" i="2"/>
  <c r="AP1187" i="2" s="1"/>
  <c r="AQ1187" i="2" s="1"/>
  <c r="AR1187" i="2" s="1"/>
  <c r="AS1187" i="2" s="1"/>
  <c r="AT1187" i="2"/>
  <c r="AX1187" i="2" s="1"/>
  <c r="A1198" i="2"/>
  <c r="B1197" i="2"/>
  <c r="C1197" i="2" s="1"/>
  <c r="D1197" i="2" s="1"/>
  <c r="E1197" i="2" s="1"/>
  <c r="F1197" i="2" s="1"/>
  <c r="G1197" i="2" s="1"/>
  <c r="H1197" i="2" s="1"/>
  <c r="I1197" i="2" s="1"/>
  <c r="O1194" i="2"/>
  <c r="P1194" i="2" s="1"/>
  <c r="Q1194" i="2" s="1"/>
  <c r="R1194" i="2" s="1"/>
  <c r="S1194" i="2" s="1"/>
  <c r="T1194" i="2"/>
  <c r="Z1192" i="2"/>
  <c r="AA1192" i="2"/>
  <c r="Z1190" i="2"/>
  <c r="AA1190" i="2"/>
  <c r="Z1191" i="2"/>
  <c r="AA1191" i="2"/>
  <c r="T1193" i="2"/>
  <c r="O1193" i="2"/>
  <c r="P1193" i="2" s="1"/>
  <c r="Q1193" i="2" s="1"/>
  <c r="R1193" i="2" s="1"/>
  <c r="S1193" i="2" s="1"/>
  <c r="N1195" i="2"/>
  <c r="K1267" i="1"/>
  <c r="G1268" i="1"/>
  <c r="J1267" i="1"/>
  <c r="I1267" i="1"/>
  <c r="H1267" i="1"/>
  <c r="AL1189" i="2" l="1"/>
  <c r="AL1188" i="2"/>
  <c r="U1194" i="2"/>
  <c r="V1194" i="2" s="1"/>
  <c r="X1194" i="2" s="1"/>
  <c r="J1197" i="2"/>
  <c r="K1197" i="2"/>
  <c r="AY1186" i="2"/>
  <c r="AU1186" i="2"/>
  <c r="AW1186" i="2" s="1"/>
  <c r="AY1185" i="2"/>
  <c r="AU1185" i="2"/>
  <c r="AW1185" i="2" s="1"/>
  <c r="L1196" i="2"/>
  <c r="B1198" i="2"/>
  <c r="C1198" i="2" s="1"/>
  <c r="D1198" i="2" s="1"/>
  <c r="E1198" i="2" s="1"/>
  <c r="F1198" i="2" s="1"/>
  <c r="G1198" i="2" s="1"/>
  <c r="H1198" i="2" s="1"/>
  <c r="I1198" i="2" s="1"/>
  <c r="A1199" i="2"/>
  <c r="AM1189" i="2"/>
  <c r="AZ1189" i="2"/>
  <c r="AN1189" i="2"/>
  <c r="AG1190" i="2"/>
  <c r="AB1190" i="2"/>
  <c r="AC1190" i="2" s="1"/>
  <c r="AD1190" i="2" s="1"/>
  <c r="AE1190" i="2" s="1"/>
  <c r="AF1190" i="2" s="1"/>
  <c r="AY1187" i="2"/>
  <c r="AU1187" i="2"/>
  <c r="AW1187" i="2" s="1"/>
  <c r="AY1184" i="2"/>
  <c r="AU1184" i="2"/>
  <c r="AW1184" i="2" s="1"/>
  <c r="AZ1188" i="2"/>
  <c r="AM1188" i="2"/>
  <c r="AN1188" i="2"/>
  <c r="O1195" i="2"/>
  <c r="P1195" i="2" s="1"/>
  <c r="Q1195" i="2" s="1"/>
  <c r="R1195" i="2" s="1"/>
  <c r="S1195" i="2" s="1"/>
  <c r="T1195" i="2"/>
  <c r="AG1191" i="2"/>
  <c r="AB1191" i="2"/>
  <c r="AC1191" i="2" s="1"/>
  <c r="AD1191" i="2" s="1"/>
  <c r="AE1191" i="2" s="1"/>
  <c r="AF1191" i="2" s="1"/>
  <c r="AG1192" i="2"/>
  <c r="AB1192" i="2"/>
  <c r="AC1192" i="2" s="1"/>
  <c r="AD1192" i="2" s="1"/>
  <c r="AE1192" i="2" s="1"/>
  <c r="AF1192" i="2" s="1"/>
  <c r="U1193" i="2"/>
  <c r="V1193" i="2" s="1"/>
  <c r="J1268" i="1"/>
  <c r="H1268" i="1"/>
  <c r="K1268" i="1"/>
  <c r="I1268" i="1"/>
  <c r="G1269" i="1"/>
  <c r="U1195" i="2" l="1"/>
  <c r="V1195" i="2" s="1"/>
  <c r="W1194" i="2"/>
  <c r="L1197" i="2"/>
  <c r="J1198" i="2"/>
  <c r="K1198" i="2"/>
  <c r="W1193" i="2"/>
  <c r="X1193" i="2"/>
  <c r="AT1188" i="2"/>
  <c r="AX1188" i="2" s="1"/>
  <c r="AO1188" i="2"/>
  <c r="AP1188" i="2" s="1"/>
  <c r="AQ1188" i="2" s="1"/>
  <c r="AR1188" i="2" s="1"/>
  <c r="AS1188" i="2" s="1"/>
  <c r="AH1191" i="2"/>
  <c r="AI1191" i="2" s="1"/>
  <c r="Y1194" i="2"/>
  <c r="M1196" i="2"/>
  <c r="N1196" i="2"/>
  <c r="W1195" i="2"/>
  <c r="X1195" i="2"/>
  <c r="AT1189" i="2"/>
  <c r="AX1189" i="2" s="1"/>
  <c r="AO1189" i="2"/>
  <c r="AP1189" i="2" s="1"/>
  <c r="AQ1189" i="2" s="1"/>
  <c r="AR1189" i="2" s="1"/>
  <c r="AS1189" i="2" s="1"/>
  <c r="B1199" i="2"/>
  <c r="C1199" i="2" s="1"/>
  <c r="D1199" i="2" s="1"/>
  <c r="E1199" i="2" s="1"/>
  <c r="F1199" i="2" s="1"/>
  <c r="G1199" i="2" s="1"/>
  <c r="H1199" i="2" s="1"/>
  <c r="I1199" i="2" s="1"/>
  <c r="A1200" i="2"/>
  <c r="AH1190" i="2"/>
  <c r="AI1190" i="2" s="1"/>
  <c r="M1197" i="2"/>
  <c r="N1197" i="2"/>
  <c r="AH1192" i="2"/>
  <c r="AI1192" i="2" s="1"/>
  <c r="J1269" i="1"/>
  <c r="K1269" i="1"/>
  <c r="H1269" i="1"/>
  <c r="I1269" i="1"/>
  <c r="G1270" i="1"/>
  <c r="Y1193" i="2" l="1"/>
  <c r="Y1195" i="2"/>
  <c r="L1198" i="2"/>
  <c r="O1196" i="2"/>
  <c r="P1196" i="2" s="1"/>
  <c r="Q1196" i="2" s="1"/>
  <c r="R1196" i="2" s="1"/>
  <c r="S1196" i="2" s="1"/>
  <c r="T1196" i="2"/>
  <c r="AY1189" i="2"/>
  <c r="AU1189" i="2"/>
  <c r="AW1189" i="2" s="1"/>
  <c r="AY1188" i="2"/>
  <c r="AU1188" i="2"/>
  <c r="AW1188" i="2" s="1"/>
  <c r="J1199" i="2"/>
  <c r="K1199" i="2"/>
  <c r="Z1195" i="2"/>
  <c r="AA1195" i="2"/>
  <c r="AK1191" i="2"/>
  <c r="BA1191" i="2"/>
  <c r="AJ1191" i="2"/>
  <c r="Z1193" i="2"/>
  <c r="AA1193" i="2"/>
  <c r="O1197" i="2"/>
  <c r="P1197" i="2" s="1"/>
  <c r="Q1197" i="2" s="1"/>
  <c r="R1197" i="2" s="1"/>
  <c r="S1197" i="2" s="1"/>
  <c r="T1197" i="2"/>
  <c r="M1198" i="2"/>
  <c r="N1198" i="2"/>
  <c r="BA1192" i="2"/>
  <c r="AJ1192" i="2"/>
  <c r="AK1192" i="2"/>
  <c r="AK1190" i="2"/>
  <c r="BA1190" i="2"/>
  <c r="AJ1190" i="2"/>
  <c r="A1201" i="2"/>
  <c r="B1200" i="2"/>
  <c r="C1200" i="2" s="1"/>
  <c r="D1200" i="2" s="1"/>
  <c r="E1200" i="2" s="1"/>
  <c r="F1200" i="2" s="1"/>
  <c r="G1200" i="2" s="1"/>
  <c r="H1200" i="2" s="1"/>
  <c r="I1200" i="2" s="1"/>
  <c r="Z1194" i="2"/>
  <c r="AA1194" i="2"/>
  <c r="H1270" i="1"/>
  <c r="G1271" i="1"/>
  <c r="J1270" i="1"/>
  <c r="K1270" i="1"/>
  <c r="I1270" i="1"/>
  <c r="AL1190" i="2" l="1"/>
  <c r="AL1191" i="2"/>
  <c r="L1199" i="2"/>
  <c r="U1196" i="2"/>
  <c r="V1196" i="2" s="1"/>
  <c r="X1196" i="2" s="1"/>
  <c r="AL1192" i="2"/>
  <c r="J1200" i="2"/>
  <c r="K1200" i="2"/>
  <c r="AZ1192" i="2"/>
  <c r="AM1192" i="2"/>
  <c r="AN1192" i="2"/>
  <c r="AB1195" i="2"/>
  <c r="AC1195" i="2" s="1"/>
  <c r="AD1195" i="2" s="1"/>
  <c r="AE1195" i="2" s="1"/>
  <c r="AF1195" i="2" s="1"/>
  <c r="AH1195" i="2" s="1"/>
  <c r="AI1195" i="2" s="1"/>
  <c r="AG1195" i="2"/>
  <c r="B1201" i="2"/>
  <c r="C1201" i="2" s="1"/>
  <c r="D1201" i="2" s="1"/>
  <c r="E1201" i="2" s="1"/>
  <c r="F1201" i="2" s="1"/>
  <c r="G1201" i="2" s="1"/>
  <c r="H1201" i="2" s="1"/>
  <c r="I1201" i="2" s="1"/>
  <c r="A1202" i="2"/>
  <c r="T1198" i="2"/>
  <c r="O1198" i="2"/>
  <c r="P1198" i="2" s="1"/>
  <c r="Q1198" i="2" s="1"/>
  <c r="R1198" i="2" s="1"/>
  <c r="S1198" i="2" s="1"/>
  <c r="AB1193" i="2"/>
  <c r="AC1193" i="2" s="1"/>
  <c r="AD1193" i="2" s="1"/>
  <c r="AE1193" i="2" s="1"/>
  <c r="AF1193" i="2" s="1"/>
  <c r="AG1193" i="2"/>
  <c r="AG1194" i="2"/>
  <c r="AB1194" i="2"/>
  <c r="AC1194" i="2" s="1"/>
  <c r="AD1194" i="2" s="1"/>
  <c r="AE1194" i="2" s="1"/>
  <c r="AF1194" i="2" s="1"/>
  <c r="M1199" i="2"/>
  <c r="N1199" i="2"/>
  <c r="AZ1190" i="2"/>
  <c r="AM1190" i="2"/>
  <c r="AN1190" i="2"/>
  <c r="AM1191" i="2"/>
  <c r="AZ1191" i="2"/>
  <c r="AN1191" i="2"/>
  <c r="U1197" i="2"/>
  <c r="V1197" i="2" s="1"/>
  <c r="J1271" i="1"/>
  <c r="G1272" i="1"/>
  <c r="H1271" i="1"/>
  <c r="K1271" i="1"/>
  <c r="I1271" i="1"/>
  <c r="AH1193" i="2" l="1"/>
  <c r="AI1193" i="2" s="1"/>
  <c r="W1196" i="2"/>
  <c r="L1200" i="2"/>
  <c r="K1201" i="2"/>
  <c r="J1201" i="2"/>
  <c r="AK1195" i="2"/>
  <c r="BA1195" i="2"/>
  <c r="AJ1195" i="2"/>
  <c r="W1197" i="2"/>
  <c r="X1197" i="2"/>
  <c r="M1200" i="2"/>
  <c r="N1200" i="2"/>
  <c r="AT1191" i="2"/>
  <c r="AX1191" i="2" s="1"/>
  <c r="AO1191" i="2"/>
  <c r="AP1191" i="2" s="1"/>
  <c r="AQ1191" i="2" s="1"/>
  <c r="AR1191" i="2" s="1"/>
  <c r="AS1191" i="2" s="1"/>
  <c r="AK1193" i="2"/>
  <c r="BA1193" i="2"/>
  <c r="AJ1193" i="2"/>
  <c r="Y1196" i="2"/>
  <c r="O1199" i="2"/>
  <c r="P1199" i="2" s="1"/>
  <c r="Q1199" i="2" s="1"/>
  <c r="R1199" i="2" s="1"/>
  <c r="S1199" i="2" s="1"/>
  <c r="T1199" i="2"/>
  <c r="B1202" i="2"/>
  <c r="C1202" i="2" s="1"/>
  <c r="D1202" i="2" s="1"/>
  <c r="E1202" i="2" s="1"/>
  <c r="F1202" i="2" s="1"/>
  <c r="G1202" i="2" s="1"/>
  <c r="H1202" i="2" s="1"/>
  <c r="I1202" i="2" s="1"/>
  <c r="A1203" i="2"/>
  <c r="AT1190" i="2"/>
  <c r="AX1190" i="2" s="1"/>
  <c r="AO1190" i="2"/>
  <c r="AP1190" i="2" s="1"/>
  <c r="AQ1190" i="2" s="1"/>
  <c r="AR1190" i="2" s="1"/>
  <c r="AS1190" i="2" s="1"/>
  <c r="AO1192" i="2"/>
  <c r="AP1192" i="2" s="1"/>
  <c r="AQ1192" i="2" s="1"/>
  <c r="AR1192" i="2" s="1"/>
  <c r="AS1192" i="2" s="1"/>
  <c r="AT1192" i="2"/>
  <c r="AX1192" i="2" s="1"/>
  <c r="U1198" i="2"/>
  <c r="V1198" i="2" s="1"/>
  <c r="AH1194" i="2"/>
  <c r="AI1194" i="2" s="1"/>
  <c r="G1273" i="1"/>
  <c r="J1272" i="1"/>
  <c r="H1272" i="1"/>
  <c r="K1272" i="1"/>
  <c r="I1272" i="1"/>
  <c r="AL1193" i="2" l="1"/>
  <c r="AL1195" i="2"/>
  <c r="Y1197" i="2"/>
  <c r="K1202" i="2"/>
  <c r="J1202" i="2"/>
  <c r="AM1195" i="2"/>
  <c r="AZ1195" i="2"/>
  <c r="AN1195" i="2"/>
  <c r="AY1192" i="2"/>
  <c r="AU1192" i="2"/>
  <c r="AW1192" i="2" s="1"/>
  <c r="AM1193" i="2"/>
  <c r="AZ1193" i="2"/>
  <c r="AN1193" i="2"/>
  <c r="Z1197" i="2"/>
  <c r="AA1197" i="2"/>
  <c r="L1201" i="2"/>
  <c r="AY1190" i="2"/>
  <c r="AU1190" i="2"/>
  <c r="AW1190" i="2" s="1"/>
  <c r="Z1196" i="2"/>
  <c r="AA1196" i="2"/>
  <c r="AY1191" i="2"/>
  <c r="AU1191" i="2"/>
  <c r="AW1191" i="2" s="1"/>
  <c r="AK1194" i="2"/>
  <c r="BA1194" i="2"/>
  <c r="AJ1194" i="2"/>
  <c r="W1198" i="2"/>
  <c r="X1198" i="2"/>
  <c r="A1204" i="2"/>
  <c r="B1203" i="2"/>
  <c r="C1203" i="2" s="1"/>
  <c r="D1203" i="2" s="1"/>
  <c r="E1203" i="2" s="1"/>
  <c r="F1203" i="2" s="1"/>
  <c r="G1203" i="2" s="1"/>
  <c r="H1203" i="2" s="1"/>
  <c r="I1203" i="2" s="1"/>
  <c r="O1200" i="2"/>
  <c r="P1200" i="2" s="1"/>
  <c r="Q1200" i="2" s="1"/>
  <c r="R1200" i="2" s="1"/>
  <c r="S1200" i="2" s="1"/>
  <c r="T1200" i="2"/>
  <c r="U1199" i="2"/>
  <c r="V1199" i="2" s="1"/>
  <c r="J1273" i="1"/>
  <c r="K1273" i="1"/>
  <c r="G1274" i="1"/>
  <c r="I1273" i="1"/>
  <c r="H1273" i="1"/>
  <c r="U1200" i="2" l="1"/>
  <c r="V1200" i="2" s="1"/>
  <c r="AL1194" i="2"/>
  <c r="Y1198" i="2"/>
  <c r="J1203" i="2"/>
  <c r="K1203" i="2"/>
  <c r="X1200" i="2"/>
  <c r="W1200" i="2"/>
  <c r="AM1194" i="2"/>
  <c r="AZ1194" i="2"/>
  <c r="AN1194" i="2"/>
  <c r="L1202" i="2"/>
  <c r="Z1198" i="2"/>
  <c r="AA1198" i="2"/>
  <c r="AB1197" i="2"/>
  <c r="AC1197" i="2" s="1"/>
  <c r="AD1197" i="2" s="1"/>
  <c r="AE1197" i="2" s="1"/>
  <c r="AF1197" i="2" s="1"/>
  <c r="AG1197" i="2"/>
  <c r="AO1195" i="2"/>
  <c r="AP1195" i="2" s="1"/>
  <c r="AQ1195" i="2" s="1"/>
  <c r="AR1195" i="2" s="1"/>
  <c r="AS1195" i="2" s="1"/>
  <c r="AT1195" i="2"/>
  <c r="AX1195" i="2" s="1"/>
  <c r="B1204" i="2"/>
  <c r="C1204" i="2" s="1"/>
  <c r="D1204" i="2" s="1"/>
  <c r="E1204" i="2" s="1"/>
  <c r="F1204" i="2" s="1"/>
  <c r="G1204" i="2" s="1"/>
  <c r="H1204" i="2" s="1"/>
  <c r="I1204" i="2" s="1"/>
  <c r="A1205" i="2"/>
  <c r="M1201" i="2"/>
  <c r="N1201" i="2"/>
  <c r="W1199" i="2"/>
  <c r="X1199" i="2"/>
  <c r="AB1196" i="2"/>
  <c r="AC1196" i="2" s="1"/>
  <c r="AD1196" i="2" s="1"/>
  <c r="AE1196" i="2" s="1"/>
  <c r="AF1196" i="2" s="1"/>
  <c r="AG1196" i="2"/>
  <c r="AO1193" i="2"/>
  <c r="AP1193" i="2" s="1"/>
  <c r="AQ1193" i="2" s="1"/>
  <c r="AR1193" i="2" s="1"/>
  <c r="AS1193" i="2" s="1"/>
  <c r="AT1193" i="2"/>
  <c r="AX1193" i="2" s="1"/>
  <c r="I1274" i="1"/>
  <c r="K1274" i="1"/>
  <c r="H1274" i="1"/>
  <c r="G1275" i="1"/>
  <c r="J1274" i="1"/>
  <c r="Y1200" i="2" l="1"/>
  <c r="L1203" i="2"/>
  <c r="AY1195" i="2"/>
  <c r="AU1195" i="2"/>
  <c r="AW1195" i="2" s="1"/>
  <c r="AB1198" i="2"/>
  <c r="AC1198" i="2" s="1"/>
  <c r="AD1198" i="2" s="1"/>
  <c r="AE1198" i="2" s="1"/>
  <c r="AF1198" i="2" s="1"/>
  <c r="AG1198" i="2"/>
  <c r="AO1194" i="2"/>
  <c r="AP1194" i="2" s="1"/>
  <c r="AQ1194" i="2" s="1"/>
  <c r="AR1194" i="2" s="1"/>
  <c r="AS1194" i="2" s="1"/>
  <c r="AT1194" i="2"/>
  <c r="AX1194" i="2" s="1"/>
  <c r="M1203" i="2"/>
  <c r="N1203" i="2"/>
  <c r="AY1193" i="2"/>
  <c r="AU1193" i="2"/>
  <c r="AW1193" i="2" s="1"/>
  <c r="Y1199" i="2"/>
  <c r="J1204" i="2"/>
  <c r="K1204" i="2"/>
  <c r="AH1197" i="2"/>
  <c r="AI1197" i="2" s="1"/>
  <c r="O1201" i="2"/>
  <c r="P1201" i="2" s="1"/>
  <c r="Q1201" i="2" s="1"/>
  <c r="R1201" i="2" s="1"/>
  <c r="S1201" i="2" s="1"/>
  <c r="T1201" i="2"/>
  <c r="A1206" i="2"/>
  <c r="B1205" i="2"/>
  <c r="C1205" i="2" s="1"/>
  <c r="D1205" i="2" s="1"/>
  <c r="E1205" i="2" s="1"/>
  <c r="F1205" i="2" s="1"/>
  <c r="G1205" i="2" s="1"/>
  <c r="H1205" i="2" s="1"/>
  <c r="I1205" i="2" s="1"/>
  <c r="M1202" i="2"/>
  <c r="N1202" i="2"/>
  <c r="Z1200" i="2"/>
  <c r="AA1200" i="2"/>
  <c r="AH1196" i="2"/>
  <c r="AI1196" i="2" s="1"/>
  <c r="J1275" i="1"/>
  <c r="H1275" i="1"/>
  <c r="G1276" i="1"/>
  <c r="K1275" i="1"/>
  <c r="I1275" i="1"/>
  <c r="AH1198" i="2" l="1"/>
  <c r="AI1198" i="2" s="1"/>
  <c r="AJ1198" i="2" s="1"/>
  <c r="U1201" i="2"/>
  <c r="V1201" i="2" s="1"/>
  <c r="K1205" i="2"/>
  <c r="J1205" i="2"/>
  <c r="AY1194" i="2"/>
  <c r="AU1194" i="2"/>
  <c r="AW1194" i="2" s="1"/>
  <c r="AK1197" i="2"/>
  <c r="BA1197" i="2"/>
  <c r="AJ1197" i="2"/>
  <c r="AB1200" i="2"/>
  <c r="AC1200" i="2" s="1"/>
  <c r="AD1200" i="2" s="1"/>
  <c r="AE1200" i="2" s="1"/>
  <c r="AF1200" i="2" s="1"/>
  <c r="AG1200" i="2"/>
  <c r="A1207" i="2"/>
  <c r="B1206" i="2"/>
  <c r="C1206" i="2" s="1"/>
  <c r="D1206" i="2" s="1"/>
  <c r="E1206" i="2" s="1"/>
  <c r="F1206" i="2" s="1"/>
  <c r="G1206" i="2" s="1"/>
  <c r="H1206" i="2" s="1"/>
  <c r="I1206" i="2" s="1"/>
  <c r="W1201" i="2"/>
  <c r="X1201" i="2"/>
  <c r="Z1199" i="2"/>
  <c r="AA1199" i="2"/>
  <c r="O1203" i="2"/>
  <c r="P1203" i="2" s="1"/>
  <c r="Q1203" i="2" s="1"/>
  <c r="R1203" i="2" s="1"/>
  <c r="S1203" i="2" s="1"/>
  <c r="T1203" i="2"/>
  <c r="BA1198" i="2"/>
  <c r="BA1196" i="2"/>
  <c r="AK1196" i="2"/>
  <c r="AJ1196" i="2"/>
  <c r="T1202" i="2"/>
  <c r="O1202" i="2"/>
  <c r="P1202" i="2" s="1"/>
  <c r="Q1202" i="2" s="1"/>
  <c r="R1202" i="2" s="1"/>
  <c r="S1202" i="2" s="1"/>
  <c r="U1202" i="2" s="1"/>
  <c r="V1202" i="2" s="1"/>
  <c r="L1204" i="2"/>
  <c r="G1277" i="1"/>
  <c r="H1276" i="1"/>
  <c r="I1276" i="1"/>
  <c r="J1276" i="1"/>
  <c r="K1276" i="1"/>
  <c r="AK1198" i="2" l="1"/>
  <c r="AL1198" i="2" s="1"/>
  <c r="M1204" i="2"/>
  <c r="N1204" i="2"/>
  <c r="AG1199" i="2"/>
  <c r="AB1199" i="2"/>
  <c r="AC1199" i="2" s="1"/>
  <c r="AD1199" i="2" s="1"/>
  <c r="AE1199" i="2" s="1"/>
  <c r="AF1199" i="2" s="1"/>
  <c r="B1207" i="2"/>
  <c r="C1207" i="2" s="1"/>
  <c r="D1207" i="2" s="1"/>
  <c r="E1207" i="2" s="1"/>
  <c r="F1207" i="2" s="1"/>
  <c r="G1207" i="2" s="1"/>
  <c r="H1207" i="2" s="1"/>
  <c r="I1207" i="2" s="1"/>
  <c r="A1208" i="2"/>
  <c r="AL1196" i="2"/>
  <c r="L1205" i="2"/>
  <c r="U1203" i="2"/>
  <c r="V1203" i="2" s="1"/>
  <c r="Y1201" i="2"/>
  <c r="AL1197" i="2"/>
  <c r="X1202" i="2"/>
  <c r="W1202" i="2"/>
  <c r="J1206" i="2"/>
  <c r="K1206" i="2"/>
  <c r="AH1200" i="2"/>
  <c r="AI1200" i="2" s="1"/>
  <c r="I1277" i="1"/>
  <c r="H1277" i="1"/>
  <c r="J1277" i="1"/>
  <c r="G1278" i="1"/>
  <c r="K1277" i="1"/>
  <c r="AM1198" i="2" l="1"/>
  <c r="AN1198" i="2"/>
  <c r="AZ1198" i="2"/>
  <c r="AH1199" i="2"/>
  <c r="AI1199" i="2" s="1"/>
  <c r="BA1199" i="2" s="1"/>
  <c r="L1206" i="2"/>
  <c r="M1206" i="2" s="1"/>
  <c r="Y1202" i="2"/>
  <c r="K1207" i="2"/>
  <c r="J1207" i="2"/>
  <c r="Z1201" i="2"/>
  <c r="AA1201" i="2"/>
  <c r="AT1198" i="2"/>
  <c r="AX1198" i="2" s="1"/>
  <c r="AO1198" i="2"/>
  <c r="AP1198" i="2" s="1"/>
  <c r="AQ1198" i="2" s="1"/>
  <c r="AR1198" i="2" s="1"/>
  <c r="AS1198" i="2" s="1"/>
  <c r="O1204" i="2"/>
  <c r="P1204" i="2" s="1"/>
  <c r="Q1204" i="2" s="1"/>
  <c r="R1204" i="2" s="1"/>
  <c r="S1204" i="2" s="1"/>
  <c r="U1204" i="2" s="1"/>
  <c r="V1204" i="2" s="1"/>
  <c r="T1204" i="2"/>
  <c r="AZ1197" i="2"/>
  <c r="AM1197" i="2"/>
  <c r="AN1197" i="2"/>
  <c r="A1209" i="2"/>
  <c r="B1208" i="2"/>
  <c r="C1208" i="2" s="1"/>
  <c r="D1208" i="2" s="1"/>
  <c r="E1208" i="2" s="1"/>
  <c r="F1208" i="2" s="1"/>
  <c r="G1208" i="2" s="1"/>
  <c r="H1208" i="2" s="1"/>
  <c r="I1208" i="2" s="1"/>
  <c r="BA1200" i="2"/>
  <c r="AK1200" i="2"/>
  <c r="AJ1200" i="2"/>
  <c r="AM1196" i="2"/>
  <c r="AZ1196" i="2"/>
  <c r="AN1196" i="2"/>
  <c r="Z1202" i="2"/>
  <c r="AA1202" i="2"/>
  <c r="W1203" i="2"/>
  <c r="X1203" i="2"/>
  <c r="M1205" i="2"/>
  <c r="N1205" i="2"/>
  <c r="AK1199" i="2"/>
  <c r="I1278" i="1"/>
  <c r="K1278" i="1"/>
  <c r="H1278" i="1"/>
  <c r="J1278" i="1"/>
  <c r="G1279" i="1"/>
  <c r="AJ1199" i="2" l="1"/>
  <c r="AL1200" i="2"/>
  <c r="N1206" i="2"/>
  <c r="AL1199" i="2"/>
  <c r="AM1199" i="2" s="1"/>
  <c r="Y1203" i="2"/>
  <c r="K1208" i="2"/>
  <c r="J1208" i="2"/>
  <c r="AZ1200" i="2"/>
  <c r="AM1200" i="2"/>
  <c r="AN1200" i="2"/>
  <c r="AT1196" i="2"/>
  <c r="AX1196" i="2" s="1"/>
  <c r="AO1196" i="2"/>
  <c r="AP1196" i="2" s="1"/>
  <c r="AQ1196" i="2" s="1"/>
  <c r="AR1196" i="2" s="1"/>
  <c r="AS1196" i="2" s="1"/>
  <c r="AT1197" i="2"/>
  <c r="AX1197" i="2" s="1"/>
  <c r="AO1197" i="2"/>
  <c r="AP1197" i="2" s="1"/>
  <c r="AQ1197" i="2" s="1"/>
  <c r="AR1197" i="2" s="1"/>
  <c r="AS1197" i="2" s="1"/>
  <c r="AY1198" i="2"/>
  <c r="AU1198" i="2"/>
  <c r="AW1198" i="2" s="1"/>
  <c r="L1207" i="2"/>
  <c r="O1205" i="2"/>
  <c r="P1205" i="2" s="1"/>
  <c r="Q1205" i="2" s="1"/>
  <c r="R1205" i="2" s="1"/>
  <c r="S1205" i="2" s="1"/>
  <c r="T1205" i="2"/>
  <c r="AG1202" i="2"/>
  <c r="AB1202" i="2"/>
  <c r="AC1202" i="2" s="1"/>
  <c r="AD1202" i="2" s="1"/>
  <c r="AE1202" i="2" s="1"/>
  <c r="AF1202" i="2" s="1"/>
  <c r="AH1202" i="2" s="1"/>
  <c r="AI1202" i="2" s="1"/>
  <c r="O1206" i="2"/>
  <c r="P1206" i="2" s="1"/>
  <c r="Q1206" i="2" s="1"/>
  <c r="R1206" i="2" s="1"/>
  <c r="S1206" i="2" s="1"/>
  <c r="T1206" i="2"/>
  <c r="Z1203" i="2"/>
  <c r="AA1203" i="2"/>
  <c r="X1204" i="2"/>
  <c r="W1204" i="2"/>
  <c r="AG1201" i="2"/>
  <c r="AB1201" i="2"/>
  <c r="AC1201" i="2" s="1"/>
  <c r="AD1201" i="2" s="1"/>
  <c r="AE1201" i="2" s="1"/>
  <c r="AF1201" i="2" s="1"/>
  <c r="AH1201" i="2" s="1"/>
  <c r="AI1201" i="2" s="1"/>
  <c r="B1209" i="2"/>
  <c r="C1209" i="2" s="1"/>
  <c r="D1209" i="2" s="1"/>
  <c r="E1209" i="2" s="1"/>
  <c r="F1209" i="2" s="1"/>
  <c r="G1209" i="2" s="1"/>
  <c r="H1209" i="2" s="1"/>
  <c r="I1209" i="2" s="1"/>
  <c r="A1210" i="2"/>
  <c r="K1279" i="1"/>
  <c r="H1279" i="1"/>
  <c r="I1279" i="1"/>
  <c r="G1280" i="1"/>
  <c r="J1279" i="1"/>
  <c r="AZ1199" i="2" l="1"/>
  <c r="AN1199" i="2"/>
  <c r="Y1204" i="2"/>
  <c r="J1209" i="2"/>
  <c r="K1209" i="2"/>
  <c r="Z1204" i="2"/>
  <c r="AA1204" i="2"/>
  <c r="AY1197" i="2"/>
  <c r="AU1197" i="2"/>
  <c r="AW1197" i="2" s="1"/>
  <c r="AG1203" i="2"/>
  <c r="AB1203" i="2"/>
  <c r="AC1203" i="2" s="1"/>
  <c r="AD1203" i="2" s="1"/>
  <c r="AE1203" i="2" s="1"/>
  <c r="AF1203" i="2" s="1"/>
  <c r="AH1203" i="2" s="1"/>
  <c r="AI1203" i="2" s="1"/>
  <c r="AO1199" i="2"/>
  <c r="AP1199" i="2" s="1"/>
  <c r="AQ1199" i="2" s="1"/>
  <c r="AR1199" i="2" s="1"/>
  <c r="AS1199" i="2" s="1"/>
  <c r="AT1199" i="2"/>
  <c r="AX1199" i="2" s="1"/>
  <c r="L1208" i="2"/>
  <c r="B1210" i="2"/>
  <c r="C1210" i="2" s="1"/>
  <c r="D1210" i="2" s="1"/>
  <c r="E1210" i="2" s="1"/>
  <c r="F1210" i="2" s="1"/>
  <c r="G1210" i="2" s="1"/>
  <c r="H1210" i="2" s="1"/>
  <c r="I1210" i="2" s="1"/>
  <c r="A1211" i="2"/>
  <c r="AJ1201" i="2"/>
  <c r="BA1201" i="2"/>
  <c r="AK1201" i="2"/>
  <c r="AJ1202" i="2"/>
  <c r="AK1202" i="2"/>
  <c r="BA1202" i="2"/>
  <c r="AY1196" i="2"/>
  <c r="AU1196" i="2"/>
  <c r="AW1196" i="2" s="1"/>
  <c r="M1207" i="2"/>
  <c r="N1207" i="2"/>
  <c r="AT1200" i="2"/>
  <c r="AX1200" i="2" s="1"/>
  <c r="AO1200" i="2"/>
  <c r="AP1200" i="2" s="1"/>
  <c r="AQ1200" i="2" s="1"/>
  <c r="AR1200" i="2" s="1"/>
  <c r="AS1200" i="2" s="1"/>
  <c r="U1206" i="2"/>
  <c r="V1206" i="2" s="1"/>
  <c r="U1205" i="2"/>
  <c r="V1205" i="2" s="1"/>
  <c r="I1280" i="1"/>
  <c r="K1280" i="1"/>
  <c r="J1280" i="1"/>
  <c r="H1280" i="1"/>
  <c r="G1281" i="1"/>
  <c r="AL1201" i="2" l="1"/>
  <c r="L1209" i="2"/>
  <c r="N1209" i="2" s="1"/>
  <c r="J1210" i="2"/>
  <c r="K1210" i="2"/>
  <c r="T1207" i="2"/>
  <c r="O1207" i="2"/>
  <c r="P1207" i="2" s="1"/>
  <c r="Q1207" i="2" s="1"/>
  <c r="R1207" i="2" s="1"/>
  <c r="S1207" i="2" s="1"/>
  <c r="U1207" i="2" s="1"/>
  <c r="V1207" i="2" s="1"/>
  <c r="AY1199" i="2"/>
  <c r="AU1199" i="2"/>
  <c r="AW1199" i="2" s="1"/>
  <c r="X1205" i="2"/>
  <c r="W1205" i="2"/>
  <c r="X1206" i="2"/>
  <c r="W1206" i="2"/>
  <c r="AM1201" i="2"/>
  <c r="AZ1201" i="2"/>
  <c r="AN1201" i="2"/>
  <c r="B1211" i="2"/>
  <c r="C1211" i="2" s="1"/>
  <c r="D1211" i="2" s="1"/>
  <c r="E1211" i="2" s="1"/>
  <c r="F1211" i="2" s="1"/>
  <c r="G1211" i="2" s="1"/>
  <c r="H1211" i="2" s="1"/>
  <c r="I1211" i="2" s="1"/>
  <c r="A1212" i="2"/>
  <c r="M1208" i="2"/>
  <c r="N1208" i="2"/>
  <c r="AG1204" i="2"/>
  <c r="AB1204" i="2"/>
  <c r="AC1204" i="2" s="1"/>
  <c r="AD1204" i="2" s="1"/>
  <c r="AE1204" i="2" s="1"/>
  <c r="AF1204" i="2" s="1"/>
  <c r="AH1204" i="2" s="1"/>
  <c r="AI1204" i="2" s="1"/>
  <c r="AY1200" i="2"/>
  <c r="AU1200" i="2"/>
  <c r="AW1200" i="2" s="1"/>
  <c r="BA1203" i="2"/>
  <c r="AJ1203" i="2"/>
  <c r="AK1203" i="2"/>
  <c r="AL1202" i="2"/>
  <c r="K1281" i="1"/>
  <c r="H1281" i="1"/>
  <c r="I1281" i="1"/>
  <c r="J1281" i="1"/>
  <c r="G1282" i="1"/>
  <c r="M1209" i="2" l="1"/>
  <c r="AL1203" i="2"/>
  <c r="Y1205" i="2"/>
  <c r="L1210" i="2"/>
  <c r="N1210" i="2" s="1"/>
  <c r="K1211" i="2"/>
  <c r="J1211" i="2"/>
  <c r="O1208" i="2"/>
  <c r="P1208" i="2" s="1"/>
  <c r="Q1208" i="2" s="1"/>
  <c r="R1208" i="2" s="1"/>
  <c r="S1208" i="2" s="1"/>
  <c r="T1208" i="2"/>
  <c r="AZ1202" i="2"/>
  <c r="AM1202" i="2"/>
  <c r="AN1202" i="2"/>
  <c r="Y1206" i="2"/>
  <c r="AZ1203" i="2"/>
  <c r="AM1203" i="2"/>
  <c r="AN1203" i="2"/>
  <c r="M1210" i="2"/>
  <c r="O1209" i="2"/>
  <c r="P1209" i="2" s="1"/>
  <c r="Q1209" i="2" s="1"/>
  <c r="R1209" i="2" s="1"/>
  <c r="S1209" i="2" s="1"/>
  <c r="T1209" i="2"/>
  <c r="AO1201" i="2"/>
  <c r="AP1201" i="2" s="1"/>
  <c r="AQ1201" i="2" s="1"/>
  <c r="AR1201" i="2" s="1"/>
  <c r="AS1201" i="2" s="1"/>
  <c r="AT1201" i="2"/>
  <c r="AX1201" i="2" s="1"/>
  <c r="AJ1204" i="2"/>
  <c r="AK1204" i="2"/>
  <c r="BA1204" i="2"/>
  <c r="A1213" i="2"/>
  <c r="B1212" i="2"/>
  <c r="C1212" i="2" s="1"/>
  <c r="D1212" i="2" s="1"/>
  <c r="E1212" i="2" s="1"/>
  <c r="F1212" i="2" s="1"/>
  <c r="G1212" i="2" s="1"/>
  <c r="H1212" i="2" s="1"/>
  <c r="I1212" i="2" s="1"/>
  <c r="Z1205" i="2"/>
  <c r="AA1205" i="2"/>
  <c r="W1207" i="2"/>
  <c r="X1207" i="2"/>
  <c r="H1282" i="1"/>
  <c r="J1282" i="1"/>
  <c r="G1283" i="1"/>
  <c r="K1282" i="1"/>
  <c r="I1282" i="1"/>
  <c r="U1209" i="2" l="1"/>
  <c r="V1209" i="2" s="1"/>
  <c r="AL1204" i="2"/>
  <c r="U1208" i="2"/>
  <c r="V1208" i="2" s="1"/>
  <c r="W1208" i="2" s="1"/>
  <c r="K1212" i="2"/>
  <c r="J1212" i="2"/>
  <c r="AM1204" i="2"/>
  <c r="AZ1204" i="2"/>
  <c r="AN1204" i="2"/>
  <c r="X1209" i="2"/>
  <c r="W1209" i="2"/>
  <c r="AT1203" i="2"/>
  <c r="AX1203" i="2" s="1"/>
  <c r="AO1203" i="2"/>
  <c r="AP1203" i="2" s="1"/>
  <c r="AQ1203" i="2" s="1"/>
  <c r="AR1203" i="2" s="1"/>
  <c r="AS1203" i="2" s="1"/>
  <c r="AO1202" i="2"/>
  <c r="AP1202" i="2" s="1"/>
  <c r="AQ1202" i="2" s="1"/>
  <c r="AR1202" i="2" s="1"/>
  <c r="AS1202" i="2" s="1"/>
  <c r="AT1202" i="2"/>
  <c r="AX1202" i="2" s="1"/>
  <c r="L1211" i="2"/>
  <c r="B1213" i="2"/>
  <c r="C1213" i="2" s="1"/>
  <c r="D1213" i="2" s="1"/>
  <c r="E1213" i="2" s="1"/>
  <c r="F1213" i="2" s="1"/>
  <c r="G1213" i="2" s="1"/>
  <c r="H1213" i="2" s="1"/>
  <c r="I1213" i="2" s="1"/>
  <c r="A1214" i="2"/>
  <c r="AG1205" i="2"/>
  <c r="AB1205" i="2"/>
  <c r="AC1205" i="2" s="1"/>
  <c r="AD1205" i="2" s="1"/>
  <c r="AE1205" i="2" s="1"/>
  <c r="AF1205" i="2" s="1"/>
  <c r="AY1201" i="2"/>
  <c r="AU1201" i="2"/>
  <c r="AW1201" i="2" s="1"/>
  <c r="O1210" i="2"/>
  <c r="P1210" i="2" s="1"/>
  <c r="Q1210" i="2" s="1"/>
  <c r="R1210" i="2" s="1"/>
  <c r="S1210" i="2" s="1"/>
  <c r="U1210" i="2" s="1"/>
  <c r="V1210" i="2" s="1"/>
  <c r="T1210" i="2"/>
  <c r="Z1206" i="2"/>
  <c r="AA1206" i="2"/>
  <c r="Y1207" i="2"/>
  <c r="J1283" i="1"/>
  <c r="H1283" i="1"/>
  <c r="I1283" i="1"/>
  <c r="G1284" i="1"/>
  <c r="K1283" i="1"/>
  <c r="X1208" i="2" l="1"/>
  <c r="J1213" i="2"/>
  <c r="K1213" i="2"/>
  <c r="Z1207" i="2"/>
  <c r="AA1207" i="2"/>
  <c r="AY1203" i="2"/>
  <c r="AU1203" i="2"/>
  <c r="AW1203" i="2" s="1"/>
  <c r="AY1202" i="2"/>
  <c r="AU1202" i="2"/>
  <c r="AW1202" i="2" s="1"/>
  <c r="L1212" i="2"/>
  <c r="AG1206" i="2"/>
  <c r="AB1206" i="2"/>
  <c r="AC1206" i="2" s="1"/>
  <c r="AD1206" i="2" s="1"/>
  <c r="AE1206" i="2" s="1"/>
  <c r="AF1206" i="2" s="1"/>
  <c r="A1215" i="2"/>
  <c r="B1214" i="2"/>
  <c r="C1214" i="2" s="1"/>
  <c r="D1214" i="2" s="1"/>
  <c r="E1214" i="2" s="1"/>
  <c r="F1214" i="2" s="1"/>
  <c r="G1214" i="2" s="1"/>
  <c r="H1214" i="2" s="1"/>
  <c r="I1214" i="2" s="1"/>
  <c r="AT1204" i="2"/>
  <c r="AX1204" i="2" s="1"/>
  <c r="AO1204" i="2"/>
  <c r="AP1204" i="2" s="1"/>
  <c r="AQ1204" i="2" s="1"/>
  <c r="AR1204" i="2" s="1"/>
  <c r="AS1204" i="2" s="1"/>
  <c r="Y1209" i="2"/>
  <c r="W1210" i="2"/>
  <c r="X1210" i="2"/>
  <c r="M1211" i="2"/>
  <c r="N1211" i="2"/>
  <c r="AH1205" i="2"/>
  <c r="AI1205" i="2" s="1"/>
  <c r="Y1208" i="2"/>
  <c r="G1285" i="1"/>
  <c r="J1284" i="1"/>
  <c r="H1284" i="1"/>
  <c r="I1284" i="1"/>
  <c r="K1284" i="1"/>
  <c r="L1213" i="2" l="1"/>
  <c r="Y1210" i="2"/>
  <c r="J1214" i="2"/>
  <c r="K1214" i="2"/>
  <c r="M1212" i="2"/>
  <c r="N1212" i="2"/>
  <c r="Z1208" i="2"/>
  <c r="AA1208" i="2"/>
  <c r="Z1210" i="2"/>
  <c r="AA1210" i="2"/>
  <c r="AY1204" i="2"/>
  <c r="AU1204" i="2"/>
  <c r="AW1204" i="2" s="1"/>
  <c r="AG1207" i="2"/>
  <c r="AB1207" i="2"/>
  <c r="AC1207" i="2" s="1"/>
  <c r="AD1207" i="2" s="1"/>
  <c r="AE1207" i="2" s="1"/>
  <c r="AF1207" i="2" s="1"/>
  <c r="AH1207" i="2" s="1"/>
  <c r="AI1207" i="2" s="1"/>
  <c r="AH1206" i="2"/>
  <c r="AI1206" i="2" s="1"/>
  <c r="AK1205" i="2"/>
  <c r="AJ1205" i="2"/>
  <c r="BA1205" i="2"/>
  <c r="M1213" i="2"/>
  <c r="N1213" i="2"/>
  <c r="T1211" i="2"/>
  <c r="O1211" i="2"/>
  <c r="P1211" i="2" s="1"/>
  <c r="Q1211" i="2" s="1"/>
  <c r="R1211" i="2" s="1"/>
  <c r="S1211" i="2" s="1"/>
  <c r="U1211" i="2" s="1"/>
  <c r="V1211" i="2" s="1"/>
  <c r="Z1209" i="2"/>
  <c r="AA1209" i="2"/>
  <c r="B1215" i="2"/>
  <c r="C1215" i="2" s="1"/>
  <c r="D1215" i="2" s="1"/>
  <c r="E1215" i="2" s="1"/>
  <c r="F1215" i="2" s="1"/>
  <c r="G1215" i="2" s="1"/>
  <c r="H1215" i="2" s="1"/>
  <c r="I1215" i="2" s="1"/>
  <c r="A1216" i="2"/>
  <c r="I1285" i="1"/>
  <c r="J1285" i="1"/>
  <c r="K1285" i="1"/>
  <c r="G1286" i="1"/>
  <c r="H1285" i="1"/>
  <c r="L1214" i="2" l="1"/>
  <c r="AJ1206" i="2"/>
  <c r="BA1206" i="2"/>
  <c r="AK1206" i="2"/>
  <c r="AB1208" i="2"/>
  <c r="AC1208" i="2" s="1"/>
  <c r="AD1208" i="2" s="1"/>
  <c r="AE1208" i="2" s="1"/>
  <c r="AF1208" i="2" s="1"/>
  <c r="AG1208" i="2"/>
  <c r="M1214" i="2"/>
  <c r="N1214" i="2"/>
  <c r="J1215" i="2"/>
  <c r="K1215" i="2"/>
  <c r="AG1209" i="2"/>
  <c r="AB1209" i="2"/>
  <c r="AC1209" i="2" s="1"/>
  <c r="AD1209" i="2" s="1"/>
  <c r="AE1209" i="2" s="1"/>
  <c r="AF1209" i="2" s="1"/>
  <c r="O1213" i="2"/>
  <c r="P1213" i="2" s="1"/>
  <c r="Q1213" i="2" s="1"/>
  <c r="R1213" i="2" s="1"/>
  <c r="S1213" i="2" s="1"/>
  <c r="T1213" i="2"/>
  <c r="AG1210" i="2"/>
  <c r="AB1210" i="2"/>
  <c r="AC1210" i="2" s="1"/>
  <c r="AD1210" i="2" s="1"/>
  <c r="AE1210" i="2" s="1"/>
  <c r="AF1210" i="2" s="1"/>
  <c r="O1212" i="2"/>
  <c r="P1212" i="2" s="1"/>
  <c r="Q1212" i="2" s="1"/>
  <c r="R1212" i="2" s="1"/>
  <c r="S1212" i="2" s="1"/>
  <c r="T1212" i="2"/>
  <c r="AL1205" i="2"/>
  <c r="B1216" i="2"/>
  <c r="C1216" i="2" s="1"/>
  <c r="D1216" i="2" s="1"/>
  <c r="E1216" i="2" s="1"/>
  <c r="F1216" i="2" s="1"/>
  <c r="G1216" i="2" s="1"/>
  <c r="H1216" i="2" s="1"/>
  <c r="I1216" i="2" s="1"/>
  <c r="A1217" i="2"/>
  <c r="X1211" i="2"/>
  <c r="W1211" i="2"/>
  <c r="AJ1207" i="2"/>
  <c r="BA1207" i="2"/>
  <c r="AK1207" i="2"/>
  <c r="I1286" i="1"/>
  <c r="G1287" i="1"/>
  <c r="H1286" i="1"/>
  <c r="J1286" i="1"/>
  <c r="K1286" i="1"/>
  <c r="AH1209" i="2" l="1"/>
  <c r="AI1209" i="2" s="1"/>
  <c r="AH1210" i="2"/>
  <c r="AI1210" i="2" s="1"/>
  <c r="U1212" i="2"/>
  <c r="V1212" i="2" s="1"/>
  <c r="AL1206" i="2"/>
  <c r="AM1206" i="2" s="1"/>
  <c r="J1216" i="2"/>
  <c r="K1216" i="2"/>
  <c r="A1218" i="2"/>
  <c r="B1217" i="2"/>
  <c r="C1217" i="2" s="1"/>
  <c r="D1217" i="2" s="1"/>
  <c r="E1217" i="2" s="1"/>
  <c r="F1217" i="2" s="1"/>
  <c r="G1217" i="2" s="1"/>
  <c r="H1217" i="2" s="1"/>
  <c r="I1217" i="2" s="1"/>
  <c r="AZ1205" i="2"/>
  <c r="AM1205" i="2"/>
  <c r="AN1205" i="2"/>
  <c r="O1214" i="2"/>
  <c r="P1214" i="2" s="1"/>
  <c r="Q1214" i="2" s="1"/>
  <c r="R1214" i="2" s="1"/>
  <c r="S1214" i="2" s="1"/>
  <c r="U1214" i="2" s="1"/>
  <c r="V1214" i="2" s="1"/>
  <c r="T1214" i="2"/>
  <c r="Y1211" i="2"/>
  <c r="AK1210" i="2"/>
  <c r="AJ1210" i="2"/>
  <c r="BA1210" i="2"/>
  <c r="BA1209" i="2"/>
  <c r="AK1209" i="2"/>
  <c r="AJ1209" i="2"/>
  <c r="AL1207" i="2"/>
  <c r="X1212" i="2"/>
  <c r="W1212" i="2"/>
  <c r="U1213" i="2"/>
  <c r="V1213" i="2" s="1"/>
  <c r="L1215" i="2"/>
  <c r="AH1208" i="2"/>
  <c r="AI1208" i="2" s="1"/>
  <c r="G1288" i="1"/>
  <c r="J1287" i="1"/>
  <c r="K1287" i="1"/>
  <c r="H1287" i="1"/>
  <c r="I1287" i="1"/>
  <c r="AN1206" i="2" l="1"/>
  <c r="AZ1206" i="2"/>
  <c r="Y1212" i="2"/>
  <c r="L1216" i="2"/>
  <c r="X1213" i="2"/>
  <c r="W1213" i="2"/>
  <c r="W1214" i="2"/>
  <c r="X1214" i="2"/>
  <c r="Z1212" i="2"/>
  <c r="AA1212" i="2"/>
  <c r="M1216" i="2"/>
  <c r="N1216" i="2"/>
  <c r="M1215" i="2"/>
  <c r="N1215" i="2"/>
  <c r="AM1207" i="2"/>
  <c r="AZ1207" i="2"/>
  <c r="AN1207" i="2"/>
  <c r="B1218" i="2"/>
  <c r="C1218" i="2" s="1"/>
  <c r="D1218" i="2" s="1"/>
  <c r="E1218" i="2" s="1"/>
  <c r="F1218" i="2" s="1"/>
  <c r="G1218" i="2" s="1"/>
  <c r="H1218" i="2" s="1"/>
  <c r="I1218" i="2" s="1"/>
  <c r="A1219" i="2"/>
  <c r="AL1209" i="2"/>
  <c r="AL1210" i="2"/>
  <c r="J1217" i="2"/>
  <c r="K1217" i="2"/>
  <c r="BA1208" i="2"/>
  <c r="AK1208" i="2"/>
  <c r="AJ1208" i="2"/>
  <c r="Z1211" i="2"/>
  <c r="AA1211" i="2"/>
  <c r="AT1205" i="2"/>
  <c r="AX1205" i="2" s="1"/>
  <c r="AO1205" i="2"/>
  <c r="AP1205" i="2" s="1"/>
  <c r="AQ1205" i="2" s="1"/>
  <c r="AR1205" i="2" s="1"/>
  <c r="AS1205" i="2" s="1"/>
  <c r="AO1206" i="2"/>
  <c r="AP1206" i="2" s="1"/>
  <c r="AQ1206" i="2" s="1"/>
  <c r="AR1206" i="2" s="1"/>
  <c r="AS1206" i="2" s="1"/>
  <c r="AT1206" i="2"/>
  <c r="AX1206" i="2" s="1"/>
  <c r="K1288" i="1"/>
  <c r="H1288" i="1"/>
  <c r="G1289" i="1"/>
  <c r="J1288" i="1"/>
  <c r="I1288" i="1"/>
  <c r="Y1214" i="2" l="1"/>
  <c r="AL1208" i="2"/>
  <c r="AZ1208" i="2" s="1"/>
  <c r="L1217" i="2"/>
  <c r="AN1208" i="2"/>
  <c r="O1215" i="2"/>
  <c r="P1215" i="2" s="1"/>
  <c r="Q1215" i="2" s="1"/>
  <c r="R1215" i="2" s="1"/>
  <c r="S1215" i="2" s="1"/>
  <c r="T1215" i="2"/>
  <c r="J1218" i="2"/>
  <c r="K1218" i="2"/>
  <c r="Y1213" i="2"/>
  <c r="AY1205" i="2"/>
  <c r="AU1205" i="2"/>
  <c r="AW1205" i="2" s="1"/>
  <c r="AY1206" i="2"/>
  <c r="AU1206" i="2"/>
  <c r="AW1206" i="2" s="1"/>
  <c r="AG1211" i="2"/>
  <c r="AB1211" i="2"/>
  <c r="AC1211" i="2" s="1"/>
  <c r="AD1211" i="2" s="1"/>
  <c r="AE1211" i="2" s="1"/>
  <c r="AF1211" i="2" s="1"/>
  <c r="AZ1209" i="2"/>
  <c r="AM1209" i="2"/>
  <c r="AN1209" i="2"/>
  <c r="AO1207" i="2"/>
  <c r="AP1207" i="2" s="1"/>
  <c r="AQ1207" i="2" s="1"/>
  <c r="AR1207" i="2" s="1"/>
  <c r="AS1207" i="2" s="1"/>
  <c r="AT1207" i="2"/>
  <c r="AX1207" i="2" s="1"/>
  <c r="O1216" i="2"/>
  <c r="P1216" i="2" s="1"/>
  <c r="Q1216" i="2" s="1"/>
  <c r="R1216" i="2" s="1"/>
  <c r="S1216" i="2" s="1"/>
  <c r="T1216" i="2"/>
  <c r="Z1214" i="2"/>
  <c r="AA1214" i="2"/>
  <c r="M1217" i="2"/>
  <c r="N1217" i="2"/>
  <c r="AB1212" i="2"/>
  <c r="AC1212" i="2" s="1"/>
  <c r="AD1212" i="2" s="1"/>
  <c r="AE1212" i="2" s="1"/>
  <c r="AF1212" i="2" s="1"/>
  <c r="AH1212" i="2" s="1"/>
  <c r="AI1212" i="2" s="1"/>
  <c r="AG1212" i="2"/>
  <c r="AZ1210" i="2"/>
  <c r="AM1210" i="2"/>
  <c r="AN1210" i="2"/>
  <c r="B1219" i="2"/>
  <c r="C1219" i="2" s="1"/>
  <c r="D1219" i="2" s="1"/>
  <c r="E1219" i="2" s="1"/>
  <c r="F1219" i="2" s="1"/>
  <c r="G1219" i="2" s="1"/>
  <c r="H1219" i="2" s="1"/>
  <c r="I1219" i="2" s="1"/>
  <c r="A1220" i="2"/>
  <c r="K1289" i="1"/>
  <c r="J1289" i="1"/>
  <c r="G1290" i="1"/>
  <c r="I1289" i="1"/>
  <c r="H1289" i="1"/>
  <c r="AM1208" i="2" l="1"/>
  <c r="L1218" i="2"/>
  <c r="J1219" i="2"/>
  <c r="K1219" i="2"/>
  <c r="A1221" i="2"/>
  <c r="B1220" i="2"/>
  <c r="C1220" i="2" s="1"/>
  <c r="D1220" i="2" s="1"/>
  <c r="E1220" i="2" s="1"/>
  <c r="F1220" i="2" s="1"/>
  <c r="G1220" i="2" s="1"/>
  <c r="H1220" i="2" s="1"/>
  <c r="I1220" i="2" s="1"/>
  <c r="AY1207" i="2"/>
  <c r="AU1207" i="2"/>
  <c r="AW1207" i="2" s="1"/>
  <c r="M1218" i="2"/>
  <c r="N1218" i="2"/>
  <c r="AT1208" i="2"/>
  <c r="AX1208" i="2" s="1"/>
  <c r="AO1208" i="2"/>
  <c r="AP1208" i="2" s="1"/>
  <c r="AQ1208" i="2" s="1"/>
  <c r="AR1208" i="2" s="1"/>
  <c r="AS1208" i="2" s="1"/>
  <c r="AH1211" i="2"/>
  <c r="AI1211" i="2" s="1"/>
  <c r="AK1212" i="2"/>
  <c r="BA1212" i="2"/>
  <c r="AJ1212" i="2"/>
  <c r="AB1214" i="2"/>
  <c r="AC1214" i="2" s="1"/>
  <c r="AD1214" i="2" s="1"/>
  <c r="AE1214" i="2" s="1"/>
  <c r="AF1214" i="2" s="1"/>
  <c r="AH1214" i="2" s="1"/>
  <c r="AI1214" i="2" s="1"/>
  <c r="AG1214" i="2"/>
  <c r="AT1210" i="2"/>
  <c r="AX1210" i="2" s="1"/>
  <c r="AO1210" i="2"/>
  <c r="AP1210" i="2" s="1"/>
  <c r="AQ1210" i="2" s="1"/>
  <c r="AR1210" i="2" s="1"/>
  <c r="AS1210" i="2" s="1"/>
  <c r="O1217" i="2"/>
  <c r="P1217" i="2" s="1"/>
  <c r="Q1217" i="2" s="1"/>
  <c r="R1217" i="2" s="1"/>
  <c r="S1217" i="2" s="1"/>
  <c r="T1217" i="2"/>
  <c r="AO1209" i="2"/>
  <c r="AP1209" i="2" s="1"/>
  <c r="AQ1209" i="2" s="1"/>
  <c r="AR1209" i="2" s="1"/>
  <c r="AS1209" i="2" s="1"/>
  <c r="AT1209" i="2"/>
  <c r="AX1209" i="2" s="1"/>
  <c r="Z1213" i="2"/>
  <c r="AA1213" i="2"/>
  <c r="U1216" i="2"/>
  <c r="V1216" i="2" s="1"/>
  <c r="U1215" i="2"/>
  <c r="V1215" i="2" s="1"/>
  <c r="G1291" i="1"/>
  <c r="H1290" i="1"/>
  <c r="J1290" i="1"/>
  <c r="I1290" i="1"/>
  <c r="K1290" i="1"/>
  <c r="AL1212" i="2" l="1"/>
  <c r="L1219" i="2"/>
  <c r="U1217" i="2"/>
  <c r="V1217" i="2" s="1"/>
  <c r="W1217" i="2" s="1"/>
  <c r="J1220" i="2"/>
  <c r="K1220" i="2"/>
  <c r="X1216" i="2"/>
  <c r="W1216" i="2"/>
  <c r="AY1210" i="2"/>
  <c r="AU1210" i="2"/>
  <c r="AW1210" i="2" s="1"/>
  <c r="AZ1212" i="2"/>
  <c r="AM1212" i="2"/>
  <c r="AN1212" i="2"/>
  <c r="AY1208" i="2"/>
  <c r="AU1208" i="2"/>
  <c r="AW1208" i="2" s="1"/>
  <c r="AY1209" i="2"/>
  <c r="AU1209" i="2"/>
  <c r="AW1209" i="2" s="1"/>
  <c r="W1215" i="2"/>
  <c r="X1215" i="2"/>
  <c r="AB1213" i="2"/>
  <c r="AC1213" i="2" s="1"/>
  <c r="AD1213" i="2" s="1"/>
  <c r="AE1213" i="2" s="1"/>
  <c r="AF1213" i="2" s="1"/>
  <c r="AG1213" i="2"/>
  <c r="AJ1214" i="2"/>
  <c r="AK1214" i="2"/>
  <c r="BA1214" i="2"/>
  <c r="AK1211" i="2"/>
  <c r="AJ1211" i="2"/>
  <c r="BA1211" i="2"/>
  <c r="O1218" i="2"/>
  <c r="P1218" i="2" s="1"/>
  <c r="Q1218" i="2" s="1"/>
  <c r="R1218" i="2" s="1"/>
  <c r="S1218" i="2" s="1"/>
  <c r="T1218" i="2"/>
  <c r="A1222" i="2"/>
  <c r="B1221" i="2"/>
  <c r="C1221" i="2" s="1"/>
  <c r="D1221" i="2" s="1"/>
  <c r="E1221" i="2" s="1"/>
  <c r="F1221" i="2" s="1"/>
  <c r="G1221" i="2" s="1"/>
  <c r="H1221" i="2" s="1"/>
  <c r="I1221" i="2" s="1"/>
  <c r="M1219" i="2"/>
  <c r="N1219" i="2"/>
  <c r="H1291" i="1"/>
  <c r="J1291" i="1"/>
  <c r="K1291" i="1"/>
  <c r="I1291" i="1"/>
  <c r="G1292" i="1"/>
  <c r="X1217" i="2" l="1"/>
  <c r="Y1215" i="2"/>
  <c r="AL1214" i="2"/>
  <c r="L1220" i="2"/>
  <c r="K1221" i="2"/>
  <c r="J1221" i="2"/>
  <c r="AZ1214" i="2"/>
  <c r="AM1214" i="2"/>
  <c r="AN1214" i="2"/>
  <c r="Z1215" i="2"/>
  <c r="AA1215" i="2"/>
  <c r="Y1217" i="2"/>
  <c r="AL1211" i="2"/>
  <c r="M1220" i="2"/>
  <c r="N1220" i="2"/>
  <c r="O1219" i="2"/>
  <c r="P1219" i="2" s="1"/>
  <c r="Q1219" i="2" s="1"/>
  <c r="R1219" i="2" s="1"/>
  <c r="S1219" i="2" s="1"/>
  <c r="T1219" i="2"/>
  <c r="A1223" i="2"/>
  <c r="B1222" i="2"/>
  <c r="C1222" i="2" s="1"/>
  <c r="D1222" i="2" s="1"/>
  <c r="E1222" i="2" s="1"/>
  <c r="F1222" i="2" s="1"/>
  <c r="G1222" i="2" s="1"/>
  <c r="H1222" i="2" s="1"/>
  <c r="I1222" i="2" s="1"/>
  <c r="AO1212" i="2"/>
  <c r="AP1212" i="2" s="1"/>
  <c r="AQ1212" i="2" s="1"/>
  <c r="AR1212" i="2" s="1"/>
  <c r="AS1212" i="2" s="1"/>
  <c r="AT1212" i="2"/>
  <c r="AX1212" i="2" s="1"/>
  <c r="U1218" i="2"/>
  <c r="V1218" i="2" s="1"/>
  <c r="AH1213" i="2"/>
  <c r="AI1213" i="2" s="1"/>
  <c r="Y1216" i="2"/>
  <c r="K1292" i="1"/>
  <c r="H1292" i="1"/>
  <c r="J1292" i="1"/>
  <c r="I1292" i="1"/>
  <c r="G1293" i="1"/>
  <c r="AJ1213" i="2" l="1"/>
  <c r="AK1213" i="2"/>
  <c r="BA1213" i="2"/>
  <c r="A1224" i="2"/>
  <c r="B1223" i="2"/>
  <c r="C1223" i="2" s="1"/>
  <c r="D1223" i="2" s="1"/>
  <c r="E1223" i="2" s="1"/>
  <c r="F1223" i="2" s="1"/>
  <c r="G1223" i="2" s="1"/>
  <c r="H1223" i="2" s="1"/>
  <c r="I1223" i="2" s="1"/>
  <c r="T1220" i="2"/>
  <c r="O1220" i="2"/>
  <c r="P1220" i="2" s="1"/>
  <c r="Q1220" i="2" s="1"/>
  <c r="R1220" i="2" s="1"/>
  <c r="S1220" i="2" s="1"/>
  <c r="AB1215" i="2"/>
  <c r="AC1215" i="2" s="1"/>
  <c r="AD1215" i="2" s="1"/>
  <c r="AE1215" i="2" s="1"/>
  <c r="AF1215" i="2" s="1"/>
  <c r="AG1215" i="2"/>
  <c r="L1221" i="2"/>
  <c r="Z1216" i="2"/>
  <c r="AA1216" i="2"/>
  <c r="AY1212" i="2"/>
  <c r="AU1212" i="2"/>
  <c r="AW1212" i="2" s="1"/>
  <c r="X1218" i="2"/>
  <c r="W1218" i="2"/>
  <c r="AM1211" i="2"/>
  <c r="AZ1211" i="2"/>
  <c r="AN1211" i="2"/>
  <c r="K1222" i="2"/>
  <c r="J1222" i="2"/>
  <c r="Z1217" i="2"/>
  <c r="AA1217" i="2"/>
  <c r="AT1214" i="2"/>
  <c r="AX1214" i="2" s="1"/>
  <c r="AO1214" i="2"/>
  <c r="AP1214" i="2" s="1"/>
  <c r="AQ1214" i="2" s="1"/>
  <c r="AR1214" i="2" s="1"/>
  <c r="AS1214" i="2" s="1"/>
  <c r="U1219" i="2"/>
  <c r="V1219" i="2" s="1"/>
  <c r="H1293" i="1"/>
  <c r="J1293" i="1"/>
  <c r="I1293" i="1"/>
  <c r="G1294" i="1"/>
  <c r="K1293" i="1"/>
  <c r="AH1215" i="2" l="1"/>
  <c r="AI1215" i="2" s="1"/>
  <c r="AL1213" i="2"/>
  <c r="M1221" i="2"/>
  <c r="N1221" i="2"/>
  <c r="AG1216" i="2"/>
  <c r="AB1216" i="2"/>
  <c r="AC1216" i="2" s="1"/>
  <c r="AD1216" i="2" s="1"/>
  <c r="AE1216" i="2" s="1"/>
  <c r="AF1216" i="2" s="1"/>
  <c r="AH1216" i="2" s="1"/>
  <c r="AI1216" i="2" s="1"/>
  <c r="U1220" i="2"/>
  <c r="V1220" i="2" s="1"/>
  <c r="X1219" i="2"/>
  <c r="W1219" i="2"/>
  <c r="AG1217" i="2"/>
  <c r="AB1217" i="2"/>
  <c r="AC1217" i="2" s="1"/>
  <c r="AD1217" i="2" s="1"/>
  <c r="AE1217" i="2" s="1"/>
  <c r="AF1217" i="2" s="1"/>
  <c r="AH1217" i="2" s="1"/>
  <c r="AI1217" i="2" s="1"/>
  <c r="AM1213" i="2"/>
  <c r="AZ1213" i="2"/>
  <c r="AN1213" i="2"/>
  <c r="AK1215" i="2"/>
  <c r="AJ1215" i="2"/>
  <c r="BA1215" i="2"/>
  <c r="Y1218" i="2"/>
  <c r="J1223" i="2"/>
  <c r="K1223" i="2"/>
  <c r="AY1214" i="2"/>
  <c r="AU1214" i="2"/>
  <c r="AW1214" i="2" s="1"/>
  <c r="AT1211" i="2"/>
  <c r="AX1211" i="2" s="1"/>
  <c r="AO1211" i="2"/>
  <c r="AP1211" i="2" s="1"/>
  <c r="AQ1211" i="2" s="1"/>
  <c r="AR1211" i="2" s="1"/>
  <c r="AS1211" i="2" s="1"/>
  <c r="B1224" i="2"/>
  <c r="C1224" i="2" s="1"/>
  <c r="D1224" i="2" s="1"/>
  <c r="E1224" i="2" s="1"/>
  <c r="F1224" i="2" s="1"/>
  <c r="G1224" i="2" s="1"/>
  <c r="H1224" i="2" s="1"/>
  <c r="I1224" i="2" s="1"/>
  <c r="A1225" i="2"/>
  <c r="L1222" i="2"/>
  <c r="I1294" i="1"/>
  <c r="K1294" i="1"/>
  <c r="G1295" i="1"/>
  <c r="J1294" i="1"/>
  <c r="H1294" i="1"/>
  <c r="Y1219" i="2" l="1"/>
  <c r="L1223" i="2"/>
  <c r="M1223" i="2" s="1"/>
  <c r="N1223" i="2"/>
  <c r="X1220" i="2"/>
  <c r="W1220" i="2"/>
  <c r="AY1211" i="2"/>
  <c r="AU1211" i="2"/>
  <c r="AW1211" i="2" s="1"/>
  <c r="AT1213" i="2"/>
  <c r="AX1213" i="2" s="1"/>
  <c r="AO1213" i="2"/>
  <c r="AP1213" i="2" s="1"/>
  <c r="AQ1213" i="2" s="1"/>
  <c r="AR1213" i="2" s="1"/>
  <c r="AS1213" i="2" s="1"/>
  <c r="AL1215" i="2"/>
  <c r="BA1217" i="2"/>
  <c r="AJ1217" i="2"/>
  <c r="AK1217" i="2"/>
  <c r="Z1219" i="2"/>
  <c r="AA1219" i="2"/>
  <c r="K1224" i="2"/>
  <c r="J1224" i="2"/>
  <c r="T1221" i="2"/>
  <c r="O1221" i="2"/>
  <c r="P1221" i="2" s="1"/>
  <c r="Q1221" i="2" s="1"/>
  <c r="R1221" i="2" s="1"/>
  <c r="S1221" i="2" s="1"/>
  <c r="M1222" i="2"/>
  <c r="N1222" i="2"/>
  <c r="B1225" i="2"/>
  <c r="C1225" i="2" s="1"/>
  <c r="D1225" i="2" s="1"/>
  <c r="E1225" i="2" s="1"/>
  <c r="F1225" i="2" s="1"/>
  <c r="G1225" i="2" s="1"/>
  <c r="H1225" i="2" s="1"/>
  <c r="I1225" i="2" s="1"/>
  <c r="A1226" i="2"/>
  <c r="Z1218" i="2"/>
  <c r="AA1218" i="2"/>
  <c r="AJ1216" i="2"/>
  <c r="BA1216" i="2"/>
  <c r="AK1216" i="2"/>
  <c r="G1296" i="1"/>
  <c r="H1295" i="1"/>
  <c r="J1295" i="1"/>
  <c r="I1295" i="1"/>
  <c r="K1295" i="1"/>
  <c r="L1224" i="2" l="1"/>
  <c r="AL1216" i="2"/>
  <c r="K1225" i="2"/>
  <c r="J1225" i="2"/>
  <c r="O1223" i="2"/>
  <c r="P1223" i="2" s="1"/>
  <c r="Q1223" i="2" s="1"/>
  <c r="R1223" i="2" s="1"/>
  <c r="S1223" i="2" s="1"/>
  <c r="T1223" i="2"/>
  <c r="AG1218" i="2"/>
  <c r="AB1218" i="2"/>
  <c r="AC1218" i="2" s="1"/>
  <c r="AD1218" i="2" s="1"/>
  <c r="AE1218" i="2" s="1"/>
  <c r="AF1218" i="2" s="1"/>
  <c r="A1227" i="2"/>
  <c r="B1226" i="2"/>
  <c r="C1226" i="2" s="1"/>
  <c r="D1226" i="2" s="1"/>
  <c r="E1226" i="2" s="1"/>
  <c r="F1226" i="2" s="1"/>
  <c r="G1226" i="2" s="1"/>
  <c r="H1226" i="2" s="1"/>
  <c r="I1226" i="2" s="1"/>
  <c r="U1221" i="2"/>
  <c r="V1221" i="2" s="1"/>
  <c r="AM1215" i="2"/>
  <c r="AZ1215" i="2"/>
  <c r="AN1215" i="2"/>
  <c r="O1222" i="2"/>
  <c r="P1222" i="2" s="1"/>
  <c r="Q1222" i="2" s="1"/>
  <c r="R1222" i="2" s="1"/>
  <c r="S1222" i="2" s="1"/>
  <c r="T1222" i="2"/>
  <c r="AL1217" i="2"/>
  <c r="AB1219" i="2"/>
  <c r="AC1219" i="2" s="1"/>
  <c r="AD1219" i="2" s="1"/>
  <c r="AE1219" i="2" s="1"/>
  <c r="AF1219" i="2" s="1"/>
  <c r="AH1219" i="2" s="1"/>
  <c r="AI1219" i="2" s="1"/>
  <c r="AG1219" i="2"/>
  <c r="AM1216" i="2"/>
  <c r="AZ1216" i="2"/>
  <c r="AN1216" i="2"/>
  <c r="M1224" i="2"/>
  <c r="N1224" i="2"/>
  <c r="AY1213" i="2"/>
  <c r="AU1213" i="2"/>
  <c r="AW1213" i="2" s="1"/>
  <c r="Y1220" i="2"/>
  <c r="G1297" i="1"/>
  <c r="H1296" i="1"/>
  <c r="J1296" i="1"/>
  <c r="I1296" i="1"/>
  <c r="K1296" i="1"/>
  <c r="U1223" i="2" l="1"/>
  <c r="V1223" i="2" s="1"/>
  <c r="J1226" i="2"/>
  <c r="K1226" i="2"/>
  <c r="AZ1217" i="2"/>
  <c r="AM1217" i="2"/>
  <c r="AN1217" i="2"/>
  <c r="AH1218" i="2"/>
  <c r="AI1218" i="2" s="1"/>
  <c r="L1225" i="2"/>
  <c r="AK1219" i="2"/>
  <c r="BA1219" i="2"/>
  <c r="AJ1219" i="2"/>
  <c r="AL1219" i="2" s="1"/>
  <c r="B1227" i="2"/>
  <c r="C1227" i="2" s="1"/>
  <c r="D1227" i="2" s="1"/>
  <c r="E1227" i="2" s="1"/>
  <c r="F1227" i="2" s="1"/>
  <c r="G1227" i="2" s="1"/>
  <c r="H1227" i="2" s="1"/>
  <c r="I1227" i="2" s="1"/>
  <c r="A1228" i="2"/>
  <c r="X1223" i="2"/>
  <c r="W1223" i="2"/>
  <c r="AT1216" i="2"/>
  <c r="AX1216" i="2" s="1"/>
  <c r="AO1216" i="2"/>
  <c r="AP1216" i="2" s="1"/>
  <c r="AQ1216" i="2" s="1"/>
  <c r="AR1216" i="2" s="1"/>
  <c r="AS1216" i="2" s="1"/>
  <c r="AO1215" i="2"/>
  <c r="AP1215" i="2" s="1"/>
  <c r="AQ1215" i="2" s="1"/>
  <c r="AR1215" i="2" s="1"/>
  <c r="AS1215" i="2" s="1"/>
  <c r="AT1215" i="2"/>
  <c r="AX1215" i="2" s="1"/>
  <c r="Z1220" i="2"/>
  <c r="AA1220" i="2"/>
  <c r="O1224" i="2"/>
  <c r="P1224" i="2" s="1"/>
  <c r="Q1224" i="2" s="1"/>
  <c r="R1224" i="2" s="1"/>
  <c r="S1224" i="2" s="1"/>
  <c r="T1224" i="2"/>
  <c r="X1221" i="2"/>
  <c r="W1221" i="2"/>
  <c r="U1222" i="2"/>
  <c r="V1222" i="2" s="1"/>
  <c r="G1298" i="1"/>
  <c r="I1297" i="1"/>
  <c r="J1297" i="1"/>
  <c r="H1297" i="1"/>
  <c r="K1297" i="1"/>
  <c r="Y1221" i="2" l="1"/>
  <c r="Y1223" i="2"/>
  <c r="L1226" i="2"/>
  <c r="M1226" i="2" s="1"/>
  <c r="J1227" i="2"/>
  <c r="K1227" i="2"/>
  <c r="AG1220" i="2"/>
  <c r="AB1220" i="2"/>
  <c r="AC1220" i="2" s="1"/>
  <c r="AD1220" i="2" s="1"/>
  <c r="AE1220" i="2" s="1"/>
  <c r="AF1220" i="2" s="1"/>
  <c r="AM1219" i="2"/>
  <c r="AZ1219" i="2"/>
  <c r="AN1219" i="2"/>
  <c r="AJ1218" i="2"/>
  <c r="AK1218" i="2"/>
  <c r="BA1218" i="2"/>
  <c r="Z1221" i="2"/>
  <c r="AA1221" i="2"/>
  <c r="AY1216" i="2"/>
  <c r="AU1216" i="2"/>
  <c r="AW1216" i="2" s="1"/>
  <c r="M1225" i="2"/>
  <c r="N1225" i="2"/>
  <c r="Z1223" i="2"/>
  <c r="AA1223" i="2"/>
  <c r="X1222" i="2"/>
  <c r="W1222" i="2"/>
  <c r="AY1215" i="2"/>
  <c r="AU1215" i="2"/>
  <c r="AW1215" i="2" s="1"/>
  <c r="A1229" i="2"/>
  <c r="B1228" i="2"/>
  <c r="C1228" i="2" s="1"/>
  <c r="D1228" i="2" s="1"/>
  <c r="E1228" i="2" s="1"/>
  <c r="F1228" i="2" s="1"/>
  <c r="G1228" i="2" s="1"/>
  <c r="H1228" i="2" s="1"/>
  <c r="I1228" i="2" s="1"/>
  <c r="AO1217" i="2"/>
  <c r="AP1217" i="2" s="1"/>
  <c r="AQ1217" i="2" s="1"/>
  <c r="AR1217" i="2" s="1"/>
  <c r="AS1217" i="2" s="1"/>
  <c r="AT1217" i="2"/>
  <c r="AX1217" i="2" s="1"/>
  <c r="U1224" i="2"/>
  <c r="V1224" i="2" s="1"/>
  <c r="J1298" i="1"/>
  <c r="K1298" i="1"/>
  <c r="I1298" i="1"/>
  <c r="H1298" i="1"/>
  <c r="G1299" i="1"/>
  <c r="N1226" i="2" l="1"/>
  <c r="AL1218" i="2"/>
  <c r="L1227" i="2"/>
  <c r="N1227" i="2" s="1"/>
  <c r="J1228" i="2"/>
  <c r="K1228" i="2"/>
  <c r="B1229" i="2"/>
  <c r="C1229" i="2" s="1"/>
  <c r="D1229" i="2" s="1"/>
  <c r="E1229" i="2" s="1"/>
  <c r="F1229" i="2" s="1"/>
  <c r="G1229" i="2" s="1"/>
  <c r="H1229" i="2" s="1"/>
  <c r="I1229" i="2" s="1"/>
  <c r="A1230" i="2"/>
  <c r="AB1221" i="2"/>
  <c r="AC1221" i="2" s="1"/>
  <c r="AD1221" i="2" s="1"/>
  <c r="AE1221" i="2" s="1"/>
  <c r="AF1221" i="2" s="1"/>
  <c r="AG1221" i="2"/>
  <c r="AY1217" i="2"/>
  <c r="AU1217" i="2"/>
  <c r="AW1217" i="2" s="1"/>
  <c r="AZ1218" i="2"/>
  <c r="AM1218" i="2"/>
  <c r="AN1218" i="2"/>
  <c r="AH1220" i="2"/>
  <c r="AI1220" i="2" s="1"/>
  <c r="M1227" i="2"/>
  <c r="AB1223" i="2"/>
  <c r="AC1223" i="2" s="1"/>
  <c r="AD1223" i="2" s="1"/>
  <c r="AE1223" i="2" s="1"/>
  <c r="AF1223" i="2" s="1"/>
  <c r="AG1223" i="2"/>
  <c r="AO1219" i="2"/>
  <c r="AP1219" i="2" s="1"/>
  <c r="AQ1219" i="2" s="1"/>
  <c r="AR1219" i="2" s="1"/>
  <c r="AS1219" i="2" s="1"/>
  <c r="AT1219" i="2"/>
  <c r="AX1219" i="2" s="1"/>
  <c r="O1226" i="2"/>
  <c r="P1226" i="2" s="1"/>
  <c r="Q1226" i="2" s="1"/>
  <c r="R1226" i="2" s="1"/>
  <c r="S1226" i="2" s="1"/>
  <c r="T1226" i="2"/>
  <c r="Y1222" i="2"/>
  <c r="T1225" i="2"/>
  <c r="O1225" i="2"/>
  <c r="P1225" i="2" s="1"/>
  <c r="Q1225" i="2" s="1"/>
  <c r="R1225" i="2" s="1"/>
  <c r="S1225" i="2" s="1"/>
  <c r="W1224" i="2"/>
  <c r="X1224" i="2"/>
  <c r="G1300" i="1"/>
  <c r="K1299" i="1"/>
  <c r="H1299" i="1"/>
  <c r="I1299" i="1"/>
  <c r="J1299" i="1"/>
  <c r="U1226" i="2" l="1"/>
  <c r="V1226" i="2" s="1"/>
  <c r="Y1224" i="2"/>
  <c r="L1228" i="2"/>
  <c r="X1226" i="2"/>
  <c r="W1226" i="2"/>
  <c r="U1225" i="2"/>
  <c r="V1225" i="2" s="1"/>
  <c r="AH1223" i="2"/>
  <c r="AI1223" i="2" s="1"/>
  <c r="AT1218" i="2"/>
  <c r="AX1218" i="2" s="1"/>
  <c r="AO1218" i="2"/>
  <c r="AP1218" i="2" s="1"/>
  <c r="AQ1218" i="2" s="1"/>
  <c r="AR1218" i="2" s="1"/>
  <c r="AS1218" i="2" s="1"/>
  <c r="M1228" i="2"/>
  <c r="N1228" i="2"/>
  <c r="Z1224" i="2"/>
  <c r="AA1224" i="2"/>
  <c r="AK1220" i="2"/>
  <c r="BA1220" i="2"/>
  <c r="AJ1220" i="2"/>
  <c r="K1229" i="2"/>
  <c r="J1229" i="2"/>
  <c r="Z1222" i="2"/>
  <c r="AA1222" i="2"/>
  <c r="AY1219" i="2"/>
  <c r="AU1219" i="2"/>
  <c r="AW1219" i="2" s="1"/>
  <c r="O1227" i="2"/>
  <c r="P1227" i="2" s="1"/>
  <c r="Q1227" i="2" s="1"/>
  <c r="R1227" i="2" s="1"/>
  <c r="S1227" i="2" s="1"/>
  <c r="T1227" i="2"/>
  <c r="B1230" i="2"/>
  <c r="C1230" i="2" s="1"/>
  <c r="D1230" i="2" s="1"/>
  <c r="E1230" i="2" s="1"/>
  <c r="F1230" i="2" s="1"/>
  <c r="G1230" i="2" s="1"/>
  <c r="H1230" i="2" s="1"/>
  <c r="I1230" i="2" s="1"/>
  <c r="A1231" i="2"/>
  <c r="AH1221" i="2"/>
  <c r="AI1221" i="2" s="1"/>
  <c r="I1300" i="1"/>
  <c r="H1300" i="1"/>
  <c r="J1300" i="1"/>
  <c r="G1301" i="1"/>
  <c r="K1300" i="1"/>
  <c r="AL1220" i="2" l="1"/>
  <c r="J1230" i="2"/>
  <c r="K1230" i="2"/>
  <c r="AY1218" i="2"/>
  <c r="AU1218" i="2"/>
  <c r="AW1218" i="2" s="1"/>
  <c r="Y1226" i="2"/>
  <c r="AZ1220" i="2"/>
  <c r="AM1220" i="2"/>
  <c r="AN1220" i="2"/>
  <c r="A1232" i="2"/>
  <c r="B1231" i="2"/>
  <c r="C1231" i="2" s="1"/>
  <c r="D1231" i="2" s="1"/>
  <c r="E1231" i="2" s="1"/>
  <c r="F1231" i="2" s="1"/>
  <c r="G1231" i="2" s="1"/>
  <c r="H1231" i="2" s="1"/>
  <c r="I1231" i="2" s="1"/>
  <c r="O1228" i="2"/>
  <c r="P1228" i="2" s="1"/>
  <c r="Q1228" i="2" s="1"/>
  <c r="R1228" i="2" s="1"/>
  <c r="S1228" i="2" s="1"/>
  <c r="T1228" i="2"/>
  <c r="X1225" i="2"/>
  <c r="W1225" i="2"/>
  <c r="L1229" i="2"/>
  <c r="AB1224" i="2"/>
  <c r="AC1224" i="2" s="1"/>
  <c r="AD1224" i="2" s="1"/>
  <c r="AE1224" i="2" s="1"/>
  <c r="AF1224" i="2" s="1"/>
  <c r="AG1224" i="2"/>
  <c r="AK1221" i="2"/>
  <c r="AJ1221" i="2"/>
  <c r="BA1221" i="2"/>
  <c r="AG1222" i="2"/>
  <c r="AB1222" i="2"/>
  <c r="AC1222" i="2" s="1"/>
  <c r="AD1222" i="2" s="1"/>
  <c r="AE1222" i="2" s="1"/>
  <c r="AF1222" i="2" s="1"/>
  <c r="AH1222" i="2" s="1"/>
  <c r="AI1222" i="2" s="1"/>
  <c r="BA1223" i="2"/>
  <c r="AJ1223" i="2"/>
  <c r="AK1223" i="2"/>
  <c r="U1227" i="2"/>
  <c r="V1227" i="2" s="1"/>
  <c r="G1302" i="1"/>
  <c r="I1301" i="1"/>
  <c r="J1301" i="1"/>
  <c r="H1301" i="1"/>
  <c r="K1301" i="1"/>
  <c r="Y1225" i="2" l="1"/>
  <c r="U1228" i="2"/>
  <c r="V1228" i="2" s="1"/>
  <c r="AH1224" i="2"/>
  <c r="AI1224" i="2" s="1"/>
  <c r="AK1224" i="2" s="1"/>
  <c r="AL1223" i="2"/>
  <c r="L1230" i="2"/>
  <c r="M1230" i="2" s="1"/>
  <c r="J1231" i="2"/>
  <c r="K1231" i="2"/>
  <c r="Z1225" i="2"/>
  <c r="AA1225" i="2"/>
  <c r="B1232" i="2"/>
  <c r="C1232" i="2" s="1"/>
  <c r="D1232" i="2" s="1"/>
  <c r="E1232" i="2" s="1"/>
  <c r="F1232" i="2" s="1"/>
  <c r="G1232" i="2" s="1"/>
  <c r="H1232" i="2" s="1"/>
  <c r="I1232" i="2" s="1"/>
  <c r="A1233" i="2"/>
  <c r="X1228" i="2"/>
  <c r="W1228" i="2"/>
  <c r="X1227" i="2"/>
  <c r="W1227" i="2"/>
  <c r="Z1226" i="2"/>
  <c r="AA1226" i="2"/>
  <c r="AO1220" i="2"/>
  <c r="AP1220" i="2" s="1"/>
  <c r="AQ1220" i="2" s="1"/>
  <c r="AR1220" i="2" s="1"/>
  <c r="AS1220" i="2" s="1"/>
  <c r="AT1220" i="2"/>
  <c r="AX1220" i="2" s="1"/>
  <c r="AL1221" i="2"/>
  <c r="AK1222" i="2"/>
  <c r="BA1222" i="2"/>
  <c r="AJ1222" i="2"/>
  <c r="M1229" i="2"/>
  <c r="N1229" i="2"/>
  <c r="AZ1223" i="2"/>
  <c r="AM1223" i="2"/>
  <c r="AN1223" i="2"/>
  <c r="G1303" i="1"/>
  <c r="I1302" i="1"/>
  <c r="H1302" i="1"/>
  <c r="K1302" i="1"/>
  <c r="J1302" i="1"/>
  <c r="BA1224" i="2" l="1"/>
  <c r="AJ1224" i="2"/>
  <c r="AL1222" i="2"/>
  <c r="AM1222" i="2" s="1"/>
  <c r="N1230" i="2"/>
  <c r="T1230" i="2" s="1"/>
  <c r="AL1224" i="2"/>
  <c r="Y1228" i="2"/>
  <c r="Z1228" i="2" s="1"/>
  <c r="L1231" i="2"/>
  <c r="M1231" i="2" s="1"/>
  <c r="K1232" i="2"/>
  <c r="J1232" i="2"/>
  <c r="AZ1222" i="2"/>
  <c r="AN1222" i="2"/>
  <c r="AZ1224" i="2"/>
  <c r="AM1224" i="2"/>
  <c r="AN1224" i="2"/>
  <c r="AZ1221" i="2"/>
  <c r="AM1221" i="2"/>
  <c r="AN1221" i="2"/>
  <c r="Y1227" i="2"/>
  <c r="AO1223" i="2"/>
  <c r="AP1223" i="2" s="1"/>
  <c r="AQ1223" i="2" s="1"/>
  <c r="AR1223" i="2" s="1"/>
  <c r="AS1223" i="2" s="1"/>
  <c r="AT1223" i="2"/>
  <c r="AX1223" i="2" s="1"/>
  <c r="AG1226" i="2"/>
  <c r="AB1226" i="2"/>
  <c r="AC1226" i="2" s="1"/>
  <c r="AD1226" i="2" s="1"/>
  <c r="AE1226" i="2" s="1"/>
  <c r="AF1226" i="2" s="1"/>
  <c r="A1234" i="2"/>
  <c r="B1233" i="2"/>
  <c r="C1233" i="2" s="1"/>
  <c r="D1233" i="2" s="1"/>
  <c r="E1233" i="2" s="1"/>
  <c r="F1233" i="2" s="1"/>
  <c r="G1233" i="2" s="1"/>
  <c r="H1233" i="2" s="1"/>
  <c r="I1233" i="2" s="1"/>
  <c r="AG1225" i="2"/>
  <c r="AB1225" i="2"/>
  <c r="AC1225" i="2" s="1"/>
  <c r="AD1225" i="2" s="1"/>
  <c r="AE1225" i="2" s="1"/>
  <c r="AF1225" i="2" s="1"/>
  <c r="O1229" i="2"/>
  <c r="P1229" i="2" s="1"/>
  <c r="Q1229" i="2" s="1"/>
  <c r="R1229" i="2" s="1"/>
  <c r="S1229" i="2" s="1"/>
  <c r="T1229" i="2"/>
  <c r="AY1220" i="2"/>
  <c r="AU1220" i="2"/>
  <c r="AW1220" i="2" s="1"/>
  <c r="H1303" i="1"/>
  <c r="I1303" i="1"/>
  <c r="K1303" i="1"/>
  <c r="J1303" i="1"/>
  <c r="G1304" i="1"/>
  <c r="AH1225" i="2" l="1"/>
  <c r="AI1225" i="2" s="1"/>
  <c r="O1230" i="2"/>
  <c r="P1230" i="2" s="1"/>
  <c r="Q1230" i="2" s="1"/>
  <c r="R1230" i="2" s="1"/>
  <c r="S1230" i="2" s="1"/>
  <c r="U1230" i="2" s="1"/>
  <c r="V1230" i="2" s="1"/>
  <c r="N1231" i="2"/>
  <c r="AA1228" i="2"/>
  <c r="J1233" i="2"/>
  <c r="K1233" i="2"/>
  <c r="AO1221" i="2"/>
  <c r="AP1221" i="2" s="1"/>
  <c r="AQ1221" i="2" s="1"/>
  <c r="AR1221" i="2" s="1"/>
  <c r="AS1221" i="2" s="1"/>
  <c r="AT1221" i="2"/>
  <c r="AX1221" i="2" s="1"/>
  <c r="L1232" i="2"/>
  <c r="AY1223" i="2"/>
  <c r="AU1223" i="2"/>
  <c r="AW1223" i="2" s="1"/>
  <c r="O1231" i="2"/>
  <c r="P1231" i="2" s="1"/>
  <c r="Q1231" i="2" s="1"/>
  <c r="R1231" i="2" s="1"/>
  <c r="S1231" i="2" s="1"/>
  <c r="T1231" i="2"/>
  <c r="AK1225" i="2"/>
  <c r="BA1225" i="2"/>
  <c r="AJ1225" i="2"/>
  <c r="AO1224" i="2"/>
  <c r="AP1224" i="2" s="1"/>
  <c r="AQ1224" i="2" s="1"/>
  <c r="AR1224" i="2" s="1"/>
  <c r="AS1224" i="2" s="1"/>
  <c r="AT1224" i="2"/>
  <c r="AX1224" i="2" s="1"/>
  <c r="AO1222" i="2"/>
  <c r="AP1222" i="2" s="1"/>
  <c r="AQ1222" i="2" s="1"/>
  <c r="AR1222" i="2" s="1"/>
  <c r="AS1222" i="2" s="1"/>
  <c r="AT1222" i="2"/>
  <c r="AX1222" i="2" s="1"/>
  <c r="B1234" i="2"/>
  <c r="C1234" i="2" s="1"/>
  <c r="D1234" i="2" s="1"/>
  <c r="E1234" i="2" s="1"/>
  <c r="F1234" i="2" s="1"/>
  <c r="G1234" i="2" s="1"/>
  <c r="H1234" i="2" s="1"/>
  <c r="I1234" i="2" s="1"/>
  <c r="A1235" i="2"/>
  <c r="AB1228" i="2"/>
  <c r="AC1228" i="2" s="1"/>
  <c r="AD1228" i="2" s="1"/>
  <c r="AE1228" i="2" s="1"/>
  <c r="AF1228" i="2" s="1"/>
  <c r="AH1228" i="2" s="1"/>
  <c r="AI1228" i="2" s="1"/>
  <c r="AG1228" i="2"/>
  <c r="Z1227" i="2"/>
  <c r="AA1227" i="2"/>
  <c r="U1229" i="2"/>
  <c r="V1229" i="2" s="1"/>
  <c r="AH1226" i="2"/>
  <c r="AI1226" i="2" s="1"/>
  <c r="J1304" i="1"/>
  <c r="G1305" i="1"/>
  <c r="I1304" i="1"/>
  <c r="K1304" i="1"/>
  <c r="H1304" i="1"/>
  <c r="AL1225" i="2" l="1"/>
  <c r="W1230" i="2"/>
  <c r="X1230" i="2"/>
  <c r="L1233" i="2"/>
  <c r="J1234" i="2"/>
  <c r="K1234" i="2"/>
  <c r="W1229" i="2"/>
  <c r="X1229" i="2"/>
  <c r="M1233" i="2"/>
  <c r="N1233" i="2"/>
  <c r="AK1226" i="2"/>
  <c r="BA1226" i="2"/>
  <c r="AJ1226" i="2"/>
  <c r="AK1228" i="2"/>
  <c r="BA1228" i="2"/>
  <c r="AJ1228" i="2"/>
  <c r="B1235" i="2"/>
  <c r="C1235" i="2" s="1"/>
  <c r="D1235" i="2" s="1"/>
  <c r="E1235" i="2" s="1"/>
  <c r="F1235" i="2" s="1"/>
  <c r="G1235" i="2" s="1"/>
  <c r="H1235" i="2" s="1"/>
  <c r="I1235" i="2" s="1"/>
  <c r="A1236" i="2"/>
  <c r="AB1227" i="2"/>
  <c r="AC1227" i="2" s="1"/>
  <c r="AD1227" i="2" s="1"/>
  <c r="AE1227" i="2" s="1"/>
  <c r="AF1227" i="2" s="1"/>
  <c r="AG1227" i="2"/>
  <c r="AY1224" i="2"/>
  <c r="AU1224" i="2"/>
  <c r="AW1224" i="2" s="1"/>
  <c r="AY1221" i="2"/>
  <c r="AU1221" i="2"/>
  <c r="AW1221" i="2" s="1"/>
  <c r="AY1222" i="2"/>
  <c r="AU1222" i="2"/>
  <c r="AW1222" i="2" s="1"/>
  <c r="M1232" i="2"/>
  <c r="N1232" i="2"/>
  <c r="AZ1225" i="2"/>
  <c r="AM1225" i="2"/>
  <c r="AN1225" i="2"/>
  <c r="U1231" i="2"/>
  <c r="V1231" i="2" s="1"/>
  <c r="K1305" i="1"/>
  <c r="G1306" i="1"/>
  <c r="I1305" i="1"/>
  <c r="J1305" i="1"/>
  <c r="H1305" i="1"/>
  <c r="Y1230" i="2" l="1"/>
  <c r="Z1230" i="2" s="1"/>
  <c r="AL1228" i="2"/>
  <c r="Y1229" i="2"/>
  <c r="AA1229" i="2" s="1"/>
  <c r="L1234" i="2"/>
  <c r="M1234" i="2" s="1"/>
  <c r="B1236" i="2"/>
  <c r="C1236" i="2" s="1"/>
  <c r="D1236" i="2" s="1"/>
  <c r="E1236" i="2" s="1"/>
  <c r="F1236" i="2" s="1"/>
  <c r="G1236" i="2" s="1"/>
  <c r="H1236" i="2" s="1"/>
  <c r="I1236" i="2" s="1"/>
  <c r="A1237" i="2"/>
  <c r="AM1228" i="2"/>
  <c r="AZ1228" i="2"/>
  <c r="AN1228" i="2"/>
  <c r="W1231" i="2"/>
  <c r="X1231" i="2"/>
  <c r="AO1225" i="2"/>
  <c r="AP1225" i="2" s="1"/>
  <c r="AQ1225" i="2" s="1"/>
  <c r="AR1225" i="2" s="1"/>
  <c r="AS1225" i="2" s="1"/>
  <c r="AT1225" i="2"/>
  <c r="AX1225" i="2" s="1"/>
  <c r="J1235" i="2"/>
  <c r="K1235" i="2"/>
  <c r="T1233" i="2"/>
  <c r="O1233" i="2"/>
  <c r="P1233" i="2" s="1"/>
  <c r="Q1233" i="2" s="1"/>
  <c r="R1233" i="2" s="1"/>
  <c r="S1233" i="2" s="1"/>
  <c r="AL1226" i="2"/>
  <c r="T1232" i="2"/>
  <c r="O1232" i="2"/>
  <c r="P1232" i="2" s="1"/>
  <c r="Q1232" i="2" s="1"/>
  <c r="R1232" i="2" s="1"/>
  <c r="S1232" i="2" s="1"/>
  <c r="U1232" i="2" s="1"/>
  <c r="V1232" i="2" s="1"/>
  <c r="AH1227" i="2"/>
  <c r="AI1227" i="2" s="1"/>
  <c r="I1306" i="1"/>
  <c r="H1306" i="1"/>
  <c r="K1306" i="1"/>
  <c r="G1307" i="1"/>
  <c r="J1306" i="1"/>
  <c r="Z1229" i="2" l="1"/>
  <c r="N1234" i="2"/>
  <c r="T1234" i="2" s="1"/>
  <c r="AA1230" i="2"/>
  <c r="AB1230" i="2"/>
  <c r="AC1230" i="2" s="1"/>
  <c r="AD1230" i="2" s="1"/>
  <c r="AE1230" i="2" s="1"/>
  <c r="AF1230" i="2" s="1"/>
  <c r="AG1230" i="2"/>
  <c r="L1235" i="2"/>
  <c r="AH1230" i="2"/>
  <c r="AI1230" i="2" s="1"/>
  <c r="BA1230" i="2" s="1"/>
  <c r="Y1231" i="2"/>
  <c r="K1236" i="2"/>
  <c r="J1236" i="2"/>
  <c r="AB1229" i="2"/>
  <c r="AC1229" i="2" s="1"/>
  <c r="AD1229" i="2" s="1"/>
  <c r="AE1229" i="2" s="1"/>
  <c r="AF1229" i="2" s="1"/>
  <c r="AG1229" i="2"/>
  <c r="Z1231" i="2"/>
  <c r="AA1231" i="2"/>
  <c r="AT1228" i="2"/>
  <c r="AX1228" i="2" s="1"/>
  <c r="AO1228" i="2"/>
  <c r="AP1228" i="2" s="1"/>
  <c r="AQ1228" i="2" s="1"/>
  <c r="AR1228" i="2" s="1"/>
  <c r="AS1228" i="2" s="1"/>
  <c r="B1237" i="2"/>
  <c r="C1237" i="2" s="1"/>
  <c r="D1237" i="2" s="1"/>
  <c r="E1237" i="2" s="1"/>
  <c r="F1237" i="2" s="1"/>
  <c r="G1237" i="2" s="1"/>
  <c r="H1237" i="2" s="1"/>
  <c r="I1237" i="2" s="1"/>
  <c r="A1238" i="2"/>
  <c r="AM1226" i="2"/>
  <c r="AZ1226" i="2"/>
  <c r="AN1226" i="2"/>
  <c r="AY1225" i="2"/>
  <c r="AU1225" i="2"/>
  <c r="AW1225" i="2" s="1"/>
  <c r="W1232" i="2"/>
  <c r="X1232" i="2"/>
  <c r="M1235" i="2"/>
  <c r="N1235" i="2"/>
  <c r="AK1227" i="2"/>
  <c r="BA1227" i="2"/>
  <c r="AJ1227" i="2"/>
  <c r="O1234" i="2"/>
  <c r="P1234" i="2" s="1"/>
  <c r="Q1234" i="2" s="1"/>
  <c r="R1234" i="2" s="1"/>
  <c r="S1234" i="2" s="1"/>
  <c r="U1233" i="2"/>
  <c r="V1233" i="2" s="1"/>
  <c r="H1307" i="1"/>
  <c r="I1307" i="1"/>
  <c r="J1307" i="1"/>
  <c r="G1308" i="1"/>
  <c r="K1307" i="1"/>
  <c r="U1234" i="2" l="1"/>
  <c r="V1234" i="2" s="1"/>
  <c r="AJ1230" i="2"/>
  <c r="AK1230" i="2"/>
  <c r="AL1227" i="2"/>
  <c r="AH1229" i="2"/>
  <c r="AI1229" i="2" s="1"/>
  <c r="AK1229" i="2" s="1"/>
  <c r="AL1230" i="2"/>
  <c r="AN1230" i="2" s="1"/>
  <c r="J1237" i="2"/>
  <c r="K1237" i="2"/>
  <c r="X1234" i="2"/>
  <c r="W1234" i="2"/>
  <c r="AO1226" i="2"/>
  <c r="AP1226" i="2" s="1"/>
  <c r="AQ1226" i="2" s="1"/>
  <c r="AR1226" i="2" s="1"/>
  <c r="AS1226" i="2" s="1"/>
  <c r="AT1226" i="2"/>
  <c r="AX1226" i="2" s="1"/>
  <c r="B1238" i="2"/>
  <c r="C1238" i="2" s="1"/>
  <c r="D1238" i="2" s="1"/>
  <c r="E1238" i="2" s="1"/>
  <c r="F1238" i="2" s="1"/>
  <c r="G1238" i="2" s="1"/>
  <c r="H1238" i="2" s="1"/>
  <c r="I1238" i="2" s="1"/>
  <c r="A1239" i="2"/>
  <c r="AM1230" i="2"/>
  <c r="AZ1230" i="2"/>
  <c r="AB1231" i="2"/>
  <c r="AC1231" i="2" s="1"/>
  <c r="AD1231" i="2" s="1"/>
  <c r="AE1231" i="2" s="1"/>
  <c r="AF1231" i="2" s="1"/>
  <c r="AG1231" i="2"/>
  <c r="Y1232" i="2"/>
  <c r="L1236" i="2"/>
  <c r="X1233" i="2"/>
  <c r="W1233" i="2"/>
  <c r="AM1227" i="2"/>
  <c r="AZ1227" i="2"/>
  <c r="AN1227" i="2"/>
  <c r="T1235" i="2"/>
  <c r="O1235" i="2"/>
  <c r="P1235" i="2" s="1"/>
  <c r="Q1235" i="2" s="1"/>
  <c r="R1235" i="2" s="1"/>
  <c r="S1235" i="2" s="1"/>
  <c r="AY1228" i="2"/>
  <c r="AU1228" i="2"/>
  <c r="AW1228" i="2" s="1"/>
  <c r="J1308" i="1"/>
  <c r="I1308" i="1"/>
  <c r="H1308" i="1"/>
  <c r="K1308" i="1"/>
  <c r="G1309" i="1"/>
  <c r="AJ1229" i="2" l="1"/>
  <c r="BA1229" i="2"/>
  <c r="AH1231" i="2"/>
  <c r="AI1231" i="2" s="1"/>
  <c r="L1237" i="2"/>
  <c r="Y1234" i="2"/>
  <c r="K1238" i="2"/>
  <c r="J1238" i="2"/>
  <c r="AY1226" i="2"/>
  <c r="AU1226" i="2"/>
  <c r="AW1226" i="2" s="1"/>
  <c r="M1237" i="2"/>
  <c r="N1237" i="2"/>
  <c r="M1236" i="2"/>
  <c r="N1236" i="2"/>
  <c r="BA1231" i="2"/>
  <c r="AJ1231" i="2"/>
  <c r="AK1231" i="2"/>
  <c r="Z1232" i="2"/>
  <c r="AA1232" i="2"/>
  <c r="AO1227" i="2"/>
  <c r="AP1227" i="2" s="1"/>
  <c r="AQ1227" i="2" s="1"/>
  <c r="AR1227" i="2" s="1"/>
  <c r="AS1227" i="2" s="1"/>
  <c r="AT1227" i="2"/>
  <c r="AX1227" i="2" s="1"/>
  <c r="AO1230" i="2"/>
  <c r="AP1230" i="2" s="1"/>
  <c r="AQ1230" i="2" s="1"/>
  <c r="AR1230" i="2" s="1"/>
  <c r="AS1230" i="2" s="1"/>
  <c r="AT1230" i="2"/>
  <c r="AX1230" i="2" s="1"/>
  <c r="B1239" i="2"/>
  <c r="C1239" i="2" s="1"/>
  <c r="D1239" i="2" s="1"/>
  <c r="E1239" i="2" s="1"/>
  <c r="F1239" i="2" s="1"/>
  <c r="G1239" i="2" s="1"/>
  <c r="H1239" i="2" s="1"/>
  <c r="I1239" i="2" s="1"/>
  <c r="A1240" i="2"/>
  <c r="Z1234" i="2"/>
  <c r="AA1234" i="2"/>
  <c r="AL1229" i="2"/>
  <c r="U1235" i="2"/>
  <c r="V1235" i="2" s="1"/>
  <c r="Y1233" i="2"/>
  <c r="H1309" i="1"/>
  <c r="G1310" i="1"/>
  <c r="K1309" i="1"/>
  <c r="I1309" i="1"/>
  <c r="J1309" i="1"/>
  <c r="AL1231" i="2" l="1"/>
  <c r="J1239" i="2"/>
  <c r="K1239" i="2"/>
  <c r="AM1229" i="2"/>
  <c r="AZ1229" i="2"/>
  <c r="AN1229" i="2"/>
  <c r="O1237" i="2"/>
  <c r="P1237" i="2" s="1"/>
  <c r="Q1237" i="2" s="1"/>
  <c r="R1237" i="2" s="1"/>
  <c r="S1237" i="2" s="1"/>
  <c r="T1237" i="2"/>
  <c r="W1235" i="2"/>
  <c r="X1235" i="2"/>
  <c r="AY1227" i="2"/>
  <c r="AU1227" i="2"/>
  <c r="AW1227" i="2" s="1"/>
  <c r="AZ1231" i="2"/>
  <c r="AM1231" i="2"/>
  <c r="AN1231" i="2"/>
  <c r="L1238" i="2"/>
  <c r="Z1233" i="2"/>
  <c r="AA1233" i="2"/>
  <c r="AG1234" i="2"/>
  <c r="AB1234" i="2"/>
  <c r="AC1234" i="2" s="1"/>
  <c r="AD1234" i="2" s="1"/>
  <c r="AE1234" i="2" s="1"/>
  <c r="AF1234" i="2" s="1"/>
  <c r="A1241" i="2"/>
  <c r="B1240" i="2"/>
  <c r="C1240" i="2" s="1"/>
  <c r="D1240" i="2" s="1"/>
  <c r="E1240" i="2" s="1"/>
  <c r="F1240" i="2" s="1"/>
  <c r="G1240" i="2" s="1"/>
  <c r="H1240" i="2" s="1"/>
  <c r="I1240" i="2" s="1"/>
  <c r="O1236" i="2"/>
  <c r="P1236" i="2" s="1"/>
  <c r="Q1236" i="2" s="1"/>
  <c r="R1236" i="2" s="1"/>
  <c r="S1236" i="2" s="1"/>
  <c r="U1236" i="2" s="1"/>
  <c r="V1236" i="2" s="1"/>
  <c r="T1236" i="2"/>
  <c r="AY1230" i="2"/>
  <c r="AU1230" i="2"/>
  <c r="AW1230" i="2" s="1"/>
  <c r="AG1232" i="2"/>
  <c r="AB1232" i="2"/>
  <c r="AC1232" i="2" s="1"/>
  <c r="AD1232" i="2" s="1"/>
  <c r="AE1232" i="2" s="1"/>
  <c r="AF1232" i="2" s="1"/>
  <c r="K1310" i="1"/>
  <c r="G1311" i="1"/>
  <c r="I1310" i="1"/>
  <c r="H1310" i="1"/>
  <c r="J1310" i="1"/>
  <c r="U1237" i="2" l="1"/>
  <c r="V1237" i="2" s="1"/>
  <c r="L1239" i="2"/>
  <c r="M1239" i="2" s="1"/>
  <c r="J1240" i="2"/>
  <c r="K1240" i="2"/>
  <c r="W1237" i="2"/>
  <c r="X1237" i="2"/>
  <c r="AH1232" i="2"/>
  <c r="AI1232" i="2" s="1"/>
  <c r="M1238" i="2"/>
  <c r="N1238" i="2"/>
  <c r="AT1229" i="2"/>
  <c r="AX1229" i="2" s="1"/>
  <c r="AO1229" i="2"/>
  <c r="AP1229" i="2" s="1"/>
  <c r="AQ1229" i="2" s="1"/>
  <c r="AR1229" i="2" s="1"/>
  <c r="AS1229" i="2" s="1"/>
  <c r="AH1234" i="2"/>
  <c r="AI1234" i="2" s="1"/>
  <c r="W1236" i="2"/>
  <c r="X1236" i="2"/>
  <c r="AO1231" i="2"/>
  <c r="AP1231" i="2" s="1"/>
  <c r="AQ1231" i="2" s="1"/>
  <c r="AR1231" i="2" s="1"/>
  <c r="AS1231" i="2" s="1"/>
  <c r="AT1231" i="2"/>
  <c r="AX1231" i="2" s="1"/>
  <c r="A1242" i="2"/>
  <c r="B1241" i="2"/>
  <c r="C1241" i="2" s="1"/>
  <c r="D1241" i="2" s="1"/>
  <c r="E1241" i="2" s="1"/>
  <c r="F1241" i="2" s="1"/>
  <c r="G1241" i="2" s="1"/>
  <c r="H1241" i="2" s="1"/>
  <c r="I1241" i="2" s="1"/>
  <c r="AG1233" i="2"/>
  <c r="AB1233" i="2"/>
  <c r="AC1233" i="2" s="1"/>
  <c r="AD1233" i="2" s="1"/>
  <c r="AE1233" i="2" s="1"/>
  <c r="AF1233" i="2" s="1"/>
  <c r="AH1233" i="2" s="1"/>
  <c r="AI1233" i="2" s="1"/>
  <c r="Y1235" i="2"/>
  <c r="H1311" i="1"/>
  <c r="K1311" i="1"/>
  <c r="I1311" i="1"/>
  <c r="J1311" i="1"/>
  <c r="G1312" i="1"/>
  <c r="N1239" i="2" l="1"/>
  <c r="Y1236" i="2"/>
  <c r="Y1237" i="2"/>
  <c r="L1240" i="2"/>
  <c r="J1241" i="2"/>
  <c r="K1241" i="2"/>
  <c r="B1242" i="2"/>
  <c r="C1242" i="2" s="1"/>
  <c r="D1242" i="2" s="1"/>
  <c r="E1242" i="2" s="1"/>
  <c r="F1242" i="2" s="1"/>
  <c r="G1242" i="2" s="1"/>
  <c r="H1242" i="2" s="1"/>
  <c r="I1242" i="2" s="1"/>
  <c r="A1243" i="2"/>
  <c r="AJ1232" i="2"/>
  <c r="BA1232" i="2"/>
  <c r="AK1232" i="2"/>
  <c r="BA1234" i="2"/>
  <c r="AJ1234" i="2"/>
  <c r="AK1234" i="2"/>
  <c r="O1238" i="2"/>
  <c r="P1238" i="2" s="1"/>
  <c r="Q1238" i="2" s="1"/>
  <c r="R1238" i="2" s="1"/>
  <c r="S1238" i="2" s="1"/>
  <c r="U1238" i="2" s="1"/>
  <c r="V1238" i="2" s="1"/>
  <c r="T1238" i="2"/>
  <c r="AY1229" i="2"/>
  <c r="AU1229" i="2"/>
  <c r="AW1229" i="2" s="1"/>
  <c r="AK1233" i="2"/>
  <c r="BA1233" i="2"/>
  <c r="AJ1233" i="2"/>
  <c r="O1239" i="2"/>
  <c r="P1239" i="2" s="1"/>
  <c r="Q1239" i="2" s="1"/>
  <c r="R1239" i="2" s="1"/>
  <c r="S1239" i="2" s="1"/>
  <c r="T1239" i="2"/>
  <c r="Z1236" i="2"/>
  <c r="AA1236" i="2"/>
  <c r="Z1237" i="2"/>
  <c r="AA1237" i="2"/>
  <c r="AY1231" i="2"/>
  <c r="AU1231" i="2"/>
  <c r="AW1231" i="2" s="1"/>
  <c r="M1240" i="2"/>
  <c r="N1240" i="2"/>
  <c r="Z1235" i="2"/>
  <c r="AA1235" i="2"/>
  <c r="H1312" i="1"/>
  <c r="G1313" i="1"/>
  <c r="J1312" i="1"/>
  <c r="I1312" i="1"/>
  <c r="K1312" i="1"/>
  <c r="U1239" i="2" l="1"/>
  <c r="V1239" i="2" s="1"/>
  <c r="X1239" i="2" s="1"/>
  <c r="L1241" i="2"/>
  <c r="N1241" i="2" s="1"/>
  <c r="W1239" i="2"/>
  <c r="W1238" i="2"/>
  <c r="X1238" i="2"/>
  <c r="O1240" i="2"/>
  <c r="P1240" i="2" s="1"/>
  <c r="Q1240" i="2" s="1"/>
  <c r="R1240" i="2" s="1"/>
  <c r="S1240" i="2" s="1"/>
  <c r="U1240" i="2" s="1"/>
  <c r="V1240" i="2" s="1"/>
  <c r="T1240" i="2"/>
  <c r="AG1237" i="2"/>
  <c r="AB1237" i="2"/>
  <c r="AC1237" i="2" s="1"/>
  <c r="AD1237" i="2" s="1"/>
  <c r="AE1237" i="2" s="1"/>
  <c r="AF1237" i="2" s="1"/>
  <c r="AH1237" i="2" s="1"/>
  <c r="AI1237" i="2" s="1"/>
  <c r="J1242" i="2"/>
  <c r="K1242" i="2"/>
  <c r="AB1235" i="2"/>
  <c r="AC1235" i="2" s="1"/>
  <c r="AD1235" i="2" s="1"/>
  <c r="AE1235" i="2" s="1"/>
  <c r="AF1235" i="2" s="1"/>
  <c r="AG1235" i="2"/>
  <c r="AG1236" i="2"/>
  <c r="AB1236" i="2"/>
  <c r="AC1236" i="2" s="1"/>
  <c r="AD1236" i="2" s="1"/>
  <c r="AE1236" i="2" s="1"/>
  <c r="AF1236" i="2" s="1"/>
  <c r="M1241" i="2"/>
  <c r="B1243" i="2"/>
  <c r="C1243" i="2" s="1"/>
  <c r="D1243" i="2" s="1"/>
  <c r="E1243" i="2" s="1"/>
  <c r="F1243" i="2" s="1"/>
  <c r="G1243" i="2" s="1"/>
  <c r="H1243" i="2" s="1"/>
  <c r="I1243" i="2" s="1"/>
  <c r="A1244" i="2"/>
  <c r="AL1233" i="2"/>
  <c r="AL1234" i="2"/>
  <c r="AL1232" i="2"/>
  <c r="K1313" i="1"/>
  <c r="I1313" i="1"/>
  <c r="J1313" i="1"/>
  <c r="G1314" i="1"/>
  <c r="H1313" i="1"/>
  <c r="L1242" i="2" l="1"/>
  <c r="Y1238" i="2"/>
  <c r="J1243" i="2"/>
  <c r="K1243" i="2"/>
  <c r="M1242" i="2"/>
  <c r="N1242" i="2"/>
  <c r="AH1236" i="2"/>
  <c r="AI1236" i="2" s="1"/>
  <c r="Y1239" i="2"/>
  <c r="W1240" i="2"/>
  <c r="X1240" i="2"/>
  <c r="AZ1233" i="2"/>
  <c r="AM1233" i="2"/>
  <c r="AN1233" i="2"/>
  <c r="A1245" i="2"/>
  <c r="B1244" i="2"/>
  <c r="C1244" i="2" s="1"/>
  <c r="D1244" i="2" s="1"/>
  <c r="E1244" i="2" s="1"/>
  <c r="F1244" i="2" s="1"/>
  <c r="G1244" i="2" s="1"/>
  <c r="H1244" i="2" s="1"/>
  <c r="I1244" i="2" s="1"/>
  <c r="O1241" i="2"/>
  <c r="P1241" i="2" s="1"/>
  <c r="Q1241" i="2" s="1"/>
  <c r="R1241" i="2" s="1"/>
  <c r="S1241" i="2" s="1"/>
  <c r="U1241" i="2" s="1"/>
  <c r="V1241" i="2" s="1"/>
  <c r="T1241" i="2"/>
  <c r="Z1238" i="2"/>
  <c r="AA1238" i="2"/>
  <c r="AH1235" i="2"/>
  <c r="AI1235" i="2" s="1"/>
  <c r="AZ1232" i="2"/>
  <c r="AM1232" i="2"/>
  <c r="AN1232" i="2"/>
  <c r="AZ1234" i="2"/>
  <c r="AM1234" i="2"/>
  <c r="AN1234" i="2"/>
  <c r="AJ1237" i="2"/>
  <c r="AK1237" i="2"/>
  <c r="BA1237" i="2"/>
  <c r="K1314" i="1"/>
  <c r="I1314" i="1"/>
  <c r="H1314" i="1"/>
  <c r="J1314" i="1"/>
  <c r="G1315" i="1"/>
  <c r="Y1240" i="2" l="1"/>
  <c r="L1243" i="2"/>
  <c r="J1244" i="2"/>
  <c r="K1244" i="2"/>
  <c r="AT1234" i="2"/>
  <c r="AX1234" i="2" s="1"/>
  <c r="AO1234" i="2"/>
  <c r="AP1234" i="2" s="1"/>
  <c r="AQ1234" i="2" s="1"/>
  <c r="AR1234" i="2" s="1"/>
  <c r="AS1234" i="2" s="1"/>
  <c r="AT1233" i="2"/>
  <c r="AX1233" i="2" s="1"/>
  <c r="AO1233" i="2"/>
  <c r="AP1233" i="2" s="1"/>
  <c r="AQ1233" i="2" s="1"/>
  <c r="AR1233" i="2" s="1"/>
  <c r="AS1233" i="2" s="1"/>
  <c r="Z1239" i="2"/>
  <c r="AA1239" i="2"/>
  <c r="AJ1235" i="2"/>
  <c r="BA1235" i="2"/>
  <c r="AK1235" i="2"/>
  <c r="AJ1236" i="2"/>
  <c r="AK1236" i="2"/>
  <c r="BA1236" i="2"/>
  <c r="AO1232" i="2"/>
  <c r="AP1232" i="2" s="1"/>
  <c r="AQ1232" i="2" s="1"/>
  <c r="AR1232" i="2" s="1"/>
  <c r="AS1232" i="2" s="1"/>
  <c r="AT1232" i="2"/>
  <c r="AX1232" i="2" s="1"/>
  <c r="AB1238" i="2"/>
  <c r="AC1238" i="2" s="1"/>
  <c r="AD1238" i="2" s="1"/>
  <c r="AE1238" i="2" s="1"/>
  <c r="AF1238" i="2" s="1"/>
  <c r="AG1238" i="2"/>
  <c r="Z1240" i="2"/>
  <c r="AA1240" i="2"/>
  <c r="O1242" i="2"/>
  <c r="P1242" i="2" s="1"/>
  <c r="Q1242" i="2" s="1"/>
  <c r="R1242" i="2" s="1"/>
  <c r="S1242" i="2" s="1"/>
  <c r="T1242" i="2"/>
  <c r="W1241" i="2"/>
  <c r="X1241" i="2"/>
  <c r="M1243" i="2"/>
  <c r="N1243" i="2"/>
  <c r="A1246" i="2"/>
  <c r="B1245" i="2"/>
  <c r="C1245" i="2" s="1"/>
  <c r="D1245" i="2" s="1"/>
  <c r="E1245" i="2" s="1"/>
  <c r="F1245" i="2" s="1"/>
  <c r="G1245" i="2" s="1"/>
  <c r="H1245" i="2" s="1"/>
  <c r="I1245" i="2" s="1"/>
  <c r="AL1237" i="2"/>
  <c r="G1316" i="1"/>
  <c r="I1315" i="1"/>
  <c r="H1315" i="1"/>
  <c r="J1315" i="1"/>
  <c r="K1315" i="1"/>
  <c r="U1242" i="2" l="1"/>
  <c r="V1242" i="2" s="1"/>
  <c r="X1242" i="2" s="1"/>
  <c r="Y1241" i="2"/>
  <c r="AH1238" i="2"/>
  <c r="AI1238" i="2" s="1"/>
  <c r="L1244" i="2"/>
  <c r="M1244" i="2" s="1"/>
  <c r="AL1235" i="2"/>
  <c r="K1245" i="2"/>
  <c r="J1245" i="2"/>
  <c r="AM1237" i="2"/>
  <c r="AZ1237" i="2"/>
  <c r="AN1237" i="2"/>
  <c r="O1243" i="2"/>
  <c r="P1243" i="2" s="1"/>
  <c r="Q1243" i="2" s="1"/>
  <c r="R1243" i="2" s="1"/>
  <c r="S1243" i="2" s="1"/>
  <c r="U1243" i="2" s="1"/>
  <c r="V1243" i="2" s="1"/>
  <c r="T1243" i="2"/>
  <c r="AM1235" i="2"/>
  <c r="AZ1235" i="2"/>
  <c r="AN1235" i="2"/>
  <c r="AY1233" i="2"/>
  <c r="AU1233" i="2"/>
  <c r="AW1233" i="2" s="1"/>
  <c r="Z1241" i="2"/>
  <c r="AA1241" i="2"/>
  <c r="AB1240" i="2"/>
  <c r="AC1240" i="2" s="1"/>
  <c r="AD1240" i="2" s="1"/>
  <c r="AE1240" i="2" s="1"/>
  <c r="AF1240" i="2" s="1"/>
  <c r="AG1240" i="2"/>
  <c r="AY1232" i="2"/>
  <c r="AU1232" i="2"/>
  <c r="AW1232" i="2" s="1"/>
  <c r="AG1239" i="2"/>
  <c r="AB1239" i="2"/>
  <c r="AC1239" i="2" s="1"/>
  <c r="AD1239" i="2" s="1"/>
  <c r="AE1239" i="2" s="1"/>
  <c r="AF1239" i="2" s="1"/>
  <c r="AK1238" i="2"/>
  <c r="AJ1238" i="2"/>
  <c r="BA1238" i="2"/>
  <c r="B1246" i="2"/>
  <c r="C1246" i="2" s="1"/>
  <c r="D1246" i="2" s="1"/>
  <c r="E1246" i="2" s="1"/>
  <c r="F1246" i="2" s="1"/>
  <c r="G1246" i="2" s="1"/>
  <c r="H1246" i="2" s="1"/>
  <c r="I1246" i="2" s="1"/>
  <c r="A1247" i="2"/>
  <c r="AY1234" i="2"/>
  <c r="AU1234" i="2"/>
  <c r="AW1234" i="2" s="1"/>
  <c r="AL1236" i="2"/>
  <c r="I1316" i="1"/>
  <c r="K1316" i="1"/>
  <c r="J1316" i="1"/>
  <c r="G1317" i="1"/>
  <c r="H1316" i="1"/>
  <c r="W1242" i="2" l="1"/>
  <c r="AH1240" i="2"/>
  <c r="AI1240" i="2" s="1"/>
  <c r="N1244" i="2"/>
  <c r="J1246" i="2"/>
  <c r="K1246" i="2"/>
  <c r="A1248" i="2"/>
  <c r="B1247" i="2"/>
  <c r="C1247" i="2" s="1"/>
  <c r="D1247" i="2" s="1"/>
  <c r="E1247" i="2" s="1"/>
  <c r="F1247" i="2" s="1"/>
  <c r="G1247" i="2" s="1"/>
  <c r="H1247" i="2" s="1"/>
  <c r="I1247" i="2" s="1"/>
  <c r="W1243" i="2"/>
  <c r="X1243" i="2"/>
  <c r="Y1242" i="2"/>
  <c r="L1245" i="2"/>
  <c r="AJ1240" i="2"/>
  <c r="BA1240" i="2"/>
  <c r="AK1240" i="2"/>
  <c r="O1244" i="2"/>
  <c r="P1244" i="2" s="1"/>
  <c r="Q1244" i="2" s="1"/>
  <c r="R1244" i="2" s="1"/>
  <c r="S1244" i="2" s="1"/>
  <c r="T1244" i="2"/>
  <c r="AT1237" i="2"/>
  <c r="AX1237" i="2" s="1"/>
  <c r="AO1237" i="2"/>
  <c r="AP1237" i="2" s="1"/>
  <c r="AQ1237" i="2" s="1"/>
  <c r="AR1237" i="2" s="1"/>
  <c r="AS1237" i="2" s="1"/>
  <c r="AB1241" i="2"/>
  <c r="AC1241" i="2" s="1"/>
  <c r="AD1241" i="2" s="1"/>
  <c r="AE1241" i="2" s="1"/>
  <c r="AF1241" i="2" s="1"/>
  <c r="AH1241" i="2" s="1"/>
  <c r="AI1241" i="2" s="1"/>
  <c r="AG1241" i="2"/>
  <c r="AM1236" i="2"/>
  <c r="AZ1236" i="2"/>
  <c r="AN1236" i="2"/>
  <c r="AO1235" i="2"/>
  <c r="AP1235" i="2" s="1"/>
  <c r="AQ1235" i="2" s="1"/>
  <c r="AR1235" i="2" s="1"/>
  <c r="AS1235" i="2" s="1"/>
  <c r="AT1235" i="2"/>
  <c r="AX1235" i="2" s="1"/>
  <c r="AL1238" i="2"/>
  <c r="AH1239" i="2"/>
  <c r="AI1239" i="2" s="1"/>
  <c r="K1317" i="1"/>
  <c r="I1317" i="1"/>
  <c r="H1317" i="1"/>
  <c r="J1317" i="1"/>
  <c r="G1318" i="1"/>
  <c r="U1244" i="2" l="1"/>
  <c r="V1244" i="2" s="1"/>
  <c r="L1246" i="2"/>
  <c r="J1247" i="2"/>
  <c r="K1247" i="2"/>
  <c r="M1246" i="2"/>
  <c r="N1246" i="2"/>
  <c r="AM1238" i="2"/>
  <c r="AZ1238" i="2"/>
  <c r="AN1238" i="2"/>
  <c r="AY1237" i="2"/>
  <c r="AU1237" i="2"/>
  <c r="AW1237" i="2" s="1"/>
  <c r="Z1242" i="2"/>
  <c r="AA1242" i="2"/>
  <c r="AT1236" i="2"/>
  <c r="AX1236" i="2" s="1"/>
  <c r="AO1236" i="2"/>
  <c r="AP1236" i="2" s="1"/>
  <c r="AQ1236" i="2" s="1"/>
  <c r="AR1236" i="2" s="1"/>
  <c r="AS1236" i="2" s="1"/>
  <c r="AK1241" i="2"/>
  <c r="BA1241" i="2"/>
  <c r="AJ1241" i="2"/>
  <c r="X1244" i="2"/>
  <c r="W1244" i="2"/>
  <c r="M1245" i="2"/>
  <c r="N1245" i="2"/>
  <c r="A1249" i="2"/>
  <c r="B1248" i="2"/>
  <c r="C1248" i="2" s="1"/>
  <c r="D1248" i="2" s="1"/>
  <c r="E1248" i="2" s="1"/>
  <c r="F1248" i="2" s="1"/>
  <c r="G1248" i="2" s="1"/>
  <c r="H1248" i="2" s="1"/>
  <c r="I1248" i="2" s="1"/>
  <c r="AJ1239" i="2"/>
  <c r="AK1239" i="2"/>
  <c r="BA1239" i="2"/>
  <c r="AY1235" i="2"/>
  <c r="AU1235" i="2"/>
  <c r="AW1235" i="2" s="1"/>
  <c r="AL1240" i="2"/>
  <c r="Y1243" i="2"/>
  <c r="H1318" i="1"/>
  <c r="I1318" i="1"/>
  <c r="J1318" i="1"/>
  <c r="G1319" i="1"/>
  <c r="K1318" i="1"/>
  <c r="L1247" i="2" l="1"/>
  <c r="AL1239" i="2"/>
  <c r="J1248" i="2"/>
  <c r="K1248" i="2"/>
  <c r="AG1242" i="2"/>
  <c r="AB1242" i="2"/>
  <c r="AC1242" i="2" s="1"/>
  <c r="AD1242" i="2" s="1"/>
  <c r="AE1242" i="2" s="1"/>
  <c r="AF1242" i="2" s="1"/>
  <c r="AH1242" i="2" s="1"/>
  <c r="AI1242" i="2" s="1"/>
  <c r="Y1244" i="2"/>
  <c r="A1250" i="2"/>
  <c r="B1249" i="2"/>
  <c r="C1249" i="2"/>
  <c r="D1249" i="2" s="1"/>
  <c r="E1249" i="2" s="1"/>
  <c r="F1249" i="2" s="1"/>
  <c r="G1249" i="2" s="1"/>
  <c r="H1249" i="2" s="1"/>
  <c r="I1249" i="2" s="1"/>
  <c r="M1247" i="2"/>
  <c r="N1247" i="2"/>
  <c r="AM1239" i="2"/>
  <c r="AZ1239" i="2"/>
  <c r="AN1239" i="2"/>
  <c r="AM1240" i="2"/>
  <c r="AZ1240" i="2"/>
  <c r="AN1240" i="2"/>
  <c r="T1245" i="2"/>
  <c r="O1245" i="2"/>
  <c r="P1245" i="2" s="1"/>
  <c r="Q1245" i="2" s="1"/>
  <c r="R1245" i="2" s="1"/>
  <c r="S1245" i="2" s="1"/>
  <c r="O1246" i="2"/>
  <c r="P1246" i="2" s="1"/>
  <c r="Q1246" i="2" s="1"/>
  <c r="R1246" i="2" s="1"/>
  <c r="S1246" i="2" s="1"/>
  <c r="T1246" i="2"/>
  <c r="AY1236" i="2"/>
  <c r="AU1236" i="2"/>
  <c r="AW1236" i="2" s="1"/>
  <c r="AO1238" i="2"/>
  <c r="AP1238" i="2" s="1"/>
  <c r="AQ1238" i="2" s="1"/>
  <c r="AR1238" i="2" s="1"/>
  <c r="AS1238" i="2" s="1"/>
  <c r="AT1238" i="2"/>
  <c r="AX1238" i="2" s="1"/>
  <c r="Z1243" i="2"/>
  <c r="AA1243" i="2"/>
  <c r="AL1241" i="2"/>
  <c r="H1319" i="1"/>
  <c r="K1319" i="1"/>
  <c r="G1320" i="1"/>
  <c r="I1319" i="1"/>
  <c r="J1319" i="1"/>
  <c r="U1246" i="2" l="1"/>
  <c r="V1246" i="2" s="1"/>
  <c r="U1245" i="2"/>
  <c r="V1245" i="2" s="1"/>
  <c r="X1245" i="2" s="1"/>
  <c r="L1248" i="2"/>
  <c r="N1248" i="2" s="1"/>
  <c r="J1249" i="2"/>
  <c r="K1249" i="2"/>
  <c r="Z1244" i="2"/>
  <c r="AA1244" i="2"/>
  <c r="AM1241" i="2"/>
  <c r="AZ1241" i="2"/>
  <c r="AN1241" i="2"/>
  <c r="X1246" i="2"/>
  <c r="W1246" i="2"/>
  <c r="AO1239" i="2"/>
  <c r="AP1239" i="2" s="1"/>
  <c r="AQ1239" i="2" s="1"/>
  <c r="AR1239" i="2" s="1"/>
  <c r="AS1239" i="2" s="1"/>
  <c r="AT1239" i="2"/>
  <c r="AX1239" i="2" s="1"/>
  <c r="B1250" i="2"/>
  <c r="C1250" i="2" s="1"/>
  <c r="D1250" i="2" s="1"/>
  <c r="E1250" i="2" s="1"/>
  <c r="F1250" i="2" s="1"/>
  <c r="G1250" i="2" s="1"/>
  <c r="H1250" i="2" s="1"/>
  <c r="I1250" i="2" s="1"/>
  <c r="A1251" i="2"/>
  <c r="AT1240" i="2"/>
  <c r="AX1240" i="2" s="1"/>
  <c r="AO1240" i="2"/>
  <c r="AP1240" i="2" s="1"/>
  <c r="AQ1240" i="2" s="1"/>
  <c r="AR1240" i="2" s="1"/>
  <c r="AS1240" i="2" s="1"/>
  <c r="M1248" i="2"/>
  <c r="AY1238" i="2"/>
  <c r="AU1238" i="2"/>
  <c r="AW1238" i="2" s="1"/>
  <c r="AG1243" i="2"/>
  <c r="AB1243" i="2"/>
  <c r="AC1243" i="2" s="1"/>
  <c r="AD1243" i="2" s="1"/>
  <c r="AE1243" i="2" s="1"/>
  <c r="AF1243" i="2" s="1"/>
  <c r="O1247" i="2"/>
  <c r="P1247" i="2" s="1"/>
  <c r="Q1247" i="2" s="1"/>
  <c r="R1247" i="2" s="1"/>
  <c r="S1247" i="2" s="1"/>
  <c r="T1247" i="2"/>
  <c r="BA1242" i="2"/>
  <c r="AJ1242" i="2"/>
  <c r="AK1242" i="2"/>
  <c r="I1320" i="1"/>
  <c r="H1320" i="1"/>
  <c r="G1321" i="1"/>
  <c r="K1320" i="1"/>
  <c r="J1320" i="1"/>
  <c r="W1245" i="2" l="1"/>
  <c r="AL1242" i="2"/>
  <c r="Y1246" i="2"/>
  <c r="AA1246" i="2" s="1"/>
  <c r="L1249" i="2"/>
  <c r="M1249" i="2" s="1"/>
  <c r="J1250" i="2"/>
  <c r="K1250" i="2"/>
  <c r="AM1242" i="2"/>
  <c r="AZ1242" i="2"/>
  <c r="AN1242" i="2"/>
  <c r="AH1243" i="2"/>
  <c r="AI1243" i="2" s="1"/>
  <c r="Y1245" i="2"/>
  <c r="AG1244" i="2"/>
  <c r="AB1244" i="2"/>
  <c r="AC1244" i="2" s="1"/>
  <c r="AD1244" i="2" s="1"/>
  <c r="AE1244" i="2" s="1"/>
  <c r="AF1244" i="2" s="1"/>
  <c r="AH1244" i="2" s="1"/>
  <c r="AI1244" i="2" s="1"/>
  <c r="B1251" i="2"/>
  <c r="C1251" i="2" s="1"/>
  <c r="D1251" i="2" s="1"/>
  <c r="E1251" i="2" s="1"/>
  <c r="F1251" i="2" s="1"/>
  <c r="G1251" i="2" s="1"/>
  <c r="H1251" i="2" s="1"/>
  <c r="I1251" i="2" s="1"/>
  <c r="A1252" i="2"/>
  <c r="Z1246" i="2"/>
  <c r="AO1241" i="2"/>
  <c r="AP1241" i="2" s="1"/>
  <c r="AQ1241" i="2" s="1"/>
  <c r="AR1241" i="2" s="1"/>
  <c r="AS1241" i="2" s="1"/>
  <c r="AT1241" i="2"/>
  <c r="AX1241" i="2" s="1"/>
  <c r="U1247" i="2"/>
  <c r="V1247" i="2" s="1"/>
  <c r="O1248" i="2"/>
  <c r="P1248" i="2" s="1"/>
  <c r="Q1248" i="2" s="1"/>
  <c r="R1248" i="2" s="1"/>
  <c r="S1248" i="2" s="1"/>
  <c r="U1248" i="2" s="1"/>
  <c r="V1248" i="2" s="1"/>
  <c r="T1248" i="2"/>
  <c r="AY1240" i="2"/>
  <c r="AU1240" i="2"/>
  <c r="AW1240" i="2" s="1"/>
  <c r="AY1239" i="2"/>
  <c r="AU1239" i="2"/>
  <c r="AW1239" i="2" s="1"/>
  <c r="I1321" i="1"/>
  <c r="H1321" i="1"/>
  <c r="K1321" i="1"/>
  <c r="G1322" i="1"/>
  <c r="J1321" i="1"/>
  <c r="N1249" i="2" l="1"/>
  <c r="L1250" i="2"/>
  <c r="J1251" i="2"/>
  <c r="K1251" i="2"/>
  <c r="AY1241" i="2"/>
  <c r="AU1241" i="2"/>
  <c r="AW1241" i="2" s="1"/>
  <c r="M1250" i="2"/>
  <c r="N1250" i="2"/>
  <c r="BA1243" i="2"/>
  <c r="AK1243" i="2"/>
  <c r="AJ1243" i="2"/>
  <c r="BA1244" i="2"/>
  <c r="AJ1244" i="2"/>
  <c r="AK1244" i="2"/>
  <c r="O1249" i="2"/>
  <c r="P1249" i="2" s="1"/>
  <c r="Q1249" i="2" s="1"/>
  <c r="R1249" i="2" s="1"/>
  <c r="S1249" i="2" s="1"/>
  <c r="T1249" i="2"/>
  <c r="AG1246" i="2"/>
  <c r="AB1246" i="2"/>
  <c r="AC1246" i="2" s="1"/>
  <c r="AD1246" i="2" s="1"/>
  <c r="AE1246" i="2" s="1"/>
  <c r="AF1246" i="2" s="1"/>
  <c r="B1252" i="2"/>
  <c r="C1252" i="2" s="1"/>
  <c r="D1252" i="2" s="1"/>
  <c r="E1252" i="2" s="1"/>
  <c r="F1252" i="2" s="1"/>
  <c r="G1252" i="2" s="1"/>
  <c r="H1252" i="2" s="1"/>
  <c r="I1252" i="2" s="1"/>
  <c r="A1253" i="2"/>
  <c r="Z1245" i="2"/>
  <c r="AA1245" i="2"/>
  <c r="AT1242" i="2"/>
  <c r="AX1242" i="2" s="1"/>
  <c r="AO1242" i="2"/>
  <c r="AP1242" i="2" s="1"/>
  <c r="AQ1242" i="2" s="1"/>
  <c r="AR1242" i="2" s="1"/>
  <c r="AS1242" i="2" s="1"/>
  <c r="W1247" i="2"/>
  <c r="X1247" i="2"/>
  <c r="W1248" i="2"/>
  <c r="X1248" i="2"/>
  <c r="H1322" i="1"/>
  <c r="I1322" i="1"/>
  <c r="J1322" i="1"/>
  <c r="G1323" i="1"/>
  <c r="K1322" i="1"/>
  <c r="AL1243" i="2" l="1"/>
  <c r="U1249" i="2"/>
  <c r="V1249" i="2" s="1"/>
  <c r="X1249" i="2" s="1"/>
  <c r="AH1246" i="2"/>
  <c r="AI1246" i="2" s="1"/>
  <c r="AK1246" i="2" s="1"/>
  <c r="Y1248" i="2"/>
  <c r="Z1248" i="2" s="1"/>
  <c r="L1251" i="2"/>
  <c r="N1251" i="2" s="1"/>
  <c r="K1252" i="2"/>
  <c r="J1252" i="2"/>
  <c r="AM1243" i="2"/>
  <c r="AZ1243" i="2"/>
  <c r="AN1243" i="2"/>
  <c r="T1250" i="2"/>
  <c r="O1250" i="2"/>
  <c r="P1250" i="2" s="1"/>
  <c r="Q1250" i="2" s="1"/>
  <c r="R1250" i="2" s="1"/>
  <c r="S1250" i="2" s="1"/>
  <c r="U1250" i="2" s="1"/>
  <c r="V1250" i="2" s="1"/>
  <c r="AY1242" i="2"/>
  <c r="AU1242" i="2"/>
  <c r="AW1242" i="2" s="1"/>
  <c r="AG1245" i="2"/>
  <c r="AB1245" i="2"/>
  <c r="AC1245" i="2" s="1"/>
  <c r="AD1245" i="2" s="1"/>
  <c r="AE1245" i="2" s="1"/>
  <c r="AF1245" i="2" s="1"/>
  <c r="AH1245" i="2" s="1"/>
  <c r="AI1245" i="2" s="1"/>
  <c r="B1253" i="2"/>
  <c r="C1253" i="2" s="1"/>
  <c r="D1253" i="2" s="1"/>
  <c r="E1253" i="2" s="1"/>
  <c r="F1253" i="2" s="1"/>
  <c r="G1253" i="2" s="1"/>
  <c r="H1253" i="2" s="1"/>
  <c r="I1253" i="2" s="1"/>
  <c r="A1254" i="2"/>
  <c r="Y1247" i="2"/>
  <c r="AL1244" i="2"/>
  <c r="G1324" i="1"/>
  <c r="I1323" i="1"/>
  <c r="J1323" i="1"/>
  <c r="H1323" i="1"/>
  <c r="K1323" i="1"/>
  <c r="AJ1246" i="2" l="1"/>
  <c r="BA1246" i="2"/>
  <c r="AA1248" i="2"/>
  <c r="AB1248" i="2" s="1"/>
  <c r="AC1248" i="2" s="1"/>
  <c r="AD1248" i="2" s="1"/>
  <c r="AE1248" i="2" s="1"/>
  <c r="AF1248" i="2" s="1"/>
  <c r="W1249" i="2"/>
  <c r="Y1249" i="2" s="1"/>
  <c r="M1251" i="2"/>
  <c r="J1253" i="2"/>
  <c r="K1253" i="2"/>
  <c r="X1250" i="2"/>
  <c r="W1250" i="2"/>
  <c r="T1251" i="2"/>
  <c r="O1251" i="2"/>
  <c r="P1251" i="2" s="1"/>
  <c r="Q1251" i="2" s="1"/>
  <c r="R1251" i="2" s="1"/>
  <c r="S1251" i="2" s="1"/>
  <c r="L1252" i="2"/>
  <c r="Z1247" i="2"/>
  <c r="AA1247" i="2"/>
  <c r="A1255" i="2"/>
  <c r="B1254" i="2"/>
  <c r="C1254" i="2" s="1"/>
  <c r="D1254" i="2" s="1"/>
  <c r="E1254" i="2" s="1"/>
  <c r="F1254" i="2" s="1"/>
  <c r="G1254" i="2" s="1"/>
  <c r="H1254" i="2" s="1"/>
  <c r="I1254" i="2" s="1"/>
  <c r="AL1246" i="2"/>
  <c r="AK1245" i="2"/>
  <c r="BA1245" i="2"/>
  <c r="AJ1245" i="2"/>
  <c r="AT1243" i="2"/>
  <c r="AX1243" i="2" s="1"/>
  <c r="AO1243" i="2"/>
  <c r="AP1243" i="2" s="1"/>
  <c r="AQ1243" i="2" s="1"/>
  <c r="AR1243" i="2" s="1"/>
  <c r="AS1243" i="2" s="1"/>
  <c r="AM1244" i="2"/>
  <c r="AZ1244" i="2"/>
  <c r="AN1244" i="2"/>
  <c r="K1324" i="1"/>
  <c r="J1324" i="1"/>
  <c r="H1324" i="1"/>
  <c r="G1325" i="1"/>
  <c r="I1324" i="1"/>
  <c r="AG1248" i="2" l="1"/>
  <c r="Z1249" i="2"/>
  <c r="AA1249" i="2"/>
  <c r="AL1245" i="2"/>
  <c r="AN1245" i="2" s="1"/>
  <c r="AH1248" i="2"/>
  <c r="AI1248" i="2" s="1"/>
  <c r="AJ1248" i="2" s="1"/>
  <c r="L1253" i="2"/>
  <c r="J1254" i="2"/>
  <c r="K1254" i="2"/>
  <c r="AB1247" i="2"/>
  <c r="AC1247" i="2" s="1"/>
  <c r="AD1247" i="2" s="1"/>
  <c r="AE1247" i="2" s="1"/>
  <c r="AF1247" i="2" s="1"/>
  <c r="AG1247" i="2"/>
  <c r="U1251" i="2"/>
  <c r="V1251" i="2" s="1"/>
  <c r="AT1244" i="2"/>
  <c r="AX1244" i="2" s="1"/>
  <c r="AO1244" i="2"/>
  <c r="AP1244" i="2" s="1"/>
  <c r="AQ1244" i="2" s="1"/>
  <c r="AR1244" i="2" s="1"/>
  <c r="AS1244" i="2" s="1"/>
  <c r="M1253" i="2"/>
  <c r="N1253" i="2"/>
  <c r="AM1245" i="2"/>
  <c r="AM1246" i="2"/>
  <c r="AZ1246" i="2"/>
  <c r="AN1246" i="2"/>
  <c r="M1252" i="2"/>
  <c r="N1252" i="2"/>
  <c r="AY1243" i="2"/>
  <c r="AU1243" i="2"/>
  <c r="AW1243" i="2" s="1"/>
  <c r="A1256" i="2"/>
  <c r="B1255" i="2"/>
  <c r="C1255" i="2" s="1"/>
  <c r="D1255" i="2" s="1"/>
  <c r="E1255" i="2" s="1"/>
  <c r="F1255" i="2" s="1"/>
  <c r="G1255" i="2" s="1"/>
  <c r="H1255" i="2" s="1"/>
  <c r="I1255" i="2" s="1"/>
  <c r="AG1249" i="2"/>
  <c r="AB1249" i="2"/>
  <c r="AC1249" i="2" s="1"/>
  <c r="AD1249" i="2" s="1"/>
  <c r="AE1249" i="2" s="1"/>
  <c r="AF1249" i="2" s="1"/>
  <c r="AH1249" i="2" s="1"/>
  <c r="AI1249" i="2" s="1"/>
  <c r="Y1250" i="2"/>
  <c r="G1326" i="1"/>
  <c r="K1325" i="1"/>
  <c r="J1325" i="1"/>
  <c r="I1325" i="1"/>
  <c r="H1325" i="1"/>
  <c r="AZ1245" i="2" l="1"/>
  <c r="BA1248" i="2"/>
  <c r="AK1248" i="2"/>
  <c r="AL1248" i="2" s="1"/>
  <c r="L1254" i="2"/>
  <c r="AH1247" i="2"/>
  <c r="AI1247" i="2" s="1"/>
  <c r="AJ1247" i="2" s="1"/>
  <c r="AJ1249" i="2"/>
  <c r="BA1249" i="2"/>
  <c r="AK1249" i="2"/>
  <c r="W1251" i="2"/>
  <c r="X1251" i="2"/>
  <c r="M1254" i="2"/>
  <c r="N1254" i="2"/>
  <c r="Z1250" i="2"/>
  <c r="AA1250" i="2"/>
  <c r="AO1245" i="2"/>
  <c r="AP1245" i="2" s="1"/>
  <c r="AQ1245" i="2" s="1"/>
  <c r="AR1245" i="2" s="1"/>
  <c r="AS1245" i="2" s="1"/>
  <c r="AT1245" i="2"/>
  <c r="AX1245" i="2" s="1"/>
  <c r="J1255" i="2"/>
  <c r="K1255" i="2"/>
  <c r="AY1244" i="2"/>
  <c r="AU1244" i="2"/>
  <c r="AW1244" i="2" s="1"/>
  <c r="AT1246" i="2"/>
  <c r="AX1246" i="2" s="1"/>
  <c r="AO1246" i="2"/>
  <c r="AP1246" i="2" s="1"/>
  <c r="AQ1246" i="2" s="1"/>
  <c r="AR1246" i="2" s="1"/>
  <c r="AS1246" i="2" s="1"/>
  <c r="A1257" i="2"/>
  <c r="B1256" i="2"/>
  <c r="C1256" i="2" s="1"/>
  <c r="D1256" i="2" s="1"/>
  <c r="E1256" i="2" s="1"/>
  <c r="F1256" i="2" s="1"/>
  <c r="G1256" i="2" s="1"/>
  <c r="H1256" i="2" s="1"/>
  <c r="I1256" i="2" s="1"/>
  <c r="T1252" i="2"/>
  <c r="O1252" i="2"/>
  <c r="P1252" i="2" s="1"/>
  <c r="Q1252" i="2" s="1"/>
  <c r="R1252" i="2" s="1"/>
  <c r="S1252" i="2" s="1"/>
  <c r="U1252" i="2" s="1"/>
  <c r="V1252" i="2" s="1"/>
  <c r="T1253" i="2"/>
  <c r="O1253" i="2"/>
  <c r="P1253" i="2" s="1"/>
  <c r="Q1253" i="2" s="1"/>
  <c r="R1253" i="2" s="1"/>
  <c r="S1253" i="2" s="1"/>
  <c r="U1253" i="2" s="1"/>
  <c r="V1253" i="2" s="1"/>
  <c r="K1326" i="1"/>
  <c r="J1326" i="1"/>
  <c r="I1326" i="1"/>
  <c r="G1327" i="1"/>
  <c r="H1326" i="1"/>
  <c r="L1255" i="2" l="1"/>
  <c r="AK1247" i="2"/>
  <c r="AL1247" i="2" s="1"/>
  <c r="BA1247" i="2"/>
  <c r="AL1249" i="2"/>
  <c r="AZ1249" i="2" s="1"/>
  <c r="W1252" i="2"/>
  <c r="X1252" i="2"/>
  <c r="AN1249" i="2"/>
  <c r="A1258" i="2"/>
  <c r="B1257" i="2"/>
  <c r="C1257" i="2" s="1"/>
  <c r="D1257" i="2" s="1"/>
  <c r="E1257" i="2" s="1"/>
  <c r="F1257" i="2" s="1"/>
  <c r="G1257" i="2" s="1"/>
  <c r="H1257" i="2" s="1"/>
  <c r="I1257" i="2" s="1"/>
  <c r="AY1245" i="2"/>
  <c r="AU1245" i="2"/>
  <c r="AW1245" i="2" s="1"/>
  <c r="T1254" i="2"/>
  <c r="O1254" i="2"/>
  <c r="P1254" i="2" s="1"/>
  <c r="Q1254" i="2" s="1"/>
  <c r="R1254" i="2" s="1"/>
  <c r="S1254" i="2" s="1"/>
  <c r="AY1246" i="2"/>
  <c r="AU1246" i="2"/>
  <c r="AW1246" i="2" s="1"/>
  <c r="M1255" i="2"/>
  <c r="N1255" i="2"/>
  <c r="J1256" i="2"/>
  <c r="K1256" i="2"/>
  <c r="W1253" i="2"/>
  <c r="X1253" i="2"/>
  <c r="AM1248" i="2"/>
  <c r="AZ1248" i="2"/>
  <c r="AN1248" i="2"/>
  <c r="AB1250" i="2"/>
  <c r="AC1250" i="2" s="1"/>
  <c r="AD1250" i="2" s="1"/>
  <c r="AE1250" i="2" s="1"/>
  <c r="AF1250" i="2" s="1"/>
  <c r="AH1250" i="2" s="1"/>
  <c r="AI1250" i="2" s="1"/>
  <c r="AG1250" i="2"/>
  <c r="Y1251" i="2"/>
  <c r="K1327" i="1"/>
  <c r="I1327" i="1"/>
  <c r="G1328" i="1"/>
  <c r="H1327" i="1"/>
  <c r="J1327" i="1"/>
  <c r="AM1249" i="2" l="1"/>
  <c r="L1256" i="2"/>
  <c r="AZ1247" i="2"/>
  <c r="AM1247" i="2"/>
  <c r="AN1247" i="2"/>
  <c r="Y1252" i="2"/>
  <c r="Z1252" i="2" s="1"/>
  <c r="U1254" i="2"/>
  <c r="V1254" i="2" s="1"/>
  <c r="X1254" i="2" s="1"/>
  <c r="K1257" i="2"/>
  <c r="J1257" i="2"/>
  <c r="A1259" i="2"/>
  <c r="B1258" i="2"/>
  <c r="C1258" i="2" s="1"/>
  <c r="D1258" i="2" s="1"/>
  <c r="E1258" i="2" s="1"/>
  <c r="F1258" i="2" s="1"/>
  <c r="G1258" i="2" s="1"/>
  <c r="H1258" i="2" s="1"/>
  <c r="I1258" i="2" s="1"/>
  <c r="AT1248" i="2"/>
  <c r="AX1248" i="2" s="1"/>
  <c r="AO1248" i="2"/>
  <c r="AP1248" i="2" s="1"/>
  <c r="AQ1248" i="2" s="1"/>
  <c r="AR1248" i="2" s="1"/>
  <c r="AS1248" i="2" s="1"/>
  <c r="Z1251" i="2"/>
  <c r="AA1251" i="2"/>
  <c r="AT1249" i="2"/>
  <c r="AX1249" i="2" s="1"/>
  <c r="AO1249" i="2"/>
  <c r="AP1249" i="2" s="1"/>
  <c r="AQ1249" i="2" s="1"/>
  <c r="AR1249" i="2" s="1"/>
  <c r="AS1249" i="2" s="1"/>
  <c r="AJ1250" i="2"/>
  <c r="BA1250" i="2"/>
  <c r="AK1250" i="2"/>
  <c r="M1256" i="2"/>
  <c r="N1256" i="2"/>
  <c r="O1255" i="2"/>
  <c r="P1255" i="2" s="1"/>
  <c r="Q1255" i="2" s="1"/>
  <c r="R1255" i="2" s="1"/>
  <c r="S1255" i="2" s="1"/>
  <c r="T1255" i="2"/>
  <c r="Y1253" i="2"/>
  <c r="H1328" i="1"/>
  <c r="I1328" i="1"/>
  <c r="J1328" i="1"/>
  <c r="K1328" i="1"/>
  <c r="G1329" i="1"/>
  <c r="L1257" i="2" l="1"/>
  <c r="U1255" i="2"/>
  <c r="V1255" i="2" s="1"/>
  <c r="W1255" i="2" s="1"/>
  <c r="AA1252" i="2"/>
  <c r="AT1247" i="2"/>
  <c r="AX1247" i="2" s="1"/>
  <c r="AO1247" i="2"/>
  <c r="AP1247" i="2" s="1"/>
  <c r="AQ1247" i="2" s="1"/>
  <c r="AR1247" i="2" s="1"/>
  <c r="AS1247" i="2" s="1"/>
  <c r="AY1247" i="2" s="1"/>
  <c r="W1254" i="2"/>
  <c r="J1258" i="2"/>
  <c r="K1258" i="2"/>
  <c r="AY1249" i="2"/>
  <c r="AU1249" i="2"/>
  <c r="AW1249" i="2" s="1"/>
  <c r="AG1252" i="2"/>
  <c r="AB1252" i="2"/>
  <c r="AC1252" i="2" s="1"/>
  <c r="AD1252" i="2" s="1"/>
  <c r="AE1252" i="2" s="1"/>
  <c r="AF1252" i="2" s="1"/>
  <c r="AG1251" i="2"/>
  <c r="AB1251" i="2"/>
  <c r="AC1251" i="2" s="1"/>
  <c r="AD1251" i="2" s="1"/>
  <c r="AE1251" i="2" s="1"/>
  <c r="AF1251" i="2" s="1"/>
  <c r="AH1251" i="2" s="1"/>
  <c r="AI1251" i="2" s="1"/>
  <c r="Y1254" i="2"/>
  <c r="X1255" i="2"/>
  <c r="Z1253" i="2"/>
  <c r="AA1253" i="2"/>
  <c r="O1256" i="2"/>
  <c r="P1256" i="2" s="1"/>
  <c r="Q1256" i="2" s="1"/>
  <c r="R1256" i="2" s="1"/>
  <c r="S1256" i="2" s="1"/>
  <c r="T1256" i="2"/>
  <c r="AY1248" i="2"/>
  <c r="AU1248" i="2"/>
  <c r="AW1248" i="2" s="1"/>
  <c r="A1260" i="2"/>
  <c r="B1259" i="2"/>
  <c r="C1259" i="2" s="1"/>
  <c r="D1259" i="2" s="1"/>
  <c r="E1259" i="2" s="1"/>
  <c r="F1259" i="2" s="1"/>
  <c r="G1259" i="2" s="1"/>
  <c r="H1259" i="2" s="1"/>
  <c r="I1259" i="2" s="1"/>
  <c r="M1257" i="2"/>
  <c r="N1257" i="2"/>
  <c r="AL1250" i="2"/>
  <c r="I1329" i="1"/>
  <c r="H1329" i="1"/>
  <c r="G1330" i="1"/>
  <c r="K1329" i="1"/>
  <c r="J1329" i="1"/>
  <c r="AU1247" i="2" l="1"/>
  <c r="AW1247" i="2" s="1"/>
  <c r="U1256" i="2"/>
  <c r="V1256" i="2" s="1"/>
  <c r="X1256" i="2" s="1"/>
  <c r="L1258" i="2"/>
  <c r="K1259" i="2"/>
  <c r="J1259" i="2"/>
  <c r="W1256" i="2"/>
  <c r="AH1252" i="2"/>
  <c r="AI1252" i="2" s="1"/>
  <c r="Z1254" i="2"/>
  <c r="AA1254" i="2"/>
  <c r="O1257" i="2"/>
  <c r="P1257" i="2" s="1"/>
  <c r="Q1257" i="2" s="1"/>
  <c r="R1257" i="2" s="1"/>
  <c r="S1257" i="2" s="1"/>
  <c r="T1257" i="2"/>
  <c r="Y1255" i="2"/>
  <c r="M1258" i="2"/>
  <c r="N1258" i="2"/>
  <c r="AZ1250" i="2"/>
  <c r="AM1250" i="2"/>
  <c r="AN1250" i="2"/>
  <c r="B1260" i="2"/>
  <c r="C1260" i="2" s="1"/>
  <c r="D1260" i="2" s="1"/>
  <c r="E1260" i="2" s="1"/>
  <c r="F1260" i="2" s="1"/>
  <c r="G1260" i="2" s="1"/>
  <c r="H1260" i="2" s="1"/>
  <c r="I1260" i="2" s="1"/>
  <c r="A1261" i="2"/>
  <c r="AB1253" i="2"/>
  <c r="AC1253" i="2" s="1"/>
  <c r="AD1253" i="2" s="1"/>
  <c r="AE1253" i="2" s="1"/>
  <c r="AF1253" i="2" s="1"/>
  <c r="AG1253" i="2"/>
  <c r="AK1251" i="2"/>
  <c r="BA1251" i="2"/>
  <c r="AJ1251" i="2"/>
  <c r="H1330" i="1"/>
  <c r="I1330" i="1"/>
  <c r="K1330" i="1"/>
  <c r="G1331" i="1"/>
  <c r="J1330" i="1"/>
  <c r="AH1253" i="2" l="1"/>
  <c r="AI1253" i="2" s="1"/>
  <c r="AL1251" i="2"/>
  <c r="K1260" i="2"/>
  <c r="J1260" i="2"/>
  <c r="AK1253" i="2"/>
  <c r="BA1253" i="2"/>
  <c r="AJ1253" i="2"/>
  <c r="A1262" i="2"/>
  <c r="B1261" i="2"/>
  <c r="C1261" i="2" s="1"/>
  <c r="D1261" i="2" s="1"/>
  <c r="E1261" i="2" s="1"/>
  <c r="F1261" i="2" s="1"/>
  <c r="G1261" i="2" s="1"/>
  <c r="H1261" i="2" s="1"/>
  <c r="I1261" i="2" s="1"/>
  <c r="BA1252" i="2"/>
  <c r="AJ1252" i="2"/>
  <c r="AK1252" i="2"/>
  <c r="AO1250" i="2"/>
  <c r="AP1250" i="2" s="1"/>
  <c r="AQ1250" i="2" s="1"/>
  <c r="AR1250" i="2" s="1"/>
  <c r="AS1250" i="2" s="1"/>
  <c r="AT1250" i="2"/>
  <c r="AX1250" i="2" s="1"/>
  <c r="Z1255" i="2"/>
  <c r="AA1255" i="2"/>
  <c r="AB1254" i="2"/>
  <c r="AC1254" i="2" s="1"/>
  <c r="AD1254" i="2" s="1"/>
  <c r="AE1254" i="2" s="1"/>
  <c r="AF1254" i="2" s="1"/>
  <c r="AH1254" i="2" s="1"/>
  <c r="AI1254" i="2" s="1"/>
  <c r="AG1254" i="2"/>
  <c r="L1259" i="2"/>
  <c r="AM1251" i="2"/>
  <c r="AZ1251" i="2"/>
  <c r="AN1251" i="2"/>
  <c r="O1258" i="2"/>
  <c r="P1258" i="2" s="1"/>
  <c r="Q1258" i="2" s="1"/>
  <c r="R1258" i="2" s="1"/>
  <c r="S1258" i="2" s="1"/>
  <c r="U1258" i="2" s="1"/>
  <c r="V1258" i="2" s="1"/>
  <c r="T1258" i="2"/>
  <c r="U1257" i="2"/>
  <c r="V1257" i="2" s="1"/>
  <c r="Y1256" i="2"/>
  <c r="H1331" i="1"/>
  <c r="I1331" i="1"/>
  <c r="G1332" i="1"/>
  <c r="K1331" i="1"/>
  <c r="J1331" i="1"/>
  <c r="AL1252" i="2" l="1"/>
  <c r="AL1253" i="2"/>
  <c r="J1261" i="2"/>
  <c r="K1261" i="2"/>
  <c r="M1259" i="2"/>
  <c r="N1259" i="2"/>
  <c r="AZ1253" i="2"/>
  <c r="AM1253" i="2"/>
  <c r="AN1253" i="2"/>
  <c r="AO1251" i="2"/>
  <c r="AP1251" i="2" s="1"/>
  <c r="AQ1251" i="2" s="1"/>
  <c r="AR1251" i="2" s="1"/>
  <c r="AS1251" i="2" s="1"/>
  <c r="AT1251" i="2"/>
  <c r="AX1251" i="2" s="1"/>
  <c r="A1263" i="2"/>
  <c r="B1262" i="2"/>
  <c r="C1262" i="2" s="1"/>
  <c r="D1262" i="2" s="1"/>
  <c r="E1262" i="2" s="1"/>
  <c r="F1262" i="2" s="1"/>
  <c r="G1262" i="2" s="1"/>
  <c r="H1262" i="2" s="1"/>
  <c r="I1262" i="2" s="1"/>
  <c r="L1260" i="2"/>
  <c r="AM1252" i="2"/>
  <c r="AZ1252" i="2"/>
  <c r="AN1252" i="2"/>
  <c r="X1257" i="2"/>
  <c r="W1257" i="2"/>
  <c r="Y1257" i="2" s="1"/>
  <c r="AY1250" i="2"/>
  <c r="AU1250" i="2"/>
  <c r="AW1250" i="2" s="1"/>
  <c r="W1258" i="2"/>
  <c r="X1258" i="2"/>
  <c r="AB1255" i="2"/>
  <c r="AC1255" i="2" s="1"/>
  <c r="AD1255" i="2" s="1"/>
  <c r="AE1255" i="2" s="1"/>
  <c r="AF1255" i="2" s="1"/>
  <c r="AG1255" i="2"/>
  <c r="BA1254" i="2"/>
  <c r="AK1254" i="2"/>
  <c r="AJ1254" i="2"/>
  <c r="Z1256" i="2"/>
  <c r="AA1256" i="2"/>
  <c r="G1333" i="1"/>
  <c r="I1332" i="1"/>
  <c r="H1332" i="1"/>
  <c r="K1332" i="1"/>
  <c r="J1332" i="1"/>
  <c r="AL1254" i="2" l="1"/>
  <c r="AZ1254" i="2" s="1"/>
  <c r="L1261" i="2"/>
  <c r="AH1255" i="2"/>
  <c r="AI1255" i="2" s="1"/>
  <c r="AJ1255" i="2" s="1"/>
  <c r="Y1258" i="2"/>
  <c r="Z1258" i="2" s="1"/>
  <c r="K1262" i="2"/>
  <c r="J1262" i="2"/>
  <c r="BA1255" i="2"/>
  <c r="AK1255" i="2"/>
  <c r="M1261" i="2"/>
  <c r="N1261" i="2"/>
  <c r="AG1256" i="2"/>
  <c r="AB1256" i="2"/>
  <c r="AC1256" i="2" s="1"/>
  <c r="AD1256" i="2" s="1"/>
  <c r="AE1256" i="2" s="1"/>
  <c r="AF1256" i="2" s="1"/>
  <c r="AH1256" i="2" s="1"/>
  <c r="AI1256" i="2" s="1"/>
  <c r="B1263" i="2"/>
  <c r="C1263" i="2" s="1"/>
  <c r="D1263" i="2" s="1"/>
  <c r="E1263" i="2" s="1"/>
  <c r="F1263" i="2" s="1"/>
  <c r="G1263" i="2" s="1"/>
  <c r="H1263" i="2" s="1"/>
  <c r="I1263" i="2" s="1"/>
  <c r="A1264" i="2"/>
  <c r="AO1253" i="2"/>
  <c r="AP1253" i="2" s="1"/>
  <c r="AQ1253" i="2" s="1"/>
  <c r="AR1253" i="2" s="1"/>
  <c r="AS1253" i="2" s="1"/>
  <c r="AT1253" i="2"/>
  <c r="AX1253" i="2" s="1"/>
  <c r="AM1254" i="2"/>
  <c r="AN1254" i="2"/>
  <c r="M1260" i="2"/>
  <c r="N1260" i="2"/>
  <c r="T1259" i="2"/>
  <c r="O1259" i="2"/>
  <c r="P1259" i="2" s="1"/>
  <c r="Q1259" i="2" s="1"/>
  <c r="R1259" i="2" s="1"/>
  <c r="S1259" i="2" s="1"/>
  <c r="Z1257" i="2"/>
  <c r="AA1257" i="2"/>
  <c r="AO1252" i="2"/>
  <c r="AP1252" i="2" s="1"/>
  <c r="AQ1252" i="2" s="1"/>
  <c r="AR1252" i="2" s="1"/>
  <c r="AS1252" i="2" s="1"/>
  <c r="AT1252" i="2"/>
  <c r="AX1252" i="2" s="1"/>
  <c r="AY1251" i="2"/>
  <c r="AU1251" i="2"/>
  <c r="AW1251" i="2" s="1"/>
  <c r="H1333" i="1"/>
  <c r="I1333" i="1"/>
  <c r="G1334" i="1"/>
  <c r="J1333" i="1"/>
  <c r="K1333" i="1"/>
  <c r="AA1258" i="2" l="1"/>
  <c r="J1263" i="2"/>
  <c r="K1263" i="2"/>
  <c r="AJ1256" i="2"/>
  <c r="BA1256" i="2"/>
  <c r="AK1256" i="2"/>
  <c r="O1261" i="2"/>
  <c r="P1261" i="2" s="1"/>
  <c r="Q1261" i="2" s="1"/>
  <c r="R1261" i="2" s="1"/>
  <c r="S1261" i="2" s="1"/>
  <c r="T1261" i="2"/>
  <c r="U1259" i="2"/>
  <c r="V1259" i="2" s="1"/>
  <c r="L1262" i="2"/>
  <c r="AY1252" i="2"/>
  <c r="AU1252" i="2"/>
  <c r="AW1252" i="2" s="1"/>
  <c r="AB1257" i="2"/>
  <c r="AC1257" i="2" s="1"/>
  <c r="AD1257" i="2" s="1"/>
  <c r="AE1257" i="2" s="1"/>
  <c r="AF1257" i="2" s="1"/>
  <c r="AG1257" i="2"/>
  <c r="O1260" i="2"/>
  <c r="P1260" i="2" s="1"/>
  <c r="Q1260" i="2" s="1"/>
  <c r="R1260" i="2" s="1"/>
  <c r="S1260" i="2" s="1"/>
  <c r="T1260" i="2"/>
  <c r="AT1254" i="2"/>
  <c r="AX1254" i="2" s="1"/>
  <c r="AO1254" i="2"/>
  <c r="AP1254" i="2" s="1"/>
  <c r="AQ1254" i="2" s="1"/>
  <c r="AR1254" i="2" s="1"/>
  <c r="AS1254" i="2" s="1"/>
  <c r="A1265" i="2"/>
  <c r="B1264" i="2"/>
  <c r="C1264" i="2" s="1"/>
  <c r="D1264" i="2" s="1"/>
  <c r="E1264" i="2" s="1"/>
  <c r="F1264" i="2" s="1"/>
  <c r="G1264" i="2" s="1"/>
  <c r="H1264" i="2" s="1"/>
  <c r="I1264" i="2" s="1"/>
  <c r="AL1255" i="2"/>
  <c r="AB1258" i="2"/>
  <c r="AC1258" i="2" s="1"/>
  <c r="AD1258" i="2" s="1"/>
  <c r="AE1258" i="2" s="1"/>
  <c r="AF1258" i="2" s="1"/>
  <c r="AG1258" i="2"/>
  <c r="AY1253" i="2"/>
  <c r="AU1253" i="2"/>
  <c r="AW1253" i="2" s="1"/>
  <c r="H1334" i="1"/>
  <c r="I1334" i="1"/>
  <c r="K1334" i="1"/>
  <c r="J1334" i="1"/>
  <c r="G1335" i="1"/>
  <c r="U1261" i="2" l="1"/>
  <c r="V1261" i="2" s="1"/>
  <c r="U1260" i="2"/>
  <c r="V1260" i="2" s="1"/>
  <c r="L1263" i="2"/>
  <c r="K1264" i="2"/>
  <c r="J1264" i="2"/>
  <c r="M1263" i="2"/>
  <c r="N1263" i="2"/>
  <c r="A1266" i="2"/>
  <c r="B1265" i="2"/>
  <c r="C1265" i="2" s="1"/>
  <c r="D1265" i="2" s="1"/>
  <c r="E1265" i="2" s="1"/>
  <c r="F1265" i="2" s="1"/>
  <c r="G1265" i="2" s="1"/>
  <c r="H1265" i="2" s="1"/>
  <c r="I1265" i="2" s="1"/>
  <c r="X1260" i="2"/>
  <c r="W1260" i="2"/>
  <c r="W1261" i="2"/>
  <c r="X1261" i="2"/>
  <c r="AY1254" i="2"/>
  <c r="AU1254" i="2"/>
  <c r="AW1254" i="2" s="1"/>
  <c r="M1262" i="2"/>
  <c r="N1262" i="2"/>
  <c r="AZ1255" i="2"/>
  <c r="AM1255" i="2"/>
  <c r="AN1255" i="2"/>
  <c r="AL1256" i="2"/>
  <c r="W1259" i="2"/>
  <c r="X1259" i="2"/>
  <c r="AH1258" i="2"/>
  <c r="AI1258" i="2" s="1"/>
  <c r="AH1257" i="2"/>
  <c r="AI1257" i="2" s="1"/>
  <c r="G1336" i="1"/>
  <c r="K1335" i="1"/>
  <c r="I1335" i="1"/>
  <c r="H1335" i="1"/>
  <c r="J1335" i="1"/>
  <c r="Y1259" i="2" l="1"/>
  <c r="Z1259" i="2" s="1"/>
  <c r="AZ1256" i="2"/>
  <c r="AM1256" i="2"/>
  <c r="AN1256" i="2"/>
  <c r="A1267" i="2"/>
  <c r="B1266" i="2"/>
  <c r="C1266" i="2" s="1"/>
  <c r="D1266" i="2" s="1"/>
  <c r="E1266" i="2" s="1"/>
  <c r="F1266" i="2" s="1"/>
  <c r="G1266" i="2" s="1"/>
  <c r="H1266" i="2" s="1"/>
  <c r="I1266" i="2" s="1"/>
  <c r="K1265" i="2"/>
  <c r="J1265" i="2"/>
  <c r="L1264" i="2"/>
  <c r="AT1255" i="2"/>
  <c r="AX1255" i="2" s="1"/>
  <c r="AO1255" i="2"/>
  <c r="AP1255" i="2" s="1"/>
  <c r="AQ1255" i="2" s="1"/>
  <c r="AR1255" i="2" s="1"/>
  <c r="AS1255" i="2" s="1"/>
  <c r="O1263" i="2"/>
  <c r="P1263" i="2" s="1"/>
  <c r="Q1263" i="2" s="1"/>
  <c r="R1263" i="2" s="1"/>
  <c r="S1263" i="2" s="1"/>
  <c r="T1263" i="2"/>
  <c r="Y1260" i="2"/>
  <c r="AK1257" i="2"/>
  <c r="AJ1257" i="2"/>
  <c r="BA1257" i="2"/>
  <c r="AJ1258" i="2"/>
  <c r="AK1258" i="2"/>
  <c r="BA1258" i="2"/>
  <c r="O1262" i="2"/>
  <c r="P1262" i="2" s="1"/>
  <c r="Q1262" i="2" s="1"/>
  <c r="R1262" i="2" s="1"/>
  <c r="S1262" i="2" s="1"/>
  <c r="T1262" i="2"/>
  <c r="Y1261" i="2"/>
  <c r="H1336" i="1"/>
  <c r="J1336" i="1"/>
  <c r="K1336" i="1"/>
  <c r="G1337" i="1"/>
  <c r="I1336" i="1"/>
  <c r="U1263" i="2" l="1"/>
  <c r="V1263" i="2" s="1"/>
  <c r="U1262" i="2"/>
  <c r="V1262" i="2" s="1"/>
  <c r="X1262" i="2" s="1"/>
  <c r="AL1258" i="2"/>
  <c r="AA1259" i="2"/>
  <c r="AB1259" i="2" s="1"/>
  <c r="AC1259" i="2" s="1"/>
  <c r="AD1259" i="2" s="1"/>
  <c r="AE1259" i="2" s="1"/>
  <c r="AF1259" i="2" s="1"/>
  <c r="K1266" i="2"/>
  <c r="J1266" i="2"/>
  <c r="AY1255" i="2"/>
  <c r="AU1255" i="2"/>
  <c r="AW1255" i="2" s="1"/>
  <c r="W1263" i="2"/>
  <c r="X1263" i="2"/>
  <c r="AT1256" i="2"/>
  <c r="AX1256" i="2" s="1"/>
  <c r="AO1256" i="2"/>
  <c r="AP1256" i="2" s="1"/>
  <c r="AQ1256" i="2" s="1"/>
  <c r="AR1256" i="2" s="1"/>
  <c r="AS1256" i="2" s="1"/>
  <c r="L1265" i="2"/>
  <c r="AM1258" i="2"/>
  <c r="AZ1258" i="2"/>
  <c r="AN1258" i="2"/>
  <c r="Z1261" i="2"/>
  <c r="AA1261" i="2"/>
  <c r="M1264" i="2"/>
  <c r="N1264" i="2"/>
  <c r="Z1260" i="2"/>
  <c r="AA1260" i="2"/>
  <c r="B1267" i="2"/>
  <c r="C1267" i="2" s="1"/>
  <c r="D1267" i="2" s="1"/>
  <c r="E1267" i="2" s="1"/>
  <c r="F1267" i="2" s="1"/>
  <c r="G1267" i="2" s="1"/>
  <c r="H1267" i="2" s="1"/>
  <c r="I1267" i="2" s="1"/>
  <c r="A1268" i="2"/>
  <c r="AL1257" i="2"/>
  <c r="J1337" i="1"/>
  <c r="I1337" i="1"/>
  <c r="H1337" i="1"/>
  <c r="G1338" i="1"/>
  <c r="K1337" i="1"/>
  <c r="AG1259" i="2" l="1"/>
  <c r="AH1259" i="2" s="1"/>
  <c r="AI1259" i="2" s="1"/>
  <c r="W1262" i="2"/>
  <c r="Y1262" i="2" s="1"/>
  <c r="Y1263" i="2"/>
  <c r="Z1263" i="2" s="1"/>
  <c r="K1267" i="2"/>
  <c r="J1267" i="2"/>
  <c r="AM1257" i="2"/>
  <c r="AZ1257" i="2"/>
  <c r="AN1257" i="2"/>
  <c r="B1268" i="2"/>
  <c r="C1268" i="2" s="1"/>
  <c r="D1268" i="2" s="1"/>
  <c r="E1268" i="2" s="1"/>
  <c r="F1268" i="2" s="1"/>
  <c r="G1268" i="2" s="1"/>
  <c r="H1268" i="2" s="1"/>
  <c r="I1268" i="2" s="1"/>
  <c r="A1269" i="2"/>
  <c r="AG1260" i="2"/>
  <c r="AB1260" i="2"/>
  <c r="AC1260" i="2" s="1"/>
  <c r="AD1260" i="2" s="1"/>
  <c r="AE1260" i="2" s="1"/>
  <c r="AF1260" i="2" s="1"/>
  <c r="AH1260" i="2" s="1"/>
  <c r="AI1260" i="2" s="1"/>
  <c r="AG1261" i="2"/>
  <c r="AB1261" i="2"/>
  <c r="AC1261" i="2" s="1"/>
  <c r="AD1261" i="2" s="1"/>
  <c r="AE1261" i="2" s="1"/>
  <c r="AF1261" i="2" s="1"/>
  <c r="AT1258" i="2"/>
  <c r="AX1258" i="2" s="1"/>
  <c r="AO1258" i="2"/>
  <c r="AP1258" i="2" s="1"/>
  <c r="AQ1258" i="2" s="1"/>
  <c r="AR1258" i="2" s="1"/>
  <c r="AS1258" i="2" s="1"/>
  <c r="L1266" i="2"/>
  <c r="O1264" i="2"/>
  <c r="P1264" i="2" s="1"/>
  <c r="Q1264" i="2" s="1"/>
  <c r="R1264" i="2" s="1"/>
  <c r="S1264" i="2" s="1"/>
  <c r="U1264" i="2" s="1"/>
  <c r="V1264" i="2" s="1"/>
  <c r="T1264" i="2"/>
  <c r="M1265" i="2"/>
  <c r="N1265" i="2"/>
  <c r="AY1256" i="2"/>
  <c r="AU1256" i="2"/>
  <c r="AW1256" i="2" s="1"/>
  <c r="H1338" i="1"/>
  <c r="K1338" i="1"/>
  <c r="I1338" i="1"/>
  <c r="J1338" i="1"/>
  <c r="G1339" i="1"/>
  <c r="BA1259" i="2" l="1"/>
  <c r="AK1259" i="2"/>
  <c r="AJ1259" i="2"/>
  <c r="AA1263" i="2"/>
  <c r="K1268" i="2"/>
  <c r="J1268" i="2"/>
  <c r="AH1261" i="2"/>
  <c r="AI1261" i="2" s="1"/>
  <c r="L1267" i="2"/>
  <c r="Z1262" i="2"/>
  <c r="AA1262" i="2"/>
  <c r="O1265" i="2"/>
  <c r="P1265" i="2" s="1"/>
  <c r="Q1265" i="2" s="1"/>
  <c r="R1265" i="2" s="1"/>
  <c r="S1265" i="2" s="1"/>
  <c r="U1265" i="2" s="1"/>
  <c r="V1265" i="2" s="1"/>
  <c r="T1265" i="2"/>
  <c r="M1266" i="2"/>
  <c r="N1266" i="2"/>
  <c r="AG1263" i="2"/>
  <c r="AB1263" i="2"/>
  <c r="AC1263" i="2" s="1"/>
  <c r="AD1263" i="2" s="1"/>
  <c r="AE1263" i="2" s="1"/>
  <c r="AF1263" i="2" s="1"/>
  <c r="A1270" i="2"/>
  <c r="B1269" i="2"/>
  <c r="C1269" i="2" s="1"/>
  <c r="D1269" i="2" s="1"/>
  <c r="E1269" i="2" s="1"/>
  <c r="F1269" i="2" s="1"/>
  <c r="G1269" i="2" s="1"/>
  <c r="H1269" i="2" s="1"/>
  <c r="I1269" i="2" s="1"/>
  <c r="AO1257" i="2"/>
  <c r="AP1257" i="2" s="1"/>
  <c r="AQ1257" i="2" s="1"/>
  <c r="AR1257" i="2" s="1"/>
  <c r="AS1257" i="2" s="1"/>
  <c r="AT1257" i="2"/>
  <c r="AX1257" i="2" s="1"/>
  <c r="AL1259" i="2"/>
  <c r="X1264" i="2"/>
  <c r="W1264" i="2"/>
  <c r="AY1258" i="2"/>
  <c r="AU1258" i="2"/>
  <c r="AW1258" i="2" s="1"/>
  <c r="BA1260" i="2"/>
  <c r="AJ1260" i="2"/>
  <c r="AK1260" i="2"/>
  <c r="G1340" i="1"/>
  <c r="H1339" i="1"/>
  <c r="K1339" i="1"/>
  <c r="I1339" i="1"/>
  <c r="J1339" i="1"/>
  <c r="AL1260" i="2" l="1"/>
  <c r="O1266" i="2"/>
  <c r="P1266" i="2" s="1"/>
  <c r="Q1266" i="2" s="1"/>
  <c r="R1266" i="2" s="1"/>
  <c r="S1266" i="2" s="1"/>
  <c r="T1266" i="2"/>
  <c r="AG1262" i="2"/>
  <c r="AB1262" i="2"/>
  <c r="AC1262" i="2" s="1"/>
  <c r="AD1262" i="2" s="1"/>
  <c r="AE1262" i="2" s="1"/>
  <c r="AF1262" i="2" s="1"/>
  <c r="AH1262" i="2" s="1"/>
  <c r="AI1262" i="2" s="1"/>
  <c r="AY1257" i="2"/>
  <c r="AU1257" i="2"/>
  <c r="AW1257" i="2" s="1"/>
  <c r="Y1264" i="2"/>
  <c r="L1268" i="2"/>
  <c r="AM1260" i="2"/>
  <c r="AZ1260" i="2"/>
  <c r="AN1260" i="2"/>
  <c r="K1269" i="2"/>
  <c r="J1269" i="2"/>
  <c r="W1265" i="2"/>
  <c r="X1265" i="2"/>
  <c r="AK1261" i="2"/>
  <c r="AJ1261" i="2"/>
  <c r="AL1261" i="2" s="1"/>
  <c r="BA1261" i="2"/>
  <c r="B1270" i="2"/>
  <c r="C1270" i="2" s="1"/>
  <c r="D1270" i="2" s="1"/>
  <c r="E1270" i="2" s="1"/>
  <c r="F1270" i="2" s="1"/>
  <c r="G1270" i="2" s="1"/>
  <c r="H1270" i="2" s="1"/>
  <c r="I1270" i="2" s="1"/>
  <c r="A1271" i="2"/>
  <c r="AZ1259" i="2"/>
  <c r="AM1259" i="2"/>
  <c r="AN1259" i="2"/>
  <c r="M1267" i="2"/>
  <c r="N1267" i="2"/>
  <c r="AH1263" i="2"/>
  <c r="AI1263" i="2" s="1"/>
  <c r="I1340" i="1"/>
  <c r="H1340" i="1"/>
  <c r="J1340" i="1"/>
  <c r="G1341" i="1"/>
  <c r="K1340" i="1"/>
  <c r="U1266" i="2" l="1"/>
  <c r="V1266" i="2" s="1"/>
  <c r="Y1265" i="2"/>
  <c r="L1269" i="2"/>
  <c r="N1269" i="2" s="1"/>
  <c r="J1270" i="2"/>
  <c r="K1270" i="2"/>
  <c r="X1266" i="2"/>
  <c r="W1266" i="2"/>
  <c r="Z1265" i="2"/>
  <c r="AA1265" i="2"/>
  <c r="AJ1263" i="2"/>
  <c r="BA1263" i="2"/>
  <c r="AK1263" i="2"/>
  <c r="AO1259" i="2"/>
  <c r="AP1259" i="2" s="1"/>
  <c r="AQ1259" i="2" s="1"/>
  <c r="AR1259" i="2" s="1"/>
  <c r="AS1259" i="2" s="1"/>
  <c r="AT1259" i="2"/>
  <c r="AX1259" i="2" s="1"/>
  <c r="A1272" i="2"/>
  <c r="B1271" i="2"/>
  <c r="C1271" i="2" s="1"/>
  <c r="D1271" i="2" s="1"/>
  <c r="E1271" i="2" s="1"/>
  <c r="F1271" i="2" s="1"/>
  <c r="G1271" i="2" s="1"/>
  <c r="H1271" i="2" s="1"/>
  <c r="I1271" i="2" s="1"/>
  <c r="AT1260" i="2"/>
  <c r="AX1260" i="2" s="1"/>
  <c r="AO1260" i="2"/>
  <c r="AP1260" i="2" s="1"/>
  <c r="AQ1260" i="2" s="1"/>
  <c r="AR1260" i="2" s="1"/>
  <c r="AS1260" i="2" s="1"/>
  <c r="O1267" i="2"/>
  <c r="P1267" i="2" s="1"/>
  <c r="Q1267" i="2" s="1"/>
  <c r="R1267" i="2" s="1"/>
  <c r="S1267" i="2" s="1"/>
  <c r="T1267" i="2"/>
  <c r="Z1264" i="2"/>
  <c r="AA1264" i="2"/>
  <c r="AM1261" i="2"/>
  <c r="AZ1261" i="2"/>
  <c r="AN1261" i="2"/>
  <c r="M1268" i="2"/>
  <c r="N1268" i="2"/>
  <c r="AK1262" i="2"/>
  <c r="BA1262" i="2"/>
  <c r="AJ1262" i="2"/>
  <c r="H1341" i="1"/>
  <c r="I1341" i="1"/>
  <c r="K1341" i="1"/>
  <c r="G1342" i="1"/>
  <c r="J1341" i="1"/>
  <c r="AL1262" i="2" l="1"/>
  <c r="M1269" i="2"/>
  <c r="Y1266" i="2"/>
  <c r="AA1266" i="2" s="1"/>
  <c r="U1267" i="2"/>
  <c r="V1267" i="2" s="1"/>
  <c r="L1270" i="2"/>
  <c r="N1270" i="2" s="1"/>
  <c r="J1271" i="2"/>
  <c r="K1271" i="2"/>
  <c r="AG1265" i="2"/>
  <c r="AB1265" i="2"/>
  <c r="AC1265" i="2" s="1"/>
  <c r="AD1265" i="2" s="1"/>
  <c r="AE1265" i="2" s="1"/>
  <c r="AF1265" i="2" s="1"/>
  <c r="AY1259" i="2"/>
  <c r="AU1259" i="2"/>
  <c r="AW1259" i="2" s="1"/>
  <c r="W1267" i="2"/>
  <c r="X1267" i="2"/>
  <c r="T1269" i="2"/>
  <c r="O1269" i="2"/>
  <c r="P1269" i="2" s="1"/>
  <c r="Q1269" i="2" s="1"/>
  <c r="R1269" i="2" s="1"/>
  <c r="S1269" i="2" s="1"/>
  <c r="M1270" i="2"/>
  <c r="AB1264" i="2"/>
  <c r="AC1264" i="2" s="1"/>
  <c r="AD1264" i="2" s="1"/>
  <c r="AE1264" i="2" s="1"/>
  <c r="AF1264" i="2" s="1"/>
  <c r="AG1264" i="2"/>
  <c r="AL1263" i="2"/>
  <c r="AT1261" i="2"/>
  <c r="AX1261" i="2" s="1"/>
  <c r="AO1261" i="2"/>
  <c r="AP1261" i="2" s="1"/>
  <c r="AQ1261" i="2" s="1"/>
  <c r="AR1261" i="2" s="1"/>
  <c r="AS1261" i="2" s="1"/>
  <c r="AZ1262" i="2"/>
  <c r="AM1262" i="2"/>
  <c r="AN1262" i="2"/>
  <c r="O1268" i="2"/>
  <c r="P1268" i="2" s="1"/>
  <c r="Q1268" i="2" s="1"/>
  <c r="R1268" i="2" s="1"/>
  <c r="S1268" i="2" s="1"/>
  <c r="U1268" i="2" s="1"/>
  <c r="V1268" i="2" s="1"/>
  <c r="T1268" i="2"/>
  <c r="AY1260" i="2"/>
  <c r="AU1260" i="2"/>
  <c r="AW1260" i="2" s="1"/>
  <c r="A1273" i="2"/>
  <c r="B1272" i="2"/>
  <c r="C1272" i="2" s="1"/>
  <c r="D1272" i="2" s="1"/>
  <c r="E1272" i="2" s="1"/>
  <c r="F1272" i="2" s="1"/>
  <c r="G1272" i="2" s="1"/>
  <c r="H1272" i="2" s="1"/>
  <c r="I1272" i="2" s="1"/>
  <c r="Z1266" i="2"/>
  <c r="H1342" i="1"/>
  <c r="G1343" i="1"/>
  <c r="K1342" i="1"/>
  <c r="I1342" i="1"/>
  <c r="J1342" i="1"/>
  <c r="AH1265" i="2" l="1"/>
  <c r="AI1265" i="2" s="1"/>
  <c r="AH1264" i="2"/>
  <c r="AI1264" i="2" s="1"/>
  <c r="L1271" i="2"/>
  <c r="J1272" i="2"/>
  <c r="K1272" i="2"/>
  <c r="W1268" i="2"/>
  <c r="X1268" i="2"/>
  <c r="M1271" i="2"/>
  <c r="N1271" i="2"/>
  <c r="U1269" i="2"/>
  <c r="V1269" i="2" s="1"/>
  <c r="B1273" i="2"/>
  <c r="C1273" i="2" s="1"/>
  <c r="D1273" i="2" s="1"/>
  <c r="E1273" i="2" s="1"/>
  <c r="F1273" i="2" s="1"/>
  <c r="G1273" i="2" s="1"/>
  <c r="H1273" i="2" s="1"/>
  <c r="I1273" i="2" s="1"/>
  <c r="A1274" i="2"/>
  <c r="AY1261" i="2"/>
  <c r="AU1261" i="2"/>
  <c r="AW1261" i="2" s="1"/>
  <c r="AG1266" i="2"/>
  <c r="AB1266" i="2"/>
  <c r="AC1266" i="2" s="1"/>
  <c r="AD1266" i="2" s="1"/>
  <c r="AE1266" i="2" s="1"/>
  <c r="AF1266" i="2" s="1"/>
  <c r="AH1266" i="2" s="1"/>
  <c r="AI1266" i="2" s="1"/>
  <c r="AO1262" i="2"/>
  <c r="AP1262" i="2" s="1"/>
  <c r="AQ1262" i="2" s="1"/>
  <c r="AR1262" i="2" s="1"/>
  <c r="AS1262" i="2" s="1"/>
  <c r="AT1262" i="2"/>
  <c r="AX1262" i="2" s="1"/>
  <c r="AM1263" i="2"/>
  <c r="AZ1263" i="2"/>
  <c r="AN1263" i="2"/>
  <c r="O1270" i="2"/>
  <c r="P1270" i="2" s="1"/>
  <c r="Q1270" i="2" s="1"/>
  <c r="R1270" i="2" s="1"/>
  <c r="S1270" i="2" s="1"/>
  <c r="T1270" i="2"/>
  <c r="Y1267" i="2"/>
  <c r="AK1264" i="2"/>
  <c r="AJ1264" i="2"/>
  <c r="BA1264" i="2"/>
  <c r="BA1265" i="2"/>
  <c r="AJ1265" i="2"/>
  <c r="AK1265" i="2"/>
  <c r="K1343" i="1"/>
  <c r="I1343" i="1"/>
  <c r="G1344" i="1"/>
  <c r="H1343" i="1"/>
  <c r="J1343" i="1"/>
  <c r="U1270" i="2" l="1"/>
  <c r="V1270" i="2" s="1"/>
  <c r="Y1268" i="2"/>
  <c r="AL1265" i="2"/>
  <c r="L1272" i="2"/>
  <c r="X1270" i="2"/>
  <c r="W1270" i="2"/>
  <c r="J1273" i="2"/>
  <c r="K1273" i="2"/>
  <c r="AM1265" i="2"/>
  <c r="AZ1265" i="2"/>
  <c r="AN1265" i="2"/>
  <c r="M1272" i="2"/>
  <c r="N1272" i="2"/>
  <c r="AO1263" i="2"/>
  <c r="AP1263" i="2" s="1"/>
  <c r="AQ1263" i="2" s="1"/>
  <c r="AR1263" i="2" s="1"/>
  <c r="AS1263" i="2" s="1"/>
  <c r="AT1263" i="2"/>
  <c r="AX1263" i="2" s="1"/>
  <c r="X1269" i="2"/>
  <c r="W1269" i="2"/>
  <c r="Z1268" i="2"/>
  <c r="AA1268" i="2"/>
  <c r="AL1264" i="2"/>
  <c r="AY1262" i="2"/>
  <c r="AU1262" i="2"/>
  <c r="AW1262" i="2" s="1"/>
  <c r="A1275" i="2"/>
  <c r="B1274" i="2"/>
  <c r="C1274" i="2" s="1"/>
  <c r="D1274" i="2" s="1"/>
  <c r="E1274" i="2" s="1"/>
  <c r="F1274" i="2" s="1"/>
  <c r="G1274" i="2" s="1"/>
  <c r="H1274" i="2" s="1"/>
  <c r="I1274" i="2" s="1"/>
  <c r="T1271" i="2"/>
  <c r="O1271" i="2"/>
  <c r="P1271" i="2" s="1"/>
  <c r="Q1271" i="2" s="1"/>
  <c r="R1271" i="2" s="1"/>
  <c r="S1271" i="2" s="1"/>
  <c r="U1271" i="2" s="1"/>
  <c r="V1271" i="2" s="1"/>
  <c r="Z1267" i="2"/>
  <c r="AA1267" i="2"/>
  <c r="AJ1266" i="2"/>
  <c r="AK1266" i="2"/>
  <c r="BA1266" i="2"/>
  <c r="H1344" i="1"/>
  <c r="G1345" i="1"/>
  <c r="J1344" i="1"/>
  <c r="I1344" i="1"/>
  <c r="K1344" i="1"/>
  <c r="L1273" i="2" l="1"/>
  <c r="Y1269" i="2"/>
  <c r="Z1269" i="2" s="1"/>
  <c r="J1274" i="2"/>
  <c r="K1274" i="2"/>
  <c r="W1271" i="2"/>
  <c r="X1271" i="2"/>
  <c r="AB1267" i="2"/>
  <c r="AC1267" i="2" s="1"/>
  <c r="AD1267" i="2" s="1"/>
  <c r="AE1267" i="2" s="1"/>
  <c r="AF1267" i="2" s="1"/>
  <c r="AH1267" i="2" s="1"/>
  <c r="AI1267" i="2" s="1"/>
  <c r="AG1267" i="2"/>
  <c r="AG1268" i="2"/>
  <c r="AB1268" i="2"/>
  <c r="AC1268" i="2" s="1"/>
  <c r="AD1268" i="2" s="1"/>
  <c r="AE1268" i="2" s="1"/>
  <c r="AF1268" i="2" s="1"/>
  <c r="AH1268" i="2" s="1"/>
  <c r="AI1268" i="2" s="1"/>
  <c r="AY1263" i="2"/>
  <c r="AU1263" i="2"/>
  <c r="AW1263" i="2" s="1"/>
  <c r="Y1270" i="2"/>
  <c r="A1276" i="2"/>
  <c r="B1275" i="2"/>
  <c r="C1275" i="2" s="1"/>
  <c r="D1275" i="2" s="1"/>
  <c r="E1275" i="2" s="1"/>
  <c r="F1275" i="2" s="1"/>
  <c r="G1275" i="2" s="1"/>
  <c r="H1275" i="2" s="1"/>
  <c r="I1275" i="2" s="1"/>
  <c r="M1273" i="2"/>
  <c r="N1273" i="2"/>
  <c r="AT1265" i="2"/>
  <c r="AX1265" i="2" s="1"/>
  <c r="AO1265" i="2"/>
  <c r="AP1265" i="2" s="1"/>
  <c r="AQ1265" i="2" s="1"/>
  <c r="AR1265" i="2" s="1"/>
  <c r="AS1265" i="2" s="1"/>
  <c r="AZ1264" i="2"/>
  <c r="AM1264" i="2"/>
  <c r="AN1264" i="2"/>
  <c r="O1272" i="2"/>
  <c r="P1272" i="2" s="1"/>
  <c r="Q1272" i="2" s="1"/>
  <c r="R1272" i="2" s="1"/>
  <c r="S1272" i="2" s="1"/>
  <c r="U1272" i="2" s="1"/>
  <c r="V1272" i="2" s="1"/>
  <c r="T1272" i="2"/>
  <c r="AL1266" i="2"/>
  <c r="I1345" i="1"/>
  <c r="G1346" i="1"/>
  <c r="H1345" i="1"/>
  <c r="J1345" i="1"/>
  <c r="K1345" i="1"/>
  <c r="AA1269" i="2" l="1"/>
  <c r="Y1271" i="2"/>
  <c r="Z1271" i="2" s="1"/>
  <c r="L1274" i="2"/>
  <c r="T1273" i="2"/>
  <c r="O1273" i="2"/>
  <c r="P1273" i="2" s="1"/>
  <c r="Q1273" i="2" s="1"/>
  <c r="R1273" i="2" s="1"/>
  <c r="S1273" i="2" s="1"/>
  <c r="W1272" i="2"/>
  <c r="X1272" i="2"/>
  <c r="AY1265" i="2"/>
  <c r="AU1265" i="2"/>
  <c r="AW1265" i="2" s="1"/>
  <c r="J1275" i="2"/>
  <c r="K1275" i="2"/>
  <c r="M1274" i="2"/>
  <c r="N1274" i="2"/>
  <c r="AB1269" i="2"/>
  <c r="AC1269" i="2" s="1"/>
  <c r="AD1269" i="2" s="1"/>
  <c r="AE1269" i="2" s="1"/>
  <c r="AF1269" i="2" s="1"/>
  <c r="AG1269" i="2"/>
  <c r="Z1270" i="2"/>
  <c r="AA1270" i="2"/>
  <c r="AA1271" i="2"/>
  <c r="AK1267" i="2"/>
  <c r="AJ1267" i="2"/>
  <c r="BA1267" i="2"/>
  <c r="AM1266" i="2"/>
  <c r="AZ1266" i="2"/>
  <c r="AN1266" i="2"/>
  <c r="AO1264" i="2"/>
  <c r="AP1264" i="2" s="1"/>
  <c r="AQ1264" i="2" s="1"/>
  <c r="AR1264" i="2" s="1"/>
  <c r="AS1264" i="2" s="1"/>
  <c r="AT1264" i="2"/>
  <c r="AX1264" i="2" s="1"/>
  <c r="B1276" i="2"/>
  <c r="C1276" i="2" s="1"/>
  <c r="D1276" i="2" s="1"/>
  <c r="E1276" i="2" s="1"/>
  <c r="F1276" i="2" s="1"/>
  <c r="G1276" i="2" s="1"/>
  <c r="H1276" i="2" s="1"/>
  <c r="I1276" i="2" s="1"/>
  <c r="A1277" i="2"/>
  <c r="AK1268" i="2"/>
  <c r="AJ1268" i="2"/>
  <c r="BA1268" i="2"/>
  <c r="G1347" i="1"/>
  <c r="J1346" i="1"/>
  <c r="I1346" i="1"/>
  <c r="H1346" i="1"/>
  <c r="K1346" i="1"/>
  <c r="AH1269" i="2" l="1"/>
  <c r="AI1269" i="2" s="1"/>
  <c r="BA1269" i="2" s="1"/>
  <c r="Y1272" i="2"/>
  <c r="L1275" i="2"/>
  <c r="M1275" i="2" s="1"/>
  <c r="AL1268" i="2"/>
  <c r="AN1268" i="2" s="1"/>
  <c r="J1276" i="2"/>
  <c r="K1276" i="2"/>
  <c r="AB1270" i="2"/>
  <c r="AC1270" i="2" s="1"/>
  <c r="AD1270" i="2" s="1"/>
  <c r="AE1270" i="2" s="1"/>
  <c r="AF1270" i="2" s="1"/>
  <c r="AH1270" i="2" s="1"/>
  <c r="AI1270" i="2" s="1"/>
  <c r="AG1270" i="2"/>
  <c r="O1274" i="2"/>
  <c r="P1274" i="2" s="1"/>
  <c r="Q1274" i="2" s="1"/>
  <c r="R1274" i="2" s="1"/>
  <c r="S1274" i="2" s="1"/>
  <c r="U1274" i="2" s="1"/>
  <c r="V1274" i="2" s="1"/>
  <c r="T1274" i="2"/>
  <c r="A1278" i="2"/>
  <c r="B1277" i="2"/>
  <c r="C1277" i="2" s="1"/>
  <c r="D1277" i="2" s="1"/>
  <c r="E1277" i="2" s="1"/>
  <c r="F1277" i="2" s="1"/>
  <c r="G1277" i="2" s="1"/>
  <c r="H1277" i="2" s="1"/>
  <c r="I1277" i="2" s="1"/>
  <c r="AL1267" i="2"/>
  <c r="U1273" i="2"/>
  <c r="V1273" i="2" s="1"/>
  <c r="AM1268" i="2"/>
  <c r="AZ1268" i="2"/>
  <c r="AJ1269" i="2"/>
  <c r="Z1272" i="2"/>
  <c r="AA1272" i="2"/>
  <c r="AY1264" i="2"/>
  <c r="AU1264" i="2"/>
  <c r="AW1264" i="2" s="1"/>
  <c r="AB1271" i="2"/>
  <c r="AC1271" i="2" s="1"/>
  <c r="AD1271" i="2" s="1"/>
  <c r="AE1271" i="2" s="1"/>
  <c r="AF1271" i="2" s="1"/>
  <c r="AH1271" i="2" s="1"/>
  <c r="AI1271" i="2" s="1"/>
  <c r="AG1271" i="2"/>
  <c r="AO1266" i="2"/>
  <c r="AP1266" i="2" s="1"/>
  <c r="AQ1266" i="2" s="1"/>
  <c r="AR1266" i="2" s="1"/>
  <c r="AS1266" i="2" s="1"/>
  <c r="AT1266" i="2"/>
  <c r="AX1266" i="2" s="1"/>
  <c r="G1348" i="1"/>
  <c r="J1347" i="1"/>
  <c r="I1347" i="1"/>
  <c r="K1347" i="1"/>
  <c r="H1347" i="1"/>
  <c r="N1275" i="2" l="1"/>
  <c r="AK1269" i="2"/>
  <c r="L1276" i="2"/>
  <c r="J1277" i="2"/>
  <c r="K1277" i="2"/>
  <c r="X1273" i="2"/>
  <c r="W1273" i="2"/>
  <c r="AK1271" i="2"/>
  <c r="BA1271" i="2"/>
  <c r="AJ1271" i="2"/>
  <c r="AG1272" i="2"/>
  <c r="AB1272" i="2"/>
  <c r="AC1272" i="2" s="1"/>
  <c r="AD1272" i="2" s="1"/>
  <c r="AE1272" i="2" s="1"/>
  <c r="AF1272" i="2" s="1"/>
  <c r="AH1272" i="2" s="1"/>
  <c r="AI1272" i="2" s="1"/>
  <c r="AO1268" i="2"/>
  <c r="AP1268" i="2" s="1"/>
  <c r="AQ1268" i="2" s="1"/>
  <c r="AR1268" i="2" s="1"/>
  <c r="AS1268" i="2" s="1"/>
  <c r="AT1268" i="2"/>
  <c r="AX1268" i="2" s="1"/>
  <c r="AL1269" i="2"/>
  <c r="W1274" i="2"/>
  <c r="X1274" i="2"/>
  <c r="BA1270" i="2"/>
  <c r="AJ1270" i="2"/>
  <c r="AK1270" i="2"/>
  <c r="M1276" i="2"/>
  <c r="N1276" i="2"/>
  <c r="AY1266" i="2"/>
  <c r="AU1266" i="2"/>
  <c r="AW1266" i="2" s="1"/>
  <c r="T1275" i="2"/>
  <c r="O1275" i="2"/>
  <c r="P1275" i="2" s="1"/>
  <c r="Q1275" i="2" s="1"/>
  <c r="R1275" i="2" s="1"/>
  <c r="S1275" i="2" s="1"/>
  <c r="U1275" i="2" s="1"/>
  <c r="V1275" i="2" s="1"/>
  <c r="AZ1267" i="2"/>
  <c r="AM1267" i="2"/>
  <c r="AN1267" i="2"/>
  <c r="A1279" i="2"/>
  <c r="B1278" i="2"/>
  <c r="C1278" i="2" s="1"/>
  <c r="D1278" i="2" s="1"/>
  <c r="E1278" i="2" s="1"/>
  <c r="F1278" i="2" s="1"/>
  <c r="G1278" i="2" s="1"/>
  <c r="H1278" i="2" s="1"/>
  <c r="I1278" i="2" s="1"/>
  <c r="K1348" i="1"/>
  <c r="J1348" i="1"/>
  <c r="I1348" i="1"/>
  <c r="H1348" i="1"/>
  <c r="G1349" i="1"/>
  <c r="Y1274" i="2" l="1"/>
  <c r="L1277" i="2"/>
  <c r="AT1267" i="2"/>
  <c r="AX1267" i="2" s="1"/>
  <c r="AO1267" i="2"/>
  <c r="AP1267" i="2" s="1"/>
  <c r="AQ1267" i="2" s="1"/>
  <c r="AR1267" i="2" s="1"/>
  <c r="AS1267" i="2" s="1"/>
  <c r="Z1274" i="2"/>
  <c r="AA1274" i="2"/>
  <c r="M1277" i="2"/>
  <c r="N1277" i="2"/>
  <c r="T1276" i="2"/>
  <c r="O1276" i="2"/>
  <c r="P1276" i="2" s="1"/>
  <c r="Q1276" i="2" s="1"/>
  <c r="R1276" i="2" s="1"/>
  <c r="S1276" i="2" s="1"/>
  <c r="U1276" i="2" s="1"/>
  <c r="V1276" i="2" s="1"/>
  <c r="AY1268" i="2"/>
  <c r="AU1268" i="2"/>
  <c r="AW1268" i="2" s="1"/>
  <c r="J1278" i="2"/>
  <c r="K1278" i="2"/>
  <c r="A1280" i="2"/>
  <c r="B1279" i="2"/>
  <c r="C1279" i="2" s="1"/>
  <c r="D1279" i="2" s="1"/>
  <c r="E1279" i="2" s="1"/>
  <c r="F1279" i="2" s="1"/>
  <c r="G1279" i="2" s="1"/>
  <c r="H1279" i="2" s="1"/>
  <c r="I1279" i="2" s="1"/>
  <c r="W1275" i="2"/>
  <c r="X1275" i="2"/>
  <c r="AL1271" i="2"/>
  <c r="AK1272" i="2"/>
  <c r="BA1272" i="2"/>
  <c r="AJ1272" i="2"/>
  <c r="AZ1269" i="2"/>
  <c r="AM1269" i="2"/>
  <c r="AN1269" i="2"/>
  <c r="AL1270" i="2"/>
  <c r="Y1273" i="2"/>
  <c r="K1349" i="1"/>
  <c r="H1349" i="1"/>
  <c r="G1350" i="1"/>
  <c r="I1349" i="1"/>
  <c r="J1349" i="1"/>
  <c r="Y1275" i="2" l="1"/>
  <c r="O1277" i="2"/>
  <c r="P1277" i="2" s="1"/>
  <c r="Q1277" i="2" s="1"/>
  <c r="R1277" i="2" s="1"/>
  <c r="S1277" i="2" s="1"/>
  <c r="T1277" i="2"/>
  <c r="Z1275" i="2"/>
  <c r="AA1275" i="2"/>
  <c r="A1281" i="2"/>
  <c r="B1280" i="2"/>
  <c r="C1280" i="2" s="1"/>
  <c r="D1280" i="2" s="1"/>
  <c r="E1280" i="2" s="1"/>
  <c r="F1280" i="2" s="1"/>
  <c r="G1280" i="2" s="1"/>
  <c r="H1280" i="2" s="1"/>
  <c r="I1280" i="2" s="1"/>
  <c r="AY1267" i="2"/>
  <c r="AU1267" i="2"/>
  <c r="AW1267" i="2" s="1"/>
  <c r="J1279" i="2"/>
  <c r="K1279" i="2"/>
  <c r="AM1270" i="2"/>
  <c r="AZ1270" i="2"/>
  <c r="AN1270" i="2"/>
  <c r="AG1274" i="2"/>
  <c r="AB1274" i="2"/>
  <c r="AC1274" i="2" s="1"/>
  <c r="AD1274" i="2" s="1"/>
  <c r="AE1274" i="2" s="1"/>
  <c r="AF1274" i="2" s="1"/>
  <c r="AL1272" i="2"/>
  <c r="L1278" i="2"/>
  <c r="AT1269" i="2"/>
  <c r="AX1269" i="2" s="1"/>
  <c r="AO1269" i="2"/>
  <c r="AP1269" i="2" s="1"/>
  <c r="AQ1269" i="2" s="1"/>
  <c r="AR1269" i="2" s="1"/>
  <c r="AS1269" i="2" s="1"/>
  <c r="Z1273" i="2"/>
  <c r="AA1273" i="2"/>
  <c r="AZ1271" i="2"/>
  <c r="AM1271" i="2"/>
  <c r="AN1271" i="2"/>
  <c r="X1276" i="2"/>
  <c r="W1276" i="2"/>
  <c r="H1350" i="1"/>
  <c r="J1350" i="1"/>
  <c r="I1350" i="1"/>
  <c r="K1350" i="1"/>
  <c r="G1351" i="1"/>
  <c r="U1277" i="2" l="1"/>
  <c r="V1277" i="2" s="1"/>
  <c r="Y1276" i="2"/>
  <c r="Z1276" i="2" s="1"/>
  <c r="AY1269" i="2"/>
  <c r="AU1269" i="2"/>
  <c r="AW1269" i="2" s="1"/>
  <c r="AT1270" i="2"/>
  <c r="AX1270" i="2" s="1"/>
  <c r="AO1270" i="2"/>
  <c r="AP1270" i="2" s="1"/>
  <c r="AQ1270" i="2" s="1"/>
  <c r="AR1270" i="2" s="1"/>
  <c r="AS1270" i="2" s="1"/>
  <c r="A1282" i="2"/>
  <c r="B1281" i="2"/>
  <c r="C1281" i="2" s="1"/>
  <c r="D1281" i="2" s="1"/>
  <c r="E1281" i="2" s="1"/>
  <c r="F1281" i="2" s="1"/>
  <c r="G1281" i="2" s="1"/>
  <c r="H1281" i="2" s="1"/>
  <c r="I1281" i="2" s="1"/>
  <c r="AH1274" i="2"/>
  <c r="AI1274" i="2" s="1"/>
  <c r="X1277" i="2"/>
  <c r="W1277" i="2"/>
  <c r="AG1273" i="2"/>
  <c r="AB1273" i="2"/>
  <c r="AC1273" i="2" s="1"/>
  <c r="AD1273" i="2" s="1"/>
  <c r="AE1273" i="2" s="1"/>
  <c r="AF1273" i="2" s="1"/>
  <c r="AH1273" i="2" s="1"/>
  <c r="AI1273" i="2" s="1"/>
  <c r="AM1272" i="2"/>
  <c r="AZ1272" i="2"/>
  <c r="AN1272" i="2"/>
  <c r="AG1275" i="2"/>
  <c r="AB1275" i="2"/>
  <c r="AC1275" i="2" s="1"/>
  <c r="AD1275" i="2" s="1"/>
  <c r="AE1275" i="2" s="1"/>
  <c r="AF1275" i="2" s="1"/>
  <c r="K1280" i="2"/>
  <c r="J1280" i="2"/>
  <c r="AO1271" i="2"/>
  <c r="AP1271" i="2" s="1"/>
  <c r="AQ1271" i="2" s="1"/>
  <c r="AR1271" i="2" s="1"/>
  <c r="AS1271" i="2" s="1"/>
  <c r="AT1271" i="2"/>
  <c r="AX1271" i="2" s="1"/>
  <c r="M1278" i="2"/>
  <c r="N1278" i="2"/>
  <c r="L1279" i="2"/>
  <c r="K1351" i="1"/>
  <c r="G1352" i="1"/>
  <c r="J1351" i="1"/>
  <c r="H1351" i="1"/>
  <c r="I1351" i="1"/>
  <c r="AA1276" i="2" l="1"/>
  <c r="L1280" i="2"/>
  <c r="K1281" i="2"/>
  <c r="J1281" i="2"/>
  <c r="AY1271" i="2"/>
  <c r="AU1271" i="2"/>
  <c r="AW1271" i="2" s="1"/>
  <c r="AJ1274" i="2"/>
  <c r="AK1274" i="2"/>
  <c r="BA1274" i="2"/>
  <c r="AO1272" i="2"/>
  <c r="AP1272" i="2" s="1"/>
  <c r="AQ1272" i="2" s="1"/>
  <c r="AR1272" i="2" s="1"/>
  <c r="AS1272" i="2" s="1"/>
  <c r="AT1272" i="2"/>
  <c r="AX1272" i="2" s="1"/>
  <c r="AY1270" i="2"/>
  <c r="AU1270" i="2"/>
  <c r="AW1270" i="2" s="1"/>
  <c r="M1279" i="2"/>
  <c r="N1279" i="2"/>
  <c r="T1278" i="2"/>
  <c r="O1278" i="2"/>
  <c r="P1278" i="2" s="1"/>
  <c r="Q1278" i="2" s="1"/>
  <c r="R1278" i="2" s="1"/>
  <c r="S1278" i="2" s="1"/>
  <c r="B1282" i="2"/>
  <c r="C1282" i="2" s="1"/>
  <c r="D1282" i="2" s="1"/>
  <c r="E1282" i="2" s="1"/>
  <c r="F1282" i="2" s="1"/>
  <c r="G1282" i="2" s="1"/>
  <c r="H1282" i="2" s="1"/>
  <c r="I1282" i="2" s="1"/>
  <c r="A1283" i="2"/>
  <c r="AH1275" i="2"/>
  <c r="AI1275" i="2" s="1"/>
  <c r="Y1277" i="2"/>
  <c r="AJ1273" i="2"/>
  <c r="BA1273" i="2"/>
  <c r="AK1273" i="2"/>
  <c r="AG1276" i="2"/>
  <c r="AB1276" i="2"/>
  <c r="AC1276" i="2" s="1"/>
  <c r="AD1276" i="2" s="1"/>
  <c r="AE1276" i="2" s="1"/>
  <c r="AF1276" i="2" s="1"/>
  <c r="AH1276" i="2" s="1"/>
  <c r="AI1276" i="2" s="1"/>
  <c r="M1280" i="2"/>
  <c r="N1280" i="2"/>
  <c r="I1352" i="1"/>
  <c r="G1353" i="1"/>
  <c r="K1352" i="1"/>
  <c r="J1352" i="1"/>
  <c r="H1352" i="1"/>
  <c r="U1278" i="2" l="1"/>
  <c r="V1278" i="2" s="1"/>
  <c r="AL1274" i="2"/>
  <c r="K1282" i="2"/>
  <c r="J1282" i="2"/>
  <c r="AJ1275" i="2"/>
  <c r="BA1275" i="2"/>
  <c r="AK1275" i="2"/>
  <c r="B1283" i="2"/>
  <c r="C1283" i="2" s="1"/>
  <c r="D1283" i="2" s="1"/>
  <c r="E1283" i="2" s="1"/>
  <c r="F1283" i="2" s="1"/>
  <c r="G1283" i="2" s="1"/>
  <c r="H1283" i="2" s="1"/>
  <c r="I1283" i="2" s="1"/>
  <c r="A1284" i="2"/>
  <c r="AZ1274" i="2"/>
  <c r="AM1274" i="2"/>
  <c r="AN1274" i="2"/>
  <c r="Z1277" i="2"/>
  <c r="AA1277" i="2"/>
  <c r="L1281" i="2"/>
  <c r="AK1276" i="2"/>
  <c r="BA1276" i="2"/>
  <c r="AJ1276" i="2"/>
  <c r="X1278" i="2"/>
  <c r="W1278" i="2"/>
  <c r="Y1278" i="2" s="1"/>
  <c r="AL1273" i="2"/>
  <c r="T1280" i="2"/>
  <c r="O1280" i="2"/>
  <c r="P1280" i="2" s="1"/>
  <c r="Q1280" i="2" s="1"/>
  <c r="R1280" i="2" s="1"/>
  <c r="S1280" i="2" s="1"/>
  <c r="O1279" i="2"/>
  <c r="P1279" i="2" s="1"/>
  <c r="Q1279" i="2" s="1"/>
  <c r="R1279" i="2" s="1"/>
  <c r="S1279" i="2" s="1"/>
  <c r="U1279" i="2" s="1"/>
  <c r="V1279" i="2" s="1"/>
  <c r="T1279" i="2"/>
  <c r="AY1272" i="2"/>
  <c r="AU1272" i="2"/>
  <c r="AW1272" i="2" s="1"/>
  <c r="I1353" i="1"/>
  <c r="H1353" i="1"/>
  <c r="G1354" i="1"/>
  <c r="J1353" i="1"/>
  <c r="K1353" i="1"/>
  <c r="J1283" i="2" l="1"/>
  <c r="K1283" i="2"/>
  <c r="AZ1273" i="2"/>
  <c r="AM1273" i="2"/>
  <c r="AN1273" i="2"/>
  <c r="AB1277" i="2"/>
  <c r="AC1277" i="2" s="1"/>
  <c r="AD1277" i="2" s="1"/>
  <c r="AE1277" i="2" s="1"/>
  <c r="AF1277" i="2" s="1"/>
  <c r="AH1277" i="2" s="1"/>
  <c r="AI1277" i="2" s="1"/>
  <c r="AG1277" i="2"/>
  <c r="L1282" i="2"/>
  <c r="Z1278" i="2"/>
  <c r="AA1278" i="2"/>
  <c r="AL1276" i="2"/>
  <c r="AL1275" i="2"/>
  <c r="W1279" i="2"/>
  <c r="X1279" i="2"/>
  <c r="M1281" i="2"/>
  <c r="N1281" i="2"/>
  <c r="AO1274" i="2"/>
  <c r="AP1274" i="2" s="1"/>
  <c r="AQ1274" i="2" s="1"/>
  <c r="AR1274" i="2" s="1"/>
  <c r="AS1274" i="2" s="1"/>
  <c r="AT1274" i="2"/>
  <c r="AX1274" i="2" s="1"/>
  <c r="B1284" i="2"/>
  <c r="C1284" i="2" s="1"/>
  <c r="D1284" i="2" s="1"/>
  <c r="E1284" i="2" s="1"/>
  <c r="F1284" i="2" s="1"/>
  <c r="G1284" i="2" s="1"/>
  <c r="H1284" i="2" s="1"/>
  <c r="I1284" i="2" s="1"/>
  <c r="A1285" i="2"/>
  <c r="U1280" i="2"/>
  <c r="V1280" i="2" s="1"/>
  <c r="G1355" i="1"/>
  <c r="J1354" i="1"/>
  <c r="H1354" i="1"/>
  <c r="K1354" i="1"/>
  <c r="I1354" i="1"/>
  <c r="Y1279" i="2" l="1"/>
  <c r="L1283" i="2"/>
  <c r="Z1279" i="2"/>
  <c r="AA1279" i="2"/>
  <c r="AJ1277" i="2"/>
  <c r="BA1277" i="2"/>
  <c r="AK1277" i="2"/>
  <c r="K1284" i="2"/>
  <c r="J1284" i="2"/>
  <c r="M1283" i="2"/>
  <c r="N1283" i="2"/>
  <c r="O1281" i="2"/>
  <c r="P1281" i="2" s="1"/>
  <c r="Q1281" i="2" s="1"/>
  <c r="R1281" i="2" s="1"/>
  <c r="S1281" i="2" s="1"/>
  <c r="U1281" i="2" s="1"/>
  <c r="V1281" i="2" s="1"/>
  <c r="T1281" i="2"/>
  <c r="AM1276" i="2"/>
  <c r="AZ1276" i="2"/>
  <c r="AN1276" i="2"/>
  <c r="AY1274" i="2"/>
  <c r="AU1274" i="2"/>
  <c r="AW1274" i="2" s="1"/>
  <c r="AB1278" i="2"/>
  <c r="AC1278" i="2" s="1"/>
  <c r="AD1278" i="2" s="1"/>
  <c r="AE1278" i="2" s="1"/>
  <c r="AF1278" i="2" s="1"/>
  <c r="AG1278" i="2"/>
  <c r="X1280" i="2"/>
  <c r="W1280" i="2"/>
  <c r="B1285" i="2"/>
  <c r="C1285" i="2" s="1"/>
  <c r="D1285" i="2" s="1"/>
  <c r="E1285" i="2" s="1"/>
  <c r="F1285" i="2" s="1"/>
  <c r="G1285" i="2" s="1"/>
  <c r="H1285" i="2" s="1"/>
  <c r="I1285" i="2" s="1"/>
  <c r="A1286" i="2"/>
  <c r="AM1275" i="2"/>
  <c r="AZ1275" i="2"/>
  <c r="AN1275" i="2"/>
  <c r="M1282" i="2"/>
  <c r="N1282" i="2"/>
  <c r="AO1273" i="2"/>
  <c r="AP1273" i="2" s="1"/>
  <c r="AQ1273" i="2" s="1"/>
  <c r="AR1273" i="2" s="1"/>
  <c r="AS1273" i="2" s="1"/>
  <c r="AT1273" i="2"/>
  <c r="AX1273" i="2" s="1"/>
  <c r="H1355" i="1"/>
  <c r="J1355" i="1"/>
  <c r="G1356" i="1"/>
  <c r="I1355" i="1"/>
  <c r="K1355" i="1"/>
  <c r="L1284" i="2" l="1"/>
  <c r="AH1278" i="2"/>
  <c r="AI1278" i="2" s="1"/>
  <c r="BA1278" i="2" s="1"/>
  <c r="J1285" i="2"/>
  <c r="K1285" i="2"/>
  <c r="T1282" i="2"/>
  <c r="O1282" i="2"/>
  <c r="P1282" i="2" s="1"/>
  <c r="Q1282" i="2" s="1"/>
  <c r="R1282" i="2" s="1"/>
  <c r="S1282" i="2" s="1"/>
  <c r="U1282" i="2" s="1"/>
  <c r="V1282" i="2" s="1"/>
  <c r="A1287" i="2"/>
  <c r="B1286" i="2"/>
  <c r="C1286" i="2" s="1"/>
  <c r="D1286" i="2" s="1"/>
  <c r="E1286" i="2" s="1"/>
  <c r="F1286" i="2" s="1"/>
  <c r="G1286" i="2" s="1"/>
  <c r="H1286" i="2" s="1"/>
  <c r="I1286" i="2" s="1"/>
  <c r="W1281" i="2"/>
  <c r="X1281" i="2"/>
  <c r="AT1275" i="2"/>
  <c r="AX1275" i="2" s="1"/>
  <c r="AO1275" i="2"/>
  <c r="AP1275" i="2" s="1"/>
  <c r="AQ1275" i="2" s="1"/>
  <c r="AR1275" i="2" s="1"/>
  <c r="AS1275" i="2" s="1"/>
  <c r="M1284" i="2"/>
  <c r="N1284" i="2"/>
  <c r="AL1277" i="2"/>
  <c r="AJ1278" i="2"/>
  <c r="AB1279" i="2"/>
  <c r="AC1279" i="2" s="1"/>
  <c r="AD1279" i="2" s="1"/>
  <c r="AE1279" i="2" s="1"/>
  <c r="AF1279" i="2" s="1"/>
  <c r="AG1279" i="2"/>
  <c r="AY1273" i="2"/>
  <c r="AU1273" i="2"/>
  <c r="AW1273" i="2" s="1"/>
  <c r="AO1276" i="2"/>
  <c r="AP1276" i="2" s="1"/>
  <c r="AQ1276" i="2" s="1"/>
  <c r="AR1276" i="2" s="1"/>
  <c r="AS1276" i="2" s="1"/>
  <c r="AT1276" i="2"/>
  <c r="AX1276" i="2" s="1"/>
  <c r="O1283" i="2"/>
  <c r="P1283" i="2" s="1"/>
  <c r="Q1283" i="2" s="1"/>
  <c r="R1283" i="2" s="1"/>
  <c r="S1283" i="2" s="1"/>
  <c r="T1283" i="2"/>
  <c r="Y1280" i="2"/>
  <c r="I1356" i="1"/>
  <c r="K1356" i="1"/>
  <c r="H1356" i="1"/>
  <c r="G1357" i="1"/>
  <c r="J1356" i="1"/>
  <c r="AK1278" i="2" l="1"/>
  <c r="AL1278" i="2" s="1"/>
  <c r="U1283" i="2"/>
  <c r="V1283" i="2" s="1"/>
  <c r="Y1281" i="2"/>
  <c r="Z1281" i="2" s="1"/>
  <c r="L1285" i="2"/>
  <c r="M1285" i="2" s="1"/>
  <c r="K1286" i="2"/>
  <c r="J1286" i="2"/>
  <c r="W1283" i="2"/>
  <c r="X1283" i="2"/>
  <c r="AY1275" i="2"/>
  <c r="AU1275" i="2"/>
  <c r="AW1275" i="2" s="1"/>
  <c r="B1287" i="2"/>
  <c r="C1287" i="2" s="1"/>
  <c r="D1287" i="2" s="1"/>
  <c r="E1287" i="2" s="1"/>
  <c r="F1287" i="2" s="1"/>
  <c r="G1287" i="2" s="1"/>
  <c r="H1287" i="2" s="1"/>
  <c r="I1287" i="2" s="1"/>
  <c r="A1288" i="2"/>
  <c r="O1284" i="2"/>
  <c r="P1284" i="2" s="1"/>
  <c r="Q1284" i="2" s="1"/>
  <c r="R1284" i="2" s="1"/>
  <c r="S1284" i="2" s="1"/>
  <c r="T1284" i="2"/>
  <c r="Z1280" i="2"/>
  <c r="AA1280" i="2"/>
  <c r="AY1276" i="2"/>
  <c r="AU1276" i="2"/>
  <c r="AW1276" i="2" s="1"/>
  <c r="AZ1277" i="2"/>
  <c r="AM1277" i="2"/>
  <c r="AN1277" i="2"/>
  <c r="W1282" i="2"/>
  <c r="X1282" i="2"/>
  <c r="AH1279" i="2"/>
  <c r="AI1279" i="2" s="1"/>
  <c r="K1357" i="1"/>
  <c r="J1357" i="1"/>
  <c r="H1357" i="1"/>
  <c r="I1357" i="1"/>
  <c r="G1358" i="1"/>
  <c r="AA1281" i="2" l="1"/>
  <c r="U1284" i="2"/>
  <c r="V1284" i="2" s="1"/>
  <c r="X1284" i="2" s="1"/>
  <c r="AZ1278" i="2"/>
  <c r="AM1278" i="2"/>
  <c r="AN1278" i="2"/>
  <c r="Y1283" i="2"/>
  <c r="AA1283" i="2" s="1"/>
  <c r="N1285" i="2"/>
  <c r="T1285" i="2" s="1"/>
  <c r="AB1280" i="2"/>
  <c r="AC1280" i="2" s="1"/>
  <c r="AD1280" i="2" s="1"/>
  <c r="AE1280" i="2" s="1"/>
  <c r="AF1280" i="2" s="1"/>
  <c r="AG1280" i="2"/>
  <c r="A1289" i="2"/>
  <c r="B1288" i="2"/>
  <c r="C1288" i="2" s="1"/>
  <c r="D1288" i="2" s="1"/>
  <c r="E1288" i="2" s="1"/>
  <c r="F1288" i="2" s="1"/>
  <c r="G1288" i="2" s="1"/>
  <c r="H1288" i="2" s="1"/>
  <c r="I1288" i="2" s="1"/>
  <c r="AT1277" i="2"/>
  <c r="AX1277" i="2" s="1"/>
  <c r="AO1277" i="2"/>
  <c r="AP1277" i="2" s="1"/>
  <c r="AQ1277" i="2" s="1"/>
  <c r="AR1277" i="2" s="1"/>
  <c r="AS1277" i="2" s="1"/>
  <c r="J1287" i="2"/>
  <c r="K1287" i="2"/>
  <c r="Z1283" i="2"/>
  <c r="L1286" i="2"/>
  <c r="AK1279" i="2"/>
  <c r="AJ1279" i="2"/>
  <c r="BA1279" i="2"/>
  <c r="AB1281" i="2"/>
  <c r="AC1281" i="2" s="1"/>
  <c r="AD1281" i="2" s="1"/>
  <c r="AE1281" i="2" s="1"/>
  <c r="AF1281" i="2" s="1"/>
  <c r="AG1281" i="2"/>
  <c r="AT1278" i="2"/>
  <c r="AX1278" i="2" s="1"/>
  <c r="AO1278" i="2"/>
  <c r="AP1278" i="2" s="1"/>
  <c r="AQ1278" i="2" s="1"/>
  <c r="AR1278" i="2" s="1"/>
  <c r="AS1278" i="2" s="1"/>
  <c r="Y1282" i="2"/>
  <c r="I1358" i="1"/>
  <c r="G1359" i="1"/>
  <c r="H1358" i="1"/>
  <c r="J1358" i="1"/>
  <c r="K1358" i="1"/>
  <c r="W1284" i="2" l="1"/>
  <c r="Y1284" i="2" s="1"/>
  <c r="Z1284" i="2" s="1"/>
  <c r="AH1281" i="2"/>
  <c r="AI1281" i="2" s="1"/>
  <c r="L1287" i="2"/>
  <c r="N1287" i="2" s="1"/>
  <c r="O1285" i="2"/>
  <c r="P1285" i="2" s="1"/>
  <c r="Q1285" i="2" s="1"/>
  <c r="R1285" i="2" s="1"/>
  <c r="S1285" i="2" s="1"/>
  <c r="U1285" i="2" s="1"/>
  <c r="V1285" i="2" s="1"/>
  <c r="X1285" i="2" s="1"/>
  <c r="AH1280" i="2"/>
  <c r="AI1280" i="2" s="1"/>
  <c r="AJ1280" i="2" s="1"/>
  <c r="AY1277" i="2"/>
  <c r="AU1277" i="2"/>
  <c r="AW1277" i="2" s="1"/>
  <c r="K1288" i="2"/>
  <c r="J1288" i="2"/>
  <c r="AK1281" i="2"/>
  <c r="AJ1281" i="2"/>
  <c r="BA1281" i="2"/>
  <c r="M1286" i="2"/>
  <c r="N1286" i="2"/>
  <c r="M1287" i="2"/>
  <c r="AL1279" i="2"/>
  <c r="Z1282" i="2"/>
  <c r="AA1282" i="2"/>
  <c r="B1289" i="2"/>
  <c r="C1289" i="2" s="1"/>
  <c r="D1289" i="2" s="1"/>
  <c r="E1289" i="2" s="1"/>
  <c r="F1289" i="2" s="1"/>
  <c r="G1289" i="2" s="1"/>
  <c r="H1289" i="2" s="1"/>
  <c r="I1289" i="2" s="1"/>
  <c r="A1290" i="2"/>
  <c r="AY1278" i="2"/>
  <c r="AU1278" i="2"/>
  <c r="AW1278" i="2" s="1"/>
  <c r="AB1283" i="2"/>
  <c r="AC1283" i="2" s="1"/>
  <c r="AD1283" i="2" s="1"/>
  <c r="AE1283" i="2" s="1"/>
  <c r="AF1283" i="2" s="1"/>
  <c r="AG1283" i="2"/>
  <c r="G1360" i="1"/>
  <c r="K1359" i="1"/>
  <c r="I1359" i="1"/>
  <c r="H1359" i="1"/>
  <c r="J1359" i="1"/>
  <c r="AA1284" i="2" l="1"/>
  <c r="W1285" i="2"/>
  <c r="Y1285" i="2" s="1"/>
  <c r="AH1283" i="2"/>
  <c r="AI1283" i="2" s="1"/>
  <c r="AJ1283" i="2" s="1"/>
  <c r="AK1280" i="2"/>
  <c r="AL1280" i="2" s="1"/>
  <c r="BA1280" i="2"/>
  <c r="K1289" i="2"/>
  <c r="J1289" i="2"/>
  <c r="AB1284" i="2"/>
  <c r="AC1284" i="2" s="1"/>
  <c r="AD1284" i="2" s="1"/>
  <c r="AE1284" i="2" s="1"/>
  <c r="AF1284" i="2" s="1"/>
  <c r="AH1284" i="2" s="1"/>
  <c r="AI1284" i="2" s="1"/>
  <c r="AG1284" i="2"/>
  <c r="AB1282" i="2"/>
  <c r="AC1282" i="2" s="1"/>
  <c r="AD1282" i="2" s="1"/>
  <c r="AE1282" i="2" s="1"/>
  <c r="AF1282" i="2" s="1"/>
  <c r="AG1282" i="2"/>
  <c r="O1287" i="2"/>
  <c r="P1287" i="2" s="1"/>
  <c r="Q1287" i="2" s="1"/>
  <c r="R1287" i="2" s="1"/>
  <c r="S1287" i="2" s="1"/>
  <c r="T1287" i="2"/>
  <c r="AL1281" i="2"/>
  <c r="AK1283" i="2"/>
  <c r="BA1283" i="2"/>
  <c r="A1291" i="2"/>
  <c r="B1290" i="2"/>
  <c r="C1290" i="2" s="1"/>
  <c r="D1290" i="2" s="1"/>
  <c r="E1290" i="2" s="1"/>
  <c r="F1290" i="2" s="1"/>
  <c r="G1290" i="2" s="1"/>
  <c r="H1290" i="2" s="1"/>
  <c r="I1290" i="2" s="1"/>
  <c r="AZ1279" i="2"/>
  <c r="AM1279" i="2"/>
  <c r="AN1279" i="2"/>
  <c r="T1286" i="2"/>
  <c r="O1286" i="2"/>
  <c r="P1286" i="2" s="1"/>
  <c r="Q1286" i="2" s="1"/>
  <c r="R1286" i="2" s="1"/>
  <c r="S1286" i="2" s="1"/>
  <c r="L1288" i="2"/>
  <c r="H1360" i="1"/>
  <c r="J1360" i="1"/>
  <c r="G1361" i="1"/>
  <c r="K1360" i="1"/>
  <c r="I1360" i="1"/>
  <c r="Z1285" i="2" l="1"/>
  <c r="AA1285" i="2"/>
  <c r="AZ1280" i="2"/>
  <c r="AM1280" i="2"/>
  <c r="AN1280" i="2"/>
  <c r="U1287" i="2"/>
  <c r="V1287" i="2" s="1"/>
  <c r="X1287" i="2" s="1"/>
  <c r="J1290" i="2"/>
  <c r="K1290" i="2"/>
  <c r="BA1284" i="2"/>
  <c r="AK1284" i="2"/>
  <c r="AJ1284" i="2"/>
  <c r="L1289" i="2"/>
  <c r="AB1285" i="2"/>
  <c r="AC1285" i="2" s="1"/>
  <c r="AD1285" i="2" s="1"/>
  <c r="AE1285" i="2" s="1"/>
  <c r="AF1285" i="2" s="1"/>
  <c r="AG1285" i="2"/>
  <c r="U1286" i="2"/>
  <c r="V1286" i="2" s="1"/>
  <c r="AL1283" i="2"/>
  <c r="M1288" i="2"/>
  <c r="N1288" i="2"/>
  <c r="AT1279" i="2"/>
  <c r="AX1279" i="2" s="1"/>
  <c r="AO1279" i="2"/>
  <c r="AP1279" i="2" s="1"/>
  <c r="AQ1279" i="2" s="1"/>
  <c r="AR1279" i="2" s="1"/>
  <c r="AS1279" i="2" s="1"/>
  <c r="A1292" i="2"/>
  <c r="B1291" i="2"/>
  <c r="C1291" i="2" s="1"/>
  <c r="D1291" i="2" s="1"/>
  <c r="E1291" i="2" s="1"/>
  <c r="F1291" i="2" s="1"/>
  <c r="G1291" i="2" s="1"/>
  <c r="H1291" i="2" s="1"/>
  <c r="I1291" i="2" s="1"/>
  <c r="AM1281" i="2"/>
  <c r="AZ1281" i="2"/>
  <c r="AN1281" i="2"/>
  <c r="AT1280" i="2"/>
  <c r="AX1280" i="2" s="1"/>
  <c r="AO1280" i="2"/>
  <c r="AP1280" i="2" s="1"/>
  <c r="AQ1280" i="2" s="1"/>
  <c r="AR1280" i="2" s="1"/>
  <c r="AS1280" i="2" s="1"/>
  <c r="AH1282" i="2"/>
  <c r="AI1282" i="2" s="1"/>
  <c r="I1361" i="1"/>
  <c r="K1361" i="1"/>
  <c r="G1362" i="1"/>
  <c r="J1361" i="1"/>
  <c r="H1361" i="1"/>
  <c r="AL1284" i="2" l="1"/>
  <c r="W1287" i="2"/>
  <c r="Y1287" i="2" s="1"/>
  <c r="AH1285" i="2"/>
  <c r="AI1285" i="2" s="1"/>
  <c r="L1290" i="2"/>
  <c r="M1290" i="2" s="1"/>
  <c r="K1291" i="2"/>
  <c r="J1291" i="2"/>
  <c r="AY1280" i="2"/>
  <c r="AU1280" i="2"/>
  <c r="AW1280" i="2" s="1"/>
  <c r="AO1281" i="2"/>
  <c r="AP1281" i="2" s="1"/>
  <c r="AQ1281" i="2" s="1"/>
  <c r="AR1281" i="2" s="1"/>
  <c r="AS1281" i="2" s="1"/>
  <c r="AT1281" i="2"/>
  <c r="AX1281" i="2" s="1"/>
  <c r="B1292" i="2"/>
  <c r="C1292" i="2" s="1"/>
  <c r="D1292" i="2" s="1"/>
  <c r="E1292" i="2" s="1"/>
  <c r="F1292" i="2" s="1"/>
  <c r="G1292" i="2" s="1"/>
  <c r="H1292" i="2" s="1"/>
  <c r="I1292" i="2" s="1"/>
  <c r="A1293" i="2"/>
  <c r="T1288" i="2"/>
  <c r="O1288" i="2"/>
  <c r="P1288" i="2" s="1"/>
  <c r="Q1288" i="2" s="1"/>
  <c r="R1288" i="2" s="1"/>
  <c r="S1288" i="2" s="1"/>
  <c r="U1288" i="2" s="1"/>
  <c r="V1288" i="2" s="1"/>
  <c r="AJ1282" i="2"/>
  <c r="BA1282" i="2"/>
  <c r="AK1282" i="2"/>
  <c r="X1286" i="2"/>
  <c r="W1286" i="2"/>
  <c r="Y1286" i="2" s="1"/>
  <c r="AZ1284" i="2"/>
  <c r="AM1284" i="2"/>
  <c r="AN1284" i="2"/>
  <c r="BA1285" i="2"/>
  <c r="AJ1285" i="2"/>
  <c r="AK1285" i="2"/>
  <c r="AY1279" i="2"/>
  <c r="AU1279" i="2"/>
  <c r="AW1279" i="2" s="1"/>
  <c r="AZ1283" i="2"/>
  <c r="AM1283" i="2"/>
  <c r="AN1283" i="2"/>
  <c r="M1289" i="2"/>
  <c r="N1289" i="2"/>
  <c r="H1362" i="1"/>
  <c r="I1362" i="1"/>
  <c r="K1362" i="1"/>
  <c r="J1362" i="1"/>
  <c r="G1363" i="1"/>
  <c r="N1290" i="2" l="1"/>
  <c r="AL1282" i="2"/>
  <c r="K1292" i="2"/>
  <c r="J1292" i="2"/>
  <c r="Z1286" i="2"/>
  <c r="AA1286" i="2"/>
  <c r="AL1285" i="2"/>
  <c r="L1291" i="2"/>
  <c r="Z1287" i="2"/>
  <c r="AA1287" i="2"/>
  <c r="AO1283" i="2"/>
  <c r="AP1283" i="2" s="1"/>
  <c r="AQ1283" i="2" s="1"/>
  <c r="AR1283" i="2" s="1"/>
  <c r="AS1283" i="2" s="1"/>
  <c r="AT1283" i="2"/>
  <c r="AX1283" i="2" s="1"/>
  <c r="AO1284" i="2"/>
  <c r="AP1284" i="2" s="1"/>
  <c r="AQ1284" i="2" s="1"/>
  <c r="AR1284" i="2" s="1"/>
  <c r="AS1284" i="2" s="1"/>
  <c r="AT1284" i="2"/>
  <c r="AX1284" i="2" s="1"/>
  <c r="B1293" i="2"/>
  <c r="C1293" i="2" s="1"/>
  <c r="D1293" i="2" s="1"/>
  <c r="E1293" i="2" s="1"/>
  <c r="F1293" i="2" s="1"/>
  <c r="G1293" i="2" s="1"/>
  <c r="H1293" i="2" s="1"/>
  <c r="I1293" i="2" s="1"/>
  <c r="A1294" i="2"/>
  <c r="AY1281" i="2"/>
  <c r="AU1281" i="2"/>
  <c r="AW1281" i="2" s="1"/>
  <c r="T1290" i="2"/>
  <c r="O1290" i="2"/>
  <c r="P1290" i="2" s="1"/>
  <c r="Q1290" i="2" s="1"/>
  <c r="R1290" i="2" s="1"/>
  <c r="S1290" i="2" s="1"/>
  <c r="U1290" i="2" s="1"/>
  <c r="V1290" i="2" s="1"/>
  <c r="O1289" i="2"/>
  <c r="P1289" i="2" s="1"/>
  <c r="Q1289" i="2" s="1"/>
  <c r="R1289" i="2" s="1"/>
  <c r="S1289" i="2" s="1"/>
  <c r="T1289" i="2"/>
  <c r="AM1282" i="2"/>
  <c r="AZ1282" i="2"/>
  <c r="AN1282" i="2"/>
  <c r="W1288" i="2"/>
  <c r="X1288" i="2"/>
  <c r="K1363" i="1"/>
  <c r="G1364" i="1"/>
  <c r="I1363" i="1"/>
  <c r="H1363" i="1"/>
  <c r="J1363" i="1"/>
  <c r="U1289" i="2" l="1"/>
  <c r="V1289" i="2" s="1"/>
  <c r="Y1288" i="2"/>
  <c r="Z1288" i="2" s="1"/>
  <c r="K1293" i="2"/>
  <c r="J1293" i="2"/>
  <c r="AY1283" i="2"/>
  <c r="AU1283" i="2"/>
  <c r="AW1283" i="2" s="1"/>
  <c r="X1289" i="2"/>
  <c r="W1289" i="2"/>
  <c r="B1294" i="2"/>
  <c r="C1294" i="2" s="1"/>
  <c r="D1294" i="2" s="1"/>
  <c r="E1294" i="2" s="1"/>
  <c r="F1294" i="2" s="1"/>
  <c r="G1294" i="2" s="1"/>
  <c r="H1294" i="2" s="1"/>
  <c r="I1294" i="2" s="1"/>
  <c r="A1295" i="2"/>
  <c r="M1291" i="2"/>
  <c r="N1291" i="2"/>
  <c r="L1292" i="2"/>
  <c r="AZ1285" i="2"/>
  <c r="AM1285" i="2"/>
  <c r="AN1285" i="2"/>
  <c r="AY1284" i="2"/>
  <c r="AU1284" i="2"/>
  <c r="AW1284" i="2" s="1"/>
  <c r="AB1287" i="2"/>
  <c r="AC1287" i="2" s="1"/>
  <c r="AD1287" i="2" s="1"/>
  <c r="AE1287" i="2" s="1"/>
  <c r="AF1287" i="2" s="1"/>
  <c r="AG1287" i="2"/>
  <c r="AB1286" i="2"/>
  <c r="AC1286" i="2" s="1"/>
  <c r="AD1286" i="2" s="1"/>
  <c r="AE1286" i="2" s="1"/>
  <c r="AF1286" i="2" s="1"/>
  <c r="AG1286" i="2"/>
  <c r="W1290" i="2"/>
  <c r="X1290" i="2"/>
  <c r="AT1282" i="2"/>
  <c r="AX1282" i="2" s="1"/>
  <c r="AO1282" i="2"/>
  <c r="AP1282" i="2" s="1"/>
  <c r="AQ1282" i="2" s="1"/>
  <c r="AR1282" i="2" s="1"/>
  <c r="AS1282" i="2" s="1"/>
  <c r="G1365" i="1"/>
  <c r="K1364" i="1"/>
  <c r="H1364" i="1"/>
  <c r="J1364" i="1"/>
  <c r="I1364" i="1"/>
  <c r="AA1288" i="2" l="1"/>
  <c r="AH1287" i="2"/>
  <c r="AI1287" i="2" s="1"/>
  <c r="AK1287" i="2" s="1"/>
  <c r="Y1290" i="2"/>
  <c r="AA1290" i="2" s="1"/>
  <c r="AG1288" i="2"/>
  <c r="AB1288" i="2"/>
  <c r="AC1288" i="2" s="1"/>
  <c r="AD1288" i="2" s="1"/>
  <c r="AE1288" i="2" s="1"/>
  <c r="AF1288" i="2" s="1"/>
  <c r="AH1288" i="2" s="1"/>
  <c r="AI1288" i="2" s="1"/>
  <c r="M1292" i="2"/>
  <c r="N1292" i="2"/>
  <c r="Y1289" i="2"/>
  <c r="L1293" i="2"/>
  <c r="K1294" i="2"/>
  <c r="J1294" i="2"/>
  <c r="AY1282" i="2"/>
  <c r="AU1282" i="2"/>
  <c r="AW1282" i="2" s="1"/>
  <c r="AO1285" i="2"/>
  <c r="AP1285" i="2" s="1"/>
  <c r="AQ1285" i="2" s="1"/>
  <c r="AR1285" i="2" s="1"/>
  <c r="AS1285" i="2" s="1"/>
  <c r="AT1285" i="2"/>
  <c r="AX1285" i="2" s="1"/>
  <c r="O1291" i="2"/>
  <c r="P1291" i="2" s="1"/>
  <c r="Q1291" i="2" s="1"/>
  <c r="R1291" i="2" s="1"/>
  <c r="S1291" i="2" s="1"/>
  <c r="T1291" i="2"/>
  <c r="A1296" i="2"/>
  <c r="B1295" i="2"/>
  <c r="C1295" i="2" s="1"/>
  <c r="D1295" i="2" s="1"/>
  <c r="E1295" i="2" s="1"/>
  <c r="F1295" i="2" s="1"/>
  <c r="G1295" i="2" s="1"/>
  <c r="H1295" i="2" s="1"/>
  <c r="I1295" i="2" s="1"/>
  <c r="AH1286" i="2"/>
  <c r="AI1286" i="2" s="1"/>
  <c r="I1365" i="1"/>
  <c r="J1365" i="1"/>
  <c r="H1365" i="1"/>
  <c r="K1365" i="1"/>
  <c r="G1366" i="1"/>
  <c r="AJ1287" i="2" l="1"/>
  <c r="BA1287" i="2"/>
  <c r="Z1290" i="2"/>
  <c r="U1291" i="2"/>
  <c r="V1291" i="2" s="1"/>
  <c r="AL1287" i="2"/>
  <c r="AN1287" i="2" s="1"/>
  <c r="J1295" i="2"/>
  <c r="K1295" i="2"/>
  <c r="AK1286" i="2"/>
  <c r="AJ1286" i="2"/>
  <c r="BA1286" i="2"/>
  <c r="X1291" i="2"/>
  <c r="W1291" i="2"/>
  <c r="AB1290" i="2"/>
  <c r="AC1290" i="2" s="1"/>
  <c r="AD1290" i="2" s="1"/>
  <c r="AE1290" i="2" s="1"/>
  <c r="AF1290" i="2" s="1"/>
  <c r="AG1290" i="2"/>
  <c r="O1292" i="2"/>
  <c r="P1292" i="2" s="1"/>
  <c r="Q1292" i="2" s="1"/>
  <c r="R1292" i="2" s="1"/>
  <c r="S1292" i="2" s="1"/>
  <c r="U1292" i="2" s="1"/>
  <c r="V1292" i="2" s="1"/>
  <c r="T1292" i="2"/>
  <c r="M1293" i="2"/>
  <c r="N1293" i="2"/>
  <c r="L1294" i="2"/>
  <c r="AJ1288" i="2"/>
  <c r="BA1288" i="2"/>
  <c r="AK1288" i="2"/>
  <c r="B1296" i="2"/>
  <c r="C1296" i="2" s="1"/>
  <c r="D1296" i="2" s="1"/>
  <c r="E1296" i="2" s="1"/>
  <c r="F1296" i="2" s="1"/>
  <c r="G1296" i="2" s="1"/>
  <c r="H1296" i="2" s="1"/>
  <c r="I1296" i="2" s="1"/>
  <c r="A1297" i="2"/>
  <c r="AY1285" i="2"/>
  <c r="AU1285" i="2"/>
  <c r="AW1285" i="2" s="1"/>
  <c r="Z1289" i="2"/>
  <c r="AA1289" i="2"/>
  <c r="H1366" i="1"/>
  <c r="K1366" i="1"/>
  <c r="J1366" i="1"/>
  <c r="I1366" i="1"/>
  <c r="G1367" i="1"/>
  <c r="AZ1287" i="2" l="1"/>
  <c r="AM1287" i="2"/>
  <c r="AL1286" i="2"/>
  <c r="Y1291" i="2"/>
  <c r="Z1291" i="2" s="1"/>
  <c r="AL1288" i="2"/>
  <c r="AM1288" i="2" s="1"/>
  <c r="L1295" i="2"/>
  <c r="N1295" i="2" s="1"/>
  <c r="J1296" i="2"/>
  <c r="K1296" i="2"/>
  <c r="AB1289" i="2"/>
  <c r="AC1289" i="2" s="1"/>
  <c r="AD1289" i="2" s="1"/>
  <c r="AE1289" i="2" s="1"/>
  <c r="AF1289" i="2" s="1"/>
  <c r="AG1289" i="2"/>
  <c r="M1294" i="2"/>
  <c r="N1294" i="2"/>
  <c r="X1292" i="2"/>
  <c r="W1292" i="2"/>
  <c r="M1295" i="2"/>
  <c r="A1298" i="2"/>
  <c r="B1297" i="2"/>
  <c r="C1297" i="2" s="1"/>
  <c r="D1297" i="2" s="1"/>
  <c r="E1297" i="2" s="1"/>
  <c r="F1297" i="2" s="1"/>
  <c r="G1297" i="2" s="1"/>
  <c r="H1297" i="2" s="1"/>
  <c r="I1297" i="2" s="1"/>
  <c r="O1293" i="2"/>
  <c r="P1293" i="2" s="1"/>
  <c r="Q1293" i="2" s="1"/>
  <c r="R1293" i="2" s="1"/>
  <c r="S1293" i="2" s="1"/>
  <c r="T1293" i="2"/>
  <c r="AT1287" i="2"/>
  <c r="AX1287" i="2" s="1"/>
  <c r="AO1287" i="2"/>
  <c r="AP1287" i="2" s="1"/>
  <c r="AQ1287" i="2" s="1"/>
  <c r="AR1287" i="2" s="1"/>
  <c r="AS1287" i="2" s="1"/>
  <c r="AM1286" i="2"/>
  <c r="AZ1286" i="2"/>
  <c r="AN1286" i="2"/>
  <c r="AH1290" i="2"/>
  <c r="AI1290" i="2" s="1"/>
  <c r="I1367" i="1"/>
  <c r="J1367" i="1"/>
  <c r="G1368" i="1"/>
  <c r="H1367" i="1"/>
  <c r="K1367" i="1"/>
  <c r="AH1289" i="2" l="1"/>
  <c r="AI1289" i="2" s="1"/>
  <c r="AA1291" i="2"/>
  <c r="AN1288" i="2"/>
  <c r="AO1288" i="2" s="1"/>
  <c r="AP1288" i="2" s="1"/>
  <c r="AQ1288" i="2" s="1"/>
  <c r="AR1288" i="2" s="1"/>
  <c r="AS1288" i="2" s="1"/>
  <c r="AZ1288" i="2"/>
  <c r="L1296" i="2"/>
  <c r="N1296" i="2" s="1"/>
  <c r="Y1292" i="2"/>
  <c r="AA1292" i="2" s="1"/>
  <c r="U1293" i="2"/>
  <c r="V1293" i="2" s="1"/>
  <c r="W1293" i="2" s="1"/>
  <c r="J1297" i="2"/>
  <c r="K1297" i="2"/>
  <c r="AO1286" i="2"/>
  <c r="AP1286" i="2" s="1"/>
  <c r="AQ1286" i="2" s="1"/>
  <c r="AR1286" i="2" s="1"/>
  <c r="AS1286" i="2" s="1"/>
  <c r="AT1286" i="2"/>
  <c r="AX1286" i="2" s="1"/>
  <c r="AG1291" i="2"/>
  <c r="AB1291" i="2"/>
  <c r="AC1291" i="2" s="1"/>
  <c r="AD1291" i="2" s="1"/>
  <c r="AE1291" i="2" s="1"/>
  <c r="AF1291" i="2" s="1"/>
  <c r="O1294" i="2"/>
  <c r="P1294" i="2" s="1"/>
  <c r="Q1294" i="2" s="1"/>
  <c r="R1294" i="2" s="1"/>
  <c r="S1294" i="2" s="1"/>
  <c r="T1294" i="2"/>
  <c r="M1296" i="2"/>
  <c r="A1299" i="2"/>
  <c r="B1298" i="2"/>
  <c r="C1298" i="2" s="1"/>
  <c r="D1298" i="2" s="1"/>
  <c r="E1298" i="2" s="1"/>
  <c r="F1298" i="2" s="1"/>
  <c r="G1298" i="2" s="1"/>
  <c r="H1298" i="2" s="1"/>
  <c r="I1298" i="2" s="1"/>
  <c r="AT1288" i="2"/>
  <c r="AX1288" i="2" s="1"/>
  <c r="AJ1289" i="2"/>
  <c r="BA1289" i="2"/>
  <c r="AK1289" i="2"/>
  <c r="BA1290" i="2"/>
  <c r="AJ1290" i="2"/>
  <c r="AK1290" i="2"/>
  <c r="AY1287" i="2"/>
  <c r="AU1287" i="2"/>
  <c r="AW1287" i="2" s="1"/>
  <c r="O1295" i="2"/>
  <c r="P1295" i="2" s="1"/>
  <c r="Q1295" i="2" s="1"/>
  <c r="R1295" i="2" s="1"/>
  <c r="S1295" i="2" s="1"/>
  <c r="T1295" i="2"/>
  <c r="G1369" i="1"/>
  <c r="H1368" i="1"/>
  <c r="K1368" i="1"/>
  <c r="J1368" i="1"/>
  <c r="I1368" i="1"/>
  <c r="U1295" i="2" l="1"/>
  <c r="V1295" i="2" s="1"/>
  <c r="U1294" i="2"/>
  <c r="V1294" i="2" s="1"/>
  <c r="W1294" i="2" s="1"/>
  <c r="L1297" i="2"/>
  <c r="X1293" i="2"/>
  <c r="Z1292" i="2"/>
  <c r="AG1292" i="2" s="1"/>
  <c r="AL1290" i="2"/>
  <c r="AM1290" i="2" s="1"/>
  <c r="K1298" i="2"/>
  <c r="J1298" i="2"/>
  <c r="AB1292" i="2"/>
  <c r="AC1292" i="2" s="1"/>
  <c r="AD1292" i="2" s="1"/>
  <c r="AE1292" i="2" s="1"/>
  <c r="AF1292" i="2" s="1"/>
  <c r="T1296" i="2"/>
  <c r="O1296" i="2"/>
  <c r="P1296" i="2" s="1"/>
  <c r="Q1296" i="2" s="1"/>
  <c r="R1296" i="2" s="1"/>
  <c r="S1296" i="2" s="1"/>
  <c r="M1297" i="2"/>
  <c r="N1297" i="2"/>
  <c r="AL1289" i="2"/>
  <c r="AH1291" i="2"/>
  <c r="AI1291" i="2" s="1"/>
  <c r="X1295" i="2"/>
  <c r="W1295" i="2"/>
  <c r="X1294" i="2"/>
  <c r="AY1286" i="2"/>
  <c r="AU1286" i="2"/>
  <c r="AW1286" i="2" s="1"/>
  <c r="AY1288" i="2"/>
  <c r="AU1288" i="2"/>
  <c r="AW1288" i="2" s="1"/>
  <c r="A1300" i="2"/>
  <c r="B1299" i="2"/>
  <c r="C1299" i="2" s="1"/>
  <c r="D1299" i="2" s="1"/>
  <c r="E1299" i="2" s="1"/>
  <c r="F1299" i="2" s="1"/>
  <c r="G1299" i="2" s="1"/>
  <c r="H1299" i="2" s="1"/>
  <c r="I1299" i="2" s="1"/>
  <c r="Y1293" i="2"/>
  <c r="H1369" i="1"/>
  <c r="G1370" i="1"/>
  <c r="I1369" i="1"/>
  <c r="K1369" i="1"/>
  <c r="J1369" i="1"/>
  <c r="AH1292" i="2" l="1"/>
  <c r="AI1292" i="2" s="1"/>
  <c r="AN1290" i="2"/>
  <c r="AZ1290" i="2"/>
  <c r="Y1295" i="2"/>
  <c r="K1299" i="2"/>
  <c r="J1299" i="2"/>
  <c r="B1300" i="2"/>
  <c r="C1300" i="2" s="1"/>
  <c r="D1300" i="2" s="1"/>
  <c r="E1300" i="2" s="1"/>
  <c r="F1300" i="2" s="1"/>
  <c r="G1300" i="2" s="1"/>
  <c r="H1300" i="2" s="1"/>
  <c r="I1300" i="2" s="1"/>
  <c r="A1301" i="2"/>
  <c r="AK1291" i="2"/>
  <c r="BA1291" i="2"/>
  <c r="AJ1291" i="2"/>
  <c r="U1296" i="2"/>
  <c r="V1296" i="2" s="1"/>
  <c r="L1298" i="2"/>
  <c r="AM1289" i="2"/>
  <c r="AZ1289" i="2"/>
  <c r="AN1289" i="2"/>
  <c r="Z1293" i="2"/>
  <c r="AA1293" i="2"/>
  <c r="T1297" i="2"/>
  <c r="O1297" i="2"/>
  <c r="P1297" i="2" s="1"/>
  <c r="Q1297" i="2" s="1"/>
  <c r="R1297" i="2" s="1"/>
  <c r="S1297" i="2" s="1"/>
  <c r="Y1294" i="2"/>
  <c r="AO1290" i="2"/>
  <c r="AP1290" i="2" s="1"/>
  <c r="AQ1290" i="2" s="1"/>
  <c r="AR1290" i="2" s="1"/>
  <c r="AS1290" i="2" s="1"/>
  <c r="AT1290" i="2"/>
  <c r="AX1290" i="2" s="1"/>
  <c r="Z1295" i="2"/>
  <c r="AA1295" i="2"/>
  <c r="AK1292" i="2"/>
  <c r="AJ1292" i="2"/>
  <c r="BA1292" i="2"/>
  <c r="I1370" i="1"/>
  <c r="K1370" i="1"/>
  <c r="G1371" i="1"/>
  <c r="H1370" i="1"/>
  <c r="J1370" i="1"/>
  <c r="AL1291" i="2" l="1"/>
  <c r="U1297" i="2"/>
  <c r="V1297" i="2" s="1"/>
  <c r="X1297" i="2" s="1"/>
  <c r="AT1289" i="2"/>
  <c r="AX1289" i="2" s="1"/>
  <c r="AO1289" i="2"/>
  <c r="AP1289" i="2" s="1"/>
  <c r="AQ1289" i="2" s="1"/>
  <c r="AR1289" i="2" s="1"/>
  <c r="AS1289" i="2" s="1"/>
  <c r="B1301" i="2"/>
  <c r="C1301" i="2" s="1"/>
  <c r="D1301" i="2" s="1"/>
  <c r="E1301" i="2" s="1"/>
  <c r="F1301" i="2" s="1"/>
  <c r="G1301" i="2" s="1"/>
  <c r="H1301" i="2" s="1"/>
  <c r="I1301" i="2" s="1"/>
  <c r="A1302" i="2"/>
  <c r="AZ1291" i="2"/>
  <c r="AM1291" i="2"/>
  <c r="AN1291" i="2"/>
  <c r="AL1292" i="2"/>
  <c r="L1299" i="2"/>
  <c r="AY1290" i="2"/>
  <c r="AU1290" i="2"/>
  <c r="AW1290" i="2" s="1"/>
  <c r="AB1295" i="2"/>
  <c r="AC1295" i="2" s="1"/>
  <c r="AD1295" i="2" s="1"/>
  <c r="AE1295" i="2" s="1"/>
  <c r="AF1295" i="2" s="1"/>
  <c r="AG1295" i="2"/>
  <c r="X1296" i="2"/>
  <c r="W1296" i="2"/>
  <c r="K1300" i="2"/>
  <c r="J1300" i="2"/>
  <c r="Z1294" i="2"/>
  <c r="AA1294" i="2"/>
  <c r="AG1293" i="2"/>
  <c r="AB1293" i="2"/>
  <c r="AC1293" i="2" s="1"/>
  <c r="AD1293" i="2" s="1"/>
  <c r="AE1293" i="2" s="1"/>
  <c r="AF1293" i="2" s="1"/>
  <c r="M1298" i="2"/>
  <c r="N1298" i="2"/>
  <c r="H1371" i="1"/>
  <c r="G1372" i="1"/>
  <c r="J1371" i="1"/>
  <c r="I1371" i="1"/>
  <c r="K1371" i="1"/>
  <c r="W1297" i="2" l="1"/>
  <c r="AH1295" i="2"/>
  <c r="AI1295" i="2" s="1"/>
  <c r="AY1289" i="2"/>
  <c r="AU1289" i="2"/>
  <c r="AW1289" i="2" s="1"/>
  <c r="AH1293" i="2"/>
  <c r="AI1293" i="2" s="1"/>
  <c r="Y1297" i="2"/>
  <c r="Y1296" i="2"/>
  <c r="BA1295" i="2"/>
  <c r="AJ1295" i="2"/>
  <c r="AK1295" i="2"/>
  <c r="AM1292" i="2"/>
  <c r="AZ1292" i="2"/>
  <c r="AN1292" i="2"/>
  <c r="J1301" i="2"/>
  <c r="K1301" i="2"/>
  <c r="AO1291" i="2"/>
  <c r="AP1291" i="2" s="1"/>
  <c r="AQ1291" i="2" s="1"/>
  <c r="AR1291" i="2" s="1"/>
  <c r="AS1291" i="2" s="1"/>
  <c r="AT1291" i="2"/>
  <c r="AX1291" i="2" s="1"/>
  <c r="B1302" i="2"/>
  <c r="C1302" i="2" s="1"/>
  <c r="D1302" i="2" s="1"/>
  <c r="E1302" i="2" s="1"/>
  <c r="F1302" i="2" s="1"/>
  <c r="G1302" i="2" s="1"/>
  <c r="H1302" i="2" s="1"/>
  <c r="I1302" i="2" s="1"/>
  <c r="A1303" i="2"/>
  <c r="T1298" i="2"/>
  <c r="O1298" i="2"/>
  <c r="P1298" i="2" s="1"/>
  <c r="Q1298" i="2" s="1"/>
  <c r="R1298" i="2" s="1"/>
  <c r="S1298" i="2" s="1"/>
  <c r="AG1294" i="2"/>
  <c r="AB1294" i="2"/>
  <c r="AC1294" i="2" s="1"/>
  <c r="AD1294" i="2" s="1"/>
  <c r="AE1294" i="2" s="1"/>
  <c r="AF1294" i="2" s="1"/>
  <c r="AH1294" i="2" s="1"/>
  <c r="AI1294" i="2" s="1"/>
  <c r="M1299" i="2"/>
  <c r="N1299" i="2"/>
  <c r="L1300" i="2"/>
  <c r="J1372" i="1"/>
  <c r="H1372" i="1"/>
  <c r="K1372" i="1"/>
  <c r="I1372" i="1"/>
  <c r="G1373" i="1"/>
  <c r="AL1295" i="2" l="1"/>
  <c r="T1299" i="2"/>
  <c r="O1299" i="2"/>
  <c r="P1299" i="2" s="1"/>
  <c r="Q1299" i="2" s="1"/>
  <c r="R1299" i="2" s="1"/>
  <c r="S1299" i="2" s="1"/>
  <c r="B1303" i="2"/>
  <c r="C1303" i="2" s="1"/>
  <c r="D1303" i="2" s="1"/>
  <c r="E1303" i="2" s="1"/>
  <c r="F1303" i="2" s="1"/>
  <c r="G1303" i="2" s="1"/>
  <c r="H1303" i="2" s="1"/>
  <c r="I1303" i="2" s="1"/>
  <c r="A1304" i="2"/>
  <c r="K1302" i="2"/>
  <c r="J1302" i="2"/>
  <c r="AY1291" i="2"/>
  <c r="AU1291" i="2"/>
  <c r="AW1291" i="2" s="1"/>
  <c r="U1298" i="2"/>
  <c r="V1298" i="2" s="1"/>
  <c r="AT1292" i="2"/>
  <c r="AX1292" i="2" s="1"/>
  <c r="AO1292" i="2"/>
  <c r="AP1292" i="2" s="1"/>
  <c r="AQ1292" i="2" s="1"/>
  <c r="AR1292" i="2" s="1"/>
  <c r="AS1292" i="2" s="1"/>
  <c r="Z1296" i="2"/>
  <c r="AA1296" i="2"/>
  <c r="M1300" i="2"/>
  <c r="N1300" i="2"/>
  <c r="AZ1295" i="2"/>
  <c r="AM1295" i="2"/>
  <c r="AN1295" i="2"/>
  <c r="BA1293" i="2"/>
  <c r="AK1293" i="2"/>
  <c r="AJ1293" i="2"/>
  <c r="AK1294" i="2"/>
  <c r="BA1294" i="2"/>
  <c r="AJ1294" i="2"/>
  <c r="Z1297" i="2"/>
  <c r="AA1297" i="2"/>
  <c r="L1301" i="2"/>
  <c r="J1373" i="1"/>
  <c r="H1373" i="1"/>
  <c r="K1373" i="1"/>
  <c r="G1374" i="1"/>
  <c r="I1373" i="1"/>
  <c r="L1302" i="2" l="1"/>
  <c r="AL1293" i="2"/>
  <c r="T1300" i="2"/>
  <c r="O1300" i="2"/>
  <c r="P1300" i="2" s="1"/>
  <c r="Q1300" i="2" s="1"/>
  <c r="R1300" i="2" s="1"/>
  <c r="S1300" i="2" s="1"/>
  <c r="M1301" i="2"/>
  <c r="N1301" i="2"/>
  <c r="AY1292" i="2"/>
  <c r="AU1292" i="2"/>
  <c r="AW1292" i="2" s="1"/>
  <c r="U1299" i="2"/>
  <c r="V1299" i="2" s="1"/>
  <c r="M1302" i="2"/>
  <c r="N1302" i="2"/>
  <c r="AG1296" i="2"/>
  <c r="AB1296" i="2"/>
  <c r="AC1296" i="2" s="1"/>
  <c r="AD1296" i="2" s="1"/>
  <c r="AE1296" i="2" s="1"/>
  <c r="AF1296" i="2" s="1"/>
  <c r="AL1294" i="2"/>
  <c r="K1303" i="2"/>
  <c r="J1303" i="2"/>
  <c r="AB1297" i="2"/>
  <c r="AC1297" i="2" s="1"/>
  <c r="AD1297" i="2" s="1"/>
  <c r="AE1297" i="2" s="1"/>
  <c r="AF1297" i="2" s="1"/>
  <c r="AG1297" i="2"/>
  <c r="AM1293" i="2"/>
  <c r="AZ1293" i="2"/>
  <c r="AN1293" i="2"/>
  <c r="AT1295" i="2"/>
  <c r="AX1295" i="2" s="1"/>
  <c r="AO1295" i="2"/>
  <c r="AP1295" i="2" s="1"/>
  <c r="AQ1295" i="2" s="1"/>
  <c r="AR1295" i="2" s="1"/>
  <c r="AS1295" i="2" s="1"/>
  <c r="W1298" i="2"/>
  <c r="X1298" i="2"/>
  <c r="A1305" i="2"/>
  <c r="B1304" i="2"/>
  <c r="C1304" i="2" s="1"/>
  <c r="D1304" i="2" s="1"/>
  <c r="E1304" i="2" s="1"/>
  <c r="F1304" i="2" s="1"/>
  <c r="G1304" i="2" s="1"/>
  <c r="H1304" i="2" s="1"/>
  <c r="I1304" i="2" s="1"/>
  <c r="J1374" i="1"/>
  <c r="K1374" i="1"/>
  <c r="H1374" i="1"/>
  <c r="I1374" i="1"/>
  <c r="G1375" i="1"/>
  <c r="AH1297" i="2" l="1"/>
  <c r="AI1297" i="2" s="1"/>
  <c r="Y1298" i="2"/>
  <c r="K1304" i="2"/>
  <c r="J1304" i="2"/>
  <c r="B1305" i="2"/>
  <c r="C1305" i="2" s="1"/>
  <c r="D1305" i="2" s="1"/>
  <c r="E1305" i="2" s="1"/>
  <c r="F1305" i="2" s="1"/>
  <c r="G1305" i="2" s="1"/>
  <c r="H1305" i="2" s="1"/>
  <c r="I1305" i="2" s="1"/>
  <c r="A1306" i="2"/>
  <c r="Z1298" i="2"/>
  <c r="AA1298" i="2"/>
  <c r="L1303" i="2"/>
  <c r="U1300" i="2"/>
  <c r="V1300" i="2" s="1"/>
  <c r="AY1295" i="2"/>
  <c r="AU1295" i="2"/>
  <c r="AW1295" i="2" s="1"/>
  <c r="AO1293" i="2"/>
  <c r="AP1293" i="2" s="1"/>
  <c r="AQ1293" i="2" s="1"/>
  <c r="AR1293" i="2" s="1"/>
  <c r="AS1293" i="2" s="1"/>
  <c r="AT1293" i="2"/>
  <c r="AX1293" i="2" s="1"/>
  <c r="X1299" i="2"/>
  <c r="W1299" i="2"/>
  <c r="O1301" i="2"/>
  <c r="P1301" i="2" s="1"/>
  <c r="Q1301" i="2" s="1"/>
  <c r="R1301" i="2" s="1"/>
  <c r="S1301" i="2" s="1"/>
  <c r="T1301" i="2"/>
  <c r="AH1296" i="2"/>
  <c r="AI1296" i="2" s="1"/>
  <c r="AK1297" i="2"/>
  <c r="AJ1297" i="2"/>
  <c r="BA1297" i="2"/>
  <c r="AM1294" i="2"/>
  <c r="AZ1294" i="2"/>
  <c r="AN1294" i="2"/>
  <c r="O1302" i="2"/>
  <c r="P1302" i="2" s="1"/>
  <c r="Q1302" i="2" s="1"/>
  <c r="R1302" i="2" s="1"/>
  <c r="S1302" i="2" s="1"/>
  <c r="U1302" i="2" s="1"/>
  <c r="V1302" i="2" s="1"/>
  <c r="T1302" i="2"/>
  <c r="J1375" i="1"/>
  <c r="G1376" i="1"/>
  <c r="K1375" i="1"/>
  <c r="I1375" i="1"/>
  <c r="H1375" i="1"/>
  <c r="U1301" i="2" l="1"/>
  <c r="V1301" i="2" s="1"/>
  <c r="X1301" i="2" s="1"/>
  <c r="Y1299" i="2"/>
  <c r="AY1293" i="2"/>
  <c r="AU1293" i="2"/>
  <c r="AW1293" i="2" s="1"/>
  <c r="M1303" i="2"/>
  <c r="N1303" i="2"/>
  <c r="L1304" i="2"/>
  <c r="K1305" i="2"/>
  <c r="J1305" i="2"/>
  <c r="W1302" i="2"/>
  <c r="X1302" i="2"/>
  <c r="W1300" i="2"/>
  <c r="X1300" i="2"/>
  <c r="Z1299" i="2"/>
  <c r="AA1299" i="2"/>
  <c r="AT1294" i="2"/>
  <c r="AX1294" i="2" s="1"/>
  <c r="AO1294" i="2"/>
  <c r="AP1294" i="2" s="1"/>
  <c r="AQ1294" i="2" s="1"/>
  <c r="AR1294" i="2" s="1"/>
  <c r="AS1294" i="2" s="1"/>
  <c r="BA1296" i="2"/>
  <c r="AJ1296" i="2"/>
  <c r="AK1296" i="2"/>
  <c r="AB1298" i="2"/>
  <c r="AC1298" i="2" s="1"/>
  <c r="AD1298" i="2" s="1"/>
  <c r="AE1298" i="2" s="1"/>
  <c r="AF1298" i="2" s="1"/>
  <c r="AH1298" i="2" s="1"/>
  <c r="AI1298" i="2" s="1"/>
  <c r="AG1298" i="2"/>
  <c r="A1307" i="2"/>
  <c r="B1306" i="2"/>
  <c r="C1306" i="2" s="1"/>
  <c r="D1306" i="2" s="1"/>
  <c r="E1306" i="2" s="1"/>
  <c r="F1306" i="2" s="1"/>
  <c r="G1306" i="2" s="1"/>
  <c r="H1306" i="2" s="1"/>
  <c r="I1306" i="2" s="1"/>
  <c r="AL1297" i="2"/>
  <c r="I1376" i="1"/>
  <c r="H1376" i="1"/>
  <c r="J1376" i="1"/>
  <c r="K1376" i="1"/>
  <c r="G1377" i="1"/>
  <c r="L1305" i="2" l="1"/>
  <c r="W1301" i="2"/>
  <c r="Y1302" i="2"/>
  <c r="AL1296" i="2"/>
  <c r="AM1296" i="2" s="1"/>
  <c r="J1306" i="2"/>
  <c r="K1306" i="2"/>
  <c r="AZ1297" i="2"/>
  <c r="AM1297" i="2"/>
  <c r="AN1297" i="2"/>
  <c r="M1305" i="2"/>
  <c r="N1305" i="2"/>
  <c r="AB1299" i="2"/>
  <c r="AC1299" i="2" s="1"/>
  <c r="AD1299" i="2" s="1"/>
  <c r="AE1299" i="2" s="1"/>
  <c r="AF1299" i="2" s="1"/>
  <c r="AG1299" i="2"/>
  <c r="Z1302" i="2"/>
  <c r="AA1302" i="2"/>
  <c r="Y1301" i="2"/>
  <c r="AJ1298" i="2"/>
  <c r="AK1298" i="2"/>
  <c r="BA1298" i="2"/>
  <c r="T1303" i="2"/>
  <c r="O1303" i="2"/>
  <c r="P1303" i="2" s="1"/>
  <c r="Q1303" i="2" s="1"/>
  <c r="R1303" i="2" s="1"/>
  <c r="S1303" i="2" s="1"/>
  <c r="A1308" i="2"/>
  <c r="B1307" i="2"/>
  <c r="C1307" i="2" s="1"/>
  <c r="D1307" i="2" s="1"/>
  <c r="E1307" i="2" s="1"/>
  <c r="F1307" i="2" s="1"/>
  <c r="G1307" i="2" s="1"/>
  <c r="H1307" i="2" s="1"/>
  <c r="I1307" i="2" s="1"/>
  <c r="M1304" i="2"/>
  <c r="N1304" i="2"/>
  <c r="AY1294" i="2"/>
  <c r="AU1294" i="2"/>
  <c r="AW1294" i="2" s="1"/>
  <c r="Y1300" i="2"/>
  <c r="J1377" i="1"/>
  <c r="G1378" i="1"/>
  <c r="I1377" i="1"/>
  <c r="K1377" i="1"/>
  <c r="H1377" i="1"/>
  <c r="U1303" i="2" l="1"/>
  <c r="V1303" i="2" s="1"/>
  <c r="AN1296" i="2"/>
  <c r="AT1296" i="2" s="1"/>
  <c r="AX1296" i="2" s="1"/>
  <c r="AZ1296" i="2"/>
  <c r="AL1298" i="2"/>
  <c r="AM1298" i="2" s="1"/>
  <c r="L1306" i="2"/>
  <c r="N1306" i="2" s="1"/>
  <c r="K1307" i="2"/>
  <c r="J1307" i="2"/>
  <c r="Z1300" i="2"/>
  <c r="AA1300" i="2"/>
  <c r="A1309" i="2"/>
  <c r="B1308" i="2"/>
  <c r="C1308" i="2" s="1"/>
  <c r="D1308" i="2" s="1"/>
  <c r="E1308" i="2" s="1"/>
  <c r="F1308" i="2" s="1"/>
  <c r="G1308" i="2" s="1"/>
  <c r="H1308" i="2" s="1"/>
  <c r="I1308" i="2" s="1"/>
  <c r="AG1302" i="2"/>
  <c r="AB1302" i="2"/>
  <c r="AC1302" i="2" s="1"/>
  <c r="AD1302" i="2" s="1"/>
  <c r="AE1302" i="2" s="1"/>
  <c r="AF1302" i="2" s="1"/>
  <c r="O1305" i="2"/>
  <c r="P1305" i="2" s="1"/>
  <c r="Q1305" i="2" s="1"/>
  <c r="R1305" i="2" s="1"/>
  <c r="S1305" i="2" s="1"/>
  <c r="T1305" i="2"/>
  <c r="AN1298" i="2"/>
  <c r="T1304" i="2"/>
  <c r="O1304" i="2"/>
  <c r="P1304" i="2" s="1"/>
  <c r="Q1304" i="2" s="1"/>
  <c r="R1304" i="2" s="1"/>
  <c r="S1304" i="2" s="1"/>
  <c r="W1303" i="2"/>
  <c r="X1303" i="2"/>
  <c r="Z1301" i="2"/>
  <c r="AA1301" i="2"/>
  <c r="AO1297" i="2"/>
  <c r="AP1297" i="2" s="1"/>
  <c r="AQ1297" i="2" s="1"/>
  <c r="AR1297" i="2" s="1"/>
  <c r="AS1297" i="2" s="1"/>
  <c r="AT1297" i="2"/>
  <c r="AX1297" i="2" s="1"/>
  <c r="AH1299" i="2"/>
  <c r="AI1299" i="2" s="1"/>
  <c r="J1378" i="1"/>
  <c r="I1378" i="1"/>
  <c r="G1379" i="1"/>
  <c r="H1378" i="1"/>
  <c r="K1378" i="1"/>
  <c r="AO1296" i="2" l="1"/>
  <c r="AP1296" i="2" s="1"/>
  <c r="AQ1296" i="2" s="1"/>
  <c r="AR1296" i="2" s="1"/>
  <c r="AS1296" i="2" s="1"/>
  <c r="AU1296" i="2" s="1"/>
  <c r="AW1296" i="2" s="1"/>
  <c r="M1306" i="2"/>
  <c r="U1304" i="2"/>
  <c r="V1304" i="2" s="1"/>
  <c r="AZ1298" i="2"/>
  <c r="U1305" i="2"/>
  <c r="V1305" i="2" s="1"/>
  <c r="X1305" i="2" s="1"/>
  <c r="J1308" i="2"/>
  <c r="K1308" i="2"/>
  <c r="AJ1299" i="2"/>
  <c r="AK1299" i="2"/>
  <c r="BA1299" i="2"/>
  <c r="AG1301" i="2"/>
  <c r="AB1301" i="2"/>
  <c r="AC1301" i="2" s="1"/>
  <c r="AD1301" i="2" s="1"/>
  <c r="AE1301" i="2" s="1"/>
  <c r="AF1301" i="2" s="1"/>
  <c r="AH1301" i="2" s="1"/>
  <c r="AI1301" i="2" s="1"/>
  <c r="AH1302" i="2"/>
  <c r="AI1302" i="2" s="1"/>
  <c r="L1307" i="2"/>
  <c r="AO1298" i="2"/>
  <c r="AP1298" i="2" s="1"/>
  <c r="AQ1298" i="2" s="1"/>
  <c r="AR1298" i="2" s="1"/>
  <c r="AS1298" i="2" s="1"/>
  <c r="AT1298" i="2"/>
  <c r="AX1298" i="2" s="1"/>
  <c r="AY1296" i="2"/>
  <c r="B1309" i="2"/>
  <c r="C1309" i="2" s="1"/>
  <c r="D1309" i="2" s="1"/>
  <c r="E1309" i="2" s="1"/>
  <c r="F1309" i="2" s="1"/>
  <c r="G1309" i="2" s="1"/>
  <c r="H1309" i="2" s="1"/>
  <c r="I1309" i="2" s="1"/>
  <c r="A1310" i="2"/>
  <c r="T1306" i="2"/>
  <c r="O1306" i="2"/>
  <c r="P1306" i="2" s="1"/>
  <c r="Q1306" i="2" s="1"/>
  <c r="R1306" i="2" s="1"/>
  <c r="S1306" i="2" s="1"/>
  <c r="W1304" i="2"/>
  <c r="X1304" i="2"/>
  <c r="AG1300" i="2"/>
  <c r="AB1300" i="2"/>
  <c r="AC1300" i="2" s="1"/>
  <c r="AD1300" i="2" s="1"/>
  <c r="AE1300" i="2" s="1"/>
  <c r="AF1300" i="2" s="1"/>
  <c r="AH1300" i="2" s="1"/>
  <c r="AI1300" i="2" s="1"/>
  <c r="AY1297" i="2"/>
  <c r="AU1297" i="2"/>
  <c r="AW1297" i="2" s="1"/>
  <c r="Y1303" i="2"/>
  <c r="H1379" i="1"/>
  <c r="J1379" i="1"/>
  <c r="G1380" i="1"/>
  <c r="K1379" i="1"/>
  <c r="I1379" i="1"/>
  <c r="W1305" i="2" l="1"/>
  <c r="Y1305" i="2" s="1"/>
  <c r="AL1299" i="2"/>
  <c r="Y1304" i="2"/>
  <c r="L1308" i="2"/>
  <c r="N1308" i="2" s="1"/>
  <c r="K1309" i="2"/>
  <c r="J1309" i="2"/>
  <c r="Z1303" i="2"/>
  <c r="AA1303" i="2"/>
  <c r="M1307" i="2"/>
  <c r="N1307" i="2"/>
  <c r="B1310" i="2"/>
  <c r="C1310" i="2" s="1"/>
  <c r="D1310" i="2" s="1"/>
  <c r="E1310" i="2" s="1"/>
  <c r="F1310" i="2" s="1"/>
  <c r="G1310" i="2" s="1"/>
  <c r="H1310" i="2" s="1"/>
  <c r="I1310" i="2" s="1"/>
  <c r="A1311" i="2"/>
  <c r="AY1298" i="2"/>
  <c r="AU1298" i="2"/>
  <c r="AW1298" i="2" s="1"/>
  <c r="U1306" i="2"/>
  <c r="V1306" i="2" s="1"/>
  <c r="BA1300" i="2"/>
  <c r="AK1300" i="2"/>
  <c r="AJ1300" i="2"/>
  <c r="BA1301" i="2"/>
  <c r="AJ1301" i="2"/>
  <c r="AK1301" i="2"/>
  <c r="AM1299" i="2"/>
  <c r="AZ1299" i="2"/>
  <c r="AN1299" i="2"/>
  <c r="Z1304" i="2"/>
  <c r="AA1304" i="2"/>
  <c r="BA1302" i="2"/>
  <c r="AK1302" i="2"/>
  <c r="AJ1302" i="2"/>
  <c r="J1380" i="1"/>
  <c r="H1380" i="1"/>
  <c r="I1380" i="1"/>
  <c r="K1380" i="1"/>
  <c r="G1381" i="1"/>
  <c r="M1308" i="2" l="1"/>
  <c r="Z1305" i="2"/>
  <c r="AA1305" i="2"/>
  <c r="AL1302" i="2"/>
  <c r="AM1302" i="2" s="1"/>
  <c r="AL1301" i="2"/>
  <c r="J1310" i="2"/>
  <c r="K1310" i="2"/>
  <c r="AB1304" i="2"/>
  <c r="AC1304" i="2" s="1"/>
  <c r="AD1304" i="2" s="1"/>
  <c r="AE1304" i="2" s="1"/>
  <c r="AF1304" i="2" s="1"/>
  <c r="AH1304" i="2" s="1"/>
  <c r="AI1304" i="2" s="1"/>
  <c r="AG1304" i="2"/>
  <c r="AZ1301" i="2"/>
  <c r="AM1301" i="2"/>
  <c r="AN1301" i="2"/>
  <c r="AL1300" i="2"/>
  <c r="L1309" i="2"/>
  <c r="T1307" i="2"/>
  <c r="O1307" i="2"/>
  <c r="P1307" i="2" s="1"/>
  <c r="Q1307" i="2" s="1"/>
  <c r="R1307" i="2" s="1"/>
  <c r="S1307" i="2" s="1"/>
  <c r="O1308" i="2"/>
  <c r="P1308" i="2" s="1"/>
  <c r="Q1308" i="2" s="1"/>
  <c r="R1308" i="2" s="1"/>
  <c r="S1308" i="2" s="1"/>
  <c r="T1308" i="2"/>
  <c r="W1306" i="2"/>
  <c r="X1306" i="2"/>
  <c r="AG1303" i="2"/>
  <c r="AB1303" i="2"/>
  <c r="AC1303" i="2" s="1"/>
  <c r="AD1303" i="2" s="1"/>
  <c r="AE1303" i="2" s="1"/>
  <c r="AF1303" i="2" s="1"/>
  <c r="AO1299" i="2"/>
  <c r="AP1299" i="2" s="1"/>
  <c r="AQ1299" i="2" s="1"/>
  <c r="AR1299" i="2" s="1"/>
  <c r="AS1299" i="2" s="1"/>
  <c r="AT1299" i="2"/>
  <c r="AX1299" i="2" s="1"/>
  <c r="B1311" i="2"/>
  <c r="C1311" i="2" s="1"/>
  <c r="D1311" i="2" s="1"/>
  <c r="E1311" i="2" s="1"/>
  <c r="F1311" i="2" s="1"/>
  <c r="G1311" i="2" s="1"/>
  <c r="H1311" i="2" s="1"/>
  <c r="I1311" i="2" s="1"/>
  <c r="A1312" i="2"/>
  <c r="H1381" i="1"/>
  <c r="I1381" i="1"/>
  <c r="G1382" i="1"/>
  <c r="K1381" i="1"/>
  <c r="J1381" i="1"/>
  <c r="AB1305" i="2" l="1"/>
  <c r="AC1305" i="2" s="1"/>
  <c r="AD1305" i="2" s="1"/>
  <c r="AE1305" i="2" s="1"/>
  <c r="AF1305" i="2" s="1"/>
  <c r="AG1305" i="2"/>
  <c r="AN1302" i="2"/>
  <c r="AO1302" i="2" s="1"/>
  <c r="AP1302" i="2" s="1"/>
  <c r="AQ1302" i="2" s="1"/>
  <c r="AR1302" i="2" s="1"/>
  <c r="AS1302" i="2" s="1"/>
  <c r="AZ1302" i="2"/>
  <c r="U1308" i="2"/>
  <c r="V1308" i="2" s="1"/>
  <c r="X1308" i="2" s="1"/>
  <c r="Y1306" i="2"/>
  <c r="Z1306" i="2" s="1"/>
  <c r="AH1305" i="2"/>
  <c r="AI1305" i="2" s="1"/>
  <c r="BA1305" i="2" s="1"/>
  <c r="L1310" i="2"/>
  <c r="J1311" i="2"/>
  <c r="K1311" i="2"/>
  <c r="AO1301" i="2"/>
  <c r="AP1301" i="2" s="1"/>
  <c r="AQ1301" i="2" s="1"/>
  <c r="AR1301" i="2" s="1"/>
  <c r="AS1301" i="2" s="1"/>
  <c r="AT1301" i="2"/>
  <c r="AX1301" i="2" s="1"/>
  <c r="BA1304" i="2"/>
  <c r="AJ1304" i="2"/>
  <c r="AK1304" i="2"/>
  <c r="U1307" i="2"/>
  <c r="V1307" i="2" s="1"/>
  <c r="B1312" i="2"/>
  <c r="C1312" i="2" s="1"/>
  <c r="D1312" i="2" s="1"/>
  <c r="E1312" i="2" s="1"/>
  <c r="F1312" i="2" s="1"/>
  <c r="G1312" i="2" s="1"/>
  <c r="H1312" i="2" s="1"/>
  <c r="I1312" i="2" s="1"/>
  <c r="A1313" i="2"/>
  <c r="W1308" i="2"/>
  <c r="AM1300" i="2"/>
  <c r="AZ1300" i="2"/>
  <c r="AN1300" i="2"/>
  <c r="AH1303" i="2"/>
  <c r="AI1303" i="2" s="1"/>
  <c r="M1310" i="2"/>
  <c r="N1310" i="2"/>
  <c r="AY1299" i="2"/>
  <c r="AU1299" i="2"/>
  <c r="AW1299" i="2" s="1"/>
  <c r="M1309" i="2"/>
  <c r="N1309" i="2"/>
  <c r="AT1302" i="2"/>
  <c r="AX1302" i="2" s="1"/>
  <c r="H1382" i="1"/>
  <c r="I1382" i="1"/>
  <c r="J1382" i="1"/>
  <c r="G1383" i="1"/>
  <c r="K1382" i="1"/>
  <c r="AK1305" i="2" l="1"/>
  <c r="AA1306" i="2"/>
  <c r="AJ1305" i="2"/>
  <c r="L1311" i="2"/>
  <c r="J1312" i="2"/>
  <c r="K1312" i="2"/>
  <c r="T1309" i="2"/>
  <c r="O1309" i="2"/>
  <c r="P1309" i="2" s="1"/>
  <c r="Q1309" i="2" s="1"/>
  <c r="R1309" i="2" s="1"/>
  <c r="S1309" i="2" s="1"/>
  <c r="U1309" i="2" s="1"/>
  <c r="V1309" i="2" s="1"/>
  <c r="AT1300" i="2"/>
  <c r="AX1300" i="2" s="1"/>
  <c r="AO1300" i="2"/>
  <c r="AP1300" i="2" s="1"/>
  <c r="AQ1300" i="2" s="1"/>
  <c r="AR1300" i="2" s="1"/>
  <c r="AS1300" i="2" s="1"/>
  <c r="M1311" i="2"/>
  <c r="N1311" i="2"/>
  <c r="B1313" i="2"/>
  <c r="C1313" i="2" s="1"/>
  <c r="D1313" i="2" s="1"/>
  <c r="E1313" i="2" s="1"/>
  <c r="F1313" i="2" s="1"/>
  <c r="G1313" i="2" s="1"/>
  <c r="H1313" i="2" s="1"/>
  <c r="I1313" i="2" s="1"/>
  <c r="A1314" i="2"/>
  <c r="AL1305" i="2"/>
  <c r="AL1304" i="2"/>
  <c r="O1310" i="2"/>
  <c r="P1310" i="2" s="1"/>
  <c r="Q1310" i="2" s="1"/>
  <c r="R1310" i="2" s="1"/>
  <c r="S1310" i="2" s="1"/>
  <c r="T1310" i="2"/>
  <c r="AB1306" i="2"/>
  <c r="AC1306" i="2" s="1"/>
  <c r="AD1306" i="2" s="1"/>
  <c r="AE1306" i="2" s="1"/>
  <c r="AF1306" i="2" s="1"/>
  <c r="AH1306" i="2" s="1"/>
  <c r="AI1306" i="2" s="1"/>
  <c r="AG1306" i="2"/>
  <c r="AY1301" i="2"/>
  <c r="AU1301" i="2"/>
  <c r="AW1301" i="2" s="1"/>
  <c r="AY1302" i="2"/>
  <c r="AU1302" i="2"/>
  <c r="AW1302" i="2" s="1"/>
  <c r="AJ1303" i="2"/>
  <c r="AK1303" i="2"/>
  <c r="BA1303" i="2"/>
  <c r="W1307" i="2"/>
  <c r="X1307" i="2"/>
  <c r="Y1308" i="2"/>
  <c r="J1383" i="1"/>
  <c r="I1383" i="1"/>
  <c r="K1383" i="1"/>
  <c r="H1383" i="1"/>
  <c r="G1384" i="1"/>
  <c r="L1312" i="2" l="1"/>
  <c r="J1313" i="2"/>
  <c r="K1313" i="2"/>
  <c r="AJ1306" i="2"/>
  <c r="AK1306" i="2"/>
  <c r="BA1306" i="2"/>
  <c r="AZ1305" i="2"/>
  <c r="AM1305" i="2"/>
  <c r="AN1305" i="2"/>
  <c r="B1314" i="2"/>
  <c r="C1314" i="2" s="1"/>
  <c r="D1314" i="2" s="1"/>
  <c r="E1314" i="2" s="1"/>
  <c r="F1314" i="2" s="1"/>
  <c r="G1314" i="2" s="1"/>
  <c r="H1314" i="2" s="1"/>
  <c r="I1314" i="2" s="1"/>
  <c r="A1315" i="2"/>
  <c r="AY1300" i="2"/>
  <c r="AU1300" i="2"/>
  <c r="AW1300" i="2" s="1"/>
  <c r="M1312" i="2"/>
  <c r="N1312" i="2"/>
  <c r="AM1304" i="2"/>
  <c r="AZ1304" i="2"/>
  <c r="AN1304" i="2"/>
  <c r="O1311" i="2"/>
  <c r="P1311" i="2" s="1"/>
  <c r="Q1311" i="2" s="1"/>
  <c r="R1311" i="2" s="1"/>
  <c r="S1311" i="2" s="1"/>
  <c r="T1311" i="2"/>
  <c r="Y1307" i="2"/>
  <c r="Z1308" i="2"/>
  <c r="AA1308" i="2"/>
  <c r="W1309" i="2"/>
  <c r="X1309" i="2"/>
  <c r="AL1303" i="2"/>
  <c r="U1310" i="2"/>
  <c r="V1310" i="2" s="1"/>
  <c r="K1384" i="1"/>
  <c r="J1384" i="1"/>
  <c r="I1384" i="1"/>
  <c r="G1385" i="1"/>
  <c r="H1384" i="1"/>
  <c r="U1311" i="2" l="1"/>
  <c r="V1311" i="2" s="1"/>
  <c r="L1313" i="2"/>
  <c r="AL1306" i="2"/>
  <c r="AZ1306" i="2" s="1"/>
  <c r="J1314" i="2"/>
  <c r="K1314" i="2"/>
  <c r="W1311" i="2"/>
  <c r="X1311" i="2"/>
  <c r="AO1304" i="2"/>
  <c r="AP1304" i="2" s="1"/>
  <c r="AQ1304" i="2" s="1"/>
  <c r="AR1304" i="2" s="1"/>
  <c r="AS1304" i="2" s="1"/>
  <c r="AT1304" i="2"/>
  <c r="AX1304" i="2" s="1"/>
  <c r="B1315" i="2"/>
  <c r="C1315" i="2" s="1"/>
  <c r="D1315" i="2" s="1"/>
  <c r="E1315" i="2" s="1"/>
  <c r="F1315" i="2" s="1"/>
  <c r="G1315" i="2" s="1"/>
  <c r="H1315" i="2" s="1"/>
  <c r="I1315" i="2" s="1"/>
  <c r="A1316" i="2"/>
  <c r="Y1309" i="2"/>
  <c r="Z1307" i="2"/>
  <c r="AA1307" i="2"/>
  <c r="AO1305" i="2"/>
  <c r="AP1305" i="2" s="1"/>
  <c r="AQ1305" i="2" s="1"/>
  <c r="AR1305" i="2" s="1"/>
  <c r="AS1305" i="2" s="1"/>
  <c r="AT1305" i="2"/>
  <c r="AX1305" i="2" s="1"/>
  <c r="X1310" i="2"/>
  <c r="W1310" i="2"/>
  <c r="M1313" i="2"/>
  <c r="N1313" i="2"/>
  <c r="AZ1303" i="2"/>
  <c r="AM1303" i="2"/>
  <c r="AN1303" i="2"/>
  <c r="AG1308" i="2"/>
  <c r="AB1308" i="2"/>
  <c r="AC1308" i="2" s="1"/>
  <c r="AD1308" i="2" s="1"/>
  <c r="AE1308" i="2" s="1"/>
  <c r="AF1308" i="2" s="1"/>
  <c r="T1312" i="2"/>
  <c r="O1312" i="2"/>
  <c r="P1312" i="2" s="1"/>
  <c r="Q1312" i="2" s="1"/>
  <c r="R1312" i="2" s="1"/>
  <c r="S1312" i="2" s="1"/>
  <c r="K1385" i="1"/>
  <c r="G1386" i="1"/>
  <c r="H1385" i="1"/>
  <c r="I1385" i="1"/>
  <c r="J1385" i="1"/>
  <c r="AM1306" i="2" l="1"/>
  <c r="AN1306" i="2"/>
  <c r="L1314" i="2"/>
  <c r="M1314" i="2" s="1"/>
  <c r="Y1310" i="2"/>
  <c r="AA1310" i="2" s="1"/>
  <c r="Y1311" i="2"/>
  <c r="AA1311" i="2" s="1"/>
  <c r="N1314" i="2"/>
  <c r="O1313" i="2"/>
  <c r="P1313" i="2" s="1"/>
  <c r="Q1313" i="2" s="1"/>
  <c r="R1313" i="2" s="1"/>
  <c r="S1313" i="2" s="1"/>
  <c r="U1313" i="2" s="1"/>
  <c r="V1313" i="2" s="1"/>
  <c r="T1313" i="2"/>
  <c r="U1312" i="2"/>
  <c r="V1312" i="2" s="1"/>
  <c r="AT1303" i="2"/>
  <c r="AX1303" i="2" s="1"/>
  <c r="AO1303" i="2"/>
  <c r="AP1303" i="2" s="1"/>
  <c r="AQ1303" i="2" s="1"/>
  <c r="AR1303" i="2" s="1"/>
  <c r="AS1303" i="2" s="1"/>
  <c r="AT1306" i="2"/>
  <c r="AX1306" i="2" s="1"/>
  <c r="AO1306" i="2"/>
  <c r="AP1306" i="2" s="1"/>
  <c r="AQ1306" i="2" s="1"/>
  <c r="AR1306" i="2" s="1"/>
  <c r="AS1306" i="2" s="1"/>
  <c r="AB1307" i="2"/>
  <c r="AC1307" i="2" s="1"/>
  <c r="AD1307" i="2" s="1"/>
  <c r="AE1307" i="2" s="1"/>
  <c r="AF1307" i="2" s="1"/>
  <c r="AG1307" i="2"/>
  <c r="B1316" i="2"/>
  <c r="C1316" i="2" s="1"/>
  <c r="D1316" i="2" s="1"/>
  <c r="E1316" i="2" s="1"/>
  <c r="F1316" i="2" s="1"/>
  <c r="G1316" i="2" s="1"/>
  <c r="H1316" i="2" s="1"/>
  <c r="I1316" i="2" s="1"/>
  <c r="A1317" i="2"/>
  <c r="AY1305" i="2"/>
  <c r="AU1305" i="2"/>
  <c r="AW1305" i="2" s="1"/>
  <c r="J1315" i="2"/>
  <c r="K1315" i="2"/>
  <c r="AY1304" i="2"/>
  <c r="AU1304" i="2"/>
  <c r="AW1304" i="2" s="1"/>
  <c r="Z1309" i="2"/>
  <c r="AA1309" i="2"/>
  <c r="AH1308" i="2"/>
  <c r="AI1308" i="2" s="1"/>
  <c r="I1386" i="1"/>
  <c r="G1387" i="1"/>
  <c r="J1386" i="1"/>
  <c r="H1386" i="1"/>
  <c r="K1386" i="1"/>
  <c r="Z1310" i="2" l="1"/>
  <c r="Z1311" i="2"/>
  <c r="L1315" i="2"/>
  <c r="J1316" i="2"/>
  <c r="K1316" i="2"/>
  <c r="W1313" i="2"/>
  <c r="X1313" i="2"/>
  <c r="AY1303" i="2"/>
  <c r="AU1303" i="2"/>
  <c r="AW1303" i="2" s="1"/>
  <c r="AB1309" i="2"/>
  <c r="AC1309" i="2" s="1"/>
  <c r="AD1309" i="2" s="1"/>
  <c r="AE1309" i="2" s="1"/>
  <c r="AF1309" i="2" s="1"/>
  <c r="AH1309" i="2" s="1"/>
  <c r="AI1309" i="2" s="1"/>
  <c r="AG1309" i="2"/>
  <c r="AB1311" i="2"/>
  <c r="AC1311" i="2" s="1"/>
  <c r="AD1311" i="2" s="1"/>
  <c r="AE1311" i="2" s="1"/>
  <c r="AF1311" i="2" s="1"/>
  <c r="AG1311" i="2"/>
  <c r="AY1306" i="2"/>
  <c r="AU1306" i="2"/>
  <c r="AW1306" i="2" s="1"/>
  <c r="W1312" i="2"/>
  <c r="X1312" i="2"/>
  <c r="T1314" i="2"/>
  <c r="O1314" i="2"/>
  <c r="P1314" i="2" s="1"/>
  <c r="Q1314" i="2" s="1"/>
  <c r="R1314" i="2" s="1"/>
  <c r="S1314" i="2" s="1"/>
  <c r="AK1308" i="2"/>
  <c r="BA1308" i="2"/>
  <c r="AJ1308" i="2"/>
  <c r="M1315" i="2"/>
  <c r="N1315" i="2"/>
  <c r="AB1310" i="2"/>
  <c r="AC1310" i="2" s="1"/>
  <c r="AD1310" i="2" s="1"/>
  <c r="AE1310" i="2" s="1"/>
  <c r="AF1310" i="2" s="1"/>
  <c r="AG1310" i="2"/>
  <c r="A1318" i="2"/>
  <c r="B1317" i="2"/>
  <c r="C1317" i="2" s="1"/>
  <c r="D1317" i="2" s="1"/>
  <c r="E1317" i="2" s="1"/>
  <c r="F1317" i="2" s="1"/>
  <c r="G1317" i="2" s="1"/>
  <c r="H1317" i="2" s="1"/>
  <c r="I1317" i="2" s="1"/>
  <c r="AH1307" i="2"/>
  <c r="AI1307" i="2" s="1"/>
  <c r="J1387" i="1"/>
  <c r="G1388" i="1"/>
  <c r="I1387" i="1"/>
  <c r="K1387" i="1"/>
  <c r="H1387" i="1"/>
  <c r="Y1312" i="2" l="1"/>
  <c r="AH1311" i="2"/>
  <c r="AI1311" i="2" s="1"/>
  <c r="AK1311" i="2" s="1"/>
  <c r="L1316" i="2"/>
  <c r="Y1313" i="2"/>
  <c r="AA1313" i="2" s="1"/>
  <c r="J1317" i="2"/>
  <c r="K1317" i="2"/>
  <c r="Z1312" i="2"/>
  <c r="AA1312" i="2"/>
  <c r="AH1310" i="2"/>
  <c r="AI1310" i="2" s="1"/>
  <c r="BA1307" i="2"/>
  <c r="AJ1307" i="2"/>
  <c r="AK1307" i="2"/>
  <c r="M1316" i="2"/>
  <c r="N1316" i="2"/>
  <c r="AJ1309" i="2"/>
  <c r="BA1309" i="2"/>
  <c r="AK1309" i="2"/>
  <c r="AL1308" i="2"/>
  <c r="B1318" i="2"/>
  <c r="C1318" i="2" s="1"/>
  <c r="D1318" i="2" s="1"/>
  <c r="E1318" i="2" s="1"/>
  <c r="F1318" i="2" s="1"/>
  <c r="G1318" i="2" s="1"/>
  <c r="H1318" i="2" s="1"/>
  <c r="I1318" i="2" s="1"/>
  <c r="A1319" i="2"/>
  <c r="T1315" i="2"/>
  <c r="O1315" i="2"/>
  <c r="P1315" i="2" s="1"/>
  <c r="Q1315" i="2" s="1"/>
  <c r="R1315" i="2" s="1"/>
  <c r="S1315" i="2" s="1"/>
  <c r="U1314" i="2"/>
  <c r="V1314" i="2" s="1"/>
  <c r="G1389" i="1"/>
  <c r="J1388" i="1"/>
  <c r="H1388" i="1"/>
  <c r="I1388" i="1"/>
  <c r="K1388" i="1"/>
  <c r="AJ1311" i="2" l="1"/>
  <c r="AL1311" i="2" s="1"/>
  <c r="BA1311" i="2"/>
  <c r="Z1313" i="2"/>
  <c r="L1317" i="2"/>
  <c r="N1317" i="2" s="1"/>
  <c r="AL1307" i="2"/>
  <c r="AN1307" i="2" s="1"/>
  <c r="J1318" i="2"/>
  <c r="K1318" i="2"/>
  <c r="B1319" i="2"/>
  <c r="C1319" i="2" s="1"/>
  <c r="D1319" i="2" s="1"/>
  <c r="E1319" i="2" s="1"/>
  <c r="F1319" i="2" s="1"/>
  <c r="G1319" i="2" s="1"/>
  <c r="H1319" i="2" s="1"/>
  <c r="I1319" i="2" s="1"/>
  <c r="A1320" i="2"/>
  <c r="AB1313" i="2"/>
  <c r="AC1313" i="2" s="1"/>
  <c r="AD1313" i="2" s="1"/>
  <c r="AE1313" i="2" s="1"/>
  <c r="AF1313" i="2" s="1"/>
  <c r="AG1313" i="2"/>
  <c r="U1315" i="2"/>
  <c r="V1315" i="2" s="1"/>
  <c r="AJ1310" i="2"/>
  <c r="AK1310" i="2"/>
  <c r="BA1310" i="2"/>
  <c r="AB1312" i="2"/>
  <c r="AC1312" i="2" s="1"/>
  <c r="AD1312" i="2" s="1"/>
  <c r="AE1312" i="2" s="1"/>
  <c r="AF1312" i="2" s="1"/>
  <c r="AG1312" i="2"/>
  <c r="AL1309" i="2"/>
  <c r="T1316" i="2"/>
  <c r="O1316" i="2"/>
  <c r="P1316" i="2" s="1"/>
  <c r="Q1316" i="2" s="1"/>
  <c r="R1316" i="2" s="1"/>
  <c r="S1316" i="2" s="1"/>
  <c r="W1314" i="2"/>
  <c r="X1314" i="2"/>
  <c r="AM1308" i="2"/>
  <c r="AZ1308" i="2"/>
  <c r="AN1308" i="2"/>
  <c r="J1389" i="1"/>
  <c r="H1389" i="1"/>
  <c r="K1389" i="1"/>
  <c r="I1389" i="1"/>
  <c r="G1390" i="1"/>
  <c r="M1317" i="2" l="1"/>
  <c r="AH1313" i="2"/>
  <c r="AI1313" i="2" s="1"/>
  <c r="BA1313" i="2" s="1"/>
  <c r="AZ1307" i="2"/>
  <c r="AM1307" i="2"/>
  <c r="AO1307" i="2" s="1"/>
  <c r="AP1307" i="2" s="1"/>
  <c r="AQ1307" i="2" s="1"/>
  <c r="AR1307" i="2" s="1"/>
  <c r="AS1307" i="2" s="1"/>
  <c r="AH1312" i="2"/>
  <c r="AI1312" i="2" s="1"/>
  <c r="BA1312" i="2" s="1"/>
  <c r="L1318" i="2"/>
  <c r="N1318" i="2" s="1"/>
  <c r="AL1310" i="2"/>
  <c r="AN1310" i="2" s="1"/>
  <c r="Y1314" i="2"/>
  <c r="Z1314" i="2" s="1"/>
  <c r="K1319" i="2"/>
  <c r="J1319" i="2"/>
  <c r="AA1314" i="2"/>
  <c r="AZ1311" i="2"/>
  <c r="AM1311" i="2"/>
  <c r="AN1311" i="2"/>
  <c r="AM1310" i="2"/>
  <c r="AM1309" i="2"/>
  <c r="AZ1309" i="2"/>
  <c r="AN1309" i="2"/>
  <c r="B1320" i="2"/>
  <c r="C1320" i="2" s="1"/>
  <c r="D1320" i="2" s="1"/>
  <c r="E1320" i="2" s="1"/>
  <c r="F1320" i="2" s="1"/>
  <c r="G1320" i="2" s="1"/>
  <c r="H1320" i="2" s="1"/>
  <c r="I1320" i="2" s="1"/>
  <c r="A1321" i="2"/>
  <c r="AT1308" i="2"/>
  <c r="AX1308" i="2" s="1"/>
  <c r="AO1308" i="2"/>
  <c r="AP1308" i="2" s="1"/>
  <c r="AQ1308" i="2" s="1"/>
  <c r="AR1308" i="2" s="1"/>
  <c r="AS1308" i="2" s="1"/>
  <c r="O1317" i="2"/>
  <c r="P1317" i="2" s="1"/>
  <c r="Q1317" i="2" s="1"/>
  <c r="R1317" i="2" s="1"/>
  <c r="S1317" i="2" s="1"/>
  <c r="U1317" i="2" s="1"/>
  <c r="V1317" i="2" s="1"/>
  <c r="T1317" i="2"/>
  <c r="X1315" i="2"/>
  <c r="W1315" i="2"/>
  <c r="U1316" i="2"/>
  <c r="V1316" i="2" s="1"/>
  <c r="J1390" i="1"/>
  <c r="K1390" i="1"/>
  <c r="I1390" i="1"/>
  <c r="G1391" i="1"/>
  <c r="H1390" i="1"/>
  <c r="AJ1312" i="2" l="1"/>
  <c r="AK1312" i="2"/>
  <c r="AK1313" i="2"/>
  <c r="AJ1313" i="2"/>
  <c r="AL1313" i="2" s="1"/>
  <c r="AZ1313" i="2" s="1"/>
  <c r="AZ1310" i="2"/>
  <c r="AT1307" i="2"/>
  <c r="AX1307" i="2" s="1"/>
  <c r="M1318" i="2"/>
  <c r="O1318" i="2" s="1"/>
  <c r="P1318" i="2" s="1"/>
  <c r="Q1318" i="2" s="1"/>
  <c r="R1318" i="2" s="1"/>
  <c r="S1318" i="2" s="1"/>
  <c r="AL1312" i="2"/>
  <c r="AZ1312" i="2" s="1"/>
  <c r="J1320" i="2"/>
  <c r="K1320" i="2"/>
  <c r="AY1307" i="2"/>
  <c r="AU1307" i="2"/>
  <c r="AW1307" i="2" s="1"/>
  <c r="AT1311" i="2"/>
  <c r="AX1311" i="2" s="1"/>
  <c r="AO1311" i="2"/>
  <c r="AP1311" i="2" s="1"/>
  <c r="AQ1311" i="2" s="1"/>
  <c r="AR1311" i="2" s="1"/>
  <c r="AS1311" i="2" s="1"/>
  <c r="Y1315" i="2"/>
  <c r="L1319" i="2"/>
  <c r="W1316" i="2"/>
  <c r="X1316" i="2"/>
  <c r="AY1308" i="2"/>
  <c r="AU1308" i="2"/>
  <c r="AW1308" i="2" s="1"/>
  <c r="B1321" i="2"/>
  <c r="C1321" i="2" s="1"/>
  <c r="D1321" i="2" s="1"/>
  <c r="E1321" i="2" s="1"/>
  <c r="F1321" i="2" s="1"/>
  <c r="G1321" i="2" s="1"/>
  <c r="H1321" i="2" s="1"/>
  <c r="I1321" i="2" s="1"/>
  <c r="A1322" i="2"/>
  <c r="AO1309" i="2"/>
  <c r="AP1309" i="2" s="1"/>
  <c r="AQ1309" i="2" s="1"/>
  <c r="AR1309" i="2" s="1"/>
  <c r="AS1309" i="2" s="1"/>
  <c r="AT1309" i="2"/>
  <c r="AX1309" i="2" s="1"/>
  <c r="AG1314" i="2"/>
  <c r="AB1314" i="2"/>
  <c r="AC1314" i="2" s="1"/>
  <c r="AD1314" i="2" s="1"/>
  <c r="AE1314" i="2" s="1"/>
  <c r="AF1314" i="2" s="1"/>
  <c r="AN1312" i="2"/>
  <c r="W1317" i="2"/>
  <c r="X1317" i="2"/>
  <c r="AT1310" i="2"/>
  <c r="AX1310" i="2" s="1"/>
  <c r="AO1310" i="2"/>
  <c r="AP1310" i="2" s="1"/>
  <c r="AQ1310" i="2" s="1"/>
  <c r="AR1310" i="2" s="1"/>
  <c r="AS1310" i="2" s="1"/>
  <c r="J1391" i="1"/>
  <c r="G1392" i="1"/>
  <c r="K1391" i="1"/>
  <c r="H1391" i="1"/>
  <c r="I1391" i="1"/>
  <c r="AM1312" i="2" l="1"/>
  <c r="AN1313" i="2"/>
  <c r="AM1313" i="2"/>
  <c r="T1318" i="2"/>
  <c r="L1320" i="2"/>
  <c r="M1320" i="2" s="1"/>
  <c r="U1318" i="2"/>
  <c r="V1318" i="2" s="1"/>
  <c r="W1318" i="2" s="1"/>
  <c r="Y1316" i="2"/>
  <c r="K1321" i="2"/>
  <c r="J1321" i="2"/>
  <c r="Z1316" i="2"/>
  <c r="AA1316" i="2"/>
  <c r="AY1310" i="2"/>
  <c r="AU1310" i="2"/>
  <c r="AW1310" i="2" s="1"/>
  <c r="AO1313" i="2"/>
  <c r="AP1313" i="2" s="1"/>
  <c r="AQ1313" i="2" s="1"/>
  <c r="AR1313" i="2" s="1"/>
  <c r="AS1313" i="2" s="1"/>
  <c r="AT1313" i="2"/>
  <c r="AX1313" i="2" s="1"/>
  <c r="AY1311" i="2"/>
  <c r="AU1311" i="2"/>
  <c r="AW1311" i="2" s="1"/>
  <c r="Z1315" i="2"/>
  <c r="AA1315" i="2"/>
  <c r="Y1317" i="2"/>
  <c r="AH1314" i="2"/>
  <c r="AI1314" i="2" s="1"/>
  <c r="AT1312" i="2"/>
  <c r="AX1312" i="2" s="1"/>
  <c r="AO1312" i="2"/>
  <c r="AP1312" i="2" s="1"/>
  <c r="AQ1312" i="2" s="1"/>
  <c r="AR1312" i="2" s="1"/>
  <c r="AS1312" i="2" s="1"/>
  <c r="B1322" i="2"/>
  <c r="C1322" i="2" s="1"/>
  <c r="D1322" i="2" s="1"/>
  <c r="E1322" i="2" s="1"/>
  <c r="F1322" i="2" s="1"/>
  <c r="G1322" i="2" s="1"/>
  <c r="H1322" i="2" s="1"/>
  <c r="I1322" i="2" s="1"/>
  <c r="A1323" i="2"/>
  <c r="AY1309" i="2"/>
  <c r="AU1309" i="2"/>
  <c r="AW1309" i="2" s="1"/>
  <c r="M1319" i="2"/>
  <c r="N1319" i="2"/>
  <c r="H1392" i="1"/>
  <c r="I1392" i="1"/>
  <c r="J1392" i="1"/>
  <c r="G1393" i="1"/>
  <c r="K1392" i="1"/>
  <c r="X1318" i="2" l="1"/>
  <c r="Y1318" i="2" s="1"/>
  <c r="N1320" i="2"/>
  <c r="O1320" i="2" s="1"/>
  <c r="P1320" i="2" s="1"/>
  <c r="Q1320" i="2" s="1"/>
  <c r="R1320" i="2" s="1"/>
  <c r="S1320" i="2" s="1"/>
  <c r="J1322" i="2"/>
  <c r="K1322" i="2"/>
  <c r="O1319" i="2"/>
  <c r="P1319" i="2" s="1"/>
  <c r="Q1319" i="2" s="1"/>
  <c r="R1319" i="2" s="1"/>
  <c r="S1319" i="2" s="1"/>
  <c r="T1319" i="2"/>
  <c r="A1324" i="2"/>
  <c r="B1323" i="2"/>
  <c r="C1323" i="2" s="1"/>
  <c r="D1323" i="2" s="1"/>
  <c r="E1323" i="2" s="1"/>
  <c r="F1323" i="2" s="1"/>
  <c r="G1323" i="2" s="1"/>
  <c r="H1323" i="2" s="1"/>
  <c r="I1323" i="2" s="1"/>
  <c r="AY1312" i="2"/>
  <c r="AU1312" i="2"/>
  <c r="AW1312" i="2" s="1"/>
  <c r="L1321" i="2"/>
  <c r="Z1317" i="2"/>
  <c r="AA1317" i="2"/>
  <c r="AY1313" i="2"/>
  <c r="AU1313" i="2"/>
  <c r="AW1313" i="2" s="1"/>
  <c r="AG1316" i="2"/>
  <c r="AB1316" i="2"/>
  <c r="AC1316" i="2" s="1"/>
  <c r="AD1316" i="2" s="1"/>
  <c r="AE1316" i="2" s="1"/>
  <c r="AF1316" i="2" s="1"/>
  <c r="AG1315" i="2"/>
  <c r="AB1315" i="2"/>
  <c r="AC1315" i="2" s="1"/>
  <c r="AD1315" i="2" s="1"/>
  <c r="AE1315" i="2" s="1"/>
  <c r="AF1315" i="2" s="1"/>
  <c r="AJ1314" i="2"/>
  <c r="AK1314" i="2"/>
  <c r="BA1314" i="2"/>
  <c r="J1393" i="1"/>
  <c r="H1393" i="1"/>
  <c r="I1393" i="1"/>
  <c r="G1394" i="1"/>
  <c r="K1393" i="1"/>
  <c r="AA1318" i="2" l="1"/>
  <c r="Z1318" i="2"/>
  <c r="T1320" i="2"/>
  <c r="U1320" i="2" s="1"/>
  <c r="V1320" i="2" s="1"/>
  <c r="L1322" i="2"/>
  <c r="M1322" i="2" s="1"/>
  <c r="AL1314" i="2"/>
  <c r="U1319" i="2"/>
  <c r="V1319" i="2" s="1"/>
  <c r="W1319" i="2" s="1"/>
  <c r="J1323" i="2"/>
  <c r="K1323" i="2"/>
  <c r="AM1314" i="2"/>
  <c r="AZ1314" i="2"/>
  <c r="AN1314" i="2"/>
  <c r="AG1318" i="2"/>
  <c r="AB1318" i="2"/>
  <c r="AC1318" i="2" s="1"/>
  <c r="AD1318" i="2" s="1"/>
  <c r="AE1318" i="2" s="1"/>
  <c r="AF1318" i="2" s="1"/>
  <c r="AH1318" i="2" s="1"/>
  <c r="AI1318" i="2" s="1"/>
  <c r="A1325" i="2"/>
  <c r="B1324" i="2"/>
  <c r="C1324" i="2" s="1"/>
  <c r="D1324" i="2" s="1"/>
  <c r="E1324" i="2" s="1"/>
  <c r="F1324" i="2" s="1"/>
  <c r="G1324" i="2" s="1"/>
  <c r="H1324" i="2" s="1"/>
  <c r="I1324" i="2" s="1"/>
  <c r="AH1316" i="2"/>
  <c r="AI1316" i="2" s="1"/>
  <c r="AB1317" i="2"/>
  <c r="AC1317" i="2" s="1"/>
  <c r="AD1317" i="2" s="1"/>
  <c r="AE1317" i="2" s="1"/>
  <c r="AF1317" i="2" s="1"/>
  <c r="AG1317" i="2"/>
  <c r="M1321" i="2"/>
  <c r="N1321" i="2"/>
  <c r="AH1315" i="2"/>
  <c r="AI1315" i="2" s="1"/>
  <c r="K1394" i="1"/>
  <c r="H1394" i="1"/>
  <c r="G1395" i="1"/>
  <c r="J1394" i="1"/>
  <c r="I1394" i="1"/>
  <c r="W1320" i="2" l="1"/>
  <c r="X1320" i="2"/>
  <c r="N1322" i="2"/>
  <c r="Y1320" i="2"/>
  <c r="Z1320" i="2" s="1"/>
  <c r="L1323" i="2"/>
  <c r="X1319" i="2"/>
  <c r="Y1319" i="2" s="1"/>
  <c r="J1324" i="2"/>
  <c r="K1324" i="2"/>
  <c r="O1321" i="2"/>
  <c r="P1321" i="2" s="1"/>
  <c r="Q1321" i="2" s="1"/>
  <c r="R1321" i="2" s="1"/>
  <c r="S1321" i="2" s="1"/>
  <c r="U1321" i="2" s="1"/>
  <c r="V1321" i="2" s="1"/>
  <c r="T1321" i="2"/>
  <c r="M1323" i="2"/>
  <c r="N1323" i="2"/>
  <c r="AK1318" i="2"/>
  <c r="BA1318" i="2"/>
  <c r="AJ1318" i="2"/>
  <c r="AT1314" i="2"/>
  <c r="AX1314" i="2" s="1"/>
  <c r="AO1314" i="2"/>
  <c r="AP1314" i="2" s="1"/>
  <c r="AQ1314" i="2" s="1"/>
  <c r="AR1314" i="2" s="1"/>
  <c r="AS1314" i="2" s="1"/>
  <c r="AJ1316" i="2"/>
  <c r="BA1316" i="2"/>
  <c r="AK1316" i="2"/>
  <c r="BA1315" i="2"/>
  <c r="AJ1315" i="2"/>
  <c r="AK1315" i="2"/>
  <c r="T1322" i="2"/>
  <c r="O1322" i="2"/>
  <c r="P1322" i="2" s="1"/>
  <c r="Q1322" i="2" s="1"/>
  <c r="R1322" i="2" s="1"/>
  <c r="S1322" i="2" s="1"/>
  <c r="B1325" i="2"/>
  <c r="C1325" i="2" s="1"/>
  <c r="D1325" i="2" s="1"/>
  <c r="E1325" i="2" s="1"/>
  <c r="F1325" i="2" s="1"/>
  <c r="G1325" i="2" s="1"/>
  <c r="H1325" i="2" s="1"/>
  <c r="I1325" i="2" s="1"/>
  <c r="A1326" i="2"/>
  <c r="AH1317" i="2"/>
  <c r="AI1317" i="2" s="1"/>
  <c r="J1395" i="1"/>
  <c r="K1395" i="1"/>
  <c r="G1396" i="1"/>
  <c r="I1395" i="1"/>
  <c r="H1395" i="1"/>
  <c r="AA1320" i="2" l="1"/>
  <c r="L1324" i="2"/>
  <c r="AL1315" i="2"/>
  <c r="J1325" i="2"/>
  <c r="K1325" i="2"/>
  <c r="AY1314" i="2"/>
  <c r="AU1314" i="2"/>
  <c r="AW1314" i="2" s="1"/>
  <c r="T1323" i="2"/>
  <c r="O1323" i="2"/>
  <c r="P1323" i="2" s="1"/>
  <c r="Q1323" i="2" s="1"/>
  <c r="R1323" i="2" s="1"/>
  <c r="S1323" i="2" s="1"/>
  <c r="U1322" i="2"/>
  <c r="V1322" i="2" s="1"/>
  <c r="M1324" i="2"/>
  <c r="N1324" i="2"/>
  <c r="AZ1315" i="2"/>
  <c r="AM1315" i="2"/>
  <c r="AN1315" i="2"/>
  <c r="W1321" i="2"/>
  <c r="X1321" i="2"/>
  <c r="AL1316" i="2"/>
  <c r="BA1317" i="2"/>
  <c r="AK1317" i="2"/>
  <c r="AJ1317" i="2"/>
  <c r="Z1319" i="2"/>
  <c r="AA1319" i="2"/>
  <c r="B1326" i="2"/>
  <c r="C1326" i="2" s="1"/>
  <c r="D1326" i="2" s="1"/>
  <c r="E1326" i="2" s="1"/>
  <c r="F1326" i="2" s="1"/>
  <c r="G1326" i="2" s="1"/>
  <c r="H1326" i="2" s="1"/>
  <c r="I1326" i="2" s="1"/>
  <c r="A1327" i="2"/>
  <c r="AG1320" i="2"/>
  <c r="AB1320" i="2"/>
  <c r="AC1320" i="2" s="1"/>
  <c r="AD1320" i="2" s="1"/>
  <c r="AE1320" i="2" s="1"/>
  <c r="AF1320" i="2" s="1"/>
  <c r="AH1320" i="2" s="1"/>
  <c r="AI1320" i="2" s="1"/>
  <c r="AL1318" i="2"/>
  <c r="H1396" i="1"/>
  <c r="J1396" i="1"/>
  <c r="I1396" i="1"/>
  <c r="G1397" i="1"/>
  <c r="K1396" i="1"/>
  <c r="Y1321" i="2" l="1"/>
  <c r="L1325" i="2"/>
  <c r="J1326" i="2"/>
  <c r="K1326" i="2"/>
  <c r="AL1317" i="2"/>
  <c r="U1323" i="2"/>
  <c r="V1323" i="2" s="1"/>
  <c r="M1325" i="2"/>
  <c r="N1325" i="2"/>
  <c r="B1327" i="2"/>
  <c r="C1327" i="2" s="1"/>
  <c r="D1327" i="2" s="1"/>
  <c r="E1327" i="2" s="1"/>
  <c r="F1327" i="2" s="1"/>
  <c r="G1327" i="2" s="1"/>
  <c r="H1327" i="2" s="1"/>
  <c r="I1327" i="2" s="1"/>
  <c r="A1328" i="2"/>
  <c r="AG1319" i="2"/>
  <c r="AB1319" i="2"/>
  <c r="AC1319" i="2" s="1"/>
  <c r="AD1319" i="2" s="1"/>
  <c r="AE1319" i="2" s="1"/>
  <c r="AF1319" i="2" s="1"/>
  <c r="AH1319" i="2" s="1"/>
  <c r="AI1319" i="2" s="1"/>
  <c r="AZ1316" i="2"/>
  <c r="AM1316" i="2"/>
  <c r="AN1316" i="2"/>
  <c r="AO1315" i="2"/>
  <c r="AP1315" i="2" s="1"/>
  <c r="AQ1315" i="2" s="1"/>
  <c r="AR1315" i="2" s="1"/>
  <c r="AS1315" i="2" s="1"/>
  <c r="AT1315" i="2"/>
  <c r="AX1315" i="2" s="1"/>
  <c r="X1322" i="2"/>
  <c r="W1322" i="2"/>
  <c r="Z1321" i="2"/>
  <c r="AA1321" i="2"/>
  <c r="AJ1320" i="2"/>
  <c r="BA1320" i="2"/>
  <c r="AK1320" i="2"/>
  <c r="AM1318" i="2"/>
  <c r="AZ1318" i="2"/>
  <c r="AN1318" i="2"/>
  <c r="O1324" i="2"/>
  <c r="P1324" i="2" s="1"/>
  <c r="Q1324" i="2" s="1"/>
  <c r="R1324" i="2" s="1"/>
  <c r="S1324" i="2" s="1"/>
  <c r="T1324" i="2"/>
  <c r="J1397" i="1"/>
  <c r="G1398" i="1"/>
  <c r="I1397" i="1"/>
  <c r="K1397" i="1"/>
  <c r="H1397" i="1"/>
  <c r="U1324" i="2" l="1"/>
  <c r="V1324" i="2" s="1"/>
  <c r="L1326" i="2"/>
  <c r="Y1322" i="2"/>
  <c r="J1327" i="2"/>
  <c r="K1327" i="2"/>
  <c r="AT1318" i="2"/>
  <c r="AX1318" i="2" s="1"/>
  <c r="AO1318" i="2"/>
  <c r="AP1318" i="2" s="1"/>
  <c r="AQ1318" i="2" s="1"/>
  <c r="AR1318" i="2" s="1"/>
  <c r="AS1318" i="2" s="1"/>
  <c r="AB1321" i="2"/>
  <c r="AC1321" i="2" s="1"/>
  <c r="AD1321" i="2" s="1"/>
  <c r="AE1321" i="2" s="1"/>
  <c r="AF1321" i="2" s="1"/>
  <c r="AG1321" i="2"/>
  <c r="AY1315" i="2"/>
  <c r="AU1315" i="2"/>
  <c r="AW1315" i="2" s="1"/>
  <c r="M1326" i="2"/>
  <c r="N1326" i="2"/>
  <c r="AO1316" i="2"/>
  <c r="AP1316" i="2" s="1"/>
  <c r="AQ1316" i="2" s="1"/>
  <c r="AR1316" i="2" s="1"/>
  <c r="AS1316" i="2" s="1"/>
  <c r="AT1316" i="2"/>
  <c r="AX1316" i="2" s="1"/>
  <c r="AZ1317" i="2"/>
  <c r="AM1317" i="2"/>
  <c r="AN1317" i="2"/>
  <c r="AL1320" i="2"/>
  <c r="X1324" i="2"/>
  <c r="W1324" i="2"/>
  <c r="AK1319" i="2"/>
  <c r="BA1319" i="2"/>
  <c r="AJ1319" i="2"/>
  <c r="O1325" i="2"/>
  <c r="P1325" i="2" s="1"/>
  <c r="Q1325" i="2" s="1"/>
  <c r="R1325" i="2" s="1"/>
  <c r="S1325" i="2" s="1"/>
  <c r="U1325" i="2" s="1"/>
  <c r="V1325" i="2" s="1"/>
  <c r="T1325" i="2"/>
  <c r="Z1322" i="2"/>
  <c r="AA1322" i="2"/>
  <c r="B1328" i="2"/>
  <c r="C1328" i="2" s="1"/>
  <c r="D1328" i="2" s="1"/>
  <c r="E1328" i="2" s="1"/>
  <c r="F1328" i="2" s="1"/>
  <c r="G1328" i="2" s="1"/>
  <c r="H1328" i="2" s="1"/>
  <c r="I1328" i="2" s="1"/>
  <c r="A1329" i="2"/>
  <c r="W1323" i="2"/>
  <c r="X1323" i="2"/>
  <c r="G1399" i="1"/>
  <c r="I1398" i="1"/>
  <c r="J1398" i="1"/>
  <c r="K1398" i="1"/>
  <c r="H1398" i="1"/>
  <c r="AH1321" i="2" l="1"/>
  <c r="AI1321" i="2" s="1"/>
  <c r="Y1323" i="2"/>
  <c r="AL1319" i="2"/>
  <c r="L1327" i="2"/>
  <c r="N1327" i="2" s="1"/>
  <c r="J1328" i="2"/>
  <c r="K1328" i="2"/>
  <c r="AM1319" i="2"/>
  <c r="AZ1319" i="2"/>
  <c r="AN1319" i="2"/>
  <c r="T1326" i="2"/>
  <c r="O1326" i="2"/>
  <c r="P1326" i="2" s="1"/>
  <c r="Q1326" i="2" s="1"/>
  <c r="R1326" i="2" s="1"/>
  <c r="S1326" i="2" s="1"/>
  <c r="X1325" i="2"/>
  <c r="W1325" i="2"/>
  <c r="AO1317" i="2"/>
  <c r="AP1317" i="2" s="1"/>
  <c r="AQ1317" i="2" s="1"/>
  <c r="AR1317" i="2" s="1"/>
  <c r="AS1317" i="2" s="1"/>
  <c r="AT1317" i="2"/>
  <c r="AX1317" i="2" s="1"/>
  <c r="Y1324" i="2"/>
  <c r="Z1323" i="2"/>
  <c r="AA1323" i="2"/>
  <c r="A1330" i="2"/>
  <c r="B1329" i="2"/>
  <c r="C1329" i="2" s="1"/>
  <c r="D1329" i="2" s="1"/>
  <c r="E1329" i="2" s="1"/>
  <c r="F1329" i="2" s="1"/>
  <c r="G1329" i="2" s="1"/>
  <c r="H1329" i="2" s="1"/>
  <c r="I1329" i="2" s="1"/>
  <c r="AY1316" i="2"/>
  <c r="AU1316" i="2"/>
  <c r="AW1316" i="2" s="1"/>
  <c r="AK1321" i="2"/>
  <c r="BA1321" i="2"/>
  <c r="AJ1321" i="2"/>
  <c r="AG1322" i="2"/>
  <c r="AB1322" i="2"/>
  <c r="AC1322" i="2" s="1"/>
  <c r="AD1322" i="2" s="1"/>
  <c r="AE1322" i="2" s="1"/>
  <c r="AF1322" i="2" s="1"/>
  <c r="AM1320" i="2"/>
  <c r="AZ1320" i="2"/>
  <c r="AN1320" i="2"/>
  <c r="AY1318" i="2"/>
  <c r="AU1318" i="2"/>
  <c r="AW1318" i="2" s="1"/>
  <c r="G1400" i="1"/>
  <c r="K1399" i="1"/>
  <c r="J1399" i="1"/>
  <c r="H1399" i="1"/>
  <c r="I1399" i="1"/>
  <c r="M1327" i="2" l="1"/>
  <c r="U1326" i="2"/>
  <c r="V1326" i="2" s="1"/>
  <c r="W1326" i="2" s="1"/>
  <c r="Y1325" i="2"/>
  <c r="AL1321" i="2"/>
  <c r="L1328" i="2"/>
  <c r="K1329" i="2"/>
  <c r="J1329" i="2"/>
  <c r="Z1325" i="2"/>
  <c r="AA1325" i="2"/>
  <c r="AY1317" i="2"/>
  <c r="AU1317" i="2"/>
  <c r="AW1317" i="2" s="1"/>
  <c r="AO1320" i="2"/>
  <c r="AP1320" i="2" s="1"/>
  <c r="AQ1320" i="2" s="1"/>
  <c r="AR1320" i="2" s="1"/>
  <c r="AS1320" i="2" s="1"/>
  <c r="AT1320" i="2"/>
  <c r="AX1320" i="2" s="1"/>
  <c r="M1328" i="2"/>
  <c r="N1328" i="2"/>
  <c r="AG1323" i="2"/>
  <c r="AB1323" i="2"/>
  <c r="AC1323" i="2" s="1"/>
  <c r="AD1323" i="2" s="1"/>
  <c r="AE1323" i="2" s="1"/>
  <c r="AF1323" i="2" s="1"/>
  <c r="X1326" i="2"/>
  <c r="AT1319" i="2"/>
  <c r="AX1319" i="2" s="1"/>
  <c r="AO1319" i="2"/>
  <c r="AP1319" i="2" s="1"/>
  <c r="AQ1319" i="2" s="1"/>
  <c r="AR1319" i="2" s="1"/>
  <c r="AS1319" i="2" s="1"/>
  <c r="B1330" i="2"/>
  <c r="C1330" i="2" s="1"/>
  <c r="D1330" i="2" s="1"/>
  <c r="E1330" i="2" s="1"/>
  <c r="F1330" i="2" s="1"/>
  <c r="G1330" i="2" s="1"/>
  <c r="H1330" i="2" s="1"/>
  <c r="I1330" i="2" s="1"/>
  <c r="A1331" i="2"/>
  <c r="T1327" i="2"/>
  <c r="O1327" i="2"/>
  <c r="P1327" i="2" s="1"/>
  <c r="Q1327" i="2" s="1"/>
  <c r="R1327" i="2" s="1"/>
  <c r="S1327" i="2" s="1"/>
  <c r="U1327" i="2" s="1"/>
  <c r="V1327" i="2" s="1"/>
  <c r="AM1321" i="2"/>
  <c r="AZ1321" i="2"/>
  <c r="AN1321" i="2"/>
  <c r="Z1324" i="2"/>
  <c r="AA1324" i="2"/>
  <c r="AH1322" i="2"/>
  <c r="AI1322" i="2" s="1"/>
  <c r="G1401" i="1"/>
  <c r="I1400" i="1"/>
  <c r="H1400" i="1"/>
  <c r="K1400" i="1"/>
  <c r="J1400" i="1"/>
  <c r="AH1323" i="2" l="1"/>
  <c r="AI1323" i="2" s="1"/>
  <c r="J1330" i="2"/>
  <c r="K1330" i="2"/>
  <c r="T1328" i="2"/>
  <c r="O1328" i="2"/>
  <c r="P1328" i="2" s="1"/>
  <c r="Q1328" i="2" s="1"/>
  <c r="R1328" i="2" s="1"/>
  <c r="S1328" i="2" s="1"/>
  <c r="U1328" i="2" s="1"/>
  <c r="V1328" i="2" s="1"/>
  <c r="B1331" i="2"/>
  <c r="C1331" i="2" s="1"/>
  <c r="D1331" i="2" s="1"/>
  <c r="E1331" i="2" s="1"/>
  <c r="F1331" i="2" s="1"/>
  <c r="G1331" i="2" s="1"/>
  <c r="H1331" i="2" s="1"/>
  <c r="I1331" i="2" s="1"/>
  <c r="A1332" i="2"/>
  <c r="Y1326" i="2"/>
  <c r="L1329" i="2"/>
  <c r="AJ1322" i="2"/>
  <c r="AK1322" i="2"/>
  <c r="BA1322" i="2"/>
  <c r="AG1324" i="2"/>
  <c r="AB1324" i="2"/>
  <c r="AC1324" i="2" s="1"/>
  <c r="AD1324" i="2" s="1"/>
  <c r="AE1324" i="2" s="1"/>
  <c r="AF1324" i="2" s="1"/>
  <c r="W1327" i="2"/>
  <c r="X1327" i="2"/>
  <c r="AY1320" i="2"/>
  <c r="AU1320" i="2"/>
  <c r="AW1320" i="2" s="1"/>
  <c r="AB1325" i="2"/>
  <c r="AC1325" i="2" s="1"/>
  <c r="AD1325" i="2" s="1"/>
  <c r="AE1325" i="2" s="1"/>
  <c r="AF1325" i="2" s="1"/>
  <c r="AG1325" i="2"/>
  <c r="AT1321" i="2"/>
  <c r="AX1321" i="2" s="1"/>
  <c r="AO1321" i="2"/>
  <c r="AP1321" i="2" s="1"/>
  <c r="AQ1321" i="2" s="1"/>
  <c r="AR1321" i="2" s="1"/>
  <c r="AS1321" i="2" s="1"/>
  <c r="AY1319" i="2"/>
  <c r="AU1319" i="2"/>
  <c r="AW1319" i="2" s="1"/>
  <c r="AK1323" i="2"/>
  <c r="AJ1323" i="2"/>
  <c r="AL1323" i="2" s="1"/>
  <c r="BA1323" i="2"/>
  <c r="H1401" i="1"/>
  <c r="I1401" i="1"/>
  <c r="J1401" i="1"/>
  <c r="G1402" i="1"/>
  <c r="K1401" i="1"/>
  <c r="AH1325" i="2" l="1"/>
  <c r="AI1325" i="2" s="1"/>
  <c r="BA1325" i="2" s="1"/>
  <c r="L1330" i="2"/>
  <c r="Y1327" i="2"/>
  <c r="AH1324" i="2"/>
  <c r="AI1324" i="2" s="1"/>
  <c r="AK1324" i="2" s="1"/>
  <c r="K1331" i="2"/>
  <c r="J1331" i="2"/>
  <c r="AM1323" i="2"/>
  <c r="AZ1323" i="2"/>
  <c r="AN1323" i="2"/>
  <c r="Z1327" i="2"/>
  <c r="AA1327" i="2"/>
  <c r="M1330" i="2"/>
  <c r="N1330" i="2"/>
  <c r="Z1326" i="2"/>
  <c r="AA1326" i="2"/>
  <c r="B1332" i="2"/>
  <c r="C1332" i="2" s="1"/>
  <c r="D1332" i="2" s="1"/>
  <c r="E1332" i="2" s="1"/>
  <c r="F1332" i="2" s="1"/>
  <c r="G1332" i="2" s="1"/>
  <c r="H1332" i="2" s="1"/>
  <c r="I1332" i="2" s="1"/>
  <c r="A1333" i="2"/>
  <c r="M1329" i="2"/>
  <c r="N1329" i="2"/>
  <c r="AY1321" i="2"/>
  <c r="AU1321" i="2"/>
  <c r="AW1321" i="2" s="1"/>
  <c r="W1328" i="2"/>
  <c r="X1328" i="2"/>
  <c r="AL1322" i="2"/>
  <c r="G1403" i="1"/>
  <c r="H1402" i="1"/>
  <c r="I1402" i="1"/>
  <c r="K1402" i="1"/>
  <c r="J1402" i="1"/>
  <c r="AJ1325" i="2" l="1"/>
  <c r="AK1325" i="2"/>
  <c r="Y1328" i="2"/>
  <c r="AA1328" i="2" s="1"/>
  <c r="BA1324" i="2"/>
  <c r="AJ1324" i="2"/>
  <c r="AL1324" i="2" s="1"/>
  <c r="AM1324" i="2" s="1"/>
  <c r="J1332" i="2"/>
  <c r="K1332" i="2"/>
  <c r="A1334" i="2"/>
  <c r="B1333" i="2"/>
  <c r="C1333" i="2" s="1"/>
  <c r="D1333" i="2" s="1"/>
  <c r="E1333" i="2" s="1"/>
  <c r="F1333" i="2" s="1"/>
  <c r="G1333" i="2" s="1"/>
  <c r="H1333" i="2" s="1"/>
  <c r="I1333" i="2" s="1"/>
  <c r="AB1326" i="2"/>
  <c r="AC1326" i="2" s="1"/>
  <c r="AD1326" i="2" s="1"/>
  <c r="AE1326" i="2" s="1"/>
  <c r="AF1326" i="2" s="1"/>
  <c r="AG1326" i="2"/>
  <c r="AB1327" i="2"/>
  <c r="AC1327" i="2" s="1"/>
  <c r="AD1327" i="2" s="1"/>
  <c r="AE1327" i="2" s="1"/>
  <c r="AF1327" i="2" s="1"/>
  <c r="AG1327" i="2"/>
  <c r="L1331" i="2"/>
  <c r="AM1322" i="2"/>
  <c r="AZ1322" i="2"/>
  <c r="AN1322" i="2"/>
  <c r="AO1323" i="2"/>
  <c r="AP1323" i="2" s="1"/>
  <c r="AQ1323" i="2" s="1"/>
  <c r="AR1323" i="2" s="1"/>
  <c r="AS1323" i="2" s="1"/>
  <c r="AT1323" i="2"/>
  <c r="AX1323" i="2" s="1"/>
  <c r="AL1325" i="2"/>
  <c r="O1329" i="2"/>
  <c r="P1329" i="2" s="1"/>
  <c r="Q1329" i="2" s="1"/>
  <c r="R1329" i="2" s="1"/>
  <c r="S1329" i="2" s="1"/>
  <c r="U1329" i="2" s="1"/>
  <c r="V1329" i="2" s="1"/>
  <c r="T1329" i="2"/>
  <c r="T1330" i="2"/>
  <c r="O1330" i="2"/>
  <c r="P1330" i="2" s="1"/>
  <c r="Q1330" i="2" s="1"/>
  <c r="R1330" i="2" s="1"/>
  <c r="S1330" i="2" s="1"/>
  <c r="U1330" i="2" s="1"/>
  <c r="V1330" i="2" s="1"/>
  <c r="J1403" i="1"/>
  <c r="K1403" i="1"/>
  <c r="I1403" i="1"/>
  <c r="G1404" i="1"/>
  <c r="H1403" i="1"/>
  <c r="Z1328" i="2" l="1"/>
  <c r="AZ1324" i="2"/>
  <c r="AH1327" i="2"/>
  <c r="AI1327" i="2" s="1"/>
  <c r="AN1324" i="2"/>
  <c r="AT1324" i="2" s="1"/>
  <c r="AX1324" i="2" s="1"/>
  <c r="L1332" i="2"/>
  <c r="X1329" i="2"/>
  <c r="W1329" i="2"/>
  <c r="AJ1327" i="2"/>
  <c r="AK1327" i="2"/>
  <c r="BA1327" i="2"/>
  <c r="M1332" i="2"/>
  <c r="N1332" i="2"/>
  <c r="AY1323" i="2"/>
  <c r="AU1323" i="2"/>
  <c r="AW1323" i="2" s="1"/>
  <c r="B1334" i="2"/>
  <c r="C1334" i="2" s="1"/>
  <c r="D1334" i="2" s="1"/>
  <c r="E1334" i="2" s="1"/>
  <c r="F1334" i="2" s="1"/>
  <c r="G1334" i="2" s="1"/>
  <c r="H1334" i="2" s="1"/>
  <c r="I1334" i="2" s="1"/>
  <c r="A1335" i="2"/>
  <c r="AO1322" i="2"/>
  <c r="AP1322" i="2" s="1"/>
  <c r="AQ1322" i="2" s="1"/>
  <c r="AR1322" i="2" s="1"/>
  <c r="AS1322" i="2" s="1"/>
  <c r="AT1322" i="2"/>
  <c r="AX1322" i="2" s="1"/>
  <c r="J1333" i="2"/>
  <c r="K1333" i="2"/>
  <c r="W1330" i="2"/>
  <c r="X1330" i="2"/>
  <c r="AM1325" i="2"/>
  <c r="AZ1325" i="2"/>
  <c r="AN1325" i="2"/>
  <c r="AG1328" i="2"/>
  <c r="AB1328" i="2"/>
  <c r="AC1328" i="2" s="1"/>
  <c r="AD1328" i="2" s="1"/>
  <c r="AE1328" i="2" s="1"/>
  <c r="AF1328" i="2" s="1"/>
  <c r="M1331" i="2"/>
  <c r="N1331" i="2"/>
  <c r="AH1326" i="2"/>
  <c r="AI1326" i="2" s="1"/>
  <c r="K1404" i="1"/>
  <c r="J1404" i="1"/>
  <c r="G1405" i="1"/>
  <c r="I1404" i="1"/>
  <c r="H1404" i="1"/>
  <c r="AO1324" i="2" l="1"/>
  <c r="AP1324" i="2" s="1"/>
  <c r="AQ1324" i="2" s="1"/>
  <c r="AR1324" i="2" s="1"/>
  <c r="AS1324" i="2" s="1"/>
  <c r="AH1328" i="2"/>
  <c r="AI1328" i="2" s="1"/>
  <c r="Y1330" i="2"/>
  <c r="AL1327" i="2"/>
  <c r="L1333" i="2"/>
  <c r="M1333" i="2" s="1"/>
  <c r="K1334" i="2"/>
  <c r="J1334" i="2"/>
  <c r="Z1330" i="2"/>
  <c r="AA1330" i="2"/>
  <c r="AK1326" i="2"/>
  <c r="AJ1326" i="2"/>
  <c r="BA1326" i="2"/>
  <c r="T1332" i="2"/>
  <c r="O1332" i="2"/>
  <c r="P1332" i="2" s="1"/>
  <c r="Q1332" i="2" s="1"/>
  <c r="R1332" i="2" s="1"/>
  <c r="S1332" i="2" s="1"/>
  <c r="U1332" i="2" s="1"/>
  <c r="V1332" i="2" s="1"/>
  <c r="Y1329" i="2"/>
  <c r="AY1324" i="2"/>
  <c r="AU1324" i="2"/>
  <c r="AW1324" i="2" s="1"/>
  <c r="A1336" i="2"/>
  <c r="B1335" i="2"/>
  <c r="C1335" i="2" s="1"/>
  <c r="D1335" i="2" s="1"/>
  <c r="E1335" i="2" s="1"/>
  <c r="F1335" i="2" s="1"/>
  <c r="G1335" i="2" s="1"/>
  <c r="H1335" i="2" s="1"/>
  <c r="I1335" i="2" s="1"/>
  <c r="AM1327" i="2"/>
  <c r="AZ1327" i="2"/>
  <c r="AN1327" i="2"/>
  <c r="AY1322" i="2"/>
  <c r="AU1322" i="2"/>
  <c r="AW1322" i="2" s="1"/>
  <c r="AK1328" i="2"/>
  <c r="AJ1328" i="2"/>
  <c r="BA1328" i="2"/>
  <c r="AO1325" i="2"/>
  <c r="AP1325" i="2" s="1"/>
  <c r="AQ1325" i="2" s="1"/>
  <c r="AR1325" i="2" s="1"/>
  <c r="AS1325" i="2" s="1"/>
  <c r="AT1325" i="2"/>
  <c r="AX1325" i="2" s="1"/>
  <c r="O1331" i="2"/>
  <c r="P1331" i="2" s="1"/>
  <c r="Q1331" i="2" s="1"/>
  <c r="R1331" i="2" s="1"/>
  <c r="S1331" i="2" s="1"/>
  <c r="U1331" i="2" s="1"/>
  <c r="V1331" i="2" s="1"/>
  <c r="T1331" i="2"/>
  <c r="J1405" i="1"/>
  <c r="I1405" i="1"/>
  <c r="K1405" i="1"/>
  <c r="G1406" i="1"/>
  <c r="H1405" i="1"/>
  <c r="N1333" i="2" l="1"/>
  <c r="J1335" i="2"/>
  <c r="K1335" i="2"/>
  <c r="X1331" i="2"/>
  <c r="W1331" i="2"/>
  <c r="Z1329" i="2"/>
  <c r="AA1329" i="2"/>
  <c r="AL1328" i="2"/>
  <c r="AL1326" i="2"/>
  <c r="L1334" i="2"/>
  <c r="X1332" i="2"/>
  <c r="W1332" i="2"/>
  <c r="B1336" i="2"/>
  <c r="C1336" i="2" s="1"/>
  <c r="D1336" i="2" s="1"/>
  <c r="E1336" i="2" s="1"/>
  <c r="F1336" i="2" s="1"/>
  <c r="G1336" i="2" s="1"/>
  <c r="H1336" i="2" s="1"/>
  <c r="I1336" i="2" s="1"/>
  <c r="A1337" i="2"/>
  <c r="O1333" i="2"/>
  <c r="P1333" i="2" s="1"/>
  <c r="Q1333" i="2" s="1"/>
  <c r="R1333" i="2" s="1"/>
  <c r="S1333" i="2" s="1"/>
  <c r="U1333" i="2" s="1"/>
  <c r="V1333" i="2" s="1"/>
  <c r="T1333" i="2"/>
  <c r="AG1330" i="2"/>
  <c r="AB1330" i="2"/>
  <c r="AC1330" i="2" s="1"/>
  <c r="AD1330" i="2" s="1"/>
  <c r="AE1330" i="2" s="1"/>
  <c r="AF1330" i="2" s="1"/>
  <c r="AY1325" i="2"/>
  <c r="AU1325" i="2"/>
  <c r="AW1325" i="2" s="1"/>
  <c r="AT1327" i="2"/>
  <c r="AX1327" i="2" s="1"/>
  <c r="AO1327" i="2"/>
  <c r="AP1327" i="2" s="1"/>
  <c r="AQ1327" i="2" s="1"/>
  <c r="AR1327" i="2" s="1"/>
  <c r="AS1327" i="2" s="1"/>
  <c r="K1406" i="1"/>
  <c r="I1406" i="1"/>
  <c r="J1406" i="1"/>
  <c r="G1407" i="1"/>
  <c r="H1406" i="1"/>
  <c r="AH1330" i="2" l="1"/>
  <c r="AI1330" i="2" s="1"/>
  <c r="AK1330" i="2" s="1"/>
  <c r="L1335" i="2"/>
  <c r="N1335" i="2" s="1"/>
  <c r="K1336" i="2"/>
  <c r="J1336" i="2"/>
  <c r="W1333" i="2"/>
  <c r="X1333" i="2"/>
  <c r="B1337" i="2"/>
  <c r="C1337" i="2" s="1"/>
  <c r="D1337" i="2" s="1"/>
  <c r="E1337" i="2" s="1"/>
  <c r="F1337" i="2" s="1"/>
  <c r="G1337" i="2" s="1"/>
  <c r="H1337" i="2" s="1"/>
  <c r="I1337" i="2" s="1"/>
  <c r="A1338" i="2"/>
  <c r="M1334" i="2"/>
  <c r="N1334" i="2"/>
  <c r="AG1329" i="2"/>
  <c r="AB1329" i="2"/>
  <c r="AC1329" i="2" s="1"/>
  <c r="AD1329" i="2" s="1"/>
  <c r="AE1329" i="2" s="1"/>
  <c r="AF1329" i="2" s="1"/>
  <c r="AH1329" i="2" s="1"/>
  <c r="AI1329" i="2" s="1"/>
  <c r="AY1327" i="2"/>
  <c r="AU1327" i="2"/>
  <c r="AW1327" i="2" s="1"/>
  <c r="M1335" i="2"/>
  <c r="AM1328" i="2"/>
  <c r="AZ1328" i="2"/>
  <c r="AN1328" i="2"/>
  <c r="Y1332" i="2"/>
  <c r="AJ1330" i="2"/>
  <c r="BA1330" i="2"/>
  <c r="AZ1326" i="2"/>
  <c r="AM1326" i="2"/>
  <c r="AN1326" i="2"/>
  <c r="Y1331" i="2"/>
  <c r="J1407" i="1"/>
  <c r="I1407" i="1"/>
  <c r="H1407" i="1"/>
  <c r="K1407" i="1"/>
  <c r="G1408" i="1"/>
  <c r="AL1330" i="2" l="1"/>
  <c r="Y1333" i="2"/>
  <c r="BA1329" i="2"/>
  <c r="AJ1329" i="2"/>
  <c r="AK1329" i="2"/>
  <c r="AO1326" i="2"/>
  <c r="AP1326" i="2" s="1"/>
  <c r="AQ1326" i="2" s="1"/>
  <c r="AR1326" i="2" s="1"/>
  <c r="AS1326" i="2" s="1"/>
  <c r="AT1326" i="2"/>
  <c r="AX1326" i="2" s="1"/>
  <c r="AT1328" i="2"/>
  <c r="AX1328" i="2" s="1"/>
  <c r="AO1328" i="2"/>
  <c r="AP1328" i="2" s="1"/>
  <c r="AQ1328" i="2" s="1"/>
  <c r="AR1328" i="2" s="1"/>
  <c r="AS1328" i="2" s="1"/>
  <c r="O1334" i="2"/>
  <c r="P1334" i="2" s="1"/>
  <c r="Q1334" i="2" s="1"/>
  <c r="R1334" i="2" s="1"/>
  <c r="S1334" i="2" s="1"/>
  <c r="T1334" i="2"/>
  <c r="L1336" i="2"/>
  <c r="J1337" i="2"/>
  <c r="K1337" i="2"/>
  <c r="AM1330" i="2"/>
  <c r="AZ1330" i="2"/>
  <c r="AN1330" i="2"/>
  <c r="B1338" i="2"/>
  <c r="C1338" i="2" s="1"/>
  <c r="D1338" i="2" s="1"/>
  <c r="E1338" i="2" s="1"/>
  <c r="F1338" i="2" s="1"/>
  <c r="G1338" i="2" s="1"/>
  <c r="H1338" i="2" s="1"/>
  <c r="I1338" i="2" s="1"/>
  <c r="A1339" i="2"/>
  <c r="Z1333" i="2"/>
  <c r="AA1333" i="2"/>
  <c r="Z1332" i="2"/>
  <c r="AA1332" i="2"/>
  <c r="Z1331" i="2"/>
  <c r="AA1331" i="2"/>
  <c r="O1335" i="2"/>
  <c r="P1335" i="2" s="1"/>
  <c r="Q1335" i="2" s="1"/>
  <c r="R1335" i="2" s="1"/>
  <c r="S1335" i="2" s="1"/>
  <c r="T1335" i="2"/>
  <c r="K1408" i="1"/>
  <c r="H1408" i="1"/>
  <c r="G1409" i="1"/>
  <c r="I1408" i="1"/>
  <c r="J1408" i="1"/>
  <c r="AL1329" i="2" l="1"/>
  <c r="K1338" i="2"/>
  <c r="J1338" i="2"/>
  <c r="AG1331" i="2"/>
  <c r="AB1331" i="2"/>
  <c r="AC1331" i="2" s="1"/>
  <c r="AD1331" i="2" s="1"/>
  <c r="AE1331" i="2" s="1"/>
  <c r="AF1331" i="2" s="1"/>
  <c r="AB1333" i="2"/>
  <c r="AC1333" i="2" s="1"/>
  <c r="AD1333" i="2" s="1"/>
  <c r="AE1333" i="2" s="1"/>
  <c r="AF1333" i="2" s="1"/>
  <c r="AG1333" i="2"/>
  <c r="B1339" i="2"/>
  <c r="C1339" i="2" s="1"/>
  <c r="D1339" i="2" s="1"/>
  <c r="E1339" i="2" s="1"/>
  <c r="F1339" i="2" s="1"/>
  <c r="G1339" i="2" s="1"/>
  <c r="H1339" i="2" s="1"/>
  <c r="I1339" i="2" s="1"/>
  <c r="A1340" i="2"/>
  <c r="AO1330" i="2"/>
  <c r="AP1330" i="2" s="1"/>
  <c r="AQ1330" i="2" s="1"/>
  <c r="AR1330" i="2" s="1"/>
  <c r="AS1330" i="2" s="1"/>
  <c r="AT1330" i="2"/>
  <c r="AX1330" i="2" s="1"/>
  <c r="M1336" i="2"/>
  <c r="N1336" i="2"/>
  <c r="AZ1329" i="2"/>
  <c r="AM1329" i="2"/>
  <c r="AN1329" i="2"/>
  <c r="AG1332" i="2"/>
  <c r="AB1332" i="2"/>
  <c r="AC1332" i="2" s="1"/>
  <c r="AD1332" i="2" s="1"/>
  <c r="AE1332" i="2" s="1"/>
  <c r="AF1332" i="2" s="1"/>
  <c r="AH1332" i="2" s="1"/>
  <c r="AI1332" i="2" s="1"/>
  <c r="AY1328" i="2"/>
  <c r="AU1328" i="2"/>
  <c r="AW1328" i="2" s="1"/>
  <c r="U1335" i="2"/>
  <c r="V1335" i="2" s="1"/>
  <c r="L1337" i="2"/>
  <c r="AY1326" i="2"/>
  <c r="AU1326" i="2"/>
  <c r="AW1326" i="2" s="1"/>
  <c r="U1334" i="2"/>
  <c r="V1334" i="2" s="1"/>
  <c r="I1409" i="1"/>
  <c r="H1409" i="1"/>
  <c r="K1409" i="1"/>
  <c r="G1410" i="1"/>
  <c r="J1409" i="1"/>
  <c r="AH1333" i="2" l="1"/>
  <c r="AI1333" i="2" s="1"/>
  <c r="AH1331" i="2"/>
  <c r="AI1331" i="2" s="1"/>
  <c r="J1339" i="2"/>
  <c r="K1339" i="2"/>
  <c r="T1336" i="2"/>
  <c r="O1336" i="2"/>
  <c r="P1336" i="2" s="1"/>
  <c r="Q1336" i="2" s="1"/>
  <c r="R1336" i="2" s="1"/>
  <c r="S1336" i="2" s="1"/>
  <c r="L1338" i="2"/>
  <c r="AT1329" i="2"/>
  <c r="AX1329" i="2" s="1"/>
  <c r="AO1329" i="2"/>
  <c r="AP1329" i="2" s="1"/>
  <c r="AQ1329" i="2" s="1"/>
  <c r="AR1329" i="2" s="1"/>
  <c r="AS1329" i="2" s="1"/>
  <c r="BA1333" i="2"/>
  <c r="AK1333" i="2"/>
  <c r="AJ1333" i="2"/>
  <c r="X1334" i="2"/>
  <c r="W1334" i="2"/>
  <c r="W1335" i="2"/>
  <c r="X1335" i="2"/>
  <c r="M1337" i="2"/>
  <c r="N1337" i="2"/>
  <c r="AK1332" i="2"/>
  <c r="BA1332" i="2"/>
  <c r="AJ1332" i="2"/>
  <c r="AY1330" i="2"/>
  <c r="AU1330" i="2"/>
  <c r="AW1330" i="2" s="1"/>
  <c r="B1340" i="2"/>
  <c r="C1340" i="2" s="1"/>
  <c r="D1340" i="2" s="1"/>
  <c r="E1340" i="2" s="1"/>
  <c r="F1340" i="2" s="1"/>
  <c r="G1340" i="2" s="1"/>
  <c r="H1340" i="2" s="1"/>
  <c r="I1340" i="2" s="1"/>
  <c r="A1341" i="2"/>
  <c r="BA1331" i="2"/>
  <c r="AK1331" i="2"/>
  <c r="AJ1331" i="2"/>
  <c r="J1410" i="1"/>
  <c r="H1410" i="1"/>
  <c r="G1411" i="1"/>
  <c r="I1410" i="1"/>
  <c r="K1410" i="1"/>
  <c r="AL1331" i="2" l="1"/>
  <c r="U1336" i="2"/>
  <c r="V1336" i="2" s="1"/>
  <c r="Y1334" i="2"/>
  <c r="Y1335" i="2"/>
  <c r="L1339" i="2"/>
  <c r="N1339" i="2" s="1"/>
  <c r="K1340" i="2"/>
  <c r="J1340" i="2"/>
  <c r="Z1335" i="2"/>
  <c r="AA1335" i="2"/>
  <c r="M1338" i="2"/>
  <c r="N1338" i="2"/>
  <c r="AL1333" i="2"/>
  <c r="T1337" i="2"/>
  <c r="O1337" i="2"/>
  <c r="P1337" i="2" s="1"/>
  <c r="Q1337" i="2" s="1"/>
  <c r="R1337" i="2" s="1"/>
  <c r="S1337" i="2" s="1"/>
  <c r="U1337" i="2" s="1"/>
  <c r="V1337" i="2" s="1"/>
  <c r="AY1329" i="2"/>
  <c r="AU1329" i="2"/>
  <c r="AW1329" i="2" s="1"/>
  <c r="AL1332" i="2"/>
  <c r="AM1331" i="2"/>
  <c r="AZ1331" i="2"/>
  <c r="AN1331" i="2"/>
  <c r="B1341" i="2"/>
  <c r="C1341" i="2" s="1"/>
  <c r="D1341" i="2" s="1"/>
  <c r="E1341" i="2" s="1"/>
  <c r="F1341" i="2" s="1"/>
  <c r="G1341" i="2" s="1"/>
  <c r="H1341" i="2" s="1"/>
  <c r="I1341" i="2" s="1"/>
  <c r="A1342" i="2"/>
  <c r="Z1334" i="2"/>
  <c r="AA1334" i="2"/>
  <c r="X1336" i="2"/>
  <c r="W1336" i="2"/>
  <c r="I1411" i="1"/>
  <c r="G1412" i="1"/>
  <c r="K1411" i="1"/>
  <c r="J1411" i="1"/>
  <c r="H1411" i="1"/>
  <c r="M1339" i="2" l="1"/>
  <c r="Y1336" i="2"/>
  <c r="J1341" i="2"/>
  <c r="K1341" i="2"/>
  <c r="AM1332" i="2"/>
  <c r="AZ1332" i="2"/>
  <c r="AN1332" i="2"/>
  <c r="L1340" i="2"/>
  <c r="T1338" i="2"/>
  <c r="O1338" i="2"/>
  <c r="P1338" i="2" s="1"/>
  <c r="Q1338" i="2" s="1"/>
  <c r="R1338" i="2" s="1"/>
  <c r="S1338" i="2" s="1"/>
  <c r="U1338" i="2" s="1"/>
  <c r="V1338" i="2" s="1"/>
  <c r="W1337" i="2"/>
  <c r="X1337" i="2"/>
  <c r="AZ1333" i="2"/>
  <c r="AM1333" i="2"/>
  <c r="AN1333" i="2"/>
  <c r="AG1335" i="2"/>
  <c r="AB1335" i="2"/>
  <c r="AC1335" i="2" s="1"/>
  <c r="AD1335" i="2" s="1"/>
  <c r="AE1335" i="2" s="1"/>
  <c r="AF1335" i="2" s="1"/>
  <c r="Z1336" i="2"/>
  <c r="AA1336" i="2"/>
  <c r="B1342" i="2"/>
  <c r="C1342" i="2" s="1"/>
  <c r="D1342" i="2" s="1"/>
  <c r="E1342" i="2" s="1"/>
  <c r="F1342" i="2" s="1"/>
  <c r="G1342" i="2" s="1"/>
  <c r="H1342" i="2" s="1"/>
  <c r="I1342" i="2" s="1"/>
  <c r="A1343" i="2"/>
  <c r="AO1331" i="2"/>
  <c r="AP1331" i="2" s="1"/>
  <c r="AQ1331" i="2" s="1"/>
  <c r="AR1331" i="2" s="1"/>
  <c r="AS1331" i="2" s="1"/>
  <c r="AT1331" i="2"/>
  <c r="AX1331" i="2" s="1"/>
  <c r="AG1334" i="2"/>
  <c r="AB1334" i="2"/>
  <c r="AC1334" i="2" s="1"/>
  <c r="AD1334" i="2" s="1"/>
  <c r="AE1334" i="2" s="1"/>
  <c r="AF1334" i="2" s="1"/>
  <c r="O1339" i="2"/>
  <c r="P1339" i="2" s="1"/>
  <c r="Q1339" i="2" s="1"/>
  <c r="R1339" i="2" s="1"/>
  <c r="S1339" i="2" s="1"/>
  <c r="T1339" i="2"/>
  <c r="J1412" i="1"/>
  <c r="G1413" i="1"/>
  <c r="I1412" i="1"/>
  <c r="H1412" i="1"/>
  <c r="K1412" i="1"/>
  <c r="U1339" i="2" l="1"/>
  <c r="V1339" i="2" s="1"/>
  <c r="AH1335" i="2"/>
  <c r="AI1335" i="2" s="1"/>
  <c r="AK1335" i="2" s="1"/>
  <c r="Y1337" i="2"/>
  <c r="L1341" i="2"/>
  <c r="M1341" i="2" s="1"/>
  <c r="K1342" i="2"/>
  <c r="J1342" i="2"/>
  <c r="Z1337" i="2"/>
  <c r="AA1337" i="2"/>
  <c r="M1340" i="2"/>
  <c r="N1340" i="2"/>
  <c r="AH1334" i="2"/>
  <c r="AI1334" i="2" s="1"/>
  <c r="X1339" i="2"/>
  <c r="W1339" i="2"/>
  <c r="AY1331" i="2"/>
  <c r="AU1331" i="2"/>
  <c r="AW1331" i="2" s="1"/>
  <c r="A1344" i="2"/>
  <c r="B1343" i="2"/>
  <c r="C1343" i="2" s="1"/>
  <c r="D1343" i="2" s="1"/>
  <c r="E1343" i="2" s="1"/>
  <c r="F1343" i="2" s="1"/>
  <c r="G1343" i="2" s="1"/>
  <c r="H1343" i="2" s="1"/>
  <c r="I1343" i="2" s="1"/>
  <c r="BA1335" i="2"/>
  <c r="AO1332" i="2"/>
  <c r="AP1332" i="2" s="1"/>
  <c r="AQ1332" i="2" s="1"/>
  <c r="AR1332" i="2" s="1"/>
  <c r="AS1332" i="2" s="1"/>
  <c r="AT1332" i="2"/>
  <c r="AX1332" i="2" s="1"/>
  <c r="AB1336" i="2"/>
  <c r="AC1336" i="2" s="1"/>
  <c r="AD1336" i="2" s="1"/>
  <c r="AE1336" i="2" s="1"/>
  <c r="AF1336" i="2" s="1"/>
  <c r="AG1336" i="2"/>
  <c r="AT1333" i="2"/>
  <c r="AX1333" i="2" s="1"/>
  <c r="AO1333" i="2"/>
  <c r="AP1333" i="2" s="1"/>
  <c r="AQ1333" i="2" s="1"/>
  <c r="AR1333" i="2" s="1"/>
  <c r="AS1333" i="2" s="1"/>
  <c r="W1338" i="2"/>
  <c r="X1338" i="2"/>
  <c r="J1413" i="1"/>
  <c r="H1413" i="1"/>
  <c r="G1414" i="1"/>
  <c r="I1413" i="1"/>
  <c r="K1413" i="1"/>
  <c r="N1341" i="2" l="1"/>
  <c r="Y1339" i="2"/>
  <c r="AJ1335" i="2"/>
  <c r="AL1335" i="2" s="1"/>
  <c r="J1343" i="2"/>
  <c r="K1343" i="2"/>
  <c r="Z1339" i="2"/>
  <c r="AA1339" i="2"/>
  <c r="T1340" i="2"/>
  <c r="O1340" i="2"/>
  <c r="P1340" i="2" s="1"/>
  <c r="Q1340" i="2" s="1"/>
  <c r="R1340" i="2" s="1"/>
  <c r="S1340" i="2" s="1"/>
  <c r="O1341" i="2"/>
  <c r="P1341" i="2" s="1"/>
  <c r="Q1341" i="2" s="1"/>
  <c r="R1341" i="2" s="1"/>
  <c r="S1341" i="2" s="1"/>
  <c r="T1341" i="2"/>
  <c r="L1342" i="2"/>
  <c r="AY1333" i="2"/>
  <c r="AU1333" i="2"/>
  <c r="AW1333" i="2" s="1"/>
  <c r="AK1334" i="2"/>
  <c r="BA1334" i="2"/>
  <c r="AJ1334" i="2"/>
  <c r="AG1337" i="2"/>
  <c r="AB1337" i="2"/>
  <c r="AC1337" i="2" s="1"/>
  <c r="AD1337" i="2" s="1"/>
  <c r="AE1337" i="2" s="1"/>
  <c r="AF1337" i="2" s="1"/>
  <c r="AY1332" i="2"/>
  <c r="AU1332" i="2"/>
  <c r="AW1332" i="2" s="1"/>
  <c r="B1344" i="2"/>
  <c r="C1344" i="2" s="1"/>
  <c r="D1344" i="2" s="1"/>
  <c r="E1344" i="2" s="1"/>
  <c r="F1344" i="2" s="1"/>
  <c r="G1344" i="2" s="1"/>
  <c r="H1344" i="2" s="1"/>
  <c r="I1344" i="2" s="1"/>
  <c r="A1345" i="2"/>
  <c r="Y1338" i="2"/>
  <c r="AH1336" i="2"/>
  <c r="AI1336" i="2" s="1"/>
  <c r="J1414" i="1"/>
  <c r="I1414" i="1"/>
  <c r="H1414" i="1"/>
  <c r="G1415" i="1"/>
  <c r="K1414" i="1"/>
  <c r="U1341" i="2" l="1"/>
  <c r="V1341" i="2" s="1"/>
  <c r="X1341" i="2" s="1"/>
  <c r="AH1337" i="2"/>
  <c r="AI1337" i="2" s="1"/>
  <c r="AZ1335" i="2"/>
  <c r="AM1335" i="2"/>
  <c r="AN1335" i="2"/>
  <c r="AT1335" i="2" s="1"/>
  <c r="AX1335" i="2" s="1"/>
  <c r="L1343" i="2"/>
  <c r="M1343" i="2" s="1"/>
  <c r="AL1334" i="2"/>
  <c r="AZ1334" i="2" s="1"/>
  <c r="J1344" i="2"/>
  <c r="K1344" i="2"/>
  <c r="AM1334" i="2"/>
  <c r="AN1334" i="2"/>
  <c r="M1342" i="2"/>
  <c r="N1342" i="2"/>
  <c r="U1340" i="2"/>
  <c r="V1340" i="2" s="1"/>
  <c r="Z1338" i="2"/>
  <c r="AA1338" i="2"/>
  <c r="B1345" i="2"/>
  <c r="C1345" i="2" s="1"/>
  <c r="D1345" i="2" s="1"/>
  <c r="E1345" i="2" s="1"/>
  <c r="F1345" i="2" s="1"/>
  <c r="G1345" i="2" s="1"/>
  <c r="H1345" i="2" s="1"/>
  <c r="I1345" i="2" s="1"/>
  <c r="A1346" i="2"/>
  <c r="W1341" i="2"/>
  <c r="AB1339" i="2"/>
  <c r="AC1339" i="2" s="1"/>
  <c r="AD1339" i="2" s="1"/>
  <c r="AE1339" i="2" s="1"/>
  <c r="AF1339" i="2" s="1"/>
  <c r="AG1339" i="2"/>
  <c r="BA1337" i="2"/>
  <c r="AK1337" i="2"/>
  <c r="AJ1337" i="2"/>
  <c r="AJ1336" i="2"/>
  <c r="BA1336" i="2"/>
  <c r="AK1336" i="2"/>
  <c r="H1415" i="1"/>
  <c r="J1415" i="1"/>
  <c r="I1415" i="1"/>
  <c r="G1416" i="1"/>
  <c r="K1415" i="1"/>
  <c r="AO1335" i="2" l="1"/>
  <c r="AP1335" i="2" s="1"/>
  <c r="AQ1335" i="2" s="1"/>
  <c r="AR1335" i="2" s="1"/>
  <c r="AS1335" i="2" s="1"/>
  <c r="AY1335" i="2" s="1"/>
  <c r="N1343" i="2"/>
  <c r="Y1341" i="2"/>
  <c r="AA1341" i="2" s="1"/>
  <c r="L1344" i="2"/>
  <c r="M1344" i="2" s="1"/>
  <c r="AH1339" i="2"/>
  <c r="AI1339" i="2" s="1"/>
  <c r="AK1339" i="2" s="1"/>
  <c r="AL1336" i="2"/>
  <c r="AN1336" i="2" s="1"/>
  <c r="AL1337" i="2"/>
  <c r="AZ1337" i="2" s="1"/>
  <c r="J1345" i="2"/>
  <c r="K1345" i="2"/>
  <c r="A1347" i="2"/>
  <c r="B1346" i="2"/>
  <c r="C1346" i="2" s="1"/>
  <c r="D1346" i="2" s="1"/>
  <c r="E1346" i="2" s="1"/>
  <c r="F1346" i="2" s="1"/>
  <c r="G1346" i="2" s="1"/>
  <c r="H1346" i="2" s="1"/>
  <c r="I1346" i="2" s="1"/>
  <c r="AG1338" i="2"/>
  <c r="AB1338" i="2"/>
  <c r="AC1338" i="2" s="1"/>
  <c r="AD1338" i="2" s="1"/>
  <c r="AE1338" i="2" s="1"/>
  <c r="AF1338" i="2" s="1"/>
  <c r="O1342" i="2"/>
  <c r="P1342" i="2" s="1"/>
  <c r="Q1342" i="2" s="1"/>
  <c r="R1342" i="2" s="1"/>
  <c r="S1342" i="2" s="1"/>
  <c r="T1342" i="2"/>
  <c r="Z1341" i="2"/>
  <c r="AU1335" i="2"/>
  <c r="AW1335" i="2" s="1"/>
  <c r="O1343" i="2"/>
  <c r="P1343" i="2" s="1"/>
  <c r="Q1343" i="2" s="1"/>
  <c r="R1343" i="2" s="1"/>
  <c r="S1343" i="2" s="1"/>
  <c r="T1343" i="2"/>
  <c r="W1340" i="2"/>
  <c r="X1340" i="2"/>
  <c r="AO1334" i="2"/>
  <c r="AP1334" i="2" s="1"/>
  <c r="AQ1334" i="2" s="1"/>
  <c r="AR1334" i="2" s="1"/>
  <c r="AS1334" i="2" s="1"/>
  <c r="AT1334" i="2"/>
  <c r="AX1334" i="2" s="1"/>
  <c r="J1416" i="1"/>
  <c r="K1416" i="1"/>
  <c r="G1417" i="1"/>
  <c r="I1416" i="1"/>
  <c r="H1416" i="1"/>
  <c r="AM1337" i="2" l="1"/>
  <c r="AN1337" i="2"/>
  <c r="AJ1339" i="2"/>
  <c r="AL1339" i="2" s="1"/>
  <c r="AM1339" i="2" s="1"/>
  <c r="BA1339" i="2"/>
  <c r="N1344" i="2"/>
  <c r="O1344" i="2" s="1"/>
  <c r="P1344" i="2" s="1"/>
  <c r="Q1344" i="2" s="1"/>
  <c r="R1344" i="2" s="1"/>
  <c r="S1344" i="2" s="1"/>
  <c r="AM1336" i="2"/>
  <c r="AO1336" i="2" s="1"/>
  <c r="AP1336" i="2" s="1"/>
  <c r="AQ1336" i="2" s="1"/>
  <c r="AR1336" i="2" s="1"/>
  <c r="AS1336" i="2" s="1"/>
  <c r="AH1338" i="2"/>
  <c r="AI1338" i="2" s="1"/>
  <c r="BA1338" i="2" s="1"/>
  <c r="AZ1336" i="2"/>
  <c r="Y1340" i="2"/>
  <c r="AA1340" i="2" s="1"/>
  <c r="U1342" i="2"/>
  <c r="V1342" i="2" s="1"/>
  <c r="W1342" i="2" s="1"/>
  <c r="L1345" i="2"/>
  <c r="N1345" i="2" s="1"/>
  <c r="K1346" i="2"/>
  <c r="J1346" i="2"/>
  <c r="M1345" i="2"/>
  <c r="T1344" i="2"/>
  <c r="AY1334" i="2"/>
  <c r="AU1334" i="2"/>
  <c r="AW1334" i="2" s="1"/>
  <c r="B1347" i="2"/>
  <c r="C1347" i="2" s="1"/>
  <c r="D1347" i="2" s="1"/>
  <c r="E1347" i="2" s="1"/>
  <c r="F1347" i="2" s="1"/>
  <c r="G1347" i="2" s="1"/>
  <c r="H1347" i="2" s="1"/>
  <c r="I1347" i="2" s="1"/>
  <c r="A1348" i="2"/>
  <c r="U1343" i="2"/>
  <c r="V1343" i="2" s="1"/>
  <c r="AT1337" i="2"/>
  <c r="AX1337" i="2" s="1"/>
  <c r="AO1337" i="2"/>
  <c r="AP1337" i="2" s="1"/>
  <c r="AQ1337" i="2" s="1"/>
  <c r="AR1337" i="2" s="1"/>
  <c r="AS1337" i="2" s="1"/>
  <c r="AG1341" i="2"/>
  <c r="AB1341" i="2"/>
  <c r="AC1341" i="2" s="1"/>
  <c r="AD1341" i="2" s="1"/>
  <c r="AE1341" i="2" s="1"/>
  <c r="AF1341" i="2" s="1"/>
  <c r="AH1341" i="2" s="1"/>
  <c r="AI1341" i="2" s="1"/>
  <c r="AZ1339" i="2"/>
  <c r="K1417" i="1"/>
  <c r="G1418" i="1"/>
  <c r="I1417" i="1"/>
  <c r="H1417" i="1"/>
  <c r="J1417" i="1"/>
  <c r="Z1340" i="2" l="1"/>
  <c r="U1344" i="2"/>
  <c r="V1344" i="2" s="1"/>
  <c r="AT1336" i="2"/>
  <c r="AX1336" i="2" s="1"/>
  <c r="AN1339" i="2"/>
  <c r="AK1338" i="2"/>
  <c r="AL1338" i="2" s="1"/>
  <c r="AJ1338" i="2"/>
  <c r="X1342" i="2"/>
  <c r="Y1342" i="2" s="1"/>
  <c r="K1347" i="2"/>
  <c r="J1347" i="2"/>
  <c r="AY1337" i="2"/>
  <c r="AU1337" i="2"/>
  <c r="AW1337" i="2" s="1"/>
  <c r="O1345" i="2"/>
  <c r="P1345" i="2" s="1"/>
  <c r="Q1345" i="2" s="1"/>
  <c r="R1345" i="2" s="1"/>
  <c r="S1345" i="2" s="1"/>
  <c r="U1345" i="2" s="1"/>
  <c r="V1345" i="2" s="1"/>
  <c r="T1345" i="2"/>
  <c r="AB1340" i="2"/>
  <c r="AC1340" i="2" s="1"/>
  <c r="AD1340" i="2" s="1"/>
  <c r="AE1340" i="2" s="1"/>
  <c r="AF1340" i="2" s="1"/>
  <c r="AG1340" i="2"/>
  <c r="AY1336" i="2"/>
  <c r="W1343" i="2"/>
  <c r="X1343" i="2"/>
  <c r="B1348" i="2"/>
  <c r="C1348" i="2" s="1"/>
  <c r="D1348" i="2" s="1"/>
  <c r="E1348" i="2" s="1"/>
  <c r="F1348" i="2" s="1"/>
  <c r="G1348" i="2" s="1"/>
  <c r="H1348" i="2" s="1"/>
  <c r="I1348" i="2" s="1"/>
  <c r="A1349" i="2"/>
  <c r="AK1341" i="2"/>
  <c r="BA1341" i="2"/>
  <c r="AJ1341" i="2"/>
  <c r="AO1339" i="2"/>
  <c r="AP1339" i="2" s="1"/>
  <c r="AQ1339" i="2" s="1"/>
  <c r="AR1339" i="2" s="1"/>
  <c r="AS1339" i="2" s="1"/>
  <c r="AT1339" i="2"/>
  <c r="AX1339" i="2" s="1"/>
  <c r="X1344" i="2"/>
  <c r="W1344" i="2"/>
  <c r="L1346" i="2"/>
  <c r="H1418" i="1"/>
  <c r="G1419" i="1"/>
  <c r="I1418" i="1"/>
  <c r="J1418" i="1"/>
  <c r="K1418" i="1"/>
  <c r="AU1336" i="2" l="1"/>
  <c r="AW1336" i="2" s="1"/>
  <c r="Z1342" i="2"/>
  <c r="AA1342" i="2"/>
  <c r="Y1343" i="2"/>
  <c r="AH1340" i="2"/>
  <c r="AI1340" i="2" s="1"/>
  <c r="AK1340" i="2" s="1"/>
  <c r="J1348" i="2"/>
  <c r="K1348" i="2"/>
  <c r="M1346" i="2"/>
  <c r="N1346" i="2"/>
  <c r="X1345" i="2"/>
  <c r="W1345" i="2"/>
  <c r="L1347" i="2"/>
  <c r="AY1339" i="2"/>
  <c r="AU1339" i="2"/>
  <c r="AW1339" i="2" s="1"/>
  <c r="Z1343" i="2"/>
  <c r="AA1343" i="2"/>
  <c r="AL1341" i="2"/>
  <c r="B1349" i="2"/>
  <c r="C1349" i="2" s="1"/>
  <c r="D1349" i="2" s="1"/>
  <c r="E1349" i="2" s="1"/>
  <c r="F1349" i="2" s="1"/>
  <c r="G1349" i="2" s="1"/>
  <c r="H1349" i="2" s="1"/>
  <c r="I1349" i="2" s="1"/>
  <c r="A1350" i="2"/>
  <c r="AM1338" i="2"/>
  <c r="AZ1338" i="2"/>
  <c r="AN1338" i="2"/>
  <c r="Y1344" i="2"/>
  <c r="G1420" i="1"/>
  <c r="K1419" i="1"/>
  <c r="J1419" i="1"/>
  <c r="H1419" i="1"/>
  <c r="I1419" i="1"/>
  <c r="BA1340" i="2" l="1"/>
  <c r="AB1342" i="2"/>
  <c r="AC1342" i="2" s="1"/>
  <c r="AD1342" i="2" s="1"/>
  <c r="AE1342" i="2" s="1"/>
  <c r="AF1342" i="2" s="1"/>
  <c r="AG1342" i="2"/>
  <c r="AJ1340" i="2"/>
  <c r="L1348" i="2"/>
  <c r="N1348" i="2" s="1"/>
  <c r="K1349" i="2"/>
  <c r="J1349" i="2"/>
  <c r="AB1343" i="2"/>
  <c r="AC1343" i="2" s="1"/>
  <c r="AD1343" i="2" s="1"/>
  <c r="AE1343" i="2" s="1"/>
  <c r="AF1343" i="2" s="1"/>
  <c r="AG1343" i="2"/>
  <c r="AL1340" i="2"/>
  <c r="Y1345" i="2"/>
  <c r="AZ1341" i="2"/>
  <c r="AM1341" i="2"/>
  <c r="AN1341" i="2"/>
  <c r="M1347" i="2"/>
  <c r="N1347" i="2"/>
  <c r="T1346" i="2"/>
  <c r="O1346" i="2"/>
  <c r="P1346" i="2" s="1"/>
  <c r="Q1346" i="2" s="1"/>
  <c r="R1346" i="2" s="1"/>
  <c r="S1346" i="2" s="1"/>
  <c r="Z1344" i="2"/>
  <c r="AA1344" i="2"/>
  <c r="AT1338" i="2"/>
  <c r="AX1338" i="2" s="1"/>
  <c r="AO1338" i="2"/>
  <c r="AP1338" i="2" s="1"/>
  <c r="AQ1338" i="2" s="1"/>
  <c r="AR1338" i="2" s="1"/>
  <c r="AS1338" i="2" s="1"/>
  <c r="B1350" i="2"/>
  <c r="C1350" i="2" s="1"/>
  <c r="D1350" i="2" s="1"/>
  <c r="E1350" i="2" s="1"/>
  <c r="F1350" i="2" s="1"/>
  <c r="G1350" i="2" s="1"/>
  <c r="H1350" i="2" s="1"/>
  <c r="I1350" i="2" s="1"/>
  <c r="A1351" i="2"/>
  <c r="AH1342" i="2"/>
  <c r="AI1342" i="2" s="1"/>
  <c r="I1420" i="1"/>
  <c r="H1420" i="1"/>
  <c r="G1421" i="1"/>
  <c r="K1420" i="1"/>
  <c r="J1420" i="1"/>
  <c r="M1348" i="2" l="1"/>
  <c r="U1346" i="2"/>
  <c r="V1346" i="2" s="1"/>
  <c r="AH1343" i="2"/>
  <c r="AI1343" i="2" s="1"/>
  <c r="AK1343" i="2" s="1"/>
  <c r="AK1342" i="2"/>
  <c r="AJ1342" i="2"/>
  <c r="BA1342" i="2"/>
  <c r="X1346" i="2"/>
  <c r="W1346" i="2"/>
  <c r="AZ1340" i="2"/>
  <c r="AM1340" i="2"/>
  <c r="AN1340" i="2"/>
  <c r="A1352" i="2"/>
  <c r="B1351" i="2"/>
  <c r="C1351" i="2" s="1"/>
  <c r="D1351" i="2" s="1"/>
  <c r="E1351" i="2" s="1"/>
  <c r="F1351" i="2" s="1"/>
  <c r="G1351" i="2" s="1"/>
  <c r="H1351" i="2" s="1"/>
  <c r="I1351" i="2" s="1"/>
  <c r="O1348" i="2"/>
  <c r="P1348" i="2" s="1"/>
  <c r="Q1348" i="2" s="1"/>
  <c r="R1348" i="2" s="1"/>
  <c r="S1348" i="2" s="1"/>
  <c r="T1348" i="2"/>
  <c r="O1347" i="2"/>
  <c r="P1347" i="2" s="1"/>
  <c r="Q1347" i="2" s="1"/>
  <c r="R1347" i="2" s="1"/>
  <c r="S1347" i="2" s="1"/>
  <c r="T1347" i="2"/>
  <c r="Z1345" i="2"/>
  <c r="AA1345" i="2"/>
  <c r="AY1338" i="2"/>
  <c r="AU1338" i="2"/>
  <c r="AW1338" i="2" s="1"/>
  <c r="AJ1343" i="2"/>
  <c r="K1350" i="2"/>
  <c r="J1350" i="2"/>
  <c r="AG1344" i="2"/>
  <c r="AB1344" i="2"/>
  <c r="AC1344" i="2" s="1"/>
  <c r="AD1344" i="2" s="1"/>
  <c r="AE1344" i="2" s="1"/>
  <c r="AF1344" i="2" s="1"/>
  <c r="AH1344" i="2" s="1"/>
  <c r="AI1344" i="2" s="1"/>
  <c r="AT1341" i="2"/>
  <c r="AX1341" i="2" s="1"/>
  <c r="AO1341" i="2"/>
  <c r="AP1341" i="2" s="1"/>
  <c r="AQ1341" i="2" s="1"/>
  <c r="AR1341" i="2" s="1"/>
  <c r="AS1341" i="2" s="1"/>
  <c r="L1349" i="2"/>
  <c r="K1421" i="1"/>
  <c r="H1421" i="1"/>
  <c r="I1421" i="1"/>
  <c r="G1422" i="1"/>
  <c r="J1421" i="1"/>
  <c r="BA1343" i="2" l="1"/>
  <c r="Y1346" i="2"/>
  <c r="U1348" i="2"/>
  <c r="V1348" i="2" s="1"/>
  <c r="J1351" i="2"/>
  <c r="K1351" i="2"/>
  <c r="B1352" i="2"/>
  <c r="C1352" i="2" s="1"/>
  <c r="D1352" i="2" s="1"/>
  <c r="E1352" i="2" s="1"/>
  <c r="F1352" i="2" s="1"/>
  <c r="G1352" i="2" s="1"/>
  <c r="H1352" i="2" s="1"/>
  <c r="I1352" i="2" s="1"/>
  <c r="A1353" i="2"/>
  <c r="AY1341" i="2"/>
  <c r="AU1341" i="2"/>
  <c r="AW1341" i="2" s="1"/>
  <c r="AB1345" i="2"/>
  <c r="AC1345" i="2" s="1"/>
  <c r="AD1345" i="2" s="1"/>
  <c r="AE1345" i="2" s="1"/>
  <c r="AF1345" i="2" s="1"/>
  <c r="AG1345" i="2"/>
  <c r="X1348" i="2"/>
  <c r="W1348" i="2"/>
  <c r="M1349" i="2"/>
  <c r="N1349" i="2"/>
  <c r="AO1340" i="2"/>
  <c r="AP1340" i="2" s="1"/>
  <c r="AQ1340" i="2" s="1"/>
  <c r="AR1340" i="2" s="1"/>
  <c r="AS1340" i="2" s="1"/>
  <c r="AT1340" i="2"/>
  <c r="AX1340" i="2" s="1"/>
  <c r="AL1342" i="2"/>
  <c r="Z1346" i="2"/>
  <c r="AA1346" i="2"/>
  <c r="AJ1344" i="2"/>
  <c r="AK1344" i="2"/>
  <c r="BA1344" i="2"/>
  <c r="L1350" i="2"/>
  <c r="AL1343" i="2"/>
  <c r="U1347" i="2"/>
  <c r="V1347" i="2" s="1"/>
  <c r="K1422" i="1"/>
  <c r="G1423" i="1"/>
  <c r="J1422" i="1"/>
  <c r="I1422" i="1"/>
  <c r="H1422" i="1"/>
  <c r="AH1345" i="2" l="1"/>
  <c r="AI1345" i="2" s="1"/>
  <c r="L1351" i="2"/>
  <c r="AL1344" i="2"/>
  <c r="AM1344" i="2" s="1"/>
  <c r="AY1340" i="2"/>
  <c r="AU1340" i="2"/>
  <c r="AW1340" i="2" s="1"/>
  <c r="B1353" i="2"/>
  <c r="C1353" i="2" s="1"/>
  <c r="D1353" i="2" s="1"/>
  <c r="E1353" i="2" s="1"/>
  <c r="F1353" i="2" s="1"/>
  <c r="G1353" i="2" s="1"/>
  <c r="H1353" i="2" s="1"/>
  <c r="I1353" i="2" s="1"/>
  <c r="A1354" i="2"/>
  <c r="AZ1343" i="2"/>
  <c r="AM1343" i="2"/>
  <c r="AN1343" i="2"/>
  <c r="J1352" i="2"/>
  <c r="K1352" i="2"/>
  <c r="AJ1345" i="2"/>
  <c r="AK1345" i="2"/>
  <c r="BA1345" i="2"/>
  <c r="Y1348" i="2"/>
  <c r="M1350" i="2"/>
  <c r="N1350" i="2"/>
  <c r="M1351" i="2"/>
  <c r="N1351" i="2"/>
  <c r="W1347" i="2"/>
  <c r="X1347" i="2"/>
  <c r="AM1342" i="2"/>
  <c r="AZ1342" i="2"/>
  <c r="AN1342" i="2"/>
  <c r="O1349" i="2"/>
  <c r="P1349" i="2" s="1"/>
  <c r="Q1349" i="2" s="1"/>
  <c r="R1349" i="2" s="1"/>
  <c r="S1349" i="2" s="1"/>
  <c r="U1349" i="2" s="1"/>
  <c r="V1349" i="2" s="1"/>
  <c r="T1349" i="2"/>
  <c r="AB1346" i="2"/>
  <c r="AC1346" i="2" s="1"/>
  <c r="AD1346" i="2" s="1"/>
  <c r="AE1346" i="2" s="1"/>
  <c r="AF1346" i="2" s="1"/>
  <c r="AG1346" i="2"/>
  <c r="I1423" i="1"/>
  <c r="K1423" i="1"/>
  <c r="H1423" i="1"/>
  <c r="J1423" i="1"/>
  <c r="G1424" i="1"/>
  <c r="AN1344" i="2" l="1"/>
  <c r="AZ1344" i="2"/>
  <c r="Y1347" i="2"/>
  <c r="AA1347" i="2" s="1"/>
  <c r="AL1345" i="2"/>
  <c r="J1353" i="2"/>
  <c r="K1353" i="2"/>
  <c r="W1349" i="2"/>
  <c r="X1349" i="2"/>
  <c r="AM1345" i="2"/>
  <c r="AZ1345" i="2"/>
  <c r="AN1345" i="2"/>
  <c r="AT1343" i="2"/>
  <c r="AX1343" i="2" s="1"/>
  <c r="AO1343" i="2"/>
  <c r="AP1343" i="2" s="1"/>
  <c r="AQ1343" i="2" s="1"/>
  <c r="AR1343" i="2" s="1"/>
  <c r="AS1343" i="2" s="1"/>
  <c r="AO1342" i="2"/>
  <c r="AP1342" i="2" s="1"/>
  <c r="AQ1342" i="2" s="1"/>
  <c r="AR1342" i="2" s="1"/>
  <c r="AS1342" i="2" s="1"/>
  <c r="AT1342" i="2"/>
  <c r="AX1342" i="2" s="1"/>
  <c r="Z1347" i="2"/>
  <c r="Z1348" i="2"/>
  <c r="AA1348" i="2"/>
  <c r="AT1344" i="2"/>
  <c r="AX1344" i="2" s="1"/>
  <c r="AO1344" i="2"/>
  <c r="AP1344" i="2" s="1"/>
  <c r="AQ1344" i="2" s="1"/>
  <c r="AR1344" i="2" s="1"/>
  <c r="AS1344" i="2" s="1"/>
  <c r="T1350" i="2"/>
  <c r="O1350" i="2"/>
  <c r="P1350" i="2" s="1"/>
  <c r="Q1350" i="2" s="1"/>
  <c r="R1350" i="2" s="1"/>
  <c r="S1350" i="2" s="1"/>
  <c r="T1351" i="2"/>
  <c r="O1351" i="2"/>
  <c r="P1351" i="2" s="1"/>
  <c r="Q1351" i="2" s="1"/>
  <c r="R1351" i="2" s="1"/>
  <c r="S1351" i="2" s="1"/>
  <c r="U1351" i="2" s="1"/>
  <c r="V1351" i="2" s="1"/>
  <c r="B1354" i="2"/>
  <c r="C1354" i="2" s="1"/>
  <c r="D1354" i="2" s="1"/>
  <c r="E1354" i="2" s="1"/>
  <c r="F1354" i="2" s="1"/>
  <c r="G1354" i="2" s="1"/>
  <c r="H1354" i="2" s="1"/>
  <c r="I1354" i="2" s="1"/>
  <c r="A1355" i="2"/>
  <c r="AH1346" i="2"/>
  <c r="AI1346" i="2" s="1"/>
  <c r="L1352" i="2"/>
  <c r="J1424" i="1"/>
  <c r="K1424" i="1"/>
  <c r="H1424" i="1"/>
  <c r="G1425" i="1"/>
  <c r="I1424" i="1"/>
  <c r="Y1349" i="2" l="1"/>
  <c r="L1353" i="2"/>
  <c r="M1353" i="2" s="1"/>
  <c r="K1354" i="2"/>
  <c r="J1354" i="2"/>
  <c r="X1351" i="2"/>
  <c r="W1351" i="2"/>
  <c r="AY1343" i="2"/>
  <c r="AU1343" i="2"/>
  <c r="AW1343" i="2" s="1"/>
  <c r="AO1345" i="2"/>
  <c r="AP1345" i="2" s="1"/>
  <c r="AQ1345" i="2" s="1"/>
  <c r="AR1345" i="2" s="1"/>
  <c r="AS1345" i="2" s="1"/>
  <c r="AT1345" i="2"/>
  <c r="AX1345" i="2" s="1"/>
  <c r="AY1342" i="2"/>
  <c r="AU1342" i="2"/>
  <c r="AW1342" i="2" s="1"/>
  <c r="Z1349" i="2"/>
  <c r="AA1349" i="2"/>
  <c r="U1350" i="2"/>
  <c r="V1350" i="2" s="1"/>
  <c r="AY1344" i="2"/>
  <c r="AU1344" i="2"/>
  <c r="AW1344" i="2" s="1"/>
  <c r="N1353" i="2"/>
  <c r="AB1348" i="2"/>
  <c r="AC1348" i="2" s="1"/>
  <c r="AD1348" i="2" s="1"/>
  <c r="AE1348" i="2" s="1"/>
  <c r="AF1348" i="2" s="1"/>
  <c r="AH1348" i="2" s="1"/>
  <c r="AI1348" i="2" s="1"/>
  <c r="AG1348" i="2"/>
  <c r="AJ1346" i="2"/>
  <c r="AK1346" i="2"/>
  <c r="BA1346" i="2"/>
  <c r="A1356" i="2"/>
  <c r="B1355" i="2"/>
  <c r="C1355" i="2" s="1"/>
  <c r="D1355" i="2" s="1"/>
  <c r="E1355" i="2" s="1"/>
  <c r="F1355" i="2" s="1"/>
  <c r="G1355" i="2" s="1"/>
  <c r="H1355" i="2" s="1"/>
  <c r="I1355" i="2" s="1"/>
  <c r="M1352" i="2"/>
  <c r="N1352" i="2"/>
  <c r="AB1347" i="2"/>
  <c r="AC1347" i="2" s="1"/>
  <c r="AD1347" i="2" s="1"/>
  <c r="AE1347" i="2" s="1"/>
  <c r="AF1347" i="2" s="1"/>
  <c r="AG1347" i="2"/>
  <c r="J1425" i="1"/>
  <c r="H1425" i="1"/>
  <c r="G1426" i="1"/>
  <c r="K1425" i="1"/>
  <c r="I1425" i="1"/>
  <c r="AH1347" i="2" l="1"/>
  <c r="AI1347" i="2" s="1"/>
  <c r="J1355" i="2"/>
  <c r="K1355" i="2"/>
  <c r="BA1347" i="2"/>
  <c r="AJ1347" i="2"/>
  <c r="AK1347" i="2"/>
  <c r="AJ1348" i="2"/>
  <c r="BA1348" i="2"/>
  <c r="AK1348" i="2"/>
  <c r="L1354" i="2"/>
  <c r="X1350" i="2"/>
  <c r="W1350" i="2"/>
  <c r="A1357" i="2"/>
  <c r="B1356" i="2"/>
  <c r="C1356" i="2" s="1"/>
  <c r="D1356" i="2" s="1"/>
  <c r="E1356" i="2" s="1"/>
  <c r="F1356" i="2" s="1"/>
  <c r="G1356" i="2" s="1"/>
  <c r="H1356" i="2" s="1"/>
  <c r="I1356" i="2" s="1"/>
  <c r="AG1349" i="2"/>
  <c r="AB1349" i="2"/>
  <c r="AC1349" i="2" s="1"/>
  <c r="AD1349" i="2" s="1"/>
  <c r="AE1349" i="2" s="1"/>
  <c r="AF1349" i="2" s="1"/>
  <c r="AY1345" i="2"/>
  <c r="AU1345" i="2"/>
  <c r="AW1345" i="2" s="1"/>
  <c r="O1352" i="2"/>
  <c r="P1352" i="2" s="1"/>
  <c r="Q1352" i="2" s="1"/>
  <c r="R1352" i="2" s="1"/>
  <c r="S1352" i="2" s="1"/>
  <c r="U1352" i="2" s="1"/>
  <c r="V1352" i="2" s="1"/>
  <c r="T1352" i="2"/>
  <c r="T1353" i="2"/>
  <c r="O1353" i="2"/>
  <c r="P1353" i="2" s="1"/>
  <c r="Q1353" i="2" s="1"/>
  <c r="R1353" i="2" s="1"/>
  <c r="S1353" i="2" s="1"/>
  <c r="U1353" i="2" s="1"/>
  <c r="V1353" i="2" s="1"/>
  <c r="AL1346" i="2"/>
  <c r="Y1351" i="2"/>
  <c r="G1427" i="1"/>
  <c r="J1426" i="1"/>
  <c r="H1426" i="1"/>
  <c r="I1426" i="1"/>
  <c r="K1426" i="1"/>
  <c r="AL1348" i="2" l="1"/>
  <c r="L1355" i="2"/>
  <c r="J1356" i="2"/>
  <c r="K1356" i="2"/>
  <c r="W1352" i="2"/>
  <c r="X1352" i="2"/>
  <c r="M1354" i="2"/>
  <c r="N1354" i="2"/>
  <c r="AM1348" i="2"/>
  <c r="AZ1348" i="2"/>
  <c r="AN1348" i="2"/>
  <c r="AH1349" i="2"/>
  <c r="AI1349" i="2" s="1"/>
  <c r="M1355" i="2"/>
  <c r="N1355" i="2"/>
  <c r="Z1351" i="2"/>
  <c r="AA1351" i="2"/>
  <c r="Y1350" i="2"/>
  <c r="AZ1346" i="2"/>
  <c r="AM1346" i="2"/>
  <c r="AN1346" i="2"/>
  <c r="X1353" i="2"/>
  <c r="W1353" i="2"/>
  <c r="A1358" i="2"/>
  <c r="B1357" i="2"/>
  <c r="C1357" i="2" s="1"/>
  <c r="D1357" i="2" s="1"/>
  <c r="E1357" i="2" s="1"/>
  <c r="F1357" i="2" s="1"/>
  <c r="G1357" i="2" s="1"/>
  <c r="H1357" i="2" s="1"/>
  <c r="I1357" i="2" s="1"/>
  <c r="AL1347" i="2"/>
  <c r="G1428" i="1"/>
  <c r="I1427" i="1"/>
  <c r="H1427" i="1"/>
  <c r="J1427" i="1"/>
  <c r="K1427" i="1"/>
  <c r="L1356" i="2" l="1"/>
  <c r="Y1352" i="2"/>
  <c r="AO1346" i="2"/>
  <c r="AP1346" i="2" s="1"/>
  <c r="AQ1346" i="2" s="1"/>
  <c r="AR1346" i="2" s="1"/>
  <c r="AS1346" i="2" s="1"/>
  <c r="AT1346" i="2"/>
  <c r="AX1346" i="2" s="1"/>
  <c r="T1354" i="2"/>
  <c r="O1354" i="2"/>
  <c r="P1354" i="2" s="1"/>
  <c r="Q1354" i="2" s="1"/>
  <c r="R1354" i="2" s="1"/>
  <c r="S1354" i="2" s="1"/>
  <c r="U1354" i="2" s="1"/>
  <c r="V1354" i="2" s="1"/>
  <c r="B1358" i="2"/>
  <c r="C1358" i="2" s="1"/>
  <c r="D1358" i="2" s="1"/>
  <c r="E1358" i="2" s="1"/>
  <c r="F1358" i="2" s="1"/>
  <c r="G1358" i="2" s="1"/>
  <c r="H1358" i="2" s="1"/>
  <c r="I1358" i="2" s="1"/>
  <c r="A1359" i="2"/>
  <c r="AK1349" i="2"/>
  <c r="BA1349" i="2"/>
  <c r="AJ1349" i="2"/>
  <c r="M1356" i="2"/>
  <c r="N1356" i="2"/>
  <c r="AM1347" i="2"/>
  <c r="AZ1347" i="2"/>
  <c r="AN1347" i="2"/>
  <c r="Z1350" i="2"/>
  <c r="AA1350" i="2"/>
  <c r="T1355" i="2"/>
  <c r="O1355" i="2"/>
  <c r="P1355" i="2" s="1"/>
  <c r="Q1355" i="2" s="1"/>
  <c r="R1355" i="2" s="1"/>
  <c r="S1355" i="2" s="1"/>
  <c r="U1355" i="2" s="1"/>
  <c r="V1355" i="2" s="1"/>
  <c r="AT1348" i="2"/>
  <c r="AX1348" i="2" s="1"/>
  <c r="AO1348" i="2"/>
  <c r="AP1348" i="2" s="1"/>
  <c r="AQ1348" i="2" s="1"/>
  <c r="AR1348" i="2" s="1"/>
  <c r="AS1348" i="2" s="1"/>
  <c r="Z1352" i="2"/>
  <c r="AA1352" i="2"/>
  <c r="J1357" i="2"/>
  <c r="K1357" i="2"/>
  <c r="AG1351" i="2"/>
  <c r="AB1351" i="2"/>
  <c r="AC1351" i="2" s="1"/>
  <c r="AD1351" i="2" s="1"/>
  <c r="AE1351" i="2" s="1"/>
  <c r="AF1351" i="2" s="1"/>
  <c r="AH1351" i="2" s="1"/>
  <c r="AI1351" i="2" s="1"/>
  <c r="Y1353" i="2"/>
  <c r="H1428" i="1"/>
  <c r="K1428" i="1"/>
  <c r="I1428" i="1"/>
  <c r="G1429" i="1"/>
  <c r="J1428" i="1"/>
  <c r="AL1349" i="2" l="1"/>
  <c r="K1358" i="2"/>
  <c r="J1358" i="2"/>
  <c r="AK1351" i="2"/>
  <c r="AJ1351" i="2"/>
  <c r="BA1351" i="2"/>
  <c r="AY1346" i="2"/>
  <c r="AU1346" i="2"/>
  <c r="AW1346" i="2" s="1"/>
  <c r="Z1353" i="2"/>
  <c r="AA1353" i="2"/>
  <c r="AB1350" i="2"/>
  <c r="AC1350" i="2" s="1"/>
  <c r="AD1350" i="2" s="1"/>
  <c r="AE1350" i="2" s="1"/>
  <c r="AF1350" i="2" s="1"/>
  <c r="AH1350" i="2" s="1"/>
  <c r="AI1350" i="2" s="1"/>
  <c r="AG1350" i="2"/>
  <c r="A1360" i="2"/>
  <c r="B1359" i="2"/>
  <c r="C1359" i="2" s="1"/>
  <c r="D1359" i="2" s="1"/>
  <c r="E1359" i="2" s="1"/>
  <c r="F1359" i="2" s="1"/>
  <c r="G1359" i="2" s="1"/>
  <c r="H1359" i="2" s="1"/>
  <c r="I1359" i="2" s="1"/>
  <c r="L1357" i="2"/>
  <c r="AY1348" i="2"/>
  <c r="AU1348" i="2"/>
  <c r="AW1348" i="2" s="1"/>
  <c r="AO1347" i="2"/>
  <c r="AP1347" i="2" s="1"/>
  <c r="AQ1347" i="2" s="1"/>
  <c r="AR1347" i="2" s="1"/>
  <c r="AS1347" i="2" s="1"/>
  <c r="AT1347" i="2"/>
  <c r="AX1347" i="2" s="1"/>
  <c r="X1355" i="2"/>
  <c r="W1355" i="2"/>
  <c r="O1356" i="2"/>
  <c r="P1356" i="2" s="1"/>
  <c r="Q1356" i="2" s="1"/>
  <c r="R1356" i="2" s="1"/>
  <c r="S1356" i="2" s="1"/>
  <c r="U1356" i="2" s="1"/>
  <c r="V1356" i="2" s="1"/>
  <c r="T1356" i="2"/>
  <c r="AG1352" i="2"/>
  <c r="AB1352" i="2"/>
  <c r="AC1352" i="2" s="1"/>
  <c r="AD1352" i="2" s="1"/>
  <c r="AE1352" i="2" s="1"/>
  <c r="AF1352" i="2" s="1"/>
  <c r="AH1352" i="2" s="1"/>
  <c r="AI1352" i="2" s="1"/>
  <c r="AZ1349" i="2"/>
  <c r="AM1349" i="2"/>
  <c r="AN1349" i="2"/>
  <c r="X1354" i="2"/>
  <c r="W1354" i="2"/>
  <c r="H1429" i="1"/>
  <c r="K1429" i="1"/>
  <c r="J1429" i="1"/>
  <c r="G1430" i="1"/>
  <c r="I1429" i="1"/>
  <c r="Y1354" i="2" l="1"/>
  <c r="K1359" i="2"/>
  <c r="J1359" i="2"/>
  <c r="X1356" i="2"/>
  <c r="W1356" i="2"/>
  <c r="AO1349" i="2"/>
  <c r="AP1349" i="2" s="1"/>
  <c r="AQ1349" i="2" s="1"/>
  <c r="AR1349" i="2" s="1"/>
  <c r="AS1349" i="2" s="1"/>
  <c r="AT1349" i="2"/>
  <c r="AX1349" i="2" s="1"/>
  <c r="M1357" i="2"/>
  <c r="N1357" i="2"/>
  <c r="AK1350" i="2"/>
  <c r="BA1350" i="2"/>
  <c r="AJ1350" i="2"/>
  <c r="L1358" i="2"/>
  <c r="AY1347" i="2"/>
  <c r="AU1347" i="2"/>
  <c r="AW1347" i="2" s="1"/>
  <c r="A1361" i="2"/>
  <c r="B1360" i="2"/>
  <c r="C1360" i="2" s="1"/>
  <c r="D1360" i="2" s="1"/>
  <c r="E1360" i="2" s="1"/>
  <c r="F1360" i="2" s="1"/>
  <c r="G1360" i="2" s="1"/>
  <c r="H1360" i="2" s="1"/>
  <c r="I1360" i="2" s="1"/>
  <c r="Z1354" i="2"/>
  <c r="AA1354" i="2"/>
  <c r="AK1352" i="2"/>
  <c r="BA1352" i="2"/>
  <c r="AJ1352" i="2"/>
  <c r="AG1353" i="2"/>
  <c r="AB1353" i="2"/>
  <c r="AC1353" i="2" s="1"/>
  <c r="AD1353" i="2" s="1"/>
  <c r="AE1353" i="2" s="1"/>
  <c r="AF1353" i="2" s="1"/>
  <c r="Y1355" i="2"/>
  <c r="AL1351" i="2"/>
  <c r="I1430" i="1"/>
  <c r="H1430" i="1"/>
  <c r="G1431" i="1"/>
  <c r="J1430" i="1"/>
  <c r="K1430" i="1"/>
  <c r="AL1352" i="2" l="1"/>
  <c r="Y1356" i="2"/>
  <c r="AY1349" i="2"/>
  <c r="AU1349" i="2"/>
  <c r="AW1349" i="2" s="1"/>
  <c r="AH1353" i="2"/>
  <c r="AI1353" i="2" s="1"/>
  <c r="L1359" i="2"/>
  <c r="Z1355" i="2"/>
  <c r="AA1355" i="2"/>
  <c r="B1361" i="2"/>
  <c r="C1361" i="2" s="1"/>
  <c r="D1361" i="2" s="1"/>
  <c r="E1361" i="2" s="1"/>
  <c r="F1361" i="2" s="1"/>
  <c r="G1361" i="2" s="1"/>
  <c r="H1361" i="2" s="1"/>
  <c r="I1361" i="2" s="1"/>
  <c r="A1362" i="2"/>
  <c r="T1357" i="2"/>
  <c r="O1357" i="2"/>
  <c r="P1357" i="2" s="1"/>
  <c r="Q1357" i="2" s="1"/>
  <c r="R1357" i="2" s="1"/>
  <c r="S1357" i="2" s="1"/>
  <c r="AL1350" i="2"/>
  <c r="J1360" i="2"/>
  <c r="K1360" i="2"/>
  <c r="AZ1351" i="2"/>
  <c r="AM1351" i="2"/>
  <c r="AN1351" i="2"/>
  <c r="AM1352" i="2"/>
  <c r="AZ1352" i="2"/>
  <c r="AN1352" i="2"/>
  <c r="AG1354" i="2"/>
  <c r="AB1354" i="2"/>
  <c r="AC1354" i="2" s="1"/>
  <c r="AD1354" i="2" s="1"/>
  <c r="AE1354" i="2" s="1"/>
  <c r="AF1354" i="2" s="1"/>
  <c r="AH1354" i="2" s="1"/>
  <c r="AI1354" i="2" s="1"/>
  <c r="M1358" i="2"/>
  <c r="N1358" i="2"/>
  <c r="Z1356" i="2"/>
  <c r="AA1356" i="2"/>
  <c r="I1431" i="1"/>
  <c r="J1431" i="1"/>
  <c r="G1432" i="1"/>
  <c r="H1431" i="1"/>
  <c r="K1431" i="1"/>
  <c r="K1361" i="2" l="1"/>
  <c r="J1361" i="2"/>
  <c r="T1358" i="2"/>
  <c r="O1358" i="2"/>
  <c r="P1358" i="2" s="1"/>
  <c r="Q1358" i="2" s="1"/>
  <c r="R1358" i="2" s="1"/>
  <c r="S1358" i="2" s="1"/>
  <c r="U1358" i="2" s="1"/>
  <c r="V1358" i="2" s="1"/>
  <c r="U1357" i="2"/>
  <c r="V1357" i="2" s="1"/>
  <c r="AJ1354" i="2"/>
  <c r="BA1354" i="2"/>
  <c r="AK1354" i="2"/>
  <c r="B1362" i="2"/>
  <c r="C1362" i="2" s="1"/>
  <c r="D1362" i="2" s="1"/>
  <c r="E1362" i="2" s="1"/>
  <c r="F1362" i="2" s="1"/>
  <c r="G1362" i="2" s="1"/>
  <c r="H1362" i="2" s="1"/>
  <c r="I1362" i="2" s="1"/>
  <c r="A1363" i="2"/>
  <c r="AO1351" i="2"/>
  <c r="AP1351" i="2" s="1"/>
  <c r="AQ1351" i="2" s="1"/>
  <c r="AR1351" i="2" s="1"/>
  <c r="AS1351" i="2" s="1"/>
  <c r="AT1351" i="2"/>
  <c r="AX1351" i="2" s="1"/>
  <c r="AM1350" i="2"/>
  <c r="AZ1350" i="2"/>
  <c r="AN1350" i="2"/>
  <c r="AK1353" i="2"/>
  <c r="AJ1353" i="2"/>
  <c r="BA1353" i="2"/>
  <c r="AO1352" i="2"/>
  <c r="AP1352" i="2" s="1"/>
  <c r="AQ1352" i="2" s="1"/>
  <c r="AR1352" i="2" s="1"/>
  <c r="AS1352" i="2" s="1"/>
  <c r="AT1352" i="2"/>
  <c r="AX1352" i="2" s="1"/>
  <c r="AB1355" i="2"/>
  <c r="AC1355" i="2" s="1"/>
  <c r="AD1355" i="2" s="1"/>
  <c r="AE1355" i="2" s="1"/>
  <c r="AF1355" i="2" s="1"/>
  <c r="AG1355" i="2"/>
  <c r="AG1356" i="2"/>
  <c r="AB1356" i="2"/>
  <c r="AC1356" i="2" s="1"/>
  <c r="AD1356" i="2" s="1"/>
  <c r="AE1356" i="2" s="1"/>
  <c r="AF1356" i="2" s="1"/>
  <c r="AH1356" i="2" s="1"/>
  <c r="AI1356" i="2" s="1"/>
  <c r="M1359" i="2"/>
  <c r="N1359" i="2"/>
  <c r="L1360" i="2"/>
  <c r="H1432" i="1"/>
  <c r="I1432" i="1"/>
  <c r="G1433" i="1"/>
  <c r="K1432" i="1"/>
  <c r="J1432" i="1"/>
  <c r="AH1355" i="2" l="1"/>
  <c r="AI1355" i="2" s="1"/>
  <c r="AL1353" i="2"/>
  <c r="J1362" i="2"/>
  <c r="K1362" i="2"/>
  <c r="BA1355" i="2"/>
  <c r="AK1355" i="2"/>
  <c r="AJ1355" i="2"/>
  <c r="AT1350" i="2"/>
  <c r="AX1350" i="2" s="1"/>
  <c r="AO1350" i="2"/>
  <c r="AP1350" i="2" s="1"/>
  <c r="AQ1350" i="2" s="1"/>
  <c r="AR1350" i="2" s="1"/>
  <c r="AS1350" i="2" s="1"/>
  <c r="W1357" i="2"/>
  <c r="X1357" i="2"/>
  <c r="A1364" i="2"/>
  <c r="B1363" i="2"/>
  <c r="C1363" i="2" s="1"/>
  <c r="D1363" i="2" s="1"/>
  <c r="E1363" i="2" s="1"/>
  <c r="F1363" i="2" s="1"/>
  <c r="G1363" i="2" s="1"/>
  <c r="H1363" i="2" s="1"/>
  <c r="I1363" i="2" s="1"/>
  <c r="AL1354" i="2"/>
  <c r="L1361" i="2"/>
  <c r="O1359" i="2"/>
  <c r="P1359" i="2" s="1"/>
  <c r="Q1359" i="2" s="1"/>
  <c r="R1359" i="2" s="1"/>
  <c r="S1359" i="2" s="1"/>
  <c r="U1359" i="2" s="1"/>
  <c r="V1359" i="2" s="1"/>
  <c r="T1359" i="2"/>
  <c r="AZ1353" i="2"/>
  <c r="AM1353" i="2"/>
  <c r="AN1353" i="2"/>
  <c r="M1360" i="2"/>
  <c r="N1360" i="2"/>
  <c r="AY1352" i="2"/>
  <c r="AU1352" i="2"/>
  <c r="AW1352" i="2" s="1"/>
  <c r="AY1351" i="2"/>
  <c r="AU1351" i="2"/>
  <c r="AW1351" i="2" s="1"/>
  <c r="AK1356" i="2"/>
  <c r="AJ1356" i="2"/>
  <c r="BA1356" i="2"/>
  <c r="W1358" i="2"/>
  <c r="X1358" i="2"/>
  <c r="H1433" i="1"/>
  <c r="G1434" i="1"/>
  <c r="J1433" i="1"/>
  <c r="I1433" i="1"/>
  <c r="K1433" i="1"/>
  <c r="AL1355" i="2" l="1"/>
  <c r="L1362" i="2"/>
  <c r="J1363" i="2"/>
  <c r="K1363" i="2"/>
  <c r="AZ1355" i="2"/>
  <c r="AM1355" i="2"/>
  <c r="AN1355" i="2"/>
  <c r="X1359" i="2"/>
  <c r="W1359" i="2"/>
  <c r="A1365" i="2"/>
  <c r="B1364" i="2"/>
  <c r="C1364" i="2" s="1"/>
  <c r="D1364" i="2" s="1"/>
  <c r="E1364" i="2" s="1"/>
  <c r="F1364" i="2" s="1"/>
  <c r="G1364" i="2" s="1"/>
  <c r="H1364" i="2" s="1"/>
  <c r="I1364" i="2" s="1"/>
  <c r="M1361" i="2"/>
  <c r="N1361" i="2"/>
  <c r="M1362" i="2"/>
  <c r="N1362" i="2"/>
  <c r="O1360" i="2"/>
  <c r="P1360" i="2" s="1"/>
  <c r="Q1360" i="2" s="1"/>
  <c r="R1360" i="2" s="1"/>
  <c r="S1360" i="2" s="1"/>
  <c r="U1360" i="2" s="1"/>
  <c r="V1360" i="2" s="1"/>
  <c r="T1360" i="2"/>
  <c r="AY1350" i="2"/>
  <c r="AU1350" i="2"/>
  <c r="AW1350" i="2" s="1"/>
  <c r="AO1353" i="2"/>
  <c r="AP1353" i="2" s="1"/>
  <c r="AQ1353" i="2" s="1"/>
  <c r="AR1353" i="2" s="1"/>
  <c r="AS1353" i="2" s="1"/>
  <c r="AT1353" i="2"/>
  <c r="AX1353" i="2" s="1"/>
  <c r="AZ1354" i="2"/>
  <c r="AM1354" i="2"/>
  <c r="AN1354" i="2"/>
  <c r="AL1356" i="2"/>
  <c r="Y1358" i="2"/>
  <c r="Y1357" i="2"/>
  <c r="H1434" i="1"/>
  <c r="I1434" i="1"/>
  <c r="J1434" i="1"/>
  <c r="K1434" i="1"/>
  <c r="G1435" i="1"/>
  <c r="Y1359" i="2" l="1"/>
  <c r="L1363" i="2"/>
  <c r="M1363" i="2" s="1"/>
  <c r="K1364" i="2"/>
  <c r="J1364" i="2"/>
  <c r="Z1357" i="2"/>
  <c r="AA1357" i="2"/>
  <c r="X1360" i="2"/>
  <c r="W1360" i="2"/>
  <c r="O1361" i="2"/>
  <c r="P1361" i="2" s="1"/>
  <c r="Q1361" i="2" s="1"/>
  <c r="R1361" i="2" s="1"/>
  <c r="S1361" i="2" s="1"/>
  <c r="U1361" i="2" s="1"/>
  <c r="V1361" i="2" s="1"/>
  <c r="T1361" i="2"/>
  <c r="AT1354" i="2"/>
  <c r="AX1354" i="2" s="1"/>
  <c r="AO1354" i="2"/>
  <c r="AP1354" i="2" s="1"/>
  <c r="AQ1354" i="2" s="1"/>
  <c r="AR1354" i="2" s="1"/>
  <c r="AS1354" i="2" s="1"/>
  <c r="AY1353" i="2"/>
  <c r="AU1353" i="2"/>
  <c r="AW1353" i="2" s="1"/>
  <c r="Z1359" i="2"/>
  <c r="AA1359" i="2"/>
  <c r="AZ1356" i="2"/>
  <c r="AM1356" i="2"/>
  <c r="AN1356" i="2"/>
  <c r="Z1358" i="2"/>
  <c r="AA1358" i="2"/>
  <c r="T1362" i="2"/>
  <c r="O1362" i="2"/>
  <c r="P1362" i="2" s="1"/>
  <c r="Q1362" i="2" s="1"/>
  <c r="R1362" i="2" s="1"/>
  <c r="S1362" i="2" s="1"/>
  <c r="U1362" i="2" s="1"/>
  <c r="V1362" i="2" s="1"/>
  <c r="B1365" i="2"/>
  <c r="C1365" i="2" s="1"/>
  <c r="D1365" i="2" s="1"/>
  <c r="E1365" i="2" s="1"/>
  <c r="F1365" i="2" s="1"/>
  <c r="G1365" i="2" s="1"/>
  <c r="H1365" i="2" s="1"/>
  <c r="I1365" i="2" s="1"/>
  <c r="A1366" i="2"/>
  <c r="AT1355" i="2"/>
  <c r="AX1355" i="2" s="1"/>
  <c r="AO1355" i="2"/>
  <c r="AP1355" i="2" s="1"/>
  <c r="AQ1355" i="2" s="1"/>
  <c r="AR1355" i="2" s="1"/>
  <c r="AS1355" i="2" s="1"/>
  <c r="K1435" i="1"/>
  <c r="H1435" i="1"/>
  <c r="I1435" i="1"/>
  <c r="G1436" i="1"/>
  <c r="J1435" i="1"/>
  <c r="N1363" i="2" l="1"/>
  <c r="A1367" i="2"/>
  <c r="B1366" i="2"/>
  <c r="C1366" i="2" s="1"/>
  <c r="D1366" i="2" s="1"/>
  <c r="E1366" i="2" s="1"/>
  <c r="F1366" i="2" s="1"/>
  <c r="G1366" i="2" s="1"/>
  <c r="H1366" i="2" s="1"/>
  <c r="I1366" i="2" s="1"/>
  <c r="AG1359" i="2"/>
  <c r="AB1359" i="2"/>
  <c r="AC1359" i="2" s="1"/>
  <c r="AD1359" i="2" s="1"/>
  <c r="AE1359" i="2" s="1"/>
  <c r="AF1359" i="2" s="1"/>
  <c r="J1365" i="2"/>
  <c r="K1365" i="2"/>
  <c r="AT1356" i="2"/>
  <c r="AX1356" i="2" s="1"/>
  <c r="AO1356" i="2"/>
  <c r="AP1356" i="2" s="1"/>
  <c r="AQ1356" i="2" s="1"/>
  <c r="AR1356" i="2" s="1"/>
  <c r="AS1356" i="2" s="1"/>
  <c r="AY1354" i="2"/>
  <c r="AU1354" i="2"/>
  <c r="AW1354" i="2" s="1"/>
  <c r="Y1360" i="2"/>
  <c r="L1364" i="2"/>
  <c r="X1362" i="2"/>
  <c r="W1362" i="2"/>
  <c r="O1363" i="2"/>
  <c r="P1363" i="2" s="1"/>
  <c r="Q1363" i="2" s="1"/>
  <c r="R1363" i="2" s="1"/>
  <c r="S1363" i="2" s="1"/>
  <c r="T1363" i="2"/>
  <c r="X1361" i="2"/>
  <c r="W1361" i="2"/>
  <c r="AG1357" i="2"/>
  <c r="AB1357" i="2"/>
  <c r="AC1357" i="2" s="1"/>
  <c r="AD1357" i="2" s="1"/>
  <c r="AE1357" i="2" s="1"/>
  <c r="AF1357" i="2" s="1"/>
  <c r="AY1355" i="2"/>
  <c r="AU1355" i="2"/>
  <c r="AW1355" i="2" s="1"/>
  <c r="AB1358" i="2"/>
  <c r="AC1358" i="2" s="1"/>
  <c r="AD1358" i="2" s="1"/>
  <c r="AE1358" i="2" s="1"/>
  <c r="AF1358" i="2" s="1"/>
  <c r="AG1358" i="2"/>
  <c r="G1437" i="1"/>
  <c r="H1436" i="1"/>
  <c r="J1436" i="1"/>
  <c r="K1436" i="1"/>
  <c r="I1436" i="1"/>
  <c r="Y1361" i="2" l="1"/>
  <c r="Y1362" i="2"/>
  <c r="AH1358" i="2"/>
  <c r="AI1358" i="2" s="1"/>
  <c r="AK1358" i="2" s="1"/>
  <c r="U1363" i="2"/>
  <c r="V1363" i="2" s="1"/>
  <c r="K1366" i="2"/>
  <c r="J1366" i="2"/>
  <c r="Z1361" i="2"/>
  <c r="AA1361" i="2"/>
  <c r="A1368" i="2"/>
  <c r="B1367" i="2"/>
  <c r="C1367" i="2" s="1"/>
  <c r="D1367" i="2" s="1"/>
  <c r="E1367" i="2" s="1"/>
  <c r="F1367" i="2" s="1"/>
  <c r="G1367" i="2" s="1"/>
  <c r="H1367" i="2" s="1"/>
  <c r="I1367" i="2" s="1"/>
  <c r="W1363" i="2"/>
  <c r="X1363" i="2"/>
  <c r="Z1360" i="2"/>
  <c r="AA1360" i="2"/>
  <c r="AJ1358" i="2"/>
  <c r="BA1358" i="2"/>
  <c r="AY1356" i="2"/>
  <c r="AU1356" i="2"/>
  <c r="AW1356" i="2" s="1"/>
  <c r="AH1359" i="2"/>
  <c r="AI1359" i="2" s="1"/>
  <c r="Z1362" i="2"/>
  <c r="AA1362" i="2"/>
  <c r="M1364" i="2"/>
  <c r="N1364" i="2"/>
  <c r="AH1357" i="2"/>
  <c r="AI1357" i="2" s="1"/>
  <c r="L1365" i="2"/>
  <c r="G1438" i="1"/>
  <c r="J1437" i="1"/>
  <c r="I1437" i="1"/>
  <c r="K1437" i="1"/>
  <c r="H1437" i="1"/>
  <c r="Y1363" i="2" l="1"/>
  <c r="AL1358" i="2"/>
  <c r="J1367" i="2"/>
  <c r="K1367" i="2"/>
  <c r="M1365" i="2"/>
  <c r="N1365" i="2"/>
  <c r="T1364" i="2"/>
  <c r="O1364" i="2"/>
  <c r="P1364" i="2" s="1"/>
  <c r="Q1364" i="2" s="1"/>
  <c r="R1364" i="2" s="1"/>
  <c r="S1364" i="2" s="1"/>
  <c r="L1366" i="2"/>
  <c r="B1368" i="2"/>
  <c r="C1368" i="2" s="1"/>
  <c r="D1368" i="2" s="1"/>
  <c r="E1368" i="2" s="1"/>
  <c r="F1368" i="2" s="1"/>
  <c r="G1368" i="2" s="1"/>
  <c r="H1368" i="2" s="1"/>
  <c r="I1368" i="2" s="1"/>
  <c r="A1369" i="2"/>
  <c r="AM1358" i="2"/>
  <c r="AZ1358" i="2"/>
  <c r="AN1358" i="2"/>
  <c r="AK1359" i="2"/>
  <c r="AJ1359" i="2"/>
  <c r="BA1359" i="2"/>
  <c r="AB1361" i="2"/>
  <c r="AC1361" i="2" s="1"/>
  <c r="AD1361" i="2" s="1"/>
  <c r="AE1361" i="2" s="1"/>
  <c r="AF1361" i="2" s="1"/>
  <c r="AG1361" i="2"/>
  <c r="Z1363" i="2"/>
  <c r="AA1363" i="2"/>
  <c r="BA1357" i="2"/>
  <c r="AK1357" i="2"/>
  <c r="AJ1357" i="2"/>
  <c r="AG1362" i="2"/>
  <c r="AB1362" i="2"/>
  <c r="AC1362" i="2" s="1"/>
  <c r="AD1362" i="2" s="1"/>
  <c r="AE1362" i="2" s="1"/>
  <c r="AF1362" i="2" s="1"/>
  <c r="AH1362" i="2" s="1"/>
  <c r="AI1362" i="2" s="1"/>
  <c r="AB1360" i="2"/>
  <c r="AC1360" i="2" s="1"/>
  <c r="AD1360" i="2" s="1"/>
  <c r="AE1360" i="2" s="1"/>
  <c r="AF1360" i="2" s="1"/>
  <c r="AG1360" i="2"/>
  <c r="K1438" i="1"/>
  <c r="H1438" i="1"/>
  <c r="I1438" i="1"/>
  <c r="J1438" i="1"/>
  <c r="G1439" i="1"/>
  <c r="AH1360" i="2" l="1"/>
  <c r="AI1360" i="2" s="1"/>
  <c r="BA1360" i="2" s="1"/>
  <c r="L1367" i="2"/>
  <c r="J1368" i="2"/>
  <c r="K1368" i="2"/>
  <c r="AJ1360" i="2"/>
  <c r="AK1360" i="2"/>
  <c r="U1364" i="2"/>
  <c r="V1364" i="2" s="1"/>
  <c r="M1367" i="2"/>
  <c r="N1367" i="2"/>
  <c r="AB1363" i="2"/>
  <c r="AC1363" i="2" s="1"/>
  <c r="AD1363" i="2" s="1"/>
  <c r="AE1363" i="2" s="1"/>
  <c r="AF1363" i="2" s="1"/>
  <c r="AG1363" i="2"/>
  <c r="AO1358" i="2"/>
  <c r="AP1358" i="2" s="1"/>
  <c r="AQ1358" i="2" s="1"/>
  <c r="AR1358" i="2" s="1"/>
  <c r="AS1358" i="2" s="1"/>
  <c r="AT1358" i="2"/>
  <c r="AX1358" i="2" s="1"/>
  <c r="M1366" i="2"/>
  <c r="N1366" i="2"/>
  <c r="O1365" i="2"/>
  <c r="P1365" i="2" s="1"/>
  <c r="Q1365" i="2" s="1"/>
  <c r="R1365" i="2" s="1"/>
  <c r="S1365" i="2" s="1"/>
  <c r="T1365" i="2"/>
  <c r="AL1357" i="2"/>
  <c r="AL1359" i="2"/>
  <c r="B1369" i="2"/>
  <c r="C1369" i="2" s="1"/>
  <c r="D1369" i="2" s="1"/>
  <c r="E1369" i="2" s="1"/>
  <c r="F1369" i="2" s="1"/>
  <c r="G1369" i="2" s="1"/>
  <c r="H1369" i="2" s="1"/>
  <c r="I1369" i="2" s="1"/>
  <c r="A1370" i="2"/>
  <c r="AK1362" i="2"/>
  <c r="BA1362" i="2"/>
  <c r="AJ1362" i="2"/>
  <c r="AH1361" i="2"/>
  <c r="AI1361" i="2" s="1"/>
  <c r="K1439" i="1"/>
  <c r="J1439" i="1"/>
  <c r="I1439" i="1"/>
  <c r="G1440" i="1"/>
  <c r="H1439" i="1"/>
  <c r="AH1363" i="2" l="1"/>
  <c r="AI1363" i="2" s="1"/>
  <c r="U1365" i="2"/>
  <c r="V1365" i="2" s="1"/>
  <c r="L1368" i="2"/>
  <c r="AL1362" i="2"/>
  <c r="AK1363" i="2"/>
  <c r="AJ1363" i="2"/>
  <c r="BA1363" i="2"/>
  <c r="M1368" i="2"/>
  <c r="N1368" i="2"/>
  <c r="AZ1362" i="2"/>
  <c r="AM1362" i="2"/>
  <c r="AN1362" i="2"/>
  <c r="AM1359" i="2"/>
  <c r="AZ1359" i="2"/>
  <c r="AN1359" i="2"/>
  <c r="W1364" i="2"/>
  <c r="X1364" i="2"/>
  <c r="J1369" i="2"/>
  <c r="K1369" i="2"/>
  <c r="T1366" i="2"/>
  <c r="O1366" i="2"/>
  <c r="P1366" i="2" s="1"/>
  <c r="Q1366" i="2" s="1"/>
  <c r="R1366" i="2" s="1"/>
  <c r="S1366" i="2" s="1"/>
  <c r="U1366" i="2" s="1"/>
  <c r="V1366" i="2" s="1"/>
  <c r="BA1361" i="2"/>
  <c r="AJ1361" i="2"/>
  <c r="AK1361" i="2"/>
  <c r="X1365" i="2"/>
  <c r="W1365" i="2"/>
  <c r="AY1358" i="2"/>
  <c r="AU1358" i="2"/>
  <c r="AW1358" i="2" s="1"/>
  <c r="T1367" i="2"/>
  <c r="O1367" i="2"/>
  <c r="P1367" i="2" s="1"/>
  <c r="Q1367" i="2" s="1"/>
  <c r="R1367" i="2" s="1"/>
  <c r="S1367" i="2" s="1"/>
  <c r="AZ1357" i="2"/>
  <c r="AM1357" i="2"/>
  <c r="AN1357" i="2"/>
  <c r="B1370" i="2"/>
  <c r="C1370" i="2" s="1"/>
  <c r="D1370" i="2" s="1"/>
  <c r="E1370" i="2" s="1"/>
  <c r="F1370" i="2" s="1"/>
  <c r="G1370" i="2" s="1"/>
  <c r="H1370" i="2" s="1"/>
  <c r="I1370" i="2" s="1"/>
  <c r="A1371" i="2"/>
  <c r="AL1360" i="2"/>
  <c r="H1440" i="1"/>
  <c r="G1441" i="1"/>
  <c r="K1440" i="1"/>
  <c r="J1440" i="1"/>
  <c r="I1440" i="1"/>
  <c r="L1369" i="2" l="1"/>
  <c r="K1370" i="2"/>
  <c r="J1370" i="2"/>
  <c r="M1369" i="2"/>
  <c r="N1369" i="2"/>
  <c r="U1367" i="2"/>
  <c r="V1367" i="2" s="1"/>
  <c r="Y1365" i="2"/>
  <c r="AL1363" i="2"/>
  <c r="AM1360" i="2"/>
  <c r="AZ1360" i="2"/>
  <c r="AN1360" i="2"/>
  <c r="B1371" i="2"/>
  <c r="C1371" i="2" s="1"/>
  <c r="D1371" i="2" s="1"/>
  <c r="E1371" i="2" s="1"/>
  <c r="F1371" i="2" s="1"/>
  <c r="G1371" i="2" s="1"/>
  <c r="H1371" i="2" s="1"/>
  <c r="I1371" i="2" s="1"/>
  <c r="A1372" i="2"/>
  <c r="AO1362" i="2"/>
  <c r="AP1362" i="2" s="1"/>
  <c r="AQ1362" i="2" s="1"/>
  <c r="AR1362" i="2" s="1"/>
  <c r="AS1362" i="2" s="1"/>
  <c r="AT1362" i="2"/>
  <c r="AX1362" i="2" s="1"/>
  <c r="AL1361" i="2"/>
  <c r="W1366" i="2"/>
  <c r="X1366" i="2"/>
  <c r="AT1359" i="2"/>
  <c r="AX1359" i="2" s="1"/>
  <c r="AO1359" i="2"/>
  <c r="AP1359" i="2" s="1"/>
  <c r="AQ1359" i="2" s="1"/>
  <c r="AR1359" i="2" s="1"/>
  <c r="AS1359" i="2" s="1"/>
  <c r="AO1357" i="2"/>
  <c r="AP1357" i="2" s="1"/>
  <c r="AQ1357" i="2" s="1"/>
  <c r="AR1357" i="2" s="1"/>
  <c r="AS1357" i="2" s="1"/>
  <c r="AT1357" i="2"/>
  <c r="AX1357" i="2" s="1"/>
  <c r="T1368" i="2"/>
  <c r="O1368" i="2"/>
  <c r="P1368" i="2" s="1"/>
  <c r="Q1368" i="2" s="1"/>
  <c r="R1368" i="2" s="1"/>
  <c r="S1368" i="2" s="1"/>
  <c r="Y1364" i="2"/>
  <c r="J1441" i="1"/>
  <c r="K1441" i="1"/>
  <c r="G1442" i="1"/>
  <c r="H1441" i="1"/>
  <c r="I1441" i="1"/>
  <c r="K1371" i="2" l="1"/>
  <c r="J1371" i="2"/>
  <c r="AY1359" i="2"/>
  <c r="AU1359" i="2"/>
  <c r="AW1359" i="2" s="1"/>
  <c r="AM1361" i="2"/>
  <c r="AZ1361" i="2"/>
  <c r="AN1361" i="2"/>
  <c r="Z1365" i="2"/>
  <c r="AA1365" i="2"/>
  <c r="U1368" i="2"/>
  <c r="V1368" i="2" s="1"/>
  <c r="L1370" i="2"/>
  <c r="X1367" i="2"/>
  <c r="W1367" i="2"/>
  <c r="Z1364" i="2"/>
  <c r="AA1364" i="2"/>
  <c r="AY1357" i="2"/>
  <c r="AU1357" i="2"/>
  <c r="AW1357" i="2" s="1"/>
  <c r="AM1363" i="2"/>
  <c r="AZ1363" i="2"/>
  <c r="AN1363" i="2"/>
  <c r="O1369" i="2"/>
  <c r="P1369" i="2" s="1"/>
  <c r="Q1369" i="2" s="1"/>
  <c r="R1369" i="2" s="1"/>
  <c r="S1369" i="2" s="1"/>
  <c r="T1369" i="2"/>
  <c r="Y1366" i="2"/>
  <c r="AY1362" i="2"/>
  <c r="AU1362" i="2"/>
  <c r="AW1362" i="2" s="1"/>
  <c r="B1372" i="2"/>
  <c r="C1372" i="2" s="1"/>
  <c r="D1372" i="2" s="1"/>
  <c r="E1372" i="2" s="1"/>
  <c r="F1372" i="2" s="1"/>
  <c r="G1372" i="2" s="1"/>
  <c r="H1372" i="2" s="1"/>
  <c r="I1372" i="2" s="1"/>
  <c r="A1373" i="2"/>
  <c r="AT1360" i="2"/>
  <c r="AX1360" i="2" s="1"/>
  <c r="AO1360" i="2"/>
  <c r="AP1360" i="2" s="1"/>
  <c r="AQ1360" i="2" s="1"/>
  <c r="AR1360" i="2" s="1"/>
  <c r="AS1360" i="2" s="1"/>
  <c r="G1443" i="1"/>
  <c r="I1442" i="1"/>
  <c r="H1442" i="1"/>
  <c r="K1442" i="1"/>
  <c r="J1442" i="1"/>
  <c r="U1369" i="2" l="1"/>
  <c r="V1369" i="2" s="1"/>
  <c r="Y1367" i="2"/>
  <c r="J1372" i="2"/>
  <c r="K1372" i="2"/>
  <c r="W1369" i="2"/>
  <c r="X1369" i="2"/>
  <c r="AO1363" i="2"/>
  <c r="AP1363" i="2" s="1"/>
  <c r="AQ1363" i="2" s="1"/>
  <c r="AR1363" i="2" s="1"/>
  <c r="AS1363" i="2" s="1"/>
  <c r="AT1363" i="2"/>
  <c r="AX1363" i="2" s="1"/>
  <c r="AG1364" i="2"/>
  <c r="AB1364" i="2"/>
  <c r="AC1364" i="2" s="1"/>
  <c r="AD1364" i="2" s="1"/>
  <c r="AE1364" i="2" s="1"/>
  <c r="AF1364" i="2" s="1"/>
  <c r="AH1364" i="2" s="1"/>
  <c r="AI1364" i="2" s="1"/>
  <c r="X1368" i="2"/>
  <c r="W1368" i="2"/>
  <c r="L1371" i="2"/>
  <c r="Z1367" i="2"/>
  <c r="AA1367" i="2"/>
  <c r="AO1361" i="2"/>
  <c r="AP1361" i="2" s="1"/>
  <c r="AQ1361" i="2" s="1"/>
  <c r="AR1361" i="2" s="1"/>
  <c r="AS1361" i="2" s="1"/>
  <c r="AT1361" i="2"/>
  <c r="AX1361" i="2" s="1"/>
  <c r="B1373" i="2"/>
  <c r="C1373" i="2" s="1"/>
  <c r="D1373" i="2" s="1"/>
  <c r="E1373" i="2" s="1"/>
  <c r="F1373" i="2" s="1"/>
  <c r="G1373" i="2" s="1"/>
  <c r="H1373" i="2" s="1"/>
  <c r="I1373" i="2" s="1"/>
  <c r="A1374" i="2"/>
  <c r="Z1366" i="2"/>
  <c r="AA1366" i="2"/>
  <c r="M1370" i="2"/>
  <c r="N1370" i="2"/>
  <c r="AY1360" i="2"/>
  <c r="AU1360" i="2"/>
  <c r="AW1360" i="2" s="1"/>
  <c r="AG1365" i="2"/>
  <c r="AB1365" i="2"/>
  <c r="AC1365" i="2" s="1"/>
  <c r="AD1365" i="2" s="1"/>
  <c r="AE1365" i="2" s="1"/>
  <c r="AF1365" i="2" s="1"/>
  <c r="AH1365" i="2" s="1"/>
  <c r="AI1365" i="2" s="1"/>
  <c r="I1443" i="1"/>
  <c r="K1443" i="1"/>
  <c r="J1443" i="1"/>
  <c r="G1444" i="1"/>
  <c r="H1443" i="1"/>
  <c r="Y1369" i="2" l="1"/>
  <c r="L1372" i="2"/>
  <c r="K1373" i="2"/>
  <c r="J1373" i="2"/>
  <c r="BA1365" i="2"/>
  <c r="AJ1365" i="2"/>
  <c r="AK1365" i="2"/>
  <c r="M1372" i="2"/>
  <c r="N1372" i="2"/>
  <c r="AG1366" i="2"/>
  <c r="AB1366" i="2"/>
  <c r="AC1366" i="2" s="1"/>
  <c r="AD1366" i="2" s="1"/>
  <c r="AE1366" i="2" s="1"/>
  <c r="AF1366" i="2" s="1"/>
  <c r="AH1366" i="2" s="1"/>
  <c r="AI1366" i="2" s="1"/>
  <c r="B1374" i="2"/>
  <c r="C1374" i="2" s="1"/>
  <c r="D1374" i="2" s="1"/>
  <c r="E1374" i="2" s="1"/>
  <c r="F1374" i="2" s="1"/>
  <c r="G1374" i="2" s="1"/>
  <c r="H1374" i="2" s="1"/>
  <c r="I1374" i="2" s="1"/>
  <c r="A1375" i="2"/>
  <c r="AY1361" i="2"/>
  <c r="AU1361" i="2"/>
  <c r="AW1361" i="2" s="1"/>
  <c r="Y1368" i="2"/>
  <c r="M1371" i="2"/>
  <c r="N1371" i="2"/>
  <c r="Z1369" i="2"/>
  <c r="AA1369" i="2"/>
  <c r="AY1363" i="2"/>
  <c r="AU1363" i="2"/>
  <c r="AW1363" i="2" s="1"/>
  <c r="T1370" i="2"/>
  <c r="O1370" i="2"/>
  <c r="P1370" i="2" s="1"/>
  <c r="Q1370" i="2" s="1"/>
  <c r="R1370" i="2" s="1"/>
  <c r="S1370" i="2" s="1"/>
  <c r="U1370" i="2" s="1"/>
  <c r="V1370" i="2" s="1"/>
  <c r="AB1367" i="2"/>
  <c r="AC1367" i="2" s="1"/>
  <c r="AD1367" i="2" s="1"/>
  <c r="AE1367" i="2" s="1"/>
  <c r="AF1367" i="2" s="1"/>
  <c r="AH1367" i="2" s="1"/>
  <c r="AI1367" i="2" s="1"/>
  <c r="AG1367" i="2"/>
  <c r="AK1364" i="2"/>
  <c r="BA1364" i="2"/>
  <c r="AJ1364" i="2"/>
  <c r="H1444" i="1"/>
  <c r="G1445" i="1"/>
  <c r="J1444" i="1"/>
  <c r="K1444" i="1"/>
  <c r="I1444" i="1"/>
  <c r="AL1364" i="2" l="1"/>
  <c r="J1374" i="2"/>
  <c r="K1374" i="2"/>
  <c r="BA1366" i="2"/>
  <c r="AJ1366" i="2"/>
  <c r="AK1366" i="2"/>
  <c r="AZ1364" i="2"/>
  <c r="AM1364" i="2"/>
  <c r="AN1364" i="2"/>
  <c r="T1371" i="2"/>
  <c r="O1371" i="2"/>
  <c r="P1371" i="2" s="1"/>
  <c r="Q1371" i="2" s="1"/>
  <c r="R1371" i="2" s="1"/>
  <c r="S1371" i="2" s="1"/>
  <c r="T1372" i="2"/>
  <c r="O1372" i="2"/>
  <c r="P1372" i="2" s="1"/>
  <c r="Q1372" i="2" s="1"/>
  <c r="R1372" i="2" s="1"/>
  <c r="S1372" i="2" s="1"/>
  <c r="U1372" i="2" s="1"/>
  <c r="V1372" i="2" s="1"/>
  <c r="L1373" i="2"/>
  <c r="BA1367" i="2"/>
  <c r="AK1367" i="2"/>
  <c r="AJ1367" i="2"/>
  <c r="B1375" i="2"/>
  <c r="C1375" i="2" s="1"/>
  <c r="D1375" i="2" s="1"/>
  <c r="E1375" i="2" s="1"/>
  <c r="F1375" i="2" s="1"/>
  <c r="G1375" i="2" s="1"/>
  <c r="H1375" i="2" s="1"/>
  <c r="I1375" i="2" s="1"/>
  <c r="A1376" i="2"/>
  <c r="W1370" i="2"/>
  <c r="X1370" i="2"/>
  <c r="Z1368" i="2"/>
  <c r="AA1368" i="2"/>
  <c r="AG1369" i="2"/>
  <c r="AB1369" i="2"/>
  <c r="AC1369" i="2" s="1"/>
  <c r="AD1369" i="2" s="1"/>
  <c r="AE1369" i="2" s="1"/>
  <c r="AF1369" i="2" s="1"/>
  <c r="AL1365" i="2"/>
  <c r="K1445" i="1"/>
  <c r="G1446" i="1"/>
  <c r="J1445" i="1"/>
  <c r="H1445" i="1"/>
  <c r="I1445" i="1"/>
  <c r="L1374" i="2" l="1"/>
  <c r="Y1370" i="2"/>
  <c r="AL1367" i="2"/>
  <c r="Z1370" i="2"/>
  <c r="AA1370" i="2"/>
  <c r="U1371" i="2"/>
  <c r="V1371" i="2" s="1"/>
  <c r="M1374" i="2"/>
  <c r="N1374" i="2"/>
  <c r="A1377" i="2"/>
  <c r="B1376" i="2"/>
  <c r="C1376" i="2" s="1"/>
  <c r="D1376" i="2" s="1"/>
  <c r="E1376" i="2" s="1"/>
  <c r="F1376" i="2" s="1"/>
  <c r="G1376" i="2" s="1"/>
  <c r="H1376" i="2" s="1"/>
  <c r="I1376" i="2" s="1"/>
  <c r="AO1364" i="2"/>
  <c r="AP1364" i="2" s="1"/>
  <c r="AQ1364" i="2" s="1"/>
  <c r="AR1364" i="2" s="1"/>
  <c r="AS1364" i="2" s="1"/>
  <c r="AT1364" i="2"/>
  <c r="AX1364" i="2" s="1"/>
  <c r="AH1369" i="2"/>
  <c r="AI1369" i="2" s="1"/>
  <c r="J1375" i="2"/>
  <c r="K1375" i="2"/>
  <c r="M1373" i="2"/>
  <c r="N1373" i="2"/>
  <c r="AZ1365" i="2"/>
  <c r="AM1365" i="2"/>
  <c r="AN1365" i="2"/>
  <c r="AG1368" i="2"/>
  <c r="AB1368" i="2"/>
  <c r="AC1368" i="2" s="1"/>
  <c r="AD1368" i="2" s="1"/>
  <c r="AE1368" i="2" s="1"/>
  <c r="AF1368" i="2" s="1"/>
  <c r="AM1367" i="2"/>
  <c r="AZ1367" i="2"/>
  <c r="AN1367" i="2"/>
  <c r="X1372" i="2"/>
  <c r="W1372" i="2"/>
  <c r="AL1366" i="2"/>
  <c r="G1447" i="1"/>
  <c r="K1446" i="1"/>
  <c r="I1446" i="1"/>
  <c r="J1446" i="1"/>
  <c r="H1446" i="1"/>
  <c r="J1376" i="2" l="1"/>
  <c r="K1376" i="2"/>
  <c r="AK1369" i="2"/>
  <c r="BA1369" i="2"/>
  <c r="AJ1369" i="2"/>
  <c r="A1378" i="2"/>
  <c r="B1377" i="2"/>
  <c r="C1377" i="2" s="1"/>
  <c r="D1377" i="2" s="1"/>
  <c r="E1377" i="2" s="1"/>
  <c r="F1377" i="2" s="1"/>
  <c r="G1377" i="2" s="1"/>
  <c r="H1377" i="2" s="1"/>
  <c r="I1377" i="2" s="1"/>
  <c r="AH1368" i="2"/>
  <c r="AI1368" i="2" s="1"/>
  <c r="L1375" i="2"/>
  <c r="AG1370" i="2"/>
  <c r="AB1370" i="2"/>
  <c r="AC1370" i="2" s="1"/>
  <c r="AD1370" i="2" s="1"/>
  <c r="AE1370" i="2" s="1"/>
  <c r="AF1370" i="2" s="1"/>
  <c r="AO1367" i="2"/>
  <c r="AP1367" i="2" s="1"/>
  <c r="AQ1367" i="2" s="1"/>
  <c r="AR1367" i="2" s="1"/>
  <c r="AS1367" i="2" s="1"/>
  <c r="AT1367" i="2"/>
  <c r="AX1367" i="2" s="1"/>
  <c r="AY1364" i="2"/>
  <c r="AU1364" i="2"/>
  <c r="AW1364" i="2" s="1"/>
  <c r="X1371" i="2"/>
  <c r="W1371" i="2"/>
  <c r="AO1365" i="2"/>
  <c r="AP1365" i="2" s="1"/>
  <c r="AQ1365" i="2" s="1"/>
  <c r="AR1365" i="2" s="1"/>
  <c r="AS1365" i="2" s="1"/>
  <c r="AT1365" i="2"/>
  <c r="AX1365" i="2" s="1"/>
  <c r="AM1366" i="2"/>
  <c r="AZ1366" i="2"/>
  <c r="AN1366" i="2"/>
  <c r="O1373" i="2"/>
  <c r="P1373" i="2" s="1"/>
  <c r="Q1373" i="2" s="1"/>
  <c r="R1373" i="2" s="1"/>
  <c r="S1373" i="2" s="1"/>
  <c r="U1373" i="2" s="1"/>
  <c r="V1373" i="2" s="1"/>
  <c r="T1373" i="2"/>
  <c r="T1374" i="2"/>
  <c r="O1374" i="2"/>
  <c r="P1374" i="2" s="1"/>
  <c r="Q1374" i="2" s="1"/>
  <c r="R1374" i="2" s="1"/>
  <c r="S1374" i="2" s="1"/>
  <c r="U1374" i="2" s="1"/>
  <c r="V1374" i="2" s="1"/>
  <c r="Y1372" i="2"/>
  <c r="J1447" i="1"/>
  <c r="I1447" i="1"/>
  <c r="K1447" i="1"/>
  <c r="G1448" i="1"/>
  <c r="H1447" i="1"/>
  <c r="AL1369" i="2" l="1"/>
  <c r="L1376" i="2"/>
  <c r="X1373" i="2"/>
  <c r="W1373" i="2"/>
  <c r="A1379" i="2"/>
  <c r="B1378" i="2"/>
  <c r="C1378" i="2" s="1"/>
  <c r="D1378" i="2" s="1"/>
  <c r="E1378" i="2" s="1"/>
  <c r="F1378" i="2" s="1"/>
  <c r="G1378" i="2" s="1"/>
  <c r="H1378" i="2" s="1"/>
  <c r="I1378" i="2" s="1"/>
  <c r="AH1370" i="2"/>
  <c r="AI1370" i="2" s="1"/>
  <c r="AY1365" i="2"/>
  <c r="AU1365" i="2"/>
  <c r="AW1365" i="2" s="1"/>
  <c r="AM1369" i="2"/>
  <c r="AZ1369" i="2"/>
  <c r="AN1369" i="2"/>
  <c r="AO1366" i="2"/>
  <c r="AP1366" i="2" s="1"/>
  <c r="AQ1366" i="2" s="1"/>
  <c r="AR1366" i="2" s="1"/>
  <c r="AS1366" i="2" s="1"/>
  <c r="AT1366" i="2"/>
  <c r="AX1366" i="2" s="1"/>
  <c r="AK1368" i="2"/>
  <c r="AJ1368" i="2"/>
  <c r="BA1368" i="2"/>
  <c r="K1377" i="2"/>
  <c r="J1377" i="2"/>
  <c r="W1374" i="2"/>
  <c r="X1374" i="2"/>
  <c r="M1376" i="2"/>
  <c r="N1376" i="2"/>
  <c r="Z1372" i="2"/>
  <c r="AA1372" i="2"/>
  <c r="AY1367" i="2"/>
  <c r="AU1367" i="2"/>
  <c r="AW1367" i="2" s="1"/>
  <c r="M1375" i="2"/>
  <c r="N1375" i="2"/>
  <c r="Y1371" i="2"/>
  <c r="J1448" i="1"/>
  <c r="G1449" i="1"/>
  <c r="K1448" i="1"/>
  <c r="H1448" i="1"/>
  <c r="I1448" i="1"/>
  <c r="AL1368" i="2" l="1"/>
  <c r="L1377" i="2"/>
  <c r="Y1374" i="2"/>
  <c r="Z1374" i="2" s="1"/>
  <c r="J1378" i="2"/>
  <c r="K1378" i="2"/>
  <c r="AY1366" i="2"/>
  <c r="AU1366" i="2"/>
  <c r="AW1366" i="2" s="1"/>
  <c r="Y1373" i="2"/>
  <c r="AM1368" i="2"/>
  <c r="AZ1368" i="2"/>
  <c r="AN1368" i="2"/>
  <c r="Z1371" i="2"/>
  <c r="AA1371" i="2"/>
  <c r="T1376" i="2"/>
  <c r="O1376" i="2"/>
  <c r="P1376" i="2" s="1"/>
  <c r="Q1376" i="2" s="1"/>
  <c r="R1376" i="2" s="1"/>
  <c r="S1376" i="2" s="1"/>
  <c r="AO1369" i="2"/>
  <c r="AP1369" i="2" s="1"/>
  <c r="AQ1369" i="2" s="1"/>
  <c r="AR1369" i="2" s="1"/>
  <c r="AS1369" i="2" s="1"/>
  <c r="AT1369" i="2"/>
  <c r="AX1369" i="2" s="1"/>
  <c r="B1379" i="2"/>
  <c r="C1379" i="2" s="1"/>
  <c r="D1379" i="2" s="1"/>
  <c r="E1379" i="2" s="1"/>
  <c r="F1379" i="2" s="1"/>
  <c r="G1379" i="2" s="1"/>
  <c r="H1379" i="2" s="1"/>
  <c r="I1379" i="2" s="1"/>
  <c r="A1380" i="2"/>
  <c r="O1375" i="2"/>
  <c r="P1375" i="2" s="1"/>
  <c r="Q1375" i="2" s="1"/>
  <c r="R1375" i="2" s="1"/>
  <c r="S1375" i="2" s="1"/>
  <c r="T1375" i="2"/>
  <c r="AG1372" i="2"/>
  <c r="AB1372" i="2"/>
  <c r="AC1372" i="2" s="1"/>
  <c r="AD1372" i="2" s="1"/>
  <c r="AE1372" i="2" s="1"/>
  <c r="AF1372" i="2" s="1"/>
  <c r="AH1372" i="2" s="1"/>
  <c r="AI1372" i="2" s="1"/>
  <c r="M1377" i="2"/>
  <c r="N1377" i="2"/>
  <c r="AJ1370" i="2"/>
  <c r="AK1370" i="2"/>
  <c r="BA1370" i="2"/>
  <c r="I1449" i="1"/>
  <c r="H1449" i="1"/>
  <c r="J1449" i="1"/>
  <c r="K1449" i="1"/>
  <c r="G1450" i="1"/>
  <c r="AA1374" i="2" l="1"/>
  <c r="L1378" i="2"/>
  <c r="U1375" i="2"/>
  <c r="V1375" i="2" s="1"/>
  <c r="K1379" i="2"/>
  <c r="J1379" i="2"/>
  <c r="AJ1372" i="2"/>
  <c r="AK1372" i="2"/>
  <c r="BA1372" i="2"/>
  <c r="W1375" i="2"/>
  <c r="X1375" i="2"/>
  <c r="B1380" i="2"/>
  <c r="C1380" i="2" s="1"/>
  <c r="D1380" i="2" s="1"/>
  <c r="E1380" i="2" s="1"/>
  <c r="F1380" i="2" s="1"/>
  <c r="G1380" i="2" s="1"/>
  <c r="H1380" i="2" s="1"/>
  <c r="I1380" i="2" s="1"/>
  <c r="A1381" i="2"/>
  <c r="U1376" i="2"/>
  <c r="V1376" i="2" s="1"/>
  <c r="AG1374" i="2"/>
  <c r="AB1374" i="2"/>
  <c r="AC1374" i="2" s="1"/>
  <c r="AD1374" i="2" s="1"/>
  <c r="AE1374" i="2" s="1"/>
  <c r="AF1374" i="2" s="1"/>
  <c r="AH1374" i="2" s="1"/>
  <c r="AI1374" i="2" s="1"/>
  <c r="AY1369" i="2"/>
  <c r="AU1369" i="2"/>
  <c r="AW1369" i="2" s="1"/>
  <c r="AB1371" i="2"/>
  <c r="AC1371" i="2" s="1"/>
  <c r="AD1371" i="2" s="1"/>
  <c r="AE1371" i="2" s="1"/>
  <c r="AF1371" i="2" s="1"/>
  <c r="AG1371" i="2"/>
  <c r="Z1373" i="2"/>
  <c r="AA1373" i="2"/>
  <c r="M1378" i="2"/>
  <c r="N1378" i="2"/>
  <c r="O1377" i="2"/>
  <c r="P1377" i="2" s="1"/>
  <c r="Q1377" i="2" s="1"/>
  <c r="R1377" i="2" s="1"/>
  <c r="S1377" i="2" s="1"/>
  <c r="T1377" i="2"/>
  <c r="AT1368" i="2"/>
  <c r="AX1368" i="2" s="1"/>
  <c r="AO1368" i="2"/>
  <c r="AP1368" i="2" s="1"/>
  <c r="AQ1368" i="2" s="1"/>
  <c r="AR1368" i="2" s="1"/>
  <c r="AS1368" i="2" s="1"/>
  <c r="AL1370" i="2"/>
  <c r="H1450" i="1"/>
  <c r="K1450" i="1"/>
  <c r="G1451" i="1"/>
  <c r="I1450" i="1"/>
  <c r="J1450" i="1"/>
  <c r="Y1375" i="2" l="1"/>
  <c r="U1377" i="2"/>
  <c r="V1377" i="2" s="1"/>
  <c r="X1377" i="2" s="1"/>
  <c r="J1380" i="2"/>
  <c r="K1380" i="2"/>
  <c r="W1376" i="2"/>
  <c r="X1376" i="2"/>
  <c r="B1381" i="2"/>
  <c r="C1381" i="2" s="1"/>
  <c r="D1381" i="2" s="1"/>
  <c r="E1381" i="2" s="1"/>
  <c r="F1381" i="2" s="1"/>
  <c r="G1381" i="2" s="1"/>
  <c r="H1381" i="2" s="1"/>
  <c r="I1381" i="2" s="1"/>
  <c r="A1382" i="2"/>
  <c r="Z1375" i="2"/>
  <c r="AA1375" i="2"/>
  <c r="L1379" i="2"/>
  <c r="AZ1370" i="2"/>
  <c r="AM1370" i="2"/>
  <c r="AN1370" i="2"/>
  <c r="AB1373" i="2"/>
  <c r="AC1373" i="2" s="1"/>
  <c r="AD1373" i="2" s="1"/>
  <c r="AE1373" i="2" s="1"/>
  <c r="AF1373" i="2" s="1"/>
  <c r="AG1373" i="2"/>
  <c r="O1378" i="2"/>
  <c r="P1378" i="2" s="1"/>
  <c r="Q1378" i="2" s="1"/>
  <c r="R1378" i="2" s="1"/>
  <c r="S1378" i="2" s="1"/>
  <c r="T1378" i="2"/>
  <c r="AH1371" i="2"/>
  <c r="AI1371" i="2" s="1"/>
  <c r="AL1372" i="2"/>
  <c r="W1377" i="2"/>
  <c r="AY1368" i="2"/>
  <c r="AU1368" i="2"/>
  <c r="AW1368" i="2" s="1"/>
  <c r="AK1374" i="2"/>
  <c r="AJ1374" i="2"/>
  <c r="BA1374" i="2"/>
  <c r="G1452" i="1"/>
  <c r="H1451" i="1"/>
  <c r="K1451" i="1"/>
  <c r="I1451" i="1"/>
  <c r="J1451" i="1"/>
  <c r="L1380" i="2" l="1"/>
  <c r="U1378" i="2"/>
  <c r="V1378" i="2" s="1"/>
  <c r="W1378" i="2" s="1"/>
  <c r="Y1376" i="2"/>
  <c r="K1381" i="2"/>
  <c r="J1381" i="2"/>
  <c r="AO1370" i="2"/>
  <c r="AP1370" i="2" s="1"/>
  <c r="AQ1370" i="2" s="1"/>
  <c r="AR1370" i="2" s="1"/>
  <c r="AS1370" i="2" s="1"/>
  <c r="AT1370" i="2"/>
  <c r="AX1370" i="2" s="1"/>
  <c r="AB1375" i="2"/>
  <c r="AC1375" i="2" s="1"/>
  <c r="AD1375" i="2" s="1"/>
  <c r="AE1375" i="2" s="1"/>
  <c r="AF1375" i="2" s="1"/>
  <c r="AG1375" i="2"/>
  <c r="A1383" i="2"/>
  <c r="B1382" i="2"/>
  <c r="C1382" i="2" s="1"/>
  <c r="D1382" i="2" s="1"/>
  <c r="E1382" i="2" s="1"/>
  <c r="F1382" i="2" s="1"/>
  <c r="G1382" i="2" s="1"/>
  <c r="H1382" i="2" s="1"/>
  <c r="I1382" i="2" s="1"/>
  <c r="Z1376" i="2"/>
  <c r="AA1376" i="2"/>
  <c r="AL1374" i="2"/>
  <c r="Y1377" i="2"/>
  <c r="AZ1372" i="2"/>
  <c r="AM1372" i="2"/>
  <c r="AN1372" i="2"/>
  <c r="M1380" i="2"/>
  <c r="N1380" i="2"/>
  <c r="AJ1371" i="2"/>
  <c r="BA1371" i="2"/>
  <c r="AK1371" i="2"/>
  <c r="M1379" i="2"/>
  <c r="N1379" i="2"/>
  <c r="AH1373" i="2"/>
  <c r="AI1373" i="2" s="1"/>
  <c r="K1452" i="1"/>
  <c r="I1452" i="1"/>
  <c r="H1452" i="1"/>
  <c r="G1453" i="1"/>
  <c r="J1452" i="1"/>
  <c r="X1378" i="2" l="1"/>
  <c r="AH1375" i="2"/>
  <c r="AI1375" i="2" s="1"/>
  <c r="AK1375" i="2" s="1"/>
  <c r="Y1378" i="2"/>
  <c r="Z1378" i="2" s="1"/>
  <c r="J1382" i="2"/>
  <c r="K1382" i="2"/>
  <c r="AY1370" i="2"/>
  <c r="AU1370" i="2"/>
  <c r="AW1370" i="2" s="1"/>
  <c r="T1379" i="2"/>
  <c r="O1379" i="2"/>
  <c r="P1379" i="2" s="1"/>
  <c r="Q1379" i="2" s="1"/>
  <c r="R1379" i="2" s="1"/>
  <c r="S1379" i="2" s="1"/>
  <c r="AG1376" i="2"/>
  <c r="AB1376" i="2"/>
  <c r="AC1376" i="2" s="1"/>
  <c r="AD1376" i="2" s="1"/>
  <c r="AE1376" i="2" s="1"/>
  <c r="AF1376" i="2" s="1"/>
  <c r="AH1376" i="2" s="1"/>
  <c r="AI1376" i="2" s="1"/>
  <c r="L1381" i="2"/>
  <c r="Z1377" i="2"/>
  <c r="AA1377" i="2"/>
  <c r="B1383" i="2"/>
  <c r="C1383" i="2" s="1"/>
  <c r="D1383" i="2" s="1"/>
  <c r="E1383" i="2" s="1"/>
  <c r="F1383" i="2" s="1"/>
  <c r="G1383" i="2" s="1"/>
  <c r="H1383" i="2" s="1"/>
  <c r="I1383" i="2" s="1"/>
  <c r="A1384" i="2"/>
  <c r="AT1372" i="2"/>
  <c r="AX1372" i="2" s="1"/>
  <c r="AO1372" i="2"/>
  <c r="AP1372" i="2" s="1"/>
  <c r="AQ1372" i="2" s="1"/>
  <c r="AR1372" i="2" s="1"/>
  <c r="AS1372" i="2" s="1"/>
  <c r="O1380" i="2"/>
  <c r="P1380" i="2" s="1"/>
  <c r="Q1380" i="2" s="1"/>
  <c r="R1380" i="2" s="1"/>
  <c r="S1380" i="2" s="1"/>
  <c r="T1380" i="2"/>
  <c r="AJ1373" i="2"/>
  <c r="BA1373" i="2"/>
  <c r="AK1373" i="2"/>
  <c r="AM1374" i="2"/>
  <c r="AZ1374" i="2"/>
  <c r="AN1374" i="2"/>
  <c r="AL1371" i="2"/>
  <c r="J1453" i="1"/>
  <c r="G1454" i="1"/>
  <c r="K1453" i="1"/>
  <c r="I1453" i="1"/>
  <c r="H1453" i="1"/>
  <c r="AA1378" i="2" l="1"/>
  <c r="AJ1375" i="2"/>
  <c r="U1380" i="2"/>
  <c r="V1380" i="2" s="1"/>
  <c r="BA1375" i="2"/>
  <c r="AL1375" i="2"/>
  <c r="AN1375" i="2" s="1"/>
  <c r="L1382" i="2"/>
  <c r="J1383" i="2"/>
  <c r="K1383" i="2"/>
  <c r="W1380" i="2"/>
  <c r="X1380" i="2"/>
  <c r="M1382" i="2"/>
  <c r="N1382" i="2"/>
  <c r="AT1374" i="2"/>
  <c r="AX1374" i="2" s="1"/>
  <c r="AO1374" i="2"/>
  <c r="AP1374" i="2" s="1"/>
  <c r="AQ1374" i="2" s="1"/>
  <c r="AR1374" i="2" s="1"/>
  <c r="AS1374" i="2" s="1"/>
  <c r="AZ1375" i="2"/>
  <c r="AM1375" i="2"/>
  <c r="B1384" i="2"/>
  <c r="C1384" i="2" s="1"/>
  <c r="D1384" i="2" s="1"/>
  <c r="E1384" i="2" s="1"/>
  <c r="F1384" i="2" s="1"/>
  <c r="G1384" i="2" s="1"/>
  <c r="H1384" i="2" s="1"/>
  <c r="I1384" i="2" s="1"/>
  <c r="A1385" i="2"/>
  <c r="AB1377" i="2"/>
  <c r="AC1377" i="2" s="1"/>
  <c r="AD1377" i="2" s="1"/>
  <c r="AE1377" i="2" s="1"/>
  <c r="AF1377" i="2" s="1"/>
  <c r="AG1377" i="2"/>
  <c r="U1379" i="2"/>
  <c r="V1379" i="2" s="1"/>
  <c r="AZ1371" i="2"/>
  <c r="AM1371" i="2"/>
  <c r="AN1371" i="2"/>
  <c r="AG1378" i="2"/>
  <c r="AB1378" i="2"/>
  <c r="AC1378" i="2" s="1"/>
  <c r="AD1378" i="2" s="1"/>
  <c r="AE1378" i="2" s="1"/>
  <c r="AF1378" i="2" s="1"/>
  <c r="AH1378" i="2" s="1"/>
  <c r="AI1378" i="2" s="1"/>
  <c r="AY1372" i="2"/>
  <c r="AU1372" i="2"/>
  <c r="AW1372" i="2" s="1"/>
  <c r="AL1373" i="2"/>
  <c r="M1381" i="2"/>
  <c r="N1381" i="2"/>
  <c r="AJ1376" i="2"/>
  <c r="BA1376" i="2"/>
  <c r="AK1376" i="2"/>
  <c r="K1454" i="1"/>
  <c r="G1455" i="1"/>
  <c r="H1454" i="1"/>
  <c r="I1454" i="1"/>
  <c r="J1454" i="1"/>
  <c r="AH1377" i="2" l="1"/>
  <c r="AI1377" i="2" s="1"/>
  <c r="Y1380" i="2"/>
  <c r="L1383" i="2"/>
  <c r="K1384" i="2"/>
  <c r="J1384" i="2"/>
  <c r="AK1377" i="2"/>
  <c r="AJ1377" i="2"/>
  <c r="BA1377" i="2"/>
  <c r="M1383" i="2"/>
  <c r="N1383" i="2"/>
  <c r="AO1375" i="2"/>
  <c r="AP1375" i="2" s="1"/>
  <c r="AQ1375" i="2" s="1"/>
  <c r="AR1375" i="2" s="1"/>
  <c r="AS1375" i="2" s="1"/>
  <c r="AT1375" i="2"/>
  <c r="AX1375" i="2" s="1"/>
  <c r="AL1376" i="2"/>
  <c r="T1381" i="2"/>
  <c r="O1381" i="2"/>
  <c r="P1381" i="2" s="1"/>
  <c r="Q1381" i="2" s="1"/>
  <c r="R1381" i="2" s="1"/>
  <c r="S1381" i="2" s="1"/>
  <c r="U1381" i="2" s="1"/>
  <c r="V1381" i="2" s="1"/>
  <c r="AO1371" i="2"/>
  <c r="AP1371" i="2" s="1"/>
  <c r="AQ1371" i="2" s="1"/>
  <c r="AR1371" i="2" s="1"/>
  <c r="AS1371" i="2" s="1"/>
  <c r="AT1371" i="2"/>
  <c r="AX1371" i="2" s="1"/>
  <c r="B1385" i="2"/>
  <c r="C1385" i="2" s="1"/>
  <c r="D1385" i="2" s="1"/>
  <c r="E1385" i="2" s="1"/>
  <c r="F1385" i="2" s="1"/>
  <c r="G1385" i="2" s="1"/>
  <c r="H1385" i="2" s="1"/>
  <c r="I1385" i="2" s="1"/>
  <c r="A1386" i="2"/>
  <c r="O1382" i="2"/>
  <c r="P1382" i="2" s="1"/>
  <c r="Q1382" i="2" s="1"/>
  <c r="R1382" i="2" s="1"/>
  <c r="S1382" i="2" s="1"/>
  <c r="T1382" i="2"/>
  <c r="AM1373" i="2"/>
  <c r="AZ1373" i="2"/>
  <c r="AN1373" i="2"/>
  <c r="W1379" i="2"/>
  <c r="X1379" i="2"/>
  <c r="Z1380" i="2"/>
  <c r="AA1380" i="2"/>
  <c r="BA1378" i="2"/>
  <c r="AK1378" i="2"/>
  <c r="AJ1378" i="2"/>
  <c r="AY1374" i="2"/>
  <c r="AU1374" i="2"/>
  <c r="AW1374" i="2" s="1"/>
  <c r="K1455" i="1"/>
  <c r="G1456" i="1"/>
  <c r="I1455" i="1"/>
  <c r="J1455" i="1"/>
  <c r="H1455" i="1"/>
  <c r="Y1379" i="2" l="1"/>
  <c r="U1382" i="2"/>
  <c r="V1382" i="2" s="1"/>
  <c r="K1385" i="2"/>
  <c r="J1385" i="2"/>
  <c r="AT1373" i="2"/>
  <c r="AX1373" i="2" s="1"/>
  <c r="AO1373" i="2"/>
  <c r="AP1373" i="2" s="1"/>
  <c r="AQ1373" i="2" s="1"/>
  <c r="AR1373" i="2" s="1"/>
  <c r="AS1373" i="2" s="1"/>
  <c r="AM1376" i="2"/>
  <c r="AZ1376" i="2"/>
  <c r="AN1376" i="2"/>
  <c r="O1383" i="2"/>
  <c r="P1383" i="2" s="1"/>
  <c r="Q1383" i="2" s="1"/>
  <c r="R1383" i="2" s="1"/>
  <c r="S1383" i="2" s="1"/>
  <c r="T1383" i="2"/>
  <c r="L1384" i="2"/>
  <c r="Z1379" i="2"/>
  <c r="AA1379" i="2"/>
  <c r="AY1371" i="2"/>
  <c r="AU1371" i="2"/>
  <c r="AW1371" i="2" s="1"/>
  <c r="AB1380" i="2"/>
  <c r="AC1380" i="2" s="1"/>
  <c r="AD1380" i="2" s="1"/>
  <c r="AE1380" i="2" s="1"/>
  <c r="AF1380" i="2" s="1"/>
  <c r="AG1380" i="2"/>
  <c r="AL1378" i="2"/>
  <c r="X1382" i="2"/>
  <c r="W1382" i="2"/>
  <c r="B1386" i="2"/>
  <c r="C1386" i="2" s="1"/>
  <c r="D1386" i="2" s="1"/>
  <c r="E1386" i="2" s="1"/>
  <c r="F1386" i="2" s="1"/>
  <c r="G1386" i="2" s="1"/>
  <c r="H1386" i="2" s="1"/>
  <c r="I1386" i="2" s="1"/>
  <c r="A1387" i="2"/>
  <c r="X1381" i="2"/>
  <c r="W1381" i="2"/>
  <c r="AY1375" i="2"/>
  <c r="AU1375" i="2"/>
  <c r="AW1375" i="2" s="1"/>
  <c r="AL1377" i="2"/>
  <c r="J1456" i="1"/>
  <c r="H1456" i="1"/>
  <c r="K1456" i="1"/>
  <c r="G1457" i="1"/>
  <c r="I1456" i="1"/>
  <c r="Y1382" i="2" l="1"/>
  <c r="K1386" i="2"/>
  <c r="J1386" i="2"/>
  <c r="A1388" i="2"/>
  <c r="B1387" i="2"/>
  <c r="C1387" i="2" s="1"/>
  <c r="D1387" i="2" s="1"/>
  <c r="E1387" i="2" s="1"/>
  <c r="F1387" i="2" s="1"/>
  <c r="G1387" i="2" s="1"/>
  <c r="H1387" i="2" s="1"/>
  <c r="I1387" i="2" s="1"/>
  <c r="M1384" i="2"/>
  <c r="N1384" i="2"/>
  <c r="Y1381" i="2"/>
  <c r="L1385" i="2"/>
  <c r="AM1377" i="2"/>
  <c r="AZ1377" i="2"/>
  <c r="AN1377" i="2"/>
  <c r="AM1378" i="2"/>
  <c r="AZ1378" i="2"/>
  <c r="AN1378" i="2"/>
  <c r="AO1376" i="2"/>
  <c r="AP1376" i="2" s="1"/>
  <c r="AQ1376" i="2" s="1"/>
  <c r="AR1376" i="2" s="1"/>
  <c r="AS1376" i="2" s="1"/>
  <c r="AT1376" i="2"/>
  <c r="AX1376" i="2" s="1"/>
  <c r="Z1382" i="2"/>
  <c r="AA1382" i="2"/>
  <c r="AB1379" i="2"/>
  <c r="AC1379" i="2" s="1"/>
  <c r="AD1379" i="2" s="1"/>
  <c r="AE1379" i="2" s="1"/>
  <c r="AF1379" i="2" s="1"/>
  <c r="AG1379" i="2"/>
  <c r="AH1380" i="2"/>
  <c r="AI1380" i="2" s="1"/>
  <c r="AY1373" i="2"/>
  <c r="AU1373" i="2"/>
  <c r="AW1373" i="2" s="1"/>
  <c r="U1383" i="2"/>
  <c r="V1383" i="2" s="1"/>
  <c r="J1457" i="1"/>
  <c r="I1457" i="1"/>
  <c r="K1457" i="1"/>
  <c r="G1458" i="1"/>
  <c r="H1457" i="1"/>
  <c r="AH1379" i="2" l="1"/>
  <c r="AI1379" i="2" s="1"/>
  <c r="J1387" i="2"/>
  <c r="K1387" i="2"/>
  <c r="AY1376" i="2"/>
  <c r="AU1376" i="2"/>
  <c r="AW1376" i="2" s="1"/>
  <c r="Z1381" i="2"/>
  <c r="AA1381" i="2"/>
  <c r="L1386" i="2"/>
  <c r="W1383" i="2"/>
  <c r="X1383" i="2"/>
  <c r="AO1378" i="2"/>
  <c r="AP1378" i="2" s="1"/>
  <c r="AQ1378" i="2" s="1"/>
  <c r="AR1378" i="2" s="1"/>
  <c r="AS1378" i="2" s="1"/>
  <c r="AT1378" i="2"/>
  <c r="AX1378" i="2" s="1"/>
  <c r="M1385" i="2"/>
  <c r="N1385" i="2"/>
  <c r="AK1379" i="2"/>
  <c r="AJ1379" i="2"/>
  <c r="BA1379" i="2"/>
  <c r="BA1380" i="2"/>
  <c r="AK1380" i="2"/>
  <c r="AJ1380" i="2"/>
  <c r="AG1382" i="2"/>
  <c r="AB1382" i="2"/>
  <c r="AC1382" i="2" s="1"/>
  <c r="AD1382" i="2" s="1"/>
  <c r="AE1382" i="2" s="1"/>
  <c r="AF1382" i="2" s="1"/>
  <c r="AH1382" i="2" s="1"/>
  <c r="AI1382" i="2" s="1"/>
  <c r="AT1377" i="2"/>
  <c r="AX1377" i="2" s="1"/>
  <c r="AO1377" i="2"/>
  <c r="AP1377" i="2" s="1"/>
  <c r="AQ1377" i="2" s="1"/>
  <c r="AR1377" i="2" s="1"/>
  <c r="AS1377" i="2" s="1"/>
  <c r="O1384" i="2"/>
  <c r="P1384" i="2" s="1"/>
  <c r="Q1384" i="2" s="1"/>
  <c r="R1384" i="2" s="1"/>
  <c r="S1384" i="2" s="1"/>
  <c r="T1384" i="2"/>
  <c r="A1389" i="2"/>
  <c r="B1388" i="2"/>
  <c r="C1388" i="2" s="1"/>
  <c r="D1388" i="2" s="1"/>
  <c r="E1388" i="2" s="1"/>
  <c r="F1388" i="2" s="1"/>
  <c r="G1388" i="2" s="1"/>
  <c r="H1388" i="2" s="1"/>
  <c r="I1388" i="2" s="1"/>
  <c r="I1458" i="1"/>
  <c r="K1458" i="1"/>
  <c r="G1459" i="1"/>
  <c r="H1458" i="1"/>
  <c r="J1458" i="1"/>
  <c r="L1387" i="2" l="1"/>
  <c r="J1388" i="2"/>
  <c r="K1388" i="2"/>
  <c r="M1387" i="2"/>
  <c r="N1387" i="2"/>
  <c r="B1389" i="2"/>
  <c r="C1389" i="2" s="1"/>
  <c r="D1389" i="2" s="1"/>
  <c r="E1389" i="2" s="1"/>
  <c r="F1389" i="2" s="1"/>
  <c r="G1389" i="2" s="1"/>
  <c r="H1389" i="2" s="1"/>
  <c r="I1389" i="2" s="1"/>
  <c r="A1390" i="2"/>
  <c r="AY1378" i="2"/>
  <c r="AU1378" i="2"/>
  <c r="AW1378" i="2" s="1"/>
  <c r="AY1377" i="2"/>
  <c r="AU1377" i="2"/>
  <c r="AW1377" i="2" s="1"/>
  <c r="M1386" i="2"/>
  <c r="N1386" i="2"/>
  <c r="AL1380" i="2"/>
  <c r="AL1379" i="2"/>
  <c r="AK1382" i="2"/>
  <c r="AJ1382" i="2"/>
  <c r="BA1382" i="2"/>
  <c r="AB1381" i="2"/>
  <c r="AC1381" i="2" s="1"/>
  <c r="AD1381" i="2" s="1"/>
  <c r="AE1381" i="2" s="1"/>
  <c r="AF1381" i="2" s="1"/>
  <c r="AG1381" i="2"/>
  <c r="O1385" i="2"/>
  <c r="P1385" i="2" s="1"/>
  <c r="Q1385" i="2" s="1"/>
  <c r="R1385" i="2" s="1"/>
  <c r="S1385" i="2" s="1"/>
  <c r="U1385" i="2" s="1"/>
  <c r="V1385" i="2" s="1"/>
  <c r="T1385" i="2"/>
  <c r="U1384" i="2"/>
  <c r="V1384" i="2" s="1"/>
  <c r="Y1383" i="2"/>
  <c r="H1459" i="1"/>
  <c r="J1459" i="1"/>
  <c r="I1459" i="1"/>
  <c r="K1459" i="1"/>
  <c r="G1460" i="1"/>
  <c r="AH1381" i="2" l="1"/>
  <c r="AI1381" i="2" s="1"/>
  <c r="AL1382" i="2"/>
  <c r="L1388" i="2"/>
  <c r="M1388" i="2" s="1"/>
  <c r="X1384" i="2"/>
  <c r="W1384" i="2"/>
  <c r="Z1383" i="2"/>
  <c r="AA1383" i="2"/>
  <c r="O1386" i="2"/>
  <c r="P1386" i="2" s="1"/>
  <c r="Q1386" i="2" s="1"/>
  <c r="R1386" i="2" s="1"/>
  <c r="S1386" i="2" s="1"/>
  <c r="T1386" i="2"/>
  <c r="J1389" i="2"/>
  <c r="K1389" i="2"/>
  <c r="AM1382" i="2"/>
  <c r="AZ1382" i="2"/>
  <c r="AN1382" i="2"/>
  <c r="A1391" i="2"/>
  <c r="B1390" i="2"/>
  <c r="C1390" i="2" s="1"/>
  <c r="D1390" i="2" s="1"/>
  <c r="E1390" i="2" s="1"/>
  <c r="F1390" i="2" s="1"/>
  <c r="G1390" i="2" s="1"/>
  <c r="H1390" i="2" s="1"/>
  <c r="I1390" i="2" s="1"/>
  <c r="O1387" i="2"/>
  <c r="P1387" i="2" s="1"/>
  <c r="Q1387" i="2" s="1"/>
  <c r="R1387" i="2" s="1"/>
  <c r="S1387" i="2" s="1"/>
  <c r="T1387" i="2"/>
  <c r="AK1381" i="2"/>
  <c r="AJ1381" i="2"/>
  <c r="BA1381" i="2"/>
  <c r="AZ1379" i="2"/>
  <c r="AM1379" i="2"/>
  <c r="AN1379" i="2"/>
  <c r="X1385" i="2"/>
  <c r="W1385" i="2"/>
  <c r="AM1380" i="2"/>
  <c r="AZ1380" i="2"/>
  <c r="AN1380" i="2"/>
  <c r="I1460" i="1"/>
  <c r="G1461" i="1"/>
  <c r="K1460" i="1"/>
  <c r="J1460" i="1"/>
  <c r="H1460" i="1"/>
  <c r="U1386" i="2" l="1"/>
  <c r="V1386" i="2" s="1"/>
  <c r="N1388" i="2"/>
  <c r="T1388" i="2" s="1"/>
  <c r="L1389" i="2"/>
  <c r="N1389" i="2" s="1"/>
  <c r="U1387" i="2"/>
  <c r="V1387" i="2" s="1"/>
  <c r="M1389" i="2"/>
  <c r="K1390" i="2"/>
  <c r="J1390" i="2"/>
  <c r="AL1381" i="2"/>
  <c r="Y1384" i="2"/>
  <c r="X1387" i="2"/>
  <c r="W1387" i="2"/>
  <c r="B1391" i="2"/>
  <c r="C1391" i="2" s="1"/>
  <c r="D1391" i="2" s="1"/>
  <c r="E1391" i="2" s="1"/>
  <c r="F1391" i="2" s="1"/>
  <c r="G1391" i="2" s="1"/>
  <c r="H1391" i="2" s="1"/>
  <c r="I1391" i="2" s="1"/>
  <c r="A1392" i="2"/>
  <c r="W1386" i="2"/>
  <c r="X1386" i="2"/>
  <c r="O1388" i="2"/>
  <c r="P1388" i="2" s="1"/>
  <c r="Q1388" i="2" s="1"/>
  <c r="R1388" i="2" s="1"/>
  <c r="S1388" i="2" s="1"/>
  <c r="AT1380" i="2"/>
  <c r="AX1380" i="2" s="1"/>
  <c r="AO1380" i="2"/>
  <c r="AP1380" i="2" s="1"/>
  <c r="AQ1380" i="2" s="1"/>
  <c r="AR1380" i="2" s="1"/>
  <c r="AS1380" i="2" s="1"/>
  <c r="AT1379" i="2"/>
  <c r="AX1379" i="2" s="1"/>
  <c r="AO1379" i="2"/>
  <c r="AP1379" i="2" s="1"/>
  <c r="AQ1379" i="2" s="1"/>
  <c r="AR1379" i="2" s="1"/>
  <c r="AS1379" i="2" s="1"/>
  <c r="AB1383" i="2"/>
  <c r="AC1383" i="2" s="1"/>
  <c r="AD1383" i="2" s="1"/>
  <c r="AE1383" i="2" s="1"/>
  <c r="AF1383" i="2" s="1"/>
  <c r="AG1383" i="2"/>
  <c r="AT1382" i="2"/>
  <c r="AX1382" i="2" s="1"/>
  <c r="AO1382" i="2"/>
  <c r="AP1382" i="2" s="1"/>
  <c r="AQ1382" i="2" s="1"/>
  <c r="AR1382" i="2" s="1"/>
  <c r="AS1382" i="2" s="1"/>
  <c r="Y1385" i="2"/>
  <c r="H1461" i="1"/>
  <c r="G1462" i="1"/>
  <c r="J1461" i="1"/>
  <c r="K1461" i="1"/>
  <c r="I1461" i="1"/>
  <c r="K1391" i="2" l="1"/>
  <c r="J1391" i="2"/>
  <c r="O1389" i="2"/>
  <c r="P1389" i="2" s="1"/>
  <c r="Q1389" i="2" s="1"/>
  <c r="R1389" i="2" s="1"/>
  <c r="S1389" i="2" s="1"/>
  <c r="T1389" i="2"/>
  <c r="Z1385" i="2"/>
  <c r="AA1385" i="2"/>
  <c r="B1392" i="2"/>
  <c r="C1392" i="2" s="1"/>
  <c r="D1392" i="2" s="1"/>
  <c r="E1392" i="2" s="1"/>
  <c r="F1392" i="2" s="1"/>
  <c r="G1392" i="2" s="1"/>
  <c r="H1392" i="2" s="1"/>
  <c r="I1392" i="2" s="1"/>
  <c r="A1393" i="2"/>
  <c r="Z1384" i="2"/>
  <c r="AA1384" i="2"/>
  <c r="AH1383" i="2"/>
  <c r="AI1383" i="2" s="1"/>
  <c r="Y1386" i="2"/>
  <c r="AY1379" i="2"/>
  <c r="AU1379" i="2"/>
  <c r="AW1379" i="2" s="1"/>
  <c r="AY1380" i="2"/>
  <c r="AU1380" i="2"/>
  <c r="AW1380" i="2" s="1"/>
  <c r="AY1382" i="2"/>
  <c r="AU1382" i="2"/>
  <c r="AW1382" i="2" s="1"/>
  <c r="AM1381" i="2"/>
  <c r="AZ1381" i="2"/>
  <c r="AN1381" i="2"/>
  <c r="U1388" i="2"/>
  <c r="V1388" i="2" s="1"/>
  <c r="Y1387" i="2"/>
  <c r="L1390" i="2"/>
  <c r="H1462" i="1"/>
  <c r="J1462" i="1"/>
  <c r="K1462" i="1"/>
  <c r="I1462" i="1"/>
  <c r="G1463" i="1"/>
  <c r="U1389" i="2" l="1"/>
  <c r="V1389" i="2" s="1"/>
  <c r="X1389" i="2" s="1"/>
  <c r="AG1385" i="2"/>
  <c r="AB1385" i="2"/>
  <c r="AC1385" i="2" s="1"/>
  <c r="AD1385" i="2" s="1"/>
  <c r="AE1385" i="2" s="1"/>
  <c r="AF1385" i="2" s="1"/>
  <c r="Z1387" i="2"/>
  <c r="AA1387" i="2"/>
  <c r="AT1381" i="2"/>
  <c r="AX1381" i="2" s="1"/>
  <c r="AO1381" i="2"/>
  <c r="AP1381" i="2" s="1"/>
  <c r="AQ1381" i="2" s="1"/>
  <c r="AR1381" i="2" s="1"/>
  <c r="AS1381" i="2" s="1"/>
  <c r="AJ1383" i="2"/>
  <c r="AK1383" i="2"/>
  <c r="BA1383" i="2"/>
  <c r="L1391" i="2"/>
  <c r="W1388" i="2"/>
  <c r="X1388" i="2"/>
  <c r="K1392" i="2"/>
  <c r="J1392" i="2"/>
  <c r="M1390" i="2"/>
  <c r="N1390" i="2"/>
  <c r="Z1386" i="2"/>
  <c r="AA1386" i="2"/>
  <c r="W1389" i="2"/>
  <c r="AB1384" i="2"/>
  <c r="AC1384" i="2" s="1"/>
  <c r="AD1384" i="2" s="1"/>
  <c r="AE1384" i="2" s="1"/>
  <c r="AF1384" i="2" s="1"/>
  <c r="AG1384" i="2"/>
  <c r="A1394" i="2"/>
  <c r="B1393" i="2"/>
  <c r="C1393" i="2" s="1"/>
  <c r="D1393" i="2" s="1"/>
  <c r="E1393" i="2" s="1"/>
  <c r="F1393" i="2" s="1"/>
  <c r="G1393" i="2" s="1"/>
  <c r="H1393" i="2" s="1"/>
  <c r="I1393" i="2" s="1"/>
  <c r="K1463" i="1"/>
  <c r="G1464" i="1"/>
  <c r="J1463" i="1"/>
  <c r="H1463" i="1"/>
  <c r="I1463" i="1"/>
  <c r="AH1384" i="2" l="1"/>
  <c r="AI1384" i="2" s="1"/>
  <c r="Y1388" i="2"/>
  <c r="AL1383" i="2"/>
  <c r="AN1383" i="2" s="1"/>
  <c r="K1393" i="2"/>
  <c r="J1393" i="2"/>
  <c r="AY1381" i="2"/>
  <c r="AU1381" i="2"/>
  <c r="AW1381" i="2" s="1"/>
  <c r="AH1385" i="2"/>
  <c r="AI1385" i="2" s="1"/>
  <c r="BA1384" i="2"/>
  <c r="AK1384" i="2"/>
  <c r="AJ1384" i="2"/>
  <c r="O1390" i="2"/>
  <c r="P1390" i="2" s="1"/>
  <c r="Q1390" i="2" s="1"/>
  <c r="R1390" i="2" s="1"/>
  <c r="S1390" i="2" s="1"/>
  <c r="U1390" i="2" s="1"/>
  <c r="V1390" i="2" s="1"/>
  <c r="T1390" i="2"/>
  <c r="Z1388" i="2"/>
  <c r="AA1388" i="2"/>
  <c r="AM1383" i="2"/>
  <c r="AB1387" i="2"/>
  <c r="AC1387" i="2" s="1"/>
  <c r="AD1387" i="2" s="1"/>
  <c r="AE1387" i="2" s="1"/>
  <c r="AF1387" i="2" s="1"/>
  <c r="AG1387" i="2"/>
  <c r="L1392" i="2"/>
  <c r="AB1386" i="2"/>
  <c r="AC1386" i="2" s="1"/>
  <c r="AD1386" i="2" s="1"/>
  <c r="AE1386" i="2" s="1"/>
  <c r="AF1386" i="2" s="1"/>
  <c r="AG1386" i="2"/>
  <c r="M1391" i="2"/>
  <c r="N1391" i="2"/>
  <c r="B1394" i="2"/>
  <c r="C1394" i="2" s="1"/>
  <c r="D1394" i="2" s="1"/>
  <c r="E1394" i="2" s="1"/>
  <c r="F1394" i="2" s="1"/>
  <c r="G1394" i="2" s="1"/>
  <c r="H1394" i="2" s="1"/>
  <c r="I1394" i="2" s="1"/>
  <c r="A1395" i="2"/>
  <c r="Y1389" i="2"/>
  <c r="J1464" i="1"/>
  <c r="I1464" i="1"/>
  <c r="K1464" i="1"/>
  <c r="H1464" i="1"/>
  <c r="G1465" i="1"/>
  <c r="AZ1383" i="2" l="1"/>
  <c r="AL1384" i="2"/>
  <c r="K1394" i="2"/>
  <c r="J1394" i="2"/>
  <c r="Z1389" i="2"/>
  <c r="AA1389" i="2"/>
  <c r="B1395" i="2"/>
  <c r="C1395" i="2" s="1"/>
  <c r="D1395" i="2" s="1"/>
  <c r="E1395" i="2" s="1"/>
  <c r="F1395" i="2" s="1"/>
  <c r="G1395" i="2" s="1"/>
  <c r="H1395" i="2" s="1"/>
  <c r="I1395" i="2" s="1"/>
  <c r="A1396" i="2"/>
  <c r="O1391" i="2"/>
  <c r="P1391" i="2" s="1"/>
  <c r="Q1391" i="2" s="1"/>
  <c r="R1391" i="2" s="1"/>
  <c r="S1391" i="2" s="1"/>
  <c r="T1391" i="2"/>
  <c r="AO1383" i="2"/>
  <c r="AP1383" i="2" s="1"/>
  <c r="AQ1383" i="2" s="1"/>
  <c r="AR1383" i="2" s="1"/>
  <c r="AS1383" i="2" s="1"/>
  <c r="AT1383" i="2"/>
  <c r="AX1383" i="2" s="1"/>
  <c r="AK1385" i="2"/>
  <c r="AJ1385" i="2"/>
  <c r="BA1385" i="2"/>
  <c r="M1392" i="2"/>
  <c r="N1392" i="2"/>
  <c r="L1393" i="2"/>
  <c r="W1390" i="2"/>
  <c r="X1390" i="2"/>
  <c r="AB1388" i="2"/>
  <c r="AC1388" i="2" s="1"/>
  <c r="AD1388" i="2" s="1"/>
  <c r="AE1388" i="2" s="1"/>
  <c r="AF1388" i="2" s="1"/>
  <c r="AH1388" i="2" s="1"/>
  <c r="AI1388" i="2" s="1"/>
  <c r="AG1388" i="2"/>
  <c r="AH1386" i="2"/>
  <c r="AI1386" i="2" s="1"/>
  <c r="AM1384" i="2"/>
  <c r="AZ1384" i="2"/>
  <c r="AN1384" i="2"/>
  <c r="AH1387" i="2"/>
  <c r="AI1387" i="2" s="1"/>
  <c r="J1465" i="1"/>
  <c r="H1465" i="1"/>
  <c r="K1465" i="1"/>
  <c r="G1466" i="1"/>
  <c r="I1465" i="1"/>
  <c r="U1391" i="2" l="1"/>
  <c r="V1391" i="2" s="1"/>
  <c r="W1391" i="2" s="1"/>
  <c r="AJ1388" i="2"/>
  <c r="AK1388" i="2"/>
  <c r="BA1388" i="2"/>
  <c r="X1391" i="2"/>
  <c r="L1394" i="2"/>
  <c r="AT1384" i="2"/>
  <c r="AX1384" i="2" s="1"/>
  <c r="AO1384" i="2"/>
  <c r="AP1384" i="2" s="1"/>
  <c r="AQ1384" i="2" s="1"/>
  <c r="AR1384" i="2" s="1"/>
  <c r="AS1384" i="2" s="1"/>
  <c r="O1392" i="2"/>
  <c r="P1392" i="2" s="1"/>
  <c r="Q1392" i="2" s="1"/>
  <c r="R1392" i="2" s="1"/>
  <c r="S1392" i="2" s="1"/>
  <c r="U1392" i="2" s="1"/>
  <c r="V1392" i="2" s="1"/>
  <c r="T1392" i="2"/>
  <c r="M1393" i="2"/>
  <c r="N1393" i="2"/>
  <c r="B1396" i="2"/>
  <c r="C1396" i="2" s="1"/>
  <c r="D1396" i="2" s="1"/>
  <c r="E1396" i="2" s="1"/>
  <c r="F1396" i="2" s="1"/>
  <c r="G1396" i="2" s="1"/>
  <c r="H1396" i="2" s="1"/>
  <c r="I1396" i="2" s="1"/>
  <c r="A1397" i="2"/>
  <c r="AG1389" i="2"/>
  <c r="AB1389" i="2"/>
  <c r="AC1389" i="2" s="1"/>
  <c r="AD1389" i="2" s="1"/>
  <c r="AE1389" i="2" s="1"/>
  <c r="AF1389" i="2" s="1"/>
  <c r="AL1385" i="2"/>
  <c r="J1395" i="2"/>
  <c r="K1395" i="2"/>
  <c r="AJ1387" i="2"/>
  <c r="AK1387" i="2"/>
  <c r="BA1387" i="2"/>
  <c r="BA1386" i="2"/>
  <c r="AK1386" i="2"/>
  <c r="AJ1386" i="2"/>
  <c r="AY1383" i="2"/>
  <c r="AU1383" i="2"/>
  <c r="AW1383" i="2" s="1"/>
  <c r="Y1390" i="2"/>
  <c r="H1466" i="1"/>
  <c r="G1467" i="1"/>
  <c r="J1466" i="1"/>
  <c r="I1466" i="1"/>
  <c r="K1466" i="1"/>
  <c r="AH1389" i="2" l="1"/>
  <c r="AI1389" i="2" s="1"/>
  <c r="AJ1389" i="2" s="1"/>
  <c r="AL1388" i="2"/>
  <c r="AL1387" i="2"/>
  <c r="AM1387" i="2" s="1"/>
  <c r="L1395" i="2"/>
  <c r="N1395" i="2" s="1"/>
  <c r="J1396" i="2"/>
  <c r="K1396" i="2"/>
  <c r="W1392" i="2"/>
  <c r="X1392" i="2"/>
  <c r="AM1388" i="2"/>
  <c r="AZ1388" i="2"/>
  <c r="AN1388" i="2"/>
  <c r="B1397" i="2"/>
  <c r="C1397" i="2" s="1"/>
  <c r="D1397" i="2" s="1"/>
  <c r="E1397" i="2" s="1"/>
  <c r="F1397" i="2" s="1"/>
  <c r="G1397" i="2" s="1"/>
  <c r="H1397" i="2" s="1"/>
  <c r="I1397" i="2" s="1"/>
  <c r="A1398" i="2"/>
  <c r="M1394" i="2"/>
  <c r="N1394" i="2"/>
  <c r="M1395" i="2"/>
  <c r="AK1389" i="2"/>
  <c r="T1393" i="2"/>
  <c r="O1393" i="2"/>
  <c r="P1393" i="2" s="1"/>
  <c r="Q1393" i="2" s="1"/>
  <c r="R1393" i="2" s="1"/>
  <c r="S1393" i="2" s="1"/>
  <c r="U1393" i="2" s="1"/>
  <c r="V1393" i="2" s="1"/>
  <c r="Z1390" i="2"/>
  <c r="AA1390" i="2"/>
  <c r="AM1385" i="2"/>
  <c r="AZ1385" i="2"/>
  <c r="AN1385" i="2"/>
  <c r="AY1384" i="2"/>
  <c r="AU1384" i="2"/>
  <c r="AW1384" i="2" s="1"/>
  <c r="AL1386" i="2"/>
  <c r="Y1391" i="2"/>
  <c r="J1467" i="1"/>
  <c r="I1467" i="1"/>
  <c r="K1467" i="1"/>
  <c r="H1467" i="1"/>
  <c r="G1468" i="1"/>
  <c r="BA1389" i="2" l="1"/>
  <c r="AL1389" i="2"/>
  <c r="AN1387" i="2"/>
  <c r="AO1387" i="2" s="1"/>
  <c r="AP1387" i="2" s="1"/>
  <c r="AQ1387" i="2" s="1"/>
  <c r="AR1387" i="2" s="1"/>
  <c r="AS1387" i="2" s="1"/>
  <c r="AZ1387" i="2"/>
  <c r="L1396" i="2"/>
  <c r="M1396" i="2" s="1"/>
  <c r="J1397" i="2"/>
  <c r="K1397" i="2"/>
  <c r="AZ1386" i="2"/>
  <c r="AM1386" i="2"/>
  <c r="AN1386" i="2"/>
  <c r="AZ1389" i="2"/>
  <c r="AM1389" i="2"/>
  <c r="AN1389" i="2"/>
  <c r="Z1391" i="2"/>
  <c r="AA1391" i="2"/>
  <c r="AB1390" i="2"/>
  <c r="AC1390" i="2" s="1"/>
  <c r="AD1390" i="2" s="1"/>
  <c r="AE1390" i="2" s="1"/>
  <c r="AF1390" i="2" s="1"/>
  <c r="AG1390" i="2"/>
  <c r="O1394" i="2"/>
  <c r="P1394" i="2" s="1"/>
  <c r="Q1394" i="2" s="1"/>
  <c r="R1394" i="2" s="1"/>
  <c r="S1394" i="2" s="1"/>
  <c r="T1394" i="2"/>
  <c r="B1398" i="2"/>
  <c r="C1398" i="2" s="1"/>
  <c r="D1398" i="2" s="1"/>
  <c r="E1398" i="2" s="1"/>
  <c r="F1398" i="2" s="1"/>
  <c r="G1398" i="2" s="1"/>
  <c r="H1398" i="2" s="1"/>
  <c r="I1398" i="2" s="1"/>
  <c r="A1399" i="2"/>
  <c r="AT1388" i="2"/>
  <c r="AX1388" i="2" s="1"/>
  <c r="AO1388" i="2"/>
  <c r="AP1388" i="2" s="1"/>
  <c r="AQ1388" i="2" s="1"/>
  <c r="AR1388" i="2" s="1"/>
  <c r="AS1388" i="2" s="1"/>
  <c r="AO1385" i="2"/>
  <c r="AP1385" i="2" s="1"/>
  <c r="AQ1385" i="2" s="1"/>
  <c r="AR1385" i="2" s="1"/>
  <c r="AS1385" i="2" s="1"/>
  <c r="AT1385" i="2"/>
  <c r="AX1385" i="2" s="1"/>
  <c r="O1395" i="2"/>
  <c r="P1395" i="2" s="1"/>
  <c r="Q1395" i="2" s="1"/>
  <c r="R1395" i="2" s="1"/>
  <c r="S1395" i="2" s="1"/>
  <c r="T1395" i="2"/>
  <c r="Y1392" i="2"/>
  <c r="X1393" i="2"/>
  <c r="W1393" i="2"/>
  <c r="J1468" i="1"/>
  <c r="K1468" i="1"/>
  <c r="H1468" i="1"/>
  <c r="I1468" i="1"/>
  <c r="G1469" i="1"/>
  <c r="U1394" i="2" l="1"/>
  <c r="V1394" i="2" s="1"/>
  <c r="AT1387" i="2"/>
  <c r="AX1387" i="2" s="1"/>
  <c r="N1396" i="2"/>
  <c r="AH1390" i="2"/>
  <c r="AI1390" i="2" s="1"/>
  <c r="AK1390" i="2" s="1"/>
  <c r="L1397" i="2"/>
  <c r="N1397" i="2" s="1"/>
  <c r="O1396" i="2"/>
  <c r="P1396" i="2" s="1"/>
  <c r="Q1396" i="2" s="1"/>
  <c r="R1396" i="2" s="1"/>
  <c r="S1396" i="2" s="1"/>
  <c r="T1396" i="2"/>
  <c r="M1397" i="2"/>
  <c r="Z1392" i="2"/>
  <c r="AA1392" i="2"/>
  <c r="AY1385" i="2"/>
  <c r="AU1385" i="2"/>
  <c r="AW1385" i="2" s="1"/>
  <c r="AY1388" i="2"/>
  <c r="AU1388" i="2"/>
  <c r="AW1388" i="2" s="1"/>
  <c r="B1399" i="2"/>
  <c r="C1399" i="2" s="1"/>
  <c r="D1399" i="2" s="1"/>
  <c r="E1399" i="2" s="1"/>
  <c r="F1399" i="2" s="1"/>
  <c r="G1399" i="2" s="1"/>
  <c r="H1399" i="2" s="1"/>
  <c r="I1399" i="2" s="1"/>
  <c r="A1400" i="2"/>
  <c r="K1398" i="2"/>
  <c r="J1398" i="2"/>
  <c r="AY1387" i="2"/>
  <c r="AU1387" i="2"/>
  <c r="AW1387" i="2" s="1"/>
  <c r="AB1391" i="2"/>
  <c r="AC1391" i="2" s="1"/>
  <c r="AD1391" i="2" s="1"/>
  <c r="AE1391" i="2" s="1"/>
  <c r="AF1391" i="2" s="1"/>
  <c r="AG1391" i="2"/>
  <c r="AT1389" i="2"/>
  <c r="AX1389" i="2" s="1"/>
  <c r="AO1389" i="2"/>
  <c r="AP1389" i="2" s="1"/>
  <c r="AQ1389" i="2" s="1"/>
  <c r="AR1389" i="2" s="1"/>
  <c r="AS1389" i="2" s="1"/>
  <c r="W1394" i="2"/>
  <c r="X1394" i="2"/>
  <c r="AO1386" i="2"/>
  <c r="AP1386" i="2" s="1"/>
  <c r="AQ1386" i="2" s="1"/>
  <c r="AR1386" i="2" s="1"/>
  <c r="AS1386" i="2" s="1"/>
  <c r="AT1386" i="2"/>
  <c r="AX1386" i="2" s="1"/>
  <c r="Y1393" i="2"/>
  <c r="U1395" i="2"/>
  <c r="V1395" i="2" s="1"/>
  <c r="J1469" i="1"/>
  <c r="I1469" i="1"/>
  <c r="K1469" i="1"/>
  <c r="G1470" i="1"/>
  <c r="H1469" i="1"/>
  <c r="L1398" i="2" l="1"/>
  <c r="BA1390" i="2"/>
  <c r="AJ1390" i="2"/>
  <c r="K1399" i="2"/>
  <c r="J1399" i="2"/>
  <c r="AY1389" i="2"/>
  <c r="AU1389" i="2"/>
  <c r="AW1389" i="2" s="1"/>
  <c r="O1397" i="2"/>
  <c r="P1397" i="2" s="1"/>
  <c r="Q1397" i="2" s="1"/>
  <c r="R1397" i="2" s="1"/>
  <c r="S1397" i="2" s="1"/>
  <c r="T1397" i="2"/>
  <c r="AL1390" i="2"/>
  <c r="AY1386" i="2"/>
  <c r="AU1386" i="2"/>
  <c r="AW1386" i="2" s="1"/>
  <c r="Z1393" i="2"/>
  <c r="AA1393" i="2"/>
  <c r="B1400" i="2"/>
  <c r="C1400" i="2" s="1"/>
  <c r="D1400" i="2" s="1"/>
  <c r="E1400" i="2" s="1"/>
  <c r="F1400" i="2" s="1"/>
  <c r="G1400" i="2" s="1"/>
  <c r="H1400" i="2" s="1"/>
  <c r="I1400" i="2" s="1"/>
  <c r="A1401" i="2"/>
  <c r="Y1394" i="2"/>
  <c r="AH1391" i="2"/>
  <c r="AI1391" i="2" s="1"/>
  <c r="X1395" i="2"/>
  <c r="W1395" i="2"/>
  <c r="M1398" i="2"/>
  <c r="N1398" i="2"/>
  <c r="AG1392" i="2"/>
  <c r="AB1392" i="2"/>
  <c r="AC1392" i="2" s="1"/>
  <c r="AD1392" i="2" s="1"/>
  <c r="AE1392" i="2" s="1"/>
  <c r="AF1392" i="2" s="1"/>
  <c r="AH1392" i="2" s="1"/>
  <c r="AI1392" i="2" s="1"/>
  <c r="U1396" i="2"/>
  <c r="V1396" i="2" s="1"/>
  <c r="H1470" i="1"/>
  <c r="I1470" i="1"/>
  <c r="J1470" i="1"/>
  <c r="K1470" i="1"/>
  <c r="G1471" i="1"/>
  <c r="U1397" i="2" l="1"/>
  <c r="V1397" i="2" s="1"/>
  <c r="Y1395" i="2"/>
  <c r="K1400" i="2"/>
  <c r="J1400" i="2"/>
  <c r="W1397" i="2"/>
  <c r="X1397" i="2"/>
  <c r="T1398" i="2"/>
  <c r="O1398" i="2"/>
  <c r="P1398" i="2" s="1"/>
  <c r="Q1398" i="2" s="1"/>
  <c r="R1398" i="2" s="1"/>
  <c r="S1398" i="2" s="1"/>
  <c r="AB1393" i="2"/>
  <c r="AC1393" i="2" s="1"/>
  <c r="AD1393" i="2" s="1"/>
  <c r="AE1393" i="2" s="1"/>
  <c r="AF1393" i="2" s="1"/>
  <c r="AH1393" i="2" s="1"/>
  <c r="AI1393" i="2" s="1"/>
  <c r="AG1393" i="2"/>
  <c r="L1399" i="2"/>
  <c r="Z1395" i="2"/>
  <c r="AA1395" i="2"/>
  <c r="B1401" i="2"/>
  <c r="C1401" i="2" s="1"/>
  <c r="D1401" i="2" s="1"/>
  <c r="E1401" i="2" s="1"/>
  <c r="F1401" i="2" s="1"/>
  <c r="G1401" i="2" s="1"/>
  <c r="H1401" i="2" s="1"/>
  <c r="I1401" i="2" s="1"/>
  <c r="A1402" i="2"/>
  <c r="X1396" i="2"/>
  <c r="W1396" i="2"/>
  <c r="AJ1391" i="2"/>
  <c r="BA1391" i="2"/>
  <c r="AK1391" i="2"/>
  <c r="AZ1390" i="2"/>
  <c r="AM1390" i="2"/>
  <c r="AN1390" i="2"/>
  <c r="AK1392" i="2"/>
  <c r="BA1392" i="2"/>
  <c r="AJ1392" i="2"/>
  <c r="Z1394" i="2"/>
  <c r="AA1394" i="2"/>
  <c r="K1471" i="1"/>
  <c r="I1471" i="1"/>
  <c r="J1471" i="1"/>
  <c r="G1472" i="1"/>
  <c r="H1471" i="1"/>
  <c r="Y1396" i="2" l="1"/>
  <c r="Y1397" i="2"/>
  <c r="Z1397" i="2" s="1"/>
  <c r="J1401" i="2"/>
  <c r="K1401" i="2"/>
  <c r="B1402" i="2"/>
  <c r="C1402" i="2" s="1"/>
  <c r="D1402" i="2" s="1"/>
  <c r="E1402" i="2" s="1"/>
  <c r="F1402" i="2" s="1"/>
  <c r="G1402" i="2" s="1"/>
  <c r="H1402" i="2" s="1"/>
  <c r="I1402" i="2" s="1"/>
  <c r="A1403" i="2"/>
  <c r="AG1395" i="2"/>
  <c r="AB1395" i="2"/>
  <c r="AC1395" i="2" s="1"/>
  <c r="AD1395" i="2" s="1"/>
  <c r="AE1395" i="2" s="1"/>
  <c r="AF1395" i="2" s="1"/>
  <c r="AH1395" i="2" s="1"/>
  <c r="AI1395" i="2" s="1"/>
  <c r="U1398" i="2"/>
  <c r="V1398" i="2" s="1"/>
  <c r="L1400" i="2"/>
  <c r="AG1394" i="2"/>
  <c r="AB1394" i="2"/>
  <c r="AC1394" i="2" s="1"/>
  <c r="AD1394" i="2" s="1"/>
  <c r="AE1394" i="2" s="1"/>
  <c r="AF1394" i="2" s="1"/>
  <c r="AH1394" i="2" s="1"/>
  <c r="AI1394" i="2" s="1"/>
  <c r="M1399" i="2"/>
  <c r="N1399" i="2"/>
  <c r="AJ1393" i="2"/>
  <c r="AK1393" i="2"/>
  <c r="BA1393" i="2"/>
  <c r="Z1396" i="2"/>
  <c r="AA1396" i="2"/>
  <c r="AT1390" i="2"/>
  <c r="AX1390" i="2" s="1"/>
  <c r="AO1390" i="2"/>
  <c r="AP1390" i="2" s="1"/>
  <c r="AQ1390" i="2" s="1"/>
  <c r="AR1390" i="2" s="1"/>
  <c r="AS1390" i="2" s="1"/>
  <c r="AL1392" i="2"/>
  <c r="AL1391" i="2"/>
  <c r="I1472" i="1"/>
  <c r="G1473" i="1"/>
  <c r="J1472" i="1"/>
  <c r="H1472" i="1"/>
  <c r="K1472" i="1"/>
  <c r="AA1397" i="2" l="1"/>
  <c r="L1401" i="2"/>
  <c r="AJ1394" i="2"/>
  <c r="AK1394" i="2"/>
  <c r="BA1394" i="2"/>
  <c r="M1401" i="2"/>
  <c r="N1401" i="2"/>
  <c r="AM1391" i="2"/>
  <c r="AZ1391" i="2"/>
  <c r="AN1391" i="2"/>
  <c r="O1399" i="2"/>
  <c r="P1399" i="2" s="1"/>
  <c r="Q1399" i="2" s="1"/>
  <c r="R1399" i="2" s="1"/>
  <c r="S1399" i="2" s="1"/>
  <c r="T1399" i="2"/>
  <c r="W1398" i="2"/>
  <c r="X1398" i="2"/>
  <c r="AK1395" i="2"/>
  <c r="BA1395" i="2"/>
  <c r="AJ1395" i="2"/>
  <c r="AG1397" i="2"/>
  <c r="AB1397" i="2"/>
  <c r="AC1397" i="2" s="1"/>
  <c r="AD1397" i="2" s="1"/>
  <c r="AE1397" i="2" s="1"/>
  <c r="AF1397" i="2" s="1"/>
  <c r="AH1397" i="2" s="1"/>
  <c r="AI1397" i="2" s="1"/>
  <c r="M1400" i="2"/>
  <c r="N1400" i="2"/>
  <c r="AZ1392" i="2"/>
  <c r="AM1392" i="2"/>
  <c r="AN1392" i="2"/>
  <c r="AG1396" i="2"/>
  <c r="AB1396" i="2"/>
  <c r="AC1396" i="2" s="1"/>
  <c r="AD1396" i="2" s="1"/>
  <c r="AE1396" i="2" s="1"/>
  <c r="AF1396" i="2" s="1"/>
  <c r="AH1396" i="2" s="1"/>
  <c r="AI1396" i="2" s="1"/>
  <c r="J1402" i="2"/>
  <c r="K1402" i="2"/>
  <c r="AY1390" i="2"/>
  <c r="AU1390" i="2"/>
  <c r="AW1390" i="2" s="1"/>
  <c r="A1404" i="2"/>
  <c r="B1403" i="2"/>
  <c r="C1403" i="2" s="1"/>
  <c r="D1403" i="2" s="1"/>
  <c r="E1403" i="2" s="1"/>
  <c r="F1403" i="2" s="1"/>
  <c r="G1403" i="2" s="1"/>
  <c r="H1403" i="2" s="1"/>
  <c r="I1403" i="2" s="1"/>
  <c r="AL1393" i="2"/>
  <c r="J1473" i="1"/>
  <c r="I1473" i="1"/>
  <c r="H1473" i="1"/>
  <c r="G1474" i="1"/>
  <c r="K1473" i="1"/>
  <c r="U1399" i="2" l="1"/>
  <c r="V1399" i="2" s="1"/>
  <c r="W1399" i="2" s="1"/>
  <c r="L1402" i="2"/>
  <c r="Y1398" i="2"/>
  <c r="Z1398" i="2" s="1"/>
  <c r="AL1394" i="2"/>
  <c r="K1403" i="2"/>
  <c r="J1403" i="2"/>
  <c r="BA1397" i="2"/>
  <c r="AK1397" i="2"/>
  <c r="AJ1397" i="2"/>
  <c r="AM1393" i="2"/>
  <c r="AZ1393" i="2"/>
  <c r="AN1393" i="2"/>
  <c r="T1400" i="2"/>
  <c r="O1400" i="2"/>
  <c r="P1400" i="2" s="1"/>
  <c r="Q1400" i="2" s="1"/>
  <c r="R1400" i="2" s="1"/>
  <c r="S1400" i="2" s="1"/>
  <c r="AT1391" i="2"/>
  <c r="AX1391" i="2" s="1"/>
  <c r="AO1391" i="2"/>
  <c r="AP1391" i="2" s="1"/>
  <c r="AQ1391" i="2" s="1"/>
  <c r="AR1391" i="2" s="1"/>
  <c r="AS1391" i="2" s="1"/>
  <c r="X1399" i="2"/>
  <c r="AL1395" i="2"/>
  <c r="B1404" i="2"/>
  <c r="C1404" i="2" s="1"/>
  <c r="D1404" i="2" s="1"/>
  <c r="E1404" i="2" s="1"/>
  <c r="F1404" i="2" s="1"/>
  <c r="G1404" i="2" s="1"/>
  <c r="H1404" i="2" s="1"/>
  <c r="I1404" i="2" s="1"/>
  <c r="A1405" i="2"/>
  <c r="M1402" i="2"/>
  <c r="N1402" i="2"/>
  <c r="AO1392" i="2"/>
  <c r="AP1392" i="2" s="1"/>
  <c r="AQ1392" i="2" s="1"/>
  <c r="AR1392" i="2" s="1"/>
  <c r="AS1392" i="2" s="1"/>
  <c r="AT1392" i="2"/>
  <c r="AX1392" i="2" s="1"/>
  <c r="AZ1394" i="2"/>
  <c r="AM1394" i="2"/>
  <c r="AN1394" i="2"/>
  <c r="AK1396" i="2"/>
  <c r="AJ1396" i="2"/>
  <c r="BA1396" i="2"/>
  <c r="O1401" i="2"/>
  <c r="P1401" i="2" s="1"/>
  <c r="Q1401" i="2" s="1"/>
  <c r="R1401" i="2" s="1"/>
  <c r="S1401" i="2" s="1"/>
  <c r="U1401" i="2" s="1"/>
  <c r="V1401" i="2" s="1"/>
  <c r="T1401" i="2"/>
  <c r="I1474" i="1"/>
  <c r="K1474" i="1"/>
  <c r="J1474" i="1"/>
  <c r="G1475" i="1"/>
  <c r="H1474" i="1"/>
  <c r="AA1398" i="2" l="1"/>
  <c r="AL1397" i="2"/>
  <c r="J1404" i="2"/>
  <c r="K1404" i="2"/>
  <c r="W1401" i="2"/>
  <c r="X1401" i="2"/>
  <c r="AT1393" i="2"/>
  <c r="AX1393" i="2" s="1"/>
  <c r="AO1393" i="2"/>
  <c r="AP1393" i="2" s="1"/>
  <c r="AQ1393" i="2" s="1"/>
  <c r="AR1393" i="2" s="1"/>
  <c r="AS1393" i="2" s="1"/>
  <c r="Y1399" i="2"/>
  <c r="U1400" i="2"/>
  <c r="V1400" i="2" s="1"/>
  <c r="L1403" i="2"/>
  <c r="AZ1395" i="2"/>
  <c r="AM1395" i="2"/>
  <c r="AN1395" i="2"/>
  <c r="O1402" i="2"/>
  <c r="P1402" i="2" s="1"/>
  <c r="Q1402" i="2" s="1"/>
  <c r="R1402" i="2" s="1"/>
  <c r="S1402" i="2" s="1"/>
  <c r="T1402" i="2"/>
  <c r="B1405" i="2"/>
  <c r="C1405" i="2" s="1"/>
  <c r="D1405" i="2" s="1"/>
  <c r="E1405" i="2" s="1"/>
  <c r="F1405" i="2" s="1"/>
  <c r="G1405" i="2" s="1"/>
  <c r="H1405" i="2" s="1"/>
  <c r="I1405" i="2" s="1"/>
  <c r="A1406" i="2"/>
  <c r="AG1398" i="2"/>
  <c r="AB1398" i="2"/>
  <c r="AC1398" i="2" s="1"/>
  <c r="AD1398" i="2" s="1"/>
  <c r="AE1398" i="2" s="1"/>
  <c r="AF1398" i="2" s="1"/>
  <c r="AH1398" i="2" s="1"/>
  <c r="AI1398" i="2" s="1"/>
  <c r="AL1396" i="2"/>
  <c r="AY1392" i="2"/>
  <c r="AU1392" i="2"/>
  <c r="AW1392" i="2" s="1"/>
  <c r="AZ1397" i="2"/>
  <c r="AM1397" i="2"/>
  <c r="AN1397" i="2"/>
  <c r="AO1394" i="2"/>
  <c r="AP1394" i="2" s="1"/>
  <c r="AQ1394" i="2" s="1"/>
  <c r="AR1394" i="2" s="1"/>
  <c r="AS1394" i="2" s="1"/>
  <c r="AT1394" i="2"/>
  <c r="AX1394" i="2" s="1"/>
  <c r="AY1391" i="2"/>
  <c r="AU1391" i="2"/>
  <c r="AW1391" i="2" s="1"/>
  <c r="J1475" i="1"/>
  <c r="K1475" i="1"/>
  <c r="I1475" i="1"/>
  <c r="G1476" i="1"/>
  <c r="H1475" i="1"/>
  <c r="U1402" i="2" l="1"/>
  <c r="V1402" i="2" s="1"/>
  <c r="Y1401" i="2"/>
  <c r="L1404" i="2"/>
  <c r="AK1398" i="2"/>
  <c r="AJ1398" i="2"/>
  <c r="BA1398" i="2"/>
  <c r="M1404" i="2"/>
  <c r="N1404" i="2"/>
  <c r="AO1397" i="2"/>
  <c r="AP1397" i="2" s="1"/>
  <c r="AQ1397" i="2" s="1"/>
  <c r="AR1397" i="2" s="1"/>
  <c r="AS1397" i="2" s="1"/>
  <c r="AT1397" i="2"/>
  <c r="AX1397" i="2" s="1"/>
  <c r="AZ1396" i="2"/>
  <c r="AM1396" i="2"/>
  <c r="AN1396" i="2"/>
  <c r="AY1393" i="2"/>
  <c r="AU1393" i="2"/>
  <c r="AW1393" i="2" s="1"/>
  <c r="J1405" i="2"/>
  <c r="K1405" i="2"/>
  <c r="M1403" i="2"/>
  <c r="N1403" i="2"/>
  <c r="AT1395" i="2"/>
  <c r="AX1395" i="2" s="1"/>
  <c r="AO1395" i="2"/>
  <c r="AP1395" i="2" s="1"/>
  <c r="AQ1395" i="2" s="1"/>
  <c r="AR1395" i="2" s="1"/>
  <c r="AS1395" i="2" s="1"/>
  <c r="Z1399" i="2"/>
  <c r="AA1399" i="2"/>
  <c r="Z1401" i="2"/>
  <c r="AA1401" i="2"/>
  <c r="W1402" i="2"/>
  <c r="X1402" i="2"/>
  <c r="AY1394" i="2"/>
  <c r="AU1394" i="2"/>
  <c r="AW1394" i="2" s="1"/>
  <c r="B1406" i="2"/>
  <c r="C1406" i="2" s="1"/>
  <c r="D1406" i="2" s="1"/>
  <c r="E1406" i="2" s="1"/>
  <c r="F1406" i="2" s="1"/>
  <c r="G1406" i="2" s="1"/>
  <c r="H1406" i="2" s="1"/>
  <c r="I1406" i="2" s="1"/>
  <c r="A1407" i="2"/>
  <c r="X1400" i="2"/>
  <c r="W1400" i="2"/>
  <c r="K1476" i="1"/>
  <c r="I1476" i="1"/>
  <c r="J1476" i="1"/>
  <c r="G1477" i="1"/>
  <c r="H1476" i="1"/>
  <c r="Y1400" i="2" l="1"/>
  <c r="L1405" i="2"/>
  <c r="K1406" i="2"/>
  <c r="J1406" i="2"/>
  <c r="M1405" i="2"/>
  <c r="N1405" i="2"/>
  <c r="AY1395" i="2"/>
  <c r="AU1395" i="2"/>
  <c r="AW1395" i="2" s="1"/>
  <c r="AY1397" i="2"/>
  <c r="AU1397" i="2"/>
  <c r="AW1397" i="2" s="1"/>
  <c r="AL1398" i="2"/>
  <c r="B1407" i="2"/>
  <c r="C1407" i="2" s="1"/>
  <c r="D1407" i="2" s="1"/>
  <c r="E1407" i="2" s="1"/>
  <c r="F1407" i="2" s="1"/>
  <c r="G1407" i="2" s="1"/>
  <c r="H1407" i="2" s="1"/>
  <c r="I1407" i="2" s="1"/>
  <c r="A1408" i="2"/>
  <c r="AT1396" i="2"/>
  <c r="AX1396" i="2" s="1"/>
  <c r="AO1396" i="2"/>
  <c r="AP1396" i="2" s="1"/>
  <c r="AQ1396" i="2" s="1"/>
  <c r="AR1396" i="2" s="1"/>
  <c r="AS1396" i="2" s="1"/>
  <c r="AG1399" i="2"/>
  <c r="AB1399" i="2"/>
  <c r="AC1399" i="2" s="1"/>
  <c r="AD1399" i="2" s="1"/>
  <c r="AE1399" i="2" s="1"/>
  <c r="AF1399" i="2" s="1"/>
  <c r="T1403" i="2"/>
  <c r="O1403" i="2"/>
  <c r="P1403" i="2" s="1"/>
  <c r="Q1403" i="2" s="1"/>
  <c r="R1403" i="2" s="1"/>
  <c r="S1403" i="2" s="1"/>
  <c r="U1403" i="2" s="1"/>
  <c r="V1403" i="2" s="1"/>
  <c r="Y1402" i="2"/>
  <c r="Z1400" i="2"/>
  <c r="AA1400" i="2"/>
  <c r="AB1401" i="2"/>
  <c r="AC1401" i="2" s="1"/>
  <c r="AD1401" i="2" s="1"/>
  <c r="AE1401" i="2" s="1"/>
  <c r="AF1401" i="2" s="1"/>
  <c r="AG1401" i="2"/>
  <c r="T1404" i="2"/>
  <c r="O1404" i="2"/>
  <c r="P1404" i="2" s="1"/>
  <c r="Q1404" i="2" s="1"/>
  <c r="R1404" i="2" s="1"/>
  <c r="S1404" i="2" s="1"/>
  <c r="K1477" i="1"/>
  <c r="G1478" i="1"/>
  <c r="J1477" i="1"/>
  <c r="H1477" i="1"/>
  <c r="I1477" i="1"/>
  <c r="K1407" i="2" l="1"/>
  <c r="J1407" i="2"/>
  <c r="Z1402" i="2"/>
  <c r="AA1402" i="2"/>
  <c r="AB1400" i="2"/>
  <c r="AC1400" i="2" s="1"/>
  <c r="AD1400" i="2" s="1"/>
  <c r="AE1400" i="2" s="1"/>
  <c r="AF1400" i="2" s="1"/>
  <c r="AG1400" i="2"/>
  <c r="AH1399" i="2"/>
  <c r="AI1399" i="2" s="1"/>
  <c r="L1406" i="2"/>
  <c r="AZ1398" i="2"/>
  <c r="AM1398" i="2"/>
  <c r="AN1398" i="2"/>
  <c r="A1409" i="2"/>
  <c r="B1408" i="2"/>
  <c r="C1408" i="2" s="1"/>
  <c r="D1408" i="2" s="1"/>
  <c r="E1408" i="2" s="1"/>
  <c r="F1408" i="2" s="1"/>
  <c r="G1408" i="2" s="1"/>
  <c r="H1408" i="2" s="1"/>
  <c r="I1408" i="2" s="1"/>
  <c r="T1405" i="2"/>
  <c r="O1405" i="2"/>
  <c r="P1405" i="2" s="1"/>
  <c r="Q1405" i="2" s="1"/>
  <c r="R1405" i="2" s="1"/>
  <c r="S1405" i="2" s="1"/>
  <c r="U1404" i="2"/>
  <c r="V1404" i="2" s="1"/>
  <c r="X1403" i="2"/>
  <c r="W1403" i="2"/>
  <c r="AY1396" i="2"/>
  <c r="AU1396" i="2"/>
  <c r="AW1396" i="2" s="1"/>
  <c r="AH1401" i="2"/>
  <c r="AI1401" i="2" s="1"/>
  <c r="I1478" i="1"/>
  <c r="H1478" i="1"/>
  <c r="K1478" i="1"/>
  <c r="J1478" i="1"/>
  <c r="G1479" i="1"/>
  <c r="U1405" i="2" l="1"/>
  <c r="V1405" i="2" s="1"/>
  <c r="AH1400" i="2"/>
  <c r="AI1400" i="2" s="1"/>
  <c r="BA1400" i="2" s="1"/>
  <c r="K1408" i="2"/>
  <c r="J1408" i="2"/>
  <c r="AJ1401" i="2"/>
  <c r="AK1401" i="2"/>
  <c r="BA1401" i="2"/>
  <c r="AT1398" i="2"/>
  <c r="AX1398" i="2" s="1"/>
  <c r="AO1398" i="2"/>
  <c r="AP1398" i="2" s="1"/>
  <c r="AQ1398" i="2" s="1"/>
  <c r="AR1398" i="2" s="1"/>
  <c r="AS1398" i="2" s="1"/>
  <c r="Y1403" i="2"/>
  <c r="L1407" i="2"/>
  <c r="X1405" i="2"/>
  <c r="W1405" i="2"/>
  <c r="AK1399" i="2"/>
  <c r="BA1399" i="2"/>
  <c r="AJ1399" i="2"/>
  <c r="AG1402" i="2"/>
  <c r="AB1402" i="2"/>
  <c r="AC1402" i="2" s="1"/>
  <c r="AD1402" i="2" s="1"/>
  <c r="AE1402" i="2" s="1"/>
  <c r="AF1402" i="2" s="1"/>
  <c r="W1404" i="2"/>
  <c r="X1404" i="2"/>
  <c r="A1410" i="2"/>
  <c r="B1409" i="2"/>
  <c r="C1409" i="2" s="1"/>
  <c r="D1409" i="2" s="1"/>
  <c r="E1409" i="2" s="1"/>
  <c r="F1409" i="2" s="1"/>
  <c r="G1409" i="2" s="1"/>
  <c r="H1409" i="2" s="1"/>
  <c r="I1409" i="2" s="1"/>
  <c r="M1406" i="2"/>
  <c r="N1406" i="2"/>
  <c r="I1479" i="1"/>
  <c r="J1479" i="1"/>
  <c r="G1480" i="1"/>
  <c r="K1479" i="1"/>
  <c r="H1479" i="1"/>
  <c r="AL1399" i="2" l="1"/>
  <c r="AJ1400" i="2"/>
  <c r="AK1400" i="2"/>
  <c r="Y1405" i="2"/>
  <c r="Z1405" i="2" s="1"/>
  <c r="AL1401" i="2"/>
  <c r="AZ1401" i="2" s="1"/>
  <c r="K1409" i="2"/>
  <c r="J1409" i="2"/>
  <c r="M1407" i="2"/>
  <c r="N1407" i="2"/>
  <c r="A1411" i="2"/>
  <c r="B1410" i="2"/>
  <c r="C1410" i="2" s="1"/>
  <c r="D1410" i="2" s="1"/>
  <c r="E1410" i="2" s="1"/>
  <c r="F1410" i="2" s="1"/>
  <c r="G1410" i="2" s="1"/>
  <c r="H1410" i="2" s="1"/>
  <c r="I1410" i="2" s="1"/>
  <c r="AM1399" i="2"/>
  <c r="AZ1399" i="2"/>
  <c r="AN1399" i="2"/>
  <c r="L1408" i="2"/>
  <c r="T1406" i="2"/>
  <c r="O1406" i="2"/>
  <c r="P1406" i="2" s="1"/>
  <c r="Q1406" i="2" s="1"/>
  <c r="R1406" i="2" s="1"/>
  <c r="S1406" i="2" s="1"/>
  <c r="AY1398" i="2"/>
  <c r="AU1398" i="2"/>
  <c r="AW1398" i="2" s="1"/>
  <c r="Z1403" i="2"/>
  <c r="AA1403" i="2"/>
  <c r="Y1404" i="2"/>
  <c r="AH1402" i="2"/>
  <c r="AI1402" i="2" s="1"/>
  <c r="K1480" i="1"/>
  <c r="G1481" i="1"/>
  <c r="J1480" i="1"/>
  <c r="I1480" i="1"/>
  <c r="H1480" i="1"/>
  <c r="AA1405" i="2" l="1"/>
  <c r="AN1401" i="2"/>
  <c r="AM1401" i="2"/>
  <c r="AL1400" i="2"/>
  <c r="K1410" i="2"/>
  <c r="J1410" i="2"/>
  <c r="AJ1402" i="2"/>
  <c r="AK1402" i="2"/>
  <c r="BA1402" i="2"/>
  <c r="AG1403" i="2"/>
  <c r="AB1403" i="2"/>
  <c r="AC1403" i="2" s="1"/>
  <c r="AD1403" i="2" s="1"/>
  <c r="AE1403" i="2" s="1"/>
  <c r="AF1403" i="2" s="1"/>
  <c r="AH1403" i="2" s="1"/>
  <c r="AI1403" i="2" s="1"/>
  <c r="L1409" i="2"/>
  <c r="T1407" i="2"/>
  <c r="O1407" i="2"/>
  <c r="P1407" i="2" s="1"/>
  <c r="Q1407" i="2" s="1"/>
  <c r="R1407" i="2" s="1"/>
  <c r="S1407" i="2" s="1"/>
  <c r="U1406" i="2"/>
  <c r="V1406" i="2" s="1"/>
  <c r="M1408" i="2"/>
  <c r="N1408" i="2"/>
  <c r="A1412" i="2"/>
  <c r="B1411" i="2"/>
  <c r="C1411" i="2" s="1"/>
  <c r="D1411" i="2" s="1"/>
  <c r="E1411" i="2" s="1"/>
  <c r="F1411" i="2" s="1"/>
  <c r="G1411" i="2" s="1"/>
  <c r="H1411" i="2" s="1"/>
  <c r="I1411" i="2" s="1"/>
  <c r="AT1399" i="2"/>
  <c r="AX1399" i="2" s="1"/>
  <c r="AO1399" i="2"/>
  <c r="AP1399" i="2" s="1"/>
  <c r="AQ1399" i="2" s="1"/>
  <c r="AR1399" i="2" s="1"/>
  <c r="AS1399" i="2" s="1"/>
  <c r="AB1405" i="2"/>
  <c r="AC1405" i="2" s="1"/>
  <c r="AD1405" i="2" s="1"/>
  <c r="AE1405" i="2" s="1"/>
  <c r="AF1405" i="2" s="1"/>
  <c r="AG1405" i="2"/>
  <c r="Z1404" i="2"/>
  <c r="AA1404" i="2"/>
  <c r="AO1401" i="2"/>
  <c r="AP1401" i="2" s="1"/>
  <c r="AQ1401" i="2" s="1"/>
  <c r="AR1401" i="2" s="1"/>
  <c r="AS1401" i="2" s="1"/>
  <c r="AT1401" i="2"/>
  <c r="AX1401" i="2" s="1"/>
  <c r="H1481" i="1"/>
  <c r="K1481" i="1"/>
  <c r="G1482" i="1"/>
  <c r="J1481" i="1"/>
  <c r="I1481" i="1"/>
  <c r="AM1400" i="2" l="1"/>
  <c r="AZ1400" i="2"/>
  <c r="AN1400" i="2"/>
  <c r="AH1405" i="2"/>
  <c r="AI1405" i="2" s="1"/>
  <c r="BA1405" i="2" s="1"/>
  <c r="AL1402" i="2"/>
  <c r="AM1402" i="2" s="1"/>
  <c r="K1411" i="2"/>
  <c r="J1411" i="2"/>
  <c r="A1413" i="2"/>
  <c r="B1412" i="2"/>
  <c r="C1412" i="2" s="1"/>
  <c r="D1412" i="2" s="1"/>
  <c r="E1412" i="2" s="1"/>
  <c r="F1412" i="2" s="1"/>
  <c r="G1412" i="2" s="1"/>
  <c r="H1412" i="2" s="1"/>
  <c r="I1412" i="2" s="1"/>
  <c r="U1407" i="2"/>
  <c r="V1407" i="2" s="1"/>
  <c r="L1410" i="2"/>
  <c r="AB1404" i="2"/>
  <c r="AC1404" i="2" s="1"/>
  <c r="AD1404" i="2" s="1"/>
  <c r="AE1404" i="2" s="1"/>
  <c r="AF1404" i="2" s="1"/>
  <c r="AG1404" i="2"/>
  <c r="W1406" i="2"/>
  <c r="X1406" i="2"/>
  <c r="AJ1403" i="2"/>
  <c r="BA1403" i="2"/>
  <c r="AK1403" i="2"/>
  <c r="AY1401" i="2"/>
  <c r="AU1401" i="2"/>
  <c r="AW1401" i="2" s="1"/>
  <c r="AY1399" i="2"/>
  <c r="AU1399" i="2"/>
  <c r="AW1399" i="2" s="1"/>
  <c r="O1408" i="2"/>
  <c r="P1408" i="2" s="1"/>
  <c r="Q1408" i="2" s="1"/>
  <c r="R1408" i="2" s="1"/>
  <c r="S1408" i="2" s="1"/>
  <c r="U1408" i="2" s="1"/>
  <c r="V1408" i="2" s="1"/>
  <c r="T1408" i="2"/>
  <c r="M1409" i="2"/>
  <c r="N1409" i="2"/>
  <c r="K1482" i="1"/>
  <c r="J1482" i="1"/>
  <c r="G1483" i="1"/>
  <c r="H1482" i="1"/>
  <c r="I1482" i="1"/>
  <c r="AK1405" i="2" l="1"/>
  <c r="AJ1405" i="2"/>
  <c r="AL1405" i="2" s="1"/>
  <c r="AZ1405" i="2" s="1"/>
  <c r="AZ1402" i="2"/>
  <c r="AN1402" i="2"/>
  <c r="AT1402" i="2" s="1"/>
  <c r="AX1402" i="2" s="1"/>
  <c r="AO1400" i="2"/>
  <c r="AP1400" i="2" s="1"/>
  <c r="AQ1400" i="2" s="1"/>
  <c r="AR1400" i="2" s="1"/>
  <c r="AS1400" i="2" s="1"/>
  <c r="AT1400" i="2"/>
  <c r="AX1400" i="2" s="1"/>
  <c r="AL1403" i="2"/>
  <c r="AZ1403" i="2" s="1"/>
  <c r="J1412" i="2"/>
  <c r="K1412" i="2"/>
  <c r="W1408" i="2"/>
  <c r="X1408" i="2"/>
  <c r="A1414" i="2"/>
  <c r="B1413" i="2"/>
  <c r="C1413" i="2" s="1"/>
  <c r="D1413" i="2" s="1"/>
  <c r="E1413" i="2" s="1"/>
  <c r="F1413" i="2" s="1"/>
  <c r="G1413" i="2" s="1"/>
  <c r="H1413" i="2" s="1"/>
  <c r="I1413" i="2" s="1"/>
  <c r="Y1406" i="2"/>
  <c r="L1411" i="2"/>
  <c r="M1410" i="2"/>
  <c r="N1410" i="2"/>
  <c r="T1409" i="2"/>
  <c r="O1409" i="2"/>
  <c r="P1409" i="2" s="1"/>
  <c r="Q1409" i="2" s="1"/>
  <c r="R1409" i="2" s="1"/>
  <c r="S1409" i="2" s="1"/>
  <c r="W1407" i="2"/>
  <c r="X1407" i="2"/>
  <c r="AH1404" i="2"/>
  <c r="AI1404" i="2" s="1"/>
  <c r="J1483" i="1"/>
  <c r="G1484" i="1"/>
  <c r="I1483" i="1"/>
  <c r="H1483" i="1"/>
  <c r="K1483" i="1"/>
  <c r="AO1402" i="2" l="1"/>
  <c r="AP1402" i="2" s="1"/>
  <c r="AQ1402" i="2" s="1"/>
  <c r="AR1402" i="2" s="1"/>
  <c r="AS1402" i="2" s="1"/>
  <c r="AN1403" i="2"/>
  <c r="AM1403" i="2"/>
  <c r="AN1405" i="2"/>
  <c r="AM1405" i="2"/>
  <c r="AY1400" i="2"/>
  <c r="AU1400" i="2"/>
  <c r="AW1400" i="2" s="1"/>
  <c r="Y1408" i="2"/>
  <c r="Z1408" i="2" s="1"/>
  <c r="L1412" i="2"/>
  <c r="M1412" i="2" s="1"/>
  <c r="K1413" i="2"/>
  <c r="J1413" i="2"/>
  <c r="AO1403" i="2"/>
  <c r="AP1403" i="2" s="1"/>
  <c r="AQ1403" i="2" s="1"/>
  <c r="AR1403" i="2" s="1"/>
  <c r="AS1403" i="2" s="1"/>
  <c r="AT1403" i="2"/>
  <c r="AX1403" i="2" s="1"/>
  <c r="Z1406" i="2"/>
  <c r="AA1406" i="2"/>
  <c r="M1411" i="2"/>
  <c r="N1411" i="2"/>
  <c r="U1409" i="2"/>
  <c r="V1409" i="2" s="1"/>
  <c r="BA1404" i="2"/>
  <c r="AK1404" i="2"/>
  <c r="AJ1404" i="2"/>
  <c r="T1410" i="2"/>
  <c r="O1410" i="2"/>
  <c r="P1410" i="2" s="1"/>
  <c r="Q1410" i="2" s="1"/>
  <c r="R1410" i="2" s="1"/>
  <c r="S1410" i="2" s="1"/>
  <c r="AO1405" i="2"/>
  <c r="AP1405" i="2" s="1"/>
  <c r="AQ1405" i="2" s="1"/>
  <c r="AR1405" i="2" s="1"/>
  <c r="AS1405" i="2" s="1"/>
  <c r="AT1405" i="2"/>
  <c r="AX1405" i="2" s="1"/>
  <c r="AY1402" i="2"/>
  <c r="AU1402" i="2"/>
  <c r="AW1402" i="2" s="1"/>
  <c r="B1414" i="2"/>
  <c r="C1414" i="2" s="1"/>
  <c r="D1414" i="2" s="1"/>
  <c r="E1414" i="2" s="1"/>
  <c r="F1414" i="2" s="1"/>
  <c r="G1414" i="2" s="1"/>
  <c r="H1414" i="2" s="1"/>
  <c r="I1414" i="2" s="1"/>
  <c r="A1415" i="2"/>
  <c r="Y1407" i="2"/>
  <c r="I1484" i="1"/>
  <c r="J1484" i="1"/>
  <c r="G1485" i="1"/>
  <c r="H1484" i="1"/>
  <c r="K1484" i="1"/>
  <c r="N1412" i="2" l="1"/>
  <c r="AA1408" i="2"/>
  <c r="A1416" i="2"/>
  <c r="B1415" i="2"/>
  <c r="C1415" i="2" s="1"/>
  <c r="D1415" i="2" s="1"/>
  <c r="E1415" i="2" s="1"/>
  <c r="F1415" i="2" s="1"/>
  <c r="G1415" i="2" s="1"/>
  <c r="H1415" i="2" s="1"/>
  <c r="I1415" i="2" s="1"/>
  <c r="AB1408" i="2"/>
  <c r="AC1408" i="2" s="1"/>
  <c r="AD1408" i="2" s="1"/>
  <c r="AE1408" i="2" s="1"/>
  <c r="AF1408" i="2" s="1"/>
  <c r="AH1408" i="2" s="1"/>
  <c r="AI1408" i="2" s="1"/>
  <c r="AG1408" i="2"/>
  <c r="AB1406" i="2"/>
  <c r="AC1406" i="2" s="1"/>
  <c r="AD1406" i="2" s="1"/>
  <c r="AE1406" i="2" s="1"/>
  <c r="AF1406" i="2" s="1"/>
  <c r="AG1406" i="2"/>
  <c r="AL1404" i="2"/>
  <c r="L1413" i="2"/>
  <c r="K1414" i="2"/>
  <c r="J1414" i="2"/>
  <c r="X1409" i="2"/>
  <c r="W1409" i="2"/>
  <c r="T1411" i="2"/>
  <c r="O1411" i="2"/>
  <c r="P1411" i="2" s="1"/>
  <c r="Q1411" i="2" s="1"/>
  <c r="R1411" i="2" s="1"/>
  <c r="S1411" i="2" s="1"/>
  <c r="AY1403" i="2"/>
  <c r="AU1403" i="2"/>
  <c r="AW1403" i="2" s="1"/>
  <c r="AY1405" i="2"/>
  <c r="AU1405" i="2"/>
  <c r="AW1405" i="2" s="1"/>
  <c r="T1412" i="2"/>
  <c r="O1412" i="2"/>
  <c r="P1412" i="2" s="1"/>
  <c r="Q1412" i="2" s="1"/>
  <c r="R1412" i="2" s="1"/>
  <c r="S1412" i="2" s="1"/>
  <c r="Z1407" i="2"/>
  <c r="AA1407" i="2"/>
  <c r="U1410" i="2"/>
  <c r="V1410" i="2" s="1"/>
  <c r="H1485" i="1"/>
  <c r="G1486" i="1"/>
  <c r="I1485" i="1"/>
  <c r="K1485" i="1"/>
  <c r="J1485" i="1"/>
  <c r="U1411" i="2" l="1"/>
  <c r="V1411" i="2" s="1"/>
  <c r="W1411" i="2" s="1"/>
  <c r="L1414" i="2"/>
  <c r="J1415" i="2"/>
  <c r="K1415" i="2"/>
  <c r="X1411" i="2"/>
  <c r="W1410" i="2"/>
  <c r="X1410" i="2"/>
  <c r="AZ1404" i="2"/>
  <c r="AM1404" i="2"/>
  <c r="AN1404" i="2"/>
  <c r="BA1408" i="2"/>
  <c r="AK1408" i="2"/>
  <c r="AJ1408" i="2"/>
  <c r="M1413" i="2"/>
  <c r="N1413" i="2"/>
  <c r="U1412" i="2"/>
  <c r="V1412" i="2" s="1"/>
  <c r="Y1409" i="2"/>
  <c r="M1414" i="2"/>
  <c r="N1414" i="2"/>
  <c r="A1417" i="2"/>
  <c r="B1416" i="2"/>
  <c r="C1416" i="2" s="1"/>
  <c r="D1416" i="2" s="1"/>
  <c r="E1416" i="2" s="1"/>
  <c r="F1416" i="2" s="1"/>
  <c r="G1416" i="2" s="1"/>
  <c r="H1416" i="2" s="1"/>
  <c r="I1416" i="2" s="1"/>
  <c r="AB1407" i="2"/>
  <c r="AC1407" i="2" s="1"/>
  <c r="AD1407" i="2" s="1"/>
  <c r="AE1407" i="2" s="1"/>
  <c r="AF1407" i="2" s="1"/>
  <c r="AG1407" i="2"/>
  <c r="AH1406" i="2"/>
  <c r="AI1406" i="2" s="1"/>
  <c r="J1486" i="1"/>
  <c r="I1486" i="1"/>
  <c r="G1487" i="1"/>
  <c r="H1486" i="1"/>
  <c r="K1486" i="1"/>
  <c r="Y1410" i="2" l="1"/>
  <c r="Y1411" i="2"/>
  <c r="L1415" i="2"/>
  <c r="J1416" i="2"/>
  <c r="K1416" i="2"/>
  <c r="Z1410" i="2"/>
  <c r="AA1410" i="2"/>
  <c r="M1415" i="2"/>
  <c r="N1415" i="2"/>
  <c r="AK1406" i="2"/>
  <c r="AJ1406" i="2"/>
  <c r="BA1406" i="2"/>
  <c r="T1414" i="2"/>
  <c r="O1414" i="2"/>
  <c r="P1414" i="2" s="1"/>
  <c r="Q1414" i="2" s="1"/>
  <c r="R1414" i="2" s="1"/>
  <c r="S1414" i="2" s="1"/>
  <c r="O1413" i="2"/>
  <c r="P1413" i="2" s="1"/>
  <c r="Q1413" i="2" s="1"/>
  <c r="R1413" i="2" s="1"/>
  <c r="S1413" i="2" s="1"/>
  <c r="T1413" i="2"/>
  <c r="A1418" i="2"/>
  <c r="B1417" i="2"/>
  <c r="C1417" i="2" s="1"/>
  <c r="D1417" i="2" s="1"/>
  <c r="E1417" i="2" s="1"/>
  <c r="F1417" i="2" s="1"/>
  <c r="G1417" i="2" s="1"/>
  <c r="H1417" i="2" s="1"/>
  <c r="I1417" i="2" s="1"/>
  <c r="W1412" i="2"/>
  <c r="X1412" i="2"/>
  <c r="Z1411" i="2"/>
  <c r="AA1411" i="2"/>
  <c r="Z1409" i="2"/>
  <c r="AA1409" i="2"/>
  <c r="AO1404" i="2"/>
  <c r="AP1404" i="2" s="1"/>
  <c r="AQ1404" i="2" s="1"/>
  <c r="AR1404" i="2" s="1"/>
  <c r="AS1404" i="2" s="1"/>
  <c r="AT1404" i="2"/>
  <c r="AX1404" i="2" s="1"/>
  <c r="AH1407" i="2"/>
  <c r="AI1407" i="2" s="1"/>
  <c r="AL1408" i="2"/>
  <c r="J1487" i="1"/>
  <c r="K1487" i="1"/>
  <c r="H1487" i="1"/>
  <c r="I1487" i="1"/>
  <c r="G1488" i="1"/>
  <c r="U1414" i="2" l="1"/>
  <c r="V1414" i="2" s="1"/>
  <c r="W1414" i="2" s="1"/>
  <c r="AL1406" i="2"/>
  <c r="Y1412" i="2"/>
  <c r="AA1412" i="2" s="1"/>
  <c r="L1416" i="2"/>
  <c r="J1417" i="2"/>
  <c r="K1417" i="2"/>
  <c r="AY1404" i="2"/>
  <c r="AU1404" i="2"/>
  <c r="AW1404" i="2" s="1"/>
  <c r="AG1411" i="2"/>
  <c r="AB1411" i="2"/>
  <c r="AC1411" i="2" s="1"/>
  <c r="AD1411" i="2" s="1"/>
  <c r="AE1411" i="2" s="1"/>
  <c r="AF1411" i="2" s="1"/>
  <c r="O1415" i="2"/>
  <c r="P1415" i="2" s="1"/>
  <c r="Q1415" i="2" s="1"/>
  <c r="R1415" i="2" s="1"/>
  <c r="S1415" i="2" s="1"/>
  <c r="U1415" i="2" s="1"/>
  <c r="V1415" i="2" s="1"/>
  <c r="T1415" i="2"/>
  <c r="M1416" i="2"/>
  <c r="N1416" i="2"/>
  <c r="A1419" i="2"/>
  <c r="B1418" i="2"/>
  <c r="C1418" i="2" s="1"/>
  <c r="D1418" i="2" s="1"/>
  <c r="E1418" i="2" s="1"/>
  <c r="F1418" i="2" s="1"/>
  <c r="G1418" i="2" s="1"/>
  <c r="H1418" i="2" s="1"/>
  <c r="I1418" i="2" s="1"/>
  <c r="AB1410" i="2"/>
  <c r="AC1410" i="2" s="1"/>
  <c r="AD1410" i="2" s="1"/>
  <c r="AE1410" i="2" s="1"/>
  <c r="AF1410" i="2" s="1"/>
  <c r="AG1410" i="2"/>
  <c r="BA1407" i="2"/>
  <c r="AK1407" i="2"/>
  <c r="AJ1407" i="2"/>
  <c r="AB1409" i="2"/>
  <c r="AC1409" i="2" s="1"/>
  <c r="AD1409" i="2" s="1"/>
  <c r="AE1409" i="2" s="1"/>
  <c r="AF1409" i="2" s="1"/>
  <c r="AH1409" i="2" s="1"/>
  <c r="AI1409" i="2" s="1"/>
  <c r="AG1409" i="2"/>
  <c r="AZ1408" i="2"/>
  <c r="AM1408" i="2"/>
  <c r="AN1408" i="2"/>
  <c r="AM1406" i="2"/>
  <c r="AZ1406" i="2"/>
  <c r="AN1406" i="2"/>
  <c r="U1413" i="2"/>
  <c r="V1413" i="2" s="1"/>
  <c r="J1488" i="1"/>
  <c r="I1488" i="1"/>
  <c r="H1488" i="1"/>
  <c r="K1488" i="1"/>
  <c r="G1489" i="1"/>
  <c r="X1414" i="2" l="1"/>
  <c r="Y1414" i="2" s="1"/>
  <c r="Z1412" i="2"/>
  <c r="AL1407" i="2"/>
  <c r="L1417" i="2"/>
  <c r="X1413" i="2"/>
  <c r="W1413" i="2"/>
  <c r="O1416" i="2"/>
  <c r="P1416" i="2" s="1"/>
  <c r="Q1416" i="2" s="1"/>
  <c r="R1416" i="2" s="1"/>
  <c r="S1416" i="2" s="1"/>
  <c r="U1416" i="2" s="1"/>
  <c r="V1416" i="2" s="1"/>
  <c r="T1416" i="2"/>
  <c r="M1417" i="2"/>
  <c r="N1417" i="2"/>
  <c r="AO1406" i="2"/>
  <c r="AP1406" i="2" s="1"/>
  <c r="AQ1406" i="2" s="1"/>
  <c r="AR1406" i="2" s="1"/>
  <c r="AS1406" i="2" s="1"/>
  <c r="AT1406" i="2"/>
  <c r="AX1406" i="2" s="1"/>
  <c r="AH1411" i="2"/>
  <c r="AI1411" i="2" s="1"/>
  <c r="A1420" i="2"/>
  <c r="B1419" i="2"/>
  <c r="C1419" i="2" s="1"/>
  <c r="D1419" i="2" s="1"/>
  <c r="E1419" i="2" s="1"/>
  <c r="F1419" i="2" s="1"/>
  <c r="G1419" i="2" s="1"/>
  <c r="H1419" i="2" s="1"/>
  <c r="I1419" i="2" s="1"/>
  <c r="X1415" i="2"/>
  <c r="W1415" i="2"/>
  <c r="Y1415" i="2" s="1"/>
  <c r="AJ1409" i="2"/>
  <c r="AK1409" i="2"/>
  <c r="BA1409" i="2"/>
  <c r="J1418" i="2"/>
  <c r="K1418" i="2"/>
  <c r="AT1408" i="2"/>
  <c r="AX1408" i="2" s="1"/>
  <c r="AO1408" i="2"/>
  <c r="AP1408" i="2" s="1"/>
  <c r="AQ1408" i="2" s="1"/>
  <c r="AR1408" i="2" s="1"/>
  <c r="AS1408" i="2" s="1"/>
  <c r="AZ1407" i="2"/>
  <c r="AM1407" i="2"/>
  <c r="AN1407" i="2"/>
  <c r="AB1412" i="2"/>
  <c r="AC1412" i="2" s="1"/>
  <c r="AD1412" i="2" s="1"/>
  <c r="AE1412" i="2" s="1"/>
  <c r="AF1412" i="2" s="1"/>
  <c r="AH1412" i="2" s="1"/>
  <c r="AI1412" i="2" s="1"/>
  <c r="AG1412" i="2"/>
  <c r="AH1410" i="2"/>
  <c r="AI1410" i="2" s="1"/>
  <c r="K1489" i="1"/>
  <c r="I1489" i="1"/>
  <c r="H1489" i="1"/>
  <c r="G1490" i="1"/>
  <c r="J1489" i="1"/>
  <c r="AA1414" i="2" l="1"/>
  <c r="Z1414" i="2"/>
  <c r="L1418" i="2"/>
  <c r="M1418" i="2" s="1"/>
  <c r="J1419" i="2"/>
  <c r="K1419" i="2"/>
  <c r="AB1414" i="2"/>
  <c r="AC1414" i="2" s="1"/>
  <c r="AD1414" i="2" s="1"/>
  <c r="AE1414" i="2" s="1"/>
  <c r="AF1414" i="2" s="1"/>
  <c r="AG1414" i="2"/>
  <c r="AJ1412" i="2"/>
  <c r="AK1412" i="2"/>
  <c r="BA1412" i="2"/>
  <c r="AY1408" i="2"/>
  <c r="AU1408" i="2"/>
  <c r="AW1408" i="2" s="1"/>
  <c r="Y1413" i="2"/>
  <c r="A1421" i="2"/>
  <c r="B1420" i="2"/>
  <c r="C1420" i="2" s="1"/>
  <c r="D1420" i="2" s="1"/>
  <c r="E1420" i="2" s="1"/>
  <c r="F1420" i="2" s="1"/>
  <c r="G1420" i="2" s="1"/>
  <c r="H1420" i="2" s="1"/>
  <c r="I1420" i="2" s="1"/>
  <c r="O1417" i="2"/>
  <c r="P1417" i="2" s="1"/>
  <c r="Q1417" i="2" s="1"/>
  <c r="R1417" i="2" s="1"/>
  <c r="S1417" i="2" s="1"/>
  <c r="U1417" i="2" s="1"/>
  <c r="V1417" i="2" s="1"/>
  <c r="T1417" i="2"/>
  <c r="BA1411" i="2"/>
  <c r="AJ1411" i="2"/>
  <c r="AK1411" i="2"/>
  <c r="AY1406" i="2"/>
  <c r="AU1406" i="2"/>
  <c r="AW1406" i="2" s="1"/>
  <c r="X1416" i="2"/>
  <c r="W1416" i="2"/>
  <c r="Z1415" i="2"/>
  <c r="AA1415" i="2"/>
  <c r="BA1410" i="2"/>
  <c r="AJ1410" i="2"/>
  <c r="AK1410" i="2"/>
  <c r="AO1407" i="2"/>
  <c r="AP1407" i="2" s="1"/>
  <c r="AQ1407" i="2" s="1"/>
  <c r="AR1407" i="2" s="1"/>
  <c r="AS1407" i="2" s="1"/>
  <c r="AT1407" i="2"/>
  <c r="AX1407" i="2" s="1"/>
  <c r="AL1409" i="2"/>
  <c r="I1490" i="1"/>
  <c r="H1490" i="1"/>
  <c r="G1491" i="1"/>
  <c r="K1490" i="1"/>
  <c r="J1490" i="1"/>
  <c r="N1418" i="2" l="1"/>
  <c r="AH1414" i="2"/>
  <c r="AI1414" i="2" s="1"/>
  <c r="Y1416" i="2"/>
  <c r="AL1410" i="2"/>
  <c r="AN1410" i="2" s="1"/>
  <c r="AL1412" i="2"/>
  <c r="L1419" i="2"/>
  <c r="J1420" i="2"/>
  <c r="K1420" i="2"/>
  <c r="AM1412" i="2"/>
  <c r="AZ1412" i="2"/>
  <c r="AN1412" i="2"/>
  <c r="Z1413" i="2"/>
  <c r="AA1413" i="2"/>
  <c r="AL1411" i="2"/>
  <c r="AY1407" i="2"/>
  <c r="AU1407" i="2"/>
  <c r="AW1407" i="2" s="1"/>
  <c r="T1418" i="2"/>
  <c r="O1418" i="2"/>
  <c r="P1418" i="2" s="1"/>
  <c r="Q1418" i="2" s="1"/>
  <c r="R1418" i="2" s="1"/>
  <c r="S1418" i="2" s="1"/>
  <c r="U1418" i="2" s="1"/>
  <c r="V1418" i="2" s="1"/>
  <c r="BA1414" i="2"/>
  <c r="AJ1414" i="2"/>
  <c r="AK1414" i="2"/>
  <c r="X1417" i="2"/>
  <c r="W1417" i="2"/>
  <c r="M1419" i="2"/>
  <c r="N1419" i="2"/>
  <c r="AZ1409" i="2"/>
  <c r="AM1409" i="2"/>
  <c r="AN1409" i="2"/>
  <c r="Z1416" i="2"/>
  <c r="AA1416" i="2"/>
  <c r="AG1415" i="2"/>
  <c r="AB1415" i="2"/>
  <c r="AC1415" i="2" s="1"/>
  <c r="AD1415" i="2" s="1"/>
  <c r="AE1415" i="2" s="1"/>
  <c r="AF1415" i="2" s="1"/>
  <c r="B1421" i="2"/>
  <c r="C1421" i="2" s="1"/>
  <c r="D1421" i="2" s="1"/>
  <c r="E1421" i="2" s="1"/>
  <c r="F1421" i="2" s="1"/>
  <c r="G1421" i="2" s="1"/>
  <c r="H1421" i="2" s="1"/>
  <c r="I1421" i="2" s="1"/>
  <c r="A1422" i="2"/>
  <c r="G1492" i="1"/>
  <c r="K1491" i="1"/>
  <c r="H1491" i="1"/>
  <c r="J1491" i="1"/>
  <c r="I1491" i="1"/>
  <c r="AZ1410" i="2" l="1"/>
  <c r="AM1410" i="2"/>
  <c r="AH1415" i="2"/>
  <c r="AI1415" i="2" s="1"/>
  <c r="AL1414" i="2"/>
  <c r="L1420" i="2"/>
  <c r="J1421" i="2"/>
  <c r="K1421" i="2"/>
  <c r="BA1415" i="2"/>
  <c r="AJ1415" i="2"/>
  <c r="AK1415" i="2"/>
  <c r="AG1416" i="2"/>
  <c r="AB1416" i="2"/>
  <c r="AC1416" i="2" s="1"/>
  <c r="AD1416" i="2" s="1"/>
  <c r="AE1416" i="2" s="1"/>
  <c r="AF1416" i="2" s="1"/>
  <c r="AB1413" i="2"/>
  <c r="AC1413" i="2" s="1"/>
  <c r="AD1413" i="2" s="1"/>
  <c r="AE1413" i="2" s="1"/>
  <c r="AF1413" i="2" s="1"/>
  <c r="AG1413" i="2"/>
  <c r="T1419" i="2"/>
  <c r="O1419" i="2"/>
  <c r="P1419" i="2" s="1"/>
  <c r="Q1419" i="2" s="1"/>
  <c r="R1419" i="2" s="1"/>
  <c r="S1419" i="2" s="1"/>
  <c r="U1419" i="2" s="1"/>
  <c r="V1419" i="2" s="1"/>
  <c r="B1422" i="2"/>
  <c r="C1422" i="2" s="1"/>
  <c r="D1422" i="2" s="1"/>
  <c r="E1422" i="2" s="1"/>
  <c r="F1422" i="2" s="1"/>
  <c r="G1422" i="2" s="1"/>
  <c r="H1422" i="2" s="1"/>
  <c r="I1422" i="2" s="1"/>
  <c r="A1423" i="2"/>
  <c r="X1418" i="2"/>
  <c r="W1418" i="2"/>
  <c r="AT1412" i="2"/>
  <c r="AX1412" i="2" s="1"/>
  <c r="AO1412" i="2"/>
  <c r="AP1412" i="2" s="1"/>
  <c r="AQ1412" i="2" s="1"/>
  <c r="AR1412" i="2" s="1"/>
  <c r="AS1412" i="2" s="1"/>
  <c r="AM1414" i="2"/>
  <c r="AZ1414" i="2"/>
  <c r="AN1414" i="2"/>
  <c r="M1420" i="2"/>
  <c r="N1420" i="2"/>
  <c r="AT1409" i="2"/>
  <c r="AX1409" i="2" s="1"/>
  <c r="AO1409" i="2"/>
  <c r="AP1409" i="2" s="1"/>
  <c r="AQ1409" i="2" s="1"/>
  <c r="AR1409" i="2" s="1"/>
  <c r="AS1409" i="2" s="1"/>
  <c r="AO1410" i="2"/>
  <c r="AP1410" i="2" s="1"/>
  <c r="AQ1410" i="2" s="1"/>
  <c r="AR1410" i="2" s="1"/>
  <c r="AS1410" i="2" s="1"/>
  <c r="AT1410" i="2"/>
  <c r="AX1410" i="2" s="1"/>
  <c r="AZ1411" i="2"/>
  <c r="AM1411" i="2"/>
  <c r="AN1411" i="2"/>
  <c r="Y1417" i="2"/>
  <c r="J1492" i="1"/>
  <c r="I1492" i="1"/>
  <c r="G1493" i="1"/>
  <c r="K1492" i="1"/>
  <c r="H1492" i="1"/>
  <c r="AH1416" i="2" l="1"/>
  <c r="AI1416" i="2" s="1"/>
  <c r="L1421" i="2"/>
  <c r="K1422" i="2"/>
  <c r="J1422" i="2"/>
  <c r="AT1411" i="2"/>
  <c r="AX1411" i="2" s="1"/>
  <c r="AO1411" i="2"/>
  <c r="AP1411" i="2" s="1"/>
  <c r="AQ1411" i="2" s="1"/>
  <c r="AR1411" i="2" s="1"/>
  <c r="AS1411" i="2" s="1"/>
  <c r="Z1417" i="2"/>
  <c r="AA1417" i="2"/>
  <c r="AO1414" i="2"/>
  <c r="AP1414" i="2" s="1"/>
  <c r="AQ1414" i="2" s="1"/>
  <c r="AR1414" i="2" s="1"/>
  <c r="AS1414" i="2" s="1"/>
  <c r="AT1414" i="2"/>
  <c r="AX1414" i="2" s="1"/>
  <c r="A1424" i="2"/>
  <c r="B1423" i="2"/>
  <c r="C1423" i="2" s="1"/>
  <c r="D1423" i="2" s="1"/>
  <c r="E1423" i="2" s="1"/>
  <c r="F1423" i="2" s="1"/>
  <c r="G1423" i="2" s="1"/>
  <c r="H1423" i="2" s="1"/>
  <c r="I1423" i="2" s="1"/>
  <c r="M1421" i="2"/>
  <c r="N1421" i="2"/>
  <c r="Y1418" i="2"/>
  <c r="AY1409" i="2"/>
  <c r="AU1409" i="2"/>
  <c r="AW1409" i="2" s="1"/>
  <c r="W1419" i="2"/>
  <c r="X1419" i="2"/>
  <c r="BA1416" i="2"/>
  <c r="AK1416" i="2"/>
  <c r="AJ1416" i="2"/>
  <c r="AY1410" i="2"/>
  <c r="AU1410" i="2"/>
  <c r="AW1410" i="2" s="1"/>
  <c r="O1420" i="2"/>
  <c r="P1420" i="2" s="1"/>
  <c r="Q1420" i="2" s="1"/>
  <c r="R1420" i="2" s="1"/>
  <c r="S1420" i="2" s="1"/>
  <c r="T1420" i="2"/>
  <c r="AY1412" i="2"/>
  <c r="AU1412" i="2"/>
  <c r="AW1412" i="2" s="1"/>
  <c r="AH1413" i="2"/>
  <c r="AI1413" i="2" s="1"/>
  <c r="AL1415" i="2"/>
  <c r="J1493" i="1"/>
  <c r="H1493" i="1"/>
  <c r="K1493" i="1"/>
  <c r="G1494" i="1"/>
  <c r="I1493" i="1"/>
  <c r="AL1416" i="2" l="1"/>
  <c r="Y1419" i="2"/>
  <c r="AJ1413" i="2"/>
  <c r="BA1413" i="2"/>
  <c r="AK1413" i="2"/>
  <c r="T1421" i="2"/>
  <c r="O1421" i="2"/>
  <c r="P1421" i="2" s="1"/>
  <c r="Q1421" i="2" s="1"/>
  <c r="R1421" i="2" s="1"/>
  <c r="S1421" i="2" s="1"/>
  <c r="U1420" i="2"/>
  <c r="V1420" i="2" s="1"/>
  <c r="L1422" i="2"/>
  <c r="AB1417" i="2"/>
  <c r="AC1417" i="2" s="1"/>
  <c r="AD1417" i="2" s="1"/>
  <c r="AE1417" i="2" s="1"/>
  <c r="AF1417" i="2" s="1"/>
  <c r="AG1417" i="2"/>
  <c r="AM1415" i="2"/>
  <c r="AZ1415" i="2"/>
  <c r="AN1415" i="2"/>
  <c r="Z1419" i="2"/>
  <c r="AA1419" i="2"/>
  <c r="K1423" i="2"/>
  <c r="J1423" i="2"/>
  <c r="AY1414" i="2"/>
  <c r="AU1414" i="2"/>
  <c r="AW1414" i="2" s="1"/>
  <c r="A1425" i="2"/>
  <c r="B1424" i="2"/>
  <c r="C1424" i="2" s="1"/>
  <c r="D1424" i="2" s="1"/>
  <c r="E1424" i="2" s="1"/>
  <c r="F1424" i="2" s="1"/>
  <c r="G1424" i="2" s="1"/>
  <c r="H1424" i="2" s="1"/>
  <c r="I1424" i="2" s="1"/>
  <c r="AM1416" i="2"/>
  <c r="AZ1416" i="2"/>
  <c r="AN1416" i="2"/>
  <c r="Z1418" i="2"/>
  <c r="AA1418" i="2"/>
  <c r="AY1411" i="2"/>
  <c r="AU1411" i="2"/>
  <c r="AW1411" i="2" s="1"/>
  <c r="I1494" i="1"/>
  <c r="G1495" i="1"/>
  <c r="K1494" i="1"/>
  <c r="J1494" i="1"/>
  <c r="H1494" i="1"/>
  <c r="U1421" i="2" l="1"/>
  <c r="V1421" i="2" s="1"/>
  <c r="AL1413" i="2"/>
  <c r="L1423" i="2"/>
  <c r="J1424" i="2"/>
  <c r="K1424" i="2"/>
  <c r="AG1419" i="2"/>
  <c r="AB1419" i="2"/>
  <c r="AC1419" i="2" s="1"/>
  <c r="AD1419" i="2" s="1"/>
  <c r="AE1419" i="2" s="1"/>
  <c r="AF1419" i="2" s="1"/>
  <c r="AH1419" i="2" s="1"/>
  <c r="AI1419" i="2" s="1"/>
  <c r="AZ1413" i="2"/>
  <c r="AM1413" i="2"/>
  <c r="AN1413" i="2"/>
  <c r="AT1415" i="2"/>
  <c r="AX1415" i="2" s="1"/>
  <c r="AO1415" i="2"/>
  <c r="AP1415" i="2" s="1"/>
  <c r="AQ1415" i="2" s="1"/>
  <c r="AR1415" i="2" s="1"/>
  <c r="AS1415" i="2" s="1"/>
  <c r="W1420" i="2"/>
  <c r="X1420" i="2"/>
  <c r="W1421" i="2"/>
  <c r="X1421" i="2"/>
  <c r="AB1418" i="2"/>
  <c r="AC1418" i="2" s="1"/>
  <c r="AD1418" i="2" s="1"/>
  <c r="AE1418" i="2" s="1"/>
  <c r="AF1418" i="2" s="1"/>
  <c r="AH1418" i="2" s="1"/>
  <c r="AI1418" i="2" s="1"/>
  <c r="AG1418" i="2"/>
  <c r="B1425" i="2"/>
  <c r="C1425" i="2" s="1"/>
  <c r="D1425" i="2" s="1"/>
  <c r="E1425" i="2" s="1"/>
  <c r="F1425" i="2" s="1"/>
  <c r="G1425" i="2" s="1"/>
  <c r="H1425" i="2" s="1"/>
  <c r="I1425" i="2" s="1"/>
  <c r="A1426" i="2"/>
  <c r="M1422" i="2"/>
  <c r="N1422" i="2"/>
  <c r="AO1416" i="2"/>
  <c r="AP1416" i="2" s="1"/>
  <c r="AQ1416" i="2" s="1"/>
  <c r="AR1416" i="2" s="1"/>
  <c r="AS1416" i="2" s="1"/>
  <c r="AT1416" i="2"/>
  <c r="AX1416" i="2" s="1"/>
  <c r="M1423" i="2"/>
  <c r="N1423" i="2"/>
  <c r="AH1417" i="2"/>
  <c r="AI1417" i="2" s="1"/>
  <c r="K1495" i="1"/>
  <c r="H1495" i="1"/>
  <c r="I1495" i="1"/>
  <c r="J1495" i="1"/>
  <c r="G1496" i="1"/>
  <c r="L1424" i="2" l="1"/>
  <c r="Y1420" i="2"/>
  <c r="J1425" i="2"/>
  <c r="K1425" i="2"/>
  <c r="O1422" i="2"/>
  <c r="P1422" i="2" s="1"/>
  <c r="Q1422" i="2" s="1"/>
  <c r="R1422" i="2" s="1"/>
  <c r="S1422" i="2" s="1"/>
  <c r="T1422" i="2"/>
  <c r="A1427" i="2"/>
  <c r="B1426" i="2"/>
  <c r="C1426" i="2" s="1"/>
  <c r="D1426" i="2" s="1"/>
  <c r="E1426" i="2" s="1"/>
  <c r="F1426" i="2" s="1"/>
  <c r="G1426" i="2" s="1"/>
  <c r="H1426" i="2" s="1"/>
  <c r="I1426" i="2" s="1"/>
  <c r="M1424" i="2"/>
  <c r="N1424" i="2"/>
  <c r="AK1418" i="2"/>
  <c r="BA1418" i="2"/>
  <c r="AJ1418" i="2"/>
  <c r="Z1420" i="2"/>
  <c r="AA1420" i="2"/>
  <c r="AT1413" i="2"/>
  <c r="AX1413" i="2" s="1"/>
  <c r="AO1413" i="2"/>
  <c r="AP1413" i="2" s="1"/>
  <c r="AQ1413" i="2" s="1"/>
  <c r="AR1413" i="2" s="1"/>
  <c r="AS1413" i="2" s="1"/>
  <c r="T1423" i="2"/>
  <c r="O1423" i="2"/>
  <c r="P1423" i="2" s="1"/>
  <c r="Q1423" i="2" s="1"/>
  <c r="R1423" i="2" s="1"/>
  <c r="S1423" i="2" s="1"/>
  <c r="AJ1417" i="2"/>
  <c r="AK1417" i="2"/>
  <c r="BA1417" i="2"/>
  <c r="AY1416" i="2"/>
  <c r="AU1416" i="2"/>
  <c r="AW1416" i="2" s="1"/>
  <c r="AY1415" i="2"/>
  <c r="AU1415" i="2"/>
  <c r="AW1415" i="2" s="1"/>
  <c r="AK1419" i="2"/>
  <c r="AJ1419" i="2"/>
  <c r="BA1419" i="2"/>
  <c r="Y1421" i="2"/>
  <c r="I1496" i="1"/>
  <c r="K1496" i="1"/>
  <c r="J1496" i="1"/>
  <c r="G1497" i="1"/>
  <c r="H1496" i="1"/>
  <c r="AL1418" i="2" l="1"/>
  <c r="U1422" i="2"/>
  <c r="V1422" i="2" s="1"/>
  <c r="AL1419" i="2"/>
  <c r="AL1417" i="2"/>
  <c r="L1425" i="2"/>
  <c r="M1425" i="2" s="1"/>
  <c r="AM1417" i="2"/>
  <c r="AZ1417" i="2"/>
  <c r="AN1417" i="2"/>
  <c r="A1428" i="2"/>
  <c r="B1427" i="2"/>
  <c r="C1427" i="2" s="1"/>
  <c r="D1427" i="2" s="1"/>
  <c r="E1427" i="2" s="1"/>
  <c r="F1427" i="2" s="1"/>
  <c r="G1427" i="2" s="1"/>
  <c r="H1427" i="2" s="1"/>
  <c r="I1427" i="2" s="1"/>
  <c r="N1425" i="2"/>
  <c r="AY1413" i="2"/>
  <c r="AU1413" i="2"/>
  <c r="AW1413" i="2" s="1"/>
  <c r="AZ1418" i="2"/>
  <c r="AM1418" i="2"/>
  <c r="AN1418" i="2"/>
  <c r="T1424" i="2"/>
  <c r="O1424" i="2"/>
  <c r="P1424" i="2" s="1"/>
  <c r="Q1424" i="2" s="1"/>
  <c r="R1424" i="2" s="1"/>
  <c r="S1424" i="2" s="1"/>
  <c r="Z1421" i="2"/>
  <c r="AA1421" i="2"/>
  <c r="AB1420" i="2"/>
  <c r="AC1420" i="2" s="1"/>
  <c r="AD1420" i="2" s="1"/>
  <c r="AE1420" i="2" s="1"/>
  <c r="AF1420" i="2" s="1"/>
  <c r="AG1420" i="2"/>
  <c r="K1426" i="2"/>
  <c r="J1426" i="2"/>
  <c r="W1422" i="2"/>
  <c r="X1422" i="2"/>
  <c r="AM1419" i="2"/>
  <c r="AZ1419" i="2"/>
  <c r="AN1419" i="2"/>
  <c r="U1423" i="2"/>
  <c r="V1423" i="2" s="1"/>
  <c r="K1497" i="1"/>
  <c r="I1497" i="1"/>
  <c r="J1497" i="1"/>
  <c r="H1497" i="1"/>
  <c r="G1498" i="1"/>
  <c r="U1424" i="2" l="1"/>
  <c r="V1424" i="2" s="1"/>
  <c r="J1427" i="2"/>
  <c r="K1427" i="2"/>
  <c r="W1424" i="2"/>
  <c r="X1424" i="2"/>
  <c r="O1425" i="2"/>
  <c r="P1425" i="2" s="1"/>
  <c r="Q1425" i="2" s="1"/>
  <c r="R1425" i="2" s="1"/>
  <c r="S1425" i="2" s="1"/>
  <c r="T1425" i="2"/>
  <c r="AO1417" i="2"/>
  <c r="AP1417" i="2" s="1"/>
  <c r="AQ1417" i="2" s="1"/>
  <c r="AR1417" i="2" s="1"/>
  <c r="AS1417" i="2" s="1"/>
  <c r="AT1417" i="2"/>
  <c r="AX1417" i="2" s="1"/>
  <c r="AT1419" i="2"/>
  <c r="AX1419" i="2" s="1"/>
  <c r="AO1419" i="2"/>
  <c r="AP1419" i="2" s="1"/>
  <c r="AQ1419" i="2" s="1"/>
  <c r="AR1419" i="2" s="1"/>
  <c r="AS1419" i="2" s="1"/>
  <c r="AG1421" i="2"/>
  <c r="AB1421" i="2"/>
  <c r="AC1421" i="2" s="1"/>
  <c r="AD1421" i="2" s="1"/>
  <c r="AE1421" i="2" s="1"/>
  <c r="AF1421" i="2" s="1"/>
  <c r="AO1418" i="2"/>
  <c r="AP1418" i="2" s="1"/>
  <c r="AQ1418" i="2" s="1"/>
  <c r="AR1418" i="2" s="1"/>
  <c r="AS1418" i="2" s="1"/>
  <c r="AT1418" i="2"/>
  <c r="AX1418" i="2" s="1"/>
  <c r="L1426" i="2"/>
  <c r="W1423" i="2"/>
  <c r="X1423" i="2"/>
  <c r="B1428" i="2"/>
  <c r="C1428" i="2" s="1"/>
  <c r="D1428" i="2" s="1"/>
  <c r="E1428" i="2" s="1"/>
  <c r="F1428" i="2" s="1"/>
  <c r="G1428" i="2" s="1"/>
  <c r="H1428" i="2" s="1"/>
  <c r="I1428" i="2" s="1"/>
  <c r="A1429" i="2"/>
  <c r="Y1422" i="2"/>
  <c r="AH1420" i="2"/>
  <c r="AI1420" i="2" s="1"/>
  <c r="K1498" i="1"/>
  <c r="J1498" i="1"/>
  <c r="G1499" i="1"/>
  <c r="H1498" i="1"/>
  <c r="I1498" i="1"/>
  <c r="U1425" i="2" l="1"/>
  <c r="V1425" i="2" s="1"/>
  <c r="Y1424" i="2"/>
  <c r="L1427" i="2"/>
  <c r="M1427" i="2" s="1"/>
  <c r="J1428" i="2"/>
  <c r="K1428" i="2"/>
  <c r="AY1418" i="2"/>
  <c r="AU1418" i="2"/>
  <c r="AW1418" i="2" s="1"/>
  <c r="AY1419" i="2"/>
  <c r="AU1419" i="2"/>
  <c r="AW1419" i="2" s="1"/>
  <c r="N1427" i="2"/>
  <c r="Z1422" i="2"/>
  <c r="AA1422" i="2"/>
  <c r="A1430" i="2"/>
  <c r="B1429" i="2"/>
  <c r="C1429" i="2" s="1"/>
  <c r="D1429" i="2" s="1"/>
  <c r="E1429" i="2" s="1"/>
  <c r="F1429" i="2" s="1"/>
  <c r="G1429" i="2" s="1"/>
  <c r="H1429" i="2" s="1"/>
  <c r="I1429" i="2" s="1"/>
  <c r="M1426" i="2"/>
  <c r="N1426" i="2"/>
  <c r="AY1417" i="2"/>
  <c r="AU1417" i="2"/>
  <c r="AW1417" i="2" s="1"/>
  <c r="Z1424" i="2"/>
  <c r="AA1424" i="2"/>
  <c r="W1425" i="2"/>
  <c r="X1425" i="2"/>
  <c r="AK1420" i="2"/>
  <c r="BA1420" i="2"/>
  <c r="AJ1420" i="2"/>
  <c r="Y1423" i="2"/>
  <c r="AH1421" i="2"/>
  <c r="AI1421" i="2" s="1"/>
  <c r="G1500" i="1"/>
  <c r="H1499" i="1"/>
  <c r="I1499" i="1"/>
  <c r="K1499" i="1"/>
  <c r="J1499" i="1"/>
  <c r="L1428" i="2" l="1"/>
  <c r="J1429" i="2"/>
  <c r="K1429" i="2"/>
  <c r="M1428" i="2"/>
  <c r="N1428" i="2"/>
  <c r="AK1421" i="2"/>
  <c r="BA1421" i="2"/>
  <c r="AJ1421" i="2"/>
  <c r="AG1424" i="2"/>
  <c r="AB1424" i="2"/>
  <c r="AC1424" i="2" s="1"/>
  <c r="AD1424" i="2" s="1"/>
  <c r="AE1424" i="2" s="1"/>
  <c r="AF1424" i="2" s="1"/>
  <c r="B1430" i="2"/>
  <c r="C1430" i="2" s="1"/>
  <c r="D1430" i="2" s="1"/>
  <c r="E1430" i="2" s="1"/>
  <c r="F1430" i="2" s="1"/>
  <c r="G1430" i="2" s="1"/>
  <c r="H1430" i="2" s="1"/>
  <c r="I1430" i="2" s="1"/>
  <c r="A1431" i="2"/>
  <c r="O1427" i="2"/>
  <c r="P1427" i="2" s="1"/>
  <c r="Q1427" i="2" s="1"/>
  <c r="R1427" i="2" s="1"/>
  <c r="S1427" i="2" s="1"/>
  <c r="T1427" i="2"/>
  <c r="AL1420" i="2"/>
  <c r="Y1425" i="2"/>
  <c r="O1426" i="2"/>
  <c r="P1426" i="2" s="1"/>
  <c r="Q1426" i="2" s="1"/>
  <c r="R1426" i="2" s="1"/>
  <c r="S1426" i="2" s="1"/>
  <c r="T1426" i="2"/>
  <c r="AG1422" i="2"/>
  <c r="AB1422" i="2"/>
  <c r="AC1422" i="2" s="1"/>
  <c r="AD1422" i="2" s="1"/>
  <c r="AE1422" i="2" s="1"/>
  <c r="AF1422" i="2" s="1"/>
  <c r="AH1422" i="2" s="1"/>
  <c r="AI1422" i="2" s="1"/>
  <c r="Z1423" i="2"/>
  <c r="AA1423" i="2"/>
  <c r="K1500" i="1"/>
  <c r="G1501" i="1"/>
  <c r="J1500" i="1"/>
  <c r="H1500" i="1"/>
  <c r="I1500" i="1"/>
  <c r="AH1424" i="2" l="1"/>
  <c r="AI1424" i="2" s="1"/>
  <c r="L1429" i="2"/>
  <c r="J1430" i="2"/>
  <c r="K1430" i="2"/>
  <c r="BA1424" i="2"/>
  <c r="AJ1424" i="2"/>
  <c r="AK1424" i="2"/>
  <c r="M1429" i="2"/>
  <c r="N1429" i="2"/>
  <c r="AZ1420" i="2"/>
  <c r="AM1420" i="2"/>
  <c r="AN1420" i="2"/>
  <c r="AJ1422" i="2"/>
  <c r="BA1422" i="2"/>
  <c r="AK1422" i="2"/>
  <c r="Z1425" i="2"/>
  <c r="AA1425" i="2"/>
  <c r="O1428" i="2"/>
  <c r="P1428" i="2" s="1"/>
  <c r="Q1428" i="2" s="1"/>
  <c r="R1428" i="2" s="1"/>
  <c r="S1428" i="2" s="1"/>
  <c r="T1428" i="2"/>
  <c r="AL1421" i="2"/>
  <c r="AG1423" i="2"/>
  <c r="AB1423" i="2"/>
  <c r="AC1423" i="2" s="1"/>
  <c r="AD1423" i="2" s="1"/>
  <c r="AE1423" i="2" s="1"/>
  <c r="AF1423" i="2" s="1"/>
  <c r="B1431" i="2"/>
  <c r="C1431" i="2" s="1"/>
  <c r="D1431" i="2" s="1"/>
  <c r="E1431" i="2" s="1"/>
  <c r="F1431" i="2" s="1"/>
  <c r="G1431" i="2" s="1"/>
  <c r="H1431" i="2" s="1"/>
  <c r="I1431" i="2" s="1"/>
  <c r="A1432" i="2"/>
  <c r="U1426" i="2"/>
  <c r="V1426" i="2" s="1"/>
  <c r="U1427" i="2"/>
  <c r="V1427" i="2" s="1"/>
  <c r="J1501" i="1"/>
  <c r="G1502" i="1"/>
  <c r="I1501" i="1"/>
  <c r="H1501" i="1"/>
  <c r="K1501" i="1"/>
  <c r="AH1423" i="2" l="1"/>
  <c r="AI1423" i="2" s="1"/>
  <c r="L1430" i="2"/>
  <c r="K1431" i="2"/>
  <c r="J1431" i="2"/>
  <c r="AO1420" i="2"/>
  <c r="AP1420" i="2" s="1"/>
  <c r="AQ1420" i="2" s="1"/>
  <c r="AR1420" i="2" s="1"/>
  <c r="AS1420" i="2" s="1"/>
  <c r="AT1420" i="2"/>
  <c r="AX1420" i="2" s="1"/>
  <c r="M1430" i="2"/>
  <c r="N1430" i="2"/>
  <c r="X1426" i="2"/>
  <c r="W1426" i="2"/>
  <c r="A1433" i="2"/>
  <c r="B1432" i="2"/>
  <c r="C1432" i="2" s="1"/>
  <c r="D1432" i="2" s="1"/>
  <c r="E1432" i="2" s="1"/>
  <c r="F1432" i="2" s="1"/>
  <c r="G1432" i="2" s="1"/>
  <c r="H1432" i="2" s="1"/>
  <c r="I1432" i="2" s="1"/>
  <c r="AZ1421" i="2"/>
  <c r="AM1421" i="2"/>
  <c r="AN1421" i="2"/>
  <c r="AG1425" i="2"/>
  <c r="AB1425" i="2"/>
  <c r="AC1425" i="2" s="1"/>
  <c r="AD1425" i="2" s="1"/>
  <c r="AE1425" i="2" s="1"/>
  <c r="AF1425" i="2" s="1"/>
  <c r="O1429" i="2"/>
  <c r="P1429" i="2" s="1"/>
  <c r="Q1429" i="2" s="1"/>
  <c r="R1429" i="2" s="1"/>
  <c r="S1429" i="2" s="1"/>
  <c r="T1429" i="2"/>
  <c r="X1427" i="2"/>
  <c r="W1427" i="2"/>
  <c r="AL1422" i="2"/>
  <c r="BA1423" i="2"/>
  <c r="AJ1423" i="2"/>
  <c r="AK1423" i="2"/>
  <c r="U1428" i="2"/>
  <c r="V1428" i="2" s="1"/>
  <c r="AL1424" i="2"/>
  <c r="H1502" i="1"/>
  <c r="I1502" i="1"/>
  <c r="J1502" i="1"/>
  <c r="K1502" i="1"/>
  <c r="G1503" i="1"/>
  <c r="AL1423" i="2" l="1"/>
  <c r="U1429" i="2"/>
  <c r="V1429" i="2" s="1"/>
  <c r="J1432" i="2"/>
  <c r="K1432" i="2"/>
  <c r="B1433" i="2"/>
  <c r="C1433" i="2" s="1"/>
  <c r="D1433" i="2" s="1"/>
  <c r="E1433" i="2" s="1"/>
  <c r="F1433" i="2" s="1"/>
  <c r="G1433" i="2" s="1"/>
  <c r="H1433" i="2" s="1"/>
  <c r="I1433" i="2" s="1"/>
  <c r="A1434" i="2"/>
  <c r="AH1425" i="2"/>
  <c r="AI1425" i="2" s="1"/>
  <c r="L1431" i="2"/>
  <c r="O1430" i="2"/>
  <c r="P1430" i="2" s="1"/>
  <c r="Q1430" i="2" s="1"/>
  <c r="R1430" i="2" s="1"/>
  <c r="S1430" i="2" s="1"/>
  <c r="T1430" i="2"/>
  <c r="X1429" i="2"/>
  <c r="W1429" i="2"/>
  <c r="AY1420" i="2"/>
  <c r="AU1420" i="2"/>
  <c r="AW1420" i="2" s="1"/>
  <c r="AZ1423" i="2"/>
  <c r="AM1423" i="2"/>
  <c r="AN1423" i="2"/>
  <c r="X1428" i="2"/>
  <c r="W1428" i="2"/>
  <c r="AZ1422" i="2"/>
  <c r="AM1422" i="2"/>
  <c r="AN1422" i="2"/>
  <c r="AT1421" i="2"/>
  <c r="AX1421" i="2" s="1"/>
  <c r="AO1421" i="2"/>
  <c r="AP1421" i="2" s="1"/>
  <c r="AQ1421" i="2" s="1"/>
  <c r="AR1421" i="2" s="1"/>
  <c r="AS1421" i="2" s="1"/>
  <c r="AZ1424" i="2"/>
  <c r="AM1424" i="2"/>
  <c r="AN1424" i="2"/>
  <c r="Y1427" i="2"/>
  <c r="Y1426" i="2"/>
  <c r="K1503" i="1"/>
  <c r="G1504" i="1"/>
  <c r="H1503" i="1"/>
  <c r="J1503" i="1"/>
  <c r="I1503" i="1"/>
  <c r="U1430" i="2" l="1"/>
  <c r="V1430" i="2" s="1"/>
  <c r="L1432" i="2"/>
  <c r="M1432" i="2" s="1"/>
  <c r="Y1429" i="2"/>
  <c r="Z1429" i="2" s="1"/>
  <c r="Z1427" i="2"/>
  <c r="AA1427" i="2"/>
  <c r="AA1429" i="2"/>
  <c r="M1431" i="2"/>
  <c r="N1431" i="2"/>
  <c r="Z1426" i="2"/>
  <c r="AA1426" i="2"/>
  <c r="AT1422" i="2"/>
  <c r="AX1422" i="2" s="1"/>
  <c r="AO1422" i="2"/>
  <c r="AP1422" i="2" s="1"/>
  <c r="AQ1422" i="2" s="1"/>
  <c r="AR1422" i="2" s="1"/>
  <c r="AS1422" i="2" s="1"/>
  <c r="X1430" i="2"/>
  <c r="W1430" i="2"/>
  <c r="AT1423" i="2"/>
  <c r="AX1423" i="2" s="1"/>
  <c r="AO1423" i="2"/>
  <c r="AP1423" i="2" s="1"/>
  <c r="AQ1423" i="2" s="1"/>
  <c r="AR1423" i="2" s="1"/>
  <c r="AS1423" i="2" s="1"/>
  <c r="AT1424" i="2"/>
  <c r="AX1424" i="2" s="1"/>
  <c r="AO1424" i="2"/>
  <c r="AP1424" i="2" s="1"/>
  <c r="AQ1424" i="2" s="1"/>
  <c r="AR1424" i="2" s="1"/>
  <c r="AS1424" i="2" s="1"/>
  <c r="AY1421" i="2"/>
  <c r="AU1421" i="2"/>
  <c r="AW1421" i="2" s="1"/>
  <c r="J1433" i="2"/>
  <c r="K1433" i="2"/>
  <c r="AK1425" i="2"/>
  <c r="AJ1425" i="2"/>
  <c r="BA1425" i="2"/>
  <c r="B1434" i="2"/>
  <c r="C1434" i="2" s="1"/>
  <c r="D1434" i="2" s="1"/>
  <c r="E1434" i="2" s="1"/>
  <c r="F1434" i="2" s="1"/>
  <c r="G1434" i="2" s="1"/>
  <c r="H1434" i="2" s="1"/>
  <c r="I1434" i="2" s="1"/>
  <c r="A1435" i="2"/>
  <c r="Y1428" i="2"/>
  <c r="G1505" i="1"/>
  <c r="K1504" i="1"/>
  <c r="H1504" i="1"/>
  <c r="J1504" i="1"/>
  <c r="I1504" i="1"/>
  <c r="N1432" i="2" l="1"/>
  <c r="AL1425" i="2"/>
  <c r="L1433" i="2"/>
  <c r="M1433" i="2" s="1"/>
  <c r="AY1424" i="2"/>
  <c r="AU1424" i="2"/>
  <c r="AW1424" i="2" s="1"/>
  <c r="AY1423" i="2"/>
  <c r="AU1423" i="2"/>
  <c r="AW1423" i="2" s="1"/>
  <c r="AY1422" i="2"/>
  <c r="AU1422" i="2"/>
  <c r="AW1422" i="2" s="1"/>
  <c r="K1434" i="2"/>
  <c r="J1434" i="2"/>
  <c r="T1432" i="2"/>
  <c r="O1432" i="2"/>
  <c r="P1432" i="2" s="1"/>
  <c r="Q1432" i="2" s="1"/>
  <c r="R1432" i="2" s="1"/>
  <c r="S1432" i="2" s="1"/>
  <c r="AB1426" i="2"/>
  <c r="AC1426" i="2" s="1"/>
  <c r="AD1426" i="2" s="1"/>
  <c r="AE1426" i="2" s="1"/>
  <c r="AF1426" i="2" s="1"/>
  <c r="AH1426" i="2" s="1"/>
  <c r="AI1426" i="2" s="1"/>
  <c r="AG1426" i="2"/>
  <c r="AG1429" i="2"/>
  <c r="AB1429" i="2"/>
  <c r="AC1429" i="2" s="1"/>
  <c r="AD1429" i="2" s="1"/>
  <c r="AE1429" i="2" s="1"/>
  <c r="AF1429" i="2" s="1"/>
  <c r="O1431" i="2"/>
  <c r="P1431" i="2" s="1"/>
  <c r="Q1431" i="2" s="1"/>
  <c r="R1431" i="2" s="1"/>
  <c r="S1431" i="2" s="1"/>
  <c r="T1431" i="2"/>
  <c r="AG1427" i="2"/>
  <c r="AB1427" i="2"/>
  <c r="AC1427" i="2" s="1"/>
  <c r="AD1427" i="2" s="1"/>
  <c r="AE1427" i="2" s="1"/>
  <c r="AF1427" i="2" s="1"/>
  <c r="Z1428" i="2"/>
  <c r="AA1428" i="2"/>
  <c r="B1435" i="2"/>
  <c r="C1435" i="2" s="1"/>
  <c r="D1435" i="2" s="1"/>
  <c r="E1435" i="2" s="1"/>
  <c r="F1435" i="2" s="1"/>
  <c r="G1435" i="2" s="1"/>
  <c r="H1435" i="2" s="1"/>
  <c r="I1435" i="2" s="1"/>
  <c r="A1436" i="2"/>
  <c r="AZ1425" i="2"/>
  <c r="AM1425" i="2"/>
  <c r="AN1425" i="2"/>
  <c r="Y1430" i="2"/>
  <c r="K1505" i="1"/>
  <c r="J1505" i="1"/>
  <c r="G1506" i="1"/>
  <c r="I1505" i="1"/>
  <c r="H1505" i="1"/>
  <c r="N1433" i="2" l="1"/>
  <c r="U1431" i="2"/>
  <c r="V1431" i="2" s="1"/>
  <c r="W1431" i="2" s="1"/>
  <c r="AO1425" i="2"/>
  <c r="AP1425" i="2" s="1"/>
  <c r="AQ1425" i="2" s="1"/>
  <c r="AR1425" i="2" s="1"/>
  <c r="AS1425" i="2" s="1"/>
  <c r="AT1425" i="2"/>
  <c r="AX1425" i="2" s="1"/>
  <c r="AB1428" i="2"/>
  <c r="AC1428" i="2" s="1"/>
  <c r="AD1428" i="2" s="1"/>
  <c r="AE1428" i="2" s="1"/>
  <c r="AF1428" i="2" s="1"/>
  <c r="AG1428" i="2"/>
  <c r="AH1429" i="2"/>
  <c r="AI1429" i="2" s="1"/>
  <c r="U1432" i="2"/>
  <c r="V1432" i="2" s="1"/>
  <c r="J1435" i="2"/>
  <c r="K1435" i="2"/>
  <c r="T1433" i="2"/>
  <c r="O1433" i="2"/>
  <c r="P1433" i="2" s="1"/>
  <c r="Q1433" i="2" s="1"/>
  <c r="R1433" i="2" s="1"/>
  <c r="S1433" i="2" s="1"/>
  <c r="AK1426" i="2"/>
  <c r="BA1426" i="2"/>
  <c r="AJ1426" i="2"/>
  <c r="X1431" i="2"/>
  <c r="Z1430" i="2"/>
  <c r="AA1430" i="2"/>
  <c r="B1436" i="2"/>
  <c r="C1436" i="2" s="1"/>
  <c r="D1436" i="2" s="1"/>
  <c r="E1436" i="2" s="1"/>
  <c r="F1436" i="2" s="1"/>
  <c r="G1436" i="2" s="1"/>
  <c r="H1436" i="2" s="1"/>
  <c r="I1436" i="2" s="1"/>
  <c r="A1437" i="2"/>
  <c r="AH1427" i="2"/>
  <c r="AI1427" i="2" s="1"/>
  <c r="L1434" i="2"/>
  <c r="K1506" i="1"/>
  <c r="H1506" i="1"/>
  <c r="J1506" i="1"/>
  <c r="I1506" i="1"/>
  <c r="G1507" i="1"/>
  <c r="AL1426" i="2" l="1"/>
  <c r="AH1428" i="2"/>
  <c r="AI1428" i="2" s="1"/>
  <c r="AK1428" i="2" s="1"/>
  <c r="L1435" i="2"/>
  <c r="M1435" i="2" s="1"/>
  <c r="Y1431" i="2"/>
  <c r="AA1431" i="2" s="1"/>
  <c r="K1436" i="2"/>
  <c r="J1436" i="2"/>
  <c r="AZ1426" i="2"/>
  <c r="AM1426" i="2"/>
  <c r="AN1426" i="2"/>
  <c r="W1432" i="2"/>
  <c r="X1432" i="2"/>
  <c r="U1433" i="2"/>
  <c r="V1433" i="2" s="1"/>
  <c r="BA1429" i="2"/>
  <c r="AJ1429" i="2"/>
  <c r="AK1429" i="2"/>
  <c r="Z1431" i="2"/>
  <c r="AY1425" i="2"/>
  <c r="AU1425" i="2"/>
  <c r="AW1425" i="2" s="1"/>
  <c r="AK1427" i="2"/>
  <c r="BA1427" i="2"/>
  <c r="AJ1427" i="2"/>
  <c r="A1438" i="2"/>
  <c r="B1437" i="2"/>
  <c r="C1437" i="2" s="1"/>
  <c r="D1437" i="2" s="1"/>
  <c r="E1437" i="2" s="1"/>
  <c r="F1437" i="2" s="1"/>
  <c r="G1437" i="2" s="1"/>
  <c r="H1437" i="2" s="1"/>
  <c r="I1437" i="2" s="1"/>
  <c r="M1434" i="2"/>
  <c r="N1434" i="2"/>
  <c r="AG1430" i="2"/>
  <c r="AB1430" i="2"/>
  <c r="AC1430" i="2" s="1"/>
  <c r="AD1430" i="2" s="1"/>
  <c r="AE1430" i="2" s="1"/>
  <c r="AF1430" i="2" s="1"/>
  <c r="I1507" i="1"/>
  <c r="J1507" i="1"/>
  <c r="G1508" i="1"/>
  <c r="K1507" i="1"/>
  <c r="H1507" i="1"/>
  <c r="BA1428" i="2" l="1"/>
  <c r="AJ1428" i="2"/>
  <c r="AL1428" i="2" s="1"/>
  <c r="N1435" i="2"/>
  <c r="AH1430" i="2"/>
  <c r="AI1430" i="2" s="1"/>
  <c r="AJ1430" i="2" s="1"/>
  <c r="Y1432" i="2"/>
  <c r="AL1429" i="2"/>
  <c r="K1437" i="2"/>
  <c r="J1437" i="2"/>
  <c r="T1435" i="2"/>
  <c r="O1435" i="2"/>
  <c r="P1435" i="2" s="1"/>
  <c r="Q1435" i="2" s="1"/>
  <c r="R1435" i="2" s="1"/>
  <c r="S1435" i="2" s="1"/>
  <c r="U1435" i="2" s="1"/>
  <c r="V1435" i="2" s="1"/>
  <c r="AZ1429" i="2"/>
  <c r="AM1429" i="2"/>
  <c r="AN1429" i="2"/>
  <c r="Z1432" i="2"/>
  <c r="AA1432" i="2"/>
  <c r="L1436" i="2"/>
  <c r="T1434" i="2"/>
  <c r="O1434" i="2"/>
  <c r="P1434" i="2" s="1"/>
  <c r="Q1434" i="2" s="1"/>
  <c r="R1434" i="2" s="1"/>
  <c r="S1434" i="2" s="1"/>
  <c r="AL1427" i="2"/>
  <c r="A1439" i="2"/>
  <c r="B1438" i="2"/>
  <c r="C1438" i="2" s="1"/>
  <c r="D1438" i="2" s="1"/>
  <c r="E1438" i="2" s="1"/>
  <c r="F1438" i="2" s="1"/>
  <c r="G1438" i="2" s="1"/>
  <c r="H1438" i="2" s="1"/>
  <c r="I1438" i="2" s="1"/>
  <c r="AG1431" i="2"/>
  <c r="AB1431" i="2"/>
  <c r="AC1431" i="2" s="1"/>
  <c r="AD1431" i="2" s="1"/>
  <c r="AE1431" i="2" s="1"/>
  <c r="AF1431" i="2" s="1"/>
  <c r="W1433" i="2"/>
  <c r="X1433" i="2"/>
  <c r="AO1426" i="2"/>
  <c r="AP1426" i="2" s="1"/>
  <c r="AQ1426" i="2" s="1"/>
  <c r="AR1426" i="2" s="1"/>
  <c r="AS1426" i="2" s="1"/>
  <c r="AT1426" i="2"/>
  <c r="AX1426" i="2" s="1"/>
  <c r="H1508" i="1"/>
  <c r="G1509" i="1"/>
  <c r="I1508" i="1"/>
  <c r="K1508" i="1"/>
  <c r="J1508" i="1"/>
  <c r="AM1428" i="2" l="1"/>
  <c r="AN1428" i="2"/>
  <c r="AZ1428" i="2"/>
  <c r="BA1430" i="2"/>
  <c r="AK1430" i="2"/>
  <c r="AL1430" i="2" s="1"/>
  <c r="U1434" i="2"/>
  <c r="V1434" i="2" s="1"/>
  <c r="W1434" i="2" s="1"/>
  <c r="J1438" i="2"/>
  <c r="K1438" i="2"/>
  <c r="AO1428" i="2"/>
  <c r="AP1428" i="2" s="1"/>
  <c r="AQ1428" i="2" s="1"/>
  <c r="AR1428" i="2" s="1"/>
  <c r="AS1428" i="2" s="1"/>
  <c r="AT1428" i="2"/>
  <c r="AX1428" i="2" s="1"/>
  <c r="M1436" i="2"/>
  <c r="N1436" i="2"/>
  <c r="AO1429" i="2"/>
  <c r="AP1429" i="2" s="1"/>
  <c r="AQ1429" i="2" s="1"/>
  <c r="AR1429" i="2" s="1"/>
  <c r="AS1429" i="2" s="1"/>
  <c r="AT1429" i="2"/>
  <c r="AX1429" i="2" s="1"/>
  <c r="AH1431" i="2"/>
  <c r="AI1431" i="2" s="1"/>
  <c r="L1437" i="2"/>
  <c r="AY1426" i="2"/>
  <c r="AU1426" i="2"/>
  <c r="AW1426" i="2" s="1"/>
  <c r="Y1433" i="2"/>
  <c r="B1439" i="2"/>
  <c r="C1439" i="2" s="1"/>
  <c r="D1439" i="2" s="1"/>
  <c r="E1439" i="2" s="1"/>
  <c r="F1439" i="2" s="1"/>
  <c r="G1439" i="2" s="1"/>
  <c r="H1439" i="2" s="1"/>
  <c r="I1439" i="2" s="1"/>
  <c r="A1440" i="2"/>
  <c r="AZ1427" i="2"/>
  <c r="AM1427" i="2"/>
  <c r="AN1427" i="2"/>
  <c r="AB1432" i="2"/>
  <c r="AC1432" i="2" s="1"/>
  <c r="AD1432" i="2" s="1"/>
  <c r="AE1432" i="2" s="1"/>
  <c r="AF1432" i="2" s="1"/>
  <c r="AG1432" i="2"/>
  <c r="X1435" i="2"/>
  <c r="W1435" i="2"/>
  <c r="I1509" i="1"/>
  <c r="K1509" i="1"/>
  <c r="G1510" i="1"/>
  <c r="H1509" i="1"/>
  <c r="J1509" i="1"/>
  <c r="AH1432" i="2" l="1"/>
  <c r="AI1432" i="2" s="1"/>
  <c r="X1434" i="2"/>
  <c r="AM1430" i="2"/>
  <c r="AT1430" i="2" s="1"/>
  <c r="AX1430" i="2" s="1"/>
  <c r="AN1430" i="2"/>
  <c r="AZ1430" i="2"/>
  <c r="L1438" i="2"/>
  <c r="Y1434" i="2"/>
  <c r="K1439" i="2"/>
  <c r="J1439" i="2"/>
  <c r="BA1431" i="2"/>
  <c r="AK1431" i="2"/>
  <c r="AJ1431" i="2"/>
  <c r="T1436" i="2"/>
  <c r="O1436" i="2"/>
  <c r="P1436" i="2" s="1"/>
  <c r="Q1436" i="2" s="1"/>
  <c r="R1436" i="2" s="1"/>
  <c r="S1436" i="2" s="1"/>
  <c r="U1436" i="2" s="1"/>
  <c r="V1436" i="2" s="1"/>
  <c r="B1440" i="2"/>
  <c r="C1440" i="2" s="1"/>
  <c r="D1440" i="2" s="1"/>
  <c r="E1440" i="2" s="1"/>
  <c r="F1440" i="2" s="1"/>
  <c r="G1440" i="2" s="1"/>
  <c r="H1440" i="2" s="1"/>
  <c r="I1440" i="2" s="1"/>
  <c r="A1441" i="2"/>
  <c r="M1437" i="2"/>
  <c r="N1437" i="2"/>
  <c r="Y1435" i="2"/>
  <c r="BA1432" i="2"/>
  <c r="AJ1432" i="2"/>
  <c r="AK1432" i="2"/>
  <c r="AY1429" i="2"/>
  <c r="AU1429" i="2"/>
  <c r="AW1429" i="2" s="1"/>
  <c r="AY1428" i="2"/>
  <c r="AU1428" i="2"/>
  <c r="AW1428" i="2" s="1"/>
  <c r="Z1434" i="2"/>
  <c r="AA1434" i="2"/>
  <c r="M1438" i="2"/>
  <c r="N1438" i="2"/>
  <c r="AO1427" i="2"/>
  <c r="AP1427" i="2" s="1"/>
  <c r="AQ1427" i="2" s="1"/>
  <c r="AR1427" i="2" s="1"/>
  <c r="AS1427" i="2" s="1"/>
  <c r="AT1427" i="2"/>
  <c r="AX1427" i="2" s="1"/>
  <c r="Z1433" i="2"/>
  <c r="AA1433" i="2"/>
  <c r="K1510" i="1"/>
  <c r="J1510" i="1"/>
  <c r="I1510" i="1"/>
  <c r="G1511" i="1"/>
  <c r="H1510" i="1"/>
  <c r="AO1430" i="2" l="1"/>
  <c r="AP1430" i="2" s="1"/>
  <c r="AQ1430" i="2" s="1"/>
  <c r="AR1430" i="2" s="1"/>
  <c r="AS1430" i="2" s="1"/>
  <c r="AL1431" i="2"/>
  <c r="AL1432" i="2"/>
  <c r="AZ1432" i="2" s="1"/>
  <c r="K1440" i="2"/>
  <c r="J1440" i="2"/>
  <c r="AY1427" i="2"/>
  <c r="AU1427" i="2"/>
  <c r="AW1427" i="2" s="1"/>
  <c r="B1441" i="2"/>
  <c r="C1441" i="2" s="1"/>
  <c r="D1441" i="2" s="1"/>
  <c r="E1441" i="2" s="1"/>
  <c r="F1441" i="2" s="1"/>
  <c r="G1441" i="2" s="1"/>
  <c r="H1441" i="2" s="1"/>
  <c r="I1441" i="2" s="1"/>
  <c r="A1442" i="2"/>
  <c r="AY1430" i="2"/>
  <c r="AU1430" i="2"/>
  <c r="AW1430" i="2" s="1"/>
  <c r="L1439" i="2"/>
  <c r="AG1434" i="2"/>
  <c r="AB1434" i="2"/>
  <c r="AC1434" i="2" s="1"/>
  <c r="AD1434" i="2" s="1"/>
  <c r="AE1434" i="2" s="1"/>
  <c r="AF1434" i="2" s="1"/>
  <c r="AH1434" i="2" s="1"/>
  <c r="AI1434" i="2" s="1"/>
  <c r="Z1435" i="2"/>
  <c r="AA1435" i="2"/>
  <c r="AB1433" i="2"/>
  <c r="AC1433" i="2" s="1"/>
  <c r="AD1433" i="2" s="1"/>
  <c r="AE1433" i="2" s="1"/>
  <c r="AF1433" i="2" s="1"/>
  <c r="AH1433" i="2" s="1"/>
  <c r="AI1433" i="2" s="1"/>
  <c r="AG1433" i="2"/>
  <c r="T1438" i="2"/>
  <c r="O1438" i="2"/>
  <c r="P1438" i="2" s="1"/>
  <c r="Q1438" i="2" s="1"/>
  <c r="R1438" i="2" s="1"/>
  <c r="S1438" i="2" s="1"/>
  <c r="AM1432" i="2"/>
  <c r="AN1432" i="2"/>
  <c r="T1437" i="2"/>
  <c r="O1437" i="2"/>
  <c r="P1437" i="2" s="1"/>
  <c r="Q1437" i="2" s="1"/>
  <c r="R1437" i="2" s="1"/>
  <c r="S1437" i="2" s="1"/>
  <c r="U1437" i="2" s="1"/>
  <c r="V1437" i="2" s="1"/>
  <c r="W1436" i="2"/>
  <c r="X1436" i="2"/>
  <c r="AZ1431" i="2"/>
  <c r="AM1431" i="2"/>
  <c r="AN1431" i="2"/>
  <c r="I1511" i="1"/>
  <c r="K1511" i="1"/>
  <c r="G1512" i="1"/>
  <c r="H1511" i="1"/>
  <c r="J1511" i="1"/>
  <c r="Y1436" i="2" l="1"/>
  <c r="U1438" i="2"/>
  <c r="V1438" i="2" s="1"/>
  <c r="X1438" i="2" s="1"/>
  <c r="J1441" i="2"/>
  <c r="K1441" i="2"/>
  <c r="W1437" i="2"/>
  <c r="X1437" i="2"/>
  <c r="AK1433" i="2"/>
  <c r="BA1433" i="2"/>
  <c r="AJ1433" i="2"/>
  <c r="A1443" i="2"/>
  <c r="B1442" i="2"/>
  <c r="C1442" i="2" s="1"/>
  <c r="D1442" i="2" s="1"/>
  <c r="E1442" i="2" s="1"/>
  <c r="F1442" i="2" s="1"/>
  <c r="G1442" i="2" s="1"/>
  <c r="H1442" i="2" s="1"/>
  <c r="I1442" i="2" s="1"/>
  <c r="L1440" i="2"/>
  <c r="Z1436" i="2"/>
  <c r="AA1436" i="2"/>
  <c r="AJ1434" i="2"/>
  <c r="BA1434" i="2"/>
  <c r="AK1434" i="2"/>
  <c r="M1439" i="2"/>
  <c r="N1439" i="2"/>
  <c r="AT1431" i="2"/>
  <c r="AX1431" i="2" s="1"/>
  <c r="AO1431" i="2"/>
  <c r="AP1431" i="2" s="1"/>
  <c r="AQ1431" i="2" s="1"/>
  <c r="AR1431" i="2" s="1"/>
  <c r="AS1431" i="2" s="1"/>
  <c r="AO1432" i="2"/>
  <c r="AP1432" i="2" s="1"/>
  <c r="AQ1432" i="2" s="1"/>
  <c r="AR1432" i="2" s="1"/>
  <c r="AS1432" i="2" s="1"/>
  <c r="AT1432" i="2"/>
  <c r="AX1432" i="2" s="1"/>
  <c r="AB1435" i="2"/>
  <c r="AC1435" i="2" s="1"/>
  <c r="AD1435" i="2" s="1"/>
  <c r="AE1435" i="2" s="1"/>
  <c r="AF1435" i="2" s="1"/>
  <c r="AG1435" i="2"/>
  <c r="G1513" i="1"/>
  <c r="J1512" i="1"/>
  <c r="H1512" i="1"/>
  <c r="K1512" i="1"/>
  <c r="I1512" i="1"/>
  <c r="L1441" i="2" l="1"/>
  <c r="Y1437" i="2"/>
  <c r="AA1437" i="2" s="1"/>
  <c r="W1438" i="2"/>
  <c r="Y1438" i="2" s="1"/>
  <c r="Z1438" i="2" s="1"/>
  <c r="J1442" i="2"/>
  <c r="K1442" i="2"/>
  <c r="AY1432" i="2"/>
  <c r="AU1432" i="2"/>
  <c r="AW1432" i="2" s="1"/>
  <c r="O1439" i="2"/>
  <c r="P1439" i="2" s="1"/>
  <c r="Q1439" i="2" s="1"/>
  <c r="R1439" i="2" s="1"/>
  <c r="S1439" i="2" s="1"/>
  <c r="T1439" i="2"/>
  <c r="M1440" i="2"/>
  <c r="N1440" i="2"/>
  <c r="M1441" i="2"/>
  <c r="N1441" i="2"/>
  <c r="AB1436" i="2"/>
  <c r="AC1436" i="2" s="1"/>
  <c r="AD1436" i="2" s="1"/>
  <c r="AE1436" i="2" s="1"/>
  <c r="AF1436" i="2" s="1"/>
  <c r="AG1436" i="2"/>
  <c r="Z1437" i="2"/>
  <c r="AH1435" i="2"/>
  <c r="AI1435" i="2" s="1"/>
  <c r="AL1433" i="2"/>
  <c r="AY1431" i="2"/>
  <c r="AU1431" i="2"/>
  <c r="AW1431" i="2" s="1"/>
  <c r="B1443" i="2"/>
  <c r="C1443" i="2" s="1"/>
  <c r="D1443" i="2" s="1"/>
  <c r="E1443" i="2" s="1"/>
  <c r="F1443" i="2" s="1"/>
  <c r="G1443" i="2" s="1"/>
  <c r="H1443" i="2" s="1"/>
  <c r="I1443" i="2" s="1"/>
  <c r="A1444" i="2"/>
  <c r="AL1434" i="2"/>
  <c r="I1513" i="1"/>
  <c r="J1513" i="1"/>
  <c r="H1513" i="1"/>
  <c r="G1514" i="1"/>
  <c r="K1513" i="1"/>
  <c r="AA1438" i="2" l="1"/>
  <c r="AH1436" i="2"/>
  <c r="AI1436" i="2" s="1"/>
  <c r="AK1436" i="2" s="1"/>
  <c r="L1442" i="2"/>
  <c r="U1439" i="2"/>
  <c r="V1439" i="2" s="1"/>
  <c r="J1443" i="2"/>
  <c r="K1443" i="2"/>
  <c r="M1442" i="2"/>
  <c r="N1442" i="2"/>
  <c r="AZ1434" i="2"/>
  <c r="AM1434" i="2"/>
  <c r="AN1434" i="2"/>
  <c r="A1445" i="2"/>
  <c r="B1444" i="2"/>
  <c r="C1444" i="2" s="1"/>
  <c r="D1444" i="2" s="1"/>
  <c r="E1444" i="2" s="1"/>
  <c r="F1444" i="2" s="1"/>
  <c r="G1444" i="2" s="1"/>
  <c r="H1444" i="2" s="1"/>
  <c r="I1444" i="2" s="1"/>
  <c r="W1439" i="2"/>
  <c r="X1439" i="2"/>
  <c r="BA1436" i="2"/>
  <c r="O1440" i="2"/>
  <c r="P1440" i="2" s="1"/>
  <c r="Q1440" i="2" s="1"/>
  <c r="R1440" i="2" s="1"/>
  <c r="S1440" i="2" s="1"/>
  <c r="T1440" i="2"/>
  <c r="AB1437" i="2"/>
  <c r="AC1437" i="2" s="1"/>
  <c r="AD1437" i="2" s="1"/>
  <c r="AE1437" i="2" s="1"/>
  <c r="AF1437" i="2" s="1"/>
  <c r="AG1437" i="2"/>
  <c r="O1441" i="2"/>
  <c r="P1441" i="2" s="1"/>
  <c r="Q1441" i="2" s="1"/>
  <c r="R1441" i="2" s="1"/>
  <c r="S1441" i="2" s="1"/>
  <c r="T1441" i="2"/>
  <c r="AG1438" i="2"/>
  <c r="AB1438" i="2"/>
  <c r="AC1438" i="2" s="1"/>
  <c r="AD1438" i="2" s="1"/>
  <c r="AE1438" i="2" s="1"/>
  <c r="AF1438" i="2" s="1"/>
  <c r="AH1438" i="2" s="1"/>
  <c r="AI1438" i="2" s="1"/>
  <c r="AJ1435" i="2"/>
  <c r="BA1435" i="2"/>
  <c r="AK1435" i="2"/>
  <c r="AM1433" i="2"/>
  <c r="AZ1433" i="2"/>
  <c r="AN1433" i="2"/>
  <c r="K1514" i="1"/>
  <c r="H1514" i="1"/>
  <c r="I1514" i="1"/>
  <c r="G1515" i="1"/>
  <c r="J1514" i="1"/>
  <c r="AJ1436" i="2" l="1"/>
  <c r="U1441" i="2"/>
  <c r="V1441" i="2" s="1"/>
  <c r="X1441" i="2" s="1"/>
  <c r="U1440" i="2"/>
  <c r="V1440" i="2" s="1"/>
  <c r="X1440" i="2" s="1"/>
  <c r="AL1436" i="2"/>
  <c r="Y1439" i="2"/>
  <c r="Z1439" i="2" s="1"/>
  <c r="L1443" i="2"/>
  <c r="M1443" i="2" s="1"/>
  <c r="AL1435" i="2"/>
  <c r="AN1435" i="2" s="1"/>
  <c r="J1444" i="2"/>
  <c r="K1444" i="2"/>
  <c r="BA1438" i="2"/>
  <c r="AJ1438" i="2"/>
  <c r="AK1438" i="2"/>
  <c r="AZ1436" i="2"/>
  <c r="AM1436" i="2"/>
  <c r="AN1436" i="2"/>
  <c r="AZ1435" i="2"/>
  <c r="AT1434" i="2"/>
  <c r="AX1434" i="2" s="1"/>
  <c r="AO1434" i="2"/>
  <c r="AP1434" i="2" s="1"/>
  <c r="AQ1434" i="2" s="1"/>
  <c r="AR1434" i="2" s="1"/>
  <c r="AS1434" i="2" s="1"/>
  <c r="W1441" i="2"/>
  <c r="O1442" i="2"/>
  <c r="P1442" i="2" s="1"/>
  <c r="Q1442" i="2" s="1"/>
  <c r="R1442" i="2" s="1"/>
  <c r="S1442" i="2" s="1"/>
  <c r="T1442" i="2"/>
  <c r="AO1433" i="2"/>
  <c r="AP1433" i="2" s="1"/>
  <c r="AQ1433" i="2" s="1"/>
  <c r="AR1433" i="2" s="1"/>
  <c r="AS1433" i="2" s="1"/>
  <c r="AT1433" i="2"/>
  <c r="AX1433" i="2" s="1"/>
  <c r="A1446" i="2"/>
  <c r="B1445" i="2"/>
  <c r="C1445" i="2" s="1"/>
  <c r="D1445" i="2" s="1"/>
  <c r="E1445" i="2" s="1"/>
  <c r="F1445" i="2" s="1"/>
  <c r="G1445" i="2" s="1"/>
  <c r="H1445" i="2" s="1"/>
  <c r="I1445" i="2" s="1"/>
  <c r="AH1437" i="2"/>
  <c r="AI1437" i="2" s="1"/>
  <c r="K1515" i="1"/>
  <c r="H1515" i="1"/>
  <c r="G1516" i="1"/>
  <c r="I1515" i="1"/>
  <c r="J1515" i="1"/>
  <c r="AA1439" i="2" l="1"/>
  <c r="N1443" i="2"/>
  <c r="AM1435" i="2"/>
  <c r="W1440" i="2"/>
  <c r="Y1440" i="2" s="1"/>
  <c r="L1444" i="2"/>
  <c r="M1444" i="2" s="1"/>
  <c r="J1445" i="2"/>
  <c r="K1445" i="2"/>
  <c r="B1446" i="2"/>
  <c r="C1446" i="2" s="1"/>
  <c r="D1446" i="2" s="1"/>
  <c r="E1446" i="2" s="1"/>
  <c r="F1446" i="2" s="1"/>
  <c r="G1446" i="2" s="1"/>
  <c r="H1446" i="2" s="1"/>
  <c r="I1446" i="2" s="1"/>
  <c r="A1447" i="2"/>
  <c r="AY1433" i="2"/>
  <c r="AU1433" i="2"/>
  <c r="AW1433" i="2" s="1"/>
  <c r="AO1435" i="2"/>
  <c r="AP1435" i="2" s="1"/>
  <c r="AQ1435" i="2" s="1"/>
  <c r="AR1435" i="2" s="1"/>
  <c r="AS1435" i="2" s="1"/>
  <c r="AT1435" i="2"/>
  <c r="AX1435" i="2" s="1"/>
  <c r="Y1441" i="2"/>
  <c r="BA1437" i="2"/>
  <c r="AJ1437" i="2"/>
  <c r="AK1437" i="2"/>
  <c r="AY1434" i="2"/>
  <c r="AU1434" i="2"/>
  <c r="AW1434" i="2" s="1"/>
  <c r="AT1436" i="2"/>
  <c r="AX1436" i="2" s="1"/>
  <c r="AO1436" i="2"/>
  <c r="AP1436" i="2" s="1"/>
  <c r="AQ1436" i="2" s="1"/>
  <c r="AR1436" i="2" s="1"/>
  <c r="AS1436" i="2" s="1"/>
  <c r="AG1439" i="2"/>
  <c r="AB1439" i="2"/>
  <c r="AC1439" i="2" s="1"/>
  <c r="AD1439" i="2" s="1"/>
  <c r="AE1439" i="2" s="1"/>
  <c r="AF1439" i="2" s="1"/>
  <c r="O1443" i="2"/>
  <c r="P1443" i="2" s="1"/>
  <c r="Q1443" i="2" s="1"/>
  <c r="R1443" i="2" s="1"/>
  <c r="S1443" i="2" s="1"/>
  <c r="T1443" i="2"/>
  <c r="U1442" i="2"/>
  <c r="V1442" i="2" s="1"/>
  <c r="AL1438" i="2"/>
  <c r="J1516" i="1"/>
  <c r="G1517" i="1"/>
  <c r="I1516" i="1"/>
  <c r="K1516" i="1"/>
  <c r="H1516" i="1"/>
  <c r="N1444" i="2" l="1"/>
  <c r="U1443" i="2"/>
  <c r="V1443" i="2" s="1"/>
  <c r="AA1440" i="2"/>
  <c r="Z1440" i="2"/>
  <c r="AL1437" i="2"/>
  <c r="L1445" i="2"/>
  <c r="J1446" i="2"/>
  <c r="K1446" i="2"/>
  <c r="AY1435" i="2"/>
  <c r="AU1435" i="2"/>
  <c r="AW1435" i="2" s="1"/>
  <c r="AY1436" i="2"/>
  <c r="AU1436" i="2"/>
  <c r="AW1436" i="2" s="1"/>
  <c r="X1443" i="2"/>
  <c r="W1443" i="2"/>
  <c r="AB1440" i="2"/>
  <c r="AC1440" i="2" s="1"/>
  <c r="AD1440" i="2" s="1"/>
  <c r="AE1440" i="2" s="1"/>
  <c r="AF1440" i="2" s="1"/>
  <c r="AG1440" i="2"/>
  <c r="Z1441" i="2"/>
  <c r="AA1441" i="2"/>
  <c r="B1447" i="2"/>
  <c r="C1447" i="2" s="1"/>
  <c r="D1447" i="2" s="1"/>
  <c r="E1447" i="2" s="1"/>
  <c r="F1447" i="2" s="1"/>
  <c r="G1447" i="2" s="1"/>
  <c r="H1447" i="2" s="1"/>
  <c r="I1447" i="2" s="1"/>
  <c r="A1448" i="2"/>
  <c r="T1444" i="2"/>
  <c r="O1444" i="2"/>
  <c r="P1444" i="2" s="1"/>
  <c r="Q1444" i="2" s="1"/>
  <c r="R1444" i="2" s="1"/>
  <c r="S1444" i="2" s="1"/>
  <c r="U1444" i="2" s="1"/>
  <c r="V1444" i="2" s="1"/>
  <c r="AH1439" i="2"/>
  <c r="AI1439" i="2" s="1"/>
  <c r="W1442" i="2"/>
  <c r="X1442" i="2"/>
  <c r="AM1437" i="2"/>
  <c r="AZ1437" i="2"/>
  <c r="AN1437" i="2"/>
  <c r="M1445" i="2"/>
  <c r="N1445" i="2"/>
  <c r="AZ1438" i="2"/>
  <c r="AM1438" i="2"/>
  <c r="AN1438" i="2"/>
  <c r="K1517" i="1"/>
  <c r="G1518" i="1"/>
  <c r="J1517" i="1"/>
  <c r="I1517" i="1"/>
  <c r="H1517" i="1"/>
  <c r="Y1443" i="2" l="1"/>
  <c r="Y1442" i="2"/>
  <c r="AH1440" i="2"/>
  <c r="AI1440" i="2" s="1"/>
  <c r="L1446" i="2"/>
  <c r="K1447" i="2"/>
  <c r="J1447" i="2"/>
  <c r="AT1438" i="2"/>
  <c r="AX1438" i="2" s="1"/>
  <c r="AO1438" i="2"/>
  <c r="AP1438" i="2" s="1"/>
  <c r="AQ1438" i="2" s="1"/>
  <c r="AR1438" i="2" s="1"/>
  <c r="AS1438" i="2" s="1"/>
  <c r="Z1442" i="2"/>
  <c r="AA1442" i="2"/>
  <c r="M1446" i="2"/>
  <c r="N1446" i="2"/>
  <c r="T1445" i="2"/>
  <c r="O1445" i="2"/>
  <c r="P1445" i="2" s="1"/>
  <c r="Q1445" i="2" s="1"/>
  <c r="R1445" i="2" s="1"/>
  <c r="S1445" i="2" s="1"/>
  <c r="B1448" i="2"/>
  <c r="C1448" i="2" s="1"/>
  <c r="D1448" i="2" s="1"/>
  <c r="E1448" i="2" s="1"/>
  <c r="F1448" i="2" s="1"/>
  <c r="G1448" i="2" s="1"/>
  <c r="H1448" i="2" s="1"/>
  <c r="I1448" i="2" s="1"/>
  <c r="A1449" i="2"/>
  <c r="X1444" i="2"/>
  <c r="W1444" i="2"/>
  <c r="AG1441" i="2"/>
  <c r="AB1441" i="2"/>
  <c r="AC1441" i="2" s="1"/>
  <c r="AD1441" i="2" s="1"/>
  <c r="AE1441" i="2" s="1"/>
  <c r="AF1441" i="2" s="1"/>
  <c r="AJ1440" i="2"/>
  <c r="BA1440" i="2"/>
  <c r="AK1440" i="2"/>
  <c r="AO1437" i="2"/>
  <c r="AP1437" i="2" s="1"/>
  <c r="AQ1437" i="2" s="1"/>
  <c r="AR1437" i="2" s="1"/>
  <c r="AS1437" i="2" s="1"/>
  <c r="AT1437" i="2"/>
  <c r="AX1437" i="2" s="1"/>
  <c r="AJ1439" i="2"/>
  <c r="AK1439" i="2"/>
  <c r="BA1439" i="2"/>
  <c r="Z1443" i="2"/>
  <c r="AA1443" i="2"/>
  <c r="I1518" i="1"/>
  <c r="K1518" i="1"/>
  <c r="H1518" i="1"/>
  <c r="G1519" i="1"/>
  <c r="J1518" i="1"/>
  <c r="AL1439" i="2" l="1"/>
  <c r="Y1444" i="2"/>
  <c r="J1448" i="2"/>
  <c r="K1448" i="2"/>
  <c r="Z1444" i="2"/>
  <c r="AA1444" i="2"/>
  <c r="U1445" i="2"/>
  <c r="V1445" i="2" s="1"/>
  <c r="L1447" i="2"/>
  <c r="AY1437" i="2"/>
  <c r="AU1437" i="2"/>
  <c r="AW1437" i="2" s="1"/>
  <c r="T1446" i="2"/>
  <c r="O1446" i="2"/>
  <c r="P1446" i="2" s="1"/>
  <c r="Q1446" i="2" s="1"/>
  <c r="R1446" i="2" s="1"/>
  <c r="S1446" i="2" s="1"/>
  <c r="AH1441" i="2"/>
  <c r="AI1441" i="2" s="1"/>
  <c r="AM1439" i="2"/>
  <c r="AZ1439" i="2"/>
  <c r="AN1439" i="2"/>
  <c r="A1450" i="2"/>
  <c r="B1449" i="2"/>
  <c r="C1449" i="2" s="1"/>
  <c r="D1449" i="2" s="1"/>
  <c r="E1449" i="2" s="1"/>
  <c r="F1449" i="2" s="1"/>
  <c r="G1449" i="2" s="1"/>
  <c r="H1449" i="2" s="1"/>
  <c r="I1449" i="2" s="1"/>
  <c r="AB1442" i="2"/>
  <c r="AC1442" i="2" s="1"/>
  <c r="AD1442" i="2" s="1"/>
  <c r="AE1442" i="2" s="1"/>
  <c r="AF1442" i="2" s="1"/>
  <c r="AG1442" i="2"/>
  <c r="AG1443" i="2"/>
  <c r="AB1443" i="2"/>
  <c r="AC1443" i="2" s="1"/>
  <c r="AD1443" i="2" s="1"/>
  <c r="AE1443" i="2" s="1"/>
  <c r="AF1443" i="2" s="1"/>
  <c r="AH1443" i="2" s="1"/>
  <c r="AI1443" i="2" s="1"/>
  <c r="AY1438" i="2"/>
  <c r="AU1438" i="2"/>
  <c r="AW1438" i="2" s="1"/>
  <c r="AL1440" i="2"/>
  <c r="K1519" i="1"/>
  <c r="J1519" i="1"/>
  <c r="H1519" i="1"/>
  <c r="I1519" i="1"/>
  <c r="G1520" i="1"/>
  <c r="L1448" i="2" l="1"/>
  <c r="J1449" i="2"/>
  <c r="K1449" i="2"/>
  <c r="X1445" i="2"/>
  <c r="W1445" i="2"/>
  <c r="AZ1440" i="2"/>
  <c r="AM1440" i="2"/>
  <c r="AN1440" i="2"/>
  <c r="M1447" i="2"/>
  <c r="N1447" i="2"/>
  <c r="U1446" i="2"/>
  <c r="V1446" i="2" s="1"/>
  <c r="AK1443" i="2"/>
  <c r="BA1443" i="2"/>
  <c r="AJ1443" i="2"/>
  <c r="AL1443" i="2" s="1"/>
  <c r="A1451" i="2"/>
  <c r="B1450" i="2"/>
  <c r="C1450" i="2" s="1"/>
  <c r="D1450" i="2" s="1"/>
  <c r="E1450" i="2" s="1"/>
  <c r="F1450" i="2" s="1"/>
  <c r="G1450" i="2" s="1"/>
  <c r="H1450" i="2" s="1"/>
  <c r="I1450" i="2" s="1"/>
  <c r="AJ1441" i="2"/>
  <c r="AK1441" i="2"/>
  <c r="BA1441" i="2"/>
  <c r="AG1444" i="2"/>
  <c r="AB1444" i="2"/>
  <c r="AC1444" i="2" s="1"/>
  <c r="AD1444" i="2" s="1"/>
  <c r="AE1444" i="2" s="1"/>
  <c r="AF1444" i="2" s="1"/>
  <c r="M1448" i="2"/>
  <c r="N1448" i="2"/>
  <c r="AO1439" i="2"/>
  <c r="AP1439" i="2" s="1"/>
  <c r="AQ1439" i="2" s="1"/>
  <c r="AR1439" i="2" s="1"/>
  <c r="AS1439" i="2" s="1"/>
  <c r="AT1439" i="2"/>
  <c r="AX1439" i="2" s="1"/>
  <c r="AH1442" i="2"/>
  <c r="AI1442" i="2" s="1"/>
  <c r="J1520" i="1"/>
  <c r="H1520" i="1"/>
  <c r="I1520" i="1"/>
  <c r="K1520" i="1"/>
  <c r="G1521" i="1"/>
  <c r="L1449" i="2" l="1"/>
  <c r="AL1441" i="2"/>
  <c r="K1450" i="2"/>
  <c r="J1450" i="2"/>
  <c r="AZ1443" i="2"/>
  <c r="AM1443" i="2"/>
  <c r="AN1443" i="2"/>
  <c r="X1446" i="2"/>
  <c r="W1446" i="2"/>
  <c r="AT1440" i="2"/>
  <c r="AX1440" i="2" s="1"/>
  <c r="AO1440" i="2"/>
  <c r="AP1440" i="2" s="1"/>
  <c r="AQ1440" i="2" s="1"/>
  <c r="AR1440" i="2" s="1"/>
  <c r="AS1440" i="2" s="1"/>
  <c r="M1449" i="2"/>
  <c r="N1449" i="2"/>
  <c r="AM1441" i="2"/>
  <c r="AZ1441" i="2"/>
  <c r="AN1441" i="2"/>
  <c r="AH1444" i="2"/>
  <c r="AI1444" i="2" s="1"/>
  <c r="AY1439" i="2"/>
  <c r="AU1439" i="2"/>
  <c r="AW1439" i="2" s="1"/>
  <c r="A1452" i="2"/>
  <c r="B1451" i="2"/>
  <c r="C1451" i="2" s="1"/>
  <c r="D1451" i="2" s="1"/>
  <c r="E1451" i="2" s="1"/>
  <c r="F1451" i="2" s="1"/>
  <c r="G1451" i="2" s="1"/>
  <c r="H1451" i="2" s="1"/>
  <c r="I1451" i="2" s="1"/>
  <c r="BA1442" i="2"/>
  <c r="AJ1442" i="2"/>
  <c r="AK1442" i="2"/>
  <c r="O1448" i="2"/>
  <c r="P1448" i="2" s="1"/>
  <c r="Q1448" i="2" s="1"/>
  <c r="R1448" i="2" s="1"/>
  <c r="S1448" i="2" s="1"/>
  <c r="U1448" i="2" s="1"/>
  <c r="V1448" i="2" s="1"/>
  <c r="T1448" i="2"/>
  <c r="T1447" i="2"/>
  <c r="O1447" i="2"/>
  <c r="P1447" i="2" s="1"/>
  <c r="Q1447" i="2" s="1"/>
  <c r="R1447" i="2" s="1"/>
  <c r="S1447" i="2" s="1"/>
  <c r="Y1445" i="2"/>
  <c r="H1521" i="1"/>
  <c r="K1521" i="1"/>
  <c r="G1522" i="1"/>
  <c r="J1521" i="1"/>
  <c r="I1521" i="1"/>
  <c r="U1447" i="2" l="1"/>
  <c r="V1447" i="2" s="1"/>
  <c r="X1447" i="2" s="1"/>
  <c r="J1451" i="2"/>
  <c r="K1451" i="2"/>
  <c r="AY1440" i="2"/>
  <c r="AU1440" i="2"/>
  <c r="AW1440" i="2" s="1"/>
  <c r="W1448" i="2"/>
  <c r="X1448" i="2"/>
  <c r="B1452" i="2"/>
  <c r="C1452" i="2" s="1"/>
  <c r="D1452" i="2" s="1"/>
  <c r="E1452" i="2" s="1"/>
  <c r="F1452" i="2" s="1"/>
  <c r="G1452" i="2" s="1"/>
  <c r="H1452" i="2" s="1"/>
  <c r="I1452" i="2" s="1"/>
  <c r="A1453" i="2"/>
  <c r="T1449" i="2"/>
  <c r="O1449" i="2"/>
  <c r="P1449" i="2" s="1"/>
  <c r="Q1449" i="2" s="1"/>
  <c r="R1449" i="2" s="1"/>
  <c r="S1449" i="2" s="1"/>
  <c r="L1450" i="2"/>
  <c r="BA1444" i="2"/>
  <c r="AK1444" i="2"/>
  <c r="AJ1444" i="2"/>
  <c r="Y1446" i="2"/>
  <c r="W1447" i="2"/>
  <c r="Z1445" i="2"/>
  <c r="AA1445" i="2"/>
  <c r="AT1441" i="2"/>
  <c r="AX1441" i="2" s="1"/>
  <c r="AO1441" i="2"/>
  <c r="AP1441" i="2" s="1"/>
  <c r="AQ1441" i="2" s="1"/>
  <c r="AR1441" i="2" s="1"/>
  <c r="AS1441" i="2" s="1"/>
  <c r="AT1443" i="2"/>
  <c r="AX1443" i="2" s="1"/>
  <c r="AO1443" i="2"/>
  <c r="AP1443" i="2" s="1"/>
  <c r="AQ1443" i="2" s="1"/>
  <c r="AR1443" i="2" s="1"/>
  <c r="AS1443" i="2" s="1"/>
  <c r="AL1442" i="2"/>
  <c r="I1522" i="1"/>
  <c r="K1522" i="1"/>
  <c r="H1522" i="1"/>
  <c r="J1522" i="1"/>
  <c r="G1523" i="1"/>
  <c r="Y1448" i="2" l="1"/>
  <c r="L1451" i="2"/>
  <c r="J1452" i="2"/>
  <c r="K1452" i="2"/>
  <c r="AL1444" i="2"/>
  <c r="U1449" i="2"/>
  <c r="V1449" i="2" s="1"/>
  <c r="AY1441" i="2"/>
  <c r="AU1441" i="2"/>
  <c r="AW1441" i="2" s="1"/>
  <c r="M1451" i="2"/>
  <c r="N1451" i="2"/>
  <c r="AB1445" i="2"/>
  <c r="AC1445" i="2" s="1"/>
  <c r="AD1445" i="2" s="1"/>
  <c r="AE1445" i="2" s="1"/>
  <c r="AF1445" i="2" s="1"/>
  <c r="AG1445" i="2"/>
  <c r="AY1443" i="2"/>
  <c r="AU1443" i="2"/>
  <c r="AW1443" i="2" s="1"/>
  <c r="Z1446" i="2"/>
  <c r="AA1446" i="2"/>
  <c r="M1450" i="2"/>
  <c r="N1450" i="2"/>
  <c r="Z1448" i="2"/>
  <c r="AA1448" i="2"/>
  <c r="AM1442" i="2"/>
  <c r="AZ1442" i="2"/>
  <c r="AN1442" i="2"/>
  <c r="B1453" i="2"/>
  <c r="C1453" i="2" s="1"/>
  <c r="D1453" i="2" s="1"/>
  <c r="E1453" i="2" s="1"/>
  <c r="F1453" i="2" s="1"/>
  <c r="G1453" i="2" s="1"/>
  <c r="H1453" i="2" s="1"/>
  <c r="I1453" i="2" s="1"/>
  <c r="A1454" i="2"/>
  <c r="Y1447" i="2"/>
  <c r="H1523" i="1"/>
  <c r="K1523" i="1"/>
  <c r="G1524" i="1"/>
  <c r="J1523" i="1"/>
  <c r="I1523" i="1"/>
  <c r="AH1445" i="2" l="1"/>
  <c r="AI1445" i="2" s="1"/>
  <c r="L1452" i="2"/>
  <c r="K1453" i="2"/>
  <c r="J1453" i="2"/>
  <c r="AG1448" i="2"/>
  <c r="AB1448" i="2"/>
  <c r="AC1448" i="2" s="1"/>
  <c r="AD1448" i="2" s="1"/>
  <c r="AE1448" i="2" s="1"/>
  <c r="AF1448" i="2" s="1"/>
  <c r="AB1446" i="2"/>
  <c r="AC1446" i="2" s="1"/>
  <c r="AD1446" i="2" s="1"/>
  <c r="AE1446" i="2" s="1"/>
  <c r="AF1446" i="2" s="1"/>
  <c r="AG1446" i="2"/>
  <c r="M1452" i="2"/>
  <c r="N1452" i="2"/>
  <c r="Z1447" i="2"/>
  <c r="AA1447" i="2"/>
  <c r="A1455" i="2"/>
  <c r="B1454" i="2"/>
  <c r="C1454" i="2" s="1"/>
  <c r="D1454" i="2" s="1"/>
  <c r="E1454" i="2" s="1"/>
  <c r="F1454" i="2" s="1"/>
  <c r="G1454" i="2" s="1"/>
  <c r="H1454" i="2" s="1"/>
  <c r="I1454" i="2" s="1"/>
  <c r="AT1442" i="2"/>
  <c r="AX1442" i="2" s="1"/>
  <c r="AO1442" i="2"/>
  <c r="AP1442" i="2" s="1"/>
  <c r="AQ1442" i="2" s="1"/>
  <c r="AR1442" i="2" s="1"/>
  <c r="AS1442" i="2" s="1"/>
  <c r="O1450" i="2"/>
  <c r="P1450" i="2" s="1"/>
  <c r="Q1450" i="2" s="1"/>
  <c r="R1450" i="2" s="1"/>
  <c r="S1450" i="2" s="1"/>
  <c r="U1450" i="2" s="1"/>
  <c r="V1450" i="2" s="1"/>
  <c r="T1450" i="2"/>
  <c r="O1451" i="2"/>
  <c r="P1451" i="2" s="1"/>
  <c r="Q1451" i="2" s="1"/>
  <c r="R1451" i="2" s="1"/>
  <c r="S1451" i="2" s="1"/>
  <c r="T1451" i="2"/>
  <c r="AM1444" i="2"/>
  <c r="AZ1444" i="2"/>
  <c r="AN1444" i="2"/>
  <c r="BA1445" i="2"/>
  <c r="AK1445" i="2"/>
  <c r="AJ1445" i="2"/>
  <c r="W1449" i="2"/>
  <c r="X1449" i="2"/>
  <c r="I1524" i="1"/>
  <c r="G1525" i="1"/>
  <c r="J1524" i="1"/>
  <c r="K1524" i="1"/>
  <c r="H1524" i="1"/>
  <c r="U1451" i="2" l="1"/>
  <c r="V1451" i="2" s="1"/>
  <c r="AH1446" i="2"/>
  <c r="AI1446" i="2" s="1"/>
  <c r="AK1446" i="2" s="1"/>
  <c r="Y1449" i="2"/>
  <c r="J1454" i="2"/>
  <c r="K1454" i="2"/>
  <c r="X1451" i="2"/>
  <c r="W1451" i="2"/>
  <c r="AG1447" i="2"/>
  <c r="AB1447" i="2"/>
  <c r="AC1447" i="2" s="1"/>
  <c r="AD1447" i="2" s="1"/>
  <c r="AE1447" i="2" s="1"/>
  <c r="AF1447" i="2" s="1"/>
  <c r="AT1444" i="2"/>
  <c r="AX1444" i="2" s="1"/>
  <c r="AO1444" i="2"/>
  <c r="AP1444" i="2" s="1"/>
  <c r="AQ1444" i="2" s="1"/>
  <c r="AR1444" i="2" s="1"/>
  <c r="AS1444" i="2" s="1"/>
  <c r="O1452" i="2"/>
  <c r="P1452" i="2" s="1"/>
  <c r="Q1452" i="2" s="1"/>
  <c r="R1452" i="2" s="1"/>
  <c r="S1452" i="2" s="1"/>
  <c r="T1452" i="2"/>
  <c r="Z1449" i="2"/>
  <c r="AA1449" i="2"/>
  <c r="AJ1446" i="2"/>
  <c r="AY1442" i="2"/>
  <c r="AU1442" i="2"/>
  <c r="AW1442" i="2" s="1"/>
  <c r="W1450" i="2"/>
  <c r="X1450" i="2"/>
  <c r="B1455" i="2"/>
  <c r="C1455" i="2" s="1"/>
  <c r="D1455" i="2" s="1"/>
  <c r="E1455" i="2" s="1"/>
  <c r="F1455" i="2" s="1"/>
  <c r="G1455" i="2" s="1"/>
  <c r="H1455" i="2" s="1"/>
  <c r="I1455" i="2" s="1"/>
  <c r="A1456" i="2"/>
  <c r="L1453" i="2"/>
  <c r="AL1445" i="2"/>
  <c r="AH1448" i="2"/>
  <c r="AI1448" i="2" s="1"/>
  <c r="G1526" i="1"/>
  <c r="K1525" i="1"/>
  <c r="I1525" i="1"/>
  <c r="H1525" i="1"/>
  <c r="J1525" i="1"/>
  <c r="BA1446" i="2" l="1"/>
  <c r="Y1451" i="2"/>
  <c r="AL1446" i="2"/>
  <c r="AN1446" i="2" s="1"/>
  <c r="U1452" i="2"/>
  <c r="V1452" i="2" s="1"/>
  <c r="X1452" i="2" s="1"/>
  <c r="L1454" i="2"/>
  <c r="M1454" i="2" s="1"/>
  <c r="Y1450" i="2"/>
  <c r="Z1450" i="2" s="1"/>
  <c r="J1455" i="2"/>
  <c r="K1455" i="2"/>
  <c r="B1456" i="2"/>
  <c r="C1456" i="2" s="1"/>
  <c r="D1456" i="2" s="1"/>
  <c r="E1456" i="2" s="1"/>
  <c r="F1456" i="2" s="1"/>
  <c r="G1456" i="2" s="1"/>
  <c r="H1456" i="2" s="1"/>
  <c r="I1456" i="2" s="1"/>
  <c r="A1457" i="2"/>
  <c r="AA1450" i="2"/>
  <c r="AH1447" i="2"/>
  <c r="AI1447" i="2" s="1"/>
  <c r="AM1446" i="2"/>
  <c r="AZ1446" i="2"/>
  <c r="AZ1445" i="2"/>
  <c r="AM1445" i="2"/>
  <c r="AN1445" i="2"/>
  <c r="BA1448" i="2"/>
  <c r="AJ1448" i="2"/>
  <c r="AK1448" i="2"/>
  <c r="AB1449" i="2"/>
  <c r="AC1449" i="2" s="1"/>
  <c r="AD1449" i="2" s="1"/>
  <c r="AE1449" i="2" s="1"/>
  <c r="AF1449" i="2" s="1"/>
  <c r="AH1449" i="2" s="1"/>
  <c r="AI1449" i="2" s="1"/>
  <c r="AG1449" i="2"/>
  <c r="M1453" i="2"/>
  <c r="N1453" i="2"/>
  <c r="AY1444" i="2"/>
  <c r="AU1444" i="2"/>
  <c r="AW1444" i="2" s="1"/>
  <c r="Z1451" i="2"/>
  <c r="AA1451" i="2"/>
  <c r="G1527" i="1"/>
  <c r="K1526" i="1"/>
  <c r="H1526" i="1"/>
  <c r="I1526" i="1"/>
  <c r="J1526" i="1"/>
  <c r="N1454" i="2" l="1"/>
  <c r="W1452" i="2"/>
  <c r="Y1452" i="2" s="1"/>
  <c r="Z1452" i="2" s="1"/>
  <c r="AL1448" i="2"/>
  <c r="L1455" i="2"/>
  <c r="K1456" i="2"/>
  <c r="J1456" i="2"/>
  <c r="AZ1448" i="2"/>
  <c r="AM1448" i="2"/>
  <c r="AN1448" i="2"/>
  <c r="M1455" i="2"/>
  <c r="N1455" i="2"/>
  <c r="AT1445" i="2"/>
  <c r="AX1445" i="2" s="1"/>
  <c r="AO1445" i="2"/>
  <c r="AP1445" i="2" s="1"/>
  <c r="AQ1445" i="2" s="1"/>
  <c r="AR1445" i="2" s="1"/>
  <c r="AS1445" i="2" s="1"/>
  <c r="AO1446" i="2"/>
  <c r="AP1446" i="2" s="1"/>
  <c r="AQ1446" i="2" s="1"/>
  <c r="AR1446" i="2" s="1"/>
  <c r="AS1446" i="2" s="1"/>
  <c r="AT1446" i="2"/>
  <c r="AX1446" i="2" s="1"/>
  <c r="T1453" i="2"/>
  <c r="O1453" i="2"/>
  <c r="P1453" i="2" s="1"/>
  <c r="Q1453" i="2" s="1"/>
  <c r="R1453" i="2" s="1"/>
  <c r="S1453" i="2" s="1"/>
  <c r="AK1447" i="2"/>
  <c r="AJ1447" i="2"/>
  <c r="BA1447" i="2"/>
  <c r="AB1451" i="2"/>
  <c r="AC1451" i="2" s="1"/>
  <c r="AD1451" i="2" s="1"/>
  <c r="AE1451" i="2" s="1"/>
  <c r="AF1451" i="2" s="1"/>
  <c r="AG1451" i="2"/>
  <c r="BA1449" i="2"/>
  <c r="AJ1449" i="2"/>
  <c r="AK1449" i="2"/>
  <c r="AB1450" i="2"/>
  <c r="AC1450" i="2" s="1"/>
  <c r="AD1450" i="2" s="1"/>
  <c r="AE1450" i="2" s="1"/>
  <c r="AF1450" i="2" s="1"/>
  <c r="AG1450" i="2"/>
  <c r="B1457" i="2"/>
  <c r="C1457" i="2" s="1"/>
  <c r="D1457" i="2" s="1"/>
  <c r="E1457" i="2" s="1"/>
  <c r="F1457" i="2" s="1"/>
  <c r="G1457" i="2" s="1"/>
  <c r="H1457" i="2" s="1"/>
  <c r="I1457" i="2" s="1"/>
  <c r="A1458" i="2"/>
  <c r="O1454" i="2"/>
  <c r="P1454" i="2" s="1"/>
  <c r="Q1454" i="2" s="1"/>
  <c r="R1454" i="2" s="1"/>
  <c r="S1454" i="2" s="1"/>
  <c r="T1454" i="2"/>
  <c r="H1527" i="1"/>
  <c r="G1528" i="1"/>
  <c r="I1527" i="1"/>
  <c r="K1527" i="1"/>
  <c r="J1527" i="1"/>
  <c r="U1454" i="2" l="1"/>
  <c r="V1454" i="2" s="1"/>
  <c r="AA1452" i="2"/>
  <c r="AH1451" i="2"/>
  <c r="AI1451" i="2" s="1"/>
  <c r="U1453" i="2"/>
  <c r="V1453" i="2" s="1"/>
  <c r="W1453" i="2" s="1"/>
  <c r="AH1450" i="2"/>
  <c r="AI1450" i="2" s="1"/>
  <c r="BA1450" i="2" s="1"/>
  <c r="AY1446" i="2"/>
  <c r="AU1446" i="2"/>
  <c r="AW1446" i="2" s="1"/>
  <c r="O1455" i="2"/>
  <c r="P1455" i="2" s="1"/>
  <c r="Q1455" i="2" s="1"/>
  <c r="R1455" i="2" s="1"/>
  <c r="S1455" i="2" s="1"/>
  <c r="T1455" i="2"/>
  <c r="L1456" i="2"/>
  <c r="AJ1451" i="2"/>
  <c r="AK1451" i="2"/>
  <c r="BA1451" i="2"/>
  <c r="J1457" i="2"/>
  <c r="K1457" i="2"/>
  <c r="AG1452" i="2"/>
  <c r="AB1452" i="2"/>
  <c r="AC1452" i="2" s="1"/>
  <c r="AD1452" i="2" s="1"/>
  <c r="AE1452" i="2" s="1"/>
  <c r="AF1452" i="2" s="1"/>
  <c r="AL1447" i="2"/>
  <c r="W1454" i="2"/>
  <c r="X1454" i="2"/>
  <c r="A1459" i="2"/>
  <c r="B1458" i="2"/>
  <c r="C1458" i="2" s="1"/>
  <c r="D1458" i="2" s="1"/>
  <c r="E1458" i="2" s="1"/>
  <c r="F1458" i="2" s="1"/>
  <c r="G1458" i="2" s="1"/>
  <c r="H1458" i="2" s="1"/>
  <c r="I1458" i="2" s="1"/>
  <c r="AY1445" i="2"/>
  <c r="AU1445" i="2"/>
  <c r="AW1445" i="2" s="1"/>
  <c r="AT1448" i="2"/>
  <c r="AX1448" i="2" s="1"/>
  <c r="AO1448" i="2"/>
  <c r="AP1448" i="2" s="1"/>
  <c r="AQ1448" i="2" s="1"/>
  <c r="AR1448" i="2" s="1"/>
  <c r="AS1448" i="2" s="1"/>
  <c r="AL1449" i="2"/>
  <c r="G1529" i="1"/>
  <c r="I1528" i="1"/>
  <c r="K1528" i="1"/>
  <c r="J1528" i="1"/>
  <c r="H1528" i="1"/>
  <c r="AK1450" i="2" l="1"/>
  <c r="AJ1450" i="2"/>
  <c r="X1453" i="2"/>
  <c r="Y1453" i="2" s="1"/>
  <c r="AA1453" i="2" s="1"/>
  <c r="AH1452" i="2"/>
  <c r="AI1452" i="2" s="1"/>
  <c r="BA1452" i="2" s="1"/>
  <c r="K1458" i="2"/>
  <c r="J1458" i="2"/>
  <c r="AY1448" i="2"/>
  <c r="AU1448" i="2"/>
  <c r="AW1448" i="2" s="1"/>
  <c r="AZ1447" i="2"/>
  <c r="AM1447" i="2"/>
  <c r="AN1447" i="2"/>
  <c r="M1456" i="2"/>
  <c r="N1456" i="2"/>
  <c r="L1457" i="2"/>
  <c r="AZ1449" i="2"/>
  <c r="AM1449" i="2"/>
  <c r="AN1449" i="2"/>
  <c r="Y1454" i="2"/>
  <c r="AL1451" i="2"/>
  <c r="B1459" i="2"/>
  <c r="C1459" i="2" s="1"/>
  <c r="D1459" i="2" s="1"/>
  <c r="E1459" i="2" s="1"/>
  <c r="F1459" i="2" s="1"/>
  <c r="G1459" i="2" s="1"/>
  <c r="H1459" i="2" s="1"/>
  <c r="I1459" i="2" s="1"/>
  <c r="A1460" i="2"/>
  <c r="U1455" i="2"/>
  <c r="V1455" i="2" s="1"/>
  <c r="AL1450" i="2"/>
  <c r="I1529" i="1"/>
  <c r="K1529" i="1"/>
  <c r="G1530" i="1"/>
  <c r="H1529" i="1"/>
  <c r="J1529" i="1"/>
  <c r="AJ1452" i="2" l="1"/>
  <c r="AK1452" i="2"/>
  <c r="Z1453" i="2"/>
  <c r="K1459" i="2"/>
  <c r="J1459" i="2"/>
  <c r="AO1449" i="2"/>
  <c r="AP1449" i="2" s="1"/>
  <c r="AQ1449" i="2" s="1"/>
  <c r="AR1449" i="2" s="1"/>
  <c r="AS1449" i="2" s="1"/>
  <c r="AT1449" i="2"/>
  <c r="AX1449" i="2" s="1"/>
  <c r="M1457" i="2"/>
  <c r="N1457" i="2"/>
  <c r="AB1453" i="2"/>
  <c r="AC1453" i="2" s="1"/>
  <c r="AD1453" i="2" s="1"/>
  <c r="AE1453" i="2" s="1"/>
  <c r="AF1453" i="2" s="1"/>
  <c r="AG1453" i="2"/>
  <c r="L1458" i="2"/>
  <c r="AT1447" i="2"/>
  <c r="AX1447" i="2" s="1"/>
  <c r="AO1447" i="2"/>
  <c r="AP1447" i="2" s="1"/>
  <c r="AQ1447" i="2" s="1"/>
  <c r="AR1447" i="2" s="1"/>
  <c r="AS1447" i="2" s="1"/>
  <c r="Z1454" i="2"/>
  <c r="AA1454" i="2"/>
  <c r="O1456" i="2"/>
  <c r="P1456" i="2" s="1"/>
  <c r="Q1456" i="2" s="1"/>
  <c r="R1456" i="2" s="1"/>
  <c r="S1456" i="2" s="1"/>
  <c r="T1456" i="2"/>
  <c r="X1455" i="2"/>
  <c r="W1455" i="2"/>
  <c r="B1460" i="2"/>
  <c r="C1460" i="2" s="1"/>
  <c r="D1460" i="2" s="1"/>
  <c r="E1460" i="2" s="1"/>
  <c r="F1460" i="2" s="1"/>
  <c r="G1460" i="2" s="1"/>
  <c r="H1460" i="2" s="1"/>
  <c r="I1460" i="2" s="1"/>
  <c r="A1461" i="2"/>
  <c r="AM1450" i="2"/>
  <c r="AZ1450" i="2"/>
  <c r="AN1450" i="2"/>
  <c r="AZ1451" i="2"/>
  <c r="AM1451" i="2"/>
  <c r="AN1451" i="2"/>
  <c r="I1530" i="1"/>
  <c r="K1530" i="1"/>
  <c r="J1530" i="1"/>
  <c r="H1530" i="1"/>
  <c r="G1531" i="1"/>
  <c r="AL1452" i="2" l="1"/>
  <c r="AH1453" i="2"/>
  <c r="AI1453" i="2" s="1"/>
  <c r="AK1453" i="2" s="1"/>
  <c r="K1460" i="2"/>
  <c r="J1460" i="2"/>
  <c r="M1458" i="2"/>
  <c r="N1458" i="2"/>
  <c r="T1457" i="2"/>
  <c r="O1457" i="2"/>
  <c r="P1457" i="2" s="1"/>
  <c r="Q1457" i="2" s="1"/>
  <c r="R1457" i="2" s="1"/>
  <c r="S1457" i="2" s="1"/>
  <c r="U1457" i="2" s="1"/>
  <c r="V1457" i="2" s="1"/>
  <c r="AO1451" i="2"/>
  <c r="AP1451" i="2" s="1"/>
  <c r="AQ1451" i="2" s="1"/>
  <c r="AR1451" i="2" s="1"/>
  <c r="AS1451" i="2" s="1"/>
  <c r="AT1451" i="2"/>
  <c r="AX1451" i="2" s="1"/>
  <c r="AT1450" i="2"/>
  <c r="AX1450" i="2" s="1"/>
  <c r="AO1450" i="2"/>
  <c r="AP1450" i="2" s="1"/>
  <c r="AQ1450" i="2" s="1"/>
  <c r="AR1450" i="2" s="1"/>
  <c r="AS1450" i="2" s="1"/>
  <c r="A1462" i="2"/>
  <c r="B1461" i="2"/>
  <c r="C1461" i="2" s="1"/>
  <c r="D1461" i="2" s="1"/>
  <c r="E1461" i="2" s="1"/>
  <c r="F1461" i="2" s="1"/>
  <c r="G1461" i="2" s="1"/>
  <c r="H1461" i="2" s="1"/>
  <c r="I1461" i="2" s="1"/>
  <c r="U1456" i="2"/>
  <c r="V1456" i="2" s="1"/>
  <c r="L1459" i="2"/>
  <c r="AY1449" i="2"/>
  <c r="AU1449" i="2"/>
  <c r="AW1449" i="2" s="1"/>
  <c r="AY1447" i="2"/>
  <c r="AU1447" i="2"/>
  <c r="AW1447" i="2" s="1"/>
  <c r="AG1454" i="2"/>
  <c r="AB1454" i="2"/>
  <c r="AC1454" i="2" s="1"/>
  <c r="AD1454" i="2" s="1"/>
  <c r="AE1454" i="2" s="1"/>
  <c r="AF1454" i="2" s="1"/>
  <c r="AH1454" i="2" s="1"/>
  <c r="AI1454" i="2" s="1"/>
  <c r="Y1455" i="2"/>
  <c r="K1531" i="1"/>
  <c r="H1531" i="1"/>
  <c r="G1532" i="1"/>
  <c r="I1531" i="1"/>
  <c r="J1531" i="1"/>
  <c r="L1460" i="2" l="1"/>
  <c r="BA1453" i="2"/>
  <c r="AJ1453" i="2"/>
  <c r="AM1452" i="2"/>
  <c r="AN1452" i="2"/>
  <c r="AZ1452" i="2"/>
  <c r="AL1453" i="2"/>
  <c r="AZ1453" i="2" s="1"/>
  <c r="J1461" i="2"/>
  <c r="K1461" i="2"/>
  <c r="Z1455" i="2"/>
  <c r="AA1455" i="2"/>
  <c r="M1459" i="2"/>
  <c r="N1459" i="2"/>
  <c r="AY1450" i="2"/>
  <c r="AU1450" i="2"/>
  <c r="AW1450" i="2" s="1"/>
  <c r="X1457" i="2"/>
  <c r="W1457" i="2"/>
  <c r="M1460" i="2"/>
  <c r="N1460" i="2"/>
  <c r="B1462" i="2"/>
  <c r="C1462" i="2" s="1"/>
  <c r="D1462" i="2" s="1"/>
  <c r="E1462" i="2" s="1"/>
  <c r="F1462" i="2" s="1"/>
  <c r="G1462" i="2" s="1"/>
  <c r="H1462" i="2" s="1"/>
  <c r="I1462" i="2" s="1"/>
  <c r="A1463" i="2"/>
  <c r="AY1451" i="2"/>
  <c r="AU1451" i="2"/>
  <c r="AW1451" i="2" s="1"/>
  <c r="O1458" i="2"/>
  <c r="P1458" i="2" s="1"/>
  <c r="Q1458" i="2" s="1"/>
  <c r="R1458" i="2" s="1"/>
  <c r="S1458" i="2" s="1"/>
  <c r="T1458" i="2"/>
  <c r="AK1454" i="2"/>
  <c r="AJ1454" i="2"/>
  <c r="BA1454" i="2"/>
  <c r="W1456" i="2"/>
  <c r="X1456" i="2"/>
  <c r="I1532" i="1"/>
  <c r="G1533" i="1"/>
  <c r="J1532" i="1"/>
  <c r="H1532" i="1"/>
  <c r="K1532" i="1"/>
  <c r="AN1453" i="2" l="1"/>
  <c r="AM1453" i="2"/>
  <c r="AT1452" i="2"/>
  <c r="AX1452" i="2" s="1"/>
  <c r="AO1452" i="2"/>
  <c r="AP1452" i="2" s="1"/>
  <c r="AQ1452" i="2" s="1"/>
  <c r="AR1452" i="2" s="1"/>
  <c r="AS1452" i="2" s="1"/>
  <c r="AL1454" i="2"/>
  <c r="L1461" i="2"/>
  <c r="Y1456" i="2"/>
  <c r="AA1456" i="2" s="1"/>
  <c r="J1462" i="2"/>
  <c r="K1462" i="2"/>
  <c r="T1460" i="2"/>
  <c r="O1460" i="2"/>
  <c r="P1460" i="2" s="1"/>
  <c r="Q1460" i="2" s="1"/>
  <c r="R1460" i="2" s="1"/>
  <c r="S1460" i="2" s="1"/>
  <c r="U1460" i="2" s="1"/>
  <c r="V1460" i="2" s="1"/>
  <c r="AG1455" i="2"/>
  <c r="AB1455" i="2"/>
  <c r="AC1455" i="2" s="1"/>
  <c r="AD1455" i="2" s="1"/>
  <c r="AE1455" i="2" s="1"/>
  <c r="AF1455" i="2" s="1"/>
  <c r="AH1455" i="2" s="1"/>
  <c r="AI1455" i="2" s="1"/>
  <c r="M1461" i="2"/>
  <c r="N1461" i="2"/>
  <c r="U1458" i="2"/>
  <c r="V1458" i="2" s="1"/>
  <c r="A1464" i="2"/>
  <c r="B1463" i="2"/>
  <c r="C1463" i="2" s="1"/>
  <c r="D1463" i="2" s="1"/>
  <c r="E1463" i="2" s="1"/>
  <c r="F1463" i="2" s="1"/>
  <c r="G1463" i="2" s="1"/>
  <c r="H1463" i="2" s="1"/>
  <c r="I1463" i="2" s="1"/>
  <c r="AT1453" i="2"/>
  <c r="AX1453" i="2" s="1"/>
  <c r="AO1453" i="2"/>
  <c r="AP1453" i="2" s="1"/>
  <c r="AQ1453" i="2" s="1"/>
  <c r="AR1453" i="2" s="1"/>
  <c r="AS1453" i="2" s="1"/>
  <c r="O1459" i="2"/>
  <c r="P1459" i="2" s="1"/>
  <c r="Q1459" i="2" s="1"/>
  <c r="R1459" i="2" s="1"/>
  <c r="S1459" i="2" s="1"/>
  <c r="T1459" i="2"/>
  <c r="AM1454" i="2"/>
  <c r="AZ1454" i="2"/>
  <c r="AN1454" i="2"/>
  <c r="Y1457" i="2"/>
  <c r="J1533" i="1"/>
  <c r="G1534" i="1"/>
  <c r="I1533" i="1"/>
  <c r="H1533" i="1"/>
  <c r="K1533" i="1"/>
  <c r="U1459" i="2" l="1"/>
  <c r="V1459" i="2" s="1"/>
  <c r="Z1456" i="2"/>
  <c r="AU1452" i="2"/>
  <c r="AW1452" i="2" s="1"/>
  <c r="AY1452" i="2"/>
  <c r="L1462" i="2"/>
  <c r="N1462" i="2" s="1"/>
  <c r="AO1454" i="2"/>
  <c r="AP1454" i="2" s="1"/>
  <c r="AQ1454" i="2" s="1"/>
  <c r="AR1454" i="2" s="1"/>
  <c r="AS1454" i="2" s="1"/>
  <c r="AT1454" i="2"/>
  <c r="AX1454" i="2" s="1"/>
  <c r="W1458" i="2"/>
  <c r="X1458" i="2"/>
  <c r="J1463" i="2"/>
  <c r="K1463" i="2"/>
  <c r="AB1456" i="2"/>
  <c r="AC1456" i="2" s="1"/>
  <c r="AD1456" i="2" s="1"/>
  <c r="AE1456" i="2" s="1"/>
  <c r="AF1456" i="2" s="1"/>
  <c r="AH1456" i="2" s="1"/>
  <c r="AI1456" i="2" s="1"/>
  <c r="AG1456" i="2"/>
  <c r="AJ1455" i="2"/>
  <c r="BA1455" i="2"/>
  <c r="AK1455" i="2"/>
  <c r="AY1453" i="2"/>
  <c r="AU1453" i="2"/>
  <c r="AW1453" i="2" s="1"/>
  <c r="X1459" i="2"/>
  <c r="W1459" i="2"/>
  <c r="O1461" i="2"/>
  <c r="P1461" i="2" s="1"/>
  <c r="Q1461" i="2" s="1"/>
  <c r="R1461" i="2" s="1"/>
  <c r="S1461" i="2" s="1"/>
  <c r="T1461" i="2"/>
  <c r="Z1457" i="2"/>
  <c r="AA1457" i="2"/>
  <c r="B1464" i="2"/>
  <c r="C1464" i="2" s="1"/>
  <c r="D1464" i="2" s="1"/>
  <c r="E1464" i="2" s="1"/>
  <c r="F1464" i="2" s="1"/>
  <c r="G1464" i="2" s="1"/>
  <c r="H1464" i="2" s="1"/>
  <c r="I1464" i="2" s="1"/>
  <c r="A1465" i="2"/>
  <c r="W1460" i="2"/>
  <c r="X1460" i="2"/>
  <c r="H1534" i="1"/>
  <c r="K1534" i="1"/>
  <c r="G1535" i="1"/>
  <c r="I1534" i="1"/>
  <c r="J1534" i="1"/>
  <c r="M1462" i="2" l="1"/>
  <c r="U1461" i="2"/>
  <c r="V1461" i="2" s="1"/>
  <c r="X1461" i="2" s="1"/>
  <c r="Y1458" i="2"/>
  <c r="Z1458" i="2" s="1"/>
  <c r="Y1460" i="2"/>
  <c r="AA1460" i="2" s="1"/>
  <c r="L1463" i="2"/>
  <c r="M1463" i="2" s="1"/>
  <c r="Y1459" i="2"/>
  <c r="Z1459" i="2" s="1"/>
  <c r="K1464" i="2"/>
  <c r="J1464" i="2"/>
  <c r="BA1456" i="2"/>
  <c r="AJ1456" i="2"/>
  <c r="AK1456" i="2"/>
  <c r="T1462" i="2"/>
  <c r="O1462" i="2"/>
  <c r="P1462" i="2" s="1"/>
  <c r="Q1462" i="2" s="1"/>
  <c r="R1462" i="2" s="1"/>
  <c r="S1462" i="2" s="1"/>
  <c r="AY1454" i="2"/>
  <c r="AU1454" i="2"/>
  <c r="AW1454" i="2" s="1"/>
  <c r="W1461" i="2"/>
  <c r="B1465" i="2"/>
  <c r="C1465" i="2" s="1"/>
  <c r="D1465" i="2" s="1"/>
  <c r="E1465" i="2" s="1"/>
  <c r="F1465" i="2" s="1"/>
  <c r="G1465" i="2" s="1"/>
  <c r="H1465" i="2" s="1"/>
  <c r="I1465" i="2" s="1"/>
  <c r="A1466" i="2"/>
  <c r="AA1458" i="2"/>
  <c r="AL1455" i="2"/>
  <c r="AB1457" i="2"/>
  <c r="AC1457" i="2" s="1"/>
  <c r="AD1457" i="2" s="1"/>
  <c r="AE1457" i="2" s="1"/>
  <c r="AF1457" i="2" s="1"/>
  <c r="AG1457" i="2"/>
  <c r="H1535" i="1"/>
  <c r="I1535" i="1"/>
  <c r="K1535" i="1"/>
  <c r="G1536" i="1"/>
  <c r="J1535" i="1"/>
  <c r="Z1460" i="2" l="1"/>
  <c r="U1462" i="2"/>
  <c r="V1462" i="2" s="1"/>
  <c r="X1462" i="2" s="1"/>
  <c r="AH1457" i="2"/>
  <c r="AI1457" i="2" s="1"/>
  <c r="AA1459" i="2"/>
  <c r="L1464" i="2"/>
  <c r="N1463" i="2"/>
  <c r="T1463" i="2" s="1"/>
  <c r="K1465" i="2"/>
  <c r="J1465" i="2"/>
  <c r="L1465" i="2" s="1"/>
  <c r="AJ1457" i="2"/>
  <c r="BA1457" i="2"/>
  <c r="AK1457" i="2"/>
  <c r="AG1458" i="2"/>
  <c r="AB1458" i="2"/>
  <c r="AC1458" i="2" s="1"/>
  <c r="AD1458" i="2" s="1"/>
  <c r="AE1458" i="2" s="1"/>
  <c r="AF1458" i="2" s="1"/>
  <c r="AH1458" i="2" s="1"/>
  <c r="AI1458" i="2" s="1"/>
  <c r="M1464" i="2"/>
  <c r="N1464" i="2"/>
  <c r="Y1461" i="2"/>
  <c r="AM1455" i="2"/>
  <c r="AZ1455" i="2"/>
  <c r="AN1455" i="2"/>
  <c r="A1467" i="2"/>
  <c r="B1466" i="2"/>
  <c r="C1466" i="2" s="1"/>
  <c r="D1466" i="2" s="1"/>
  <c r="E1466" i="2" s="1"/>
  <c r="F1466" i="2" s="1"/>
  <c r="G1466" i="2" s="1"/>
  <c r="H1466" i="2" s="1"/>
  <c r="I1466" i="2" s="1"/>
  <c r="W1462" i="2"/>
  <c r="AB1459" i="2"/>
  <c r="AC1459" i="2" s="1"/>
  <c r="AD1459" i="2" s="1"/>
  <c r="AE1459" i="2" s="1"/>
  <c r="AF1459" i="2" s="1"/>
  <c r="AG1459" i="2"/>
  <c r="AB1460" i="2"/>
  <c r="AC1460" i="2" s="1"/>
  <c r="AD1460" i="2" s="1"/>
  <c r="AE1460" i="2" s="1"/>
  <c r="AF1460" i="2" s="1"/>
  <c r="AG1460" i="2"/>
  <c r="AL1456" i="2"/>
  <c r="H1536" i="1"/>
  <c r="K1536" i="1"/>
  <c r="I1536" i="1"/>
  <c r="J1536" i="1"/>
  <c r="G1537" i="1"/>
  <c r="O1463" i="2" l="1"/>
  <c r="P1463" i="2" s="1"/>
  <c r="Q1463" i="2" s="1"/>
  <c r="R1463" i="2" s="1"/>
  <c r="S1463" i="2" s="1"/>
  <c r="U1463" i="2" s="1"/>
  <c r="V1463" i="2" s="1"/>
  <c r="AH1460" i="2"/>
  <c r="AI1460" i="2" s="1"/>
  <c r="Y1462" i="2"/>
  <c r="AA1462" i="2" s="1"/>
  <c r="AL1457" i="2"/>
  <c r="AZ1457" i="2" s="1"/>
  <c r="K1466" i="2"/>
  <c r="J1466" i="2"/>
  <c r="W1463" i="2"/>
  <c r="X1463" i="2"/>
  <c r="AK1460" i="2"/>
  <c r="BA1460" i="2"/>
  <c r="AJ1460" i="2"/>
  <c r="Z1461" i="2"/>
  <c r="AA1461" i="2"/>
  <c r="M1465" i="2"/>
  <c r="N1465" i="2"/>
  <c r="AK1458" i="2"/>
  <c r="BA1458" i="2"/>
  <c r="AJ1458" i="2"/>
  <c r="Z1462" i="2"/>
  <c r="AT1455" i="2"/>
  <c r="AX1455" i="2" s="1"/>
  <c r="AO1455" i="2"/>
  <c r="AP1455" i="2" s="1"/>
  <c r="AQ1455" i="2" s="1"/>
  <c r="AR1455" i="2" s="1"/>
  <c r="AS1455" i="2" s="1"/>
  <c r="AZ1456" i="2"/>
  <c r="AM1456" i="2"/>
  <c r="AN1456" i="2"/>
  <c r="A1468" i="2"/>
  <c r="B1467" i="2"/>
  <c r="C1467" i="2" s="1"/>
  <c r="D1467" i="2" s="1"/>
  <c r="E1467" i="2" s="1"/>
  <c r="F1467" i="2" s="1"/>
  <c r="G1467" i="2" s="1"/>
  <c r="H1467" i="2" s="1"/>
  <c r="I1467" i="2" s="1"/>
  <c r="O1464" i="2"/>
  <c r="P1464" i="2" s="1"/>
  <c r="Q1464" i="2" s="1"/>
  <c r="R1464" i="2" s="1"/>
  <c r="S1464" i="2" s="1"/>
  <c r="T1464" i="2"/>
  <c r="AH1459" i="2"/>
  <c r="AI1459" i="2" s="1"/>
  <c r="G1538" i="1"/>
  <c r="K1537" i="1"/>
  <c r="H1537" i="1"/>
  <c r="I1537" i="1"/>
  <c r="J1537" i="1"/>
  <c r="L1466" i="2" l="1"/>
  <c r="AL1460" i="2"/>
  <c r="U1464" i="2"/>
  <c r="V1464" i="2" s="1"/>
  <c r="X1464" i="2" s="1"/>
  <c r="AN1457" i="2"/>
  <c r="AM1457" i="2"/>
  <c r="AT1457" i="2" s="1"/>
  <c r="AX1457" i="2" s="1"/>
  <c r="Y1463" i="2"/>
  <c r="AL1458" i="2"/>
  <c r="AN1458" i="2" s="1"/>
  <c r="K1467" i="2"/>
  <c r="J1467" i="2"/>
  <c r="A1469" i="2"/>
  <c r="B1468" i="2"/>
  <c r="C1468" i="2" s="1"/>
  <c r="D1468" i="2" s="1"/>
  <c r="E1468" i="2" s="1"/>
  <c r="F1468" i="2" s="1"/>
  <c r="G1468" i="2" s="1"/>
  <c r="H1468" i="2" s="1"/>
  <c r="I1468" i="2" s="1"/>
  <c r="AY1455" i="2"/>
  <c r="AU1455" i="2"/>
  <c r="AW1455" i="2" s="1"/>
  <c r="AG1462" i="2"/>
  <c r="AB1462" i="2"/>
  <c r="AC1462" i="2" s="1"/>
  <c r="AD1462" i="2" s="1"/>
  <c r="AE1462" i="2" s="1"/>
  <c r="AF1462" i="2" s="1"/>
  <c r="AH1462" i="2" s="1"/>
  <c r="AI1462" i="2" s="1"/>
  <c r="AM1458" i="2"/>
  <c r="T1465" i="2"/>
  <c r="O1465" i="2"/>
  <c r="P1465" i="2" s="1"/>
  <c r="Q1465" i="2" s="1"/>
  <c r="R1465" i="2" s="1"/>
  <c r="S1465" i="2" s="1"/>
  <c r="M1466" i="2"/>
  <c r="N1466" i="2"/>
  <c r="AO1456" i="2"/>
  <c r="AP1456" i="2" s="1"/>
  <c r="AQ1456" i="2" s="1"/>
  <c r="AR1456" i="2" s="1"/>
  <c r="AS1456" i="2" s="1"/>
  <c r="AT1456" i="2"/>
  <c r="AX1456" i="2" s="1"/>
  <c r="AZ1460" i="2"/>
  <c r="AM1460" i="2"/>
  <c r="AN1460" i="2"/>
  <c r="Z1463" i="2"/>
  <c r="AA1463" i="2"/>
  <c r="BA1459" i="2"/>
  <c r="AK1459" i="2"/>
  <c r="AJ1459" i="2"/>
  <c r="AG1461" i="2"/>
  <c r="AB1461" i="2"/>
  <c r="AC1461" i="2" s="1"/>
  <c r="AD1461" i="2" s="1"/>
  <c r="AE1461" i="2" s="1"/>
  <c r="AF1461" i="2" s="1"/>
  <c r="J1538" i="1"/>
  <c r="H1538" i="1"/>
  <c r="G1539" i="1"/>
  <c r="I1538" i="1"/>
  <c r="K1538" i="1"/>
  <c r="W1464" i="2" l="1"/>
  <c r="AZ1458" i="2"/>
  <c r="AO1457" i="2"/>
  <c r="AP1457" i="2" s="1"/>
  <c r="AQ1457" i="2" s="1"/>
  <c r="AR1457" i="2" s="1"/>
  <c r="AS1457" i="2" s="1"/>
  <c r="U1465" i="2"/>
  <c r="V1465" i="2" s="1"/>
  <c r="L1467" i="2"/>
  <c r="N1467" i="2" s="1"/>
  <c r="AH1461" i="2"/>
  <c r="AI1461" i="2" s="1"/>
  <c r="BA1461" i="2" s="1"/>
  <c r="J1468" i="2"/>
  <c r="K1468" i="2"/>
  <c r="AY1456" i="2"/>
  <c r="AU1456" i="2"/>
  <c r="AW1456" i="2" s="1"/>
  <c r="O1466" i="2"/>
  <c r="P1466" i="2" s="1"/>
  <c r="Q1466" i="2" s="1"/>
  <c r="R1466" i="2" s="1"/>
  <c r="S1466" i="2" s="1"/>
  <c r="U1466" i="2" s="1"/>
  <c r="V1466" i="2" s="1"/>
  <c r="T1466" i="2"/>
  <c r="AK1461" i="2"/>
  <c r="AB1463" i="2"/>
  <c r="AC1463" i="2" s="1"/>
  <c r="AD1463" i="2" s="1"/>
  <c r="AE1463" i="2" s="1"/>
  <c r="AF1463" i="2" s="1"/>
  <c r="AH1463" i="2" s="1"/>
  <c r="AI1463" i="2" s="1"/>
  <c r="AG1463" i="2"/>
  <c r="AL1459" i="2"/>
  <c r="BA1462" i="2"/>
  <c r="AK1462" i="2"/>
  <c r="AJ1462" i="2"/>
  <c r="B1469" i="2"/>
  <c r="C1469" i="2" s="1"/>
  <c r="D1469" i="2" s="1"/>
  <c r="E1469" i="2" s="1"/>
  <c r="F1469" i="2" s="1"/>
  <c r="G1469" i="2" s="1"/>
  <c r="H1469" i="2" s="1"/>
  <c r="I1469" i="2" s="1"/>
  <c r="A1470" i="2"/>
  <c r="Y1464" i="2"/>
  <c r="AY1457" i="2"/>
  <c r="AU1457" i="2"/>
  <c r="AW1457" i="2" s="1"/>
  <c r="AO1460" i="2"/>
  <c r="AP1460" i="2" s="1"/>
  <c r="AQ1460" i="2" s="1"/>
  <c r="AR1460" i="2" s="1"/>
  <c r="AS1460" i="2" s="1"/>
  <c r="AT1460" i="2"/>
  <c r="AX1460" i="2" s="1"/>
  <c r="W1465" i="2"/>
  <c r="X1465" i="2"/>
  <c r="AO1458" i="2"/>
  <c r="AP1458" i="2" s="1"/>
  <c r="AQ1458" i="2" s="1"/>
  <c r="AR1458" i="2" s="1"/>
  <c r="AS1458" i="2" s="1"/>
  <c r="AT1458" i="2"/>
  <c r="AX1458" i="2" s="1"/>
  <c r="J1539" i="1"/>
  <c r="K1539" i="1"/>
  <c r="G1540" i="1"/>
  <c r="H1539" i="1"/>
  <c r="I1539" i="1"/>
  <c r="AJ1461" i="2" l="1"/>
  <c r="M1467" i="2"/>
  <c r="Y1465" i="2"/>
  <c r="AL1462" i="2"/>
  <c r="AM1462" i="2" s="1"/>
  <c r="J1469" i="2"/>
  <c r="K1469" i="2"/>
  <c r="Z1465" i="2"/>
  <c r="AA1465" i="2"/>
  <c r="AN1462" i="2"/>
  <c r="X1466" i="2"/>
  <c r="W1466" i="2"/>
  <c r="L1468" i="2"/>
  <c r="BA1463" i="2"/>
  <c r="AJ1463" i="2"/>
  <c r="AK1463" i="2"/>
  <c r="AY1458" i="2"/>
  <c r="AU1458" i="2"/>
  <c r="AW1458" i="2" s="1"/>
  <c r="AY1460" i="2"/>
  <c r="AU1460" i="2"/>
  <c r="AW1460" i="2" s="1"/>
  <c r="AM1459" i="2"/>
  <c r="AZ1459" i="2"/>
  <c r="AN1459" i="2"/>
  <c r="Z1464" i="2"/>
  <c r="AA1464" i="2"/>
  <c r="B1470" i="2"/>
  <c r="C1470" i="2" s="1"/>
  <c r="D1470" i="2" s="1"/>
  <c r="E1470" i="2" s="1"/>
  <c r="F1470" i="2" s="1"/>
  <c r="G1470" i="2" s="1"/>
  <c r="H1470" i="2" s="1"/>
  <c r="I1470" i="2" s="1"/>
  <c r="A1471" i="2"/>
  <c r="T1467" i="2"/>
  <c r="O1467" i="2"/>
  <c r="P1467" i="2" s="1"/>
  <c r="Q1467" i="2" s="1"/>
  <c r="R1467" i="2" s="1"/>
  <c r="S1467" i="2" s="1"/>
  <c r="U1467" i="2" s="1"/>
  <c r="V1467" i="2" s="1"/>
  <c r="AL1461" i="2"/>
  <c r="K1540" i="1"/>
  <c r="H1540" i="1"/>
  <c r="G1541" i="1"/>
  <c r="I1540" i="1"/>
  <c r="J1540" i="1"/>
  <c r="AZ1462" i="2" l="1"/>
  <c r="Y1466" i="2"/>
  <c r="J1470" i="2"/>
  <c r="K1470" i="2"/>
  <c r="W1467" i="2"/>
  <c r="X1467" i="2"/>
  <c r="AB1464" i="2"/>
  <c r="AC1464" i="2" s="1"/>
  <c r="AD1464" i="2" s="1"/>
  <c r="AE1464" i="2" s="1"/>
  <c r="AF1464" i="2" s="1"/>
  <c r="AG1464" i="2"/>
  <c r="Z1466" i="2"/>
  <c r="AA1466" i="2"/>
  <c r="AO1462" i="2"/>
  <c r="AP1462" i="2" s="1"/>
  <c r="AQ1462" i="2" s="1"/>
  <c r="AR1462" i="2" s="1"/>
  <c r="AS1462" i="2" s="1"/>
  <c r="AT1462" i="2"/>
  <c r="AX1462" i="2" s="1"/>
  <c r="L1469" i="2"/>
  <c r="AM1461" i="2"/>
  <c r="AZ1461" i="2"/>
  <c r="AN1461" i="2"/>
  <c r="AT1459" i="2"/>
  <c r="AX1459" i="2" s="1"/>
  <c r="AO1459" i="2"/>
  <c r="AP1459" i="2" s="1"/>
  <c r="AQ1459" i="2" s="1"/>
  <c r="AR1459" i="2" s="1"/>
  <c r="AS1459" i="2" s="1"/>
  <c r="M1468" i="2"/>
  <c r="N1468" i="2"/>
  <c r="AB1465" i="2"/>
  <c r="AC1465" i="2" s="1"/>
  <c r="AD1465" i="2" s="1"/>
  <c r="AE1465" i="2" s="1"/>
  <c r="AF1465" i="2" s="1"/>
  <c r="AG1465" i="2"/>
  <c r="B1471" i="2"/>
  <c r="C1471" i="2" s="1"/>
  <c r="D1471" i="2" s="1"/>
  <c r="E1471" i="2" s="1"/>
  <c r="F1471" i="2" s="1"/>
  <c r="G1471" i="2" s="1"/>
  <c r="H1471" i="2" s="1"/>
  <c r="I1471" i="2" s="1"/>
  <c r="A1472" i="2"/>
  <c r="AL1463" i="2"/>
  <c r="G1542" i="1"/>
  <c r="H1541" i="1"/>
  <c r="J1541" i="1"/>
  <c r="I1541" i="1"/>
  <c r="K1541" i="1"/>
  <c r="AH1464" i="2" l="1"/>
  <c r="AI1464" i="2" s="1"/>
  <c r="L1470" i="2"/>
  <c r="J1471" i="2"/>
  <c r="K1471" i="2"/>
  <c r="O1468" i="2"/>
  <c r="P1468" i="2" s="1"/>
  <c r="Q1468" i="2" s="1"/>
  <c r="R1468" i="2" s="1"/>
  <c r="S1468" i="2" s="1"/>
  <c r="T1468" i="2"/>
  <c r="AJ1464" i="2"/>
  <c r="AK1464" i="2"/>
  <c r="BA1464" i="2"/>
  <c r="M1470" i="2"/>
  <c r="N1470" i="2"/>
  <c r="AY1462" i="2"/>
  <c r="AU1462" i="2"/>
  <c r="AW1462" i="2" s="1"/>
  <c r="AM1463" i="2"/>
  <c r="AZ1463" i="2"/>
  <c r="AN1463" i="2"/>
  <c r="B1472" i="2"/>
  <c r="C1472" i="2" s="1"/>
  <c r="D1472" i="2" s="1"/>
  <c r="E1472" i="2" s="1"/>
  <c r="F1472" i="2" s="1"/>
  <c r="G1472" i="2" s="1"/>
  <c r="H1472" i="2" s="1"/>
  <c r="I1472" i="2" s="1"/>
  <c r="A1473" i="2"/>
  <c r="M1469" i="2"/>
  <c r="N1469" i="2"/>
  <c r="AG1466" i="2"/>
  <c r="AB1466" i="2"/>
  <c r="AC1466" i="2" s="1"/>
  <c r="AD1466" i="2" s="1"/>
  <c r="AE1466" i="2" s="1"/>
  <c r="AF1466" i="2" s="1"/>
  <c r="AH1466" i="2" s="1"/>
  <c r="AI1466" i="2" s="1"/>
  <c r="AH1465" i="2"/>
  <c r="AI1465" i="2" s="1"/>
  <c r="Y1467" i="2"/>
  <c r="AY1459" i="2"/>
  <c r="AU1459" i="2"/>
  <c r="AW1459" i="2" s="1"/>
  <c r="AO1461" i="2"/>
  <c r="AP1461" i="2" s="1"/>
  <c r="AQ1461" i="2" s="1"/>
  <c r="AR1461" i="2" s="1"/>
  <c r="AS1461" i="2" s="1"/>
  <c r="AT1461" i="2"/>
  <c r="AX1461" i="2" s="1"/>
  <c r="K1542" i="1"/>
  <c r="J1542" i="1"/>
  <c r="H1542" i="1"/>
  <c r="G1543" i="1"/>
  <c r="I1542" i="1"/>
  <c r="U1468" i="2" l="1"/>
  <c r="V1468" i="2" s="1"/>
  <c r="AL1464" i="2"/>
  <c r="L1471" i="2"/>
  <c r="K1472" i="2"/>
  <c r="J1472" i="2"/>
  <c r="AJ1466" i="2"/>
  <c r="BA1466" i="2"/>
  <c r="AK1466" i="2"/>
  <c r="Z1467" i="2"/>
  <c r="AA1467" i="2"/>
  <c r="AZ1464" i="2"/>
  <c r="AM1464" i="2"/>
  <c r="AN1464" i="2"/>
  <c r="M1471" i="2"/>
  <c r="N1471" i="2"/>
  <c r="W1468" i="2"/>
  <c r="X1468" i="2"/>
  <c r="AY1461" i="2"/>
  <c r="AU1461" i="2"/>
  <c r="AW1461" i="2" s="1"/>
  <c r="BA1465" i="2"/>
  <c r="AK1465" i="2"/>
  <c r="AJ1465" i="2"/>
  <c r="O1469" i="2"/>
  <c r="P1469" i="2" s="1"/>
  <c r="Q1469" i="2" s="1"/>
  <c r="R1469" i="2" s="1"/>
  <c r="S1469" i="2" s="1"/>
  <c r="U1469" i="2" s="1"/>
  <c r="V1469" i="2" s="1"/>
  <c r="T1469" i="2"/>
  <c r="A1474" i="2"/>
  <c r="B1473" i="2"/>
  <c r="C1473" i="2" s="1"/>
  <c r="D1473" i="2" s="1"/>
  <c r="E1473" i="2" s="1"/>
  <c r="F1473" i="2" s="1"/>
  <c r="G1473" i="2" s="1"/>
  <c r="H1473" i="2" s="1"/>
  <c r="I1473" i="2" s="1"/>
  <c r="AO1463" i="2"/>
  <c r="AP1463" i="2" s="1"/>
  <c r="AQ1463" i="2" s="1"/>
  <c r="AR1463" i="2" s="1"/>
  <c r="AS1463" i="2" s="1"/>
  <c r="AT1463" i="2"/>
  <c r="AX1463" i="2" s="1"/>
  <c r="T1470" i="2"/>
  <c r="O1470" i="2"/>
  <c r="P1470" i="2" s="1"/>
  <c r="Q1470" i="2" s="1"/>
  <c r="R1470" i="2" s="1"/>
  <c r="S1470" i="2" s="1"/>
  <c r="U1470" i="2" s="1"/>
  <c r="V1470" i="2" s="1"/>
  <c r="J1543" i="1"/>
  <c r="H1543" i="1"/>
  <c r="K1543" i="1"/>
  <c r="G1544" i="1"/>
  <c r="I1543" i="1"/>
  <c r="L1472" i="2" l="1"/>
  <c r="Y1468" i="2"/>
  <c r="J1473" i="2"/>
  <c r="K1473" i="2"/>
  <c r="Z1468" i="2"/>
  <c r="AA1468" i="2"/>
  <c r="AT1464" i="2"/>
  <c r="AX1464" i="2" s="1"/>
  <c r="AO1464" i="2"/>
  <c r="AP1464" i="2" s="1"/>
  <c r="AQ1464" i="2" s="1"/>
  <c r="AR1464" i="2" s="1"/>
  <c r="AS1464" i="2" s="1"/>
  <c r="X1470" i="2"/>
  <c r="W1470" i="2"/>
  <c r="B1474" i="2"/>
  <c r="C1474" i="2" s="1"/>
  <c r="D1474" i="2" s="1"/>
  <c r="E1474" i="2" s="1"/>
  <c r="F1474" i="2" s="1"/>
  <c r="G1474" i="2" s="1"/>
  <c r="H1474" i="2" s="1"/>
  <c r="I1474" i="2" s="1"/>
  <c r="A1475" i="2"/>
  <c r="AB1467" i="2"/>
  <c r="AC1467" i="2" s="1"/>
  <c r="AD1467" i="2" s="1"/>
  <c r="AE1467" i="2" s="1"/>
  <c r="AF1467" i="2" s="1"/>
  <c r="AG1467" i="2"/>
  <c r="M1472" i="2"/>
  <c r="N1472" i="2"/>
  <c r="AY1463" i="2"/>
  <c r="AU1463" i="2"/>
  <c r="AW1463" i="2" s="1"/>
  <c r="T1471" i="2"/>
  <c r="O1471" i="2"/>
  <c r="P1471" i="2" s="1"/>
  <c r="Q1471" i="2" s="1"/>
  <c r="R1471" i="2" s="1"/>
  <c r="S1471" i="2" s="1"/>
  <c r="U1471" i="2" s="1"/>
  <c r="V1471" i="2" s="1"/>
  <c r="AL1465" i="2"/>
  <c r="AL1466" i="2"/>
  <c r="X1469" i="2"/>
  <c r="W1469" i="2"/>
  <c r="G1545" i="1"/>
  <c r="I1544" i="1"/>
  <c r="K1544" i="1"/>
  <c r="H1544" i="1"/>
  <c r="J1544" i="1"/>
  <c r="AH1467" i="2" l="1"/>
  <c r="AI1467" i="2" s="1"/>
  <c r="Y1469" i="2"/>
  <c r="Z1469" i="2" s="1"/>
  <c r="L1473" i="2"/>
  <c r="M1473" i="2" s="1"/>
  <c r="K1474" i="2"/>
  <c r="J1474" i="2"/>
  <c r="X1471" i="2"/>
  <c r="W1471" i="2"/>
  <c r="AK1467" i="2"/>
  <c r="BA1467" i="2"/>
  <c r="AJ1467" i="2"/>
  <c r="B1475" i="2"/>
  <c r="C1475" i="2" s="1"/>
  <c r="D1475" i="2" s="1"/>
  <c r="E1475" i="2" s="1"/>
  <c r="F1475" i="2" s="1"/>
  <c r="G1475" i="2" s="1"/>
  <c r="H1475" i="2" s="1"/>
  <c r="I1475" i="2" s="1"/>
  <c r="A1476" i="2"/>
  <c r="AY1464" i="2"/>
  <c r="AU1464" i="2"/>
  <c r="AW1464" i="2" s="1"/>
  <c r="AZ1465" i="2"/>
  <c r="AM1465" i="2"/>
  <c r="AN1465" i="2"/>
  <c r="AM1466" i="2"/>
  <c r="AZ1466" i="2"/>
  <c r="AN1466" i="2"/>
  <c r="AB1468" i="2"/>
  <c r="AC1468" i="2" s="1"/>
  <c r="AD1468" i="2" s="1"/>
  <c r="AE1468" i="2" s="1"/>
  <c r="AF1468" i="2" s="1"/>
  <c r="AG1468" i="2"/>
  <c r="T1472" i="2"/>
  <c r="O1472" i="2"/>
  <c r="P1472" i="2" s="1"/>
  <c r="Q1472" i="2" s="1"/>
  <c r="R1472" i="2" s="1"/>
  <c r="S1472" i="2" s="1"/>
  <c r="U1472" i="2" s="1"/>
  <c r="V1472" i="2" s="1"/>
  <c r="Y1470" i="2"/>
  <c r="H1545" i="1"/>
  <c r="G1546" i="1"/>
  <c r="K1545" i="1"/>
  <c r="J1545" i="1"/>
  <c r="I1545" i="1"/>
  <c r="N1473" i="2" l="1"/>
  <c r="AA1469" i="2"/>
  <c r="L1474" i="2"/>
  <c r="N1474" i="2" s="1"/>
  <c r="AL1467" i="2"/>
  <c r="Z1470" i="2"/>
  <c r="AA1470" i="2"/>
  <c r="AG1469" i="2"/>
  <c r="AB1469" i="2"/>
  <c r="AC1469" i="2" s="1"/>
  <c r="AD1469" i="2" s="1"/>
  <c r="AE1469" i="2" s="1"/>
  <c r="AF1469" i="2" s="1"/>
  <c r="AH1469" i="2" s="1"/>
  <c r="AI1469" i="2" s="1"/>
  <c r="AZ1467" i="2"/>
  <c r="AM1467" i="2"/>
  <c r="AN1467" i="2"/>
  <c r="O1473" i="2"/>
  <c r="P1473" i="2" s="1"/>
  <c r="Q1473" i="2" s="1"/>
  <c r="R1473" i="2" s="1"/>
  <c r="S1473" i="2" s="1"/>
  <c r="T1473" i="2"/>
  <c r="AH1468" i="2"/>
  <c r="AI1468" i="2" s="1"/>
  <c r="K1475" i="2"/>
  <c r="J1475" i="2"/>
  <c r="AT1466" i="2"/>
  <c r="AX1466" i="2" s="1"/>
  <c r="AO1466" i="2"/>
  <c r="AP1466" i="2" s="1"/>
  <c r="AQ1466" i="2" s="1"/>
  <c r="AR1466" i="2" s="1"/>
  <c r="AS1466" i="2" s="1"/>
  <c r="W1472" i="2"/>
  <c r="X1472" i="2"/>
  <c r="AO1465" i="2"/>
  <c r="AP1465" i="2" s="1"/>
  <c r="AQ1465" i="2" s="1"/>
  <c r="AR1465" i="2" s="1"/>
  <c r="AS1465" i="2" s="1"/>
  <c r="AT1465" i="2"/>
  <c r="AX1465" i="2" s="1"/>
  <c r="A1477" i="2"/>
  <c r="B1476" i="2"/>
  <c r="C1476" i="2" s="1"/>
  <c r="D1476" i="2" s="1"/>
  <c r="E1476" i="2" s="1"/>
  <c r="F1476" i="2" s="1"/>
  <c r="G1476" i="2" s="1"/>
  <c r="H1476" i="2" s="1"/>
  <c r="I1476" i="2" s="1"/>
  <c r="Y1471" i="2"/>
  <c r="K1546" i="1"/>
  <c r="J1546" i="1"/>
  <c r="G1547" i="1"/>
  <c r="H1546" i="1"/>
  <c r="I1546" i="1"/>
  <c r="M1474" i="2" l="1"/>
  <c r="L1475" i="2"/>
  <c r="U1473" i="2"/>
  <c r="V1473" i="2" s="1"/>
  <c r="K1476" i="2"/>
  <c r="J1476" i="2"/>
  <c r="AY1466" i="2"/>
  <c r="AU1466" i="2"/>
  <c r="AW1466" i="2" s="1"/>
  <c r="M1475" i="2"/>
  <c r="N1475" i="2"/>
  <c r="B1477" i="2"/>
  <c r="C1477" i="2" s="1"/>
  <c r="D1477" i="2" s="1"/>
  <c r="E1477" i="2" s="1"/>
  <c r="F1477" i="2" s="1"/>
  <c r="G1477" i="2" s="1"/>
  <c r="H1477" i="2" s="1"/>
  <c r="I1477" i="2" s="1"/>
  <c r="A1478" i="2"/>
  <c r="T1474" i="2"/>
  <c r="O1474" i="2"/>
  <c r="P1474" i="2" s="1"/>
  <c r="Q1474" i="2" s="1"/>
  <c r="R1474" i="2" s="1"/>
  <c r="S1474" i="2" s="1"/>
  <c r="U1474" i="2" s="1"/>
  <c r="V1474" i="2" s="1"/>
  <c r="AG1470" i="2"/>
  <c r="AB1470" i="2"/>
  <c r="AC1470" i="2" s="1"/>
  <c r="AD1470" i="2" s="1"/>
  <c r="AE1470" i="2" s="1"/>
  <c r="AF1470" i="2" s="1"/>
  <c r="AH1470" i="2" s="1"/>
  <c r="AI1470" i="2" s="1"/>
  <c r="Y1472" i="2"/>
  <c r="BA1468" i="2"/>
  <c r="AJ1468" i="2"/>
  <c r="AK1468" i="2"/>
  <c r="AT1467" i="2"/>
  <c r="AX1467" i="2" s="1"/>
  <c r="AO1467" i="2"/>
  <c r="AP1467" i="2" s="1"/>
  <c r="AQ1467" i="2" s="1"/>
  <c r="AR1467" i="2" s="1"/>
  <c r="AS1467" i="2" s="1"/>
  <c r="Z1471" i="2"/>
  <c r="AA1471" i="2"/>
  <c r="AY1465" i="2"/>
  <c r="AU1465" i="2"/>
  <c r="AW1465" i="2" s="1"/>
  <c r="X1473" i="2"/>
  <c r="W1473" i="2"/>
  <c r="AK1469" i="2"/>
  <c r="AJ1469" i="2"/>
  <c r="BA1469" i="2"/>
  <c r="I1547" i="1"/>
  <c r="G1548" i="1"/>
  <c r="K1547" i="1"/>
  <c r="H1547" i="1"/>
  <c r="J1547" i="1"/>
  <c r="AL1469" i="2" l="1"/>
  <c r="L1476" i="2"/>
  <c r="M1476" i="2" s="1"/>
  <c r="Y1473" i="2"/>
  <c r="J1477" i="2"/>
  <c r="K1477" i="2"/>
  <c r="AM1469" i="2"/>
  <c r="AZ1469" i="2"/>
  <c r="AN1469" i="2"/>
  <c r="X1474" i="2"/>
  <c r="W1474" i="2"/>
  <c r="O1475" i="2"/>
  <c r="P1475" i="2" s="1"/>
  <c r="Q1475" i="2" s="1"/>
  <c r="R1475" i="2" s="1"/>
  <c r="S1475" i="2" s="1"/>
  <c r="T1475" i="2"/>
  <c r="AY1467" i="2"/>
  <c r="AU1467" i="2"/>
  <c r="AW1467" i="2" s="1"/>
  <c r="AG1471" i="2"/>
  <c r="AB1471" i="2"/>
  <c r="AC1471" i="2" s="1"/>
  <c r="AD1471" i="2" s="1"/>
  <c r="AE1471" i="2" s="1"/>
  <c r="AF1471" i="2" s="1"/>
  <c r="AL1468" i="2"/>
  <c r="BA1470" i="2"/>
  <c r="AJ1470" i="2"/>
  <c r="AK1470" i="2"/>
  <c r="Z1473" i="2"/>
  <c r="AA1473" i="2"/>
  <c r="Z1472" i="2"/>
  <c r="AA1472" i="2"/>
  <c r="A1479" i="2"/>
  <c r="B1478" i="2"/>
  <c r="C1478" i="2" s="1"/>
  <c r="D1478" i="2" s="1"/>
  <c r="E1478" i="2" s="1"/>
  <c r="F1478" i="2" s="1"/>
  <c r="G1478" i="2" s="1"/>
  <c r="H1478" i="2" s="1"/>
  <c r="I1478" i="2" s="1"/>
  <c r="H1548" i="1"/>
  <c r="G1549" i="1"/>
  <c r="I1548" i="1"/>
  <c r="K1548" i="1"/>
  <c r="J1548" i="1"/>
  <c r="AH1471" i="2" l="1"/>
  <c r="AI1471" i="2" s="1"/>
  <c r="N1476" i="2"/>
  <c r="AL1470" i="2"/>
  <c r="AM1470" i="2" s="1"/>
  <c r="L1477" i="2"/>
  <c r="N1477" i="2" s="1"/>
  <c r="AK1471" i="2"/>
  <c r="AJ1471" i="2"/>
  <c r="BA1471" i="2"/>
  <c r="AG1472" i="2"/>
  <c r="AB1472" i="2"/>
  <c r="AC1472" i="2" s="1"/>
  <c r="AD1472" i="2" s="1"/>
  <c r="AE1472" i="2" s="1"/>
  <c r="AF1472" i="2" s="1"/>
  <c r="AH1472" i="2" s="1"/>
  <c r="AI1472" i="2" s="1"/>
  <c r="AZ1470" i="2"/>
  <c r="AN1470" i="2"/>
  <c r="O1476" i="2"/>
  <c r="P1476" i="2" s="1"/>
  <c r="Q1476" i="2" s="1"/>
  <c r="R1476" i="2" s="1"/>
  <c r="S1476" i="2" s="1"/>
  <c r="U1476" i="2" s="1"/>
  <c r="V1476" i="2" s="1"/>
  <c r="T1476" i="2"/>
  <c r="J1478" i="2"/>
  <c r="K1478" i="2"/>
  <c r="AO1469" i="2"/>
  <c r="AP1469" i="2" s="1"/>
  <c r="AQ1469" i="2" s="1"/>
  <c r="AR1469" i="2" s="1"/>
  <c r="AS1469" i="2" s="1"/>
  <c r="AT1469" i="2"/>
  <c r="AX1469" i="2" s="1"/>
  <c r="Y1474" i="2"/>
  <c r="A1480" i="2"/>
  <c r="B1479" i="2"/>
  <c r="C1479" i="2" s="1"/>
  <c r="D1479" i="2" s="1"/>
  <c r="E1479" i="2" s="1"/>
  <c r="F1479" i="2" s="1"/>
  <c r="G1479" i="2" s="1"/>
  <c r="H1479" i="2" s="1"/>
  <c r="I1479" i="2" s="1"/>
  <c r="AB1473" i="2"/>
  <c r="AC1473" i="2" s="1"/>
  <c r="AD1473" i="2" s="1"/>
  <c r="AE1473" i="2" s="1"/>
  <c r="AF1473" i="2" s="1"/>
  <c r="AG1473" i="2"/>
  <c r="AZ1468" i="2"/>
  <c r="AM1468" i="2"/>
  <c r="AN1468" i="2"/>
  <c r="U1475" i="2"/>
  <c r="V1475" i="2" s="1"/>
  <c r="G1550" i="1"/>
  <c r="I1549" i="1"/>
  <c r="H1549" i="1"/>
  <c r="K1549" i="1"/>
  <c r="J1549" i="1"/>
  <c r="M1477" i="2" l="1"/>
  <c r="AH1473" i="2"/>
  <c r="AI1473" i="2" s="1"/>
  <c r="AL1471" i="2"/>
  <c r="AM1471" i="2" s="1"/>
  <c r="K1479" i="2"/>
  <c r="J1479" i="2"/>
  <c r="BA1473" i="2"/>
  <c r="AJ1473" i="2"/>
  <c r="AK1473" i="2"/>
  <c r="AY1469" i="2"/>
  <c r="AU1469" i="2"/>
  <c r="AW1469" i="2" s="1"/>
  <c r="Z1474" i="2"/>
  <c r="AA1474" i="2"/>
  <c r="L1478" i="2"/>
  <c r="AT1468" i="2"/>
  <c r="AX1468" i="2" s="1"/>
  <c r="AO1468" i="2"/>
  <c r="AP1468" i="2" s="1"/>
  <c r="AQ1468" i="2" s="1"/>
  <c r="AR1468" i="2" s="1"/>
  <c r="AS1468" i="2" s="1"/>
  <c r="A1481" i="2"/>
  <c r="B1480" i="2"/>
  <c r="C1480" i="2" s="1"/>
  <c r="D1480" i="2" s="1"/>
  <c r="E1480" i="2" s="1"/>
  <c r="F1480" i="2" s="1"/>
  <c r="G1480" i="2" s="1"/>
  <c r="H1480" i="2" s="1"/>
  <c r="I1480" i="2" s="1"/>
  <c r="AK1472" i="2"/>
  <c r="AJ1472" i="2"/>
  <c r="BA1472" i="2"/>
  <c r="X1476" i="2"/>
  <c r="W1476" i="2"/>
  <c r="X1475" i="2"/>
  <c r="W1475" i="2"/>
  <c r="AO1470" i="2"/>
  <c r="AP1470" i="2" s="1"/>
  <c r="AQ1470" i="2" s="1"/>
  <c r="AR1470" i="2" s="1"/>
  <c r="AS1470" i="2" s="1"/>
  <c r="AT1470" i="2"/>
  <c r="AX1470" i="2" s="1"/>
  <c r="O1477" i="2"/>
  <c r="P1477" i="2" s="1"/>
  <c r="Q1477" i="2" s="1"/>
  <c r="R1477" i="2" s="1"/>
  <c r="S1477" i="2" s="1"/>
  <c r="T1477" i="2"/>
  <c r="K1550" i="1"/>
  <c r="G1551" i="1"/>
  <c r="H1550" i="1"/>
  <c r="J1550" i="1"/>
  <c r="I1550" i="1"/>
  <c r="AN1471" i="2" l="1"/>
  <c r="AZ1471" i="2"/>
  <c r="U1477" i="2"/>
  <c r="V1477" i="2" s="1"/>
  <c r="W1477" i="2" s="1"/>
  <c r="L1479" i="2"/>
  <c r="M1479" i="2" s="1"/>
  <c r="AL1472" i="2"/>
  <c r="K1480" i="2"/>
  <c r="J1480" i="2"/>
  <c r="B1481" i="2"/>
  <c r="C1481" i="2" s="1"/>
  <c r="D1481" i="2" s="1"/>
  <c r="E1481" i="2" s="1"/>
  <c r="F1481" i="2" s="1"/>
  <c r="G1481" i="2" s="1"/>
  <c r="H1481" i="2" s="1"/>
  <c r="I1481" i="2" s="1"/>
  <c r="A1482" i="2"/>
  <c r="Y1476" i="2"/>
  <c r="AZ1472" i="2"/>
  <c r="AM1472" i="2"/>
  <c r="AN1472" i="2"/>
  <c r="AT1471" i="2"/>
  <c r="AX1471" i="2" s="1"/>
  <c r="AO1471" i="2"/>
  <c r="AP1471" i="2" s="1"/>
  <c r="AQ1471" i="2" s="1"/>
  <c r="AR1471" i="2" s="1"/>
  <c r="AS1471" i="2" s="1"/>
  <c r="M1478" i="2"/>
  <c r="N1478" i="2"/>
  <c r="Y1475" i="2"/>
  <c r="AY1470" i="2"/>
  <c r="AU1470" i="2"/>
  <c r="AW1470" i="2" s="1"/>
  <c r="AY1468" i="2"/>
  <c r="AU1468" i="2"/>
  <c r="AW1468" i="2" s="1"/>
  <c r="AG1474" i="2"/>
  <c r="AB1474" i="2"/>
  <c r="AC1474" i="2" s="1"/>
  <c r="AD1474" i="2" s="1"/>
  <c r="AE1474" i="2" s="1"/>
  <c r="AF1474" i="2" s="1"/>
  <c r="AH1474" i="2" s="1"/>
  <c r="AI1474" i="2" s="1"/>
  <c r="AL1473" i="2"/>
  <c r="I1551" i="1"/>
  <c r="J1551" i="1"/>
  <c r="K1551" i="1"/>
  <c r="H1551" i="1"/>
  <c r="G1552" i="1"/>
  <c r="N1479" i="2" l="1"/>
  <c r="X1477" i="2"/>
  <c r="L1480" i="2"/>
  <c r="M1480" i="2" s="1"/>
  <c r="Y1477" i="2"/>
  <c r="Z1477" i="2" s="1"/>
  <c r="J1481" i="2"/>
  <c r="K1481" i="2"/>
  <c r="AY1471" i="2"/>
  <c r="AU1471" i="2"/>
  <c r="AW1471" i="2" s="1"/>
  <c r="AJ1474" i="2"/>
  <c r="BA1474" i="2"/>
  <c r="AK1474" i="2"/>
  <c r="Z1475" i="2"/>
  <c r="AA1475" i="2"/>
  <c r="T1478" i="2"/>
  <c r="O1478" i="2"/>
  <c r="P1478" i="2" s="1"/>
  <c r="Q1478" i="2" s="1"/>
  <c r="R1478" i="2" s="1"/>
  <c r="S1478" i="2" s="1"/>
  <c r="AO1472" i="2"/>
  <c r="AP1472" i="2" s="1"/>
  <c r="AQ1472" i="2" s="1"/>
  <c r="AR1472" i="2" s="1"/>
  <c r="AS1472" i="2" s="1"/>
  <c r="AT1472" i="2"/>
  <c r="AX1472" i="2" s="1"/>
  <c r="AM1473" i="2"/>
  <c r="AZ1473" i="2"/>
  <c r="AN1473" i="2"/>
  <c r="O1479" i="2"/>
  <c r="P1479" i="2" s="1"/>
  <c r="Q1479" i="2" s="1"/>
  <c r="R1479" i="2" s="1"/>
  <c r="S1479" i="2" s="1"/>
  <c r="U1479" i="2" s="1"/>
  <c r="V1479" i="2" s="1"/>
  <c r="T1479" i="2"/>
  <c r="Z1476" i="2"/>
  <c r="AA1476" i="2"/>
  <c r="A1483" i="2"/>
  <c r="B1482" i="2"/>
  <c r="C1482" i="2" s="1"/>
  <c r="D1482" i="2" s="1"/>
  <c r="E1482" i="2" s="1"/>
  <c r="F1482" i="2" s="1"/>
  <c r="G1482" i="2" s="1"/>
  <c r="H1482" i="2" s="1"/>
  <c r="I1482" i="2" s="1"/>
  <c r="K1552" i="1"/>
  <c r="J1552" i="1"/>
  <c r="G1553" i="1"/>
  <c r="H1552" i="1"/>
  <c r="I1552" i="1"/>
  <c r="U1478" i="2" l="1"/>
  <c r="V1478" i="2" s="1"/>
  <c r="AA1477" i="2"/>
  <c r="N1480" i="2"/>
  <c r="O1480" i="2" s="1"/>
  <c r="P1480" i="2" s="1"/>
  <c r="Q1480" i="2" s="1"/>
  <c r="R1480" i="2" s="1"/>
  <c r="S1480" i="2" s="1"/>
  <c r="AL1474" i="2"/>
  <c r="L1481" i="2"/>
  <c r="K1482" i="2"/>
  <c r="J1482" i="2"/>
  <c r="W1479" i="2"/>
  <c r="X1479" i="2"/>
  <c r="AM1474" i="2"/>
  <c r="AZ1474" i="2"/>
  <c r="AN1474" i="2"/>
  <c r="M1481" i="2"/>
  <c r="N1481" i="2"/>
  <c r="A1484" i="2"/>
  <c r="B1483" i="2"/>
  <c r="C1483" i="2" s="1"/>
  <c r="D1483" i="2" s="1"/>
  <c r="E1483" i="2" s="1"/>
  <c r="F1483" i="2" s="1"/>
  <c r="G1483" i="2" s="1"/>
  <c r="H1483" i="2" s="1"/>
  <c r="I1483" i="2" s="1"/>
  <c r="AO1473" i="2"/>
  <c r="AP1473" i="2" s="1"/>
  <c r="AQ1473" i="2" s="1"/>
  <c r="AR1473" i="2" s="1"/>
  <c r="AS1473" i="2" s="1"/>
  <c r="AT1473" i="2"/>
  <c r="AX1473" i="2" s="1"/>
  <c r="T1480" i="2"/>
  <c r="AG1476" i="2"/>
  <c r="AB1476" i="2"/>
  <c r="AC1476" i="2" s="1"/>
  <c r="AD1476" i="2" s="1"/>
  <c r="AE1476" i="2" s="1"/>
  <c r="AF1476" i="2" s="1"/>
  <c r="W1478" i="2"/>
  <c r="X1478" i="2"/>
  <c r="AB1477" i="2"/>
  <c r="AC1477" i="2" s="1"/>
  <c r="AD1477" i="2" s="1"/>
  <c r="AE1477" i="2" s="1"/>
  <c r="AF1477" i="2" s="1"/>
  <c r="AH1477" i="2" s="1"/>
  <c r="AI1477" i="2" s="1"/>
  <c r="AG1477" i="2"/>
  <c r="AY1472" i="2"/>
  <c r="AU1472" i="2"/>
  <c r="AW1472" i="2" s="1"/>
  <c r="AB1475" i="2"/>
  <c r="AC1475" i="2" s="1"/>
  <c r="AD1475" i="2" s="1"/>
  <c r="AE1475" i="2" s="1"/>
  <c r="AF1475" i="2" s="1"/>
  <c r="AG1475" i="2"/>
  <c r="G1554" i="1"/>
  <c r="K1553" i="1"/>
  <c r="H1553" i="1"/>
  <c r="J1553" i="1"/>
  <c r="I1553" i="1"/>
  <c r="AH1475" i="2" l="1"/>
  <c r="AI1475" i="2" s="1"/>
  <c r="U1480" i="2"/>
  <c r="V1480" i="2" s="1"/>
  <c r="L1482" i="2"/>
  <c r="Y1479" i="2"/>
  <c r="AA1479" i="2" s="1"/>
  <c r="Y1478" i="2"/>
  <c r="Z1478" i="2" s="1"/>
  <c r="J1483" i="2"/>
  <c r="K1483" i="2"/>
  <c r="X1480" i="2"/>
  <c r="W1480" i="2"/>
  <c r="AO1474" i="2"/>
  <c r="AP1474" i="2" s="1"/>
  <c r="AQ1474" i="2" s="1"/>
  <c r="AR1474" i="2" s="1"/>
  <c r="AS1474" i="2" s="1"/>
  <c r="AT1474" i="2"/>
  <c r="AX1474" i="2" s="1"/>
  <c r="A1485" i="2"/>
  <c r="B1484" i="2"/>
  <c r="C1484" i="2" s="1"/>
  <c r="D1484" i="2" s="1"/>
  <c r="E1484" i="2" s="1"/>
  <c r="F1484" i="2" s="1"/>
  <c r="G1484" i="2" s="1"/>
  <c r="H1484" i="2" s="1"/>
  <c r="I1484" i="2" s="1"/>
  <c r="M1482" i="2"/>
  <c r="N1482" i="2"/>
  <c r="AJ1477" i="2"/>
  <c r="BA1477" i="2"/>
  <c r="AK1477" i="2"/>
  <c r="AY1473" i="2"/>
  <c r="AU1473" i="2"/>
  <c r="AW1473" i="2" s="1"/>
  <c r="AJ1475" i="2"/>
  <c r="BA1475" i="2"/>
  <c r="AK1475" i="2"/>
  <c r="O1481" i="2"/>
  <c r="P1481" i="2" s="1"/>
  <c r="Q1481" i="2" s="1"/>
  <c r="R1481" i="2" s="1"/>
  <c r="S1481" i="2" s="1"/>
  <c r="U1481" i="2" s="1"/>
  <c r="V1481" i="2" s="1"/>
  <c r="T1481" i="2"/>
  <c r="AH1476" i="2"/>
  <c r="AI1476" i="2" s="1"/>
  <c r="K1554" i="1"/>
  <c r="H1554" i="1"/>
  <c r="G1555" i="1"/>
  <c r="I1554" i="1"/>
  <c r="J1554" i="1"/>
  <c r="AA1478" i="2" l="1"/>
  <c r="Y1480" i="2"/>
  <c r="AA1480" i="2" s="1"/>
  <c r="Z1479" i="2"/>
  <c r="AL1475" i="2"/>
  <c r="AM1475" i="2" s="1"/>
  <c r="L1483" i="2"/>
  <c r="J1484" i="2"/>
  <c r="K1484" i="2"/>
  <c r="AG1479" i="2"/>
  <c r="AB1479" i="2"/>
  <c r="AC1479" i="2" s="1"/>
  <c r="AD1479" i="2" s="1"/>
  <c r="AE1479" i="2" s="1"/>
  <c r="AF1479" i="2" s="1"/>
  <c r="A1486" i="2"/>
  <c r="B1485" i="2"/>
  <c r="C1485" i="2" s="1"/>
  <c r="D1485" i="2" s="1"/>
  <c r="E1485" i="2" s="1"/>
  <c r="F1485" i="2" s="1"/>
  <c r="G1485" i="2" s="1"/>
  <c r="H1485" i="2" s="1"/>
  <c r="I1485" i="2" s="1"/>
  <c r="M1483" i="2"/>
  <c r="N1483" i="2"/>
  <c r="O1482" i="2"/>
  <c r="P1482" i="2" s="1"/>
  <c r="Q1482" i="2" s="1"/>
  <c r="R1482" i="2" s="1"/>
  <c r="S1482" i="2" s="1"/>
  <c r="U1482" i="2" s="1"/>
  <c r="V1482" i="2" s="1"/>
  <c r="T1482" i="2"/>
  <c r="Z1480" i="2"/>
  <c r="AY1474" i="2"/>
  <c r="AU1474" i="2"/>
  <c r="AW1474" i="2" s="1"/>
  <c r="AB1478" i="2"/>
  <c r="AC1478" i="2" s="1"/>
  <c r="AD1478" i="2" s="1"/>
  <c r="AE1478" i="2" s="1"/>
  <c r="AF1478" i="2" s="1"/>
  <c r="AG1478" i="2"/>
  <c r="X1481" i="2"/>
  <c r="W1481" i="2"/>
  <c r="BA1476" i="2"/>
  <c r="AJ1476" i="2"/>
  <c r="AK1476" i="2"/>
  <c r="AL1477" i="2"/>
  <c r="H1555" i="1"/>
  <c r="G1556" i="1"/>
  <c r="K1555" i="1"/>
  <c r="I1555" i="1"/>
  <c r="J1555" i="1"/>
  <c r="AZ1475" i="2" l="1"/>
  <c r="AH1479" i="2"/>
  <c r="AI1479" i="2" s="1"/>
  <c r="AH1478" i="2"/>
  <c r="AI1478" i="2" s="1"/>
  <c r="AN1475" i="2"/>
  <c r="L1484" i="2"/>
  <c r="N1484" i="2" s="1"/>
  <c r="AL1476" i="2"/>
  <c r="AN1476" i="2" s="1"/>
  <c r="Y1481" i="2"/>
  <c r="Z1481" i="2" s="1"/>
  <c r="J1485" i="2"/>
  <c r="K1485" i="2"/>
  <c r="BA1478" i="2"/>
  <c r="AJ1478" i="2"/>
  <c r="AK1478" i="2"/>
  <c r="AT1475" i="2"/>
  <c r="AX1475" i="2" s="1"/>
  <c r="AO1475" i="2"/>
  <c r="AP1475" i="2" s="1"/>
  <c r="AQ1475" i="2" s="1"/>
  <c r="AR1475" i="2" s="1"/>
  <c r="AS1475" i="2" s="1"/>
  <c r="B1486" i="2"/>
  <c r="C1486" i="2" s="1"/>
  <c r="D1486" i="2" s="1"/>
  <c r="E1486" i="2" s="1"/>
  <c r="F1486" i="2" s="1"/>
  <c r="G1486" i="2" s="1"/>
  <c r="H1486" i="2" s="1"/>
  <c r="I1486" i="2" s="1"/>
  <c r="A1487" i="2"/>
  <c r="AB1480" i="2"/>
  <c r="AC1480" i="2" s="1"/>
  <c r="AD1480" i="2" s="1"/>
  <c r="AE1480" i="2" s="1"/>
  <c r="AF1480" i="2" s="1"/>
  <c r="AG1480" i="2"/>
  <c r="O1483" i="2"/>
  <c r="P1483" i="2" s="1"/>
  <c r="Q1483" i="2" s="1"/>
  <c r="R1483" i="2" s="1"/>
  <c r="S1483" i="2" s="1"/>
  <c r="T1483" i="2"/>
  <c r="AZ1477" i="2"/>
  <c r="AM1477" i="2"/>
  <c r="AN1477" i="2"/>
  <c r="X1482" i="2"/>
  <c r="W1482" i="2"/>
  <c r="BA1479" i="2"/>
  <c r="AJ1479" i="2"/>
  <c r="AK1479" i="2"/>
  <c r="G1557" i="1"/>
  <c r="K1556" i="1"/>
  <c r="H1556" i="1"/>
  <c r="I1556" i="1"/>
  <c r="J1556" i="1"/>
  <c r="M1484" i="2" l="1"/>
  <c r="AA1481" i="2"/>
  <c r="AB1481" i="2" s="1"/>
  <c r="AC1481" i="2" s="1"/>
  <c r="AD1481" i="2" s="1"/>
  <c r="AE1481" i="2" s="1"/>
  <c r="AF1481" i="2" s="1"/>
  <c r="AZ1476" i="2"/>
  <c r="Y1482" i="2"/>
  <c r="AM1476" i="2"/>
  <c r="AT1476" i="2" s="1"/>
  <c r="AX1476" i="2" s="1"/>
  <c r="U1483" i="2"/>
  <c r="V1483" i="2" s="1"/>
  <c r="W1483" i="2" s="1"/>
  <c r="AL1479" i="2"/>
  <c r="AM1479" i="2" s="1"/>
  <c r="L1485" i="2"/>
  <c r="J1486" i="2"/>
  <c r="K1486" i="2"/>
  <c r="Z1482" i="2"/>
  <c r="AA1482" i="2"/>
  <c r="AT1477" i="2"/>
  <c r="AX1477" i="2" s="1"/>
  <c r="AO1477" i="2"/>
  <c r="AP1477" i="2" s="1"/>
  <c r="AQ1477" i="2" s="1"/>
  <c r="AR1477" i="2" s="1"/>
  <c r="AS1477" i="2" s="1"/>
  <c r="M1485" i="2"/>
  <c r="N1485" i="2"/>
  <c r="T1484" i="2"/>
  <c r="O1484" i="2"/>
  <c r="P1484" i="2" s="1"/>
  <c r="Q1484" i="2" s="1"/>
  <c r="R1484" i="2" s="1"/>
  <c r="S1484" i="2" s="1"/>
  <c r="B1487" i="2"/>
  <c r="C1487" i="2" s="1"/>
  <c r="D1487" i="2" s="1"/>
  <c r="E1487" i="2" s="1"/>
  <c r="F1487" i="2" s="1"/>
  <c r="G1487" i="2" s="1"/>
  <c r="H1487" i="2" s="1"/>
  <c r="I1487" i="2" s="1"/>
  <c r="A1488" i="2"/>
  <c r="AY1475" i="2"/>
  <c r="AU1475" i="2"/>
  <c r="AW1475" i="2" s="1"/>
  <c r="AH1480" i="2"/>
  <c r="AI1480" i="2" s="1"/>
  <c r="AL1478" i="2"/>
  <c r="G1558" i="1"/>
  <c r="H1557" i="1"/>
  <c r="I1557" i="1"/>
  <c r="K1557" i="1"/>
  <c r="J1557" i="1"/>
  <c r="AO1476" i="2" l="1"/>
  <c r="AP1476" i="2" s="1"/>
  <c r="AQ1476" i="2" s="1"/>
  <c r="AR1476" i="2" s="1"/>
  <c r="AS1476" i="2" s="1"/>
  <c r="AG1481" i="2"/>
  <c r="AH1481" i="2" s="1"/>
  <c r="AI1481" i="2" s="1"/>
  <c r="AN1479" i="2"/>
  <c r="AZ1479" i="2"/>
  <c r="X1483" i="2"/>
  <c r="Y1483" i="2" s="1"/>
  <c r="U1484" i="2"/>
  <c r="V1484" i="2" s="1"/>
  <c r="X1484" i="2" s="1"/>
  <c r="L1486" i="2"/>
  <c r="M1486" i="2" s="1"/>
  <c r="J1487" i="2"/>
  <c r="K1487" i="2"/>
  <c r="N1486" i="2"/>
  <c r="AY1477" i="2"/>
  <c r="AU1477" i="2"/>
  <c r="AW1477" i="2" s="1"/>
  <c r="BA1480" i="2"/>
  <c r="AK1480" i="2"/>
  <c r="AJ1480" i="2"/>
  <c r="O1485" i="2"/>
  <c r="P1485" i="2" s="1"/>
  <c r="Q1485" i="2" s="1"/>
  <c r="R1485" i="2" s="1"/>
  <c r="S1485" i="2" s="1"/>
  <c r="T1485" i="2"/>
  <c r="AB1482" i="2"/>
  <c r="AC1482" i="2" s="1"/>
  <c r="AD1482" i="2" s="1"/>
  <c r="AE1482" i="2" s="1"/>
  <c r="AF1482" i="2" s="1"/>
  <c r="AG1482" i="2"/>
  <c r="AM1478" i="2"/>
  <c r="AZ1478" i="2"/>
  <c r="AN1478" i="2"/>
  <c r="AY1476" i="2"/>
  <c r="AU1476" i="2"/>
  <c r="AW1476" i="2" s="1"/>
  <c r="AT1479" i="2"/>
  <c r="AX1479" i="2" s="1"/>
  <c r="AO1479" i="2"/>
  <c r="AP1479" i="2" s="1"/>
  <c r="AQ1479" i="2" s="1"/>
  <c r="AR1479" i="2" s="1"/>
  <c r="AS1479" i="2" s="1"/>
  <c r="B1488" i="2"/>
  <c r="C1488" i="2" s="1"/>
  <c r="D1488" i="2" s="1"/>
  <c r="E1488" i="2" s="1"/>
  <c r="F1488" i="2" s="1"/>
  <c r="G1488" i="2" s="1"/>
  <c r="H1488" i="2" s="1"/>
  <c r="I1488" i="2" s="1"/>
  <c r="A1489" i="2"/>
  <c r="J1558" i="1"/>
  <c r="H1558" i="1"/>
  <c r="G1559" i="1"/>
  <c r="K1558" i="1"/>
  <c r="I1558" i="1"/>
  <c r="AK1481" i="2" l="1"/>
  <c r="AJ1481" i="2"/>
  <c r="BA1481" i="2"/>
  <c r="W1484" i="2"/>
  <c r="Y1484" i="2" s="1"/>
  <c r="U1485" i="2"/>
  <c r="V1485" i="2" s="1"/>
  <c r="X1485" i="2" s="1"/>
  <c r="AL1481" i="2"/>
  <c r="AH1482" i="2"/>
  <c r="AI1482" i="2" s="1"/>
  <c r="BA1482" i="2" s="1"/>
  <c r="J1488" i="2"/>
  <c r="K1488" i="2"/>
  <c r="AZ1481" i="2"/>
  <c r="AM1481" i="2"/>
  <c r="AN1481" i="2"/>
  <c r="L1487" i="2"/>
  <c r="AY1479" i="2"/>
  <c r="AU1479" i="2"/>
  <c r="AW1479" i="2" s="1"/>
  <c r="T1486" i="2"/>
  <c r="O1486" i="2"/>
  <c r="P1486" i="2" s="1"/>
  <c r="Q1486" i="2" s="1"/>
  <c r="R1486" i="2" s="1"/>
  <c r="S1486" i="2" s="1"/>
  <c r="AL1480" i="2"/>
  <c r="AT1478" i="2"/>
  <c r="AX1478" i="2" s="1"/>
  <c r="AO1478" i="2"/>
  <c r="AP1478" i="2" s="1"/>
  <c r="AQ1478" i="2" s="1"/>
  <c r="AR1478" i="2" s="1"/>
  <c r="AS1478" i="2" s="1"/>
  <c r="Z1483" i="2"/>
  <c r="AA1483" i="2"/>
  <c r="A1490" i="2"/>
  <c r="B1489" i="2"/>
  <c r="C1489" i="2" s="1"/>
  <c r="D1489" i="2" s="1"/>
  <c r="E1489" i="2" s="1"/>
  <c r="F1489" i="2" s="1"/>
  <c r="G1489" i="2" s="1"/>
  <c r="H1489" i="2" s="1"/>
  <c r="I1489" i="2" s="1"/>
  <c r="H1559" i="1"/>
  <c r="J1559" i="1"/>
  <c r="K1559" i="1"/>
  <c r="I1559" i="1"/>
  <c r="G1560" i="1"/>
  <c r="Z1484" i="2" l="1"/>
  <c r="AA1484" i="2"/>
  <c r="AB1484" i="2" s="1"/>
  <c r="AC1484" i="2" s="1"/>
  <c r="AD1484" i="2" s="1"/>
  <c r="AE1484" i="2" s="1"/>
  <c r="AF1484" i="2" s="1"/>
  <c r="W1485" i="2"/>
  <c r="Y1485" i="2" s="1"/>
  <c r="AJ1482" i="2"/>
  <c r="AK1482" i="2"/>
  <c r="AL1482" i="2" s="1"/>
  <c r="U1486" i="2"/>
  <c r="V1486" i="2" s="1"/>
  <c r="W1486" i="2" s="1"/>
  <c r="L1488" i="2"/>
  <c r="J1489" i="2"/>
  <c r="K1489" i="2"/>
  <c r="AG1483" i="2"/>
  <c r="AB1483" i="2"/>
  <c r="AC1483" i="2" s="1"/>
  <c r="AD1483" i="2" s="1"/>
  <c r="AE1483" i="2" s="1"/>
  <c r="AF1483" i="2" s="1"/>
  <c r="AH1483" i="2" s="1"/>
  <c r="AI1483" i="2" s="1"/>
  <c r="AO1481" i="2"/>
  <c r="AP1481" i="2" s="1"/>
  <c r="AQ1481" i="2" s="1"/>
  <c r="AR1481" i="2" s="1"/>
  <c r="AS1481" i="2" s="1"/>
  <c r="AT1481" i="2"/>
  <c r="AX1481" i="2" s="1"/>
  <c r="M1488" i="2"/>
  <c r="N1488" i="2"/>
  <c r="AG1484" i="2"/>
  <c r="A1491" i="2"/>
  <c r="B1490" i="2"/>
  <c r="C1490" i="2" s="1"/>
  <c r="D1490" i="2" s="1"/>
  <c r="E1490" i="2" s="1"/>
  <c r="F1490" i="2" s="1"/>
  <c r="G1490" i="2" s="1"/>
  <c r="H1490" i="2" s="1"/>
  <c r="I1490" i="2" s="1"/>
  <c r="M1487" i="2"/>
  <c r="N1487" i="2"/>
  <c r="AY1478" i="2"/>
  <c r="AU1478" i="2"/>
  <c r="AW1478" i="2" s="1"/>
  <c r="AZ1480" i="2"/>
  <c r="AM1480" i="2"/>
  <c r="AN1480" i="2"/>
  <c r="H1560" i="1"/>
  <c r="K1560" i="1"/>
  <c r="I1560" i="1"/>
  <c r="J1560" i="1"/>
  <c r="G1561" i="1"/>
  <c r="X1486" i="2" l="1"/>
  <c r="AZ1482" i="2"/>
  <c r="AN1482" i="2"/>
  <c r="AM1482" i="2"/>
  <c r="AT1482" i="2" s="1"/>
  <c r="AX1482" i="2" s="1"/>
  <c r="AH1484" i="2"/>
  <c r="AI1484" i="2" s="1"/>
  <c r="AJ1484" i="2" s="1"/>
  <c r="Y1486" i="2"/>
  <c r="AA1486" i="2" s="1"/>
  <c r="J1490" i="2"/>
  <c r="K1490" i="2"/>
  <c r="AY1481" i="2"/>
  <c r="AU1481" i="2"/>
  <c r="AW1481" i="2" s="1"/>
  <c r="L1489" i="2"/>
  <c r="T1487" i="2"/>
  <c r="O1487" i="2"/>
  <c r="P1487" i="2" s="1"/>
  <c r="Q1487" i="2" s="1"/>
  <c r="R1487" i="2" s="1"/>
  <c r="S1487" i="2" s="1"/>
  <c r="Z1485" i="2"/>
  <c r="AA1485" i="2"/>
  <c r="O1488" i="2"/>
  <c r="P1488" i="2" s="1"/>
  <c r="Q1488" i="2" s="1"/>
  <c r="R1488" i="2" s="1"/>
  <c r="S1488" i="2" s="1"/>
  <c r="T1488" i="2"/>
  <c r="AO1480" i="2"/>
  <c r="AP1480" i="2" s="1"/>
  <c r="AQ1480" i="2" s="1"/>
  <c r="AR1480" i="2" s="1"/>
  <c r="AS1480" i="2" s="1"/>
  <c r="AT1480" i="2"/>
  <c r="AX1480" i="2" s="1"/>
  <c r="B1491" i="2"/>
  <c r="C1491" i="2" s="1"/>
  <c r="D1491" i="2" s="1"/>
  <c r="E1491" i="2" s="1"/>
  <c r="F1491" i="2" s="1"/>
  <c r="G1491" i="2" s="1"/>
  <c r="H1491" i="2" s="1"/>
  <c r="I1491" i="2" s="1"/>
  <c r="A1492" i="2"/>
  <c r="BA1483" i="2"/>
  <c r="AJ1483" i="2"/>
  <c r="AK1483" i="2"/>
  <c r="G1562" i="1"/>
  <c r="H1561" i="1"/>
  <c r="K1561" i="1"/>
  <c r="I1561" i="1"/>
  <c r="J1561" i="1"/>
  <c r="AO1482" i="2" l="1"/>
  <c r="AP1482" i="2" s="1"/>
  <c r="AQ1482" i="2" s="1"/>
  <c r="AR1482" i="2" s="1"/>
  <c r="AS1482" i="2" s="1"/>
  <c r="AY1482" i="2" s="1"/>
  <c r="AK1484" i="2"/>
  <c r="BA1484" i="2"/>
  <c r="U1487" i="2"/>
  <c r="V1487" i="2" s="1"/>
  <c r="Z1486" i="2"/>
  <c r="AG1486" i="2" s="1"/>
  <c r="AL1484" i="2"/>
  <c r="AM1484" i="2" s="1"/>
  <c r="AL1483" i="2"/>
  <c r="AN1483" i="2" s="1"/>
  <c r="J1491" i="2"/>
  <c r="K1491" i="2"/>
  <c r="AY1480" i="2"/>
  <c r="AU1480" i="2"/>
  <c r="AW1480" i="2" s="1"/>
  <c r="U1488" i="2"/>
  <c r="V1488" i="2" s="1"/>
  <c r="L1490" i="2"/>
  <c r="W1487" i="2"/>
  <c r="X1487" i="2"/>
  <c r="AM1483" i="2"/>
  <c r="AG1485" i="2"/>
  <c r="AB1485" i="2"/>
  <c r="AC1485" i="2" s="1"/>
  <c r="AD1485" i="2" s="1"/>
  <c r="AE1485" i="2" s="1"/>
  <c r="AF1485" i="2" s="1"/>
  <c r="AU1482" i="2"/>
  <c r="AW1482" i="2" s="1"/>
  <c r="B1492" i="2"/>
  <c r="C1492" i="2" s="1"/>
  <c r="D1492" i="2" s="1"/>
  <c r="E1492" i="2" s="1"/>
  <c r="F1492" i="2" s="1"/>
  <c r="G1492" i="2" s="1"/>
  <c r="H1492" i="2" s="1"/>
  <c r="I1492" i="2" s="1"/>
  <c r="A1493" i="2"/>
  <c r="M1489" i="2"/>
  <c r="N1489" i="2"/>
  <c r="H1562" i="1"/>
  <c r="I1562" i="1"/>
  <c r="J1562" i="1"/>
  <c r="K1562" i="1"/>
  <c r="G1563" i="1"/>
  <c r="AZ1483" i="2" l="1"/>
  <c r="AB1486" i="2"/>
  <c r="AC1486" i="2" s="1"/>
  <c r="AD1486" i="2" s="1"/>
  <c r="AE1486" i="2" s="1"/>
  <c r="AF1486" i="2" s="1"/>
  <c r="AN1484" i="2"/>
  <c r="AZ1484" i="2"/>
  <c r="L1491" i="2"/>
  <c r="Y1487" i="2"/>
  <c r="Z1487" i="2" s="1"/>
  <c r="AH1485" i="2"/>
  <c r="AI1485" i="2" s="1"/>
  <c r="BA1485" i="2" s="1"/>
  <c r="J1492" i="2"/>
  <c r="K1492" i="2"/>
  <c r="AT1483" i="2"/>
  <c r="AX1483" i="2" s="1"/>
  <c r="AO1483" i="2"/>
  <c r="AP1483" i="2" s="1"/>
  <c r="AQ1483" i="2" s="1"/>
  <c r="AR1483" i="2" s="1"/>
  <c r="AS1483" i="2" s="1"/>
  <c r="W1488" i="2"/>
  <c r="X1488" i="2"/>
  <c r="M1491" i="2"/>
  <c r="N1491" i="2"/>
  <c r="T1489" i="2"/>
  <c r="O1489" i="2"/>
  <c r="P1489" i="2" s="1"/>
  <c r="Q1489" i="2" s="1"/>
  <c r="R1489" i="2" s="1"/>
  <c r="S1489" i="2" s="1"/>
  <c r="A1494" i="2"/>
  <c r="B1493" i="2"/>
  <c r="C1493" i="2" s="1"/>
  <c r="D1493" i="2" s="1"/>
  <c r="E1493" i="2" s="1"/>
  <c r="F1493" i="2" s="1"/>
  <c r="G1493" i="2" s="1"/>
  <c r="H1493" i="2" s="1"/>
  <c r="I1493" i="2" s="1"/>
  <c r="M1490" i="2"/>
  <c r="N1490" i="2"/>
  <c r="AO1484" i="2"/>
  <c r="AP1484" i="2" s="1"/>
  <c r="AQ1484" i="2" s="1"/>
  <c r="AR1484" i="2" s="1"/>
  <c r="AS1484" i="2" s="1"/>
  <c r="AT1484" i="2"/>
  <c r="AX1484" i="2" s="1"/>
  <c r="AH1486" i="2"/>
  <c r="AI1486" i="2" s="1"/>
  <c r="J1563" i="1"/>
  <c r="H1563" i="1"/>
  <c r="K1563" i="1"/>
  <c r="G1564" i="1"/>
  <c r="I1563" i="1"/>
  <c r="U1489" i="2" l="1"/>
  <c r="V1489" i="2" s="1"/>
  <c r="X1489" i="2" s="1"/>
  <c r="AA1487" i="2"/>
  <c r="L1492" i="2"/>
  <c r="N1492" i="2" s="1"/>
  <c r="Y1488" i="2"/>
  <c r="AJ1485" i="2"/>
  <c r="AK1485" i="2"/>
  <c r="K1493" i="2"/>
  <c r="J1493" i="2"/>
  <c r="BA1486" i="2"/>
  <c r="AK1486" i="2"/>
  <c r="AJ1486" i="2"/>
  <c r="AG1487" i="2"/>
  <c r="AB1487" i="2"/>
  <c r="AC1487" i="2" s="1"/>
  <c r="AD1487" i="2" s="1"/>
  <c r="AE1487" i="2" s="1"/>
  <c r="AF1487" i="2" s="1"/>
  <c r="AH1487" i="2" s="1"/>
  <c r="AI1487" i="2" s="1"/>
  <c r="Z1488" i="2"/>
  <c r="AA1488" i="2"/>
  <c r="M1492" i="2"/>
  <c r="W1489" i="2"/>
  <c r="AY1484" i="2"/>
  <c r="AU1484" i="2"/>
  <c r="AW1484" i="2" s="1"/>
  <c r="A1495" i="2"/>
  <c r="B1494" i="2"/>
  <c r="C1494" i="2" s="1"/>
  <c r="D1494" i="2" s="1"/>
  <c r="E1494" i="2" s="1"/>
  <c r="F1494" i="2" s="1"/>
  <c r="G1494" i="2" s="1"/>
  <c r="H1494" i="2" s="1"/>
  <c r="I1494" i="2" s="1"/>
  <c r="T1491" i="2"/>
  <c r="O1491" i="2"/>
  <c r="P1491" i="2" s="1"/>
  <c r="Q1491" i="2" s="1"/>
  <c r="R1491" i="2" s="1"/>
  <c r="S1491" i="2" s="1"/>
  <c r="O1490" i="2"/>
  <c r="P1490" i="2" s="1"/>
  <c r="Q1490" i="2" s="1"/>
  <c r="R1490" i="2" s="1"/>
  <c r="S1490" i="2" s="1"/>
  <c r="U1490" i="2" s="1"/>
  <c r="V1490" i="2" s="1"/>
  <c r="T1490" i="2"/>
  <c r="AY1483" i="2"/>
  <c r="AU1483" i="2"/>
  <c r="AW1483" i="2" s="1"/>
  <c r="G1565" i="1"/>
  <c r="J1564" i="1"/>
  <c r="K1564" i="1"/>
  <c r="H1564" i="1"/>
  <c r="I1564" i="1"/>
  <c r="AL1486" i="2" l="1"/>
  <c r="AL1485" i="2"/>
  <c r="Y1489" i="2"/>
  <c r="AA1489" i="2" s="1"/>
  <c r="J1494" i="2"/>
  <c r="K1494" i="2"/>
  <c r="AZ1486" i="2"/>
  <c r="AM1486" i="2"/>
  <c r="AN1486" i="2"/>
  <c r="W1490" i="2"/>
  <c r="X1490" i="2"/>
  <c r="O1492" i="2"/>
  <c r="P1492" i="2" s="1"/>
  <c r="Q1492" i="2" s="1"/>
  <c r="R1492" i="2" s="1"/>
  <c r="S1492" i="2" s="1"/>
  <c r="T1492" i="2"/>
  <c r="U1491" i="2"/>
  <c r="V1491" i="2" s="1"/>
  <c r="L1493" i="2"/>
  <c r="AJ1487" i="2"/>
  <c r="AK1487" i="2"/>
  <c r="BA1487" i="2"/>
  <c r="B1495" i="2"/>
  <c r="A1496" i="2"/>
  <c r="C1495" i="2"/>
  <c r="D1495" i="2" s="1"/>
  <c r="E1495" i="2" s="1"/>
  <c r="F1495" i="2" s="1"/>
  <c r="G1495" i="2" s="1"/>
  <c r="H1495" i="2" s="1"/>
  <c r="I1495" i="2" s="1"/>
  <c r="AG1488" i="2"/>
  <c r="AB1488" i="2"/>
  <c r="AC1488" i="2" s="1"/>
  <c r="AD1488" i="2" s="1"/>
  <c r="AE1488" i="2" s="1"/>
  <c r="AF1488" i="2" s="1"/>
  <c r="AH1488" i="2" s="1"/>
  <c r="AI1488" i="2" s="1"/>
  <c r="H1565" i="1"/>
  <c r="I1565" i="1"/>
  <c r="J1565" i="1"/>
  <c r="G1566" i="1"/>
  <c r="K1565" i="1"/>
  <c r="Z1489" i="2" l="1"/>
  <c r="U1492" i="2"/>
  <c r="V1492" i="2" s="1"/>
  <c r="L1494" i="2"/>
  <c r="AZ1485" i="2"/>
  <c r="AM1485" i="2"/>
  <c r="AN1485" i="2"/>
  <c r="AL1487" i="2"/>
  <c r="AM1487" i="2" s="1"/>
  <c r="M1493" i="2"/>
  <c r="N1493" i="2"/>
  <c r="M1494" i="2"/>
  <c r="N1494" i="2"/>
  <c r="W1492" i="2"/>
  <c r="X1492" i="2"/>
  <c r="AO1486" i="2"/>
  <c r="AP1486" i="2" s="1"/>
  <c r="AQ1486" i="2" s="1"/>
  <c r="AR1486" i="2" s="1"/>
  <c r="AS1486" i="2" s="1"/>
  <c r="AT1486" i="2"/>
  <c r="AX1486" i="2" s="1"/>
  <c r="AK1488" i="2"/>
  <c r="BA1488" i="2"/>
  <c r="AJ1488" i="2"/>
  <c r="AB1489" i="2"/>
  <c r="AC1489" i="2" s="1"/>
  <c r="AD1489" i="2" s="1"/>
  <c r="AE1489" i="2" s="1"/>
  <c r="AF1489" i="2" s="1"/>
  <c r="AG1489" i="2"/>
  <c r="J1495" i="2"/>
  <c r="K1495" i="2"/>
  <c r="B1496" i="2"/>
  <c r="C1496" i="2" s="1"/>
  <c r="D1496" i="2" s="1"/>
  <c r="E1496" i="2" s="1"/>
  <c r="F1496" i="2" s="1"/>
  <c r="G1496" i="2" s="1"/>
  <c r="H1496" i="2" s="1"/>
  <c r="I1496" i="2" s="1"/>
  <c r="A1497" i="2"/>
  <c r="W1491" i="2"/>
  <c r="X1491" i="2"/>
  <c r="Y1490" i="2"/>
  <c r="I1566" i="1"/>
  <c r="H1566" i="1"/>
  <c r="G1567" i="1"/>
  <c r="K1566" i="1"/>
  <c r="J1566" i="1"/>
  <c r="AH1489" i="2" l="1"/>
  <c r="AI1489" i="2" s="1"/>
  <c r="AN1487" i="2"/>
  <c r="AZ1487" i="2"/>
  <c r="AT1485" i="2"/>
  <c r="AX1485" i="2" s="1"/>
  <c r="AO1485" i="2"/>
  <c r="AP1485" i="2" s="1"/>
  <c r="AQ1485" i="2" s="1"/>
  <c r="AR1485" i="2" s="1"/>
  <c r="AS1485" i="2" s="1"/>
  <c r="Y1492" i="2"/>
  <c r="AA1492" i="2" s="1"/>
  <c r="AL1488" i="2"/>
  <c r="L1495" i="2"/>
  <c r="M1495" i="2" s="1"/>
  <c r="J1496" i="2"/>
  <c r="K1496" i="2"/>
  <c r="AK1489" i="2"/>
  <c r="AJ1489" i="2"/>
  <c r="BA1489" i="2"/>
  <c r="AZ1488" i="2"/>
  <c r="AM1488" i="2"/>
  <c r="AN1488" i="2"/>
  <c r="AY1486" i="2"/>
  <c r="AU1486" i="2"/>
  <c r="AW1486" i="2" s="1"/>
  <c r="T1493" i="2"/>
  <c r="O1493" i="2"/>
  <c r="P1493" i="2" s="1"/>
  <c r="Q1493" i="2" s="1"/>
  <c r="R1493" i="2" s="1"/>
  <c r="S1493" i="2" s="1"/>
  <c r="U1493" i="2" s="1"/>
  <c r="V1493" i="2" s="1"/>
  <c r="B1497" i="2"/>
  <c r="C1497" i="2" s="1"/>
  <c r="D1497" i="2" s="1"/>
  <c r="E1497" i="2" s="1"/>
  <c r="F1497" i="2" s="1"/>
  <c r="G1497" i="2" s="1"/>
  <c r="H1497" i="2" s="1"/>
  <c r="I1497" i="2" s="1"/>
  <c r="A1498" i="2"/>
  <c r="AT1487" i="2"/>
  <c r="AX1487" i="2" s="1"/>
  <c r="AO1487" i="2"/>
  <c r="AP1487" i="2" s="1"/>
  <c r="AQ1487" i="2" s="1"/>
  <c r="AR1487" i="2" s="1"/>
  <c r="AS1487" i="2" s="1"/>
  <c r="Y1491" i="2"/>
  <c r="O1494" i="2"/>
  <c r="P1494" i="2" s="1"/>
  <c r="Q1494" i="2" s="1"/>
  <c r="R1494" i="2" s="1"/>
  <c r="S1494" i="2" s="1"/>
  <c r="U1494" i="2" s="1"/>
  <c r="V1494" i="2" s="1"/>
  <c r="T1494" i="2"/>
  <c r="Z1490" i="2"/>
  <c r="AA1490" i="2"/>
  <c r="I1567" i="1"/>
  <c r="H1567" i="1"/>
  <c r="J1567" i="1"/>
  <c r="G1568" i="1"/>
  <c r="K1567" i="1"/>
  <c r="N1495" i="2" l="1"/>
  <c r="Z1492" i="2"/>
  <c r="AB1492" i="2" s="1"/>
  <c r="AC1492" i="2" s="1"/>
  <c r="AD1492" i="2" s="1"/>
  <c r="AE1492" i="2" s="1"/>
  <c r="AF1492" i="2" s="1"/>
  <c r="AL1489" i="2"/>
  <c r="AU1485" i="2"/>
  <c r="AW1485" i="2" s="1"/>
  <c r="AY1485" i="2"/>
  <c r="J1497" i="2"/>
  <c r="K1497" i="2"/>
  <c r="T1495" i="2"/>
  <c r="O1495" i="2"/>
  <c r="P1495" i="2" s="1"/>
  <c r="Q1495" i="2" s="1"/>
  <c r="R1495" i="2" s="1"/>
  <c r="S1495" i="2" s="1"/>
  <c r="U1495" i="2" s="1"/>
  <c r="V1495" i="2" s="1"/>
  <c r="L1496" i="2"/>
  <c r="W1494" i="2"/>
  <c r="X1494" i="2"/>
  <c r="B1498" i="2"/>
  <c r="C1498" i="2" s="1"/>
  <c r="D1498" i="2" s="1"/>
  <c r="E1498" i="2" s="1"/>
  <c r="F1498" i="2" s="1"/>
  <c r="G1498" i="2" s="1"/>
  <c r="H1498" i="2" s="1"/>
  <c r="I1498" i="2" s="1"/>
  <c r="A1499" i="2"/>
  <c r="AG1490" i="2"/>
  <c r="AB1490" i="2"/>
  <c r="AC1490" i="2" s="1"/>
  <c r="AD1490" i="2" s="1"/>
  <c r="AE1490" i="2" s="1"/>
  <c r="AF1490" i="2" s="1"/>
  <c r="AH1490" i="2" s="1"/>
  <c r="AI1490" i="2" s="1"/>
  <c r="AY1487" i="2"/>
  <c r="AU1487" i="2"/>
  <c r="AW1487" i="2" s="1"/>
  <c r="AO1488" i="2"/>
  <c r="AP1488" i="2" s="1"/>
  <c r="AQ1488" i="2" s="1"/>
  <c r="AR1488" i="2" s="1"/>
  <c r="AS1488" i="2" s="1"/>
  <c r="AT1488" i="2"/>
  <c r="AX1488" i="2" s="1"/>
  <c r="Z1491" i="2"/>
  <c r="AA1491" i="2"/>
  <c r="X1493" i="2"/>
  <c r="W1493" i="2"/>
  <c r="Y1493" i="2" s="1"/>
  <c r="AM1489" i="2"/>
  <c r="AZ1489" i="2"/>
  <c r="AN1489" i="2"/>
  <c r="I1568" i="1"/>
  <c r="J1568" i="1"/>
  <c r="G1569" i="1"/>
  <c r="H1568" i="1"/>
  <c r="K1568" i="1"/>
  <c r="AG1492" i="2" l="1"/>
  <c r="Y1494" i="2"/>
  <c r="Z1494" i="2" s="1"/>
  <c r="L1497" i="2"/>
  <c r="J1498" i="2"/>
  <c r="K1498" i="2"/>
  <c r="AO1489" i="2"/>
  <c r="AP1489" i="2" s="1"/>
  <c r="AQ1489" i="2" s="1"/>
  <c r="AR1489" i="2" s="1"/>
  <c r="AS1489" i="2" s="1"/>
  <c r="AT1489" i="2"/>
  <c r="AX1489" i="2" s="1"/>
  <c r="AG1491" i="2"/>
  <c r="AB1491" i="2"/>
  <c r="AC1491" i="2" s="1"/>
  <c r="AD1491" i="2" s="1"/>
  <c r="AE1491" i="2" s="1"/>
  <c r="AF1491" i="2" s="1"/>
  <c r="AH1491" i="2" s="1"/>
  <c r="AI1491" i="2" s="1"/>
  <c r="B1499" i="2"/>
  <c r="C1499" i="2" s="1"/>
  <c r="D1499" i="2" s="1"/>
  <c r="E1499" i="2" s="1"/>
  <c r="F1499" i="2" s="1"/>
  <c r="G1499" i="2" s="1"/>
  <c r="H1499" i="2" s="1"/>
  <c r="I1499" i="2" s="1"/>
  <c r="A1500" i="2"/>
  <c r="M1496" i="2"/>
  <c r="N1496" i="2"/>
  <c r="M1497" i="2"/>
  <c r="N1497" i="2"/>
  <c r="AK1490" i="2"/>
  <c r="AJ1490" i="2"/>
  <c r="BA1490" i="2"/>
  <c r="AY1488" i="2"/>
  <c r="AU1488" i="2"/>
  <c r="AW1488" i="2" s="1"/>
  <c r="AH1492" i="2"/>
  <c r="AI1492" i="2" s="1"/>
  <c r="Z1493" i="2"/>
  <c r="AA1493" i="2"/>
  <c r="W1495" i="2"/>
  <c r="X1495" i="2"/>
  <c r="J1569" i="1"/>
  <c r="G1570" i="1"/>
  <c r="K1569" i="1"/>
  <c r="I1569" i="1"/>
  <c r="H1569" i="1"/>
  <c r="AA1494" i="2" l="1"/>
  <c r="AL1490" i="2"/>
  <c r="Y1495" i="2"/>
  <c r="L1498" i="2"/>
  <c r="J1499" i="2"/>
  <c r="K1499" i="2"/>
  <c r="Z1495" i="2"/>
  <c r="AA1495" i="2"/>
  <c r="AZ1490" i="2"/>
  <c r="AM1490" i="2"/>
  <c r="AN1490" i="2"/>
  <c r="M1498" i="2"/>
  <c r="N1498" i="2"/>
  <c r="O1497" i="2"/>
  <c r="P1497" i="2" s="1"/>
  <c r="Q1497" i="2" s="1"/>
  <c r="R1497" i="2" s="1"/>
  <c r="S1497" i="2" s="1"/>
  <c r="U1497" i="2" s="1"/>
  <c r="V1497" i="2" s="1"/>
  <c r="T1497" i="2"/>
  <c r="BA1491" i="2"/>
  <c r="AK1491" i="2"/>
  <c r="AJ1491" i="2"/>
  <c r="AY1489" i="2"/>
  <c r="AU1489" i="2"/>
  <c r="AW1489" i="2" s="1"/>
  <c r="AJ1492" i="2"/>
  <c r="BA1492" i="2"/>
  <c r="AK1492" i="2"/>
  <c r="AG1494" i="2"/>
  <c r="AB1494" i="2"/>
  <c r="AC1494" i="2" s="1"/>
  <c r="AD1494" i="2" s="1"/>
  <c r="AE1494" i="2" s="1"/>
  <c r="AF1494" i="2" s="1"/>
  <c r="AH1494" i="2" s="1"/>
  <c r="AI1494" i="2" s="1"/>
  <c r="AB1493" i="2"/>
  <c r="AC1493" i="2" s="1"/>
  <c r="AD1493" i="2" s="1"/>
  <c r="AE1493" i="2" s="1"/>
  <c r="AF1493" i="2" s="1"/>
  <c r="AH1493" i="2" s="1"/>
  <c r="AI1493" i="2" s="1"/>
  <c r="AG1493" i="2"/>
  <c r="T1496" i="2"/>
  <c r="O1496" i="2"/>
  <c r="P1496" i="2" s="1"/>
  <c r="Q1496" i="2" s="1"/>
  <c r="R1496" i="2" s="1"/>
  <c r="S1496" i="2" s="1"/>
  <c r="A1501" i="2"/>
  <c r="B1500" i="2"/>
  <c r="C1500" i="2" s="1"/>
  <c r="D1500" i="2" s="1"/>
  <c r="E1500" i="2" s="1"/>
  <c r="F1500" i="2" s="1"/>
  <c r="G1500" i="2" s="1"/>
  <c r="H1500" i="2" s="1"/>
  <c r="I1500" i="2" s="1"/>
  <c r="H1570" i="1"/>
  <c r="G1571" i="1"/>
  <c r="I1570" i="1"/>
  <c r="K1570" i="1"/>
  <c r="J1570" i="1"/>
  <c r="AL1491" i="2" l="1"/>
  <c r="U1496" i="2"/>
  <c r="V1496" i="2" s="1"/>
  <c r="AL1492" i="2"/>
  <c r="L1499" i="2"/>
  <c r="M1499" i="2" s="1"/>
  <c r="J1500" i="2"/>
  <c r="K1500" i="2"/>
  <c r="W1496" i="2"/>
  <c r="X1496" i="2"/>
  <c r="AK1494" i="2"/>
  <c r="AJ1494" i="2"/>
  <c r="BA1494" i="2"/>
  <c r="AZ1492" i="2"/>
  <c r="AM1492" i="2"/>
  <c r="AN1492" i="2"/>
  <c r="AK1493" i="2"/>
  <c r="BA1493" i="2"/>
  <c r="AJ1493" i="2"/>
  <c r="X1497" i="2"/>
  <c r="W1497" i="2"/>
  <c r="AT1490" i="2"/>
  <c r="AX1490" i="2" s="1"/>
  <c r="AO1490" i="2"/>
  <c r="AP1490" i="2" s="1"/>
  <c r="AQ1490" i="2" s="1"/>
  <c r="AR1490" i="2" s="1"/>
  <c r="AS1490" i="2" s="1"/>
  <c r="B1501" i="2"/>
  <c r="C1501" i="2" s="1"/>
  <c r="D1501" i="2" s="1"/>
  <c r="E1501" i="2" s="1"/>
  <c r="F1501" i="2" s="1"/>
  <c r="G1501" i="2" s="1"/>
  <c r="H1501" i="2" s="1"/>
  <c r="I1501" i="2" s="1"/>
  <c r="A1502" i="2"/>
  <c r="AG1495" i="2"/>
  <c r="AB1495" i="2"/>
  <c r="AC1495" i="2" s="1"/>
  <c r="AD1495" i="2" s="1"/>
  <c r="AE1495" i="2" s="1"/>
  <c r="AF1495" i="2" s="1"/>
  <c r="AH1495" i="2" s="1"/>
  <c r="AI1495" i="2" s="1"/>
  <c r="AZ1491" i="2"/>
  <c r="AM1491" i="2"/>
  <c r="AN1491" i="2"/>
  <c r="O1498" i="2"/>
  <c r="P1498" i="2" s="1"/>
  <c r="Q1498" i="2" s="1"/>
  <c r="R1498" i="2" s="1"/>
  <c r="S1498" i="2" s="1"/>
  <c r="U1498" i="2" s="1"/>
  <c r="V1498" i="2" s="1"/>
  <c r="T1498" i="2"/>
  <c r="H1571" i="1"/>
  <c r="I1571" i="1"/>
  <c r="J1571" i="1"/>
  <c r="K1571" i="1"/>
  <c r="G1572" i="1"/>
  <c r="AL1494" i="2" l="1"/>
  <c r="Y1497" i="2"/>
  <c r="N1499" i="2"/>
  <c r="Y1496" i="2"/>
  <c r="Z1496" i="2" s="1"/>
  <c r="L1500" i="2"/>
  <c r="N1500" i="2" s="1"/>
  <c r="J1501" i="2"/>
  <c r="K1501" i="2"/>
  <c r="AT1491" i="2"/>
  <c r="AX1491" i="2" s="1"/>
  <c r="AO1491" i="2"/>
  <c r="AP1491" i="2" s="1"/>
  <c r="AQ1491" i="2" s="1"/>
  <c r="AR1491" i="2" s="1"/>
  <c r="AS1491" i="2" s="1"/>
  <c r="A1503" i="2"/>
  <c r="B1502" i="2"/>
  <c r="C1502" i="2" s="1"/>
  <c r="D1502" i="2" s="1"/>
  <c r="E1502" i="2" s="1"/>
  <c r="F1502" i="2" s="1"/>
  <c r="G1502" i="2" s="1"/>
  <c r="H1502" i="2" s="1"/>
  <c r="I1502" i="2" s="1"/>
  <c r="Z1497" i="2"/>
  <c r="AA1497" i="2"/>
  <c r="AT1492" i="2"/>
  <c r="AX1492" i="2" s="1"/>
  <c r="AO1492" i="2"/>
  <c r="AP1492" i="2" s="1"/>
  <c r="AQ1492" i="2" s="1"/>
  <c r="AR1492" i="2" s="1"/>
  <c r="AS1492" i="2" s="1"/>
  <c r="M1500" i="2"/>
  <c r="AM1494" i="2"/>
  <c r="AZ1494" i="2"/>
  <c r="AN1494" i="2"/>
  <c r="W1498" i="2"/>
  <c r="X1498" i="2"/>
  <c r="AY1490" i="2"/>
  <c r="AU1490" i="2"/>
  <c r="AW1490" i="2" s="1"/>
  <c r="O1499" i="2"/>
  <c r="P1499" i="2" s="1"/>
  <c r="Q1499" i="2" s="1"/>
  <c r="R1499" i="2" s="1"/>
  <c r="S1499" i="2" s="1"/>
  <c r="T1499" i="2"/>
  <c r="AL1493" i="2"/>
  <c r="AK1495" i="2"/>
  <c r="BA1495" i="2"/>
  <c r="AJ1495" i="2"/>
  <c r="K1572" i="1"/>
  <c r="I1572" i="1"/>
  <c r="H1572" i="1"/>
  <c r="J1572" i="1"/>
  <c r="G1573" i="1"/>
  <c r="U1499" i="2" l="1"/>
  <c r="V1499" i="2" s="1"/>
  <c r="AA1496" i="2"/>
  <c r="AL1495" i="2"/>
  <c r="Y1498" i="2"/>
  <c r="AM1495" i="2"/>
  <c r="AZ1495" i="2"/>
  <c r="AN1495" i="2"/>
  <c r="AG1496" i="2"/>
  <c r="AB1496" i="2"/>
  <c r="AC1496" i="2" s="1"/>
  <c r="AD1496" i="2" s="1"/>
  <c r="AE1496" i="2" s="1"/>
  <c r="AF1496" i="2" s="1"/>
  <c r="AY1492" i="2"/>
  <c r="AU1492" i="2"/>
  <c r="AW1492" i="2" s="1"/>
  <c r="B1503" i="2"/>
  <c r="C1503" i="2" s="1"/>
  <c r="D1503" i="2" s="1"/>
  <c r="E1503" i="2" s="1"/>
  <c r="F1503" i="2" s="1"/>
  <c r="G1503" i="2" s="1"/>
  <c r="H1503" i="2" s="1"/>
  <c r="I1503" i="2" s="1"/>
  <c r="A1504" i="2"/>
  <c r="L1501" i="2"/>
  <c r="O1500" i="2"/>
  <c r="P1500" i="2" s="1"/>
  <c r="Q1500" i="2" s="1"/>
  <c r="R1500" i="2" s="1"/>
  <c r="S1500" i="2" s="1"/>
  <c r="T1500" i="2"/>
  <c r="AG1497" i="2"/>
  <c r="AB1497" i="2"/>
  <c r="AC1497" i="2" s="1"/>
  <c r="AD1497" i="2" s="1"/>
  <c r="AE1497" i="2" s="1"/>
  <c r="AF1497" i="2" s="1"/>
  <c r="J1502" i="2"/>
  <c r="K1502" i="2"/>
  <c r="W1499" i="2"/>
  <c r="X1499" i="2"/>
  <c r="Z1498" i="2"/>
  <c r="AA1498" i="2"/>
  <c r="AZ1493" i="2"/>
  <c r="AM1493" i="2"/>
  <c r="AN1493" i="2"/>
  <c r="AO1494" i="2"/>
  <c r="AP1494" i="2" s="1"/>
  <c r="AQ1494" i="2" s="1"/>
  <c r="AR1494" i="2" s="1"/>
  <c r="AS1494" i="2" s="1"/>
  <c r="AT1494" i="2"/>
  <c r="AX1494" i="2" s="1"/>
  <c r="AY1491" i="2"/>
  <c r="AU1491" i="2"/>
  <c r="AW1491" i="2" s="1"/>
  <c r="H1573" i="1"/>
  <c r="J1573" i="1"/>
  <c r="K1573" i="1"/>
  <c r="I1573" i="1"/>
  <c r="G1574" i="1"/>
  <c r="U1500" i="2" l="1"/>
  <c r="V1500" i="2" s="1"/>
  <c r="AH1497" i="2"/>
  <c r="AI1497" i="2" s="1"/>
  <c r="L1502" i="2"/>
  <c r="AH1496" i="2"/>
  <c r="AI1496" i="2" s="1"/>
  <c r="BA1496" i="2" s="1"/>
  <c r="J1503" i="2"/>
  <c r="K1503" i="2"/>
  <c r="AO1493" i="2"/>
  <c r="AP1493" i="2" s="1"/>
  <c r="AQ1493" i="2" s="1"/>
  <c r="AR1493" i="2" s="1"/>
  <c r="AS1493" i="2" s="1"/>
  <c r="AT1493" i="2"/>
  <c r="AX1493" i="2" s="1"/>
  <c r="AK1497" i="2"/>
  <c r="BA1497" i="2"/>
  <c r="AJ1497" i="2"/>
  <c r="M1501" i="2"/>
  <c r="N1501" i="2"/>
  <c r="B1504" i="2"/>
  <c r="C1504" i="2" s="1"/>
  <c r="D1504" i="2" s="1"/>
  <c r="E1504" i="2" s="1"/>
  <c r="F1504" i="2" s="1"/>
  <c r="G1504" i="2" s="1"/>
  <c r="H1504" i="2" s="1"/>
  <c r="I1504" i="2" s="1"/>
  <c r="A1505" i="2"/>
  <c r="AJ1496" i="2"/>
  <c r="AO1495" i="2"/>
  <c r="AP1495" i="2" s="1"/>
  <c r="AQ1495" i="2" s="1"/>
  <c r="AR1495" i="2" s="1"/>
  <c r="AS1495" i="2" s="1"/>
  <c r="AT1495" i="2"/>
  <c r="AX1495" i="2" s="1"/>
  <c r="AB1498" i="2"/>
  <c r="AC1498" i="2" s="1"/>
  <c r="AD1498" i="2" s="1"/>
  <c r="AE1498" i="2" s="1"/>
  <c r="AF1498" i="2" s="1"/>
  <c r="AG1498" i="2"/>
  <c r="M1502" i="2"/>
  <c r="N1502" i="2"/>
  <c r="W1500" i="2"/>
  <c r="X1500" i="2"/>
  <c r="AY1494" i="2"/>
  <c r="AU1494" i="2"/>
  <c r="AW1494" i="2" s="1"/>
  <c r="Y1499" i="2"/>
  <c r="H1574" i="1"/>
  <c r="K1574" i="1"/>
  <c r="G1575" i="1"/>
  <c r="J1574" i="1"/>
  <c r="I1574" i="1"/>
  <c r="AK1496" i="2" l="1"/>
  <c r="AL1496" i="2" s="1"/>
  <c r="L1503" i="2"/>
  <c r="M1503" i="2" s="1"/>
  <c r="AL1497" i="2"/>
  <c r="T1502" i="2"/>
  <c r="O1502" i="2"/>
  <c r="P1502" i="2" s="1"/>
  <c r="Q1502" i="2" s="1"/>
  <c r="R1502" i="2" s="1"/>
  <c r="S1502" i="2" s="1"/>
  <c r="AY1495" i="2"/>
  <c r="AU1495" i="2"/>
  <c r="AW1495" i="2" s="1"/>
  <c r="K1504" i="2"/>
  <c r="J1504" i="2"/>
  <c r="AZ1497" i="2"/>
  <c r="AM1497" i="2"/>
  <c r="AN1497" i="2"/>
  <c r="AY1493" i="2"/>
  <c r="AU1493" i="2"/>
  <c r="AW1493" i="2" s="1"/>
  <c r="Z1499" i="2"/>
  <c r="AA1499" i="2"/>
  <c r="B1505" i="2"/>
  <c r="C1505" i="2" s="1"/>
  <c r="D1505" i="2" s="1"/>
  <c r="E1505" i="2" s="1"/>
  <c r="F1505" i="2" s="1"/>
  <c r="G1505" i="2" s="1"/>
  <c r="H1505" i="2" s="1"/>
  <c r="I1505" i="2" s="1"/>
  <c r="A1506" i="2"/>
  <c r="O1501" i="2"/>
  <c r="P1501" i="2" s="1"/>
  <c r="Q1501" i="2" s="1"/>
  <c r="R1501" i="2" s="1"/>
  <c r="S1501" i="2" s="1"/>
  <c r="T1501" i="2"/>
  <c r="Y1500" i="2"/>
  <c r="AH1498" i="2"/>
  <c r="AI1498" i="2" s="1"/>
  <c r="H1575" i="1"/>
  <c r="G1576" i="1"/>
  <c r="I1575" i="1"/>
  <c r="J1575" i="1"/>
  <c r="K1575" i="1"/>
  <c r="AZ1496" i="2" l="1"/>
  <c r="AN1496" i="2"/>
  <c r="AM1496" i="2"/>
  <c r="U1502" i="2"/>
  <c r="V1502" i="2" s="1"/>
  <c r="W1502" i="2" s="1"/>
  <c r="U1501" i="2"/>
  <c r="V1501" i="2" s="1"/>
  <c r="X1501" i="2" s="1"/>
  <c r="L1504" i="2"/>
  <c r="N1504" i="2" s="1"/>
  <c r="N1503" i="2"/>
  <c r="T1503" i="2" s="1"/>
  <c r="J1505" i="2"/>
  <c r="K1505" i="2"/>
  <c r="B1506" i="2"/>
  <c r="C1506" i="2" s="1"/>
  <c r="D1506" i="2" s="1"/>
  <c r="E1506" i="2" s="1"/>
  <c r="F1506" i="2" s="1"/>
  <c r="G1506" i="2" s="1"/>
  <c r="H1506" i="2" s="1"/>
  <c r="I1506" i="2" s="1"/>
  <c r="A1507" i="2"/>
  <c r="AB1499" i="2"/>
  <c r="AC1499" i="2" s="1"/>
  <c r="AD1499" i="2" s="1"/>
  <c r="AE1499" i="2" s="1"/>
  <c r="AF1499" i="2" s="1"/>
  <c r="AH1499" i="2" s="1"/>
  <c r="AI1499" i="2" s="1"/>
  <c r="AG1499" i="2"/>
  <c r="O1503" i="2"/>
  <c r="P1503" i="2" s="1"/>
  <c r="Q1503" i="2" s="1"/>
  <c r="R1503" i="2" s="1"/>
  <c r="S1503" i="2" s="1"/>
  <c r="Z1500" i="2"/>
  <c r="AA1500" i="2"/>
  <c r="AO1497" i="2"/>
  <c r="AP1497" i="2" s="1"/>
  <c r="AQ1497" i="2" s="1"/>
  <c r="AR1497" i="2" s="1"/>
  <c r="AS1497" i="2" s="1"/>
  <c r="AT1497" i="2"/>
  <c r="AX1497" i="2" s="1"/>
  <c r="AJ1498" i="2"/>
  <c r="BA1498" i="2"/>
  <c r="AK1498" i="2"/>
  <c r="H1576" i="1"/>
  <c r="J1576" i="1"/>
  <c r="K1576" i="1"/>
  <c r="G1577" i="1"/>
  <c r="I1576" i="1"/>
  <c r="X1502" i="2" l="1"/>
  <c r="W1501" i="2"/>
  <c r="AT1496" i="2"/>
  <c r="AX1496" i="2" s="1"/>
  <c r="AO1496" i="2"/>
  <c r="AP1496" i="2" s="1"/>
  <c r="AQ1496" i="2" s="1"/>
  <c r="AR1496" i="2" s="1"/>
  <c r="AS1496" i="2" s="1"/>
  <c r="M1504" i="2"/>
  <c r="Y1502" i="2"/>
  <c r="L1505" i="2"/>
  <c r="K1506" i="2"/>
  <c r="J1506" i="2"/>
  <c r="Z1502" i="2"/>
  <c r="AA1502" i="2"/>
  <c r="AY1496" i="2"/>
  <c r="AU1496" i="2"/>
  <c r="AW1496" i="2" s="1"/>
  <c r="M1505" i="2"/>
  <c r="N1505" i="2"/>
  <c r="AY1497" i="2"/>
  <c r="AU1497" i="2"/>
  <c r="AW1497" i="2" s="1"/>
  <c r="AG1500" i="2"/>
  <c r="AB1500" i="2"/>
  <c r="AC1500" i="2" s="1"/>
  <c r="AD1500" i="2" s="1"/>
  <c r="AE1500" i="2" s="1"/>
  <c r="AF1500" i="2" s="1"/>
  <c r="AK1499" i="2"/>
  <c r="BA1499" i="2"/>
  <c r="AJ1499" i="2"/>
  <c r="A1508" i="2"/>
  <c r="B1507" i="2"/>
  <c r="C1507" i="2" s="1"/>
  <c r="D1507" i="2" s="1"/>
  <c r="E1507" i="2" s="1"/>
  <c r="F1507" i="2" s="1"/>
  <c r="G1507" i="2" s="1"/>
  <c r="H1507" i="2" s="1"/>
  <c r="I1507" i="2" s="1"/>
  <c r="O1504" i="2"/>
  <c r="P1504" i="2" s="1"/>
  <c r="Q1504" i="2" s="1"/>
  <c r="R1504" i="2" s="1"/>
  <c r="S1504" i="2" s="1"/>
  <c r="T1504" i="2"/>
  <c r="AL1498" i="2"/>
  <c r="U1503" i="2"/>
  <c r="V1503" i="2" s="1"/>
  <c r="Y1501" i="2"/>
  <c r="K1577" i="1"/>
  <c r="G1578" i="1"/>
  <c r="I1577" i="1"/>
  <c r="J1577" i="1"/>
  <c r="H1577" i="1"/>
  <c r="AH1500" i="2" l="1"/>
  <c r="AI1500" i="2" s="1"/>
  <c r="L1506" i="2"/>
  <c r="U1504" i="2"/>
  <c r="V1504" i="2" s="1"/>
  <c r="AL1499" i="2"/>
  <c r="AN1499" i="2" s="1"/>
  <c r="J1507" i="2"/>
  <c r="K1507" i="2"/>
  <c r="X1504" i="2"/>
  <c r="W1504" i="2"/>
  <c r="M1506" i="2"/>
  <c r="N1506" i="2"/>
  <c r="Z1501" i="2"/>
  <c r="AA1501" i="2"/>
  <c r="AM1498" i="2"/>
  <c r="AZ1498" i="2"/>
  <c r="AN1498" i="2"/>
  <c r="AZ1499" i="2"/>
  <c r="O1505" i="2"/>
  <c r="P1505" i="2" s="1"/>
  <c r="Q1505" i="2" s="1"/>
  <c r="R1505" i="2" s="1"/>
  <c r="S1505" i="2" s="1"/>
  <c r="T1505" i="2"/>
  <c r="AG1502" i="2"/>
  <c r="AB1502" i="2"/>
  <c r="AC1502" i="2" s="1"/>
  <c r="AD1502" i="2" s="1"/>
  <c r="AE1502" i="2" s="1"/>
  <c r="AF1502" i="2" s="1"/>
  <c r="AH1502" i="2" s="1"/>
  <c r="AI1502" i="2" s="1"/>
  <c r="X1503" i="2"/>
  <c r="W1503" i="2"/>
  <c r="A1509" i="2"/>
  <c r="B1508" i="2"/>
  <c r="C1508" i="2" s="1"/>
  <c r="D1508" i="2" s="1"/>
  <c r="E1508" i="2" s="1"/>
  <c r="F1508" i="2" s="1"/>
  <c r="G1508" i="2" s="1"/>
  <c r="H1508" i="2" s="1"/>
  <c r="I1508" i="2" s="1"/>
  <c r="AK1500" i="2"/>
  <c r="BA1500" i="2"/>
  <c r="AJ1500" i="2"/>
  <c r="H1578" i="1"/>
  <c r="J1578" i="1"/>
  <c r="K1578" i="1"/>
  <c r="I1578" i="1"/>
  <c r="G1579" i="1"/>
  <c r="AM1499" i="2" l="1"/>
  <c r="U1505" i="2"/>
  <c r="V1505" i="2" s="1"/>
  <c r="W1505" i="2" s="1"/>
  <c r="K1508" i="2"/>
  <c r="J1508" i="2"/>
  <c r="A1510" i="2"/>
  <c r="B1509" i="2"/>
  <c r="C1509" i="2" s="1"/>
  <c r="D1509" i="2" s="1"/>
  <c r="E1509" i="2" s="1"/>
  <c r="F1509" i="2" s="1"/>
  <c r="G1509" i="2" s="1"/>
  <c r="H1509" i="2" s="1"/>
  <c r="I1509" i="2" s="1"/>
  <c r="AT1499" i="2"/>
  <c r="AX1499" i="2" s="1"/>
  <c r="AO1499" i="2"/>
  <c r="AP1499" i="2" s="1"/>
  <c r="AQ1499" i="2" s="1"/>
  <c r="AR1499" i="2" s="1"/>
  <c r="AS1499" i="2" s="1"/>
  <c r="AO1498" i="2"/>
  <c r="AP1498" i="2" s="1"/>
  <c r="AQ1498" i="2" s="1"/>
  <c r="AR1498" i="2" s="1"/>
  <c r="AS1498" i="2" s="1"/>
  <c r="AT1498" i="2"/>
  <c r="AX1498" i="2" s="1"/>
  <c r="T1506" i="2"/>
  <c r="O1506" i="2"/>
  <c r="P1506" i="2" s="1"/>
  <c r="Q1506" i="2" s="1"/>
  <c r="R1506" i="2" s="1"/>
  <c r="S1506" i="2" s="1"/>
  <c r="U1506" i="2" s="1"/>
  <c r="V1506" i="2" s="1"/>
  <c r="L1507" i="2"/>
  <c r="AK1502" i="2"/>
  <c r="AJ1502" i="2"/>
  <c r="BA1502" i="2"/>
  <c r="AG1501" i="2"/>
  <c r="AB1501" i="2"/>
  <c r="AC1501" i="2" s="1"/>
  <c r="AD1501" i="2" s="1"/>
  <c r="AE1501" i="2" s="1"/>
  <c r="AF1501" i="2" s="1"/>
  <c r="AH1501" i="2" s="1"/>
  <c r="AI1501" i="2" s="1"/>
  <c r="AL1500" i="2"/>
  <c r="Y1503" i="2"/>
  <c r="Y1504" i="2"/>
  <c r="J1579" i="1"/>
  <c r="K1579" i="1"/>
  <c r="I1579" i="1"/>
  <c r="H1579" i="1"/>
  <c r="G1580" i="1"/>
  <c r="X1505" i="2" l="1"/>
  <c r="Y1505" i="2" s="1"/>
  <c r="J1509" i="2"/>
  <c r="K1509" i="2"/>
  <c r="W1506" i="2"/>
  <c r="X1506" i="2"/>
  <c r="AY1499" i="2"/>
  <c r="AU1499" i="2"/>
  <c r="AW1499" i="2" s="1"/>
  <c r="M1507" i="2"/>
  <c r="N1507" i="2"/>
  <c r="AY1498" i="2"/>
  <c r="AU1498" i="2"/>
  <c r="AW1498" i="2" s="1"/>
  <c r="L1508" i="2"/>
  <c r="BA1501" i="2"/>
  <c r="AK1501" i="2"/>
  <c r="AJ1501" i="2"/>
  <c r="Z1503" i="2"/>
  <c r="AA1503" i="2"/>
  <c r="A1511" i="2"/>
  <c r="B1510" i="2"/>
  <c r="C1510" i="2" s="1"/>
  <c r="D1510" i="2" s="1"/>
  <c r="E1510" i="2" s="1"/>
  <c r="F1510" i="2" s="1"/>
  <c r="G1510" i="2" s="1"/>
  <c r="H1510" i="2" s="1"/>
  <c r="I1510" i="2" s="1"/>
  <c r="AM1500" i="2"/>
  <c r="AZ1500" i="2"/>
  <c r="AN1500" i="2"/>
  <c r="Z1504" i="2"/>
  <c r="AA1504" i="2"/>
  <c r="AL1502" i="2"/>
  <c r="G1581" i="1"/>
  <c r="K1580" i="1"/>
  <c r="H1580" i="1"/>
  <c r="J1580" i="1"/>
  <c r="I1580" i="1"/>
  <c r="Z1505" i="2" l="1"/>
  <c r="AA1505" i="2"/>
  <c r="Y1506" i="2"/>
  <c r="L1509" i="2"/>
  <c r="N1509" i="2" s="1"/>
  <c r="K1510" i="2"/>
  <c r="J1510" i="2"/>
  <c r="AZ1502" i="2"/>
  <c r="AM1502" i="2"/>
  <c r="AN1502" i="2"/>
  <c r="AB1503" i="2"/>
  <c r="AC1503" i="2" s="1"/>
  <c r="AD1503" i="2" s="1"/>
  <c r="AE1503" i="2" s="1"/>
  <c r="AF1503" i="2" s="1"/>
  <c r="AH1503" i="2" s="1"/>
  <c r="AI1503" i="2" s="1"/>
  <c r="AG1503" i="2"/>
  <c r="M1508" i="2"/>
  <c r="N1508" i="2"/>
  <c r="O1507" i="2"/>
  <c r="P1507" i="2" s="1"/>
  <c r="Q1507" i="2" s="1"/>
  <c r="R1507" i="2" s="1"/>
  <c r="S1507" i="2" s="1"/>
  <c r="T1507" i="2"/>
  <c r="M1509" i="2"/>
  <c r="AB1504" i="2"/>
  <c r="AC1504" i="2" s="1"/>
  <c r="AD1504" i="2" s="1"/>
  <c r="AE1504" i="2" s="1"/>
  <c r="AF1504" i="2" s="1"/>
  <c r="AH1504" i="2" s="1"/>
  <c r="AI1504" i="2" s="1"/>
  <c r="AG1504" i="2"/>
  <c r="B1511" i="2"/>
  <c r="C1511" i="2" s="1"/>
  <c r="D1511" i="2" s="1"/>
  <c r="E1511" i="2" s="1"/>
  <c r="F1511" i="2" s="1"/>
  <c r="G1511" i="2" s="1"/>
  <c r="H1511" i="2" s="1"/>
  <c r="I1511" i="2" s="1"/>
  <c r="A1512" i="2"/>
  <c r="AG1505" i="2"/>
  <c r="AB1505" i="2"/>
  <c r="AC1505" i="2" s="1"/>
  <c r="AD1505" i="2" s="1"/>
  <c r="AE1505" i="2" s="1"/>
  <c r="AF1505" i="2" s="1"/>
  <c r="AH1505" i="2" s="1"/>
  <c r="AI1505" i="2" s="1"/>
  <c r="Z1506" i="2"/>
  <c r="AA1506" i="2"/>
  <c r="AT1500" i="2"/>
  <c r="AX1500" i="2" s="1"/>
  <c r="AO1500" i="2"/>
  <c r="AP1500" i="2" s="1"/>
  <c r="AQ1500" i="2" s="1"/>
  <c r="AR1500" i="2" s="1"/>
  <c r="AS1500" i="2" s="1"/>
  <c r="AL1501" i="2"/>
  <c r="J1581" i="1"/>
  <c r="K1581" i="1"/>
  <c r="G1582" i="1"/>
  <c r="H1581" i="1"/>
  <c r="I1581" i="1"/>
  <c r="U1507" i="2" l="1"/>
  <c r="V1507" i="2" s="1"/>
  <c r="AY1500" i="2"/>
  <c r="AU1500" i="2"/>
  <c r="AW1500" i="2" s="1"/>
  <c r="J1511" i="2"/>
  <c r="K1511" i="2"/>
  <c r="B1512" i="2"/>
  <c r="C1512" i="2" s="1"/>
  <c r="D1512" i="2" s="1"/>
  <c r="E1512" i="2" s="1"/>
  <c r="F1512" i="2" s="1"/>
  <c r="G1512" i="2" s="1"/>
  <c r="H1512" i="2" s="1"/>
  <c r="I1512" i="2" s="1"/>
  <c r="A1513" i="2"/>
  <c r="BA1504" i="2"/>
  <c r="AJ1504" i="2"/>
  <c r="AK1504" i="2"/>
  <c r="AJ1503" i="2"/>
  <c r="AK1503" i="2"/>
  <c r="BA1503" i="2"/>
  <c r="L1510" i="2"/>
  <c r="X1507" i="2"/>
  <c r="W1507" i="2"/>
  <c r="AM1501" i="2"/>
  <c r="AZ1501" i="2"/>
  <c r="AN1501" i="2"/>
  <c r="AG1506" i="2"/>
  <c r="AB1506" i="2"/>
  <c r="AC1506" i="2" s="1"/>
  <c r="AD1506" i="2" s="1"/>
  <c r="AE1506" i="2" s="1"/>
  <c r="AF1506" i="2" s="1"/>
  <c r="BA1505" i="2"/>
  <c r="AK1505" i="2"/>
  <c r="AJ1505" i="2"/>
  <c r="O1509" i="2"/>
  <c r="P1509" i="2" s="1"/>
  <c r="Q1509" i="2" s="1"/>
  <c r="R1509" i="2" s="1"/>
  <c r="S1509" i="2" s="1"/>
  <c r="U1509" i="2" s="1"/>
  <c r="V1509" i="2" s="1"/>
  <c r="T1509" i="2"/>
  <c r="O1508" i="2"/>
  <c r="P1508" i="2" s="1"/>
  <c r="Q1508" i="2" s="1"/>
  <c r="R1508" i="2" s="1"/>
  <c r="S1508" i="2" s="1"/>
  <c r="T1508" i="2"/>
  <c r="AO1502" i="2"/>
  <c r="AP1502" i="2" s="1"/>
  <c r="AQ1502" i="2" s="1"/>
  <c r="AR1502" i="2" s="1"/>
  <c r="AS1502" i="2" s="1"/>
  <c r="AT1502" i="2"/>
  <c r="AX1502" i="2" s="1"/>
  <c r="H1582" i="1"/>
  <c r="G1583" i="1"/>
  <c r="I1582" i="1"/>
  <c r="J1582" i="1"/>
  <c r="K1582" i="1"/>
  <c r="U1508" i="2" l="1"/>
  <c r="V1508" i="2" s="1"/>
  <c r="AL1504" i="2"/>
  <c r="AL1505" i="2"/>
  <c r="AM1505" i="2" s="1"/>
  <c r="L1511" i="2"/>
  <c r="M1511" i="2" s="1"/>
  <c r="Y1507" i="2"/>
  <c r="Z1507" i="2" s="1"/>
  <c r="K1512" i="2"/>
  <c r="J1512" i="2"/>
  <c r="AY1502" i="2"/>
  <c r="AU1502" i="2"/>
  <c r="AW1502" i="2" s="1"/>
  <c r="M1510" i="2"/>
  <c r="N1510" i="2"/>
  <c r="W1508" i="2"/>
  <c r="X1508" i="2"/>
  <c r="B1513" i="2"/>
  <c r="C1513" i="2" s="1"/>
  <c r="D1513" i="2" s="1"/>
  <c r="E1513" i="2" s="1"/>
  <c r="F1513" i="2" s="1"/>
  <c r="G1513" i="2" s="1"/>
  <c r="H1513" i="2" s="1"/>
  <c r="I1513" i="2" s="1"/>
  <c r="A1514" i="2"/>
  <c r="AL1503" i="2"/>
  <c r="X1509" i="2"/>
  <c r="W1509" i="2"/>
  <c r="AT1501" i="2"/>
  <c r="AX1501" i="2" s="1"/>
  <c r="AO1501" i="2"/>
  <c r="AP1501" i="2" s="1"/>
  <c r="AQ1501" i="2" s="1"/>
  <c r="AR1501" i="2" s="1"/>
  <c r="AS1501" i="2" s="1"/>
  <c r="AZ1504" i="2"/>
  <c r="AM1504" i="2"/>
  <c r="AN1504" i="2"/>
  <c r="AH1506" i="2"/>
  <c r="AI1506" i="2" s="1"/>
  <c r="K1583" i="1"/>
  <c r="I1583" i="1"/>
  <c r="H1583" i="1"/>
  <c r="J1583" i="1"/>
  <c r="G1584" i="1"/>
  <c r="AZ1505" i="2" l="1"/>
  <c r="AN1505" i="2"/>
  <c r="N1511" i="2"/>
  <c r="AA1507" i="2"/>
  <c r="AG1507" i="2" s="1"/>
  <c r="Y1508" i="2"/>
  <c r="Z1508" i="2" s="1"/>
  <c r="L1512" i="2"/>
  <c r="M1512" i="2" s="1"/>
  <c r="K1513" i="2"/>
  <c r="J1513" i="2"/>
  <c r="T1510" i="2"/>
  <c r="O1510" i="2"/>
  <c r="P1510" i="2" s="1"/>
  <c r="Q1510" i="2" s="1"/>
  <c r="R1510" i="2" s="1"/>
  <c r="S1510" i="2" s="1"/>
  <c r="U1510" i="2" s="1"/>
  <c r="V1510" i="2" s="1"/>
  <c r="BA1506" i="2"/>
  <c r="AK1506" i="2"/>
  <c r="AJ1506" i="2"/>
  <c r="AZ1503" i="2"/>
  <c r="AM1503" i="2"/>
  <c r="AN1503" i="2"/>
  <c r="B1514" i="2"/>
  <c r="C1514" i="2" s="1"/>
  <c r="D1514" i="2" s="1"/>
  <c r="E1514" i="2" s="1"/>
  <c r="F1514" i="2" s="1"/>
  <c r="G1514" i="2" s="1"/>
  <c r="H1514" i="2" s="1"/>
  <c r="I1514" i="2" s="1"/>
  <c r="A1515" i="2"/>
  <c r="AY1501" i="2"/>
  <c r="AU1501" i="2"/>
  <c r="AW1501" i="2" s="1"/>
  <c r="AT1504" i="2"/>
  <c r="AX1504" i="2" s="1"/>
  <c r="AO1504" i="2"/>
  <c r="AP1504" i="2" s="1"/>
  <c r="AQ1504" i="2" s="1"/>
  <c r="AR1504" i="2" s="1"/>
  <c r="AS1504" i="2" s="1"/>
  <c r="AA1508" i="2"/>
  <c r="Y1509" i="2"/>
  <c r="O1511" i="2"/>
  <c r="P1511" i="2" s="1"/>
  <c r="Q1511" i="2" s="1"/>
  <c r="R1511" i="2" s="1"/>
  <c r="S1511" i="2" s="1"/>
  <c r="T1511" i="2"/>
  <c r="AO1505" i="2"/>
  <c r="AP1505" i="2" s="1"/>
  <c r="AQ1505" i="2" s="1"/>
  <c r="AR1505" i="2" s="1"/>
  <c r="AS1505" i="2" s="1"/>
  <c r="AT1505" i="2"/>
  <c r="AX1505" i="2" s="1"/>
  <c r="H1584" i="1"/>
  <c r="G1585" i="1"/>
  <c r="J1584" i="1"/>
  <c r="I1584" i="1"/>
  <c r="K1584" i="1"/>
  <c r="U1511" i="2" l="1"/>
  <c r="V1511" i="2" s="1"/>
  <c r="AB1507" i="2"/>
  <c r="AC1507" i="2" s="1"/>
  <c r="AD1507" i="2" s="1"/>
  <c r="AE1507" i="2" s="1"/>
  <c r="AF1507" i="2" s="1"/>
  <c r="AH1507" i="2" s="1"/>
  <c r="AI1507" i="2" s="1"/>
  <c r="N1512" i="2"/>
  <c r="L1513" i="2"/>
  <c r="J1514" i="2"/>
  <c r="K1514" i="2"/>
  <c r="AY1505" i="2"/>
  <c r="AU1505" i="2"/>
  <c r="AW1505" i="2" s="1"/>
  <c r="Z1509" i="2"/>
  <c r="AA1509" i="2"/>
  <c r="O1512" i="2"/>
  <c r="P1512" i="2" s="1"/>
  <c r="Q1512" i="2" s="1"/>
  <c r="R1512" i="2" s="1"/>
  <c r="S1512" i="2" s="1"/>
  <c r="U1512" i="2" s="1"/>
  <c r="V1512" i="2" s="1"/>
  <c r="T1512" i="2"/>
  <c r="B1515" i="2"/>
  <c r="C1515" i="2" s="1"/>
  <c r="D1515" i="2" s="1"/>
  <c r="E1515" i="2" s="1"/>
  <c r="F1515" i="2" s="1"/>
  <c r="G1515" i="2" s="1"/>
  <c r="H1515" i="2" s="1"/>
  <c r="I1515" i="2" s="1"/>
  <c r="A1516" i="2"/>
  <c r="M1513" i="2"/>
  <c r="N1513" i="2"/>
  <c r="W1511" i="2"/>
  <c r="X1511" i="2"/>
  <c r="AY1504" i="2"/>
  <c r="AU1504" i="2"/>
  <c r="AW1504" i="2" s="1"/>
  <c r="AO1503" i="2"/>
  <c r="AP1503" i="2" s="1"/>
  <c r="AQ1503" i="2" s="1"/>
  <c r="AR1503" i="2" s="1"/>
  <c r="AS1503" i="2" s="1"/>
  <c r="AT1503" i="2"/>
  <c r="AX1503" i="2" s="1"/>
  <c r="AL1506" i="2"/>
  <c r="AG1508" i="2"/>
  <c r="AB1508" i="2"/>
  <c r="AC1508" i="2" s="1"/>
  <c r="AD1508" i="2" s="1"/>
  <c r="AE1508" i="2" s="1"/>
  <c r="AF1508" i="2" s="1"/>
  <c r="AH1508" i="2" s="1"/>
  <c r="AI1508" i="2" s="1"/>
  <c r="X1510" i="2"/>
  <c r="W1510" i="2"/>
  <c r="H1585" i="1"/>
  <c r="G1586" i="1"/>
  <c r="J1585" i="1"/>
  <c r="K1585" i="1"/>
  <c r="I1585" i="1"/>
  <c r="AJ1507" i="2" l="1"/>
  <c r="BA1507" i="2"/>
  <c r="AK1507" i="2"/>
  <c r="AL1507" i="2" s="1"/>
  <c r="L1514" i="2"/>
  <c r="J1515" i="2"/>
  <c r="K1515" i="2"/>
  <c r="AG1509" i="2"/>
  <c r="AB1509" i="2"/>
  <c r="AC1509" i="2" s="1"/>
  <c r="AD1509" i="2" s="1"/>
  <c r="AE1509" i="2" s="1"/>
  <c r="AF1509" i="2" s="1"/>
  <c r="AH1509" i="2" s="1"/>
  <c r="AI1509" i="2" s="1"/>
  <c r="M1514" i="2"/>
  <c r="N1514" i="2"/>
  <c r="AZ1506" i="2"/>
  <c r="AM1506" i="2"/>
  <c r="AN1506" i="2"/>
  <c r="T1513" i="2"/>
  <c r="O1513" i="2"/>
  <c r="P1513" i="2" s="1"/>
  <c r="Q1513" i="2" s="1"/>
  <c r="R1513" i="2" s="1"/>
  <c r="S1513" i="2" s="1"/>
  <c r="U1513" i="2" s="1"/>
  <c r="V1513" i="2" s="1"/>
  <c r="A1517" i="2"/>
  <c r="B1516" i="2"/>
  <c r="C1516" i="2" s="1"/>
  <c r="D1516" i="2" s="1"/>
  <c r="E1516" i="2" s="1"/>
  <c r="F1516" i="2" s="1"/>
  <c r="G1516" i="2" s="1"/>
  <c r="H1516" i="2" s="1"/>
  <c r="I1516" i="2" s="1"/>
  <c r="Y1510" i="2"/>
  <c r="W1512" i="2"/>
  <c r="X1512" i="2"/>
  <c r="AJ1508" i="2"/>
  <c r="BA1508" i="2"/>
  <c r="AK1508" i="2"/>
  <c r="AY1503" i="2"/>
  <c r="AU1503" i="2"/>
  <c r="AW1503" i="2" s="1"/>
  <c r="Y1511" i="2"/>
  <c r="K1586" i="1"/>
  <c r="G1587" i="1"/>
  <c r="J1586" i="1"/>
  <c r="H1586" i="1"/>
  <c r="I1586" i="1"/>
  <c r="Y1512" i="2" l="1"/>
  <c r="AA1512" i="2" s="1"/>
  <c r="L1515" i="2"/>
  <c r="J1516" i="2"/>
  <c r="K1516" i="2"/>
  <c r="Z1510" i="2"/>
  <c r="AA1510" i="2"/>
  <c r="T1514" i="2"/>
  <c r="O1514" i="2"/>
  <c r="P1514" i="2" s="1"/>
  <c r="Q1514" i="2" s="1"/>
  <c r="R1514" i="2" s="1"/>
  <c r="S1514" i="2" s="1"/>
  <c r="U1514" i="2" s="1"/>
  <c r="V1514" i="2" s="1"/>
  <c r="M1515" i="2"/>
  <c r="N1515" i="2"/>
  <c r="AL1508" i="2"/>
  <c r="Z1511" i="2"/>
  <c r="AA1511" i="2"/>
  <c r="AZ1507" i="2"/>
  <c r="AM1507" i="2"/>
  <c r="AN1507" i="2"/>
  <c r="Z1512" i="2"/>
  <c r="X1513" i="2"/>
  <c r="W1513" i="2"/>
  <c r="A1518" i="2"/>
  <c r="B1517" i="2"/>
  <c r="C1517" i="2" s="1"/>
  <c r="D1517" i="2" s="1"/>
  <c r="E1517" i="2" s="1"/>
  <c r="F1517" i="2" s="1"/>
  <c r="G1517" i="2" s="1"/>
  <c r="H1517" i="2" s="1"/>
  <c r="I1517" i="2" s="1"/>
  <c r="AT1506" i="2"/>
  <c r="AX1506" i="2" s="1"/>
  <c r="AO1506" i="2"/>
  <c r="AP1506" i="2" s="1"/>
  <c r="AQ1506" i="2" s="1"/>
  <c r="AR1506" i="2" s="1"/>
  <c r="AS1506" i="2" s="1"/>
  <c r="BA1509" i="2"/>
  <c r="AK1509" i="2"/>
  <c r="AJ1509" i="2"/>
  <c r="H1587" i="1"/>
  <c r="I1587" i="1"/>
  <c r="G1588" i="1"/>
  <c r="K1587" i="1"/>
  <c r="J1587" i="1"/>
  <c r="AL1509" i="2" l="1"/>
  <c r="L1516" i="2"/>
  <c r="K1517" i="2"/>
  <c r="J1517" i="2"/>
  <c r="AO1507" i="2"/>
  <c r="AP1507" i="2" s="1"/>
  <c r="AQ1507" i="2" s="1"/>
  <c r="AR1507" i="2" s="1"/>
  <c r="AS1507" i="2" s="1"/>
  <c r="AT1507" i="2"/>
  <c r="AX1507" i="2" s="1"/>
  <c r="AM1508" i="2"/>
  <c r="AZ1508" i="2"/>
  <c r="AN1508" i="2"/>
  <c r="M1516" i="2"/>
  <c r="N1516" i="2"/>
  <c r="X1514" i="2"/>
  <c r="W1514" i="2"/>
  <c r="Y1514" i="2" s="1"/>
  <c r="AY1506" i="2"/>
  <c r="AU1506" i="2"/>
  <c r="AW1506" i="2" s="1"/>
  <c r="AB1511" i="2"/>
  <c r="AC1511" i="2" s="1"/>
  <c r="AD1511" i="2" s="1"/>
  <c r="AE1511" i="2" s="1"/>
  <c r="AF1511" i="2" s="1"/>
  <c r="AH1511" i="2" s="1"/>
  <c r="AI1511" i="2" s="1"/>
  <c r="AG1511" i="2"/>
  <c r="B1518" i="2"/>
  <c r="C1518" i="2" s="1"/>
  <c r="D1518" i="2" s="1"/>
  <c r="E1518" i="2" s="1"/>
  <c r="F1518" i="2" s="1"/>
  <c r="G1518" i="2" s="1"/>
  <c r="H1518" i="2" s="1"/>
  <c r="I1518" i="2" s="1"/>
  <c r="A1519" i="2"/>
  <c r="AB1512" i="2"/>
  <c r="AC1512" i="2" s="1"/>
  <c r="AD1512" i="2" s="1"/>
  <c r="AE1512" i="2" s="1"/>
  <c r="AF1512" i="2" s="1"/>
  <c r="AG1512" i="2"/>
  <c r="O1515" i="2"/>
  <c r="P1515" i="2" s="1"/>
  <c r="Q1515" i="2" s="1"/>
  <c r="R1515" i="2" s="1"/>
  <c r="S1515" i="2" s="1"/>
  <c r="U1515" i="2" s="1"/>
  <c r="V1515" i="2" s="1"/>
  <c r="T1515" i="2"/>
  <c r="AG1510" i="2"/>
  <c r="AB1510" i="2"/>
  <c r="AC1510" i="2" s="1"/>
  <c r="AD1510" i="2" s="1"/>
  <c r="AE1510" i="2" s="1"/>
  <c r="AF1510" i="2" s="1"/>
  <c r="AH1510" i="2" s="1"/>
  <c r="AI1510" i="2" s="1"/>
  <c r="AZ1509" i="2"/>
  <c r="AM1509" i="2"/>
  <c r="AN1509" i="2"/>
  <c r="Y1513" i="2"/>
  <c r="K1588" i="1"/>
  <c r="H1588" i="1"/>
  <c r="G1589" i="1"/>
  <c r="J1588" i="1"/>
  <c r="I1588" i="1"/>
  <c r="L1517" i="2" l="1"/>
  <c r="Z1513" i="2"/>
  <c r="AA1513" i="2"/>
  <c r="B1519" i="2"/>
  <c r="C1519" i="2" s="1"/>
  <c r="D1519" i="2" s="1"/>
  <c r="E1519" i="2" s="1"/>
  <c r="F1519" i="2" s="1"/>
  <c r="G1519" i="2" s="1"/>
  <c r="H1519" i="2" s="1"/>
  <c r="I1519" i="2" s="1"/>
  <c r="A1520" i="2"/>
  <c r="AO1508" i="2"/>
  <c r="AP1508" i="2" s="1"/>
  <c r="AQ1508" i="2" s="1"/>
  <c r="AR1508" i="2" s="1"/>
  <c r="AS1508" i="2" s="1"/>
  <c r="AT1508" i="2"/>
  <c r="AX1508" i="2" s="1"/>
  <c r="AH1512" i="2"/>
  <c r="AI1512" i="2" s="1"/>
  <c r="AJ1510" i="2"/>
  <c r="BA1510" i="2"/>
  <c r="AK1510" i="2"/>
  <c r="AJ1511" i="2"/>
  <c r="BA1511" i="2"/>
  <c r="AK1511" i="2"/>
  <c r="M1517" i="2"/>
  <c r="N1517" i="2"/>
  <c r="W1515" i="2"/>
  <c r="X1515" i="2"/>
  <c r="Z1514" i="2"/>
  <c r="AA1514" i="2"/>
  <c r="AY1507" i="2"/>
  <c r="AU1507" i="2"/>
  <c r="AW1507" i="2" s="1"/>
  <c r="J1518" i="2"/>
  <c r="K1518" i="2"/>
  <c r="AO1509" i="2"/>
  <c r="AP1509" i="2" s="1"/>
  <c r="AQ1509" i="2" s="1"/>
  <c r="AR1509" i="2" s="1"/>
  <c r="AS1509" i="2" s="1"/>
  <c r="AT1509" i="2"/>
  <c r="AX1509" i="2" s="1"/>
  <c r="T1516" i="2"/>
  <c r="O1516" i="2"/>
  <c r="P1516" i="2" s="1"/>
  <c r="Q1516" i="2" s="1"/>
  <c r="R1516" i="2" s="1"/>
  <c r="S1516" i="2" s="1"/>
  <c r="U1516" i="2" s="1"/>
  <c r="V1516" i="2" s="1"/>
  <c r="H1589" i="1"/>
  <c r="K1589" i="1"/>
  <c r="J1589" i="1"/>
  <c r="G1590" i="1"/>
  <c r="I1589" i="1"/>
  <c r="AL1511" i="2" l="1"/>
  <c r="K1519" i="2"/>
  <c r="J1519" i="2"/>
  <c r="AY1508" i="2"/>
  <c r="AU1508" i="2"/>
  <c r="AW1508" i="2" s="1"/>
  <c r="B1520" i="2"/>
  <c r="C1520" i="2" s="1"/>
  <c r="D1520" i="2" s="1"/>
  <c r="E1520" i="2" s="1"/>
  <c r="F1520" i="2" s="1"/>
  <c r="G1520" i="2" s="1"/>
  <c r="H1520" i="2" s="1"/>
  <c r="I1520" i="2" s="1"/>
  <c r="A1521" i="2"/>
  <c r="AB1513" i="2"/>
  <c r="AC1513" i="2" s="1"/>
  <c r="AD1513" i="2" s="1"/>
  <c r="AE1513" i="2" s="1"/>
  <c r="AF1513" i="2" s="1"/>
  <c r="AG1513" i="2"/>
  <c r="AG1514" i="2"/>
  <c r="AB1514" i="2"/>
  <c r="AC1514" i="2" s="1"/>
  <c r="AD1514" i="2" s="1"/>
  <c r="AE1514" i="2" s="1"/>
  <c r="AF1514" i="2" s="1"/>
  <c r="O1517" i="2"/>
  <c r="P1517" i="2" s="1"/>
  <c r="Q1517" i="2" s="1"/>
  <c r="R1517" i="2" s="1"/>
  <c r="S1517" i="2" s="1"/>
  <c r="T1517" i="2"/>
  <c r="L1518" i="2"/>
  <c r="W1516" i="2"/>
  <c r="X1516" i="2"/>
  <c r="AZ1511" i="2"/>
  <c r="AM1511" i="2"/>
  <c r="AN1511" i="2"/>
  <c r="BA1512" i="2"/>
  <c r="AJ1512" i="2"/>
  <c r="AK1512" i="2"/>
  <c r="AY1509" i="2"/>
  <c r="AU1509" i="2"/>
  <c r="AW1509" i="2" s="1"/>
  <c r="Y1515" i="2"/>
  <c r="AL1510" i="2"/>
  <c r="J1590" i="1"/>
  <c r="K1590" i="1"/>
  <c r="I1590" i="1"/>
  <c r="G1591" i="1"/>
  <c r="H1590" i="1"/>
  <c r="AH1514" i="2" l="1"/>
  <c r="AI1514" i="2" s="1"/>
  <c r="AL1512" i="2"/>
  <c r="U1517" i="2"/>
  <c r="V1517" i="2" s="1"/>
  <c r="AH1513" i="2"/>
  <c r="AI1513" i="2" s="1"/>
  <c r="Y1516" i="2"/>
  <c r="J1520" i="2"/>
  <c r="K1520" i="2"/>
  <c r="AK1514" i="2"/>
  <c r="BA1514" i="2"/>
  <c r="AJ1514" i="2"/>
  <c r="Z1516" i="2"/>
  <c r="AA1516" i="2"/>
  <c r="AK1513" i="2"/>
  <c r="AJ1513" i="2"/>
  <c r="BA1513" i="2"/>
  <c r="B1521" i="2"/>
  <c r="C1521" i="2" s="1"/>
  <c r="D1521" i="2" s="1"/>
  <c r="E1521" i="2" s="1"/>
  <c r="F1521" i="2" s="1"/>
  <c r="G1521" i="2" s="1"/>
  <c r="H1521" i="2" s="1"/>
  <c r="I1521" i="2" s="1"/>
  <c r="A1522" i="2"/>
  <c r="L1519" i="2"/>
  <c r="Z1515" i="2"/>
  <c r="AA1515" i="2"/>
  <c r="AZ1512" i="2"/>
  <c r="AM1512" i="2"/>
  <c r="AN1512" i="2"/>
  <c r="X1517" i="2"/>
  <c r="W1517" i="2"/>
  <c r="AZ1510" i="2"/>
  <c r="AM1510" i="2"/>
  <c r="AN1510" i="2"/>
  <c r="AT1511" i="2"/>
  <c r="AX1511" i="2" s="1"/>
  <c r="AO1511" i="2"/>
  <c r="AP1511" i="2" s="1"/>
  <c r="AQ1511" i="2" s="1"/>
  <c r="AR1511" i="2" s="1"/>
  <c r="AS1511" i="2" s="1"/>
  <c r="M1518" i="2"/>
  <c r="N1518" i="2"/>
  <c r="H1591" i="1"/>
  <c r="I1591" i="1"/>
  <c r="J1591" i="1"/>
  <c r="K1591" i="1"/>
  <c r="G1592" i="1"/>
  <c r="AL1514" i="2" l="1"/>
  <c r="Y1517" i="2"/>
  <c r="AL1513" i="2"/>
  <c r="L1520" i="2"/>
  <c r="N1520" i="2" s="1"/>
  <c r="J1521" i="2"/>
  <c r="K1521" i="2"/>
  <c r="AT1510" i="2"/>
  <c r="AX1510" i="2" s="1"/>
  <c r="AO1510" i="2"/>
  <c r="AP1510" i="2" s="1"/>
  <c r="AQ1510" i="2" s="1"/>
  <c r="AR1510" i="2" s="1"/>
  <c r="AS1510" i="2" s="1"/>
  <c r="AB1515" i="2"/>
  <c r="AC1515" i="2" s="1"/>
  <c r="AD1515" i="2" s="1"/>
  <c r="AE1515" i="2" s="1"/>
  <c r="AF1515" i="2" s="1"/>
  <c r="AG1515" i="2"/>
  <c r="AM1513" i="2"/>
  <c r="AZ1513" i="2"/>
  <c r="AN1513" i="2"/>
  <c r="AM1514" i="2"/>
  <c r="AZ1514" i="2"/>
  <c r="AN1514" i="2"/>
  <c r="T1518" i="2"/>
  <c r="O1518" i="2"/>
  <c r="P1518" i="2" s="1"/>
  <c r="Q1518" i="2" s="1"/>
  <c r="R1518" i="2" s="1"/>
  <c r="S1518" i="2" s="1"/>
  <c r="AG1516" i="2"/>
  <c r="AB1516" i="2"/>
  <c r="AC1516" i="2" s="1"/>
  <c r="AD1516" i="2" s="1"/>
  <c r="AE1516" i="2" s="1"/>
  <c r="AF1516" i="2" s="1"/>
  <c r="Z1517" i="2"/>
  <c r="AA1517" i="2"/>
  <c r="AY1511" i="2"/>
  <c r="AU1511" i="2"/>
  <c r="AW1511" i="2" s="1"/>
  <c r="AO1512" i="2"/>
  <c r="AP1512" i="2" s="1"/>
  <c r="AQ1512" i="2" s="1"/>
  <c r="AR1512" i="2" s="1"/>
  <c r="AS1512" i="2" s="1"/>
  <c r="AT1512" i="2"/>
  <c r="AX1512" i="2" s="1"/>
  <c r="M1519" i="2"/>
  <c r="N1519" i="2"/>
  <c r="A1523" i="2"/>
  <c r="B1522" i="2"/>
  <c r="C1522" i="2" s="1"/>
  <c r="D1522" i="2" s="1"/>
  <c r="E1522" i="2" s="1"/>
  <c r="F1522" i="2" s="1"/>
  <c r="G1522" i="2" s="1"/>
  <c r="H1522" i="2" s="1"/>
  <c r="I1522" i="2" s="1"/>
  <c r="I1592" i="1"/>
  <c r="J1592" i="1"/>
  <c r="H1592" i="1"/>
  <c r="K1592" i="1"/>
  <c r="G1593" i="1"/>
  <c r="M1520" i="2" l="1"/>
  <c r="AH1515" i="2"/>
  <c r="AI1515" i="2" s="1"/>
  <c r="U1518" i="2"/>
  <c r="V1518" i="2" s="1"/>
  <c r="K1522" i="2"/>
  <c r="J1522" i="2"/>
  <c r="T1519" i="2"/>
  <c r="O1519" i="2"/>
  <c r="P1519" i="2" s="1"/>
  <c r="Q1519" i="2" s="1"/>
  <c r="R1519" i="2" s="1"/>
  <c r="S1519" i="2" s="1"/>
  <c r="U1519" i="2" s="1"/>
  <c r="V1519" i="2" s="1"/>
  <c r="O1520" i="2"/>
  <c r="P1520" i="2" s="1"/>
  <c r="Q1520" i="2" s="1"/>
  <c r="R1520" i="2" s="1"/>
  <c r="S1520" i="2" s="1"/>
  <c r="T1520" i="2"/>
  <c r="AK1515" i="2"/>
  <c r="BA1515" i="2"/>
  <c r="AJ1515" i="2"/>
  <c r="L1521" i="2"/>
  <c r="AT1514" i="2"/>
  <c r="AX1514" i="2" s="1"/>
  <c r="AO1514" i="2"/>
  <c r="AP1514" i="2" s="1"/>
  <c r="AQ1514" i="2" s="1"/>
  <c r="AR1514" i="2" s="1"/>
  <c r="AS1514" i="2" s="1"/>
  <c r="AH1516" i="2"/>
  <c r="AI1516" i="2" s="1"/>
  <c r="B1523" i="2"/>
  <c r="C1523" i="2" s="1"/>
  <c r="D1523" i="2" s="1"/>
  <c r="E1523" i="2" s="1"/>
  <c r="F1523" i="2" s="1"/>
  <c r="G1523" i="2" s="1"/>
  <c r="H1523" i="2" s="1"/>
  <c r="I1523" i="2" s="1"/>
  <c r="A1524" i="2"/>
  <c r="AY1512" i="2"/>
  <c r="AU1512" i="2"/>
  <c r="AW1512" i="2" s="1"/>
  <c r="AB1517" i="2"/>
  <c r="AC1517" i="2" s="1"/>
  <c r="AD1517" i="2" s="1"/>
  <c r="AE1517" i="2" s="1"/>
  <c r="AF1517" i="2" s="1"/>
  <c r="AG1517" i="2"/>
  <c r="AT1513" i="2"/>
  <c r="AX1513" i="2" s="1"/>
  <c r="AO1513" i="2"/>
  <c r="AP1513" i="2" s="1"/>
  <c r="AQ1513" i="2" s="1"/>
  <c r="AR1513" i="2" s="1"/>
  <c r="AS1513" i="2" s="1"/>
  <c r="X1518" i="2"/>
  <c r="W1518" i="2"/>
  <c r="AY1510" i="2"/>
  <c r="AU1510" i="2"/>
  <c r="AW1510" i="2" s="1"/>
  <c r="J1593" i="1"/>
  <c r="I1593" i="1"/>
  <c r="K1593" i="1"/>
  <c r="H1593" i="1"/>
  <c r="G1594" i="1"/>
  <c r="AH1517" i="2" l="1"/>
  <c r="AI1517" i="2" s="1"/>
  <c r="AL1515" i="2"/>
  <c r="U1520" i="2"/>
  <c r="V1520" i="2" s="1"/>
  <c r="AK1516" i="2"/>
  <c r="BA1516" i="2"/>
  <c r="AJ1516" i="2"/>
  <c r="AZ1515" i="2"/>
  <c r="AM1515" i="2"/>
  <c r="AN1515" i="2"/>
  <c r="X1520" i="2"/>
  <c r="W1520" i="2"/>
  <c r="AK1517" i="2"/>
  <c r="AJ1517" i="2"/>
  <c r="BA1517" i="2"/>
  <c r="M1521" i="2"/>
  <c r="N1521" i="2"/>
  <c r="Y1518" i="2"/>
  <c r="L1522" i="2"/>
  <c r="A1525" i="2"/>
  <c r="B1524" i="2"/>
  <c r="C1524" i="2" s="1"/>
  <c r="D1524" i="2" s="1"/>
  <c r="E1524" i="2" s="1"/>
  <c r="F1524" i="2" s="1"/>
  <c r="G1524" i="2" s="1"/>
  <c r="H1524" i="2" s="1"/>
  <c r="I1524" i="2" s="1"/>
  <c r="AY1513" i="2"/>
  <c r="AU1513" i="2"/>
  <c r="AW1513" i="2" s="1"/>
  <c r="J1523" i="2"/>
  <c r="K1523" i="2"/>
  <c r="AY1514" i="2"/>
  <c r="AU1514" i="2"/>
  <c r="AW1514" i="2" s="1"/>
  <c r="X1519" i="2"/>
  <c r="W1519" i="2"/>
  <c r="K1594" i="1"/>
  <c r="G1595" i="1"/>
  <c r="J1594" i="1"/>
  <c r="I1594" i="1"/>
  <c r="H1594" i="1"/>
  <c r="Y1519" i="2" l="1"/>
  <c r="J1524" i="2"/>
  <c r="K1524" i="2"/>
  <c r="AO1515" i="2"/>
  <c r="AP1515" i="2" s="1"/>
  <c r="AQ1515" i="2" s="1"/>
  <c r="AR1515" i="2" s="1"/>
  <c r="AS1515" i="2" s="1"/>
  <c r="AT1515" i="2"/>
  <c r="AX1515" i="2" s="1"/>
  <c r="Z1518" i="2"/>
  <c r="AA1518" i="2"/>
  <c r="AL1517" i="2"/>
  <c r="M1522" i="2"/>
  <c r="N1522" i="2"/>
  <c r="L1523" i="2"/>
  <c r="AL1516" i="2"/>
  <c r="Z1519" i="2"/>
  <c r="AA1519" i="2"/>
  <c r="B1525" i="2"/>
  <c r="C1525" i="2" s="1"/>
  <c r="D1525" i="2" s="1"/>
  <c r="E1525" i="2" s="1"/>
  <c r="F1525" i="2" s="1"/>
  <c r="G1525" i="2" s="1"/>
  <c r="H1525" i="2" s="1"/>
  <c r="I1525" i="2" s="1"/>
  <c r="A1526" i="2"/>
  <c r="O1521" i="2"/>
  <c r="P1521" i="2" s="1"/>
  <c r="Q1521" i="2" s="1"/>
  <c r="R1521" i="2" s="1"/>
  <c r="S1521" i="2" s="1"/>
  <c r="T1521" i="2"/>
  <c r="Y1520" i="2"/>
  <c r="H1595" i="1"/>
  <c r="I1595" i="1"/>
  <c r="G1596" i="1"/>
  <c r="J1595" i="1"/>
  <c r="K1595" i="1"/>
  <c r="L1524" i="2" l="1"/>
  <c r="U1521" i="2"/>
  <c r="V1521" i="2" s="1"/>
  <c r="Z1520" i="2"/>
  <c r="AA1520" i="2"/>
  <c r="AB1518" i="2"/>
  <c r="AC1518" i="2" s="1"/>
  <c r="AD1518" i="2" s="1"/>
  <c r="AE1518" i="2" s="1"/>
  <c r="AF1518" i="2" s="1"/>
  <c r="AH1518" i="2" s="1"/>
  <c r="AI1518" i="2" s="1"/>
  <c r="AG1518" i="2"/>
  <c r="M1524" i="2"/>
  <c r="N1524" i="2"/>
  <c r="J1525" i="2"/>
  <c r="K1525" i="2"/>
  <c r="M1523" i="2"/>
  <c r="N1523" i="2"/>
  <c r="W1521" i="2"/>
  <c r="X1521" i="2"/>
  <c r="AZ1516" i="2"/>
  <c r="AM1516" i="2"/>
  <c r="AN1516" i="2"/>
  <c r="AM1517" i="2"/>
  <c r="AZ1517" i="2"/>
  <c r="AN1517" i="2"/>
  <c r="AY1515" i="2"/>
  <c r="AU1515" i="2"/>
  <c r="AW1515" i="2" s="1"/>
  <c r="A1527" i="2"/>
  <c r="B1526" i="2"/>
  <c r="C1526" i="2" s="1"/>
  <c r="D1526" i="2" s="1"/>
  <c r="E1526" i="2" s="1"/>
  <c r="F1526" i="2" s="1"/>
  <c r="G1526" i="2" s="1"/>
  <c r="H1526" i="2" s="1"/>
  <c r="I1526" i="2" s="1"/>
  <c r="AB1519" i="2"/>
  <c r="AC1519" i="2" s="1"/>
  <c r="AD1519" i="2" s="1"/>
  <c r="AE1519" i="2" s="1"/>
  <c r="AF1519" i="2" s="1"/>
  <c r="AG1519" i="2"/>
  <c r="T1522" i="2"/>
  <c r="O1522" i="2"/>
  <c r="P1522" i="2" s="1"/>
  <c r="Q1522" i="2" s="1"/>
  <c r="R1522" i="2" s="1"/>
  <c r="S1522" i="2" s="1"/>
  <c r="U1522" i="2" s="1"/>
  <c r="V1522" i="2" s="1"/>
  <c r="H1596" i="1"/>
  <c r="I1596" i="1"/>
  <c r="J1596" i="1"/>
  <c r="K1596" i="1"/>
  <c r="G1597" i="1"/>
  <c r="Y1521" i="2" l="1"/>
  <c r="Z1521" i="2" s="1"/>
  <c r="L1525" i="2"/>
  <c r="J1526" i="2"/>
  <c r="K1526" i="2"/>
  <c r="W1522" i="2"/>
  <c r="X1522" i="2"/>
  <c r="O1523" i="2"/>
  <c r="P1523" i="2" s="1"/>
  <c r="Q1523" i="2" s="1"/>
  <c r="R1523" i="2" s="1"/>
  <c r="S1523" i="2" s="1"/>
  <c r="T1523" i="2"/>
  <c r="T1524" i="2"/>
  <c r="O1524" i="2"/>
  <c r="P1524" i="2" s="1"/>
  <c r="Q1524" i="2" s="1"/>
  <c r="R1524" i="2" s="1"/>
  <c r="S1524" i="2" s="1"/>
  <c r="AG1520" i="2"/>
  <c r="AB1520" i="2"/>
  <c r="AC1520" i="2" s="1"/>
  <c r="AD1520" i="2" s="1"/>
  <c r="AE1520" i="2" s="1"/>
  <c r="AF1520" i="2" s="1"/>
  <c r="A1528" i="2"/>
  <c r="B1527" i="2"/>
  <c r="C1527" i="2" s="1"/>
  <c r="D1527" i="2" s="1"/>
  <c r="E1527" i="2" s="1"/>
  <c r="F1527" i="2" s="1"/>
  <c r="G1527" i="2" s="1"/>
  <c r="H1527" i="2" s="1"/>
  <c r="I1527" i="2" s="1"/>
  <c r="AT1516" i="2"/>
  <c r="AX1516" i="2" s="1"/>
  <c r="AO1516" i="2"/>
  <c r="AP1516" i="2" s="1"/>
  <c r="AQ1516" i="2" s="1"/>
  <c r="AR1516" i="2" s="1"/>
  <c r="AS1516" i="2" s="1"/>
  <c r="AH1519" i="2"/>
  <c r="AI1519" i="2" s="1"/>
  <c r="M1525" i="2"/>
  <c r="N1525" i="2"/>
  <c r="AK1518" i="2"/>
  <c r="AJ1518" i="2"/>
  <c r="BA1518" i="2"/>
  <c r="AO1517" i="2"/>
  <c r="AP1517" i="2" s="1"/>
  <c r="AQ1517" i="2" s="1"/>
  <c r="AR1517" i="2" s="1"/>
  <c r="AS1517" i="2" s="1"/>
  <c r="AT1517" i="2"/>
  <c r="AX1517" i="2" s="1"/>
  <c r="G1598" i="1"/>
  <c r="K1597" i="1"/>
  <c r="J1597" i="1"/>
  <c r="H1597" i="1"/>
  <c r="I1597" i="1"/>
  <c r="AL1518" i="2" l="1"/>
  <c r="U1524" i="2"/>
  <c r="V1524" i="2" s="1"/>
  <c r="AA1521" i="2"/>
  <c r="U1523" i="2"/>
  <c r="V1523" i="2" s="1"/>
  <c r="W1523" i="2" s="1"/>
  <c r="J1527" i="2"/>
  <c r="K1527" i="2"/>
  <c r="AY1516" i="2"/>
  <c r="AU1516" i="2"/>
  <c r="AW1516" i="2" s="1"/>
  <c r="L1526" i="2"/>
  <c r="AY1517" i="2"/>
  <c r="AU1517" i="2"/>
  <c r="AW1517" i="2" s="1"/>
  <c r="AK1519" i="2"/>
  <c r="AJ1519" i="2"/>
  <c r="BA1519" i="2"/>
  <c r="AH1520" i="2"/>
  <c r="AI1520" i="2" s="1"/>
  <c r="AM1518" i="2"/>
  <c r="AZ1518" i="2"/>
  <c r="AN1518" i="2"/>
  <c r="O1525" i="2"/>
  <c r="P1525" i="2" s="1"/>
  <c r="Q1525" i="2" s="1"/>
  <c r="R1525" i="2" s="1"/>
  <c r="S1525" i="2" s="1"/>
  <c r="T1525" i="2"/>
  <c r="AG1521" i="2"/>
  <c r="AB1521" i="2"/>
  <c r="AC1521" i="2" s="1"/>
  <c r="AD1521" i="2" s="1"/>
  <c r="AE1521" i="2" s="1"/>
  <c r="AF1521" i="2" s="1"/>
  <c r="AH1521" i="2" s="1"/>
  <c r="AI1521" i="2" s="1"/>
  <c r="B1528" i="2"/>
  <c r="C1528" i="2" s="1"/>
  <c r="D1528" i="2" s="1"/>
  <c r="E1528" i="2" s="1"/>
  <c r="F1528" i="2" s="1"/>
  <c r="G1528" i="2" s="1"/>
  <c r="H1528" i="2" s="1"/>
  <c r="I1528" i="2" s="1"/>
  <c r="A1529" i="2"/>
  <c r="Y1522" i="2"/>
  <c r="W1524" i="2"/>
  <c r="X1524" i="2"/>
  <c r="I1598" i="1"/>
  <c r="H1598" i="1"/>
  <c r="G1599" i="1"/>
  <c r="J1598" i="1"/>
  <c r="K1598" i="1"/>
  <c r="X1523" i="2" l="1"/>
  <c r="U1525" i="2"/>
  <c r="V1525" i="2" s="1"/>
  <c r="W1525" i="2" s="1"/>
  <c r="L1527" i="2"/>
  <c r="J1528" i="2"/>
  <c r="K1528" i="2"/>
  <c r="X1525" i="2"/>
  <c r="AK1520" i="2"/>
  <c r="BA1520" i="2"/>
  <c r="AJ1520" i="2"/>
  <c r="M1527" i="2"/>
  <c r="N1527" i="2"/>
  <c r="Z1522" i="2"/>
  <c r="AA1522" i="2"/>
  <c r="A1530" i="2"/>
  <c r="B1529" i="2"/>
  <c r="C1529" i="2" s="1"/>
  <c r="D1529" i="2" s="1"/>
  <c r="E1529" i="2" s="1"/>
  <c r="F1529" i="2" s="1"/>
  <c r="G1529" i="2" s="1"/>
  <c r="H1529" i="2" s="1"/>
  <c r="I1529" i="2" s="1"/>
  <c r="AT1518" i="2"/>
  <c r="AX1518" i="2" s="1"/>
  <c r="AO1518" i="2"/>
  <c r="AP1518" i="2" s="1"/>
  <c r="AQ1518" i="2" s="1"/>
  <c r="AR1518" i="2" s="1"/>
  <c r="AS1518" i="2" s="1"/>
  <c r="Y1523" i="2"/>
  <c r="M1526" i="2"/>
  <c r="N1526" i="2"/>
  <c r="Y1524" i="2"/>
  <c r="AL1519" i="2"/>
  <c r="AK1521" i="2"/>
  <c r="AJ1521" i="2"/>
  <c r="BA1521" i="2"/>
  <c r="G1600" i="1"/>
  <c r="K1599" i="1"/>
  <c r="I1599" i="1"/>
  <c r="H1599" i="1"/>
  <c r="J1599" i="1"/>
  <c r="L1528" i="2" l="1"/>
  <c r="Y1525" i="2"/>
  <c r="AA1525" i="2" s="1"/>
  <c r="J1529" i="2"/>
  <c r="K1529" i="2"/>
  <c r="T1526" i="2"/>
  <c r="O1526" i="2"/>
  <c r="P1526" i="2" s="1"/>
  <c r="Q1526" i="2" s="1"/>
  <c r="R1526" i="2" s="1"/>
  <c r="S1526" i="2" s="1"/>
  <c r="A1531" i="2"/>
  <c r="B1530" i="2"/>
  <c r="C1530" i="2" s="1"/>
  <c r="D1530" i="2" s="1"/>
  <c r="E1530" i="2" s="1"/>
  <c r="F1530" i="2" s="1"/>
  <c r="G1530" i="2" s="1"/>
  <c r="H1530" i="2" s="1"/>
  <c r="I1530" i="2" s="1"/>
  <c r="M1528" i="2"/>
  <c r="N1528" i="2"/>
  <c r="AB1522" i="2"/>
  <c r="AC1522" i="2" s="1"/>
  <c r="AD1522" i="2" s="1"/>
  <c r="AE1522" i="2" s="1"/>
  <c r="AF1522" i="2" s="1"/>
  <c r="AG1522" i="2"/>
  <c r="AL1521" i="2"/>
  <c r="AY1518" i="2"/>
  <c r="AU1518" i="2"/>
  <c r="AW1518" i="2" s="1"/>
  <c r="Z1525" i="2"/>
  <c r="AL1520" i="2"/>
  <c r="Z1524" i="2"/>
  <c r="AA1524" i="2"/>
  <c r="AM1519" i="2"/>
  <c r="AZ1519" i="2"/>
  <c r="AN1519" i="2"/>
  <c r="Z1523" i="2"/>
  <c r="AA1523" i="2"/>
  <c r="T1527" i="2"/>
  <c r="O1527" i="2"/>
  <c r="P1527" i="2" s="1"/>
  <c r="Q1527" i="2" s="1"/>
  <c r="R1527" i="2" s="1"/>
  <c r="S1527" i="2" s="1"/>
  <c r="U1527" i="2" s="1"/>
  <c r="V1527" i="2" s="1"/>
  <c r="G1601" i="1"/>
  <c r="I1600" i="1"/>
  <c r="H1600" i="1"/>
  <c r="K1600" i="1"/>
  <c r="J1600" i="1"/>
  <c r="AH1522" i="2" l="1"/>
  <c r="AI1522" i="2" s="1"/>
  <c r="J1530" i="2"/>
  <c r="K1530" i="2"/>
  <c r="AK1522" i="2"/>
  <c r="AJ1522" i="2"/>
  <c r="BA1522" i="2"/>
  <c r="B1531" i="2"/>
  <c r="C1531" i="2" s="1"/>
  <c r="D1531" i="2" s="1"/>
  <c r="E1531" i="2" s="1"/>
  <c r="F1531" i="2" s="1"/>
  <c r="G1531" i="2" s="1"/>
  <c r="H1531" i="2" s="1"/>
  <c r="I1531" i="2" s="1"/>
  <c r="A1532" i="2"/>
  <c r="L1529" i="2"/>
  <c r="AB1523" i="2"/>
  <c r="AC1523" i="2" s="1"/>
  <c r="AD1523" i="2" s="1"/>
  <c r="AE1523" i="2" s="1"/>
  <c r="AF1523" i="2" s="1"/>
  <c r="AG1523" i="2"/>
  <c r="AB1525" i="2"/>
  <c r="AC1525" i="2" s="1"/>
  <c r="AD1525" i="2" s="1"/>
  <c r="AE1525" i="2" s="1"/>
  <c r="AF1525" i="2" s="1"/>
  <c r="AG1525" i="2"/>
  <c r="X1527" i="2"/>
  <c r="W1527" i="2"/>
  <c r="AT1519" i="2"/>
  <c r="AX1519" i="2" s="1"/>
  <c r="AO1519" i="2"/>
  <c r="AP1519" i="2" s="1"/>
  <c r="AQ1519" i="2" s="1"/>
  <c r="AR1519" i="2" s="1"/>
  <c r="AS1519" i="2" s="1"/>
  <c r="AM1521" i="2"/>
  <c r="AZ1521" i="2"/>
  <c r="AN1521" i="2"/>
  <c r="O1528" i="2"/>
  <c r="P1528" i="2" s="1"/>
  <c r="Q1528" i="2" s="1"/>
  <c r="R1528" i="2" s="1"/>
  <c r="S1528" i="2" s="1"/>
  <c r="U1528" i="2" s="1"/>
  <c r="V1528" i="2" s="1"/>
  <c r="T1528" i="2"/>
  <c r="AG1524" i="2"/>
  <c r="AB1524" i="2"/>
  <c r="AC1524" i="2" s="1"/>
  <c r="AD1524" i="2" s="1"/>
  <c r="AE1524" i="2" s="1"/>
  <c r="AF1524" i="2" s="1"/>
  <c r="AH1524" i="2" s="1"/>
  <c r="AI1524" i="2" s="1"/>
  <c r="AM1520" i="2"/>
  <c r="AZ1520" i="2"/>
  <c r="AN1520" i="2"/>
  <c r="U1526" i="2"/>
  <c r="V1526" i="2" s="1"/>
  <c r="I1601" i="1"/>
  <c r="H1601" i="1"/>
  <c r="J1601" i="1"/>
  <c r="G1602" i="1"/>
  <c r="K1601" i="1"/>
  <c r="AH1525" i="2" l="1"/>
  <c r="AI1525" i="2" s="1"/>
  <c r="AK1525" i="2" s="1"/>
  <c r="AL1522" i="2"/>
  <c r="AH1523" i="2"/>
  <c r="AI1523" i="2" s="1"/>
  <c r="L1530" i="2"/>
  <c r="J1531" i="2"/>
  <c r="K1531" i="2"/>
  <c r="W1526" i="2"/>
  <c r="X1526" i="2"/>
  <c r="AT1520" i="2"/>
  <c r="AX1520" i="2" s="1"/>
  <c r="AO1520" i="2"/>
  <c r="AP1520" i="2" s="1"/>
  <c r="AQ1520" i="2" s="1"/>
  <c r="AR1520" i="2" s="1"/>
  <c r="AS1520" i="2" s="1"/>
  <c r="M1530" i="2"/>
  <c r="N1530" i="2"/>
  <c r="Y1527" i="2"/>
  <c r="AK1524" i="2"/>
  <c r="BA1524" i="2"/>
  <c r="AJ1524" i="2"/>
  <c r="BA1525" i="2"/>
  <c r="X1528" i="2"/>
  <c r="W1528" i="2"/>
  <c r="AY1519" i="2"/>
  <c r="AU1519" i="2"/>
  <c r="AW1519" i="2" s="1"/>
  <c r="M1529" i="2"/>
  <c r="N1529" i="2"/>
  <c r="A1533" i="2"/>
  <c r="B1532" i="2"/>
  <c r="C1532" i="2" s="1"/>
  <c r="D1532" i="2" s="1"/>
  <c r="E1532" i="2" s="1"/>
  <c r="F1532" i="2" s="1"/>
  <c r="G1532" i="2" s="1"/>
  <c r="H1532" i="2" s="1"/>
  <c r="I1532" i="2" s="1"/>
  <c r="AO1521" i="2"/>
  <c r="AP1521" i="2" s="1"/>
  <c r="AQ1521" i="2" s="1"/>
  <c r="AR1521" i="2" s="1"/>
  <c r="AS1521" i="2" s="1"/>
  <c r="AT1521" i="2"/>
  <c r="AX1521" i="2" s="1"/>
  <c r="AJ1523" i="2"/>
  <c r="BA1523" i="2"/>
  <c r="AK1523" i="2"/>
  <c r="AZ1522" i="2"/>
  <c r="AM1522" i="2"/>
  <c r="AN1522" i="2"/>
  <c r="G1603" i="1"/>
  <c r="I1602" i="1"/>
  <c r="H1602" i="1"/>
  <c r="K1602" i="1"/>
  <c r="J1602" i="1"/>
  <c r="AJ1525" i="2" l="1"/>
  <c r="Y1526" i="2"/>
  <c r="Y1528" i="2"/>
  <c r="AY1521" i="2"/>
  <c r="AU1521" i="2"/>
  <c r="AW1521" i="2" s="1"/>
  <c r="AT1522" i="2"/>
  <c r="AX1522" i="2" s="1"/>
  <c r="AO1522" i="2"/>
  <c r="AP1522" i="2" s="1"/>
  <c r="AQ1522" i="2" s="1"/>
  <c r="AR1522" i="2" s="1"/>
  <c r="AS1522" i="2" s="1"/>
  <c r="Z1528" i="2"/>
  <c r="AA1528" i="2"/>
  <c r="Z1527" i="2"/>
  <c r="AA1527" i="2"/>
  <c r="AL1523" i="2"/>
  <c r="L1531" i="2"/>
  <c r="A1534" i="2"/>
  <c r="B1533" i="2"/>
  <c r="C1533" i="2" s="1"/>
  <c r="D1533" i="2" s="1"/>
  <c r="E1533" i="2" s="1"/>
  <c r="F1533" i="2" s="1"/>
  <c r="G1533" i="2" s="1"/>
  <c r="H1533" i="2" s="1"/>
  <c r="I1533" i="2" s="1"/>
  <c r="AY1520" i="2"/>
  <c r="AU1520" i="2"/>
  <c r="AW1520" i="2" s="1"/>
  <c r="J1532" i="2"/>
  <c r="K1532" i="2"/>
  <c r="O1530" i="2"/>
  <c r="P1530" i="2" s="1"/>
  <c r="Q1530" i="2" s="1"/>
  <c r="R1530" i="2" s="1"/>
  <c r="S1530" i="2" s="1"/>
  <c r="T1530" i="2"/>
  <c r="Z1526" i="2"/>
  <c r="AA1526" i="2"/>
  <c r="AL1525" i="2"/>
  <c r="O1529" i="2"/>
  <c r="P1529" i="2" s="1"/>
  <c r="Q1529" i="2" s="1"/>
  <c r="R1529" i="2" s="1"/>
  <c r="S1529" i="2" s="1"/>
  <c r="U1529" i="2" s="1"/>
  <c r="V1529" i="2" s="1"/>
  <c r="T1529" i="2"/>
  <c r="AL1524" i="2"/>
  <c r="G1604" i="1"/>
  <c r="I1603" i="1"/>
  <c r="J1603" i="1"/>
  <c r="K1603" i="1"/>
  <c r="H1603" i="1"/>
  <c r="U1530" i="2" l="1"/>
  <c r="V1530" i="2" s="1"/>
  <c r="L1532" i="2"/>
  <c r="K1533" i="2"/>
  <c r="J1533" i="2"/>
  <c r="L1533" i="2" s="1"/>
  <c r="X1529" i="2"/>
  <c r="W1529" i="2"/>
  <c r="AZ1523" i="2"/>
  <c r="AM1523" i="2"/>
  <c r="AN1523" i="2"/>
  <c r="AB1528" i="2"/>
  <c r="AC1528" i="2" s="1"/>
  <c r="AD1528" i="2" s="1"/>
  <c r="AE1528" i="2" s="1"/>
  <c r="AF1528" i="2" s="1"/>
  <c r="AG1528" i="2"/>
  <c r="AB1526" i="2"/>
  <c r="AC1526" i="2" s="1"/>
  <c r="AD1526" i="2" s="1"/>
  <c r="AE1526" i="2" s="1"/>
  <c r="AF1526" i="2" s="1"/>
  <c r="AG1526" i="2"/>
  <c r="M1532" i="2"/>
  <c r="N1532" i="2"/>
  <c r="M1531" i="2"/>
  <c r="N1531" i="2"/>
  <c r="AM1524" i="2"/>
  <c r="AZ1524" i="2"/>
  <c r="AN1524" i="2"/>
  <c r="A1535" i="2"/>
  <c r="B1534" i="2"/>
  <c r="C1534" i="2" s="1"/>
  <c r="D1534" i="2" s="1"/>
  <c r="E1534" i="2" s="1"/>
  <c r="F1534" i="2" s="1"/>
  <c r="G1534" i="2" s="1"/>
  <c r="H1534" i="2" s="1"/>
  <c r="I1534" i="2" s="1"/>
  <c r="AG1527" i="2"/>
  <c r="AB1527" i="2"/>
  <c r="AC1527" i="2" s="1"/>
  <c r="AD1527" i="2" s="1"/>
  <c r="AE1527" i="2" s="1"/>
  <c r="AF1527" i="2" s="1"/>
  <c r="AM1525" i="2"/>
  <c r="AZ1525" i="2"/>
  <c r="AN1525" i="2"/>
  <c r="W1530" i="2"/>
  <c r="X1530" i="2"/>
  <c r="AY1522" i="2"/>
  <c r="AU1522" i="2"/>
  <c r="AW1522" i="2" s="1"/>
  <c r="H1604" i="1"/>
  <c r="G1605" i="1"/>
  <c r="I1604" i="1"/>
  <c r="K1604" i="1"/>
  <c r="J1604" i="1"/>
  <c r="Y1529" i="2" l="1"/>
  <c r="AH1527" i="2"/>
  <c r="AI1527" i="2" s="1"/>
  <c r="AH1528" i="2"/>
  <c r="AI1528" i="2" s="1"/>
  <c r="Y1530" i="2"/>
  <c r="AH1526" i="2"/>
  <c r="AI1526" i="2" s="1"/>
  <c r="AJ1526" i="2" s="1"/>
  <c r="J1534" i="2"/>
  <c r="K1534" i="2"/>
  <c r="AO1524" i="2"/>
  <c r="AP1524" i="2" s="1"/>
  <c r="AQ1524" i="2" s="1"/>
  <c r="AR1524" i="2" s="1"/>
  <c r="AS1524" i="2" s="1"/>
  <c r="AT1524" i="2"/>
  <c r="AX1524" i="2" s="1"/>
  <c r="T1532" i="2"/>
  <c r="O1532" i="2"/>
  <c r="P1532" i="2" s="1"/>
  <c r="Q1532" i="2" s="1"/>
  <c r="R1532" i="2" s="1"/>
  <c r="S1532" i="2" s="1"/>
  <c r="BA1527" i="2"/>
  <c r="AK1527" i="2"/>
  <c r="AJ1527" i="2"/>
  <c r="BA1526" i="2"/>
  <c r="AK1526" i="2"/>
  <c r="AT1523" i="2"/>
  <c r="AX1523" i="2" s="1"/>
  <c r="AO1523" i="2"/>
  <c r="AP1523" i="2" s="1"/>
  <c r="AQ1523" i="2" s="1"/>
  <c r="AR1523" i="2" s="1"/>
  <c r="AS1523" i="2" s="1"/>
  <c r="M1533" i="2"/>
  <c r="N1533" i="2"/>
  <c r="Z1530" i="2"/>
  <c r="AA1530" i="2"/>
  <c r="T1531" i="2"/>
  <c r="O1531" i="2"/>
  <c r="P1531" i="2" s="1"/>
  <c r="Q1531" i="2" s="1"/>
  <c r="R1531" i="2" s="1"/>
  <c r="S1531" i="2" s="1"/>
  <c r="AT1525" i="2"/>
  <c r="AX1525" i="2" s="1"/>
  <c r="AO1525" i="2"/>
  <c r="AP1525" i="2" s="1"/>
  <c r="AQ1525" i="2" s="1"/>
  <c r="AR1525" i="2" s="1"/>
  <c r="AS1525" i="2" s="1"/>
  <c r="B1535" i="2"/>
  <c r="C1535" i="2" s="1"/>
  <c r="D1535" i="2" s="1"/>
  <c r="E1535" i="2" s="1"/>
  <c r="F1535" i="2" s="1"/>
  <c r="G1535" i="2" s="1"/>
  <c r="H1535" i="2" s="1"/>
  <c r="I1535" i="2" s="1"/>
  <c r="A1536" i="2"/>
  <c r="AJ1528" i="2"/>
  <c r="BA1528" i="2"/>
  <c r="AK1528" i="2"/>
  <c r="Z1529" i="2"/>
  <c r="AA1529" i="2"/>
  <c r="I1605" i="1"/>
  <c r="J1605" i="1"/>
  <c r="K1605" i="1"/>
  <c r="H1605" i="1"/>
  <c r="G1606" i="1"/>
  <c r="U1531" i="2" l="1"/>
  <c r="V1531" i="2" s="1"/>
  <c r="AL1527" i="2"/>
  <c r="L1534" i="2"/>
  <c r="N1534" i="2" s="1"/>
  <c r="AL1528" i="2"/>
  <c r="A1537" i="2"/>
  <c r="B1536" i="2"/>
  <c r="C1536" i="2" s="1"/>
  <c r="D1536" i="2" s="1"/>
  <c r="E1536" i="2" s="1"/>
  <c r="F1536" i="2" s="1"/>
  <c r="G1536" i="2" s="1"/>
  <c r="H1536" i="2" s="1"/>
  <c r="I1536" i="2" s="1"/>
  <c r="AG1530" i="2"/>
  <c r="AB1530" i="2"/>
  <c r="AC1530" i="2" s="1"/>
  <c r="AD1530" i="2" s="1"/>
  <c r="AE1530" i="2" s="1"/>
  <c r="AF1530" i="2" s="1"/>
  <c r="AZ1527" i="2"/>
  <c r="AM1527" i="2"/>
  <c r="AN1527" i="2"/>
  <c r="AY1525" i="2"/>
  <c r="AU1525" i="2"/>
  <c r="AW1525" i="2" s="1"/>
  <c r="AY1523" i="2"/>
  <c r="AU1523" i="2"/>
  <c r="AW1523" i="2" s="1"/>
  <c r="U1532" i="2"/>
  <c r="V1532" i="2" s="1"/>
  <c r="AB1529" i="2"/>
  <c r="AC1529" i="2" s="1"/>
  <c r="AD1529" i="2" s="1"/>
  <c r="AE1529" i="2" s="1"/>
  <c r="AF1529" i="2" s="1"/>
  <c r="AH1529" i="2" s="1"/>
  <c r="AI1529" i="2" s="1"/>
  <c r="AG1529" i="2"/>
  <c r="O1533" i="2"/>
  <c r="P1533" i="2" s="1"/>
  <c r="Q1533" i="2" s="1"/>
  <c r="R1533" i="2" s="1"/>
  <c r="S1533" i="2" s="1"/>
  <c r="T1533" i="2"/>
  <c r="AY1524" i="2"/>
  <c r="AU1524" i="2"/>
  <c r="AW1524" i="2" s="1"/>
  <c r="AZ1528" i="2"/>
  <c r="AM1528" i="2"/>
  <c r="AN1528" i="2"/>
  <c r="J1535" i="2"/>
  <c r="K1535" i="2"/>
  <c r="W1531" i="2"/>
  <c r="X1531" i="2"/>
  <c r="AL1526" i="2"/>
  <c r="J1606" i="1"/>
  <c r="I1606" i="1"/>
  <c r="H1606" i="1"/>
  <c r="G1607" i="1"/>
  <c r="K1606" i="1"/>
  <c r="M1534" i="2" l="1"/>
  <c r="O1534" i="2" s="1"/>
  <c r="P1534" i="2" s="1"/>
  <c r="Q1534" i="2" s="1"/>
  <c r="R1534" i="2" s="1"/>
  <c r="S1534" i="2" s="1"/>
  <c r="Y1531" i="2"/>
  <c r="L1535" i="2"/>
  <c r="K1536" i="2"/>
  <c r="J1536" i="2"/>
  <c r="AO1527" i="2"/>
  <c r="AP1527" i="2" s="1"/>
  <c r="AQ1527" i="2" s="1"/>
  <c r="AR1527" i="2" s="1"/>
  <c r="AS1527" i="2" s="1"/>
  <c r="AT1527" i="2"/>
  <c r="AX1527" i="2" s="1"/>
  <c r="BA1529" i="2"/>
  <c r="AJ1529" i="2"/>
  <c r="AK1529" i="2"/>
  <c r="Z1531" i="2"/>
  <c r="AA1531" i="2"/>
  <c r="M1535" i="2"/>
  <c r="N1535" i="2"/>
  <c r="W1532" i="2"/>
  <c r="X1532" i="2"/>
  <c r="AH1530" i="2"/>
  <c r="AI1530" i="2" s="1"/>
  <c r="AT1528" i="2"/>
  <c r="AX1528" i="2" s="1"/>
  <c r="AO1528" i="2"/>
  <c r="AP1528" i="2" s="1"/>
  <c r="AQ1528" i="2" s="1"/>
  <c r="AR1528" i="2" s="1"/>
  <c r="AS1528" i="2" s="1"/>
  <c r="A1538" i="2"/>
  <c r="B1537" i="2"/>
  <c r="C1537" i="2" s="1"/>
  <c r="D1537" i="2" s="1"/>
  <c r="E1537" i="2" s="1"/>
  <c r="F1537" i="2" s="1"/>
  <c r="G1537" i="2" s="1"/>
  <c r="H1537" i="2" s="1"/>
  <c r="I1537" i="2" s="1"/>
  <c r="AM1526" i="2"/>
  <c r="AZ1526" i="2"/>
  <c r="AN1526" i="2"/>
  <c r="U1533" i="2"/>
  <c r="V1533" i="2" s="1"/>
  <c r="G1608" i="1"/>
  <c r="I1607" i="1"/>
  <c r="H1607" i="1"/>
  <c r="J1607" i="1"/>
  <c r="K1607" i="1"/>
  <c r="T1534" i="2" l="1"/>
  <c r="K1537" i="2"/>
  <c r="J1537" i="2"/>
  <c r="AO1526" i="2"/>
  <c r="AP1526" i="2" s="1"/>
  <c r="AQ1526" i="2" s="1"/>
  <c r="AR1526" i="2" s="1"/>
  <c r="AS1526" i="2" s="1"/>
  <c r="AT1526" i="2"/>
  <c r="AX1526" i="2" s="1"/>
  <c r="BA1530" i="2"/>
  <c r="AK1530" i="2"/>
  <c r="AJ1530" i="2"/>
  <c r="O1535" i="2"/>
  <c r="P1535" i="2" s="1"/>
  <c r="Q1535" i="2" s="1"/>
  <c r="R1535" i="2" s="1"/>
  <c r="S1535" i="2" s="1"/>
  <c r="T1535" i="2"/>
  <c r="U1534" i="2"/>
  <c r="V1534" i="2" s="1"/>
  <c r="AL1529" i="2"/>
  <c r="L1536" i="2"/>
  <c r="B1538" i="2"/>
  <c r="C1538" i="2" s="1"/>
  <c r="D1538" i="2" s="1"/>
  <c r="E1538" i="2" s="1"/>
  <c r="F1538" i="2" s="1"/>
  <c r="G1538" i="2" s="1"/>
  <c r="H1538" i="2" s="1"/>
  <c r="I1538" i="2" s="1"/>
  <c r="A1539" i="2"/>
  <c r="W1533" i="2"/>
  <c r="X1533" i="2"/>
  <c r="AY1527" i="2"/>
  <c r="AU1527" i="2"/>
  <c r="AW1527" i="2" s="1"/>
  <c r="AY1528" i="2"/>
  <c r="AU1528" i="2"/>
  <c r="AW1528" i="2" s="1"/>
  <c r="AG1531" i="2"/>
  <c r="AB1531" i="2"/>
  <c r="AC1531" i="2" s="1"/>
  <c r="AD1531" i="2" s="1"/>
  <c r="AE1531" i="2" s="1"/>
  <c r="AF1531" i="2" s="1"/>
  <c r="AH1531" i="2" s="1"/>
  <c r="AI1531" i="2" s="1"/>
  <c r="Y1532" i="2"/>
  <c r="J1608" i="1"/>
  <c r="H1608" i="1"/>
  <c r="G1609" i="1"/>
  <c r="K1608" i="1"/>
  <c r="I1608" i="1"/>
  <c r="AL1530" i="2" l="1"/>
  <c r="Y1533" i="2"/>
  <c r="J1538" i="2"/>
  <c r="K1538" i="2"/>
  <c r="Z1532" i="2"/>
  <c r="AA1532" i="2"/>
  <c r="Z1533" i="2"/>
  <c r="AA1533" i="2"/>
  <c r="B1539" i="2"/>
  <c r="C1539" i="2" s="1"/>
  <c r="D1539" i="2" s="1"/>
  <c r="E1539" i="2" s="1"/>
  <c r="F1539" i="2" s="1"/>
  <c r="G1539" i="2" s="1"/>
  <c r="H1539" i="2" s="1"/>
  <c r="I1539" i="2" s="1"/>
  <c r="A1540" i="2"/>
  <c r="X1534" i="2"/>
  <c r="W1534" i="2"/>
  <c r="L1537" i="2"/>
  <c r="AM1529" i="2"/>
  <c r="AZ1529" i="2"/>
  <c r="AN1529" i="2"/>
  <c r="AZ1530" i="2"/>
  <c r="AM1530" i="2"/>
  <c r="AN1530" i="2"/>
  <c r="AY1526" i="2"/>
  <c r="AU1526" i="2"/>
  <c r="AW1526" i="2" s="1"/>
  <c r="BA1531" i="2"/>
  <c r="AJ1531" i="2"/>
  <c r="AK1531" i="2"/>
  <c r="M1536" i="2"/>
  <c r="N1536" i="2"/>
  <c r="U1535" i="2"/>
  <c r="V1535" i="2" s="1"/>
  <c r="K1609" i="1"/>
  <c r="H1609" i="1"/>
  <c r="I1609" i="1"/>
  <c r="G1610" i="1"/>
  <c r="J1609" i="1"/>
  <c r="Y1534" i="2" l="1"/>
  <c r="L1538" i="2"/>
  <c r="M1538" i="2" s="1"/>
  <c r="T1536" i="2"/>
  <c r="O1536" i="2"/>
  <c r="P1536" i="2" s="1"/>
  <c r="Q1536" i="2" s="1"/>
  <c r="R1536" i="2" s="1"/>
  <c r="S1536" i="2" s="1"/>
  <c r="U1536" i="2" s="1"/>
  <c r="V1536" i="2" s="1"/>
  <c r="M1537" i="2"/>
  <c r="N1537" i="2"/>
  <c r="J1539" i="2"/>
  <c r="K1539" i="2"/>
  <c r="AO1530" i="2"/>
  <c r="AP1530" i="2" s="1"/>
  <c r="AQ1530" i="2" s="1"/>
  <c r="AR1530" i="2" s="1"/>
  <c r="AS1530" i="2" s="1"/>
  <c r="AT1530" i="2"/>
  <c r="AX1530" i="2" s="1"/>
  <c r="AT1529" i="2"/>
  <c r="AX1529" i="2" s="1"/>
  <c r="AO1529" i="2"/>
  <c r="AP1529" i="2" s="1"/>
  <c r="AQ1529" i="2" s="1"/>
  <c r="AR1529" i="2" s="1"/>
  <c r="AS1529" i="2" s="1"/>
  <c r="AG1532" i="2"/>
  <c r="AB1532" i="2"/>
  <c r="AC1532" i="2" s="1"/>
  <c r="AD1532" i="2" s="1"/>
  <c r="AE1532" i="2" s="1"/>
  <c r="AF1532" i="2" s="1"/>
  <c r="Z1534" i="2"/>
  <c r="AA1534" i="2"/>
  <c r="AB1533" i="2"/>
  <c r="AC1533" i="2" s="1"/>
  <c r="AD1533" i="2" s="1"/>
  <c r="AE1533" i="2" s="1"/>
  <c r="AF1533" i="2" s="1"/>
  <c r="AH1533" i="2" s="1"/>
  <c r="AI1533" i="2" s="1"/>
  <c r="AG1533" i="2"/>
  <c r="W1535" i="2"/>
  <c r="X1535" i="2"/>
  <c r="B1540" i="2"/>
  <c r="C1540" i="2" s="1"/>
  <c r="D1540" i="2" s="1"/>
  <c r="E1540" i="2" s="1"/>
  <c r="F1540" i="2" s="1"/>
  <c r="G1540" i="2" s="1"/>
  <c r="H1540" i="2" s="1"/>
  <c r="I1540" i="2" s="1"/>
  <c r="A1541" i="2"/>
  <c r="AL1531" i="2"/>
  <c r="G1611" i="1"/>
  <c r="K1610" i="1"/>
  <c r="J1610" i="1"/>
  <c r="H1610" i="1"/>
  <c r="I1610" i="1"/>
  <c r="N1538" i="2" l="1"/>
  <c r="J1540" i="2"/>
  <c r="K1540" i="2"/>
  <c r="BA1533" i="2"/>
  <c r="AJ1533" i="2"/>
  <c r="AK1533" i="2"/>
  <c r="O1538" i="2"/>
  <c r="P1538" i="2" s="1"/>
  <c r="Q1538" i="2" s="1"/>
  <c r="R1538" i="2" s="1"/>
  <c r="S1538" i="2" s="1"/>
  <c r="U1538" i="2" s="1"/>
  <c r="V1538" i="2" s="1"/>
  <c r="T1538" i="2"/>
  <c r="AM1531" i="2"/>
  <c r="AZ1531" i="2"/>
  <c r="AN1531" i="2"/>
  <c r="A1542" i="2"/>
  <c r="B1541" i="2"/>
  <c r="C1541" i="2" s="1"/>
  <c r="D1541" i="2" s="1"/>
  <c r="E1541" i="2" s="1"/>
  <c r="F1541" i="2" s="1"/>
  <c r="G1541" i="2" s="1"/>
  <c r="H1541" i="2" s="1"/>
  <c r="I1541" i="2" s="1"/>
  <c r="AH1532" i="2"/>
  <c r="AI1532" i="2" s="1"/>
  <c r="AY1530" i="2"/>
  <c r="AU1530" i="2"/>
  <c r="AW1530" i="2" s="1"/>
  <c r="O1537" i="2"/>
  <c r="P1537" i="2" s="1"/>
  <c r="Q1537" i="2" s="1"/>
  <c r="R1537" i="2" s="1"/>
  <c r="S1537" i="2" s="1"/>
  <c r="T1537" i="2"/>
  <c r="AB1534" i="2"/>
  <c r="AC1534" i="2" s="1"/>
  <c r="AD1534" i="2" s="1"/>
  <c r="AE1534" i="2" s="1"/>
  <c r="AF1534" i="2" s="1"/>
  <c r="AH1534" i="2" s="1"/>
  <c r="AI1534" i="2" s="1"/>
  <c r="AG1534" i="2"/>
  <c r="Y1535" i="2"/>
  <c r="L1539" i="2"/>
  <c r="AY1529" i="2"/>
  <c r="AU1529" i="2"/>
  <c r="AW1529" i="2" s="1"/>
  <c r="X1536" i="2"/>
  <c r="W1536" i="2"/>
  <c r="I1611" i="1"/>
  <c r="K1611" i="1"/>
  <c r="H1611" i="1"/>
  <c r="J1611" i="1"/>
  <c r="G1612" i="1"/>
  <c r="L1540" i="2" l="1"/>
  <c r="Y1536" i="2"/>
  <c r="Z1536" i="2" s="1"/>
  <c r="J1541" i="2"/>
  <c r="K1541" i="2"/>
  <c r="M1540" i="2"/>
  <c r="N1540" i="2"/>
  <c r="AK1534" i="2"/>
  <c r="BA1534" i="2"/>
  <c r="AJ1534" i="2"/>
  <c r="X1538" i="2"/>
  <c r="W1538" i="2"/>
  <c r="Z1535" i="2"/>
  <c r="AA1535" i="2"/>
  <c r="B1542" i="2"/>
  <c r="C1542" i="2" s="1"/>
  <c r="D1542" i="2" s="1"/>
  <c r="E1542" i="2" s="1"/>
  <c r="F1542" i="2" s="1"/>
  <c r="G1542" i="2" s="1"/>
  <c r="H1542" i="2" s="1"/>
  <c r="I1542" i="2" s="1"/>
  <c r="A1543" i="2"/>
  <c r="U1537" i="2"/>
  <c r="V1537" i="2" s="1"/>
  <c r="M1539" i="2"/>
  <c r="N1539" i="2"/>
  <c r="AJ1532" i="2"/>
  <c r="BA1532" i="2"/>
  <c r="AK1532" i="2"/>
  <c r="AT1531" i="2"/>
  <c r="AX1531" i="2" s="1"/>
  <c r="AO1531" i="2"/>
  <c r="AP1531" i="2" s="1"/>
  <c r="AQ1531" i="2" s="1"/>
  <c r="AR1531" i="2" s="1"/>
  <c r="AS1531" i="2" s="1"/>
  <c r="AL1533" i="2"/>
  <c r="I1612" i="1"/>
  <c r="G1613" i="1"/>
  <c r="K1612" i="1"/>
  <c r="J1612" i="1"/>
  <c r="H1612" i="1"/>
  <c r="AA1536" i="2" l="1"/>
  <c r="Y1538" i="2"/>
  <c r="L1541" i="2"/>
  <c r="K1542" i="2"/>
  <c r="J1542" i="2"/>
  <c r="W1537" i="2"/>
  <c r="X1537" i="2"/>
  <c r="B1543" i="2"/>
  <c r="C1543" i="2" s="1"/>
  <c r="D1543" i="2" s="1"/>
  <c r="E1543" i="2" s="1"/>
  <c r="F1543" i="2" s="1"/>
  <c r="G1543" i="2" s="1"/>
  <c r="H1543" i="2" s="1"/>
  <c r="I1543" i="2" s="1"/>
  <c r="A1544" i="2"/>
  <c r="Z1538" i="2"/>
  <c r="AA1538" i="2"/>
  <c r="M1541" i="2"/>
  <c r="N1541" i="2"/>
  <c r="AY1531" i="2"/>
  <c r="AU1531" i="2"/>
  <c r="AW1531" i="2" s="1"/>
  <c r="AG1536" i="2"/>
  <c r="AB1536" i="2"/>
  <c r="AC1536" i="2" s="1"/>
  <c r="AD1536" i="2" s="1"/>
  <c r="AE1536" i="2" s="1"/>
  <c r="AF1536" i="2" s="1"/>
  <c r="AB1535" i="2"/>
  <c r="AC1535" i="2" s="1"/>
  <c r="AD1535" i="2" s="1"/>
  <c r="AE1535" i="2" s="1"/>
  <c r="AF1535" i="2" s="1"/>
  <c r="AG1535" i="2"/>
  <c r="AL1532" i="2"/>
  <c r="AM1533" i="2"/>
  <c r="AZ1533" i="2"/>
  <c r="AN1533" i="2"/>
  <c r="O1540" i="2"/>
  <c r="P1540" i="2" s="1"/>
  <c r="Q1540" i="2" s="1"/>
  <c r="R1540" i="2" s="1"/>
  <c r="S1540" i="2" s="1"/>
  <c r="T1540" i="2"/>
  <c r="AL1534" i="2"/>
  <c r="O1539" i="2"/>
  <c r="P1539" i="2" s="1"/>
  <c r="Q1539" i="2" s="1"/>
  <c r="R1539" i="2" s="1"/>
  <c r="S1539" i="2" s="1"/>
  <c r="T1539" i="2"/>
  <c r="G1614" i="1"/>
  <c r="K1613" i="1"/>
  <c r="J1613" i="1"/>
  <c r="H1613" i="1"/>
  <c r="I1613" i="1"/>
  <c r="L1542" i="2" l="1"/>
  <c r="AH1535" i="2"/>
  <c r="AI1535" i="2" s="1"/>
  <c r="Y1537" i="2"/>
  <c r="AH1536" i="2"/>
  <c r="AI1536" i="2" s="1"/>
  <c r="BA1536" i="2" s="1"/>
  <c r="J1543" i="2"/>
  <c r="K1543" i="2"/>
  <c r="AZ1532" i="2"/>
  <c r="AM1532" i="2"/>
  <c r="AN1532" i="2"/>
  <c r="T1541" i="2"/>
  <c r="O1541" i="2"/>
  <c r="P1541" i="2" s="1"/>
  <c r="Q1541" i="2" s="1"/>
  <c r="R1541" i="2" s="1"/>
  <c r="S1541" i="2" s="1"/>
  <c r="U1541" i="2" s="1"/>
  <c r="V1541" i="2" s="1"/>
  <c r="U1540" i="2"/>
  <c r="V1540" i="2" s="1"/>
  <c r="AT1533" i="2"/>
  <c r="AX1533" i="2" s="1"/>
  <c r="AO1533" i="2"/>
  <c r="AP1533" i="2" s="1"/>
  <c r="AQ1533" i="2" s="1"/>
  <c r="AR1533" i="2" s="1"/>
  <c r="AS1533" i="2" s="1"/>
  <c r="AJ1536" i="2"/>
  <c r="AK1536" i="2"/>
  <c r="M1542" i="2"/>
  <c r="N1542" i="2"/>
  <c r="AM1534" i="2"/>
  <c r="AZ1534" i="2"/>
  <c r="AN1534" i="2"/>
  <c r="AK1535" i="2"/>
  <c r="BA1535" i="2"/>
  <c r="AJ1535" i="2"/>
  <c r="AG1538" i="2"/>
  <c r="AB1538" i="2"/>
  <c r="AC1538" i="2" s="1"/>
  <c r="AD1538" i="2" s="1"/>
  <c r="AE1538" i="2" s="1"/>
  <c r="AF1538" i="2" s="1"/>
  <c r="AH1538" i="2" s="1"/>
  <c r="AI1538" i="2" s="1"/>
  <c r="A1545" i="2"/>
  <c r="B1544" i="2"/>
  <c r="C1544" i="2" s="1"/>
  <c r="D1544" i="2" s="1"/>
  <c r="E1544" i="2" s="1"/>
  <c r="F1544" i="2" s="1"/>
  <c r="G1544" i="2" s="1"/>
  <c r="H1544" i="2" s="1"/>
  <c r="I1544" i="2" s="1"/>
  <c r="Z1537" i="2"/>
  <c r="AA1537" i="2"/>
  <c r="U1539" i="2"/>
  <c r="V1539" i="2" s="1"/>
  <c r="I1614" i="1"/>
  <c r="K1614" i="1"/>
  <c r="H1614" i="1"/>
  <c r="G1615" i="1"/>
  <c r="J1614" i="1"/>
  <c r="AL1536" i="2" l="1"/>
  <c r="L1543" i="2"/>
  <c r="K1544" i="2"/>
  <c r="J1544" i="2"/>
  <c r="AB1537" i="2"/>
  <c r="AC1537" i="2" s="1"/>
  <c r="AD1537" i="2" s="1"/>
  <c r="AE1537" i="2" s="1"/>
  <c r="AF1537" i="2" s="1"/>
  <c r="AG1537" i="2"/>
  <c r="M1543" i="2"/>
  <c r="N1543" i="2"/>
  <c r="AL1535" i="2"/>
  <c r="T1542" i="2"/>
  <c r="O1542" i="2"/>
  <c r="P1542" i="2" s="1"/>
  <c r="Q1542" i="2" s="1"/>
  <c r="R1542" i="2" s="1"/>
  <c r="S1542" i="2" s="1"/>
  <c r="U1542" i="2" s="1"/>
  <c r="V1542" i="2" s="1"/>
  <c r="AY1533" i="2"/>
  <c r="AU1533" i="2"/>
  <c r="AW1533" i="2" s="1"/>
  <c r="BA1538" i="2"/>
  <c r="AJ1538" i="2"/>
  <c r="AK1538" i="2"/>
  <c r="AZ1536" i="2"/>
  <c r="AM1536" i="2"/>
  <c r="AN1536" i="2"/>
  <c r="X1541" i="2"/>
  <c r="W1541" i="2"/>
  <c r="W1539" i="2"/>
  <c r="X1539" i="2"/>
  <c r="B1545" i="2"/>
  <c r="C1545" i="2" s="1"/>
  <c r="D1545" i="2" s="1"/>
  <c r="E1545" i="2" s="1"/>
  <c r="F1545" i="2" s="1"/>
  <c r="G1545" i="2" s="1"/>
  <c r="H1545" i="2" s="1"/>
  <c r="I1545" i="2" s="1"/>
  <c r="A1546" i="2"/>
  <c r="AO1534" i="2"/>
  <c r="AP1534" i="2" s="1"/>
  <c r="AQ1534" i="2" s="1"/>
  <c r="AR1534" i="2" s="1"/>
  <c r="AS1534" i="2" s="1"/>
  <c r="AT1534" i="2"/>
  <c r="AX1534" i="2" s="1"/>
  <c r="X1540" i="2"/>
  <c r="W1540" i="2"/>
  <c r="AO1532" i="2"/>
  <c r="AP1532" i="2" s="1"/>
  <c r="AQ1532" i="2" s="1"/>
  <c r="AR1532" i="2" s="1"/>
  <c r="AS1532" i="2" s="1"/>
  <c r="AT1532" i="2"/>
  <c r="AX1532" i="2" s="1"/>
  <c r="J1615" i="1"/>
  <c r="G1616" i="1"/>
  <c r="I1615" i="1"/>
  <c r="H1615" i="1"/>
  <c r="K1615" i="1"/>
  <c r="Y1540" i="2" l="1"/>
  <c r="AH1537" i="2"/>
  <c r="AI1537" i="2" s="1"/>
  <c r="L1544" i="2"/>
  <c r="M1544" i="2" s="1"/>
  <c r="Y1541" i="2"/>
  <c r="Z1541" i="2" s="1"/>
  <c r="AL1538" i="2"/>
  <c r="J1545" i="2"/>
  <c r="K1545" i="2"/>
  <c r="AM1538" i="2"/>
  <c r="AZ1538" i="2"/>
  <c r="AN1538" i="2"/>
  <c r="W1542" i="2"/>
  <c r="X1542" i="2"/>
  <c r="O1543" i="2"/>
  <c r="P1543" i="2" s="1"/>
  <c r="Q1543" i="2" s="1"/>
  <c r="R1543" i="2" s="1"/>
  <c r="S1543" i="2" s="1"/>
  <c r="T1543" i="2"/>
  <c r="Z1540" i="2"/>
  <c r="AA1540" i="2"/>
  <c r="AY1532" i="2"/>
  <c r="AU1532" i="2"/>
  <c r="AW1532" i="2" s="1"/>
  <c r="AZ1535" i="2"/>
  <c r="AM1535" i="2"/>
  <c r="AN1535" i="2"/>
  <c r="AK1537" i="2"/>
  <c r="AJ1537" i="2"/>
  <c r="BA1537" i="2"/>
  <c r="AY1534" i="2"/>
  <c r="AU1534" i="2"/>
  <c r="AW1534" i="2" s="1"/>
  <c r="A1547" i="2"/>
  <c r="B1546" i="2"/>
  <c r="C1546" i="2" s="1"/>
  <c r="D1546" i="2" s="1"/>
  <c r="E1546" i="2" s="1"/>
  <c r="F1546" i="2" s="1"/>
  <c r="G1546" i="2" s="1"/>
  <c r="H1546" i="2" s="1"/>
  <c r="I1546" i="2" s="1"/>
  <c r="AO1536" i="2"/>
  <c r="AP1536" i="2" s="1"/>
  <c r="AQ1536" i="2" s="1"/>
  <c r="AR1536" i="2" s="1"/>
  <c r="AS1536" i="2" s="1"/>
  <c r="AT1536" i="2"/>
  <c r="AX1536" i="2" s="1"/>
  <c r="Y1539" i="2"/>
  <c r="I1616" i="1"/>
  <c r="K1616" i="1"/>
  <c r="G1617" i="1"/>
  <c r="J1616" i="1"/>
  <c r="H1616" i="1"/>
  <c r="AA1541" i="2" l="1"/>
  <c r="N1544" i="2"/>
  <c r="Y1542" i="2"/>
  <c r="AA1542" i="2" s="1"/>
  <c r="AL1537" i="2"/>
  <c r="AM1537" i="2" s="1"/>
  <c r="L1545" i="2"/>
  <c r="K1546" i="2"/>
  <c r="J1546" i="2"/>
  <c r="Z1539" i="2"/>
  <c r="AA1539" i="2"/>
  <c r="M1545" i="2"/>
  <c r="N1545" i="2"/>
  <c r="B1547" i="2"/>
  <c r="C1547" i="2" s="1"/>
  <c r="D1547" i="2" s="1"/>
  <c r="E1547" i="2" s="1"/>
  <c r="F1547" i="2" s="1"/>
  <c r="G1547" i="2" s="1"/>
  <c r="H1547" i="2" s="1"/>
  <c r="I1547" i="2" s="1"/>
  <c r="A1548" i="2"/>
  <c r="AB1540" i="2"/>
  <c r="AC1540" i="2" s="1"/>
  <c r="AD1540" i="2" s="1"/>
  <c r="AE1540" i="2" s="1"/>
  <c r="AF1540" i="2" s="1"/>
  <c r="AG1540" i="2"/>
  <c r="Z1542" i="2"/>
  <c r="AY1536" i="2"/>
  <c r="AU1536" i="2"/>
  <c r="AW1536" i="2" s="1"/>
  <c r="AT1535" i="2"/>
  <c r="AX1535" i="2" s="1"/>
  <c r="AO1535" i="2"/>
  <c r="AP1535" i="2" s="1"/>
  <c r="AQ1535" i="2" s="1"/>
  <c r="AR1535" i="2" s="1"/>
  <c r="AS1535" i="2" s="1"/>
  <c r="AT1538" i="2"/>
  <c r="AX1538" i="2" s="1"/>
  <c r="AO1538" i="2"/>
  <c r="AP1538" i="2" s="1"/>
  <c r="AQ1538" i="2" s="1"/>
  <c r="AR1538" i="2" s="1"/>
  <c r="AS1538" i="2" s="1"/>
  <c r="AG1541" i="2"/>
  <c r="AB1541" i="2"/>
  <c r="AC1541" i="2" s="1"/>
  <c r="AD1541" i="2" s="1"/>
  <c r="AE1541" i="2" s="1"/>
  <c r="AF1541" i="2" s="1"/>
  <c r="AH1541" i="2" s="1"/>
  <c r="AI1541" i="2" s="1"/>
  <c r="O1544" i="2"/>
  <c r="P1544" i="2" s="1"/>
  <c r="Q1544" i="2" s="1"/>
  <c r="R1544" i="2" s="1"/>
  <c r="S1544" i="2" s="1"/>
  <c r="U1544" i="2" s="1"/>
  <c r="V1544" i="2" s="1"/>
  <c r="T1544" i="2"/>
  <c r="U1543" i="2"/>
  <c r="V1543" i="2" s="1"/>
  <c r="H1617" i="1"/>
  <c r="I1617" i="1"/>
  <c r="K1617" i="1"/>
  <c r="J1617" i="1"/>
  <c r="G1618" i="1"/>
  <c r="AH1540" i="2" l="1"/>
  <c r="AI1540" i="2" s="1"/>
  <c r="AZ1537" i="2"/>
  <c r="AN1537" i="2"/>
  <c r="AT1537" i="2" s="1"/>
  <c r="AX1537" i="2" s="1"/>
  <c r="K1547" i="2"/>
  <c r="J1547" i="2"/>
  <c r="W1543" i="2"/>
  <c r="X1543" i="2"/>
  <c r="AB1542" i="2"/>
  <c r="AC1542" i="2" s="1"/>
  <c r="AD1542" i="2" s="1"/>
  <c r="AE1542" i="2" s="1"/>
  <c r="AF1542" i="2" s="1"/>
  <c r="AG1542" i="2"/>
  <c r="A1549" i="2"/>
  <c r="B1548" i="2"/>
  <c r="C1548" i="2" s="1"/>
  <c r="D1548" i="2" s="1"/>
  <c r="E1548" i="2" s="1"/>
  <c r="F1548" i="2" s="1"/>
  <c r="G1548" i="2" s="1"/>
  <c r="H1548" i="2" s="1"/>
  <c r="I1548" i="2" s="1"/>
  <c r="T1545" i="2"/>
  <c r="O1545" i="2"/>
  <c r="P1545" i="2" s="1"/>
  <c r="Q1545" i="2" s="1"/>
  <c r="R1545" i="2" s="1"/>
  <c r="S1545" i="2" s="1"/>
  <c r="AJ1541" i="2"/>
  <c r="BA1541" i="2"/>
  <c r="AK1541" i="2"/>
  <c r="AY1535" i="2"/>
  <c r="AU1535" i="2"/>
  <c r="AW1535" i="2" s="1"/>
  <c r="L1546" i="2"/>
  <c r="X1544" i="2"/>
  <c r="W1544" i="2"/>
  <c r="AK1540" i="2"/>
  <c r="AJ1540" i="2"/>
  <c r="BA1540" i="2"/>
  <c r="AG1539" i="2"/>
  <c r="AB1539" i="2"/>
  <c r="AC1539" i="2" s="1"/>
  <c r="AD1539" i="2" s="1"/>
  <c r="AE1539" i="2" s="1"/>
  <c r="AF1539" i="2" s="1"/>
  <c r="AY1538" i="2"/>
  <c r="AU1538" i="2"/>
  <c r="AW1538" i="2" s="1"/>
  <c r="G1619" i="1"/>
  <c r="I1618" i="1"/>
  <c r="K1618" i="1"/>
  <c r="J1618" i="1"/>
  <c r="H1618" i="1"/>
  <c r="AO1537" i="2" l="1"/>
  <c r="AP1537" i="2" s="1"/>
  <c r="AQ1537" i="2" s="1"/>
  <c r="AR1537" i="2" s="1"/>
  <c r="AS1537" i="2" s="1"/>
  <c r="AH1542" i="2"/>
  <c r="AI1542" i="2" s="1"/>
  <c r="L1547" i="2"/>
  <c r="Y1543" i="2"/>
  <c r="AA1543" i="2" s="1"/>
  <c r="K1548" i="2"/>
  <c r="J1548" i="2"/>
  <c r="AJ1542" i="2"/>
  <c r="BA1542" i="2"/>
  <c r="AK1542" i="2"/>
  <c r="M1547" i="2"/>
  <c r="N1547" i="2"/>
  <c r="Y1544" i="2"/>
  <c r="U1545" i="2"/>
  <c r="V1545" i="2" s="1"/>
  <c r="B1549" i="2"/>
  <c r="C1549" i="2" s="1"/>
  <c r="D1549" i="2" s="1"/>
  <c r="E1549" i="2" s="1"/>
  <c r="F1549" i="2" s="1"/>
  <c r="G1549" i="2" s="1"/>
  <c r="H1549" i="2" s="1"/>
  <c r="I1549" i="2" s="1"/>
  <c r="A1550" i="2"/>
  <c r="Z1543" i="2"/>
  <c r="AH1539" i="2"/>
  <c r="AI1539" i="2" s="1"/>
  <c r="AL1541" i="2"/>
  <c r="AY1537" i="2"/>
  <c r="AU1537" i="2"/>
  <c r="AW1537" i="2" s="1"/>
  <c r="M1546" i="2"/>
  <c r="N1546" i="2"/>
  <c r="AL1540" i="2"/>
  <c r="J1619" i="1"/>
  <c r="G1620" i="1"/>
  <c r="I1619" i="1"/>
  <c r="H1619" i="1"/>
  <c r="K1619" i="1"/>
  <c r="L1548" i="2" l="1"/>
  <c r="K1549" i="2"/>
  <c r="J1549" i="2"/>
  <c r="W1545" i="2"/>
  <c r="X1545" i="2"/>
  <c r="T1547" i="2"/>
  <c r="O1547" i="2"/>
  <c r="P1547" i="2" s="1"/>
  <c r="Q1547" i="2" s="1"/>
  <c r="R1547" i="2" s="1"/>
  <c r="S1547" i="2" s="1"/>
  <c r="U1547" i="2" s="1"/>
  <c r="V1547" i="2" s="1"/>
  <c r="M1548" i="2"/>
  <c r="N1548" i="2"/>
  <c r="T1546" i="2"/>
  <c r="O1546" i="2"/>
  <c r="P1546" i="2" s="1"/>
  <c r="Q1546" i="2" s="1"/>
  <c r="R1546" i="2" s="1"/>
  <c r="S1546" i="2" s="1"/>
  <c r="U1546" i="2" s="1"/>
  <c r="V1546" i="2" s="1"/>
  <c r="AM1541" i="2"/>
  <c r="AZ1541" i="2"/>
  <c r="AN1541" i="2"/>
  <c r="AL1542" i="2"/>
  <c r="AJ1539" i="2"/>
  <c r="AL1539" i="2" s="1"/>
  <c r="BA1539" i="2"/>
  <c r="AK1539" i="2"/>
  <c r="AZ1540" i="2"/>
  <c r="AM1540" i="2"/>
  <c r="AN1540" i="2"/>
  <c r="AG1543" i="2"/>
  <c r="AB1543" i="2"/>
  <c r="AC1543" i="2" s="1"/>
  <c r="AD1543" i="2" s="1"/>
  <c r="AE1543" i="2" s="1"/>
  <c r="AF1543" i="2" s="1"/>
  <c r="AH1543" i="2" s="1"/>
  <c r="AI1543" i="2" s="1"/>
  <c r="A1551" i="2"/>
  <c r="B1550" i="2"/>
  <c r="C1550" i="2" s="1"/>
  <c r="D1550" i="2" s="1"/>
  <c r="E1550" i="2" s="1"/>
  <c r="F1550" i="2" s="1"/>
  <c r="G1550" i="2" s="1"/>
  <c r="H1550" i="2" s="1"/>
  <c r="I1550" i="2" s="1"/>
  <c r="Z1544" i="2"/>
  <c r="AA1544" i="2"/>
  <c r="G1621" i="1"/>
  <c r="J1620" i="1"/>
  <c r="H1620" i="1"/>
  <c r="K1620" i="1"/>
  <c r="I1620" i="1"/>
  <c r="L1549" i="2" l="1"/>
  <c r="Y1545" i="2"/>
  <c r="X1546" i="2"/>
  <c r="W1546" i="2"/>
  <c r="BA1543" i="2"/>
  <c r="AK1543" i="2"/>
  <c r="AJ1543" i="2"/>
  <c r="W1547" i="2"/>
  <c r="X1547" i="2"/>
  <c r="M1549" i="2"/>
  <c r="N1549" i="2"/>
  <c r="AZ1542" i="2"/>
  <c r="AM1542" i="2"/>
  <c r="AN1542" i="2"/>
  <c r="AM1539" i="2"/>
  <c r="AZ1539" i="2"/>
  <c r="AN1539" i="2"/>
  <c r="O1548" i="2"/>
  <c r="P1548" i="2" s="1"/>
  <c r="Q1548" i="2" s="1"/>
  <c r="R1548" i="2" s="1"/>
  <c r="S1548" i="2" s="1"/>
  <c r="T1548" i="2"/>
  <c r="Z1545" i="2"/>
  <c r="AA1545" i="2"/>
  <c r="J1550" i="2"/>
  <c r="K1550" i="2"/>
  <c r="AT1540" i="2"/>
  <c r="AX1540" i="2" s="1"/>
  <c r="AO1540" i="2"/>
  <c r="AP1540" i="2" s="1"/>
  <c r="AQ1540" i="2" s="1"/>
  <c r="AR1540" i="2" s="1"/>
  <c r="AS1540" i="2" s="1"/>
  <c r="AO1541" i="2"/>
  <c r="AP1541" i="2" s="1"/>
  <c r="AQ1541" i="2" s="1"/>
  <c r="AR1541" i="2" s="1"/>
  <c r="AS1541" i="2" s="1"/>
  <c r="AT1541" i="2"/>
  <c r="AX1541" i="2" s="1"/>
  <c r="AG1544" i="2"/>
  <c r="AB1544" i="2"/>
  <c r="AC1544" i="2" s="1"/>
  <c r="AD1544" i="2" s="1"/>
  <c r="AE1544" i="2" s="1"/>
  <c r="AF1544" i="2" s="1"/>
  <c r="AH1544" i="2" s="1"/>
  <c r="AI1544" i="2" s="1"/>
  <c r="A1552" i="2"/>
  <c r="B1551" i="2"/>
  <c r="C1551" i="2" s="1"/>
  <c r="D1551" i="2" s="1"/>
  <c r="E1551" i="2" s="1"/>
  <c r="F1551" i="2" s="1"/>
  <c r="G1551" i="2" s="1"/>
  <c r="H1551" i="2" s="1"/>
  <c r="I1551" i="2" s="1"/>
  <c r="G1622" i="1"/>
  <c r="K1621" i="1"/>
  <c r="J1621" i="1"/>
  <c r="H1621" i="1"/>
  <c r="I1621" i="1"/>
  <c r="Y1546" i="2" l="1"/>
  <c r="U1548" i="2"/>
  <c r="V1548" i="2" s="1"/>
  <c r="AL1543" i="2"/>
  <c r="Y1547" i="2"/>
  <c r="AA1547" i="2" s="1"/>
  <c r="L1550" i="2"/>
  <c r="N1550" i="2" s="1"/>
  <c r="J1551" i="2"/>
  <c r="K1551" i="2"/>
  <c r="AT1539" i="2"/>
  <c r="AX1539" i="2" s="1"/>
  <c r="AO1539" i="2"/>
  <c r="AP1539" i="2" s="1"/>
  <c r="AQ1539" i="2" s="1"/>
  <c r="AR1539" i="2" s="1"/>
  <c r="AS1539" i="2" s="1"/>
  <c r="AM1543" i="2"/>
  <c r="AZ1543" i="2"/>
  <c r="AN1543" i="2"/>
  <c r="B1552" i="2"/>
  <c r="C1552" i="2" s="1"/>
  <c r="D1552" i="2" s="1"/>
  <c r="E1552" i="2" s="1"/>
  <c r="F1552" i="2" s="1"/>
  <c r="G1552" i="2" s="1"/>
  <c r="H1552" i="2" s="1"/>
  <c r="I1552" i="2" s="1"/>
  <c r="A1553" i="2"/>
  <c r="AB1545" i="2"/>
  <c r="AC1545" i="2" s="1"/>
  <c r="AD1545" i="2" s="1"/>
  <c r="AE1545" i="2" s="1"/>
  <c r="AF1545" i="2" s="1"/>
  <c r="AG1545" i="2"/>
  <c r="Z1546" i="2"/>
  <c r="AA1546" i="2"/>
  <c r="BA1544" i="2"/>
  <c r="AK1544" i="2"/>
  <c r="AJ1544" i="2"/>
  <c r="AY1540" i="2"/>
  <c r="AU1540" i="2"/>
  <c r="AW1540" i="2" s="1"/>
  <c r="AT1542" i="2"/>
  <c r="AX1542" i="2" s="1"/>
  <c r="AO1542" i="2"/>
  <c r="AP1542" i="2" s="1"/>
  <c r="AQ1542" i="2" s="1"/>
  <c r="AR1542" i="2" s="1"/>
  <c r="AS1542" i="2" s="1"/>
  <c r="AY1541" i="2"/>
  <c r="AU1541" i="2"/>
  <c r="AW1541" i="2" s="1"/>
  <c r="W1548" i="2"/>
  <c r="X1548" i="2"/>
  <c r="T1549" i="2"/>
  <c r="O1549" i="2"/>
  <c r="P1549" i="2" s="1"/>
  <c r="Q1549" i="2" s="1"/>
  <c r="R1549" i="2" s="1"/>
  <c r="S1549" i="2" s="1"/>
  <c r="G1623" i="1"/>
  <c r="K1622" i="1"/>
  <c r="I1622" i="1"/>
  <c r="J1622" i="1"/>
  <c r="H1622" i="1"/>
  <c r="M1550" i="2" l="1"/>
  <c r="Z1547" i="2"/>
  <c r="AH1545" i="2"/>
  <c r="AI1545" i="2" s="1"/>
  <c r="BA1545" i="2" s="1"/>
  <c r="L1551" i="2"/>
  <c r="U1549" i="2"/>
  <c r="V1549" i="2" s="1"/>
  <c r="W1549" i="2" s="1"/>
  <c r="K1552" i="2"/>
  <c r="J1552" i="2"/>
  <c r="L1552" i="2" s="1"/>
  <c r="T1550" i="2"/>
  <c r="O1550" i="2"/>
  <c r="P1550" i="2" s="1"/>
  <c r="Q1550" i="2" s="1"/>
  <c r="R1550" i="2" s="1"/>
  <c r="S1550" i="2" s="1"/>
  <c r="U1550" i="2" s="1"/>
  <c r="V1550" i="2" s="1"/>
  <c r="AO1543" i="2"/>
  <c r="AP1543" i="2" s="1"/>
  <c r="AQ1543" i="2" s="1"/>
  <c r="AR1543" i="2" s="1"/>
  <c r="AS1543" i="2" s="1"/>
  <c r="AT1543" i="2"/>
  <c r="AX1543" i="2" s="1"/>
  <c r="M1551" i="2"/>
  <c r="N1551" i="2"/>
  <c r="AY1542" i="2"/>
  <c r="AU1542" i="2"/>
  <c r="AW1542" i="2" s="1"/>
  <c r="AJ1545" i="2"/>
  <c r="B1553" i="2"/>
  <c r="C1553" i="2" s="1"/>
  <c r="D1553" i="2" s="1"/>
  <c r="E1553" i="2" s="1"/>
  <c r="F1553" i="2" s="1"/>
  <c r="G1553" i="2" s="1"/>
  <c r="H1553" i="2" s="1"/>
  <c r="I1553" i="2" s="1"/>
  <c r="A1554" i="2"/>
  <c r="AG1546" i="2"/>
  <c r="AB1546" i="2"/>
  <c r="AC1546" i="2" s="1"/>
  <c r="AD1546" i="2" s="1"/>
  <c r="AE1546" i="2" s="1"/>
  <c r="AF1546" i="2" s="1"/>
  <c r="AH1546" i="2" s="1"/>
  <c r="AI1546" i="2" s="1"/>
  <c r="AL1544" i="2"/>
  <c r="Y1548" i="2"/>
  <c r="AG1547" i="2"/>
  <c r="AB1547" i="2"/>
  <c r="AC1547" i="2" s="1"/>
  <c r="AD1547" i="2" s="1"/>
  <c r="AE1547" i="2" s="1"/>
  <c r="AF1547" i="2" s="1"/>
  <c r="AH1547" i="2" s="1"/>
  <c r="AI1547" i="2" s="1"/>
  <c r="AY1539" i="2"/>
  <c r="AU1539" i="2"/>
  <c r="AW1539" i="2" s="1"/>
  <c r="K1623" i="1"/>
  <c r="H1623" i="1"/>
  <c r="G1624" i="1"/>
  <c r="I1623" i="1"/>
  <c r="J1623" i="1"/>
  <c r="AK1545" i="2" l="1"/>
  <c r="X1549" i="2"/>
  <c r="J1553" i="2"/>
  <c r="K1553" i="2"/>
  <c r="AY1543" i="2"/>
  <c r="AU1543" i="2"/>
  <c r="AW1543" i="2" s="1"/>
  <c r="AK1547" i="2"/>
  <c r="AJ1547" i="2"/>
  <c r="BA1547" i="2"/>
  <c r="M1552" i="2"/>
  <c r="N1552" i="2"/>
  <c r="BA1546" i="2"/>
  <c r="AJ1546" i="2"/>
  <c r="AK1546" i="2"/>
  <c r="AM1544" i="2"/>
  <c r="AZ1544" i="2"/>
  <c r="AN1544" i="2"/>
  <c r="A1555" i="2"/>
  <c r="B1554" i="2"/>
  <c r="C1554" i="2" s="1"/>
  <c r="D1554" i="2" s="1"/>
  <c r="E1554" i="2" s="1"/>
  <c r="F1554" i="2" s="1"/>
  <c r="G1554" i="2" s="1"/>
  <c r="H1554" i="2" s="1"/>
  <c r="I1554" i="2" s="1"/>
  <c r="O1551" i="2"/>
  <c r="P1551" i="2" s="1"/>
  <c r="Q1551" i="2" s="1"/>
  <c r="R1551" i="2" s="1"/>
  <c r="S1551" i="2" s="1"/>
  <c r="T1551" i="2"/>
  <c r="Y1549" i="2"/>
  <c r="AL1545" i="2"/>
  <c r="Z1548" i="2"/>
  <c r="AA1548" i="2"/>
  <c r="X1550" i="2"/>
  <c r="W1550" i="2"/>
  <c r="K1624" i="1"/>
  <c r="H1624" i="1"/>
  <c r="I1624" i="1"/>
  <c r="J1624" i="1"/>
  <c r="G1625" i="1"/>
  <c r="U1551" i="2" l="1"/>
  <c r="V1551" i="2" s="1"/>
  <c r="Y1550" i="2"/>
  <c r="Z1550" i="2" s="1"/>
  <c r="L1553" i="2"/>
  <c r="J1554" i="2"/>
  <c r="K1554" i="2"/>
  <c r="AT1544" i="2"/>
  <c r="AX1544" i="2" s="1"/>
  <c r="AO1544" i="2"/>
  <c r="AP1544" i="2" s="1"/>
  <c r="AQ1544" i="2" s="1"/>
  <c r="AR1544" i="2" s="1"/>
  <c r="AS1544" i="2" s="1"/>
  <c r="M1553" i="2"/>
  <c r="N1553" i="2"/>
  <c r="W1551" i="2"/>
  <c r="X1551" i="2"/>
  <c r="AL1547" i="2"/>
  <c r="AB1548" i="2"/>
  <c r="AC1548" i="2" s="1"/>
  <c r="AD1548" i="2" s="1"/>
  <c r="AE1548" i="2" s="1"/>
  <c r="AF1548" i="2" s="1"/>
  <c r="AG1548" i="2"/>
  <c r="Z1549" i="2"/>
  <c r="AA1549" i="2"/>
  <c r="AL1546" i="2"/>
  <c r="AM1545" i="2"/>
  <c r="AZ1545" i="2"/>
  <c r="AN1545" i="2"/>
  <c r="A1556" i="2"/>
  <c r="B1555" i="2"/>
  <c r="C1555" i="2" s="1"/>
  <c r="D1555" i="2" s="1"/>
  <c r="E1555" i="2" s="1"/>
  <c r="F1555" i="2" s="1"/>
  <c r="G1555" i="2" s="1"/>
  <c r="H1555" i="2" s="1"/>
  <c r="I1555" i="2" s="1"/>
  <c r="O1552" i="2"/>
  <c r="P1552" i="2" s="1"/>
  <c r="Q1552" i="2" s="1"/>
  <c r="R1552" i="2" s="1"/>
  <c r="S1552" i="2" s="1"/>
  <c r="T1552" i="2"/>
  <c r="H1625" i="1"/>
  <c r="I1625" i="1"/>
  <c r="G1626" i="1"/>
  <c r="J1625" i="1"/>
  <c r="K1625" i="1"/>
  <c r="AA1550" i="2" l="1"/>
  <c r="AH1548" i="2"/>
  <c r="AI1548" i="2" s="1"/>
  <c r="U1552" i="2"/>
  <c r="V1552" i="2" s="1"/>
  <c r="X1552" i="2" s="1"/>
  <c r="AT1545" i="2"/>
  <c r="AX1545" i="2" s="1"/>
  <c r="AO1545" i="2"/>
  <c r="AP1545" i="2" s="1"/>
  <c r="AQ1545" i="2" s="1"/>
  <c r="AR1545" i="2" s="1"/>
  <c r="AS1545" i="2" s="1"/>
  <c r="AM1547" i="2"/>
  <c r="AZ1547" i="2"/>
  <c r="AN1547" i="2"/>
  <c r="T1553" i="2"/>
  <c r="O1553" i="2"/>
  <c r="P1553" i="2" s="1"/>
  <c r="Q1553" i="2" s="1"/>
  <c r="R1553" i="2" s="1"/>
  <c r="S1553" i="2" s="1"/>
  <c r="U1553" i="2" s="1"/>
  <c r="V1553" i="2" s="1"/>
  <c r="L1554" i="2"/>
  <c r="AK1548" i="2"/>
  <c r="AJ1548" i="2"/>
  <c r="BA1548" i="2"/>
  <c r="J1555" i="2"/>
  <c r="K1555" i="2"/>
  <c r="AZ1546" i="2"/>
  <c r="AM1546" i="2"/>
  <c r="AN1546" i="2"/>
  <c r="AG1550" i="2"/>
  <c r="AB1550" i="2"/>
  <c r="AC1550" i="2" s="1"/>
  <c r="AD1550" i="2" s="1"/>
  <c r="AE1550" i="2" s="1"/>
  <c r="AF1550" i="2" s="1"/>
  <c r="AH1550" i="2" s="1"/>
  <c r="AI1550" i="2" s="1"/>
  <c r="Y1551" i="2"/>
  <c r="A1557" i="2"/>
  <c r="B1556" i="2"/>
  <c r="C1556" i="2" s="1"/>
  <c r="D1556" i="2" s="1"/>
  <c r="E1556" i="2" s="1"/>
  <c r="F1556" i="2" s="1"/>
  <c r="G1556" i="2" s="1"/>
  <c r="H1556" i="2" s="1"/>
  <c r="I1556" i="2" s="1"/>
  <c r="AG1549" i="2"/>
  <c r="AB1549" i="2"/>
  <c r="AC1549" i="2" s="1"/>
  <c r="AD1549" i="2" s="1"/>
  <c r="AE1549" i="2" s="1"/>
  <c r="AF1549" i="2" s="1"/>
  <c r="AY1544" i="2"/>
  <c r="AU1544" i="2"/>
  <c r="AW1544" i="2" s="1"/>
  <c r="J1626" i="1"/>
  <c r="I1626" i="1"/>
  <c r="H1626" i="1"/>
  <c r="G1627" i="1"/>
  <c r="K1626" i="1"/>
  <c r="AL1548" i="2" l="1"/>
  <c r="W1552" i="2"/>
  <c r="AH1549" i="2"/>
  <c r="AI1549" i="2" s="1"/>
  <c r="AK1549" i="2" s="1"/>
  <c r="L1555" i="2"/>
  <c r="N1555" i="2" s="1"/>
  <c r="Y1552" i="2"/>
  <c r="Z1552" i="2" s="1"/>
  <c r="Z1551" i="2"/>
  <c r="AA1551" i="2"/>
  <c r="AO1546" i="2"/>
  <c r="AP1546" i="2" s="1"/>
  <c r="AQ1546" i="2" s="1"/>
  <c r="AR1546" i="2" s="1"/>
  <c r="AS1546" i="2" s="1"/>
  <c r="AT1546" i="2"/>
  <c r="AX1546" i="2" s="1"/>
  <c r="X1553" i="2"/>
  <c r="W1553" i="2"/>
  <c r="AT1547" i="2"/>
  <c r="AX1547" i="2" s="1"/>
  <c r="AO1547" i="2"/>
  <c r="AP1547" i="2" s="1"/>
  <c r="AQ1547" i="2" s="1"/>
  <c r="AR1547" i="2" s="1"/>
  <c r="AS1547" i="2" s="1"/>
  <c r="B1557" i="2"/>
  <c r="C1557" i="2" s="1"/>
  <c r="D1557" i="2" s="1"/>
  <c r="E1557" i="2" s="1"/>
  <c r="F1557" i="2" s="1"/>
  <c r="G1557" i="2" s="1"/>
  <c r="H1557" i="2" s="1"/>
  <c r="I1557" i="2" s="1"/>
  <c r="A1558" i="2"/>
  <c r="M1555" i="2"/>
  <c r="M1554" i="2"/>
  <c r="N1554" i="2"/>
  <c r="J1556" i="2"/>
  <c r="K1556" i="2"/>
  <c r="AJ1550" i="2"/>
  <c r="BA1550" i="2"/>
  <c r="AK1550" i="2"/>
  <c r="AZ1548" i="2"/>
  <c r="AM1548" i="2"/>
  <c r="AN1548" i="2"/>
  <c r="AY1545" i="2"/>
  <c r="AU1545" i="2"/>
  <c r="AW1545" i="2" s="1"/>
  <c r="I1627" i="1"/>
  <c r="K1627" i="1"/>
  <c r="G1628" i="1"/>
  <c r="J1627" i="1"/>
  <c r="H1627" i="1"/>
  <c r="AJ1549" i="2" l="1"/>
  <c r="Y1553" i="2"/>
  <c r="BA1549" i="2"/>
  <c r="AA1552" i="2"/>
  <c r="AG1552" i="2" s="1"/>
  <c r="AL1550" i="2"/>
  <c r="AL1549" i="2"/>
  <c r="AN1549" i="2" s="1"/>
  <c r="L1556" i="2"/>
  <c r="M1556" i="2" s="1"/>
  <c r="J1557" i="2"/>
  <c r="K1557" i="2"/>
  <c r="AM1550" i="2"/>
  <c r="AZ1550" i="2"/>
  <c r="AN1550" i="2"/>
  <c r="AB1551" i="2"/>
  <c r="AC1551" i="2" s="1"/>
  <c r="AD1551" i="2" s="1"/>
  <c r="AE1551" i="2" s="1"/>
  <c r="AF1551" i="2" s="1"/>
  <c r="AH1551" i="2" s="1"/>
  <c r="AI1551" i="2" s="1"/>
  <c r="AG1551" i="2"/>
  <c r="AO1548" i="2"/>
  <c r="AP1548" i="2" s="1"/>
  <c r="AQ1548" i="2" s="1"/>
  <c r="AR1548" i="2" s="1"/>
  <c r="AS1548" i="2" s="1"/>
  <c r="AT1548" i="2"/>
  <c r="AX1548" i="2" s="1"/>
  <c r="T1555" i="2"/>
  <c r="O1555" i="2"/>
  <c r="P1555" i="2" s="1"/>
  <c r="Q1555" i="2" s="1"/>
  <c r="R1555" i="2" s="1"/>
  <c r="S1555" i="2" s="1"/>
  <c r="U1555" i="2" s="1"/>
  <c r="V1555" i="2" s="1"/>
  <c r="A1559" i="2"/>
  <c r="B1558" i="2"/>
  <c r="C1558" i="2" s="1"/>
  <c r="D1558" i="2" s="1"/>
  <c r="E1558" i="2" s="1"/>
  <c r="F1558" i="2" s="1"/>
  <c r="G1558" i="2" s="1"/>
  <c r="H1558" i="2" s="1"/>
  <c r="I1558" i="2" s="1"/>
  <c r="Z1553" i="2"/>
  <c r="AA1553" i="2"/>
  <c r="AY1546" i="2"/>
  <c r="AU1546" i="2"/>
  <c r="AW1546" i="2" s="1"/>
  <c r="O1554" i="2"/>
  <c r="P1554" i="2" s="1"/>
  <c r="Q1554" i="2" s="1"/>
  <c r="R1554" i="2" s="1"/>
  <c r="S1554" i="2" s="1"/>
  <c r="U1554" i="2" s="1"/>
  <c r="V1554" i="2" s="1"/>
  <c r="T1554" i="2"/>
  <c r="AY1547" i="2"/>
  <c r="AU1547" i="2"/>
  <c r="AW1547" i="2" s="1"/>
  <c r="J1628" i="1"/>
  <c r="I1628" i="1"/>
  <c r="H1628" i="1"/>
  <c r="K1628" i="1"/>
  <c r="G1629" i="1"/>
  <c r="N1556" i="2" l="1"/>
  <c r="AZ1549" i="2"/>
  <c r="AB1552" i="2"/>
  <c r="AC1552" i="2" s="1"/>
  <c r="AD1552" i="2" s="1"/>
  <c r="AE1552" i="2" s="1"/>
  <c r="AF1552" i="2" s="1"/>
  <c r="AH1552" i="2" s="1"/>
  <c r="AI1552" i="2" s="1"/>
  <c r="BA1552" i="2" s="1"/>
  <c r="AM1549" i="2"/>
  <c r="AT1549" i="2" s="1"/>
  <c r="AX1549" i="2" s="1"/>
  <c r="L1557" i="2"/>
  <c r="N1557" i="2" s="1"/>
  <c r="A1560" i="2"/>
  <c r="B1559" i="2"/>
  <c r="C1559" i="2" s="1"/>
  <c r="D1559" i="2" s="1"/>
  <c r="E1559" i="2" s="1"/>
  <c r="F1559" i="2" s="1"/>
  <c r="G1559" i="2" s="1"/>
  <c r="H1559" i="2" s="1"/>
  <c r="I1559" i="2" s="1"/>
  <c r="BA1551" i="2"/>
  <c r="AK1551" i="2"/>
  <c r="AJ1551" i="2"/>
  <c r="K1558" i="2"/>
  <c r="J1558" i="2"/>
  <c r="AG1553" i="2"/>
  <c r="AB1553" i="2"/>
  <c r="AC1553" i="2" s="1"/>
  <c r="AD1553" i="2" s="1"/>
  <c r="AE1553" i="2" s="1"/>
  <c r="AF1553" i="2" s="1"/>
  <c r="AT1550" i="2"/>
  <c r="AX1550" i="2" s="1"/>
  <c r="AO1550" i="2"/>
  <c r="AP1550" i="2" s="1"/>
  <c r="AQ1550" i="2" s="1"/>
  <c r="AR1550" i="2" s="1"/>
  <c r="AS1550" i="2" s="1"/>
  <c r="X1554" i="2"/>
  <c r="W1554" i="2"/>
  <c r="O1556" i="2"/>
  <c r="P1556" i="2" s="1"/>
  <c r="Q1556" i="2" s="1"/>
  <c r="R1556" i="2" s="1"/>
  <c r="S1556" i="2" s="1"/>
  <c r="T1556" i="2"/>
  <c r="W1555" i="2"/>
  <c r="X1555" i="2"/>
  <c r="AY1548" i="2"/>
  <c r="AU1548" i="2"/>
  <c r="AW1548" i="2" s="1"/>
  <c r="G1630" i="1"/>
  <c r="I1629" i="1"/>
  <c r="H1629" i="1"/>
  <c r="K1629" i="1"/>
  <c r="J1629" i="1"/>
  <c r="M1557" i="2" l="1"/>
  <c r="AJ1552" i="2"/>
  <c r="AO1549" i="2"/>
  <c r="AP1549" i="2" s="1"/>
  <c r="AQ1549" i="2" s="1"/>
  <c r="AR1549" i="2" s="1"/>
  <c r="AS1549" i="2" s="1"/>
  <c r="AY1549" i="2" s="1"/>
  <c r="AK1552" i="2"/>
  <c r="AL1552" i="2" s="1"/>
  <c r="AL1551" i="2"/>
  <c r="AN1551" i="2" s="1"/>
  <c r="Y1554" i="2"/>
  <c r="AA1554" i="2" s="1"/>
  <c r="AH1553" i="2"/>
  <c r="AI1553" i="2" s="1"/>
  <c r="L1558" i="2"/>
  <c r="M1558" i="2" s="1"/>
  <c r="J1559" i="2"/>
  <c r="K1559" i="2"/>
  <c r="AY1550" i="2"/>
  <c r="AU1550" i="2"/>
  <c r="AW1550" i="2" s="1"/>
  <c r="AJ1553" i="2"/>
  <c r="AK1553" i="2"/>
  <c r="BA1553" i="2"/>
  <c r="AZ1551" i="2"/>
  <c r="B1560" i="2"/>
  <c r="C1560" i="2" s="1"/>
  <c r="D1560" i="2" s="1"/>
  <c r="E1560" i="2" s="1"/>
  <c r="F1560" i="2" s="1"/>
  <c r="G1560" i="2" s="1"/>
  <c r="H1560" i="2" s="1"/>
  <c r="I1560" i="2" s="1"/>
  <c r="A1561" i="2"/>
  <c r="Y1555" i="2"/>
  <c r="O1557" i="2"/>
  <c r="P1557" i="2" s="1"/>
  <c r="Q1557" i="2" s="1"/>
  <c r="R1557" i="2" s="1"/>
  <c r="S1557" i="2" s="1"/>
  <c r="T1557" i="2"/>
  <c r="U1556" i="2"/>
  <c r="V1556" i="2" s="1"/>
  <c r="J1630" i="1"/>
  <c r="I1630" i="1"/>
  <c r="H1630" i="1"/>
  <c r="G1631" i="1"/>
  <c r="K1630" i="1"/>
  <c r="Z1554" i="2" l="1"/>
  <c r="AU1549" i="2"/>
  <c r="AW1549" i="2" s="1"/>
  <c r="AM1551" i="2"/>
  <c r="N1558" i="2"/>
  <c r="T1558" i="2" s="1"/>
  <c r="AL1553" i="2"/>
  <c r="AN1553" i="2" s="1"/>
  <c r="L1559" i="2"/>
  <c r="N1559" i="2" s="1"/>
  <c r="J1560" i="2"/>
  <c r="K1560" i="2"/>
  <c r="AM1552" i="2"/>
  <c r="AZ1552" i="2"/>
  <c r="AN1552" i="2"/>
  <c r="A1562" i="2"/>
  <c r="B1561" i="2"/>
  <c r="C1561" i="2" s="1"/>
  <c r="D1561" i="2" s="1"/>
  <c r="E1561" i="2" s="1"/>
  <c r="F1561" i="2" s="1"/>
  <c r="G1561" i="2" s="1"/>
  <c r="H1561" i="2" s="1"/>
  <c r="I1561" i="2" s="1"/>
  <c r="AT1551" i="2"/>
  <c r="AX1551" i="2" s="1"/>
  <c r="AO1551" i="2"/>
  <c r="AP1551" i="2" s="1"/>
  <c r="AQ1551" i="2" s="1"/>
  <c r="AR1551" i="2" s="1"/>
  <c r="AS1551" i="2" s="1"/>
  <c r="AZ1553" i="2"/>
  <c r="W1556" i="2"/>
  <c r="X1556" i="2"/>
  <c r="AB1554" i="2"/>
  <c r="AC1554" i="2" s="1"/>
  <c r="AD1554" i="2" s="1"/>
  <c r="AE1554" i="2" s="1"/>
  <c r="AF1554" i="2" s="1"/>
  <c r="AG1554" i="2"/>
  <c r="Z1555" i="2"/>
  <c r="AA1555" i="2"/>
  <c r="U1557" i="2"/>
  <c r="V1557" i="2" s="1"/>
  <c r="K1631" i="1"/>
  <c r="H1631" i="1"/>
  <c r="G1632" i="1"/>
  <c r="I1631" i="1"/>
  <c r="J1631" i="1"/>
  <c r="AH1554" i="2" l="1"/>
  <c r="AI1554" i="2" s="1"/>
  <c r="O1558" i="2"/>
  <c r="P1558" i="2" s="1"/>
  <c r="Q1558" i="2" s="1"/>
  <c r="R1558" i="2" s="1"/>
  <c r="S1558" i="2" s="1"/>
  <c r="AM1553" i="2"/>
  <c r="M1559" i="2"/>
  <c r="T1559" i="2" s="1"/>
  <c r="U1558" i="2"/>
  <c r="V1558" i="2" s="1"/>
  <c r="L1560" i="2"/>
  <c r="Y1556" i="2"/>
  <c r="Z1556" i="2" s="1"/>
  <c r="J1561" i="2"/>
  <c r="K1561" i="2"/>
  <c r="AB1555" i="2"/>
  <c r="AC1555" i="2" s="1"/>
  <c r="AD1555" i="2" s="1"/>
  <c r="AE1555" i="2" s="1"/>
  <c r="AF1555" i="2" s="1"/>
  <c r="AH1555" i="2" s="1"/>
  <c r="AI1555" i="2" s="1"/>
  <c r="AG1555" i="2"/>
  <c r="AY1551" i="2"/>
  <c r="AU1551" i="2"/>
  <c r="AW1551" i="2" s="1"/>
  <c r="M1560" i="2"/>
  <c r="N1560" i="2"/>
  <c r="AK1554" i="2"/>
  <c r="BA1554" i="2"/>
  <c r="AJ1554" i="2"/>
  <c r="B1562" i="2"/>
  <c r="C1562" i="2" s="1"/>
  <c r="D1562" i="2" s="1"/>
  <c r="E1562" i="2" s="1"/>
  <c r="F1562" i="2" s="1"/>
  <c r="G1562" i="2" s="1"/>
  <c r="H1562" i="2" s="1"/>
  <c r="I1562" i="2" s="1"/>
  <c r="A1563" i="2"/>
  <c r="W1557" i="2"/>
  <c r="X1557" i="2"/>
  <c r="AO1553" i="2"/>
  <c r="AP1553" i="2" s="1"/>
  <c r="AQ1553" i="2" s="1"/>
  <c r="AR1553" i="2" s="1"/>
  <c r="AS1553" i="2" s="1"/>
  <c r="AT1553" i="2"/>
  <c r="AX1553" i="2" s="1"/>
  <c r="AO1552" i="2"/>
  <c r="AP1552" i="2" s="1"/>
  <c r="AQ1552" i="2" s="1"/>
  <c r="AR1552" i="2" s="1"/>
  <c r="AS1552" i="2" s="1"/>
  <c r="AT1552" i="2"/>
  <c r="AX1552" i="2" s="1"/>
  <c r="W1558" i="2"/>
  <c r="X1558" i="2"/>
  <c r="J1632" i="1"/>
  <c r="G1633" i="1"/>
  <c r="K1632" i="1"/>
  <c r="I1632" i="1"/>
  <c r="H1632" i="1"/>
  <c r="AA1556" i="2" l="1"/>
  <c r="O1559" i="2"/>
  <c r="P1559" i="2" s="1"/>
  <c r="Q1559" i="2" s="1"/>
  <c r="R1559" i="2" s="1"/>
  <c r="S1559" i="2" s="1"/>
  <c r="U1559" i="2" s="1"/>
  <c r="V1559" i="2" s="1"/>
  <c r="X1559" i="2" s="1"/>
  <c r="AL1554" i="2"/>
  <c r="AM1554" i="2" s="1"/>
  <c r="Y1557" i="2"/>
  <c r="Z1557" i="2" s="1"/>
  <c r="Y1558" i="2"/>
  <c r="AA1558" i="2" s="1"/>
  <c r="L1561" i="2"/>
  <c r="J1562" i="2"/>
  <c r="K1562" i="2"/>
  <c r="AY1552" i="2"/>
  <c r="AU1552" i="2"/>
  <c r="AW1552" i="2" s="1"/>
  <c r="AG1556" i="2"/>
  <c r="AB1556" i="2"/>
  <c r="AC1556" i="2" s="1"/>
  <c r="AD1556" i="2" s="1"/>
  <c r="AE1556" i="2" s="1"/>
  <c r="AF1556" i="2" s="1"/>
  <c r="AH1556" i="2" s="1"/>
  <c r="AI1556" i="2" s="1"/>
  <c r="M1561" i="2"/>
  <c r="N1561" i="2"/>
  <c r="A1564" i="2"/>
  <c r="B1563" i="2"/>
  <c r="C1563" i="2" s="1"/>
  <c r="D1563" i="2" s="1"/>
  <c r="E1563" i="2" s="1"/>
  <c r="F1563" i="2" s="1"/>
  <c r="G1563" i="2" s="1"/>
  <c r="H1563" i="2" s="1"/>
  <c r="I1563" i="2" s="1"/>
  <c r="O1560" i="2"/>
  <c r="P1560" i="2" s="1"/>
  <c r="Q1560" i="2" s="1"/>
  <c r="R1560" i="2" s="1"/>
  <c r="S1560" i="2" s="1"/>
  <c r="T1560" i="2"/>
  <c r="AK1555" i="2"/>
  <c r="AJ1555" i="2"/>
  <c r="BA1555" i="2"/>
  <c r="AY1553" i="2"/>
  <c r="AU1553" i="2"/>
  <c r="AW1553" i="2" s="1"/>
  <c r="G1634" i="1"/>
  <c r="K1633" i="1"/>
  <c r="H1633" i="1"/>
  <c r="I1633" i="1"/>
  <c r="J1633" i="1"/>
  <c r="AN1554" i="2" l="1"/>
  <c r="AZ1554" i="2"/>
  <c r="AL1555" i="2"/>
  <c r="W1559" i="2"/>
  <c r="Y1559" i="2" s="1"/>
  <c r="AA1557" i="2"/>
  <c r="Z1558" i="2"/>
  <c r="AG1558" i="2" s="1"/>
  <c r="K1563" i="2"/>
  <c r="J1563" i="2"/>
  <c r="AB1557" i="2"/>
  <c r="AC1557" i="2" s="1"/>
  <c r="AD1557" i="2" s="1"/>
  <c r="AE1557" i="2" s="1"/>
  <c r="AF1557" i="2" s="1"/>
  <c r="AH1557" i="2" s="1"/>
  <c r="AI1557" i="2" s="1"/>
  <c r="AG1557" i="2"/>
  <c r="T1561" i="2"/>
  <c r="O1561" i="2"/>
  <c r="P1561" i="2" s="1"/>
  <c r="Q1561" i="2" s="1"/>
  <c r="R1561" i="2" s="1"/>
  <c r="S1561" i="2" s="1"/>
  <c r="L1562" i="2"/>
  <c r="AZ1555" i="2"/>
  <c r="AM1555" i="2"/>
  <c r="AN1555" i="2"/>
  <c r="AJ1556" i="2"/>
  <c r="AK1556" i="2"/>
  <c r="BA1556" i="2"/>
  <c r="A1565" i="2"/>
  <c r="B1564" i="2"/>
  <c r="C1564" i="2" s="1"/>
  <c r="D1564" i="2" s="1"/>
  <c r="E1564" i="2" s="1"/>
  <c r="F1564" i="2" s="1"/>
  <c r="G1564" i="2" s="1"/>
  <c r="H1564" i="2" s="1"/>
  <c r="I1564" i="2" s="1"/>
  <c r="U1560" i="2"/>
  <c r="V1560" i="2" s="1"/>
  <c r="AO1554" i="2"/>
  <c r="AP1554" i="2" s="1"/>
  <c r="AQ1554" i="2" s="1"/>
  <c r="AR1554" i="2" s="1"/>
  <c r="AS1554" i="2" s="1"/>
  <c r="AT1554" i="2"/>
  <c r="AX1554" i="2" s="1"/>
  <c r="Z1559" i="2"/>
  <c r="AA1559" i="2"/>
  <c r="J1634" i="1"/>
  <c r="H1634" i="1"/>
  <c r="K1634" i="1"/>
  <c r="I1634" i="1"/>
  <c r="G1635" i="1"/>
  <c r="U1561" i="2" l="1"/>
  <c r="V1561" i="2" s="1"/>
  <c r="L1563" i="2"/>
  <c r="M1563" i="2" s="1"/>
  <c r="AB1558" i="2"/>
  <c r="AC1558" i="2" s="1"/>
  <c r="AD1558" i="2" s="1"/>
  <c r="AE1558" i="2" s="1"/>
  <c r="AF1558" i="2" s="1"/>
  <c r="AL1556" i="2"/>
  <c r="AM1556" i="2" s="1"/>
  <c r="K1564" i="2"/>
  <c r="J1564" i="2"/>
  <c r="W1560" i="2"/>
  <c r="X1560" i="2"/>
  <c r="AT1555" i="2"/>
  <c r="AX1555" i="2" s="1"/>
  <c r="AO1555" i="2"/>
  <c r="AP1555" i="2" s="1"/>
  <c r="AQ1555" i="2" s="1"/>
  <c r="AR1555" i="2" s="1"/>
  <c r="AS1555" i="2" s="1"/>
  <c r="AY1554" i="2"/>
  <c r="AU1554" i="2"/>
  <c r="AW1554" i="2" s="1"/>
  <c r="B1565" i="2"/>
  <c r="C1565" i="2" s="1"/>
  <c r="D1565" i="2" s="1"/>
  <c r="E1565" i="2" s="1"/>
  <c r="F1565" i="2" s="1"/>
  <c r="G1565" i="2" s="1"/>
  <c r="H1565" i="2" s="1"/>
  <c r="I1565" i="2" s="1"/>
  <c r="A1566" i="2"/>
  <c r="W1561" i="2"/>
  <c r="X1561" i="2"/>
  <c r="M1562" i="2"/>
  <c r="N1562" i="2"/>
  <c r="AK1557" i="2"/>
  <c r="AJ1557" i="2"/>
  <c r="BA1557" i="2"/>
  <c r="AB1559" i="2"/>
  <c r="AC1559" i="2" s="1"/>
  <c r="AD1559" i="2" s="1"/>
  <c r="AE1559" i="2" s="1"/>
  <c r="AF1559" i="2" s="1"/>
  <c r="AH1559" i="2" s="1"/>
  <c r="AI1559" i="2" s="1"/>
  <c r="AG1559" i="2"/>
  <c r="AH1558" i="2"/>
  <c r="AI1558" i="2" s="1"/>
  <c r="K1635" i="1"/>
  <c r="H1635" i="1"/>
  <c r="J1635" i="1"/>
  <c r="G1636" i="1"/>
  <c r="I1635" i="1"/>
  <c r="N1563" i="2" l="1"/>
  <c r="AN1556" i="2"/>
  <c r="AZ1556" i="2"/>
  <c r="L1564" i="2"/>
  <c r="M1564" i="2" s="1"/>
  <c r="Y1560" i="2"/>
  <c r="Z1560" i="2" s="1"/>
  <c r="Y1561" i="2"/>
  <c r="T1562" i="2"/>
  <c r="O1562" i="2"/>
  <c r="P1562" i="2" s="1"/>
  <c r="Q1562" i="2" s="1"/>
  <c r="R1562" i="2" s="1"/>
  <c r="S1562" i="2" s="1"/>
  <c r="U1562" i="2" s="1"/>
  <c r="V1562" i="2" s="1"/>
  <c r="AJ1559" i="2"/>
  <c r="BA1559" i="2"/>
  <c r="AK1559" i="2"/>
  <c r="AT1556" i="2"/>
  <c r="AX1556" i="2" s="1"/>
  <c r="AO1556" i="2"/>
  <c r="AP1556" i="2" s="1"/>
  <c r="AQ1556" i="2" s="1"/>
  <c r="AR1556" i="2" s="1"/>
  <c r="AS1556" i="2" s="1"/>
  <c r="Z1561" i="2"/>
  <c r="AA1561" i="2"/>
  <c r="A1567" i="2"/>
  <c r="B1566" i="2"/>
  <c r="C1566" i="2" s="1"/>
  <c r="D1566" i="2" s="1"/>
  <c r="E1566" i="2" s="1"/>
  <c r="F1566" i="2" s="1"/>
  <c r="G1566" i="2" s="1"/>
  <c r="H1566" i="2" s="1"/>
  <c r="I1566" i="2" s="1"/>
  <c r="AY1555" i="2"/>
  <c r="AU1555" i="2"/>
  <c r="AW1555" i="2" s="1"/>
  <c r="J1565" i="2"/>
  <c r="K1565" i="2"/>
  <c r="AJ1558" i="2"/>
  <c r="AK1558" i="2"/>
  <c r="BA1558" i="2"/>
  <c r="T1563" i="2"/>
  <c r="O1563" i="2"/>
  <c r="P1563" i="2" s="1"/>
  <c r="Q1563" i="2" s="1"/>
  <c r="R1563" i="2" s="1"/>
  <c r="S1563" i="2" s="1"/>
  <c r="U1563" i="2" s="1"/>
  <c r="V1563" i="2" s="1"/>
  <c r="AL1557" i="2"/>
  <c r="I1636" i="1"/>
  <c r="J1636" i="1"/>
  <c r="H1636" i="1"/>
  <c r="G1637" i="1"/>
  <c r="K1636" i="1"/>
  <c r="AA1560" i="2" l="1"/>
  <c r="N1564" i="2"/>
  <c r="AL1558" i="2"/>
  <c r="L1565" i="2"/>
  <c r="M1565" i="2" s="1"/>
  <c r="J1566" i="2"/>
  <c r="K1566" i="2"/>
  <c r="X1563" i="2"/>
  <c r="W1563" i="2"/>
  <c r="AZ1558" i="2"/>
  <c r="AM1558" i="2"/>
  <c r="AN1558" i="2"/>
  <c r="AB1560" i="2"/>
  <c r="AC1560" i="2" s="1"/>
  <c r="AD1560" i="2" s="1"/>
  <c r="AE1560" i="2" s="1"/>
  <c r="AF1560" i="2" s="1"/>
  <c r="AH1560" i="2" s="1"/>
  <c r="AI1560" i="2" s="1"/>
  <c r="AG1560" i="2"/>
  <c r="O1564" i="2"/>
  <c r="P1564" i="2" s="1"/>
  <c r="Q1564" i="2" s="1"/>
  <c r="R1564" i="2" s="1"/>
  <c r="S1564" i="2" s="1"/>
  <c r="T1564" i="2"/>
  <c r="B1567" i="2"/>
  <c r="C1567" i="2" s="1"/>
  <c r="D1567" i="2" s="1"/>
  <c r="E1567" i="2" s="1"/>
  <c r="F1567" i="2" s="1"/>
  <c r="G1567" i="2" s="1"/>
  <c r="H1567" i="2" s="1"/>
  <c r="I1567" i="2" s="1"/>
  <c r="A1568" i="2"/>
  <c r="W1562" i="2"/>
  <c r="X1562" i="2"/>
  <c r="AY1556" i="2"/>
  <c r="AU1556" i="2"/>
  <c r="AW1556" i="2" s="1"/>
  <c r="AL1559" i="2"/>
  <c r="N1565" i="2"/>
  <c r="AM1557" i="2"/>
  <c r="AZ1557" i="2"/>
  <c r="AN1557" i="2"/>
  <c r="AB1561" i="2"/>
  <c r="AC1561" i="2" s="1"/>
  <c r="AD1561" i="2" s="1"/>
  <c r="AE1561" i="2" s="1"/>
  <c r="AF1561" i="2" s="1"/>
  <c r="AG1561" i="2"/>
  <c r="K1637" i="1"/>
  <c r="H1637" i="1"/>
  <c r="I1637" i="1"/>
  <c r="G1638" i="1"/>
  <c r="J1637" i="1"/>
  <c r="U1564" i="2" l="1"/>
  <c r="V1564" i="2" s="1"/>
  <c r="L1566" i="2"/>
  <c r="AT1557" i="2"/>
  <c r="AX1557" i="2" s="1"/>
  <c r="AO1557" i="2"/>
  <c r="AP1557" i="2" s="1"/>
  <c r="AQ1557" i="2" s="1"/>
  <c r="AR1557" i="2" s="1"/>
  <c r="AS1557" i="2" s="1"/>
  <c r="AM1559" i="2"/>
  <c r="AZ1559" i="2"/>
  <c r="AN1559" i="2"/>
  <c r="M1566" i="2"/>
  <c r="N1566" i="2"/>
  <c r="Y1562" i="2"/>
  <c r="T1565" i="2"/>
  <c r="O1565" i="2"/>
  <c r="P1565" i="2" s="1"/>
  <c r="Q1565" i="2" s="1"/>
  <c r="R1565" i="2" s="1"/>
  <c r="S1565" i="2" s="1"/>
  <c r="U1565" i="2" s="1"/>
  <c r="V1565" i="2" s="1"/>
  <c r="B1568" i="2"/>
  <c r="C1568" i="2" s="1"/>
  <c r="D1568" i="2" s="1"/>
  <c r="E1568" i="2" s="1"/>
  <c r="F1568" i="2" s="1"/>
  <c r="G1568" i="2" s="1"/>
  <c r="H1568" i="2" s="1"/>
  <c r="I1568" i="2" s="1"/>
  <c r="A1569" i="2"/>
  <c r="W1564" i="2"/>
  <c r="X1564" i="2"/>
  <c r="AT1558" i="2"/>
  <c r="AX1558" i="2" s="1"/>
  <c r="AO1558" i="2"/>
  <c r="AP1558" i="2" s="1"/>
  <c r="AQ1558" i="2" s="1"/>
  <c r="AR1558" i="2" s="1"/>
  <c r="AS1558" i="2" s="1"/>
  <c r="AH1561" i="2"/>
  <c r="AI1561" i="2" s="1"/>
  <c r="J1567" i="2"/>
  <c r="K1567" i="2"/>
  <c r="BA1560" i="2"/>
  <c r="AJ1560" i="2"/>
  <c r="AK1560" i="2"/>
  <c r="Y1563" i="2"/>
  <c r="J1638" i="1"/>
  <c r="G1639" i="1"/>
  <c r="H1638" i="1"/>
  <c r="I1638" i="1"/>
  <c r="K1638" i="1"/>
  <c r="J1568" i="2" l="1"/>
  <c r="K1568" i="2"/>
  <c r="L1567" i="2"/>
  <c r="W1565" i="2"/>
  <c r="X1565" i="2"/>
  <c r="T1566" i="2"/>
  <c r="O1566" i="2"/>
  <c r="P1566" i="2" s="1"/>
  <c r="Q1566" i="2" s="1"/>
  <c r="R1566" i="2" s="1"/>
  <c r="S1566" i="2" s="1"/>
  <c r="U1566" i="2" s="1"/>
  <c r="V1566" i="2" s="1"/>
  <c r="AY1557" i="2"/>
  <c r="AU1557" i="2"/>
  <c r="AW1557" i="2" s="1"/>
  <c r="Z1563" i="2"/>
  <c r="AA1563" i="2"/>
  <c r="AY1558" i="2"/>
  <c r="AU1558" i="2"/>
  <c r="AW1558" i="2" s="1"/>
  <c r="AO1559" i="2"/>
  <c r="AP1559" i="2" s="1"/>
  <c r="AQ1559" i="2" s="1"/>
  <c r="AR1559" i="2" s="1"/>
  <c r="AS1559" i="2" s="1"/>
  <c r="AT1559" i="2"/>
  <c r="AX1559" i="2" s="1"/>
  <c r="AJ1561" i="2"/>
  <c r="BA1561" i="2"/>
  <c r="AK1561" i="2"/>
  <c r="A1570" i="2"/>
  <c r="B1569" i="2"/>
  <c r="C1569" i="2" s="1"/>
  <c r="D1569" i="2" s="1"/>
  <c r="E1569" i="2" s="1"/>
  <c r="F1569" i="2" s="1"/>
  <c r="G1569" i="2" s="1"/>
  <c r="H1569" i="2" s="1"/>
  <c r="I1569" i="2" s="1"/>
  <c r="Z1562" i="2"/>
  <c r="AA1562" i="2"/>
  <c r="AL1560" i="2"/>
  <c r="Y1564" i="2"/>
  <c r="H1639" i="1"/>
  <c r="I1639" i="1"/>
  <c r="K1639" i="1"/>
  <c r="J1639" i="1"/>
  <c r="G1640" i="1"/>
  <c r="L1568" i="2" l="1"/>
  <c r="K1569" i="2"/>
  <c r="J1569" i="2"/>
  <c r="L1569" i="2" s="1"/>
  <c r="M1568" i="2"/>
  <c r="N1568" i="2"/>
  <c r="AM1560" i="2"/>
  <c r="AZ1560" i="2"/>
  <c r="AN1560" i="2"/>
  <c r="AY1559" i="2"/>
  <c r="AU1559" i="2"/>
  <c r="AW1559" i="2" s="1"/>
  <c r="AB1563" i="2"/>
  <c r="AC1563" i="2" s="1"/>
  <c r="AD1563" i="2" s="1"/>
  <c r="AE1563" i="2" s="1"/>
  <c r="AF1563" i="2" s="1"/>
  <c r="AG1563" i="2"/>
  <c r="Z1564" i="2"/>
  <c r="AA1564" i="2"/>
  <c r="B1570" i="2"/>
  <c r="C1570" i="2" s="1"/>
  <c r="D1570" i="2" s="1"/>
  <c r="E1570" i="2" s="1"/>
  <c r="F1570" i="2" s="1"/>
  <c r="G1570" i="2" s="1"/>
  <c r="H1570" i="2" s="1"/>
  <c r="I1570" i="2" s="1"/>
  <c r="A1571" i="2"/>
  <c r="W1566" i="2"/>
  <c r="X1566" i="2"/>
  <c r="M1567" i="2"/>
  <c r="N1567" i="2"/>
  <c r="AB1562" i="2"/>
  <c r="AC1562" i="2" s="1"/>
  <c r="AD1562" i="2" s="1"/>
  <c r="AE1562" i="2" s="1"/>
  <c r="AF1562" i="2" s="1"/>
  <c r="AH1562" i="2" s="1"/>
  <c r="AI1562" i="2" s="1"/>
  <c r="AG1562" i="2"/>
  <c r="AL1561" i="2"/>
  <c r="Y1565" i="2"/>
  <c r="I1640" i="1"/>
  <c r="J1640" i="1"/>
  <c r="H1640" i="1"/>
  <c r="K1640" i="1"/>
  <c r="G1641" i="1"/>
  <c r="AH1563" i="2" l="1"/>
  <c r="AI1563" i="2" s="1"/>
  <c r="K1570" i="2"/>
  <c r="J1570" i="2"/>
  <c r="L1570" i="2" s="1"/>
  <c r="AO1560" i="2"/>
  <c r="AP1560" i="2" s="1"/>
  <c r="AQ1560" i="2" s="1"/>
  <c r="AR1560" i="2" s="1"/>
  <c r="AS1560" i="2" s="1"/>
  <c r="AT1560" i="2"/>
  <c r="AX1560" i="2" s="1"/>
  <c r="AJ1563" i="2"/>
  <c r="AK1563" i="2"/>
  <c r="BA1563" i="2"/>
  <c r="M1569" i="2"/>
  <c r="N1569" i="2"/>
  <c r="AZ1561" i="2"/>
  <c r="AM1561" i="2"/>
  <c r="AN1561" i="2"/>
  <c r="O1567" i="2"/>
  <c r="P1567" i="2" s="1"/>
  <c r="Q1567" i="2" s="1"/>
  <c r="R1567" i="2" s="1"/>
  <c r="S1567" i="2" s="1"/>
  <c r="T1567" i="2"/>
  <c r="Z1565" i="2"/>
  <c r="AA1565" i="2"/>
  <c r="B1571" i="2"/>
  <c r="C1571" i="2" s="1"/>
  <c r="D1571" i="2" s="1"/>
  <c r="E1571" i="2" s="1"/>
  <c r="F1571" i="2" s="1"/>
  <c r="G1571" i="2" s="1"/>
  <c r="H1571" i="2" s="1"/>
  <c r="I1571" i="2" s="1"/>
  <c r="A1572" i="2"/>
  <c r="T1568" i="2"/>
  <c r="O1568" i="2"/>
  <c r="P1568" i="2" s="1"/>
  <c r="Q1568" i="2" s="1"/>
  <c r="R1568" i="2" s="1"/>
  <c r="S1568" i="2" s="1"/>
  <c r="U1568" i="2" s="1"/>
  <c r="V1568" i="2" s="1"/>
  <c r="AJ1562" i="2"/>
  <c r="BA1562" i="2"/>
  <c r="AK1562" i="2"/>
  <c r="AB1564" i="2"/>
  <c r="AC1564" i="2" s="1"/>
  <c r="AD1564" i="2" s="1"/>
  <c r="AE1564" i="2" s="1"/>
  <c r="AF1564" i="2" s="1"/>
  <c r="AH1564" i="2" s="1"/>
  <c r="AI1564" i="2" s="1"/>
  <c r="AG1564" i="2"/>
  <c r="Y1566" i="2"/>
  <c r="K1641" i="1"/>
  <c r="J1641" i="1"/>
  <c r="I1641" i="1"/>
  <c r="G1642" i="1"/>
  <c r="H1641" i="1"/>
  <c r="U1567" i="2" l="1"/>
  <c r="V1567" i="2" s="1"/>
  <c r="J1571" i="2"/>
  <c r="K1571" i="2"/>
  <c r="Z1566" i="2"/>
  <c r="AA1566" i="2"/>
  <c r="X1567" i="2"/>
  <c r="W1567" i="2"/>
  <c r="AL1563" i="2"/>
  <c r="B1572" i="2"/>
  <c r="C1572" i="2" s="1"/>
  <c r="D1572" i="2" s="1"/>
  <c r="E1572" i="2" s="1"/>
  <c r="F1572" i="2" s="1"/>
  <c r="G1572" i="2" s="1"/>
  <c r="H1572" i="2" s="1"/>
  <c r="I1572" i="2" s="1"/>
  <c r="A1573" i="2"/>
  <c r="M1570" i="2"/>
  <c r="N1570" i="2"/>
  <c r="X1568" i="2"/>
  <c r="W1568" i="2"/>
  <c r="AB1565" i="2"/>
  <c r="AC1565" i="2" s="1"/>
  <c r="AD1565" i="2" s="1"/>
  <c r="AE1565" i="2" s="1"/>
  <c r="AF1565" i="2" s="1"/>
  <c r="AG1565" i="2"/>
  <c r="AT1561" i="2"/>
  <c r="AX1561" i="2" s="1"/>
  <c r="AO1561" i="2"/>
  <c r="AP1561" i="2" s="1"/>
  <c r="AQ1561" i="2" s="1"/>
  <c r="AR1561" i="2" s="1"/>
  <c r="AS1561" i="2" s="1"/>
  <c r="AY1560" i="2"/>
  <c r="AU1560" i="2"/>
  <c r="AW1560" i="2" s="1"/>
  <c r="AJ1564" i="2"/>
  <c r="AK1564" i="2"/>
  <c r="BA1564" i="2"/>
  <c r="O1569" i="2"/>
  <c r="P1569" i="2" s="1"/>
  <c r="Q1569" i="2" s="1"/>
  <c r="R1569" i="2" s="1"/>
  <c r="S1569" i="2" s="1"/>
  <c r="U1569" i="2" s="1"/>
  <c r="V1569" i="2" s="1"/>
  <c r="T1569" i="2"/>
  <c r="AL1562" i="2"/>
  <c r="K1642" i="1"/>
  <c r="J1642" i="1"/>
  <c r="H1642" i="1"/>
  <c r="G1643" i="1"/>
  <c r="I1642" i="1"/>
  <c r="Y1568" i="2" l="1"/>
  <c r="Y1567" i="2"/>
  <c r="O1570" i="2"/>
  <c r="P1570" i="2" s="1"/>
  <c r="Q1570" i="2" s="1"/>
  <c r="R1570" i="2" s="1"/>
  <c r="S1570" i="2" s="1"/>
  <c r="T1570" i="2"/>
  <c r="B1573" i="2"/>
  <c r="C1573" i="2" s="1"/>
  <c r="D1573" i="2" s="1"/>
  <c r="E1573" i="2" s="1"/>
  <c r="F1573" i="2" s="1"/>
  <c r="G1573" i="2" s="1"/>
  <c r="H1573" i="2" s="1"/>
  <c r="I1573" i="2" s="1"/>
  <c r="A1574" i="2"/>
  <c r="AH1565" i="2"/>
  <c r="AI1565" i="2" s="1"/>
  <c r="L1571" i="2"/>
  <c r="X1569" i="2"/>
  <c r="W1569" i="2"/>
  <c r="K1572" i="2"/>
  <c r="J1572" i="2"/>
  <c r="Z1567" i="2"/>
  <c r="AA1567" i="2"/>
  <c r="AM1563" i="2"/>
  <c r="AZ1563" i="2"/>
  <c r="AN1563" i="2"/>
  <c r="AB1566" i="2"/>
  <c r="AC1566" i="2" s="1"/>
  <c r="AD1566" i="2" s="1"/>
  <c r="AE1566" i="2" s="1"/>
  <c r="AF1566" i="2" s="1"/>
  <c r="AG1566" i="2"/>
  <c r="AL1564" i="2"/>
  <c r="AM1562" i="2"/>
  <c r="AZ1562" i="2"/>
  <c r="AN1562" i="2"/>
  <c r="AY1561" i="2"/>
  <c r="AU1561" i="2"/>
  <c r="AW1561" i="2" s="1"/>
  <c r="Z1568" i="2"/>
  <c r="AA1568" i="2"/>
  <c r="K1643" i="1"/>
  <c r="J1643" i="1"/>
  <c r="G1644" i="1"/>
  <c r="H1643" i="1"/>
  <c r="I1643" i="1"/>
  <c r="L1572" i="2" l="1"/>
  <c r="U1570" i="2"/>
  <c r="V1570" i="2" s="1"/>
  <c r="Y1569" i="2"/>
  <c r="AH1566" i="2"/>
  <c r="AI1566" i="2" s="1"/>
  <c r="AJ1566" i="2" s="1"/>
  <c r="M1572" i="2"/>
  <c r="N1572" i="2"/>
  <c r="M1571" i="2"/>
  <c r="N1571" i="2"/>
  <c r="J1573" i="2"/>
  <c r="K1573" i="2"/>
  <c r="X1570" i="2"/>
  <c r="W1570" i="2"/>
  <c r="AZ1564" i="2"/>
  <c r="AM1564" i="2"/>
  <c r="AN1564" i="2"/>
  <c r="AO1562" i="2"/>
  <c r="AP1562" i="2" s="1"/>
  <c r="AQ1562" i="2" s="1"/>
  <c r="AR1562" i="2" s="1"/>
  <c r="AS1562" i="2" s="1"/>
  <c r="AT1562" i="2"/>
  <c r="AX1562" i="2" s="1"/>
  <c r="AG1567" i="2"/>
  <c r="AB1567" i="2"/>
  <c r="AC1567" i="2" s="1"/>
  <c r="AD1567" i="2" s="1"/>
  <c r="AE1567" i="2" s="1"/>
  <c r="AF1567" i="2" s="1"/>
  <c r="AG1568" i="2"/>
  <c r="AB1568" i="2"/>
  <c r="AC1568" i="2" s="1"/>
  <c r="AD1568" i="2" s="1"/>
  <c r="AE1568" i="2" s="1"/>
  <c r="AF1568" i="2" s="1"/>
  <c r="Z1569" i="2"/>
  <c r="AA1569" i="2"/>
  <c r="AO1563" i="2"/>
  <c r="AP1563" i="2" s="1"/>
  <c r="AQ1563" i="2" s="1"/>
  <c r="AR1563" i="2" s="1"/>
  <c r="AS1563" i="2" s="1"/>
  <c r="AT1563" i="2"/>
  <c r="AX1563" i="2" s="1"/>
  <c r="AK1565" i="2"/>
  <c r="BA1565" i="2"/>
  <c r="AJ1565" i="2"/>
  <c r="B1574" i="2"/>
  <c r="C1574" i="2" s="1"/>
  <c r="D1574" i="2" s="1"/>
  <c r="E1574" i="2" s="1"/>
  <c r="F1574" i="2" s="1"/>
  <c r="G1574" i="2" s="1"/>
  <c r="H1574" i="2" s="1"/>
  <c r="I1574" i="2" s="1"/>
  <c r="A1575" i="2"/>
  <c r="K1644" i="1"/>
  <c r="G1645" i="1"/>
  <c r="J1644" i="1"/>
  <c r="H1644" i="1"/>
  <c r="I1644" i="1"/>
  <c r="AK1566" i="2" l="1"/>
  <c r="BA1566" i="2"/>
  <c r="AL1565" i="2"/>
  <c r="AZ1565" i="2" s="1"/>
  <c r="AH1567" i="2"/>
  <c r="AI1567" i="2" s="1"/>
  <c r="BA1567" i="2" s="1"/>
  <c r="L1573" i="2"/>
  <c r="M1573" i="2" s="1"/>
  <c r="AH1568" i="2"/>
  <c r="AI1568" i="2" s="1"/>
  <c r="AK1568" i="2" s="1"/>
  <c r="J1574" i="2"/>
  <c r="K1574" i="2"/>
  <c r="O1572" i="2"/>
  <c r="P1572" i="2" s="1"/>
  <c r="Q1572" i="2" s="1"/>
  <c r="R1572" i="2" s="1"/>
  <c r="S1572" i="2" s="1"/>
  <c r="T1572" i="2"/>
  <c r="A1576" i="2"/>
  <c r="B1575" i="2"/>
  <c r="C1575" i="2" s="1"/>
  <c r="D1575" i="2" s="1"/>
  <c r="E1575" i="2" s="1"/>
  <c r="F1575" i="2" s="1"/>
  <c r="G1575" i="2" s="1"/>
  <c r="H1575" i="2" s="1"/>
  <c r="I1575" i="2" s="1"/>
  <c r="AB1569" i="2"/>
  <c r="AC1569" i="2" s="1"/>
  <c r="AD1569" i="2" s="1"/>
  <c r="AE1569" i="2" s="1"/>
  <c r="AF1569" i="2" s="1"/>
  <c r="AG1569" i="2"/>
  <c r="AO1564" i="2"/>
  <c r="AP1564" i="2" s="1"/>
  <c r="AQ1564" i="2" s="1"/>
  <c r="AR1564" i="2" s="1"/>
  <c r="AS1564" i="2" s="1"/>
  <c r="AT1564" i="2"/>
  <c r="AX1564" i="2" s="1"/>
  <c r="AY1563" i="2"/>
  <c r="AU1563" i="2"/>
  <c r="AW1563" i="2" s="1"/>
  <c r="T1571" i="2"/>
  <c r="O1571" i="2"/>
  <c r="P1571" i="2" s="1"/>
  <c r="Q1571" i="2" s="1"/>
  <c r="R1571" i="2" s="1"/>
  <c r="S1571" i="2" s="1"/>
  <c r="U1571" i="2" s="1"/>
  <c r="V1571" i="2" s="1"/>
  <c r="AY1562" i="2"/>
  <c r="AU1562" i="2"/>
  <c r="AW1562" i="2" s="1"/>
  <c r="AL1566" i="2"/>
  <c r="Y1570" i="2"/>
  <c r="H1645" i="1"/>
  <c r="J1645" i="1"/>
  <c r="G1646" i="1"/>
  <c r="I1645" i="1"/>
  <c r="K1645" i="1"/>
  <c r="AH1569" i="2" l="1"/>
  <c r="AI1569" i="2" s="1"/>
  <c r="AJ1567" i="2"/>
  <c r="AK1567" i="2"/>
  <c r="U1572" i="2"/>
  <c r="V1572" i="2" s="1"/>
  <c r="W1572" i="2" s="1"/>
  <c r="AN1565" i="2"/>
  <c r="AO1565" i="2" s="1"/>
  <c r="AP1565" i="2" s="1"/>
  <c r="AQ1565" i="2" s="1"/>
  <c r="AR1565" i="2" s="1"/>
  <c r="AS1565" i="2" s="1"/>
  <c r="AM1565" i="2"/>
  <c r="N1573" i="2"/>
  <c r="O1573" i="2" s="1"/>
  <c r="P1573" i="2" s="1"/>
  <c r="Q1573" i="2" s="1"/>
  <c r="R1573" i="2" s="1"/>
  <c r="S1573" i="2" s="1"/>
  <c r="AJ1568" i="2"/>
  <c r="AL1568" i="2" s="1"/>
  <c r="BA1568" i="2"/>
  <c r="Z1570" i="2"/>
  <c r="AA1570" i="2"/>
  <c r="AY1564" i="2"/>
  <c r="AU1564" i="2"/>
  <c r="AW1564" i="2" s="1"/>
  <c r="L1574" i="2"/>
  <c r="B1576" i="2"/>
  <c r="C1576" i="2" s="1"/>
  <c r="D1576" i="2" s="1"/>
  <c r="E1576" i="2" s="1"/>
  <c r="F1576" i="2" s="1"/>
  <c r="G1576" i="2" s="1"/>
  <c r="H1576" i="2" s="1"/>
  <c r="I1576" i="2" s="1"/>
  <c r="A1577" i="2"/>
  <c r="AM1566" i="2"/>
  <c r="AZ1566" i="2"/>
  <c r="AN1566" i="2"/>
  <c r="AK1569" i="2"/>
  <c r="AJ1569" i="2"/>
  <c r="BA1569" i="2"/>
  <c r="X1571" i="2"/>
  <c r="W1571" i="2"/>
  <c r="AT1565" i="2"/>
  <c r="AX1565" i="2" s="1"/>
  <c r="J1575" i="2"/>
  <c r="K1575" i="2"/>
  <c r="X1572" i="2"/>
  <c r="I1646" i="1"/>
  <c r="G1647" i="1"/>
  <c r="J1646" i="1"/>
  <c r="K1646" i="1"/>
  <c r="H1646" i="1"/>
  <c r="AL1567" i="2" l="1"/>
  <c r="T1573" i="2"/>
  <c r="U1573" i="2"/>
  <c r="V1573" i="2" s="1"/>
  <c r="X1573" i="2" s="1"/>
  <c r="Y1571" i="2"/>
  <c r="AN1568" i="2"/>
  <c r="AM1568" i="2"/>
  <c r="AO1568" i="2" s="1"/>
  <c r="AP1568" i="2" s="1"/>
  <c r="AQ1568" i="2" s="1"/>
  <c r="AR1568" i="2" s="1"/>
  <c r="AS1568" i="2" s="1"/>
  <c r="AZ1568" i="2"/>
  <c r="AL1569" i="2"/>
  <c r="K1576" i="2"/>
  <c r="J1576" i="2"/>
  <c r="AY1565" i="2"/>
  <c r="AU1565" i="2"/>
  <c r="AW1565" i="2" s="1"/>
  <c r="AZ1569" i="2"/>
  <c r="AM1569" i="2"/>
  <c r="AN1569" i="2"/>
  <c r="AT1566" i="2"/>
  <c r="AX1566" i="2" s="1"/>
  <c r="AO1566" i="2"/>
  <c r="AP1566" i="2" s="1"/>
  <c r="AQ1566" i="2" s="1"/>
  <c r="AR1566" i="2" s="1"/>
  <c r="AS1566" i="2" s="1"/>
  <c r="AB1570" i="2"/>
  <c r="AC1570" i="2" s="1"/>
  <c r="AD1570" i="2" s="1"/>
  <c r="AE1570" i="2" s="1"/>
  <c r="AF1570" i="2" s="1"/>
  <c r="AG1570" i="2"/>
  <c r="B1577" i="2"/>
  <c r="C1577" i="2" s="1"/>
  <c r="D1577" i="2" s="1"/>
  <c r="E1577" i="2" s="1"/>
  <c r="F1577" i="2" s="1"/>
  <c r="G1577" i="2" s="1"/>
  <c r="H1577" i="2" s="1"/>
  <c r="I1577" i="2" s="1"/>
  <c r="A1578" i="2"/>
  <c r="Y1572" i="2"/>
  <c r="L1575" i="2"/>
  <c r="Z1571" i="2"/>
  <c r="AA1571" i="2"/>
  <c r="AM1567" i="2"/>
  <c r="AZ1567" i="2"/>
  <c r="AN1567" i="2"/>
  <c r="M1574" i="2"/>
  <c r="N1574" i="2"/>
  <c r="G1648" i="1"/>
  <c r="H1647" i="1"/>
  <c r="K1647" i="1"/>
  <c r="J1647" i="1"/>
  <c r="I1647" i="1"/>
  <c r="AT1568" i="2" l="1"/>
  <c r="AX1568" i="2" s="1"/>
  <c r="L1576" i="2"/>
  <c r="N1576" i="2" s="1"/>
  <c r="W1573" i="2"/>
  <c r="Y1573" i="2" s="1"/>
  <c r="AH1570" i="2"/>
  <c r="AI1570" i="2" s="1"/>
  <c r="AK1570" i="2" s="1"/>
  <c r="AT1567" i="2"/>
  <c r="AX1567" i="2" s="1"/>
  <c r="AO1567" i="2"/>
  <c r="AP1567" i="2" s="1"/>
  <c r="AQ1567" i="2" s="1"/>
  <c r="AR1567" i="2" s="1"/>
  <c r="AS1567" i="2" s="1"/>
  <c r="Z1572" i="2"/>
  <c r="AA1572" i="2"/>
  <c r="AY1566" i="2"/>
  <c r="AU1566" i="2"/>
  <c r="AW1566" i="2" s="1"/>
  <c r="M1575" i="2"/>
  <c r="N1575" i="2"/>
  <c r="BA1570" i="2"/>
  <c r="AT1569" i="2"/>
  <c r="AX1569" i="2" s="1"/>
  <c r="AO1569" i="2"/>
  <c r="AP1569" i="2" s="1"/>
  <c r="AQ1569" i="2" s="1"/>
  <c r="AR1569" i="2" s="1"/>
  <c r="AS1569" i="2" s="1"/>
  <c r="M1576" i="2"/>
  <c r="AY1568" i="2"/>
  <c r="AU1568" i="2"/>
  <c r="AW1568" i="2" s="1"/>
  <c r="K1577" i="2"/>
  <c r="J1577" i="2"/>
  <c r="AG1571" i="2"/>
  <c r="AB1571" i="2"/>
  <c r="AC1571" i="2" s="1"/>
  <c r="AD1571" i="2" s="1"/>
  <c r="AE1571" i="2" s="1"/>
  <c r="AF1571" i="2" s="1"/>
  <c r="AH1571" i="2" s="1"/>
  <c r="AI1571" i="2" s="1"/>
  <c r="T1574" i="2"/>
  <c r="O1574" i="2"/>
  <c r="P1574" i="2" s="1"/>
  <c r="Q1574" i="2" s="1"/>
  <c r="R1574" i="2" s="1"/>
  <c r="S1574" i="2" s="1"/>
  <c r="U1574" i="2" s="1"/>
  <c r="V1574" i="2" s="1"/>
  <c r="B1578" i="2"/>
  <c r="C1578" i="2" s="1"/>
  <c r="D1578" i="2" s="1"/>
  <c r="E1578" i="2" s="1"/>
  <c r="F1578" i="2" s="1"/>
  <c r="G1578" i="2" s="1"/>
  <c r="H1578" i="2" s="1"/>
  <c r="I1578" i="2" s="1"/>
  <c r="A1579" i="2"/>
  <c r="H1648" i="1"/>
  <c r="I1648" i="1"/>
  <c r="K1648" i="1"/>
  <c r="G1649" i="1"/>
  <c r="J1648" i="1"/>
  <c r="AA1573" i="2" l="1"/>
  <c r="Z1573" i="2"/>
  <c r="AJ1570" i="2"/>
  <c r="L1577" i="2"/>
  <c r="K1578" i="2"/>
  <c r="J1578" i="2"/>
  <c r="X1574" i="2"/>
  <c r="W1574" i="2"/>
  <c r="M1577" i="2"/>
  <c r="N1577" i="2"/>
  <c r="T1575" i="2"/>
  <c r="O1575" i="2"/>
  <c r="P1575" i="2" s="1"/>
  <c r="Q1575" i="2" s="1"/>
  <c r="R1575" i="2" s="1"/>
  <c r="S1575" i="2" s="1"/>
  <c r="U1575" i="2" s="1"/>
  <c r="V1575" i="2" s="1"/>
  <c r="AG1573" i="2"/>
  <c r="AB1573" i="2"/>
  <c r="AC1573" i="2" s="1"/>
  <c r="AD1573" i="2" s="1"/>
  <c r="AE1573" i="2" s="1"/>
  <c r="AF1573" i="2" s="1"/>
  <c r="AY1567" i="2"/>
  <c r="AU1567" i="2"/>
  <c r="AW1567" i="2" s="1"/>
  <c r="BA1571" i="2"/>
  <c r="AJ1571" i="2"/>
  <c r="AK1571" i="2"/>
  <c r="AY1569" i="2"/>
  <c r="AU1569" i="2"/>
  <c r="AW1569" i="2" s="1"/>
  <c r="AG1572" i="2"/>
  <c r="AB1572" i="2"/>
  <c r="AC1572" i="2" s="1"/>
  <c r="AD1572" i="2" s="1"/>
  <c r="AE1572" i="2" s="1"/>
  <c r="AF1572" i="2" s="1"/>
  <c r="B1579" i="2"/>
  <c r="C1579" i="2" s="1"/>
  <c r="D1579" i="2" s="1"/>
  <c r="E1579" i="2" s="1"/>
  <c r="F1579" i="2" s="1"/>
  <c r="G1579" i="2" s="1"/>
  <c r="H1579" i="2" s="1"/>
  <c r="I1579" i="2" s="1"/>
  <c r="A1580" i="2"/>
  <c r="T1576" i="2"/>
  <c r="O1576" i="2"/>
  <c r="P1576" i="2" s="1"/>
  <c r="Q1576" i="2" s="1"/>
  <c r="R1576" i="2" s="1"/>
  <c r="S1576" i="2" s="1"/>
  <c r="U1576" i="2" s="1"/>
  <c r="V1576" i="2" s="1"/>
  <c r="AL1570" i="2"/>
  <c r="I1649" i="1"/>
  <c r="J1649" i="1"/>
  <c r="G1650" i="1"/>
  <c r="H1649" i="1"/>
  <c r="K1649" i="1"/>
  <c r="L1578" i="2" l="1"/>
  <c r="AL1571" i="2"/>
  <c r="AH1573" i="2"/>
  <c r="AI1573" i="2" s="1"/>
  <c r="B1580" i="2"/>
  <c r="C1580" i="2" s="1"/>
  <c r="D1580" i="2" s="1"/>
  <c r="E1580" i="2" s="1"/>
  <c r="F1580" i="2" s="1"/>
  <c r="G1580" i="2" s="1"/>
  <c r="H1580" i="2" s="1"/>
  <c r="I1580" i="2" s="1"/>
  <c r="A1581" i="2"/>
  <c r="T1577" i="2"/>
  <c r="O1577" i="2"/>
  <c r="P1577" i="2" s="1"/>
  <c r="Q1577" i="2" s="1"/>
  <c r="R1577" i="2" s="1"/>
  <c r="S1577" i="2" s="1"/>
  <c r="W1576" i="2"/>
  <c r="X1576" i="2"/>
  <c r="AM1571" i="2"/>
  <c r="AZ1571" i="2"/>
  <c r="AN1571" i="2"/>
  <c r="AJ1573" i="2"/>
  <c r="AK1573" i="2"/>
  <c r="BA1573" i="2"/>
  <c r="M1578" i="2"/>
  <c r="N1578" i="2"/>
  <c r="AZ1570" i="2"/>
  <c r="AM1570" i="2"/>
  <c r="AN1570" i="2"/>
  <c r="AH1572" i="2"/>
  <c r="AI1572" i="2" s="1"/>
  <c r="K1579" i="2"/>
  <c r="J1579" i="2"/>
  <c r="W1575" i="2"/>
  <c r="X1575" i="2"/>
  <c r="Y1574" i="2"/>
  <c r="K1650" i="1"/>
  <c r="G1651" i="1"/>
  <c r="H1650" i="1"/>
  <c r="J1650" i="1"/>
  <c r="I1650" i="1"/>
  <c r="U1577" i="2" l="1"/>
  <c r="V1577" i="2" s="1"/>
  <c r="W1577" i="2" s="1"/>
  <c r="L1579" i="2"/>
  <c r="AL1573" i="2"/>
  <c r="J1580" i="2"/>
  <c r="K1580" i="2"/>
  <c r="AJ1572" i="2"/>
  <c r="AK1572" i="2"/>
  <c r="BA1572" i="2"/>
  <c r="AZ1573" i="2"/>
  <c r="AM1573" i="2"/>
  <c r="AN1573" i="2"/>
  <c r="Z1574" i="2"/>
  <c r="AA1574" i="2"/>
  <c r="AT1571" i="2"/>
  <c r="AX1571" i="2" s="1"/>
  <c r="AO1571" i="2"/>
  <c r="AP1571" i="2" s="1"/>
  <c r="AQ1571" i="2" s="1"/>
  <c r="AR1571" i="2" s="1"/>
  <c r="AS1571" i="2" s="1"/>
  <c r="B1581" i="2"/>
  <c r="C1581" i="2" s="1"/>
  <c r="D1581" i="2" s="1"/>
  <c r="E1581" i="2" s="1"/>
  <c r="F1581" i="2" s="1"/>
  <c r="G1581" i="2" s="1"/>
  <c r="H1581" i="2" s="1"/>
  <c r="I1581" i="2" s="1"/>
  <c r="A1582" i="2"/>
  <c r="M1579" i="2"/>
  <c r="N1579" i="2"/>
  <c r="AO1570" i="2"/>
  <c r="AP1570" i="2" s="1"/>
  <c r="AQ1570" i="2" s="1"/>
  <c r="AR1570" i="2" s="1"/>
  <c r="AS1570" i="2" s="1"/>
  <c r="AT1570" i="2"/>
  <c r="AX1570" i="2" s="1"/>
  <c r="T1578" i="2"/>
  <c r="O1578" i="2"/>
  <c r="P1578" i="2" s="1"/>
  <c r="Q1578" i="2" s="1"/>
  <c r="R1578" i="2" s="1"/>
  <c r="S1578" i="2" s="1"/>
  <c r="U1578" i="2" s="1"/>
  <c r="V1578" i="2" s="1"/>
  <c r="Y1575" i="2"/>
  <c r="Y1576" i="2"/>
  <c r="I1651" i="1"/>
  <c r="J1651" i="1"/>
  <c r="H1651" i="1"/>
  <c r="G1652" i="1"/>
  <c r="K1651" i="1"/>
  <c r="X1577" i="2" l="1"/>
  <c r="AL1572" i="2"/>
  <c r="Y1577" i="2"/>
  <c r="Z1577" i="2" s="1"/>
  <c r="W1578" i="2"/>
  <c r="X1578" i="2"/>
  <c r="AG1574" i="2"/>
  <c r="AB1574" i="2"/>
  <c r="AC1574" i="2" s="1"/>
  <c r="AD1574" i="2" s="1"/>
  <c r="AE1574" i="2" s="1"/>
  <c r="AF1574" i="2" s="1"/>
  <c r="L1580" i="2"/>
  <c r="J1581" i="2"/>
  <c r="K1581" i="2"/>
  <c r="Z1575" i="2"/>
  <c r="AA1575" i="2"/>
  <c r="Z1576" i="2"/>
  <c r="AA1576" i="2"/>
  <c r="B1582" i="2"/>
  <c r="C1582" i="2" s="1"/>
  <c r="D1582" i="2" s="1"/>
  <c r="E1582" i="2" s="1"/>
  <c r="F1582" i="2" s="1"/>
  <c r="G1582" i="2" s="1"/>
  <c r="H1582" i="2" s="1"/>
  <c r="I1582" i="2" s="1"/>
  <c r="A1583" i="2"/>
  <c r="AO1573" i="2"/>
  <c r="AP1573" i="2" s="1"/>
  <c r="AQ1573" i="2" s="1"/>
  <c r="AR1573" i="2" s="1"/>
  <c r="AS1573" i="2" s="1"/>
  <c r="AT1573" i="2"/>
  <c r="AX1573" i="2" s="1"/>
  <c r="AM1572" i="2"/>
  <c r="AZ1572" i="2"/>
  <c r="AN1572" i="2"/>
  <c r="AY1570" i="2"/>
  <c r="AU1570" i="2"/>
  <c r="AW1570" i="2" s="1"/>
  <c r="T1579" i="2"/>
  <c r="O1579" i="2"/>
  <c r="P1579" i="2" s="1"/>
  <c r="Q1579" i="2" s="1"/>
  <c r="R1579" i="2" s="1"/>
  <c r="S1579" i="2" s="1"/>
  <c r="U1579" i="2" s="1"/>
  <c r="V1579" i="2" s="1"/>
  <c r="AY1571" i="2"/>
  <c r="AU1571" i="2"/>
  <c r="AW1571" i="2" s="1"/>
  <c r="G1653" i="1"/>
  <c r="K1652" i="1"/>
  <c r="J1652" i="1"/>
  <c r="I1652" i="1"/>
  <c r="H1652" i="1"/>
  <c r="AA1577" i="2" l="1"/>
  <c r="AH1574" i="2"/>
  <c r="AI1574" i="2" s="1"/>
  <c r="L1581" i="2"/>
  <c r="K1582" i="2"/>
  <c r="J1582" i="2"/>
  <c r="AO1572" i="2"/>
  <c r="AP1572" i="2" s="1"/>
  <c r="AQ1572" i="2" s="1"/>
  <c r="AR1572" i="2" s="1"/>
  <c r="AS1572" i="2" s="1"/>
  <c r="AT1572" i="2"/>
  <c r="AX1572" i="2" s="1"/>
  <c r="M1580" i="2"/>
  <c r="N1580" i="2"/>
  <c r="Y1578" i="2"/>
  <c r="AB1575" i="2"/>
  <c r="AC1575" i="2" s="1"/>
  <c r="AD1575" i="2" s="1"/>
  <c r="AE1575" i="2" s="1"/>
  <c r="AF1575" i="2" s="1"/>
  <c r="AH1575" i="2" s="1"/>
  <c r="AI1575" i="2" s="1"/>
  <c r="AG1575" i="2"/>
  <c r="AG1577" i="2"/>
  <c r="AB1577" i="2"/>
  <c r="AC1577" i="2" s="1"/>
  <c r="AD1577" i="2" s="1"/>
  <c r="AE1577" i="2" s="1"/>
  <c r="AF1577" i="2" s="1"/>
  <c r="AH1577" i="2" s="1"/>
  <c r="AI1577" i="2" s="1"/>
  <c r="X1579" i="2"/>
  <c r="W1579" i="2"/>
  <c r="AY1573" i="2"/>
  <c r="AU1573" i="2"/>
  <c r="AW1573" i="2" s="1"/>
  <c r="B1583" i="2"/>
  <c r="C1583" i="2" s="1"/>
  <c r="D1583" i="2" s="1"/>
  <c r="E1583" i="2" s="1"/>
  <c r="F1583" i="2" s="1"/>
  <c r="G1583" i="2" s="1"/>
  <c r="H1583" i="2" s="1"/>
  <c r="I1583" i="2" s="1"/>
  <c r="A1584" i="2"/>
  <c r="AB1576" i="2"/>
  <c r="AC1576" i="2" s="1"/>
  <c r="AD1576" i="2" s="1"/>
  <c r="AE1576" i="2" s="1"/>
  <c r="AF1576" i="2" s="1"/>
  <c r="AG1576" i="2"/>
  <c r="M1581" i="2"/>
  <c r="N1581" i="2"/>
  <c r="AK1574" i="2"/>
  <c r="BA1574" i="2"/>
  <c r="AJ1574" i="2"/>
  <c r="H1653" i="1"/>
  <c r="I1653" i="1"/>
  <c r="G1654" i="1"/>
  <c r="K1653" i="1"/>
  <c r="J1653" i="1"/>
  <c r="AL1574" i="2" l="1"/>
  <c r="L1582" i="2"/>
  <c r="AH1576" i="2"/>
  <c r="AI1576" i="2" s="1"/>
  <c r="BA1576" i="2" s="1"/>
  <c r="J1583" i="2"/>
  <c r="K1583" i="2"/>
  <c r="AK1576" i="2"/>
  <c r="AJ1576" i="2"/>
  <c r="B1584" i="2"/>
  <c r="C1584" i="2" s="1"/>
  <c r="D1584" i="2" s="1"/>
  <c r="E1584" i="2" s="1"/>
  <c r="F1584" i="2" s="1"/>
  <c r="G1584" i="2" s="1"/>
  <c r="H1584" i="2" s="1"/>
  <c r="I1584" i="2" s="1"/>
  <c r="A1585" i="2"/>
  <c r="T1580" i="2"/>
  <c r="O1580" i="2"/>
  <c r="P1580" i="2" s="1"/>
  <c r="Q1580" i="2" s="1"/>
  <c r="R1580" i="2" s="1"/>
  <c r="S1580" i="2" s="1"/>
  <c r="U1580" i="2" s="1"/>
  <c r="V1580" i="2" s="1"/>
  <c r="Y1579" i="2"/>
  <c r="M1582" i="2"/>
  <c r="N1582" i="2"/>
  <c r="AZ1574" i="2"/>
  <c r="AM1574" i="2"/>
  <c r="AN1574" i="2"/>
  <c r="O1581" i="2"/>
  <c r="P1581" i="2" s="1"/>
  <c r="Q1581" i="2" s="1"/>
  <c r="R1581" i="2" s="1"/>
  <c r="S1581" i="2" s="1"/>
  <c r="T1581" i="2"/>
  <c r="BA1577" i="2"/>
  <c r="AJ1577" i="2"/>
  <c r="AK1577" i="2"/>
  <c r="Z1578" i="2"/>
  <c r="AA1578" i="2"/>
  <c r="AY1572" i="2"/>
  <c r="AU1572" i="2"/>
  <c r="AW1572" i="2" s="1"/>
  <c r="AK1575" i="2"/>
  <c r="AJ1575" i="2"/>
  <c r="BA1575" i="2"/>
  <c r="I1654" i="1"/>
  <c r="H1654" i="1"/>
  <c r="G1655" i="1"/>
  <c r="K1654" i="1"/>
  <c r="J1654" i="1"/>
  <c r="L1583" i="2" l="1"/>
  <c r="AL1576" i="2"/>
  <c r="J1584" i="2"/>
  <c r="K1584" i="2"/>
  <c r="X1580" i="2"/>
  <c r="W1580" i="2"/>
  <c r="AM1576" i="2"/>
  <c r="AZ1576" i="2"/>
  <c r="AN1576" i="2"/>
  <c r="M1583" i="2"/>
  <c r="N1583" i="2"/>
  <c r="AB1578" i="2"/>
  <c r="AC1578" i="2" s="1"/>
  <c r="AD1578" i="2" s="1"/>
  <c r="AE1578" i="2" s="1"/>
  <c r="AF1578" i="2" s="1"/>
  <c r="AG1578" i="2"/>
  <c r="AT1574" i="2"/>
  <c r="AX1574" i="2" s="1"/>
  <c r="AO1574" i="2"/>
  <c r="AP1574" i="2" s="1"/>
  <c r="AQ1574" i="2" s="1"/>
  <c r="AR1574" i="2" s="1"/>
  <c r="AS1574" i="2" s="1"/>
  <c r="Z1579" i="2"/>
  <c r="AA1579" i="2"/>
  <c r="AL1575" i="2"/>
  <c r="T1582" i="2"/>
  <c r="O1582" i="2"/>
  <c r="P1582" i="2" s="1"/>
  <c r="Q1582" i="2" s="1"/>
  <c r="R1582" i="2" s="1"/>
  <c r="S1582" i="2" s="1"/>
  <c r="U1582" i="2" s="1"/>
  <c r="V1582" i="2" s="1"/>
  <c r="B1585" i="2"/>
  <c r="C1585" i="2" s="1"/>
  <c r="D1585" i="2" s="1"/>
  <c r="E1585" i="2" s="1"/>
  <c r="F1585" i="2" s="1"/>
  <c r="G1585" i="2" s="1"/>
  <c r="H1585" i="2" s="1"/>
  <c r="I1585" i="2" s="1"/>
  <c r="A1586" i="2"/>
  <c r="AL1577" i="2"/>
  <c r="U1581" i="2"/>
  <c r="V1581" i="2" s="1"/>
  <c r="H1655" i="1"/>
  <c r="J1655" i="1"/>
  <c r="G1656" i="1"/>
  <c r="I1655" i="1"/>
  <c r="K1655" i="1"/>
  <c r="AH1578" i="2" l="1"/>
  <c r="AI1578" i="2" s="1"/>
  <c r="Y1580" i="2"/>
  <c r="K1585" i="2"/>
  <c r="J1585" i="2"/>
  <c r="AM1577" i="2"/>
  <c r="AZ1577" i="2"/>
  <c r="AN1577" i="2"/>
  <c r="A1587" i="2"/>
  <c r="B1586" i="2"/>
  <c r="C1586" i="2" s="1"/>
  <c r="D1586" i="2" s="1"/>
  <c r="E1586" i="2" s="1"/>
  <c r="F1586" i="2" s="1"/>
  <c r="G1586" i="2" s="1"/>
  <c r="H1586" i="2" s="1"/>
  <c r="I1586" i="2" s="1"/>
  <c r="AY1574" i="2"/>
  <c r="AU1574" i="2"/>
  <c r="AW1574" i="2" s="1"/>
  <c r="AO1576" i="2"/>
  <c r="AP1576" i="2" s="1"/>
  <c r="AQ1576" i="2" s="1"/>
  <c r="AR1576" i="2" s="1"/>
  <c r="AS1576" i="2" s="1"/>
  <c r="AT1576" i="2"/>
  <c r="AX1576" i="2" s="1"/>
  <c r="L1584" i="2"/>
  <c r="BA1578" i="2"/>
  <c r="AK1578" i="2"/>
  <c r="AJ1578" i="2"/>
  <c r="X1582" i="2"/>
  <c r="W1582" i="2"/>
  <c r="AG1579" i="2"/>
  <c r="AB1579" i="2"/>
  <c r="AC1579" i="2" s="1"/>
  <c r="AD1579" i="2" s="1"/>
  <c r="AE1579" i="2" s="1"/>
  <c r="AF1579" i="2" s="1"/>
  <c r="AH1579" i="2" s="1"/>
  <c r="AI1579" i="2" s="1"/>
  <c r="W1581" i="2"/>
  <c r="X1581" i="2"/>
  <c r="AZ1575" i="2"/>
  <c r="AM1575" i="2"/>
  <c r="AN1575" i="2"/>
  <c r="T1583" i="2"/>
  <c r="O1583" i="2"/>
  <c r="P1583" i="2" s="1"/>
  <c r="Q1583" i="2" s="1"/>
  <c r="R1583" i="2" s="1"/>
  <c r="S1583" i="2" s="1"/>
  <c r="U1583" i="2" s="1"/>
  <c r="V1583" i="2" s="1"/>
  <c r="Z1580" i="2"/>
  <c r="AA1580" i="2"/>
  <c r="H1656" i="1"/>
  <c r="I1656" i="1"/>
  <c r="K1656" i="1"/>
  <c r="J1656" i="1"/>
  <c r="G1657" i="1"/>
  <c r="Y1581" i="2" l="1"/>
  <c r="J1586" i="2"/>
  <c r="K1586" i="2"/>
  <c r="W1583" i="2"/>
  <c r="X1583" i="2"/>
  <c r="AY1576" i="2"/>
  <c r="AU1576" i="2"/>
  <c r="AW1576" i="2" s="1"/>
  <c r="AJ1579" i="2"/>
  <c r="AK1579" i="2"/>
  <c r="BA1579" i="2"/>
  <c r="B1587" i="2"/>
  <c r="C1587" i="2" s="1"/>
  <c r="D1587" i="2" s="1"/>
  <c r="E1587" i="2" s="1"/>
  <c r="F1587" i="2" s="1"/>
  <c r="G1587" i="2" s="1"/>
  <c r="H1587" i="2" s="1"/>
  <c r="I1587" i="2" s="1"/>
  <c r="A1588" i="2"/>
  <c r="AL1578" i="2"/>
  <c r="L1585" i="2"/>
  <c r="AG1580" i="2"/>
  <c r="AB1580" i="2"/>
  <c r="AC1580" i="2" s="1"/>
  <c r="AD1580" i="2" s="1"/>
  <c r="AE1580" i="2" s="1"/>
  <c r="AF1580" i="2" s="1"/>
  <c r="Z1581" i="2"/>
  <c r="AA1581" i="2"/>
  <c r="M1584" i="2"/>
  <c r="N1584" i="2"/>
  <c r="AO1577" i="2"/>
  <c r="AP1577" i="2" s="1"/>
  <c r="AQ1577" i="2" s="1"/>
  <c r="AR1577" i="2" s="1"/>
  <c r="AS1577" i="2" s="1"/>
  <c r="AT1577" i="2"/>
  <c r="AX1577" i="2" s="1"/>
  <c r="AO1575" i="2"/>
  <c r="AP1575" i="2" s="1"/>
  <c r="AQ1575" i="2" s="1"/>
  <c r="AR1575" i="2" s="1"/>
  <c r="AS1575" i="2" s="1"/>
  <c r="AT1575" i="2"/>
  <c r="AX1575" i="2" s="1"/>
  <c r="Y1582" i="2"/>
  <c r="K1657" i="1"/>
  <c r="G1658" i="1"/>
  <c r="H1657" i="1"/>
  <c r="I1657" i="1"/>
  <c r="J1657" i="1"/>
  <c r="AH1580" i="2" l="1"/>
  <c r="AI1580" i="2" s="1"/>
  <c r="Y1583" i="2"/>
  <c r="AA1583" i="2" s="1"/>
  <c r="AL1579" i="2"/>
  <c r="AM1579" i="2" s="1"/>
  <c r="L1586" i="2"/>
  <c r="N1586" i="2" s="1"/>
  <c r="J1587" i="2"/>
  <c r="K1587" i="2"/>
  <c r="M1585" i="2"/>
  <c r="N1585" i="2"/>
  <c r="AY1575" i="2"/>
  <c r="AU1575" i="2"/>
  <c r="AW1575" i="2" s="1"/>
  <c r="T1584" i="2"/>
  <c r="O1584" i="2"/>
  <c r="P1584" i="2" s="1"/>
  <c r="Q1584" i="2" s="1"/>
  <c r="R1584" i="2" s="1"/>
  <c r="S1584" i="2" s="1"/>
  <c r="U1584" i="2" s="1"/>
  <c r="V1584" i="2" s="1"/>
  <c r="AJ1580" i="2"/>
  <c r="BA1580" i="2"/>
  <c r="AK1580" i="2"/>
  <c r="Z1583" i="2"/>
  <c r="Z1582" i="2"/>
  <c r="AA1582" i="2"/>
  <c r="AY1577" i="2"/>
  <c r="AU1577" i="2"/>
  <c r="AW1577" i="2" s="1"/>
  <c r="AB1581" i="2"/>
  <c r="AC1581" i="2" s="1"/>
  <c r="AD1581" i="2" s="1"/>
  <c r="AE1581" i="2" s="1"/>
  <c r="AF1581" i="2" s="1"/>
  <c r="AG1581" i="2"/>
  <c r="AZ1578" i="2"/>
  <c r="AM1578" i="2"/>
  <c r="AN1578" i="2"/>
  <c r="B1588" i="2"/>
  <c r="C1588" i="2" s="1"/>
  <c r="D1588" i="2" s="1"/>
  <c r="E1588" i="2" s="1"/>
  <c r="F1588" i="2" s="1"/>
  <c r="G1588" i="2" s="1"/>
  <c r="H1588" i="2" s="1"/>
  <c r="I1588" i="2" s="1"/>
  <c r="A1589" i="2"/>
  <c r="I1658" i="1"/>
  <c r="H1658" i="1"/>
  <c r="K1658" i="1"/>
  <c r="G1659" i="1"/>
  <c r="J1658" i="1"/>
  <c r="M1586" i="2" l="1"/>
  <c r="AH1581" i="2"/>
  <c r="AI1581" i="2" s="1"/>
  <c r="AJ1581" i="2" s="1"/>
  <c r="AN1579" i="2"/>
  <c r="AO1579" i="2" s="1"/>
  <c r="AP1579" i="2" s="1"/>
  <c r="AQ1579" i="2" s="1"/>
  <c r="AR1579" i="2" s="1"/>
  <c r="AS1579" i="2" s="1"/>
  <c r="AZ1579" i="2"/>
  <c r="L1587" i="2"/>
  <c r="B1589" i="2"/>
  <c r="C1589" i="2" s="1"/>
  <c r="D1589" i="2" s="1"/>
  <c r="E1589" i="2" s="1"/>
  <c r="F1589" i="2" s="1"/>
  <c r="G1589" i="2" s="1"/>
  <c r="H1589" i="2" s="1"/>
  <c r="I1589" i="2" s="1"/>
  <c r="A1590" i="2"/>
  <c r="AG1583" i="2"/>
  <c r="AB1583" i="2"/>
  <c r="AC1583" i="2" s="1"/>
  <c r="AD1583" i="2" s="1"/>
  <c r="AE1583" i="2" s="1"/>
  <c r="AF1583" i="2" s="1"/>
  <c r="AH1583" i="2" s="1"/>
  <c r="AI1583" i="2" s="1"/>
  <c r="T1586" i="2"/>
  <c r="O1586" i="2"/>
  <c r="P1586" i="2" s="1"/>
  <c r="Q1586" i="2" s="1"/>
  <c r="R1586" i="2" s="1"/>
  <c r="S1586" i="2" s="1"/>
  <c r="U1586" i="2" s="1"/>
  <c r="V1586" i="2" s="1"/>
  <c r="M1587" i="2"/>
  <c r="N1587" i="2"/>
  <c r="AO1578" i="2"/>
  <c r="AP1578" i="2" s="1"/>
  <c r="AQ1578" i="2" s="1"/>
  <c r="AR1578" i="2" s="1"/>
  <c r="AS1578" i="2" s="1"/>
  <c r="AT1578" i="2"/>
  <c r="AX1578" i="2" s="1"/>
  <c r="AT1579" i="2"/>
  <c r="AX1579" i="2" s="1"/>
  <c r="W1584" i="2"/>
  <c r="X1584" i="2"/>
  <c r="AG1582" i="2"/>
  <c r="AB1582" i="2"/>
  <c r="AC1582" i="2" s="1"/>
  <c r="AD1582" i="2" s="1"/>
  <c r="AE1582" i="2" s="1"/>
  <c r="AF1582" i="2" s="1"/>
  <c r="T1585" i="2"/>
  <c r="O1585" i="2"/>
  <c r="P1585" i="2" s="1"/>
  <c r="Q1585" i="2" s="1"/>
  <c r="R1585" i="2" s="1"/>
  <c r="S1585" i="2" s="1"/>
  <c r="AL1580" i="2"/>
  <c r="J1588" i="2"/>
  <c r="K1588" i="2"/>
  <c r="J1659" i="1"/>
  <c r="H1659" i="1"/>
  <c r="I1659" i="1"/>
  <c r="K1659" i="1"/>
  <c r="G1660" i="1"/>
  <c r="AK1581" i="2" l="1"/>
  <c r="BA1581" i="2"/>
  <c r="K1589" i="2"/>
  <c r="J1589" i="2"/>
  <c r="AZ1580" i="2"/>
  <c r="AM1580" i="2"/>
  <c r="AN1580" i="2"/>
  <c r="W1586" i="2"/>
  <c r="X1586" i="2"/>
  <c r="T1587" i="2"/>
  <c r="O1587" i="2"/>
  <c r="P1587" i="2" s="1"/>
  <c r="Q1587" i="2" s="1"/>
  <c r="R1587" i="2" s="1"/>
  <c r="S1587" i="2" s="1"/>
  <c r="U1587" i="2" s="1"/>
  <c r="V1587" i="2" s="1"/>
  <c r="L1588" i="2"/>
  <c r="AH1582" i="2"/>
  <c r="AI1582" i="2" s="1"/>
  <c r="AL1581" i="2"/>
  <c r="AY1579" i="2"/>
  <c r="AU1579" i="2"/>
  <c r="AW1579" i="2" s="1"/>
  <c r="AJ1583" i="2"/>
  <c r="BA1583" i="2"/>
  <c r="AK1583" i="2"/>
  <c r="B1590" i="2"/>
  <c r="C1590" i="2" s="1"/>
  <c r="D1590" i="2" s="1"/>
  <c r="E1590" i="2" s="1"/>
  <c r="F1590" i="2" s="1"/>
  <c r="G1590" i="2" s="1"/>
  <c r="H1590" i="2" s="1"/>
  <c r="I1590" i="2" s="1"/>
  <c r="A1591" i="2"/>
  <c r="AY1578" i="2"/>
  <c r="AU1578" i="2"/>
  <c r="AW1578" i="2" s="1"/>
  <c r="U1585" i="2"/>
  <c r="V1585" i="2" s="1"/>
  <c r="Y1584" i="2"/>
  <c r="H1660" i="1"/>
  <c r="G1661" i="1"/>
  <c r="J1660" i="1"/>
  <c r="I1660" i="1"/>
  <c r="K1660" i="1"/>
  <c r="L1589" i="2" l="1"/>
  <c r="Y1586" i="2"/>
  <c r="J1590" i="2"/>
  <c r="K1590" i="2"/>
  <c r="W1587" i="2"/>
  <c r="X1587" i="2"/>
  <c r="M1588" i="2"/>
  <c r="N1588" i="2"/>
  <c r="Z1586" i="2"/>
  <c r="AA1586" i="2"/>
  <c r="M1589" i="2"/>
  <c r="N1589" i="2"/>
  <c r="W1585" i="2"/>
  <c r="X1585" i="2"/>
  <c r="Z1584" i="2"/>
  <c r="AA1584" i="2"/>
  <c r="AK1582" i="2"/>
  <c r="BA1582" i="2"/>
  <c r="AJ1582" i="2"/>
  <c r="AL1583" i="2"/>
  <c r="B1591" i="2"/>
  <c r="C1591" i="2" s="1"/>
  <c r="D1591" i="2" s="1"/>
  <c r="E1591" i="2" s="1"/>
  <c r="F1591" i="2" s="1"/>
  <c r="G1591" i="2" s="1"/>
  <c r="H1591" i="2" s="1"/>
  <c r="I1591" i="2" s="1"/>
  <c r="A1592" i="2"/>
  <c r="AM1581" i="2"/>
  <c r="AZ1581" i="2"/>
  <c r="AN1581" i="2"/>
  <c r="AO1580" i="2"/>
  <c r="AP1580" i="2" s="1"/>
  <c r="AQ1580" i="2" s="1"/>
  <c r="AR1580" i="2" s="1"/>
  <c r="AS1580" i="2" s="1"/>
  <c r="AT1580" i="2"/>
  <c r="AX1580" i="2" s="1"/>
  <c r="G1662" i="1"/>
  <c r="H1661" i="1"/>
  <c r="I1661" i="1"/>
  <c r="K1661" i="1"/>
  <c r="J1661" i="1"/>
  <c r="Y1585" i="2" l="1"/>
  <c r="K1591" i="2"/>
  <c r="J1591" i="2"/>
  <c r="AY1580" i="2"/>
  <c r="AU1580" i="2"/>
  <c r="AW1580" i="2" s="1"/>
  <c r="AG1584" i="2"/>
  <c r="AB1584" i="2"/>
  <c r="AC1584" i="2" s="1"/>
  <c r="AD1584" i="2" s="1"/>
  <c r="AE1584" i="2" s="1"/>
  <c r="AF1584" i="2" s="1"/>
  <c r="AH1584" i="2" s="1"/>
  <c r="AI1584" i="2" s="1"/>
  <c r="O1589" i="2"/>
  <c r="P1589" i="2" s="1"/>
  <c r="Q1589" i="2" s="1"/>
  <c r="R1589" i="2" s="1"/>
  <c r="S1589" i="2" s="1"/>
  <c r="T1589" i="2"/>
  <c r="O1588" i="2"/>
  <c r="P1588" i="2" s="1"/>
  <c r="Q1588" i="2" s="1"/>
  <c r="R1588" i="2" s="1"/>
  <c r="S1588" i="2" s="1"/>
  <c r="T1588" i="2"/>
  <c r="AL1582" i="2"/>
  <c r="L1590" i="2"/>
  <c r="AM1583" i="2"/>
  <c r="AZ1583" i="2"/>
  <c r="AN1583" i="2"/>
  <c r="Z1585" i="2"/>
  <c r="AA1585" i="2"/>
  <c r="AB1586" i="2"/>
  <c r="AC1586" i="2" s="1"/>
  <c r="AD1586" i="2" s="1"/>
  <c r="AE1586" i="2" s="1"/>
  <c r="AF1586" i="2" s="1"/>
  <c r="AH1586" i="2" s="1"/>
  <c r="AI1586" i="2" s="1"/>
  <c r="AG1586" i="2"/>
  <c r="Y1587" i="2"/>
  <c r="AT1581" i="2"/>
  <c r="AX1581" i="2" s="1"/>
  <c r="AO1581" i="2"/>
  <c r="AP1581" i="2" s="1"/>
  <c r="AQ1581" i="2" s="1"/>
  <c r="AR1581" i="2" s="1"/>
  <c r="AS1581" i="2" s="1"/>
  <c r="B1592" i="2"/>
  <c r="C1592" i="2" s="1"/>
  <c r="D1592" i="2" s="1"/>
  <c r="E1592" i="2" s="1"/>
  <c r="F1592" i="2" s="1"/>
  <c r="G1592" i="2" s="1"/>
  <c r="H1592" i="2" s="1"/>
  <c r="I1592" i="2" s="1"/>
  <c r="A1593" i="2"/>
  <c r="K1662" i="1"/>
  <c r="H1662" i="1"/>
  <c r="G1663" i="1"/>
  <c r="J1662" i="1"/>
  <c r="I1662" i="1"/>
  <c r="L1591" i="2" l="1"/>
  <c r="U1589" i="2"/>
  <c r="V1589" i="2" s="1"/>
  <c r="W1589" i="2" s="1"/>
  <c r="B1593" i="2"/>
  <c r="C1593" i="2" s="1"/>
  <c r="D1593" i="2" s="1"/>
  <c r="E1593" i="2" s="1"/>
  <c r="F1593" i="2" s="1"/>
  <c r="G1593" i="2" s="1"/>
  <c r="H1593" i="2" s="1"/>
  <c r="I1593" i="2" s="1"/>
  <c r="A1594" i="2"/>
  <c r="AO1583" i="2"/>
  <c r="AP1583" i="2" s="1"/>
  <c r="AQ1583" i="2" s="1"/>
  <c r="AR1583" i="2" s="1"/>
  <c r="AS1583" i="2" s="1"/>
  <c r="AT1583" i="2"/>
  <c r="AX1583" i="2" s="1"/>
  <c r="U1588" i="2"/>
  <c r="V1588" i="2" s="1"/>
  <c r="AY1581" i="2"/>
  <c r="AU1581" i="2"/>
  <c r="AW1581" i="2" s="1"/>
  <c r="AJ1584" i="2"/>
  <c r="AK1584" i="2"/>
  <c r="BA1584" i="2"/>
  <c r="M1591" i="2"/>
  <c r="N1591" i="2"/>
  <c r="J1592" i="2"/>
  <c r="K1592" i="2"/>
  <c r="AZ1582" i="2"/>
  <c r="AM1582" i="2"/>
  <c r="AN1582" i="2"/>
  <c r="AJ1586" i="2"/>
  <c r="BA1586" i="2"/>
  <c r="AK1586" i="2"/>
  <c r="Z1587" i="2"/>
  <c r="AA1587" i="2"/>
  <c r="AG1585" i="2"/>
  <c r="AB1585" i="2"/>
  <c r="AC1585" i="2" s="1"/>
  <c r="AD1585" i="2" s="1"/>
  <c r="AE1585" i="2" s="1"/>
  <c r="AF1585" i="2" s="1"/>
  <c r="AH1585" i="2" s="1"/>
  <c r="AI1585" i="2" s="1"/>
  <c r="M1590" i="2"/>
  <c r="N1590" i="2"/>
  <c r="I1663" i="1"/>
  <c r="J1663" i="1"/>
  <c r="H1663" i="1"/>
  <c r="K1663" i="1"/>
  <c r="G1664" i="1"/>
  <c r="AL1584" i="2" l="1"/>
  <c r="X1589" i="2"/>
  <c r="Y1589" i="2" s="1"/>
  <c r="K1593" i="2"/>
  <c r="J1593" i="2"/>
  <c r="AK1585" i="2"/>
  <c r="AJ1585" i="2"/>
  <c r="BA1585" i="2"/>
  <c r="T1590" i="2"/>
  <c r="O1590" i="2"/>
  <c r="P1590" i="2" s="1"/>
  <c r="Q1590" i="2" s="1"/>
  <c r="R1590" i="2" s="1"/>
  <c r="S1590" i="2" s="1"/>
  <c r="U1590" i="2" s="1"/>
  <c r="V1590" i="2" s="1"/>
  <c r="AB1587" i="2"/>
  <c r="AC1587" i="2" s="1"/>
  <c r="AD1587" i="2" s="1"/>
  <c r="AE1587" i="2" s="1"/>
  <c r="AF1587" i="2" s="1"/>
  <c r="AH1587" i="2" s="1"/>
  <c r="AI1587" i="2" s="1"/>
  <c r="AG1587" i="2"/>
  <c r="O1591" i="2"/>
  <c r="P1591" i="2" s="1"/>
  <c r="Q1591" i="2" s="1"/>
  <c r="R1591" i="2" s="1"/>
  <c r="S1591" i="2" s="1"/>
  <c r="T1591" i="2"/>
  <c r="AY1583" i="2"/>
  <c r="AU1583" i="2"/>
  <c r="AW1583" i="2" s="1"/>
  <c r="A1595" i="2"/>
  <c r="B1594" i="2"/>
  <c r="C1594" i="2" s="1"/>
  <c r="D1594" i="2" s="1"/>
  <c r="E1594" i="2" s="1"/>
  <c r="F1594" i="2" s="1"/>
  <c r="G1594" i="2" s="1"/>
  <c r="H1594" i="2" s="1"/>
  <c r="I1594" i="2" s="1"/>
  <c r="AT1582" i="2"/>
  <c r="AX1582" i="2" s="1"/>
  <c r="AO1582" i="2"/>
  <c r="AP1582" i="2" s="1"/>
  <c r="AQ1582" i="2" s="1"/>
  <c r="AR1582" i="2" s="1"/>
  <c r="AS1582" i="2" s="1"/>
  <c r="AZ1584" i="2"/>
  <c r="AM1584" i="2"/>
  <c r="AN1584" i="2"/>
  <c r="AL1586" i="2"/>
  <c r="W1588" i="2"/>
  <c r="X1588" i="2"/>
  <c r="L1592" i="2"/>
  <c r="I1664" i="1"/>
  <c r="H1664" i="1"/>
  <c r="G1665" i="1"/>
  <c r="J1664" i="1"/>
  <c r="K1664" i="1"/>
  <c r="Z1589" i="2" l="1"/>
  <c r="AA1589" i="2"/>
  <c r="L1593" i="2"/>
  <c r="M1593" i="2" s="1"/>
  <c r="J1594" i="2"/>
  <c r="K1594" i="2"/>
  <c r="M1592" i="2"/>
  <c r="N1592" i="2"/>
  <c r="X1590" i="2"/>
  <c r="W1590" i="2"/>
  <c r="AY1582" i="2"/>
  <c r="AU1582" i="2"/>
  <c r="AW1582" i="2" s="1"/>
  <c r="AJ1587" i="2"/>
  <c r="BA1587" i="2"/>
  <c r="AK1587" i="2"/>
  <c r="AB1589" i="2"/>
  <c r="AC1589" i="2" s="1"/>
  <c r="AD1589" i="2" s="1"/>
  <c r="AE1589" i="2" s="1"/>
  <c r="AF1589" i="2" s="1"/>
  <c r="AG1589" i="2"/>
  <c r="AZ1586" i="2"/>
  <c r="AM1586" i="2"/>
  <c r="AN1586" i="2"/>
  <c r="Y1588" i="2"/>
  <c r="AO1584" i="2"/>
  <c r="AP1584" i="2" s="1"/>
  <c r="AQ1584" i="2" s="1"/>
  <c r="AR1584" i="2" s="1"/>
  <c r="AS1584" i="2" s="1"/>
  <c r="AT1584" i="2"/>
  <c r="AX1584" i="2" s="1"/>
  <c r="B1595" i="2"/>
  <c r="C1595" i="2" s="1"/>
  <c r="D1595" i="2" s="1"/>
  <c r="E1595" i="2" s="1"/>
  <c r="F1595" i="2" s="1"/>
  <c r="G1595" i="2" s="1"/>
  <c r="H1595" i="2" s="1"/>
  <c r="I1595" i="2" s="1"/>
  <c r="A1596" i="2"/>
  <c r="U1591" i="2"/>
  <c r="V1591" i="2" s="1"/>
  <c r="AL1585" i="2"/>
  <c r="H1665" i="1"/>
  <c r="J1665" i="1"/>
  <c r="K1665" i="1"/>
  <c r="G1666" i="1"/>
  <c r="I1665" i="1"/>
  <c r="N1593" i="2" l="1"/>
  <c r="AL1587" i="2"/>
  <c r="L1594" i="2"/>
  <c r="M1594" i="2" s="1"/>
  <c r="J1595" i="2"/>
  <c r="K1595" i="2"/>
  <c r="AO1586" i="2"/>
  <c r="AP1586" i="2" s="1"/>
  <c r="AQ1586" i="2" s="1"/>
  <c r="AR1586" i="2" s="1"/>
  <c r="AS1586" i="2" s="1"/>
  <c r="AT1586" i="2"/>
  <c r="AX1586" i="2" s="1"/>
  <c r="AM1587" i="2"/>
  <c r="AZ1587" i="2"/>
  <c r="AN1587" i="2"/>
  <c r="O1593" i="2"/>
  <c r="P1593" i="2" s="1"/>
  <c r="Q1593" i="2" s="1"/>
  <c r="R1593" i="2" s="1"/>
  <c r="S1593" i="2" s="1"/>
  <c r="T1593" i="2"/>
  <c r="Y1590" i="2"/>
  <c r="AZ1585" i="2"/>
  <c r="AM1585" i="2"/>
  <c r="AN1585" i="2"/>
  <c r="X1591" i="2"/>
  <c r="W1591" i="2"/>
  <c r="Y1591" i="2" s="1"/>
  <c r="A1597" i="2"/>
  <c r="B1596" i="2"/>
  <c r="C1596" i="2" s="1"/>
  <c r="D1596" i="2" s="1"/>
  <c r="E1596" i="2" s="1"/>
  <c r="F1596" i="2" s="1"/>
  <c r="G1596" i="2" s="1"/>
  <c r="H1596" i="2" s="1"/>
  <c r="I1596" i="2" s="1"/>
  <c r="Z1588" i="2"/>
  <c r="AA1588" i="2"/>
  <c r="O1592" i="2"/>
  <c r="P1592" i="2" s="1"/>
  <c r="Q1592" i="2" s="1"/>
  <c r="R1592" i="2" s="1"/>
  <c r="S1592" i="2" s="1"/>
  <c r="U1592" i="2" s="1"/>
  <c r="V1592" i="2" s="1"/>
  <c r="T1592" i="2"/>
  <c r="AY1584" i="2"/>
  <c r="AU1584" i="2"/>
  <c r="AW1584" i="2" s="1"/>
  <c r="AH1589" i="2"/>
  <c r="AI1589" i="2" s="1"/>
  <c r="J1666" i="1"/>
  <c r="G1667" i="1"/>
  <c r="I1666" i="1"/>
  <c r="H1666" i="1"/>
  <c r="K1666" i="1"/>
  <c r="N1594" i="2" l="1"/>
  <c r="L1595" i="2"/>
  <c r="U1593" i="2"/>
  <c r="V1593" i="2" s="1"/>
  <c r="X1593" i="2" s="1"/>
  <c r="W1592" i="2"/>
  <c r="X1592" i="2"/>
  <c r="Z1591" i="2"/>
  <c r="AA1591" i="2"/>
  <c r="AY1586" i="2"/>
  <c r="AU1586" i="2"/>
  <c r="AW1586" i="2" s="1"/>
  <c r="O1594" i="2"/>
  <c r="P1594" i="2" s="1"/>
  <c r="Q1594" i="2" s="1"/>
  <c r="R1594" i="2" s="1"/>
  <c r="S1594" i="2" s="1"/>
  <c r="T1594" i="2"/>
  <c r="B1597" i="2"/>
  <c r="C1597" i="2" s="1"/>
  <c r="D1597" i="2" s="1"/>
  <c r="E1597" i="2" s="1"/>
  <c r="F1597" i="2" s="1"/>
  <c r="G1597" i="2" s="1"/>
  <c r="H1597" i="2" s="1"/>
  <c r="I1597" i="2" s="1"/>
  <c r="A1598" i="2"/>
  <c r="AO1585" i="2"/>
  <c r="AP1585" i="2" s="1"/>
  <c r="AQ1585" i="2" s="1"/>
  <c r="AR1585" i="2" s="1"/>
  <c r="AS1585" i="2" s="1"/>
  <c r="AT1585" i="2"/>
  <c r="AX1585" i="2" s="1"/>
  <c r="W1593" i="2"/>
  <c r="K1596" i="2"/>
  <c r="J1596" i="2"/>
  <c r="AO1587" i="2"/>
  <c r="AP1587" i="2" s="1"/>
  <c r="AQ1587" i="2" s="1"/>
  <c r="AR1587" i="2" s="1"/>
  <c r="AS1587" i="2" s="1"/>
  <c r="AT1587" i="2"/>
  <c r="AX1587" i="2" s="1"/>
  <c r="M1595" i="2"/>
  <c r="N1595" i="2"/>
  <c r="AK1589" i="2"/>
  <c r="BA1589" i="2"/>
  <c r="AJ1589" i="2"/>
  <c r="AB1588" i="2"/>
  <c r="AC1588" i="2" s="1"/>
  <c r="AD1588" i="2" s="1"/>
  <c r="AE1588" i="2" s="1"/>
  <c r="AF1588" i="2" s="1"/>
  <c r="AH1588" i="2" s="1"/>
  <c r="AI1588" i="2" s="1"/>
  <c r="AG1588" i="2"/>
  <c r="Z1590" i="2"/>
  <c r="AA1590" i="2"/>
  <c r="K1667" i="1"/>
  <c r="J1667" i="1"/>
  <c r="I1667" i="1"/>
  <c r="H1667" i="1"/>
  <c r="G1668" i="1"/>
  <c r="U1594" i="2" l="1"/>
  <c r="V1594" i="2" s="1"/>
  <c r="AL1589" i="2"/>
  <c r="L1596" i="2"/>
  <c r="Y1592" i="2"/>
  <c r="Z1592" i="2" s="1"/>
  <c r="AG1590" i="2"/>
  <c r="AB1590" i="2"/>
  <c r="AC1590" i="2" s="1"/>
  <c r="AD1590" i="2" s="1"/>
  <c r="AE1590" i="2" s="1"/>
  <c r="AF1590" i="2" s="1"/>
  <c r="AH1590" i="2" s="1"/>
  <c r="AI1590" i="2" s="1"/>
  <c r="AM1589" i="2"/>
  <c r="AZ1589" i="2"/>
  <c r="AN1589" i="2"/>
  <c r="T1595" i="2"/>
  <c r="O1595" i="2"/>
  <c r="P1595" i="2" s="1"/>
  <c r="Q1595" i="2" s="1"/>
  <c r="R1595" i="2" s="1"/>
  <c r="S1595" i="2" s="1"/>
  <c r="AY1585" i="2"/>
  <c r="AU1585" i="2"/>
  <c r="AW1585" i="2" s="1"/>
  <c r="B1598" i="2"/>
  <c r="C1598" i="2" s="1"/>
  <c r="D1598" i="2" s="1"/>
  <c r="E1598" i="2" s="1"/>
  <c r="F1598" i="2" s="1"/>
  <c r="G1598" i="2" s="1"/>
  <c r="H1598" i="2" s="1"/>
  <c r="I1598" i="2" s="1"/>
  <c r="A1599" i="2"/>
  <c r="AJ1588" i="2"/>
  <c r="BA1588" i="2"/>
  <c r="AK1588" i="2"/>
  <c r="M1596" i="2"/>
  <c r="N1596" i="2"/>
  <c r="J1597" i="2"/>
  <c r="K1597" i="2"/>
  <c r="X1594" i="2"/>
  <c r="W1594" i="2"/>
  <c r="AB1591" i="2"/>
  <c r="AC1591" i="2" s="1"/>
  <c r="AD1591" i="2" s="1"/>
  <c r="AE1591" i="2" s="1"/>
  <c r="AF1591" i="2" s="1"/>
  <c r="AH1591" i="2" s="1"/>
  <c r="AI1591" i="2" s="1"/>
  <c r="AG1591" i="2"/>
  <c r="AY1587" i="2"/>
  <c r="AU1587" i="2"/>
  <c r="AW1587" i="2" s="1"/>
  <c r="Y1593" i="2"/>
  <c r="G1669" i="1"/>
  <c r="H1668" i="1"/>
  <c r="K1668" i="1"/>
  <c r="I1668" i="1"/>
  <c r="J1668" i="1"/>
  <c r="U1595" i="2" l="1"/>
  <c r="V1595" i="2" s="1"/>
  <c r="AA1592" i="2"/>
  <c r="Y1594" i="2"/>
  <c r="AL1588" i="2"/>
  <c r="AN1588" i="2" s="1"/>
  <c r="L1597" i="2"/>
  <c r="N1597" i="2" s="1"/>
  <c r="Z1594" i="2"/>
  <c r="AA1594" i="2"/>
  <c r="B1599" i="2"/>
  <c r="C1599" i="2" s="1"/>
  <c r="D1599" i="2" s="1"/>
  <c r="E1599" i="2" s="1"/>
  <c r="F1599" i="2" s="1"/>
  <c r="G1599" i="2" s="1"/>
  <c r="H1599" i="2" s="1"/>
  <c r="I1599" i="2" s="1"/>
  <c r="A1600" i="2"/>
  <c r="X1595" i="2"/>
  <c r="W1595" i="2"/>
  <c r="AT1589" i="2"/>
  <c r="AX1589" i="2" s="1"/>
  <c r="AO1589" i="2"/>
  <c r="AP1589" i="2" s="1"/>
  <c r="AQ1589" i="2" s="1"/>
  <c r="AR1589" i="2" s="1"/>
  <c r="AS1589" i="2" s="1"/>
  <c r="J1598" i="2"/>
  <c r="K1598" i="2"/>
  <c r="AK1590" i="2"/>
  <c r="BA1590" i="2"/>
  <c r="AJ1590" i="2"/>
  <c r="BA1591" i="2"/>
  <c r="AK1591" i="2"/>
  <c r="AJ1591" i="2"/>
  <c r="AG1592" i="2"/>
  <c r="AB1592" i="2"/>
  <c r="AC1592" i="2" s="1"/>
  <c r="AD1592" i="2" s="1"/>
  <c r="AE1592" i="2" s="1"/>
  <c r="AF1592" i="2" s="1"/>
  <c r="AH1592" i="2" s="1"/>
  <c r="AI1592" i="2" s="1"/>
  <c r="Z1593" i="2"/>
  <c r="AA1593" i="2"/>
  <c r="T1596" i="2"/>
  <c r="O1596" i="2"/>
  <c r="P1596" i="2" s="1"/>
  <c r="Q1596" i="2" s="1"/>
  <c r="R1596" i="2" s="1"/>
  <c r="S1596" i="2" s="1"/>
  <c r="U1596" i="2" s="1"/>
  <c r="V1596" i="2" s="1"/>
  <c r="K1669" i="1"/>
  <c r="I1669" i="1"/>
  <c r="H1669" i="1"/>
  <c r="G1670" i="1"/>
  <c r="J1669" i="1"/>
  <c r="AL1590" i="2" l="1"/>
  <c r="AZ1588" i="2"/>
  <c r="AM1588" i="2"/>
  <c r="M1597" i="2"/>
  <c r="AL1591" i="2"/>
  <c r="Y1595" i="2"/>
  <c r="AA1595" i="2" s="1"/>
  <c r="J1599" i="2"/>
  <c r="K1599" i="2"/>
  <c r="AZ1590" i="2"/>
  <c r="AM1590" i="2"/>
  <c r="AN1590" i="2"/>
  <c r="AG1594" i="2"/>
  <c r="AB1594" i="2"/>
  <c r="AC1594" i="2" s="1"/>
  <c r="AD1594" i="2" s="1"/>
  <c r="AE1594" i="2" s="1"/>
  <c r="AF1594" i="2" s="1"/>
  <c r="AH1594" i="2" s="1"/>
  <c r="AI1594" i="2" s="1"/>
  <c r="L1598" i="2"/>
  <c r="AK1592" i="2"/>
  <c r="BA1592" i="2"/>
  <c r="AJ1592" i="2"/>
  <c r="AY1589" i="2"/>
  <c r="AU1589" i="2"/>
  <c r="AW1589" i="2" s="1"/>
  <c r="W1596" i="2"/>
  <c r="X1596" i="2"/>
  <c r="AG1593" i="2"/>
  <c r="AB1593" i="2"/>
  <c r="AC1593" i="2" s="1"/>
  <c r="AD1593" i="2" s="1"/>
  <c r="AE1593" i="2" s="1"/>
  <c r="AF1593" i="2" s="1"/>
  <c r="T1597" i="2"/>
  <c r="O1597" i="2"/>
  <c r="P1597" i="2" s="1"/>
  <c r="Q1597" i="2" s="1"/>
  <c r="R1597" i="2" s="1"/>
  <c r="S1597" i="2" s="1"/>
  <c r="U1597" i="2" s="1"/>
  <c r="V1597" i="2" s="1"/>
  <c r="B1600" i="2"/>
  <c r="C1600" i="2" s="1"/>
  <c r="D1600" i="2" s="1"/>
  <c r="E1600" i="2" s="1"/>
  <c r="F1600" i="2" s="1"/>
  <c r="G1600" i="2" s="1"/>
  <c r="H1600" i="2" s="1"/>
  <c r="I1600" i="2" s="1"/>
  <c r="A1601" i="2"/>
  <c r="AO1588" i="2"/>
  <c r="AP1588" i="2" s="1"/>
  <c r="AQ1588" i="2" s="1"/>
  <c r="AR1588" i="2" s="1"/>
  <c r="AS1588" i="2" s="1"/>
  <c r="AT1588" i="2"/>
  <c r="AX1588" i="2" s="1"/>
  <c r="AM1591" i="2"/>
  <c r="AZ1591" i="2"/>
  <c r="AN1591" i="2"/>
  <c r="H1670" i="1"/>
  <c r="K1670" i="1"/>
  <c r="G1671" i="1"/>
  <c r="I1670" i="1"/>
  <c r="J1670" i="1"/>
  <c r="Z1595" i="2" l="1"/>
  <c r="AL1592" i="2"/>
  <c r="AH1593" i="2"/>
  <c r="AI1593" i="2" s="1"/>
  <c r="L1599" i="2"/>
  <c r="K1600" i="2"/>
  <c r="J1600" i="2"/>
  <c r="AK1593" i="2"/>
  <c r="AJ1593" i="2"/>
  <c r="BA1593" i="2"/>
  <c r="M1599" i="2"/>
  <c r="N1599" i="2"/>
  <c r="AY1588" i="2"/>
  <c r="AU1588" i="2"/>
  <c r="AW1588" i="2" s="1"/>
  <c r="A1602" i="2"/>
  <c r="B1601" i="2"/>
  <c r="C1601" i="2" s="1"/>
  <c r="D1601" i="2" s="1"/>
  <c r="E1601" i="2" s="1"/>
  <c r="F1601" i="2" s="1"/>
  <c r="G1601" i="2" s="1"/>
  <c r="H1601" i="2" s="1"/>
  <c r="I1601" i="2" s="1"/>
  <c r="Y1596" i="2"/>
  <c r="X1597" i="2"/>
  <c r="W1597" i="2"/>
  <c r="BA1594" i="2"/>
  <c r="AJ1594" i="2"/>
  <c r="AK1594" i="2"/>
  <c r="AB1595" i="2"/>
  <c r="AC1595" i="2" s="1"/>
  <c r="AD1595" i="2" s="1"/>
  <c r="AE1595" i="2" s="1"/>
  <c r="AF1595" i="2" s="1"/>
  <c r="AG1595" i="2"/>
  <c r="AZ1592" i="2"/>
  <c r="AM1592" i="2"/>
  <c r="AN1592" i="2"/>
  <c r="AO1591" i="2"/>
  <c r="AP1591" i="2" s="1"/>
  <c r="AQ1591" i="2" s="1"/>
  <c r="AR1591" i="2" s="1"/>
  <c r="AS1591" i="2" s="1"/>
  <c r="AT1591" i="2"/>
  <c r="AX1591" i="2" s="1"/>
  <c r="M1598" i="2"/>
  <c r="N1598" i="2"/>
  <c r="AT1590" i="2"/>
  <c r="AX1590" i="2" s="1"/>
  <c r="AO1590" i="2"/>
  <c r="AP1590" i="2" s="1"/>
  <c r="AQ1590" i="2" s="1"/>
  <c r="AR1590" i="2" s="1"/>
  <c r="AS1590" i="2" s="1"/>
  <c r="G1672" i="1"/>
  <c r="H1671" i="1"/>
  <c r="I1671" i="1"/>
  <c r="K1671" i="1"/>
  <c r="J1671" i="1"/>
  <c r="AL1593" i="2" l="1"/>
  <c r="L1600" i="2"/>
  <c r="AH1595" i="2"/>
  <c r="AI1595" i="2" s="1"/>
  <c r="Y1597" i="2"/>
  <c r="J1601" i="2"/>
  <c r="K1601" i="2"/>
  <c r="O1598" i="2"/>
  <c r="P1598" i="2" s="1"/>
  <c r="Q1598" i="2" s="1"/>
  <c r="R1598" i="2" s="1"/>
  <c r="S1598" i="2" s="1"/>
  <c r="T1598" i="2"/>
  <c r="AT1592" i="2"/>
  <c r="AX1592" i="2" s="1"/>
  <c r="AO1592" i="2"/>
  <c r="AP1592" i="2" s="1"/>
  <c r="AQ1592" i="2" s="1"/>
  <c r="AR1592" i="2" s="1"/>
  <c r="AS1592" i="2" s="1"/>
  <c r="AJ1595" i="2"/>
  <c r="AK1595" i="2"/>
  <c r="BA1595" i="2"/>
  <c r="Z1597" i="2"/>
  <c r="AA1597" i="2"/>
  <c r="O1599" i="2"/>
  <c r="P1599" i="2" s="1"/>
  <c r="Q1599" i="2" s="1"/>
  <c r="R1599" i="2" s="1"/>
  <c r="S1599" i="2" s="1"/>
  <c r="U1599" i="2" s="1"/>
  <c r="V1599" i="2" s="1"/>
  <c r="T1599" i="2"/>
  <c r="M1600" i="2"/>
  <c r="N1600" i="2"/>
  <c r="AY1591" i="2"/>
  <c r="AU1591" i="2"/>
  <c r="AW1591" i="2" s="1"/>
  <c r="A1603" i="2"/>
  <c r="B1602" i="2"/>
  <c r="C1602" i="2" s="1"/>
  <c r="D1602" i="2" s="1"/>
  <c r="E1602" i="2" s="1"/>
  <c r="F1602" i="2" s="1"/>
  <c r="G1602" i="2" s="1"/>
  <c r="H1602" i="2" s="1"/>
  <c r="I1602" i="2" s="1"/>
  <c r="AY1590" i="2"/>
  <c r="AU1590" i="2"/>
  <c r="AW1590" i="2" s="1"/>
  <c r="Z1596" i="2"/>
  <c r="AA1596" i="2"/>
  <c r="AM1593" i="2"/>
  <c r="AZ1593" i="2"/>
  <c r="AN1593" i="2"/>
  <c r="AL1594" i="2"/>
  <c r="I1672" i="1"/>
  <c r="H1672" i="1"/>
  <c r="K1672" i="1"/>
  <c r="G1673" i="1"/>
  <c r="J1672" i="1"/>
  <c r="U1598" i="2" l="1"/>
  <c r="V1598" i="2" s="1"/>
  <c r="AL1595" i="2"/>
  <c r="L1601" i="2"/>
  <c r="AO1593" i="2"/>
  <c r="AP1593" i="2" s="1"/>
  <c r="AQ1593" i="2" s="1"/>
  <c r="AR1593" i="2" s="1"/>
  <c r="AS1593" i="2" s="1"/>
  <c r="AT1593" i="2"/>
  <c r="AX1593" i="2" s="1"/>
  <c r="AG1596" i="2"/>
  <c r="AB1596" i="2"/>
  <c r="AC1596" i="2" s="1"/>
  <c r="AD1596" i="2" s="1"/>
  <c r="AE1596" i="2" s="1"/>
  <c r="AF1596" i="2" s="1"/>
  <c r="AH1596" i="2" s="1"/>
  <c r="AI1596" i="2" s="1"/>
  <c r="M1601" i="2"/>
  <c r="N1601" i="2"/>
  <c r="AM1594" i="2"/>
  <c r="AZ1594" i="2"/>
  <c r="AN1594" i="2"/>
  <c r="A1604" i="2"/>
  <c r="B1603" i="2"/>
  <c r="C1603" i="2" s="1"/>
  <c r="D1603" i="2" s="1"/>
  <c r="E1603" i="2" s="1"/>
  <c r="F1603" i="2" s="1"/>
  <c r="G1603" i="2" s="1"/>
  <c r="H1603" i="2" s="1"/>
  <c r="I1603" i="2" s="1"/>
  <c r="O1600" i="2"/>
  <c r="P1600" i="2" s="1"/>
  <c r="Q1600" i="2" s="1"/>
  <c r="R1600" i="2" s="1"/>
  <c r="S1600" i="2" s="1"/>
  <c r="T1600" i="2"/>
  <c r="AG1597" i="2"/>
  <c r="AB1597" i="2"/>
  <c r="AC1597" i="2" s="1"/>
  <c r="AD1597" i="2" s="1"/>
  <c r="AE1597" i="2" s="1"/>
  <c r="AF1597" i="2" s="1"/>
  <c r="AY1592" i="2"/>
  <c r="AU1592" i="2"/>
  <c r="AW1592" i="2" s="1"/>
  <c r="J1602" i="2"/>
  <c r="K1602" i="2"/>
  <c r="AM1595" i="2"/>
  <c r="AZ1595" i="2"/>
  <c r="AN1595" i="2"/>
  <c r="W1598" i="2"/>
  <c r="X1598" i="2"/>
  <c r="W1599" i="2"/>
  <c r="X1599" i="2"/>
  <c r="J1673" i="1"/>
  <c r="G1674" i="1"/>
  <c r="K1673" i="1"/>
  <c r="I1673" i="1"/>
  <c r="H1673" i="1"/>
  <c r="U1600" i="2" l="1"/>
  <c r="V1600" i="2" s="1"/>
  <c r="Y1599" i="2"/>
  <c r="AH1597" i="2"/>
  <c r="AI1597" i="2" s="1"/>
  <c r="AK1597" i="2" s="1"/>
  <c r="K1603" i="2"/>
  <c r="J1603" i="2"/>
  <c r="L1603" i="2" s="1"/>
  <c r="Z1599" i="2"/>
  <c r="AA1599" i="2"/>
  <c r="O1601" i="2"/>
  <c r="P1601" i="2" s="1"/>
  <c r="Q1601" i="2" s="1"/>
  <c r="R1601" i="2" s="1"/>
  <c r="S1601" i="2" s="1"/>
  <c r="U1601" i="2" s="1"/>
  <c r="V1601" i="2" s="1"/>
  <c r="T1601" i="2"/>
  <c r="AY1593" i="2"/>
  <c r="AU1593" i="2"/>
  <c r="AW1593" i="2" s="1"/>
  <c r="A1605" i="2"/>
  <c r="B1604" i="2"/>
  <c r="C1604" i="2" s="1"/>
  <c r="D1604" i="2" s="1"/>
  <c r="E1604" i="2" s="1"/>
  <c r="F1604" i="2" s="1"/>
  <c r="G1604" i="2" s="1"/>
  <c r="H1604" i="2" s="1"/>
  <c r="I1604" i="2" s="1"/>
  <c r="L1602" i="2"/>
  <c r="AJ1597" i="2"/>
  <c r="BA1597" i="2"/>
  <c r="AT1594" i="2"/>
  <c r="AX1594" i="2" s="1"/>
  <c r="AO1594" i="2"/>
  <c r="AP1594" i="2" s="1"/>
  <c r="AQ1594" i="2" s="1"/>
  <c r="AR1594" i="2" s="1"/>
  <c r="AS1594" i="2" s="1"/>
  <c r="Y1598" i="2"/>
  <c r="AO1595" i="2"/>
  <c r="AP1595" i="2" s="1"/>
  <c r="AQ1595" i="2" s="1"/>
  <c r="AR1595" i="2" s="1"/>
  <c r="AS1595" i="2" s="1"/>
  <c r="AT1595" i="2"/>
  <c r="AX1595" i="2" s="1"/>
  <c r="W1600" i="2"/>
  <c r="X1600" i="2"/>
  <c r="AK1596" i="2"/>
  <c r="BA1596" i="2"/>
  <c r="AJ1596" i="2"/>
  <c r="I1674" i="1"/>
  <c r="G1675" i="1"/>
  <c r="K1674" i="1"/>
  <c r="J1674" i="1"/>
  <c r="H1674" i="1"/>
  <c r="Y1600" i="2" l="1"/>
  <c r="Z1600" i="2" s="1"/>
  <c r="K1604" i="2"/>
  <c r="J1604" i="2"/>
  <c r="A1606" i="2"/>
  <c r="B1605" i="2"/>
  <c r="C1605" i="2" s="1"/>
  <c r="D1605" i="2" s="1"/>
  <c r="E1605" i="2" s="1"/>
  <c r="F1605" i="2" s="1"/>
  <c r="G1605" i="2" s="1"/>
  <c r="H1605" i="2" s="1"/>
  <c r="I1605" i="2" s="1"/>
  <c r="W1601" i="2"/>
  <c r="X1601" i="2"/>
  <c r="AY1595" i="2"/>
  <c r="AU1595" i="2"/>
  <c r="AW1595" i="2" s="1"/>
  <c r="M1602" i="2"/>
  <c r="N1602" i="2"/>
  <c r="M1603" i="2"/>
  <c r="N1603" i="2"/>
  <c r="AY1594" i="2"/>
  <c r="AU1594" i="2"/>
  <c r="AW1594" i="2" s="1"/>
  <c r="AG1599" i="2"/>
  <c r="AB1599" i="2"/>
  <c r="AC1599" i="2" s="1"/>
  <c r="AD1599" i="2" s="1"/>
  <c r="AE1599" i="2" s="1"/>
  <c r="AF1599" i="2" s="1"/>
  <c r="AL1597" i="2"/>
  <c r="Z1598" i="2"/>
  <c r="AA1598" i="2"/>
  <c r="AL1596" i="2"/>
  <c r="G1676" i="1"/>
  <c r="I1675" i="1"/>
  <c r="H1675" i="1"/>
  <c r="J1675" i="1"/>
  <c r="K1675" i="1"/>
  <c r="AH1599" i="2" l="1"/>
  <c r="AI1599" i="2" s="1"/>
  <c r="AA1600" i="2"/>
  <c r="L1604" i="2"/>
  <c r="K1605" i="2"/>
  <c r="J1605" i="2"/>
  <c r="AZ1596" i="2"/>
  <c r="AM1596" i="2"/>
  <c r="AN1596" i="2"/>
  <c r="AB1600" i="2"/>
  <c r="AC1600" i="2" s="1"/>
  <c r="AD1600" i="2" s="1"/>
  <c r="AE1600" i="2" s="1"/>
  <c r="AF1600" i="2" s="1"/>
  <c r="AH1600" i="2" s="1"/>
  <c r="AI1600" i="2" s="1"/>
  <c r="AG1600" i="2"/>
  <c r="O1603" i="2"/>
  <c r="P1603" i="2" s="1"/>
  <c r="Q1603" i="2" s="1"/>
  <c r="R1603" i="2" s="1"/>
  <c r="S1603" i="2" s="1"/>
  <c r="T1603" i="2"/>
  <c r="M1604" i="2"/>
  <c r="N1604" i="2"/>
  <c r="BA1599" i="2"/>
  <c r="AK1599" i="2"/>
  <c r="AJ1599" i="2"/>
  <c r="AG1598" i="2"/>
  <c r="AB1598" i="2"/>
  <c r="AC1598" i="2" s="1"/>
  <c r="AD1598" i="2" s="1"/>
  <c r="AE1598" i="2" s="1"/>
  <c r="AF1598" i="2" s="1"/>
  <c r="AH1598" i="2" s="1"/>
  <c r="AI1598" i="2" s="1"/>
  <c r="AM1597" i="2"/>
  <c r="AZ1597" i="2"/>
  <c r="AN1597" i="2"/>
  <c r="O1602" i="2"/>
  <c r="P1602" i="2" s="1"/>
  <c r="Q1602" i="2" s="1"/>
  <c r="R1602" i="2" s="1"/>
  <c r="S1602" i="2" s="1"/>
  <c r="T1602" i="2"/>
  <c r="B1606" i="2"/>
  <c r="C1606" i="2" s="1"/>
  <c r="D1606" i="2" s="1"/>
  <c r="E1606" i="2" s="1"/>
  <c r="F1606" i="2" s="1"/>
  <c r="G1606" i="2" s="1"/>
  <c r="H1606" i="2" s="1"/>
  <c r="I1606" i="2" s="1"/>
  <c r="A1607" i="2"/>
  <c r="Y1601" i="2"/>
  <c r="G1677" i="1"/>
  <c r="J1676" i="1"/>
  <c r="I1676" i="1"/>
  <c r="H1676" i="1"/>
  <c r="K1676" i="1"/>
  <c r="U1602" i="2" l="1"/>
  <c r="V1602" i="2" s="1"/>
  <c r="U1603" i="2"/>
  <c r="V1603" i="2" s="1"/>
  <c r="AL1599" i="2"/>
  <c r="AN1599" i="2" s="1"/>
  <c r="L1605" i="2"/>
  <c r="J1606" i="2"/>
  <c r="K1606" i="2"/>
  <c r="W1602" i="2"/>
  <c r="X1602" i="2"/>
  <c r="AO1597" i="2"/>
  <c r="AP1597" i="2" s="1"/>
  <c r="AQ1597" i="2" s="1"/>
  <c r="AR1597" i="2" s="1"/>
  <c r="AS1597" i="2" s="1"/>
  <c r="AT1597" i="2"/>
  <c r="AX1597" i="2" s="1"/>
  <c r="AK1600" i="2"/>
  <c r="AJ1600" i="2"/>
  <c r="BA1600" i="2"/>
  <c r="M1605" i="2"/>
  <c r="N1605" i="2"/>
  <c r="AM1599" i="2"/>
  <c r="O1604" i="2"/>
  <c r="P1604" i="2" s="1"/>
  <c r="Q1604" i="2" s="1"/>
  <c r="R1604" i="2" s="1"/>
  <c r="S1604" i="2" s="1"/>
  <c r="T1604" i="2"/>
  <c r="Z1601" i="2"/>
  <c r="AA1601" i="2"/>
  <c r="B1607" i="2"/>
  <c r="C1607" i="2" s="1"/>
  <c r="D1607" i="2" s="1"/>
  <c r="E1607" i="2" s="1"/>
  <c r="F1607" i="2" s="1"/>
  <c r="G1607" i="2" s="1"/>
  <c r="H1607" i="2" s="1"/>
  <c r="I1607" i="2" s="1"/>
  <c r="A1608" i="2"/>
  <c r="AJ1598" i="2"/>
  <c r="BA1598" i="2"/>
  <c r="AK1598" i="2"/>
  <c r="W1603" i="2"/>
  <c r="X1603" i="2"/>
  <c r="AO1596" i="2"/>
  <c r="AP1596" i="2" s="1"/>
  <c r="AQ1596" i="2" s="1"/>
  <c r="AR1596" i="2" s="1"/>
  <c r="AS1596" i="2" s="1"/>
  <c r="AT1596" i="2"/>
  <c r="AX1596" i="2" s="1"/>
  <c r="G1678" i="1"/>
  <c r="J1677" i="1"/>
  <c r="K1677" i="1"/>
  <c r="H1677" i="1"/>
  <c r="I1677" i="1"/>
  <c r="AZ1599" i="2" l="1"/>
  <c r="U1604" i="2"/>
  <c r="V1604" i="2" s="1"/>
  <c r="W1604" i="2" s="1"/>
  <c r="Y1602" i="2"/>
  <c r="L1606" i="2"/>
  <c r="J1607" i="2"/>
  <c r="K1607" i="2"/>
  <c r="B1608" i="2"/>
  <c r="C1608" i="2" s="1"/>
  <c r="D1608" i="2" s="1"/>
  <c r="E1608" i="2" s="1"/>
  <c r="F1608" i="2" s="1"/>
  <c r="G1608" i="2" s="1"/>
  <c r="H1608" i="2" s="1"/>
  <c r="I1608" i="2" s="1"/>
  <c r="A1609" i="2"/>
  <c r="AG1601" i="2"/>
  <c r="AB1601" i="2"/>
  <c r="AC1601" i="2" s="1"/>
  <c r="AD1601" i="2" s="1"/>
  <c r="AE1601" i="2" s="1"/>
  <c r="AF1601" i="2" s="1"/>
  <c r="AH1601" i="2" s="1"/>
  <c r="AI1601" i="2" s="1"/>
  <c r="AY1597" i="2"/>
  <c r="AU1597" i="2"/>
  <c r="AW1597" i="2" s="1"/>
  <c r="M1606" i="2"/>
  <c r="N1606" i="2"/>
  <c r="AL1598" i="2"/>
  <c r="AY1596" i="2"/>
  <c r="AU1596" i="2"/>
  <c r="AW1596" i="2" s="1"/>
  <c r="T1605" i="2"/>
  <c r="O1605" i="2"/>
  <c r="P1605" i="2" s="1"/>
  <c r="Q1605" i="2" s="1"/>
  <c r="R1605" i="2" s="1"/>
  <c r="S1605" i="2" s="1"/>
  <c r="Z1602" i="2"/>
  <c r="AA1602" i="2"/>
  <c r="AT1599" i="2"/>
  <c r="AX1599" i="2" s="1"/>
  <c r="AO1599" i="2"/>
  <c r="AP1599" i="2" s="1"/>
  <c r="AQ1599" i="2" s="1"/>
  <c r="AR1599" i="2" s="1"/>
  <c r="AS1599" i="2" s="1"/>
  <c r="Y1603" i="2"/>
  <c r="AL1600" i="2"/>
  <c r="I1678" i="1"/>
  <c r="J1678" i="1"/>
  <c r="K1678" i="1"/>
  <c r="G1679" i="1"/>
  <c r="H1678" i="1"/>
  <c r="X1604" i="2" l="1"/>
  <c r="L1607" i="2"/>
  <c r="Y1604" i="2"/>
  <c r="Z1604" i="2" s="1"/>
  <c r="J1608" i="2"/>
  <c r="K1608" i="2"/>
  <c r="Z1603" i="2"/>
  <c r="AA1603" i="2"/>
  <c r="AJ1601" i="2"/>
  <c r="AK1601" i="2"/>
  <c r="BA1601" i="2"/>
  <c r="M1607" i="2"/>
  <c r="N1607" i="2"/>
  <c r="AZ1600" i="2"/>
  <c r="AM1600" i="2"/>
  <c r="AN1600" i="2"/>
  <c r="AZ1598" i="2"/>
  <c r="AM1598" i="2"/>
  <c r="AN1598" i="2"/>
  <c r="U1605" i="2"/>
  <c r="V1605" i="2" s="1"/>
  <c r="AB1602" i="2"/>
  <c r="AC1602" i="2" s="1"/>
  <c r="AD1602" i="2" s="1"/>
  <c r="AE1602" i="2" s="1"/>
  <c r="AF1602" i="2" s="1"/>
  <c r="AG1602" i="2"/>
  <c r="AY1599" i="2"/>
  <c r="AU1599" i="2"/>
  <c r="AW1599" i="2" s="1"/>
  <c r="O1606" i="2"/>
  <c r="P1606" i="2" s="1"/>
  <c r="Q1606" i="2" s="1"/>
  <c r="R1606" i="2" s="1"/>
  <c r="S1606" i="2" s="1"/>
  <c r="U1606" i="2" s="1"/>
  <c r="V1606" i="2" s="1"/>
  <c r="T1606" i="2"/>
  <c r="B1609" i="2"/>
  <c r="C1609" i="2" s="1"/>
  <c r="D1609" i="2" s="1"/>
  <c r="E1609" i="2" s="1"/>
  <c r="F1609" i="2" s="1"/>
  <c r="G1609" i="2" s="1"/>
  <c r="H1609" i="2" s="1"/>
  <c r="I1609" i="2" s="1"/>
  <c r="A1610" i="2"/>
  <c r="J1679" i="1"/>
  <c r="I1679" i="1"/>
  <c r="K1679" i="1"/>
  <c r="H1679" i="1"/>
  <c r="G1680" i="1"/>
  <c r="AA1604" i="2" l="1"/>
  <c r="AH1602" i="2"/>
  <c r="AI1602" i="2" s="1"/>
  <c r="AK1602" i="2" s="1"/>
  <c r="AL1601" i="2"/>
  <c r="J1609" i="2"/>
  <c r="K1609" i="2"/>
  <c r="AB1604" i="2"/>
  <c r="AC1604" i="2" s="1"/>
  <c r="AD1604" i="2" s="1"/>
  <c r="AE1604" i="2" s="1"/>
  <c r="AF1604" i="2" s="1"/>
  <c r="AG1604" i="2"/>
  <c r="AM1601" i="2"/>
  <c r="AZ1601" i="2"/>
  <c r="AN1601" i="2"/>
  <c r="L1608" i="2"/>
  <c r="B1610" i="2"/>
  <c r="C1610" i="2" s="1"/>
  <c r="D1610" i="2" s="1"/>
  <c r="E1610" i="2" s="1"/>
  <c r="F1610" i="2" s="1"/>
  <c r="G1610" i="2" s="1"/>
  <c r="H1610" i="2" s="1"/>
  <c r="I1610" i="2" s="1"/>
  <c r="A1611" i="2"/>
  <c r="AO1598" i="2"/>
  <c r="AP1598" i="2" s="1"/>
  <c r="AQ1598" i="2" s="1"/>
  <c r="AR1598" i="2" s="1"/>
  <c r="AS1598" i="2" s="1"/>
  <c r="AT1598" i="2"/>
  <c r="AX1598" i="2" s="1"/>
  <c r="W1606" i="2"/>
  <c r="X1606" i="2"/>
  <c r="AT1600" i="2"/>
  <c r="AX1600" i="2" s="1"/>
  <c r="AO1600" i="2"/>
  <c r="AP1600" i="2" s="1"/>
  <c r="AQ1600" i="2" s="1"/>
  <c r="AR1600" i="2" s="1"/>
  <c r="AS1600" i="2" s="1"/>
  <c r="AG1603" i="2"/>
  <c r="AB1603" i="2"/>
  <c r="AC1603" i="2" s="1"/>
  <c r="AD1603" i="2" s="1"/>
  <c r="AE1603" i="2" s="1"/>
  <c r="AF1603" i="2" s="1"/>
  <c r="W1605" i="2"/>
  <c r="X1605" i="2"/>
  <c r="T1607" i="2"/>
  <c r="O1607" i="2"/>
  <c r="P1607" i="2" s="1"/>
  <c r="Q1607" i="2" s="1"/>
  <c r="R1607" i="2" s="1"/>
  <c r="S1607" i="2" s="1"/>
  <c r="U1607" i="2" s="1"/>
  <c r="V1607" i="2" s="1"/>
  <c r="J1680" i="1"/>
  <c r="I1680" i="1"/>
  <c r="G1681" i="1"/>
  <c r="H1680" i="1"/>
  <c r="K1680" i="1"/>
  <c r="AH1604" i="2" l="1"/>
  <c r="AI1604" i="2" s="1"/>
  <c r="BA1604" i="2" s="1"/>
  <c r="BA1602" i="2"/>
  <c r="AJ1602" i="2"/>
  <c r="Y1605" i="2"/>
  <c r="AA1605" i="2" s="1"/>
  <c r="L1609" i="2"/>
  <c r="N1609" i="2" s="1"/>
  <c r="J1610" i="2"/>
  <c r="K1610" i="2"/>
  <c r="AO1601" i="2"/>
  <c r="AP1601" i="2" s="1"/>
  <c r="AQ1601" i="2" s="1"/>
  <c r="AR1601" i="2" s="1"/>
  <c r="AS1601" i="2" s="1"/>
  <c r="AT1601" i="2"/>
  <c r="AX1601" i="2" s="1"/>
  <c r="M1609" i="2"/>
  <c r="AY1600" i="2"/>
  <c r="AU1600" i="2"/>
  <c r="AW1600" i="2" s="1"/>
  <c r="AY1598" i="2"/>
  <c r="AU1598" i="2"/>
  <c r="AW1598" i="2" s="1"/>
  <c r="A1612" i="2"/>
  <c r="B1611" i="2"/>
  <c r="C1611" i="2" s="1"/>
  <c r="D1611" i="2" s="1"/>
  <c r="E1611" i="2" s="1"/>
  <c r="F1611" i="2" s="1"/>
  <c r="G1611" i="2" s="1"/>
  <c r="H1611" i="2" s="1"/>
  <c r="I1611" i="2" s="1"/>
  <c r="AK1604" i="2"/>
  <c r="X1607" i="2"/>
  <c r="W1607" i="2"/>
  <c r="M1608" i="2"/>
  <c r="N1608" i="2"/>
  <c r="AH1603" i="2"/>
  <c r="AI1603" i="2" s="1"/>
  <c r="AL1602" i="2"/>
  <c r="Y1606" i="2"/>
  <c r="K1681" i="1"/>
  <c r="G1682" i="1"/>
  <c r="J1681" i="1"/>
  <c r="I1681" i="1"/>
  <c r="H1681" i="1"/>
  <c r="AJ1604" i="2" l="1"/>
  <c r="Z1605" i="2"/>
  <c r="Y1607" i="2"/>
  <c r="AA1607" i="2" s="1"/>
  <c r="L1610" i="2"/>
  <c r="J1611" i="2"/>
  <c r="K1611" i="2"/>
  <c r="AK1603" i="2"/>
  <c r="AJ1603" i="2"/>
  <c r="BA1603" i="2"/>
  <c r="B1612" i="2"/>
  <c r="C1612" i="2" s="1"/>
  <c r="D1612" i="2" s="1"/>
  <c r="E1612" i="2" s="1"/>
  <c r="F1612" i="2" s="1"/>
  <c r="G1612" i="2" s="1"/>
  <c r="H1612" i="2" s="1"/>
  <c r="I1612" i="2" s="1"/>
  <c r="A1613" i="2"/>
  <c r="T1609" i="2"/>
  <c r="O1609" i="2"/>
  <c r="P1609" i="2" s="1"/>
  <c r="Q1609" i="2" s="1"/>
  <c r="R1609" i="2" s="1"/>
  <c r="S1609" i="2" s="1"/>
  <c r="U1609" i="2" s="1"/>
  <c r="V1609" i="2" s="1"/>
  <c r="M1610" i="2"/>
  <c r="N1610" i="2"/>
  <c r="Z1607" i="2"/>
  <c r="Z1606" i="2"/>
  <c r="AA1606" i="2"/>
  <c r="T1608" i="2"/>
  <c r="O1608" i="2"/>
  <c r="P1608" i="2" s="1"/>
  <c r="Q1608" i="2" s="1"/>
  <c r="R1608" i="2" s="1"/>
  <c r="S1608" i="2" s="1"/>
  <c r="AG1605" i="2"/>
  <c r="AB1605" i="2"/>
  <c r="AC1605" i="2" s="1"/>
  <c r="AD1605" i="2" s="1"/>
  <c r="AE1605" i="2" s="1"/>
  <c r="AF1605" i="2" s="1"/>
  <c r="AH1605" i="2" s="1"/>
  <c r="AI1605" i="2" s="1"/>
  <c r="AY1601" i="2"/>
  <c r="AU1601" i="2"/>
  <c r="AW1601" i="2" s="1"/>
  <c r="AM1602" i="2"/>
  <c r="AZ1602" i="2"/>
  <c r="AN1602" i="2"/>
  <c r="AL1604" i="2"/>
  <c r="H1682" i="1"/>
  <c r="G1683" i="1"/>
  <c r="K1682" i="1"/>
  <c r="J1682" i="1"/>
  <c r="I1682" i="1"/>
  <c r="U1608" i="2" l="1"/>
  <c r="V1608" i="2" s="1"/>
  <c r="AL1603" i="2"/>
  <c r="L1611" i="2"/>
  <c r="J1612" i="2"/>
  <c r="K1612" i="2"/>
  <c r="X1608" i="2"/>
  <c r="W1608" i="2"/>
  <c r="AO1602" i="2"/>
  <c r="AP1602" i="2" s="1"/>
  <c r="AQ1602" i="2" s="1"/>
  <c r="AR1602" i="2" s="1"/>
  <c r="AS1602" i="2" s="1"/>
  <c r="AT1602" i="2"/>
  <c r="AX1602" i="2" s="1"/>
  <c r="AG1606" i="2"/>
  <c r="AB1606" i="2"/>
  <c r="AC1606" i="2" s="1"/>
  <c r="AD1606" i="2" s="1"/>
  <c r="AE1606" i="2" s="1"/>
  <c r="AF1606" i="2" s="1"/>
  <c r="AH1606" i="2" s="1"/>
  <c r="AI1606" i="2" s="1"/>
  <c r="T1610" i="2"/>
  <c r="O1610" i="2"/>
  <c r="P1610" i="2" s="1"/>
  <c r="Q1610" i="2" s="1"/>
  <c r="R1610" i="2" s="1"/>
  <c r="S1610" i="2" s="1"/>
  <c r="M1611" i="2"/>
  <c r="N1611" i="2"/>
  <c r="AZ1604" i="2"/>
  <c r="AM1604" i="2"/>
  <c r="AN1604" i="2"/>
  <c r="AJ1605" i="2"/>
  <c r="BA1605" i="2"/>
  <c r="AK1605" i="2"/>
  <c r="AG1607" i="2"/>
  <c r="AB1607" i="2"/>
  <c r="AC1607" i="2" s="1"/>
  <c r="AD1607" i="2" s="1"/>
  <c r="AE1607" i="2" s="1"/>
  <c r="AF1607" i="2" s="1"/>
  <c r="AH1607" i="2" s="1"/>
  <c r="AI1607" i="2" s="1"/>
  <c r="B1613" i="2"/>
  <c r="C1613" i="2" s="1"/>
  <c r="D1613" i="2" s="1"/>
  <c r="E1613" i="2" s="1"/>
  <c r="F1613" i="2" s="1"/>
  <c r="G1613" i="2" s="1"/>
  <c r="H1613" i="2" s="1"/>
  <c r="I1613" i="2" s="1"/>
  <c r="A1614" i="2"/>
  <c r="X1609" i="2"/>
  <c r="W1609" i="2"/>
  <c r="AM1603" i="2"/>
  <c r="AZ1603" i="2"/>
  <c r="AN1603" i="2"/>
  <c r="H1683" i="1"/>
  <c r="I1683" i="1"/>
  <c r="G1684" i="1"/>
  <c r="J1683" i="1"/>
  <c r="K1683" i="1"/>
  <c r="U1610" i="2" l="1"/>
  <c r="V1610" i="2" s="1"/>
  <c r="L1612" i="2"/>
  <c r="Y1608" i="2"/>
  <c r="AL1605" i="2"/>
  <c r="J1613" i="2"/>
  <c r="K1613" i="2"/>
  <c r="AY1602" i="2"/>
  <c r="AU1602" i="2"/>
  <c r="AW1602" i="2" s="1"/>
  <c r="M1612" i="2"/>
  <c r="N1612" i="2"/>
  <c r="AT1603" i="2"/>
  <c r="AX1603" i="2" s="1"/>
  <c r="AO1603" i="2"/>
  <c r="AP1603" i="2" s="1"/>
  <c r="AQ1603" i="2" s="1"/>
  <c r="AR1603" i="2" s="1"/>
  <c r="AS1603" i="2" s="1"/>
  <c r="W1610" i="2"/>
  <c r="X1610" i="2"/>
  <c r="B1614" i="2"/>
  <c r="C1614" i="2" s="1"/>
  <c r="D1614" i="2" s="1"/>
  <c r="E1614" i="2" s="1"/>
  <c r="F1614" i="2" s="1"/>
  <c r="G1614" i="2" s="1"/>
  <c r="H1614" i="2" s="1"/>
  <c r="I1614" i="2" s="1"/>
  <c r="A1615" i="2"/>
  <c r="AT1604" i="2"/>
  <c r="AX1604" i="2" s="1"/>
  <c r="AO1604" i="2"/>
  <c r="AP1604" i="2" s="1"/>
  <c r="AQ1604" i="2" s="1"/>
  <c r="AR1604" i="2" s="1"/>
  <c r="AS1604" i="2" s="1"/>
  <c r="O1611" i="2"/>
  <c r="P1611" i="2" s="1"/>
  <c r="Q1611" i="2" s="1"/>
  <c r="R1611" i="2" s="1"/>
  <c r="S1611" i="2" s="1"/>
  <c r="T1611" i="2"/>
  <c r="Y1609" i="2"/>
  <c r="AK1607" i="2"/>
  <c r="AJ1607" i="2"/>
  <c r="BA1607" i="2"/>
  <c r="AM1605" i="2"/>
  <c r="AZ1605" i="2"/>
  <c r="AN1605" i="2"/>
  <c r="BA1606" i="2"/>
  <c r="AJ1606" i="2"/>
  <c r="AK1606" i="2"/>
  <c r="Z1608" i="2"/>
  <c r="AA1608" i="2"/>
  <c r="G1685" i="1"/>
  <c r="J1684" i="1"/>
  <c r="H1684" i="1"/>
  <c r="I1684" i="1"/>
  <c r="K1684" i="1"/>
  <c r="Y1610" i="2" l="1"/>
  <c r="L1613" i="2"/>
  <c r="U1611" i="2"/>
  <c r="V1611" i="2" s="1"/>
  <c r="X1611" i="2" s="1"/>
  <c r="AY1604" i="2"/>
  <c r="AU1604" i="2"/>
  <c r="AW1604" i="2" s="1"/>
  <c r="J1614" i="2"/>
  <c r="K1614" i="2"/>
  <c r="Z1610" i="2"/>
  <c r="AA1610" i="2"/>
  <c r="T1612" i="2"/>
  <c r="O1612" i="2"/>
  <c r="P1612" i="2" s="1"/>
  <c r="Q1612" i="2" s="1"/>
  <c r="R1612" i="2" s="1"/>
  <c r="S1612" i="2" s="1"/>
  <c r="U1612" i="2" s="1"/>
  <c r="V1612" i="2" s="1"/>
  <c r="M1613" i="2"/>
  <c r="N1613" i="2"/>
  <c r="AB1608" i="2"/>
  <c r="AC1608" i="2" s="1"/>
  <c r="AD1608" i="2" s="1"/>
  <c r="AE1608" i="2" s="1"/>
  <c r="AF1608" i="2" s="1"/>
  <c r="AG1608" i="2"/>
  <c r="W1611" i="2"/>
  <c r="AL1607" i="2"/>
  <c r="AO1605" i="2"/>
  <c r="AP1605" i="2" s="1"/>
  <c r="AQ1605" i="2" s="1"/>
  <c r="AR1605" i="2" s="1"/>
  <c r="AS1605" i="2" s="1"/>
  <c r="AT1605" i="2"/>
  <c r="AX1605" i="2" s="1"/>
  <c r="Z1609" i="2"/>
  <c r="AA1609" i="2"/>
  <c r="B1615" i="2"/>
  <c r="C1615" i="2" s="1"/>
  <c r="D1615" i="2" s="1"/>
  <c r="E1615" i="2" s="1"/>
  <c r="F1615" i="2" s="1"/>
  <c r="G1615" i="2" s="1"/>
  <c r="H1615" i="2" s="1"/>
  <c r="I1615" i="2" s="1"/>
  <c r="A1616" i="2"/>
  <c r="AY1603" i="2"/>
  <c r="AU1603" i="2"/>
  <c r="AW1603" i="2" s="1"/>
  <c r="AL1606" i="2"/>
  <c r="H1685" i="1"/>
  <c r="G1686" i="1"/>
  <c r="K1685" i="1"/>
  <c r="I1685" i="1"/>
  <c r="J1685" i="1"/>
  <c r="AH1608" i="2" l="1"/>
  <c r="AI1608" i="2" s="1"/>
  <c r="L1614" i="2"/>
  <c r="K1615" i="2"/>
  <c r="J1615" i="2"/>
  <c r="B1616" i="2"/>
  <c r="C1616" i="2" s="1"/>
  <c r="D1616" i="2" s="1"/>
  <c r="E1616" i="2" s="1"/>
  <c r="F1616" i="2" s="1"/>
  <c r="G1616" i="2" s="1"/>
  <c r="H1616" i="2" s="1"/>
  <c r="I1616" i="2" s="1"/>
  <c r="A1617" i="2"/>
  <c r="O1613" i="2"/>
  <c r="P1613" i="2" s="1"/>
  <c r="Q1613" i="2" s="1"/>
  <c r="R1613" i="2" s="1"/>
  <c r="S1613" i="2" s="1"/>
  <c r="T1613" i="2"/>
  <c r="AB1610" i="2"/>
  <c r="AC1610" i="2" s="1"/>
  <c r="AD1610" i="2" s="1"/>
  <c r="AE1610" i="2" s="1"/>
  <c r="AF1610" i="2" s="1"/>
  <c r="AH1610" i="2" s="1"/>
  <c r="AI1610" i="2" s="1"/>
  <c r="AG1610" i="2"/>
  <c r="Y1611" i="2"/>
  <c r="AZ1606" i="2"/>
  <c r="AM1606" i="2"/>
  <c r="AN1606" i="2"/>
  <c r="AZ1607" i="2"/>
  <c r="AM1607" i="2"/>
  <c r="AN1607" i="2"/>
  <c r="AB1609" i="2"/>
  <c r="AC1609" i="2" s="1"/>
  <c r="AD1609" i="2" s="1"/>
  <c r="AE1609" i="2" s="1"/>
  <c r="AF1609" i="2" s="1"/>
  <c r="AG1609" i="2"/>
  <c r="AJ1608" i="2"/>
  <c r="AK1608" i="2"/>
  <c r="BA1608" i="2"/>
  <c r="M1614" i="2"/>
  <c r="N1614" i="2"/>
  <c r="AY1605" i="2"/>
  <c r="AU1605" i="2"/>
  <c r="AW1605" i="2" s="1"/>
  <c r="X1612" i="2"/>
  <c r="W1612" i="2"/>
  <c r="G1687" i="1"/>
  <c r="I1686" i="1"/>
  <c r="J1686" i="1"/>
  <c r="H1686" i="1"/>
  <c r="K1686" i="1"/>
  <c r="U1613" i="2" l="1"/>
  <c r="V1613" i="2" s="1"/>
  <c r="L1615" i="2"/>
  <c r="K1616" i="2"/>
  <c r="J1616" i="2"/>
  <c r="AO1607" i="2"/>
  <c r="AP1607" i="2" s="1"/>
  <c r="AQ1607" i="2" s="1"/>
  <c r="AR1607" i="2" s="1"/>
  <c r="AS1607" i="2" s="1"/>
  <c r="AT1607" i="2"/>
  <c r="AX1607" i="2" s="1"/>
  <c r="A1618" i="2"/>
  <c r="B1617" i="2"/>
  <c r="C1617" i="2" s="1"/>
  <c r="D1617" i="2" s="1"/>
  <c r="E1617" i="2" s="1"/>
  <c r="F1617" i="2" s="1"/>
  <c r="G1617" i="2" s="1"/>
  <c r="H1617" i="2" s="1"/>
  <c r="I1617" i="2" s="1"/>
  <c r="Y1612" i="2"/>
  <c r="AL1608" i="2"/>
  <c r="BA1610" i="2"/>
  <c r="AJ1610" i="2"/>
  <c r="AK1610" i="2"/>
  <c r="M1615" i="2"/>
  <c r="N1615" i="2"/>
  <c r="AO1606" i="2"/>
  <c r="AP1606" i="2" s="1"/>
  <c r="AQ1606" i="2" s="1"/>
  <c r="AR1606" i="2" s="1"/>
  <c r="AS1606" i="2" s="1"/>
  <c r="AT1606" i="2"/>
  <c r="AX1606" i="2" s="1"/>
  <c r="AH1609" i="2"/>
  <c r="AI1609" i="2" s="1"/>
  <c r="O1614" i="2"/>
  <c r="P1614" i="2" s="1"/>
  <c r="Q1614" i="2" s="1"/>
  <c r="R1614" i="2" s="1"/>
  <c r="S1614" i="2" s="1"/>
  <c r="T1614" i="2"/>
  <c r="Z1611" i="2"/>
  <c r="AA1611" i="2"/>
  <c r="W1613" i="2"/>
  <c r="X1613" i="2"/>
  <c r="G1688" i="1"/>
  <c r="J1687" i="1"/>
  <c r="K1687" i="1"/>
  <c r="I1687" i="1"/>
  <c r="H1687" i="1"/>
  <c r="L1616" i="2" l="1"/>
  <c r="J1617" i="2"/>
  <c r="K1617" i="2"/>
  <c r="AY1606" i="2"/>
  <c r="AU1606" i="2"/>
  <c r="AW1606" i="2" s="1"/>
  <c r="A1619" i="2"/>
  <c r="B1618" i="2"/>
  <c r="C1618" i="2" s="1"/>
  <c r="D1618" i="2" s="1"/>
  <c r="E1618" i="2" s="1"/>
  <c r="F1618" i="2" s="1"/>
  <c r="G1618" i="2" s="1"/>
  <c r="H1618" i="2" s="1"/>
  <c r="I1618" i="2" s="1"/>
  <c r="AL1610" i="2"/>
  <c r="AB1611" i="2"/>
  <c r="AC1611" i="2" s="1"/>
  <c r="AD1611" i="2" s="1"/>
  <c r="AE1611" i="2" s="1"/>
  <c r="AF1611" i="2" s="1"/>
  <c r="AG1611" i="2"/>
  <c r="Z1612" i="2"/>
  <c r="AA1612" i="2"/>
  <c r="M1616" i="2"/>
  <c r="N1616" i="2"/>
  <c r="AJ1609" i="2"/>
  <c r="AK1609" i="2"/>
  <c r="BA1609" i="2"/>
  <c r="T1615" i="2"/>
  <c r="O1615" i="2"/>
  <c r="P1615" i="2" s="1"/>
  <c r="Q1615" i="2" s="1"/>
  <c r="R1615" i="2" s="1"/>
  <c r="S1615" i="2" s="1"/>
  <c r="U1615" i="2" s="1"/>
  <c r="V1615" i="2" s="1"/>
  <c r="AZ1608" i="2"/>
  <c r="AM1608" i="2"/>
  <c r="AN1608" i="2"/>
  <c r="AY1607" i="2"/>
  <c r="AU1607" i="2"/>
  <c r="AW1607" i="2" s="1"/>
  <c r="Y1613" i="2"/>
  <c r="U1614" i="2"/>
  <c r="V1614" i="2" s="1"/>
  <c r="K1688" i="1"/>
  <c r="G1689" i="1"/>
  <c r="I1688" i="1"/>
  <c r="H1688" i="1"/>
  <c r="J1688" i="1"/>
  <c r="AH1611" i="2" l="1"/>
  <c r="AI1611" i="2" s="1"/>
  <c r="AJ1611" i="2" s="1"/>
  <c r="L1617" i="2"/>
  <c r="J1618" i="2"/>
  <c r="K1618" i="2"/>
  <c r="W1615" i="2"/>
  <c r="X1615" i="2"/>
  <c r="AB1612" i="2"/>
  <c r="AC1612" i="2" s="1"/>
  <c r="AD1612" i="2" s="1"/>
  <c r="AE1612" i="2" s="1"/>
  <c r="AF1612" i="2" s="1"/>
  <c r="AH1612" i="2" s="1"/>
  <c r="AI1612" i="2" s="1"/>
  <c r="AG1612" i="2"/>
  <c r="A1620" i="2"/>
  <c r="B1619" i="2"/>
  <c r="C1619" i="2" s="1"/>
  <c r="D1619" i="2" s="1"/>
  <c r="E1619" i="2" s="1"/>
  <c r="F1619" i="2" s="1"/>
  <c r="G1619" i="2" s="1"/>
  <c r="H1619" i="2" s="1"/>
  <c r="I1619" i="2" s="1"/>
  <c r="M1617" i="2"/>
  <c r="N1617" i="2"/>
  <c r="AL1609" i="2"/>
  <c r="AM1610" i="2"/>
  <c r="AZ1610" i="2"/>
  <c r="AN1610" i="2"/>
  <c r="AK1611" i="2"/>
  <c r="Z1613" i="2"/>
  <c r="AA1613" i="2"/>
  <c r="AO1608" i="2"/>
  <c r="AP1608" i="2" s="1"/>
  <c r="AQ1608" i="2" s="1"/>
  <c r="AR1608" i="2" s="1"/>
  <c r="AS1608" i="2" s="1"/>
  <c r="AT1608" i="2"/>
  <c r="AX1608" i="2" s="1"/>
  <c r="T1616" i="2"/>
  <c r="O1616" i="2"/>
  <c r="P1616" i="2" s="1"/>
  <c r="Q1616" i="2" s="1"/>
  <c r="R1616" i="2" s="1"/>
  <c r="S1616" i="2" s="1"/>
  <c r="X1614" i="2"/>
  <c r="W1614" i="2"/>
  <c r="G1690" i="1"/>
  <c r="H1689" i="1"/>
  <c r="I1689" i="1"/>
  <c r="J1689" i="1"/>
  <c r="K1689" i="1"/>
  <c r="BA1611" i="2" l="1"/>
  <c r="AL1611" i="2"/>
  <c r="Y1615" i="2"/>
  <c r="L1618" i="2"/>
  <c r="M1618" i="2" s="1"/>
  <c r="AG1613" i="2"/>
  <c r="AB1613" i="2"/>
  <c r="AC1613" i="2" s="1"/>
  <c r="AD1613" i="2" s="1"/>
  <c r="AE1613" i="2" s="1"/>
  <c r="AF1613" i="2" s="1"/>
  <c r="K1619" i="2"/>
  <c r="J1619" i="2"/>
  <c r="AJ1612" i="2"/>
  <c r="BA1612" i="2"/>
  <c r="AK1612" i="2"/>
  <c r="AM1609" i="2"/>
  <c r="AZ1609" i="2"/>
  <c r="AN1609" i="2"/>
  <c r="U1616" i="2"/>
  <c r="V1616" i="2" s="1"/>
  <c r="AY1608" i="2"/>
  <c r="AU1608" i="2"/>
  <c r="AW1608" i="2" s="1"/>
  <c r="AM1611" i="2"/>
  <c r="AZ1611" i="2"/>
  <c r="AN1611" i="2"/>
  <c r="AO1610" i="2"/>
  <c r="AP1610" i="2" s="1"/>
  <c r="AQ1610" i="2" s="1"/>
  <c r="AR1610" i="2" s="1"/>
  <c r="AS1610" i="2" s="1"/>
  <c r="AT1610" i="2"/>
  <c r="AX1610" i="2" s="1"/>
  <c r="A1621" i="2"/>
  <c r="B1620" i="2"/>
  <c r="C1620" i="2" s="1"/>
  <c r="D1620" i="2" s="1"/>
  <c r="E1620" i="2" s="1"/>
  <c r="F1620" i="2" s="1"/>
  <c r="G1620" i="2" s="1"/>
  <c r="H1620" i="2" s="1"/>
  <c r="I1620" i="2" s="1"/>
  <c r="Z1615" i="2"/>
  <c r="AA1615" i="2"/>
  <c r="O1617" i="2"/>
  <c r="P1617" i="2" s="1"/>
  <c r="Q1617" i="2" s="1"/>
  <c r="R1617" i="2" s="1"/>
  <c r="S1617" i="2" s="1"/>
  <c r="T1617" i="2"/>
  <c r="Y1614" i="2"/>
  <c r="H1690" i="1"/>
  <c r="K1690" i="1"/>
  <c r="J1690" i="1"/>
  <c r="I1690" i="1"/>
  <c r="G1691" i="1"/>
  <c r="N1618" i="2" l="1"/>
  <c r="AH1613" i="2"/>
  <c r="AI1613" i="2" s="1"/>
  <c r="AL1612" i="2"/>
  <c r="L1619" i="2"/>
  <c r="N1619" i="2" s="1"/>
  <c r="U1617" i="2"/>
  <c r="V1617" i="2" s="1"/>
  <c r="W1617" i="2" s="1"/>
  <c r="K1620" i="2"/>
  <c r="J1620" i="2"/>
  <c r="Z1614" i="2"/>
  <c r="AA1614" i="2"/>
  <c r="B1621" i="2"/>
  <c r="C1621" i="2" s="1"/>
  <c r="D1621" i="2" s="1"/>
  <c r="E1621" i="2" s="1"/>
  <c r="F1621" i="2" s="1"/>
  <c r="G1621" i="2" s="1"/>
  <c r="H1621" i="2" s="1"/>
  <c r="I1621" i="2" s="1"/>
  <c r="A1622" i="2"/>
  <c r="W1616" i="2"/>
  <c r="X1616" i="2"/>
  <c r="AM1612" i="2"/>
  <c r="AZ1612" i="2"/>
  <c r="AN1612" i="2"/>
  <c r="AB1615" i="2"/>
  <c r="AC1615" i="2" s="1"/>
  <c r="AD1615" i="2" s="1"/>
  <c r="AE1615" i="2" s="1"/>
  <c r="AF1615" i="2" s="1"/>
  <c r="AG1615" i="2"/>
  <c r="AT1609" i="2"/>
  <c r="AX1609" i="2" s="1"/>
  <c r="AO1609" i="2"/>
  <c r="AP1609" i="2" s="1"/>
  <c r="AQ1609" i="2" s="1"/>
  <c r="AR1609" i="2" s="1"/>
  <c r="AS1609" i="2" s="1"/>
  <c r="AJ1613" i="2"/>
  <c r="AK1613" i="2"/>
  <c r="BA1613" i="2"/>
  <c r="AY1610" i="2"/>
  <c r="AU1610" i="2"/>
  <c r="AW1610" i="2" s="1"/>
  <c r="AO1611" i="2"/>
  <c r="AP1611" i="2" s="1"/>
  <c r="AQ1611" i="2" s="1"/>
  <c r="AR1611" i="2" s="1"/>
  <c r="AS1611" i="2" s="1"/>
  <c r="AT1611" i="2"/>
  <c r="AX1611" i="2" s="1"/>
  <c r="T1618" i="2"/>
  <c r="O1618" i="2"/>
  <c r="P1618" i="2" s="1"/>
  <c r="Q1618" i="2" s="1"/>
  <c r="R1618" i="2" s="1"/>
  <c r="S1618" i="2" s="1"/>
  <c r="M1619" i="2"/>
  <c r="J1691" i="1"/>
  <c r="I1691" i="1"/>
  <c r="K1691" i="1"/>
  <c r="G1692" i="1"/>
  <c r="H1691" i="1"/>
  <c r="U1618" i="2" l="1"/>
  <c r="V1618" i="2" s="1"/>
  <c r="X1617" i="2"/>
  <c r="AH1615" i="2"/>
  <c r="AI1615" i="2" s="1"/>
  <c r="AL1613" i="2"/>
  <c r="Y1616" i="2"/>
  <c r="K1621" i="2"/>
  <c r="J1621" i="2"/>
  <c r="AY1611" i="2"/>
  <c r="AU1611" i="2"/>
  <c r="AW1611" i="2" s="1"/>
  <c r="AY1609" i="2"/>
  <c r="AU1609" i="2"/>
  <c r="AW1609" i="2" s="1"/>
  <c r="Z1616" i="2"/>
  <c r="AA1616" i="2"/>
  <c r="A1623" i="2"/>
  <c r="B1622" i="2"/>
  <c r="C1622" i="2" s="1"/>
  <c r="D1622" i="2" s="1"/>
  <c r="E1622" i="2" s="1"/>
  <c r="F1622" i="2" s="1"/>
  <c r="G1622" i="2" s="1"/>
  <c r="H1622" i="2" s="1"/>
  <c r="I1622" i="2" s="1"/>
  <c r="L1620" i="2"/>
  <c r="W1618" i="2"/>
  <c r="X1618" i="2"/>
  <c r="T1619" i="2"/>
  <c r="O1619" i="2"/>
  <c r="P1619" i="2" s="1"/>
  <c r="Q1619" i="2" s="1"/>
  <c r="R1619" i="2" s="1"/>
  <c r="S1619" i="2" s="1"/>
  <c r="U1619" i="2" s="1"/>
  <c r="V1619" i="2" s="1"/>
  <c r="BA1615" i="2"/>
  <c r="AJ1615" i="2"/>
  <c r="AK1615" i="2"/>
  <c r="AB1614" i="2"/>
  <c r="AC1614" i="2" s="1"/>
  <c r="AD1614" i="2" s="1"/>
  <c r="AE1614" i="2" s="1"/>
  <c r="AF1614" i="2" s="1"/>
  <c r="AH1614" i="2" s="1"/>
  <c r="AI1614" i="2" s="1"/>
  <c r="AG1614" i="2"/>
  <c r="AZ1613" i="2"/>
  <c r="AM1613" i="2"/>
  <c r="AN1613" i="2"/>
  <c r="AT1612" i="2"/>
  <c r="AX1612" i="2" s="1"/>
  <c r="AO1612" i="2"/>
  <c r="AP1612" i="2" s="1"/>
  <c r="AQ1612" i="2" s="1"/>
  <c r="AR1612" i="2" s="1"/>
  <c r="AS1612" i="2" s="1"/>
  <c r="Y1617" i="2"/>
  <c r="H1692" i="1"/>
  <c r="I1692" i="1"/>
  <c r="K1692" i="1"/>
  <c r="G1693" i="1"/>
  <c r="J1692" i="1"/>
  <c r="Y1618" i="2" l="1"/>
  <c r="Z1618" i="2" s="1"/>
  <c r="K1622" i="2"/>
  <c r="J1622" i="2"/>
  <c r="Z1617" i="2"/>
  <c r="AA1617" i="2"/>
  <c r="AT1613" i="2"/>
  <c r="AX1613" i="2" s="1"/>
  <c r="AO1613" i="2"/>
  <c r="AP1613" i="2" s="1"/>
  <c r="AQ1613" i="2" s="1"/>
  <c r="AR1613" i="2" s="1"/>
  <c r="AS1613" i="2" s="1"/>
  <c r="B1623" i="2"/>
  <c r="C1623" i="2" s="1"/>
  <c r="D1623" i="2" s="1"/>
  <c r="E1623" i="2" s="1"/>
  <c r="F1623" i="2" s="1"/>
  <c r="G1623" i="2" s="1"/>
  <c r="H1623" i="2" s="1"/>
  <c r="I1623" i="2" s="1"/>
  <c r="A1624" i="2"/>
  <c r="AJ1614" i="2"/>
  <c r="BA1614" i="2"/>
  <c r="AK1614" i="2"/>
  <c r="L1621" i="2"/>
  <c r="X1619" i="2"/>
  <c r="W1619" i="2"/>
  <c r="M1620" i="2"/>
  <c r="N1620" i="2"/>
  <c r="AG1616" i="2"/>
  <c r="AB1616" i="2"/>
  <c r="AC1616" i="2" s="1"/>
  <c r="AD1616" i="2" s="1"/>
  <c r="AE1616" i="2" s="1"/>
  <c r="AF1616" i="2" s="1"/>
  <c r="AY1612" i="2"/>
  <c r="AU1612" i="2"/>
  <c r="AW1612" i="2" s="1"/>
  <c r="AL1615" i="2"/>
  <c r="I1693" i="1"/>
  <c r="J1693" i="1"/>
  <c r="G1694" i="1"/>
  <c r="K1693" i="1"/>
  <c r="H1693" i="1"/>
  <c r="AA1618" i="2" l="1"/>
  <c r="Y1619" i="2"/>
  <c r="AB1618" i="2"/>
  <c r="AC1618" i="2" s="1"/>
  <c r="AD1618" i="2" s="1"/>
  <c r="AE1618" i="2" s="1"/>
  <c r="AF1618" i="2" s="1"/>
  <c r="AG1618" i="2"/>
  <c r="B1624" i="2"/>
  <c r="C1624" i="2" s="1"/>
  <c r="D1624" i="2" s="1"/>
  <c r="E1624" i="2" s="1"/>
  <c r="F1624" i="2" s="1"/>
  <c r="G1624" i="2" s="1"/>
  <c r="H1624" i="2" s="1"/>
  <c r="I1624" i="2" s="1"/>
  <c r="A1625" i="2"/>
  <c r="AL1614" i="2"/>
  <c r="Z1619" i="2"/>
  <c r="AA1619" i="2"/>
  <c r="K1623" i="2"/>
  <c r="J1623" i="2"/>
  <c r="AY1613" i="2"/>
  <c r="AU1613" i="2"/>
  <c r="AW1613" i="2" s="1"/>
  <c r="L1622" i="2"/>
  <c r="AM1615" i="2"/>
  <c r="AZ1615" i="2"/>
  <c r="AN1615" i="2"/>
  <c r="T1620" i="2"/>
  <c r="O1620" i="2"/>
  <c r="P1620" i="2" s="1"/>
  <c r="Q1620" i="2" s="1"/>
  <c r="R1620" i="2" s="1"/>
  <c r="S1620" i="2" s="1"/>
  <c r="AB1617" i="2"/>
  <c r="AC1617" i="2" s="1"/>
  <c r="AD1617" i="2" s="1"/>
  <c r="AE1617" i="2" s="1"/>
  <c r="AF1617" i="2" s="1"/>
  <c r="AG1617" i="2"/>
  <c r="M1621" i="2"/>
  <c r="N1621" i="2"/>
  <c r="AH1616" i="2"/>
  <c r="AI1616" i="2" s="1"/>
  <c r="G1695" i="1"/>
  <c r="K1694" i="1"/>
  <c r="H1694" i="1"/>
  <c r="I1694" i="1"/>
  <c r="J1694" i="1"/>
  <c r="AH1618" i="2" l="1"/>
  <c r="AI1618" i="2" s="1"/>
  <c r="AH1617" i="2"/>
  <c r="AI1617" i="2" s="1"/>
  <c r="AK1617" i="2" s="1"/>
  <c r="AG1619" i="2"/>
  <c r="AB1619" i="2"/>
  <c r="AC1619" i="2" s="1"/>
  <c r="AD1619" i="2" s="1"/>
  <c r="AE1619" i="2" s="1"/>
  <c r="AF1619" i="2" s="1"/>
  <c r="AH1619" i="2" s="1"/>
  <c r="AI1619" i="2" s="1"/>
  <c r="AJ1618" i="2"/>
  <c r="BA1618" i="2"/>
  <c r="AK1618" i="2"/>
  <c r="BA1616" i="2"/>
  <c r="AJ1616" i="2"/>
  <c r="AK1616" i="2"/>
  <c r="K1624" i="2"/>
  <c r="J1624" i="2"/>
  <c r="O1621" i="2"/>
  <c r="P1621" i="2" s="1"/>
  <c r="Q1621" i="2" s="1"/>
  <c r="R1621" i="2" s="1"/>
  <c r="S1621" i="2" s="1"/>
  <c r="U1621" i="2" s="1"/>
  <c r="V1621" i="2" s="1"/>
  <c r="T1621" i="2"/>
  <c r="M1622" i="2"/>
  <c r="N1622" i="2"/>
  <c r="AT1615" i="2"/>
  <c r="AX1615" i="2" s="1"/>
  <c r="AO1615" i="2"/>
  <c r="AP1615" i="2" s="1"/>
  <c r="AQ1615" i="2" s="1"/>
  <c r="AR1615" i="2" s="1"/>
  <c r="AS1615" i="2" s="1"/>
  <c r="AZ1614" i="2"/>
  <c r="AM1614" i="2"/>
  <c r="AN1614" i="2"/>
  <c r="B1625" i="2"/>
  <c r="C1625" i="2" s="1"/>
  <c r="D1625" i="2" s="1"/>
  <c r="E1625" i="2" s="1"/>
  <c r="F1625" i="2" s="1"/>
  <c r="G1625" i="2" s="1"/>
  <c r="H1625" i="2" s="1"/>
  <c r="I1625" i="2" s="1"/>
  <c r="A1626" i="2"/>
  <c r="U1620" i="2"/>
  <c r="V1620" i="2" s="1"/>
  <c r="L1623" i="2"/>
  <c r="H1695" i="1"/>
  <c r="G1696" i="1"/>
  <c r="I1695" i="1"/>
  <c r="J1695" i="1"/>
  <c r="K1695" i="1"/>
  <c r="AJ1617" i="2" l="1"/>
  <c r="AL1617" i="2" s="1"/>
  <c r="AZ1617" i="2" s="1"/>
  <c r="BA1617" i="2"/>
  <c r="L1624" i="2"/>
  <c r="AL1618" i="2"/>
  <c r="AN1618" i="2" s="1"/>
  <c r="AL1616" i="2"/>
  <c r="AM1616" i="2" s="1"/>
  <c r="J1625" i="2"/>
  <c r="K1625" i="2"/>
  <c r="AT1614" i="2"/>
  <c r="AX1614" i="2" s="1"/>
  <c r="AO1614" i="2"/>
  <c r="AP1614" i="2" s="1"/>
  <c r="AQ1614" i="2" s="1"/>
  <c r="AR1614" i="2" s="1"/>
  <c r="AS1614" i="2" s="1"/>
  <c r="M1624" i="2"/>
  <c r="N1624" i="2"/>
  <c r="BA1619" i="2"/>
  <c r="AJ1619" i="2"/>
  <c r="AK1619" i="2"/>
  <c r="W1621" i="2"/>
  <c r="X1621" i="2"/>
  <c r="AY1615" i="2"/>
  <c r="AU1615" i="2"/>
  <c r="AW1615" i="2" s="1"/>
  <c r="M1623" i="2"/>
  <c r="N1623" i="2"/>
  <c r="X1620" i="2"/>
  <c r="W1620" i="2"/>
  <c r="B1626" i="2"/>
  <c r="C1626" i="2" s="1"/>
  <c r="D1626" i="2" s="1"/>
  <c r="E1626" i="2" s="1"/>
  <c r="F1626" i="2" s="1"/>
  <c r="G1626" i="2" s="1"/>
  <c r="H1626" i="2" s="1"/>
  <c r="I1626" i="2" s="1"/>
  <c r="A1627" i="2"/>
  <c r="O1622" i="2"/>
  <c r="P1622" i="2" s="1"/>
  <c r="Q1622" i="2" s="1"/>
  <c r="R1622" i="2" s="1"/>
  <c r="S1622" i="2" s="1"/>
  <c r="U1622" i="2" s="1"/>
  <c r="V1622" i="2" s="1"/>
  <c r="T1622" i="2"/>
  <c r="H1696" i="1"/>
  <c r="K1696" i="1"/>
  <c r="J1696" i="1"/>
  <c r="G1697" i="1"/>
  <c r="I1696" i="1"/>
  <c r="AN1617" i="2" l="1"/>
  <c r="AM1617" i="2"/>
  <c r="AZ1618" i="2"/>
  <c r="AM1618" i="2"/>
  <c r="AO1618" i="2" s="1"/>
  <c r="AP1618" i="2" s="1"/>
  <c r="AQ1618" i="2" s="1"/>
  <c r="AR1618" i="2" s="1"/>
  <c r="AS1618" i="2" s="1"/>
  <c r="Y1621" i="2"/>
  <c r="AZ1616" i="2"/>
  <c r="AN1616" i="2"/>
  <c r="AT1616" i="2" s="1"/>
  <c r="AX1616" i="2" s="1"/>
  <c r="L1625" i="2"/>
  <c r="K1626" i="2"/>
  <c r="J1626" i="2"/>
  <c r="T1624" i="2"/>
  <c r="O1624" i="2"/>
  <c r="P1624" i="2" s="1"/>
  <c r="Q1624" i="2" s="1"/>
  <c r="R1624" i="2" s="1"/>
  <c r="S1624" i="2" s="1"/>
  <c r="U1624" i="2" s="1"/>
  <c r="V1624" i="2" s="1"/>
  <c r="M1625" i="2"/>
  <c r="N1625" i="2"/>
  <c r="Z1621" i="2"/>
  <c r="AA1621" i="2"/>
  <c r="Y1620" i="2"/>
  <c r="O1623" i="2"/>
  <c r="P1623" i="2" s="1"/>
  <c r="Q1623" i="2" s="1"/>
  <c r="R1623" i="2" s="1"/>
  <c r="S1623" i="2" s="1"/>
  <c r="T1623" i="2"/>
  <c r="W1622" i="2"/>
  <c r="X1622" i="2"/>
  <c r="B1627" i="2"/>
  <c r="C1627" i="2" s="1"/>
  <c r="D1627" i="2" s="1"/>
  <c r="E1627" i="2" s="1"/>
  <c r="F1627" i="2" s="1"/>
  <c r="G1627" i="2" s="1"/>
  <c r="H1627" i="2" s="1"/>
  <c r="I1627" i="2" s="1"/>
  <c r="A1628" i="2"/>
  <c r="AO1617" i="2"/>
  <c r="AP1617" i="2" s="1"/>
  <c r="AQ1617" i="2" s="1"/>
  <c r="AR1617" i="2" s="1"/>
  <c r="AS1617" i="2" s="1"/>
  <c r="AT1617" i="2"/>
  <c r="AX1617" i="2" s="1"/>
  <c r="AY1614" i="2"/>
  <c r="AU1614" i="2"/>
  <c r="AW1614" i="2" s="1"/>
  <c r="AL1619" i="2"/>
  <c r="G1698" i="1"/>
  <c r="K1697" i="1"/>
  <c r="I1697" i="1"/>
  <c r="H1697" i="1"/>
  <c r="J1697" i="1"/>
  <c r="AT1618" i="2" l="1"/>
  <c r="AX1618" i="2" s="1"/>
  <c r="AO1616" i="2"/>
  <c r="AP1616" i="2" s="1"/>
  <c r="AQ1616" i="2" s="1"/>
  <c r="AR1616" i="2" s="1"/>
  <c r="AS1616" i="2" s="1"/>
  <c r="AU1616" i="2" s="1"/>
  <c r="AW1616" i="2" s="1"/>
  <c r="U1623" i="2"/>
  <c r="V1623" i="2" s="1"/>
  <c r="X1623" i="2" s="1"/>
  <c r="Y1622" i="2"/>
  <c r="K1627" i="2"/>
  <c r="J1627" i="2"/>
  <c r="AY1617" i="2"/>
  <c r="AU1617" i="2"/>
  <c r="AW1617" i="2" s="1"/>
  <c r="A1629" i="2"/>
  <c r="B1628" i="2"/>
  <c r="C1628" i="2" s="1"/>
  <c r="D1628" i="2" s="1"/>
  <c r="E1628" i="2" s="1"/>
  <c r="F1628" i="2" s="1"/>
  <c r="G1628" i="2" s="1"/>
  <c r="H1628" i="2" s="1"/>
  <c r="I1628" i="2" s="1"/>
  <c r="AB1621" i="2"/>
  <c r="AC1621" i="2" s="1"/>
  <c r="AD1621" i="2" s="1"/>
  <c r="AE1621" i="2" s="1"/>
  <c r="AF1621" i="2" s="1"/>
  <c r="AG1621" i="2"/>
  <c r="Z1622" i="2"/>
  <c r="AA1622" i="2"/>
  <c r="W1624" i="2"/>
  <c r="X1624" i="2"/>
  <c r="L1626" i="2"/>
  <c r="AM1619" i="2"/>
  <c r="AZ1619" i="2"/>
  <c r="AN1619" i="2"/>
  <c r="AY1618" i="2"/>
  <c r="AU1618" i="2"/>
  <c r="AW1618" i="2" s="1"/>
  <c r="Z1620" i="2"/>
  <c r="AA1620" i="2"/>
  <c r="T1625" i="2"/>
  <c r="O1625" i="2"/>
  <c r="P1625" i="2" s="1"/>
  <c r="Q1625" i="2" s="1"/>
  <c r="R1625" i="2" s="1"/>
  <c r="S1625" i="2" s="1"/>
  <c r="J1698" i="1"/>
  <c r="K1698" i="1"/>
  <c r="G1699" i="1"/>
  <c r="I1698" i="1"/>
  <c r="H1698" i="1"/>
  <c r="AY1616" i="2" l="1"/>
  <c r="W1623" i="2"/>
  <c r="L1627" i="2"/>
  <c r="N1627" i="2" s="1"/>
  <c r="AH1621" i="2"/>
  <c r="AI1621" i="2" s="1"/>
  <c r="U1625" i="2"/>
  <c r="V1625" i="2" s="1"/>
  <c r="W1625" i="2" s="1"/>
  <c r="Y1624" i="2"/>
  <c r="AA1624" i="2" s="1"/>
  <c r="AO1619" i="2"/>
  <c r="AP1619" i="2" s="1"/>
  <c r="AQ1619" i="2" s="1"/>
  <c r="AR1619" i="2" s="1"/>
  <c r="AS1619" i="2" s="1"/>
  <c r="AT1619" i="2"/>
  <c r="AX1619" i="2" s="1"/>
  <c r="J1628" i="2"/>
  <c r="K1628" i="2"/>
  <c r="BA1621" i="2"/>
  <c r="AJ1621" i="2"/>
  <c r="AK1621" i="2"/>
  <c r="B1629" i="2"/>
  <c r="C1629" i="2" s="1"/>
  <c r="D1629" i="2" s="1"/>
  <c r="E1629" i="2" s="1"/>
  <c r="F1629" i="2" s="1"/>
  <c r="G1629" i="2" s="1"/>
  <c r="H1629" i="2" s="1"/>
  <c r="I1629" i="2" s="1"/>
  <c r="A1630" i="2"/>
  <c r="M1627" i="2"/>
  <c r="AG1620" i="2"/>
  <c r="AB1620" i="2"/>
  <c r="AC1620" i="2" s="1"/>
  <c r="AD1620" i="2" s="1"/>
  <c r="AE1620" i="2" s="1"/>
  <c r="AF1620" i="2" s="1"/>
  <c r="Y1623" i="2"/>
  <c r="M1626" i="2"/>
  <c r="N1626" i="2"/>
  <c r="AG1622" i="2"/>
  <c r="AB1622" i="2"/>
  <c r="AC1622" i="2" s="1"/>
  <c r="AD1622" i="2" s="1"/>
  <c r="AE1622" i="2" s="1"/>
  <c r="AF1622" i="2" s="1"/>
  <c r="I1699" i="1"/>
  <c r="J1699" i="1"/>
  <c r="H1699" i="1"/>
  <c r="K1699" i="1"/>
  <c r="G1700" i="1"/>
  <c r="AH1622" i="2" l="1"/>
  <c r="AI1622" i="2" s="1"/>
  <c r="Z1624" i="2"/>
  <c r="AH1620" i="2"/>
  <c r="AI1620" i="2" s="1"/>
  <c r="AK1620" i="2" s="1"/>
  <c r="X1625" i="2"/>
  <c r="Y1625" i="2" s="1"/>
  <c r="L1628" i="2"/>
  <c r="J1629" i="2"/>
  <c r="K1629" i="2"/>
  <c r="AJ1620" i="2"/>
  <c r="BA1620" i="2"/>
  <c r="AY1619" i="2"/>
  <c r="AU1619" i="2"/>
  <c r="AW1619" i="2" s="1"/>
  <c r="AK1622" i="2"/>
  <c r="BA1622" i="2"/>
  <c r="AJ1622" i="2"/>
  <c r="Z1623" i="2"/>
  <c r="AA1623" i="2"/>
  <c r="T1627" i="2"/>
  <c r="O1627" i="2"/>
  <c r="P1627" i="2" s="1"/>
  <c r="Q1627" i="2" s="1"/>
  <c r="R1627" i="2" s="1"/>
  <c r="S1627" i="2" s="1"/>
  <c r="B1630" i="2"/>
  <c r="C1630" i="2" s="1"/>
  <c r="D1630" i="2" s="1"/>
  <c r="E1630" i="2" s="1"/>
  <c r="F1630" i="2" s="1"/>
  <c r="G1630" i="2" s="1"/>
  <c r="H1630" i="2" s="1"/>
  <c r="I1630" i="2" s="1"/>
  <c r="A1631" i="2"/>
  <c r="AL1621" i="2"/>
  <c r="AB1624" i="2"/>
  <c r="AC1624" i="2" s="1"/>
  <c r="AD1624" i="2" s="1"/>
  <c r="AE1624" i="2" s="1"/>
  <c r="AF1624" i="2" s="1"/>
  <c r="AH1624" i="2" s="1"/>
  <c r="AI1624" i="2" s="1"/>
  <c r="AG1624" i="2"/>
  <c r="O1626" i="2"/>
  <c r="P1626" i="2" s="1"/>
  <c r="Q1626" i="2" s="1"/>
  <c r="R1626" i="2" s="1"/>
  <c r="S1626" i="2" s="1"/>
  <c r="U1626" i="2" s="1"/>
  <c r="V1626" i="2" s="1"/>
  <c r="T1626" i="2"/>
  <c r="M1628" i="2"/>
  <c r="N1628" i="2"/>
  <c r="H1700" i="1"/>
  <c r="J1700" i="1"/>
  <c r="I1700" i="1"/>
  <c r="G1701" i="1"/>
  <c r="K1700" i="1"/>
  <c r="AL1622" i="2" l="1"/>
  <c r="AA1625" i="2"/>
  <c r="Z1625" i="2"/>
  <c r="U1627" i="2"/>
  <c r="V1627" i="2" s="1"/>
  <c r="X1627" i="2" s="1"/>
  <c r="L1629" i="2"/>
  <c r="M1629" i="2" s="1"/>
  <c r="J1630" i="2"/>
  <c r="K1630" i="2"/>
  <c r="BA1624" i="2"/>
  <c r="AJ1624" i="2"/>
  <c r="AK1624" i="2"/>
  <c r="AG1625" i="2"/>
  <c r="AB1625" i="2"/>
  <c r="AC1625" i="2" s="1"/>
  <c r="AD1625" i="2" s="1"/>
  <c r="AE1625" i="2" s="1"/>
  <c r="AF1625" i="2" s="1"/>
  <c r="AZ1621" i="2"/>
  <c r="AM1621" i="2"/>
  <c r="AN1621" i="2"/>
  <c r="A1632" i="2"/>
  <c r="B1631" i="2"/>
  <c r="C1631" i="2" s="1"/>
  <c r="D1631" i="2" s="1"/>
  <c r="E1631" i="2" s="1"/>
  <c r="F1631" i="2" s="1"/>
  <c r="G1631" i="2" s="1"/>
  <c r="H1631" i="2" s="1"/>
  <c r="I1631" i="2" s="1"/>
  <c r="AZ1622" i="2"/>
  <c r="AM1622" i="2"/>
  <c r="AN1622" i="2"/>
  <c r="O1628" i="2"/>
  <c r="P1628" i="2" s="1"/>
  <c r="Q1628" i="2" s="1"/>
  <c r="R1628" i="2" s="1"/>
  <c r="S1628" i="2" s="1"/>
  <c r="T1628" i="2"/>
  <c r="AG1623" i="2"/>
  <c r="AB1623" i="2"/>
  <c r="AC1623" i="2" s="1"/>
  <c r="AD1623" i="2" s="1"/>
  <c r="AE1623" i="2" s="1"/>
  <c r="AF1623" i="2" s="1"/>
  <c r="W1626" i="2"/>
  <c r="X1626" i="2"/>
  <c r="AL1620" i="2"/>
  <c r="H1701" i="1"/>
  <c r="G1702" i="1"/>
  <c r="J1701" i="1"/>
  <c r="I1701" i="1"/>
  <c r="K1701" i="1"/>
  <c r="AH1625" i="2" l="1"/>
  <c r="AI1625" i="2" s="1"/>
  <c r="W1627" i="2"/>
  <c r="Y1627" i="2" s="1"/>
  <c r="N1629" i="2"/>
  <c r="AH1623" i="2"/>
  <c r="AI1623" i="2" s="1"/>
  <c r="BA1623" i="2" s="1"/>
  <c r="L1630" i="2"/>
  <c r="J1631" i="2"/>
  <c r="K1631" i="2"/>
  <c r="AO1621" i="2"/>
  <c r="AP1621" i="2" s="1"/>
  <c r="AQ1621" i="2" s="1"/>
  <c r="AR1621" i="2" s="1"/>
  <c r="AS1621" i="2" s="1"/>
  <c r="AT1621" i="2"/>
  <c r="AX1621" i="2" s="1"/>
  <c r="M1630" i="2"/>
  <c r="N1630" i="2"/>
  <c r="T1629" i="2"/>
  <c r="O1629" i="2"/>
  <c r="P1629" i="2" s="1"/>
  <c r="Q1629" i="2" s="1"/>
  <c r="R1629" i="2" s="1"/>
  <c r="S1629" i="2" s="1"/>
  <c r="U1629" i="2" s="1"/>
  <c r="V1629" i="2" s="1"/>
  <c r="AZ1620" i="2"/>
  <c r="AM1620" i="2"/>
  <c r="AN1620" i="2"/>
  <c r="AT1622" i="2"/>
  <c r="AX1622" i="2" s="1"/>
  <c r="AO1622" i="2"/>
  <c r="AP1622" i="2" s="1"/>
  <c r="AQ1622" i="2" s="1"/>
  <c r="AR1622" i="2" s="1"/>
  <c r="AS1622" i="2" s="1"/>
  <c r="A1633" i="2"/>
  <c r="B1632" i="2"/>
  <c r="C1632" i="2" s="1"/>
  <c r="D1632" i="2" s="1"/>
  <c r="E1632" i="2" s="1"/>
  <c r="F1632" i="2" s="1"/>
  <c r="G1632" i="2" s="1"/>
  <c r="H1632" i="2" s="1"/>
  <c r="I1632" i="2" s="1"/>
  <c r="AJ1625" i="2"/>
  <c r="AK1625" i="2"/>
  <c r="BA1625" i="2"/>
  <c r="Y1626" i="2"/>
  <c r="U1628" i="2"/>
  <c r="V1628" i="2" s="1"/>
  <c r="AL1624" i="2"/>
  <c r="G1703" i="1"/>
  <c r="H1702" i="1"/>
  <c r="K1702" i="1"/>
  <c r="J1702" i="1"/>
  <c r="I1702" i="1"/>
  <c r="Z1627" i="2" l="1"/>
  <c r="AA1627" i="2"/>
  <c r="AK1623" i="2"/>
  <c r="AJ1623" i="2"/>
  <c r="L1631" i="2"/>
  <c r="M1631" i="2" s="1"/>
  <c r="AL1625" i="2"/>
  <c r="AZ1625" i="2" s="1"/>
  <c r="AZ1624" i="2"/>
  <c r="AM1624" i="2"/>
  <c r="AN1624" i="2"/>
  <c r="AY1622" i="2"/>
  <c r="AU1622" i="2"/>
  <c r="AW1622" i="2" s="1"/>
  <c r="T1630" i="2"/>
  <c r="O1630" i="2"/>
  <c r="P1630" i="2" s="1"/>
  <c r="Q1630" i="2" s="1"/>
  <c r="R1630" i="2" s="1"/>
  <c r="S1630" i="2" s="1"/>
  <c r="U1630" i="2" s="1"/>
  <c r="V1630" i="2" s="1"/>
  <c r="W1628" i="2"/>
  <c r="X1628" i="2"/>
  <c r="AB1627" i="2"/>
  <c r="AC1627" i="2" s="1"/>
  <c r="AD1627" i="2" s="1"/>
  <c r="AE1627" i="2" s="1"/>
  <c r="AF1627" i="2" s="1"/>
  <c r="AT1620" i="2"/>
  <c r="AX1620" i="2" s="1"/>
  <c r="AO1620" i="2"/>
  <c r="AP1620" i="2" s="1"/>
  <c r="AQ1620" i="2" s="1"/>
  <c r="AR1620" i="2" s="1"/>
  <c r="AS1620" i="2" s="1"/>
  <c r="Z1626" i="2"/>
  <c r="AA1626" i="2"/>
  <c r="B1633" i="2"/>
  <c r="C1633" i="2" s="1"/>
  <c r="D1633" i="2" s="1"/>
  <c r="E1633" i="2" s="1"/>
  <c r="F1633" i="2" s="1"/>
  <c r="G1633" i="2" s="1"/>
  <c r="H1633" i="2" s="1"/>
  <c r="I1633" i="2" s="1"/>
  <c r="A1634" i="2"/>
  <c r="AY1621" i="2"/>
  <c r="AU1621" i="2"/>
  <c r="AW1621" i="2" s="1"/>
  <c r="AL1623" i="2"/>
  <c r="K1632" i="2"/>
  <c r="J1632" i="2"/>
  <c r="X1629" i="2"/>
  <c r="W1629" i="2"/>
  <c r="H1703" i="1"/>
  <c r="J1703" i="1"/>
  <c r="G1704" i="1"/>
  <c r="I1703" i="1"/>
  <c r="K1703" i="1"/>
  <c r="AG1627" i="2" l="1"/>
  <c r="N1631" i="2"/>
  <c r="T1631" i="2" s="1"/>
  <c r="L1632" i="2"/>
  <c r="M1632" i="2" s="1"/>
  <c r="AH1627" i="2"/>
  <c r="AI1627" i="2" s="1"/>
  <c r="BA1627" i="2" s="1"/>
  <c r="AN1625" i="2"/>
  <c r="AM1625" i="2"/>
  <c r="J1633" i="2"/>
  <c r="K1633" i="2"/>
  <c r="AO1624" i="2"/>
  <c r="AP1624" i="2" s="1"/>
  <c r="AQ1624" i="2" s="1"/>
  <c r="AR1624" i="2" s="1"/>
  <c r="AS1624" i="2" s="1"/>
  <c r="AT1624" i="2"/>
  <c r="AX1624" i="2" s="1"/>
  <c r="Y1628" i="2"/>
  <c r="B1634" i="2"/>
  <c r="C1634" i="2" s="1"/>
  <c r="D1634" i="2" s="1"/>
  <c r="E1634" i="2" s="1"/>
  <c r="F1634" i="2" s="1"/>
  <c r="G1634" i="2" s="1"/>
  <c r="H1634" i="2" s="1"/>
  <c r="I1634" i="2" s="1"/>
  <c r="A1635" i="2"/>
  <c r="W1630" i="2"/>
  <c r="X1630" i="2"/>
  <c r="AO1625" i="2"/>
  <c r="AP1625" i="2" s="1"/>
  <c r="AQ1625" i="2" s="1"/>
  <c r="AR1625" i="2" s="1"/>
  <c r="AS1625" i="2" s="1"/>
  <c r="AY1620" i="2"/>
  <c r="AU1620" i="2"/>
  <c r="AW1620" i="2" s="1"/>
  <c r="AB1626" i="2"/>
  <c r="AC1626" i="2" s="1"/>
  <c r="AD1626" i="2" s="1"/>
  <c r="AE1626" i="2" s="1"/>
  <c r="AF1626" i="2" s="1"/>
  <c r="AG1626" i="2"/>
  <c r="AM1623" i="2"/>
  <c r="AZ1623" i="2"/>
  <c r="AN1623" i="2"/>
  <c r="Y1629" i="2"/>
  <c r="H1704" i="1"/>
  <c r="I1704" i="1"/>
  <c r="K1704" i="1"/>
  <c r="J1704" i="1"/>
  <c r="G1705" i="1"/>
  <c r="AT1625" i="2" l="1"/>
  <c r="AX1625" i="2" s="1"/>
  <c r="O1631" i="2"/>
  <c r="P1631" i="2" s="1"/>
  <c r="Q1631" i="2" s="1"/>
  <c r="R1631" i="2" s="1"/>
  <c r="S1631" i="2" s="1"/>
  <c r="U1631" i="2" s="1"/>
  <c r="V1631" i="2" s="1"/>
  <c r="N1632" i="2"/>
  <c r="AK1627" i="2"/>
  <c r="AJ1627" i="2"/>
  <c r="Y1630" i="2"/>
  <c r="Z1630" i="2" s="1"/>
  <c r="L1633" i="2"/>
  <c r="N1633" i="2" s="1"/>
  <c r="K1634" i="2"/>
  <c r="J1634" i="2"/>
  <c r="X1631" i="2"/>
  <c r="W1631" i="2"/>
  <c r="AY1625" i="2"/>
  <c r="AU1625" i="2"/>
  <c r="AW1625" i="2" s="1"/>
  <c r="Z1628" i="2"/>
  <c r="AA1628" i="2"/>
  <c r="M1633" i="2"/>
  <c r="AO1623" i="2"/>
  <c r="AP1623" i="2" s="1"/>
  <c r="AQ1623" i="2" s="1"/>
  <c r="AR1623" i="2" s="1"/>
  <c r="AS1623" i="2" s="1"/>
  <c r="AT1623" i="2"/>
  <c r="AX1623" i="2" s="1"/>
  <c r="T1632" i="2"/>
  <c r="O1632" i="2"/>
  <c r="P1632" i="2" s="1"/>
  <c r="Q1632" i="2" s="1"/>
  <c r="R1632" i="2" s="1"/>
  <c r="S1632" i="2" s="1"/>
  <c r="B1635" i="2"/>
  <c r="C1635" i="2" s="1"/>
  <c r="D1635" i="2" s="1"/>
  <c r="E1635" i="2" s="1"/>
  <c r="F1635" i="2" s="1"/>
  <c r="G1635" i="2" s="1"/>
  <c r="H1635" i="2" s="1"/>
  <c r="I1635" i="2" s="1"/>
  <c r="A1636" i="2"/>
  <c r="AY1624" i="2"/>
  <c r="AU1624" i="2"/>
  <c r="AW1624" i="2" s="1"/>
  <c r="AL1627" i="2"/>
  <c r="Z1629" i="2"/>
  <c r="AA1629" i="2"/>
  <c r="AH1626" i="2"/>
  <c r="AI1626" i="2" s="1"/>
  <c r="I1705" i="1"/>
  <c r="G1706" i="1"/>
  <c r="K1705" i="1"/>
  <c r="H1705" i="1"/>
  <c r="J1705" i="1"/>
  <c r="AA1630" i="2" l="1"/>
  <c r="U1632" i="2"/>
  <c r="V1632" i="2" s="1"/>
  <c r="J1635" i="2"/>
  <c r="K1635" i="2"/>
  <c r="AB1629" i="2"/>
  <c r="AC1629" i="2" s="1"/>
  <c r="AD1629" i="2" s="1"/>
  <c r="AE1629" i="2" s="1"/>
  <c r="AF1629" i="2" s="1"/>
  <c r="AG1629" i="2"/>
  <c r="T1633" i="2"/>
  <c r="O1633" i="2"/>
  <c r="P1633" i="2" s="1"/>
  <c r="Q1633" i="2" s="1"/>
  <c r="R1633" i="2" s="1"/>
  <c r="S1633" i="2" s="1"/>
  <c r="U1633" i="2" s="1"/>
  <c r="V1633" i="2" s="1"/>
  <c r="X1632" i="2"/>
  <c r="W1632" i="2"/>
  <c r="L1634" i="2"/>
  <c r="BA1626" i="2"/>
  <c r="AJ1626" i="2"/>
  <c r="AK1626" i="2"/>
  <c r="AY1623" i="2"/>
  <c r="AU1623" i="2"/>
  <c r="AW1623" i="2" s="1"/>
  <c r="AB1628" i="2"/>
  <c r="AC1628" i="2" s="1"/>
  <c r="AD1628" i="2" s="1"/>
  <c r="AE1628" i="2" s="1"/>
  <c r="AF1628" i="2" s="1"/>
  <c r="AG1628" i="2"/>
  <c r="B1636" i="2"/>
  <c r="C1636" i="2" s="1"/>
  <c r="D1636" i="2" s="1"/>
  <c r="E1636" i="2" s="1"/>
  <c r="F1636" i="2" s="1"/>
  <c r="G1636" i="2" s="1"/>
  <c r="H1636" i="2" s="1"/>
  <c r="I1636" i="2" s="1"/>
  <c r="A1637" i="2"/>
  <c r="AB1630" i="2"/>
  <c r="AC1630" i="2" s="1"/>
  <c r="AD1630" i="2" s="1"/>
  <c r="AE1630" i="2" s="1"/>
  <c r="AF1630" i="2" s="1"/>
  <c r="AG1630" i="2"/>
  <c r="AZ1627" i="2"/>
  <c r="AM1627" i="2"/>
  <c r="AN1627" i="2"/>
  <c r="Y1631" i="2"/>
  <c r="G1707" i="1"/>
  <c r="H1706" i="1"/>
  <c r="J1706" i="1"/>
  <c r="I1706" i="1"/>
  <c r="K1706" i="1"/>
  <c r="AH1629" i="2" l="1"/>
  <c r="AI1629" i="2" s="1"/>
  <c r="AH1630" i="2"/>
  <c r="AI1630" i="2" s="1"/>
  <c r="AJ1630" i="2" s="1"/>
  <c r="AH1628" i="2"/>
  <c r="AI1628" i="2" s="1"/>
  <c r="BA1628" i="2" s="1"/>
  <c r="AL1626" i="2"/>
  <c r="AM1626" i="2" s="1"/>
  <c r="L1635" i="2"/>
  <c r="N1635" i="2" s="1"/>
  <c r="J1636" i="2"/>
  <c r="K1636" i="2"/>
  <c r="AT1627" i="2"/>
  <c r="AX1627" i="2" s="1"/>
  <c r="AO1627" i="2"/>
  <c r="AP1627" i="2" s="1"/>
  <c r="AQ1627" i="2" s="1"/>
  <c r="AR1627" i="2" s="1"/>
  <c r="AS1627" i="2" s="1"/>
  <c r="M1634" i="2"/>
  <c r="N1634" i="2"/>
  <c r="X1633" i="2"/>
  <c r="W1633" i="2"/>
  <c r="AJ1628" i="2"/>
  <c r="AJ1629" i="2"/>
  <c r="AK1629" i="2"/>
  <c r="BA1629" i="2"/>
  <c r="A1638" i="2"/>
  <c r="B1637" i="2"/>
  <c r="C1637" i="2" s="1"/>
  <c r="D1637" i="2" s="1"/>
  <c r="E1637" i="2" s="1"/>
  <c r="F1637" i="2" s="1"/>
  <c r="G1637" i="2" s="1"/>
  <c r="H1637" i="2" s="1"/>
  <c r="I1637" i="2" s="1"/>
  <c r="Z1631" i="2"/>
  <c r="AA1631" i="2"/>
  <c r="Y1632" i="2"/>
  <c r="H1707" i="1"/>
  <c r="K1707" i="1"/>
  <c r="J1707" i="1"/>
  <c r="G1708" i="1"/>
  <c r="I1707" i="1"/>
  <c r="AN1626" i="2" l="1"/>
  <c r="AZ1626" i="2"/>
  <c r="AK1630" i="2"/>
  <c r="BA1630" i="2"/>
  <c r="M1635" i="2"/>
  <c r="O1635" i="2" s="1"/>
  <c r="P1635" i="2" s="1"/>
  <c r="Q1635" i="2" s="1"/>
  <c r="R1635" i="2" s="1"/>
  <c r="S1635" i="2" s="1"/>
  <c r="AK1628" i="2"/>
  <c r="AL1628" i="2" s="1"/>
  <c r="AL1629" i="2"/>
  <c r="AZ1629" i="2" s="1"/>
  <c r="L1636" i="2"/>
  <c r="M1636" i="2" s="1"/>
  <c r="AL1630" i="2"/>
  <c r="AM1630" i="2" s="1"/>
  <c r="K1637" i="2"/>
  <c r="J1637" i="2"/>
  <c r="AB1631" i="2"/>
  <c r="AC1631" i="2" s="1"/>
  <c r="AD1631" i="2" s="1"/>
  <c r="AE1631" i="2" s="1"/>
  <c r="AF1631" i="2" s="1"/>
  <c r="AG1631" i="2"/>
  <c r="AN1630" i="2"/>
  <c r="T1634" i="2"/>
  <c r="O1634" i="2"/>
  <c r="P1634" i="2" s="1"/>
  <c r="Q1634" i="2" s="1"/>
  <c r="R1634" i="2" s="1"/>
  <c r="S1634" i="2" s="1"/>
  <c r="AT1626" i="2"/>
  <c r="AX1626" i="2" s="1"/>
  <c r="AO1626" i="2"/>
  <c r="AP1626" i="2" s="1"/>
  <c r="AQ1626" i="2" s="1"/>
  <c r="AR1626" i="2" s="1"/>
  <c r="AS1626" i="2" s="1"/>
  <c r="Y1633" i="2"/>
  <c r="Z1632" i="2"/>
  <c r="AA1632" i="2"/>
  <c r="B1638" i="2"/>
  <c r="C1638" i="2" s="1"/>
  <c r="D1638" i="2" s="1"/>
  <c r="E1638" i="2" s="1"/>
  <c r="F1638" i="2" s="1"/>
  <c r="G1638" i="2" s="1"/>
  <c r="H1638" i="2" s="1"/>
  <c r="I1638" i="2" s="1"/>
  <c r="A1639" i="2"/>
  <c r="AY1627" i="2"/>
  <c r="AU1627" i="2"/>
  <c r="AW1627" i="2" s="1"/>
  <c r="G1709" i="1"/>
  <c r="I1708" i="1"/>
  <c r="H1708" i="1"/>
  <c r="K1708" i="1"/>
  <c r="J1708" i="1"/>
  <c r="AZ1630" i="2" l="1"/>
  <c r="T1635" i="2"/>
  <c r="U1635" i="2" s="1"/>
  <c r="V1635" i="2" s="1"/>
  <c r="AM1629" i="2"/>
  <c r="U1634" i="2"/>
  <c r="V1634" i="2" s="1"/>
  <c r="W1634" i="2" s="1"/>
  <c r="AN1629" i="2"/>
  <c r="AT1629" i="2" s="1"/>
  <c r="AX1629" i="2" s="1"/>
  <c r="N1636" i="2"/>
  <c r="O1636" i="2" s="1"/>
  <c r="P1636" i="2" s="1"/>
  <c r="Q1636" i="2" s="1"/>
  <c r="R1636" i="2" s="1"/>
  <c r="S1636" i="2" s="1"/>
  <c r="AH1631" i="2"/>
  <c r="AI1631" i="2" s="1"/>
  <c r="BA1631" i="2" s="1"/>
  <c r="L1637" i="2"/>
  <c r="M1637" i="2" s="1"/>
  <c r="AY1626" i="2"/>
  <c r="AU1626" i="2"/>
  <c r="AW1626" i="2" s="1"/>
  <c r="X1634" i="2"/>
  <c r="AO1630" i="2"/>
  <c r="AP1630" i="2" s="1"/>
  <c r="AQ1630" i="2" s="1"/>
  <c r="AR1630" i="2" s="1"/>
  <c r="AS1630" i="2" s="1"/>
  <c r="AT1630" i="2"/>
  <c r="AX1630" i="2" s="1"/>
  <c r="B1639" i="2"/>
  <c r="C1639" i="2" s="1"/>
  <c r="D1639" i="2" s="1"/>
  <c r="E1639" i="2" s="1"/>
  <c r="F1639" i="2" s="1"/>
  <c r="G1639" i="2" s="1"/>
  <c r="H1639" i="2" s="1"/>
  <c r="I1639" i="2" s="1"/>
  <c r="A1640" i="2"/>
  <c r="AB1632" i="2"/>
  <c r="AC1632" i="2" s="1"/>
  <c r="AD1632" i="2" s="1"/>
  <c r="AE1632" i="2" s="1"/>
  <c r="AF1632" i="2" s="1"/>
  <c r="AG1632" i="2"/>
  <c r="Z1633" i="2"/>
  <c r="AA1633" i="2"/>
  <c r="K1638" i="2"/>
  <c r="J1638" i="2"/>
  <c r="AM1628" i="2"/>
  <c r="AZ1628" i="2"/>
  <c r="AN1628" i="2"/>
  <c r="J1709" i="1"/>
  <c r="H1709" i="1"/>
  <c r="K1709" i="1"/>
  <c r="G1710" i="1"/>
  <c r="I1709" i="1"/>
  <c r="AO1629" i="2" l="1"/>
  <c r="AP1629" i="2" s="1"/>
  <c r="AQ1629" i="2" s="1"/>
  <c r="AR1629" i="2" s="1"/>
  <c r="AS1629" i="2" s="1"/>
  <c r="W1635" i="2"/>
  <c r="X1635" i="2"/>
  <c r="Y1635" i="2" s="1"/>
  <c r="T1636" i="2"/>
  <c r="U1636" i="2" s="1"/>
  <c r="V1636" i="2" s="1"/>
  <c r="AJ1631" i="2"/>
  <c r="AK1631" i="2"/>
  <c r="N1637" i="2"/>
  <c r="T1637" i="2" s="1"/>
  <c r="Y1634" i="2"/>
  <c r="Z1634" i="2" s="1"/>
  <c r="A1641" i="2"/>
  <c r="B1640" i="2"/>
  <c r="C1640" i="2" s="1"/>
  <c r="D1640" i="2" s="1"/>
  <c r="E1640" i="2" s="1"/>
  <c r="F1640" i="2" s="1"/>
  <c r="G1640" i="2" s="1"/>
  <c r="H1640" i="2" s="1"/>
  <c r="I1640" i="2" s="1"/>
  <c r="AY1630" i="2"/>
  <c r="AU1630" i="2"/>
  <c r="AW1630" i="2" s="1"/>
  <c r="L1638" i="2"/>
  <c r="AY1629" i="2"/>
  <c r="AU1629" i="2"/>
  <c r="AW1629" i="2" s="1"/>
  <c r="AT1628" i="2"/>
  <c r="AX1628" i="2" s="1"/>
  <c r="AO1628" i="2"/>
  <c r="AP1628" i="2" s="1"/>
  <c r="AQ1628" i="2" s="1"/>
  <c r="AR1628" i="2" s="1"/>
  <c r="AS1628" i="2" s="1"/>
  <c r="AB1633" i="2"/>
  <c r="AC1633" i="2" s="1"/>
  <c r="AD1633" i="2" s="1"/>
  <c r="AE1633" i="2" s="1"/>
  <c r="AF1633" i="2" s="1"/>
  <c r="AG1633" i="2"/>
  <c r="J1639" i="2"/>
  <c r="K1639" i="2"/>
  <c r="AH1632" i="2"/>
  <c r="AI1632" i="2" s="1"/>
  <c r="J1710" i="1"/>
  <c r="K1710" i="1"/>
  <c r="I1710" i="1"/>
  <c r="G1711" i="1"/>
  <c r="H1710" i="1"/>
  <c r="AL1631" i="2" l="1"/>
  <c r="AZ1631" i="2" s="1"/>
  <c r="AA1634" i="2"/>
  <c r="W1636" i="2"/>
  <c r="X1636" i="2"/>
  <c r="O1637" i="2"/>
  <c r="P1637" i="2" s="1"/>
  <c r="Q1637" i="2" s="1"/>
  <c r="R1637" i="2" s="1"/>
  <c r="S1637" i="2" s="1"/>
  <c r="U1637" i="2" s="1"/>
  <c r="V1637" i="2" s="1"/>
  <c r="X1637" i="2" s="1"/>
  <c r="AN1631" i="2"/>
  <c r="AM1631" i="2"/>
  <c r="AH1633" i="2"/>
  <c r="AI1633" i="2" s="1"/>
  <c r="AJ1633" i="2" s="1"/>
  <c r="L1639" i="2"/>
  <c r="M1639" i="2" s="1"/>
  <c r="J1640" i="2"/>
  <c r="K1640" i="2"/>
  <c r="AT1631" i="2"/>
  <c r="AX1631" i="2" s="1"/>
  <c r="AO1631" i="2"/>
  <c r="AP1631" i="2" s="1"/>
  <c r="AQ1631" i="2" s="1"/>
  <c r="AR1631" i="2" s="1"/>
  <c r="AS1631" i="2" s="1"/>
  <c r="BA1632" i="2"/>
  <c r="AJ1632" i="2"/>
  <c r="AK1632" i="2"/>
  <c r="AY1628" i="2"/>
  <c r="AU1628" i="2"/>
  <c r="AW1628" i="2" s="1"/>
  <c r="M1638" i="2"/>
  <c r="N1638" i="2"/>
  <c r="AG1634" i="2"/>
  <c r="AB1634" i="2"/>
  <c r="AC1634" i="2" s="1"/>
  <c r="AD1634" i="2" s="1"/>
  <c r="AE1634" i="2" s="1"/>
  <c r="AF1634" i="2" s="1"/>
  <c r="AH1634" i="2" s="1"/>
  <c r="AI1634" i="2" s="1"/>
  <c r="Z1635" i="2"/>
  <c r="AA1635" i="2"/>
  <c r="A1642" i="2"/>
  <c r="B1641" i="2"/>
  <c r="C1641" i="2" s="1"/>
  <c r="D1641" i="2" s="1"/>
  <c r="E1641" i="2" s="1"/>
  <c r="F1641" i="2" s="1"/>
  <c r="G1641" i="2" s="1"/>
  <c r="H1641" i="2" s="1"/>
  <c r="I1641" i="2" s="1"/>
  <c r="G1712" i="1"/>
  <c r="K1711" i="1"/>
  <c r="H1711" i="1"/>
  <c r="J1711" i="1"/>
  <c r="I1711" i="1"/>
  <c r="Y1636" i="2" l="1"/>
  <c r="W1637" i="2"/>
  <c r="N1639" i="2"/>
  <c r="T1639" i="2" s="1"/>
  <c r="AK1633" i="2"/>
  <c r="AL1633" i="2" s="1"/>
  <c r="AN1633" i="2" s="1"/>
  <c r="BA1633" i="2"/>
  <c r="Y1637" i="2"/>
  <c r="AA1637" i="2" s="1"/>
  <c r="AL1632" i="2"/>
  <c r="AZ1632" i="2" s="1"/>
  <c r="L1640" i="2"/>
  <c r="N1640" i="2" s="1"/>
  <c r="J1641" i="2"/>
  <c r="K1641" i="2"/>
  <c r="AY1631" i="2"/>
  <c r="AU1631" i="2"/>
  <c r="AW1631" i="2" s="1"/>
  <c r="M1640" i="2"/>
  <c r="AB1635" i="2"/>
  <c r="AC1635" i="2" s="1"/>
  <c r="AD1635" i="2" s="1"/>
  <c r="AE1635" i="2" s="1"/>
  <c r="AF1635" i="2" s="1"/>
  <c r="AG1635" i="2"/>
  <c r="Z1636" i="2"/>
  <c r="AA1636" i="2"/>
  <c r="T1638" i="2"/>
  <c r="O1638" i="2"/>
  <c r="P1638" i="2" s="1"/>
  <c r="Q1638" i="2" s="1"/>
  <c r="R1638" i="2" s="1"/>
  <c r="S1638" i="2" s="1"/>
  <c r="U1638" i="2" s="1"/>
  <c r="V1638" i="2" s="1"/>
  <c r="AJ1634" i="2"/>
  <c r="AK1634" i="2"/>
  <c r="BA1634" i="2"/>
  <c r="B1642" i="2"/>
  <c r="C1642" i="2" s="1"/>
  <c r="D1642" i="2" s="1"/>
  <c r="E1642" i="2" s="1"/>
  <c r="F1642" i="2" s="1"/>
  <c r="G1642" i="2" s="1"/>
  <c r="H1642" i="2" s="1"/>
  <c r="I1642" i="2" s="1"/>
  <c r="A1643" i="2"/>
  <c r="I1712" i="1"/>
  <c r="H1712" i="1"/>
  <c r="G1713" i="1"/>
  <c r="K1712" i="1"/>
  <c r="J1712" i="1"/>
  <c r="Z1637" i="2" l="1"/>
  <c r="AN1632" i="2"/>
  <c r="AM1632" i="2"/>
  <c r="AT1632" i="2" s="1"/>
  <c r="AX1632" i="2" s="1"/>
  <c r="AM1633" i="2"/>
  <c r="AT1633" i="2" s="1"/>
  <c r="AX1633" i="2" s="1"/>
  <c r="AZ1633" i="2"/>
  <c r="O1639" i="2"/>
  <c r="P1639" i="2" s="1"/>
  <c r="Q1639" i="2" s="1"/>
  <c r="R1639" i="2" s="1"/>
  <c r="S1639" i="2" s="1"/>
  <c r="U1639" i="2" s="1"/>
  <c r="V1639" i="2" s="1"/>
  <c r="X1639" i="2" s="1"/>
  <c r="AH1635" i="2"/>
  <c r="AI1635" i="2" s="1"/>
  <c r="AK1635" i="2" s="1"/>
  <c r="AL1634" i="2"/>
  <c r="AZ1634" i="2" s="1"/>
  <c r="L1641" i="2"/>
  <c r="K1642" i="2"/>
  <c r="J1642" i="2"/>
  <c r="M1641" i="2"/>
  <c r="N1641" i="2"/>
  <c r="BA1635" i="2"/>
  <c r="AO1633" i="2"/>
  <c r="AP1633" i="2" s="1"/>
  <c r="AQ1633" i="2" s="1"/>
  <c r="AR1633" i="2" s="1"/>
  <c r="AS1633" i="2" s="1"/>
  <c r="AB1637" i="2"/>
  <c r="AC1637" i="2" s="1"/>
  <c r="AD1637" i="2" s="1"/>
  <c r="AE1637" i="2" s="1"/>
  <c r="AF1637" i="2" s="1"/>
  <c r="AG1637" i="2"/>
  <c r="B1643" i="2"/>
  <c r="C1643" i="2" s="1"/>
  <c r="D1643" i="2" s="1"/>
  <c r="E1643" i="2" s="1"/>
  <c r="F1643" i="2" s="1"/>
  <c r="G1643" i="2" s="1"/>
  <c r="H1643" i="2" s="1"/>
  <c r="I1643" i="2" s="1"/>
  <c r="A1644" i="2"/>
  <c r="W1638" i="2"/>
  <c r="X1638" i="2"/>
  <c r="AB1636" i="2"/>
  <c r="AC1636" i="2" s="1"/>
  <c r="AD1636" i="2" s="1"/>
  <c r="AE1636" i="2" s="1"/>
  <c r="AF1636" i="2" s="1"/>
  <c r="AG1636" i="2"/>
  <c r="O1640" i="2"/>
  <c r="P1640" i="2" s="1"/>
  <c r="Q1640" i="2" s="1"/>
  <c r="R1640" i="2" s="1"/>
  <c r="S1640" i="2" s="1"/>
  <c r="T1640" i="2"/>
  <c r="K1713" i="1"/>
  <c r="G1714" i="1"/>
  <c r="H1713" i="1"/>
  <c r="I1713" i="1"/>
  <c r="J1713" i="1"/>
  <c r="AO1632" i="2" l="1"/>
  <c r="AP1632" i="2" s="1"/>
  <c r="AQ1632" i="2" s="1"/>
  <c r="AR1632" i="2" s="1"/>
  <c r="AS1632" i="2" s="1"/>
  <c r="AY1632" i="2" s="1"/>
  <c r="AM1634" i="2"/>
  <c r="AN1634" i="2"/>
  <c r="AT1634" i="2" s="1"/>
  <c r="AX1634" i="2" s="1"/>
  <c r="W1639" i="2"/>
  <c r="AJ1635" i="2"/>
  <c r="AL1635" i="2" s="1"/>
  <c r="AH1637" i="2"/>
  <c r="AI1637" i="2" s="1"/>
  <c r="AJ1637" i="2" s="1"/>
  <c r="U1640" i="2"/>
  <c r="V1640" i="2" s="1"/>
  <c r="X1640" i="2" s="1"/>
  <c r="Y1638" i="2"/>
  <c r="Z1638" i="2" s="1"/>
  <c r="AH1636" i="2"/>
  <c r="AI1636" i="2" s="1"/>
  <c r="AK1636" i="2" s="1"/>
  <c r="Y1639" i="2"/>
  <c r="Z1639" i="2" s="1"/>
  <c r="T1641" i="2"/>
  <c r="O1641" i="2"/>
  <c r="P1641" i="2" s="1"/>
  <c r="Q1641" i="2" s="1"/>
  <c r="R1641" i="2" s="1"/>
  <c r="S1641" i="2" s="1"/>
  <c r="K1643" i="2"/>
  <c r="J1643" i="2"/>
  <c r="AY1633" i="2"/>
  <c r="AU1633" i="2"/>
  <c r="AW1633" i="2" s="1"/>
  <c r="L1642" i="2"/>
  <c r="AU1632" i="2"/>
  <c r="AW1632" i="2" s="1"/>
  <c r="B1644" i="2"/>
  <c r="C1644" i="2" s="1"/>
  <c r="D1644" i="2" s="1"/>
  <c r="E1644" i="2" s="1"/>
  <c r="F1644" i="2" s="1"/>
  <c r="G1644" i="2" s="1"/>
  <c r="H1644" i="2" s="1"/>
  <c r="I1644" i="2" s="1"/>
  <c r="A1645" i="2"/>
  <c r="G1715" i="1"/>
  <c r="I1714" i="1"/>
  <c r="J1714" i="1"/>
  <c r="K1714" i="1"/>
  <c r="H1714" i="1"/>
  <c r="BA1637" i="2" l="1"/>
  <c r="AK1637" i="2"/>
  <c r="AO1634" i="2"/>
  <c r="AP1634" i="2" s="1"/>
  <c r="AQ1634" i="2" s="1"/>
  <c r="AR1634" i="2" s="1"/>
  <c r="AS1634" i="2" s="1"/>
  <c r="AY1634" i="2" s="1"/>
  <c r="W1640" i="2"/>
  <c r="AA1638" i="2"/>
  <c r="AG1638" i="2" s="1"/>
  <c r="AZ1635" i="2"/>
  <c r="AN1635" i="2"/>
  <c r="AM1635" i="2"/>
  <c r="AT1635" i="2" s="1"/>
  <c r="AX1635" i="2" s="1"/>
  <c r="AA1639" i="2"/>
  <c r="AB1639" i="2" s="1"/>
  <c r="AC1639" i="2" s="1"/>
  <c r="AD1639" i="2" s="1"/>
  <c r="AE1639" i="2" s="1"/>
  <c r="AF1639" i="2" s="1"/>
  <c r="AJ1636" i="2"/>
  <c r="AL1636" i="2" s="1"/>
  <c r="BA1636" i="2"/>
  <c r="Y1640" i="2"/>
  <c r="Z1640" i="2" s="1"/>
  <c r="U1641" i="2"/>
  <c r="V1641" i="2" s="1"/>
  <c r="X1641" i="2" s="1"/>
  <c r="AL1637" i="2"/>
  <c r="AN1637" i="2" s="1"/>
  <c r="J1644" i="2"/>
  <c r="K1644" i="2"/>
  <c r="B1645" i="2"/>
  <c r="C1645" i="2" s="1"/>
  <c r="D1645" i="2" s="1"/>
  <c r="E1645" i="2" s="1"/>
  <c r="F1645" i="2" s="1"/>
  <c r="G1645" i="2" s="1"/>
  <c r="H1645" i="2" s="1"/>
  <c r="I1645" i="2" s="1"/>
  <c r="A1646" i="2"/>
  <c r="M1642" i="2"/>
  <c r="N1642" i="2"/>
  <c r="L1643" i="2"/>
  <c r="G1716" i="1"/>
  <c r="K1715" i="1"/>
  <c r="J1715" i="1"/>
  <c r="H1715" i="1"/>
  <c r="I1715" i="1"/>
  <c r="AB1638" i="2" l="1"/>
  <c r="AC1638" i="2" s="1"/>
  <c r="AD1638" i="2" s="1"/>
  <c r="AE1638" i="2" s="1"/>
  <c r="AF1638" i="2" s="1"/>
  <c r="AH1638" i="2" s="1"/>
  <c r="AI1638" i="2" s="1"/>
  <c r="AU1634" i="2"/>
  <c r="AW1634" i="2" s="1"/>
  <c r="AG1639" i="2"/>
  <c r="AZ1637" i="2"/>
  <c r="AO1635" i="2"/>
  <c r="AP1635" i="2" s="1"/>
  <c r="AQ1635" i="2" s="1"/>
  <c r="AR1635" i="2" s="1"/>
  <c r="AS1635" i="2" s="1"/>
  <c r="AY1635" i="2" s="1"/>
  <c r="AM1637" i="2"/>
  <c r="AT1637" i="2" s="1"/>
  <c r="AX1637" i="2" s="1"/>
  <c r="AH1639" i="2"/>
  <c r="AI1639" i="2" s="1"/>
  <c r="BA1639" i="2" s="1"/>
  <c r="AA1640" i="2"/>
  <c r="W1641" i="2"/>
  <c r="Y1641" i="2" s="1"/>
  <c r="L1644" i="2"/>
  <c r="N1644" i="2" s="1"/>
  <c r="K1645" i="2"/>
  <c r="J1645" i="2"/>
  <c r="BA1638" i="2"/>
  <c r="AK1638" i="2"/>
  <c r="AJ1638" i="2"/>
  <c r="AO1637" i="2"/>
  <c r="AP1637" i="2" s="1"/>
  <c r="AQ1637" i="2" s="1"/>
  <c r="AR1637" i="2" s="1"/>
  <c r="AS1637" i="2" s="1"/>
  <c r="M1643" i="2"/>
  <c r="N1643" i="2"/>
  <c r="AZ1636" i="2"/>
  <c r="AM1636" i="2"/>
  <c r="AN1636" i="2"/>
  <c r="O1642" i="2"/>
  <c r="P1642" i="2" s="1"/>
  <c r="Q1642" i="2" s="1"/>
  <c r="R1642" i="2" s="1"/>
  <c r="S1642" i="2" s="1"/>
  <c r="T1642" i="2"/>
  <c r="AB1640" i="2"/>
  <c r="AC1640" i="2" s="1"/>
  <c r="AD1640" i="2" s="1"/>
  <c r="AE1640" i="2" s="1"/>
  <c r="AF1640" i="2" s="1"/>
  <c r="AG1640" i="2"/>
  <c r="B1646" i="2"/>
  <c r="C1646" i="2" s="1"/>
  <c r="D1646" i="2" s="1"/>
  <c r="E1646" i="2" s="1"/>
  <c r="F1646" i="2" s="1"/>
  <c r="G1646" i="2" s="1"/>
  <c r="H1646" i="2" s="1"/>
  <c r="I1646" i="2" s="1"/>
  <c r="A1647" i="2"/>
  <c r="K1716" i="1"/>
  <c r="I1716" i="1"/>
  <c r="G1717" i="1"/>
  <c r="J1716" i="1"/>
  <c r="H1716" i="1"/>
  <c r="AH1640" i="2" l="1"/>
  <c r="AI1640" i="2" s="1"/>
  <c r="M1644" i="2"/>
  <c r="AU1635" i="2"/>
  <c r="AW1635" i="2" s="1"/>
  <c r="AJ1639" i="2"/>
  <c r="AK1639" i="2"/>
  <c r="Z1641" i="2"/>
  <c r="AA1641" i="2"/>
  <c r="U1642" i="2"/>
  <c r="V1642" i="2" s="1"/>
  <c r="AL1638" i="2"/>
  <c r="AZ1638" i="2" s="1"/>
  <c r="K1646" i="2"/>
  <c r="J1646" i="2"/>
  <c r="AN1638" i="2"/>
  <c r="W1642" i="2"/>
  <c r="X1642" i="2"/>
  <c r="AY1637" i="2"/>
  <c r="AU1637" i="2"/>
  <c r="AW1637" i="2" s="1"/>
  <c r="L1645" i="2"/>
  <c r="T1644" i="2"/>
  <c r="O1644" i="2"/>
  <c r="P1644" i="2" s="1"/>
  <c r="Q1644" i="2" s="1"/>
  <c r="R1644" i="2" s="1"/>
  <c r="S1644" i="2" s="1"/>
  <c r="B1647" i="2"/>
  <c r="C1647" i="2" s="1"/>
  <c r="D1647" i="2" s="1"/>
  <c r="E1647" i="2" s="1"/>
  <c r="F1647" i="2" s="1"/>
  <c r="G1647" i="2" s="1"/>
  <c r="H1647" i="2" s="1"/>
  <c r="I1647" i="2" s="1"/>
  <c r="A1648" i="2"/>
  <c r="AK1640" i="2"/>
  <c r="AJ1640" i="2"/>
  <c r="AL1640" i="2" s="1"/>
  <c r="BA1640" i="2"/>
  <c r="AO1636" i="2"/>
  <c r="AP1636" i="2" s="1"/>
  <c r="AQ1636" i="2" s="1"/>
  <c r="AR1636" i="2" s="1"/>
  <c r="AS1636" i="2" s="1"/>
  <c r="AT1636" i="2"/>
  <c r="AX1636" i="2" s="1"/>
  <c r="T1643" i="2"/>
  <c r="O1643" i="2"/>
  <c r="P1643" i="2" s="1"/>
  <c r="Q1643" i="2" s="1"/>
  <c r="R1643" i="2" s="1"/>
  <c r="S1643" i="2" s="1"/>
  <c r="U1643" i="2" s="1"/>
  <c r="V1643" i="2" s="1"/>
  <c r="AG1641" i="2"/>
  <c r="AB1641" i="2"/>
  <c r="AC1641" i="2" s="1"/>
  <c r="AD1641" i="2" s="1"/>
  <c r="AE1641" i="2" s="1"/>
  <c r="AF1641" i="2" s="1"/>
  <c r="AH1641" i="2" s="1"/>
  <c r="AI1641" i="2" s="1"/>
  <c r="J1717" i="1"/>
  <c r="G1718" i="1"/>
  <c r="K1717" i="1"/>
  <c r="I1717" i="1"/>
  <c r="H1717" i="1"/>
  <c r="AL1639" i="2" l="1"/>
  <c r="AN1639" i="2" s="1"/>
  <c r="AM1638" i="2"/>
  <c r="AM1639" i="2"/>
  <c r="AZ1639" i="2"/>
  <c r="U1644" i="2"/>
  <c r="V1644" i="2" s="1"/>
  <c r="X1644" i="2" s="1"/>
  <c r="Y1642" i="2"/>
  <c r="Z1642" i="2" s="1"/>
  <c r="K1647" i="2"/>
  <c r="J1647" i="2"/>
  <c r="AK1641" i="2"/>
  <c r="AJ1641" i="2"/>
  <c r="BA1641" i="2"/>
  <c r="AZ1640" i="2"/>
  <c r="AM1640" i="2"/>
  <c r="AN1640" i="2"/>
  <c r="A1649" i="2"/>
  <c r="B1648" i="2"/>
  <c r="C1648" i="2" s="1"/>
  <c r="D1648" i="2" s="1"/>
  <c r="E1648" i="2" s="1"/>
  <c r="F1648" i="2" s="1"/>
  <c r="G1648" i="2" s="1"/>
  <c r="H1648" i="2" s="1"/>
  <c r="I1648" i="2" s="1"/>
  <c r="M1645" i="2"/>
  <c r="N1645" i="2"/>
  <c r="L1646" i="2"/>
  <c r="W1643" i="2"/>
  <c r="X1643" i="2"/>
  <c r="AY1636" i="2"/>
  <c r="AU1636" i="2"/>
  <c r="AW1636" i="2" s="1"/>
  <c r="AO1639" i="2"/>
  <c r="AP1639" i="2" s="1"/>
  <c r="AQ1639" i="2" s="1"/>
  <c r="AR1639" i="2" s="1"/>
  <c r="AS1639" i="2" s="1"/>
  <c r="AT1639" i="2"/>
  <c r="AX1639" i="2" s="1"/>
  <c r="AO1638" i="2"/>
  <c r="AP1638" i="2" s="1"/>
  <c r="AQ1638" i="2" s="1"/>
  <c r="AR1638" i="2" s="1"/>
  <c r="AS1638" i="2" s="1"/>
  <c r="AT1638" i="2"/>
  <c r="AX1638" i="2" s="1"/>
  <c r="J1718" i="1"/>
  <c r="I1718" i="1"/>
  <c r="K1718" i="1"/>
  <c r="G1719" i="1"/>
  <c r="H1718" i="1"/>
  <c r="AA1642" i="2" l="1"/>
  <c r="W1644" i="2"/>
  <c r="L1647" i="2"/>
  <c r="AL1641" i="2"/>
  <c r="J1648" i="2"/>
  <c r="K1648" i="2"/>
  <c r="AY1639" i="2"/>
  <c r="AU1639" i="2"/>
  <c r="AW1639" i="2" s="1"/>
  <c r="B1649" i="2"/>
  <c r="C1649" i="2" s="1"/>
  <c r="D1649" i="2" s="1"/>
  <c r="E1649" i="2" s="1"/>
  <c r="F1649" i="2" s="1"/>
  <c r="G1649" i="2" s="1"/>
  <c r="H1649" i="2" s="1"/>
  <c r="I1649" i="2" s="1"/>
  <c r="A1650" i="2"/>
  <c r="Y1643" i="2"/>
  <c r="M1647" i="2"/>
  <c r="N1647" i="2"/>
  <c r="M1646" i="2"/>
  <c r="N1646" i="2"/>
  <c r="AY1638" i="2"/>
  <c r="AU1638" i="2"/>
  <c r="AW1638" i="2" s="1"/>
  <c r="AO1640" i="2"/>
  <c r="AP1640" i="2" s="1"/>
  <c r="AQ1640" i="2" s="1"/>
  <c r="AR1640" i="2" s="1"/>
  <c r="AS1640" i="2" s="1"/>
  <c r="AT1640" i="2"/>
  <c r="AX1640" i="2" s="1"/>
  <c r="O1645" i="2"/>
  <c r="P1645" i="2" s="1"/>
  <c r="Q1645" i="2" s="1"/>
  <c r="R1645" i="2" s="1"/>
  <c r="S1645" i="2" s="1"/>
  <c r="T1645" i="2"/>
  <c r="AB1642" i="2"/>
  <c r="AC1642" i="2" s="1"/>
  <c r="AD1642" i="2" s="1"/>
  <c r="AE1642" i="2" s="1"/>
  <c r="AF1642" i="2" s="1"/>
  <c r="AH1642" i="2" s="1"/>
  <c r="AI1642" i="2" s="1"/>
  <c r="AG1642" i="2"/>
  <c r="AZ1641" i="2"/>
  <c r="AM1641" i="2"/>
  <c r="AN1641" i="2"/>
  <c r="Y1644" i="2"/>
  <c r="K1719" i="1"/>
  <c r="J1719" i="1"/>
  <c r="G1720" i="1"/>
  <c r="H1719" i="1"/>
  <c r="I1719" i="1"/>
  <c r="U1645" i="2" l="1"/>
  <c r="V1645" i="2" s="1"/>
  <c r="L1648" i="2"/>
  <c r="J1649" i="2"/>
  <c r="K1649" i="2"/>
  <c r="M1648" i="2"/>
  <c r="N1648" i="2"/>
  <c r="O1646" i="2"/>
  <c r="P1646" i="2" s="1"/>
  <c r="Q1646" i="2" s="1"/>
  <c r="R1646" i="2" s="1"/>
  <c r="S1646" i="2" s="1"/>
  <c r="T1646" i="2"/>
  <c r="Z1644" i="2"/>
  <c r="AA1644" i="2"/>
  <c r="Z1643" i="2"/>
  <c r="AA1643" i="2"/>
  <c r="AJ1642" i="2"/>
  <c r="AK1642" i="2"/>
  <c r="BA1642" i="2"/>
  <c r="X1645" i="2"/>
  <c r="W1645" i="2"/>
  <c r="T1647" i="2"/>
  <c r="O1647" i="2"/>
  <c r="P1647" i="2" s="1"/>
  <c r="Q1647" i="2" s="1"/>
  <c r="R1647" i="2" s="1"/>
  <c r="S1647" i="2" s="1"/>
  <c r="U1647" i="2" s="1"/>
  <c r="V1647" i="2" s="1"/>
  <c r="A1651" i="2"/>
  <c r="B1650" i="2"/>
  <c r="C1650" i="2" s="1"/>
  <c r="D1650" i="2" s="1"/>
  <c r="E1650" i="2" s="1"/>
  <c r="F1650" i="2" s="1"/>
  <c r="G1650" i="2" s="1"/>
  <c r="H1650" i="2" s="1"/>
  <c r="I1650" i="2" s="1"/>
  <c r="AY1640" i="2"/>
  <c r="AU1640" i="2"/>
  <c r="AW1640" i="2" s="1"/>
  <c r="AT1641" i="2"/>
  <c r="AX1641" i="2" s="1"/>
  <c r="AO1641" i="2"/>
  <c r="AP1641" i="2" s="1"/>
  <c r="AQ1641" i="2" s="1"/>
  <c r="AR1641" i="2" s="1"/>
  <c r="AS1641" i="2" s="1"/>
  <c r="G1721" i="1"/>
  <c r="H1720" i="1"/>
  <c r="J1720" i="1"/>
  <c r="I1720" i="1"/>
  <c r="K1720" i="1"/>
  <c r="U1646" i="2" l="1"/>
  <c r="V1646" i="2" s="1"/>
  <c r="AL1642" i="2"/>
  <c r="AM1642" i="2" s="1"/>
  <c r="Y1645" i="2"/>
  <c r="J1650" i="2"/>
  <c r="K1650" i="2"/>
  <c r="X1646" i="2"/>
  <c r="W1646" i="2"/>
  <c r="L1649" i="2"/>
  <c r="AY1641" i="2"/>
  <c r="AU1641" i="2"/>
  <c r="AW1641" i="2" s="1"/>
  <c r="A1652" i="2"/>
  <c r="B1651" i="2"/>
  <c r="C1651" i="2" s="1"/>
  <c r="D1651" i="2" s="1"/>
  <c r="E1651" i="2" s="1"/>
  <c r="F1651" i="2" s="1"/>
  <c r="G1651" i="2" s="1"/>
  <c r="H1651" i="2" s="1"/>
  <c r="I1651" i="2" s="1"/>
  <c r="X1647" i="2"/>
  <c r="W1647" i="2"/>
  <c r="Z1645" i="2"/>
  <c r="AA1645" i="2"/>
  <c r="AG1644" i="2"/>
  <c r="AB1644" i="2"/>
  <c r="AC1644" i="2" s="1"/>
  <c r="AD1644" i="2" s="1"/>
  <c r="AE1644" i="2" s="1"/>
  <c r="AF1644" i="2" s="1"/>
  <c r="AH1644" i="2" s="1"/>
  <c r="AI1644" i="2" s="1"/>
  <c r="O1648" i="2"/>
  <c r="P1648" i="2" s="1"/>
  <c r="Q1648" i="2" s="1"/>
  <c r="R1648" i="2" s="1"/>
  <c r="S1648" i="2" s="1"/>
  <c r="U1648" i="2" s="1"/>
  <c r="V1648" i="2" s="1"/>
  <c r="T1648" i="2"/>
  <c r="AB1643" i="2"/>
  <c r="AC1643" i="2" s="1"/>
  <c r="AD1643" i="2" s="1"/>
  <c r="AE1643" i="2" s="1"/>
  <c r="AF1643" i="2" s="1"/>
  <c r="AG1643" i="2"/>
  <c r="J1721" i="1"/>
  <c r="G1722" i="1"/>
  <c r="H1721" i="1"/>
  <c r="K1721" i="1"/>
  <c r="I1721" i="1"/>
  <c r="AN1642" i="2" l="1"/>
  <c r="AZ1642" i="2"/>
  <c r="L1650" i="2"/>
  <c r="K1651" i="2"/>
  <c r="J1651" i="2"/>
  <c r="AO1642" i="2"/>
  <c r="AP1642" i="2" s="1"/>
  <c r="AQ1642" i="2" s="1"/>
  <c r="AR1642" i="2" s="1"/>
  <c r="AS1642" i="2" s="1"/>
  <c r="AT1642" i="2"/>
  <c r="AX1642" i="2" s="1"/>
  <c r="M1649" i="2"/>
  <c r="N1649" i="2"/>
  <c r="M1650" i="2"/>
  <c r="N1650" i="2"/>
  <c r="W1648" i="2"/>
  <c r="X1648" i="2"/>
  <c r="Y1647" i="2"/>
  <c r="AJ1644" i="2"/>
  <c r="AK1644" i="2"/>
  <c r="BA1644" i="2"/>
  <c r="AG1645" i="2"/>
  <c r="AB1645" i="2"/>
  <c r="AC1645" i="2" s="1"/>
  <c r="AD1645" i="2" s="1"/>
  <c r="AE1645" i="2" s="1"/>
  <c r="AF1645" i="2" s="1"/>
  <c r="A1653" i="2"/>
  <c r="B1652" i="2"/>
  <c r="C1652" i="2" s="1"/>
  <c r="D1652" i="2" s="1"/>
  <c r="E1652" i="2" s="1"/>
  <c r="F1652" i="2" s="1"/>
  <c r="G1652" i="2" s="1"/>
  <c r="H1652" i="2" s="1"/>
  <c r="I1652" i="2" s="1"/>
  <c r="AH1643" i="2"/>
  <c r="AI1643" i="2" s="1"/>
  <c r="Y1646" i="2"/>
  <c r="K1722" i="1"/>
  <c r="J1722" i="1"/>
  <c r="H1722" i="1"/>
  <c r="I1722" i="1"/>
  <c r="G1723" i="1"/>
  <c r="L1651" i="2" l="1"/>
  <c r="AH1645" i="2"/>
  <c r="AI1645" i="2" s="1"/>
  <c r="Y1648" i="2"/>
  <c r="K1652" i="2"/>
  <c r="J1652" i="2"/>
  <c r="A1654" i="2"/>
  <c r="B1653" i="2"/>
  <c r="C1653" i="2" s="1"/>
  <c r="D1653" i="2" s="1"/>
  <c r="E1653" i="2" s="1"/>
  <c r="F1653" i="2" s="1"/>
  <c r="G1653" i="2" s="1"/>
  <c r="H1653" i="2" s="1"/>
  <c r="I1653" i="2" s="1"/>
  <c r="Z1648" i="2"/>
  <c r="AA1648" i="2"/>
  <c r="T1649" i="2"/>
  <c r="O1649" i="2"/>
  <c r="P1649" i="2" s="1"/>
  <c r="Q1649" i="2" s="1"/>
  <c r="R1649" i="2" s="1"/>
  <c r="S1649" i="2" s="1"/>
  <c r="Z1646" i="2"/>
  <c r="AA1646" i="2"/>
  <c r="M1651" i="2"/>
  <c r="N1651" i="2"/>
  <c r="AJ1643" i="2"/>
  <c r="AL1643" i="2" s="1"/>
  <c r="AK1643" i="2"/>
  <c r="BA1643" i="2"/>
  <c r="Z1647" i="2"/>
  <c r="AA1647" i="2"/>
  <c r="O1650" i="2"/>
  <c r="P1650" i="2" s="1"/>
  <c r="Q1650" i="2" s="1"/>
  <c r="R1650" i="2" s="1"/>
  <c r="S1650" i="2" s="1"/>
  <c r="U1650" i="2" s="1"/>
  <c r="V1650" i="2" s="1"/>
  <c r="T1650" i="2"/>
  <c r="AY1642" i="2"/>
  <c r="AU1642" i="2"/>
  <c r="AW1642" i="2" s="1"/>
  <c r="AK1645" i="2"/>
  <c r="BA1645" i="2"/>
  <c r="AJ1645" i="2"/>
  <c r="AL1644" i="2"/>
  <c r="J1723" i="1"/>
  <c r="G1724" i="1"/>
  <c r="I1723" i="1"/>
  <c r="K1723" i="1"/>
  <c r="H1723" i="1"/>
  <c r="AL1645" i="2" l="1"/>
  <c r="U1649" i="2"/>
  <c r="V1649" i="2" s="1"/>
  <c r="J1653" i="2"/>
  <c r="K1653" i="2"/>
  <c r="X1650" i="2"/>
  <c r="W1650" i="2"/>
  <c r="AZ1644" i="2"/>
  <c r="AM1644" i="2"/>
  <c r="AN1644" i="2"/>
  <c r="O1651" i="2"/>
  <c r="P1651" i="2" s="1"/>
  <c r="Q1651" i="2" s="1"/>
  <c r="R1651" i="2" s="1"/>
  <c r="S1651" i="2" s="1"/>
  <c r="T1651" i="2"/>
  <c r="L1652" i="2"/>
  <c r="AG1647" i="2"/>
  <c r="AB1647" i="2"/>
  <c r="AC1647" i="2" s="1"/>
  <c r="AD1647" i="2" s="1"/>
  <c r="AE1647" i="2" s="1"/>
  <c r="AF1647" i="2" s="1"/>
  <c r="W1649" i="2"/>
  <c r="X1649" i="2"/>
  <c r="A1655" i="2"/>
  <c r="B1654" i="2"/>
  <c r="C1654" i="2" s="1"/>
  <c r="D1654" i="2" s="1"/>
  <c r="E1654" i="2" s="1"/>
  <c r="F1654" i="2" s="1"/>
  <c r="G1654" i="2" s="1"/>
  <c r="H1654" i="2" s="1"/>
  <c r="I1654" i="2" s="1"/>
  <c r="AM1645" i="2"/>
  <c r="AZ1645" i="2"/>
  <c r="AN1645" i="2"/>
  <c r="AM1643" i="2"/>
  <c r="AZ1643" i="2"/>
  <c r="AN1643" i="2"/>
  <c r="AG1646" i="2"/>
  <c r="AB1646" i="2"/>
  <c r="AC1646" i="2" s="1"/>
  <c r="AD1646" i="2" s="1"/>
  <c r="AE1646" i="2" s="1"/>
  <c r="AF1646" i="2" s="1"/>
  <c r="AH1646" i="2" s="1"/>
  <c r="AI1646" i="2" s="1"/>
  <c r="AB1648" i="2"/>
  <c r="AC1648" i="2" s="1"/>
  <c r="AD1648" i="2" s="1"/>
  <c r="AE1648" i="2" s="1"/>
  <c r="AF1648" i="2" s="1"/>
  <c r="AG1648" i="2"/>
  <c r="H1724" i="1"/>
  <c r="K1724" i="1"/>
  <c r="J1724" i="1"/>
  <c r="G1725" i="1"/>
  <c r="I1724" i="1"/>
  <c r="U1651" i="2" l="1"/>
  <c r="V1651" i="2" s="1"/>
  <c r="AH1648" i="2"/>
  <c r="AI1648" i="2" s="1"/>
  <c r="AH1647" i="2"/>
  <c r="AI1647" i="2" s="1"/>
  <c r="AK1647" i="2" s="1"/>
  <c r="Y1650" i="2"/>
  <c r="AA1650" i="2" s="1"/>
  <c r="Y1649" i="2"/>
  <c r="L1653" i="2"/>
  <c r="J1654" i="2"/>
  <c r="K1654" i="2"/>
  <c r="AJ1648" i="2"/>
  <c r="AK1648" i="2"/>
  <c r="BA1648" i="2"/>
  <c r="Z1649" i="2"/>
  <c r="AA1649" i="2"/>
  <c r="M1653" i="2"/>
  <c r="N1653" i="2"/>
  <c r="AJ1647" i="2"/>
  <c r="AT1645" i="2"/>
  <c r="AX1645" i="2" s="1"/>
  <c r="AO1645" i="2"/>
  <c r="AP1645" i="2" s="1"/>
  <c r="AQ1645" i="2" s="1"/>
  <c r="AR1645" i="2" s="1"/>
  <c r="AS1645" i="2" s="1"/>
  <c r="M1652" i="2"/>
  <c r="N1652" i="2"/>
  <c r="AO1644" i="2"/>
  <c r="AP1644" i="2" s="1"/>
  <c r="AQ1644" i="2" s="1"/>
  <c r="AR1644" i="2" s="1"/>
  <c r="AS1644" i="2" s="1"/>
  <c r="AT1644" i="2"/>
  <c r="AX1644" i="2" s="1"/>
  <c r="A1656" i="2"/>
  <c r="B1655" i="2"/>
  <c r="C1655" i="2" s="1"/>
  <c r="D1655" i="2" s="1"/>
  <c r="E1655" i="2" s="1"/>
  <c r="F1655" i="2" s="1"/>
  <c r="G1655" i="2" s="1"/>
  <c r="H1655" i="2" s="1"/>
  <c r="I1655" i="2" s="1"/>
  <c r="BA1646" i="2"/>
  <c r="AJ1646" i="2"/>
  <c r="AK1646" i="2"/>
  <c r="AO1643" i="2"/>
  <c r="AP1643" i="2" s="1"/>
  <c r="AQ1643" i="2" s="1"/>
  <c r="AR1643" i="2" s="1"/>
  <c r="AS1643" i="2" s="1"/>
  <c r="AT1643" i="2"/>
  <c r="AX1643" i="2" s="1"/>
  <c r="W1651" i="2"/>
  <c r="X1651" i="2"/>
  <c r="J1725" i="1"/>
  <c r="H1725" i="1"/>
  <c r="I1725" i="1"/>
  <c r="K1725" i="1"/>
  <c r="G1726" i="1"/>
  <c r="BA1647" i="2" l="1"/>
  <c r="Z1650" i="2"/>
  <c r="Y1651" i="2"/>
  <c r="AL1646" i="2"/>
  <c r="AM1646" i="2" s="1"/>
  <c r="AL1648" i="2"/>
  <c r="AL1647" i="2"/>
  <c r="AN1647" i="2" s="1"/>
  <c r="L1654" i="2"/>
  <c r="K1655" i="2"/>
  <c r="J1655" i="2"/>
  <c r="AY1644" i="2"/>
  <c r="AU1644" i="2"/>
  <c r="AW1644" i="2" s="1"/>
  <c r="M1654" i="2"/>
  <c r="N1654" i="2"/>
  <c r="AY1645" i="2"/>
  <c r="AU1645" i="2"/>
  <c r="AW1645" i="2" s="1"/>
  <c r="AM1647" i="2"/>
  <c r="AB1649" i="2"/>
  <c r="AC1649" i="2" s="1"/>
  <c r="AD1649" i="2" s="1"/>
  <c r="AE1649" i="2" s="1"/>
  <c r="AF1649" i="2" s="1"/>
  <c r="AG1649" i="2"/>
  <c r="AZ1646" i="2"/>
  <c r="AN1646" i="2"/>
  <c r="AY1643" i="2"/>
  <c r="AU1643" i="2"/>
  <c r="AW1643" i="2" s="1"/>
  <c r="T1652" i="2"/>
  <c r="O1652" i="2"/>
  <c r="P1652" i="2" s="1"/>
  <c r="Q1652" i="2" s="1"/>
  <c r="R1652" i="2" s="1"/>
  <c r="S1652" i="2" s="1"/>
  <c r="U1652" i="2" s="1"/>
  <c r="V1652" i="2" s="1"/>
  <c r="AM1648" i="2"/>
  <c r="AZ1648" i="2"/>
  <c r="AN1648" i="2"/>
  <c r="Z1651" i="2"/>
  <c r="AA1651" i="2"/>
  <c r="AG1650" i="2"/>
  <c r="AB1650" i="2"/>
  <c r="AC1650" i="2" s="1"/>
  <c r="AD1650" i="2" s="1"/>
  <c r="AE1650" i="2" s="1"/>
  <c r="AF1650" i="2" s="1"/>
  <c r="AH1650" i="2" s="1"/>
  <c r="AI1650" i="2" s="1"/>
  <c r="B1656" i="2"/>
  <c r="C1656" i="2" s="1"/>
  <c r="D1656" i="2" s="1"/>
  <c r="E1656" i="2" s="1"/>
  <c r="F1656" i="2" s="1"/>
  <c r="G1656" i="2" s="1"/>
  <c r="H1656" i="2" s="1"/>
  <c r="I1656" i="2" s="1"/>
  <c r="A1657" i="2"/>
  <c r="T1653" i="2"/>
  <c r="O1653" i="2"/>
  <c r="P1653" i="2" s="1"/>
  <c r="Q1653" i="2" s="1"/>
  <c r="R1653" i="2" s="1"/>
  <c r="S1653" i="2" s="1"/>
  <c r="U1653" i="2" s="1"/>
  <c r="V1653" i="2" s="1"/>
  <c r="I1726" i="1"/>
  <c r="K1726" i="1"/>
  <c r="H1726" i="1"/>
  <c r="J1726" i="1"/>
  <c r="G1727" i="1"/>
  <c r="AZ1647" i="2" l="1"/>
  <c r="AH1649" i="2"/>
  <c r="AI1649" i="2" s="1"/>
  <c r="J1656" i="2"/>
  <c r="K1656" i="2"/>
  <c r="AB1651" i="2"/>
  <c r="AC1651" i="2" s="1"/>
  <c r="AD1651" i="2" s="1"/>
  <c r="AE1651" i="2" s="1"/>
  <c r="AF1651" i="2" s="1"/>
  <c r="AG1651" i="2"/>
  <c r="B1657" i="2"/>
  <c r="C1657" i="2" s="1"/>
  <c r="D1657" i="2" s="1"/>
  <c r="E1657" i="2" s="1"/>
  <c r="F1657" i="2" s="1"/>
  <c r="G1657" i="2" s="1"/>
  <c r="H1657" i="2" s="1"/>
  <c r="I1657" i="2" s="1"/>
  <c r="A1658" i="2"/>
  <c r="AT1648" i="2"/>
  <c r="AX1648" i="2" s="1"/>
  <c r="AO1648" i="2"/>
  <c r="AP1648" i="2" s="1"/>
  <c r="AQ1648" i="2" s="1"/>
  <c r="AR1648" i="2" s="1"/>
  <c r="AS1648" i="2" s="1"/>
  <c r="AT1647" i="2"/>
  <c r="AX1647" i="2" s="1"/>
  <c r="AO1647" i="2"/>
  <c r="AP1647" i="2" s="1"/>
  <c r="AQ1647" i="2" s="1"/>
  <c r="AR1647" i="2" s="1"/>
  <c r="AS1647" i="2" s="1"/>
  <c r="T1654" i="2"/>
  <c r="O1654" i="2"/>
  <c r="P1654" i="2" s="1"/>
  <c r="Q1654" i="2" s="1"/>
  <c r="R1654" i="2" s="1"/>
  <c r="S1654" i="2" s="1"/>
  <c r="U1654" i="2" s="1"/>
  <c r="V1654" i="2" s="1"/>
  <c r="W1653" i="2"/>
  <c r="X1653" i="2"/>
  <c r="AT1646" i="2"/>
  <c r="AX1646" i="2" s="1"/>
  <c r="AO1646" i="2"/>
  <c r="AP1646" i="2" s="1"/>
  <c r="AQ1646" i="2" s="1"/>
  <c r="AR1646" i="2" s="1"/>
  <c r="AS1646" i="2" s="1"/>
  <c r="L1655" i="2"/>
  <c r="AK1650" i="2"/>
  <c r="AJ1650" i="2"/>
  <c r="BA1650" i="2"/>
  <c r="W1652" i="2"/>
  <c r="X1652" i="2"/>
  <c r="BA1649" i="2"/>
  <c r="AK1649" i="2"/>
  <c r="AJ1649" i="2"/>
  <c r="I1727" i="1"/>
  <c r="H1727" i="1"/>
  <c r="J1727" i="1"/>
  <c r="K1727" i="1"/>
  <c r="G1728" i="1"/>
  <c r="AH1651" i="2" l="1"/>
  <c r="AI1651" i="2" s="1"/>
  <c r="AK1651" i="2" s="1"/>
  <c r="AL1650" i="2"/>
  <c r="AZ1650" i="2" s="1"/>
  <c r="L1656" i="2"/>
  <c r="J1657" i="2"/>
  <c r="K1657" i="2"/>
  <c r="AY1646" i="2"/>
  <c r="AU1646" i="2"/>
  <c r="AW1646" i="2" s="1"/>
  <c r="M1655" i="2"/>
  <c r="N1655" i="2"/>
  <c r="M1656" i="2"/>
  <c r="N1656" i="2"/>
  <c r="AL1649" i="2"/>
  <c r="Y1652" i="2"/>
  <c r="Y1653" i="2"/>
  <c r="AY1647" i="2"/>
  <c r="AU1647" i="2"/>
  <c r="AW1647" i="2" s="1"/>
  <c r="B1658" i="2"/>
  <c r="C1658" i="2" s="1"/>
  <c r="D1658" i="2" s="1"/>
  <c r="E1658" i="2" s="1"/>
  <c r="F1658" i="2" s="1"/>
  <c r="G1658" i="2" s="1"/>
  <c r="H1658" i="2" s="1"/>
  <c r="I1658" i="2" s="1"/>
  <c r="A1659" i="2"/>
  <c r="X1654" i="2"/>
  <c r="W1654" i="2"/>
  <c r="AY1648" i="2"/>
  <c r="AU1648" i="2"/>
  <c r="AW1648" i="2" s="1"/>
  <c r="H1728" i="1"/>
  <c r="K1728" i="1"/>
  <c r="G1729" i="1"/>
  <c r="I1728" i="1"/>
  <c r="J1728" i="1"/>
  <c r="AJ1651" i="2" l="1"/>
  <c r="BA1651" i="2"/>
  <c r="AL1651" i="2"/>
  <c r="AM1650" i="2"/>
  <c r="AN1650" i="2"/>
  <c r="L1657" i="2"/>
  <c r="K1658" i="2"/>
  <c r="J1658" i="2"/>
  <c r="AZ1649" i="2"/>
  <c r="AM1649" i="2"/>
  <c r="AN1649" i="2"/>
  <c r="O1655" i="2"/>
  <c r="P1655" i="2" s="1"/>
  <c r="Q1655" i="2" s="1"/>
  <c r="R1655" i="2" s="1"/>
  <c r="S1655" i="2" s="1"/>
  <c r="U1655" i="2" s="1"/>
  <c r="V1655" i="2" s="1"/>
  <c r="T1655" i="2"/>
  <c r="M1657" i="2"/>
  <c r="N1657" i="2"/>
  <c r="Z1652" i="2"/>
  <c r="AA1652" i="2"/>
  <c r="Y1654" i="2"/>
  <c r="B1659" i="2"/>
  <c r="C1659" i="2" s="1"/>
  <c r="D1659" i="2" s="1"/>
  <c r="E1659" i="2" s="1"/>
  <c r="F1659" i="2" s="1"/>
  <c r="G1659" i="2" s="1"/>
  <c r="H1659" i="2" s="1"/>
  <c r="I1659" i="2" s="1"/>
  <c r="A1660" i="2"/>
  <c r="Z1653" i="2"/>
  <c r="AA1653" i="2"/>
  <c r="T1656" i="2"/>
  <c r="O1656" i="2"/>
  <c r="P1656" i="2" s="1"/>
  <c r="Q1656" i="2" s="1"/>
  <c r="R1656" i="2" s="1"/>
  <c r="S1656" i="2" s="1"/>
  <c r="AM1651" i="2"/>
  <c r="AZ1651" i="2"/>
  <c r="AN1651" i="2"/>
  <c r="I1729" i="1"/>
  <c r="K1729" i="1"/>
  <c r="J1729" i="1"/>
  <c r="H1729" i="1"/>
  <c r="G1730" i="1"/>
  <c r="AO1650" i="2" l="1"/>
  <c r="AP1650" i="2" s="1"/>
  <c r="AQ1650" i="2" s="1"/>
  <c r="AR1650" i="2" s="1"/>
  <c r="AS1650" i="2" s="1"/>
  <c r="L1658" i="2"/>
  <c r="AT1650" i="2"/>
  <c r="AX1650" i="2" s="1"/>
  <c r="J1659" i="2"/>
  <c r="K1659" i="2"/>
  <c r="X1655" i="2"/>
  <c r="W1655" i="2"/>
  <c r="M1658" i="2"/>
  <c r="N1658" i="2"/>
  <c r="U1656" i="2"/>
  <c r="V1656" i="2" s="1"/>
  <c r="AY1650" i="2"/>
  <c r="AU1650" i="2"/>
  <c r="AW1650" i="2" s="1"/>
  <c r="B1660" i="2"/>
  <c r="C1660" i="2" s="1"/>
  <c r="D1660" i="2" s="1"/>
  <c r="E1660" i="2" s="1"/>
  <c r="F1660" i="2" s="1"/>
  <c r="G1660" i="2" s="1"/>
  <c r="H1660" i="2" s="1"/>
  <c r="I1660" i="2" s="1"/>
  <c r="A1661" i="2"/>
  <c r="AB1652" i="2"/>
  <c r="AC1652" i="2" s="1"/>
  <c r="AD1652" i="2" s="1"/>
  <c r="AE1652" i="2" s="1"/>
  <c r="AF1652" i="2" s="1"/>
  <c r="AG1652" i="2"/>
  <c r="AO1651" i="2"/>
  <c r="AP1651" i="2" s="1"/>
  <c r="AQ1651" i="2" s="1"/>
  <c r="AR1651" i="2" s="1"/>
  <c r="AS1651" i="2" s="1"/>
  <c r="AT1651" i="2"/>
  <c r="AX1651" i="2" s="1"/>
  <c r="AB1653" i="2"/>
  <c r="AC1653" i="2" s="1"/>
  <c r="AD1653" i="2" s="1"/>
  <c r="AE1653" i="2" s="1"/>
  <c r="AF1653" i="2" s="1"/>
  <c r="AH1653" i="2" s="1"/>
  <c r="AI1653" i="2" s="1"/>
  <c r="AG1653" i="2"/>
  <c r="Z1654" i="2"/>
  <c r="AA1654" i="2"/>
  <c r="T1657" i="2"/>
  <c r="O1657" i="2"/>
  <c r="P1657" i="2" s="1"/>
  <c r="Q1657" i="2" s="1"/>
  <c r="R1657" i="2" s="1"/>
  <c r="S1657" i="2" s="1"/>
  <c r="AO1649" i="2"/>
  <c r="AP1649" i="2" s="1"/>
  <c r="AQ1649" i="2" s="1"/>
  <c r="AR1649" i="2" s="1"/>
  <c r="AS1649" i="2" s="1"/>
  <c r="AT1649" i="2"/>
  <c r="AX1649" i="2" s="1"/>
  <c r="K1730" i="1"/>
  <c r="J1730" i="1"/>
  <c r="H1730" i="1"/>
  <c r="G1731" i="1"/>
  <c r="I1730" i="1"/>
  <c r="L1659" i="2" l="1"/>
  <c r="Y1655" i="2"/>
  <c r="AH1652" i="2"/>
  <c r="AI1652" i="2" s="1"/>
  <c r="BA1652" i="2" s="1"/>
  <c r="K1660" i="2"/>
  <c r="J1660" i="2"/>
  <c r="AY1649" i="2"/>
  <c r="AU1649" i="2"/>
  <c r="AW1649" i="2" s="1"/>
  <c r="AB1654" i="2"/>
  <c r="AC1654" i="2" s="1"/>
  <c r="AD1654" i="2" s="1"/>
  <c r="AE1654" i="2" s="1"/>
  <c r="AF1654" i="2" s="1"/>
  <c r="AH1654" i="2" s="1"/>
  <c r="AI1654" i="2" s="1"/>
  <c r="AG1654" i="2"/>
  <c r="AY1651" i="2"/>
  <c r="AU1651" i="2"/>
  <c r="AW1651" i="2" s="1"/>
  <c r="O1658" i="2"/>
  <c r="P1658" i="2" s="1"/>
  <c r="Q1658" i="2" s="1"/>
  <c r="R1658" i="2" s="1"/>
  <c r="S1658" i="2" s="1"/>
  <c r="T1658" i="2"/>
  <c r="M1659" i="2"/>
  <c r="N1659" i="2"/>
  <c r="BA1653" i="2"/>
  <c r="AK1653" i="2"/>
  <c r="AJ1653" i="2"/>
  <c r="B1661" i="2"/>
  <c r="C1661" i="2" s="1"/>
  <c r="D1661" i="2" s="1"/>
  <c r="E1661" i="2" s="1"/>
  <c r="F1661" i="2" s="1"/>
  <c r="G1661" i="2" s="1"/>
  <c r="H1661" i="2" s="1"/>
  <c r="I1661" i="2" s="1"/>
  <c r="A1662" i="2"/>
  <c r="X1656" i="2"/>
  <c r="W1656" i="2"/>
  <c r="Z1655" i="2"/>
  <c r="AA1655" i="2"/>
  <c r="U1657" i="2"/>
  <c r="V1657" i="2" s="1"/>
  <c r="I1731" i="1"/>
  <c r="K1731" i="1"/>
  <c r="G1732" i="1"/>
  <c r="H1731" i="1"/>
  <c r="J1731" i="1"/>
  <c r="Y1656" i="2" l="1"/>
  <c r="Z1656" i="2" s="1"/>
  <c r="L1660" i="2"/>
  <c r="U1658" i="2"/>
  <c r="V1658" i="2" s="1"/>
  <c r="X1658" i="2" s="1"/>
  <c r="AJ1652" i="2"/>
  <c r="AK1652" i="2"/>
  <c r="AK1654" i="2"/>
  <c r="BA1654" i="2"/>
  <c r="AJ1654" i="2"/>
  <c r="J1661" i="2"/>
  <c r="K1661" i="2"/>
  <c r="AB1655" i="2"/>
  <c r="AC1655" i="2" s="1"/>
  <c r="AD1655" i="2" s="1"/>
  <c r="AE1655" i="2" s="1"/>
  <c r="AF1655" i="2" s="1"/>
  <c r="AG1655" i="2"/>
  <c r="M1660" i="2"/>
  <c r="N1660" i="2"/>
  <c r="T1659" i="2"/>
  <c r="O1659" i="2"/>
  <c r="P1659" i="2" s="1"/>
  <c r="Q1659" i="2" s="1"/>
  <c r="R1659" i="2" s="1"/>
  <c r="S1659" i="2" s="1"/>
  <c r="AL1653" i="2"/>
  <c r="AA1656" i="2"/>
  <c r="X1657" i="2"/>
  <c r="W1657" i="2"/>
  <c r="A1663" i="2"/>
  <c r="B1662" i="2"/>
  <c r="C1662" i="2" s="1"/>
  <c r="D1662" i="2" s="1"/>
  <c r="E1662" i="2" s="1"/>
  <c r="F1662" i="2" s="1"/>
  <c r="G1662" i="2" s="1"/>
  <c r="H1662" i="2" s="1"/>
  <c r="I1662" i="2" s="1"/>
  <c r="G1733" i="1"/>
  <c r="H1732" i="1"/>
  <c r="I1732" i="1"/>
  <c r="K1732" i="1"/>
  <c r="J1732" i="1"/>
  <c r="AL1652" i="2" l="1"/>
  <c r="W1658" i="2"/>
  <c r="U1659" i="2"/>
  <c r="V1659" i="2" s="1"/>
  <c r="X1659" i="2" s="1"/>
  <c r="AL1654" i="2"/>
  <c r="L1661" i="2"/>
  <c r="N1661" i="2" s="1"/>
  <c r="Y1658" i="2"/>
  <c r="J1662" i="2"/>
  <c r="K1662" i="2"/>
  <c r="AZ1654" i="2"/>
  <c r="AM1654" i="2"/>
  <c r="AN1654" i="2"/>
  <c r="Z1658" i="2"/>
  <c r="AA1658" i="2"/>
  <c r="AZ1653" i="2"/>
  <c r="AM1653" i="2"/>
  <c r="AN1653" i="2"/>
  <c r="T1660" i="2"/>
  <c r="O1660" i="2"/>
  <c r="P1660" i="2" s="1"/>
  <c r="Q1660" i="2" s="1"/>
  <c r="R1660" i="2" s="1"/>
  <c r="S1660" i="2" s="1"/>
  <c r="Y1657" i="2"/>
  <c r="AM1652" i="2"/>
  <c r="AZ1652" i="2"/>
  <c r="AN1652" i="2"/>
  <c r="A1664" i="2"/>
  <c r="B1663" i="2"/>
  <c r="C1663" i="2" s="1"/>
  <c r="D1663" i="2" s="1"/>
  <c r="E1663" i="2" s="1"/>
  <c r="F1663" i="2" s="1"/>
  <c r="G1663" i="2" s="1"/>
  <c r="H1663" i="2" s="1"/>
  <c r="I1663" i="2" s="1"/>
  <c r="AB1656" i="2"/>
  <c r="AC1656" i="2" s="1"/>
  <c r="AD1656" i="2" s="1"/>
  <c r="AE1656" i="2" s="1"/>
  <c r="AF1656" i="2" s="1"/>
  <c r="AH1656" i="2" s="1"/>
  <c r="AI1656" i="2" s="1"/>
  <c r="AG1656" i="2"/>
  <c r="AH1655" i="2"/>
  <c r="AI1655" i="2" s="1"/>
  <c r="I1733" i="1"/>
  <c r="J1733" i="1"/>
  <c r="G1734" i="1"/>
  <c r="H1733" i="1"/>
  <c r="K1733" i="1"/>
  <c r="W1659" i="2" l="1"/>
  <c r="Y1659" i="2" s="1"/>
  <c r="AA1659" i="2" s="1"/>
  <c r="M1661" i="2"/>
  <c r="L1662" i="2"/>
  <c r="M1662" i="2" s="1"/>
  <c r="U1660" i="2"/>
  <c r="V1660" i="2" s="1"/>
  <c r="B1664" i="2"/>
  <c r="C1664" i="2" s="1"/>
  <c r="D1664" i="2" s="1"/>
  <c r="E1664" i="2" s="1"/>
  <c r="F1664" i="2" s="1"/>
  <c r="G1664" i="2" s="1"/>
  <c r="H1664" i="2" s="1"/>
  <c r="I1664" i="2" s="1"/>
  <c r="A1665" i="2"/>
  <c r="Z1657" i="2"/>
  <c r="AA1657" i="2"/>
  <c r="X1660" i="2"/>
  <c r="W1660" i="2"/>
  <c r="AO1654" i="2"/>
  <c r="AP1654" i="2" s="1"/>
  <c r="AQ1654" i="2" s="1"/>
  <c r="AR1654" i="2" s="1"/>
  <c r="AS1654" i="2" s="1"/>
  <c r="AT1654" i="2"/>
  <c r="AX1654" i="2" s="1"/>
  <c r="BA1656" i="2"/>
  <c r="AJ1656" i="2"/>
  <c r="AK1656" i="2"/>
  <c r="AO1652" i="2"/>
  <c r="AP1652" i="2" s="1"/>
  <c r="AQ1652" i="2" s="1"/>
  <c r="AR1652" i="2" s="1"/>
  <c r="AS1652" i="2" s="1"/>
  <c r="AT1652" i="2"/>
  <c r="AX1652" i="2" s="1"/>
  <c r="T1661" i="2"/>
  <c r="O1661" i="2"/>
  <c r="P1661" i="2" s="1"/>
  <c r="Q1661" i="2" s="1"/>
  <c r="R1661" i="2" s="1"/>
  <c r="S1661" i="2" s="1"/>
  <c r="U1661" i="2" s="1"/>
  <c r="V1661" i="2" s="1"/>
  <c r="AO1653" i="2"/>
  <c r="AP1653" i="2" s="1"/>
  <c r="AQ1653" i="2" s="1"/>
  <c r="AR1653" i="2" s="1"/>
  <c r="AS1653" i="2" s="1"/>
  <c r="AT1653" i="2"/>
  <c r="AX1653" i="2" s="1"/>
  <c r="K1663" i="2"/>
  <c r="J1663" i="2"/>
  <c r="AJ1655" i="2"/>
  <c r="AK1655" i="2"/>
  <c r="BA1655" i="2"/>
  <c r="AB1658" i="2"/>
  <c r="AC1658" i="2" s="1"/>
  <c r="AD1658" i="2" s="1"/>
  <c r="AE1658" i="2" s="1"/>
  <c r="AF1658" i="2" s="1"/>
  <c r="AH1658" i="2" s="1"/>
  <c r="AI1658" i="2" s="1"/>
  <c r="AG1658" i="2"/>
  <c r="H1734" i="1"/>
  <c r="K1734" i="1"/>
  <c r="I1734" i="1"/>
  <c r="G1735" i="1"/>
  <c r="J1734" i="1"/>
  <c r="N1662" i="2" l="1"/>
  <c r="Z1659" i="2"/>
  <c r="AB1659" i="2" s="1"/>
  <c r="AC1659" i="2" s="1"/>
  <c r="AD1659" i="2" s="1"/>
  <c r="AE1659" i="2" s="1"/>
  <c r="AF1659" i="2" s="1"/>
  <c r="L1663" i="2"/>
  <c r="N1663" i="2" s="1"/>
  <c r="Y1660" i="2"/>
  <c r="Z1660" i="2" s="1"/>
  <c r="AL1655" i="2"/>
  <c r="AM1655" i="2" s="1"/>
  <c r="K1664" i="2"/>
  <c r="J1664" i="2"/>
  <c r="AY1652" i="2"/>
  <c r="AU1652" i="2"/>
  <c r="AW1652" i="2" s="1"/>
  <c r="BA1658" i="2"/>
  <c r="AJ1658" i="2"/>
  <c r="AK1658" i="2"/>
  <c r="AY1653" i="2"/>
  <c r="AU1653" i="2"/>
  <c r="AW1653" i="2" s="1"/>
  <c r="AG1657" i="2"/>
  <c r="AB1657" i="2"/>
  <c r="AC1657" i="2" s="1"/>
  <c r="AD1657" i="2" s="1"/>
  <c r="AE1657" i="2" s="1"/>
  <c r="AF1657" i="2" s="1"/>
  <c r="B1665" i="2"/>
  <c r="C1665" i="2" s="1"/>
  <c r="D1665" i="2" s="1"/>
  <c r="E1665" i="2" s="1"/>
  <c r="F1665" i="2" s="1"/>
  <c r="G1665" i="2" s="1"/>
  <c r="H1665" i="2" s="1"/>
  <c r="I1665" i="2" s="1"/>
  <c r="A1666" i="2"/>
  <c r="AL1656" i="2"/>
  <c r="X1661" i="2"/>
  <c r="W1661" i="2"/>
  <c r="AY1654" i="2"/>
  <c r="AU1654" i="2"/>
  <c r="AW1654" i="2" s="1"/>
  <c r="T1662" i="2"/>
  <c r="O1662" i="2"/>
  <c r="P1662" i="2" s="1"/>
  <c r="Q1662" i="2" s="1"/>
  <c r="R1662" i="2" s="1"/>
  <c r="S1662" i="2" s="1"/>
  <c r="K1735" i="1"/>
  <c r="J1735" i="1"/>
  <c r="I1735" i="1"/>
  <c r="H1735" i="1"/>
  <c r="G1736" i="1"/>
  <c r="AA1660" i="2" l="1"/>
  <c r="AN1655" i="2"/>
  <c r="AZ1655" i="2"/>
  <c r="M1663" i="2"/>
  <c r="O1663" i="2" s="1"/>
  <c r="P1663" i="2" s="1"/>
  <c r="Q1663" i="2" s="1"/>
  <c r="R1663" i="2" s="1"/>
  <c r="S1663" i="2" s="1"/>
  <c r="AG1659" i="2"/>
  <c r="AH1659" i="2" s="1"/>
  <c r="AI1659" i="2" s="1"/>
  <c r="U1662" i="2"/>
  <c r="V1662" i="2" s="1"/>
  <c r="W1662" i="2" s="1"/>
  <c r="Y1661" i="2"/>
  <c r="AH1657" i="2"/>
  <c r="AI1657" i="2" s="1"/>
  <c r="AJ1657" i="2" s="1"/>
  <c r="Z1661" i="2"/>
  <c r="AA1661" i="2"/>
  <c r="AT1655" i="2"/>
  <c r="AX1655" i="2" s="1"/>
  <c r="AO1655" i="2"/>
  <c r="AP1655" i="2" s="1"/>
  <c r="AQ1655" i="2" s="1"/>
  <c r="AR1655" i="2" s="1"/>
  <c r="AS1655" i="2" s="1"/>
  <c r="K1665" i="2"/>
  <c r="J1665" i="2"/>
  <c r="AZ1656" i="2"/>
  <c r="AM1656" i="2"/>
  <c r="AN1656" i="2"/>
  <c r="A1667" i="2"/>
  <c r="B1666" i="2"/>
  <c r="C1666" i="2" s="1"/>
  <c r="D1666" i="2" s="1"/>
  <c r="E1666" i="2" s="1"/>
  <c r="F1666" i="2" s="1"/>
  <c r="G1666" i="2" s="1"/>
  <c r="H1666" i="2" s="1"/>
  <c r="I1666" i="2" s="1"/>
  <c r="L1664" i="2"/>
  <c r="AB1660" i="2"/>
  <c r="AC1660" i="2" s="1"/>
  <c r="AD1660" i="2" s="1"/>
  <c r="AE1660" i="2" s="1"/>
  <c r="AF1660" i="2" s="1"/>
  <c r="AH1660" i="2" s="1"/>
  <c r="AI1660" i="2" s="1"/>
  <c r="AG1660" i="2"/>
  <c r="AL1658" i="2"/>
  <c r="J1736" i="1"/>
  <c r="K1736" i="1"/>
  <c r="I1736" i="1"/>
  <c r="H1736" i="1"/>
  <c r="G1737" i="1"/>
  <c r="T1663" i="2" l="1"/>
  <c r="X1662" i="2"/>
  <c r="AJ1659" i="2"/>
  <c r="BA1659" i="2"/>
  <c r="AK1659" i="2"/>
  <c r="AL1659" i="2" s="1"/>
  <c r="BA1657" i="2"/>
  <c r="AK1657" i="2"/>
  <c r="AL1657" i="2" s="1"/>
  <c r="U1663" i="2"/>
  <c r="V1663" i="2" s="1"/>
  <c r="W1663" i="2" s="1"/>
  <c r="K1666" i="2"/>
  <c r="J1666" i="2"/>
  <c r="AJ1660" i="2"/>
  <c r="AK1660" i="2"/>
  <c r="BA1660" i="2"/>
  <c r="AM1658" i="2"/>
  <c r="AZ1658" i="2"/>
  <c r="AN1658" i="2"/>
  <c r="AB1661" i="2"/>
  <c r="AC1661" i="2" s="1"/>
  <c r="AD1661" i="2" s="1"/>
  <c r="AE1661" i="2" s="1"/>
  <c r="AF1661" i="2" s="1"/>
  <c r="AG1661" i="2"/>
  <c r="B1667" i="2"/>
  <c r="C1667" i="2" s="1"/>
  <c r="D1667" i="2" s="1"/>
  <c r="E1667" i="2" s="1"/>
  <c r="F1667" i="2" s="1"/>
  <c r="G1667" i="2" s="1"/>
  <c r="H1667" i="2" s="1"/>
  <c r="I1667" i="2" s="1"/>
  <c r="A1668" i="2"/>
  <c r="L1665" i="2"/>
  <c r="Y1662" i="2"/>
  <c r="M1664" i="2"/>
  <c r="N1664" i="2"/>
  <c r="AO1656" i="2"/>
  <c r="AP1656" i="2" s="1"/>
  <c r="AQ1656" i="2" s="1"/>
  <c r="AR1656" i="2" s="1"/>
  <c r="AS1656" i="2" s="1"/>
  <c r="AT1656" i="2"/>
  <c r="AX1656" i="2" s="1"/>
  <c r="AY1655" i="2"/>
  <c r="AU1655" i="2"/>
  <c r="AW1655" i="2" s="1"/>
  <c r="I1737" i="1"/>
  <c r="G1738" i="1"/>
  <c r="H1737" i="1"/>
  <c r="J1737" i="1"/>
  <c r="K1737" i="1"/>
  <c r="AH1661" i="2" l="1"/>
  <c r="AI1661" i="2" s="1"/>
  <c r="X1663" i="2"/>
  <c r="AL1660" i="2"/>
  <c r="AZ1660" i="2" s="1"/>
  <c r="AJ1661" i="2"/>
  <c r="BA1661" i="2"/>
  <c r="AK1661" i="2"/>
  <c r="M1665" i="2"/>
  <c r="N1665" i="2"/>
  <c r="J1667" i="2"/>
  <c r="K1667" i="2"/>
  <c r="T1664" i="2"/>
  <c r="O1664" i="2"/>
  <c r="P1664" i="2" s="1"/>
  <c r="Q1664" i="2" s="1"/>
  <c r="R1664" i="2" s="1"/>
  <c r="S1664" i="2" s="1"/>
  <c r="U1664" i="2" s="1"/>
  <c r="V1664" i="2" s="1"/>
  <c r="Z1662" i="2"/>
  <c r="AA1662" i="2"/>
  <c r="AT1658" i="2"/>
  <c r="AX1658" i="2" s="1"/>
  <c r="AO1658" i="2"/>
  <c r="AP1658" i="2" s="1"/>
  <c r="AQ1658" i="2" s="1"/>
  <c r="AR1658" i="2" s="1"/>
  <c r="AS1658" i="2" s="1"/>
  <c r="L1666" i="2"/>
  <c r="AM1657" i="2"/>
  <c r="AZ1657" i="2"/>
  <c r="AN1657" i="2"/>
  <c r="AY1656" i="2"/>
  <c r="AU1656" i="2"/>
  <c r="AW1656" i="2" s="1"/>
  <c r="AM1659" i="2"/>
  <c r="AZ1659" i="2"/>
  <c r="AN1659" i="2"/>
  <c r="B1668" i="2"/>
  <c r="C1668" i="2" s="1"/>
  <c r="D1668" i="2" s="1"/>
  <c r="E1668" i="2" s="1"/>
  <c r="F1668" i="2" s="1"/>
  <c r="G1668" i="2" s="1"/>
  <c r="H1668" i="2" s="1"/>
  <c r="I1668" i="2" s="1"/>
  <c r="A1669" i="2"/>
  <c r="Y1663" i="2"/>
  <c r="I1738" i="1"/>
  <c r="J1738" i="1"/>
  <c r="G1739" i="1"/>
  <c r="H1738" i="1"/>
  <c r="K1738" i="1"/>
  <c r="AN1660" i="2" l="1"/>
  <c r="AM1660" i="2"/>
  <c r="AL1661" i="2"/>
  <c r="J1668" i="2"/>
  <c r="K1668" i="2"/>
  <c r="W1664" i="2"/>
  <c r="X1664" i="2"/>
  <c r="AZ1661" i="2"/>
  <c r="AM1661" i="2"/>
  <c r="AN1661" i="2"/>
  <c r="M1666" i="2"/>
  <c r="N1666" i="2"/>
  <c r="AB1662" i="2"/>
  <c r="AC1662" i="2" s="1"/>
  <c r="AD1662" i="2" s="1"/>
  <c r="AE1662" i="2" s="1"/>
  <c r="AF1662" i="2" s="1"/>
  <c r="AG1662" i="2"/>
  <c r="L1667" i="2"/>
  <c r="AY1658" i="2"/>
  <c r="AU1658" i="2"/>
  <c r="AW1658" i="2" s="1"/>
  <c r="Z1663" i="2"/>
  <c r="AA1663" i="2"/>
  <c r="B1669" i="2"/>
  <c r="C1669" i="2" s="1"/>
  <c r="D1669" i="2" s="1"/>
  <c r="E1669" i="2" s="1"/>
  <c r="F1669" i="2" s="1"/>
  <c r="G1669" i="2" s="1"/>
  <c r="H1669" i="2" s="1"/>
  <c r="I1669" i="2" s="1"/>
  <c r="A1670" i="2"/>
  <c r="AO1659" i="2"/>
  <c r="AP1659" i="2" s="1"/>
  <c r="AQ1659" i="2" s="1"/>
  <c r="AR1659" i="2" s="1"/>
  <c r="AS1659" i="2" s="1"/>
  <c r="AT1659" i="2"/>
  <c r="AX1659" i="2" s="1"/>
  <c r="AT1660" i="2"/>
  <c r="AX1660" i="2" s="1"/>
  <c r="AO1660" i="2"/>
  <c r="AP1660" i="2" s="1"/>
  <c r="AQ1660" i="2" s="1"/>
  <c r="AR1660" i="2" s="1"/>
  <c r="AS1660" i="2" s="1"/>
  <c r="AO1657" i="2"/>
  <c r="AP1657" i="2" s="1"/>
  <c r="AQ1657" i="2" s="1"/>
  <c r="AR1657" i="2" s="1"/>
  <c r="AS1657" i="2" s="1"/>
  <c r="AT1657" i="2"/>
  <c r="AX1657" i="2" s="1"/>
  <c r="T1665" i="2"/>
  <c r="O1665" i="2"/>
  <c r="P1665" i="2" s="1"/>
  <c r="Q1665" i="2" s="1"/>
  <c r="R1665" i="2" s="1"/>
  <c r="S1665" i="2" s="1"/>
  <c r="I1739" i="1"/>
  <c r="J1739" i="1"/>
  <c r="K1739" i="1"/>
  <c r="H1739" i="1"/>
  <c r="G1740" i="1"/>
  <c r="U1665" i="2" l="1"/>
  <c r="V1665" i="2" s="1"/>
  <c r="AH1662" i="2"/>
  <c r="AI1662" i="2" s="1"/>
  <c r="Y1664" i="2"/>
  <c r="Z1664" i="2" s="1"/>
  <c r="K1669" i="2"/>
  <c r="J1669" i="2"/>
  <c r="AY1660" i="2"/>
  <c r="AU1660" i="2"/>
  <c r="AW1660" i="2" s="1"/>
  <c r="L1668" i="2"/>
  <c r="X1665" i="2"/>
  <c r="W1665" i="2"/>
  <c r="AJ1662" i="2"/>
  <c r="BA1662" i="2"/>
  <c r="AK1662" i="2"/>
  <c r="AO1661" i="2"/>
  <c r="AP1661" i="2" s="1"/>
  <c r="AQ1661" i="2" s="1"/>
  <c r="AR1661" i="2" s="1"/>
  <c r="AS1661" i="2" s="1"/>
  <c r="AT1661" i="2"/>
  <c r="AX1661" i="2" s="1"/>
  <c r="AY1657" i="2"/>
  <c r="AU1657" i="2"/>
  <c r="AW1657" i="2" s="1"/>
  <c r="AB1663" i="2"/>
  <c r="AC1663" i="2" s="1"/>
  <c r="AD1663" i="2" s="1"/>
  <c r="AE1663" i="2" s="1"/>
  <c r="AF1663" i="2" s="1"/>
  <c r="AG1663" i="2"/>
  <c r="AY1659" i="2"/>
  <c r="AU1659" i="2"/>
  <c r="AW1659" i="2" s="1"/>
  <c r="A1671" i="2"/>
  <c r="B1670" i="2"/>
  <c r="C1670" i="2" s="1"/>
  <c r="D1670" i="2" s="1"/>
  <c r="E1670" i="2" s="1"/>
  <c r="F1670" i="2" s="1"/>
  <c r="G1670" i="2" s="1"/>
  <c r="H1670" i="2" s="1"/>
  <c r="I1670" i="2" s="1"/>
  <c r="M1667" i="2"/>
  <c r="N1667" i="2"/>
  <c r="O1666" i="2"/>
  <c r="P1666" i="2" s="1"/>
  <c r="Q1666" i="2" s="1"/>
  <c r="R1666" i="2" s="1"/>
  <c r="S1666" i="2" s="1"/>
  <c r="T1666" i="2"/>
  <c r="G1741" i="1"/>
  <c r="I1740" i="1"/>
  <c r="J1740" i="1"/>
  <c r="K1740" i="1"/>
  <c r="H1740" i="1"/>
  <c r="AA1664" i="2" l="1"/>
  <c r="U1666" i="2"/>
  <c r="V1666" i="2" s="1"/>
  <c r="X1666" i="2" s="1"/>
  <c r="L1669" i="2"/>
  <c r="AH1663" i="2"/>
  <c r="AI1663" i="2" s="1"/>
  <c r="BA1663" i="2" s="1"/>
  <c r="K1670" i="2"/>
  <c r="J1670" i="2"/>
  <c r="B1671" i="2"/>
  <c r="C1671" i="2" s="1"/>
  <c r="D1671" i="2" s="1"/>
  <c r="E1671" i="2" s="1"/>
  <c r="F1671" i="2" s="1"/>
  <c r="G1671" i="2" s="1"/>
  <c r="H1671" i="2" s="1"/>
  <c r="I1671" i="2" s="1"/>
  <c r="A1672" i="2"/>
  <c r="AB1664" i="2"/>
  <c r="AC1664" i="2" s="1"/>
  <c r="AD1664" i="2" s="1"/>
  <c r="AE1664" i="2" s="1"/>
  <c r="AF1664" i="2" s="1"/>
  <c r="AG1664" i="2"/>
  <c r="M1668" i="2"/>
  <c r="N1668" i="2"/>
  <c r="T1667" i="2"/>
  <c r="O1667" i="2"/>
  <c r="P1667" i="2" s="1"/>
  <c r="Q1667" i="2" s="1"/>
  <c r="R1667" i="2" s="1"/>
  <c r="S1667" i="2" s="1"/>
  <c r="M1669" i="2"/>
  <c r="N1669" i="2"/>
  <c r="AY1661" i="2"/>
  <c r="AU1661" i="2"/>
  <c r="AW1661" i="2" s="1"/>
  <c r="Y1665" i="2"/>
  <c r="W1666" i="2"/>
  <c r="AL1662" i="2"/>
  <c r="J1741" i="1"/>
  <c r="I1741" i="1"/>
  <c r="G1742" i="1"/>
  <c r="H1741" i="1"/>
  <c r="K1741" i="1"/>
  <c r="AJ1663" i="2" l="1"/>
  <c r="U1667" i="2"/>
  <c r="V1667" i="2" s="1"/>
  <c r="AK1663" i="2"/>
  <c r="AH1664" i="2"/>
  <c r="AI1664" i="2" s="1"/>
  <c r="BA1664" i="2" s="1"/>
  <c r="L1670" i="2"/>
  <c r="M1670" i="2" s="1"/>
  <c r="Y1666" i="2"/>
  <c r="Z1666" i="2" s="1"/>
  <c r="AL1663" i="2"/>
  <c r="AZ1663" i="2" s="1"/>
  <c r="J1671" i="2"/>
  <c r="K1671" i="2"/>
  <c r="W1667" i="2"/>
  <c r="X1667" i="2"/>
  <c r="Z1665" i="2"/>
  <c r="AA1665" i="2"/>
  <c r="O1669" i="2"/>
  <c r="P1669" i="2" s="1"/>
  <c r="Q1669" i="2" s="1"/>
  <c r="R1669" i="2" s="1"/>
  <c r="S1669" i="2" s="1"/>
  <c r="T1669" i="2"/>
  <c r="T1668" i="2"/>
  <c r="O1668" i="2"/>
  <c r="P1668" i="2" s="1"/>
  <c r="Q1668" i="2" s="1"/>
  <c r="R1668" i="2" s="1"/>
  <c r="S1668" i="2" s="1"/>
  <c r="AM1662" i="2"/>
  <c r="AZ1662" i="2"/>
  <c r="AN1662" i="2"/>
  <c r="A1673" i="2"/>
  <c r="B1672" i="2"/>
  <c r="C1672" i="2" s="1"/>
  <c r="D1672" i="2" s="1"/>
  <c r="E1672" i="2" s="1"/>
  <c r="F1672" i="2" s="1"/>
  <c r="G1672" i="2" s="1"/>
  <c r="H1672" i="2" s="1"/>
  <c r="I1672" i="2" s="1"/>
  <c r="K1742" i="1"/>
  <c r="J1742" i="1"/>
  <c r="H1742" i="1"/>
  <c r="G1743" i="1"/>
  <c r="I1742" i="1"/>
  <c r="U1669" i="2" l="1"/>
  <c r="V1669" i="2" s="1"/>
  <c r="U1668" i="2"/>
  <c r="V1668" i="2" s="1"/>
  <c r="X1668" i="2" s="1"/>
  <c r="AJ1664" i="2"/>
  <c r="AK1664" i="2"/>
  <c r="AN1663" i="2"/>
  <c r="AM1663" i="2"/>
  <c r="N1670" i="2"/>
  <c r="T1670" i="2" s="1"/>
  <c r="AA1666" i="2"/>
  <c r="AB1666" i="2" s="1"/>
  <c r="AC1666" i="2" s="1"/>
  <c r="AD1666" i="2" s="1"/>
  <c r="AE1666" i="2" s="1"/>
  <c r="AF1666" i="2" s="1"/>
  <c r="L1671" i="2"/>
  <c r="N1671" i="2" s="1"/>
  <c r="Y1667" i="2"/>
  <c r="AA1667" i="2" s="1"/>
  <c r="J1672" i="2"/>
  <c r="K1672" i="2"/>
  <c r="AG1665" i="2"/>
  <c r="AB1665" i="2"/>
  <c r="AC1665" i="2" s="1"/>
  <c r="AD1665" i="2" s="1"/>
  <c r="AE1665" i="2" s="1"/>
  <c r="AF1665" i="2" s="1"/>
  <c r="AH1665" i="2" s="1"/>
  <c r="AI1665" i="2" s="1"/>
  <c r="M1671" i="2"/>
  <c r="W1668" i="2"/>
  <c r="X1669" i="2"/>
  <c r="W1669" i="2"/>
  <c r="AO1662" i="2"/>
  <c r="AP1662" i="2" s="1"/>
  <c r="AQ1662" i="2" s="1"/>
  <c r="AR1662" i="2" s="1"/>
  <c r="AS1662" i="2" s="1"/>
  <c r="AT1662" i="2"/>
  <c r="AX1662" i="2" s="1"/>
  <c r="A1674" i="2"/>
  <c r="B1673" i="2"/>
  <c r="C1673" i="2" s="1"/>
  <c r="D1673" i="2" s="1"/>
  <c r="E1673" i="2" s="1"/>
  <c r="F1673" i="2" s="1"/>
  <c r="G1673" i="2" s="1"/>
  <c r="H1673" i="2" s="1"/>
  <c r="I1673" i="2" s="1"/>
  <c r="J1743" i="1"/>
  <c r="H1743" i="1"/>
  <c r="K1743" i="1"/>
  <c r="I1743" i="1"/>
  <c r="G1744" i="1"/>
  <c r="AO1663" i="2" l="1"/>
  <c r="AP1663" i="2" s="1"/>
  <c r="AQ1663" i="2" s="1"/>
  <c r="AR1663" i="2" s="1"/>
  <c r="AS1663" i="2" s="1"/>
  <c r="O1670" i="2"/>
  <c r="P1670" i="2" s="1"/>
  <c r="Q1670" i="2" s="1"/>
  <c r="R1670" i="2" s="1"/>
  <c r="S1670" i="2" s="1"/>
  <c r="AG1666" i="2"/>
  <c r="AH1666" i="2" s="1"/>
  <c r="AI1666" i="2" s="1"/>
  <c r="U1670" i="2"/>
  <c r="V1670" i="2" s="1"/>
  <c r="X1670" i="2" s="1"/>
  <c r="Y1669" i="2"/>
  <c r="AT1663" i="2"/>
  <c r="AX1663" i="2" s="1"/>
  <c r="AL1664" i="2"/>
  <c r="Z1667" i="2"/>
  <c r="L1672" i="2"/>
  <c r="N1672" i="2" s="1"/>
  <c r="K1673" i="2"/>
  <c r="J1673" i="2"/>
  <c r="B1674" i="2"/>
  <c r="C1674" i="2" s="1"/>
  <c r="D1674" i="2" s="1"/>
  <c r="E1674" i="2" s="1"/>
  <c r="F1674" i="2" s="1"/>
  <c r="G1674" i="2" s="1"/>
  <c r="H1674" i="2" s="1"/>
  <c r="I1674" i="2" s="1"/>
  <c r="A1675" i="2"/>
  <c r="AB1667" i="2"/>
  <c r="AC1667" i="2" s="1"/>
  <c r="AD1667" i="2" s="1"/>
  <c r="AE1667" i="2" s="1"/>
  <c r="AF1667" i="2" s="1"/>
  <c r="AG1667" i="2"/>
  <c r="M1672" i="2"/>
  <c r="Y1668" i="2"/>
  <c r="AK1665" i="2"/>
  <c r="AJ1665" i="2"/>
  <c r="BA1665" i="2"/>
  <c r="AY1663" i="2"/>
  <c r="O1671" i="2"/>
  <c r="P1671" i="2" s="1"/>
  <c r="Q1671" i="2" s="1"/>
  <c r="R1671" i="2" s="1"/>
  <c r="S1671" i="2" s="1"/>
  <c r="T1671" i="2"/>
  <c r="AY1662" i="2"/>
  <c r="AU1662" i="2"/>
  <c r="AW1662" i="2" s="1"/>
  <c r="Z1669" i="2"/>
  <c r="AA1669" i="2"/>
  <c r="J1744" i="1"/>
  <c r="H1744" i="1"/>
  <c r="G1745" i="1"/>
  <c r="I1744" i="1"/>
  <c r="K1744" i="1"/>
  <c r="AU1663" i="2" l="1"/>
  <c r="AW1663" i="2" s="1"/>
  <c r="W1670" i="2"/>
  <c r="AK1666" i="2"/>
  <c r="BA1666" i="2"/>
  <c r="AJ1666" i="2"/>
  <c r="AL1666" i="2" s="1"/>
  <c r="AZ1664" i="2"/>
  <c r="AM1664" i="2"/>
  <c r="AN1664" i="2"/>
  <c r="Y1670" i="2"/>
  <c r="Z1670" i="2" s="1"/>
  <c r="B1675" i="2"/>
  <c r="C1675" i="2" s="1"/>
  <c r="D1675" i="2" s="1"/>
  <c r="E1675" i="2" s="1"/>
  <c r="F1675" i="2" s="1"/>
  <c r="G1675" i="2" s="1"/>
  <c r="H1675" i="2" s="1"/>
  <c r="I1675" i="2" s="1"/>
  <c r="A1676" i="2"/>
  <c r="AG1669" i="2"/>
  <c r="AB1669" i="2"/>
  <c r="AC1669" i="2" s="1"/>
  <c r="AD1669" i="2" s="1"/>
  <c r="AE1669" i="2" s="1"/>
  <c r="AF1669" i="2" s="1"/>
  <c r="T1672" i="2"/>
  <c r="O1672" i="2"/>
  <c r="P1672" i="2" s="1"/>
  <c r="Q1672" i="2" s="1"/>
  <c r="R1672" i="2" s="1"/>
  <c r="S1672" i="2" s="1"/>
  <c r="U1671" i="2"/>
  <c r="V1671" i="2" s="1"/>
  <c r="AL1665" i="2"/>
  <c r="L1673" i="2"/>
  <c r="J1674" i="2"/>
  <c r="K1674" i="2"/>
  <c r="Z1668" i="2"/>
  <c r="AA1668" i="2"/>
  <c r="AH1667" i="2"/>
  <c r="AI1667" i="2" s="1"/>
  <c r="J1745" i="1"/>
  <c r="G1746" i="1"/>
  <c r="H1745" i="1"/>
  <c r="I1745" i="1"/>
  <c r="K1745" i="1"/>
  <c r="AH1669" i="2" l="1"/>
  <c r="AI1669" i="2" s="1"/>
  <c r="AA1670" i="2"/>
  <c r="U1672" i="2"/>
  <c r="V1672" i="2" s="1"/>
  <c r="AO1664" i="2"/>
  <c r="AP1664" i="2" s="1"/>
  <c r="AQ1664" i="2" s="1"/>
  <c r="AR1664" i="2" s="1"/>
  <c r="AS1664" i="2" s="1"/>
  <c r="AT1664" i="2"/>
  <c r="AX1664" i="2" s="1"/>
  <c r="L1674" i="2"/>
  <c r="K1675" i="2"/>
  <c r="J1675" i="2"/>
  <c r="L1675" i="2" s="1"/>
  <c r="BA1669" i="2"/>
  <c r="AJ1669" i="2"/>
  <c r="AK1669" i="2"/>
  <c r="AB1670" i="2"/>
  <c r="AC1670" i="2" s="1"/>
  <c r="AD1670" i="2" s="1"/>
  <c r="AE1670" i="2" s="1"/>
  <c r="AF1670" i="2" s="1"/>
  <c r="AG1670" i="2"/>
  <c r="AB1668" i="2"/>
  <c r="AC1668" i="2" s="1"/>
  <c r="AD1668" i="2" s="1"/>
  <c r="AE1668" i="2" s="1"/>
  <c r="AF1668" i="2" s="1"/>
  <c r="AG1668" i="2"/>
  <c r="AM1666" i="2"/>
  <c r="AZ1666" i="2"/>
  <c r="AN1666" i="2"/>
  <c r="AM1665" i="2"/>
  <c r="AZ1665" i="2"/>
  <c r="AN1665" i="2"/>
  <c r="BA1667" i="2"/>
  <c r="AJ1667" i="2"/>
  <c r="AK1667" i="2"/>
  <c r="M1673" i="2"/>
  <c r="N1673" i="2"/>
  <c r="M1674" i="2"/>
  <c r="N1674" i="2"/>
  <c r="W1672" i="2"/>
  <c r="X1672" i="2"/>
  <c r="X1671" i="2"/>
  <c r="W1671" i="2"/>
  <c r="A1677" i="2"/>
  <c r="B1676" i="2"/>
  <c r="C1676" i="2" s="1"/>
  <c r="D1676" i="2" s="1"/>
  <c r="E1676" i="2" s="1"/>
  <c r="F1676" i="2" s="1"/>
  <c r="G1676" i="2" s="1"/>
  <c r="H1676" i="2" s="1"/>
  <c r="I1676" i="2" s="1"/>
  <c r="J1746" i="1"/>
  <c r="I1746" i="1"/>
  <c r="G1747" i="1"/>
  <c r="K1746" i="1"/>
  <c r="H1746" i="1"/>
  <c r="AH1668" i="2" l="1"/>
  <c r="AI1668" i="2" s="1"/>
  <c r="AY1664" i="2"/>
  <c r="AU1664" i="2"/>
  <c r="AW1664" i="2" s="1"/>
  <c r="AH1670" i="2"/>
  <c r="AI1670" i="2" s="1"/>
  <c r="Y1671" i="2"/>
  <c r="Z1671" i="2" s="1"/>
  <c r="K1676" i="2"/>
  <c r="J1676" i="2"/>
  <c r="L1676" i="2" s="1"/>
  <c r="T1674" i="2"/>
  <c r="O1674" i="2"/>
  <c r="P1674" i="2" s="1"/>
  <c r="Q1674" i="2" s="1"/>
  <c r="R1674" i="2" s="1"/>
  <c r="S1674" i="2" s="1"/>
  <c r="U1674" i="2" s="1"/>
  <c r="V1674" i="2" s="1"/>
  <c r="AO1665" i="2"/>
  <c r="AP1665" i="2" s="1"/>
  <c r="AQ1665" i="2" s="1"/>
  <c r="AR1665" i="2" s="1"/>
  <c r="AS1665" i="2" s="1"/>
  <c r="AT1665" i="2"/>
  <c r="AX1665" i="2" s="1"/>
  <c r="AL1667" i="2"/>
  <c r="AJ1670" i="2"/>
  <c r="BA1670" i="2"/>
  <c r="AK1670" i="2"/>
  <c r="M1675" i="2"/>
  <c r="N1675" i="2"/>
  <c r="AO1666" i="2"/>
  <c r="AP1666" i="2" s="1"/>
  <c r="AQ1666" i="2" s="1"/>
  <c r="AR1666" i="2" s="1"/>
  <c r="AS1666" i="2" s="1"/>
  <c r="AT1666" i="2"/>
  <c r="AX1666" i="2" s="1"/>
  <c r="B1677" i="2"/>
  <c r="C1677" i="2" s="1"/>
  <c r="D1677" i="2" s="1"/>
  <c r="E1677" i="2" s="1"/>
  <c r="F1677" i="2" s="1"/>
  <c r="G1677" i="2" s="1"/>
  <c r="H1677" i="2" s="1"/>
  <c r="I1677" i="2" s="1"/>
  <c r="A1678" i="2"/>
  <c r="T1673" i="2"/>
  <c r="O1673" i="2"/>
  <c r="P1673" i="2" s="1"/>
  <c r="Q1673" i="2" s="1"/>
  <c r="R1673" i="2" s="1"/>
  <c r="S1673" i="2" s="1"/>
  <c r="U1673" i="2" s="1"/>
  <c r="V1673" i="2" s="1"/>
  <c r="Y1672" i="2"/>
  <c r="AJ1668" i="2"/>
  <c r="AK1668" i="2"/>
  <c r="BA1668" i="2"/>
  <c r="AL1669" i="2"/>
  <c r="G1748" i="1"/>
  <c r="H1747" i="1"/>
  <c r="I1747" i="1"/>
  <c r="K1747" i="1"/>
  <c r="J1747" i="1"/>
  <c r="AA1671" i="2" l="1"/>
  <c r="AL1670" i="2"/>
  <c r="AN1670" i="2" s="1"/>
  <c r="AL1668" i="2"/>
  <c r="K1677" i="2"/>
  <c r="J1677" i="2"/>
  <c r="AG1671" i="2"/>
  <c r="AB1671" i="2"/>
  <c r="AC1671" i="2" s="1"/>
  <c r="AD1671" i="2" s="1"/>
  <c r="AE1671" i="2" s="1"/>
  <c r="AF1671" i="2" s="1"/>
  <c r="AH1671" i="2" s="1"/>
  <c r="AI1671" i="2" s="1"/>
  <c r="AY1665" i="2"/>
  <c r="AU1665" i="2"/>
  <c r="AW1665" i="2" s="1"/>
  <c r="B1678" i="2"/>
  <c r="C1678" i="2" s="1"/>
  <c r="D1678" i="2" s="1"/>
  <c r="E1678" i="2" s="1"/>
  <c r="F1678" i="2" s="1"/>
  <c r="G1678" i="2" s="1"/>
  <c r="H1678" i="2" s="1"/>
  <c r="I1678" i="2" s="1"/>
  <c r="A1679" i="2"/>
  <c r="M1676" i="2"/>
  <c r="N1676" i="2"/>
  <c r="W1673" i="2"/>
  <c r="X1673" i="2"/>
  <c r="AY1666" i="2"/>
  <c r="AU1666" i="2"/>
  <c r="AW1666" i="2" s="1"/>
  <c r="T1675" i="2"/>
  <c r="O1675" i="2"/>
  <c r="P1675" i="2" s="1"/>
  <c r="Q1675" i="2" s="1"/>
  <c r="R1675" i="2" s="1"/>
  <c r="S1675" i="2" s="1"/>
  <c r="U1675" i="2" s="1"/>
  <c r="V1675" i="2" s="1"/>
  <c r="AZ1667" i="2"/>
  <c r="AM1667" i="2"/>
  <c r="AN1667" i="2"/>
  <c r="AZ1668" i="2"/>
  <c r="AM1668" i="2"/>
  <c r="AN1668" i="2"/>
  <c r="AM1669" i="2"/>
  <c r="AZ1669" i="2"/>
  <c r="AN1669" i="2"/>
  <c r="Z1672" i="2"/>
  <c r="AA1672" i="2"/>
  <c r="AZ1670" i="2"/>
  <c r="AM1670" i="2"/>
  <c r="X1674" i="2"/>
  <c r="W1674" i="2"/>
  <c r="Y1674" i="2" s="1"/>
  <c r="I1748" i="1"/>
  <c r="H1748" i="1"/>
  <c r="G1749" i="1"/>
  <c r="J1748" i="1"/>
  <c r="K1748" i="1"/>
  <c r="J1678" i="2" l="1"/>
  <c r="K1678" i="2"/>
  <c r="Z1674" i="2"/>
  <c r="AA1674" i="2"/>
  <c r="AG1672" i="2"/>
  <c r="AB1672" i="2"/>
  <c r="AC1672" i="2" s="1"/>
  <c r="AD1672" i="2" s="1"/>
  <c r="AE1672" i="2" s="1"/>
  <c r="AF1672" i="2" s="1"/>
  <c r="AH1672" i="2" s="1"/>
  <c r="AI1672" i="2" s="1"/>
  <c r="AT1667" i="2"/>
  <c r="AX1667" i="2" s="1"/>
  <c r="AO1667" i="2"/>
  <c r="AP1667" i="2" s="1"/>
  <c r="AQ1667" i="2" s="1"/>
  <c r="AR1667" i="2" s="1"/>
  <c r="AS1667" i="2" s="1"/>
  <c r="AT1669" i="2"/>
  <c r="AX1669" i="2" s="1"/>
  <c r="AO1669" i="2"/>
  <c r="AP1669" i="2" s="1"/>
  <c r="AQ1669" i="2" s="1"/>
  <c r="AR1669" i="2" s="1"/>
  <c r="AS1669" i="2" s="1"/>
  <c r="Y1673" i="2"/>
  <c r="L1677" i="2"/>
  <c r="X1675" i="2"/>
  <c r="W1675" i="2"/>
  <c r="AT1670" i="2"/>
  <c r="AX1670" i="2" s="1"/>
  <c r="AO1670" i="2"/>
  <c r="AP1670" i="2" s="1"/>
  <c r="AQ1670" i="2" s="1"/>
  <c r="AR1670" i="2" s="1"/>
  <c r="AS1670" i="2" s="1"/>
  <c r="AO1668" i="2"/>
  <c r="AP1668" i="2" s="1"/>
  <c r="AQ1668" i="2" s="1"/>
  <c r="AR1668" i="2" s="1"/>
  <c r="AS1668" i="2" s="1"/>
  <c r="AT1668" i="2"/>
  <c r="AX1668" i="2" s="1"/>
  <c r="O1676" i="2"/>
  <c r="P1676" i="2" s="1"/>
  <c r="Q1676" i="2" s="1"/>
  <c r="R1676" i="2" s="1"/>
  <c r="S1676" i="2" s="1"/>
  <c r="T1676" i="2"/>
  <c r="B1679" i="2"/>
  <c r="C1679" i="2" s="1"/>
  <c r="D1679" i="2" s="1"/>
  <c r="E1679" i="2" s="1"/>
  <c r="F1679" i="2" s="1"/>
  <c r="G1679" i="2" s="1"/>
  <c r="H1679" i="2" s="1"/>
  <c r="I1679" i="2" s="1"/>
  <c r="A1680" i="2"/>
  <c r="AK1671" i="2"/>
  <c r="BA1671" i="2"/>
  <c r="AJ1671" i="2"/>
  <c r="G1750" i="1"/>
  <c r="H1749" i="1"/>
  <c r="I1749" i="1"/>
  <c r="K1749" i="1"/>
  <c r="J1749" i="1"/>
  <c r="Y1675" i="2" l="1"/>
  <c r="L1678" i="2"/>
  <c r="J1679" i="2"/>
  <c r="K1679" i="2"/>
  <c r="AY1668" i="2"/>
  <c r="AU1668" i="2"/>
  <c r="AW1668" i="2" s="1"/>
  <c r="M1678" i="2"/>
  <c r="N1678" i="2"/>
  <c r="B1680" i="2"/>
  <c r="C1680" i="2" s="1"/>
  <c r="D1680" i="2" s="1"/>
  <c r="E1680" i="2" s="1"/>
  <c r="F1680" i="2" s="1"/>
  <c r="G1680" i="2" s="1"/>
  <c r="H1680" i="2" s="1"/>
  <c r="I1680" i="2" s="1"/>
  <c r="A1681" i="2"/>
  <c r="AY1669" i="2"/>
  <c r="AU1669" i="2"/>
  <c r="AW1669" i="2" s="1"/>
  <c r="BA1672" i="2"/>
  <c r="AK1672" i="2"/>
  <c r="AJ1672" i="2"/>
  <c r="Z1675" i="2"/>
  <c r="AA1675" i="2"/>
  <c r="Z1673" i="2"/>
  <c r="AA1673" i="2"/>
  <c r="AG1674" i="2"/>
  <c r="AB1674" i="2"/>
  <c r="AC1674" i="2" s="1"/>
  <c r="AD1674" i="2" s="1"/>
  <c r="AE1674" i="2" s="1"/>
  <c r="AF1674" i="2" s="1"/>
  <c r="AH1674" i="2" s="1"/>
  <c r="AI1674" i="2" s="1"/>
  <c r="U1676" i="2"/>
  <c r="V1676" i="2" s="1"/>
  <c r="AY1670" i="2"/>
  <c r="AU1670" i="2"/>
  <c r="AW1670" i="2" s="1"/>
  <c r="M1677" i="2"/>
  <c r="N1677" i="2"/>
  <c r="AY1667" i="2"/>
  <c r="AU1667" i="2"/>
  <c r="AW1667" i="2" s="1"/>
  <c r="AL1671" i="2"/>
  <c r="K1750" i="1"/>
  <c r="I1750" i="1"/>
  <c r="G1751" i="1"/>
  <c r="H1750" i="1"/>
  <c r="J1750" i="1"/>
  <c r="O1677" i="2" l="1"/>
  <c r="P1677" i="2" s="1"/>
  <c r="Q1677" i="2" s="1"/>
  <c r="R1677" i="2" s="1"/>
  <c r="S1677" i="2" s="1"/>
  <c r="T1677" i="2"/>
  <c r="AG1675" i="2"/>
  <c r="AB1675" i="2"/>
  <c r="AC1675" i="2" s="1"/>
  <c r="AD1675" i="2" s="1"/>
  <c r="AE1675" i="2" s="1"/>
  <c r="AF1675" i="2" s="1"/>
  <c r="AH1675" i="2" s="1"/>
  <c r="AI1675" i="2" s="1"/>
  <c r="A1682" i="2"/>
  <c r="B1681" i="2"/>
  <c r="C1681" i="2" s="1"/>
  <c r="D1681" i="2" s="1"/>
  <c r="E1681" i="2" s="1"/>
  <c r="F1681" i="2" s="1"/>
  <c r="G1681" i="2" s="1"/>
  <c r="H1681" i="2" s="1"/>
  <c r="I1681" i="2" s="1"/>
  <c r="O1678" i="2"/>
  <c r="P1678" i="2" s="1"/>
  <c r="Q1678" i="2" s="1"/>
  <c r="R1678" i="2" s="1"/>
  <c r="S1678" i="2" s="1"/>
  <c r="T1678" i="2"/>
  <c r="L1679" i="2"/>
  <c r="BA1674" i="2"/>
  <c r="AK1674" i="2"/>
  <c r="AJ1674" i="2"/>
  <c r="K1680" i="2"/>
  <c r="J1680" i="2"/>
  <c r="AM1671" i="2"/>
  <c r="AZ1671" i="2"/>
  <c r="AN1671" i="2"/>
  <c r="X1676" i="2"/>
  <c r="W1676" i="2"/>
  <c r="AG1673" i="2"/>
  <c r="AB1673" i="2"/>
  <c r="AC1673" i="2" s="1"/>
  <c r="AD1673" i="2" s="1"/>
  <c r="AE1673" i="2" s="1"/>
  <c r="AF1673" i="2" s="1"/>
  <c r="AH1673" i="2" s="1"/>
  <c r="AI1673" i="2" s="1"/>
  <c r="AL1672" i="2"/>
  <c r="G1752" i="1"/>
  <c r="J1751" i="1"/>
  <c r="K1751" i="1"/>
  <c r="H1751" i="1"/>
  <c r="I1751" i="1"/>
  <c r="AL1674" i="2" l="1"/>
  <c r="U1677" i="2"/>
  <c r="V1677" i="2" s="1"/>
  <c r="AJ1673" i="2"/>
  <c r="BA1673" i="2"/>
  <c r="AK1673" i="2"/>
  <c r="M1679" i="2"/>
  <c r="N1679" i="2"/>
  <c r="A1683" i="2"/>
  <c r="B1682" i="2"/>
  <c r="C1682" i="2" s="1"/>
  <c r="D1682" i="2" s="1"/>
  <c r="E1682" i="2" s="1"/>
  <c r="F1682" i="2" s="1"/>
  <c r="G1682" i="2" s="1"/>
  <c r="H1682" i="2" s="1"/>
  <c r="I1682" i="2" s="1"/>
  <c r="X1677" i="2"/>
  <c r="W1677" i="2"/>
  <c r="AM1672" i="2"/>
  <c r="AZ1672" i="2"/>
  <c r="AN1672" i="2"/>
  <c r="L1680" i="2"/>
  <c r="AO1671" i="2"/>
  <c r="AP1671" i="2" s="1"/>
  <c r="AQ1671" i="2" s="1"/>
  <c r="AR1671" i="2" s="1"/>
  <c r="AS1671" i="2" s="1"/>
  <c r="AT1671" i="2"/>
  <c r="AX1671" i="2" s="1"/>
  <c r="Y1676" i="2"/>
  <c r="U1678" i="2"/>
  <c r="V1678" i="2" s="1"/>
  <c r="AZ1674" i="2"/>
  <c r="AM1674" i="2"/>
  <c r="AN1674" i="2"/>
  <c r="K1681" i="2"/>
  <c r="J1681" i="2"/>
  <c r="AK1675" i="2"/>
  <c r="BA1675" i="2"/>
  <c r="AJ1675" i="2"/>
  <c r="H1752" i="1"/>
  <c r="I1752" i="1"/>
  <c r="J1752" i="1"/>
  <c r="K1752" i="1"/>
  <c r="G1753" i="1"/>
  <c r="Y1677" i="2" l="1"/>
  <c r="AL1675" i="2"/>
  <c r="AL1673" i="2"/>
  <c r="J1682" i="2"/>
  <c r="K1682" i="2"/>
  <c r="W1678" i="2"/>
  <c r="X1678" i="2"/>
  <c r="M1680" i="2"/>
  <c r="N1680" i="2"/>
  <c r="Z1677" i="2"/>
  <c r="AA1677" i="2"/>
  <c r="AZ1673" i="2"/>
  <c r="AM1673" i="2"/>
  <c r="AN1673" i="2"/>
  <c r="AY1671" i="2"/>
  <c r="AU1671" i="2"/>
  <c r="AW1671" i="2" s="1"/>
  <c r="AO1672" i="2"/>
  <c r="AP1672" i="2" s="1"/>
  <c r="AQ1672" i="2" s="1"/>
  <c r="AR1672" i="2" s="1"/>
  <c r="AS1672" i="2" s="1"/>
  <c r="AT1672" i="2"/>
  <c r="AX1672" i="2" s="1"/>
  <c r="B1683" i="2"/>
  <c r="C1683" i="2" s="1"/>
  <c r="D1683" i="2" s="1"/>
  <c r="E1683" i="2" s="1"/>
  <c r="F1683" i="2" s="1"/>
  <c r="G1683" i="2" s="1"/>
  <c r="H1683" i="2" s="1"/>
  <c r="I1683" i="2" s="1"/>
  <c r="A1684" i="2"/>
  <c r="L1681" i="2"/>
  <c r="AO1674" i="2"/>
  <c r="AP1674" i="2" s="1"/>
  <c r="AQ1674" i="2" s="1"/>
  <c r="AR1674" i="2" s="1"/>
  <c r="AS1674" i="2" s="1"/>
  <c r="AT1674" i="2"/>
  <c r="AX1674" i="2" s="1"/>
  <c r="AZ1675" i="2"/>
  <c r="AM1675" i="2"/>
  <c r="AN1675" i="2"/>
  <c r="Z1676" i="2"/>
  <c r="AA1676" i="2"/>
  <c r="O1679" i="2"/>
  <c r="P1679" i="2" s="1"/>
  <c r="Q1679" i="2" s="1"/>
  <c r="R1679" i="2" s="1"/>
  <c r="S1679" i="2" s="1"/>
  <c r="T1679" i="2"/>
  <c r="G1754" i="1"/>
  <c r="K1753" i="1"/>
  <c r="H1753" i="1"/>
  <c r="I1753" i="1"/>
  <c r="J1753" i="1"/>
  <c r="U1679" i="2" l="1"/>
  <c r="V1679" i="2" s="1"/>
  <c r="Y1678" i="2"/>
  <c r="L1682" i="2"/>
  <c r="J1683" i="2"/>
  <c r="K1683" i="2"/>
  <c r="W1679" i="2"/>
  <c r="X1679" i="2"/>
  <c r="AO1675" i="2"/>
  <c r="AP1675" i="2" s="1"/>
  <c r="AQ1675" i="2" s="1"/>
  <c r="AR1675" i="2" s="1"/>
  <c r="AS1675" i="2" s="1"/>
  <c r="AT1675" i="2"/>
  <c r="AX1675" i="2" s="1"/>
  <c r="M1681" i="2"/>
  <c r="N1681" i="2"/>
  <c r="O1680" i="2"/>
  <c r="P1680" i="2" s="1"/>
  <c r="Q1680" i="2" s="1"/>
  <c r="R1680" i="2" s="1"/>
  <c r="S1680" i="2" s="1"/>
  <c r="T1680" i="2"/>
  <c r="M1682" i="2"/>
  <c r="N1682" i="2"/>
  <c r="AY1672" i="2"/>
  <c r="AU1672" i="2"/>
  <c r="AW1672" i="2" s="1"/>
  <c r="AT1673" i="2"/>
  <c r="AX1673" i="2" s="1"/>
  <c r="AO1673" i="2"/>
  <c r="AP1673" i="2" s="1"/>
  <c r="AQ1673" i="2" s="1"/>
  <c r="AR1673" i="2" s="1"/>
  <c r="AS1673" i="2" s="1"/>
  <c r="AG1676" i="2"/>
  <c r="AB1676" i="2"/>
  <c r="AC1676" i="2" s="1"/>
  <c r="AD1676" i="2" s="1"/>
  <c r="AE1676" i="2" s="1"/>
  <c r="AF1676" i="2" s="1"/>
  <c r="AG1677" i="2"/>
  <c r="AB1677" i="2"/>
  <c r="AC1677" i="2" s="1"/>
  <c r="AD1677" i="2" s="1"/>
  <c r="AE1677" i="2" s="1"/>
  <c r="AF1677" i="2" s="1"/>
  <c r="AH1677" i="2" s="1"/>
  <c r="AI1677" i="2" s="1"/>
  <c r="Z1678" i="2"/>
  <c r="AA1678" i="2"/>
  <c r="AY1674" i="2"/>
  <c r="AU1674" i="2"/>
  <c r="AW1674" i="2" s="1"/>
  <c r="B1684" i="2"/>
  <c r="C1684" i="2" s="1"/>
  <c r="D1684" i="2" s="1"/>
  <c r="E1684" i="2" s="1"/>
  <c r="F1684" i="2" s="1"/>
  <c r="G1684" i="2" s="1"/>
  <c r="H1684" i="2" s="1"/>
  <c r="I1684" i="2" s="1"/>
  <c r="A1685" i="2"/>
  <c r="J1754" i="1"/>
  <c r="I1754" i="1"/>
  <c r="K1754" i="1"/>
  <c r="H1754" i="1"/>
  <c r="G1755" i="1"/>
  <c r="L1683" i="2" l="1"/>
  <c r="Y1679" i="2"/>
  <c r="U1680" i="2"/>
  <c r="V1680" i="2" s="1"/>
  <c r="X1680" i="2" s="1"/>
  <c r="J1684" i="2"/>
  <c r="K1684" i="2"/>
  <c r="AY1675" i="2"/>
  <c r="AU1675" i="2"/>
  <c r="AW1675" i="2" s="1"/>
  <c r="M1683" i="2"/>
  <c r="N1683" i="2"/>
  <c r="AH1676" i="2"/>
  <c r="AI1676" i="2" s="1"/>
  <c r="AG1678" i="2"/>
  <c r="AB1678" i="2"/>
  <c r="AC1678" i="2" s="1"/>
  <c r="AD1678" i="2" s="1"/>
  <c r="AE1678" i="2" s="1"/>
  <c r="AF1678" i="2" s="1"/>
  <c r="AH1678" i="2" s="1"/>
  <c r="AI1678" i="2" s="1"/>
  <c r="A1686" i="2"/>
  <c r="B1685" i="2"/>
  <c r="C1685" i="2" s="1"/>
  <c r="D1685" i="2" s="1"/>
  <c r="E1685" i="2" s="1"/>
  <c r="F1685" i="2" s="1"/>
  <c r="G1685" i="2" s="1"/>
  <c r="H1685" i="2" s="1"/>
  <c r="I1685" i="2" s="1"/>
  <c r="O1682" i="2"/>
  <c r="P1682" i="2" s="1"/>
  <c r="Q1682" i="2" s="1"/>
  <c r="R1682" i="2" s="1"/>
  <c r="S1682" i="2" s="1"/>
  <c r="T1682" i="2"/>
  <c r="O1681" i="2"/>
  <c r="P1681" i="2" s="1"/>
  <c r="Q1681" i="2" s="1"/>
  <c r="R1681" i="2" s="1"/>
  <c r="S1681" i="2" s="1"/>
  <c r="T1681" i="2"/>
  <c r="Z1679" i="2"/>
  <c r="AA1679" i="2"/>
  <c r="AK1677" i="2"/>
  <c r="AJ1677" i="2"/>
  <c r="BA1677" i="2"/>
  <c r="AY1673" i="2"/>
  <c r="AU1673" i="2"/>
  <c r="AW1673" i="2" s="1"/>
  <c r="G1756" i="1"/>
  <c r="H1755" i="1"/>
  <c r="K1755" i="1"/>
  <c r="J1755" i="1"/>
  <c r="I1755" i="1"/>
  <c r="W1680" i="2" l="1"/>
  <c r="Y1680" i="2" s="1"/>
  <c r="AL1677" i="2"/>
  <c r="L1684" i="2"/>
  <c r="J1685" i="2"/>
  <c r="K1685" i="2"/>
  <c r="AM1677" i="2"/>
  <c r="AZ1677" i="2"/>
  <c r="AN1677" i="2"/>
  <c r="AK1676" i="2"/>
  <c r="AJ1676" i="2"/>
  <c r="BA1676" i="2"/>
  <c r="M1684" i="2"/>
  <c r="N1684" i="2"/>
  <c r="AB1679" i="2"/>
  <c r="AC1679" i="2" s="1"/>
  <c r="AD1679" i="2" s="1"/>
  <c r="AE1679" i="2" s="1"/>
  <c r="AF1679" i="2" s="1"/>
  <c r="AG1679" i="2"/>
  <c r="U1682" i="2"/>
  <c r="V1682" i="2" s="1"/>
  <c r="AJ1678" i="2"/>
  <c r="BA1678" i="2"/>
  <c r="AK1678" i="2"/>
  <c r="O1683" i="2"/>
  <c r="P1683" i="2" s="1"/>
  <c r="Q1683" i="2" s="1"/>
  <c r="R1683" i="2" s="1"/>
  <c r="S1683" i="2" s="1"/>
  <c r="U1683" i="2" s="1"/>
  <c r="V1683" i="2" s="1"/>
  <c r="T1683" i="2"/>
  <c r="B1686" i="2"/>
  <c r="C1686" i="2" s="1"/>
  <c r="D1686" i="2" s="1"/>
  <c r="E1686" i="2" s="1"/>
  <c r="F1686" i="2" s="1"/>
  <c r="G1686" i="2" s="1"/>
  <c r="H1686" i="2" s="1"/>
  <c r="I1686" i="2" s="1"/>
  <c r="A1687" i="2"/>
  <c r="U1681" i="2"/>
  <c r="V1681" i="2" s="1"/>
  <c r="G1757" i="1"/>
  <c r="I1756" i="1"/>
  <c r="J1756" i="1"/>
  <c r="K1756" i="1"/>
  <c r="H1756" i="1"/>
  <c r="AL1676" i="2" l="1"/>
  <c r="Z1680" i="2"/>
  <c r="AA1680" i="2"/>
  <c r="AH1679" i="2"/>
  <c r="AI1679" i="2" s="1"/>
  <c r="BA1679" i="2" s="1"/>
  <c r="AL1678" i="2"/>
  <c r="AM1678" i="2" s="1"/>
  <c r="L1685" i="2"/>
  <c r="N1685" i="2" s="1"/>
  <c r="K1686" i="2"/>
  <c r="J1686" i="2"/>
  <c r="AB1680" i="2"/>
  <c r="AC1680" i="2" s="1"/>
  <c r="AD1680" i="2" s="1"/>
  <c r="AE1680" i="2" s="1"/>
  <c r="AF1680" i="2" s="1"/>
  <c r="AH1680" i="2" s="1"/>
  <c r="AI1680" i="2" s="1"/>
  <c r="AG1680" i="2"/>
  <c r="A1688" i="2"/>
  <c r="B1687" i="2"/>
  <c r="C1687" i="2" s="1"/>
  <c r="D1687" i="2" s="1"/>
  <c r="E1687" i="2" s="1"/>
  <c r="F1687" i="2" s="1"/>
  <c r="G1687" i="2" s="1"/>
  <c r="H1687" i="2" s="1"/>
  <c r="I1687" i="2" s="1"/>
  <c r="W1682" i="2"/>
  <c r="X1682" i="2"/>
  <c r="O1684" i="2"/>
  <c r="P1684" i="2" s="1"/>
  <c r="Q1684" i="2" s="1"/>
  <c r="R1684" i="2" s="1"/>
  <c r="S1684" i="2" s="1"/>
  <c r="T1684" i="2"/>
  <c r="X1683" i="2"/>
  <c r="W1683" i="2"/>
  <c r="AZ1676" i="2"/>
  <c r="AM1676" i="2"/>
  <c r="AN1676" i="2"/>
  <c r="AO1677" i="2"/>
  <c r="AP1677" i="2" s="1"/>
  <c r="AQ1677" i="2" s="1"/>
  <c r="AR1677" i="2" s="1"/>
  <c r="AS1677" i="2" s="1"/>
  <c r="AT1677" i="2"/>
  <c r="AX1677" i="2" s="1"/>
  <c r="X1681" i="2"/>
  <c r="W1681" i="2"/>
  <c r="I1757" i="1"/>
  <c r="J1757" i="1"/>
  <c r="K1757" i="1"/>
  <c r="G1758" i="1"/>
  <c r="H1757" i="1"/>
  <c r="L1686" i="2" l="1"/>
  <c r="AN1678" i="2"/>
  <c r="AO1678" i="2" s="1"/>
  <c r="AP1678" i="2" s="1"/>
  <c r="AQ1678" i="2" s="1"/>
  <c r="AR1678" i="2" s="1"/>
  <c r="AS1678" i="2" s="1"/>
  <c r="AZ1678" i="2"/>
  <c r="M1685" i="2"/>
  <c r="O1685" i="2" s="1"/>
  <c r="P1685" i="2" s="1"/>
  <c r="Q1685" i="2" s="1"/>
  <c r="R1685" i="2" s="1"/>
  <c r="S1685" i="2" s="1"/>
  <c r="AJ1679" i="2"/>
  <c r="AK1679" i="2"/>
  <c r="Y1682" i="2"/>
  <c r="AA1682" i="2" s="1"/>
  <c r="Y1681" i="2"/>
  <c r="Z1681" i="2" s="1"/>
  <c r="U1684" i="2"/>
  <c r="V1684" i="2" s="1"/>
  <c r="X1684" i="2" s="1"/>
  <c r="J1687" i="2"/>
  <c r="K1687" i="2"/>
  <c r="B1688" i="2"/>
  <c r="C1688" i="2" s="1"/>
  <c r="D1688" i="2" s="1"/>
  <c r="E1688" i="2" s="1"/>
  <c r="F1688" i="2" s="1"/>
  <c r="G1688" i="2" s="1"/>
  <c r="H1688" i="2" s="1"/>
  <c r="I1688" i="2" s="1"/>
  <c r="A1689" i="2"/>
  <c r="AO1676" i="2"/>
  <c r="AP1676" i="2" s="1"/>
  <c r="AQ1676" i="2" s="1"/>
  <c r="AR1676" i="2" s="1"/>
  <c r="AS1676" i="2" s="1"/>
  <c r="AT1676" i="2"/>
  <c r="AX1676" i="2" s="1"/>
  <c r="M1686" i="2"/>
  <c r="N1686" i="2"/>
  <c r="Y1683" i="2"/>
  <c r="BA1680" i="2"/>
  <c r="AJ1680" i="2"/>
  <c r="AK1680" i="2"/>
  <c r="AY1677" i="2"/>
  <c r="AU1677" i="2"/>
  <c r="AW1677" i="2" s="1"/>
  <c r="K1758" i="1"/>
  <c r="J1758" i="1"/>
  <c r="H1758" i="1"/>
  <c r="I1758" i="1"/>
  <c r="G1759" i="1"/>
  <c r="Z1682" i="2" l="1"/>
  <c r="AT1678" i="2"/>
  <c r="AX1678" i="2" s="1"/>
  <c r="T1685" i="2"/>
  <c r="AL1679" i="2"/>
  <c r="AN1679" i="2" s="1"/>
  <c r="W1684" i="2"/>
  <c r="Y1684" i="2" s="1"/>
  <c r="AA1681" i="2"/>
  <c r="AB1681" i="2" s="1"/>
  <c r="AC1681" i="2" s="1"/>
  <c r="AD1681" i="2" s="1"/>
  <c r="AE1681" i="2" s="1"/>
  <c r="AF1681" i="2" s="1"/>
  <c r="AH1681" i="2" s="1"/>
  <c r="AI1681" i="2" s="1"/>
  <c r="AL1680" i="2"/>
  <c r="AN1680" i="2" s="1"/>
  <c r="L1687" i="2"/>
  <c r="J1688" i="2"/>
  <c r="K1688" i="2"/>
  <c r="M1687" i="2"/>
  <c r="N1687" i="2"/>
  <c r="AY1678" i="2"/>
  <c r="AU1678" i="2"/>
  <c r="AW1678" i="2" s="1"/>
  <c r="AM1679" i="2"/>
  <c r="AZ1679" i="2"/>
  <c r="AY1676" i="2"/>
  <c r="AU1676" i="2"/>
  <c r="AW1676" i="2" s="1"/>
  <c r="Z1683" i="2"/>
  <c r="AA1683" i="2"/>
  <c r="B1689" i="2"/>
  <c r="C1689" i="2" s="1"/>
  <c r="D1689" i="2" s="1"/>
  <c r="E1689" i="2" s="1"/>
  <c r="F1689" i="2" s="1"/>
  <c r="G1689" i="2" s="1"/>
  <c r="H1689" i="2" s="1"/>
  <c r="I1689" i="2" s="1"/>
  <c r="A1690" i="2"/>
  <c r="AG1682" i="2"/>
  <c r="AB1682" i="2"/>
  <c r="AC1682" i="2" s="1"/>
  <c r="AD1682" i="2" s="1"/>
  <c r="AE1682" i="2" s="1"/>
  <c r="AF1682" i="2" s="1"/>
  <c r="AH1682" i="2" s="1"/>
  <c r="AI1682" i="2" s="1"/>
  <c r="AG1681" i="2"/>
  <c r="T1686" i="2"/>
  <c r="O1686" i="2"/>
  <c r="P1686" i="2" s="1"/>
  <c r="Q1686" i="2" s="1"/>
  <c r="R1686" i="2" s="1"/>
  <c r="S1686" i="2" s="1"/>
  <c r="U1686" i="2" s="1"/>
  <c r="V1686" i="2" s="1"/>
  <c r="U1685" i="2"/>
  <c r="V1685" i="2" s="1"/>
  <c r="K1759" i="1"/>
  <c r="J1759" i="1"/>
  <c r="G1760" i="1"/>
  <c r="H1759" i="1"/>
  <c r="I1759" i="1"/>
  <c r="Z1684" i="2" l="1"/>
  <c r="AA1684" i="2"/>
  <c r="AB1684" i="2" s="1"/>
  <c r="AC1684" i="2" s="1"/>
  <c r="AD1684" i="2" s="1"/>
  <c r="AE1684" i="2" s="1"/>
  <c r="AF1684" i="2" s="1"/>
  <c r="AM1680" i="2"/>
  <c r="AZ1680" i="2"/>
  <c r="AJ1682" i="2"/>
  <c r="AK1682" i="2"/>
  <c r="BA1682" i="2"/>
  <c r="AO1680" i="2"/>
  <c r="AP1680" i="2" s="1"/>
  <c r="AQ1680" i="2" s="1"/>
  <c r="AR1680" i="2" s="1"/>
  <c r="AS1680" i="2" s="1"/>
  <c r="AT1680" i="2"/>
  <c r="AX1680" i="2" s="1"/>
  <c r="L1688" i="2"/>
  <c r="J1689" i="2"/>
  <c r="K1689" i="2"/>
  <c r="X1686" i="2"/>
  <c r="W1686" i="2"/>
  <c r="X1685" i="2"/>
  <c r="W1685" i="2"/>
  <c r="B1690" i="2"/>
  <c r="C1690" i="2" s="1"/>
  <c r="D1690" i="2" s="1"/>
  <c r="E1690" i="2" s="1"/>
  <c r="F1690" i="2" s="1"/>
  <c r="G1690" i="2" s="1"/>
  <c r="H1690" i="2" s="1"/>
  <c r="I1690" i="2" s="1"/>
  <c r="A1691" i="2"/>
  <c r="AB1683" i="2"/>
  <c r="AC1683" i="2" s="1"/>
  <c r="AD1683" i="2" s="1"/>
  <c r="AE1683" i="2" s="1"/>
  <c r="AF1683" i="2" s="1"/>
  <c r="AG1683" i="2"/>
  <c r="AT1679" i="2"/>
  <c r="AX1679" i="2" s="1"/>
  <c r="AO1679" i="2"/>
  <c r="AP1679" i="2" s="1"/>
  <c r="AQ1679" i="2" s="1"/>
  <c r="AR1679" i="2" s="1"/>
  <c r="AS1679" i="2" s="1"/>
  <c r="O1687" i="2"/>
  <c r="P1687" i="2" s="1"/>
  <c r="Q1687" i="2" s="1"/>
  <c r="R1687" i="2" s="1"/>
  <c r="S1687" i="2" s="1"/>
  <c r="T1687" i="2"/>
  <c r="BA1681" i="2"/>
  <c r="AK1681" i="2"/>
  <c r="AJ1681" i="2"/>
  <c r="G1761" i="1"/>
  <c r="H1760" i="1"/>
  <c r="I1760" i="1"/>
  <c r="K1760" i="1"/>
  <c r="J1760" i="1"/>
  <c r="AG1684" i="2" l="1"/>
  <c r="AH1684" i="2" s="1"/>
  <c r="AI1684" i="2" s="1"/>
  <c r="AH1683" i="2"/>
  <c r="AI1683" i="2" s="1"/>
  <c r="AJ1683" i="2" s="1"/>
  <c r="Y1685" i="2"/>
  <c r="Z1685" i="2" s="1"/>
  <c r="U1687" i="2"/>
  <c r="V1687" i="2" s="1"/>
  <c r="X1687" i="2" s="1"/>
  <c r="AL1682" i="2"/>
  <c r="AM1682" i="2" s="1"/>
  <c r="J1690" i="2"/>
  <c r="K1690" i="2"/>
  <c r="AL1681" i="2"/>
  <c r="M1688" i="2"/>
  <c r="N1688" i="2"/>
  <c r="Y1686" i="2"/>
  <c r="AY1679" i="2"/>
  <c r="AU1679" i="2"/>
  <c r="AW1679" i="2" s="1"/>
  <c r="L1689" i="2"/>
  <c r="B1691" i="2"/>
  <c r="C1691" i="2" s="1"/>
  <c r="D1691" i="2" s="1"/>
  <c r="E1691" i="2" s="1"/>
  <c r="F1691" i="2" s="1"/>
  <c r="G1691" i="2" s="1"/>
  <c r="H1691" i="2" s="1"/>
  <c r="I1691" i="2" s="1"/>
  <c r="A1692" i="2"/>
  <c r="AY1680" i="2"/>
  <c r="AU1680" i="2"/>
  <c r="AW1680" i="2" s="1"/>
  <c r="J1761" i="1"/>
  <c r="G1762" i="1"/>
  <c r="H1761" i="1"/>
  <c r="I1761" i="1"/>
  <c r="K1761" i="1"/>
  <c r="AA1685" i="2" l="1"/>
  <c r="W1687" i="2"/>
  <c r="BA1683" i="2"/>
  <c r="AK1683" i="2"/>
  <c r="AL1683" i="2" s="1"/>
  <c r="BA1684" i="2"/>
  <c r="AJ1684" i="2"/>
  <c r="AK1684" i="2"/>
  <c r="AZ1682" i="2"/>
  <c r="AN1682" i="2"/>
  <c r="AT1682" i="2" s="1"/>
  <c r="AX1682" i="2" s="1"/>
  <c r="Y1687" i="2"/>
  <c r="Z1687" i="2" s="1"/>
  <c r="L1690" i="2"/>
  <c r="M1690" i="2" s="1"/>
  <c r="J1691" i="2"/>
  <c r="K1691" i="2"/>
  <c r="M1689" i="2"/>
  <c r="N1689" i="2"/>
  <c r="AZ1681" i="2"/>
  <c r="AM1681" i="2"/>
  <c r="AN1681" i="2"/>
  <c r="Z1686" i="2"/>
  <c r="AA1686" i="2"/>
  <c r="AB1685" i="2"/>
  <c r="AC1685" i="2" s="1"/>
  <c r="AD1685" i="2" s="1"/>
  <c r="AE1685" i="2" s="1"/>
  <c r="AF1685" i="2" s="1"/>
  <c r="AG1685" i="2"/>
  <c r="A1693" i="2"/>
  <c r="B1692" i="2"/>
  <c r="C1692" i="2" s="1"/>
  <c r="D1692" i="2" s="1"/>
  <c r="E1692" i="2" s="1"/>
  <c r="F1692" i="2" s="1"/>
  <c r="G1692" i="2" s="1"/>
  <c r="H1692" i="2" s="1"/>
  <c r="I1692" i="2" s="1"/>
  <c r="T1688" i="2"/>
  <c r="O1688" i="2"/>
  <c r="P1688" i="2" s="1"/>
  <c r="Q1688" i="2" s="1"/>
  <c r="R1688" i="2" s="1"/>
  <c r="S1688" i="2" s="1"/>
  <c r="U1688" i="2" s="1"/>
  <c r="V1688" i="2" s="1"/>
  <c r="AL1684" i="2"/>
  <c r="J1762" i="1"/>
  <c r="G1763" i="1"/>
  <c r="I1762" i="1"/>
  <c r="H1762" i="1"/>
  <c r="K1762" i="1"/>
  <c r="AA1687" i="2" l="1"/>
  <c r="N1690" i="2"/>
  <c r="T1690" i="2" s="1"/>
  <c r="AO1682" i="2"/>
  <c r="AP1682" i="2" s="1"/>
  <c r="AQ1682" i="2" s="1"/>
  <c r="AR1682" i="2" s="1"/>
  <c r="AS1682" i="2" s="1"/>
  <c r="L1691" i="2"/>
  <c r="N1691" i="2" s="1"/>
  <c r="AH1685" i="2"/>
  <c r="AI1685" i="2" s="1"/>
  <c r="BA1685" i="2" s="1"/>
  <c r="J1692" i="2"/>
  <c r="K1692" i="2"/>
  <c r="X1688" i="2"/>
  <c r="W1688" i="2"/>
  <c r="B1693" i="2"/>
  <c r="C1693" i="2" s="1"/>
  <c r="D1693" i="2" s="1"/>
  <c r="E1693" i="2" s="1"/>
  <c r="F1693" i="2" s="1"/>
  <c r="G1693" i="2" s="1"/>
  <c r="H1693" i="2" s="1"/>
  <c r="I1693" i="2" s="1"/>
  <c r="A1694" i="2"/>
  <c r="AZ1684" i="2"/>
  <c r="AM1684" i="2"/>
  <c r="AN1684" i="2"/>
  <c r="AM1683" i="2"/>
  <c r="AZ1683" i="2"/>
  <c r="AN1683" i="2"/>
  <c r="AG1686" i="2"/>
  <c r="AB1686" i="2"/>
  <c r="AC1686" i="2" s="1"/>
  <c r="AD1686" i="2" s="1"/>
  <c r="AE1686" i="2" s="1"/>
  <c r="AF1686" i="2" s="1"/>
  <c r="AO1681" i="2"/>
  <c r="AP1681" i="2" s="1"/>
  <c r="AQ1681" i="2" s="1"/>
  <c r="AR1681" i="2" s="1"/>
  <c r="AS1681" i="2" s="1"/>
  <c r="AT1681" i="2"/>
  <c r="AX1681" i="2" s="1"/>
  <c r="O1689" i="2"/>
  <c r="P1689" i="2" s="1"/>
  <c r="Q1689" i="2" s="1"/>
  <c r="R1689" i="2" s="1"/>
  <c r="S1689" i="2" s="1"/>
  <c r="T1689" i="2"/>
  <c r="AB1687" i="2"/>
  <c r="AC1687" i="2" s="1"/>
  <c r="AD1687" i="2" s="1"/>
  <c r="AE1687" i="2" s="1"/>
  <c r="AF1687" i="2" s="1"/>
  <c r="AG1687" i="2"/>
  <c r="AY1682" i="2"/>
  <c r="AU1682" i="2"/>
  <c r="AW1682" i="2" s="1"/>
  <c r="O1690" i="2"/>
  <c r="P1690" i="2" s="1"/>
  <c r="Q1690" i="2" s="1"/>
  <c r="R1690" i="2" s="1"/>
  <c r="S1690" i="2" s="1"/>
  <c r="I1763" i="1"/>
  <c r="K1763" i="1"/>
  <c r="G1764" i="1"/>
  <c r="J1763" i="1"/>
  <c r="H1763" i="1"/>
  <c r="U1689" i="2" l="1"/>
  <c r="V1689" i="2" s="1"/>
  <c r="AK1685" i="2"/>
  <c r="AH1687" i="2"/>
  <c r="AI1687" i="2" s="1"/>
  <c r="AK1687" i="2" s="1"/>
  <c r="M1691" i="2"/>
  <c r="AJ1685" i="2"/>
  <c r="Y1688" i="2"/>
  <c r="Z1688" i="2" s="1"/>
  <c r="U1690" i="2"/>
  <c r="V1690" i="2" s="1"/>
  <c r="W1690" i="2" s="1"/>
  <c r="AL1685" i="2"/>
  <c r="AH1686" i="2"/>
  <c r="AI1686" i="2" s="1"/>
  <c r="AJ1686" i="2" s="1"/>
  <c r="L1692" i="2"/>
  <c r="J1693" i="2"/>
  <c r="K1693" i="2"/>
  <c r="AY1681" i="2"/>
  <c r="AU1681" i="2"/>
  <c r="AW1681" i="2" s="1"/>
  <c r="M1692" i="2"/>
  <c r="N1692" i="2"/>
  <c r="W1689" i="2"/>
  <c r="X1689" i="2"/>
  <c r="AO1684" i="2"/>
  <c r="AP1684" i="2" s="1"/>
  <c r="AQ1684" i="2" s="1"/>
  <c r="AR1684" i="2" s="1"/>
  <c r="AS1684" i="2" s="1"/>
  <c r="AT1684" i="2"/>
  <c r="AX1684" i="2" s="1"/>
  <c r="T1691" i="2"/>
  <c r="O1691" i="2"/>
  <c r="P1691" i="2" s="1"/>
  <c r="Q1691" i="2" s="1"/>
  <c r="R1691" i="2" s="1"/>
  <c r="S1691" i="2" s="1"/>
  <c r="U1691" i="2" s="1"/>
  <c r="V1691" i="2" s="1"/>
  <c r="B1694" i="2"/>
  <c r="C1694" i="2" s="1"/>
  <c r="D1694" i="2" s="1"/>
  <c r="E1694" i="2" s="1"/>
  <c r="F1694" i="2" s="1"/>
  <c r="G1694" i="2" s="1"/>
  <c r="H1694" i="2" s="1"/>
  <c r="I1694" i="2" s="1"/>
  <c r="A1695" i="2"/>
  <c r="AZ1685" i="2"/>
  <c r="AM1685" i="2"/>
  <c r="AN1685" i="2"/>
  <c r="AK1686" i="2"/>
  <c r="AO1683" i="2"/>
  <c r="AP1683" i="2" s="1"/>
  <c r="AQ1683" i="2" s="1"/>
  <c r="AR1683" i="2" s="1"/>
  <c r="AS1683" i="2" s="1"/>
  <c r="AT1683" i="2"/>
  <c r="AX1683" i="2" s="1"/>
  <c r="H1764" i="1"/>
  <c r="I1764" i="1"/>
  <c r="G1765" i="1"/>
  <c r="J1764" i="1"/>
  <c r="K1764" i="1"/>
  <c r="BA1686" i="2" l="1"/>
  <c r="AJ1687" i="2"/>
  <c r="BA1687" i="2"/>
  <c r="AA1688" i="2"/>
  <c r="AG1688" i="2" s="1"/>
  <c r="X1690" i="2"/>
  <c r="AL1687" i="2"/>
  <c r="Y1689" i="2"/>
  <c r="Z1689" i="2" s="1"/>
  <c r="AL1686" i="2"/>
  <c r="AM1686" i="2" s="1"/>
  <c r="Y1690" i="2"/>
  <c r="AA1690" i="2" s="1"/>
  <c r="J1694" i="2"/>
  <c r="K1694" i="2"/>
  <c r="X1691" i="2"/>
  <c r="W1691" i="2"/>
  <c r="AZ1687" i="2"/>
  <c r="AM1687" i="2"/>
  <c r="AN1687" i="2"/>
  <c r="T1692" i="2"/>
  <c r="O1692" i="2"/>
  <c r="P1692" i="2" s="1"/>
  <c r="Q1692" i="2" s="1"/>
  <c r="R1692" i="2" s="1"/>
  <c r="S1692" i="2" s="1"/>
  <c r="L1693" i="2"/>
  <c r="AY1683" i="2"/>
  <c r="AU1683" i="2"/>
  <c r="AW1683" i="2" s="1"/>
  <c r="AO1685" i="2"/>
  <c r="AP1685" i="2" s="1"/>
  <c r="AQ1685" i="2" s="1"/>
  <c r="AR1685" i="2" s="1"/>
  <c r="AS1685" i="2" s="1"/>
  <c r="AT1685" i="2"/>
  <c r="AX1685" i="2" s="1"/>
  <c r="A1696" i="2"/>
  <c r="B1695" i="2"/>
  <c r="C1695" i="2" s="1"/>
  <c r="D1695" i="2" s="1"/>
  <c r="E1695" i="2" s="1"/>
  <c r="F1695" i="2" s="1"/>
  <c r="G1695" i="2" s="1"/>
  <c r="H1695" i="2" s="1"/>
  <c r="I1695" i="2" s="1"/>
  <c r="AY1684" i="2"/>
  <c r="AU1684" i="2"/>
  <c r="AW1684" i="2" s="1"/>
  <c r="J1765" i="1"/>
  <c r="H1765" i="1"/>
  <c r="K1765" i="1"/>
  <c r="I1765" i="1"/>
  <c r="G1766" i="1"/>
  <c r="AB1688" i="2" l="1"/>
  <c r="AC1688" i="2" s="1"/>
  <c r="AD1688" i="2" s="1"/>
  <c r="AE1688" i="2" s="1"/>
  <c r="AF1688" i="2" s="1"/>
  <c r="AH1688" i="2" s="1"/>
  <c r="AI1688" i="2" s="1"/>
  <c r="U1692" i="2"/>
  <c r="V1692" i="2" s="1"/>
  <c r="Z1690" i="2"/>
  <c r="AN1686" i="2"/>
  <c r="AZ1686" i="2"/>
  <c r="AA1689" i="2"/>
  <c r="AG1689" i="2" s="1"/>
  <c r="L1694" i="2"/>
  <c r="J1695" i="2"/>
  <c r="K1695" i="2"/>
  <c r="W1692" i="2"/>
  <c r="X1692" i="2"/>
  <c r="M1694" i="2"/>
  <c r="N1694" i="2"/>
  <c r="AY1685" i="2"/>
  <c r="AU1685" i="2"/>
  <c r="AW1685" i="2" s="1"/>
  <c r="M1693" i="2"/>
  <c r="N1693" i="2"/>
  <c r="AO1687" i="2"/>
  <c r="AP1687" i="2" s="1"/>
  <c r="AQ1687" i="2" s="1"/>
  <c r="AR1687" i="2" s="1"/>
  <c r="AS1687" i="2" s="1"/>
  <c r="AT1687" i="2"/>
  <c r="AX1687" i="2" s="1"/>
  <c r="AJ1688" i="2"/>
  <c r="AK1688" i="2"/>
  <c r="BA1688" i="2"/>
  <c r="AB1690" i="2"/>
  <c r="AC1690" i="2" s="1"/>
  <c r="AD1690" i="2" s="1"/>
  <c r="AE1690" i="2" s="1"/>
  <c r="AF1690" i="2" s="1"/>
  <c r="AG1690" i="2"/>
  <c r="AO1686" i="2"/>
  <c r="AP1686" i="2" s="1"/>
  <c r="AQ1686" i="2" s="1"/>
  <c r="AR1686" i="2" s="1"/>
  <c r="AS1686" i="2" s="1"/>
  <c r="AT1686" i="2"/>
  <c r="AX1686" i="2" s="1"/>
  <c r="B1696" i="2"/>
  <c r="C1696" i="2" s="1"/>
  <c r="D1696" i="2" s="1"/>
  <c r="E1696" i="2" s="1"/>
  <c r="F1696" i="2" s="1"/>
  <c r="G1696" i="2" s="1"/>
  <c r="H1696" i="2" s="1"/>
  <c r="I1696" i="2" s="1"/>
  <c r="A1697" i="2"/>
  <c r="Y1691" i="2"/>
  <c r="J1766" i="1"/>
  <c r="K1766" i="1"/>
  <c r="G1767" i="1"/>
  <c r="H1766" i="1"/>
  <c r="I1766" i="1"/>
  <c r="AB1689" i="2" l="1"/>
  <c r="AC1689" i="2" s="1"/>
  <c r="AD1689" i="2" s="1"/>
  <c r="AE1689" i="2" s="1"/>
  <c r="AF1689" i="2" s="1"/>
  <c r="AH1689" i="2" s="1"/>
  <c r="AI1689" i="2" s="1"/>
  <c r="AJ1689" i="2" s="1"/>
  <c r="AH1690" i="2"/>
  <c r="AI1690" i="2" s="1"/>
  <c r="AL1688" i="2"/>
  <c r="Y1692" i="2"/>
  <c r="K1696" i="2"/>
  <c r="J1696" i="2"/>
  <c r="AY1686" i="2"/>
  <c r="AU1686" i="2"/>
  <c r="AW1686" i="2" s="1"/>
  <c r="AM1688" i="2"/>
  <c r="AZ1688" i="2"/>
  <c r="AN1688" i="2"/>
  <c r="T1693" i="2"/>
  <c r="O1693" i="2"/>
  <c r="P1693" i="2" s="1"/>
  <c r="Q1693" i="2" s="1"/>
  <c r="R1693" i="2" s="1"/>
  <c r="S1693" i="2" s="1"/>
  <c r="U1693" i="2" s="1"/>
  <c r="V1693" i="2" s="1"/>
  <c r="O1694" i="2"/>
  <c r="P1694" i="2" s="1"/>
  <c r="Q1694" i="2" s="1"/>
  <c r="R1694" i="2" s="1"/>
  <c r="S1694" i="2" s="1"/>
  <c r="T1694" i="2"/>
  <c r="L1695" i="2"/>
  <c r="AK1689" i="2"/>
  <c r="Z1691" i="2"/>
  <c r="AA1691" i="2"/>
  <c r="B1697" i="2"/>
  <c r="C1697" i="2" s="1"/>
  <c r="D1697" i="2" s="1"/>
  <c r="E1697" i="2" s="1"/>
  <c r="F1697" i="2" s="1"/>
  <c r="G1697" i="2" s="1"/>
  <c r="H1697" i="2" s="1"/>
  <c r="I1697" i="2" s="1"/>
  <c r="A1698" i="2"/>
  <c r="AY1687" i="2"/>
  <c r="AU1687" i="2"/>
  <c r="AW1687" i="2" s="1"/>
  <c r="Z1692" i="2"/>
  <c r="AA1692" i="2"/>
  <c r="AJ1690" i="2"/>
  <c r="BA1690" i="2"/>
  <c r="AK1690" i="2"/>
  <c r="I1767" i="1"/>
  <c r="J1767" i="1"/>
  <c r="G1768" i="1"/>
  <c r="K1767" i="1"/>
  <c r="H1767" i="1"/>
  <c r="BA1689" i="2" l="1"/>
  <c r="U1694" i="2"/>
  <c r="V1694" i="2" s="1"/>
  <c r="K1697" i="2"/>
  <c r="J1697" i="2"/>
  <c r="AB1692" i="2"/>
  <c r="AC1692" i="2" s="1"/>
  <c r="AD1692" i="2" s="1"/>
  <c r="AE1692" i="2" s="1"/>
  <c r="AF1692" i="2" s="1"/>
  <c r="AG1692" i="2"/>
  <c r="X1693" i="2"/>
  <c r="W1693" i="2"/>
  <c r="AT1688" i="2"/>
  <c r="AX1688" i="2" s="1"/>
  <c r="AO1688" i="2"/>
  <c r="AP1688" i="2" s="1"/>
  <c r="AQ1688" i="2" s="1"/>
  <c r="AR1688" i="2" s="1"/>
  <c r="AS1688" i="2" s="1"/>
  <c r="W1694" i="2"/>
  <c r="X1694" i="2"/>
  <c r="L1696" i="2"/>
  <c r="A1699" i="2"/>
  <c r="B1698" i="2"/>
  <c r="C1698" i="2" s="1"/>
  <c r="D1698" i="2" s="1"/>
  <c r="E1698" i="2" s="1"/>
  <c r="F1698" i="2" s="1"/>
  <c r="G1698" i="2" s="1"/>
  <c r="H1698" i="2" s="1"/>
  <c r="I1698" i="2" s="1"/>
  <c r="AL1689" i="2"/>
  <c r="AL1690" i="2"/>
  <c r="AG1691" i="2"/>
  <c r="AB1691" i="2"/>
  <c r="AC1691" i="2" s="1"/>
  <c r="AD1691" i="2" s="1"/>
  <c r="AE1691" i="2" s="1"/>
  <c r="AF1691" i="2" s="1"/>
  <c r="M1695" i="2"/>
  <c r="N1695" i="2"/>
  <c r="G1769" i="1"/>
  <c r="H1768" i="1"/>
  <c r="J1768" i="1"/>
  <c r="K1768" i="1"/>
  <c r="I1768" i="1"/>
  <c r="L1697" i="2" l="1"/>
  <c r="AH1692" i="2"/>
  <c r="AI1692" i="2" s="1"/>
  <c r="AH1691" i="2"/>
  <c r="AI1691" i="2" s="1"/>
  <c r="Y1693" i="2"/>
  <c r="AA1693" i="2" s="1"/>
  <c r="AZ1690" i="2"/>
  <c r="AM1690" i="2"/>
  <c r="AN1690" i="2"/>
  <c r="O1695" i="2"/>
  <c r="P1695" i="2" s="1"/>
  <c r="Q1695" i="2" s="1"/>
  <c r="R1695" i="2" s="1"/>
  <c r="S1695" i="2" s="1"/>
  <c r="U1695" i="2" s="1"/>
  <c r="V1695" i="2" s="1"/>
  <c r="T1695" i="2"/>
  <c r="AZ1689" i="2"/>
  <c r="AM1689" i="2"/>
  <c r="AN1689" i="2"/>
  <c r="Y1694" i="2"/>
  <c r="J1698" i="2"/>
  <c r="K1698" i="2"/>
  <c r="Z1693" i="2"/>
  <c r="M1697" i="2"/>
  <c r="N1697" i="2"/>
  <c r="M1696" i="2"/>
  <c r="N1696" i="2"/>
  <c r="AK1692" i="2"/>
  <c r="AJ1692" i="2"/>
  <c r="BA1692" i="2"/>
  <c r="AJ1691" i="2"/>
  <c r="BA1691" i="2"/>
  <c r="AK1691" i="2"/>
  <c r="B1699" i="2"/>
  <c r="C1699" i="2" s="1"/>
  <c r="D1699" i="2" s="1"/>
  <c r="E1699" i="2" s="1"/>
  <c r="F1699" i="2" s="1"/>
  <c r="G1699" i="2" s="1"/>
  <c r="H1699" i="2" s="1"/>
  <c r="I1699" i="2" s="1"/>
  <c r="A1700" i="2"/>
  <c r="AY1688" i="2"/>
  <c r="AU1688" i="2"/>
  <c r="AW1688" i="2" s="1"/>
  <c r="K1769" i="1"/>
  <c r="H1769" i="1"/>
  <c r="G1770" i="1"/>
  <c r="I1769" i="1"/>
  <c r="J1769" i="1"/>
  <c r="L1698" i="2" l="1"/>
  <c r="J1699" i="2"/>
  <c r="K1699" i="2"/>
  <c r="Z1694" i="2"/>
  <c r="AA1694" i="2"/>
  <c r="AL1691" i="2"/>
  <c r="B1700" i="2"/>
  <c r="C1700" i="2" s="1"/>
  <c r="D1700" i="2" s="1"/>
  <c r="E1700" i="2" s="1"/>
  <c r="F1700" i="2" s="1"/>
  <c r="G1700" i="2" s="1"/>
  <c r="H1700" i="2" s="1"/>
  <c r="I1700" i="2" s="1"/>
  <c r="A1701" i="2"/>
  <c r="T1697" i="2"/>
  <c r="O1697" i="2"/>
  <c r="P1697" i="2" s="1"/>
  <c r="Q1697" i="2" s="1"/>
  <c r="R1697" i="2" s="1"/>
  <c r="S1697" i="2" s="1"/>
  <c r="M1698" i="2"/>
  <c r="N1698" i="2"/>
  <c r="AT1690" i="2"/>
  <c r="AX1690" i="2" s="1"/>
  <c r="AO1690" i="2"/>
  <c r="AP1690" i="2" s="1"/>
  <c r="AQ1690" i="2" s="1"/>
  <c r="AR1690" i="2" s="1"/>
  <c r="AS1690" i="2" s="1"/>
  <c r="AT1689" i="2"/>
  <c r="AX1689" i="2" s="1"/>
  <c r="AO1689" i="2"/>
  <c r="AP1689" i="2" s="1"/>
  <c r="AQ1689" i="2" s="1"/>
  <c r="AR1689" i="2" s="1"/>
  <c r="AS1689" i="2" s="1"/>
  <c r="AL1692" i="2"/>
  <c r="O1696" i="2"/>
  <c r="P1696" i="2" s="1"/>
  <c r="Q1696" i="2" s="1"/>
  <c r="R1696" i="2" s="1"/>
  <c r="S1696" i="2" s="1"/>
  <c r="T1696" i="2"/>
  <c r="AG1693" i="2"/>
  <c r="AB1693" i="2"/>
  <c r="AC1693" i="2" s="1"/>
  <c r="AD1693" i="2" s="1"/>
  <c r="AE1693" i="2" s="1"/>
  <c r="AF1693" i="2" s="1"/>
  <c r="W1695" i="2"/>
  <c r="X1695" i="2"/>
  <c r="I1770" i="1"/>
  <c r="K1770" i="1"/>
  <c r="H1770" i="1"/>
  <c r="J1770" i="1"/>
  <c r="G1771" i="1"/>
  <c r="U1697" i="2" l="1"/>
  <c r="V1697" i="2" s="1"/>
  <c r="U1696" i="2"/>
  <c r="V1696" i="2" s="1"/>
  <c r="L1699" i="2"/>
  <c r="Y1695" i="2"/>
  <c r="AA1695" i="2" s="1"/>
  <c r="K1700" i="2"/>
  <c r="J1700" i="2"/>
  <c r="W1696" i="2"/>
  <c r="X1696" i="2"/>
  <c r="T1698" i="2"/>
  <c r="O1698" i="2"/>
  <c r="P1698" i="2" s="1"/>
  <c r="Q1698" i="2" s="1"/>
  <c r="R1698" i="2" s="1"/>
  <c r="S1698" i="2" s="1"/>
  <c r="U1698" i="2" s="1"/>
  <c r="V1698" i="2" s="1"/>
  <c r="AZ1691" i="2"/>
  <c r="AM1691" i="2"/>
  <c r="AN1691" i="2"/>
  <c r="M1699" i="2"/>
  <c r="N1699" i="2"/>
  <c r="AY1689" i="2"/>
  <c r="AU1689" i="2"/>
  <c r="AW1689" i="2" s="1"/>
  <c r="AZ1692" i="2"/>
  <c r="AM1692" i="2"/>
  <c r="AN1692" i="2"/>
  <c r="AB1694" i="2"/>
  <c r="AC1694" i="2" s="1"/>
  <c r="AD1694" i="2" s="1"/>
  <c r="AE1694" i="2" s="1"/>
  <c r="AF1694" i="2" s="1"/>
  <c r="AH1694" i="2" s="1"/>
  <c r="AI1694" i="2" s="1"/>
  <c r="AG1694" i="2"/>
  <c r="AH1693" i="2"/>
  <c r="AI1693" i="2" s="1"/>
  <c r="AY1690" i="2"/>
  <c r="AU1690" i="2"/>
  <c r="AW1690" i="2" s="1"/>
  <c r="X1697" i="2"/>
  <c r="W1697" i="2"/>
  <c r="A1702" i="2"/>
  <c r="B1701" i="2"/>
  <c r="C1701" i="2" s="1"/>
  <c r="D1701" i="2" s="1"/>
  <c r="E1701" i="2" s="1"/>
  <c r="F1701" i="2" s="1"/>
  <c r="G1701" i="2" s="1"/>
  <c r="H1701" i="2" s="1"/>
  <c r="I1701" i="2" s="1"/>
  <c r="G1772" i="1"/>
  <c r="J1771" i="1"/>
  <c r="I1771" i="1"/>
  <c r="K1771" i="1"/>
  <c r="H1771" i="1"/>
  <c r="Y1697" i="2" l="1"/>
  <c r="Z1695" i="2"/>
  <c r="Y1696" i="2"/>
  <c r="J1701" i="2"/>
  <c r="K1701" i="2"/>
  <c r="Z1697" i="2"/>
  <c r="AA1697" i="2"/>
  <c r="AJ1693" i="2"/>
  <c r="AK1693" i="2"/>
  <c r="BA1693" i="2"/>
  <c r="AO1692" i="2"/>
  <c r="AP1692" i="2" s="1"/>
  <c r="AQ1692" i="2" s="1"/>
  <c r="AR1692" i="2" s="1"/>
  <c r="AS1692" i="2" s="1"/>
  <c r="AT1692" i="2"/>
  <c r="AX1692" i="2" s="1"/>
  <c r="B1702" i="2"/>
  <c r="C1702" i="2" s="1"/>
  <c r="D1702" i="2" s="1"/>
  <c r="E1702" i="2" s="1"/>
  <c r="F1702" i="2" s="1"/>
  <c r="G1702" i="2" s="1"/>
  <c r="H1702" i="2" s="1"/>
  <c r="I1702" i="2" s="1"/>
  <c r="A1703" i="2"/>
  <c r="AB1695" i="2"/>
  <c r="AC1695" i="2" s="1"/>
  <c r="AD1695" i="2" s="1"/>
  <c r="AE1695" i="2" s="1"/>
  <c r="AF1695" i="2" s="1"/>
  <c r="AG1695" i="2"/>
  <c r="O1699" i="2"/>
  <c r="P1699" i="2" s="1"/>
  <c r="Q1699" i="2" s="1"/>
  <c r="R1699" i="2" s="1"/>
  <c r="S1699" i="2" s="1"/>
  <c r="T1699" i="2"/>
  <c r="X1698" i="2"/>
  <c r="W1698" i="2"/>
  <c r="Y1698" i="2" s="1"/>
  <c r="L1700" i="2"/>
  <c r="BA1694" i="2"/>
  <c r="AK1694" i="2"/>
  <c r="AJ1694" i="2"/>
  <c r="Z1696" i="2"/>
  <c r="AA1696" i="2"/>
  <c r="AO1691" i="2"/>
  <c r="AP1691" i="2" s="1"/>
  <c r="AQ1691" i="2" s="1"/>
  <c r="AR1691" i="2" s="1"/>
  <c r="AS1691" i="2" s="1"/>
  <c r="AT1691" i="2"/>
  <c r="AX1691" i="2" s="1"/>
  <c r="I1772" i="1"/>
  <c r="J1772" i="1"/>
  <c r="H1772" i="1"/>
  <c r="K1772" i="1"/>
  <c r="G1773" i="1"/>
  <c r="AL1694" i="2" l="1"/>
  <c r="L1701" i="2"/>
  <c r="AL1693" i="2"/>
  <c r="AZ1693" i="2" s="1"/>
  <c r="U1699" i="2"/>
  <c r="V1699" i="2" s="1"/>
  <c r="W1699" i="2" s="1"/>
  <c r="K1702" i="2"/>
  <c r="J1702" i="2"/>
  <c r="AM1693" i="2"/>
  <c r="M1701" i="2"/>
  <c r="N1701" i="2"/>
  <c r="AB1696" i="2"/>
  <c r="AC1696" i="2" s="1"/>
  <c r="AD1696" i="2" s="1"/>
  <c r="AE1696" i="2" s="1"/>
  <c r="AF1696" i="2" s="1"/>
  <c r="AH1696" i="2" s="1"/>
  <c r="AI1696" i="2" s="1"/>
  <c r="AG1696" i="2"/>
  <c r="M1700" i="2"/>
  <c r="N1700" i="2"/>
  <c r="AY1691" i="2"/>
  <c r="AU1691" i="2"/>
  <c r="AW1691" i="2" s="1"/>
  <c r="B1703" i="2"/>
  <c r="C1703" i="2" s="1"/>
  <c r="D1703" i="2" s="1"/>
  <c r="E1703" i="2" s="1"/>
  <c r="F1703" i="2" s="1"/>
  <c r="G1703" i="2" s="1"/>
  <c r="H1703" i="2" s="1"/>
  <c r="I1703" i="2" s="1"/>
  <c r="A1704" i="2"/>
  <c r="AB1697" i="2"/>
  <c r="AC1697" i="2" s="1"/>
  <c r="AD1697" i="2" s="1"/>
  <c r="AE1697" i="2" s="1"/>
  <c r="AF1697" i="2" s="1"/>
  <c r="AG1697" i="2"/>
  <c r="AH1695" i="2"/>
  <c r="AI1695" i="2" s="1"/>
  <c r="AZ1694" i="2"/>
  <c r="AM1694" i="2"/>
  <c r="AN1694" i="2"/>
  <c r="Z1698" i="2"/>
  <c r="AA1698" i="2"/>
  <c r="AY1692" i="2"/>
  <c r="AU1692" i="2"/>
  <c r="AW1692" i="2" s="1"/>
  <c r="J1773" i="1"/>
  <c r="G1774" i="1"/>
  <c r="K1773" i="1"/>
  <c r="H1773" i="1"/>
  <c r="I1773" i="1"/>
  <c r="AN1693" i="2" l="1"/>
  <c r="X1699" i="2"/>
  <c r="Y1699" i="2" s="1"/>
  <c r="AT1694" i="2"/>
  <c r="AX1694" i="2" s="1"/>
  <c r="AO1694" i="2"/>
  <c r="AP1694" i="2" s="1"/>
  <c r="AQ1694" i="2" s="1"/>
  <c r="AR1694" i="2" s="1"/>
  <c r="AS1694" i="2" s="1"/>
  <c r="B1704" i="2"/>
  <c r="C1704" i="2" s="1"/>
  <c r="D1704" i="2" s="1"/>
  <c r="E1704" i="2" s="1"/>
  <c r="F1704" i="2" s="1"/>
  <c r="G1704" i="2" s="1"/>
  <c r="H1704" i="2" s="1"/>
  <c r="I1704" i="2" s="1"/>
  <c r="A1705" i="2"/>
  <c r="AO1693" i="2"/>
  <c r="AP1693" i="2" s="1"/>
  <c r="AQ1693" i="2" s="1"/>
  <c r="AR1693" i="2" s="1"/>
  <c r="AS1693" i="2" s="1"/>
  <c r="AT1693" i="2"/>
  <c r="AX1693" i="2" s="1"/>
  <c r="AH1697" i="2"/>
  <c r="AI1697" i="2" s="1"/>
  <c r="J1703" i="2"/>
  <c r="K1703" i="2"/>
  <c r="AK1696" i="2"/>
  <c r="BA1696" i="2"/>
  <c r="AJ1696" i="2"/>
  <c r="L1702" i="2"/>
  <c r="AG1698" i="2"/>
  <c r="AB1698" i="2"/>
  <c r="AC1698" i="2" s="1"/>
  <c r="AD1698" i="2" s="1"/>
  <c r="AE1698" i="2" s="1"/>
  <c r="AF1698" i="2" s="1"/>
  <c r="BA1695" i="2"/>
  <c r="AJ1695" i="2"/>
  <c r="AK1695" i="2"/>
  <c r="O1700" i="2"/>
  <c r="P1700" i="2" s="1"/>
  <c r="Q1700" i="2" s="1"/>
  <c r="R1700" i="2" s="1"/>
  <c r="S1700" i="2" s="1"/>
  <c r="U1700" i="2" s="1"/>
  <c r="V1700" i="2" s="1"/>
  <c r="T1700" i="2"/>
  <c r="O1701" i="2"/>
  <c r="P1701" i="2" s="1"/>
  <c r="Q1701" i="2" s="1"/>
  <c r="R1701" i="2" s="1"/>
  <c r="S1701" i="2" s="1"/>
  <c r="T1701" i="2"/>
  <c r="G1775" i="1"/>
  <c r="H1774" i="1"/>
  <c r="K1774" i="1"/>
  <c r="I1774" i="1"/>
  <c r="J1774" i="1"/>
  <c r="AL1696" i="2" l="1"/>
  <c r="Z1699" i="2"/>
  <c r="AA1699" i="2"/>
  <c r="AH1698" i="2"/>
  <c r="AI1698" i="2" s="1"/>
  <c r="L1703" i="2"/>
  <c r="M1703" i="2" s="1"/>
  <c r="U1701" i="2"/>
  <c r="V1701" i="2" s="1"/>
  <c r="X1701" i="2" s="1"/>
  <c r="AL1695" i="2"/>
  <c r="AN1695" i="2" s="1"/>
  <c r="K1704" i="2"/>
  <c r="J1704" i="2"/>
  <c r="X1700" i="2"/>
  <c r="W1700" i="2"/>
  <c r="AJ1698" i="2"/>
  <c r="BA1698" i="2"/>
  <c r="AK1698" i="2"/>
  <c r="AK1697" i="2"/>
  <c r="BA1697" i="2"/>
  <c r="AJ1697" i="2"/>
  <c r="AY1694" i="2"/>
  <c r="AU1694" i="2"/>
  <c r="AW1694" i="2" s="1"/>
  <c r="AZ1696" i="2"/>
  <c r="AM1696" i="2"/>
  <c r="AN1696" i="2"/>
  <c r="M1702" i="2"/>
  <c r="N1702" i="2"/>
  <c r="AY1693" i="2"/>
  <c r="AU1693" i="2"/>
  <c r="AW1693" i="2" s="1"/>
  <c r="A1706" i="2"/>
  <c r="B1705" i="2"/>
  <c r="C1705" i="2" s="1"/>
  <c r="D1705" i="2" s="1"/>
  <c r="E1705" i="2" s="1"/>
  <c r="F1705" i="2" s="1"/>
  <c r="G1705" i="2" s="1"/>
  <c r="H1705" i="2" s="1"/>
  <c r="I1705" i="2" s="1"/>
  <c r="G1776" i="1"/>
  <c r="I1775" i="1"/>
  <c r="K1775" i="1"/>
  <c r="H1775" i="1"/>
  <c r="J1775" i="1"/>
  <c r="AG1699" i="2" l="1"/>
  <c r="AB1699" i="2"/>
  <c r="AC1699" i="2" s="1"/>
  <c r="AD1699" i="2" s="1"/>
  <c r="AE1699" i="2" s="1"/>
  <c r="AF1699" i="2" s="1"/>
  <c r="AH1699" i="2" s="1"/>
  <c r="AI1699" i="2" s="1"/>
  <c r="N1703" i="2"/>
  <c r="AM1695" i="2"/>
  <c r="AO1695" i="2" s="1"/>
  <c r="AP1695" i="2" s="1"/>
  <c r="AQ1695" i="2" s="1"/>
  <c r="AR1695" i="2" s="1"/>
  <c r="AS1695" i="2" s="1"/>
  <c r="Y1700" i="2"/>
  <c r="AZ1695" i="2"/>
  <c r="AL1697" i="2"/>
  <c r="AZ1697" i="2" s="1"/>
  <c r="L1704" i="2"/>
  <c r="M1704" i="2" s="1"/>
  <c r="W1701" i="2"/>
  <c r="Y1701" i="2" s="1"/>
  <c r="Z1701" i="2" s="1"/>
  <c r="AL1698" i="2"/>
  <c r="AN1698" i="2" s="1"/>
  <c r="J1705" i="2"/>
  <c r="K1705" i="2"/>
  <c r="O1702" i="2"/>
  <c r="P1702" i="2" s="1"/>
  <c r="Q1702" i="2" s="1"/>
  <c r="R1702" i="2" s="1"/>
  <c r="S1702" i="2" s="1"/>
  <c r="T1702" i="2"/>
  <c r="AM1698" i="2"/>
  <c r="AZ1698" i="2"/>
  <c r="B1706" i="2"/>
  <c r="C1706" i="2" s="1"/>
  <c r="D1706" i="2" s="1"/>
  <c r="E1706" i="2" s="1"/>
  <c r="F1706" i="2" s="1"/>
  <c r="G1706" i="2" s="1"/>
  <c r="H1706" i="2" s="1"/>
  <c r="I1706" i="2" s="1"/>
  <c r="A1707" i="2"/>
  <c r="AO1696" i="2"/>
  <c r="AP1696" i="2" s="1"/>
  <c r="AQ1696" i="2" s="1"/>
  <c r="AR1696" i="2" s="1"/>
  <c r="AS1696" i="2" s="1"/>
  <c r="AT1696" i="2"/>
  <c r="AX1696" i="2" s="1"/>
  <c r="O1703" i="2"/>
  <c r="P1703" i="2" s="1"/>
  <c r="Q1703" i="2" s="1"/>
  <c r="R1703" i="2" s="1"/>
  <c r="S1703" i="2" s="1"/>
  <c r="U1703" i="2" s="1"/>
  <c r="V1703" i="2" s="1"/>
  <c r="T1703" i="2"/>
  <c r="Z1700" i="2"/>
  <c r="AA1700" i="2"/>
  <c r="G1777" i="1"/>
  <c r="J1776" i="1"/>
  <c r="I1776" i="1"/>
  <c r="H1776" i="1"/>
  <c r="K1776" i="1"/>
  <c r="BA1699" i="2" l="1"/>
  <c r="AJ1699" i="2"/>
  <c r="AK1699" i="2"/>
  <c r="AT1695" i="2"/>
  <c r="AX1695" i="2" s="1"/>
  <c r="N1704" i="2"/>
  <c r="O1704" i="2" s="1"/>
  <c r="P1704" i="2" s="1"/>
  <c r="Q1704" i="2" s="1"/>
  <c r="R1704" i="2" s="1"/>
  <c r="S1704" i="2" s="1"/>
  <c r="AN1697" i="2"/>
  <c r="AM1697" i="2"/>
  <c r="AA1701" i="2"/>
  <c r="AG1701" i="2" s="1"/>
  <c r="U1702" i="2"/>
  <c r="V1702" i="2" s="1"/>
  <c r="W1702" i="2" s="1"/>
  <c r="AL1699" i="2"/>
  <c r="L1705" i="2"/>
  <c r="N1705" i="2" s="1"/>
  <c r="J1706" i="2"/>
  <c r="K1706" i="2"/>
  <c r="AZ1699" i="2"/>
  <c r="AM1699" i="2"/>
  <c r="AN1699" i="2"/>
  <c r="AB1700" i="2"/>
  <c r="AC1700" i="2" s="1"/>
  <c r="AD1700" i="2" s="1"/>
  <c r="AE1700" i="2" s="1"/>
  <c r="AF1700" i="2" s="1"/>
  <c r="AG1700" i="2"/>
  <c r="W1703" i="2"/>
  <c r="X1703" i="2"/>
  <c r="AY1696" i="2"/>
  <c r="AU1696" i="2"/>
  <c r="AW1696" i="2" s="1"/>
  <c r="B1707" i="2"/>
  <c r="C1707" i="2" s="1"/>
  <c r="D1707" i="2" s="1"/>
  <c r="E1707" i="2" s="1"/>
  <c r="F1707" i="2" s="1"/>
  <c r="G1707" i="2" s="1"/>
  <c r="H1707" i="2" s="1"/>
  <c r="I1707" i="2" s="1"/>
  <c r="A1708" i="2"/>
  <c r="AT1698" i="2"/>
  <c r="AX1698" i="2" s="1"/>
  <c r="AO1698" i="2"/>
  <c r="AP1698" i="2" s="1"/>
  <c r="AQ1698" i="2" s="1"/>
  <c r="AR1698" i="2" s="1"/>
  <c r="AS1698" i="2" s="1"/>
  <c r="AY1695" i="2"/>
  <c r="AU1695" i="2"/>
  <c r="AW1695" i="2" s="1"/>
  <c r="T1704" i="2"/>
  <c r="J1777" i="1"/>
  <c r="H1777" i="1"/>
  <c r="I1777" i="1"/>
  <c r="K1777" i="1"/>
  <c r="G1778" i="1"/>
  <c r="X1702" i="2" l="1"/>
  <c r="AO1697" i="2"/>
  <c r="AP1697" i="2" s="1"/>
  <c r="AQ1697" i="2" s="1"/>
  <c r="AR1697" i="2" s="1"/>
  <c r="AS1697" i="2" s="1"/>
  <c r="U1704" i="2"/>
  <c r="V1704" i="2" s="1"/>
  <c r="X1704" i="2" s="1"/>
  <c r="AT1697" i="2"/>
  <c r="AX1697" i="2" s="1"/>
  <c r="AH1700" i="2"/>
  <c r="AI1700" i="2" s="1"/>
  <c r="AJ1700" i="2" s="1"/>
  <c r="AB1701" i="2"/>
  <c r="AC1701" i="2" s="1"/>
  <c r="AD1701" i="2" s="1"/>
  <c r="AE1701" i="2" s="1"/>
  <c r="AF1701" i="2" s="1"/>
  <c r="AH1701" i="2" s="1"/>
  <c r="AI1701" i="2" s="1"/>
  <c r="Y1703" i="2"/>
  <c r="M1705" i="2"/>
  <c r="T1705" i="2" s="1"/>
  <c r="L1706" i="2"/>
  <c r="M1706" i="2" s="1"/>
  <c r="J1707" i="2"/>
  <c r="K1707" i="2"/>
  <c r="AY1697" i="2"/>
  <c r="AU1697" i="2"/>
  <c r="AW1697" i="2" s="1"/>
  <c r="Y1702" i="2"/>
  <c r="Z1703" i="2"/>
  <c r="AA1703" i="2"/>
  <c r="B1708" i="2"/>
  <c r="C1708" i="2" s="1"/>
  <c r="D1708" i="2" s="1"/>
  <c r="E1708" i="2" s="1"/>
  <c r="F1708" i="2" s="1"/>
  <c r="G1708" i="2" s="1"/>
  <c r="H1708" i="2" s="1"/>
  <c r="I1708" i="2" s="1"/>
  <c r="A1709" i="2"/>
  <c r="AY1698" i="2"/>
  <c r="AU1698" i="2"/>
  <c r="AW1698" i="2" s="1"/>
  <c r="AO1699" i="2"/>
  <c r="AP1699" i="2" s="1"/>
  <c r="AQ1699" i="2" s="1"/>
  <c r="AR1699" i="2" s="1"/>
  <c r="AS1699" i="2" s="1"/>
  <c r="AT1699" i="2"/>
  <c r="AX1699" i="2" s="1"/>
  <c r="G1779" i="1"/>
  <c r="K1778" i="1"/>
  <c r="I1778" i="1"/>
  <c r="H1778" i="1"/>
  <c r="J1778" i="1"/>
  <c r="W1704" i="2" l="1"/>
  <c r="O1705" i="2"/>
  <c r="P1705" i="2" s="1"/>
  <c r="Q1705" i="2" s="1"/>
  <c r="R1705" i="2" s="1"/>
  <c r="S1705" i="2" s="1"/>
  <c r="U1705" i="2" s="1"/>
  <c r="V1705" i="2" s="1"/>
  <c r="BA1700" i="2"/>
  <c r="AK1700" i="2"/>
  <c r="AJ1701" i="2"/>
  <c r="BA1701" i="2"/>
  <c r="AK1701" i="2"/>
  <c r="N1706" i="2"/>
  <c r="Y1704" i="2"/>
  <c r="Z1704" i="2" s="1"/>
  <c r="K1708" i="2"/>
  <c r="J1708" i="2"/>
  <c r="A1710" i="2"/>
  <c r="B1709" i="2"/>
  <c r="C1709" i="2" s="1"/>
  <c r="D1709" i="2" s="1"/>
  <c r="E1709" i="2" s="1"/>
  <c r="F1709" i="2" s="1"/>
  <c r="G1709" i="2" s="1"/>
  <c r="H1709" i="2" s="1"/>
  <c r="I1709" i="2" s="1"/>
  <c r="O1706" i="2"/>
  <c r="P1706" i="2" s="1"/>
  <c r="Q1706" i="2" s="1"/>
  <c r="R1706" i="2" s="1"/>
  <c r="S1706" i="2" s="1"/>
  <c r="T1706" i="2"/>
  <c r="L1707" i="2"/>
  <c r="AY1699" i="2"/>
  <c r="AU1699" i="2"/>
  <c r="AW1699" i="2" s="1"/>
  <c r="Z1702" i="2"/>
  <c r="AA1702" i="2"/>
  <c r="AG1703" i="2"/>
  <c r="AB1703" i="2"/>
  <c r="AC1703" i="2" s="1"/>
  <c r="AD1703" i="2" s="1"/>
  <c r="AE1703" i="2" s="1"/>
  <c r="AF1703" i="2" s="1"/>
  <c r="AH1703" i="2" s="1"/>
  <c r="AI1703" i="2" s="1"/>
  <c r="AL1700" i="2"/>
  <c r="G1780" i="1"/>
  <c r="J1779" i="1"/>
  <c r="K1779" i="1"/>
  <c r="H1779" i="1"/>
  <c r="I1779" i="1"/>
  <c r="AL1701" i="2" l="1"/>
  <c r="X1705" i="2"/>
  <c r="W1705" i="2"/>
  <c r="AA1704" i="2"/>
  <c r="AM1701" i="2"/>
  <c r="AZ1701" i="2"/>
  <c r="AN1701" i="2"/>
  <c r="U1706" i="2"/>
  <c r="V1706" i="2" s="1"/>
  <c r="J1709" i="2"/>
  <c r="K1709" i="2"/>
  <c r="Y1705" i="2"/>
  <c r="AB1702" i="2"/>
  <c r="AC1702" i="2" s="1"/>
  <c r="AD1702" i="2" s="1"/>
  <c r="AE1702" i="2" s="1"/>
  <c r="AF1702" i="2" s="1"/>
  <c r="AG1702" i="2"/>
  <c r="AO1701" i="2"/>
  <c r="AP1701" i="2" s="1"/>
  <c r="AQ1701" i="2" s="1"/>
  <c r="AR1701" i="2" s="1"/>
  <c r="AS1701" i="2" s="1"/>
  <c r="AT1701" i="2"/>
  <c r="AX1701" i="2" s="1"/>
  <c r="M1707" i="2"/>
  <c r="N1707" i="2"/>
  <c r="L1708" i="2"/>
  <c r="AJ1703" i="2"/>
  <c r="AK1703" i="2"/>
  <c r="BA1703" i="2"/>
  <c r="AG1704" i="2"/>
  <c r="AB1704" i="2"/>
  <c r="AC1704" i="2" s="1"/>
  <c r="AD1704" i="2" s="1"/>
  <c r="AE1704" i="2" s="1"/>
  <c r="AF1704" i="2" s="1"/>
  <c r="B1710" i="2"/>
  <c r="C1710" i="2" s="1"/>
  <c r="D1710" i="2" s="1"/>
  <c r="E1710" i="2" s="1"/>
  <c r="F1710" i="2" s="1"/>
  <c r="G1710" i="2" s="1"/>
  <c r="H1710" i="2" s="1"/>
  <c r="I1710" i="2" s="1"/>
  <c r="A1711" i="2"/>
  <c r="AM1700" i="2"/>
  <c r="AZ1700" i="2"/>
  <c r="AN1700" i="2"/>
  <c r="X1706" i="2"/>
  <c r="W1706" i="2"/>
  <c r="G1781" i="1"/>
  <c r="I1780" i="1"/>
  <c r="J1780" i="1"/>
  <c r="K1780" i="1"/>
  <c r="H1780" i="1"/>
  <c r="AH1704" i="2" l="1"/>
  <c r="AI1704" i="2" s="1"/>
  <c r="BA1704" i="2" s="1"/>
  <c r="Y1706" i="2"/>
  <c r="L1709" i="2"/>
  <c r="K1710" i="2"/>
  <c r="J1710" i="2"/>
  <c r="AO1700" i="2"/>
  <c r="AP1700" i="2" s="1"/>
  <c r="AQ1700" i="2" s="1"/>
  <c r="AR1700" i="2" s="1"/>
  <c r="AS1700" i="2" s="1"/>
  <c r="AT1700" i="2"/>
  <c r="AX1700" i="2" s="1"/>
  <c r="B1711" i="2"/>
  <c r="C1711" i="2" s="1"/>
  <c r="D1711" i="2" s="1"/>
  <c r="E1711" i="2" s="1"/>
  <c r="F1711" i="2" s="1"/>
  <c r="G1711" i="2" s="1"/>
  <c r="H1711" i="2" s="1"/>
  <c r="I1711" i="2" s="1"/>
  <c r="A1712" i="2"/>
  <c r="M1709" i="2"/>
  <c r="N1709" i="2"/>
  <c r="M1708" i="2"/>
  <c r="N1708" i="2"/>
  <c r="AY1701" i="2"/>
  <c r="AU1701" i="2"/>
  <c r="AW1701" i="2" s="1"/>
  <c r="AJ1704" i="2"/>
  <c r="AK1704" i="2"/>
  <c r="Z1705" i="2"/>
  <c r="AA1705" i="2"/>
  <c r="AL1703" i="2"/>
  <c r="Z1706" i="2"/>
  <c r="AA1706" i="2"/>
  <c r="O1707" i="2"/>
  <c r="P1707" i="2" s="1"/>
  <c r="Q1707" i="2" s="1"/>
  <c r="R1707" i="2" s="1"/>
  <c r="S1707" i="2" s="1"/>
  <c r="T1707" i="2"/>
  <c r="AH1702" i="2"/>
  <c r="AI1702" i="2" s="1"/>
  <c r="J1781" i="1"/>
  <c r="G1782" i="1"/>
  <c r="H1781" i="1"/>
  <c r="I1781" i="1"/>
  <c r="K1781" i="1"/>
  <c r="U1707" i="2" l="1"/>
  <c r="V1707" i="2" s="1"/>
  <c r="AL1704" i="2"/>
  <c r="J1711" i="2"/>
  <c r="K1711" i="2"/>
  <c r="X1707" i="2"/>
  <c r="W1707" i="2"/>
  <c r="AM1703" i="2"/>
  <c r="AZ1703" i="2"/>
  <c r="AN1703" i="2"/>
  <c r="L1710" i="2"/>
  <c r="BA1702" i="2"/>
  <c r="AJ1702" i="2"/>
  <c r="AK1702" i="2"/>
  <c r="O1709" i="2"/>
  <c r="P1709" i="2" s="1"/>
  <c r="Q1709" i="2" s="1"/>
  <c r="R1709" i="2" s="1"/>
  <c r="S1709" i="2" s="1"/>
  <c r="T1709" i="2"/>
  <c r="B1712" i="2"/>
  <c r="C1712" i="2" s="1"/>
  <c r="D1712" i="2" s="1"/>
  <c r="E1712" i="2" s="1"/>
  <c r="F1712" i="2" s="1"/>
  <c r="G1712" i="2" s="1"/>
  <c r="H1712" i="2" s="1"/>
  <c r="I1712" i="2" s="1"/>
  <c r="A1713" i="2"/>
  <c r="AY1700" i="2"/>
  <c r="AU1700" i="2"/>
  <c r="AW1700" i="2" s="1"/>
  <c r="AZ1704" i="2"/>
  <c r="AM1704" i="2"/>
  <c r="AN1704" i="2"/>
  <c r="O1708" i="2"/>
  <c r="P1708" i="2" s="1"/>
  <c r="Q1708" i="2" s="1"/>
  <c r="R1708" i="2" s="1"/>
  <c r="S1708" i="2" s="1"/>
  <c r="U1708" i="2" s="1"/>
  <c r="V1708" i="2" s="1"/>
  <c r="T1708" i="2"/>
  <c r="AG1706" i="2"/>
  <c r="AB1706" i="2"/>
  <c r="AC1706" i="2" s="1"/>
  <c r="AD1706" i="2" s="1"/>
  <c r="AE1706" i="2" s="1"/>
  <c r="AF1706" i="2" s="1"/>
  <c r="AB1705" i="2"/>
  <c r="AC1705" i="2" s="1"/>
  <c r="AD1705" i="2" s="1"/>
  <c r="AE1705" i="2" s="1"/>
  <c r="AF1705" i="2" s="1"/>
  <c r="AG1705" i="2"/>
  <c r="J1782" i="1"/>
  <c r="K1782" i="1"/>
  <c r="I1782" i="1"/>
  <c r="G1783" i="1"/>
  <c r="H1782" i="1"/>
  <c r="AH1705" i="2" l="1"/>
  <c r="AI1705" i="2" s="1"/>
  <c r="U1709" i="2"/>
  <c r="V1709" i="2" s="1"/>
  <c r="AL1702" i="2"/>
  <c r="AN1702" i="2" s="1"/>
  <c r="L1711" i="2"/>
  <c r="J1712" i="2"/>
  <c r="K1712" i="2"/>
  <c r="X1708" i="2"/>
  <c r="W1708" i="2"/>
  <c r="AT1703" i="2"/>
  <c r="AX1703" i="2" s="1"/>
  <c r="AO1703" i="2"/>
  <c r="AP1703" i="2" s="1"/>
  <c r="AQ1703" i="2" s="1"/>
  <c r="AR1703" i="2" s="1"/>
  <c r="AS1703" i="2" s="1"/>
  <c r="M1711" i="2"/>
  <c r="N1711" i="2"/>
  <c r="AO1704" i="2"/>
  <c r="AP1704" i="2" s="1"/>
  <c r="AQ1704" i="2" s="1"/>
  <c r="AR1704" i="2" s="1"/>
  <c r="AS1704" i="2" s="1"/>
  <c r="AT1704" i="2"/>
  <c r="AX1704" i="2" s="1"/>
  <c r="AM1702" i="2"/>
  <c r="AZ1702" i="2"/>
  <c r="B1713" i="2"/>
  <c r="C1713" i="2" s="1"/>
  <c r="D1713" i="2" s="1"/>
  <c r="E1713" i="2" s="1"/>
  <c r="F1713" i="2" s="1"/>
  <c r="G1713" i="2" s="1"/>
  <c r="H1713" i="2" s="1"/>
  <c r="I1713" i="2" s="1"/>
  <c r="A1714" i="2"/>
  <c r="AH1706" i="2"/>
  <c r="AI1706" i="2" s="1"/>
  <c r="AJ1705" i="2"/>
  <c r="BA1705" i="2"/>
  <c r="AK1705" i="2"/>
  <c r="X1709" i="2"/>
  <c r="W1709" i="2"/>
  <c r="M1710" i="2"/>
  <c r="N1710" i="2"/>
  <c r="Y1707" i="2"/>
  <c r="G1784" i="1"/>
  <c r="I1783" i="1"/>
  <c r="J1783" i="1"/>
  <c r="H1783" i="1"/>
  <c r="K1783" i="1"/>
  <c r="L1712" i="2" l="1"/>
  <c r="J1713" i="2"/>
  <c r="K1713" i="2"/>
  <c r="O1710" i="2"/>
  <c r="P1710" i="2" s="1"/>
  <c r="Q1710" i="2" s="1"/>
  <c r="R1710" i="2" s="1"/>
  <c r="S1710" i="2" s="1"/>
  <c r="T1710" i="2"/>
  <c r="AY1704" i="2"/>
  <c r="AU1704" i="2"/>
  <c r="AW1704" i="2" s="1"/>
  <c r="M1712" i="2"/>
  <c r="N1712" i="2"/>
  <c r="AY1703" i="2"/>
  <c r="AU1703" i="2"/>
  <c r="AW1703" i="2" s="1"/>
  <c r="Z1707" i="2"/>
  <c r="AA1707" i="2"/>
  <c r="BA1706" i="2"/>
  <c r="AJ1706" i="2"/>
  <c r="AK1706" i="2"/>
  <c r="B1714" i="2"/>
  <c r="C1714" i="2" s="1"/>
  <c r="D1714" i="2" s="1"/>
  <c r="E1714" i="2" s="1"/>
  <c r="F1714" i="2" s="1"/>
  <c r="G1714" i="2" s="1"/>
  <c r="H1714" i="2" s="1"/>
  <c r="I1714" i="2" s="1"/>
  <c r="A1715" i="2"/>
  <c r="AO1702" i="2"/>
  <c r="AP1702" i="2" s="1"/>
  <c r="AQ1702" i="2" s="1"/>
  <c r="AR1702" i="2" s="1"/>
  <c r="AS1702" i="2" s="1"/>
  <c r="AT1702" i="2"/>
  <c r="AX1702" i="2" s="1"/>
  <c r="T1711" i="2"/>
  <c r="O1711" i="2"/>
  <c r="P1711" i="2" s="1"/>
  <c r="Q1711" i="2" s="1"/>
  <c r="R1711" i="2" s="1"/>
  <c r="S1711" i="2" s="1"/>
  <c r="U1711" i="2" s="1"/>
  <c r="V1711" i="2" s="1"/>
  <c r="Y1709" i="2"/>
  <c r="AL1705" i="2"/>
  <c r="Y1708" i="2"/>
  <c r="H1784" i="1"/>
  <c r="I1784" i="1"/>
  <c r="G1785" i="1"/>
  <c r="J1784" i="1"/>
  <c r="K1784" i="1"/>
  <c r="U1710" i="2" l="1"/>
  <c r="V1710" i="2" s="1"/>
  <c r="L1713" i="2"/>
  <c r="Z1709" i="2"/>
  <c r="AA1709" i="2"/>
  <c r="AY1702" i="2"/>
  <c r="AU1702" i="2"/>
  <c r="AW1702" i="2" s="1"/>
  <c r="A1716" i="2"/>
  <c r="B1715" i="2"/>
  <c r="C1715" i="2" s="1"/>
  <c r="D1715" i="2" s="1"/>
  <c r="E1715" i="2" s="1"/>
  <c r="F1715" i="2" s="1"/>
  <c r="G1715" i="2" s="1"/>
  <c r="H1715" i="2" s="1"/>
  <c r="I1715" i="2" s="1"/>
  <c r="M1713" i="2"/>
  <c r="N1713" i="2"/>
  <c r="AM1705" i="2"/>
  <c r="AZ1705" i="2"/>
  <c r="AN1705" i="2"/>
  <c r="K1714" i="2"/>
  <c r="J1714" i="2"/>
  <c r="AL1706" i="2"/>
  <c r="Z1708" i="2"/>
  <c r="AA1708" i="2"/>
  <c r="AG1707" i="2"/>
  <c r="AB1707" i="2"/>
  <c r="AC1707" i="2" s="1"/>
  <c r="AD1707" i="2" s="1"/>
  <c r="AE1707" i="2" s="1"/>
  <c r="AF1707" i="2" s="1"/>
  <c r="AH1707" i="2" s="1"/>
  <c r="AI1707" i="2" s="1"/>
  <c r="T1712" i="2"/>
  <c r="O1712" i="2"/>
  <c r="P1712" i="2" s="1"/>
  <c r="Q1712" i="2" s="1"/>
  <c r="R1712" i="2" s="1"/>
  <c r="S1712" i="2" s="1"/>
  <c r="W1710" i="2"/>
  <c r="X1710" i="2"/>
  <c r="X1711" i="2"/>
  <c r="W1711" i="2"/>
  <c r="G1786" i="1"/>
  <c r="H1785" i="1"/>
  <c r="K1785" i="1"/>
  <c r="J1785" i="1"/>
  <c r="I1785" i="1"/>
  <c r="AJ1707" i="2" l="1"/>
  <c r="AK1707" i="2"/>
  <c r="BA1707" i="2"/>
  <c r="AZ1706" i="2"/>
  <c r="AM1706" i="2"/>
  <c r="AN1706" i="2"/>
  <c r="B1716" i="2"/>
  <c r="C1716" i="2" s="1"/>
  <c r="D1716" i="2" s="1"/>
  <c r="E1716" i="2" s="1"/>
  <c r="F1716" i="2" s="1"/>
  <c r="G1716" i="2" s="1"/>
  <c r="H1716" i="2" s="1"/>
  <c r="I1716" i="2" s="1"/>
  <c r="A1717" i="2"/>
  <c r="AG1709" i="2"/>
  <c r="AB1709" i="2"/>
  <c r="AC1709" i="2" s="1"/>
  <c r="AD1709" i="2" s="1"/>
  <c r="AE1709" i="2" s="1"/>
  <c r="AF1709" i="2" s="1"/>
  <c r="AB1708" i="2"/>
  <c r="AC1708" i="2" s="1"/>
  <c r="AD1708" i="2" s="1"/>
  <c r="AE1708" i="2" s="1"/>
  <c r="AF1708" i="2" s="1"/>
  <c r="AG1708" i="2"/>
  <c r="O1713" i="2"/>
  <c r="P1713" i="2" s="1"/>
  <c r="Q1713" i="2" s="1"/>
  <c r="R1713" i="2" s="1"/>
  <c r="S1713" i="2" s="1"/>
  <c r="T1713" i="2"/>
  <c r="J1715" i="2"/>
  <c r="K1715" i="2"/>
  <c r="U1712" i="2"/>
  <c r="V1712" i="2" s="1"/>
  <c r="AO1705" i="2"/>
  <c r="AP1705" i="2" s="1"/>
  <c r="AQ1705" i="2" s="1"/>
  <c r="AR1705" i="2" s="1"/>
  <c r="AS1705" i="2" s="1"/>
  <c r="AT1705" i="2"/>
  <c r="AX1705" i="2" s="1"/>
  <c r="Y1711" i="2"/>
  <c r="Y1710" i="2"/>
  <c r="L1714" i="2"/>
  <c r="K1786" i="1"/>
  <c r="J1786" i="1"/>
  <c r="I1786" i="1"/>
  <c r="H1786" i="1"/>
  <c r="G1787" i="1"/>
  <c r="AH1709" i="2" l="1"/>
  <c r="AI1709" i="2" s="1"/>
  <c r="BA1709" i="2" s="1"/>
  <c r="L1715" i="2"/>
  <c r="AH1708" i="2"/>
  <c r="AI1708" i="2" s="1"/>
  <c r="BA1708" i="2" s="1"/>
  <c r="AL1707" i="2"/>
  <c r="J1716" i="2"/>
  <c r="K1716" i="2"/>
  <c r="X1712" i="2"/>
  <c r="W1712" i="2"/>
  <c r="B1717" i="2"/>
  <c r="C1717" i="2" s="1"/>
  <c r="D1717" i="2" s="1"/>
  <c r="E1717" i="2" s="1"/>
  <c r="F1717" i="2" s="1"/>
  <c r="G1717" i="2" s="1"/>
  <c r="H1717" i="2" s="1"/>
  <c r="I1717" i="2" s="1"/>
  <c r="A1718" i="2"/>
  <c r="AT1706" i="2"/>
  <c r="AX1706" i="2" s="1"/>
  <c r="AO1706" i="2"/>
  <c r="AP1706" i="2" s="1"/>
  <c r="AQ1706" i="2" s="1"/>
  <c r="AR1706" i="2" s="1"/>
  <c r="AS1706" i="2" s="1"/>
  <c r="AM1707" i="2"/>
  <c r="AZ1707" i="2"/>
  <c r="AN1707" i="2"/>
  <c r="U1713" i="2"/>
  <c r="V1713" i="2" s="1"/>
  <c r="AK1709" i="2"/>
  <c r="AY1705" i="2"/>
  <c r="AU1705" i="2"/>
  <c r="AW1705" i="2" s="1"/>
  <c r="Z1710" i="2"/>
  <c r="AA1710" i="2"/>
  <c r="M1714" i="2"/>
  <c r="N1714" i="2"/>
  <c r="M1715" i="2"/>
  <c r="N1715" i="2"/>
  <c r="Z1711" i="2"/>
  <c r="AA1711" i="2"/>
  <c r="I1787" i="1"/>
  <c r="G1788" i="1"/>
  <c r="H1787" i="1"/>
  <c r="J1787" i="1"/>
  <c r="K1787" i="1"/>
  <c r="AJ1708" i="2" l="1"/>
  <c r="AK1708" i="2"/>
  <c r="AJ1709" i="2"/>
  <c r="AL1709" i="2" s="1"/>
  <c r="L1716" i="2"/>
  <c r="M1716" i="2" s="1"/>
  <c r="J1717" i="2"/>
  <c r="K1717" i="2"/>
  <c r="N1716" i="2"/>
  <c r="AG1711" i="2"/>
  <c r="AB1711" i="2"/>
  <c r="AC1711" i="2" s="1"/>
  <c r="AD1711" i="2" s="1"/>
  <c r="AE1711" i="2" s="1"/>
  <c r="AF1711" i="2" s="1"/>
  <c r="AH1711" i="2" s="1"/>
  <c r="AI1711" i="2" s="1"/>
  <c r="O1714" i="2"/>
  <c r="P1714" i="2" s="1"/>
  <c r="Q1714" i="2" s="1"/>
  <c r="R1714" i="2" s="1"/>
  <c r="S1714" i="2" s="1"/>
  <c r="U1714" i="2" s="1"/>
  <c r="V1714" i="2" s="1"/>
  <c r="T1714" i="2"/>
  <c r="AY1706" i="2"/>
  <c r="AU1706" i="2"/>
  <c r="AW1706" i="2" s="1"/>
  <c r="A1719" i="2"/>
  <c r="B1718" i="2"/>
  <c r="C1718" i="2" s="1"/>
  <c r="D1718" i="2" s="1"/>
  <c r="E1718" i="2" s="1"/>
  <c r="F1718" i="2" s="1"/>
  <c r="G1718" i="2" s="1"/>
  <c r="H1718" i="2" s="1"/>
  <c r="I1718" i="2" s="1"/>
  <c r="W1713" i="2"/>
  <c r="X1713" i="2"/>
  <c r="T1715" i="2"/>
  <c r="O1715" i="2"/>
  <c r="P1715" i="2" s="1"/>
  <c r="Q1715" i="2" s="1"/>
  <c r="R1715" i="2" s="1"/>
  <c r="S1715" i="2" s="1"/>
  <c r="U1715" i="2" s="1"/>
  <c r="V1715" i="2" s="1"/>
  <c r="AG1710" i="2"/>
  <c r="AB1710" i="2"/>
  <c r="AC1710" i="2" s="1"/>
  <c r="AD1710" i="2" s="1"/>
  <c r="AE1710" i="2" s="1"/>
  <c r="AF1710" i="2" s="1"/>
  <c r="AO1707" i="2"/>
  <c r="AP1707" i="2" s="1"/>
  <c r="AQ1707" i="2" s="1"/>
  <c r="AR1707" i="2" s="1"/>
  <c r="AS1707" i="2" s="1"/>
  <c r="AT1707" i="2"/>
  <c r="AX1707" i="2" s="1"/>
  <c r="Y1712" i="2"/>
  <c r="K1788" i="1"/>
  <c r="H1788" i="1"/>
  <c r="G1789" i="1"/>
  <c r="J1788" i="1"/>
  <c r="I1788" i="1"/>
  <c r="AL1708" i="2" l="1"/>
  <c r="AM1708" i="2" s="1"/>
  <c r="AN1708" i="2"/>
  <c r="AN1709" i="2"/>
  <c r="AZ1709" i="2"/>
  <c r="AM1709" i="2"/>
  <c r="AZ1708" i="2"/>
  <c r="L1717" i="2"/>
  <c r="M1717" i="2" s="1"/>
  <c r="Y1713" i="2"/>
  <c r="Z1713" i="2" s="1"/>
  <c r="K1718" i="2"/>
  <c r="J1718" i="2"/>
  <c r="AY1707" i="2"/>
  <c r="AU1707" i="2"/>
  <c r="AW1707" i="2" s="1"/>
  <c r="B1719" i="2"/>
  <c r="C1719" i="2" s="1"/>
  <c r="D1719" i="2" s="1"/>
  <c r="E1719" i="2" s="1"/>
  <c r="F1719" i="2" s="1"/>
  <c r="G1719" i="2" s="1"/>
  <c r="H1719" i="2" s="1"/>
  <c r="I1719" i="2" s="1"/>
  <c r="A1720" i="2"/>
  <c r="W1715" i="2"/>
  <c r="X1715" i="2"/>
  <c r="BA1711" i="2"/>
  <c r="AK1711" i="2"/>
  <c r="AJ1711" i="2"/>
  <c r="Z1712" i="2"/>
  <c r="AA1712" i="2"/>
  <c r="W1714" i="2"/>
  <c r="X1714" i="2"/>
  <c r="T1716" i="2"/>
  <c r="O1716" i="2"/>
  <c r="P1716" i="2" s="1"/>
  <c r="Q1716" i="2" s="1"/>
  <c r="R1716" i="2" s="1"/>
  <c r="S1716" i="2" s="1"/>
  <c r="U1716" i="2" s="1"/>
  <c r="V1716" i="2" s="1"/>
  <c r="AH1710" i="2"/>
  <c r="AI1710" i="2" s="1"/>
  <c r="I1789" i="1"/>
  <c r="H1789" i="1"/>
  <c r="J1789" i="1"/>
  <c r="K1789" i="1"/>
  <c r="G1790" i="1"/>
  <c r="AO1708" i="2" l="1"/>
  <c r="AP1708" i="2" s="1"/>
  <c r="AQ1708" i="2" s="1"/>
  <c r="AR1708" i="2" s="1"/>
  <c r="AS1708" i="2" s="1"/>
  <c r="AO1709" i="2"/>
  <c r="AP1709" i="2" s="1"/>
  <c r="AQ1709" i="2" s="1"/>
  <c r="AR1709" i="2" s="1"/>
  <c r="AS1709" i="2" s="1"/>
  <c r="AT1708" i="2"/>
  <c r="AX1708" i="2" s="1"/>
  <c r="AA1713" i="2"/>
  <c r="AT1709" i="2"/>
  <c r="AX1709" i="2" s="1"/>
  <c r="N1717" i="2"/>
  <c r="O1717" i="2" s="1"/>
  <c r="P1717" i="2" s="1"/>
  <c r="Q1717" i="2" s="1"/>
  <c r="R1717" i="2" s="1"/>
  <c r="S1717" i="2" s="1"/>
  <c r="Y1715" i="2"/>
  <c r="Z1715" i="2" s="1"/>
  <c r="Y1714" i="2"/>
  <c r="Z1714" i="2" s="1"/>
  <c r="J1719" i="2"/>
  <c r="K1719" i="2"/>
  <c r="AY1709" i="2"/>
  <c r="AU1709" i="2"/>
  <c r="AW1709" i="2" s="1"/>
  <c r="AJ1710" i="2"/>
  <c r="AK1710" i="2"/>
  <c r="BA1710" i="2"/>
  <c r="AG1712" i="2"/>
  <c r="AB1712" i="2"/>
  <c r="AC1712" i="2" s="1"/>
  <c r="AD1712" i="2" s="1"/>
  <c r="AE1712" i="2" s="1"/>
  <c r="AF1712" i="2" s="1"/>
  <c r="AY1708" i="2"/>
  <c r="AU1708" i="2"/>
  <c r="AW1708" i="2" s="1"/>
  <c r="B1720" i="2"/>
  <c r="C1720" i="2" s="1"/>
  <c r="D1720" i="2" s="1"/>
  <c r="E1720" i="2" s="1"/>
  <c r="F1720" i="2" s="1"/>
  <c r="G1720" i="2" s="1"/>
  <c r="H1720" i="2" s="1"/>
  <c r="I1720" i="2" s="1"/>
  <c r="A1721" i="2"/>
  <c r="L1718" i="2"/>
  <c r="AG1713" i="2"/>
  <c r="AB1713" i="2"/>
  <c r="AC1713" i="2" s="1"/>
  <c r="AD1713" i="2" s="1"/>
  <c r="AE1713" i="2" s="1"/>
  <c r="AF1713" i="2" s="1"/>
  <c r="AH1713" i="2" s="1"/>
  <c r="AI1713" i="2" s="1"/>
  <c r="X1716" i="2"/>
  <c r="W1716" i="2"/>
  <c r="AL1711" i="2"/>
  <c r="J1790" i="1"/>
  <c r="G1791" i="1"/>
  <c r="H1790" i="1"/>
  <c r="K1790" i="1"/>
  <c r="I1790" i="1"/>
  <c r="AH1712" i="2" l="1"/>
  <c r="AI1712" i="2" s="1"/>
  <c r="T1717" i="2"/>
  <c r="AA1715" i="2"/>
  <c r="AG1715" i="2" s="1"/>
  <c r="AA1714" i="2"/>
  <c r="AG1714" i="2" s="1"/>
  <c r="AL1710" i="2"/>
  <c r="L1719" i="2"/>
  <c r="M1719" i="2" s="1"/>
  <c r="J1720" i="2"/>
  <c r="K1720" i="2"/>
  <c r="AJ1712" i="2"/>
  <c r="BA1712" i="2"/>
  <c r="AK1712" i="2"/>
  <c r="AM1710" i="2"/>
  <c r="AZ1710" i="2"/>
  <c r="AN1710" i="2"/>
  <c r="AB1714" i="2"/>
  <c r="AC1714" i="2" s="1"/>
  <c r="AD1714" i="2" s="1"/>
  <c r="AE1714" i="2" s="1"/>
  <c r="AF1714" i="2" s="1"/>
  <c r="Y1716" i="2"/>
  <c r="U1717" i="2"/>
  <c r="V1717" i="2" s="1"/>
  <c r="AZ1711" i="2"/>
  <c r="AM1711" i="2"/>
  <c r="AN1711" i="2"/>
  <c r="AJ1713" i="2"/>
  <c r="AK1713" i="2"/>
  <c r="BA1713" i="2"/>
  <c r="M1718" i="2"/>
  <c r="N1718" i="2"/>
  <c r="B1721" i="2"/>
  <c r="C1721" i="2" s="1"/>
  <c r="D1721" i="2" s="1"/>
  <c r="E1721" i="2" s="1"/>
  <c r="F1721" i="2" s="1"/>
  <c r="G1721" i="2" s="1"/>
  <c r="H1721" i="2" s="1"/>
  <c r="I1721" i="2" s="1"/>
  <c r="A1722" i="2"/>
  <c r="K1791" i="1"/>
  <c r="J1791" i="1"/>
  <c r="H1791" i="1"/>
  <c r="G1792" i="1"/>
  <c r="I1791" i="1"/>
  <c r="N1719" i="2" l="1"/>
  <c r="AB1715" i="2"/>
  <c r="AC1715" i="2" s="1"/>
  <c r="AD1715" i="2" s="1"/>
  <c r="AE1715" i="2" s="1"/>
  <c r="AF1715" i="2" s="1"/>
  <c r="AH1715" i="2" s="1"/>
  <c r="AI1715" i="2" s="1"/>
  <c r="AH1714" i="2"/>
  <c r="AI1714" i="2" s="1"/>
  <c r="AK1714" i="2" s="1"/>
  <c r="AL1712" i="2"/>
  <c r="AM1712" i="2" s="1"/>
  <c r="J1721" i="2"/>
  <c r="K1721" i="2"/>
  <c r="O1719" i="2"/>
  <c r="P1719" i="2" s="1"/>
  <c r="Q1719" i="2" s="1"/>
  <c r="R1719" i="2" s="1"/>
  <c r="S1719" i="2" s="1"/>
  <c r="T1719" i="2"/>
  <c r="L1720" i="2"/>
  <c r="AO1710" i="2"/>
  <c r="AP1710" i="2" s="1"/>
  <c r="AQ1710" i="2" s="1"/>
  <c r="AR1710" i="2" s="1"/>
  <c r="AS1710" i="2" s="1"/>
  <c r="AT1710" i="2"/>
  <c r="AX1710" i="2" s="1"/>
  <c r="BA1714" i="2"/>
  <c r="AJ1714" i="2"/>
  <c r="A1723" i="2"/>
  <c r="B1722" i="2"/>
  <c r="C1722" i="2" s="1"/>
  <c r="D1722" i="2" s="1"/>
  <c r="E1722" i="2" s="1"/>
  <c r="F1722" i="2" s="1"/>
  <c r="G1722" i="2" s="1"/>
  <c r="H1722" i="2" s="1"/>
  <c r="I1722" i="2" s="1"/>
  <c r="AT1711" i="2"/>
  <c r="AX1711" i="2" s="1"/>
  <c r="AO1711" i="2"/>
  <c r="AP1711" i="2" s="1"/>
  <c r="AQ1711" i="2" s="1"/>
  <c r="AR1711" i="2" s="1"/>
  <c r="AS1711" i="2" s="1"/>
  <c r="T1718" i="2"/>
  <c r="O1718" i="2"/>
  <c r="P1718" i="2" s="1"/>
  <c r="Q1718" i="2" s="1"/>
  <c r="R1718" i="2" s="1"/>
  <c r="S1718" i="2" s="1"/>
  <c r="U1718" i="2" s="1"/>
  <c r="V1718" i="2" s="1"/>
  <c r="Z1716" i="2"/>
  <c r="AA1716" i="2"/>
  <c r="W1717" i="2"/>
  <c r="X1717" i="2"/>
  <c r="AL1713" i="2"/>
  <c r="I1792" i="1"/>
  <c r="J1792" i="1"/>
  <c r="K1792" i="1"/>
  <c r="H1792" i="1"/>
  <c r="G1793" i="1"/>
  <c r="AJ1715" i="2" l="1"/>
  <c r="BA1715" i="2"/>
  <c r="AK1715" i="2"/>
  <c r="U1719" i="2"/>
  <c r="V1719" i="2" s="1"/>
  <c r="W1719" i="2" s="1"/>
  <c r="AN1712" i="2"/>
  <c r="AZ1712" i="2"/>
  <c r="L1721" i="2"/>
  <c r="M1721" i="2" s="1"/>
  <c r="AL1715" i="2"/>
  <c r="AZ1715" i="2" s="1"/>
  <c r="X1718" i="2"/>
  <c r="W1718" i="2"/>
  <c r="B1723" i="2"/>
  <c r="C1723" i="2" s="1"/>
  <c r="D1723" i="2" s="1"/>
  <c r="E1723" i="2" s="1"/>
  <c r="F1723" i="2" s="1"/>
  <c r="G1723" i="2" s="1"/>
  <c r="H1723" i="2" s="1"/>
  <c r="I1723" i="2" s="1"/>
  <c r="A1724" i="2"/>
  <c r="AY1710" i="2"/>
  <c r="AU1710" i="2"/>
  <c r="AW1710" i="2" s="1"/>
  <c r="M1720" i="2"/>
  <c r="N1720" i="2"/>
  <c r="AZ1713" i="2"/>
  <c r="AM1713" i="2"/>
  <c r="AN1713" i="2"/>
  <c r="AB1716" i="2"/>
  <c r="AC1716" i="2" s="1"/>
  <c r="AD1716" i="2" s="1"/>
  <c r="AE1716" i="2" s="1"/>
  <c r="AF1716" i="2" s="1"/>
  <c r="AG1716" i="2"/>
  <c r="AY1711" i="2"/>
  <c r="AU1711" i="2"/>
  <c r="AW1711" i="2" s="1"/>
  <c r="J1722" i="2"/>
  <c r="K1722" i="2"/>
  <c r="AO1712" i="2"/>
  <c r="AP1712" i="2" s="1"/>
  <c r="AQ1712" i="2" s="1"/>
  <c r="AR1712" i="2" s="1"/>
  <c r="AS1712" i="2" s="1"/>
  <c r="AT1712" i="2"/>
  <c r="AX1712" i="2" s="1"/>
  <c r="Y1717" i="2"/>
  <c r="AL1714" i="2"/>
  <c r="J1793" i="1"/>
  <c r="H1793" i="1"/>
  <c r="I1793" i="1"/>
  <c r="K1793" i="1"/>
  <c r="G1794" i="1"/>
  <c r="X1719" i="2" l="1"/>
  <c r="N1721" i="2"/>
  <c r="AN1715" i="2"/>
  <c r="AM1715" i="2"/>
  <c r="AT1715" i="2" s="1"/>
  <c r="AX1715" i="2" s="1"/>
  <c r="AH1716" i="2"/>
  <c r="AI1716" i="2" s="1"/>
  <c r="Y1718" i="2"/>
  <c r="Z1718" i="2" s="1"/>
  <c r="L1722" i="2"/>
  <c r="N1722" i="2" s="1"/>
  <c r="J1723" i="2"/>
  <c r="K1723" i="2"/>
  <c r="AJ1716" i="2"/>
  <c r="AK1716" i="2"/>
  <c r="BA1716" i="2"/>
  <c r="A1725" i="2"/>
  <c r="B1724" i="2"/>
  <c r="C1724" i="2" s="1"/>
  <c r="D1724" i="2" s="1"/>
  <c r="E1724" i="2" s="1"/>
  <c r="F1724" i="2" s="1"/>
  <c r="G1724" i="2" s="1"/>
  <c r="H1724" i="2" s="1"/>
  <c r="I1724" i="2" s="1"/>
  <c r="Z1717" i="2"/>
  <c r="AA1717" i="2"/>
  <c r="O1720" i="2"/>
  <c r="P1720" i="2" s="1"/>
  <c r="Q1720" i="2" s="1"/>
  <c r="R1720" i="2" s="1"/>
  <c r="S1720" i="2" s="1"/>
  <c r="U1720" i="2" s="1"/>
  <c r="V1720" i="2" s="1"/>
  <c r="T1720" i="2"/>
  <c r="AZ1714" i="2"/>
  <c r="AM1714" i="2"/>
  <c r="AN1714" i="2"/>
  <c r="AT1713" i="2"/>
  <c r="AX1713" i="2" s="1"/>
  <c r="AO1713" i="2"/>
  <c r="AP1713" i="2" s="1"/>
  <c r="AQ1713" i="2" s="1"/>
  <c r="AR1713" i="2" s="1"/>
  <c r="AS1713" i="2" s="1"/>
  <c r="AY1712" i="2"/>
  <c r="AU1712" i="2"/>
  <c r="AW1712" i="2" s="1"/>
  <c r="T1721" i="2"/>
  <c r="O1721" i="2"/>
  <c r="P1721" i="2" s="1"/>
  <c r="Q1721" i="2" s="1"/>
  <c r="R1721" i="2" s="1"/>
  <c r="S1721" i="2" s="1"/>
  <c r="Y1719" i="2"/>
  <c r="H1794" i="1"/>
  <c r="I1794" i="1"/>
  <c r="G1795" i="1"/>
  <c r="J1794" i="1"/>
  <c r="K1794" i="1"/>
  <c r="M1722" i="2" l="1"/>
  <c r="AA1718" i="2"/>
  <c r="AO1715" i="2"/>
  <c r="AP1715" i="2" s="1"/>
  <c r="AQ1715" i="2" s="1"/>
  <c r="AR1715" i="2" s="1"/>
  <c r="AS1715" i="2" s="1"/>
  <c r="U1721" i="2"/>
  <c r="V1721" i="2" s="1"/>
  <c r="W1721" i="2" s="1"/>
  <c r="AL1716" i="2"/>
  <c r="AZ1716" i="2" s="1"/>
  <c r="J1724" i="2"/>
  <c r="K1724" i="2"/>
  <c r="W1720" i="2"/>
  <c r="X1720" i="2"/>
  <c r="T1722" i="2"/>
  <c r="O1722" i="2"/>
  <c r="P1722" i="2" s="1"/>
  <c r="Q1722" i="2" s="1"/>
  <c r="R1722" i="2" s="1"/>
  <c r="S1722" i="2" s="1"/>
  <c r="U1722" i="2" s="1"/>
  <c r="V1722" i="2" s="1"/>
  <c r="L1723" i="2"/>
  <c r="AY1713" i="2"/>
  <c r="AU1713" i="2"/>
  <c r="AW1713" i="2" s="1"/>
  <c r="Z1719" i="2"/>
  <c r="AA1719" i="2"/>
  <c r="AO1714" i="2"/>
  <c r="AP1714" i="2" s="1"/>
  <c r="AQ1714" i="2" s="1"/>
  <c r="AR1714" i="2" s="1"/>
  <c r="AS1714" i="2" s="1"/>
  <c r="AT1714" i="2"/>
  <c r="AX1714" i="2" s="1"/>
  <c r="B1725" i="2"/>
  <c r="C1725" i="2" s="1"/>
  <c r="D1725" i="2" s="1"/>
  <c r="E1725" i="2" s="1"/>
  <c r="F1725" i="2" s="1"/>
  <c r="G1725" i="2" s="1"/>
  <c r="H1725" i="2" s="1"/>
  <c r="I1725" i="2" s="1"/>
  <c r="A1726" i="2"/>
  <c r="AG1718" i="2"/>
  <c r="AB1718" i="2"/>
  <c r="AC1718" i="2" s="1"/>
  <c r="AD1718" i="2" s="1"/>
  <c r="AE1718" i="2" s="1"/>
  <c r="AF1718" i="2" s="1"/>
  <c r="AB1717" i="2"/>
  <c r="AC1717" i="2" s="1"/>
  <c r="AD1717" i="2" s="1"/>
  <c r="AE1717" i="2" s="1"/>
  <c r="AF1717" i="2" s="1"/>
  <c r="AH1717" i="2" s="1"/>
  <c r="AI1717" i="2" s="1"/>
  <c r="AG1717" i="2"/>
  <c r="AY1715" i="2"/>
  <c r="AU1715" i="2"/>
  <c r="AW1715" i="2" s="1"/>
  <c r="H1795" i="1"/>
  <c r="I1795" i="1"/>
  <c r="K1795" i="1"/>
  <c r="J1795" i="1"/>
  <c r="G1796" i="1"/>
  <c r="AN1716" i="2" l="1"/>
  <c r="AM1716" i="2"/>
  <c r="X1721" i="2"/>
  <c r="Y1721" i="2" s="1"/>
  <c r="L1724" i="2"/>
  <c r="Y1720" i="2"/>
  <c r="AA1720" i="2" s="1"/>
  <c r="M1723" i="2"/>
  <c r="N1723" i="2"/>
  <c r="Z1720" i="2"/>
  <c r="M1724" i="2"/>
  <c r="N1724" i="2"/>
  <c r="AH1718" i="2"/>
  <c r="AI1718" i="2" s="1"/>
  <c r="AO1716" i="2"/>
  <c r="AP1716" i="2" s="1"/>
  <c r="AQ1716" i="2" s="1"/>
  <c r="AR1716" i="2" s="1"/>
  <c r="AS1716" i="2" s="1"/>
  <c r="AT1716" i="2"/>
  <c r="AX1716" i="2" s="1"/>
  <c r="AY1714" i="2"/>
  <c r="AU1714" i="2"/>
  <c r="AW1714" i="2" s="1"/>
  <c r="AJ1717" i="2"/>
  <c r="AK1717" i="2"/>
  <c r="BA1717" i="2"/>
  <c r="B1726" i="2"/>
  <c r="C1726" i="2" s="1"/>
  <c r="D1726" i="2" s="1"/>
  <c r="E1726" i="2" s="1"/>
  <c r="F1726" i="2" s="1"/>
  <c r="G1726" i="2" s="1"/>
  <c r="H1726" i="2" s="1"/>
  <c r="I1726" i="2" s="1"/>
  <c r="A1727" i="2"/>
  <c r="K1725" i="2"/>
  <c r="J1725" i="2"/>
  <c r="AB1719" i="2"/>
  <c r="AC1719" i="2" s="1"/>
  <c r="AD1719" i="2" s="1"/>
  <c r="AE1719" i="2" s="1"/>
  <c r="AF1719" i="2" s="1"/>
  <c r="AG1719" i="2"/>
  <c r="X1722" i="2"/>
  <c r="W1722" i="2"/>
  <c r="K1796" i="1"/>
  <c r="J1796" i="1"/>
  <c r="H1796" i="1"/>
  <c r="I1796" i="1"/>
  <c r="G1797" i="1"/>
  <c r="AA1721" i="2" l="1"/>
  <c r="Z1721" i="2"/>
  <c r="AL1717" i="2"/>
  <c r="K1726" i="2"/>
  <c r="J1726" i="2"/>
  <c r="O1724" i="2"/>
  <c r="P1724" i="2" s="1"/>
  <c r="Q1724" i="2" s="1"/>
  <c r="R1724" i="2" s="1"/>
  <c r="S1724" i="2" s="1"/>
  <c r="U1724" i="2" s="1"/>
  <c r="V1724" i="2" s="1"/>
  <c r="T1724" i="2"/>
  <c r="T1723" i="2"/>
  <c r="O1723" i="2"/>
  <c r="P1723" i="2" s="1"/>
  <c r="Q1723" i="2" s="1"/>
  <c r="R1723" i="2" s="1"/>
  <c r="S1723" i="2" s="1"/>
  <c r="Y1722" i="2"/>
  <c r="L1725" i="2"/>
  <c r="AB1721" i="2"/>
  <c r="AC1721" i="2" s="1"/>
  <c r="AD1721" i="2" s="1"/>
  <c r="AE1721" i="2" s="1"/>
  <c r="AF1721" i="2" s="1"/>
  <c r="AG1721" i="2"/>
  <c r="AH1719" i="2"/>
  <c r="AI1719" i="2" s="1"/>
  <c r="AJ1718" i="2"/>
  <c r="AK1718" i="2"/>
  <c r="BA1718" i="2"/>
  <c r="AG1720" i="2"/>
  <c r="AB1720" i="2"/>
  <c r="AC1720" i="2" s="1"/>
  <c r="AD1720" i="2" s="1"/>
  <c r="AE1720" i="2" s="1"/>
  <c r="AF1720" i="2" s="1"/>
  <c r="A1728" i="2"/>
  <c r="B1727" i="2"/>
  <c r="C1727" i="2" s="1"/>
  <c r="D1727" i="2" s="1"/>
  <c r="E1727" i="2" s="1"/>
  <c r="F1727" i="2" s="1"/>
  <c r="G1727" i="2" s="1"/>
  <c r="H1727" i="2" s="1"/>
  <c r="I1727" i="2" s="1"/>
  <c r="AZ1717" i="2"/>
  <c r="AM1717" i="2"/>
  <c r="AN1717" i="2"/>
  <c r="AY1716" i="2"/>
  <c r="AU1716" i="2"/>
  <c r="AW1716" i="2" s="1"/>
  <c r="I1797" i="1"/>
  <c r="G1798" i="1"/>
  <c r="H1797" i="1"/>
  <c r="K1797" i="1"/>
  <c r="J1797" i="1"/>
  <c r="L1726" i="2" l="1"/>
  <c r="U1723" i="2"/>
  <c r="V1723" i="2" s="1"/>
  <c r="J1727" i="2"/>
  <c r="K1727" i="2"/>
  <c r="AH1721" i="2"/>
  <c r="AI1721" i="2" s="1"/>
  <c r="B1728" i="2"/>
  <c r="C1728" i="2" s="1"/>
  <c r="D1728" i="2" s="1"/>
  <c r="E1728" i="2" s="1"/>
  <c r="F1728" i="2" s="1"/>
  <c r="G1728" i="2" s="1"/>
  <c r="H1728" i="2" s="1"/>
  <c r="I1728" i="2" s="1"/>
  <c r="A1729" i="2"/>
  <c r="X1723" i="2"/>
  <c r="W1723" i="2"/>
  <c r="M1726" i="2"/>
  <c r="N1726" i="2"/>
  <c r="BA1719" i="2"/>
  <c r="AK1719" i="2"/>
  <c r="AJ1719" i="2"/>
  <c r="Z1722" i="2"/>
  <c r="AA1722" i="2"/>
  <c r="W1724" i="2"/>
  <c r="X1724" i="2"/>
  <c r="AO1717" i="2"/>
  <c r="AP1717" i="2" s="1"/>
  <c r="AQ1717" i="2" s="1"/>
  <c r="AR1717" i="2" s="1"/>
  <c r="AS1717" i="2" s="1"/>
  <c r="AT1717" i="2"/>
  <c r="AX1717" i="2" s="1"/>
  <c r="M1725" i="2"/>
  <c r="N1725" i="2"/>
  <c r="AH1720" i="2"/>
  <c r="AI1720" i="2" s="1"/>
  <c r="AL1718" i="2"/>
  <c r="G1799" i="1"/>
  <c r="J1798" i="1"/>
  <c r="K1798" i="1"/>
  <c r="I1798" i="1"/>
  <c r="H1798" i="1"/>
  <c r="AL1719" i="2" l="1"/>
  <c r="L1727" i="2"/>
  <c r="K1728" i="2"/>
  <c r="J1728" i="2"/>
  <c r="AJ1720" i="2"/>
  <c r="BA1720" i="2"/>
  <c r="AK1720" i="2"/>
  <c r="AM1718" i="2"/>
  <c r="AZ1718" i="2"/>
  <c r="AN1718" i="2"/>
  <c r="A1730" i="2"/>
  <c r="B1729" i="2"/>
  <c r="C1729" i="2" s="1"/>
  <c r="D1729" i="2" s="1"/>
  <c r="E1729" i="2" s="1"/>
  <c r="F1729" i="2" s="1"/>
  <c r="G1729" i="2" s="1"/>
  <c r="H1729" i="2" s="1"/>
  <c r="I1729" i="2" s="1"/>
  <c r="M1727" i="2"/>
  <c r="N1727" i="2"/>
  <c r="O1725" i="2"/>
  <c r="P1725" i="2" s="1"/>
  <c r="Q1725" i="2" s="1"/>
  <c r="R1725" i="2" s="1"/>
  <c r="S1725" i="2" s="1"/>
  <c r="T1725" i="2"/>
  <c r="Y1724" i="2"/>
  <c r="Y1723" i="2"/>
  <c r="AM1719" i="2"/>
  <c r="AZ1719" i="2"/>
  <c r="AN1719" i="2"/>
  <c r="T1726" i="2"/>
  <c r="O1726" i="2"/>
  <c r="P1726" i="2" s="1"/>
  <c r="Q1726" i="2" s="1"/>
  <c r="R1726" i="2" s="1"/>
  <c r="S1726" i="2" s="1"/>
  <c r="U1726" i="2" s="1"/>
  <c r="V1726" i="2" s="1"/>
  <c r="AK1721" i="2"/>
  <c r="BA1721" i="2"/>
  <c r="AJ1721" i="2"/>
  <c r="AY1717" i="2"/>
  <c r="AU1717" i="2"/>
  <c r="AW1717" i="2" s="1"/>
  <c r="AB1722" i="2"/>
  <c r="AC1722" i="2" s="1"/>
  <c r="AD1722" i="2" s="1"/>
  <c r="AE1722" i="2" s="1"/>
  <c r="AF1722" i="2" s="1"/>
  <c r="AH1722" i="2" s="1"/>
  <c r="AI1722" i="2" s="1"/>
  <c r="AG1722" i="2"/>
  <c r="K1799" i="1"/>
  <c r="G1800" i="1"/>
  <c r="I1799" i="1"/>
  <c r="H1799" i="1"/>
  <c r="J1799" i="1"/>
  <c r="L1728" i="2" l="1"/>
  <c r="K1729" i="2"/>
  <c r="J1729" i="2"/>
  <c r="X1726" i="2"/>
  <c r="W1726" i="2"/>
  <c r="AT1719" i="2"/>
  <c r="AX1719" i="2" s="1"/>
  <c r="AO1719" i="2"/>
  <c r="AP1719" i="2" s="1"/>
  <c r="AQ1719" i="2" s="1"/>
  <c r="AR1719" i="2" s="1"/>
  <c r="AS1719" i="2" s="1"/>
  <c r="A1731" i="2"/>
  <c r="B1730" i="2"/>
  <c r="C1730" i="2" s="1"/>
  <c r="D1730" i="2" s="1"/>
  <c r="E1730" i="2" s="1"/>
  <c r="F1730" i="2" s="1"/>
  <c r="G1730" i="2" s="1"/>
  <c r="H1730" i="2" s="1"/>
  <c r="I1730" i="2" s="1"/>
  <c r="U1725" i="2"/>
  <c r="V1725" i="2" s="1"/>
  <c r="AO1718" i="2"/>
  <c r="AP1718" i="2" s="1"/>
  <c r="AQ1718" i="2" s="1"/>
  <c r="AR1718" i="2" s="1"/>
  <c r="AS1718" i="2" s="1"/>
  <c r="AT1718" i="2"/>
  <c r="AX1718" i="2" s="1"/>
  <c r="M1728" i="2"/>
  <c r="N1728" i="2"/>
  <c r="AK1722" i="2"/>
  <c r="BA1722" i="2"/>
  <c r="AJ1722" i="2"/>
  <c r="Z1724" i="2"/>
  <c r="AA1724" i="2"/>
  <c r="O1727" i="2"/>
  <c r="P1727" i="2" s="1"/>
  <c r="Q1727" i="2" s="1"/>
  <c r="R1727" i="2" s="1"/>
  <c r="S1727" i="2" s="1"/>
  <c r="T1727" i="2"/>
  <c r="AL1720" i="2"/>
  <c r="Z1723" i="2"/>
  <c r="AA1723" i="2"/>
  <c r="AL1721" i="2"/>
  <c r="H1800" i="1"/>
  <c r="I1800" i="1"/>
  <c r="J1800" i="1"/>
  <c r="K1800" i="1"/>
  <c r="G1801" i="1"/>
  <c r="U1727" i="2" l="1"/>
  <c r="V1727" i="2" s="1"/>
  <c r="Y1726" i="2"/>
  <c r="L1729" i="2"/>
  <c r="J1730" i="2"/>
  <c r="K1730" i="2"/>
  <c r="AY1718" i="2"/>
  <c r="AU1718" i="2"/>
  <c r="AW1718" i="2" s="1"/>
  <c r="W1727" i="2"/>
  <c r="X1727" i="2"/>
  <c r="AY1719" i="2"/>
  <c r="AU1719" i="2"/>
  <c r="AW1719" i="2" s="1"/>
  <c r="M1729" i="2"/>
  <c r="N1729" i="2"/>
  <c r="AB1723" i="2"/>
  <c r="AC1723" i="2" s="1"/>
  <c r="AD1723" i="2" s="1"/>
  <c r="AE1723" i="2" s="1"/>
  <c r="AF1723" i="2" s="1"/>
  <c r="AG1723" i="2"/>
  <c r="AZ1721" i="2"/>
  <c r="AM1721" i="2"/>
  <c r="AN1721" i="2"/>
  <c r="O1728" i="2"/>
  <c r="P1728" i="2" s="1"/>
  <c r="Q1728" i="2" s="1"/>
  <c r="R1728" i="2" s="1"/>
  <c r="S1728" i="2" s="1"/>
  <c r="T1728" i="2"/>
  <c r="B1731" i="2"/>
  <c r="C1731" i="2" s="1"/>
  <c r="D1731" i="2" s="1"/>
  <c r="E1731" i="2" s="1"/>
  <c r="F1731" i="2" s="1"/>
  <c r="G1731" i="2" s="1"/>
  <c r="H1731" i="2" s="1"/>
  <c r="I1731" i="2" s="1"/>
  <c r="A1732" i="2"/>
  <c r="AL1722" i="2"/>
  <c r="AM1720" i="2"/>
  <c r="AZ1720" i="2"/>
  <c r="AN1720" i="2"/>
  <c r="AB1724" i="2"/>
  <c r="AC1724" i="2" s="1"/>
  <c r="AD1724" i="2" s="1"/>
  <c r="AE1724" i="2" s="1"/>
  <c r="AF1724" i="2" s="1"/>
  <c r="AH1724" i="2" s="1"/>
  <c r="AI1724" i="2" s="1"/>
  <c r="AG1724" i="2"/>
  <c r="W1725" i="2"/>
  <c r="X1725" i="2"/>
  <c r="Z1726" i="2"/>
  <c r="AA1726" i="2"/>
  <c r="K1801" i="1"/>
  <c r="J1801" i="1"/>
  <c r="G1802" i="1"/>
  <c r="I1801" i="1"/>
  <c r="H1801" i="1"/>
  <c r="AH1723" i="2" l="1"/>
  <c r="AI1723" i="2" s="1"/>
  <c r="U1728" i="2"/>
  <c r="V1728" i="2" s="1"/>
  <c r="Y1727" i="2"/>
  <c r="L1730" i="2"/>
  <c r="T1729" i="2"/>
  <c r="O1729" i="2"/>
  <c r="P1729" i="2" s="1"/>
  <c r="Q1729" i="2" s="1"/>
  <c r="R1729" i="2" s="1"/>
  <c r="S1729" i="2" s="1"/>
  <c r="U1729" i="2" s="1"/>
  <c r="V1729" i="2" s="1"/>
  <c r="Z1727" i="2"/>
  <c r="AA1727" i="2"/>
  <c r="M1730" i="2"/>
  <c r="N1730" i="2"/>
  <c r="Y1725" i="2"/>
  <c r="AT1721" i="2"/>
  <c r="AX1721" i="2" s="1"/>
  <c r="AO1721" i="2"/>
  <c r="AP1721" i="2" s="1"/>
  <c r="AQ1721" i="2" s="1"/>
  <c r="AR1721" i="2" s="1"/>
  <c r="AS1721" i="2" s="1"/>
  <c r="BA1724" i="2"/>
  <c r="AK1724" i="2"/>
  <c r="AJ1724" i="2"/>
  <c r="AM1722" i="2"/>
  <c r="AZ1722" i="2"/>
  <c r="AN1722" i="2"/>
  <c r="A1733" i="2"/>
  <c r="B1732" i="2"/>
  <c r="C1732" i="2" s="1"/>
  <c r="D1732" i="2" s="1"/>
  <c r="E1732" i="2" s="1"/>
  <c r="F1732" i="2" s="1"/>
  <c r="G1732" i="2" s="1"/>
  <c r="H1732" i="2" s="1"/>
  <c r="I1732" i="2" s="1"/>
  <c r="BA1723" i="2"/>
  <c r="AJ1723" i="2"/>
  <c r="AK1723" i="2"/>
  <c r="AG1726" i="2"/>
  <c r="AB1726" i="2"/>
  <c r="AC1726" i="2" s="1"/>
  <c r="AD1726" i="2" s="1"/>
  <c r="AE1726" i="2" s="1"/>
  <c r="AF1726" i="2" s="1"/>
  <c r="AH1726" i="2" s="1"/>
  <c r="AI1726" i="2" s="1"/>
  <c r="AO1720" i="2"/>
  <c r="AP1720" i="2" s="1"/>
  <c r="AQ1720" i="2" s="1"/>
  <c r="AR1720" i="2" s="1"/>
  <c r="AS1720" i="2" s="1"/>
  <c r="AT1720" i="2"/>
  <c r="AX1720" i="2" s="1"/>
  <c r="J1731" i="2"/>
  <c r="K1731" i="2"/>
  <c r="X1728" i="2"/>
  <c r="W1728" i="2"/>
  <c r="K1802" i="1"/>
  <c r="I1802" i="1"/>
  <c r="J1802" i="1"/>
  <c r="H1802" i="1"/>
  <c r="G1803" i="1"/>
  <c r="AL1724" i="2" l="1"/>
  <c r="AL1723" i="2"/>
  <c r="K1732" i="2"/>
  <c r="J1732" i="2"/>
  <c r="AT1722" i="2"/>
  <c r="AX1722" i="2" s="1"/>
  <c r="AO1722" i="2"/>
  <c r="AP1722" i="2" s="1"/>
  <c r="AQ1722" i="2" s="1"/>
  <c r="AR1722" i="2" s="1"/>
  <c r="AS1722" i="2" s="1"/>
  <c r="AY1721" i="2"/>
  <c r="AU1721" i="2"/>
  <c r="AW1721" i="2" s="1"/>
  <c r="T1730" i="2"/>
  <c r="O1730" i="2"/>
  <c r="P1730" i="2" s="1"/>
  <c r="Q1730" i="2" s="1"/>
  <c r="R1730" i="2" s="1"/>
  <c r="S1730" i="2" s="1"/>
  <c r="U1730" i="2" s="1"/>
  <c r="V1730" i="2" s="1"/>
  <c r="AJ1726" i="2"/>
  <c r="BA1726" i="2"/>
  <c r="AK1726" i="2"/>
  <c r="AM1723" i="2"/>
  <c r="AZ1723" i="2"/>
  <c r="AN1723" i="2"/>
  <c r="W1729" i="2"/>
  <c r="X1729" i="2"/>
  <c r="AY1720" i="2"/>
  <c r="AU1720" i="2"/>
  <c r="AW1720" i="2" s="1"/>
  <c r="Z1725" i="2"/>
  <c r="AA1725" i="2"/>
  <c r="AB1727" i="2"/>
  <c r="AC1727" i="2" s="1"/>
  <c r="AD1727" i="2" s="1"/>
  <c r="AE1727" i="2" s="1"/>
  <c r="AF1727" i="2" s="1"/>
  <c r="AH1727" i="2" s="1"/>
  <c r="AI1727" i="2" s="1"/>
  <c r="AG1727" i="2"/>
  <c r="Y1728" i="2"/>
  <c r="A1734" i="2"/>
  <c r="B1733" i="2"/>
  <c r="C1733" i="2" s="1"/>
  <c r="D1733" i="2" s="1"/>
  <c r="E1733" i="2" s="1"/>
  <c r="F1733" i="2" s="1"/>
  <c r="G1733" i="2" s="1"/>
  <c r="H1733" i="2" s="1"/>
  <c r="I1733" i="2" s="1"/>
  <c r="AM1724" i="2"/>
  <c r="AZ1724" i="2"/>
  <c r="AN1724" i="2"/>
  <c r="L1731" i="2"/>
  <c r="G1804" i="1"/>
  <c r="I1803" i="1"/>
  <c r="H1803" i="1"/>
  <c r="J1803" i="1"/>
  <c r="K1803" i="1"/>
  <c r="AL1726" i="2" l="1"/>
  <c r="K1733" i="2"/>
  <c r="J1733" i="2"/>
  <c r="L1733" i="2" s="1"/>
  <c r="AJ1727" i="2"/>
  <c r="BA1727" i="2"/>
  <c r="AK1727" i="2"/>
  <c r="AZ1726" i="2"/>
  <c r="AM1726" i="2"/>
  <c r="AN1726" i="2"/>
  <c r="L1732" i="2"/>
  <c r="B1734" i="2"/>
  <c r="C1734" i="2" s="1"/>
  <c r="D1734" i="2" s="1"/>
  <c r="E1734" i="2" s="1"/>
  <c r="F1734" i="2" s="1"/>
  <c r="G1734" i="2" s="1"/>
  <c r="H1734" i="2" s="1"/>
  <c r="I1734" i="2" s="1"/>
  <c r="A1735" i="2"/>
  <c r="AT1723" i="2"/>
  <c r="AX1723" i="2" s="1"/>
  <c r="AO1723" i="2"/>
  <c r="AP1723" i="2" s="1"/>
  <c r="AQ1723" i="2" s="1"/>
  <c r="AR1723" i="2" s="1"/>
  <c r="AS1723" i="2" s="1"/>
  <c r="AO1724" i="2"/>
  <c r="AP1724" i="2" s="1"/>
  <c r="AQ1724" i="2" s="1"/>
  <c r="AR1724" i="2" s="1"/>
  <c r="AS1724" i="2" s="1"/>
  <c r="AT1724" i="2"/>
  <c r="AX1724" i="2" s="1"/>
  <c r="Z1728" i="2"/>
  <c r="AA1728" i="2"/>
  <c r="AB1725" i="2"/>
  <c r="AC1725" i="2" s="1"/>
  <c r="AD1725" i="2" s="1"/>
  <c r="AE1725" i="2" s="1"/>
  <c r="AF1725" i="2" s="1"/>
  <c r="AG1725" i="2"/>
  <c r="Y1729" i="2"/>
  <c r="M1731" i="2"/>
  <c r="N1731" i="2"/>
  <c r="X1730" i="2"/>
  <c r="W1730" i="2"/>
  <c r="AY1722" i="2"/>
  <c r="AU1722" i="2"/>
  <c r="AW1722" i="2" s="1"/>
  <c r="I1804" i="1"/>
  <c r="K1804" i="1"/>
  <c r="G1805" i="1"/>
  <c r="J1804" i="1"/>
  <c r="H1804" i="1"/>
  <c r="AH1725" i="2" l="1"/>
  <c r="AI1725" i="2" s="1"/>
  <c r="K1734" i="2"/>
  <c r="J1734" i="2"/>
  <c r="AY1723" i="2"/>
  <c r="AU1723" i="2"/>
  <c r="AW1723" i="2" s="1"/>
  <c r="M1732" i="2"/>
  <c r="N1732" i="2"/>
  <c r="M1733" i="2"/>
  <c r="N1733" i="2"/>
  <c r="AJ1725" i="2"/>
  <c r="AK1725" i="2"/>
  <c r="BA1725" i="2"/>
  <c r="AO1726" i="2"/>
  <c r="AP1726" i="2" s="1"/>
  <c r="AQ1726" i="2" s="1"/>
  <c r="AR1726" i="2" s="1"/>
  <c r="AS1726" i="2" s="1"/>
  <c r="AT1726" i="2"/>
  <c r="AX1726" i="2" s="1"/>
  <c r="AL1727" i="2"/>
  <c r="O1731" i="2"/>
  <c r="P1731" i="2" s="1"/>
  <c r="Q1731" i="2" s="1"/>
  <c r="R1731" i="2" s="1"/>
  <c r="S1731" i="2" s="1"/>
  <c r="T1731" i="2"/>
  <c r="AY1724" i="2"/>
  <c r="AU1724" i="2"/>
  <c r="AW1724" i="2" s="1"/>
  <c r="Z1729" i="2"/>
  <c r="AA1729" i="2"/>
  <c r="AG1728" i="2"/>
  <c r="AB1728" i="2"/>
  <c r="AC1728" i="2" s="1"/>
  <c r="AD1728" i="2" s="1"/>
  <c r="AE1728" i="2" s="1"/>
  <c r="AF1728" i="2" s="1"/>
  <c r="AH1728" i="2" s="1"/>
  <c r="AI1728" i="2" s="1"/>
  <c r="B1735" i="2"/>
  <c r="C1735" i="2" s="1"/>
  <c r="D1735" i="2" s="1"/>
  <c r="E1735" i="2" s="1"/>
  <c r="F1735" i="2" s="1"/>
  <c r="G1735" i="2" s="1"/>
  <c r="H1735" i="2" s="1"/>
  <c r="I1735" i="2" s="1"/>
  <c r="A1736" i="2"/>
  <c r="Y1730" i="2"/>
  <c r="K1805" i="1"/>
  <c r="H1805" i="1"/>
  <c r="G1806" i="1"/>
  <c r="J1805" i="1"/>
  <c r="I1805" i="1"/>
  <c r="L1734" i="2" l="1"/>
  <c r="AL1725" i="2"/>
  <c r="J1735" i="2"/>
  <c r="K1735" i="2"/>
  <c r="AM1725" i="2"/>
  <c r="AZ1725" i="2"/>
  <c r="AN1725" i="2"/>
  <c r="O1732" i="2"/>
  <c r="P1732" i="2" s="1"/>
  <c r="Q1732" i="2" s="1"/>
  <c r="R1732" i="2" s="1"/>
  <c r="S1732" i="2" s="1"/>
  <c r="U1732" i="2" s="1"/>
  <c r="V1732" i="2" s="1"/>
  <c r="T1732" i="2"/>
  <c r="AK1728" i="2"/>
  <c r="BA1728" i="2"/>
  <c r="AJ1728" i="2"/>
  <c r="AM1727" i="2"/>
  <c r="AZ1727" i="2"/>
  <c r="AN1727" i="2"/>
  <c r="M1734" i="2"/>
  <c r="N1734" i="2"/>
  <c r="AG1729" i="2"/>
  <c r="AB1729" i="2"/>
  <c r="AC1729" i="2" s="1"/>
  <c r="AD1729" i="2" s="1"/>
  <c r="AE1729" i="2" s="1"/>
  <c r="AF1729" i="2" s="1"/>
  <c r="AH1729" i="2" s="1"/>
  <c r="AI1729" i="2" s="1"/>
  <c r="T1733" i="2"/>
  <c r="O1733" i="2"/>
  <c r="P1733" i="2" s="1"/>
  <c r="Q1733" i="2" s="1"/>
  <c r="R1733" i="2" s="1"/>
  <c r="S1733" i="2" s="1"/>
  <c r="U1731" i="2"/>
  <c r="V1731" i="2" s="1"/>
  <c r="Z1730" i="2"/>
  <c r="AA1730" i="2"/>
  <c r="B1736" i="2"/>
  <c r="C1736" i="2" s="1"/>
  <c r="D1736" i="2" s="1"/>
  <c r="E1736" i="2" s="1"/>
  <c r="F1736" i="2" s="1"/>
  <c r="G1736" i="2" s="1"/>
  <c r="H1736" i="2" s="1"/>
  <c r="I1736" i="2" s="1"/>
  <c r="A1737" i="2"/>
  <c r="AY1726" i="2"/>
  <c r="AU1726" i="2"/>
  <c r="AW1726" i="2" s="1"/>
  <c r="J1806" i="1"/>
  <c r="G1807" i="1"/>
  <c r="K1806" i="1"/>
  <c r="H1806" i="1"/>
  <c r="I1806" i="1"/>
  <c r="AL1728" i="2" l="1"/>
  <c r="L1735" i="2"/>
  <c r="AB1730" i="2"/>
  <c r="AC1730" i="2" s="1"/>
  <c r="AD1730" i="2" s="1"/>
  <c r="AE1730" i="2" s="1"/>
  <c r="AF1730" i="2" s="1"/>
  <c r="AG1730" i="2"/>
  <c r="BA1729" i="2"/>
  <c r="AK1729" i="2"/>
  <c r="AJ1729" i="2"/>
  <c r="M1735" i="2"/>
  <c r="N1735" i="2"/>
  <c r="AM1728" i="2"/>
  <c r="AZ1728" i="2"/>
  <c r="AN1728" i="2"/>
  <c r="X1732" i="2"/>
  <c r="W1732" i="2"/>
  <c r="T1734" i="2"/>
  <c r="O1734" i="2"/>
  <c r="P1734" i="2" s="1"/>
  <c r="Q1734" i="2" s="1"/>
  <c r="R1734" i="2" s="1"/>
  <c r="S1734" i="2" s="1"/>
  <c r="AT1727" i="2"/>
  <c r="AX1727" i="2" s="1"/>
  <c r="AO1727" i="2"/>
  <c r="AP1727" i="2" s="1"/>
  <c r="AQ1727" i="2" s="1"/>
  <c r="AR1727" i="2" s="1"/>
  <c r="AS1727" i="2" s="1"/>
  <c r="AO1725" i="2"/>
  <c r="AP1725" i="2" s="1"/>
  <c r="AQ1725" i="2" s="1"/>
  <c r="AR1725" i="2" s="1"/>
  <c r="AS1725" i="2" s="1"/>
  <c r="AT1725" i="2"/>
  <c r="AX1725" i="2" s="1"/>
  <c r="U1733" i="2"/>
  <c r="V1733" i="2" s="1"/>
  <c r="J1736" i="2"/>
  <c r="K1736" i="2"/>
  <c r="B1737" i="2"/>
  <c r="C1737" i="2" s="1"/>
  <c r="D1737" i="2" s="1"/>
  <c r="E1737" i="2" s="1"/>
  <c r="F1737" i="2" s="1"/>
  <c r="G1737" i="2" s="1"/>
  <c r="H1737" i="2" s="1"/>
  <c r="I1737" i="2" s="1"/>
  <c r="A1738" i="2"/>
  <c r="X1731" i="2"/>
  <c r="W1731" i="2"/>
  <c r="J1807" i="1"/>
  <c r="K1807" i="1"/>
  <c r="G1808" i="1"/>
  <c r="H1807" i="1"/>
  <c r="I1807" i="1"/>
  <c r="Y1732" i="2" l="1"/>
  <c r="Y1731" i="2"/>
  <c r="AL1729" i="2"/>
  <c r="AH1730" i="2"/>
  <c r="AI1730" i="2" s="1"/>
  <c r="BA1730" i="2" s="1"/>
  <c r="AY1725" i="2"/>
  <c r="AU1725" i="2"/>
  <c r="AW1725" i="2" s="1"/>
  <c r="AM1729" i="2"/>
  <c r="AZ1729" i="2"/>
  <c r="AN1729" i="2"/>
  <c r="AJ1730" i="2"/>
  <c r="O1735" i="2"/>
  <c r="P1735" i="2" s="1"/>
  <c r="Q1735" i="2" s="1"/>
  <c r="R1735" i="2" s="1"/>
  <c r="S1735" i="2" s="1"/>
  <c r="T1735" i="2"/>
  <c r="U1734" i="2"/>
  <c r="V1734" i="2" s="1"/>
  <c r="K1737" i="2"/>
  <c r="J1737" i="2"/>
  <c r="W1733" i="2"/>
  <c r="X1733" i="2"/>
  <c r="Z1731" i="2"/>
  <c r="AA1731" i="2"/>
  <c r="B1738" i="2"/>
  <c r="C1738" i="2" s="1"/>
  <c r="D1738" i="2" s="1"/>
  <c r="E1738" i="2" s="1"/>
  <c r="F1738" i="2" s="1"/>
  <c r="G1738" i="2" s="1"/>
  <c r="H1738" i="2" s="1"/>
  <c r="I1738" i="2" s="1"/>
  <c r="A1739" i="2"/>
  <c r="AY1727" i="2"/>
  <c r="AU1727" i="2"/>
  <c r="AW1727" i="2" s="1"/>
  <c r="Z1732" i="2"/>
  <c r="AA1732" i="2"/>
  <c r="AO1728" i="2"/>
  <c r="AP1728" i="2" s="1"/>
  <c r="AQ1728" i="2" s="1"/>
  <c r="AR1728" i="2" s="1"/>
  <c r="AS1728" i="2" s="1"/>
  <c r="AT1728" i="2"/>
  <c r="AX1728" i="2" s="1"/>
  <c r="L1736" i="2"/>
  <c r="G1809" i="1"/>
  <c r="K1808" i="1"/>
  <c r="J1808" i="1"/>
  <c r="I1808" i="1"/>
  <c r="H1808" i="1"/>
  <c r="AK1730" i="2" l="1"/>
  <c r="L1737" i="2"/>
  <c r="U1735" i="2"/>
  <c r="V1735" i="2" s="1"/>
  <c r="AL1730" i="2"/>
  <c r="K1738" i="2"/>
  <c r="J1738" i="2"/>
  <c r="M1736" i="2"/>
  <c r="N1736" i="2"/>
  <c r="M1737" i="2"/>
  <c r="N1737" i="2"/>
  <c r="W1735" i="2"/>
  <c r="X1735" i="2"/>
  <c r="AB1732" i="2"/>
  <c r="AC1732" i="2" s="1"/>
  <c r="AD1732" i="2" s="1"/>
  <c r="AE1732" i="2" s="1"/>
  <c r="AF1732" i="2" s="1"/>
  <c r="AH1732" i="2" s="1"/>
  <c r="AI1732" i="2" s="1"/>
  <c r="AG1732" i="2"/>
  <c r="Y1733" i="2"/>
  <c r="AY1728" i="2"/>
  <c r="AU1728" i="2"/>
  <c r="AW1728" i="2" s="1"/>
  <c r="B1739" i="2"/>
  <c r="C1739" i="2" s="1"/>
  <c r="D1739" i="2" s="1"/>
  <c r="E1739" i="2" s="1"/>
  <c r="F1739" i="2" s="1"/>
  <c r="G1739" i="2" s="1"/>
  <c r="H1739" i="2" s="1"/>
  <c r="I1739" i="2" s="1"/>
  <c r="A1740" i="2"/>
  <c r="W1734" i="2"/>
  <c r="X1734" i="2"/>
  <c r="AO1729" i="2"/>
  <c r="AP1729" i="2" s="1"/>
  <c r="AQ1729" i="2" s="1"/>
  <c r="AR1729" i="2" s="1"/>
  <c r="AS1729" i="2" s="1"/>
  <c r="AT1729" i="2"/>
  <c r="AX1729" i="2" s="1"/>
  <c r="AG1731" i="2"/>
  <c r="AB1731" i="2"/>
  <c r="AC1731" i="2" s="1"/>
  <c r="AD1731" i="2" s="1"/>
  <c r="AE1731" i="2" s="1"/>
  <c r="AF1731" i="2" s="1"/>
  <c r="AH1731" i="2" s="1"/>
  <c r="AI1731" i="2" s="1"/>
  <c r="AM1730" i="2"/>
  <c r="AZ1730" i="2"/>
  <c r="AN1730" i="2"/>
  <c r="H1809" i="1"/>
  <c r="I1809" i="1"/>
  <c r="K1809" i="1"/>
  <c r="J1809" i="1"/>
  <c r="G1810" i="1"/>
  <c r="L1738" i="2" l="1"/>
  <c r="Y1734" i="2"/>
  <c r="Z1734" i="2" s="1"/>
  <c r="Y1735" i="2"/>
  <c r="J1739" i="2"/>
  <c r="K1739" i="2"/>
  <c r="AO1730" i="2"/>
  <c r="AP1730" i="2" s="1"/>
  <c r="AQ1730" i="2" s="1"/>
  <c r="AR1730" i="2" s="1"/>
  <c r="AS1730" i="2" s="1"/>
  <c r="AT1730" i="2"/>
  <c r="AX1730" i="2" s="1"/>
  <c r="BA1732" i="2"/>
  <c r="AJ1732" i="2"/>
  <c r="AK1732" i="2"/>
  <c r="T1737" i="2"/>
  <c r="O1737" i="2"/>
  <c r="P1737" i="2" s="1"/>
  <c r="Q1737" i="2" s="1"/>
  <c r="R1737" i="2" s="1"/>
  <c r="S1737" i="2" s="1"/>
  <c r="M1738" i="2"/>
  <c r="N1738" i="2"/>
  <c r="AY1729" i="2"/>
  <c r="AU1729" i="2"/>
  <c r="AW1729" i="2" s="1"/>
  <c r="B1740" i="2"/>
  <c r="C1740" i="2" s="1"/>
  <c r="D1740" i="2" s="1"/>
  <c r="E1740" i="2" s="1"/>
  <c r="F1740" i="2" s="1"/>
  <c r="G1740" i="2" s="1"/>
  <c r="H1740" i="2" s="1"/>
  <c r="I1740" i="2" s="1"/>
  <c r="A1741" i="2"/>
  <c r="Z1733" i="2"/>
  <c r="AA1733" i="2"/>
  <c r="Z1735" i="2"/>
  <c r="AA1735" i="2"/>
  <c r="T1736" i="2"/>
  <c r="O1736" i="2"/>
  <c r="P1736" i="2" s="1"/>
  <c r="Q1736" i="2" s="1"/>
  <c r="R1736" i="2" s="1"/>
  <c r="S1736" i="2" s="1"/>
  <c r="AJ1731" i="2"/>
  <c r="BA1731" i="2"/>
  <c r="AK1731" i="2"/>
  <c r="G1811" i="1"/>
  <c r="K1810" i="1"/>
  <c r="I1810" i="1"/>
  <c r="H1810" i="1"/>
  <c r="J1810" i="1"/>
  <c r="AA1734" i="2" l="1"/>
  <c r="U1737" i="2"/>
  <c r="V1737" i="2" s="1"/>
  <c r="U1736" i="2"/>
  <c r="V1736" i="2" s="1"/>
  <c r="L1739" i="2"/>
  <c r="B1741" i="2"/>
  <c r="C1741" i="2" s="1"/>
  <c r="D1741" i="2" s="1"/>
  <c r="E1741" i="2" s="1"/>
  <c r="F1741" i="2" s="1"/>
  <c r="G1741" i="2" s="1"/>
  <c r="H1741" i="2" s="1"/>
  <c r="I1741" i="2" s="1"/>
  <c r="A1742" i="2"/>
  <c r="W1737" i="2"/>
  <c r="X1737" i="2"/>
  <c r="M1739" i="2"/>
  <c r="N1739" i="2"/>
  <c r="X1736" i="2"/>
  <c r="W1736" i="2"/>
  <c r="K1740" i="2"/>
  <c r="J1740" i="2"/>
  <c r="AB1734" i="2"/>
  <c r="AC1734" i="2" s="1"/>
  <c r="AD1734" i="2" s="1"/>
  <c r="AE1734" i="2" s="1"/>
  <c r="AF1734" i="2" s="1"/>
  <c r="AG1734" i="2"/>
  <c r="O1738" i="2"/>
  <c r="P1738" i="2" s="1"/>
  <c r="Q1738" i="2" s="1"/>
  <c r="R1738" i="2" s="1"/>
  <c r="S1738" i="2" s="1"/>
  <c r="T1738" i="2"/>
  <c r="AL1732" i="2"/>
  <c r="AB1733" i="2"/>
  <c r="AC1733" i="2" s="1"/>
  <c r="AD1733" i="2" s="1"/>
  <c r="AE1733" i="2" s="1"/>
  <c r="AF1733" i="2" s="1"/>
  <c r="AG1733" i="2"/>
  <c r="AB1735" i="2"/>
  <c r="AC1735" i="2" s="1"/>
  <c r="AD1735" i="2" s="1"/>
  <c r="AE1735" i="2" s="1"/>
  <c r="AF1735" i="2" s="1"/>
  <c r="AG1735" i="2"/>
  <c r="AY1730" i="2"/>
  <c r="AU1730" i="2"/>
  <c r="AW1730" i="2" s="1"/>
  <c r="AL1731" i="2"/>
  <c r="G1812" i="1"/>
  <c r="K1811" i="1"/>
  <c r="J1811" i="1"/>
  <c r="H1811" i="1"/>
  <c r="I1811" i="1"/>
  <c r="AH1734" i="2" l="1"/>
  <c r="AI1734" i="2" s="1"/>
  <c r="U1738" i="2"/>
  <c r="V1738" i="2" s="1"/>
  <c r="X1738" i="2" s="1"/>
  <c r="Y1737" i="2"/>
  <c r="J1741" i="2"/>
  <c r="K1741" i="2"/>
  <c r="O1739" i="2"/>
  <c r="P1739" i="2" s="1"/>
  <c r="Q1739" i="2" s="1"/>
  <c r="R1739" i="2" s="1"/>
  <c r="S1739" i="2" s="1"/>
  <c r="T1739" i="2"/>
  <c r="AM1731" i="2"/>
  <c r="AZ1731" i="2"/>
  <c r="AN1731" i="2"/>
  <c r="A1743" i="2"/>
  <c r="B1742" i="2"/>
  <c r="C1742" i="2" s="1"/>
  <c r="D1742" i="2" s="1"/>
  <c r="E1742" i="2" s="1"/>
  <c r="F1742" i="2" s="1"/>
  <c r="G1742" i="2" s="1"/>
  <c r="H1742" i="2" s="1"/>
  <c r="I1742" i="2" s="1"/>
  <c r="AH1735" i="2"/>
  <c r="AI1735" i="2" s="1"/>
  <c r="L1740" i="2"/>
  <c r="AM1732" i="2"/>
  <c r="AZ1732" i="2"/>
  <c r="AN1732" i="2"/>
  <c r="AJ1734" i="2"/>
  <c r="BA1734" i="2"/>
  <c r="AK1734" i="2"/>
  <c r="Z1737" i="2"/>
  <c r="AA1737" i="2"/>
  <c r="AH1733" i="2"/>
  <c r="AI1733" i="2" s="1"/>
  <c r="Y1736" i="2"/>
  <c r="G1813" i="1"/>
  <c r="I1812" i="1"/>
  <c r="J1812" i="1"/>
  <c r="H1812" i="1"/>
  <c r="K1812" i="1"/>
  <c r="W1738" i="2" l="1"/>
  <c r="U1739" i="2"/>
  <c r="V1739" i="2" s="1"/>
  <c r="W1739" i="2" s="1"/>
  <c r="K1742" i="2"/>
  <c r="J1742" i="2"/>
  <c r="L1741" i="2"/>
  <c r="AJ1733" i="2"/>
  <c r="AK1733" i="2"/>
  <c r="BA1733" i="2"/>
  <c r="Z1736" i="2"/>
  <c r="AA1736" i="2"/>
  <c r="A1744" i="2"/>
  <c r="B1743" i="2"/>
  <c r="C1743" i="2" s="1"/>
  <c r="D1743" i="2" s="1"/>
  <c r="E1743" i="2" s="1"/>
  <c r="F1743" i="2" s="1"/>
  <c r="G1743" i="2" s="1"/>
  <c r="H1743" i="2" s="1"/>
  <c r="I1743" i="2" s="1"/>
  <c r="AB1737" i="2"/>
  <c r="AC1737" i="2" s="1"/>
  <c r="AD1737" i="2" s="1"/>
  <c r="AE1737" i="2" s="1"/>
  <c r="AF1737" i="2" s="1"/>
  <c r="AG1737" i="2"/>
  <c r="AJ1735" i="2"/>
  <c r="BA1735" i="2"/>
  <c r="AK1735" i="2"/>
  <c r="AT1731" i="2"/>
  <c r="AX1731" i="2" s="1"/>
  <c r="AO1731" i="2"/>
  <c r="AP1731" i="2" s="1"/>
  <c r="AQ1731" i="2" s="1"/>
  <c r="AR1731" i="2" s="1"/>
  <c r="AS1731" i="2" s="1"/>
  <c r="AO1732" i="2"/>
  <c r="AP1732" i="2" s="1"/>
  <c r="AQ1732" i="2" s="1"/>
  <c r="AR1732" i="2" s="1"/>
  <c r="AS1732" i="2" s="1"/>
  <c r="AT1732" i="2"/>
  <c r="AX1732" i="2" s="1"/>
  <c r="M1740" i="2"/>
  <c r="N1740" i="2"/>
  <c r="AL1734" i="2"/>
  <c r="Y1738" i="2"/>
  <c r="J1813" i="1"/>
  <c r="K1813" i="1"/>
  <c r="G1814" i="1"/>
  <c r="H1813" i="1"/>
  <c r="I1813" i="1"/>
  <c r="X1739" i="2" l="1"/>
  <c r="AH1737" i="2"/>
  <c r="AI1737" i="2" s="1"/>
  <c r="Y1739" i="2"/>
  <c r="J1743" i="2"/>
  <c r="K1743" i="2"/>
  <c r="AB1736" i="2"/>
  <c r="AC1736" i="2" s="1"/>
  <c r="AD1736" i="2" s="1"/>
  <c r="AE1736" i="2" s="1"/>
  <c r="AF1736" i="2" s="1"/>
  <c r="AG1736" i="2"/>
  <c r="M1741" i="2"/>
  <c r="N1741" i="2"/>
  <c r="AK1737" i="2"/>
  <c r="BA1737" i="2"/>
  <c r="AJ1737" i="2"/>
  <c r="O1740" i="2"/>
  <c r="P1740" i="2" s="1"/>
  <c r="Q1740" i="2" s="1"/>
  <c r="R1740" i="2" s="1"/>
  <c r="S1740" i="2" s="1"/>
  <c r="T1740" i="2"/>
  <c r="AL1733" i="2"/>
  <c r="L1742" i="2"/>
  <c r="AY1731" i="2"/>
  <c r="AU1731" i="2"/>
  <c r="AW1731" i="2" s="1"/>
  <c r="B1744" i="2"/>
  <c r="C1744" i="2" s="1"/>
  <c r="D1744" i="2" s="1"/>
  <c r="E1744" i="2" s="1"/>
  <c r="F1744" i="2" s="1"/>
  <c r="G1744" i="2" s="1"/>
  <c r="H1744" i="2" s="1"/>
  <c r="I1744" i="2" s="1"/>
  <c r="A1745" i="2"/>
  <c r="Z1739" i="2"/>
  <c r="AA1739" i="2"/>
  <c r="AL1735" i="2"/>
  <c r="Z1738" i="2"/>
  <c r="AA1738" i="2"/>
  <c r="AM1734" i="2"/>
  <c r="AZ1734" i="2"/>
  <c r="AN1734" i="2"/>
  <c r="AY1732" i="2"/>
  <c r="AU1732" i="2"/>
  <c r="AW1732" i="2" s="1"/>
  <c r="K1814" i="1"/>
  <c r="I1814" i="1"/>
  <c r="H1814" i="1"/>
  <c r="J1814" i="1"/>
  <c r="G1815" i="1"/>
  <c r="AH1736" i="2" l="1"/>
  <c r="AI1736" i="2" s="1"/>
  <c r="L1743" i="2"/>
  <c r="AB1739" i="2"/>
  <c r="AC1739" i="2" s="1"/>
  <c r="AD1739" i="2" s="1"/>
  <c r="AE1739" i="2" s="1"/>
  <c r="AF1739" i="2" s="1"/>
  <c r="AG1739" i="2"/>
  <c r="A1746" i="2"/>
  <c r="B1745" i="2"/>
  <c r="C1745" i="2" s="1"/>
  <c r="D1745" i="2" s="1"/>
  <c r="E1745" i="2" s="1"/>
  <c r="F1745" i="2" s="1"/>
  <c r="G1745" i="2" s="1"/>
  <c r="H1745" i="2" s="1"/>
  <c r="I1745" i="2" s="1"/>
  <c r="M1742" i="2"/>
  <c r="N1742" i="2"/>
  <c r="O1741" i="2"/>
  <c r="P1741" i="2" s="1"/>
  <c r="Q1741" i="2" s="1"/>
  <c r="R1741" i="2" s="1"/>
  <c r="S1741" i="2" s="1"/>
  <c r="T1741" i="2"/>
  <c r="M1743" i="2"/>
  <c r="N1743" i="2"/>
  <c r="AL1737" i="2"/>
  <c r="K1744" i="2"/>
  <c r="J1744" i="2"/>
  <c r="U1740" i="2"/>
  <c r="V1740" i="2" s="1"/>
  <c r="AT1734" i="2"/>
  <c r="AX1734" i="2" s="1"/>
  <c r="AO1734" i="2"/>
  <c r="AP1734" i="2" s="1"/>
  <c r="AQ1734" i="2" s="1"/>
  <c r="AR1734" i="2" s="1"/>
  <c r="AS1734" i="2" s="1"/>
  <c r="AM1735" i="2"/>
  <c r="AZ1735" i="2"/>
  <c r="AN1735" i="2"/>
  <c r="BA1736" i="2"/>
  <c r="AK1736" i="2"/>
  <c r="AJ1736" i="2"/>
  <c r="AB1738" i="2"/>
  <c r="AC1738" i="2" s="1"/>
  <c r="AD1738" i="2" s="1"/>
  <c r="AE1738" i="2" s="1"/>
  <c r="AF1738" i="2" s="1"/>
  <c r="AG1738" i="2"/>
  <c r="AZ1733" i="2"/>
  <c r="AM1733" i="2"/>
  <c r="AN1733" i="2"/>
  <c r="K1815" i="1"/>
  <c r="J1815" i="1"/>
  <c r="G1816" i="1"/>
  <c r="H1815" i="1"/>
  <c r="I1815" i="1"/>
  <c r="AL1736" i="2" l="1"/>
  <c r="U1741" i="2"/>
  <c r="V1741" i="2" s="1"/>
  <c r="AH1738" i="2"/>
  <c r="AI1738" i="2" s="1"/>
  <c r="AH1739" i="2"/>
  <c r="AI1739" i="2" s="1"/>
  <c r="J1745" i="2"/>
  <c r="K1745" i="2"/>
  <c r="AT1733" i="2"/>
  <c r="AX1733" i="2" s="1"/>
  <c r="AO1733" i="2"/>
  <c r="AP1733" i="2" s="1"/>
  <c r="AQ1733" i="2" s="1"/>
  <c r="AR1733" i="2" s="1"/>
  <c r="AS1733" i="2" s="1"/>
  <c r="AJ1739" i="2"/>
  <c r="AK1739" i="2"/>
  <c r="BA1739" i="2"/>
  <c r="BA1738" i="2"/>
  <c r="AK1738" i="2"/>
  <c r="AJ1738" i="2"/>
  <c r="X1741" i="2"/>
  <c r="W1741" i="2"/>
  <c r="W1740" i="2"/>
  <c r="X1740" i="2"/>
  <c r="AY1734" i="2"/>
  <c r="AU1734" i="2"/>
  <c r="AW1734" i="2" s="1"/>
  <c r="A1747" i="2"/>
  <c r="B1746" i="2"/>
  <c r="C1746" i="2" s="1"/>
  <c r="D1746" i="2" s="1"/>
  <c r="E1746" i="2" s="1"/>
  <c r="F1746" i="2" s="1"/>
  <c r="G1746" i="2" s="1"/>
  <c r="H1746" i="2" s="1"/>
  <c r="I1746" i="2" s="1"/>
  <c r="AM1736" i="2"/>
  <c r="AZ1736" i="2"/>
  <c r="AN1736" i="2"/>
  <c r="AZ1737" i="2"/>
  <c r="AM1737" i="2"/>
  <c r="AN1737" i="2"/>
  <c r="AT1735" i="2"/>
  <c r="AX1735" i="2" s="1"/>
  <c r="AO1735" i="2"/>
  <c r="AP1735" i="2" s="1"/>
  <c r="AQ1735" i="2" s="1"/>
  <c r="AR1735" i="2" s="1"/>
  <c r="AS1735" i="2" s="1"/>
  <c r="O1743" i="2"/>
  <c r="P1743" i="2" s="1"/>
  <c r="Q1743" i="2" s="1"/>
  <c r="R1743" i="2" s="1"/>
  <c r="S1743" i="2" s="1"/>
  <c r="T1743" i="2"/>
  <c r="O1742" i="2"/>
  <c r="P1742" i="2" s="1"/>
  <c r="Q1742" i="2" s="1"/>
  <c r="R1742" i="2" s="1"/>
  <c r="S1742" i="2" s="1"/>
  <c r="T1742" i="2"/>
  <c r="L1744" i="2"/>
  <c r="K1816" i="1"/>
  <c r="J1816" i="1"/>
  <c r="H1816" i="1"/>
  <c r="G1817" i="1"/>
  <c r="I1816" i="1"/>
  <c r="U1742" i="2" l="1"/>
  <c r="V1742" i="2" s="1"/>
  <c r="U1743" i="2"/>
  <c r="V1743" i="2" s="1"/>
  <c r="Y1741" i="2"/>
  <c r="L1745" i="2"/>
  <c r="N1745" i="2" s="1"/>
  <c r="Y1740" i="2"/>
  <c r="AL1739" i="2"/>
  <c r="AN1739" i="2" s="1"/>
  <c r="K1746" i="2"/>
  <c r="J1746" i="2"/>
  <c r="AY1735" i="2"/>
  <c r="AU1735" i="2"/>
  <c r="AW1735" i="2" s="1"/>
  <c r="B1747" i="2"/>
  <c r="C1747" i="2" s="1"/>
  <c r="D1747" i="2" s="1"/>
  <c r="E1747" i="2" s="1"/>
  <c r="F1747" i="2" s="1"/>
  <c r="G1747" i="2" s="1"/>
  <c r="H1747" i="2" s="1"/>
  <c r="I1747" i="2" s="1"/>
  <c r="A1748" i="2"/>
  <c r="Z1740" i="2"/>
  <c r="AA1740" i="2"/>
  <c r="AM1739" i="2"/>
  <c r="AZ1739" i="2"/>
  <c r="M1744" i="2"/>
  <c r="N1744" i="2"/>
  <c r="AL1738" i="2"/>
  <c r="W1743" i="2"/>
  <c r="X1743" i="2"/>
  <c r="AO1737" i="2"/>
  <c r="AP1737" i="2" s="1"/>
  <c r="AQ1737" i="2" s="1"/>
  <c r="AR1737" i="2" s="1"/>
  <c r="AS1737" i="2" s="1"/>
  <c r="AT1737" i="2"/>
  <c r="AX1737" i="2" s="1"/>
  <c r="AO1736" i="2"/>
  <c r="AP1736" i="2" s="1"/>
  <c r="AQ1736" i="2" s="1"/>
  <c r="AR1736" i="2" s="1"/>
  <c r="AS1736" i="2" s="1"/>
  <c r="AT1736" i="2"/>
  <c r="AX1736" i="2" s="1"/>
  <c r="W1742" i="2"/>
  <c r="X1742" i="2"/>
  <c r="Z1741" i="2"/>
  <c r="AA1741" i="2"/>
  <c r="AY1733" i="2"/>
  <c r="AU1733" i="2"/>
  <c r="AW1733" i="2" s="1"/>
  <c r="H1817" i="1"/>
  <c r="G1818" i="1"/>
  <c r="J1817" i="1"/>
  <c r="K1817" i="1"/>
  <c r="I1817" i="1"/>
  <c r="M1745" i="2" l="1"/>
  <c r="Y1742" i="2"/>
  <c r="J1747" i="2"/>
  <c r="K1747" i="2"/>
  <c r="T1744" i="2"/>
  <c r="O1744" i="2"/>
  <c r="P1744" i="2" s="1"/>
  <c r="Q1744" i="2" s="1"/>
  <c r="R1744" i="2" s="1"/>
  <c r="S1744" i="2" s="1"/>
  <c r="U1744" i="2" s="1"/>
  <c r="V1744" i="2" s="1"/>
  <c r="AY1737" i="2"/>
  <c r="AU1737" i="2"/>
  <c r="AW1737" i="2" s="1"/>
  <c r="AB1740" i="2"/>
  <c r="AC1740" i="2" s="1"/>
  <c r="AD1740" i="2" s="1"/>
  <c r="AE1740" i="2" s="1"/>
  <c r="AF1740" i="2" s="1"/>
  <c r="AG1740" i="2"/>
  <c r="A1749" i="2"/>
  <c r="B1748" i="2"/>
  <c r="C1748" i="2" s="1"/>
  <c r="D1748" i="2" s="1"/>
  <c r="E1748" i="2" s="1"/>
  <c r="F1748" i="2" s="1"/>
  <c r="G1748" i="2" s="1"/>
  <c r="H1748" i="2" s="1"/>
  <c r="I1748" i="2" s="1"/>
  <c r="L1746" i="2"/>
  <c r="Z1742" i="2"/>
  <c r="AA1742" i="2"/>
  <c r="AZ1738" i="2"/>
  <c r="AM1738" i="2"/>
  <c r="AN1738" i="2"/>
  <c r="T1745" i="2"/>
  <c r="O1745" i="2"/>
  <c r="P1745" i="2" s="1"/>
  <c r="Q1745" i="2" s="1"/>
  <c r="R1745" i="2" s="1"/>
  <c r="S1745" i="2" s="1"/>
  <c r="U1745" i="2" s="1"/>
  <c r="V1745" i="2" s="1"/>
  <c r="AG1741" i="2"/>
  <c r="AB1741" i="2"/>
  <c r="AC1741" i="2" s="1"/>
  <c r="AD1741" i="2" s="1"/>
  <c r="AE1741" i="2" s="1"/>
  <c r="AF1741" i="2" s="1"/>
  <c r="AH1741" i="2" s="1"/>
  <c r="AI1741" i="2" s="1"/>
  <c r="AY1736" i="2"/>
  <c r="AU1736" i="2"/>
  <c r="AW1736" i="2" s="1"/>
  <c r="AT1739" i="2"/>
  <c r="AX1739" i="2" s="1"/>
  <c r="AO1739" i="2"/>
  <c r="AP1739" i="2" s="1"/>
  <c r="AQ1739" i="2" s="1"/>
  <c r="AR1739" i="2" s="1"/>
  <c r="AS1739" i="2" s="1"/>
  <c r="Y1743" i="2"/>
  <c r="J1818" i="1"/>
  <c r="I1818" i="1"/>
  <c r="H1818" i="1"/>
  <c r="G1819" i="1"/>
  <c r="K1818" i="1"/>
  <c r="L1747" i="2" l="1"/>
  <c r="J1748" i="2"/>
  <c r="K1748" i="2"/>
  <c r="BA1741" i="2"/>
  <c r="AK1741" i="2"/>
  <c r="AJ1741" i="2"/>
  <c r="Z1743" i="2"/>
  <c r="AA1743" i="2"/>
  <c r="M1747" i="2"/>
  <c r="N1747" i="2"/>
  <c r="W1745" i="2"/>
  <c r="X1745" i="2"/>
  <c r="A1750" i="2"/>
  <c r="B1749" i="2"/>
  <c r="C1749" i="2" s="1"/>
  <c r="D1749" i="2" s="1"/>
  <c r="E1749" i="2" s="1"/>
  <c r="F1749" i="2" s="1"/>
  <c r="G1749" i="2" s="1"/>
  <c r="H1749" i="2" s="1"/>
  <c r="I1749" i="2" s="1"/>
  <c r="AT1738" i="2"/>
  <c r="AX1738" i="2" s="1"/>
  <c r="AO1738" i="2"/>
  <c r="AP1738" i="2" s="1"/>
  <c r="AQ1738" i="2" s="1"/>
  <c r="AR1738" i="2" s="1"/>
  <c r="AS1738" i="2" s="1"/>
  <c r="M1746" i="2"/>
  <c r="N1746" i="2"/>
  <c r="AH1740" i="2"/>
  <c r="AI1740" i="2" s="1"/>
  <c r="AY1739" i="2"/>
  <c r="AU1739" i="2"/>
  <c r="AW1739" i="2" s="1"/>
  <c r="AG1742" i="2"/>
  <c r="AB1742" i="2"/>
  <c r="AC1742" i="2" s="1"/>
  <c r="AD1742" i="2" s="1"/>
  <c r="AE1742" i="2" s="1"/>
  <c r="AF1742" i="2" s="1"/>
  <c r="X1744" i="2"/>
  <c r="W1744" i="2"/>
  <c r="K1819" i="1"/>
  <c r="G1820" i="1"/>
  <c r="I1819" i="1"/>
  <c r="J1819" i="1"/>
  <c r="H1819" i="1"/>
  <c r="AH1742" i="2" l="1"/>
  <c r="AI1742" i="2" s="1"/>
  <c r="AL1741" i="2"/>
  <c r="L1748" i="2"/>
  <c r="Y1745" i="2"/>
  <c r="AA1745" i="2" s="1"/>
  <c r="J1749" i="2"/>
  <c r="K1749" i="2"/>
  <c r="AZ1741" i="2"/>
  <c r="AM1741" i="2"/>
  <c r="AN1741" i="2"/>
  <c r="M1748" i="2"/>
  <c r="N1748" i="2"/>
  <c r="BA1742" i="2"/>
  <c r="AJ1742" i="2"/>
  <c r="AK1742" i="2"/>
  <c r="AJ1740" i="2"/>
  <c r="BA1740" i="2"/>
  <c r="AK1740" i="2"/>
  <c r="AB1743" i="2"/>
  <c r="AC1743" i="2" s="1"/>
  <c r="AD1743" i="2" s="1"/>
  <c r="AE1743" i="2" s="1"/>
  <c r="AF1743" i="2" s="1"/>
  <c r="AG1743" i="2"/>
  <c r="AY1738" i="2"/>
  <c r="AU1738" i="2"/>
  <c r="AW1738" i="2" s="1"/>
  <c r="O1746" i="2"/>
  <c r="P1746" i="2" s="1"/>
  <c r="Q1746" i="2" s="1"/>
  <c r="R1746" i="2" s="1"/>
  <c r="S1746" i="2" s="1"/>
  <c r="U1746" i="2" s="1"/>
  <c r="V1746" i="2" s="1"/>
  <c r="T1746" i="2"/>
  <c r="A1751" i="2"/>
  <c r="B1750" i="2"/>
  <c r="C1750" i="2" s="1"/>
  <c r="D1750" i="2" s="1"/>
  <c r="E1750" i="2" s="1"/>
  <c r="F1750" i="2" s="1"/>
  <c r="G1750" i="2" s="1"/>
  <c r="H1750" i="2" s="1"/>
  <c r="I1750" i="2" s="1"/>
  <c r="T1747" i="2"/>
  <c r="O1747" i="2"/>
  <c r="P1747" i="2" s="1"/>
  <c r="Q1747" i="2" s="1"/>
  <c r="R1747" i="2" s="1"/>
  <c r="S1747" i="2" s="1"/>
  <c r="U1747" i="2" s="1"/>
  <c r="V1747" i="2" s="1"/>
  <c r="Y1744" i="2"/>
  <c r="I1820" i="1"/>
  <c r="G1821" i="1"/>
  <c r="J1820" i="1"/>
  <c r="K1820" i="1"/>
  <c r="H1820" i="1"/>
  <c r="Z1745" i="2" l="1"/>
  <c r="J1750" i="2"/>
  <c r="K1750" i="2"/>
  <c r="Z1744" i="2"/>
  <c r="AA1744" i="2"/>
  <c r="AL1742" i="2"/>
  <c r="L1749" i="2"/>
  <c r="B1751" i="2"/>
  <c r="C1751" i="2" s="1"/>
  <c r="D1751" i="2" s="1"/>
  <c r="E1751" i="2" s="1"/>
  <c r="F1751" i="2" s="1"/>
  <c r="G1751" i="2" s="1"/>
  <c r="H1751" i="2" s="1"/>
  <c r="I1751" i="2" s="1"/>
  <c r="A1752" i="2"/>
  <c r="AG1745" i="2"/>
  <c r="AB1745" i="2"/>
  <c r="AC1745" i="2" s="1"/>
  <c r="AD1745" i="2" s="1"/>
  <c r="AE1745" i="2" s="1"/>
  <c r="AF1745" i="2" s="1"/>
  <c r="AH1745" i="2" s="1"/>
  <c r="AI1745" i="2" s="1"/>
  <c r="T1748" i="2"/>
  <c r="O1748" i="2"/>
  <c r="P1748" i="2" s="1"/>
  <c r="Q1748" i="2" s="1"/>
  <c r="R1748" i="2" s="1"/>
  <c r="S1748" i="2" s="1"/>
  <c r="AL1740" i="2"/>
  <c r="W1747" i="2"/>
  <c r="X1747" i="2"/>
  <c r="X1746" i="2"/>
  <c r="W1746" i="2"/>
  <c r="AO1741" i="2"/>
  <c r="AP1741" i="2" s="1"/>
  <c r="AQ1741" i="2" s="1"/>
  <c r="AR1741" i="2" s="1"/>
  <c r="AS1741" i="2" s="1"/>
  <c r="AT1741" i="2"/>
  <c r="AX1741" i="2" s="1"/>
  <c r="AH1743" i="2"/>
  <c r="AI1743" i="2" s="1"/>
  <c r="H1821" i="1"/>
  <c r="J1821" i="1"/>
  <c r="G1822" i="1"/>
  <c r="K1821" i="1"/>
  <c r="I1821" i="1"/>
  <c r="U1748" i="2" l="1"/>
  <c r="V1748" i="2" s="1"/>
  <c r="Y1747" i="2"/>
  <c r="Z1747" i="2" s="1"/>
  <c r="L1750" i="2"/>
  <c r="AK1745" i="2"/>
  <c r="AJ1745" i="2"/>
  <c r="BA1745" i="2"/>
  <c r="M1750" i="2"/>
  <c r="N1750" i="2"/>
  <c r="M1749" i="2"/>
  <c r="N1749" i="2"/>
  <c r="AY1741" i="2"/>
  <c r="AU1741" i="2"/>
  <c r="AW1741" i="2" s="1"/>
  <c r="W1748" i="2"/>
  <c r="X1748" i="2"/>
  <c r="AB1744" i="2"/>
  <c r="AC1744" i="2" s="1"/>
  <c r="AD1744" i="2" s="1"/>
  <c r="AE1744" i="2" s="1"/>
  <c r="AF1744" i="2" s="1"/>
  <c r="AG1744" i="2"/>
  <c r="J1751" i="2"/>
  <c r="K1751" i="2"/>
  <c r="AM1742" i="2"/>
  <c r="AZ1742" i="2"/>
  <c r="AN1742" i="2"/>
  <c r="AJ1743" i="2"/>
  <c r="AK1743" i="2"/>
  <c r="BA1743" i="2"/>
  <c r="AM1740" i="2"/>
  <c r="AZ1740" i="2"/>
  <c r="AN1740" i="2"/>
  <c r="B1752" i="2"/>
  <c r="C1752" i="2" s="1"/>
  <c r="D1752" i="2" s="1"/>
  <c r="E1752" i="2" s="1"/>
  <c r="F1752" i="2" s="1"/>
  <c r="G1752" i="2" s="1"/>
  <c r="H1752" i="2" s="1"/>
  <c r="I1752" i="2" s="1"/>
  <c r="A1753" i="2"/>
  <c r="Y1746" i="2"/>
  <c r="H1822" i="1"/>
  <c r="J1822" i="1"/>
  <c r="I1822" i="1"/>
  <c r="G1823" i="1"/>
  <c r="K1822" i="1"/>
  <c r="AA1747" i="2" l="1"/>
  <c r="Y1748" i="2"/>
  <c r="AL1743" i="2"/>
  <c r="AT1742" i="2"/>
  <c r="AX1742" i="2" s="1"/>
  <c r="AO1742" i="2"/>
  <c r="AP1742" i="2" s="1"/>
  <c r="AQ1742" i="2" s="1"/>
  <c r="AR1742" i="2" s="1"/>
  <c r="AS1742" i="2" s="1"/>
  <c r="AB1747" i="2"/>
  <c r="AC1747" i="2" s="1"/>
  <c r="AD1747" i="2" s="1"/>
  <c r="AE1747" i="2" s="1"/>
  <c r="AF1747" i="2" s="1"/>
  <c r="AG1747" i="2"/>
  <c r="Z1748" i="2"/>
  <c r="AA1748" i="2"/>
  <c r="T1749" i="2"/>
  <c r="O1749" i="2"/>
  <c r="P1749" i="2" s="1"/>
  <c r="Q1749" i="2" s="1"/>
  <c r="R1749" i="2" s="1"/>
  <c r="S1749" i="2" s="1"/>
  <c r="AL1745" i="2"/>
  <c r="AZ1743" i="2"/>
  <c r="AM1743" i="2"/>
  <c r="AN1743" i="2"/>
  <c r="K1752" i="2"/>
  <c r="J1752" i="2"/>
  <c r="Z1746" i="2"/>
  <c r="AA1746" i="2"/>
  <c r="B1753" i="2"/>
  <c r="C1753" i="2" s="1"/>
  <c r="D1753" i="2" s="1"/>
  <c r="E1753" i="2" s="1"/>
  <c r="F1753" i="2" s="1"/>
  <c r="G1753" i="2" s="1"/>
  <c r="H1753" i="2" s="1"/>
  <c r="I1753" i="2" s="1"/>
  <c r="A1754" i="2"/>
  <c r="AO1740" i="2"/>
  <c r="AP1740" i="2" s="1"/>
  <c r="AQ1740" i="2" s="1"/>
  <c r="AR1740" i="2" s="1"/>
  <c r="AS1740" i="2" s="1"/>
  <c r="AT1740" i="2"/>
  <c r="AX1740" i="2" s="1"/>
  <c r="O1750" i="2"/>
  <c r="P1750" i="2" s="1"/>
  <c r="Q1750" i="2" s="1"/>
  <c r="R1750" i="2" s="1"/>
  <c r="S1750" i="2" s="1"/>
  <c r="U1750" i="2" s="1"/>
  <c r="V1750" i="2" s="1"/>
  <c r="T1750" i="2"/>
  <c r="L1751" i="2"/>
  <c r="AH1744" i="2"/>
  <c r="AI1744" i="2" s="1"/>
  <c r="H1823" i="1"/>
  <c r="I1823" i="1"/>
  <c r="K1823" i="1"/>
  <c r="G1824" i="1"/>
  <c r="J1823" i="1"/>
  <c r="AH1747" i="2" l="1"/>
  <c r="AI1747" i="2" s="1"/>
  <c r="J1753" i="2"/>
  <c r="K1753" i="2"/>
  <c r="AZ1745" i="2"/>
  <c r="AM1745" i="2"/>
  <c r="AN1745" i="2"/>
  <c r="A1755" i="2"/>
  <c r="B1754" i="2"/>
  <c r="C1754" i="2" s="1"/>
  <c r="D1754" i="2" s="1"/>
  <c r="E1754" i="2" s="1"/>
  <c r="F1754" i="2" s="1"/>
  <c r="G1754" i="2" s="1"/>
  <c r="H1754" i="2" s="1"/>
  <c r="I1754" i="2" s="1"/>
  <c r="AY1742" i="2"/>
  <c r="AU1742" i="2"/>
  <c r="AW1742" i="2" s="1"/>
  <c r="L1752" i="2"/>
  <c r="AB1748" i="2"/>
  <c r="AC1748" i="2" s="1"/>
  <c r="AD1748" i="2" s="1"/>
  <c r="AE1748" i="2" s="1"/>
  <c r="AF1748" i="2" s="1"/>
  <c r="AG1748" i="2"/>
  <c r="M1751" i="2"/>
  <c r="N1751" i="2"/>
  <c r="AB1746" i="2"/>
  <c r="AC1746" i="2" s="1"/>
  <c r="AD1746" i="2" s="1"/>
  <c r="AE1746" i="2" s="1"/>
  <c r="AF1746" i="2" s="1"/>
  <c r="AH1746" i="2" s="1"/>
  <c r="AI1746" i="2" s="1"/>
  <c r="AG1746" i="2"/>
  <c r="AO1743" i="2"/>
  <c r="AP1743" i="2" s="1"/>
  <c r="AQ1743" i="2" s="1"/>
  <c r="AR1743" i="2" s="1"/>
  <c r="AS1743" i="2" s="1"/>
  <c r="AT1743" i="2"/>
  <c r="AX1743" i="2" s="1"/>
  <c r="BA1747" i="2"/>
  <c r="AJ1747" i="2"/>
  <c r="AK1747" i="2"/>
  <c r="W1750" i="2"/>
  <c r="X1750" i="2"/>
  <c r="AY1740" i="2"/>
  <c r="AU1740" i="2"/>
  <c r="AW1740" i="2" s="1"/>
  <c r="BA1744" i="2"/>
  <c r="AK1744" i="2"/>
  <c r="AJ1744" i="2"/>
  <c r="U1749" i="2"/>
  <c r="V1749" i="2" s="1"/>
  <c r="J1824" i="1"/>
  <c r="I1824" i="1"/>
  <c r="K1824" i="1"/>
  <c r="G1825" i="1"/>
  <c r="H1824" i="1"/>
  <c r="AH1748" i="2" l="1"/>
  <c r="AI1748" i="2" s="1"/>
  <c r="BA1748" i="2" s="1"/>
  <c r="L1753" i="2"/>
  <c r="K1754" i="2"/>
  <c r="J1754" i="2"/>
  <c r="AY1743" i="2"/>
  <c r="AU1743" i="2"/>
  <c r="AW1743" i="2" s="1"/>
  <c r="M1753" i="2"/>
  <c r="N1753" i="2"/>
  <c r="M1752" i="2"/>
  <c r="N1752" i="2"/>
  <c r="A1756" i="2"/>
  <c r="B1755" i="2"/>
  <c r="C1755" i="2" s="1"/>
  <c r="D1755" i="2" s="1"/>
  <c r="E1755" i="2" s="1"/>
  <c r="F1755" i="2" s="1"/>
  <c r="G1755" i="2" s="1"/>
  <c r="H1755" i="2" s="1"/>
  <c r="I1755" i="2" s="1"/>
  <c r="Y1750" i="2"/>
  <c r="O1751" i="2"/>
  <c r="P1751" i="2" s="1"/>
  <c r="Q1751" i="2" s="1"/>
  <c r="R1751" i="2" s="1"/>
  <c r="S1751" i="2" s="1"/>
  <c r="T1751" i="2"/>
  <c r="AJ1748" i="2"/>
  <c r="AK1748" i="2"/>
  <c r="X1749" i="2"/>
  <c r="W1749" i="2"/>
  <c r="BA1746" i="2"/>
  <c r="AK1746" i="2"/>
  <c r="AJ1746" i="2"/>
  <c r="AT1745" i="2"/>
  <c r="AX1745" i="2" s="1"/>
  <c r="AO1745" i="2"/>
  <c r="AP1745" i="2" s="1"/>
  <c r="AQ1745" i="2" s="1"/>
  <c r="AR1745" i="2" s="1"/>
  <c r="AS1745" i="2" s="1"/>
  <c r="AL1744" i="2"/>
  <c r="AL1747" i="2"/>
  <c r="G1826" i="1"/>
  <c r="J1825" i="1"/>
  <c r="H1825" i="1"/>
  <c r="K1825" i="1"/>
  <c r="I1825" i="1"/>
  <c r="AL1748" i="2" l="1"/>
  <c r="AL1746" i="2"/>
  <c r="J1755" i="2"/>
  <c r="K1755" i="2"/>
  <c r="AZ1748" i="2"/>
  <c r="AM1748" i="2"/>
  <c r="AN1748" i="2"/>
  <c r="B1756" i="2"/>
  <c r="C1756" i="2" s="1"/>
  <c r="D1756" i="2" s="1"/>
  <c r="E1756" i="2" s="1"/>
  <c r="F1756" i="2" s="1"/>
  <c r="G1756" i="2" s="1"/>
  <c r="H1756" i="2" s="1"/>
  <c r="I1756" i="2" s="1"/>
  <c r="A1757" i="2"/>
  <c r="Y1749" i="2"/>
  <c r="L1754" i="2"/>
  <c r="AM1747" i="2"/>
  <c r="AZ1747" i="2"/>
  <c r="AN1747" i="2"/>
  <c r="O1753" i="2"/>
  <c r="P1753" i="2" s="1"/>
  <c r="Q1753" i="2" s="1"/>
  <c r="R1753" i="2" s="1"/>
  <c r="S1753" i="2" s="1"/>
  <c r="T1753" i="2"/>
  <c r="AY1745" i="2"/>
  <c r="AU1745" i="2"/>
  <c r="AW1745" i="2" s="1"/>
  <c r="Z1750" i="2"/>
  <c r="AA1750" i="2"/>
  <c r="T1752" i="2"/>
  <c r="O1752" i="2"/>
  <c r="P1752" i="2" s="1"/>
  <c r="Q1752" i="2" s="1"/>
  <c r="R1752" i="2" s="1"/>
  <c r="S1752" i="2" s="1"/>
  <c r="AM1746" i="2"/>
  <c r="AZ1746" i="2"/>
  <c r="AN1746" i="2"/>
  <c r="AM1744" i="2"/>
  <c r="AZ1744" i="2"/>
  <c r="AN1744" i="2"/>
  <c r="U1751" i="2"/>
  <c r="V1751" i="2" s="1"/>
  <c r="H1826" i="1"/>
  <c r="I1826" i="1"/>
  <c r="J1826" i="1"/>
  <c r="G1827" i="1"/>
  <c r="K1826" i="1"/>
  <c r="L1755" i="2" l="1"/>
  <c r="K1756" i="2"/>
  <c r="J1756" i="2"/>
  <c r="AT1747" i="2"/>
  <c r="AX1747" i="2" s="1"/>
  <c r="AO1747" i="2"/>
  <c r="AP1747" i="2" s="1"/>
  <c r="AQ1747" i="2" s="1"/>
  <c r="AR1747" i="2" s="1"/>
  <c r="AS1747" i="2" s="1"/>
  <c r="M1755" i="2"/>
  <c r="N1755" i="2"/>
  <c r="Z1749" i="2"/>
  <c r="AA1749" i="2"/>
  <c r="B1757" i="2"/>
  <c r="C1757" i="2" s="1"/>
  <c r="D1757" i="2" s="1"/>
  <c r="E1757" i="2" s="1"/>
  <c r="F1757" i="2" s="1"/>
  <c r="G1757" i="2" s="1"/>
  <c r="H1757" i="2" s="1"/>
  <c r="I1757" i="2" s="1"/>
  <c r="A1758" i="2"/>
  <c r="U1752" i="2"/>
  <c r="V1752" i="2" s="1"/>
  <c r="W1751" i="2"/>
  <c r="X1751" i="2"/>
  <c r="AO1744" i="2"/>
  <c r="AP1744" i="2" s="1"/>
  <c r="AQ1744" i="2" s="1"/>
  <c r="AR1744" i="2" s="1"/>
  <c r="AS1744" i="2" s="1"/>
  <c r="AT1744" i="2"/>
  <c r="AX1744" i="2" s="1"/>
  <c r="AT1746" i="2"/>
  <c r="AX1746" i="2" s="1"/>
  <c r="AO1746" i="2"/>
  <c r="AP1746" i="2" s="1"/>
  <c r="AQ1746" i="2" s="1"/>
  <c r="AR1746" i="2" s="1"/>
  <c r="AS1746" i="2" s="1"/>
  <c r="AG1750" i="2"/>
  <c r="AB1750" i="2"/>
  <c r="AC1750" i="2" s="1"/>
  <c r="AD1750" i="2" s="1"/>
  <c r="AE1750" i="2" s="1"/>
  <c r="AF1750" i="2" s="1"/>
  <c r="M1754" i="2"/>
  <c r="N1754" i="2"/>
  <c r="AT1748" i="2"/>
  <c r="AX1748" i="2" s="1"/>
  <c r="AO1748" i="2"/>
  <c r="AP1748" i="2" s="1"/>
  <c r="AQ1748" i="2" s="1"/>
  <c r="AR1748" i="2" s="1"/>
  <c r="AS1748" i="2" s="1"/>
  <c r="U1753" i="2"/>
  <c r="V1753" i="2" s="1"/>
  <c r="I1827" i="1"/>
  <c r="G1828" i="1"/>
  <c r="H1827" i="1"/>
  <c r="K1827" i="1"/>
  <c r="J1827" i="1"/>
  <c r="K1757" i="2" l="1"/>
  <c r="J1757" i="2"/>
  <c r="AY1744" i="2"/>
  <c r="AU1744" i="2"/>
  <c r="AW1744" i="2" s="1"/>
  <c r="X1752" i="2"/>
  <c r="W1752" i="2"/>
  <c r="B1758" i="2"/>
  <c r="C1758" i="2" s="1"/>
  <c r="D1758" i="2" s="1"/>
  <c r="E1758" i="2" s="1"/>
  <c r="F1758" i="2" s="1"/>
  <c r="G1758" i="2" s="1"/>
  <c r="H1758" i="2" s="1"/>
  <c r="I1758" i="2" s="1"/>
  <c r="A1759" i="2"/>
  <c r="AH1750" i="2"/>
  <c r="AI1750" i="2" s="1"/>
  <c r="L1756" i="2"/>
  <c r="T1755" i="2"/>
  <c r="O1755" i="2"/>
  <c r="P1755" i="2" s="1"/>
  <c r="Q1755" i="2" s="1"/>
  <c r="R1755" i="2" s="1"/>
  <c r="S1755" i="2" s="1"/>
  <c r="U1755" i="2" s="1"/>
  <c r="V1755" i="2" s="1"/>
  <c r="AY1748" i="2"/>
  <c r="AU1748" i="2"/>
  <c r="AW1748" i="2" s="1"/>
  <c r="X1753" i="2"/>
  <c r="W1753" i="2"/>
  <c r="T1754" i="2"/>
  <c r="O1754" i="2"/>
  <c r="P1754" i="2" s="1"/>
  <c r="Q1754" i="2" s="1"/>
  <c r="R1754" i="2" s="1"/>
  <c r="S1754" i="2" s="1"/>
  <c r="U1754" i="2" s="1"/>
  <c r="V1754" i="2" s="1"/>
  <c r="AG1749" i="2"/>
  <c r="AB1749" i="2"/>
  <c r="AC1749" i="2" s="1"/>
  <c r="AD1749" i="2" s="1"/>
  <c r="AE1749" i="2" s="1"/>
  <c r="AF1749" i="2" s="1"/>
  <c r="AH1749" i="2" s="1"/>
  <c r="AI1749" i="2" s="1"/>
  <c r="Y1751" i="2"/>
  <c r="AY1746" i="2"/>
  <c r="AU1746" i="2"/>
  <c r="AW1746" i="2" s="1"/>
  <c r="AY1747" i="2"/>
  <c r="AU1747" i="2"/>
  <c r="AW1747" i="2" s="1"/>
  <c r="K1828" i="1"/>
  <c r="G1829" i="1"/>
  <c r="H1828" i="1"/>
  <c r="J1828" i="1"/>
  <c r="I1828" i="1"/>
  <c r="Y1753" i="2" l="1"/>
  <c r="J1758" i="2"/>
  <c r="K1758" i="2"/>
  <c r="Y1752" i="2"/>
  <c r="L1757" i="2"/>
  <c r="X1754" i="2"/>
  <c r="W1754" i="2"/>
  <c r="M1756" i="2"/>
  <c r="N1756" i="2"/>
  <c r="W1755" i="2"/>
  <c r="X1755" i="2"/>
  <c r="AJ1749" i="2"/>
  <c r="BA1749" i="2"/>
  <c r="AK1749" i="2"/>
  <c r="Z1753" i="2"/>
  <c r="AA1753" i="2"/>
  <c r="Z1751" i="2"/>
  <c r="AA1751" i="2"/>
  <c r="BA1750" i="2"/>
  <c r="AK1750" i="2"/>
  <c r="AJ1750" i="2"/>
  <c r="A1760" i="2"/>
  <c r="B1759" i="2"/>
  <c r="C1759" i="2" s="1"/>
  <c r="D1759" i="2" s="1"/>
  <c r="E1759" i="2" s="1"/>
  <c r="F1759" i="2" s="1"/>
  <c r="G1759" i="2" s="1"/>
  <c r="H1759" i="2" s="1"/>
  <c r="I1759" i="2" s="1"/>
  <c r="H1829" i="1"/>
  <c r="G1830" i="1"/>
  <c r="J1829" i="1"/>
  <c r="I1829" i="1"/>
  <c r="K1829" i="1"/>
  <c r="L1758" i="2" l="1"/>
  <c r="Y1755" i="2"/>
  <c r="J1759" i="2"/>
  <c r="K1759" i="2"/>
  <c r="Z1755" i="2"/>
  <c r="AA1755" i="2"/>
  <c r="M1758" i="2"/>
  <c r="N1758" i="2"/>
  <c r="AB1753" i="2"/>
  <c r="AC1753" i="2" s="1"/>
  <c r="AD1753" i="2" s="1"/>
  <c r="AE1753" i="2" s="1"/>
  <c r="AF1753" i="2" s="1"/>
  <c r="AH1753" i="2" s="1"/>
  <c r="AI1753" i="2" s="1"/>
  <c r="AG1753" i="2"/>
  <c r="Y1754" i="2"/>
  <c r="T1756" i="2"/>
  <c r="O1756" i="2"/>
  <c r="P1756" i="2" s="1"/>
  <c r="Q1756" i="2" s="1"/>
  <c r="R1756" i="2" s="1"/>
  <c r="S1756" i="2" s="1"/>
  <c r="Z1752" i="2"/>
  <c r="AA1752" i="2"/>
  <c r="AL1749" i="2"/>
  <c r="A1761" i="2"/>
  <c r="B1760" i="2"/>
  <c r="C1760" i="2" s="1"/>
  <c r="D1760" i="2" s="1"/>
  <c r="E1760" i="2" s="1"/>
  <c r="F1760" i="2" s="1"/>
  <c r="G1760" i="2" s="1"/>
  <c r="H1760" i="2" s="1"/>
  <c r="I1760" i="2" s="1"/>
  <c r="AB1751" i="2"/>
  <c r="AC1751" i="2" s="1"/>
  <c r="AD1751" i="2" s="1"/>
  <c r="AE1751" i="2" s="1"/>
  <c r="AF1751" i="2" s="1"/>
  <c r="AG1751" i="2"/>
  <c r="M1757" i="2"/>
  <c r="N1757" i="2"/>
  <c r="AL1750" i="2"/>
  <c r="I1830" i="1"/>
  <c r="G1831" i="1"/>
  <c r="H1830" i="1"/>
  <c r="K1830" i="1"/>
  <c r="J1830" i="1"/>
  <c r="U1756" i="2" l="1"/>
  <c r="V1756" i="2" s="1"/>
  <c r="L1759" i="2"/>
  <c r="Z1754" i="2"/>
  <c r="AA1754" i="2"/>
  <c r="O1758" i="2"/>
  <c r="P1758" i="2" s="1"/>
  <c r="Q1758" i="2" s="1"/>
  <c r="R1758" i="2" s="1"/>
  <c r="S1758" i="2" s="1"/>
  <c r="T1758" i="2"/>
  <c r="M1759" i="2"/>
  <c r="N1759" i="2"/>
  <c r="X1756" i="2"/>
  <c r="W1756" i="2"/>
  <c r="T1757" i="2"/>
  <c r="O1757" i="2"/>
  <c r="P1757" i="2" s="1"/>
  <c r="Q1757" i="2" s="1"/>
  <c r="R1757" i="2" s="1"/>
  <c r="S1757" i="2" s="1"/>
  <c r="U1757" i="2" s="1"/>
  <c r="V1757" i="2" s="1"/>
  <c r="AZ1749" i="2"/>
  <c r="AM1749" i="2"/>
  <c r="AN1749" i="2"/>
  <c r="BA1753" i="2"/>
  <c r="AK1753" i="2"/>
  <c r="AJ1753" i="2"/>
  <c r="AG1755" i="2"/>
  <c r="AB1755" i="2"/>
  <c r="AC1755" i="2" s="1"/>
  <c r="AD1755" i="2" s="1"/>
  <c r="AE1755" i="2" s="1"/>
  <c r="AF1755" i="2" s="1"/>
  <c r="J1760" i="2"/>
  <c r="K1760" i="2"/>
  <c r="AM1750" i="2"/>
  <c r="AZ1750" i="2"/>
  <c r="AN1750" i="2"/>
  <c r="A1762" i="2"/>
  <c r="B1761" i="2"/>
  <c r="C1761" i="2" s="1"/>
  <c r="D1761" i="2" s="1"/>
  <c r="E1761" i="2" s="1"/>
  <c r="F1761" i="2" s="1"/>
  <c r="G1761" i="2" s="1"/>
  <c r="H1761" i="2" s="1"/>
  <c r="I1761" i="2" s="1"/>
  <c r="AB1752" i="2"/>
  <c r="AC1752" i="2" s="1"/>
  <c r="AD1752" i="2" s="1"/>
  <c r="AE1752" i="2" s="1"/>
  <c r="AF1752" i="2" s="1"/>
  <c r="AG1752" i="2"/>
  <c r="AH1751" i="2"/>
  <c r="AI1751" i="2" s="1"/>
  <c r="J1831" i="1"/>
  <c r="G1832" i="1"/>
  <c r="H1831" i="1"/>
  <c r="I1831" i="1"/>
  <c r="K1831" i="1"/>
  <c r="AH1755" i="2" l="1"/>
  <c r="AI1755" i="2" s="1"/>
  <c r="U1758" i="2"/>
  <c r="V1758" i="2" s="1"/>
  <c r="X1758" i="2" s="1"/>
  <c r="L1760" i="2"/>
  <c r="N1760" i="2" s="1"/>
  <c r="AO1750" i="2"/>
  <c r="AP1750" i="2" s="1"/>
  <c r="AQ1750" i="2" s="1"/>
  <c r="AR1750" i="2" s="1"/>
  <c r="AS1750" i="2" s="1"/>
  <c r="AT1750" i="2"/>
  <c r="AX1750" i="2" s="1"/>
  <c r="T1759" i="2"/>
  <c r="O1759" i="2"/>
  <c r="P1759" i="2" s="1"/>
  <c r="Q1759" i="2" s="1"/>
  <c r="R1759" i="2" s="1"/>
  <c r="S1759" i="2" s="1"/>
  <c r="U1759" i="2" s="1"/>
  <c r="V1759" i="2" s="1"/>
  <c r="AG1754" i="2"/>
  <c r="AB1754" i="2"/>
  <c r="AC1754" i="2" s="1"/>
  <c r="AD1754" i="2" s="1"/>
  <c r="AE1754" i="2" s="1"/>
  <c r="AF1754" i="2" s="1"/>
  <c r="AH1752" i="2"/>
  <c r="AI1752" i="2" s="1"/>
  <c r="AJ1755" i="2"/>
  <c r="BA1755" i="2"/>
  <c r="AK1755" i="2"/>
  <c r="W1757" i="2"/>
  <c r="X1757" i="2"/>
  <c r="M1760" i="2"/>
  <c r="K1761" i="2"/>
  <c r="J1761" i="2"/>
  <c r="AK1751" i="2"/>
  <c r="AJ1751" i="2"/>
  <c r="BA1751" i="2"/>
  <c r="B1762" i="2"/>
  <c r="C1762" i="2" s="1"/>
  <c r="D1762" i="2" s="1"/>
  <c r="E1762" i="2" s="1"/>
  <c r="F1762" i="2" s="1"/>
  <c r="G1762" i="2" s="1"/>
  <c r="H1762" i="2" s="1"/>
  <c r="I1762" i="2" s="1"/>
  <c r="A1763" i="2"/>
  <c r="AO1749" i="2"/>
  <c r="AP1749" i="2" s="1"/>
  <c r="AQ1749" i="2" s="1"/>
  <c r="AR1749" i="2" s="1"/>
  <c r="AS1749" i="2" s="1"/>
  <c r="AT1749" i="2"/>
  <c r="AX1749" i="2" s="1"/>
  <c r="AL1753" i="2"/>
  <c r="Y1756" i="2"/>
  <c r="J1832" i="1"/>
  <c r="K1832" i="1"/>
  <c r="I1832" i="1"/>
  <c r="G1833" i="1"/>
  <c r="H1832" i="1"/>
  <c r="W1758" i="2" l="1"/>
  <c r="L1761" i="2"/>
  <c r="AL1751" i="2"/>
  <c r="J1762" i="2"/>
  <c r="K1762" i="2"/>
  <c r="AM1753" i="2"/>
  <c r="AZ1753" i="2"/>
  <c r="AN1753" i="2"/>
  <c r="O1760" i="2"/>
  <c r="P1760" i="2" s="1"/>
  <c r="Q1760" i="2" s="1"/>
  <c r="R1760" i="2" s="1"/>
  <c r="S1760" i="2" s="1"/>
  <c r="T1760" i="2"/>
  <c r="AY1750" i="2"/>
  <c r="AU1750" i="2"/>
  <c r="AW1750" i="2" s="1"/>
  <c r="M1761" i="2"/>
  <c r="N1761" i="2"/>
  <c r="AH1754" i="2"/>
  <c r="AI1754" i="2" s="1"/>
  <c r="AY1749" i="2"/>
  <c r="AU1749" i="2"/>
  <c r="AW1749" i="2" s="1"/>
  <c r="B1763" i="2"/>
  <c r="C1763" i="2" s="1"/>
  <c r="D1763" i="2" s="1"/>
  <c r="E1763" i="2" s="1"/>
  <c r="F1763" i="2" s="1"/>
  <c r="G1763" i="2" s="1"/>
  <c r="H1763" i="2" s="1"/>
  <c r="I1763" i="2" s="1"/>
  <c r="A1764" i="2"/>
  <c r="AJ1752" i="2"/>
  <c r="BA1752" i="2"/>
  <c r="AK1752" i="2"/>
  <c r="Y1758" i="2"/>
  <c r="Y1757" i="2"/>
  <c r="Z1756" i="2"/>
  <c r="AA1756" i="2"/>
  <c r="AM1751" i="2"/>
  <c r="AZ1751" i="2"/>
  <c r="AN1751" i="2"/>
  <c r="X1759" i="2"/>
  <c r="W1759" i="2"/>
  <c r="AL1755" i="2"/>
  <c r="J1833" i="1"/>
  <c r="K1833" i="1"/>
  <c r="G1834" i="1"/>
  <c r="H1833" i="1"/>
  <c r="I1833" i="1"/>
  <c r="U1760" i="2" l="1"/>
  <c r="V1760" i="2" s="1"/>
  <c r="L1762" i="2"/>
  <c r="J1763" i="2"/>
  <c r="K1763" i="2"/>
  <c r="AB1756" i="2"/>
  <c r="AC1756" i="2" s="1"/>
  <c r="AD1756" i="2" s="1"/>
  <c r="AE1756" i="2" s="1"/>
  <c r="AF1756" i="2" s="1"/>
  <c r="AG1756" i="2"/>
  <c r="M1762" i="2"/>
  <c r="N1762" i="2"/>
  <c r="O1761" i="2"/>
  <c r="P1761" i="2" s="1"/>
  <c r="Q1761" i="2" s="1"/>
  <c r="R1761" i="2" s="1"/>
  <c r="S1761" i="2" s="1"/>
  <c r="U1761" i="2" s="1"/>
  <c r="V1761" i="2" s="1"/>
  <c r="T1761" i="2"/>
  <c r="X1760" i="2"/>
  <c r="W1760" i="2"/>
  <c r="Z1758" i="2"/>
  <c r="AA1758" i="2"/>
  <c r="AO1753" i="2"/>
  <c r="AP1753" i="2" s="1"/>
  <c r="AQ1753" i="2" s="1"/>
  <c r="AR1753" i="2" s="1"/>
  <c r="AS1753" i="2" s="1"/>
  <c r="AT1753" i="2"/>
  <c r="AX1753" i="2" s="1"/>
  <c r="Y1759" i="2"/>
  <c r="AO1751" i="2"/>
  <c r="AP1751" i="2" s="1"/>
  <c r="AQ1751" i="2" s="1"/>
  <c r="AR1751" i="2" s="1"/>
  <c r="AS1751" i="2" s="1"/>
  <c r="AT1751" i="2"/>
  <c r="AX1751" i="2" s="1"/>
  <c r="AZ1755" i="2"/>
  <c r="AM1755" i="2"/>
  <c r="AN1755" i="2"/>
  <c r="Z1757" i="2"/>
  <c r="AA1757" i="2"/>
  <c r="A1765" i="2"/>
  <c r="B1764" i="2"/>
  <c r="C1764" i="2" s="1"/>
  <c r="D1764" i="2" s="1"/>
  <c r="E1764" i="2" s="1"/>
  <c r="F1764" i="2" s="1"/>
  <c r="G1764" i="2" s="1"/>
  <c r="H1764" i="2" s="1"/>
  <c r="I1764" i="2" s="1"/>
  <c r="AK1754" i="2"/>
  <c r="BA1754" i="2"/>
  <c r="AJ1754" i="2"/>
  <c r="AL1752" i="2"/>
  <c r="I1834" i="1"/>
  <c r="K1834" i="1"/>
  <c r="H1834" i="1"/>
  <c r="J1834" i="1"/>
  <c r="G1835" i="1"/>
  <c r="AH1756" i="2" l="1"/>
  <c r="AI1756" i="2" s="1"/>
  <c r="L1763" i="2"/>
  <c r="AO1755" i="2"/>
  <c r="AP1755" i="2" s="1"/>
  <c r="AQ1755" i="2" s="1"/>
  <c r="AR1755" i="2" s="1"/>
  <c r="AS1755" i="2" s="1"/>
  <c r="AT1755" i="2"/>
  <c r="AX1755" i="2" s="1"/>
  <c r="AY1753" i="2"/>
  <c r="AU1753" i="2"/>
  <c r="AW1753" i="2" s="1"/>
  <c r="T1762" i="2"/>
  <c r="O1762" i="2"/>
  <c r="P1762" i="2" s="1"/>
  <c r="Q1762" i="2" s="1"/>
  <c r="R1762" i="2" s="1"/>
  <c r="S1762" i="2" s="1"/>
  <c r="M1763" i="2"/>
  <c r="N1763" i="2"/>
  <c r="Z1759" i="2"/>
  <c r="AA1759" i="2"/>
  <c r="J1764" i="2"/>
  <c r="K1764" i="2"/>
  <c r="AG1757" i="2"/>
  <c r="AB1757" i="2"/>
  <c r="AC1757" i="2" s="1"/>
  <c r="AD1757" i="2" s="1"/>
  <c r="AE1757" i="2" s="1"/>
  <c r="AF1757" i="2" s="1"/>
  <c r="AH1757" i="2" s="1"/>
  <c r="AI1757" i="2" s="1"/>
  <c r="AL1754" i="2"/>
  <c r="Y1760" i="2"/>
  <c r="B1765" i="2"/>
  <c r="C1765" i="2" s="1"/>
  <c r="D1765" i="2" s="1"/>
  <c r="E1765" i="2" s="1"/>
  <c r="F1765" i="2" s="1"/>
  <c r="G1765" i="2" s="1"/>
  <c r="H1765" i="2" s="1"/>
  <c r="I1765" i="2" s="1"/>
  <c r="A1766" i="2"/>
  <c r="X1761" i="2"/>
  <c r="W1761" i="2"/>
  <c r="Y1761" i="2" s="1"/>
  <c r="AJ1756" i="2"/>
  <c r="AK1756" i="2"/>
  <c r="BA1756" i="2"/>
  <c r="AZ1752" i="2"/>
  <c r="AM1752" i="2"/>
  <c r="AN1752" i="2"/>
  <c r="AB1758" i="2"/>
  <c r="AC1758" i="2" s="1"/>
  <c r="AD1758" i="2" s="1"/>
  <c r="AE1758" i="2" s="1"/>
  <c r="AF1758" i="2" s="1"/>
  <c r="AG1758" i="2"/>
  <c r="AY1751" i="2"/>
  <c r="AU1751" i="2"/>
  <c r="AW1751" i="2" s="1"/>
  <c r="G1836" i="1"/>
  <c r="J1835" i="1"/>
  <c r="H1835" i="1"/>
  <c r="K1835" i="1"/>
  <c r="I1835" i="1"/>
  <c r="AH1758" i="2" l="1"/>
  <c r="AI1758" i="2" s="1"/>
  <c r="AJ1758" i="2" s="1"/>
  <c r="L1764" i="2"/>
  <c r="AL1756" i="2"/>
  <c r="J1765" i="2"/>
  <c r="K1765" i="2"/>
  <c r="AB1759" i="2"/>
  <c r="AC1759" i="2" s="1"/>
  <c r="AD1759" i="2" s="1"/>
  <c r="AE1759" i="2" s="1"/>
  <c r="AF1759" i="2" s="1"/>
  <c r="AG1759" i="2"/>
  <c r="AY1755" i="2"/>
  <c r="AU1755" i="2"/>
  <c r="AW1755" i="2" s="1"/>
  <c r="AJ1757" i="2"/>
  <c r="BA1757" i="2"/>
  <c r="AK1757" i="2"/>
  <c r="U1762" i="2"/>
  <c r="V1762" i="2" s="1"/>
  <c r="AZ1756" i="2"/>
  <c r="AM1756" i="2"/>
  <c r="AN1756" i="2"/>
  <c r="AK1758" i="2"/>
  <c r="A1767" i="2"/>
  <c r="B1766" i="2"/>
  <c r="C1766" i="2" s="1"/>
  <c r="D1766" i="2" s="1"/>
  <c r="E1766" i="2" s="1"/>
  <c r="F1766" i="2" s="1"/>
  <c r="G1766" i="2" s="1"/>
  <c r="H1766" i="2" s="1"/>
  <c r="I1766" i="2" s="1"/>
  <c r="AM1754" i="2"/>
  <c r="AZ1754" i="2"/>
  <c r="AN1754" i="2"/>
  <c r="M1764" i="2"/>
  <c r="N1764" i="2"/>
  <c r="O1763" i="2"/>
  <c r="P1763" i="2" s="1"/>
  <c r="Q1763" i="2" s="1"/>
  <c r="R1763" i="2" s="1"/>
  <c r="S1763" i="2" s="1"/>
  <c r="T1763" i="2"/>
  <c r="AO1752" i="2"/>
  <c r="AP1752" i="2" s="1"/>
  <c r="AQ1752" i="2" s="1"/>
  <c r="AR1752" i="2" s="1"/>
  <c r="AS1752" i="2" s="1"/>
  <c r="AT1752" i="2"/>
  <c r="AX1752" i="2" s="1"/>
  <c r="Z1761" i="2"/>
  <c r="AA1761" i="2"/>
  <c r="Z1760" i="2"/>
  <c r="AA1760" i="2"/>
  <c r="K1836" i="1"/>
  <c r="H1836" i="1"/>
  <c r="I1836" i="1"/>
  <c r="G1837" i="1"/>
  <c r="J1836" i="1"/>
  <c r="BA1758" i="2" l="1"/>
  <c r="U1763" i="2"/>
  <c r="V1763" i="2" s="1"/>
  <c r="X1763" i="2" s="1"/>
  <c r="AL1757" i="2"/>
  <c r="AH1759" i="2"/>
  <c r="AI1759" i="2" s="1"/>
  <c r="AJ1759" i="2" s="1"/>
  <c r="AL1758" i="2"/>
  <c r="L1765" i="2"/>
  <c r="J1766" i="2"/>
  <c r="K1766" i="2"/>
  <c r="AB1761" i="2"/>
  <c r="AC1761" i="2" s="1"/>
  <c r="AD1761" i="2" s="1"/>
  <c r="AE1761" i="2" s="1"/>
  <c r="AF1761" i="2" s="1"/>
  <c r="AG1761" i="2"/>
  <c r="B1767" i="2"/>
  <c r="C1767" i="2" s="1"/>
  <c r="D1767" i="2" s="1"/>
  <c r="E1767" i="2" s="1"/>
  <c r="F1767" i="2" s="1"/>
  <c r="G1767" i="2" s="1"/>
  <c r="H1767" i="2" s="1"/>
  <c r="I1767" i="2" s="1"/>
  <c r="A1768" i="2"/>
  <c r="M1765" i="2"/>
  <c r="N1765" i="2"/>
  <c r="AY1752" i="2"/>
  <c r="AU1752" i="2"/>
  <c r="AW1752" i="2" s="1"/>
  <c r="T1764" i="2"/>
  <c r="O1764" i="2"/>
  <c r="P1764" i="2" s="1"/>
  <c r="Q1764" i="2" s="1"/>
  <c r="R1764" i="2" s="1"/>
  <c r="S1764" i="2" s="1"/>
  <c r="X1762" i="2"/>
  <c r="W1762" i="2"/>
  <c r="Y1762" i="2" s="1"/>
  <c r="AB1760" i="2"/>
  <c r="AC1760" i="2" s="1"/>
  <c r="AD1760" i="2" s="1"/>
  <c r="AE1760" i="2" s="1"/>
  <c r="AF1760" i="2" s="1"/>
  <c r="AH1760" i="2" s="1"/>
  <c r="AI1760" i="2" s="1"/>
  <c r="AG1760" i="2"/>
  <c r="AT1754" i="2"/>
  <c r="AX1754" i="2" s="1"/>
  <c r="AO1754" i="2"/>
  <c r="AP1754" i="2" s="1"/>
  <c r="AQ1754" i="2" s="1"/>
  <c r="AR1754" i="2" s="1"/>
  <c r="AS1754" i="2" s="1"/>
  <c r="AZ1758" i="2"/>
  <c r="AM1758" i="2"/>
  <c r="AN1758" i="2"/>
  <c r="AZ1757" i="2"/>
  <c r="AM1757" i="2"/>
  <c r="AN1757" i="2"/>
  <c r="AK1759" i="2"/>
  <c r="BA1759" i="2"/>
  <c r="AT1756" i="2"/>
  <c r="AX1756" i="2" s="1"/>
  <c r="AO1756" i="2"/>
  <c r="AP1756" i="2" s="1"/>
  <c r="AQ1756" i="2" s="1"/>
  <c r="AR1756" i="2" s="1"/>
  <c r="AS1756" i="2" s="1"/>
  <c r="H1837" i="1"/>
  <c r="J1837" i="1"/>
  <c r="G1838" i="1"/>
  <c r="I1837" i="1"/>
  <c r="K1837" i="1"/>
  <c r="W1763" i="2" l="1"/>
  <c r="AL1759" i="2"/>
  <c r="U1764" i="2"/>
  <c r="V1764" i="2" s="1"/>
  <c r="W1764" i="2" s="1"/>
  <c r="AH1761" i="2"/>
  <c r="AI1761" i="2" s="1"/>
  <c r="L1766" i="2"/>
  <c r="J1767" i="2"/>
  <c r="K1767" i="2"/>
  <c r="AY1754" i="2"/>
  <c r="AU1754" i="2"/>
  <c r="AW1754" i="2" s="1"/>
  <c r="Z1762" i="2"/>
  <c r="AA1762" i="2"/>
  <c r="M1766" i="2"/>
  <c r="N1766" i="2"/>
  <c r="AM1759" i="2"/>
  <c r="AZ1759" i="2"/>
  <c r="AN1759" i="2"/>
  <c r="AT1757" i="2"/>
  <c r="AX1757" i="2" s="1"/>
  <c r="AO1757" i="2"/>
  <c r="AP1757" i="2" s="1"/>
  <c r="AQ1757" i="2" s="1"/>
  <c r="AR1757" i="2" s="1"/>
  <c r="AS1757" i="2" s="1"/>
  <c r="AJ1760" i="2"/>
  <c r="BA1760" i="2"/>
  <c r="AK1760" i="2"/>
  <c r="T1765" i="2"/>
  <c r="O1765" i="2"/>
  <c r="P1765" i="2" s="1"/>
  <c r="Q1765" i="2" s="1"/>
  <c r="R1765" i="2" s="1"/>
  <c r="S1765" i="2" s="1"/>
  <c r="B1768" i="2"/>
  <c r="C1768" i="2" s="1"/>
  <c r="D1768" i="2" s="1"/>
  <c r="E1768" i="2" s="1"/>
  <c r="F1768" i="2" s="1"/>
  <c r="G1768" i="2" s="1"/>
  <c r="H1768" i="2" s="1"/>
  <c r="I1768" i="2" s="1"/>
  <c r="A1769" i="2"/>
  <c r="AY1756" i="2"/>
  <c r="AU1756" i="2"/>
  <c r="AW1756" i="2" s="1"/>
  <c r="AO1758" i="2"/>
  <c r="AP1758" i="2" s="1"/>
  <c r="AQ1758" i="2" s="1"/>
  <c r="AR1758" i="2" s="1"/>
  <c r="AS1758" i="2" s="1"/>
  <c r="AT1758" i="2"/>
  <c r="AX1758" i="2" s="1"/>
  <c r="BA1761" i="2"/>
  <c r="AJ1761" i="2"/>
  <c r="AK1761" i="2"/>
  <c r="Y1763" i="2"/>
  <c r="K1838" i="1"/>
  <c r="I1838" i="1"/>
  <c r="G1839" i="1"/>
  <c r="H1838" i="1"/>
  <c r="J1838" i="1"/>
  <c r="X1764" i="2" l="1"/>
  <c r="AL1760" i="2"/>
  <c r="AZ1760" i="2" s="1"/>
  <c r="AL1761" i="2"/>
  <c r="L1767" i="2"/>
  <c r="J1768" i="2"/>
  <c r="K1768" i="2"/>
  <c r="AY1757" i="2"/>
  <c r="AU1757" i="2"/>
  <c r="AW1757" i="2" s="1"/>
  <c r="AT1759" i="2"/>
  <c r="AX1759" i="2" s="1"/>
  <c r="AO1759" i="2"/>
  <c r="AP1759" i="2" s="1"/>
  <c r="AQ1759" i="2" s="1"/>
  <c r="AR1759" i="2" s="1"/>
  <c r="AS1759" i="2" s="1"/>
  <c r="AB1762" i="2"/>
  <c r="AC1762" i="2" s="1"/>
  <c r="AD1762" i="2" s="1"/>
  <c r="AE1762" i="2" s="1"/>
  <c r="AF1762" i="2" s="1"/>
  <c r="AH1762" i="2" s="1"/>
  <c r="AI1762" i="2" s="1"/>
  <c r="AG1762" i="2"/>
  <c r="M1767" i="2"/>
  <c r="N1767" i="2"/>
  <c r="Z1763" i="2"/>
  <c r="AA1763" i="2"/>
  <c r="U1765" i="2"/>
  <c r="V1765" i="2" s="1"/>
  <c r="AM1761" i="2"/>
  <c r="AZ1761" i="2"/>
  <c r="AN1761" i="2"/>
  <c r="O1766" i="2"/>
  <c r="P1766" i="2" s="1"/>
  <c r="Q1766" i="2" s="1"/>
  <c r="R1766" i="2" s="1"/>
  <c r="S1766" i="2" s="1"/>
  <c r="T1766" i="2"/>
  <c r="AY1758" i="2"/>
  <c r="AU1758" i="2"/>
  <c r="AW1758" i="2" s="1"/>
  <c r="B1769" i="2"/>
  <c r="C1769" i="2" s="1"/>
  <c r="D1769" i="2" s="1"/>
  <c r="E1769" i="2" s="1"/>
  <c r="F1769" i="2" s="1"/>
  <c r="G1769" i="2" s="1"/>
  <c r="H1769" i="2" s="1"/>
  <c r="I1769" i="2" s="1"/>
  <c r="A1770" i="2"/>
  <c r="Y1764" i="2"/>
  <c r="K1839" i="1"/>
  <c r="I1839" i="1"/>
  <c r="H1839" i="1"/>
  <c r="G1840" i="1"/>
  <c r="J1839" i="1"/>
  <c r="AN1760" i="2" l="1"/>
  <c r="AM1760" i="2"/>
  <c r="AO1760" i="2" s="1"/>
  <c r="AP1760" i="2" s="1"/>
  <c r="AQ1760" i="2" s="1"/>
  <c r="AR1760" i="2" s="1"/>
  <c r="AS1760" i="2" s="1"/>
  <c r="U1766" i="2"/>
  <c r="V1766" i="2" s="1"/>
  <c r="L1768" i="2"/>
  <c r="J1769" i="2"/>
  <c r="K1769" i="2"/>
  <c r="Z1764" i="2"/>
  <c r="AA1764" i="2"/>
  <c r="A1771" i="2"/>
  <c r="B1770" i="2"/>
  <c r="C1770" i="2" s="1"/>
  <c r="D1770" i="2" s="1"/>
  <c r="E1770" i="2" s="1"/>
  <c r="F1770" i="2" s="1"/>
  <c r="G1770" i="2" s="1"/>
  <c r="H1770" i="2" s="1"/>
  <c r="I1770" i="2" s="1"/>
  <c r="AO1761" i="2"/>
  <c r="AP1761" i="2" s="1"/>
  <c r="AQ1761" i="2" s="1"/>
  <c r="AR1761" i="2" s="1"/>
  <c r="AS1761" i="2" s="1"/>
  <c r="AT1761" i="2"/>
  <c r="AX1761" i="2" s="1"/>
  <c r="T1767" i="2"/>
  <c r="O1767" i="2"/>
  <c r="P1767" i="2" s="1"/>
  <c r="Q1767" i="2" s="1"/>
  <c r="R1767" i="2" s="1"/>
  <c r="S1767" i="2" s="1"/>
  <c r="U1767" i="2" s="1"/>
  <c r="V1767" i="2" s="1"/>
  <c r="M1768" i="2"/>
  <c r="N1768" i="2"/>
  <c r="AT1760" i="2"/>
  <c r="AX1760" i="2" s="1"/>
  <c r="AY1759" i="2"/>
  <c r="AU1759" i="2"/>
  <c r="AW1759" i="2" s="1"/>
  <c r="AG1763" i="2"/>
  <c r="AB1763" i="2"/>
  <c r="AC1763" i="2" s="1"/>
  <c r="AD1763" i="2" s="1"/>
  <c r="AE1763" i="2" s="1"/>
  <c r="AF1763" i="2" s="1"/>
  <c r="AH1763" i="2" s="1"/>
  <c r="AI1763" i="2" s="1"/>
  <c r="AK1762" i="2"/>
  <c r="BA1762" i="2"/>
  <c r="AJ1762" i="2"/>
  <c r="W1766" i="2"/>
  <c r="X1766" i="2"/>
  <c r="X1765" i="2"/>
  <c r="W1765" i="2"/>
  <c r="I1840" i="1"/>
  <c r="K1840" i="1"/>
  <c r="J1840" i="1"/>
  <c r="H1840" i="1"/>
  <c r="G1841" i="1"/>
  <c r="Y1765" i="2" l="1"/>
  <c r="Y1766" i="2"/>
  <c r="L1769" i="2"/>
  <c r="K1770" i="2"/>
  <c r="J1770" i="2"/>
  <c r="W1767" i="2"/>
  <c r="X1767" i="2"/>
  <c r="B1771" i="2"/>
  <c r="C1771" i="2" s="1"/>
  <c r="D1771" i="2" s="1"/>
  <c r="E1771" i="2" s="1"/>
  <c r="F1771" i="2" s="1"/>
  <c r="G1771" i="2" s="1"/>
  <c r="H1771" i="2" s="1"/>
  <c r="I1771" i="2" s="1"/>
  <c r="A1772" i="2"/>
  <c r="M1769" i="2"/>
  <c r="N1769" i="2"/>
  <c r="Z1766" i="2"/>
  <c r="AA1766" i="2"/>
  <c r="T1768" i="2"/>
  <c r="O1768" i="2"/>
  <c r="P1768" i="2" s="1"/>
  <c r="Q1768" i="2" s="1"/>
  <c r="R1768" i="2" s="1"/>
  <c r="S1768" i="2" s="1"/>
  <c r="AY1761" i="2"/>
  <c r="AU1761" i="2"/>
  <c r="AW1761" i="2" s="1"/>
  <c r="AG1764" i="2"/>
  <c r="AB1764" i="2"/>
  <c r="AC1764" i="2" s="1"/>
  <c r="AD1764" i="2" s="1"/>
  <c r="AE1764" i="2" s="1"/>
  <c r="AF1764" i="2" s="1"/>
  <c r="AH1764" i="2" s="1"/>
  <c r="AI1764" i="2" s="1"/>
  <c r="AJ1763" i="2"/>
  <c r="AK1763" i="2"/>
  <c r="BA1763" i="2"/>
  <c r="Z1765" i="2"/>
  <c r="AA1765" i="2"/>
  <c r="AY1760" i="2"/>
  <c r="AU1760" i="2"/>
  <c r="AW1760" i="2" s="1"/>
  <c r="AL1762" i="2"/>
  <c r="K1841" i="1"/>
  <c r="J1841" i="1"/>
  <c r="H1841" i="1"/>
  <c r="G1842" i="1"/>
  <c r="I1841" i="1"/>
  <c r="U1768" i="2" l="1"/>
  <c r="V1768" i="2" s="1"/>
  <c r="X1768" i="2" s="1"/>
  <c r="L1770" i="2"/>
  <c r="Y1767" i="2"/>
  <c r="Z1767" i="2" s="1"/>
  <c r="J1771" i="2"/>
  <c r="K1771" i="2"/>
  <c r="AM1762" i="2"/>
  <c r="AZ1762" i="2"/>
  <c r="AN1762" i="2"/>
  <c r="AG1765" i="2"/>
  <c r="AB1765" i="2"/>
  <c r="AC1765" i="2" s="1"/>
  <c r="AD1765" i="2" s="1"/>
  <c r="AE1765" i="2" s="1"/>
  <c r="AF1765" i="2" s="1"/>
  <c r="AH1765" i="2" s="1"/>
  <c r="AI1765" i="2" s="1"/>
  <c r="O1769" i="2"/>
  <c r="P1769" i="2" s="1"/>
  <c r="Q1769" i="2" s="1"/>
  <c r="R1769" i="2" s="1"/>
  <c r="S1769" i="2" s="1"/>
  <c r="T1769" i="2"/>
  <c r="B1772" i="2"/>
  <c r="C1772" i="2" s="1"/>
  <c r="D1772" i="2" s="1"/>
  <c r="E1772" i="2" s="1"/>
  <c r="F1772" i="2" s="1"/>
  <c r="G1772" i="2" s="1"/>
  <c r="H1772" i="2" s="1"/>
  <c r="I1772" i="2" s="1"/>
  <c r="A1773" i="2"/>
  <c r="M1770" i="2"/>
  <c r="N1770" i="2"/>
  <c r="W1768" i="2"/>
  <c r="BA1764" i="2"/>
  <c r="AK1764" i="2"/>
  <c r="AJ1764" i="2"/>
  <c r="AG1766" i="2"/>
  <c r="AB1766" i="2"/>
  <c r="AC1766" i="2" s="1"/>
  <c r="AD1766" i="2" s="1"/>
  <c r="AE1766" i="2" s="1"/>
  <c r="AF1766" i="2" s="1"/>
  <c r="AH1766" i="2" s="1"/>
  <c r="AI1766" i="2" s="1"/>
  <c r="AL1763" i="2"/>
  <c r="G1843" i="1"/>
  <c r="J1842" i="1"/>
  <c r="I1842" i="1"/>
  <c r="K1842" i="1"/>
  <c r="H1842" i="1"/>
  <c r="AA1767" i="2" l="1"/>
  <c r="L1771" i="2"/>
  <c r="J1772" i="2"/>
  <c r="K1772" i="2"/>
  <c r="M1771" i="2"/>
  <c r="N1771" i="2"/>
  <c r="AK1766" i="2"/>
  <c r="AJ1766" i="2"/>
  <c r="BA1766" i="2"/>
  <c r="Y1768" i="2"/>
  <c r="AZ1763" i="2"/>
  <c r="AM1763" i="2"/>
  <c r="AN1763" i="2"/>
  <c r="BA1765" i="2"/>
  <c r="AK1765" i="2"/>
  <c r="AJ1765" i="2"/>
  <c r="AT1762" i="2"/>
  <c r="AX1762" i="2" s="1"/>
  <c r="AO1762" i="2"/>
  <c r="AP1762" i="2" s="1"/>
  <c r="AQ1762" i="2" s="1"/>
  <c r="AR1762" i="2" s="1"/>
  <c r="AS1762" i="2" s="1"/>
  <c r="AG1767" i="2"/>
  <c r="AB1767" i="2"/>
  <c r="AC1767" i="2" s="1"/>
  <c r="AD1767" i="2" s="1"/>
  <c r="AE1767" i="2" s="1"/>
  <c r="AF1767" i="2" s="1"/>
  <c r="AH1767" i="2" s="1"/>
  <c r="AI1767" i="2" s="1"/>
  <c r="O1770" i="2"/>
  <c r="P1770" i="2" s="1"/>
  <c r="Q1770" i="2" s="1"/>
  <c r="R1770" i="2" s="1"/>
  <c r="S1770" i="2" s="1"/>
  <c r="T1770" i="2"/>
  <c r="B1773" i="2"/>
  <c r="C1773" i="2" s="1"/>
  <c r="D1773" i="2" s="1"/>
  <c r="E1773" i="2" s="1"/>
  <c r="F1773" i="2" s="1"/>
  <c r="G1773" i="2" s="1"/>
  <c r="H1773" i="2" s="1"/>
  <c r="I1773" i="2" s="1"/>
  <c r="A1774" i="2"/>
  <c r="AL1764" i="2"/>
  <c r="U1769" i="2"/>
  <c r="V1769" i="2" s="1"/>
  <c r="H1843" i="1"/>
  <c r="I1843" i="1"/>
  <c r="G1844" i="1"/>
  <c r="K1843" i="1"/>
  <c r="J1843" i="1"/>
  <c r="U1770" i="2" l="1"/>
  <c r="V1770" i="2" s="1"/>
  <c r="L1772" i="2"/>
  <c r="K1773" i="2"/>
  <c r="J1773" i="2"/>
  <c r="M1772" i="2"/>
  <c r="N1772" i="2"/>
  <c r="AJ1767" i="2"/>
  <c r="BA1767" i="2"/>
  <c r="AK1767" i="2"/>
  <c r="AO1763" i="2"/>
  <c r="AP1763" i="2" s="1"/>
  <c r="AQ1763" i="2" s="1"/>
  <c r="AR1763" i="2" s="1"/>
  <c r="AS1763" i="2" s="1"/>
  <c r="AT1763" i="2"/>
  <c r="AX1763" i="2" s="1"/>
  <c r="AL1765" i="2"/>
  <c r="AL1766" i="2"/>
  <c r="AM1764" i="2"/>
  <c r="AZ1764" i="2"/>
  <c r="AN1764" i="2"/>
  <c r="A1775" i="2"/>
  <c r="B1774" i="2"/>
  <c r="C1774" i="2" s="1"/>
  <c r="D1774" i="2" s="1"/>
  <c r="E1774" i="2" s="1"/>
  <c r="F1774" i="2" s="1"/>
  <c r="G1774" i="2" s="1"/>
  <c r="H1774" i="2" s="1"/>
  <c r="I1774" i="2" s="1"/>
  <c r="W1770" i="2"/>
  <c r="X1770" i="2"/>
  <c r="O1771" i="2"/>
  <c r="P1771" i="2" s="1"/>
  <c r="Q1771" i="2" s="1"/>
  <c r="R1771" i="2" s="1"/>
  <c r="S1771" i="2" s="1"/>
  <c r="T1771" i="2"/>
  <c r="X1769" i="2"/>
  <c r="W1769" i="2"/>
  <c r="AY1762" i="2"/>
  <c r="AU1762" i="2"/>
  <c r="AW1762" i="2" s="1"/>
  <c r="Z1768" i="2"/>
  <c r="AA1768" i="2"/>
  <c r="G1845" i="1"/>
  <c r="J1844" i="1"/>
  <c r="K1844" i="1"/>
  <c r="H1844" i="1"/>
  <c r="I1844" i="1"/>
  <c r="U1771" i="2" l="1"/>
  <c r="V1771" i="2" s="1"/>
  <c r="L1773" i="2"/>
  <c r="AL1767" i="2"/>
  <c r="AN1767" i="2" s="1"/>
  <c r="Y1770" i="2"/>
  <c r="Z1770" i="2" s="1"/>
  <c r="J1774" i="2"/>
  <c r="K1774" i="2"/>
  <c r="Y1769" i="2"/>
  <c r="W1771" i="2"/>
  <c r="X1771" i="2"/>
  <c r="AM1765" i="2"/>
  <c r="AZ1765" i="2"/>
  <c r="AN1765" i="2"/>
  <c r="M1773" i="2"/>
  <c r="N1773" i="2"/>
  <c r="AG1768" i="2"/>
  <c r="AB1768" i="2"/>
  <c r="AC1768" i="2" s="1"/>
  <c r="AD1768" i="2" s="1"/>
  <c r="AE1768" i="2" s="1"/>
  <c r="AF1768" i="2" s="1"/>
  <c r="A1776" i="2"/>
  <c r="B1775" i="2"/>
  <c r="C1775" i="2" s="1"/>
  <c r="D1775" i="2" s="1"/>
  <c r="E1775" i="2" s="1"/>
  <c r="F1775" i="2" s="1"/>
  <c r="G1775" i="2" s="1"/>
  <c r="H1775" i="2" s="1"/>
  <c r="I1775" i="2" s="1"/>
  <c r="AM1766" i="2"/>
  <c r="AZ1766" i="2"/>
  <c r="AN1766" i="2"/>
  <c r="T1772" i="2"/>
  <c r="O1772" i="2"/>
  <c r="P1772" i="2" s="1"/>
  <c r="Q1772" i="2" s="1"/>
  <c r="R1772" i="2" s="1"/>
  <c r="S1772" i="2" s="1"/>
  <c r="U1772" i="2" s="1"/>
  <c r="V1772" i="2" s="1"/>
  <c r="AA1770" i="2"/>
  <c r="AT1764" i="2"/>
  <c r="AX1764" i="2" s="1"/>
  <c r="AO1764" i="2"/>
  <c r="AP1764" i="2" s="1"/>
  <c r="AQ1764" i="2" s="1"/>
  <c r="AR1764" i="2" s="1"/>
  <c r="AS1764" i="2" s="1"/>
  <c r="AY1763" i="2"/>
  <c r="AU1763" i="2"/>
  <c r="AW1763" i="2" s="1"/>
  <c r="H1845" i="1"/>
  <c r="J1845" i="1"/>
  <c r="K1845" i="1"/>
  <c r="G1846" i="1"/>
  <c r="I1845" i="1"/>
  <c r="AM1767" i="2" l="1"/>
  <c r="AZ1767" i="2"/>
  <c r="L1774" i="2"/>
  <c r="AH1768" i="2"/>
  <c r="AI1768" i="2" s="1"/>
  <c r="AK1768" i="2" s="1"/>
  <c r="Y1771" i="2"/>
  <c r="Z1771" i="2" s="1"/>
  <c r="J1775" i="2"/>
  <c r="K1775" i="2"/>
  <c r="AT1765" i="2"/>
  <c r="AX1765" i="2" s="1"/>
  <c r="AO1765" i="2"/>
  <c r="AP1765" i="2" s="1"/>
  <c r="AQ1765" i="2" s="1"/>
  <c r="AR1765" i="2" s="1"/>
  <c r="AS1765" i="2" s="1"/>
  <c r="M1774" i="2"/>
  <c r="N1774" i="2"/>
  <c r="W1772" i="2"/>
  <c r="X1772" i="2"/>
  <c r="AT1766" i="2"/>
  <c r="AX1766" i="2" s="1"/>
  <c r="AO1766" i="2"/>
  <c r="AP1766" i="2" s="1"/>
  <c r="AQ1766" i="2" s="1"/>
  <c r="AR1766" i="2" s="1"/>
  <c r="AS1766" i="2" s="1"/>
  <c r="AB1770" i="2"/>
  <c r="AC1770" i="2" s="1"/>
  <c r="AD1770" i="2" s="1"/>
  <c r="AE1770" i="2" s="1"/>
  <c r="AF1770" i="2" s="1"/>
  <c r="AG1770" i="2"/>
  <c r="Z1769" i="2"/>
  <c r="AA1769" i="2"/>
  <c r="AY1764" i="2"/>
  <c r="AU1764" i="2"/>
  <c r="AW1764" i="2" s="1"/>
  <c r="A1777" i="2"/>
  <c r="B1776" i="2"/>
  <c r="C1776" i="2" s="1"/>
  <c r="D1776" i="2" s="1"/>
  <c r="E1776" i="2" s="1"/>
  <c r="F1776" i="2" s="1"/>
  <c r="G1776" i="2" s="1"/>
  <c r="H1776" i="2" s="1"/>
  <c r="I1776" i="2" s="1"/>
  <c r="T1773" i="2"/>
  <c r="O1773" i="2"/>
  <c r="P1773" i="2" s="1"/>
  <c r="Q1773" i="2" s="1"/>
  <c r="R1773" i="2" s="1"/>
  <c r="S1773" i="2" s="1"/>
  <c r="AO1767" i="2"/>
  <c r="AP1767" i="2" s="1"/>
  <c r="AQ1767" i="2" s="1"/>
  <c r="AR1767" i="2" s="1"/>
  <c r="AS1767" i="2" s="1"/>
  <c r="AT1767" i="2"/>
  <c r="AX1767" i="2" s="1"/>
  <c r="I1846" i="1"/>
  <c r="J1846" i="1"/>
  <c r="K1846" i="1"/>
  <c r="G1847" i="1"/>
  <c r="H1846" i="1"/>
  <c r="AA1771" i="2" l="1"/>
  <c r="AJ1768" i="2"/>
  <c r="AH1770" i="2"/>
  <c r="AI1770" i="2" s="1"/>
  <c r="BA1768" i="2"/>
  <c r="L1775" i="2"/>
  <c r="AY1767" i="2"/>
  <c r="AU1767" i="2"/>
  <c r="AW1767" i="2" s="1"/>
  <c r="AG1769" i="2"/>
  <c r="AB1769" i="2"/>
  <c r="AC1769" i="2" s="1"/>
  <c r="AD1769" i="2" s="1"/>
  <c r="AE1769" i="2" s="1"/>
  <c r="AF1769" i="2" s="1"/>
  <c r="AH1769" i="2" s="1"/>
  <c r="AI1769" i="2" s="1"/>
  <c r="O1774" i="2"/>
  <c r="P1774" i="2" s="1"/>
  <c r="Q1774" i="2" s="1"/>
  <c r="R1774" i="2" s="1"/>
  <c r="S1774" i="2" s="1"/>
  <c r="T1774" i="2"/>
  <c r="M1775" i="2"/>
  <c r="N1775" i="2"/>
  <c r="AL1768" i="2"/>
  <c r="A1778" i="2"/>
  <c r="B1777" i="2"/>
  <c r="C1777" i="2" s="1"/>
  <c r="D1777" i="2" s="1"/>
  <c r="E1777" i="2" s="1"/>
  <c r="F1777" i="2" s="1"/>
  <c r="G1777" i="2" s="1"/>
  <c r="H1777" i="2" s="1"/>
  <c r="I1777" i="2" s="1"/>
  <c r="AB1771" i="2"/>
  <c r="AC1771" i="2" s="1"/>
  <c r="AD1771" i="2" s="1"/>
  <c r="AE1771" i="2" s="1"/>
  <c r="AF1771" i="2" s="1"/>
  <c r="AG1771" i="2"/>
  <c r="AY1766" i="2"/>
  <c r="AU1766" i="2"/>
  <c r="AW1766" i="2" s="1"/>
  <c r="J1776" i="2"/>
  <c r="K1776" i="2"/>
  <c r="BA1770" i="2"/>
  <c r="AJ1770" i="2"/>
  <c r="AK1770" i="2"/>
  <c r="Y1772" i="2"/>
  <c r="AY1765" i="2"/>
  <c r="AU1765" i="2"/>
  <c r="AW1765" i="2" s="1"/>
  <c r="U1773" i="2"/>
  <c r="V1773" i="2" s="1"/>
  <c r="K1847" i="1"/>
  <c r="G1848" i="1"/>
  <c r="H1847" i="1"/>
  <c r="J1847" i="1"/>
  <c r="I1847" i="1"/>
  <c r="U1774" i="2" l="1"/>
  <c r="V1774" i="2" s="1"/>
  <c r="K1777" i="2"/>
  <c r="J1777" i="2"/>
  <c r="AZ1768" i="2"/>
  <c r="AM1768" i="2"/>
  <c r="AN1768" i="2"/>
  <c r="W1774" i="2"/>
  <c r="X1774" i="2"/>
  <c r="Z1772" i="2"/>
  <c r="AA1772" i="2"/>
  <c r="AL1770" i="2"/>
  <c r="X1773" i="2"/>
  <c r="W1773" i="2"/>
  <c r="B1778" i="2"/>
  <c r="C1778" i="2" s="1"/>
  <c r="D1778" i="2" s="1"/>
  <c r="E1778" i="2" s="1"/>
  <c r="F1778" i="2" s="1"/>
  <c r="G1778" i="2" s="1"/>
  <c r="H1778" i="2" s="1"/>
  <c r="I1778" i="2" s="1"/>
  <c r="A1779" i="2"/>
  <c r="T1775" i="2"/>
  <c r="O1775" i="2"/>
  <c r="P1775" i="2" s="1"/>
  <c r="Q1775" i="2" s="1"/>
  <c r="R1775" i="2" s="1"/>
  <c r="S1775" i="2" s="1"/>
  <c r="L1776" i="2"/>
  <c r="AH1771" i="2"/>
  <c r="AI1771" i="2" s="1"/>
  <c r="BA1769" i="2"/>
  <c r="AK1769" i="2"/>
  <c r="AJ1769" i="2"/>
  <c r="K1848" i="1"/>
  <c r="J1848" i="1"/>
  <c r="H1848" i="1"/>
  <c r="I1848" i="1"/>
  <c r="G1849" i="1"/>
  <c r="U1775" i="2" l="1"/>
  <c r="V1775" i="2" s="1"/>
  <c r="J1778" i="2"/>
  <c r="K1778" i="2"/>
  <c r="AK1771" i="2"/>
  <c r="BA1771" i="2"/>
  <c r="AJ1771" i="2"/>
  <c r="AZ1770" i="2"/>
  <c r="AM1770" i="2"/>
  <c r="AN1770" i="2"/>
  <c r="Y1774" i="2"/>
  <c r="L1777" i="2"/>
  <c r="B1779" i="2"/>
  <c r="C1779" i="2" s="1"/>
  <c r="D1779" i="2" s="1"/>
  <c r="E1779" i="2" s="1"/>
  <c r="F1779" i="2" s="1"/>
  <c r="G1779" i="2" s="1"/>
  <c r="H1779" i="2" s="1"/>
  <c r="I1779" i="2" s="1"/>
  <c r="A1780" i="2"/>
  <c r="W1775" i="2"/>
  <c r="X1775" i="2"/>
  <c r="M1776" i="2"/>
  <c r="N1776" i="2"/>
  <c r="AG1772" i="2"/>
  <c r="AB1772" i="2"/>
  <c r="AC1772" i="2" s="1"/>
  <c r="AD1772" i="2" s="1"/>
  <c r="AE1772" i="2" s="1"/>
  <c r="AF1772" i="2" s="1"/>
  <c r="AH1772" i="2" s="1"/>
  <c r="AI1772" i="2" s="1"/>
  <c r="AT1768" i="2"/>
  <c r="AX1768" i="2" s="1"/>
  <c r="AO1768" i="2"/>
  <c r="AP1768" i="2" s="1"/>
  <c r="AQ1768" i="2" s="1"/>
  <c r="AR1768" i="2" s="1"/>
  <c r="AS1768" i="2" s="1"/>
  <c r="AL1769" i="2"/>
  <c r="Y1773" i="2"/>
  <c r="J1849" i="1"/>
  <c r="G1850" i="1"/>
  <c r="I1849" i="1"/>
  <c r="H1849" i="1"/>
  <c r="K1849" i="1"/>
  <c r="AL1771" i="2" l="1"/>
  <c r="J1779" i="2"/>
  <c r="K1779" i="2"/>
  <c r="AZ1769" i="2"/>
  <c r="AM1769" i="2"/>
  <c r="AN1769" i="2"/>
  <c r="B1780" i="2"/>
  <c r="C1780" i="2" s="1"/>
  <c r="D1780" i="2" s="1"/>
  <c r="E1780" i="2" s="1"/>
  <c r="F1780" i="2" s="1"/>
  <c r="G1780" i="2" s="1"/>
  <c r="H1780" i="2" s="1"/>
  <c r="I1780" i="2" s="1"/>
  <c r="A1781" i="2"/>
  <c r="Z1774" i="2"/>
  <c r="AA1774" i="2"/>
  <c r="AZ1771" i="2"/>
  <c r="AM1771" i="2"/>
  <c r="AN1771" i="2"/>
  <c r="Y1775" i="2"/>
  <c r="L1778" i="2"/>
  <c r="BA1772" i="2"/>
  <c r="AJ1772" i="2"/>
  <c r="AK1772" i="2"/>
  <c r="M1777" i="2"/>
  <c r="N1777" i="2"/>
  <c r="AO1770" i="2"/>
  <c r="AP1770" i="2" s="1"/>
  <c r="AQ1770" i="2" s="1"/>
  <c r="AR1770" i="2" s="1"/>
  <c r="AS1770" i="2" s="1"/>
  <c r="AT1770" i="2"/>
  <c r="AX1770" i="2" s="1"/>
  <c r="Z1773" i="2"/>
  <c r="AA1773" i="2"/>
  <c r="T1776" i="2"/>
  <c r="O1776" i="2"/>
  <c r="P1776" i="2" s="1"/>
  <c r="Q1776" i="2" s="1"/>
  <c r="R1776" i="2" s="1"/>
  <c r="S1776" i="2" s="1"/>
  <c r="AY1768" i="2"/>
  <c r="AU1768" i="2"/>
  <c r="AW1768" i="2" s="1"/>
  <c r="I1850" i="1"/>
  <c r="H1850" i="1"/>
  <c r="J1850" i="1"/>
  <c r="K1850" i="1"/>
  <c r="G1851" i="1"/>
  <c r="AL1772" i="2" l="1"/>
  <c r="AM1772" i="2" s="1"/>
  <c r="L1779" i="2"/>
  <c r="K1780" i="2"/>
  <c r="J1780" i="2"/>
  <c r="AB1773" i="2"/>
  <c r="AC1773" i="2" s="1"/>
  <c r="AD1773" i="2" s="1"/>
  <c r="AE1773" i="2" s="1"/>
  <c r="AF1773" i="2" s="1"/>
  <c r="AG1773" i="2"/>
  <c r="T1777" i="2"/>
  <c r="O1777" i="2"/>
  <c r="P1777" i="2" s="1"/>
  <c r="Q1777" i="2" s="1"/>
  <c r="R1777" i="2" s="1"/>
  <c r="S1777" i="2" s="1"/>
  <c r="M1778" i="2"/>
  <c r="N1778" i="2"/>
  <c r="M1779" i="2"/>
  <c r="N1779" i="2"/>
  <c r="AO1771" i="2"/>
  <c r="AP1771" i="2" s="1"/>
  <c r="AQ1771" i="2" s="1"/>
  <c r="AR1771" i="2" s="1"/>
  <c r="AS1771" i="2" s="1"/>
  <c r="AT1771" i="2"/>
  <c r="AX1771" i="2" s="1"/>
  <c r="AY1770" i="2"/>
  <c r="AU1770" i="2"/>
  <c r="AW1770" i="2" s="1"/>
  <c r="AZ1772" i="2"/>
  <c r="AN1772" i="2"/>
  <c r="AG1774" i="2"/>
  <c r="AB1774" i="2"/>
  <c r="AC1774" i="2" s="1"/>
  <c r="AD1774" i="2" s="1"/>
  <c r="AE1774" i="2" s="1"/>
  <c r="AF1774" i="2" s="1"/>
  <c r="AH1774" i="2" s="1"/>
  <c r="AI1774" i="2" s="1"/>
  <c r="A1782" i="2"/>
  <c r="B1781" i="2"/>
  <c r="C1781" i="2" s="1"/>
  <c r="D1781" i="2" s="1"/>
  <c r="E1781" i="2" s="1"/>
  <c r="F1781" i="2" s="1"/>
  <c r="G1781" i="2" s="1"/>
  <c r="H1781" i="2" s="1"/>
  <c r="I1781" i="2" s="1"/>
  <c r="Z1775" i="2"/>
  <c r="AA1775" i="2"/>
  <c r="AO1769" i="2"/>
  <c r="AP1769" i="2" s="1"/>
  <c r="AQ1769" i="2" s="1"/>
  <c r="AR1769" i="2" s="1"/>
  <c r="AS1769" i="2" s="1"/>
  <c r="AT1769" i="2"/>
  <c r="AX1769" i="2" s="1"/>
  <c r="U1776" i="2"/>
  <c r="V1776" i="2" s="1"/>
  <c r="J1851" i="1"/>
  <c r="I1851" i="1"/>
  <c r="H1851" i="1"/>
  <c r="K1851" i="1"/>
  <c r="G1852" i="1"/>
  <c r="U1777" i="2" l="1"/>
  <c r="V1777" i="2" s="1"/>
  <c r="L1780" i="2"/>
  <c r="AH1773" i="2"/>
  <c r="AI1773" i="2" s="1"/>
  <c r="BA1773" i="2" s="1"/>
  <c r="W1776" i="2"/>
  <c r="X1776" i="2"/>
  <c r="AB1775" i="2"/>
  <c r="AC1775" i="2" s="1"/>
  <c r="AD1775" i="2" s="1"/>
  <c r="AE1775" i="2" s="1"/>
  <c r="AF1775" i="2" s="1"/>
  <c r="AG1775" i="2"/>
  <c r="O1779" i="2"/>
  <c r="P1779" i="2" s="1"/>
  <c r="Q1779" i="2" s="1"/>
  <c r="R1779" i="2" s="1"/>
  <c r="S1779" i="2" s="1"/>
  <c r="T1779" i="2"/>
  <c r="K1781" i="2"/>
  <c r="J1781" i="2"/>
  <c r="W1777" i="2"/>
  <c r="X1777" i="2"/>
  <c r="M1780" i="2"/>
  <c r="N1780" i="2"/>
  <c r="AJ1774" i="2"/>
  <c r="AK1774" i="2"/>
  <c r="BA1774" i="2"/>
  <c r="AY1769" i="2"/>
  <c r="AU1769" i="2"/>
  <c r="AW1769" i="2" s="1"/>
  <c r="AY1771" i="2"/>
  <c r="AU1771" i="2"/>
  <c r="AW1771" i="2" s="1"/>
  <c r="T1778" i="2"/>
  <c r="O1778" i="2"/>
  <c r="P1778" i="2" s="1"/>
  <c r="Q1778" i="2" s="1"/>
  <c r="R1778" i="2" s="1"/>
  <c r="S1778" i="2" s="1"/>
  <c r="A1783" i="2"/>
  <c r="B1782" i="2"/>
  <c r="C1782" i="2" s="1"/>
  <c r="D1782" i="2" s="1"/>
  <c r="E1782" i="2" s="1"/>
  <c r="F1782" i="2" s="1"/>
  <c r="G1782" i="2" s="1"/>
  <c r="H1782" i="2" s="1"/>
  <c r="I1782" i="2" s="1"/>
  <c r="AT1772" i="2"/>
  <c r="AX1772" i="2" s="1"/>
  <c r="AO1772" i="2"/>
  <c r="AP1772" i="2" s="1"/>
  <c r="AQ1772" i="2" s="1"/>
  <c r="AR1772" i="2" s="1"/>
  <c r="AS1772" i="2" s="1"/>
  <c r="G1853" i="1"/>
  <c r="I1852" i="1"/>
  <c r="K1852" i="1"/>
  <c r="J1852" i="1"/>
  <c r="H1852" i="1"/>
  <c r="U1779" i="2" l="1"/>
  <c r="V1779" i="2" s="1"/>
  <c r="AJ1773" i="2"/>
  <c r="AK1773" i="2"/>
  <c r="AL1774" i="2"/>
  <c r="AH1775" i="2"/>
  <c r="AI1775" i="2" s="1"/>
  <c r="BA1775" i="2" s="1"/>
  <c r="Y1777" i="2"/>
  <c r="J1782" i="2"/>
  <c r="K1782" i="2"/>
  <c r="AZ1774" i="2"/>
  <c r="AM1774" i="2"/>
  <c r="AN1774" i="2"/>
  <c r="Z1777" i="2"/>
  <c r="AA1777" i="2"/>
  <c r="W1779" i="2"/>
  <c r="X1779" i="2"/>
  <c r="Y1776" i="2"/>
  <c r="AY1772" i="2"/>
  <c r="AU1772" i="2"/>
  <c r="AW1772" i="2" s="1"/>
  <c r="T1780" i="2"/>
  <c r="O1780" i="2"/>
  <c r="P1780" i="2" s="1"/>
  <c r="Q1780" i="2" s="1"/>
  <c r="R1780" i="2" s="1"/>
  <c r="S1780" i="2" s="1"/>
  <c r="A1784" i="2"/>
  <c r="B1783" i="2"/>
  <c r="C1783" i="2" s="1"/>
  <c r="D1783" i="2" s="1"/>
  <c r="E1783" i="2" s="1"/>
  <c r="F1783" i="2" s="1"/>
  <c r="G1783" i="2" s="1"/>
  <c r="H1783" i="2" s="1"/>
  <c r="I1783" i="2" s="1"/>
  <c r="U1778" i="2"/>
  <c r="V1778" i="2" s="1"/>
  <c r="L1781" i="2"/>
  <c r="K1853" i="1"/>
  <c r="J1853" i="1"/>
  <c r="H1853" i="1"/>
  <c r="I1853" i="1"/>
  <c r="G1854" i="1"/>
  <c r="AL1773" i="2" l="1"/>
  <c r="AK1775" i="2"/>
  <c r="AJ1775" i="2"/>
  <c r="U1780" i="2"/>
  <c r="V1780" i="2" s="1"/>
  <c r="W1780" i="2" s="1"/>
  <c r="L1782" i="2"/>
  <c r="N1782" i="2" s="1"/>
  <c r="J1783" i="2"/>
  <c r="K1783" i="2"/>
  <c r="M1781" i="2"/>
  <c r="N1781" i="2"/>
  <c r="Z1776" i="2"/>
  <c r="AA1776" i="2"/>
  <c r="AB1777" i="2"/>
  <c r="AC1777" i="2" s="1"/>
  <c r="AD1777" i="2" s="1"/>
  <c r="AE1777" i="2" s="1"/>
  <c r="AF1777" i="2" s="1"/>
  <c r="AG1777" i="2"/>
  <c r="X1780" i="2"/>
  <c r="AZ1773" i="2"/>
  <c r="AM1773" i="2"/>
  <c r="AN1773" i="2"/>
  <c r="B1784" i="2"/>
  <c r="C1784" i="2" s="1"/>
  <c r="D1784" i="2" s="1"/>
  <c r="E1784" i="2" s="1"/>
  <c r="F1784" i="2" s="1"/>
  <c r="G1784" i="2" s="1"/>
  <c r="H1784" i="2" s="1"/>
  <c r="I1784" i="2" s="1"/>
  <c r="A1785" i="2"/>
  <c r="X1778" i="2"/>
  <c r="W1778" i="2"/>
  <c r="AO1774" i="2"/>
  <c r="AP1774" i="2" s="1"/>
  <c r="AQ1774" i="2" s="1"/>
  <c r="AR1774" i="2" s="1"/>
  <c r="AS1774" i="2" s="1"/>
  <c r="AT1774" i="2"/>
  <c r="AX1774" i="2" s="1"/>
  <c r="Y1779" i="2"/>
  <c r="J1854" i="1"/>
  <c r="I1854" i="1"/>
  <c r="G1855" i="1"/>
  <c r="K1854" i="1"/>
  <c r="H1854" i="1"/>
  <c r="M1782" i="2" l="1"/>
  <c r="AL1775" i="2"/>
  <c r="AN1775" i="2" s="1"/>
  <c r="Y1778" i="2"/>
  <c r="AZ1775" i="2"/>
  <c r="AM1775" i="2"/>
  <c r="AT1775" i="2" s="1"/>
  <c r="AX1775" i="2" s="1"/>
  <c r="L1783" i="2"/>
  <c r="K1784" i="2"/>
  <c r="J1784" i="2"/>
  <c r="Z1778" i="2"/>
  <c r="AA1778" i="2"/>
  <c r="AO1773" i="2"/>
  <c r="AP1773" i="2" s="1"/>
  <c r="AQ1773" i="2" s="1"/>
  <c r="AR1773" i="2" s="1"/>
  <c r="AS1773" i="2" s="1"/>
  <c r="AT1773" i="2"/>
  <c r="AX1773" i="2" s="1"/>
  <c r="T1781" i="2"/>
  <c r="O1781" i="2"/>
  <c r="P1781" i="2" s="1"/>
  <c r="Q1781" i="2" s="1"/>
  <c r="R1781" i="2" s="1"/>
  <c r="S1781" i="2" s="1"/>
  <c r="M1783" i="2"/>
  <c r="N1783" i="2"/>
  <c r="AY1774" i="2"/>
  <c r="AU1774" i="2"/>
  <c r="AW1774" i="2" s="1"/>
  <c r="AB1776" i="2"/>
  <c r="AC1776" i="2" s="1"/>
  <c r="AD1776" i="2" s="1"/>
  <c r="AE1776" i="2" s="1"/>
  <c r="AF1776" i="2" s="1"/>
  <c r="AG1776" i="2"/>
  <c r="T1782" i="2"/>
  <c r="O1782" i="2"/>
  <c r="P1782" i="2" s="1"/>
  <c r="Q1782" i="2" s="1"/>
  <c r="R1782" i="2" s="1"/>
  <c r="S1782" i="2" s="1"/>
  <c r="Y1780" i="2"/>
  <c r="Z1779" i="2"/>
  <c r="AA1779" i="2"/>
  <c r="A1786" i="2"/>
  <c r="B1785" i="2"/>
  <c r="C1785" i="2" s="1"/>
  <c r="D1785" i="2" s="1"/>
  <c r="E1785" i="2" s="1"/>
  <c r="F1785" i="2" s="1"/>
  <c r="G1785" i="2" s="1"/>
  <c r="H1785" i="2" s="1"/>
  <c r="I1785" i="2" s="1"/>
  <c r="AH1777" i="2"/>
  <c r="AI1777" i="2" s="1"/>
  <c r="K1855" i="1"/>
  <c r="G1856" i="1"/>
  <c r="H1855" i="1"/>
  <c r="I1855" i="1"/>
  <c r="J1855" i="1"/>
  <c r="U1781" i="2" l="1"/>
  <c r="V1781" i="2" s="1"/>
  <c r="AO1775" i="2"/>
  <c r="AP1775" i="2" s="1"/>
  <c r="AQ1775" i="2" s="1"/>
  <c r="AR1775" i="2" s="1"/>
  <c r="AS1775" i="2" s="1"/>
  <c r="AH1776" i="2"/>
  <c r="AI1776" i="2" s="1"/>
  <c r="AK1776" i="2" s="1"/>
  <c r="U1782" i="2"/>
  <c r="V1782" i="2" s="1"/>
  <c r="O1783" i="2"/>
  <c r="P1783" i="2" s="1"/>
  <c r="Q1783" i="2" s="1"/>
  <c r="R1783" i="2" s="1"/>
  <c r="S1783" i="2" s="1"/>
  <c r="T1783" i="2"/>
  <c r="AY1773" i="2"/>
  <c r="AU1773" i="2"/>
  <c r="AW1773" i="2" s="1"/>
  <c r="AY1775" i="2"/>
  <c r="AU1775" i="2"/>
  <c r="AW1775" i="2" s="1"/>
  <c r="AB1779" i="2"/>
  <c r="AC1779" i="2" s="1"/>
  <c r="AD1779" i="2" s="1"/>
  <c r="AE1779" i="2" s="1"/>
  <c r="AF1779" i="2" s="1"/>
  <c r="AG1779" i="2"/>
  <c r="L1784" i="2"/>
  <c r="K1785" i="2"/>
  <c r="J1785" i="2"/>
  <c r="B1786" i="2"/>
  <c r="C1786" i="2" s="1"/>
  <c r="D1786" i="2" s="1"/>
  <c r="E1786" i="2" s="1"/>
  <c r="F1786" i="2" s="1"/>
  <c r="G1786" i="2" s="1"/>
  <c r="H1786" i="2" s="1"/>
  <c r="I1786" i="2" s="1"/>
  <c r="A1787" i="2"/>
  <c r="Z1780" i="2"/>
  <c r="AA1780" i="2"/>
  <c r="BA1777" i="2"/>
  <c r="AK1777" i="2"/>
  <c r="AJ1777" i="2"/>
  <c r="AG1778" i="2"/>
  <c r="AB1778" i="2"/>
  <c r="AC1778" i="2" s="1"/>
  <c r="AD1778" i="2" s="1"/>
  <c r="AE1778" i="2" s="1"/>
  <c r="AF1778" i="2" s="1"/>
  <c r="AH1778" i="2" s="1"/>
  <c r="AI1778" i="2" s="1"/>
  <c r="X1782" i="2"/>
  <c r="W1782" i="2"/>
  <c r="W1781" i="2"/>
  <c r="X1781" i="2"/>
  <c r="H1856" i="1"/>
  <c r="K1856" i="1"/>
  <c r="G1857" i="1"/>
  <c r="I1856" i="1"/>
  <c r="J1856" i="1"/>
  <c r="AL1777" i="2" l="1"/>
  <c r="AJ1776" i="2"/>
  <c r="BA1776" i="2"/>
  <c r="U1783" i="2"/>
  <c r="V1783" i="2" s="1"/>
  <c r="W1783" i="2" s="1"/>
  <c r="Y1781" i="2"/>
  <c r="AH1779" i="2"/>
  <c r="AI1779" i="2" s="1"/>
  <c r="AJ1779" i="2" s="1"/>
  <c r="L1785" i="2"/>
  <c r="N1785" i="2" s="1"/>
  <c r="Y1782" i="2"/>
  <c r="AA1782" i="2" s="1"/>
  <c r="Z1781" i="2"/>
  <c r="AA1781" i="2"/>
  <c r="J1786" i="2"/>
  <c r="K1786" i="2"/>
  <c r="AJ1778" i="2"/>
  <c r="BA1778" i="2"/>
  <c r="AK1778" i="2"/>
  <c r="AL1776" i="2"/>
  <c r="AZ1777" i="2"/>
  <c r="AM1777" i="2"/>
  <c r="AN1777" i="2"/>
  <c r="AB1780" i="2"/>
  <c r="AC1780" i="2" s="1"/>
  <c r="AD1780" i="2" s="1"/>
  <c r="AE1780" i="2" s="1"/>
  <c r="AF1780" i="2" s="1"/>
  <c r="AG1780" i="2"/>
  <c r="B1787" i="2"/>
  <c r="C1787" i="2" s="1"/>
  <c r="D1787" i="2" s="1"/>
  <c r="E1787" i="2" s="1"/>
  <c r="F1787" i="2" s="1"/>
  <c r="G1787" i="2" s="1"/>
  <c r="H1787" i="2" s="1"/>
  <c r="I1787" i="2" s="1"/>
  <c r="A1788" i="2"/>
  <c r="M1784" i="2"/>
  <c r="N1784" i="2"/>
  <c r="K1857" i="1"/>
  <c r="H1857" i="1"/>
  <c r="J1857" i="1"/>
  <c r="G1858" i="1"/>
  <c r="I1857" i="1"/>
  <c r="X1783" i="2" l="1"/>
  <c r="M1785" i="2"/>
  <c r="AK1779" i="2"/>
  <c r="BA1779" i="2"/>
  <c r="L1786" i="2"/>
  <c r="M1786" i="2" s="1"/>
  <c r="Z1782" i="2"/>
  <c r="AB1782" i="2" s="1"/>
  <c r="AC1782" i="2" s="1"/>
  <c r="AD1782" i="2" s="1"/>
  <c r="AE1782" i="2" s="1"/>
  <c r="AF1782" i="2" s="1"/>
  <c r="AH1780" i="2"/>
  <c r="AI1780" i="2" s="1"/>
  <c r="AK1780" i="2" s="1"/>
  <c r="J1787" i="2"/>
  <c r="K1787" i="2"/>
  <c r="AT1777" i="2"/>
  <c r="AX1777" i="2" s="1"/>
  <c r="AO1777" i="2"/>
  <c r="AP1777" i="2" s="1"/>
  <c r="AQ1777" i="2" s="1"/>
  <c r="AR1777" i="2" s="1"/>
  <c r="AS1777" i="2" s="1"/>
  <c r="AZ1776" i="2"/>
  <c r="AM1776" i="2"/>
  <c r="AN1776" i="2"/>
  <c r="T1785" i="2"/>
  <c r="O1785" i="2"/>
  <c r="P1785" i="2" s="1"/>
  <c r="Q1785" i="2" s="1"/>
  <c r="R1785" i="2" s="1"/>
  <c r="S1785" i="2" s="1"/>
  <c r="U1785" i="2" s="1"/>
  <c r="V1785" i="2" s="1"/>
  <c r="AB1781" i="2"/>
  <c r="AC1781" i="2" s="1"/>
  <c r="AD1781" i="2" s="1"/>
  <c r="AE1781" i="2" s="1"/>
  <c r="AF1781" i="2" s="1"/>
  <c r="AH1781" i="2" s="1"/>
  <c r="AI1781" i="2" s="1"/>
  <c r="AG1781" i="2"/>
  <c r="O1784" i="2"/>
  <c r="P1784" i="2" s="1"/>
  <c r="Q1784" i="2" s="1"/>
  <c r="R1784" i="2" s="1"/>
  <c r="S1784" i="2" s="1"/>
  <c r="T1784" i="2"/>
  <c r="B1788" i="2"/>
  <c r="C1788" i="2" s="1"/>
  <c r="D1788" i="2" s="1"/>
  <c r="E1788" i="2" s="1"/>
  <c r="F1788" i="2" s="1"/>
  <c r="G1788" i="2" s="1"/>
  <c r="H1788" i="2" s="1"/>
  <c r="I1788" i="2" s="1"/>
  <c r="A1789" i="2"/>
  <c r="AL1778" i="2"/>
  <c r="N1786" i="2"/>
  <c r="Y1783" i="2"/>
  <c r="AL1779" i="2"/>
  <c r="K1858" i="1"/>
  <c r="G1859" i="1"/>
  <c r="I1858" i="1"/>
  <c r="H1858" i="1"/>
  <c r="J1858" i="1"/>
  <c r="AG1782" i="2" l="1"/>
  <c r="AJ1780" i="2"/>
  <c r="BA1780" i="2"/>
  <c r="L1787" i="2"/>
  <c r="J1788" i="2"/>
  <c r="K1788" i="2"/>
  <c r="O1786" i="2"/>
  <c r="P1786" i="2" s="1"/>
  <c r="Q1786" i="2" s="1"/>
  <c r="R1786" i="2" s="1"/>
  <c r="S1786" i="2" s="1"/>
  <c r="T1786" i="2"/>
  <c r="AM1778" i="2"/>
  <c r="AZ1778" i="2"/>
  <c r="AN1778" i="2"/>
  <c r="X1785" i="2"/>
  <c r="W1785" i="2"/>
  <c r="M1787" i="2"/>
  <c r="N1787" i="2"/>
  <c r="BA1781" i="2"/>
  <c r="AK1781" i="2"/>
  <c r="AJ1781" i="2"/>
  <c r="AO1776" i="2"/>
  <c r="AP1776" i="2" s="1"/>
  <c r="AQ1776" i="2" s="1"/>
  <c r="AR1776" i="2" s="1"/>
  <c r="AS1776" i="2" s="1"/>
  <c r="AT1776" i="2"/>
  <c r="AX1776" i="2" s="1"/>
  <c r="B1789" i="2"/>
  <c r="C1789" i="2" s="1"/>
  <c r="D1789" i="2" s="1"/>
  <c r="E1789" i="2" s="1"/>
  <c r="F1789" i="2" s="1"/>
  <c r="G1789" i="2" s="1"/>
  <c r="H1789" i="2" s="1"/>
  <c r="I1789" i="2" s="1"/>
  <c r="A1790" i="2"/>
  <c r="AL1780" i="2"/>
  <c r="AH1782" i="2"/>
  <c r="AI1782" i="2" s="1"/>
  <c r="Z1783" i="2"/>
  <c r="AA1783" i="2"/>
  <c r="AM1779" i="2"/>
  <c r="AZ1779" i="2"/>
  <c r="AN1779" i="2"/>
  <c r="AY1777" i="2"/>
  <c r="AU1777" i="2"/>
  <c r="AW1777" i="2" s="1"/>
  <c r="U1784" i="2"/>
  <c r="V1784" i="2" s="1"/>
  <c r="K1859" i="1"/>
  <c r="G1860" i="1"/>
  <c r="I1859" i="1"/>
  <c r="H1859" i="1"/>
  <c r="J1859" i="1"/>
  <c r="U1786" i="2" l="1"/>
  <c r="V1786" i="2" s="1"/>
  <c r="L1788" i="2"/>
  <c r="Y1785" i="2"/>
  <c r="J1789" i="2"/>
  <c r="K1789" i="2"/>
  <c r="Z1785" i="2"/>
  <c r="AA1785" i="2"/>
  <c r="AO1778" i="2"/>
  <c r="AP1778" i="2" s="1"/>
  <c r="AQ1778" i="2" s="1"/>
  <c r="AR1778" i="2" s="1"/>
  <c r="AS1778" i="2" s="1"/>
  <c r="AT1778" i="2"/>
  <c r="AX1778" i="2" s="1"/>
  <c r="M1788" i="2"/>
  <c r="N1788" i="2"/>
  <c r="AB1783" i="2"/>
  <c r="AC1783" i="2" s="1"/>
  <c r="AD1783" i="2" s="1"/>
  <c r="AE1783" i="2" s="1"/>
  <c r="AF1783" i="2" s="1"/>
  <c r="AG1783" i="2"/>
  <c r="O1787" i="2"/>
  <c r="P1787" i="2" s="1"/>
  <c r="Q1787" i="2" s="1"/>
  <c r="R1787" i="2" s="1"/>
  <c r="S1787" i="2" s="1"/>
  <c r="T1787" i="2"/>
  <c r="AL1781" i="2"/>
  <c r="AY1776" i="2"/>
  <c r="AU1776" i="2"/>
  <c r="AW1776" i="2" s="1"/>
  <c r="X1786" i="2"/>
  <c r="W1786" i="2"/>
  <c r="Y1786" i="2" s="1"/>
  <c r="AT1779" i="2"/>
  <c r="AX1779" i="2" s="1"/>
  <c r="AO1779" i="2"/>
  <c r="AP1779" i="2" s="1"/>
  <c r="AQ1779" i="2" s="1"/>
  <c r="AR1779" i="2" s="1"/>
  <c r="AS1779" i="2" s="1"/>
  <c r="AM1780" i="2"/>
  <c r="AZ1780" i="2"/>
  <c r="AN1780" i="2"/>
  <c r="B1790" i="2"/>
  <c r="C1790" i="2" s="1"/>
  <c r="D1790" i="2" s="1"/>
  <c r="E1790" i="2" s="1"/>
  <c r="F1790" i="2" s="1"/>
  <c r="G1790" i="2" s="1"/>
  <c r="H1790" i="2" s="1"/>
  <c r="I1790" i="2" s="1"/>
  <c r="A1791" i="2"/>
  <c r="W1784" i="2"/>
  <c r="X1784" i="2"/>
  <c r="AJ1782" i="2"/>
  <c r="BA1782" i="2"/>
  <c r="AK1782" i="2"/>
  <c r="G1861" i="1"/>
  <c r="H1860" i="1"/>
  <c r="K1860" i="1"/>
  <c r="I1860" i="1"/>
  <c r="J1860" i="1"/>
  <c r="U1787" i="2" l="1"/>
  <c r="V1787" i="2" s="1"/>
  <c r="X1787" i="2" s="1"/>
  <c r="Y1784" i="2"/>
  <c r="AH1783" i="2"/>
  <c r="AI1783" i="2" s="1"/>
  <c r="AJ1783" i="2" s="1"/>
  <c r="L1789" i="2"/>
  <c r="N1789" i="2" s="1"/>
  <c r="J1790" i="2"/>
  <c r="K1790" i="2"/>
  <c r="Z1784" i="2"/>
  <c r="AA1784" i="2"/>
  <c r="B1791" i="2"/>
  <c r="C1791" i="2" s="1"/>
  <c r="D1791" i="2" s="1"/>
  <c r="E1791" i="2" s="1"/>
  <c r="F1791" i="2" s="1"/>
  <c r="G1791" i="2" s="1"/>
  <c r="H1791" i="2" s="1"/>
  <c r="I1791" i="2" s="1"/>
  <c r="A1792" i="2"/>
  <c r="Z1786" i="2"/>
  <c r="AA1786" i="2"/>
  <c r="AM1781" i="2"/>
  <c r="AZ1781" i="2"/>
  <c r="AN1781" i="2"/>
  <c r="AY1778" i="2"/>
  <c r="AU1778" i="2"/>
  <c r="AW1778" i="2" s="1"/>
  <c r="T1788" i="2"/>
  <c r="O1788" i="2"/>
  <c r="P1788" i="2" s="1"/>
  <c r="Q1788" i="2" s="1"/>
  <c r="R1788" i="2" s="1"/>
  <c r="S1788" i="2" s="1"/>
  <c r="U1788" i="2" s="1"/>
  <c r="V1788" i="2" s="1"/>
  <c r="AB1785" i="2"/>
  <c r="AC1785" i="2" s="1"/>
  <c r="AD1785" i="2" s="1"/>
  <c r="AE1785" i="2" s="1"/>
  <c r="AF1785" i="2" s="1"/>
  <c r="AG1785" i="2"/>
  <c r="AY1779" i="2"/>
  <c r="AU1779" i="2"/>
  <c r="AW1779" i="2" s="1"/>
  <c r="AT1780" i="2"/>
  <c r="AX1780" i="2" s="1"/>
  <c r="AO1780" i="2"/>
  <c r="AP1780" i="2" s="1"/>
  <c r="AQ1780" i="2" s="1"/>
  <c r="AR1780" i="2" s="1"/>
  <c r="AS1780" i="2" s="1"/>
  <c r="AL1782" i="2"/>
  <c r="J1861" i="1"/>
  <c r="H1861" i="1"/>
  <c r="K1861" i="1"/>
  <c r="I1861" i="1"/>
  <c r="G1862" i="1"/>
  <c r="W1787" i="2" l="1"/>
  <c r="AH1785" i="2"/>
  <c r="AI1785" i="2" s="1"/>
  <c r="BA1783" i="2"/>
  <c r="AK1783" i="2"/>
  <c r="AL1783" i="2" s="1"/>
  <c r="M1789" i="2"/>
  <c r="T1789" i="2" s="1"/>
  <c r="Y1787" i="2"/>
  <c r="Z1787" i="2" s="1"/>
  <c r="L1790" i="2"/>
  <c r="N1790" i="2" s="1"/>
  <c r="K1791" i="2"/>
  <c r="J1791" i="2"/>
  <c r="X1788" i="2"/>
  <c r="W1788" i="2"/>
  <c r="AJ1785" i="2"/>
  <c r="BA1785" i="2"/>
  <c r="AK1785" i="2"/>
  <c r="AG1786" i="2"/>
  <c r="AB1786" i="2"/>
  <c r="AC1786" i="2" s="1"/>
  <c r="AD1786" i="2" s="1"/>
  <c r="AE1786" i="2" s="1"/>
  <c r="AF1786" i="2" s="1"/>
  <c r="B1792" i="2"/>
  <c r="C1792" i="2" s="1"/>
  <c r="D1792" i="2" s="1"/>
  <c r="E1792" i="2" s="1"/>
  <c r="F1792" i="2" s="1"/>
  <c r="G1792" i="2" s="1"/>
  <c r="H1792" i="2" s="1"/>
  <c r="I1792" i="2" s="1"/>
  <c r="A1793" i="2"/>
  <c r="AY1780" i="2"/>
  <c r="AU1780" i="2"/>
  <c r="AW1780" i="2" s="1"/>
  <c r="AB1784" i="2"/>
  <c r="AC1784" i="2" s="1"/>
  <c r="AD1784" i="2" s="1"/>
  <c r="AE1784" i="2" s="1"/>
  <c r="AF1784" i="2" s="1"/>
  <c r="AG1784" i="2"/>
  <c r="AM1782" i="2"/>
  <c r="AZ1782" i="2"/>
  <c r="AN1782" i="2"/>
  <c r="AO1781" i="2"/>
  <c r="AP1781" i="2" s="1"/>
  <c r="AQ1781" i="2" s="1"/>
  <c r="AR1781" i="2" s="1"/>
  <c r="AS1781" i="2" s="1"/>
  <c r="AT1781" i="2"/>
  <c r="AX1781" i="2" s="1"/>
  <c r="G1863" i="1"/>
  <c r="K1862" i="1"/>
  <c r="J1862" i="1"/>
  <c r="I1862" i="1"/>
  <c r="H1862" i="1"/>
  <c r="AN1783" i="2" l="1"/>
  <c r="AM1783" i="2"/>
  <c r="AZ1783" i="2"/>
  <c r="O1789" i="2"/>
  <c r="P1789" i="2" s="1"/>
  <c r="Q1789" i="2" s="1"/>
  <c r="R1789" i="2" s="1"/>
  <c r="S1789" i="2" s="1"/>
  <c r="AA1787" i="2"/>
  <c r="AB1787" i="2" s="1"/>
  <c r="AC1787" i="2" s="1"/>
  <c r="AD1787" i="2" s="1"/>
  <c r="AE1787" i="2" s="1"/>
  <c r="AF1787" i="2" s="1"/>
  <c r="M1790" i="2"/>
  <c r="T1790" i="2" s="1"/>
  <c r="L1791" i="2"/>
  <c r="M1791" i="2" s="1"/>
  <c r="AH1786" i="2"/>
  <c r="AI1786" i="2" s="1"/>
  <c r="AK1786" i="2" s="1"/>
  <c r="AL1785" i="2"/>
  <c r="AM1785" i="2" s="1"/>
  <c r="U1789" i="2"/>
  <c r="V1789" i="2" s="1"/>
  <c r="X1789" i="2" s="1"/>
  <c r="J1792" i="2"/>
  <c r="K1792" i="2"/>
  <c r="AO1783" i="2"/>
  <c r="AP1783" i="2" s="1"/>
  <c r="AQ1783" i="2" s="1"/>
  <c r="AR1783" i="2" s="1"/>
  <c r="AS1783" i="2" s="1"/>
  <c r="AT1783" i="2"/>
  <c r="AX1783" i="2" s="1"/>
  <c r="AT1782" i="2"/>
  <c r="AX1782" i="2" s="1"/>
  <c r="AO1782" i="2"/>
  <c r="AP1782" i="2" s="1"/>
  <c r="AQ1782" i="2" s="1"/>
  <c r="AR1782" i="2" s="1"/>
  <c r="AS1782" i="2" s="1"/>
  <c r="B1793" i="2"/>
  <c r="C1793" i="2" s="1"/>
  <c r="D1793" i="2" s="1"/>
  <c r="E1793" i="2" s="1"/>
  <c r="F1793" i="2" s="1"/>
  <c r="G1793" i="2" s="1"/>
  <c r="H1793" i="2" s="1"/>
  <c r="I1793" i="2" s="1"/>
  <c r="A1794" i="2"/>
  <c r="AY1781" i="2"/>
  <c r="AU1781" i="2"/>
  <c r="AW1781" i="2" s="1"/>
  <c r="AH1784" i="2"/>
  <c r="AI1784" i="2" s="1"/>
  <c r="Y1788" i="2"/>
  <c r="I1863" i="1"/>
  <c r="J1863" i="1"/>
  <c r="H1863" i="1"/>
  <c r="K1863" i="1"/>
  <c r="G1864" i="1"/>
  <c r="O1790" i="2" l="1"/>
  <c r="P1790" i="2" s="1"/>
  <c r="Q1790" i="2" s="1"/>
  <c r="R1790" i="2" s="1"/>
  <c r="S1790" i="2" s="1"/>
  <c r="U1790" i="2" s="1"/>
  <c r="V1790" i="2" s="1"/>
  <c r="AG1787" i="2"/>
  <c r="BA1786" i="2"/>
  <c r="AJ1786" i="2"/>
  <c r="AN1785" i="2"/>
  <c r="AZ1785" i="2"/>
  <c r="N1791" i="2"/>
  <c r="T1791" i="2" s="1"/>
  <c r="W1789" i="2"/>
  <c r="Y1789" i="2" s="1"/>
  <c r="AL1786" i="2"/>
  <c r="AN1786" i="2" s="1"/>
  <c r="L1792" i="2"/>
  <c r="N1792" i="2" s="1"/>
  <c r="AT1785" i="2"/>
  <c r="AX1785" i="2" s="1"/>
  <c r="AO1785" i="2"/>
  <c r="AP1785" i="2" s="1"/>
  <c r="AQ1785" i="2" s="1"/>
  <c r="AR1785" i="2" s="1"/>
  <c r="AS1785" i="2" s="1"/>
  <c r="Z1788" i="2"/>
  <c r="AA1788" i="2"/>
  <c r="B1794" i="2"/>
  <c r="C1794" i="2" s="1"/>
  <c r="D1794" i="2" s="1"/>
  <c r="E1794" i="2" s="1"/>
  <c r="F1794" i="2" s="1"/>
  <c r="G1794" i="2" s="1"/>
  <c r="H1794" i="2" s="1"/>
  <c r="I1794" i="2" s="1"/>
  <c r="A1795" i="2"/>
  <c r="AY1782" i="2"/>
  <c r="AU1782" i="2"/>
  <c r="AW1782" i="2" s="1"/>
  <c r="AY1783" i="2"/>
  <c r="AU1783" i="2"/>
  <c r="AW1783" i="2" s="1"/>
  <c r="K1793" i="2"/>
  <c r="J1793" i="2"/>
  <c r="BA1784" i="2"/>
  <c r="AK1784" i="2"/>
  <c r="AJ1784" i="2"/>
  <c r="AH1787" i="2"/>
  <c r="AI1787" i="2" s="1"/>
  <c r="J1864" i="1"/>
  <c r="K1864" i="1"/>
  <c r="I1864" i="1"/>
  <c r="G1865" i="1"/>
  <c r="H1864" i="1"/>
  <c r="X1790" i="2" l="1"/>
  <c r="W1790" i="2"/>
  <c r="O1791" i="2"/>
  <c r="P1791" i="2" s="1"/>
  <c r="Q1791" i="2" s="1"/>
  <c r="R1791" i="2" s="1"/>
  <c r="S1791" i="2" s="1"/>
  <c r="AZ1786" i="2"/>
  <c r="M1792" i="2"/>
  <c r="T1792" i="2" s="1"/>
  <c r="AM1786" i="2"/>
  <c r="AO1786" i="2" s="1"/>
  <c r="AP1786" i="2" s="1"/>
  <c r="AQ1786" i="2" s="1"/>
  <c r="AR1786" i="2" s="1"/>
  <c r="AS1786" i="2" s="1"/>
  <c r="AL1784" i="2"/>
  <c r="AZ1784" i="2" s="1"/>
  <c r="U1791" i="2"/>
  <c r="V1791" i="2" s="1"/>
  <c r="W1791" i="2" s="1"/>
  <c r="Y1790" i="2"/>
  <c r="Z1790" i="2" s="1"/>
  <c r="J1794" i="2"/>
  <c r="K1794" i="2"/>
  <c r="AK1787" i="2"/>
  <c r="AJ1787" i="2"/>
  <c r="BA1787" i="2"/>
  <c r="B1795" i="2"/>
  <c r="C1795" i="2" s="1"/>
  <c r="D1795" i="2" s="1"/>
  <c r="E1795" i="2" s="1"/>
  <c r="F1795" i="2" s="1"/>
  <c r="G1795" i="2" s="1"/>
  <c r="H1795" i="2" s="1"/>
  <c r="I1795" i="2" s="1"/>
  <c r="A1796" i="2"/>
  <c r="L1793" i="2"/>
  <c r="AB1788" i="2"/>
  <c r="AC1788" i="2" s="1"/>
  <c r="AD1788" i="2" s="1"/>
  <c r="AE1788" i="2" s="1"/>
  <c r="AF1788" i="2" s="1"/>
  <c r="AG1788" i="2"/>
  <c r="Z1789" i="2"/>
  <c r="AA1789" i="2"/>
  <c r="O1792" i="2"/>
  <c r="P1792" i="2" s="1"/>
  <c r="Q1792" i="2" s="1"/>
  <c r="R1792" i="2" s="1"/>
  <c r="S1792" i="2" s="1"/>
  <c r="AY1785" i="2"/>
  <c r="AU1785" i="2"/>
  <c r="AW1785" i="2" s="1"/>
  <c r="K1865" i="1"/>
  <c r="G1866" i="1"/>
  <c r="H1865" i="1"/>
  <c r="J1865" i="1"/>
  <c r="I1865" i="1"/>
  <c r="AM1784" i="2" l="1"/>
  <c r="AN1784" i="2"/>
  <c r="AT1786" i="2"/>
  <c r="AX1786" i="2" s="1"/>
  <c r="AA1790" i="2"/>
  <c r="AG1790" i="2" s="1"/>
  <c r="X1791" i="2"/>
  <c r="Y1791" i="2" s="1"/>
  <c r="AA1791" i="2" s="1"/>
  <c r="U1792" i="2"/>
  <c r="V1792" i="2" s="1"/>
  <c r="W1792" i="2" s="1"/>
  <c r="AH1788" i="2"/>
  <c r="AI1788" i="2" s="1"/>
  <c r="BA1788" i="2" s="1"/>
  <c r="L1794" i="2"/>
  <c r="N1794" i="2" s="1"/>
  <c r="K1795" i="2"/>
  <c r="J1795" i="2"/>
  <c r="AT1784" i="2"/>
  <c r="AX1784" i="2" s="1"/>
  <c r="AO1784" i="2"/>
  <c r="AP1784" i="2" s="1"/>
  <c r="AQ1784" i="2" s="1"/>
  <c r="AR1784" i="2" s="1"/>
  <c r="AS1784" i="2" s="1"/>
  <c r="M1793" i="2"/>
  <c r="N1793" i="2"/>
  <c r="M1794" i="2"/>
  <c r="AY1786" i="2"/>
  <c r="AB1789" i="2"/>
  <c r="AC1789" i="2" s="1"/>
  <c r="AD1789" i="2" s="1"/>
  <c r="AE1789" i="2" s="1"/>
  <c r="AF1789" i="2" s="1"/>
  <c r="AG1789" i="2"/>
  <c r="AB1790" i="2"/>
  <c r="AC1790" i="2" s="1"/>
  <c r="AD1790" i="2" s="1"/>
  <c r="AE1790" i="2" s="1"/>
  <c r="AF1790" i="2" s="1"/>
  <c r="B1796" i="2"/>
  <c r="C1796" i="2" s="1"/>
  <c r="D1796" i="2" s="1"/>
  <c r="E1796" i="2" s="1"/>
  <c r="F1796" i="2" s="1"/>
  <c r="G1796" i="2" s="1"/>
  <c r="H1796" i="2" s="1"/>
  <c r="I1796" i="2" s="1"/>
  <c r="A1797" i="2"/>
  <c r="AJ1788" i="2"/>
  <c r="AL1787" i="2"/>
  <c r="I1866" i="1"/>
  <c r="J1866" i="1"/>
  <c r="H1866" i="1"/>
  <c r="K1866" i="1"/>
  <c r="G1867" i="1"/>
  <c r="AK1788" i="2" l="1"/>
  <c r="AH1790" i="2"/>
  <c r="AI1790" i="2" s="1"/>
  <c r="AU1786" i="2"/>
  <c r="AW1786" i="2" s="1"/>
  <c r="X1792" i="2"/>
  <c r="AH1789" i="2"/>
  <c r="AI1789" i="2" s="1"/>
  <c r="AK1789" i="2" s="1"/>
  <c r="Z1791" i="2"/>
  <c r="B1797" i="2"/>
  <c r="C1797" i="2" s="1"/>
  <c r="D1797" i="2" s="1"/>
  <c r="E1797" i="2" s="1"/>
  <c r="F1797" i="2" s="1"/>
  <c r="G1797" i="2" s="1"/>
  <c r="H1797" i="2" s="1"/>
  <c r="I1797" i="2" s="1"/>
  <c r="A1798" i="2"/>
  <c r="T1793" i="2"/>
  <c r="O1793" i="2"/>
  <c r="P1793" i="2" s="1"/>
  <c r="Q1793" i="2" s="1"/>
  <c r="R1793" i="2" s="1"/>
  <c r="S1793" i="2" s="1"/>
  <c r="AL1788" i="2"/>
  <c r="BA1790" i="2"/>
  <c r="AJ1790" i="2"/>
  <c r="AK1790" i="2"/>
  <c r="Y1792" i="2"/>
  <c r="L1795" i="2"/>
  <c r="AM1787" i="2"/>
  <c r="AZ1787" i="2"/>
  <c r="AN1787" i="2"/>
  <c r="AB1791" i="2"/>
  <c r="AC1791" i="2" s="1"/>
  <c r="AD1791" i="2" s="1"/>
  <c r="AE1791" i="2" s="1"/>
  <c r="AF1791" i="2" s="1"/>
  <c r="AG1791" i="2"/>
  <c r="T1794" i="2"/>
  <c r="O1794" i="2"/>
  <c r="P1794" i="2" s="1"/>
  <c r="Q1794" i="2" s="1"/>
  <c r="R1794" i="2" s="1"/>
  <c r="S1794" i="2" s="1"/>
  <c r="U1794" i="2" s="1"/>
  <c r="V1794" i="2" s="1"/>
  <c r="J1796" i="2"/>
  <c r="K1796" i="2"/>
  <c r="AY1784" i="2"/>
  <c r="AU1784" i="2"/>
  <c r="AW1784" i="2" s="1"/>
  <c r="K1867" i="1"/>
  <c r="H1867" i="1"/>
  <c r="I1867" i="1"/>
  <c r="J1867" i="1"/>
  <c r="G1868" i="1"/>
  <c r="BA1789" i="2" l="1"/>
  <c r="AJ1789" i="2"/>
  <c r="U1793" i="2"/>
  <c r="V1793" i="2" s="1"/>
  <c r="X1793" i="2" s="1"/>
  <c r="K1797" i="2"/>
  <c r="J1797" i="2"/>
  <c r="AL1789" i="2"/>
  <c r="M1795" i="2"/>
  <c r="N1795" i="2"/>
  <c r="AT1787" i="2"/>
  <c r="AX1787" i="2" s="1"/>
  <c r="AO1787" i="2"/>
  <c r="AP1787" i="2" s="1"/>
  <c r="AQ1787" i="2" s="1"/>
  <c r="AR1787" i="2" s="1"/>
  <c r="AS1787" i="2" s="1"/>
  <c r="B1798" i="2"/>
  <c r="C1798" i="2" s="1"/>
  <c r="D1798" i="2" s="1"/>
  <c r="E1798" i="2" s="1"/>
  <c r="F1798" i="2" s="1"/>
  <c r="G1798" i="2" s="1"/>
  <c r="H1798" i="2" s="1"/>
  <c r="I1798" i="2" s="1"/>
  <c r="A1799" i="2"/>
  <c r="AL1790" i="2"/>
  <c r="W1794" i="2"/>
  <c r="X1794" i="2"/>
  <c r="W1793" i="2"/>
  <c r="Z1792" i="2"/>
  <c r="AA1792" i="2"/>
  <c r="AZ1788" i="2"/>
  <c r="AM1788" i="2"/>
  <c r="AN1788" i="2"/>
  <c r="L1796" i="2"/>
  <c r="AH1791" i="2"/>
  <c r="AI1791" i="2" s="1"/>
  <c r="I1868" i="1"/>
  <c r="H1868" i="1"/>
  <c r="J1868" i="1"/>
  <c r="G1869" i="1"/>
  <c r="K1868" i="1"/>
  <c r="Y1794" i="2" l="1"/>
  <c r="AT1788" i="2"/>
  <c r="AX1788" i="2" s="1"/>
  <c r="AO1788" i="2"/>
  <c r="AP1788" i="2" s="1"/>
  <c r="AQ1788" i="2" s="1"/>
  <c r="AR1788" i="2" s="1"/>
  <c r="AS1788" i="2" s="1"/>
  <c r="AM1790" i="2"/>
  <c r="AZ1790" i="2"/>
  <c r="AN1790" i="2"/>
  <c r="B1799" i="2"/>
  <c r="C1799" i="2" s="1"/>
  <c r="D1799" i="2" s="1"/>
  <c r="E1799" i="2" s="1"/>
  <c r="F1799" i="2" s="1"/>
  <c r="G1799" i="2" s="1"/>
  <c r="H1799" i="2" s="1"/>
  <c r="I1799" i="2" s="1"/>
  <c r="A1800" i="2"/>
  <c r="J1798" i="2"/>
  <c r="K1798" i="2"/>
  <c r="L1797" i="2"/>
  <c r="Z1794" i="2"/>
  <c r="AA1794" i="2"/>
  <c r="M1796" i="2"/>
  <c r="N1796" i="2"/>
  <c r="AY1787" i="2"/>
  <c r="AU1787" i="2"/>
  <c r="AW1787" i="2" s="1"/>
  <c r="AZ1789" i="2"/>
  <c r="AM1789" i="2"/>
  <c r="AN1789" i="2"/>
  <c r="AB1792" i="2"/>
  <c r="AC1792" i="2" s="1"/>
  <c r="AD1792" i="2" s="1"/>
  <c r="AE1792" i="2" s="1"/>
  <c r="AF1792" i="2" s="1"/>
  <c r="AH1792" i="2" s="1"/>
  <c r="AI1792" i="2" s="1"/>
  <c r="AG1792" i="2"/>
  <c r="BA1791" i="2"/>
  <c r="AK1791" i="2"/>
  <c r="AJ1791" i="2"/>
  <c r="O1795" i="2"/>
  <c r="P1795" i="2" s="1"/>
  <c r="Q1795" i="2" s="1"/>
  <c r="R1795" i="2" s="1"/>
  <c r="S1795" i="2" s="1"/>
  <c r="U1795" i="2" s="1"/>
  <c r="V1795" i="2" s="1"/>
  <c r="T1795" i="2"/>
  <c r="Y1793" i="2"/>
  <c r="I1869" i="1"/>
  <c r="H1869" i="1"/>
  <c r="K1869" i="1"/>
  <c r="J1869" i="1"/>
  <c r="G1870" i="1"/>
  <c r="AL1791" i="2" l="1"/>
  <c r="L1798" i="2"/>
  <c r="J1799" i="2"/>
  <c r="K1799" i="2"/>
  <c r="AZ1791" i="2"/>
  <c r="AM1791" i="2"/>
  <c r="AN1791" i="2"/>
  <c r="AT1789" i="2"/>
  <c r="AX1789" i="2" s="1"/>
  <c r="AO1789" i="2"/>
  <c r="AP1789" i="2" s="1"/>
  <c r="AQ1789" i="2" s="1"/>
  <c r="AR1789" i="2" s="1"/>
  <c r="AS1789" i="2" s="1"/>
  <c r="M1797" i="2"/>
  <c r="N1797" i="2"/>
  <c r="Z1793" i="2"/>
  <c r="AA1793" i="2"/>
  <c r="AG1794" i="2"/>
  <c r="AB1794" i="2"/>
  <c r="AC1794" i="2" s="1"/>
  <c r="AD1794" i="2" s="1"/>
  <c r="AE1794" i="2" s="1"/>
  <c r="AF1794" i="2" s="1"/>
  <c r="AY1788" i="2"/>
  <c r="AU1788" i="2"/>
  <c r="AW1788" i="2" s="1"/>
  <c r="AJ1792" i="2"/>
  <c r="BA1792" i="2"/>
  <c r="AK1792" i="2"/>
  <c r="M1798" i="2"/>
  <c r="N1798" i="2"/>
  <c r="B1800" i="2"/>
  <c r="C1800" i="2" s="1"/>
  <c r="D1800" i="2" s="1"/>
  <c r="E1800" i="2" s="1"/>
  <c r="F1800" i="2" s="1"/>
  <c r="G1800" i="2" s="1"/>
  <c r="H1800" i="2" s="1"/>
  <c r="I1800" i="2" s="1"/>
  <c r="A1801" i="2"/>
  <c r="AO1790" i="2"/>
  <c r="AP1790" i="2" s="1"/>
  <c r="AQ1790" i="2" s="1"/>
  <c r="AR1790" i="2" s="1"/>
  <c r="AS1790" i="2" s="1"/>
  <c r="AT1790" i="2"/>
  <c r="AX1790" i="2" s="1"/>
  <c r="X1795" i="2"/>
  <c r="W1795" i="2"/>
  <c r="Y1795" i="2" s="1"/>
  <c r="T1796" i="2"/>
  <c r="O1796" i="2"/>
  <c r="P1796" i="2" s="1"/>
  <c r="Q1796" i="2" s="1"/>
  <c r="R1796" i="2" s="1"/>
  <c r="S1796" i="2" s="1"/>
  <c r="U1796" i="2" s="1"/>
  <c r="V1796" i="2" s="1"/>
  <c r="G1871" i="1"/>
  <c r="I1870" i="1"/>
  <c r="H1870" i="1"/>
  <c r="K1870" i="1"/>
  <c r="J1870" i="1"/>
  <c r="AH1794" i="2" l="1"/>
  <c r="AI1794" i="2" s="1"/>
  <c r="L1799" i="2"/>
  <c r="J1800" i="2"/>
  <c r="K1800" i="2"/>
  <c r="AJ1794" i="2"/>
  <c r="AK1794" i="2"/>
  <c r="BA1794" i="2"/>
  <c r="M1799" i="2"/>
  <c r="N1799" i="2"/>
  <c r="AY1790" i="2"/>
  <c r="AU1790" i="2"/>
  <c r="AW1790" i="2" s="1"/>
  <c r="B1801" i="2"/>
  <c r="C1801" i="2" s="1"/>
  <c r="D1801" i="2" s="1"/>
  <c r="E1801" i="2" s="1"/>
  <c r="F1801" i="2" s="1"/>
  <c r="G1801" i="2" s="1"/>
  <c r="H1801" i="2" s="1"/>
  <c r="I1801" i="2" s="1"/>
  <c r="A1802" i="2"/>
  <c r="AB1793" i="2"/>
  <c r="AC1793" i="2" s="1"/>
  <c r="AD1793" i="2" s="1"/>
  <c r="AE1793" i="2" s="1"/>
  <c r="AF1793" i="2" s="1"/>
  <c r="AG1793" i="2"/>
  <c r="Z1795" i="2"/>
  <c r="AA1795" i="2"/>
  <c r="AY1789" i="2"/>
  <c r="AU1789" i="2"/>
  <c r="AW1789" i="2" s="1"/>
  <c r="X1796" i="2"/>
  <c r="W1796" i="2"/>
  <c r="T1798" i="2"/>
  <c r="O1798" i="2"/>
  <c r="P1798" i="2" s="1"/>
  <c r="Q1798" i="2" s="1"/>
  <c r="R1798" i="2" s="1"/>
  <c r="S1798" i="2" s="1"/>
  <c r="U1798" i="2" s="1"/>
  <c r="V1798" i="2" s="1"/>
  <c r="O1797" i="2"/>
  <c r="P1797" i="2" s="1"/>
  <c r="Q1797" i="2" s="1"/>
  <c r="R1797" i="2" s="1"/>
  <c r="S1797" i="2" s="1"/>
  <c r="T1797" i="2"/>
  <c r="AT1791" i="2"/>
  <c r="AX1791" i="2" s="1"/>
  <c r="AO1791" i="2"/>
  <c r="AP1791" i="2" s="1"/>
  <c r="AQ1791" i="2" s="1"/>
  <c r="AR1791" i="2" s="1"/>
  <c r="AS1791" i="2" s="1"/>
  <c r="AL1792" i="2"/>
  <c r="H1871" i="1"/>
  <c r="I1871" i="1"/>
  <c r="G1872" i="1"/>
  <c r="J1871" i="1"/>
  <c r="K1871" i="1"/>
  <c r="U1797" i="2" l="1"/>
  <c r="V1797" i="2" s="1"/>
  <c r="Y1796" i="2"/>
  <c r="AL1794" i="2"/>
  <c r="AZ1794" i="2" s="1"/>
  <c r="K1801" i="2"/>
  <c r="J1801" i="2"/>
  <c r="W1798" i="2"/>
  <c r="X1798" i="2"/>
  <c r="L1800" i="2"/>
  <c r="X1797" i="2"/>
  <c r="W1797" i="2"/>
  <c r="AG1795" i="2"/>
  <c r="AB1795" i="2"/>
  <c r="AC1795" i="2" s="1"/>
  <c r="AD1795" i="2" s="1"/>
  <c r="AE1795" i="2" s="1"/>
  <c r="AF1795" i="2" s="1"/>
  <c r="T1799" i="2"/>
  <c r="O1799" i="2"/>
  <c r="P1799" i="2" s="1"/>
  <c r="Q1799" i="2" s="1"/>
  <c r="R1799" i="2" s="1"/>
  <c r="S1799" i="2" s="1"/>
  <c r="AZ1792" i="2"/>
  <c r="AM1792" i="2"/>
  <c r="AN1792" i="2"/>
  <c r="AY1791" i="2"/>
  <c r="AU1791" i="2"/>
  <c r="AW1791" i="2" s="1"/>
  <c r="Z1796" i="2"/>
  <c r="AA1796" i="2"/>
  <c r="B1802" i="2"/>
  <c r="C1802" i="2" s="1"/>
  <c r="D1802" i="2" s="1"/>
  <c r="E1802" i="2" s="1"/>
  <c r="F1802" i="2" s="1"/>
  <c r="G1802" i="2" s="1"/>
  <c r="H1802" i="2" s="1"/>
  <c r="I1802" i="2" s="1"/>
  <c r="A1803" i="2"/>
  <c r="AH1793" i="2"/>
  <c r="AI1793" i="2" s="1"/>
  <c r="G1873" i="1"/>
  <c r="H1872" i="1"/>
  <c r="I1872" i="1"/>
  <c r="K1872" i="1"/>
  <c r="J1872" i="1"/>
  <c r="L1801" i="2" l="1"/>
  <c r="AH1795" i="2"/>
  <c r="AI1795" i="2" s="1"/>
  <c r="AN1794" i="2"/>
  <c r="AM1794" i="2"/>
  <c r="Y1797" i="2"/>
  <c r="Z1797" i="2" s="1"/>
  <c r="Y1798" i="2"/>
  <c r="Z1798" i="2" s="1"/>
  <c r="U1799" i="2"/>
  <c r="V1799" i="2" s="1"/>
  <c r="X1799" i="2" s="1"/>
  <c r="J1802" i="2"/>
  <c r="K1802" i="2"/>
  <c r="AO1792" i="2"/>
  <c r="AP1792" i="2" s="1"/>
  <c r="AQ1792" i="2" s="1"/>
  <c r="AR1792" i="2" s="1"/>
  <c r="AS1792" i="2" s="1"/>
  <c r="AT1792" i="2"/>
  <c r="AX1792" i="2" s="1"/>
  <c r="AK1795" i="2"/>
  <c r="BA1795" i="2"/>
  <c r="AJ1795" i="2"/>
  <c r="M1800" i="2"/>
  <c r="N1800" i="2"/>
  <c r="M1801" i="2"/>
  <c r="N1801" i="2"/>
  <c r="AJ1793" i="2"/>
  <c r="AK1793" i="2"/>
  <c r="BA1793" i="2"/>
  <c r="B1803" i="2"/>
  <c r="C1803" i="2" s="1"/>
  <c r="D1803" i="2" s="1"/>
  <c r="E1803" i="2" s="1"/>
  <c r="F1803" i="2" s="1"/>
  <c r="G1803" i="2" s="1"/>
  <c r="H1803" i="2" s="1"/>
  <c r="I1803" i="2" s="1"/>
  <c r="A1804" i="2"/>
  <c r="AB1796" i="2"/>
  <c r="AC1796" i="2" s="1"/>
  <c r="AD1796" i="2" s="1"/>
  <c r="AE1796" i="2" s="1"/>
  <c r="AF1796" i="2" s="1"/>
  <c r="AG1796" i="2"/>
  <c r="AT1794" i="2"/>
  <c r="AX1794" i="2" s="1"/>
  <c r="AO1794" i="2"/>
  <c r="AP1794" i="2" s="1"/>
  <c r="AQ1794" i="2" s="1"/>
  <c r="AR1794" i="2" s="1"/>
  <c r="AS1794" i="2" s="1"/>
  <c r="H1873" i="1"/>
  <c r="G1874" i="1"/>
  <c r="K1873" i="1"/>
  <c r="I1873" i="1"/>
  <c r="J1873" i="1"/>
  <c r="AL1795" i="2" l="1"/>
  <c r="AN1795" i="2" s="1"/>
  <c r="AA1798" i="2"/>
  <c r="AA1797" i="2"/>
  <c r="AG1797" i="2" s="1"/>
  <c r="W1799" i="2"/>
  <c r="AH1796" i="2"/>
  <c r="AI1796" i="2" s="1"/>
  <c r="BA1796" i="2" s="1"/>
  <c r="L1802" i="2"/>
  <c r="K1803" i="2"/>
  <c r="J1803" i="2"/>
  <c r="M1802" i="2"/>
  <c r="N1802" i="2"/>
  <c r="A1805" i="2"/>
  <c r="B1804" i="2"/>
  <c r="C1804" i="2" s="1"/>
  <c r="D1804" i="2" s="1"/>
  <c r="E1804" i="2" s="1"/>
  <c r="F1804" i="2" s="1"/>
  <c r="G1804" i="2" s="1"/>
  <c r="H1804" i="2" s="1"/>
  <c r="I1804" i="2" s="1"/>
  <c r="T1801" i="2"/>
  <c r="O1801" i="2"/>
  <c r="P1801" i="2" s="1"/>
  <c r="Q1801" i="2" s="1"/>
  <c r="R1801" i="2" s="1"/>
  <c r="S1801" i="2" s="1"/>
  <c r="AL1793" i="2"/>
  <c r="AM1795" i="2"/>
  <c r="AZ1795" i="2"/>
  <c r="AY1792" i="2"/>
  <c r="AU1792" i="2"/>
  <c r="AW1792" i="2" s="1"/>
  <c r="AY1794" i="2"/>
  <c r="AU1794" i="2"/>
  <c r="AW1794" i="2" s="1"/>
  <c r="AG1798" i="2"/>
  <c r="AB1798" i="2"/>
  <c r="AC1798" i="2" s="1"/>
  <c r="AD1798" i="2" s="1"/>
  <c r="AE1798" i="2" s="1"/>
  <c r="AF1798" i="2" s="1"/>
  <c r="AH1798" i="2" s="1"/>
  <c r="AI1798" i="2" s="1"/>
  <c r="O1800" i="2"/>
  <c r="P1800" i="2" s="1"/>
  <c r="Q1800" i="2" s="1"/>
  <c r="R1800" i="2" s="1"/>
  <c r="S1800" i="2" s="1"/>
  <c r="T1800" i="2"/>
  <c r="Y1799" i="2"/>
  <c r="J1874" i="1"/>
  <c r="G1875" i="1"/>
  <c r="K1874" i="1"/>
  <c r="H1874" i="1"/>
  <c r="I1874" i="1"/>
  <c r="AJ1796" i="2" l="1"/>
  <c r="AK1796" i="2"/>
  <c r="AB1797" i="2"/>
  <c r="AC1797" i="2" s="1"/>
  <c r="AD1797" i="2" s="1"/>
  <c r="AE1797" i="2" s="1"/>
  <c r="AF1797" i="2" s="1"/>
  <c r="AH1797" i="2" s="1"/>
  <c r="AI1797" i="2" s="1"/>
  <c r="U1801" i="2"/>
  <c r="V1801" i="2" s="1"/>
  <c r="X1801" i="2" s="1"/>
  <c r="L1803" i="2"/>
  <c r="M1803" i="2" s="1"/>
  <c r="J1804" i="2"/>
  <c r="K1804" i="2"/>
  <c r="Z1799" i="2"/>
  <c r="AA1799" i="2"/>
  <c r="AM1793" i="2"/>
  <c r="AZ1793" i="2"/>
  <c r="AN1793" i="2"/>
  <c r="AJ1798" i="2"/>
  <c r="AK1798" i="2"/>
  <c r="BA1798" i="2"/>
  <c r="AO1795" i="2"/>
  <c r="AP1795" i="2" s="1"/>
  <c r="AQ1795" i="2" s="1"/>
  <c r="AR1795" i="2" s="1"/>
  <c r="AS1795" i="2" s="1"/>
  <c r="AT1795" i="2"/>
  <c r="AX1795" i="2" s="1"/>
  <c r="T1802" i="2"/>
  <c r="O1802" i="2"/>
  <c r="P1802" i="2" s="1"/>
  <c r="Q1802" i="2" s="1"/>
  <c r="R1802" i="2" s="1"/>
  <c r="S1802" i="2" s="1"/>
  <c r="U1800" i="2"/>
  <c r="V1800" i="2" s="1"/>
  <c r="AL1796" i="2"/>
  <c r="B1805" i="2"/>
  <c r="C1805" i="2" s="1"/>
  <c r="D1805" i="2" s="1"/>
  <c r="E1805" i="2" s="1"/>
  <c r="F1805" i="2" s="1"/>
  <c r="G1805" i="2" s="1"/>
  <c r="H1805" i="2" s="1"/>
  <c r="I1805" i="2" s="1"/>
  <c r="A1806" i="2"/>
  <c r="I1875" i="1"/>
  <c r="H1875" i="1"/>
  <c r="J1875" i="1"/>
  <c r="G1876" i="1"/>
  <c r="K1875" i="1"/>
  <c r="W1801" i="2" l="1"/>
  <c r="Y1801" i="2" s="1"/>
  <c r="N1803" i="2"/>
  <c r="T1803" i="2" s="1"/>
  <c r="AK1797" i="2"/>
  <c r="AJ1797" i="2"/>
  <c r="BA1797" i="2"/>
  <c r="AL1798" i="2"/>
  <c r="AZ1798" i="2" s="1"/>
  <c r="L1804" i="2"/>
  <c r="N1804" i="2" s="1"/>
  <c r="A1807" i="2"/>
  <c r="B1806" i="2"/>
  <c r="C1806" i="2" s="1"/>
  <c r="D1806" i="2" s="1"/>
  <c r="E1806" i="2" s="1"/>
  <c r="F1806" i="2" s="1"/>
  <c r="G1806" i="2" s="1"/>
  <c r="H1806" i="2" s="1"/>
  <c r="I1806" i="2" s="1"/>
  <c r="AM1796" i="2"/>
  <c r="AZ1796" i="2"/>
  <c r="AN1796" i="2"/>
  <c r="AT1793" i="2"/>
  <c r="AX1793" i="2" s="1"/>
  <c r="AO1793" i="2"/>
  <c r="AP1793" i="2" s="1"/>
  <c r="AQ1793" i="2" s="1"/>
  <c r="AR1793" i="2" s="1"/>
  <c r="AS1793" i="2" s="1"/>
  <c r="M1804" i="2"/>
  <c r="K1805" i="2"/>
  <c r="J1805" i="2"/>
  <c r="AY1795" i="2"/>
  <c r="AU1795" i="2"/>
  <c r="AW1795" i="2" s="1"/>
  <c r="AG1799" i="2"/>
  <c r="AB1799" i="2"/>
  <c r="AC1799" i="2" s="1"/>
  <c r="AD1799" i="2" s="1"/>
  <c r="AE1799" i="2" s="1"/>
  <c r="AF1799" i="2" s="1"/>
  <c r="AH1799" i="2" s="1"/>
  <c r="AI1799" i="2" s="1"/>
  <c r="U1802" i="2"/>
  <c r="V1802" i="2" s="1"/>
  <c r="X1800" i="2"/>
  <c r="W1800" i="2"/>
  <c r="O1803" i="2"/>
  <c r="P1803" i="2" s="1"/>
  <c r="Q1803" i="2" s="1"/>
  <c r="R1803" i="2" s="1"/>
  <c r="S1803" i="2" s="1"/>
  <c r="I1876" i="1"/>
  <c r="H1876" i="1"/>
  <c r="K1876" i="1"/>
  <c r="G1877" i="1"/>
  <c r="J1876" i="1"/>
  <c r="AM1798" i="2" l="1"/>
  <c r="AL1797" i="2"/>
  <c r="AM1797" i="2" s="1"/>
  <c r="AN1798" i="2"/>
  <c r="AA1801" i="2"/>
  <c r="Z1801" i="2"/>
  <c r="U1803" i="2"/>
  <c r="V1803" i="2" s="1"/>
  <c r="W1803" i="2" s="1"/>
  <c r="Y1800" i="2"/>
  <c r="AA1800" i="2" s="1"/>
  <c r="J1806" i="2"/>
  <c r="K1806" i="2"/>
  <c r="AB1801" i="2"/>
  <c r="AC1801" i="2" s="1"/>
  <c r="AD1801" i="2" s="1"/>
  <c r="AE1801" i="2" s="1"/>
  <c r="AF1801" i="2" s="1"/>
  <c r="AG1801" i="2"/>
  <c r="B1807" i="2"/>
  <c r="C1807" i="2" s="1"/>
  <c r="D1807" i="2" s="1"/>
  <c r="E1807" i="2" s="1"/>
  <c r="F1807" i="2" s="1"/>
  <c r="G1807" i="2" s="1"/>
  <c r="H1807" i="2" s="1"/>
  <c r="I1807" i="2" s="1"/>
  <c r="A1808" i="2"/>
  <c r="AY1793" i="2"/>
  <c r="AU1793" i="2"/>
  <c r="AW1793" i="2" s="1"/>
  <c r="AO1796" i="2"/>
  <c r="AP1796" i="2" s="1"/>
  <c r="AQ1796" i="2" s="1"/>
  <c r="AR1796" i="2" s="1"/>
  <c r="AS1796" i="2" s="1"/>
  <c r="AT1796" i="2"/>
  <c r="AX1796" i="2" s="1"/>
  <c r="L1805" i="2"/>
  <c r="BA1799" i="2"/>
  <c r="AJ1799" i="2"/>
  <c r="AK1799" i="2"/>
  <c r="W1802" i="2"/>
  <c r="X1802" i="2"/>
  <c r="AT1798" i="2"/>
  <c r="AX1798" i="2" s="1"/>
  <c r="AO1798" i="2"/>
  <c r="AP1798" i="2" s="1"/>
  <c r="AQ1798" i="2" s="1"/>
  <c r="AR1798" i="2" s="1"/>
  <c r="AS1798" i="2" s="1"/>
  <c r="T1804" i="2"/>
  <c r="O1804" i="2"/>
  <c r="P1804" i="2" s="1"/>
  <c r="Q1804" i="2" s="1"/>
  <c r="R1804" i="2" s="1"/>
  <c r="S1804" i="2" s="1"/>
  <c r="U1804" i="2" s="1"/>
  <c r="V1804" i="2" s="1"/>
  <c r="H1877" i="1"/>
  <c r="J1877" i="1"/>
  <c r="I1877" i="1"/>
  <c r="K1877" i="1"/>
  <c r="G1878" i="1"/>
  <c r="AN1797" i="2" l="1"/>
  <c r="AZ1797" i="2"/>
  <c r="AO1797" i="2"/>
  <c r="AP1797" i="2" s="1"/>
  <c r="AQ1797" i="2" s="1"/>
  <c r="AR1797" i="2" s="1"/>
  <c r="AS1797" i="2" s="1"/>
  <c r="AT1797" i="2"/>
  <c r="AX1797" i="2" s="1"/>
  <c r="AH1801" i="2"/>
  <c r="AI1801" i="2" s="1"/>
  <c r="Z1800" i="2"/>
  <c r="AG1800" i="2" s="1"/>
  <c r="X1803" i="2"/>
  <c r="Y1803" i="2" s="1"/>
  <c r="AL1799" i="2"/>
  <c r="AN1799" i="2" s="1"/>
  <c r="L1806" i="2"/>
  <c r="M1806" i="2" s="1"/>
  <c r="AY1797" i="2"/>
  <c r="AU1797" i="2"/>
  <c r="AW1797" i="2" s="1"/>
  <c r="J1807" i="2"/>
  <c r="K1807" i="2"/>
  <c r="AK1801" i="2"/>
  <c r="AJ1801" i="2"/>
  <c r="BA1801" i="2"/>
  <c r="AY1796" i="2"/>
  <c r="AU1796" i="2"/>
  <c r="AW1796" i="2" s="1"/>
  <c r="X1804" i="2"/>
  <c r="W1804" i="2"/>
  <c r="AY1798" i="2"/>
  <c r="AU1798" i="2"/>
  <c r="AW1798" i="2" s="1"/>
  <c r="M1805" i="2"/>
  <c r="N1805" i="2"/>
  <c r="B1808" i="2"/>
  <c r="C1808" i="2" s="1"/>
  <c r="D1808" i="2" s="1"/>
  <c r="E1808" i="2" s="1"/>
  <c r="F1808" i="2" s="1"/>
  <c r="G1808" i="2" s="1"/>
  <c r="H1808" i="2" s="1"/>
  <c r="I1808" i="2" s="1"/>
  <c r="A1809" i="2"/>
  <c r="Y1802" i="2"/>
  <c r="G1879" i="1"/>
  <c r="I1878" i="1"/>
  <c r="K1878" i="1"/>
  <c r="J1878" i="1"/>
  <c r="H1878" i="1"/>
  <c r="N1806" i="2" l="1"/>
  <c r="AB1800" i="2"/>
  <c r="AC1800" i="2" s="1"/>
  <c r="AD1800" i="2" s="1"/>
  <c r="AE1800" i="2" s="1"/>
  <c r="AF1800" i="2" s="1"/>
  <c r="AH1800" i="2" s="1"/>
  <c r="AI1800" i="2" s="1"/>
  <c r="AZ1799" i="2"/>
  <c r="AM1799" i="2"/>
  <c r="AO1799" i="2" s="1"/>
  <c r="AP1799" i="2" s="1"/>
  <c r="AQ1799" i="2" s="1"/>
  <c r="AR1799" i="2" s="1"/>
  <c r="AS1799" i="2" s="1"/>
  <c r="AA1803" i="2"/>
  <c r="Z1803" i="2"/>
  <c r="Y1804" i="2"/>
  <c r="AA1804" i="2" s="1"/>
  <c r="AL1801" i="2"/>
  <c r="AN1801" i="2" s="1"/>
  <c r="L1807" i="2"/>
  <c r="M1807" i="2" s="1"/>
  <c r="J1808" i="2"/>
  <c r="K1808" i="2"/>
  <c r="AG1803" i="2"/>
  <c r="AB1803" i="2"/>
  <c r="AC1803" i="2" s="1"/>
  <c r="AD1803" i="2" s="1"/>
  <c r="AE1803" i="2" s="1"/>
  <c r="AF1803" i="2" s="1"/>
  <c r="AM1801" i="2"/>
  <c r="AZ1801" i="2"/>
  <c r="B1809" i="2"/>
  <c r="C1809" i="2" s="1"/>
  <c r="D1809" i="2" s="1"/>
  <c r="E1809" i="2" s="1"/>
  <c r="F1809" i="2" s="1"/>
  <c r="G1809" i="2" s="1"/>
  <c r="H1809" i="2" s="1"/>
  <c r="I1809" i="2" s="1"/>
  <c r="A1810" i="2"/>
  <c r="Z1802" i="2"/>
  <c r="AA1802" i="2"/>
  <c r="T1805" i="2"/>
  <c r="O1805" i="2"/>
  <c r="P1805" i="2" s="1"/>
  <c r="Q1805" i="2" s="1"/>
  <c r="R1805" i="2" s="1"/>
  <c r="S1805" i="2" s="1"/>
  <c r="O1806" i="2"/>
  <c r="P1806" i="2" s="1"/>
  <c r="Q1806" i="2" s="1"/>
  <c r="R1806" i="2" s="1"/>
  <c r="S1806" i="2" s="1"/>
  <c r="U1806" i="2" s="1"/>
  <c r="V1806" i="2" s="1"/>
  <c r="T1806" i="2"/>
  <c r="G1880" i="1"/>
  <c r="J1879" i="1"/>
  <c r="H1879" i="1"/>
  <c r="K1879" i="1"/>
  <c r="I1879" i="1"/>
  <c r="AT1799" i="2" l="1"/>
  <c r="AX1799" i="2" s="1"/>
  <c r="N1807" i="2"/>
  <c r="BA1800" i="2"/>
  <c r="AJ1800" i="2"/>
  <c r="AL1800" i="2" s="1"/>
  <c r="AK1800" i="2"/>
  <c r="Z1804" i="2"/>
  <c r="AB1804" i="2" s="1"/>
  <c r="AC1804" i="2" s="1"/>
  <c r="AD1804" i="2" s="1"/>
  <c r="AE1804" i="2" s="1"/>
  <c r="AF1804" i="2" s="1"/>
  <c r="AH1803" i="2"/>
  <c r="AI1803" i="2" s="1"/>
  <c r="AJ1803" i="2" s="1"/>
  <c r="L1808" i="2"/>
  <c r="N1808" i="2" s="1"/>
  <c r="U1805" i="2"/>
  <c r="V1805" i="2" s="1"/>
  <c r="X1805" i="2" s="1"/>
  <c r="K1809" i="2"/>
  <c r="J1809" i="2"/>
  <c r="X1806" i="2"/>
  <c r="W1806" i="2"/>
  <c r="O1807" i="2"/>
  <c r="P1807" i="2" s="1"/>
  <c r="Q1807" i="2" s="1"/>
  <c r="R1807" i="2" s="1"/>
  <c r="S1807" i="2" s="1"/>
  <c r="T1807" i="2"/>
  <c r="AY1799" i="2"/>
  <c r="AU1799" i="2"/>
  <c r="AW1799" i="2" s="1"/>
  <c r="AG1802" i="2"/>
  <c r="AB1802" i="2"/>
  <c r="AC1802" i="2" s="1"/>
  <c r="AD1802" i="2" s="1"/>
  <c r="AE1802" i="2" s="1"/>
  <c r="AF1802" i="2" s="1"/>
  <c r="B1810" i="2"/>
  <c r="C1810" i="2" s="1"/>
  <c r="D1810" i="2" s="1"/>
  <c r="E1810" i="2" s="1"/>
  <c r="F1810" i="2" s="1"/>
  <c r="G1810" i="2" s="1"/>
  <c r="H1810" i="2" s="1"/>
  <c r="I1810" i="2" s="1"/>
  <c r="A1811" i="2"/>
  <c r="AO1801" i="2"/>
  <c r="AP1801" i="2" s="1"/>
  <c r="AQ1801" i="2" s="1"/>
  <c r="AR1801" i="2" s="1"/>
  <c r="AS1801" i="2" s="1"/>
  <c r="AT1801" i="2"/>
  <c r="AX1801" i="2" s="1"/>
  <c r="AK1803" i="2"/>
  <c r="I1880" i="1"/>
  <c r="G1881" i="1"/>
  <c r="J1880" i="1"/>
  <c r="K1880" i="1"/>
  <c r="H1880" i="1"/>
  <c r="AN1800" i="2" l="1"/>
  <c r="AZ1800" i="2"/>
  <c r="AM1800" i="2"/>
  <c r="AT1800" i="2" s="1"/>
  <c r="AX1800" i="2" s="1"/>
  <c r="BA1803" i="2"/>
  <c r="AG1804" i="2"/>
  <c r="M1808" i="2"/>
  <c r="U1807" i="2"/>
  <c r="V1807" i="2" s="1"/>
  <c r="X1807" i="2" s="1"/>
  <c r="W1805" i="2"/>
  <c r="Y1805" i="2" s="1"/>
  <c r="AL1803" i="2"/>
  <c r="AM1803" i="2" s="1"/>
  <c r="AH1804" i="2"/>
  <c r="AI1804" i="2" s="1"/>
  <c r="BA1804" i="2" s="1"/>
  <c r="J1810" i="2"/>
  <c r="K1810" i="2"/>
  <c r="AY1801" i="2"/>
  <c r="AU1801" i="2"/>
  <c r="AW1801" i="2" s="1"/>
  <c r="B1811" i="2"/>
  <c r="C1811" i="2" s="1"/>
  <c r="D1811" i="2" s="1"/>
  <c r="E1811" i="2" s="1"/>
  <c r="F1811" i="2" s="1"/>
  <c r="G1811" i="2" s="1"/>
  <c r="H1811" i="2" s="1"/>
  <c r="I1811" i="2" s="1"/>
  <c r="A1812" i="2"/>
  <c r="L1809" i="2"/>
  <c r="AH1802" i="2"/>
  <c r="AI1802" i="2" s="1"/>
  <c r="O1808" i="2"/>
  <c r="P1808" i="2" s="1"/>
  <c r="Q1808" i="2" s="1"/>
  <c r="R1808" i="2" s="1"/>
  <c r="S1808" i="2" s="1"/>
  <c r="T1808" i="2"/>
  <c r="Y1806" i="2"/>
  <c r="I1881" i="1"/>
  <c r="G1882" i="1"/>
  <c r="J1881" i="1"/>
  <c r="K1881" i="1"/>
  <c r="H1881" i="1"/>
  <c r="W1807" i="2" l="1"/>
  <c r="AJ1804" i="2"/>
  <c r="AO1800" i="2"/>
  <c r="AP1800" i="2" s="1"/>
  <c r="AQ1800" i="2" s="1"/>
  <c r="AR1800" i="2" s="1"/>
  <c r="AS1800" i="2" s="1"/>
  <c r="AU1800" i="2" s="1"/>
  <c r="AW1800" i="2" s="1"/>
  <c r="AK1804" i="2"/>
  <c r="U1808" i="2"/>
  <c r="V1808" i="2" s="1"/>
  <c r="X1808" i="2" s="1"/>
  <c r="Y1807" i="2"/>
  <c r="AA1807" i="2" s="1"/>
  <c r="Z1805" i="2"/>
  <c r="AB1805" i="2" s="1"/>
  <c r="AC1805" i="2" s="1"/>
  <c r="AD1805" i="2" s="1"/>
  <c r="AE1805" i="2" s="1"/>
  <c r="AF1805" i="2" s="1"/>
  <c r="AH1805" i="2" s="1"/>
  <c r="AI1805" i="2" s="1"/>
  <c r="AA1805" i="2"/>
  <c r="AN1803" i="2"/>
  <c r="AZ1803" i="2"/>
  <c r="L1810" i="2"/>
  <c r="M1810" i="2" s="1"/>
  <c r="K1811" i="2"/>
  <c r="J1811" i="2"/>
  <c r="Z1806" i="2"/>
  <c r="AA1806" i="2"/>
  <c r="AG1805" i="2"/>
  <c r="AJ1802" i="2"/>
  <c r="BA1802" i="2"/>
  <c r="AK1802" i="2"/>
  <c r="M1809" i="2"/>
  <c r="N1809" i="2"/>
  <c r="B1812" i="2"/>
  <c r="A1813" i="2"/>
  <c r="C1812" i="2"/>
  <c r="D1812" i="2" s="1"/>
  <c r="E1812" i="2" s="1"/>
  <c r="F1812" i="2" s="1"/>
  <c r="G1812" i="2" s="1"/>
  <c r="H1812" i="2" s="1"/>
  <c r="I1812" i="2" s="1"/>
  <c r="AO1803" i="2"/>
  <c r="AP1803" i="2" s="1"/>
  <c r="AQ1803" i="2" s="1"/>
  <c r="AR1803" i="2" s="1"/>
  <c r="AS1803" i="2" s="1"/>
  <c r="AT1803" i="2"/>
  <c r="AX1803" i="2" s="1"/>
  <c r="AL1804" i="2"/>
  <c r="AY1800" i="2"/>
  <c r="I1882" i="1"/>
  <c r="H1882" i="1"/>
  <c r="K1882" i="1"/>
  <c r="G1883" i="1"/>
  <c r="J1882" i="1"/>
  <c r="W1808" i="2" l="1"/>
  <c r="Z1807" i="2"/>
  <c r="N1810" i="2"/>
  <c r="L1811" i="2"/>
  <c r="M1811" i="2" s="1"/>
  <c r="Y1808" i="2"/>
  <c r="J1812" i="2"/>
  <c r="K1812" i="2"/>
  <c r="Z1808" i="2"/>
  <c r="AA1808" i="2"/>
  <c r="B1813" i="2"/>
  <c r="C1813" i="2" s="1"/>
  <c r="D1813" i="2" s="1"/>
  <c r="E1813" i="2" s="1"/>
  <c r="F1813" i="2" s="1"/>
  <c r="G1813" i="2" s="1"/>
  <c r="H1813" i="2" s="1"/>
  <c r="I1813" i="2" s="1"/>
  <c r="A1814" i="2"/>
  <c r="AB1807" i="2"/>
  <c r="AC1807" i="2" s="1"/>
  <c r="AD1807" i="2" s="1"/>
  <c r="AE1807" i="2" s="1"/>
  <c r="AF1807" i="2" s="1"/>
  <c r="AH1807" i="2" s="1"/>
  <c r="AI1807" i="2" s="1"/>
  <c r="AG1807" i="2"/>
  <c r="AJ1805" i="2"/>
  <c r="BA1805" i="2"/>
  <c r="AK1805" i="2"/>
  <c r="AM1804" i="2"/>
  <c r="AZ1804" i="2"/>
  <c r="AN1804" i="2"/>
  <c r="O1809" i="2"/>
  <c r="P1809" i="2" s="1"/>
  <c r="Q1809" i="2" s="1"/>
  <c r="R1809" i="2" s="1"/>
  <c r="S1809" i="2" s="1"/>
  <c r="T1809" i="2"/>
  <c r="T1810" i="2"/>
  <c r="O1810" i="2"/>
  <c r="P1810" i="2" s="1"/>
  <c r="Q1810" i="2" s="1"/>
  <c r="R1810" i="2" s="1"/>
  <c r="S1810" i="2" s="1"/>
  <c r="AB1806" i="2"/>
  <c r="AC1806" i="2" s="1"/>
  <c r="AD1806" i="2" s="1"/>
  <c r="AE1806" i="2" s="1"/>
  <c r="AF1806" i="2" s="1"/>
  <c r="AG1806" i="2"/>
  <c r="AL1802" i="2"/>
  <c r="AY1803" i="2"/>
  <c r="AU1803" i="2"/>
  <c r="AW1803" i="2" s="1"/>
  <c r="J1883" i="1"/>
  <c r="I1883" i="1"/>
  <c r="H1883" i="1"/>
  <c r="K1883" i="1"/>
  <c r="G1884" i="1"/>
  <c r="N1811" i="2" l="1"/>
  <c r="L1812" i="2"/>
  <c r="AH1806" i="2"/>
  <c r="AI1806" i="2" s="1"/>
  <c r="J1813" i="2"/>
  <c r="K1813" i="2"/>
  <c r="M1812" i="2"/>
  <c r="N1812" i="2"/>
  <c r="AJ1807" i="2"/>
  <c r="AK1807" i="2"/>
  <c r="BA1807" i="2"/>
  <c r="B1814" i="2"/>
  <c r="C1814" i="2" s="1"/>
  <c r="D1814" i="2" s="1"/>
  <c r="E1814" i="2" s="1"/>
  <c r="F1814" i="2" s="1"/>
  <c r="G1814" i="2" s="1"/>
  <c r="H1814" i="2" s="1"/>
  <c r="I1814" i="2" s="1"/>
  <c r="A1815" i="2"/>
  <c r="AO1804" i="2"/>
  <c r="AP1804" i="2" s="1"/>
  <c r="AQ1804" i="2" s="1"/>
  <c r="AR1804" i="2" s="1"/>
  <c r="AS1804" i="2" s="1"/>
  <c r="AT1804" i="2"/>
  <c r="AX1804" i="2" s="1"/>
  <c r="AZ1802" i="2"/>
  <c r="AM1802" i="2"/>
  <c r="AN1802" i="2"/>
  <c r="O1811" i="2"/>
  <c r="P1811" i="2" s="1"/>
  <c r="Q1811" i="2" s="1"/>
  <c r="R1811" i="2" s="1"/>
  <c r="S1811" i="2" s="1"/>
  <c r="T1811" i="2"/>
  <c r="AB1808" i="2"/>
  <c r="AC1808" i="2" s="1"/>
  <c r="AD1808" i="2" s="1"/>
  <c r="AE1808" i="2" s="1"/>
  <c r="AF1808" i="2" s="1"/>
  <c r="AG1808" i="2"/>
  <c r="U1810" i="2"/>
  <c r="V1810" i="2" s="1"/>
  <c r="AJ1806" i="2"/>
  <c r="AK1806" i="2"/>
  <c r="BA1806" i="2"/>
  <c r="U1809" i="2"/>
  <c r="V1809" i="2" s="1"/>
  <c r="AL1805" i="2"/>
  <c r="H1884" i="1"/>
  <c r="I1884" i="1"/>
  <c r="K1884" i="1"/>
  <c r="G1885" i="1"/>
  <c r="J1884" i="1"/>
  <c r="U1811" i="2" l="1"/>
  <c r="V1811" i="2" s="1"/>
  <c r="X1811" i="2" s="1"/>
  <c r="AL1807" i="2"/>
  <c r="L1813" i="2"/>
  <c r="AY1804" i="2"/>
  <c r="AU1804" i="2"/>
  <c r="AW1804" i="2" s="1"/>
  <c r="B1815" i="2"/>
  <c r="C1815" i="2" s="1"/>
  <c r="D1815" i="2" s="1"/>
  <c r="E1815" i="2" s="1"/>
  <c r="F1815" i="2" s="1"/>
  <c r="G1815" i="2" s="1"/>
  <c r="H1815" i="2" s="1"/>
  <c r="I1815" i="2" s="1"/>
  <c r="A1816" i="2"/>
  <c r="AM1807" i="2"/>
  <c r="AZ1807" i="2"/>
  <c r="AN1807" i="2"/>
  <c r="M1813" i="2"/>
  <c r="N1813" i="2"/>
  <c r="W1809" i="2"/>
  <c r="X1809" i="2"/>
  <c r="J1814" i="2"/>
  <c r="K1814" i="2"/>
  <c r="W1811" i="2"/>
  <c r="AZ1805" i="2"/>
  <c r="AM1805" i="2"/>
  <c r="AN1805" i="2"/>
  <c r="O1812" i="2"/>
  <c r="P1812" i="2" s="1"/>
  <c r="Q1812" i="2" s="1"/>
  <c r="R1812" i="2" s="1"/>
  <c r="S1812" i="2" s="1"/>
  <c r="T1812" i="2"/>
  <c r="AL1806" i="2"/>
  <c r="W1810" i="2"/>
  <c r="X1810" i="2"/>
  <c r="AO1802" i="2"/>
  <c r="AP1802" i="2" s="1"/>
  <c r="AQ1802" i="2" s="1"/>
  <c r="AR1802" i="2" s="1"/>
  <c r="AS1802" i="2" s="1"/>
  <c r="AT1802" i="2"/>
  <c r="AX1802" i="2" s="1"/>
  <c r="AH1808" i="2"/>
  <c r="AI1808" i="2" s="1"/>
  <c r="G1886" i="1"/>
  <c r="K1885" i="1"/>
  <c r="H1885" i="1"/>
  <c r="I1885" i="1"/>
  <c r="J1885" i="1"/>
  <c r="Y1811" i="2" l="1"/>
  <c r="U1812" i="2"/>
  <c r="V1812" i="2" s="1"/>
  <c r="W1812" i="2" s="1"/>
  <c r="Y1809" i="2"/>
  <c r="AA1809" i="2" s="1"/>
  <c r="K1815" i="2"/>
  <c r="J1815" i="2"/>
  <c r="AM1806" i="2"/>
  <c r="AZ1806" i="2"/>
  <c r="AN1806" i="2"/>
  <c r="AT1805" i="2"/>
  <c r="AX1805" i="2" s="1"/>
  <c r="AO1805" i="2"/>
  <c r="AP1805" i="2" s="1"/>
  <c r="AQ1805" i="2" s="1"/>
  <c r="AR1805" i="2" s="1"/>
  <c r="AS1805" i="2" s="1"/>
  <c r="AO1807" i="2"/>
  <c r="AP1807" i="2" s="1"/>
  <c r="AQ1807" i="2" s="1"/>
  <c r="AR1807" i="2" s="1"/>
  <c r="AS1807" i="2" s="1"/>
  <c r="AT1807" i="2"/>
  <c r="AX1807" i="2" s="1"/>
  <c r="B1816" i="2"/>
  <c r="C1816" i="2" s="1"/>
  <c r="D1816" i="2" s="1"/>
  <c r="E1816" i="2" s="1"/>
  <c r="F1816" i="2" s="1"/>
  <c r="G1816" i="2" s="1"/>
  <c r="H1816" i="2" s="1"/>
  <c r="I1816" i="2" s="1"/>
  <c r="A1817" i="2"/>
  <c r="AK1808" i="2"/>
  <c r="AJ1808" i="2"/>
  <c r="BA1808" i="2"/>
  <c r="Z1811" i="2"/>
  <c r="AA1811" i="2"/>
  <c r="Y1810" i="2"/>
  <c r="AY1802" i="2"/>
  <c r="AU1802" i="2"/>
  <c r="AW1802" i="2" s="1"/>
  <c r="O1813" i="2"/>
  <c r="P1813" i="2" s="1"/>
  <c r="Q1813" i="2" s="1"/>
  <c r="R1813" i="2" s="1"/>
  <c r="S1813" i="2" s="1"/>
  <c r="T1813" i="2"/>
  <c r="L1814" i="2"/>
  <c r="H1886" i="1"/>
  <c r="J1886" i="1"/>
  <c r="K1886" i="1"/>
  <c r="G1887" i="1"/>
  <c r="I1886" i="1"/>
  <c r="X1812" i="2" l="1"/>
  <c r="L1815" i="2"/>
  <c r="Z1809" i="2"/>
  <c r="U1813" i="2"/>
  <c r="V1813" i="2" s="1"/>
  <c r="W1813" i="2" s="1"/>
  <c r="Y1812" i="2"/>
  <c r="AA1812" i="2" s="1"/>
  <c r="J1816" i="2"/>
  <c r="K1816" i="2"/>
  <c r="Z1810" i="2"/>
  <c r="AA1810" i="2"/>
  <c r="M1814" i="2"/>
  <c r="N1814" i="2"/>
  <c r="AB1811" i="2"/>
  <c r="AC1811" i="2" s="1"/>
  <c r="AD1811" i="2" s="1"/>
  <c r="AE1811" i="2" s="1"/>
  <c r="AF1811" i="2" s="1"/>
  <c r="AH1811" i="2" s="1"/>
  <c r="AI1811" i="2" s="1"/>
  <c r="AG1811" i="2"/>
  <c r="M1815" i="2"/>
  <c r="N1815" i="2"/>
  <c r="Z1812" i="2"/>
  <c r="B1817" i="2"/>
  <c r="C1817" i="2" s="1"/>
  <c r="D1817" i="2" s="1"/>
  <c r="E1817" i="2" s="1"/>
  <c r="F1817" i="2" s="1"/>
  <c r="G1817" i="2" s="1"/>
  <c r="H1817" i="2" s="1"/>
  <c r="I1817" i="2" s="1"/>
  <c r="A1818" i="2"/>
  <c r="AY1805" i="2"/>
  <c r="AU1805" i="2"/>
  <c r="AW1805" i="2" s="1"/>
  <c r="AO1806" i="2"/>
  <c r="AP1806" i="2" s="1"/>
  <c r="AQ1806" i="2" s="1"/>
  <c r="AR1806" i="2" s="1"/>
  <c r="AS1806" i="2" s="1"/>
  <c r="AT1806" i="2"/>
  <c r="AX1806" i="2" s="1"/>
  <c r="AG1809" i="2"/>
  <c r="AB1809" i="2"/>
  <c r="AC1809" i="2" s="1"/>
  <c r="AD1809" i="2" s="1"/>
  <c r="AE1809" i="2" s="1"/>
  <c r="AF1809" i="2" s="1"/>
  <c r="AY1807" i="2"/>
  <c r="AU1807" i="2"/>
  <c r="AW1807" i="2" s="1"/>
  <c r="AL1808" i="2"/>
  <c r="I1887" i="1"/>
  <c r="J1887" i="1"/>
  <c r="G1888" i="1"/>
  <c r="H1887" i="1"/>
  <c r="K1887" i="1"/>
  <c r="X1813" i="2" l="1"/>
  <c r="Y1813" i="2"/>
  <c r="L1816" i="2"/>
  <c r="J1817" i="2"/>
  <c r="K1817" i="2"/>
  <c r="AM1808" i="2"/>
  <c r="AZ1808" i="2"/>
  <c r="AN1808" i="2"/>
  <c r="AY1806" i="2"/>
  <c r="AU1806" i="2"/>
  <c r="AW1806" i="2" s="1"/>
  <c r="O1815" i="2"/>
  <c r="P1815" i="2" s="1"/>
  <c r="Q1815" i="2" s="1"/>
  <c r="R1815" i="2" s="1"/>
  <c r="S1815" i="2" s="1"/>
  <c r="T1815" i="2"/>
  <c r="T1814" i="2"/>
  <c r="O1814" i="2"/>
  <c r="P1814" i="2" s="1"/>
  <c r="Q1814" i="2" s="1"/>
  <c r="R1814" i="2" s="1"/>
  <c r="S1814" i="2" s="1"/>
  <c r="U1814" i="2" s="1"/>
  <c r="V1814" i="2" s="1"/>
  <c r="M1816" i="2"/>
  <c r="N1816" i="2"/>
  <c r="A1819" i="2"/>
  <c r="B1818" i="2"/>
  <c r="C1818" i="2" s="1"/>
  <c r="D1818" i="2" s="1"/>
  <c r="E1818" i="2" s="1"/>
  <c r="F1818" i="2" s="1"/>
  <c r="G1818" i="2" s="1"/>
  <c r="H1818" i="2" s="1"/>
  <c r="I1818" i="2" s="1"/>
  <c r="AH1809" i="2"/>
  <c r="AI1809" i="2" s="1"/>
  <c r="AB1812" i="2"/>
  <c r="AC1812" i="2" s="1"/>
  <c r="AD1812" i="2" s="1"/>
  <c r="AE1812" i="2" s="1"/>
  <c r="AF1812" i="2" s="1"/>
  <c r="AH1812" i="2" s="1"/>
  <c r="AI1812" i="2" s="1"/>
  <c r="AG1812" i="2"/>
  <c r="BA1811" i="2"/>
  <c r="AJ1811" i="2"/>
  <c r="AK1811" i="2"/>
  <c r="AG1810" i="2"/>
  <c r="AB1810" i="2"/>
  <c r="AC1810" i="2" s="1"/>
  <c r="AD1810" i="2" s="1"/>
  <c r="AE1810" i="2" s="1"/>
  <c r="AF1810" i="2" s="1"/>
  <c r="AH1810" i="2" s="1"/>
  <c r="AI1810" i="2" s="1"/>
  <c r="Z1813" i="2"/>
  <c r="AA1813" i="2"/>
  <c r="I1888" i="1"/>
  <c r="G1889" i="1"/>
  <c r="K1888" i="1"/>
  <c r="H1888" i="1"/>
  <c r="J1888" i="1"/>
  <c r="U1815" i="2" l="1"/>
  <c r="V1815" i="2" s="1"/>
  <c r="K1818" i="2"/>
  <c r="J1818" i="2"/>
  <c r="L1817" i="2"/>
  <c r="BA1810" i="2"/>
  <c r="AJ1810" i="2"/>
  <c r="AK1810" i="2"/>
  <c r="B1819" i="2"/>
  <c r="C1819" i="2" s="1"/>
  <c r="D1819" i="2" s="1"/>
  <c r="E1819" i="2" s="1"/>
  <c r="F1819" i="2" s="1"/>
  <c r="G1819" i="2" s="1"/>
  <c r="H1819" i="2" s="1"/>
  <c r="I1819" i="2" s="1"/>
  <c r="A1820" i="2"/>
  <c r="AG1813" i="2"/>
  <c r="AB1813" i="2"/>
  <c r="AC1813" i="2" s="1"/>
  <c r="AD1813" i="2" s="1"/>
  <c r="AE1813" i="2" s="1"/>
  <c r="AF1813" i="2" s="1"/>
  <c r="AK1809" i="2"/>
  <c r="AJ1809" i="2"/>
  <c r="BA1809" i="2"/>
  <c r="W1814" i="2"/>
  <c r="X1814" i="2"/>
  <c r="AT1808" i="2"/>
  <c r="AX1808" i="2" s="1"/>
  <c r="AO1808" i="2"/>
  <c r="AP1808" i="2" s="1"/>
  <c r="AQ1808" i="2" s="1"/>
  <c r="AR1808" i="2" s="1"/>
  <c r="AS1808" i="2" s="1"/>
  <c r="AL1811" i="2"/>
  <c r="AK1812" i="2"/>
  <c r="BA1812" i="2"/>
  <c r="AJ1812" i="2"/>
  <c r="O1816" i="2"/>
  <c r="P1816" i="2" s="1"/>
  <c r="Q1816" i="2" s="1"/>
  <c r="R1816" i="2" s="1"/>
  <c r="S1816" i="2" s="1"/>
  <c r="T1816" i="2"/>
  <c r="X1815" i="2"/>
  <c r="W1815" i="2"/>
  <c r="I1889" i="1"/>
  <c r="H1889" i="1"/>
  <c r="K1889" i="1"/>
  <c r="J1889" i="1"/>
  <c r="G1890" i="1"/>
  <c r="AH1813" i="2" l="1"/>
  <c r="AI1813" i="2" s="1"/>
  <c r="AL1809" i="2"/>
  <c r="AM1809" i="2" s="1"/>
  <c r="U1816" i="2"/>
  <c r="V1816" i="2" s="1"/>
  <c r="W1816" i="2" s="1"/>
  <c r="L1818" i="2"/>
  <c r="N1818" i="2" s="1"/>
  <c r="AL1812" i="2"/>
  <c r="AZ1812" i="2" s="1"/>
  <c r="Y1814" i="2"/>
  <c r="AA1814" i="2" s="1"/>
  <c r="K1819" i="2"/>
  <c r="J1819" i="2"/>
  <c r="BA1813" i="2"/>
  <c r="AJ1813" i="2"/>
  <c r="AK1813" i="2"/>
  <c r="AL1810" i="2"/>
  <c r="AZ1811" i="2"/>
  <c r="AM1811" i="2"/>
  <c r="AN1811" i="2"/>
  <c r="Z1814" i="2"/>
  <c r="M1817" i="2"/>
  <c r="N1817" i="2"/>
  <c r="AY1808" i="2"/>
  <c r="AU1808" i="2"/>
  <c r="AW1808" i="2" s="1"/>
  <c r="B1820" i="2"/>
  <c r="C1820" i="2" s="1"/>
  <c r="D1820" i="2" s="1"/>
  <c r="E1820" i="2" s="1"/>
  <c r="F1820" i="2" s="1"/>
  <c r="G1820" i="2" s="1"/>
  <c r="H1820" i="2" s="1"/>
  <c r="I1820" i="2" s="1"/>
  <c r="A1821" i="2"/>
  <c r="Y1815" i="2"/>
  <c r="J1890" i="1"/>
  <c r="G1891" i="1"/>
  <c r="K1890" i="1"/>
  <c r="I1890" i="1"/>
  <c r="H1890" i="1"/>
  <c r="AN1812" i="2" l="1"/>
  <c r="X1816" i="2"/>
  <c r="AM1812" i="2"/>
  <c r="AN1809" i="2"/>
  <c r="AZ1809" i="2"/>
  <c r="M1818" i="2"/>
  <c r="Y1816" i="2"/>
  <c r="Z1816" i="2" s="1"/>
  <c r="AL1813" i="2"/>
  <c r="AZ1813" i="2" s="1"/>
  <c r="J1820" i="2"/>
  <c r="K1820" i="2"/>
  <c r="O1817" i="2"/>
  <c r="P1817" i="2" s="1"/>
  <c r="Q1817" i="2" s="1"/>
  <c r="R1817" i="2" s="1"/>
  <c r="S1817" i="2" s="1"/>
  <c r="T1817" i="2"/>
  <c r="AO1812" i="2"/>
  <c r="AP1812" i="2" s="1"/>
  <c r="AQ1812" i="2" s="1"/>
  <c r="AR1812" i="2" s="1"/>
  <c r="AS1812" i="2" s="1"/>
  <c r="AT1812" i="2"/>
  <c r="AX1812" i="2" s="1"/>
  <c r="AT1809" i="2"/>
  <c r="AX1809" i="2" s="1"/>
  <c r="AO1809" i="2"/>
  <c r="AP1809" i="2" s="1"/>
  <c r="AQ1809" i="2" s="1"/>
  <c r="AR1809" i="2" s="1"/>
  <c r="AS1809" i="2" s="1"/>
  <c r="AB1814" i="2"/>
  <c r="AC1814" i="2" s="1"/>
  <c r="AD1814" i="2" s="1"/>
  <c r="AE1814" i="2" s="1"/>
  <c r="AF1814" i="2" s="1"/>
  <c r="AG1814" i="2"/>
  <c r="AZ1810" i="2"/>
  <c r="AM1810" i="2"/>
  <c r="AN1810" i="2"/>
  <c r="L1819" i="2"/>
  <c r="Z1815" i="2"/>
  <c r="AA1815" i="2"/>
  <c r="B1821" i="2"/>
  <c r="C1821" i="2" s="1"/>
  <c r="D1821" i="2" s="1"/>
  <c r="E1821" i="2" s="1"/>
  <c r="F1821" i="2" s="1"/>
  <c r="G1821" i="2" s="1"/>
  <c r="H1821" i="2" s="1"/>
  <c r="I1821" i="2" s="1"/>
  <c r="A1822" i="2"/>
  <c r="O1818" i="2"/>
  <c r="P1818" i="2" s="1"/>
  <c r="Q1818" i="2" s="1"/>
  <c r="R1818" i="2" s="1"/>
  <c r="S1818" i="2" s="1"/>
  <c r="T1818" i="2"/>
  <c r="AT1811" i="2"/>
  <c r="AX1811" i="2" s="1"/>
  <c r="AO1811" i="2"/>
  <c r="AP1811" i="2" s="1"/>
  <c r="AQ1811" i="2" s="1"/>
  <c r="AR1811" i="2" s="1"/>
  <c r="AS1811" i="2" s="1"/>
  <c r="J1891" i="1"/>
  <c r="G1892" i="1"/>
  <c r="K1891" i="1"/>
  <c r="I1891" i="1"/>
  <c r="H1891" i="1"/>
  <c r="AH1814" i="2" l="1"/>
  <c r="AI1814" i="2" s="1"/>
  <c r="AA1816" i="2"/>
  <c r="AG1816" i="2" s="1"/>
  <c r="AM1813" i="2"/>
  <c r="AN1813" i="2"/>
  <c r="U1817" i="2"/>
  <c r="V1817" i="2" s="1"/>
  <c r="L1820" i="2"/>
  <c r="K1821" i="2"/>
  <c r="J1821" i="2"/>
  <c r="AY1812" i="2"/>
  <c r="AU1812" i="2"/>
  <c r="AW1812" i="2" s="1"/>
  <c r="M1820" i="2"/>
  <c r="N1820" i="2"/>
  <c r="AK1814" i="2"/>
  <c r="AJ1814" i="2"/>
  <c r="BA1814" i="2"/>
  <c r="AB1816" i="2"/>
  <c r="AC1816" i="2" s="1"/>
  <c r="AD1816" i="2" s="1"/>
  <c r="AE1816" i="2" s="1"/>
  <c r="AF1816" i="2" s="1"/>
  <c r="M1819" i="2"/>
  <c r="N1819" i="2"/>
  <c r="AY1811" i="2"/>
  <c r="AU1811" i="2"/>
  <c r="AW1811" i="2" s="1"/>
  <c r="A1823" i="2"/>
  <c r="B1822" i="2"/>
  <c r="C1822" i="2" s="1"/>
  <c r="D1822" i="2" s="1"/>
  <c r="E1822" i="2" s="1"/>
  <c r="F1822" i="2" s="1"/>
  <c r="G1822" i="2" s="1"/>
  <c r="H1822" i="2" s="1"/>
  <c r="I1822" i="2" s="1"/>
  <c r="AG1815" i="2"/>
  <c r="AB1815" i="2"/>
  <c r="AC1815" i="2" s="1"/>
  <c r="AD1815" i="2" s="1"/>
  <c r="AE1815" i="2" s="1"/>
  <c r="AF1815" i="2" s="1"/>
  <c r="AH1815" i="2" s="1"/>
  <c r="AI1815" i="2" s="1"/>
  <c r="W1817" i="2"/>
  <c r="X1817" i="2"/>
  <c r="AT1813" i="2"/>
  <c r="AX1813" i="2" s="1"/>
  <c r="AO1813" i="2"/>
  <c r="AP1813" i="2" s="1"/>
  <c r="AQ1813" i="2" s="1"/>
  <c r="AR1813" i="2" s="1"/>
  <c r="AS1813" i="2" s="1"/>
  <c r="AT1810" i="2"/>
  <c r="AX1810" i="2" s="1"/>
  <c r="AO1810" i="2"/>
  <c r="AP1810" i="2" s="1"/>
  <c r="AQ1810" i="2" s="1"/>
  <c r="AR1810" i="2" s="1"/>
  <c r="AS1810" i="2" s="1"/>
  <c r="AY1809" i="2"/>
  <c r="AU1809" i="2"/>
  <c r="AW1809" i="2" s="1"/>
  <c r="U1818" i="2"/>
  <c r="V1818" i="2" s="1"/>
  <c r="H1892" i="1"/>
  <c r="G1893" i="1"/>
  <c r="J1892" i="1"/>
  <c r="K1892" i="1"/>
  <c r="I1892" i="1"/>
  <c r="AH1816" i="2" l="1"/>
  <c r="AI1816" i="2" s="1"/>
  <c r="AL1814" i="2"/>
  <c r="L1821" i="2"/>
  <c r="J1822" i="2"/>
  <c r="K1822" i="2"/>
  <c r="O1820" i="2"/>
  <c r="P1820" i="2" s="1"/>
  <c r="Q1820" i="2" s="1"/>
  <c r="R1820" i="2" s="1"/>
  <c r="S1820" i="2" s="1"/>
  <c r="U1820" i="2" s="1"/>
  <c r="V1820" i="2" s="1"/>
  <c r="T1820" i="2"/>
  <c r="AY1813" i="2"/>
  <c r="AU1813" i="2"/>
  <c r="AW1813" i="2" s="1"/>
  <c r="AK1816" i="2"/>
  <c r="AJ1816" i="2"/>
  <c r="BA1816" i="2"/>
  <c r="M1821" i="2"/>
  <c r="N1821" i="2"/>
  <c r="BA1815" i="2"/>
  <c r="AJ1815" i="2"/>
  <c r="AK1815" i="2"/>
  <c r="W1818" i="2"/>
  <c r="X1818" i="2"/>
  <c r="Y1817" i="2"/>
  <c r="AY1810" i="2"/>
  <c r="AU1810" i="2"/>
  <c r="AW1810" i="2" s="1"/>
  <c r="A1824" i="2"/>
  <c r="B1823" i="2"/>
  <c r="C1823" i="2" s="1"/>
  <c r="D1823" i="2" s="1"/>
  <c r="E1823" i="2" s="1"/>
  <c r="F1823" i="2" s="1"/>
  <c r="G1823" i="2" s="1"/>
  <c r="H1823" i="2" s="1"/>
  <c r="I1823" i="2" s="1"/>
  <c r="T1819" i="2"/>
  <c r="O1819" i="2"/>
  <c r="P1819" i="2" s="1"/>
  <c r="Q1819" i="2" s="1"/>
  <c r="R1819" i="2" s="1"/>
  <c r="S1819" i="2" s="1"/>
  <c r="AZ1814" i="2"/>
  <c r="AM1814" i="2"/>
  <c r="AN1814" i="2"/>
  <c r="G1894" i="1"/>
  <c r="J1893" i="1"/>
  <c r="H1893" i="1"/>
  <c r="K1893" i="1"/>
  <c r="I1893" i="1"/>
  <c r="Y1818" i="2" l="1"/>
  <c r="AL1815" i="2"/>
  <c r="L1822" i="2"/>
  <c r="K1823" i="2"/>
  <c r="J1823" i="2"/>
  <c r="Z1817" i="2"/>
  <c r="AA1817" i="2"/>
  <c r="AM1815" i="2"/>
  <c r="AZ1815" i="2"/>
  <c r="AN1815" i="2"/>
  <c r="M1822" i="2"/>
  <c r="N1822" i="2"/>
  <c r="T1821" i="2"/>
  <c r="O1821" i="2"/>
  <c r="P1821" i="2" s="1"/>
  <c r="Q1821" i="2" s="1"/>
  <c r="R1821" i="2" s="1"/>
  <c r="S1821" i="2" s="1"/>
  <c r="U1819" i="2"/>
  <c r="V1819" i="2" s="1"/>
  <c r="W1820" i="2"/>
  <c r="X1820" i="2"/>
  <c r="Z1818" i="2"/>
  <c r="AA1818" i="2"/>
  <c r="AT1814" i="2"/>
  <c r="AX1814" i="2" s="1"/>
  <c r="AO1814" i="2"/>
  <c r="AP1814" i="2" s="1"/>
  <c r="AQ1814" i="2" s="1"/>
  <c r="AR1814" i="2" s="1"/>
  <c r="AS1814" i="2" s="1"/>
  <c r="A1825" i="2"/>
  <c r="B1824" i="2"/>
  <c r="C1824" i="2" s="1"/>
  <c r="D1824" i="2" s="1"/>
  <c r="E1824" i="2" s="1"/>
  <c r="F1824" i="2" s="1"/>
  <c r="G1824" i="2" s="1"/>
  <c r="H1824" i="2" s="1"/>
  <c r="I1824" i="2" s="1"/>
  <c r="AL1816" i="2"/>
  <c r="I1894" i="1"/>
  <c r="H1894" i="1"/>
  <c r="K1894" i="1"/>
  <c r="G1895" i="1"/>
  <c r="J1894" i="1"/>
  <c r="U1821" i="2" l="1"/>
  <c r="V1821" i="2" s="1"/>
  <c r="L1823" i="2"/>
  <c r="J1824" i="2"/>
  <c r="K1824" i="2"/>
  <c r="AO1815" i="2"/>
  <c r="AP1815" i="2" s="1"/>
  <c r="AQ1815" i="2" s="1"/>
  <c r="AR1815" i="2" s="1"/>
  <c r="AS1815" i="2" s="1"/>
  <c r="AT1815" i="2"/>
  <c r="AX1815" i="2" s="1"/>
  <c r="Y1820" i="2"/>
  <c r="AY1814" i="2"/>
  <c r="AU1814" i="2"/>
  <c r="AW1814" i="2" s="1"/>
  <c r="M1823" i="2"/>
  <c r="N1823" i="2"/>
  <c r="AM1816" i="2"/>
  <c r="AZ1816" i="2"/>
  <c r="AN1816" i="2"/>
  <c r="W1821" i="2"/>
  <c r="X1821" i="2"/>
  <c r="AG1817" i="2"/>
  <c r="AB1817" i="2"/>
  <c r="AC1817" i="2" s="1"/>
  <c r="AD1817" i="2" s="1"/>
  <c r="AE1817" i="2" s="1"/>
  <c r="AF1817" i="2" s="1"/>
  <c r="A1826" i="2"/>
  <c r="B1825" i="2"/>
  <c r="C1825" i="2" s="1"/>
  <c r="D1825" i="2" s="1"/>
  <c r="E1825" i="2" s="1"/>
  <c r="F1825" i="2" s="1"/>
  <c r="G1825" i="2" s="1"/>
  <c r="H1825" i="2" s="1"/>
  <c r="I1825" i="2" s="1"/>
  <c r="AB1818" i="2"/>
  <c r="AC1818" i="2" s="1"/>
  <c r="AD1818" i="2" s="1"/>
  <c r="AE1818" i="2" s="1"/>
  <c r="AF1818" i="2" s="1"/>
  <c r="AG1818" i="2"/>
  <c r="W1819" i="2"/>
  <c r="X1819" i="2"/>
  <c r="O1822" i="2"/>
  <c r="P1822" i="2" s="1"/>
  <c r="Q1822" i="2" s="1"/>
  <c r="R1822" i="2" s="1"/>
  <c r="S1822" i="2" s="1"/>
  <c r="U1822" i="2" s="1"/>
  <c r="V1822" i="2" s="1"/>
  <c r="T1822" i="2"/>
  <c r="J1895" i="1"/>
  <c r="I1895" i="1"/>
  <c r="K1895" i="1"/>
  <c r="G1896" i="1"/>
  <c r="H1895" i="1"/>
  <c r="Y1821" i="2" l="1"/>
  <c r="AH1818" i="2"/>
  <c r="AI1818" i="2" s="1"/>
  <c r="AK1818" i="2" s="1"/>
  <c r="Y1819" i="2"/>
  <c r="L1824" i="2"/>
  <c r="K1825" i="2"/>
  <c r="J1825" i="2"/>
  <c r="W1822" i="2"/>
  <c r="X1822" i="2"/>
  <c r="A1827" i="2"/>
  <c r="B1826" i="2"/>
  <c r="C1826" i="2" s="1"/>
  <c r="D1826" i="2" s="1"/>
  <c r="E1826" i="2" s="1"/>
  <c r="F1826" i="2" s="1"/>
  <c r="G1826" i="2" s="1"/>
  <c r="H1826" i="2" s="1"/>
  <c r="I1826" i="2" s="1"/>
  <c r="Z1821" i="2"/>
  <c r="AA1821" i="2"/>
  <c r="Z1820" i="2"/>
  <c r="AA1820" i="2"/>
  <c r="M1824" i="2"/>
  <c r="N1824" i="2"/>
  <c r="AT1816" i="2"/>
  <c r="AX1816" i="2" s="1"/>
  <c r="AO1816" i="2"/>
  <c r="AP1816" i="2" s="1"/>
  <c r="AQ1816" i="2" s="1"/>
  <c r="AR1816" i="2" s="1"/>
  <c r="AS1816" i="2" s="1"/>
  <c r="AY1815" i="2"/>
  <c r="AU1815" i="2"/>
  <c r="AW1815" i="2" s="1"/>
  <c r="Z1819" i="2"/>
  <c r="AA1819" i="2"/>
  <c r="O1823" i="2"/>
  <c r="P1823" i="2" s="1"/>
  <c r="Q1823" i="2" s="1"/>
  <c r="R1823" i="2" s="1"/>
  <c r="S1823" i="2" s="1"/>
  <c r="U1823" i="2" s="1"/>
  <c r="V1823" i="2" s="1"/>
  <c r="T1823" i="2"/>
  <c r="AH1817" i="2"/>
  <c r="AI1817" i="2" s="1"/>
  <c r="K1896" i="1"/>
  <c r="H1896" i="1"/>
  <c r="G1897" i="1"/>
  <c r="J1896" i="1"/>
  <c r="I1896" i="1"/>
  <c r="AJ1818" i="2" l="1"/>
  <c r="AL1818" i="2" s="1"/>
  <c r="BA1818" i="2"/>
  <c r="Y1822" i="2"/>
  <c r="Z1822" i="2" s="1"/>
  <c r="J1826" i="2"/>
  <c r="K1826" i="2"/>
  <c r="W1823" i="2"/>
  <c r="X1823" i="2"/>
  <c r="B1827" i="2"/>
  <c r="C1827" i="2" s="1"/>
  <c r="D1827" i="2" s="1"/>
  <c r="E1827" i="2" s="1"/>
  <c r="F1827" i="2" s="1"/>
  <c r="G1827" i="2" s="1"/>
  <c r="H1827" i="2" s="1"/>
  <c r="I1827" i="2" s="1"/>
  <c r="A1828" i="2"/>
  <c r="O1824" i="2"/>
  <c r="P1824" i="2" s="1"/>
  <c r="Q1824" i="2" s="1"/>
  <c r="R1824" i="2" s="1"/>
  <c r="S1824" i="2" s="1"/>
  <c r="T1824" i="2"/>
  <c r="AG1821" i="2"/>
  <c r="AB1821" i="2"/>
  <c r="AC1821" i="2" s="1"/>
  <c r="AD1821" i="2" s="1"/>
  <c r="AE1821" i="2" s="1"/>
  <c r="AF1821" i="2" s="1"/>
  <c r="L1825" i="2"/>
  <c r="BA1817" i="2"/>
  <c r="AK1817" i="2"/>
  <c r="AJ1817" i="2"/>
  <c r="AB1819" i="2"/>
  <c r="AC1819" i="2" s="1"/>
  <c r="AD1819" i="2" s="1"/>
  <c r="AE1819" i="2" s="1"/>
  <c r="AF1819" i="2" s="1"/>
  <c r="AG1819" i="2"/>
  <c r="AY1816" i="2"/>
  <c r="AU1816" i="2"/>
  <c r="AW1816" i="2" s="1"/>
  <c r="AB1820" i="2"/>
  <c r="AC1820" i="2" s="1"/>
  <c r="AD1820" i="2" s="1"/>
  <c r="AE1820" i="2" s="1"/>
  <c r="AF1820" i="2" s="1"/>
  <c r="AG1820" i="2"/>
  <c r="H1897" i="1"/>
  <c r="K1897" i="1"/>
  <c r="G1898" i="1"/>
  <c r="I1897" i="1"/>
  <c r="J1897" i="1"/>
  <c r="AH1820" i="2" l="1"/>
  <c r="AI1820" i="2" s="1"/>
  <c r="AK1820" i="2" s="1"/>
  <c r="AA1822" i="2"/>
  <c r="AL1817" i="2"/>
  <c r="AM1818" i="2"/>
  <c r="AZ1818" i="2"/>
  <c r="AN1818" i="2"/>
  <c r="AH1821" i="2"/>
  <c r="AI1821" i="2" s="1"/>
  <c r="AJ1821" i="2" s="1"/>
  <c r="U1824" i="2"/>
  <c r="V1824" i="2" s="1"/>
  <c r="X1824" i="2" s="1"/>
  <c r="Y1823" i="2"/>
  <c r="Z1823" i="2" s="1"/>
  <c r="L1826" i="2"/>
  <c r="N1826" i="2" s="1"/>
  <c r="AB1822" i="2"/>
  <c r="AC1822" i="2" s="1"/>
  <c r="AD1822" i="2" s="1"/>
  <c r="AE1822" i="2" s="1"/>
  <c r="AF1822" i="2" s="1"/>
  <c r="AG1822" i="2"/>
  <c r="M1825" i="2"/>
  <c r="N1825" i="2"/>
  <c r="K1827" i="2"/>
  <c r="J1827" i="2"/>
  <c r="BA1820" i="2"/>
  <c r="B1828" i="2"/>
  <c r="C1828" i="2" s="1"/>
  <c r="D1828" i="2" s="1"/>
  <c r="E1828" i="2" s="1"/>
  <c r="F1828" i="2" s="1"/>
  <c r="G1828" i="2" s="1"/>
  <c r="H1828" i="2" s="1"/>
  <c r="I1828" i="2" s="1"/>
  <c r="A1829" i="2"/>
  <c r="AH1819" i="2"/>
  <c r="AI1819" i="2" s="1"/>
  <c r="AZ1817" i="2"/>
  <c r="AM1817" i="2"/>
  <c r="AN1817" i="2"/>
  <c r="G1899" i="1"/>
  <c r="K1898" i="1"/>
  <c r="J1898" i="1"/>
  <c r="I1898" i="1"/>
  <c r="H1898" i="1"/>
  <c r="AK1821" i="2" l="1"/>
  <c r="AJ1820" i="2"/>
  <c r="BA1821" i="2"/>
  <c r="AT1818" i="2"/>
  <c r="AX1818" i="2" s="1"/>
  <c r="M1826" i="2"/>
  <c r="T1826" i="2" s="1"/>
  <c r="AA1823" i="2"/>
  <c r="AB1823" i="2" s="1"/>
  <c r="AC1823" i="2" s="1"/>
  <c r="AD1823" i="2" s="1"/>
  <c r="AE1823" i="2" s="1"/>
  <c r="AF1823" i="2" s="1"/>
  <c r="W1824" i="2"/>
  <c r="Y1824" i="2" s="1"/>
  <c r="AO1818" i="2"/>
  <c r="AP1818" i="2" s="1"/>
  <c r="AQ1818" i="2" s="1"/>
  <c r="AR1818" i="2" s="1"/>
  <c r="AS1818" i="2" s="1"/>
  <c r="AY1818" i="2" s="1"/>
  <c r="AH1822" i="2"/>
  <c r="AI1822" i="2" s="1"/>
  <c r="AK1822" i="2" s="1"/>
  <c r="AL1820" i="2"/>
  <c r="AN1820" i="2" s="1"/>
  <c r="J1828" i="2"/>
  <c r="K1828" i="2"/>
  <c r="A1830" i="2"/>
  <c r="B1829" i="2"/>
  <c r="C1829" i="2" s="1"/>
  <c r="D1829" i="2" s="1"/>
  <c r="E1829" i="2" s="1"/>
  <c r="F1829" i="2" s="1"/>
  <c r="G1829" i="2" s="1"/>
  <c r="H1829" i="2" s="1"/>
  <c r="I1829" i="2" s="1"/>
  <c r="BA1822" i="2"/>
  <c r="AJ1822" i="2"/>
  <c r="AL1821" i="2"/>
  <c r="L1827" i="2"/>
  <c r="T1825" i="2"/>
  <c r="O1825" i="2"/>
  <c r="P1825" i="2" s="1"/>
  <c r="Q1825" i="2" s="1"/>
  <c r="R1825" i="2" s="1"/>
  <c r="S1825" i="2" s="1"/>
  <c r="U1825" i="2" s="1"/>
  <c r="V1825" i="2" s="1"/>
  <c r="AT1817" i="2"/>
  <c r="AX1817" i="2" s="1"/>
  <c r="AO1817" i="2"/>
  <c r="AP1817" i="2" s="1"/>
  <c r="AQ1817" i="2" s="1"/>
  <c r="AR1817" i="2" s="1"/>
  <c r="AS1817" i="2" s="1"/>
  <c r="AK1819" i="2"/>
  <c r="BA1819" i="2"/>
  <c r="AJ1819" i="2"/>
  <c r="K1899" i="1"/>
  <c r="I1899" i="1"/>
  <c r="H1899" i="1"/>
  <c r="J1899" i="1"/>
  <c r="G1900" i="1"/>
  <c r="AA1824" i="2" l="1"/>
  <c r="Z1824" i="2"/>
  <c r="O1826" i="2"/>
  <c r="P1826" i="2" s="1"/>
  <c r="Q1826" i="2" s="1"/>
  <c r="R1826" i="2" s="1"/>
  <c r="S1826" i="2" s="1"/>
  <c r="U1826" i="2" s="1"/>
  <c r="V1826" i="2" s="1"/>
  <c r="W1826" i="2" s="1"/>
  <c r="AG1823" i="2"/>
  <c r="AH1823" i="2" s="1"/>
  <c r="AI1823" i="2" s="1"/>
  <c r="AU1818" i="2"/>
  <c r="AW1818" i="2" s="1"/>
  <c r="AZ1820" i="2"/>
  <c r="AM1820" i="2"/>
  <c r="AT1820" i="2" s="1"/>
  <c r="AX1820" i="2" s="1"/>
  <c r="AL1822" i="2"/>
  <c r="L1828" i="2"/>
  <c r="M1828" i="2" s="1"/>
  <c r="J1829" i="2"/>
  <c r="K1829" i="2"/>
  <c r="AZ1822" i="2"/>
  <c r="AM1822" i="2"/>
  <c r="AN1822" i="2"/>
  <c r="AB1824" i="2"/>
  <c r="AC1824" i="2" s="1"/>
  <c r="AD1824" i="2" s="1"/>
  <c r="AE1824" i="2" s="1"/>
  <c r="AF1824" i="2" s="1"/>
  <c r="AL1819" i="2"/>
  <c r="AY1817" i="2"/>
  <c r="AU1817" i="2"/>
  <c r="AW1817" i="2" s="1"/>
  <c r="W1825" i="2"/>
  <c r="X1825" i="2"/>
  <c r="AM1821" i="2"/>
  <c r="AZ1821" i="2"/>
  <c r="AN1821" i="2"/>
  <c r="A1831" i="2"/>
  <c r="B1830" i="2"/>
  <c r="C1830" i="2" s="1"/>
  <c r="D1830" i="2" s="1"/>
  <c r="E1830" i="2" s="1"/>
  <c r="F1830" i="2" s="1"/>
  <c r="G1830" i="2" s="1"/>
  <c r="H1830" i="2" s="1"/>
  <c r="I1830" i="2" s="1"/>
  <c r="M1827" i="2"/>
  <c r="N1827" i="2"/>
  <c r="I1900" i="1"/>
  <c r="K1900" i="1"/>
  <c r="G1901" i="1"/>
  <c r="J1900" i="1"/>
  <c r="H1900" i="1"/>
  <c r="AG1824" i="2" l="1"/>
  <c r="AO1820" i="2"/>
  <c r="AP1820" i="2" s="1"/>
  <c r="AQ1820" i="2" s="1"/>
  <c r="AR1820" i="2" s="1"/>
  <c r="AS1820" i="2" s="1"/>
  <c r="AY1820" i="2" s="1"/>
  <c r="AJ1823" i="2"/>
  <c r="AK1823" i="2"/>
  <c r="AL1823" i="2" s="1"/>
  <c r="BA1823" i="2"/>
  <c r="X1826" i="2"/>
  <c r="N1828" i="2"/>
  <c r="AH1824" i="2"/>
  <c r="AI1824" i="2" s="1"/>
  <c r="BA1824" i="2" s="1"/>
  <c r="L1829" i="2"/>
  <c r="N1829" i="2" s="1"/>
  <c r="J1830" i="2"/>
  <c r="K1830" i="2"/>
  <c r="AM1819" i="2"/>
  <c r="AZ1819" i="2"/>
  <c r="AN1819" i="2"/>
  <c r="O1828" i="2"/>
  <c r="P1828" i="2" s="1"/>
  <c r="Q1828" i="2" s="1"/>
  <c r="R1828" i="2" s="1"/>
  <c r="S1828" i="2" s="1"/>
  <c r="U1828" i="2" s="1"/>
  <c r="V1828" i="2" s="1"/>
  <c r="T1828" i="2"/>
  <c r="O1827" i="2"/>
  <c r="P1827" i="2" s="1"/>
  <c r="Q1827" i="2" s="1"/>
  <c r="R1827" i="2" s="1"/>
  <c r="S1827" i="2" s="1"/>
  <c r="T1827" i="2"/>
  <c r="AU1820" i="2"/>
  <c r="AW1820" i="2" s="1"/>
  <c r="AO1822" i="2"/>
  <c r="AP1822" i="2" s="1"/>
  <c r="AQ1822" i="2" s="1"/>
  <c r="AR1822" i="2" s="1"/>
  <c r="AS1822" i="2" s="1"/>
  <c r="AT1822" i="2"/>
  <c r="AX1822" i="2" s="1"/>
  <c r="A1832" i="2"/>
  <c r="B1831" i="2"/>
  <c r="C1831" i="2" s="1"/>
  <c r="D1831" i="2" s="1"/>
  <c r="E1831" i="2" s="1"/>
  <c r="F1831" i="2" s="1"/>
  <c r="G1831" i="2" s="1"/>
  <c r="H1831" i="2" s="1"/>
  <c r="I1831" i="2" s="1"/>
  <c r="AO1821" i="2"/>
  <c r="AP1821" i="2" s="1"/>
  <c r="AQ1821" i="2" s="1"/>
  <c r="AR1821" i="2" s="1"/>
  <c r="AS1821" i="2" s="1"/>
  <c r="AT1821" i="2"/>
  <c r="AX1821" i="2" s="1"/>
  <c r="Y1826" i="2"/>
  <c r="Y1825" i="2"/>
  <c r="G1902" i="1"/>
  <c r="K1901" i="1"/>
  <c r="H1901" i="1"/>
  <c r="J1901" i="1"/>
  <c r="I1901" i="1"/>
  <c r="M1829" i="2" l="1"/>
  <c r="AK1824" i="2"/>
  <c r="AJ1824" i="2"/>
  <c r="AL1824" i="2" s="1"/>
  <c r="AM1824" i="2" s="1"/>
  <c r="U1827" i="2"/>
  <c r="V1827" i="2" s="1"/>
  <c r="W1827" i="2" s="1"/>
  <c r="L1830" i="2"/>
  <c r="J1831" i="2"/>
  <c r="K1831" i="2"/>
  <c r="AY1822" i="2"/>
  <c r="AU1822" i="2"/>
  <c r="AW1822" i="2" s="1"/>
  <c r="M1830" i="2"/>
  <c r="N1830" i="2"/>
  <c r="W1828" i="2"/>
  <c r="X1828" i="2"/>
  <c r="A1833" i="2"/>
  <c r="B1832" i="2"/>
  <c r="C1832" i="2" s="1"/>
  <c r="D1832" i="2" s="1"/>
  <c r="E1832" i="2" s="1"/>
  <c r="F1832" i="2" s="1"/>
  <c r="G1832" i="2" s="1"/>
  <c r="H1832" i="2" s="1"/>
  <c r="I1832" i="2" s="1"/>
  <c r="AT1819" i="2"/>
  <c r="AX1819" i="2" s="1"/>
  <c r="AO1819" i="2"/>
  <c r="AP1819" i="2" s="1"/>
  <c r="AQ1819" i="2" s="1"/>
  <c r="AR1819" i="2" s="1"/>
  <c r="AS1819" i="2" s="1"/>
  <c r="Z1826" i="2"/>
  <c r="AA1826" i="2"/>
  <c r="Z1825" i="2"/>
  <c r="AA1825" i="2"/>
  <c r="AZ1823" i="2"/>
  <c r="AM1823" i="2"/>
  <c r="AN1823" i="2"/>
  <c r="AY1821" i="2"/>
  <c r="AU1821" i="2"/>
  <c r="AW1821" i="2" s="1"/>
  <c r="T1829" i="2"/>
  <c r="O1829" i="2"/>
  <c r="P1829" i="2" s="1"/>
  <c r="Q1829" i="2" s="1"/>
  <c r="R1829" i="2" s="1"/>
  <c r="S1829" i="2" s="1"/>
  <c r="U1829" i="2" s="1"/>
  <c r="V1829" i="2" s="1"/>
  <c r="K1902" i="1"/>
  <c r="H1902" i="1"/>
  <c r="J1902" i="1"/>
  <c r="I1902" i="1"/>
  <c r="G1903" i="1"/>
  <c r="X1827" i="2" l="1"/>
  <c r="AN1824" i="2"/>
  <c r="AZ1824" i="2"/>
  <c r="Y1828" i="2"/>
  <c r="K1832" i="2"/>
  <c r="J1832" i="2"/>
  <c r="AG1826" i="2"/>
  <c r="AB1826" i="2"/>
  <c r="AC1826" i="2" s="1"/>
  <c r="AD1826" i="2" s="1"/>
  <c r="AE1826" i="2" s="1"/>
  <c r="AF1826" i="2" s="1"/>
  <c r="AH1826" i="2" s="1"/>
  <c r="AI1826" i="2" s="1"/>
  <c r="Z1828" i="2"/>
  <c r="AA1828" i="2"/>
  <c r="O1830" i="2"/>
  <c r="P1830" i="2" s="1"/>
  <c r="Q1830" i="2" s="1"/>
  <c r="R1830" i="2" s="1"/>
  <c r="S1830" i="2" s="1"/>
  <c r="T1830" i="2"/>
  <c r="L1831" i="2"/>
  <c r="AT1823" i="2"/>
  <c r="AX1823" i="2" s="1"/>
  <c r="AO1823" i="2"/>
  <c r="AP1823" i="2" s="1"/>
  <c r="AQ1823" i="2" s="1"/>
  <c r="AR1823" i="2" s="1"/>
  <c r="AS1823" i="2" s="1"/>
  <c r="X1829" i="2"/>
  <c r="W1829" i="2"/>
  <c r="AG1825" i="2"/>
  <c r="AB1825" i="2"/>
  <c r="AC1825" i="2" s="1"/>
  <c r="AD1825" i="2" s="1"/>
  <c r="AE1825" i="2" s="1"/>
  <c r="AF1825" i="2" s="1"/>
  <c r="A1834" i="2"/>
  <c r="B1833" i="2"/>
  <c r="C1833" i="2" s="1"/>
  <c r="D1833" i="2" s="1"/>
  <c r="E1833" i="2" s="1"/>
  <c r="F1833" i="2" s="1"/>
  <c r="G1833" i="2" s="1"/>
  <c r="H1833" i="2" s="1"/>
  <c r="I1833" i="2" s="1"/>
  <c r="AY1819" i="2"/>
  <c r="AU1819" i="2"/>
  <c r="AW1819" i="2" s="1"/>
  <c r="AO1824" i="2"/>
  <c r="AP1824" i="2" s="1"/>
  <c r="AQ1824" i="2" s="1"/>
  <c r="AR1824" i="2" s="1"/>
  <c r="AS1824" i="2" s="1"/>
  <c r="AT1824" i="2"/>
  <c r="AX1824" i="2" s="1"/>
  <c r="Y1827" i="2"/>
  <c r="I1903" i="1"/>
  <c r="J1903" i="1"/>
  <c r="H1903" i="1"/>
  <c r="K1903" i="1"/>
  <c r="G1904" i="1"/>
  <c r="L1832" i="2" l="1"/>
  <c r="AH1825" i="2"/>
  <c r="AI1825" i="2" s="1"/>
  <c r="J1833" i="2"/>
  <c r="K1833" i="2"/>
  <c r="Z1827" i="2"/>
  <c r="AA1827" i="2"/>
  <c r="M1831" i="2"/>
  <c r="N1831" i="2"/>
  <c r="AG1828" i="2"/>
  <c r="AB1828" i="2"/>
  <c r="AC1828" i="2" s="1"/>
  <c r="AD1828" i="2" s="1"/>
  <c r="AE1828" i="2" s="1"/>
  <c r="AF1828" i="2" s="1"/>
  <c r="AH1828" i="2" s="1"/>
  <c r="AI1828" i="2" s="1"/>
  <c r="Y1829" i="2"/>
  <c r="BA1825" i="2"/>
  <c r="AK1825" i="2"/>
  <c r="AJ1825" i="2"/>
  <c r="M1832" i="2"/>
  <c r="N1832" i="2"/>
  <c r="AY1823" i="2"/>
  <c r="AU1823" i="2"/>
  <c r="AW1823" i="2" s="1"/>
  <c r="U1830" i="2"/>
  <c r="V1830" i="2" s="1"/>
  <c r="AY1824" i="2"/>
  <c r="AU1824" i="2"/>
  <c r="AW1824" i="2" s="1"/>
  <c r="B1834" i="2"/>
  <c r="C1834" i="2" s="1"/>
  <c r="D1834" i="2" s="1"/>
  <c r="E1834" i="2" s="1"/>
  <c r="F1834" i="2" s="1"/>
  <c r="G1834" i="2" s="1"/>
  <c r="H1834" i="2" s="1"/>
  <c r="I1834" i="2" s="1"/>
  <c r="A1835" i="2"/>
  <c r="AJ1826" i="2"/>
  <c r="AK1826" i="2"/>
  <c r="BA1826" i="2"/>
  <c r="I1904" i="1"/>
  <c r="G1905" i="1"/>
  <c r="J1904" i="1"/>
  <c r="K1904" i="1"/>
  <c r="H1904" i="1"/>
  <c r="AL1825" i="2" l="1"/>
  <c r="AL1826" i="2"/>
  <c r="AM1826" i="2" s="1"/>
  <c r="L1833" i="2"/>
  <c r="X1830" i="2"/>
  <c r="W1830" i="2"/>
  <c r="O1832" i="2"/>
  <c r="P1832" i="2" s="1"/>
  <c r="Q1832" i="2" s="1"/>
  <c r="R1832" i="2" s="1"/>
  <c r="S1832" i="2" s="1"/>
  <c r="T1832" i="2"/>
  <c r="Z1829" i="2"/>
  <c r="AA1829" i="2"/>
  <c r="T1831" i="2"/>
  <c r="O1831" i="2"/>
  <c r="P1831" i="2" s="1"/>
  <c r="Q1831" i="2" s="1"/>
  <c r="R1831" i="2" s="1"/>
  <c r="S1831" i="2" s="1"/>
  <c r="M1833" i="2"/>
  <c r="N1833" i="2"/>
  <c r="A1836" i="2"/>
  <c r="B1835" i="2"/>
  <c r="C1835" i="2" s="1"/>
  <c r="D1835" i="2" s="1"/>
  <c r="E1835" i="2" s="1"/>
  <c r="F1835" i="2" s="1"/>
  <c r="G1835" i="2" s="1"/>
  <c r="H1835" i="2" s="1"/>
  <c r="I1835" i="2" s="1"/>
  <c r="AG1827" i="2"/>
  <c r="AB1827" i="2"/>
  <c r="AC1827" i="2" s="1"/>
  <c r="AD1827" i="2" s="1"/>
  <c r="AE1827" i="2" s="1"/>
  <c r="AF1827" i="2" s="1"/>
  <c r="J1834" i="2"/>
  <c r="K1834" i="2"/>
  <c r="AM1825" i="2"/>
  <c r="AZ1825" i="2"/>
  <c r="AN1825" i="2"/>
  <c r="AJ1828" i="2"/>
  <c r="BA1828" i="2"/>
  <c r="AK1828" i="2"/>
  <c r="G1906" i="1"/>
  <c r="K1905" i="1"/>
  <c r="H1905" i="1"/>
  <c r="I1905" i="1"/>
  <c r="J1905" i="1"/>
  <c r="AH1827" i="2" l="1"/>
  <c r="AI1827" i="2" s="1"/>
  <c r="AK1827" i="2" s="1"/>
  <c r="AN1826" i="2"/>
  <c r="AZ1826" i="2"/>
  <c r="U1832" i="2"/>
  <c r="V1832" i="2" s="1"/>
  <c r="W1832" i="2" s="1"/>
  <c r="L1834" i="2"/>
  <c r="J1835" i="2"/>
  <c r="K1835" i="2"/>
  <c r="O1833" i="2"/>
  <c r="P1833" i="2" s="1"/>
  <c r="Q1833" i="2" s="1"/>
  <c r="R1833" i="2" s="1"/>
  <c r="S1833" i="2" s="1"/>
  <c r="T1833" i="2"/>
  <c r="AG1829" i="2"/>
  <c r="AB1829" i="2"/>
  <c r="AC1829" i="2" s="1"/>
  <c r="AD1829" i="2" s="1"/>
  <c r="AE1829" i="2" s="1"/>
  <c r="AF1829" i="2" s="1"/>
  <c r="AH1829" i="2" s="1"/>
  <c r="AI1829" i="2" s="1"/>
  <c r="M1834" i="2"/>
  <c r="N1834" i="2"/>
  <c r="AL1828" i="2"/>
  <c r="Y1830" i="2"/>
  <c r="AO1825" i="2"/>
  <c r="AP1825" i="2" s="1"/>
  <c r="AQ1825" i="2" s="1"/>
  <c r="AR1825" i="2" s="1"/>
  <c r="AS1825" i="2" s="1"/>
  <c r="AT1825" i="2"/>
  <c r="AX1825" i="2" s="1"/>
  <c r="A1837" i="2"/>
  <c r="B1836" i="2"/>
  <c r="C1836" i="2" s="1"/>
  <c r="D1836" i="2" s="1"/>
  <c r="E1836" i="2" s="1"/>
  <c r="F1836" i="2" s="1"/>
  <c r="G1836" i="2" s="1"/>
  <c r="H1836" i="2" s="1"/>
  <c r="I1836" i="2" s="1"/>
  <c r="AJ1827" i="2"/>
  <c r="AT1826" i="2"/>
  <c r="AX1826" i="2" s="1"/>
  <c r="AO1826" i="2"/>
  <c r="AP1826" i="2" s="1"/>
  <c r="AQ1826" i="2" s="1"/>
  <c r="AR1826" i="2" s="1"/>
  <c r="AS1826" i="2" s="1"/>
  <c r="U1831" i="2"/>
  <c r="V1831" i="2" s="1"/>
  <c r="H1906" i="1"/>
  <c r="I1906" i="1"/>
  <c r="J1906" i="1"/>
  <c r="K1906" i="1"/>
  <c r="G1907" i="1"/>
  <c r="BA1827" i="2" l="1"/>
  <c r="AL1827" i="2"/>
  <c r="U1833" i="2"/>
  <c r="V1833" i="2" s="1"/>
  <c r="X1832" i="2"/>
  <c r="Y1832" i="2" s="1"/>
  <c r="L1835" i="2"/>
  <c r="N1835" i="2" s="1"/>
  <c r="J1836" i="2"/>
  <c r="K1836" i="2"/>
  <c r="AZ1827" i="2"/>
  <c r="AM1827" i="2"/>
  <c r="AN1827" i="2"/>
  <c r="W1831" i="2"/>
  <c r="X1831" i="2"/>
  <c r="A1838" i="2"/>
  <c r="B1837" i="2"/>
  <c r="C1837" i="2" s="1"/>
  <c r="D1837" i="2" s="1"/>
  <c r="E1837" i="2" s="1"/>
  <c r="F1837" i="2" s="1"/>
  <c r="G1837" i="2" s="1"/>
  <c r="H1837" i="2" s="1"/>
  <c r="I1837" i="2" s="1"/>
  <c r="AZ1828" i="2"/>
  <c r="AM1828" i="2"/>
  <c r="AN1828" i="2"/>
  <c r="Z1830" i="2"/>
  <c r="AA1830" i="2"/>
  <c r="AJ1829" i="2"/>
  <c r="BA1829" i="2"/>
  <c r="AK1829" i="2"/>
  <c r="AY1825" i="2"/>
  <c r="AU1825" i="2"/>
  <c r="AW1825" i="2" s="1"/>
  <c r="O1834" i="2"/>
  <c r="P1834" i="2" s="1"/>
  <c r="Q1834" i="2" s="1"/>
  <c r="R1834" i="2" s="1"/>
  <c r="S1834" i="2" s="1"/>
  <c r="U1834" i="2" s="1"/>
  <c r="V1834" i="2" s="1"/>
  <c r="T1834" i="2"/>
  <c r="X1833" i="2"/>
  <c r="W1833" i="2"/>
  <c r="Y1833" i="2" s="1"/>
  <c r="AY1826" i="2"/>
  <c r="AU1826" i="2"/>
  <c r="AW1826" i="2" s="1"/>
  <c r="K1907" i="1"/>
  <c r="I1907" i="1"/>
  <c r="H1907" i="1"/>
  <c r="G1908" i="1"/>
  <c r="J1907" i="1"/>
  <c r="M1835" i="2" l="1"/>
  <c r="Z1832" i="2"/>
  <c r="AA1832" i="2"/>
  <c r="Y1831" i="2"/>
  <c r="Z1831" i="2" s="1"/>
  <c r="AL1829" i="2"/>
  <c r="J1837" i="2"/>
  <c r="K1837" i="2"/>
  <c r="Z1833" i="2"/>
  <c r="AA1833" i="2"/>
  <c r="AM1829" i="2"/>
  <c r="AZ1829" i="2"/>
  <c r="AN1829" i="2"/>
  <c r="T1835" i="2"/>
  <c r="O1835" i="2"/>
  <c r="P1835" i="2" s="1"/>
  <c r="Q1835" i="2" s="1"/>
  <c r="R1835" i="2" s="1"/>
  <c r="S1835" i="2" s="1"/>
  <c r="U1835" i="2" s="1"/>
  <c r="V1835" i="2" s="1"/>
  <c r="L1836" i="2"/>
  <c r="X1834" i="2"/>
  <c r="W1834" i="2"/>
  <c r="AO1828" i="2"/>
  <c r="AP1828" i="2" s="1"/>
  <c r="AQ1828" i="2" s="1"/>
  <c r="AR1828" i="2" s="1"/>
  <c r="AS1828" i="2" s="1"/>
  <c r="AT1828" i="2"/>
  <c r="AX1828" i="2" s="1"/>
  <c r="AG1830" i="2"/>
  <c r="AB1830" i="2"/>
  <c r="AC1830" i="2" s="1"/>
  <c r="AD1830" i="2" s="1"/>
  <c r="AE1830" i="2" s="1"/>
  <c r="AF1830" i="2" s="1"/>
  <c r="AH1830" i="2" s="1"/>
  <c r="AI1830" i="2" s="1"/>
  <c r="A1839" i="2"/>
  <c r="B1838" i="2"/>
  <c r="C1838" i="2" s="1"/>
  <c r="D1838" i="2" s="1"/>
  <c r="E1838" i="2" s="1"/>
  <c r="F1838" i="2" s="1"/>
  <c r="G1838" i="2" s="1"/>
  <c r="H1838" i="2" s="1"/>
  <c r="I1838" i="2" s="1"/>
  <c r="AT1827" i="2"/>
  <c r="AX1827" i="2" s="1"/>
  <c r="AO1827" i="2"/>
  <c r="AP1827" i="2" s="1"/>
  <c r="AQ1827" i="2" s="1"/>
  <c r="AR1827" i="2" s="1"/>
  <c r="AS1827" i="2" s="1"/>
  <c r="K1908" i="1"/>
  <c r="H1908" i="1"/>
  <c r="G1909" i="1"/>
  <c r="J1908" i="1"/>
  <c r="I1908" i="1"/>
  <c r="AG1832" i="2" l="1"/>
  <c r="AB1832" i="2"/>
  <c r="AC1832" i="2" s="1"/>
  <c r="AD1832" i="2" s="1"/>
  <c r="AE1832" i="2" s="1"/>
  <c r="AF1832" i="2" s="1"/>
  <c r="AH1832" i="2" s="1"/>
  <c r="AI1832" i="2" s="1"/>
  <c r="Y1834" i="2"/>
  <c r="AA1831" i="2"/>
  <c r="AG1831" i="2" s="1"/>
  <c r="L1837" i="2"/>
  <c r="N1837" i="2" s="1"/>
  <c r="J1838" i="2"/>
  <c r="K1838" i="2"/>
  <c r="AY1827" i="2"/>
  <c r="AU1827" i="2"/>
  <c r="AW1827" i="2" s="1"/>
  <c r="X1835" i="2"/>
  <c r="W1835" i="2"/>
  <c r="AO1829" i="2"/>
  <c r="AP1829" i="2" s="1"/>
  <c r="AQ1829" i="2" s="1"/>
  <c r="AR1829" i="2" s="1"/>
  <c r="AS1829" i="2" s="1"/>
  <c r="AT1829" i="2"/>
  <c r="AX1829" i="2" s="1"/>
  <c r="AY1828" i="2"/>
  <c r="AU1828" i="2"/>
  <c r="AW1828" i="2" s="1"/>
  <c r="B1839" i="2"/>
  <c r="C1839" i="2" s="1"/>
  <c r="D1839" i="2" s="1"/>
  <c r="E1839" i="2" s="1"/>
  <c r="F1839" i="2" s="1"/>
  <c r="G1839" i="2" s="1"/>
  <c r="H1839" i="2" s="1"/>
  <c r="I1839" i="2" s="1"/>
  <c r="A1840" i="2"/>
  <c r="M1836" i="2"/>
  <c r="N1836" i="2"/>
  <c r="AB1833" i="2"/>
  <c r="AC1833" i="2" s="1"/>
  <c r="AD1833" i="2" s="1"/>
  <c r="AE1833" i="2" s="1"/>
  <c r="AF1833" i="2" s="1"/>
  <c r="AG1833" i="2"/>
  <c r="AK1830" i="2"/>
  <c r="BA1830" i="2"/>
  <c r="AJ1830" i="2"/>
  <c r="AK1832" i="2"/>
  <c r="AJ1832" i="2"/>
  <c r="BA1832" i="2"/>
  <c r="Z1834" i="2"/>
  <c r="AA1834" i="2"/>
  <c r="K1909" i="1"/>
  <c r="G1910" i="1"/>
  <c r="J1909" i="1"/>
  <c r="I1909" i="1"/>
  <c r="H1909" i="1"/>
  <c r="M1837" i="2" l="1"/>
  <c r="AB1831" i="2"/>
  <c r="AC1831" i="2" s="1"/>
  <c r="AD1831" i="2" s="1"/>
  <c r="AE1831" i="2" s="1"/>
  <c r="AF1831" i="2" s="1"/>
  <c r="AL1832" i="2"/>
  <c r="AL1830" i="2"/>
  <c r="AH1833" i="2"/>
  <c r="AI1833" i="2" s="1"/>
  <c r="AH1831" i="2"/>
  <c r="AI1831" i="2" s="1"/>
  <c r="AK1831" i="2" s="1"/>
  <c r="L1838" i="2"/>
  <c r="K1839" i="2"/>
  <c r="J1839" i="2"/>
  <c r="M1838" i="2"/>
  <c r="N1838" i="2"/>
  <c r="AB1834" i="2"/>
  <c r="AC1834" i="2" s="1"/>
  <c r="AD1834" i="2" s="1"/>
  <c r="AE1834" i="2" s="1"/>
  <c r="AF1834" i="2" s="1"/>
  <c r="AG1834" i="2"/>
  <c r="AZ1832" i="2"/>
  <c r="AM1832" i="2"/>
  <c r="AN1832" i="2"/>
  <c r="T1836" i="2"/>
  <c r="O1836" i="2"/>
  <c r="P1836" i="2" s="1"/>
  <c r="Q1836" i="2" s="1"/>
  <c r="R1836" i="2" s="1"/>
  <c r="S1836" i="2" s="1"/>
  <c r="B1840" i="2"/>
  <c r="C1840" i="2" s="1"/>
  <c r="D1840" i="2" s="1"/>
  <c r="E1840" i="2" s="1"/>
  <c r="F1840" i="2" s="1"/>
  <c r="G1840" i="2" s="1"/>
  <c r="H1840" i="2" s="1"/>
  <c r="I1840" i="2" s="1"/>
  <c r="A1841" i="2"/>
  <c r="T1837" i="2"/>
  <c r="O1837" i="2"/>
  <c r="P1837" i="2" s="1"/>
  <c r="Q1837" i="2" s="1"/>
  <c r="R1837" i="2" s="1"/>
  <c r="S1837" i="2" s="1"/>
  <c r="Y1835" i="2"/>
  <c r="AJ1833" i="2"/>
  <c r="BA1833" i="2"/>
  <c r="AK1833" i="2"/>
  <c r="AY1829" i="2"/>
  <c r="AU1829" i="2"/>
  <c r="AW1829" i="2" s="1"/>
  <c r="AM1830" i="2"/>
  <c r="AZ1830" i="2"/>
  <c r="AN1830" i="2"/>
  <c r="I1910" i="1"/>
  <c r="H1910" i="1"/>
  <c r="K1910" i="1"/>
  <c r="G1911" i="1"/>
  <c r="J1910" i="1"/>
  <c r="BA1831" i="2" l="1"/>
  <c r="AJ1831" i="2"/>
  <c r="L1839" i="2"/>
  <c r="M1839" i="2" s="1"/>
  <c r="U1836" i="2"/>
  <c r="V1836" i="2" s="1"/>
  <c r="AL1831" i="2"/>
  <c r="U1837" i="2"/>
  <c r="V1837" i="2" s="1"/>
  <c r="W1837" i="2" s="1"/>
  <c r="A1842" i="2"/>
  <c r="B1841" i="2"/>
  <c r="C1841" i="2" s="1"/>
  <c r="D1841" i="2" s="1"/>
  <c r="E1841" i="2" s="1"/>
  <c r="F1841" i="2" s="1"/>
  <c r="G1841" i="2" s="1"/>
  <c r="H1841" i="2" s="1"/>
  <c r="I1841" i="2" s="1"/>
  <c r="AZ1831" i="2"/>
  <c r="AM1831" i="2"/>
  <c r="AN1831" i="2"/>
  <c r="Z1835" i="2"/>
  <c r="AA1835" i="2"/>
  <c r="W1836" i="2"/>
  <c r="X1836" i="2"/>
  <c r="T1838" i="2"/>
  <c r="O1838" i="2"/>
  <c r="P1838" i="2" s="1"/>
  <c r="Q1838" i="2" s="1"/>
  <c r="R1838" i="2" s="1"/>
  <c r="S1838" i="2" s="1"/>
  <c r="N1839" i="2"/>
  <c r="J1840" i="2"/>
  <c r="K1840" i="2"/>
  <c r="AT1832" i="2"/>
  <c r="AX1832" i="2" s="1"/>
  <c r="AO1832" i="2"/>
  <c r="AP1832" i="2" s="1"/>
  <c r="AQ1832" i="2" s="1"/>
  <c r="AR1832" i="2" s="1"/>
  <c r="AS1832" i="2" s="1"/>
  <c r="AT1830" i="2"/>
  <c r="AX1830" i="2" s="1"/>
  <c r="AO1830" i="2"/>
  <c r="AP1830" i="2" s="1"/>
  <c r="AQ1830" i="2" s="1"/>
  <c r="AR1830" i="2" s="1"/>
  <c r="AS1830" i="2" s="1"/>
  <c r="AL1833" i="2"/>
  <c r="AH1834" i="2"/>
  <c r="AI1834" i="2" s="1"/>
  <c r="J1911" i="1"/>
  <c r="K1911" i="1"/>
  <c r="H1911" i="1"/>
  <c r="G1912" i="1"/>
  <c r="I1911" i="1"/>
  <c r="U1838" i="2" l="1"/>
  <c r="V1838" i="2" s="1"/>
  <c r="X1837" i="2"/>
  <c r="Y1837" i="2" s="1"/>
  <c r="Y1836" i="2"/>
  <c r="J1841" i="2"/>
  <c r="K1841" i="2"/>
  <c r="AZ1833" i="2"/>
  <c r="AM1833" i="2"/>
  <c r="AN1833" i="2"/>
  <c r="T1839" i="2"/>
  <c r="O1839" i="2"/>
  <c r="P1839" i="2" s="1"/>
  <c r="Q1839" i="2" s="1"/>
  <c r="R1839" i="2" s="1"/>
  <c r="S1839" i="2" s="1"/>
  <c r="U1839" i="2" s="1"/>
  <c r="V1839" i="2" s="1"/>
  <c r="Z1836" i="2"/>
  <c r="AA1836" i="2"/>
  <c r="AT1831" i="2"/>
  <c r="AX1831" i="2" s="1"/>
  <c r="AO1831" i="2"/>
  <c r="AP1831" i="2" s="1"/>
  <c r="AQ1831" i="2" s="1"/>
  <c r="AR1831" i="2" s="1"/>
  <c r="AS1831" i="2" s="1"/>
  <c r="AK1834" i="2"/>
  <c r="BA1834" i="2"/>
  <c r="AJ1834" i="2"/>
  <c r="AY1832" i="2"/>
  <c r="AU1832" i="2"/>
  <c r="AW1832" i="2" s="1"/>
  <c r="AY1830" i="2"/>
  <c r="AU1830" i="2"/>
  <c r="AW1830" i="2" s="1"/>
  <c r="AB1835" i="2"/>
  <c r="AC1835" i="2" s="1"/>
  <c r="AD1835" i="2" s="1"/>
  <c r="AE1835" i="2" s="1"/>
  <c r="AF1835" i="2" s="1"/>
  <c r="AG1835" i="2"/>
  <c r="A1843" i="2"/>
  <c r="B1842" i="2"/>
  <c r="C1842" i="2" s="1"/>
  <c r="D1842" i="2" s="1"/>
  <c r="E1842" i="2" s="1"/>
  <c r="F1842" i="2" s="1"/>
  <c r="G1842" i="2" s="1"/>
  <c r="H1842" i="2" s="1"/>
  <c r="I1842" i="2" s="1"/>
  <c r="L1840" i="2"/>
  <c r="W1838" i="2"/>
  <c r="X1838" i="2"/>
  <c r="H1912" i="1"/>
  <c r="J1912" i="1"/>
  <c r="K1912" i="1"/>
  <c r="G1913" i="1"/>
  <c r="I1912" i="1"/>
  <c r="AH1835" i="2" l="1"/>
  <c r="AI1835" i="2" s="1"/>
  <c r="L1841" i="2"/>
  <c r="AA1837" i="2"/>
  <c r="Z1837" i="2"/>
  <c r="Y1838" i="2"/>
  <c r="AA1838" i="2" s="1"/>
  <c r="AJ1835" i="2"/>
  <c r="AK1835" i="2"/>
  <c r="BA1835" i="2"/>
  <c r="M1841" i="2"/>
  <c r="N1841" i="2"/>
  <c r="J1842" i="2"/>
  <c r="K1842" i="2"/>
  <c r="AY1831" i="2"/>
  <c r="AU1831" i="2"/>
  <c r="AW1831" i="2" s="1"/>
  <c r="X1839" i="2"/>
  <c r="W1839" i="2"/>
  <c r="B1843" i="2"/>
  <c r="C1843" i="2" s="1"/>
  <c r="D1843" i="2" s="1"/>
  <c r="E1843" i="2" s="1"/>
  <c r="F1843" i="2" s="1"/>
  <c r="G1843" i="2" s="1"/>
  <c r="H1843" i="2" s="1"/>
  <c r="I1843" i="2" s="1"/>
  <c r="A1844" i="2"/>
  <c r="M1840" i="2"/>
  <c r="N1840" i="2"/>
  <c r="AG1836" i="2"/>
  <c r="AB1836" i="2"/>
  <c r="AC1836" i="2" s="1"/>
  <c r="AD1836" i="2" s="1"/>
  <c r="AE1836" i="2" s="1"/>
  <c r="AF1836" i="2" s="1"/>
  <c r="AH1836" i="2" s="1"/>
  <c r="AI1836" i="2" s="1"/>
  <c r="AO1833" i="2"/>
  <c r="AP1833" i="2" s="1"/>
  <c r="AQ1833" i="2" s="1"/>
  <c r="AR1833" i="2" s="1"/>
  <c r="AS1833" i="2" s="1"/>
  <c r="AT1833" i="2"/>
  <c r="AX1833" i="2" s="1"/>
  <c r="AL1834" i="2"/>
  <c r="G1914" i="1"/>
  <c r="K1913" i="1"/>
  <c r="H1913" i="1"/>
  <c r="I1913" i="1"/>
  <c r="J1913" i="1"/>
  <c r="Y1839" i="2" l="1"/>
  <c r="AB1837" i="2"/>
  <c r="AC1837" i="2" s="1"/>
  <c r="AD1837" i="2" s="1"/>
  <c r="AE1837" i="2" s="1"/>
  <c r="AF1837" i="2" s="1"/>
  <c r="AG1837" i="2"/>
  <c r="AL1835" i="2"/>
  <c r="AZ1835" i="2" s="1"/>
  <c r="Z1838" i="2"/>
  <c r="J1843" i="2"/>
  <c r="K1843" i="2"/>
  <c r="AK1836" i="2"/>
  <c r="AJ1836" i="2"/>
  <c r="BA1836" i="2"/>
  <c r="Z1839" i="2"/>
  <c r="AA1839" i="2"/>
  <c r="AB1838" i="2"/>
  <c r="AC1838" i="2" s="1"/>
  <c r="AD1838" i="2" s="1"/>
  <c r="AE1838" i="2" s="1"/>
  <c r="AF1838" i="2" s="1"/>
  <c r="AH1838" i="2" s="1"/>
  <c r="AI1838" i="2" s="1"/>
  <c r="AG1838" i="2"/>
  <c r="O1841" i="2"/>
  <c r="P1841" i="2" s="1"/>
  <c r="Q1841" i="2" s="1"/>
  <c r="R1841" i="2" s="1"/>
  <c r="S1841" i="2" s="1"/>
  <c r="T1841" i="2"/>
  <c r="AY1833" i="2"/>
  <c r="AU1833" i="2"/>
  <c r="AW1833" i="2" s="1"/>
  <c r="AZ1834" i="2"/>
  <c r="AM1834" i="2"/>
  <c r="AN1834" i="2"/>
  <c r="T1840" i="2"/>
  <c r="O1840" i="2"/>
  <c r="P1840" i="2" s="1"/>
  <c r="Q1840" i="2" s="1"/>
  <c r="R1840" i="2" s="1"/>
  <c r="S1840" i="2" s="1"/>
  <c r="U1840" i="2" s="1"/>
  <c r="V1840" i="2" s="1"/>
  <c r="A1845" i="2"/>
  <c r="B1844" i="2"/>
  <c r="C1844" i="2" s="1"/>
  <c r="D1844" i="2" s="1"/>
  <c r="E1844" i="2" s="1"/>
  <c r="F1844" i="2" s="1"/>
  <c r="G1844" i="2" s="1"/>
  <c r="H1844" i="2" s="1"/>
  <c r="I1844" i="2" s="1"/>
  <c r="L1842" i="2"/>
  <c r="H1914" i="1"/>
  <c r="G1915" i="1"/>
  <c r="J1914" i="1"/>
  <c r="K1914" i="1"/>
  <c r="I1914" i="1"/>
  <c r="AH1837" i="2" l="1"/>
  <c r="AI1837" i="2" s="1"/>
  <c r="BA1837" i="2" s="1"/>
  <c r="AN1835" i="2"/>
  <c r="AM1835" i="2"/>
  <c r="AT1835" i="2" s="1"/>
  <c r="AX1835" i="2" s="1"/>
  <c r="AJ1837" i="2"/>
  <c r="U1841" i="2"/>
  <c r="V1841" i="2" s="1"/>
  <c r="X1841" i="2" s="1"/>
  <c r="J1844" i="2"/>
  <c r="K1844" i="2"/>
  <c r="L1843" i="2"/>
  <c r="X1840" i="2"/>
  <c r="W1840" i="2"/>
  <c r="AO1834" i="2"/>
  <c r="AP1834" i="2" s="1"/>
  <c r="AQ1834" i="2" s="1"/>
  <c r="AR1834" i="2" s="1"/>
  <c r="AS1834" i="2" s="1"/>
  <c r="AT1834" i="2"/>
  <c r="AX1834" i="2" s="1"/>
  <c r="AB1839" i="2"/>
  <c r="AC1839" i="2" s="1"/>
  <c r="AD1839" i="2" s="1"/>
  <c r="AE1839" i="2" s="1"/>
  <c r="AF1839" i="2" s="1"/>
  <c r="AG1839" i="2"/>
  <c r="B1845" i="2"/>
  <c r="C1845" i="2" s="1"/>
  <c r="D1845" i="2" s="1"/>
  <c r="E1845" i="2" s="1"/>
  <c r="F1845" i="2" s="1"/>
  <c r="G1845" i="2" s="1"/>
  <c r="H1845" i="2" s="1"/>
  <c r="I1845" i="2" s="1"/>
  <c r="A1846" i="2"/>
  <c r="M1842" i="2"/>
  <c r="N1842" i="2"/>
  <c r="AK1838" i="2"/>
  <c r="AJ1838" i="2"/>
  <c r="BA1838" i="2"/>
  <c r="AL1836" i="2"/>
  <c r="K1915" i="1"/>
  <c r="J1915" i="1"/>
  <c r="I1915" i="1"/>
  <c r="G1916" i="1"/>
  <c r="H1915" i="1"/>
  <c r="AK1837" i="2" l="1"/>
  <c r="AH1839" i="2"/>
  <c r="AI1839" i="2" s="1"/>
  <c r="BA1839" i="2" s="1"/>
  <c r="AO1835" i="2"/>
  <c r="AP1835" i="2" s="1"/>
  <c r="AQ1835" i="2" s="1"/>
  <c r="AR1835" i="2" s="1"/>
  <c r="AS1835" i="2" s="1"/>
  <c r="AY1835" i="2" s="1"/>
  <c r="AL1837" i="2"/>
  <c r="AZ1837" i="2" s="1"/>
  <c r="W1841" i="2"/>
  <c r="Y1841" i="2" s="1"/>
  <c r="Y1840" i="2"/>
  <c r="Z1840" i="2" s="1"/>
  <c r="AU1835" i="2"/>
  <c r="AW1835" i="2" s="1"/>
  <c r="O1842" i="2"/>
  <c r="P1842" i="2" s="1"/>
  <c r="Q1842" i="2" s="1"/>
  <c r="R1842" i="2" s="1"/>
  <c r="S1842" i="2" s="1"/>
  <c r="U1842" i="2" s="1"/>
  <c r="V1842" i="2" s="1"/>
  <c r="T1842" i="2"/>
  <c r="A1847" i="2"/>
  <c r="B1846" i="2"/>
  <c r="C1846" i="2" s="1"/>
  <c r="D1846" i="2" s="1"/>
  <c r="E1846" i="2" s="1"/>
  <c r="F1846" i="2" s="1"/>
  <c r="G1846" i="2" s="1"/>
  <c r="H1846" i="2" s="1"/>
  <c r="I1846" i="2" s="1"/>
  <c r="M1843" i="2"/>
  <c r="N1843" i="2"/>
  <c r="AL1838" i="2"/>
  <c r="L1844" i="2"/>
  <c r="AK1839" i="2"/>
  <c r="AJ1839" i="2"/>
  <c r="K1845" i="2"/>
  <c r="J1845" i="2"/>
  <c r="AM1836" i="2"/>
  <c r="AZ1836" i="2"/>
  <c r="AN1836" i="2"/>
  <c r="AA1840" i="2"/>
  <c r="AY1834" i="2"/>
  <c r="AU1834" i="2"/>
  <c r="AW1834" i="2" s="1"/>
  <c r="J1916" i="1"/>
  <c r="K1916" i="1"/>
  <c r="I1916" i="1"/>
  <c r="H1916" i="1"/>
  <c r="G1917" i="1"/>
  <c r="AM1837" i="2" l="1"/>
  <c r="AN1837" i="2"/>
  <c r="L1845" i="2"/>
  <c r="AO1836" i="2"/>
  <c r="AP1836" i="2" s="1"/>
  <c r="AQ1836" i="2" s="1"/>
  <c r="AR1836" i="2" s="1"/>
  <c r="AS1836" i="2" s="1"/>
  <c r="AT1836" i="2"/>
  <c r="AX1836" i="2" s="1"/>
  <c r="M1844" i="2"/>
  <c r="N1844" i="2"/>
  <c r="B1847" i="2"/>
  <c r="C1847" i="2" s="1"/>
  <c r="D1847" i="2" s="1"/>
  <c r="E1847" i="2" s="1"/>
  <c r="F1847" i="2" s="1"/>
  <c r="G1847" i="2" s="1"/>
  <c r="H1847" i="2" s="1"/>
  <c r="I1847" i="2" s="1"/>
  <c r="A1848" i="2"/>
  <c r="AG1840" i="2"/>
  <c r="AB1840" i="2"/>
  <c r="AC1840" i="2" s="1"/>
  <c r="AD1840" i="2" s="1"/>
  <c r="AE1840" i="2" s="1"/>
  <c r="AF1840" i="2" s="1"/>
  <c r="AH1840" i="2" s="1"/>
  <c r="AI1840" i="2" s="1"/>
  <c r="M1845" i="2"/>
  <c r="N1845" i="2"/>
  <c r="T1843" i="2"/>
  <c r="O1843" i="2"/>
  <c r="P1843" i="2" s="1"/>
  <c r="Q1843" i="2" s="1"/>
  <c r="R1843" i="2" s="1"/>
  <c r="S1843" i="2" s="1"/>
  <c r="K1846" i="2"/>
  <c r="J1846" i="2"/>
  <c r="X1842" i="2"/>
  <c r="W1842" i="2"/>
  <c r="Z1841" i="2"/>
  <c r="AA1841" i="2"/>
  <c r="AZ1838" i="2"/>
  <c r="AM1838" i="2"/>
  <c r="AN1838" i="2"/>
  <c r="AL1839" i="2"/>
  <c r="H1917" i="1"/>
  <c r="K1917" i="1"/>
  <c r="G1918" i="1"/>
  <c r="I1917" i="1"/>
  <c r="J1917" i="1"/>
  <c r="U1843" i="2" l="1"/>
  <c r="V1843" i="2" s="1"/>
  <c r="AT1837" i="2"/>
  <c r="AX1837" i="2" s="1"/>
  <c r="AO1837" i="2"/>
  <c r="AP1837" i="2" s="1"/>
  <c r="AQ1837" i="2" s="1"/>
  <c r="AR1837" i="2" s="1"/>
  <c r="AS1837" i="2" s="1"/>
  <c r="Y1842" i="2"/>
  <c r="Z1842" i="2" s="1"/>
  <c r="J1847" i="2"/>
  <c r="K1847" i="2"/>
  <c r="O1845" i="2"/>
  <c r="P1845" i="2" s="1"/>
  <c r="Q1845" i="2" s="1"/>
  <c r="R1845" i="2" s="1"/>
  <c r="S1845" i="2" s="1"/>
  <c r="T1845" i="2"/>
  <c r="AY1836" i="2"/>
  <c r="AU1836" i="2"/>
  <c r="AW1836" i="2" s="1"/>
  <c r="AZ1839" i="2"/>
  <c r="AM1839" i="2"/>
  <c r="AN1839" i="2"/>
  <c r="AO1838" i="2"/>
  <c r="AP1838" i="2" s="1"/>
  <c r="AQ1838" i="2" s="1"/>
  <c r="AR1838" i="2" s="1"/>
  <c r="AS1838" i="2" s="1"/>
  <c r="AT1838" i="2"/>
  <c r="AX1838" i="2" s="1"/>
  <c r="B1848" i="2"/>
  <c r="C1848" i="2" s="1"/>
  <c r="D1848" i="2" s="1"/>
  <c r="E1848" i="2" s="1"/>
  <c r="F1848" i="2" s="1"/>
  <c r="G1848" i="2" s="1"/>
  <c r="H1848" i="2" s="1"/>
  <c r="I1848" i="2" s="1"/>
  <c r="A1849" i="2"/>
  <c r="L1846" i="2"/>
  <c r="AG1841" i="2"/>
  <c r="AB1841" i="2"/>
  <c r="AC1841" i="2" s="1"/>
  <c r="AD1841" i="2" s="1"/>
  <c r="AE1841" i="2" s="1"/>
  <c r="AF1841" i="2" s="1"/>
  <c r="AH1841" i="2" s="1"/>
  <c r="AI1841" i="2" s="1"/>
  <c r="T1844" i="2"/>
  <c r="O1844" i="2"/>
  <c r="P1844" i="2" s="1"/>
  <c r="Q1844" i="2" s="1"/>
  <c r="R1844" i="2" s="1"/>
  <c r="S1844" i="2" s="1"/>
  <c r="U1844" i="2" s="1"/>
  <c r="V1844" i="2" s="1"/>
  <c r="W1843" i="2"/>
  <c r="X1843" i="2"/>
  <c r="AJ1840" i="2"/>
  <c r="AK1840" i="2"/>
  <c r="BA1840" i="2"/>
  <c r="J1918" i="1"/>
  <c r="H1918" i="1"/>
  <c r="G1919" i="1"/>
  <c r="I1918" i="1"/>
  <c r="K1918" i="1"/>
  <c r="AA1842" i="2" l="1"/>
  <c r="U1845" i="2"/>
  <c r="V1845" i="2" s="1"/>
  <c r="AY1837" i="2"/>
  <c r="AU1837" i="2"/>
  <c r="AW1837" i="2" s="1"/>
  <c r="AL1840" i="2"/>
  <c r="L1847" i="2"/>
  <c r="M1847" i="2" s="1"/>
  <c r="AK1841" i="2"/>
  <c r="AJ1841" i="2"/>
  <c r="BA1841" i="2"/>
  <c r="M1846" i="2"/>
  <c r="N1846" i="2"/>
  <c r="B1849" i="2"/>
  <c r="C1849" i="2" s="1"/>
  <c r="D1849" i="2" s="1"/>
  <c r="E1849" i="2" s="1"/>
  <c r="F1849" i="2" s="1"/>
  <c r="G1849" i="2" s="1"/>
  <c r="H1849" i="2" s="1"/>
  <c r="I1849" i="2" s="1"/>
  <c r="A1850" i="2"/>
  <c r="AM1840" i="2"/>
  <c r="AZ1840" i="2"/>
  <c r="AN1840" i="2"/>
  <c r="AG1842" i="2"/>
  <c r="AB1842" i="2"/>
  <c r="AC1842" i="2" s="1"/>
  <c r="AD1842" i="2" s="1"/>
  <c r="AE1842" i="2" s="1"/>
  <c r="AF1842" i="2" s="1"/>
  <c r="J1848" i="2"/>
  <c r="K1848" i="2"/>
  <c r="AY1838" i="2"/>
  <c r="AU1838" i="2"/>
  <c r="AW1838" i="2" s="1"/>
  <c r="W1844" i="2"/>
  <c r="X1844" i="2"/>
  <c r="X1845" i="2"/>
  <c r="W1845" i="2"/>
  <c r="AO1839" i="2"/>
  <c r="AP1839" i="2" s="1"/>
  <c r="AQ1839" i="2" s="1"/>
  <c r="AR1839" i="2" s="1"/>
  <c r="AS1839" i="2" s="1"/>
  <c r="AT1839" i="2"/>
  <c r="AX1839" i="2" s="1"/>
  <c r="Y1843" i="2"/>
  <c r="K1919" i="1"/>
  <c r="J1919" i="1"/>
  <c r="I1919" i="1"/>
  <c r="H1919" i="1"/>
  <c r="G1920" i="1"/>
  <c r="AH1842" i="2" l="1"/>
  <c r="AI1842" i="2" s="1"/>
  <c r="N1847" i="2"/>
  <c r="O1847" i="2" s="1"/>
  <c r="P1847" i="2" s="1"/>
  <c r="Q1847" i="2" s="1"/>
  <c r="R1847" i="2" s="1"/>
  <c r="S1847" i="2" s="1"/>
  <c r="Y1844" i="2"/>
  <c r="Y1845" i="2"/>
  <c r="AA1845" i="2" s="1"/>
  <c r="L1848" i="2"/>
  <c r="N1848" i="2" s="1"/>
  <c r="J1849" i="2"/>
  <c r="K1849" i="2"/>
  <c r="BA1842" i="2"/>
  <c r="AJ1842" i="2"/>
  <c r="AK1842" i="2"/>
  <c r="AO1840" i="2"/>
  <c r="AP1840" i="2" s="1"/>
  <c r="AQ1840" i="2" s="1"/>
  <c r="AR1840" i="2" s="1"/>
  <c r="AS1840" i="2" s="1"/>
  <c r="AT1840" i="2"/>
  <c r="AX1840" i="2" s="1"/>
  <c r="AY1839" i="2"/>
  <c r="AU1839" i="2"/>
  <c r="AW1839" i="2" s="1"/>
  <c r="AL1841" i="2"/>
  <c r="Z1845" i="2"/>
  <c r="B1850" i="2"/>
  <c r="C1850" i="2" s="1"/>
  <c r="D1850" i="2" s="1"/>
  <c r="E1850" i="2" s="1"/>
  <c r="F1850" i="2" s="1"/>
  <c r="G1850" i="2" s="1"/>
  <c r="H1850" i="2" s="1"/>
  <c r="I1850" i="2" s="1"/>
  <c r="A1851" i="2"/>
  <c r="Z1844" i="2"/>
  <c r="AA1844" i="2"/>
  <c r="Z1843" i="2"/>
  <c r="AA1843" i="2"/>
  <c r="O1846" i="2"/>
  <c r="P1846" i="2" s="1"/>
  <c r="Q1846" i="2" s="1"/>
  <c r="R1846" i="2" s="1"/>
  <c r="S1846" i="2" s="1"/>
  <c r="T1846" i="2"/>
  <c r="J1920" i="1"/>
  <c r="K1920" i="1"/>
  <c r="I1920" i="1"/>
  <c r="H1920" i="1"/>
  <c r="G1921" i="1"/>
  <c r="T1847" i="2" l="1"/>
  <c r="U1847" i="2" s="1"/>
  <c r="V1847" i="2" s="1"/>
  <c r="U1846" i="2"/>
  <c r="V1846" i="2" s="1"/>
  <c r="W1846" i="2" s="1"/>
  <c r="M1848" i="2"/>
  <c r="J1850" i="2"/>
  <c r="K1850" i="2"/>
  <c r="T1848" i="2"/>
  <c r="O1848" i="2"/>
  <c r="P1848" i="2" s="1"/>
  <c r="Q1848" i="2" s="1"/>
  <c r="R1848" i="2" s="1"/>
  <c r="S1848" i="2" s="1"/>
  <c r="U1848" i="2" s="1"/>
  <c r="V1848" i="2" s="1"/>
  <c r="L1849" i="2"/>
  <c r="AB1844" i="2"/>
  <c r="AC1844" i="2" s="1"/>
  <c r="AD1844" i="2" s="1"/>
  <c r="AE1844" i="2" s="1"/>
  <c r="AF1844" i="2" s="1"/>
  <c r="AG1844" i="2"/>
  <c r="A1852" i="2"/>
  <c r="B1851" i="2"/>
  <c r="C1851" i="2" s="1"/>
  <c r="D1851" i="2" s="1"/>
  <c r="E1851" i="2" s="1"/>
  <c r="F1851" i="2" s="1"/>
  <c r="G1851" i="2" s="1"/>
  <c r="H1851" i="2" s="1"/>
  <c r="I1851" i="2" s="1"/>
  <c r="AZ1841" i="2"/>
  <c r="AM1841" i="2"/>
  <c r="AN1841" i="2"/>
  <c r="AY1840" i="2"/>
  <c r="AU1840" i="2"/>
  <c r="AW1840" i="2" s="1"/>
  <c r="AB1845" i="2"/>
  <c r="AC1845" i="2" s="1"/>
  <c r="AD1845" i="2" s="1"/>
  <c r="AE1845" i="2" s="1"/>
  <c r="AF1845" i="2" s="1"/>
  <c r="AG1845" i="2"/>
  <c r="AB1843" i="2"/>
  <c r="AC1843" i="2" s="1"/>
  <c r="AD1843" i="2" s="1"/>
  <c r="AE1843" i="2" s="1"/>
  <c r="AF1843" i="2" s="1"/>
  <c r="AH1843" i="2" s="1"/>
  <c r="AI1843" i="2" s="1"/>
  <c r="AG1843" i="2"/>
  <c r="AL1842" i="2"/>
  <c r="I1921" i="1"/>
  <c r="J1921" i="1"/>
  <c r="K1921" i="1"/>
  <c r="G1922" i="1"/>
  <c r="H1921" i="1"/>
  <c r="X1846" i="2" l="1"/>
  <c r="X1847" i="2"/>
  <c r="W1847" i="2"/>
  <c r="AH1844" i="2"/>
  <c r="AI1844" i="2" s="1"/>
  <c r="AJ1844" i="2" s="1"/>
  <c r="AH1845" i="2"/>
  <c r="AI1845" i="2" s="1"/>
  <c r="BA1845" i="2" s="1"/>
  <c r="Y1846" i="2"/>
  <c r="AA1846" i="2" s="1"/>
  <c r="L1850" i="2"/>
  <c r="J1851" i="2"/>
  <c r="K1851" i="2"/>
  <c r="BA1843" i="2"/>
  <c r="AK1843" i="2"/>
  <c r="AJ1843" i="2"/>
  <c r="M1849" i="2"/>
  <c r="N1849" i="2"/>
  <c r="M1850" i="2"/>
  <c r="N1850" i="2"/>
  <c r="AT1841" i="2"/>
  <c r="AX1841" i="2" s="1"/>
  <c r="AO1841" i="2"/>
  <c r="AP1841" i="2" s="1"/>
  <c r="AQ1841" i="2" s="1"/>
  <c r="AR1841" i="2" s="1"/>
  <c r="AS1841" i="2" s="1"/>
  <c r="AZ1842" i="2"/>
  <c r="AM1842" i="2"/>
  <c r="AN1842" i="2"/>
  <c r="Y1847" i="2"/>
  <c r="A1853" i="2"/>
  <c r="B1852" i="2"/>
  <c r="C1852" i="2" s="1"/>
  <c r="D1852" i="2" s="1"/>
  <c r="E1852" i="2" s="1"/>
  <c r="F1852" i="2" s="1"/>
  <c r="G1852" i="2" s="1"/>
  <c r="H1852" i="2" s="1"/>
  <c r="I1852" i="2" s="1"/>
  <c r="X1848" i="2"/>
  <c r="W1848" i="2"/>
  <c r="K1922" i="1"/>
  <c r="J1922" i="1"/>
  <c r="I1922" i="1"/>
  <c r="H1922" i="1"/>
  <c r="G1923" i="1"/>
  <c r="BA1844" i="2" l="1"/>
  <c r="AK1844" i="2"/>
  <c r="Z1846" i="2"/>
  <c r="AJ1845" i="2"/>
  <c r="AK1845" i="2"/>
  <c r="AL1844" i="2"/>
  <c r="AM1844" i="2" s="1"/>
  <c r="AL1843" i="2"/>
  <c r="AL1845" i="2"/>
  <c r="AZ1845" i="2" s="1"/>
  <c r="L1851" i="2"/>
  <c r="M1851" i="2" s="1"/>
  <c r="K1852" i="2"/>
  <c r="J1852" i="2"/>
  <c r="AY1841" i="2"/>
  <c r="AU1841" i="2"/>
  <c r="AW1841" i="2" s="1"/>
  <c r="AZ1843" i="2"/>
  <c r="AM1843" i="2"/>
  <c r="AN1843" i="2"/>
  <c r="AO1842" i="2"/>
  <c r="AP1842" i="2" s="1"/>
  <c r="AQ1842" i="2" s="1"/>
  <c r="AR1842" i="2" s="1"/>
  <c r="AS1842" i="2" s="1"/>
  <c r="AT1842" i="2"/>
  <c r="AX1842" i="2" s="1"/>
  <c r="AB1846" i="2"/>
  <c r="AC1846" i="2" s="1"/>
  <c r="AD1846" i="2" s="1"/>
  <c r="AE1846" i="2" s="1"/>
  <c r="AF1846" i="2" s="1"/>
  <c r="AG1846" i="2"/>
  <c r="T1849" i="2"/>
  <c r="O1849" i="2"/>
  <c r="P1849" i="2" s="1"/>
  <c r="Q1849" i="2" s="1"/>
  <c r="R1849" i="2" s="1"/>
  <c r="S1849" i="2" s="1"/>
  <c r="U1849" i="2" s="1"/>
  <c r="V1849" i="2" s="1"/>
  <c r="B1853" i="2"/>
  <c r="C1853" i="2" s="1"/>
  <c r="D1853" i="2" s="1"/>
  <c r="E1853" i="2" s="1"/>
  <c r="F1853" i="2" s="1"/>
  <c r="G1853" i="2" s="1"/>
  <c r="H1853" i="2" s="1"/>
  <c r="I1853" i="2" s="1"/>
  <c r="A1854" i="2"/>
  <c r="Z1847" i="2"/>
  <c r="AA1847" i="2"/>
  <c r="O1850" i="2"/>
  <c r="P1850" i="2" s="1"/>
  <c r="Q1850" i="2" s="1"/>
  <c r="R1850" i="2" s="1"/>
  <c r="S1850" i="2" s="1"/>
  <c r="T1850" i="2"/>
  <c r="Y1848" i="2"/>
  <c r="G1924" i="1"/>
  <c r="K1923" i="1"/>
  <c r="J1923" i="1"/>
  <c r="I1923" i="1"/>
  <c r="H1923" i="1"/>
  <c r="AN1845" i="2" l="1"/>
  <c r="AM1845" i="2"/>
  <c r="AZ1844" i="2"/>
  <c r="AN1844" i="2"/>
  <c r="N1851" i="2"/>
  <c r="AH1846" i="2"/>
  <c r="AI1846" i="2" s="1"/>
  <c r="AJ1846" i="2" s="1"/>
  <c r="L1852" i="2"/>
  <c r="N1852" i="2" s="1"/>
  <c r="J1853" i="2"/>
  <c r="K1853" i="2"/>
  <c r="AO1844" i="2"/>
  <c r="AP1844" i="2" s="1"/>
  <c r="AQ1844" i="2" s="1"/>
  <c r="AR1844" i="2" s="1"/>
  <c r="AS1844" i="2" s="1"/>
  <c r="AT1844" i="2"/>
  <c r="AX1844" i="2" s="1"/>
  <c r="U1850" i="2"/>
  <c r="V1850" i="2" s="1"/>
  <c r="W1849" i="2"/>
  <c r="X1849" i="2"/>
  <c r="AY1842" i="2"/>
  <c r="AU1842" i="2"/>
  <c r="AW1842" i="2" s="1"/>
  <c r="AO1843" i="2"/>
  <c r="AP1843" i="2" s="1"/>
  <c r="AQ1843" i="2" s="1"/>
  <c r="AR1843" i="2" s="1"/>
  <c r="AS1843" i="2" s="1"/>
  <c r="AT1843" i="2"/>
  <c r="AX1843" i="2" s="1"/>
  <c r="Z1848" i="2"/>
  <c r="AA1848" i="2"/>
  <c r="AG1847" i="2"/>
  <c r="AB1847" i="2"/>
  <c r="AC1847" i="2" s="1"/>
  <c r="AD1847" i="2" s="1"/>
  <c r="AE1847" i="2" s="1"/>
  <c r="AF1847" i="2" s="1"/>
  <c r="AH1847" i="2" s="1"/>
  <c r="AI1847" i="2" s="1"/>
  <c r="B1854" i="2"/>
  <c r="C1854" i="2" s="1"/>
  <c r="D1854" i="2" s="1"/>
  <c r="E1854" i="2" s="1"/>
  <c r="F1854" i="2" s="1"/>
  <c r="G1854" i="2" s="1"/>
  <c r="H1854" i="2" s="1"/>
  <c r="I1854" i="2" s="1"/>
  <c r="A1855" i="2"/>
  <c r="AT1845" i="2"/>
  <c r="AX1845" i="2" s="1"/>
  <c r="AO1845" i="2"/>
  <c r="AP1845" i="2" s="1"/>
  <c r="AQ1845" i="2" s="1"/>
  <c r="AR1845" i="2" s="1"/>
  <c r="AS1845" i="2" s="1"/>
  <c r="T1851" i="2"/>
  <c r="O1851" i="2"/>
  <c r="P1851" i="2" s="1"/>
  <c r="Q1851" i="2" s="1"/>
  <c r="R1851" i="2" s="1"/>
  <c r="S1851" i="2" s="1"/>
  <c r="U1851" i="2" s="1"/>
  <c r="V1851" i="2" s="1"/>
  <c r="H1924" i="1"/>
  <c r="G1925" i="1"/>
  <c r="I1924" i="1"/>
  <c r="K1924" i="1"/>
  <c r="J1924" i="1"/>
  <c r="M1852" i="2" l="1"/>
  <c r="AK1846" i="2"/>
  <c r="BA1846" i="2"/>
  <c r="L1853" i="2"/>
  <c r="K1854" i="2"/>
  <c r="J1854" i="2"/>
  <c r="X1851" i="2"/>
  <c r="W1851" i="2"/>
  <c r="AB1848" i="2"/>
  <c r="AC1848" i="2" s="1"/>
  <c r="AD1848" i="2" s="1"/>
  <c r="AE1848" i="2" s="1"/>
  <c r="AF1848" i="2" s="1"/>
  <c r="AG1848" i="2"/>
  <c r="X1850" i="2"/>
  <c r="W1850" i="2"/>
  <c r="M1853" i="2"/>
  <c r="N1853" i="2"/>
  <c r="AY1843" i="2"/>
  <c r="AU1843" i="2"/>
  <c r="AW1843" i="2" s="1"/>
  <c r="Y1849" i="2"/>
  <c r="AY1845" i="2"/>
  <c r="AU1845" i="2"/>
  <c r="AW1845" i="2" s="1"/>
  <c r="B1855" i="2"/>
  <c r="C1855" i="2" s="1"/>
  <c r="D1855" i="2" s="1"/>
  <c r="E1855" i="2" s="1"/>
  <c r="F1855" i="2" s="1"/>
  <c r="G1855" i="2" s="1"/>
  <c r="H1855" i="2" s="1"/>
  <c r="I1855" i="2" s="1"/>
  <c r="A1856" i="2"/>
  <c r="AY1844" i="2"/>
  <c r="AU1844" i="2"/>
  <c r="AW1844" i="2" s="1"/>
  <c r="AK1847" i="2"/>
  <c r="AJ1847" i="2"/>
  <c r="BA1847" i="2"/>
  <c r="O1852" i="2"/>
  <c r="P1852" i="2" s="1"/>
  <c r="Q1852" i="2" s="1"/>
  <c r="R1852" i="2" s="1"/>
  <c r="S1852" i="2" s="1"/>
  <c r="T1852" i="2"/>
  <c r="AL1846" i="2"/>
  <c r="H1925" i="1"/>
  <c r="I1925" i="1"/>
  <c r="J1925" i="1"/>
  <c r="K1925" i="1"/>
  <c r="G1926" i="1"/>
  <c r="L1854" i="2" l="1"/>
  <c r="AL1847" i="2"/>
  <c r="AH1848" i="2"/>
  <c r="AI1848" i="2" s="1"/>
  <c r="U1852" i="2"/>
  <c r="V1852" i="2" s="1"/>
  <c r="Y1850" i="2"/>
  <c r="Z1850" i="2" s="1"/>
  <c r="Y1851" i="2"/>
  <c r="AA1851" i="2" s="1"/>
  <c r="J1855" i="2"/>
  <c r="K1855" i="2"/>
  <c r="BA1848" i="2"/>
  <c r="AK1848" i="2"/>
  <c r="AJ1848" i="2"/>
  <c r="W1852" i="2"/>
  <c r="X1852" i="2"/>
  <c r="A1857" i="2"/>
  <c r="B1856" i="2"/>
  <c r="C1856" i="2" s="1"/>
  <c r="D1856" i="2" s="1"/>
  <c r="E1856" i="2" s="1"/>
  <c r="F1856" i="2" s="1"/>
  <c r="G1856" i="2" s="1"/>
  <c r="H1856" i="2" s="1"/>
  <c r="I1856" i="2" s="1"/>
  <c r="M1854" i="2"/>
  <c r="N1854" i="2"/>
  <c r="Z1849" i="2"/>
  <c r="AA1849" i="2"/>
  <c r="O1853" i="2"/>
  <c r="P1853" i="2" s="1"/>
  <c r="Q1853" i="2" s="1"/>
  <c r="R1853" i="2" s="1"/>
  <c r="S1853" i="2" s="1"/>
  <c r="T1853" i="2"/>
  <c r="AZ1846" i="2"/>
  <c r="AM1846" i="2"/>
  <c r="AN1846" i="2"/>
  <c r="AZ1847" i="2"/>
  <c r="AM1847" i="2"/>
  <c r="AN1847" i="2"/>
  <c r="J1926" i="1"/>
  <c r="G1927" i="1"/>
  <c r="I1926" i="1"/>
  <c r="K1926" i="1"/>
  <c r="H1926" i="1"/>
  <c r="Z1851" i="2" l="1"/>
  <c r="AA1850" i="2"/>
  <c r="L1855" i="2"/>
  <c r="U1853" i="2"/>
  <c r="V1853" i="2" s="1"/>
  <c r="AL1848" i="2"/>
  <c r="Y1852" i="2"/>
  <c r="AA1852" i="2" s="1"/>
  <c r="J1856" i="2"/>
  <c r="K1856" i="2"/>
  <c r="AZ1848" i="2"/>
  <c r="AM1848" i="2"/>
  <c r="AN1848" i="2"/>
  <c r="M1855" i="2"/>
  <c r="N1855" i="2"/>
  <c r="X1853" i="2"/>
  <c r="W1853" i="2"/>
  <c r="T1854" i="2"/>
  <c r="O1854" i="2"/>
  <c r="P1854" i="2" s="1"/>
  <c r="Q1854" i="2" s="1"/>
  <c r="R1854" i="2" s="1"/>
  <c r="S1854" i="2" s="1"/>
  <c r="AG1850" i="2"/>
  <c r="AB1850" i="2"/>
  <c r="AC1850" i="2" s="1"/>
  <c r="AD1850" i="2" s="1"/>
  <c r="AE1850" i="2" s="1"/>
  <c r="AF1850" i="2" s="1"/>
  <c r="AH1850" i="2" s="1"/>
  <c r="AI1850" i="2" s="1"/>
  <c r="AO1846" i="2"/>
  <c r="AP1846" i="2" s="1"/>
  <c r="AQ1846" i="2" s="1"/>
  <c r="AR1846" i="2" s="1"/>
  <c r="AS1846" i="2" s="1"/>
  <c r="AT1846" i="2"/>
  <c r="AX1846" i="2" s="1"/>
  <c r="AB1851" i="2"/>
  <c r="AC1851" i="2" s="1"/>
  <c r="AD1851" i="2" s="1"/>
  <c r="AE1851" i="2" s="1"/>
  <c r="AF1851" i="2" s="1"/>
  <c r="AG1851" i="2"/>
  <c r="AT1847" i="2"/>
  <c r="AX1847" i="2" s="1"/>
  <c r="AO1847" i="2"/>
  <c r="AP1847" i="2" s="1"/>
  <c r="AQ1847" i="2" s="1"/>
  <c r="AR1847" i="2" s="1"/>
  <c r="AS1847" i="2" s="1"/>
  <c r="AB1849" i="2"/>
  <c r="AC1849" i="2" s="1"/>
  <c r="AD1849" i="2" s="1"/>
  <c r="AE1849" i="2" s="1"/>
  <c r="AF1849" i="2" s="1"/>
  <c r="AH1849" i="2" s="1"/>
  <c r="AI1849" i="2" s="1"/>
  <c r="AG1849" i="2"/>
  <c r="A1858" i="2"/>
  <c r="B1857" i="2"/>
  <c r="C1857" i="2" s="1"/>
  <c r="D1857" i="2" s="1"/>
  <c r="E1857" i="2" s="1"/>
  <c r="F1857" i="2" s="1"/>
  <c r="G1857" i="2" s="1"/>
  <c r="H1857" i="2" s="1"/>
  <c r="I1857" i="2" s="1"/>
  <c r="J1927" i="1"/>
  <c r="H1927" i="1"/>
  <c r="G1928" i="1"/>
  <c r="K1927" i="1"/>
  <c r="I1927" i="1"/>
  <c r="U1854" i="2" l="1"/>
  <c r="V1854" i="2" s="1"/>
  <c r="Z1852" i="2"/>
  <c r="L1856" i="2"/>
  <c r="Y1853" i="2"/>
  <c r="K1857" i="2"/>
  <c r="J1857" i="2"/>
  <c r="AY1847" i="2"/>
  <c r="AU1847" i="2"/>
  <c r="AW1847" i="2" s="1"/>
  <c r="Z1853" i="2"/>
  <c r="AA1853" i="2"/>
  <c r="M1856" i="2"/>
  <c r="N1856" i="2"/>
  <c r="AK1849" i="2"/>
  <c r="AJ1849" i="2"/>
  <c r="BA1849" i="2"/>
  <c r="T1855" i="2"/>
  <c r="O1855" i="2"/>
  <c r="P1855" i="2" s="1"/>
  <c r="Q1855" i="2" s="1"/>
  <c r="R1855" i="2" s="1"/>
  <c r="S1855" i="2" s="1"/>
  <c r="AH1851" i="2"/>
  <c r="AI1851" i="2" s="1"/>
  <c r="BA1850" i="2"/>
  <c r="AK1850" i="2"/>
  <c r="AJ1850" i="2"/>
  <c r="W1854" i="2"/>
  <c r="X1854" i="2"/>
  <c r="B1858" i="2"/>
  <c r="C1858" i="2" s="1"/>
  <c r="D1858" i="2" s="1"/>
  <c r="E1858" i="2" s="1"/>
  <c r="F1858" i="2" s="1"/>
  <c r="G1858" i="2" s="1"/>
  <c r="H1858" i="2" s="1"/>
  <c r="I1858" i="2" s="1"/>
  <c r="A1859" i="2"/>
  <c r="AY1846" i="2"/>
  <c r="AU1846" i="2"/>
  <c r="AW1846" i="2" s="1"/>
  <c r="AG1852" i="2"/>
  <c r="AB1852" i="2"/>
  <c r="AC1852" i="2" s="1"/>
  <c r="AD1852" i="2" s="1"/>
  <c r="AE1852" i="2" s="1"/>
  <c r="AF1852" i="2" s="1"/>
  <c r="AH1852" i="2" s="1"/>
  <c r="AI1852" i="2" s="1"/>
  <c r="AO1848" i="2"/>
  <c r="AP1848" i="2" s="1"/>
  <c r="AQ1848" i="2" s="1"/>
  <c r="AR1848" i="2" s="1"/>
  <c r="AS1848" i="2" s="1"/>
  <c r="AT1848" i="2"/>
  <c r="AX1848" i="2" s="1"/>
  <c r="G1929" i="1"/>
  <c r="H1928" i="1"/>
  <c r="I1928" i="1"/>
  <c r="K1928" i="1"/>
  <c r="J1928" i="1"/>
  <c r="U1855" i="2" l="1"/>
  <c r="V1855" i="2" s="1"/>
  <c r="AL1850" i="2"/>
  <c r="Y1854" i="2"/>
  <c r="AL1849" i="2"/>
  <c r="AM1849" i="2" s="1"/>
  <c r="J1858" i="2"/>
  <c r="K1858" i="2"/>
  <c r="W1855" i="2"/>
  <c r="X1855" i="2"/>
  <c r="AG1853" i="2"/>
  <c r="AB1853" i="2"/>
  <c r="AC1853" i="2" s="1"/>
  <c r="AD1853" i="2" s="1"/>
  <c r="AE1853" i="2" s="1"/>
  <c r="AF1853" i="2" s="1"/>
  <c r="AH1853" i="2" s="1"/>
  <c r="AI1853" i="2" s="1"/>
  <c r="AY1848" i="2"/>
  <c r="AU1848" i="2"/>
  <c r="AW1848" i="2" s="1"/>
  <c r="A1860" i="2"/>
  <c r="B1859" i="2"/>
  <c r="C1859" i="2" s="1"/>
  <c r="D1859" i="2" s="1"/>
  <c r="E1859" i="2" s="1"/>
  <c r="F1859" i="2" s="1"/>
  <c r="G1859" i="2" s="1"/>
  <c r="H1859" i="2" s="1"/>
  <c r="I1859" i="2" s="1"/>
  <c r="AJ1851" i="2"/>
  <c r="BA1851" i="2"/>
  <c r="AK1851" i="2"/>
  <c r="L1857" i="2"/>
  <c r="AZ1850" i="2"/>
  <c r="AM1850" i="2"/>
  <c r="AN1850" i="2"/>
  <c r="Z1854" i="2"/>
  <c r="AA1854" i="2"/>
  <c r="O1856" i="2"/>
  <c r="P1856" i="2" s="1"/>
  <c r="Q1856" i="2" s="1"/>
  <c r="R1856" i="2" s="1"/>
  <c r="S1856" i="2" s="1"/>
  <c r="U1856" i="2" s="1"/>
  <c r="V1856" i="2" s="1"/>
  <c r="T1856" i="2"/>
  <c r="BA1852" i="2"/>
  <c r="AK1852" i="2"/>
  <c r="AJ1852" i="2"/>
  <c r="J1929" i="1"/>
  <c r="I1929" i="1"/>
  <c r="H1929" i="1"/>
  <c r="K1929" i="1"/>
  <c r="G1930" i="1"/>
  <c r="AZ1849" i="2" l="1"/>
  <c r="AN1849" i="2"/>
  <c r="AT1849" i="2" s="1"/>
  <c r="AX1849" i="2" s="1"/>
  <c r="AL1852" i="2"/>
  <c r="AZ1852" i="2" s="1"/>
  <c r="AL1851" i="2"/>
  <c r="AZ1851" i="2" s="1"/>
  <c r="L1858" i="2"/>
  <c r="K1859" i="2"/>
  <c r="J1859" i="2"/>
  <c r="AT1850" i="2"/>
  <c r="AX1850" i="2" s="1"/>
  <c r="AO1850" i="2"/>
  <c r="AP1850" i="2" s="1"/>
  <c r="AQ1850" i="2" s="1"/>
  <c r="AR1850" i="2" s="1"/>
  <c r="AS1850" i="2" s="1"/>
  <c r="A1861" i="2"/>
  <c r="B1860" i="2"/>
  <c r="C1860" i="2" s="1"/>
  <c r="D1860" i="2" s="1"/>
  <c r="E1860" i="2" s="1"/>
  <c r="F1860" i="2" s="1"/>
  <c r="G1860" i="2" s="1"/>
  <c r="H1860" i="2" s="1"/>
  <c r="I1860" i="2" s="1"/>
  <c r="M1858" i="2"/>
  <c r="N1858" i="2"/>
  <c r="X1856" i="2"/>
  <c r="W1856" i="2"/>
  <c r="AO1849" i="2"/>
  <c r="AP1849" i="2" s="1"/>
  <c r="AQ1849" i="2" s="1"/>
  <c r="AR1849" i="2" s="1"/>
  <c r="AS1849" i="2" s="1"/>
  <c r="AJ1853" i="2"/>
  <c r="AK1853" i="2"/>
  <c r="BA1853" i="2"/>
  <c r="Y1855" i="2"/>
  <c r="AB1854" i="2"/>
  <c r="AC1854" i="2" s="1"/>
  <c r="AD1854" i="2" s="1"/>
  <c r="AE1854" i="2" s="1"/>
  <c r="AF1854" i="2" s="1"/>
  <c r="AH1854" i="2" s="1"/>
  <c r="AI1854" i="2" s="1"/>
  <c r="AG1854" i="2"/>
  <c r="M1857" i="2"/>
  <c r="N1857" i="2"/>
  <c r="H1930" i="1"/>
  <c r="G1931" i="1"/>
  <c r="J1930" i="1"/>
  <c r="I1930" i="1"/>
  <c r="K1930" i="1"/>
  <c r="Y1856" i="2" l="1"/>
  <c r="AN1852" i="2"/>
  <c r="AM1852" i="2"/>
  <c r="AM1851" i="2"/>
  <c r="AN1851" i="2"/>
  <c r="L1859" i="2"/>
  <c r="M1859" i="2" s="1"/>
  <c r="J1860" i="2"/>
  <c r="K1860" i="2"/>
  <c r="AJ1854" i="2"/>
  <c r="BA1854" i="2"/>
  <c r="AK1854" i="2"/>
  <c r="AO1851" i="2"/>
  <c r="AP1851" i="2" s="1"/>
  <c r="AQ1851" i="2" s="1"/>
  <c r="AR1851" i="2" s="1"/>
  <c r="AS1851" i="2" s="1"/>
  <c r="AT1851" i="2"/>
  <c r="AX1851" i="2" s="1"/>
  <c r="O1857" i="2"/>
  <c r="P1857" i="2" s="1"/>
  <c r="Q1857" i="2" s="1"/>
  <c r="R1857" i="2" s="1"/>
  <c r="S1857" i="2" s="1"/>
  <c r="T1857" i="2"/>
  <c r="AL1853" i="2"/>
  <c r="Z1855" i="2"/>
  <c r="AA1855" i="2"/>
  <c r="Z1856" i="2"/>
  <c r="AA1856" i="2"/>
  <c r="B1861" i="2"/>
  <c r="C1861" i="2" s="1"/>
  <c r="D1861" i="2" s="1"/>
  <c r="E1861" i="2" s="1"/>
  <c r="F1861" i="2" s="1"/>
  <c r="G1861" i="2" s="1"/>
  <c r="H1861" i="2" s="1"/>
  <c r="I1861" i="2" s="1"/>
  <c r="A1862" i="2"/>
  <c r="N1859" i="2"/>
  <c r="AY1849" i="2"/>
  <c r="AU1849" i="2"/>
  <c r="AW1849" i="2" s="1"/>
  <c r="O1858" i="2"/>
  <c r="P1858" i="2" s="1"/>
  <c r="Q1858" i="2" s="1"/>
  <c r="R1858" i="2" s="1"/>
  <c r="S1858" i="2" s="1"/>
  <c r="U1858" i="2" s="1"/>
  <c r="V1858" i="2" s="1"/>
  <c r="T1858" i="2"/>
  <c r="AO1852" i="2"/>
  <c r="AP1852" i="2" s="1"/>
  <c r="AQ1852" i="2" s="1"/>
  <c r="AR1852" i="2" s="1"/>
  <c r="AS1852" i="2" s="1"/>
  <c r="AT1852" i="2"/>
  <c r="AX1852" i="2" s="1"/>
  <c r="AY1850" i="2"/>
  <c r="AU1850" i="2"/>
  <c r="AW1850" i="2" s="1"/>
  <c r="K1931" i="1"/>
  <c r="I1931" i="1"/>
  <c r="J1931" i="1"/>
  <c r="H1931" i="1"/>
  <c r="G1932" i="1"/>
  <c r="L1860" i="2" l="1"/>
  <c r="J1861" i="2"/>
  <c r="K1861" i="2"/>
  <c r="AB1856" i="2"/>
  <c r="AC1856" i="2" s="1"/>
  <c r="AD1856" i="2" s="1"/>
  <c r="AE1856" i="2" s="1"/>
  <c r="AF1856" i="2" s="1"/>
  <c r="AH1856" i="2" s="1"/>
  <c r="AI1856" i="2" s="1"/>
  <c r="AG1856" i="2"/>
  <c r="M1860" i="2"/>
  <c r="N1860" i="2"/>
  <c r="AY1852" i="2"/>
  <c r="AU1852" i="2"/>
  <c r="AW1852" i="2" s="1"/>
  <c r="AZ1853" i="2"/>
  <c r="AM1853" i="2"/>
  <c r="AN1853" i="2"/>
  <c r="AY1851" i="2"/>
  <c r="AU1851" i="2"/>
  <c r="AW1851" i="2" s="1"/>
  <c r="AB1855" i="2"/>
  <c r="AC1855" i="2" s="1"/>
  <c r="AD1855" i="2" s="1"/>
  <c r="AE1855" i="2" s="1"/>
  <c r="AF1855" i="2" s="1"/>
  <c r="AG1855" i="2"/>
  <c r="AL1854" i="2"/>
  <c r="W1858" i="2"/>
  <c r="X1858" i="2"/>
  <c r="O1859" i="2"/>
  <c r="P1859" i="2" s="1"/>
  <c r="Q1859" i="2" s="1"/>
  <c r="R1859" i="2" s="1"/>
  <c r="S1859" i="2" s="1"/>
  <c r="T1859" i="2"/>
  <c r="B1862" i="2"/>
  <c r="C1862" i="2" s="1"/>
  <c r="D1862" i="2" s="1"/>
  <c r="E1862" i="2" s="1"/>
  <c r="F1862" i="2" s="1"/>
  <c r="G1862" i="2" s="1"/>
  <c r="H1862" i="2" s="1"/>
  <c r="I1862" i="2" s="1"/>
  <c r="A1863" i="2"/>
  <c r="U1857" i="2"/>
  <c r="V1857" i="2" s="1"/>
  <c r="I1932" i="1"/>
  <c r="J1932" i="1"/>
  <c r="K1932" i="1"/>
  <c r="H1932" i="1"/>
  <c r="G1933" i="1"/>
  <c r="U1859" i="2" l="1"/>
  <c r="V1859" i="2" s="1"/>
  <c r="AH1855" i="2"/>
  <c r="AI1855" i="2" s="1"/>
  <c r="L1861" i="2"/>
  <c r="K1862" i="2"/>
  <c r="J1862" i="2"/>
  <c r="O1860" i="2"/>
  <c r="P1860" i="2" s="1"/>
  <c r="Q1860" i="2" s="1"/>
  <c r="R1860" i="2" s="1"/>
  <c r="S1860" i="2" s="1"/>
  <c r="U1860" i="2" s="1"/>
  <c r="V1860" i="2" s="1"/>
  <c r="T1860" i="2"/>
  <c r="M1861" i="2"/>
  <c r="N1861" i="2"/>
  <c r="Y1858" i="2"/>
  <c r="AJ1855" i="2"/>
  <c r="BA1855" i="2"/>
  <c r="AK1855" i="2"/>
  <c r="AO1853" i="2"/>
  <c r="AP1853" i="2" s="1"/>
  <c r="AQ1853" i="2" s="1"/>
  <c r="AR1853" i="2" s="1"/>
  <c r="AS1853" i="2" s="1"/>
  <c r="AT1853" i="2"/>
  <c r="AX1853" i="2" s="1"/>
  <c r="W1857" i="2"/>
  <c r="X1857" i="2"/>
  <c r="B1863" i="2"/>
  <c r="C1863" i="2" s="1"/>
  <c r="D1863" i="2" s="1"/>
  <c r="E1863" i="2" s="1"/>
  <c r="F1863" i="2" s="1"/>
  <c r="G1863" i="2" s="1"/>
  <c r="H1863" i="2" s="1"/>
  <c r="I1863" i="2" s="1"/>
  <c r="A1864" i="2"/>
  <c r="BA1856" i="2"/>
  <c r="AK1856" i="2"/>
  <c r="AJ1856" i="2"/>
  <c r="X1859" i="2"/>
  <c r="W1859" i="2"/>
  <c r="AZ1854" i="2"/>
  <c r="AM1854" i="2"/>
  <c r="AN1854" i="2"/>
  <c r="K1933" i="1"/>
  <c r="I1933" i="1"/>
  <c r="J1933" i="1"/>
  <c r="G1934" i="1"/>
  <c r="H1933" i="1"/>
  <c r="L1862" i="2" l="1"/>
  <c r="AL1856" i="2"/>
  <c r="K1863" i="2"/>
  <c r="J1863" i="2"/>
  <c r="O1861" i="2"/>
  <c r="P1861" i="2" s="1"/>
  <c r="Q1861" i="2" s="1"/>
  <c r="R1861" i="2" s="1"/>
  <c r="S1861" i="2" s="1"/>
  <c r="T1861" i="2"/>
  <c r="Y1857" i="2"/>
  <c r="AT1854" i="2"/>
  <c r="AX1854" i="2" s="1"/>
  <c r="AO1854" i="2"/>
  <c r="AP1854" i="2" s="1"/>
  <c r="AQ1854" i="2" s="1"/>
  <c r="AR1854" i="2" s="1"/>
  <c r="AS1854" i="2" s="1"/>
  <c r="AM1856" i="2"/>
  <c r="AZ1856" i="2"/>
  <c r="AN1856" i="2"/>
  <c r="M1862" i="2"/>
  <c r="N1862" i="2"/>
  <c r="AY1853" i="2"/>
  <c r="AU1853" i="2"/>
  <c r="AW1853" i="2" s="1"/>
  <c r="Z1858" i="2"/>
  <c r="AA1858" i="2"/>
  <c r="W1860" i="2"/>
  <c r="X1860" i="2"/>
  <c r="B1864" i="2"/>
  <c r="C1864" i="2" s="1"/>
  <c r="D1864" i="2" s="1"/>
  <c r="E1864" i="2" s="1"/>
  <c r="F1864" i="2" s="1"/>
  <c r="G1864" i="2" s="1"/>
  <c r="H1864" i="2" s="1"/>
  <c r="I1864" i="2" s="1"/>
  <c r="A1865" i="2"/>
  <c r="Y1859" i="2"/>
  <c r="AL1855" i="2"/>
  <c r="I1934" i="1"/>
  <c r="K1934" i="1"/>
  <c r="G1935" i="1"/>
  <c r="H1934" i="1"/>
  <c r="J1934" i="1"/>
  <c r="U1861" i="2" l="1"/>
  <c r="V1861" i="2" s="1"/>
  <c r="Y1860" i="2"/>
  <c r="K1864" i="2"/>
  <c r="J1864" i="2"/>
  <c r="AZ1855" i="2"/>
  <c r="AM1855" i="2"/>
  <c r="AN1855" i="2"/>
  <c r="Z1860" i="2"/>
  <c r="AA1860" i="2"/>
  <c r="Z1857" i="2"/>
  <c r="AA1857" i="2"/>
  <c r="L1863" i="2"/>
  <c r="X1861" i="2"/>
  <c r="W1861" i="2"/>
  <c r="AB1858" i="2"/>
  <c r="AC1858" i="2" s="1"/>
  <c r="AD1858" i="2" s="1"/>
  <c r="AE1858" i="2" s="1"/>
  <c r="AF1858" i="2" s="1"/>
  <c r="AG1858" i="2"/>
  <c r="T1862" i="2"/>
  <c r="O1862" i="2"/>
  <c r="P1862" i="2" s="1"/>
  <c r="Q1862" i="2" s="1"/>
  <c r="R1862" i="2" s="1"/>
  <c r="S1862" i="2" s="1"/>
  <c r="AY1854" i="2"/>
  <c r="AU1854" i="2"/>
  <c r="AW1854" i="2" s="1"/>
  <c r="Z1859" i="2"/>
  <c r="AA1859" i="2"/>
  <c r="B1865" i="2"/>
  <c r="C1865" i="2" s="1"/>
  <c r="D1865" i="2" s="1"/>
  <c r="E1865" i="2" s="1"/>
  <c r="F1865" i="2" s="1"/>
  <c r="G1865" i="2" s="1"/>
  <c r="H1865" i="2" s="1"/>
  <c r="I1865" i="2" s="1"/>
  <c r="A1866" i="2"/>
  <c r="AO1856" i="2"/>
  <c r="AP1856" i="2" s="1"/>
  <c r="AQ1856" i="2" s="1"/>
  <c r="AR1856" i="2" s="1"/>
  <c r="AS1856" i="2" s="1"/>
  <c r="AT1856" i="2"/>
  <c r="AX1856" i="2" s="1"/>
  <c r="K1935" i="1"/>
  <c r="I1935" i="1"/>
  <c r="J1935" i="1"/>
  <c r="H1935" i="1"/>
  <c r="G1936" i="1"/>
  <c r="L1864" i="2" l="1"/>
  <c r="AH1858" i="2"/>
  <c r="AI1858" i="2" s="1"/>
  <c r="Y1861" i="2"/>
  <c r="U1862" i="2"/>
  <c r="V1862" i="2" s="1"/>
  <c r="W1862" i="2" s="1"/>
  <c r="K1865" i="2"/>
  <c r="J1865" i="2"/>
  <c r="L1865" i="2" s="1"/>
  <c r="AK1858" i="2"/>
  <c r="AJ1858" i="2"/>
  <c r="BA1858" i="2"/>
  <c r="B1866" i="2"/>
  <c r="C1866" i="2" s="1"/>
  <c r="D1866" i="2" s="1"/>
  <c r="E1866" i="2" s="1"/>
  <c r="F1866" i="2" s="1"/>
  <c r="G1866" i="2" s="1"/>
  <c r="H1866" i="2" s="1"/>
  <c r="I1866" i="2" s="1"/>
  <c r="A1867" i="2"/>
  <c r="M1863" i="2"/>
  <c r="N1863" i="2"/>
  <c r="AB1860" i="2"/>
  <c r="AC1860" i="2" s="1"/>
  <c r="AD1860" i="2" s="1"/>
  <c r="AE1860" i="2" s="1"/>
  <c r="AF1860" i="2" s="1"/>
  <c r="AG1860" i="2"/>
  <c r="M1864" i="2"/>
  <c r="N1864" i="2"/>
  <c r="AY1856" i="2"/>
  <c r="AU1856" i="2"/>
  <c r="AW1856" i="2" s="1"/>
  <c r="AB1859" i="2"/>
  <c r="AC1859" i="2" s="1"/>
  <c r="AD1859" i="2" s="1"/>
  <c r="AE1859" i="2" s="1"/>
  <c r="AF1859" i="2" s="1"/>
  <c r="AG1859" i="2"/>
  <c r="Z1861" i="2"/>
  <c r="AA1861" i="2"/>
  <c r="AG1857" i="2"/>
  <c r="AB1857" i="2"/>
  <c r="AC1857" i="2" s="1"/>
  <c r="AD1857" i="2" s="1"/>
  <c r="AE1857" i="2" s="1"/>
  <c r="AF1857" i="2" s="1"/>
  <c r="AH1857" i="2" s="1"/>
  <c r="AI1857" i="2" s="1"/>
  <c r="AT1855" i="2"/>
  <c r="AX1855" i="2" s="1"/>
  <c r="AO1855" i="2"/>
  <c r="AP1855" i="2" s="1"/>
  <c r="AQ1855" i="2" s="1"/>
  <c r="AR1855" i="2" s="1"/>
  <c r="AS1855" i="2" s="1"/>
  <c r="K1936" i="1"/>
  <c r="I1936" i="1"/>
  <c r="G1937" i="1"/>
  <c r="H1936" i="1"/>
  <c r="J1936" i="1"/>
  <c r="AH1859" i="2" l="1"/>
  <c r="AI1859" i="2" s="1"/>
  <c r="X1862" i="2"/>
  <c r="AL1858" i="2"/>
  <c r="J1866" i="2"/>
  <c r="K1866" i="2"/>
  <c r="Y1862" i="2"/>
  <c r="AH1860" i="2"/>
  <c r="AI1860" i="2" s="1"/>
  <c r="M1865" i="2"/>
  <c r="N1865" i="2"/>
  <c r="AG1861" i="2"/>
  <c r="AB1861" i="2"/>
  <c r="AC1861" i="2" s="1"/>
  <c r="AD1861" i="2" s="1"/>
  <c r="AE1861" i="2" s="1"/>
  <c r="AF1861" i="2" s="1"/>
  <c r="AH1861" i="2" s="1"/>
  <c r="AI1861" i="2" s="1"/>
  <c r="AK1859" i="2"/>
  <c r="BA1859" i="2"/>
  <c r="AJ1859" i="2"/>
  <c r="T1864" i="2"/>
  <c r="O1864" i="2"/>
  <c r="P1864" i="2" s="1"/>
  <c r="Q1864" i="2" s="1"/>
  <c r="R1864" i="2" s="1"/>
  <c r="S1864" i="2" s="1"/>
  <c r="O1863" i="2"/>
  <c r="P1863" i="2" s="1"/>
  <c r="Q1863" i="2" s="1"/>
  <c r="R1863" i="2" s="1"/>
  <c r="S1863" i="2" s="1"/>
  <c r="T1863" i="2"/>
  <c r="B1867" i="2"/>
  <c r="C1867" i="2" s="1"/>
  <c r="D1867" i="2" s="1"/>
  <c r="E1867" i="2" s="1"/>
  <c r="F1867" i="2" s="1"/>
  <c r="G1867" i="2" s="1"/>
  <c r="H1867" i="2" s="1"/>
  <c r="I1867" i="2" s="1"/>
  <c r="A1868" i="2"/>
  <c r="AJ1857" i="2"/>
  <c r="AK1857" i="2"/>
  <c r="BA1857" i="2"/>
  <c r="AY1855" i="2"/>
  <c r="AU1855" i="2"/>
  <c r="AW1855" i="2" s="1"/>
  <c r="AM1858" i="2"/>
  <c r="AZ1858" i="2"/>
  <c r="AN1858" i="2"/>
  <c r="G1938" i="1"/>
  <c r="J1937" i="1"/>
  <c r="K1937" i="1"/>
  <c r="H1937" i="1"/>
  <c r="I1937" i="1"/>
  <c r="U1863" i="2" l="1"/>
  <c r="V1863" i="2" s="1"/>
  <c r="L1866" i="2"/>
  <c r="U1864" i="2"/>
  <c r="V1864" i="2" s="1"/>
  <c r="X1864" i="2" s="1"/>
  <c r="AL1857" i="2"/>
  <c r="AM1857" i="2" s="1"/>
  <c r="J1867" i="2"/>
  <c r="K1867" i="2"/>
  <c r="W1864" i="2"/>
  <c r="O1865" i="2"/>
  <c r="P1865" i="2" s="1"/>
  <c r="Q1865" i="2" s="1"/>
  <c r="R1865" i="2" s="1"/>
  <c r="S1865" i="2" s="1"/>
  <c r="T1865" i="2"/>
  <c r="M1866" i="2"/>
  <c r="N1866" i="2"/>
  <c r="AO1858" i="2"/>
  <c r="AP1858" i="2" s="1"/>
  <c r="AQ1858" i="2" s="1"/>
  <c r="AR1858" i="2" s="1"/>
  <c r="AS1858" i="2" s="1"/>
  <c r="AT1858" i="2"/>
  <c r="AX1858" i="2" s="1"/>
  <c r="W1863" i="2"/>
  <c r="X1863" i="2"/>
  <c r="A1869" i="2"/>
  <c r="B1868" i="2"/>
  <c r="C1868" i="2" s="1"/>
  <c r="D1868" i="2" s="1"/>
  <c r="E1868" i="2" s="1"/>
  <c r="F1868" i="2" s="1"/>
  <c r="G1868" i="2" s="1"/>
  <c r="H1868" i="2" s="1"/>
  <c r="I1868" i="2" s="1"/>
  <c r="Z1862" i="2"/>
  <c r="AA1862" i="2"/>
  <c r="AL1859" i="2"/>
  <c r="AJ1861" i="2"/>
  <c r="AK1861" i="2"/>
  <c r="BA1861" i="2"/>
  <c r="AK1860" i="2"/>
  <c r="BA1860" i="2"/>
  <c r="AJ1860" i="2"/>
  <c r="G1939" i="1"/>
  <c r="I1938" i="1"/>
  <c r="H1938" i="1"/>
  <c r="K1938" i="1"/>
  <c r="J1938" i="1"/>
  <c r="AL1860" i="2" l="1"/>
  <c r="Y1864" i="2"/>
  <c r="U1865" i="2"/>
  <c r="V1865" i="2" s="1"/>
  <c r="L1867" i="2"/>
  <c r="Y1863" i="2"/>
  <c r="Z1863" i="2" s="1"/>
  <c r="AN1857" i="2"/>
  <c r="AT1857" i="2" s="1"/>
  <c r="AX1857" i="2" s="1"/>
  <c r="AZ1857" i="2"/>
  <c r="J1868" i="2"/>
  <c r="K1868" i="2"/>
  <c r="AM1860" i="2"/>
  <c r="AZ1860" i="2"/>
  <c r="AN1860" i="2"/>
  <c r="W1865" i="2"/>
  <c r="X1865" i="2"/>
  <c r="M1867" i="2"/>
  <c r="N1867" i="2"/>
  <c r="AY1858" i="2"/>
  <c r="AU1858" i="2"/>
  <c r="AW1858" i="2" s="1"/>
  <c r="AZ1859" i="2"/>
  <c r="AM1859" i="2"/>
  <c r="AN1859" i="2"/>
  <c r="T1866" i="2"/>
  <c r="O1866" i="2"/>
  <c r="P1866" i="2" s="1"/>
  <c r="Q1866" i="2" s="1"/>
  <c r="R1866" i="2" s="1"/>
  <c r="S1866" i="2" s="1"/>
  <c r="U1866" i="2" s="1"/>
  <c r="V1866" i="2" s="1"/>
  <c r="AB1862" i="2"/>
  <c r="AC1862" i="2" s="1"/>
  <c r="AD1862" i="2" s="1"/>
  <c r="AE1862" i="2" s="1"/>
  <c r="AF1862" i="2" s="1"/>
  <c r="AG1862" i="2"/>
  <c r="A1870" i="2"/>
  <c r="B1869" i="2"/>
  <c r="C1869" i="2" s="1"/>
  <c r="D1869" i="2" s="1"/>
  <c r="E1869" i="2" s="1"/>
  <c r="F1869" i="2" s="1"/>
  <c r="G1869" i="2" s="1"/>
  <c r="H1869" i="2" s="1"/>
  <c r="I1869" i="2" s="1"/>
  <c r="Z1864" i="2"/>
  <c r="AA1864" i="2"/>
  <c r="AL1861" i="2"/>
  <c r="H1939" i="1"/>
  <c r="I1939" i="1"/>
  <c r="K1939" i="1"/>
  <c r="G1940" i="1"/>
  <c r="J1939" i="1"/>
  <c r="AH1862" i="2" l="1"/>
  <c r="AI1862" i="2" s="1"/>
  <c r="AJ1862" i="2" s="1"/>
  <c r="AA1863" i="2"/>
  <c r="AO1857" i="2"/>
  <c r="AP1857" i="2" s="1"/>
  <c r="AQ1857" i="2" s="1"/>
  <c r="AR1857" i="2" s="1"/>
  <c r="AS1857" i="2" s="1"/>
  <c r="AY1857" i="2" s="1"/>
  <c r="Y1865" i="2"/>
  <c r="AA1865" i="2" s="1"/>
  <c r="L1868" i="2"/>
  <c r="N1868" i="2" s="1"/>
  <c r="K1869" i="2"/>
  <c r="J1869" i="2"/>
  <c r="AG1864" i="2"/>
  <c r="AB1864" i="2"/>
  <c r="AC1864" i="2" s="1"/>
  <c r="AD1864" i="2" s="1"/>
  <c r="AE1864" i="2" s="1"/>
  <c r="AF1864" i="2" s="1"/>
  <c r="AO1859" i="2"/>
  <c r="AP1859" i="2" s="1"/>
  <c r="AQ1859" i="2" s="1"/>
  <c r="AR1859" i="2" s="1"/>
  <c r="AS1859" i="2" s="1"/>
  <c r="AT1859" i="2"/>
  <c r="AX1859" i="2" s="1"/>
  <c r="W1866" i="2"/>
  <c r="X1866" i="2"/>
  <c r="Z1865" i="2"/>
  <c r="BA1862" i="2"/>
  <c r="AT1860" i="2"/>
  <c r="AX1860" i="2" s="1"/>
  <c r="AO1860" i="2"/>
  <c r="AP1860" i="2" s="1"/>
  <c r="AQ1860" i="2" s="1"/>
  <c r="AR1860" i="2" s="1"/>
  <c r="AS1860" i="2" s="1"/>
  <c r="AZ1861" i="2"/>
  <c r="AM1861" i="2"/>
  <c r="AN1861" i="2"/>
  <c r="AB1863" i="2"/>
  <c r="AC1863" i="2" s="1"/>
  <c r="AD1863" i="2" s="1"/>
  <c r="AE1863" i="2" s="1"/>
  <c r="AF1863" i="2" s="1"/>
  <c r="AG1863" i="2"/>
  <c r="A1871" i="2"/>
  <c r="B1870" i="2"/>
  <c r="C1870" i="2" s="1"/>
  <c r="D1870" i="2" s="1"/>
  <c r="E1870" i="2" s="1"/>
  <c r="F1870" i="2" s="1"/>
  <c r="G1870" i="2" s="1"/>
  <c r="H1870" i="2" s="1"/>
  <c r="I1870" i="2" s="1"/>
  <c r="O1867" i="2"/>
  <c r="P1867" i="2" s="1"/>
  <c r="Q1867" i="2" s="1"/>
  <c r="R1867" i="2" s="1"/>
  <c r="S1867" i="2" s="1"/>
  <c r="T1867" i="2"/>
  <c r="I1940" i="1"/>
  <c r="J1940" i="1"/>
  <c r="G1941" i="1"/>
  <c r="K1940" i="1"/>
  <c r="H1940" i="1"/>
  <c r="M1868" i="2" l="1"/>
  <c r="AU1857" i="2"/>
  <c r="AW1857" i="2" s="1"/>
  <c r="AK1862" i="2"/>
  <c r="AL1862" i="2" s="1"/>
  <c r="U1867" i="2"/>
  <c r="V1867" i="2" s="1"/>
  <c r="W1867" i="2" s="1"/>
  <c r="AH1864" i="2"/>
  <c r="AI1864" i="2" s="1"/>
  <c r="BA1864" i="2" s="1"/>
  <c r="Y1866" i="2"/>
  <c r="AH1863" i="2"/>
  <c r="AI1863" i="2" s="1"/>
  <c r="AK1863" i="2" s="1"/>
  <c r="AY1860" i="2"/>
  <c r="AU1860" i="2"/>
  <c r="AW1860" i="2" s="1"/>
  <c r="Z1866" i="2"/>
  <c r="AA1866" i="2"/>
  <c r="AY1859" i="2"/>
  <c r="AU1859" i="2"/>
  <c r="AW1859" i="2" s="1"/>
  <c r="J1870" i="2"/>
  <c r="K1870" i="2"/>
  <c r="AT1861" i="2"/>
  <c r="AX1861" i="2" s="1"/>
  <c r="AO1861" i="2"/>
  <c r="AP1861" i="2" s="1"/>
  <c r="AQ1861" i="2" s="1"/>
  <c r="AR1861" i="2" s="1"/>
  <c r="AS1861" i="2" s="1"/>
  <c r="L1869" i="2"/>
  <c r="AG1865" i="2"/>
  <c r="AB1865" i="2"/>
  <c r="AC1865" i="2" s="1"/>
  <c r="AD1865" i="2" s="1"/>
  <c r="AE1865" i="2" s="1"/>
  <c r="AF1865" i="2" s="1"/>
  <c r="T1868" i="2"/>
  <c r="O1868" i="2"/>
  <c r="P1868" i="2" s="1"/>
  <c r="Q1868" i="2" s="1"/>
  <c r="R1868" i="2" s="1"/>
  <c r="S1868" i="2" s="1"/>
  <c r="U1868" i="2" s="1"/>
  <c r="V1868" i="2" s="1"/>
  <c r="B1871" i="2"/>
  <c r="C1871" i="2" s="1"/>
  <c r="D1871" i="2" s="1"/>
  <c r="E1871" i="2" s="1"/>
  <c r="F1871" i="2" s="1"/>
  <c r="G1871" i="2" s="1"/>
  <c r="H1871" i="2" s="1"/>
  <c r="I1871" i="2" s="1"/>
  <c r="A1872" i="2"/>
  <c r="G1942" i="1"/>
  <c r="J1941" i="1"/>
  <c r="I1941" i="1"/>
  <c r="H1941" i="1"/>
  <c r="K1941" i="1"/>
  <c r="AK1864" i="2" l="1"/>
  <c r="AJ1864" i="2"/>
  <c r="X1867" i="2"/>
  <c r="AZ1862" i="2"/>
  <c r="AM1862" i="2"/>
  <c r="AN1862" i="2"/>
  <c r="AJ1863" i="2"/>
  <c r="BA1863" i="2"/>
  <c r="Y1867" i="2"/>
  <c r="AA1867" i="2" s="1"/>
  <c r="L1870" i="2"/>
  <c r="N1870" i="2" s="1"/>
  <c r="AL1864" i="2"/>
  <c r="AM1864" i="2" s="1"/>
  <c r="AY1861" i="2"/>
  <c r="AU1861" i="2"/>
  <c r="AW1861" i="2" s="1"/>
  <c r="W1868" i="2"/>
  <c r="X1868" i="2"/>
  <c r="AN1864" i="2"/>
  <c r="M1869" i="2"/>
  <c r="N1869" i="2"/>
  <c r="AG1866" i="2"/>
  <c r="AB1866" i="2"/>
  <c r="AC1866" i="2" s="1"/>
  <c r="AD1866" i="2" s="1"/>
  <c r="AE1866" i="2" s="1"/>
  <c r="AF1866" i="2" s="1"/>
  <c r="AH1866" i="2" s="1"/>
  <c r="AI1866" i="2" s="1"/>
  <c r="AH1865" i="2"/>
  <c r="AI1865" i="2" s="1"/>
  <c r="A1873" i="2"/>
  <c r="B1872" i="2"/>
  <c r="C1872" i="2" s="1"/>
  <c r="D1872" i="2" s="1"/>
  <c r="E1872" i="2" s="1"/>
  <c r="F1872" i="2" s="1"/>
  <c r="G1872" i="2" s="1"/>
  <c r="H1872" i="2" s="1"/>
  <c r="I1872" i="2" s="1"/>
  <c r="J1871" i="2"/>
  <c r="K1871" i="2"/>
  <c r="AT1862" i="2"/>
  <c r="AX1862" i="2" s="1"/>
  <c r="AO1862" i="2"/>
  <c r="AP1862" i="2" s="1"/>
  <c r="AQ1862" i="2" s="1"/>
  <c r="AR1862" i="2" s="1"/>
  <c r="AS1862" i="2" s="1"/>
  <c r="AL1863" i="2"/>
  <c r="K1942" i="1"/>
  <c r="G1943" i="1"/>
  <c r="J1942" i="1"/>
  <c r="H1942" i="1"/>
  <c r="I1942" i="1"/>
  <c r="Z1867" i="2" l="1"/>
  <c r="AZ1864" i="2"/>
  <c r="M1870" i="2"/>
  <c r="L1871" i="2"/>
  <c r="M1871" i="2" s="1"/>
  <c r="Y1868" i="2"/>
  <c r="Z1868" i="2" s="1"/>
  <c r="K1872" i="2"/>
  <c r="J1872" i="2"/>
  <c r="AZ1863" i="2"/>
  <c r="AM1863" i="2"/>
  <c r="AN1863" i="2"/>
  <c r="AY1862" i="2"/>
  <c r="AU1862" i="2"/>
  <c r="AW1862" i="2" s="1"/>
  <c r="A1874" i="2"/>
  <c r="B1873" i="2"/>
  <c r="C1873" i="2" s="1"/>
  <c r="D1873" i="2" s="1"/>
  <c r="E1873" i="2" s="1"/>
  <c r="F1873" i="2" s="1"/>
  <c r="G1873" i="2" s="1"/>
  <c r="H1873" i="2" s="1"/>
  <c r="I1873" i="2" s="1"/>
  <c r="O1869" i="2"/>
  <c r="P1869" i="2" s="1"/>
  <c r="Q1869" i="2" s="1"/>
  <c r="R1869" i="2" s="1"/>
  <c r="S1869" i="2" s="1"/>
  <c r="T1869" i="2"/>
  <c r="AO1864" i="2"/>
  <c r="AP1864" i="2" s="1"/>
  <c r="AQ1864" i="2" s="1"/>
  <c r="AR1864" i="2" s="1"/>
  <c r="AS1864" i="2" s="1"/>
  <c r="AT1864" i="2"/>
  <c r="AX1864" i="2" s="1"/>
  <c r="AJ1866" i="2"/>
  <c r="AK1866" i="2"/>
  <c r="BA1866" i="2"/>
  <c r="N1871" i="2"/>
  <c r="BA1865" i="2"/>
  <c r="AJ1865" i="2"/>
  <c r="AK1865" i="2"/>
  <c r="O1870" i="2"/>
  <c r="P1870" i="2" s="1"/>
  <c r="Q1870" i="2" s="1"/>
  <c r="R1870" i="2" s="1"/>
  <c r="S1870" i="2" s="1"/>
  <c r="U1870" i="2" s="1"/>
  <c r="V1870" i="2" s="1"/>
  <c r="T1870" i="2"/>
  <c r="AB1867" i="2"/>
  <c r="AC1867" i="2" s="1"/>
  <c r="AD1867" i="2" s="1"/>
  <c r="AE1867" i="2" s="1"/>
  <c r="AF1867" i="2" s="1"/>
  <c r="AH1867" i="2" s="1"/>
  <c r="AI1867" i="2" s="1"/>
  <c r="AG1867" i="2"/>
  <c r="H1943" i="1"/>
  <c r="I1943" i="1"/>
  <c r="K1943" i="1"/>
  <c r="J1943" i="1"/>
  <c r="G1944" i="1"/>
  <c r="U1869" i="2" l="1"/>
  <c r="V1869" i="2" s="1"/>
  <c r="AA1868" i="2"/>
  <c r="AL1866" i="2"/>
  <c r="AM1866" i="2" s="1"/>
  <c r="AL1865" i="2"/>
  <c r="AM1865" i="2" s="1"/>
  <c r="J1873" i="2"/>
  <c r="K1873" i="2"/>
  <c r="W1869" i="2"/>
  <c r="X1869" i="2"/>
  <c r="T1871" i="2"/>
  <c r="O1871" i="2"/>
  <c r="P1871" i="2" s="1"/>
  <c r="Q1871" i="2" s="1"/>
  <c r="R1871" i="2" s="1"/>
  <c r="S1871" i="2" s="1"/>
  <c r="U1871" i="2" s="1"/>
  <c r="V1871" i="2" s="1"/>
  <c r="L1872" i="2"/>
  <c r="BA1867" i="2"/>
  <c r="AJ1867" i="2"/>
  <c r="AK1867" i="2"/>
  <c r="W1870" i="2"/>
  <c r="X1870" i="2"/>
  <c r="AY1864" i="2"/>
  <c r="AU1864" i="2"/>
  <c r="AW1864" i="2" s="1"/>
  <c r="AB1868" i="2"/>
  <c r="AC1868" i="2" s="1"/>
  <c r="AD1868" i="2" s="1"/>
  <c r="AE1868" i="2" s="1"/>
  <c r="AF1868" i="2" s="1"/>
  <c r="AH1868" i="2" s="1"/>
  <c r="AI1868" i="2" s="1"/>
  <c r="AG1868" i="2"/>
  <c r="A1875" i="2"/>
  <c r="B1874" i="2"/>
  <c r="C1874" i="2" s="1"/>
  <c r="D1874" i="2" s="1"/>
  <c r="E1874" i="2" s="1"/>
  <c r="F1874" i="2" s="1"/>
  <c r="G1874" i="2" s="1"/>
  <c r="H1874" i="2" s="1"/>
  <c r="I1874" i="2" s="1"/>
  <c r="AT1863" i="2"/>
  <c r="AX1863" i="2" s="1"/>
  <c r="AO1863" i="2"/>
  <c r="AP1863" i="2" s="1"/>
  <c r="AQ1863" i="2" s="1"/>
  <c r="AR1863" i="2" s="1"/>
  <c r="AS1863" i="2" s="1"/>
  <c r="J1944" i="1"/>
  <c r="G1945" i="1"/>
  <c r="K1944" i="1"/>
  <c r="I1944" i="1"/>
  <c r="H1944" i="1"/>
  <c r="AZ1866" i="2" l="1"/>
  <c r="AN1866" i="2"/>
  <c r="AN1865" i="2"/>
  <c r="AZ1865" i="2"/>
  <c r="Y1869" i="2"/>
  <c r="Z1869" i="2" s="1"/>
  <c r="Y1870" i="2"/>
  <c r="L1873" i="2"/>
  <c r="M1873" i="2" s="1"/>
  <c r="X1871" i="2"/>
  <c r="W1871" i="2"/>
  <c r="N1873" i="2"/>
  <c r="AK1868" i="2"/>
  <c r="BA1868" i="2"/>
  <c r="AJ1868" i="2"/>
  <c r="Z1870" i="2"/>
  <c r="AA1870" i="2"/>
  <c r="M1872" i="2"/>
  <c r="N1872" i="2"/>
  <c r="J1874" i="2"/>
  <c r="K1874" i="2"/>
  <c r="B1875" i="2"/>
  <c r="C1875" i="2" s="1"/>
  <c r="D1875" i="2" s="1"/>
  <c r="E1875" i="2" s="1"/>
  <c r="F1875" i="2" s="1"/>
  <c r="G1875" i="2" s="1"/>
  <c r="H1875" i="2" s="1"/>
  <c r="I1875" i="2" s="1"/>
  <c r="A1876" i="2"/>
  <c r="AO1865" i="2"/>
  <c r="AP1865" i="2" s="1"/>
  <c r="AQ1865" i="2" s="1"/>
  <c r="AR1865" i="2" s="1"/>
  <c r="AS1865" i="2" s="1"/>
  <c r="AT1865" i="2"/>
  <c r="AX1865" i="2" s="1"/>
  <c r="AY1863" i="2"/>
  <c r="AU1863" i="2"/>
  <c r="AW1863" i="2" s="1"/>
  <c r="AO1866" i="2"/>
  <c r="AP1866" i="2" s="1"/>
  <c r="AQ1866" i="2" s="1"/>
  <c r="AR1866" i="2" s="1"/>
  <c r="AS1866" i="2" s="1"/>
  <c r="AT1866" i="2"/>
  <c r="AX1866" i="2" s="1"/>
  <c r="AL1867" i="2"/>
  <c r="J1945" i="1"/>
  <c r="K1945" i="1"/>
  <c r="G1946" i="1"/>
  <c r="I1945" i="1"/>
  <c r="H1945" i="1"/>
  <c r="AA1869" i="2" l="1"/>
  <c r="Y1871" i="2"/>
  <c r="AA1871" i="2" s="1"/>
  <c r="L1874" i="2"/>
  <c r="AY1866" i="2"/>
  <c r="AU1866" i="2"/>
  <c r="AW1866" i="2" s="1"/>
  <c r="AY1865" i="2"/>
  <c r="AU1865" i="2"/>
  <c r="AW1865" i="2" s="1"/>
  <c r="B1876" i="2"/>
  <c r="C1876" i="2" s="1"/>
  <c r="D1876" i="2" s="1"/>
  <c r="E1876" i="2" s="1"/>
  <c r="F1876" i="2" s="1"/>
  <c r="G1876" i="2" s="1"/>
  <c r="H1876" i="2" s="1"/>
  <c r="I1876" i="2" s="1"/>
  <c r="A1877" i="2"/>
  <c r="J1875" i="2"/>
  <c r="K1875" i="2"/>
  <c r="M1874" i="2"/>
  <c r="N1874" i="2"/>
  <c r="O1872" i="2"/>
  <c r="P1872" i="2" s="1"/>
  <c r="Q1872" i="2" s="1"/>
  <c r="R1872" i="2" s="1"/>
  <c r="S1872" i="2" s="1"/>
  <c r="T1872" i="2"/>
  <c r="Z1871" i="2"/>
  <c r="AM1867" i="2"/>
  <c r="AZ1867" i="2"/>
  <c r="AN1867" i="2"/>
  <c r="O1873" i="2"/>
  <c r="P1873" i="2" s="1"/>
  <c r="Q1873" i="2" s="1"/>
  <c r="R1873" i="2" s="1"/>
  <c r="S1873" i="2" s="1"/>
  <c r="U1873" i="2" s="1"/>
  <c r="V1873" i="2" s="1"/>
  <c r="T1873" i="2"/>
  <c r="AL1868" i="2"/>
  <c r="AB1869" i="2"/>
  <c r="AC1869" i="2" s="1"/>
  <c r="AD1869" i="2" s="1"/>
  <c r="AE1869" i="2" s="1"/>
  <c r="AF1869" i="2" s="1"/>
  <c r="AG1869" i="2"/>
  <c r="AB1870" i="2"/>
  <c r="AC1870" i="2" s="1"/>
  <c r="AD1870" i="2" s="1"/>
  <c r="AE1870" i="2" s="1"/>
  <c r="AF1870" i="2" s="1"/>
  <c r="AG1870" i="2"/>
  <c r="H1946" i="1"/>
  <c r="I1946" i="1"/>
  <c r="J1946" i="1"/>
  <c r="K1946" i="1"/>
  <c r="G1947" i="1"/>
  <c r="AH1870" i="2" l="1"/>
  <c r="AI1870" i="2" s="1"/>
  <c r="L1875" i="2"/>
  <c r="U1872" i="2"/>
  <c r="V1872" i="2" s="1"/>
  <c r="W1872" i="2" s="1"/>
  <c r="J1876" i="2"/>
  <c r="K1876" i="2"/>
  <c r="X1873" i="2"/>
  <c r="W1873" i="2"/>
  <c r="AK1870" i="2"/>
  <c r="AJ1870" i="2"/>
  <c r="BA1870" i="2"/>
  <c r="AO1867" i="2"/>
  <c r="AP1867" i="2" s="1"/>
  <c r="AQ1867" i="2" s="1"/>
  <c r="AR1867" i="2" s="1"/>
  <c r="AS1867" i="2" s="1"/>
  <c r="AT1867" i="2"/>
  <c r="AX1867" i="2" s="1"/>
  <c r="M1875" i="2"/>
  <c r="N1875" i="2"/>
  <c r="A1878" i="2"/>
  <c r="B1877" i="2"/>
  <c r="C1877" i="2" s="1"/>
  <c r="D1877" i="2" s="1"/>
  <c r="E1877" i="2" s="1"/>
  <c r="F1877" i="2" s="1"/>
  <c r="G1877" i="2" s="1"/>
  <c r="H1877" i="2" s="1"/>
  <c r="I1877" i="2" s="1"/>
  <c r="AZ1868" i="2"/>
  <c r="AM1868" i="2"/>
  <c r="AN1868" i="2"/>
  <c r="AB1871" i="2"/>
  <c r="AC1871" i="2" s="1"/>
  <c r="AD1871" i="2" s="1"/>
  <c r="AE1871" i="2" s="1"/>
  <c r="AF1871" i="2" s="1"/>
  <c r="AG1871" i="2"/>
  <c r="O1874" i="2"/>
  <c r="P1874" i="2" s="1"/>
  <c r="Q1874" i="2" s="1"/>
  <c r="R1874" i="2" s="1"/>
  <c r="S1874" i="2" s="1"/>
  <c r="U1874" i="2" s="1"/>
  <c r="V1874" i="2" s="1"/>
  <c r="T1874" i="2"/>
  <c r="AH1869" i="2"/>
  <c r="AI1869" i="2" s="1"/>
  <c r="K1947" i="1"/>
  <c r="G1948" i="1"/>
  <c r="J1947" i="1"/>
  <c r="H1947" i="1"/>
  <c r="I1947" i="1"/>
  <c r="X1872" i="2" l="1"/>
  <c r="Y1872" i="2" s="1"/>
  <c r="AL1870" i="2"/>
  <c r="AH1871" i="2"/>
  <c r="AI1871" i="2" s="1"/>
  <c r="AJ1871" i="2" s="1"/>
  <c r="J1877" i="2"/>
  <c r="K1877" i="2"/>
  <c r="W1874" i="2"/>
  <c r="X1874" i="2"/>
  <c r="AO1868" i="2"/>
  <c r="AP1868" i="2" s="1"/>
  <c r="AQ1868" i="2" s="1"/>
  <c r="AR1868" i="2" s="1"/>
  <c r="AS1868" i="2" s="1"/>
  <c r="AT1868" i="2"/>
  <c r="AX1868" i="2" s="1"/>
  <c r="L1876" i="2"/>
  <c r="O1875" i="2"/>
  <c r="P1875" i="2" s="1"/>
  <c r="Q1875" i="2" s="1"/>
  <c r="R1875" i="2" s="1"/>
  <c r="S1875" i="2" s="1"/>
  <c r="T1875" i="2"/>
  <c r="AZ1870" i="2"/>
  <c r="AM1870" i="2"/>
  <c r="AN1870" i="2"/>
  <c r="AK1871" i="2"/>
  <c r="AK1869" i="2"/>
  <c r="BA1869" i="2"/>
  <c r="AJ1869" i="2"/>
  <c r="B1878" i="2"/>
  <c r="C1878" i="2" s="1"/>
  <c r="D1878" i="2" s="1"/>
  <c r="E1878" i="2" s="1"/>
  <c r="F1878" i="2" s="1"/>
  <c r="G1878" i="2" s="1"/>
  <c r="H1878" i="2" s="1"/>
  <c r="I1878" i="2" s="1"/>
  <c r="A1879" i="2"/>
  <c r="AY1867" i="2"/>
  <c r="AU1867" i="2"/>
  <c r="AW1867" i="2" s="1"/>
  <c r="Y1873" i="2"/>
  <c r="J1948" i="1"/>
  <c r="G1949" i="1"/>
  <c r="I1948" i="1"/>
  <c r="H1948" i="1"/>
  <c r="K1948" i="1"/>
  <c r="BA1871" i="2" l="1"/>
  <c r="Y1874" i="2"/>
  <c r="Z1874" i="2" s="1"/>
  <c r="L1877" i="2"/>
  <c r="J1878" i="2"/>
  <c r="K1878" i="2"/>
  <c r="B1879" i="2"/>
  <c r="C1879" i="2" s="1"/>
  <c r="D1879" i="2" s="1"/>
  <c r="E1879" i="2" s="1"/>
  <c r="F1879" i="2" s="1"/>
  <c r="G1879" i="2" s="1"/>
  <c r="H1879" i="2" s="1"/>
  <c r="I1879" i="2" s="1"/>
  <c r="A1880" i="2"/>
  <c r="AY1868" i="2"/>
  <c r="AU1868" i="2"/>
  <c r="AW1868" i="2" s="1"/>
  <c r="M1877" i="2"/>
  <c r="N1877" i="2"/>
  <c r="Z1873" i="2"/>
  <c r="AA1873" i="2"/>
  <c r="AO1870" i="2"/>
  <c r="AP1870" i="2" s="1"/>
  <c r="AQ1870" i="2" s="1"/>
  <c r="AR1870" i="2" s="1"/>
  <c r="AS1870" i="2" s="1"/>
  <c r="AT1870" i="2"/>
  <c r="AX1870" i="2" s="1"/>
  <c r="M1876" i="2"/>
  <c r="N1876" i="2"/>
  <c r="AL1869" i="2"/>
  <c r="AL1871" i="2"/>
  <c r="Z1872" i="2"/>
  <c r="AA1872" i="2"/>
  <c r="U1875" i="2"/>
  <c r="V1875" i="2" s="1"/>
  <c r="H1949" i="1"/>
  <c r="G1950" i="1"/>
  <c r="J1949" i="1"/>
  <c r="I1949" i="1"/>
  <c r="K1949" i="1"/>
  <c r="AA1874" i="2" l="1"/>
  <c r="L1878" i="2"/>
  <c r="K1879" i="2"/>
  <c r="J1879" i="2"/>
  <c r="L1879" i="2" s="1"/>
  <c r="M1878" i="2"/>
  <c r="N1878" i="2"/>
  <c r="AY1870" i="2"/>
  <c r="AU1870" i="2"/>
  <c r="AW1870" i="2" s="1"/>
  <c r="T1877" i="2"/>
  <c r="O1877" i="2"/>
  <c r="P1877" i="2" s="1"/>
  <c r="Q1877" i="2" s="1"/>
  <c r="R1877" i="2" s="1"/>
  <c r="S1877" i="2" s="1"/>
  <c r="U1877" i="2" s="1"/>
  <c r="V1877" i="2" s="1"/>
  <c r="AG1874" i="2"/>
  <c r="AB1874" i="2"/>
  <c r="AC1874" i="2" s="1"/>
  <c r="AD1874" i="2" s="1"/>
  <c r="AE1874" i="2" s="1"/>
  <c r="AF1874" i="2" s="1"/>
  <c r="AM1871" i="2"/>
  <c r="AZ1871" i="2"/>
  <c r="AN1871" i="2"/>
  <c r="AB1872" i="2"/>
  <c r="AC1872" i="2" s="1"/>
  <c r="AD1872" i="2" s="1"/>
  <c r="AE1872" i="2" s="1"/>
  <c r="AF1872" i="2" s="1"/>
  <c r="AG1872" i="2"/>
  <c r="X1875" i="2"/>
  <c r="W1875" i="2"/>
  <c r="AM1869" i="2"/>
  <c r="AZ1869" i="2"/>
  <c r="AN1869" i="2"/>
  <c r="T1876" i="2"/>
  <c r="O1876" i="2"/>
  <c r="P1876" i="2" s="1"/>
  <c r="Q1876" i="2" s="1"/>
  <c r="R1876" i="2" s="1"/>
  <c r="S1876" i="2" s="1"/>
  <c r="U1876" i="2" s="1"/>
  <c r="V1876" i="2" s="1"/>
  <c r="AG1873" i="2"/>
  <c r="AB1873" i="2"/>
  <c r="AC1873" i="2" s="1"/>
  <c r="AD1873" i="2" s="1"/>
  <c r="AE1873" i="2" s="1"/>
  <c r="AF1873" i="2" s="1"/>
  <c r="B1880" i="2"/>
  <c r="C1880" i="2" s="1"/>
  <c r="D1880" i="2" s="1"/>
  <c r="E1880" i="2" s="1"/>
  <c r="F1880" i="2" s="1"/>
  <c r="G1880" i="2" s="1"/>
  <c r="H1880" i="2" s="1"/>
  <c r="I1880" i="2" s="1"/>
  <c r="A1881" i="2"/>
  <c r="J1950" i="1"/>
  <c r="H1950" i="1"/>
  <c r="G1951" i="1"/>
  <c r="I1950" i="1"/>
  <c r="K1950" i="1"/>
  <c r="AH1874" i="2" l="1"/>
  <c r="AI1874" i="2" s="1"/>
  <c r="AH1872" i="2"/>
  <c r="AI1872" i="2" s="1"/>
  <c r="J1880" i="2"/>
  <c r="K1880" i="2"/>
  <c r="AJ1872" i="2"/>
  <c r="BA1872" i="2"/>
  <c r="AK1872" i="2"/>
  <c r="Y1875" i="2"/>
  <c r="AJ1874" i="2"/>
  <c r="BA1874" i="2"/>
  <c r="AK1874" i="2"/>
  <c r="M1879" i="2"/>
  <c r="N1879" i="2"/>
  <c r="AO1871" i="2"/>
  <c r="AP1871" i="2" s="1"/>
  <c r="AQ1871" i="2" s="1"/>
  <c r="AR1871" i="2" s="1"/>
  <c r="AS1871" i="2" s="1"/>
  <c r="AT1871" i="2"/>
  <c r="AX1871" i="2" s="1"/>
  <c r="T1878" i="2"/>
  <c r="O1878" i="2"/>
  <c r="P1878" i="2" s="1"/>
  <c r="Q1878" i="2" s="1"/>
  <c r="R1878" i="2" s="1"/>
  <c r="S1878" i="2" s="1"/>
  <c r="W1876" i="2"/>
  <c r="X1876" i="2"/>
  <c r="AT1869" i="2"/>
  <c r="AX1869" i="2" s="1"/>
  <c r="AO1869" i="2"/>
  <c r="AP1869" i="2" s="1"/>
  <c r="AQ1869" i="2" s="1"/>
  <c r="AR1869" i="2" s="1"/>
  <c r="AS1869" i="2" s="1"/>
  <c r="A1882" i="2"/>
  <c r="B1881" i="2"/>
  <c r="C1881" i="2" s="1"/>
  <c r="D1881" i="2" s="1"/>
  <c r="E1881" i="2" s="1"/>
  <c r="F1881" i="2" s="1"/>
  <c r="G1881" i="2" s="1"/>
  <c r="H1881" i="2" s="1"/>
  <c r="I1881" i="2" s="1"/>
  <c r="X1877" i="2"/>
  <c r="W1877" i="2"/>
  <c r="AH1873" i="2"/>
  <c r="AI1873" i="2" s="1"/>
  <c r="I1951" i="1"/>
  <c r="G1952" i="1"/>
  <c r="K1951" i="1"/>
  <c r="J1951" i="1"/>
  <c r="H1951" i="1"/>
  <c r="U1878" i="2" l="1"/>
  <c r="V1878" i="2" s="1"/>
  <c r="L1880" i="2"/>
  <c r="J1881" i="2"/>
  <c r="K1881" i="2"/>
  <c r="M1880" i="2"/>
  <c r="N1880" i="2"/>
  <c r="AK1873" i="2"/>
  <c r="BA1873" i="2"/>
  <c r="AJ1873" i="2"/>
  <c r="O1879" i="2"/>
  <c r="P1879" i="2" s="1"/>
  <c r="Q1879" i="2" s="1"/>
  <c r="R1879" i="2" s="1"/>
  <c r="S1879" i="2" s="1"/>
  <c r="T1879" i="2"/>
  <c r="Z1875" i="2"/>
  <c r="AA1875" i="2"/>
  <c r="Y1877" i="2"/>
  <c r="X1878" i="2"/>
  <c r="W1878" i="2"/>
  <c r="AL1874" i="2"/>
  <c r="AL1872" i="2"/>
  <c r="AY1869" i="2"/>
  <c r="AU1869" i="2"/>
  <c r="AW1869" i="2" s="1"/>
  <c r="A1883" i="2"/>
  <c r="B1882" i="2"/>
  <c r="C1882" i="2" s="1"/>
  <c r="D1882" i="2" s="1"/>
  <c r="E1882" i="2" s="1"/>
  <c r="F1882" i="2" s="1"/>
  <c r="G1882" i="2" s="1"/>
  <c r="H1882" i="2" s="1"/>
  <c r="I1882" i="2" s="1"/>
  <c r="AY1871" i="2"/>
  <c r="AU1871" i="2"/>
  <c r="AW1871" i="2" s="1"/>
  <c r="Y1876" i="2"/>
  <c r="K1952" i="1"/>
  <c r="I1952" i="1"/>
  <c r="J1952" i="1"/>
  <c r="G1953" i="1"/>
  <c r="H1952" i="1"/>
  <c r="L1881" i="2" l="1"/>
  <c r="J1882" i="2"/>
  <c r="K1882" i="2"/>
  <c r="M1881" i="2"/>
  <c r="N1881" i="2"/>
  <c r="Z1876" i="2"/>
  <c r="AA1876" i="2"/>
  <c r="AG1875" i="2"/>
  <c r="AB1875" i="2"/>
  <c r="AC1875" i="2" s="1"/>
  <c r="AD1875" i="2" s="1"/>
  <c r="AE1875" i="2" s="1"/>
  <c r="AF1875" i="2" s="1"/>
  <c r="Y1878" i="2"/>
  <c r="A1884" i="2"/>
  <c r="B1883" i="2"/>
  <c r="C1883" i="2" s="1"/>
  <c r="D1883" i="2" s="1"/>
  <c r="E1883" i="2" s="1"/>
  <c r="F1883" i="2" s="1"/>
  <c r="G1883" i="2" s="1"/>
  <c r="H1883" i="2" s="1"/>
  <c r="I1883" i="2" s="1"/>
  <c r="AM1874" i="2"/>
  <c r="AZ1874" i="2"/>
  <c r="AN1874" i="2"/>
  <c r="O1880" i="2"/>
  <c r="P1880" i="2" s="1"/>
  <c r="Q1880" i="2" s="1"/>
  <c r="R1880" i="2" s="1"/>
  <c r="S1880" i="2" s="1"/>
  <c r="T1880" i="2"/>
  <c r="AL1873" i="2"/>
  <c r="AM1872" i="2"/>
  <c r="AZ1872" i="2"/>
  <c r="AN1872" i="2"/>
  <c r="Z1877" i="2"/>
  <c r="AA1877" i="2"/>
  <c r="U1879" i="2"/>
  <c r="V1879" i="2" s="1"/>
  <c r="H1953" i="1"/>
  <c r="I1953" i="1"/>
  <c r="G1954" i="1"/>
  <c r="K1953" i="1"/>
  <c r="J1953" i="1"/>
  <c r="AH1875" i="2" l="1"/>
  <c r="AI1875" i="2" s="1"/>
  <c r="U1880" i="2"/>
  <c r="V1880" i="2" s="1"/>
  <c r="L1882" i="2"/>
  <c r="AB1877" i="2"/>
  <c r="AC1877" i="2" s="1"/>
  <c r="AD1877" i="2" s="1"/>
  <c r="AE1877" i="2" s="1"/>
  <c r="AF1877" i="2" s="1"/>
  <c r="AG1877" i="2"/>
  <c r="AO1872" i="2"/>
  <c r="AP1872" i="2" s="1"/>
  <c r="AQ1872" i="2" s="1"/>
  <c r="AR1872" i="2" s="1"/>
  <c r="AS1872" i="2" s="1"/>
  <c r="AT1872" i="2"/>
  <c r="AX1872" i="2" s="1"/>
  <c r="Z1878" i="2"/>
  <c r="AA1878" i="2"/>
  <c r="AB1876" i="2"/>
  <c r="AC1876" i="2" s="1"/>
  <c r="AD1876" i="2" s="1"/>
  <c r="AE1876" i="2" s="1"/>
  <c r="AF1876" i="2" s="1"/>
  <c r="AH1876" i="2" s="1"/>
  <c r="AI1876" i="2" s="1"/>
  <c r="AG1876" i="2"/>
  <c r="M1882" i="2"/>
  <c r="N1882" i="2"/>
  <c r="X1880" i="2"/>
  <c r="W1880" i="2"/>
  <c r="B1884" i="2"/>
  <c r="C1884" i="2" s="1"/>
  <c r="D1884" i="2" s="1"/>
  <c r="E1884" i="2" s="1"/>
  <c r="F1884" i="2" s="1"/>
  <c r="G1884" i="2" s="1"/>
  <c r="H1884" i="2" s="1"/>
  <c r="I1884" i="2" s="1"/>
  <c r="A1885" i="2"/>
  <c r="AZ1873" i="2"/>
  <c r="AM1873" i="2"/>
  <c r="AN1873" i="2"/>
  <c r="X1879" i="2"/>
  <c r="W1879" i="2"/>
  <c r="AT1874" i="2"/>
  <c r="AX1874" i="2" s="1"/>
  <c r="AO1874" i="2"/>
  <c r="AP1874" i="2" s="1"/>
  <c r="AQ1874" i="2" s="1"/>
  <c r="AR1874" i="2" s="1"/>
  <c r="AS1874" i="2" s="1"/>
  <c r="T1881" i="2"/>
  <c r="O1881" i="2"/>
  <c r="P1881" i="2" s="1"/>
  <c r="Q1881" i="2" s="1"/>
  <c r="R1881" i="2" s="1"/>
  <c r="S1881" i="2" s="1"/>
  <c r="U1881" i="2" s="1"/>
  <c r="V1881" i="2" s="1"/>
  <c r="J1883" i="2"/>
  <c r="K1883" i="2"/>
  <c r="AK1875" i="2"/>
  <c r="BA1875" i="2"/>
  <c r="AJ1875" i="2"/>
  <c r="K1954" i="1"/>
  <c r="I1954" i="1"/>
  <c r="G1955" i="1"/>
  <c r="H1954" i="1"/>
  <c r="J1954" i="1"/>
  <c r="Y1879" i="2" l="1"/>
  <c r="AH1877" i="2"/>
  <c r="AI1877" i="2" s="1"/>
  <c r="J1884" i="2"/>
  <c r="K1884" i="2"/>
  <c r="AY1874" i="2"/>
  <c r="AU1874" i="2"/>
  <c r="AW1874" i="2" s="1"/>
  <c r="O1882" i="2"/>
  <c r="P1882" i="2" s="1"/>
  <c r="Q1882" i="2" s="1"/>
  <c r="R1882" i="2" s="1"/>
  <c r="S1882" i="2" s="1"/>
  <c r="T1882" i="2"/>
  <c r="AB1878" i="2"/>
  <c r="AC1878" i="2" s="1"/>
  <c r="AD1878" i="2" s="1"/>
  <c r="AE1878" i="2" s="1"/>
  <c r="AF1878" i="2" s="1"/>
  <c r="AH1878" i="2" s="1"/>
  <c r="AI1878" i="2" s="1"/>
  <c r="AG1878" i="2"/>
  <c r="AJ1877" i="2"/>
  <c r="BA1877" i="2"/>
  <c r="AK1877" i="2"/>
  <c r="Z1879" i="2"/>
  <c r="AA1879" i="2"/>
  <c r="A1886" i="2"/>
  <c r="B1885" i="2"/>
  <c r="C1885" i="2" s="1"/>
  <c r="D1885" i="2" s="1"/>
  <c r="E1885" i="2" s="1"/>
  <c r="F1885" i="2" s="1"/>
  <c r="G1885" i="2" s="1"/>
  <c r="H1885" i="2" s="1"/>
  <c r="I1885" i="2" s="1"/>
  <c r="X1881" i="2"/>
  <c r="W1881" i="2"/>
  <c r="BA1876" i="2"/>
  <c r="AJ1876" i="2"/>
  <c r="AK1876" i="2"/>
  <c r="AY1872" i="2"/>
  <c r="AU1872" i="2"/>
  <c r="AW1872" i="2" s="1"/>
  <c r="AT1873" i="2"/>
  <c r="AX1873" i="2" s="1"/>
  <c r="AO1873" i="2"/>
  <c r="AP1873" i="2" s="1"/>
  <c r="AQ1873" i="2" s="1"/>
  <c r="AR1873" i="2" s="1"/>
  <c r="AS1873" i="2" s="1"/>
  <c r="AL1875" i="2"/>
  <c r="L1883" i="2"/>
  <c r="Y1880" i="2"/>
  <c r="H1955" i="1"/>
  <c r="I1955" i="1"/>
  <c r="J1955" i="1"/>
  <c r="G1956" i="1"/>
  <c r="K1955" i="1"/>
  <c r="U1882" i="2" l="1"/>
  <c r="V1882" i="2" s="1"/>
  <c r="AL1877" i="2"/>
  <c r="L1884" i="2"/>
  <c r="K1885" i="2"/>
  <c r="J1885" i="2"/>
  <c r="W1882" i="2"/>
  <c r="X1882" i="2"/>
  <c r="M1884" i="2"/>
  <c r="N1884" i="2"/>
  <c r="M1883" i="2"/>
  <c r="N1883" i="2"/>
  <c r="AM1877" i="2"/>
  <c r="AZ1877" i="2"/>
  <c r="AN1877" i="2"/>
  <c r="Z1880" i="2"/>
  <c r="AA1880" i="2"/>
  <c r="B1886" i="2"/>
  <c r="C1886" i="2" s="1"/>
  <c r="D1886" i="2" s="1"/>
  <c r="E1886" i="2" s="1"/>
  <c r="F1886" i="2" s="1"/>
  <c r="G1886" i="2" s="1"/>
  <c r="H1886" i="2" s="1"/>
  <c r="I1886" i="2" s="1"/>
  <c r="A1887" i="2"/>
  <c r="AL1876" i="2"/>
  <c r="AY1873" i="2"/>
  <c r="AU1873" i="2"/>
  <c r="AW1873" i="2" s="1"/>
  <c r="BA1878" i="2"/>
  <c r="AK1878" i="2"/>
  <c r="AJ1878" i="2"/>
  <c r="AM1875" i="2"/>
  <c r="AZ1875" i="2"/>
  <c r="AN1875" i="2"/>
  <c r="AB1879" i="2"/>
  <c r="AC1879" i="2" s="1"/>
  <c r="AD1879" i="2" s="1"/>
  <c r="AE1879" i="2" s="1"/>
  <c r="AF1879" i="2" s="1"/>
  <c r="AH1879" i="2" s="1"/>
  <c r="AI1879" i="2" s="1"/>
  <c r="AG1879" i="2"/>
  <c r="Y1881" i="2"/>
  <c r="J1956" i="1"/>
  <c r="I1956" i="1"/>
  <c r="K1956" i="1"/>
  <c r="G1957" i="1"/>
  <c r="H1956" i="1"/>
  <c r="AL1878" i="2" l="1"/>
  <c r="L1885" i="2"/>
  <c r="N1885" i="2" s="1"/>
  <c r="Y1882" i="2"/>
  <c r="J1886" i="2"/>
  <c r="K1886" i="2"/>
  <c r="BA1879" i="2"/>
  <c r="AK1879" i="2"/>
  <c r="AJ1879" i="2"/>
  <c r="AZ1878" i="2"/>
  <c r="AM1878" i="2"/>
  <c r="AN1878" i="2"/>
  <c r="AT1877" i="2"/>
  <c r="AX1877" i="2" s="1"/>
  <c r="AO1877" i="2"/>
  <c r="AP1877" i="2" s="1"/>
  <c r="AQ1877" i="2" s="1"/>
  <c r="AR1877" i="2" s="1"/>
  <c r="AS1877" i="2" s="1"/>
  <c r="O1884" i="2"/>
  <c r="P1884" i="2" s="1"/>
  <c r="Q1884" i="2" s="1"/>
  <c r="R1884" i="2" s="1"/>
  <c r="S1884" i="2" s="1"/>
  <c r="T1884" i="2"/>
  <c r="M1885" i="2"/>
  <c r="AT1875" i="2"/>
  <c r="AX1875" i="2" s="1"/>
  <c r="AO1875" i="2"/>
  <c r="AP1875" i="2" s="1"/>
  <c r="AQ1875" i="2" s="1"/>
  <c r="AR1875" i="2" s="1"/>
  <c r="AS1875" i="2" s="1"/>
  <c r="Z1881" i="2"/>
  <c r="AA1881" i="2"/>
  <c r="T1883" i="2"/>
  <c r="O1883" i="2"/>
  <c r="P1883" i="2" s="1"/>
  <c r="Q1883" i="2" s="1"/>
  <c r="R1883" i="2" s="1"/>
  <c r="S1883" i="2" s="1"/>
  <c r="U1883" i="2" s="1"/>
  <c r="V1883" i="2" s="1"/>
  <c r="Z1882" i="2"/>
  <c r="AA1882" i="2"/>
  <c r="AM1876" i="2"/>
  <c r="AZ1876" i="2"/>
  <c r="AN1876" i="2"/>
  <c r="B1887" i="2"/>
  <c r="C1887" i="2" s="1"/>
  <c r="D1887" i="2" s="1"/>
  <c r="E1887" i="2" s="1"/>
  <c r="F1887" i="2" s="1"/>
  <c r="G1887" i="2" s="1"/>
  <c r="H1887" i="2" s="1"/>
  <c r="I1887" i="2" s="1"/>
  <c r="A1888" i="2"/>
  <c r="AG1880" i="2"/>
  <c r="AB1880" i="2"/>
  <c r="AC1880" i="2" s="1"/>
  <c r="AD1880" i="2" s="1"/>
  <c r="AE1880" i="2" s="1"/>
  <c r="AF1880" i="2" s="1"/>
  <c r="G1958" i="1"/>
  <c r="H1957" i="1"/>
  <c r="J1957" i="1"/>
  <c r="I1957" i="1"/>
  <c r="K1957" i="1"/>
  <c r="AH1880" i="2" l="1"/>
  <c r="AI1880" i="2" s="1"/>
  <c r="U1884" i="2"/>
  <c r="V1884" i="2" s="1"/>
  <c r="AL1879" i="2"/>
  <c r="L1886" i="2"/>
  <c r="AB1882" i="2"/>
  <c r="AC1882" i="2" s="1"/>
  <c r="AD1882" i="2" s="1"/>
  <c r="AE1882" i="2" s="1"/>
  <c r="AF1882" i="2" s="1"/>
  <c r="AG1882" i="2"/>
  <c r="AG1881" i="2"/>
  <c r="AB1881" i="2"/>
  <c r="AC1881" i="2" s="1"/>
  <c r="AD1881" i="2" s="1"/>
  <c r="AE1881" i="2" s="1"/>
  <c r="AF1881" i="2" s="1"/>
  <c r="AH1881" i="2" s="1"/>
  <c r="AI1881" i="2" s="1"/>
  <c r="T1885" i="2"/>
  <c r="O1885" i="2"/>
  <c r="P1885" i="2" s="1"/>
  <c r="Q1885" i="2" s="1"/>
  <c r="R1885" i="2" s="1"/>
  <c r="S1885" i="2" s="1"/>
  <c r="AM1879" i="2"/>
  <c r="AZ1879" i="2"/>
  <c r="AN1879" i="2"/>
  <c r="M1886" i="2"/>
  <c r="N1886" i="2"/>
  <c r="BA1880" i="2"/>
  <c r="AJ1880" i="2"/>
  <c r="AK1880" i="2"/>
  <c r="AY1877" i="2"/>
  <c r="AU1877" i="2"/>
  <c r="AW1877" i="2" s="1"/>
  <c r="J1887" i="2"/>
  <c r="K1887" i="2"/>
  <c r="B1888" i="2"/>
  <c r="C1888" i="2" s="1"/>
  <c r="D1888" i="2" s="1"/>
  <c r="E1888" i="2" s="1"/>
  <c r="F1888" i="2" s="1"/>
  <c r="G1888" i="2" s="1"/>
  <c r="H1888" i="2" s="1"/>
  <c r="I1888" i="2" s="1"/>
  <c r="A1889" i="2"/>
  <c r="AO1876" i="2"/>
  <c r="AP1876" i="2" s="1"/>
  <c r="AQ1876" i="2" s="1"/>
  <c r="AR1876" i="2" s="1"/>
  <c r="AS1876" i="2" s="1"/>
  <c r="AT1876" i="2"/>
  <c r="AX1876" i="2" s="1"/>
  <c r="W1884" i="2"/>
  <c r="X1884" i="2"/>
  <c r="AT1878" i="2"/>
  <c r="AX1878" i="2" s="1"/>
  <c r="AO1878" i="2"/>
  <c r="AP1878" i="2" s="1"/>
  <c r="AQ1878" i="2" s="1"/>
  <c r="AR1878" i="2" s="1"/>
  <c r="AS1878" i="2" s="1"/>
  <c r="X1883" i="2"/>
  <c r="W1883" i="2"/>
  <c r="AY1875" i="2"/>
  <c r="AU1875" i="2"/>
  <c r="AW1875" i="2" s="1"/>
  <c r="G1959" i="1"/>
  <c r="K1958" i="1"/>
  <c r="J1958" i="1"/>
  <c r="H1958" i="1"/>
  <c r="I1958" i="1"/>
  <c r="AL1880" i="2" l="1"/>
  <c r="Y1884" i="2"/>
  <c r="Z1884" i="2" s="1"/>
  <c r="L1887" i="2"/>
  <c r="AH1882" i="2"/>
  <c r="AI1882" i="2" s="1"/>
  <c r="K1888" i="2"/>
  <c r="J1888" i="2"/>
  <c r="M1887" i="2"/>
  <c r="N1887" i="2"/>
  <c r="AM1880" i="2"/>
  <c r="AZ1880" i="2"/>
  <c r="AN1880" i="2"/>
  <c r="AJ1882" i="2"/>
  <c r="AK1882" i="2"/>
  <c r="BA1882" i="2"/>
  <c r="AY1878" i="2"/>
  <c r="AU1878" i="2"/>
  <c r="AW1878" i="2" s="1"/>
  <c r="T1886" i="2"/>
  <c r="O1886" i="2"/>
  <c r="P1886" i="2" s="1"/>
  <c r="Q1886" i="2" s="1"/>
  <c r="R1886" i="2" s="1"/>
  <c r="S1886" i="2" s="1"/>
  <c r="U1886" i="2" s="1"/>
  <c r="V1886" i="2" s="1"/>
  <c r="U1885" i="2"/>
  <c r="V1885" i="2" s="1"/>
  <c r="AT1879" i="2"/>
  <c r="AX1879" i="2" s="1"/>
  <c r="AO1879" i="2"/>
  <c r="AP1879" i="2" s="1"/>
  <c r="AQ1879" i="2" s="1"/>
  <c r="AR1879" i="2" s="1"/>
  <c r="AS1879" i="2" s="1"/>
  <c r="Y1883" i="2"/>
  <c r="AY1876" i="2"/>
  <c r="AU1876" i="2"/>
  <c r="AW1876" i="2" s="1"/>
  <c r="B1889" i="2"/>
  <c r="C1889" i="2" s="1"/>
  <c r="D1889" i="2" s="1"/>
  <c r="E1889" i="2" s="1"/>
  <c r="F1889" i="2" s="1"/>
  <c r="G1889" i="2" s="1"/>
  <c r="H1889" i="2" s="1"/>
  <c r="I1889" i="2" s="1"/>
  <c r="A1890" i="2"/>
  <c r="AJ1881" i="2"/>
  <c r="AK1881" i="2"/>
  <c r="BA1881" i="2"/>
  <c r="I1959" i="1"/>
  <c r="J1959" i="1"/>
  <c r="K1959" i="1"/>
  <c r="G1960" i="1"/>
  <c r="H1959" i="1"/>
  <c r="AA1884" i="2" l="1"/>
  <c r="AL1881" i="2"/>
  <c r="J1889" i="2"/>
  <c r="K1889" i="2"/>
  <c r="AM1881" i="2"/>
  <c r="AZ1881" i="2"/>
  <c r="AN1881" i="2"/>
  <c r="A1891" i="2"/>
  <c r="B1890" i="2"/>
  <c r="C1890" i="2" s="1"/>
  <c r="D1890" i="2" s="1"/>
  <c r="E1890" i="2" s="1"/>
  <c r="F1890" i="2" s="1"/>
  <c r="G1890" i="2" s="1"/>
  <c r="H1890" i="2" s="1"/>
  <c r="I1890" i="2" s="1"/>
  <c r="X1885" i="2"/>
  <c r="W1885" i="2"/>
  <c r="AG1884" i="2"/>
  <c r="AB1884" i="2"/>
  <c r="AC1884" i="2" s="1"/>
  <c r="AD1884" i="2" s="1"/>
  <c r="AE1884" i="2" s="1"/>
  <c r="AF1884" i="2" s="1"/>
  <c r="AO1880" i="2"/>
  <c r="AP1880" i="2" s="1"/>
  <c r="AQ1880" i="2" s="1"/>
  <c r="AR1880" i="2" s="1"/>
  <c r="AS1880" i="2" s="1"/>
  <c r="AT1880" i="2"/>
  <c r="AX1880" i="2" s="1"/>
  <c r="Z1883" i="2"/>
  <c r="AA1883" i="2"/>
  <c r="L1888" i="2"/>
  <c r="AY1879" i="2"/>
  <c r="AU1879" i="2"/>
  <c r="AW1879" i="2" s="1"/>
  <c r="O1887" i="2"/>
  <c r="P1887" i="2" s="1"/>
  <c r="Q1887" i="2" s="1"/>
  <c r="R1887" i="2" s="1"/>
  <c r="S1887" i="2" s="1"/>
  <c r="U1887" i="2" s="1"/>
  <c r="V1887" i="2" s="1"/>
  <c r="T1887" i="2"/>
  <c r="W1886" i="2"/>
  <c r="X1886" i="2"/>
  <c r="AL1882" i="2"/>
  <c r="I1960" i="1"/>
  <c r="J1960" i="1"/>
  <c r="G1961" i="1"/>
  <c r="K1960" i="1"/>
  <c r="H1960" i="1"/>
  <c r="Y1885" i="2" l="1"/>
  <c r="Y1886" i="2"/>
  <c r="AH1884" i="2"/>
  <c r="AI1884" i="2" s="1"/>
  <c r="BA1884" i="2" s="1"/>
  <c r="L1889" i="2"/>
  <c r="J1890" i="2"/>
  <c r="K1890" i="2"/>
  <c r="Z1886" i="2"/>
  <c r="AA1886" i="2"/>
  <c r="Z1885" i="2"/>
  <c r="AA1885" i="2"/>
  <c r="M1889" i="2"/>
  <c r="N1889" i="2"/>
  <c r="AB1883" i="2"/>
  <c r="AC1883" i="2" s="1"/>
  <c r="AD1883" i="2" s="1"/>
  <c r="AE1883" i="2" s="1"/>
  <c r="AF1883" i="2" s="1"/>
  <c r="AG1883" i="2"/>
  <c r="B1891" i="2"/>
  <c r="C1891" i="2" s="1"/>
  <c r="D1891" i="2" s="1"/>
  <c r="E1891" i="2" s="1"/>
  <c r="F1891" i="2" s="1"/>
  <c r="G1891" i="2" s="1"/>
  <c r="H1891" i="2" s="1"/>
  <c r="I1891" i="2" s="1"/>
  <c r="A1892" i="2"/>
  <c r="X1887" i="2"/>
  <c r="W1887" i="2"/>
  <c r="AO1881" i="2"/>
  <c r="AP1881" i="2" s="1"/>
  <c r="AQ1881" i="2" s="1"/>
  <c r="AR1881" i="2" s="1"/>
  <c r="AS1881" i="2" s="1"/>
  <c r="AT1881" i="2"/>
  <c r="AX1881" i="2" s="1"/>
  <c r="AM1882" i="2"/>
  <c r="AZ1882" i="2"/>
  <c r="AN1882" i="2"/>
  <c r="M1888" i="2"/>
  <c r="N1888" i="2"/>
  <c r="AY1880" i="2"/>
  <c r="AU1880" i="2"/>
  <c r="AW1880" i="2" s="1"/>
  <c r="H1961" i="1"/>
  <c r="G1962" i="1"/>
  <c r="K1961" i="1"/>
  <c r="J1961" i="1"/>
  <c r="I1961" i="1"/>
  <c r="AK1884" i="2" l="1"/>
  <c r="AJ1884" i="2"/>
  <c r="AH1883" i="2"/>
  <c r="AI1883" i="2" s="1"/>
  <c r="AK1883" i="2" s="1"/>
  <c r="L1890" i="2"/>
  <c r="Y1887" i="2"/>
  <c r="Z1887" i="2" s="1"/>
  <c r="AJ1883" i="2"/>
  <c r="AB1885" i="2"/>
  <c r="AC1885" i="2" s="1"/>
  <c r="AD1885" i="2" s="1"/>
  <c r="AE1885" i="2" s="1"/>
  <c r="AF1885" i="2" s="1"/>
  <c r="AH1885" i="2" s="1"/>
  <c r="AI1885" i="2" s="1"/>
  <c r="AG1885" i="2"/>
  <c r="M1890" i="2"/>
  <c r="N1890" i="2"/>
  <c r="AY1881" i="2"/>
  <c r="AU1881" i="2"/>
  <c r="AW1881" i="2" s="1"/>
  <c r="J1891" i="2"/>
  <c r="K1891" i="2"/>
  <c r="O1888" i="2"/>
  <c r="P1888" i="2" s="1"/>
  <c r="Q1888" i="2" s="1"/>
  <c r="R1888" i="2" s="1"/>
  <c r="S1888" i="2" s="1"/>
  <c r="T1888" i="2"/>
  <c r="T1889" i="2"/>
  <c r="O1889" i="2"/>
  <c r="P1889" i="2" s="1"/>
  <c r="Q1889" i="2" s="1"/>
  <c r="R1889" i="2" s="1"/>
  <c r="S1889" i="2" s="1"/>
  <c r="U1889" i="2" s="1"/>
  <c r="V1889" i="2" s="1"/>
  <c r="AB1886" i="2"/>
  <c r="AC1886" i="2" s="1"/>
  <c r="AD1886" i="2" s="1"/>
  <c r="AE1886" i="2" s="1"/>
  <c r="AF1886" i="2" s="1"/>
  <c r="AG1886" i="2"/>
  <c r="AO1882" i="2"/>
  <c r="AP1882" i="2" s="1"/>
  <c r="AQ1882" i="2" s="1"/>
  <c r="AR1882" i="2" s="1"/>
  <c r="AS1882" i="2" s="1"/>
  <c r="AT1882" i="2"/>
  <c r="AX1882" i="2" s="1"/>
  <c r="B1892" i="2"/>
  <c r="C1892" i="2" s="1"/>
  <c r="D1892" i="2" s="1"/>
  <c r="E1892" i="2" s="1"/>
  <c r="F1892" i="2" s="1"/>
  <c r="G1892" i="2" s="1"/>
  <c r="H1892" i="2" s="1"/>
  <c r="I1892" i="2" s="1"/>
  <c r="A1893" i="2"/>
  <c r="AL1884" i="2"/>
  <c r="J1962" i="1"/>
  <c r="H1962" i="1"/>
  <c r="I1962" i="1"/>
  <c r="K1962" i="1"/>
  <c r="G1963" i="1"/>
  <c r="AH1886" i="2" l="1"/>
  <c r="AI1886" i="2" s="1"/>
  <c r="BA1883" i="2"/>
  <c r="AA1887" i="2"/>
  <c r="U1888" i="2"/>
  <c r="V1888" i="2" s="1"/>
  <c r="W1888" i="2" s="1"/>
  <c r="AL1883" i="2"/>
  <c r="AZ1883" i="2" s="1"/>
  <c r="J1892" i="2"/>
  <c r="K1892" i="2"/>
  <c r="AY1882" i="2"/>
  <c r="AU1882" i="2"/>
  <c r="AW1882" i="2" s="1"/>
  <c r="BA1886" i="2"/>
  <c r="AJ1886" i="2"/>
  <c r="AK1886" i="2"/>
  <c r="AB1887" i="2"/>
  <c r="AC1887" i="2" s="1"/>
  <c r="AD1887" i="2" s="1"/>
  <c r="AE1887" i="2" s="1"/>
  <c r="AF1887" i="2" s="1"/>
  <c r="AG1887" i="2"/>
  <c r="O1890" i="2"/>
  <c r="P1890" i="2" s="1"/>
  <c r="Q1890" i="2" s="1"/>
  <c r="R1890" i="2" s="1"/>
  <c r="S1890" i="2" s="1"/>
  <c r="T1890" i="2"/>
  <c r="L1891" i="2"/>
  <c r="X1889" i="2"/>
  <c r="W1889" i="2"/>
  <c r="AM1884" i="2"/>
  <c r="AZ1884" i="2"/>
  <c r="AN1884" i="2"/>
  <c r="B1893" i="2"/>
  <c r="C1893" i="2" s="1"/>
  <c r="D1893" i="2" s="1"/>
  <c r="E1893" i="2" s="1"/>
  <c r="F1893" i="2" s="1"/>
  <c r="G1893" i="2" s="1"/>
  <c r="H1893" i="2" s="1"/>
  <c r="I1893" i="2" s="1"/>
  <c r="A1894" i="2"/>
  <c r="AJ1885" i="2"/>
  <c r="BA1885" i="2"/>
  <c r="AK1885" i="2"/>
  <c r="I1963" i="1"/>
  <c r="J1963" i="1"/>
  <c r="H1963" i="1"/>
  <c r="K1963" i="1"/>
  <c r="G1964" i="1"/>
  <c r="U1890" i="2" l="1"/>
  <c r="V1890" i="2" s="1"/>
  <c r="X1888" i="2"/>
  <c r="AN1883" i="2"/>
  <c r="AM1883" i="2"/>
  <c r="Y1889" i="2"/>
  <c r="Z1889" i="2" s="1"/>
  <c r="Y1888" i="2"/>
  <c r="Z1888" i="2" s="1"/>
  <c r="AL1886" i="2"/>
  <c r="L1892" i="2"/>
  <c r="M1892" i="2" s="1"/>
  <c r="K1893" i="2"/>
  <c r="J1893" i="2"/>
  <c r="X1890" i="2"/>
  <c r="W1890" i="2"/>
  <c r="AZ1886" i="2"/>
  <c r="AM1886" i="2"/>
  <c r="AN1886" i="2"/>
  <c r="B1894" i="2"/>
  <c r="C1894" i="2" s="1"/>
  <c r="D1894" i="2" s="1"/>
  <c r="E1894" i="2" s="1"/>
  <c r="F1894" i="2" s="1"/>
  <c r="G1894" i="2" s="1"/>
  <c r="H1894" i="2" s="1"/>
  <c r="I1894" i="2" s="1"/>
  <c r="A1895" i="2"/>
  <c r="AO1884" i="2"/>
  <c r="AP1884" i="2" s="1"/>
  <c r="AQ1884" i="2" s="1"/>
  <c r="AR1884" i="2" s="1"/>
  <c r="AS1884" i="2" s="1"/>
  <c r="AT1884" i="2"/>
  <c r="AX1884" i="2" s="1"/>
  <c r="M1891" i="2"/>
  <c r="N1891" i="2"/>
  <c r="AL1885" i="2"/>
  <c r="AH1887" i="2"/>
  <c r="AI1887" i="2" s="1"/>
  <c r="G1965" i="1"/>
  <c r="H1964" i="1"/>
  <c r="J1964" i="1"/>
  <c r="I1964" i="1"/>
  <c r="K1964" i="1"/>
  <c r="AO1883" i="2" l="1"/>
  <c r="AP1883" i="2" s="1"/>
  <c r="AQ1883" i="2" s="1"/>
  <c r="AR1883" i="2" s="1"/>
  <c r="AS1883" i="2" s="1"/>
  <c r="AT1883" i="2"/>
  <c r="AX1883" i="2" s="1"/>
  <c r="N1892" i="2"/>
  <c r="Y1890" i="2"/>
  <c r="AA1889" i="2"/>
  <c r="L1893" i="2"/>
  <c r="M1893" i="2" s="1"/>
  <c r="AA1888" i="2"/>
  <c r="AB1888" i="2" s="1"/>
  <c r="AC1888" i="2" s="1"/>
  <c r="AD1888" i="2" s="1"/>
  <c r="AE1888" i="2" s="1"/>
  <c r="AF1888" i="2" s="1"/>
  <c r="J1894" i="2"/>
  <c r="K1894" i="2"/>
  <c r="AZ1885" i="2"/>
  <c r="AM1885" i="2"/>
  <c r="AN1885" i="2"/>
  <c r="AY1883" i="2"/>
  <c r="AU1883" i="2"/>
  <c r="AW1883" i="2" s="1"/>
  <c r="Z1890" i="2"/>
  <c r="AA1890" i="2"/>
  <c r="BA1887" i="2"/>
  <c r="AK1887" i="2"/>
  <c r="AJ1887" i="2"/>
  <c r="O1891" i="2"/>
  <c r="P1891" i="2" s="1"/>
  <c r="Q1891" i="2" s="1"/>
  <c r="R1891" i="2" s="1"/>
  <c r="S1891" i="2" s="1"/>
  <c r="T1891" i="2"/>
  <c r="AY1884" i="2"/>
  <c r="AU1884" i="2"/>
  <c r="AW1884" i="2" s="1"/>
  <c r="AG1889" i="2"/>
  <c r="AB1889" i="2"/>
  <c r="AC1889" i="2" s="1"/>
  <c r="AD1889" i="2" s="1"/>
  <c r="AE1889" i="2" s="1"/>
  <c r="AF1889" i="2" s="1"/>
  <c r="B1895" i="2"/>
  <c r="C1895" i="2" s="1"/>
  <c r="D1895" i="2" s="1"/>
  <c r="E1895" i="2" s="1"/>
  <c r="F1895" i="2" s="1"/>
  <c r="G1895" i="2" s="1"/>
  <c r="H1895" i="2" s="1"/>
  <c r="I1895" i="2" s="1"/>
  <c r="A1896" i="2"/>
  <c r="T1892" i="2"/>
  <c r="O1892" i="2"/>
  <c r="P1892" i="2" s="1"/>
  <c r="Q1892" i="2" s="1"/>
  <c r="R1892" i="2" s="1"/>
  <c r="S1892" i="2" s="1"/>
  <c r="U1892" i="2" s="1"/>
  <c r="V1892" i="2" s="1"/>
  <c r="AT1886" i="2"/>
  <c r="AX1886" i="2" s="1"/>
  <c r="AO1886" i="2"/>
  <c r="AP1886" i="2" s="1"/>
  <c r="AQ1886" i="2" s="1"/>
  <c r="AR1886" i="2" s="1"/>
  <c r="AS1886" i="2" s="1"/>
  <c r="J1965" i="1"/>
  <c r="K1965" i="1"/>
  <c r="I1965" i="1"/>
  <c r="G1966" i="1"/>
  <c r="H1965" i="1"/>
  <c r="N1893" i="2" l="1"/>
  <c r="AG1888" i="2"/>
  <c r="AL1887" i="2"/>
  <c r="AM1887" i="2" s="1"/>
  <c r="U1891" i="2"/>
  <c r="V1891" i="2" s="1"/>
  <c r="W1891" i="2" s="1"/>
  <c r="L1894" i="2"/>
  <c r="J1895" i="2"/>
  <c r="K1895" i="2"/>
  <c r="M1894" i="2"/>
  <c r="N1894" i="2"/>
  <c r="W1892" i="2"/>
  <c r="X1892" i="2"/>
  <c r="AB1890" i="2"/>
  <c r="AC1890" i="2" s="1"/>
  <c r="AD1890" i="2" s="1"/>
  <c r="AE1890" i="2" s="1"/>
  <c r="AF1890" i="2" s="1"/>
  <c r="AG1890" i="2"/>
  <c r="AH1889" i="2"/>
  <c r="AI1889" i="2" s="1"/>
  <c r="AY1886" i="2"/>
  <c r="AU1886" i="2"/>
  <c r="AW1886" i="2" s="1"/>
  <c r="B1896" i="2"/>
  <c r="C1896" i="2" s="1"/>
  <c r="D1896" i="2" s="1"/>
  <c r="E1896" i="2" s="1"/>
  <c r="F1896" i="2" s="1"/>
  <c r="G1896" i="2" s="1"/>
  <c r="H1896" i="2" s="1"/>
  <c r="I1896" i="2" s="1"/>
  <c r="A1897" i="2"/>
  <c r="T1893" i="2"/>
  <c r="O1893" i="2"/>
  <c r="P1893" i="2" s="1"/>
  <c r="Q1893" i="2" s="1"/>
  <c r="R1893" i="2" s="1"/>
  <c r="S1893" i="2" s="1"/>
  <c r="U1893" i="2" s="1"/>
  <c r="V1893" i="2" s="1"/>
  <c r="AO1885" i="2"/>
  <c r="AP1885" i="2" s="1"/>
  <c r="AQ1885" i="2" s="1"/>
  <c r="AR1885" i="2" s="1"/>
  <c r="AS1885" i="2" s="1"/>
  <c r="AT1885" i="2"/>
  <c r="AX1885" i="2" s="1"/>
  <c r="AH1888" i="2"/>
  <c r="AI1888" i="2" s="1"/>
  <c r="J1966" i="1"/>
  <c r="I1966" i="1"/>
  <c r="H1966" i="1"/>
  <c r="K1966" i="1"/>
  <c r="G1967" i="1"/>
  <c r="AN1887" i="2" l="1"/>
  <c r="AZ1887" i="2"/>
  <c r="X1891" i="2"/>
  <c r="Y1891" i="2" s="1"/>
  <c r="Z1891" i="2" s="1"/>
  <c r="L1895" i="2"/>
  <c r="AH1890" i="2"/>
  <c r="AI1890" i="2" s="1"/>
  <c r="BA1890" i="2" s="1"/>
  <c r="Y1892" i="2"/>
  <c r="J1896" i="2"/>
  <c r="K1896" i="2"/>
  <c r="AJ1890" i="2"/>
  <c r="AK1890" i="2"/>
  <c r="T1894" i="2"/>
  <c r="O1894" i="2"/>
  <c r="P1894" i="2" s="1"/>
  <c r="Q1894" i="2" s="1"/>
  <c r="R1894" i="2" s="1"/>
  <c r="S1894" i="2" s="1"/>
  <c r="M1895" i="2"/>
  <c r="N1895" i="2"/>
  <c r="AJ1888" i="2"/>
  <c r="AK1888" i="2"/>
  <c r="BA1888" i="2"/>
  <c r="W1893" i="2"/>
  <c r="X1893" i="2"/>
  <c r="AO1887" i="2"/>
  <c r="AP1887" i="2" s="1"/>
  <c r="AQ1887" i="2" s="1"/>
  <c r="AR1887" i="2" s="1"/>
  <c r="AS1887" i="2" s="1"/>
  <c r="AT1887" i="2"/>
  <c r="AX1887" i="2" s="1"/>
  <c r="B1897" i="2"/>
  <c r="C1897" i="2" s="1"/>
  <c r="D1897" i="2" s="1"/>
  <c r="E1897" i="2" s="1"/>
  <c r="F1897" i="2" s="1"/>
  <c r="G1897" i="2" s="1"/>
  <c r="H1897" i="2" s="1"/>
  <c r="I1897" i="2" s="1"/>
  <c r="A1898" i="2"/>
  <c r="AK1889" i="2"/>
  <c r="AJ1889" i="2"/>
  <c r="BA1889" i="2"/>
  <c r="Z1892" i="2"/>
  <c r="AA1892" i="2"/>
  <c r="AY1885" i="2"/>
  <c r="AU1885" i="2"/>
  <c r="AW1885" i="2" s="1"/>
  <c r="G1968" i="1"/>
  <c r="I1967" i="1"/>
  <c r="J1967" i="1"/>
  <c r="K1967" i="1"/>
  <c r="H1967" i="1"/>
  <c r="U1894" i="2" l="1"/>
  <c r="V1894" i="2" s="1"/>
  <c r="AA1891" i="2"/>
  <c r="L1896" i="2"/>
  <c r="Y1893" i="2"/>
  <c r="J1897" i="2"/>
  <c r="K1897" i="2"/>
  <c r="Z1893" i="2"/>
  <c r="AA1893" i="2"/>
  <c r="M1896" i="2"/>
  <c r="N1896" i="2"/>
  <c r="AB1892" i="2"/>
  <c r="AC1892" i="2" s="1"/>
  <c r="AD1892" i="2" s="1"/>
  <c r="AE1892" i="2" s="1"/>
  <c r="AF1892" i="2" s="1"/>
  <c r="AG1892" i="2"/>
  <c r="AL1888" i="2"/>
  <c r="B1898" i="2"/>
  <c r="C1898" i="2" s="1"/>
  <c r="D1898" i="2" s="1"/>
  <c r="E1898" i="2" s="1"/>
  <c r="F1898" i="2" s="1"/>
  <c r="G1898" i="2" s="1"/>
  <c r="H1898" i="2" s="1"/>
  <c r="I1898" i="2" s="1"/>
  <c r="A1899" i="2"/>
  <c r="X1894" i="2"/>
  <c r="W1894" i="2"/>
  <c r="AL1890" i="2"/>
  <c r="AY1887" i="2"/>
  <c r="AU1887" i="2"/>
  <c r="AW1887" i="2" s="1"/>
  <c r="AB1891" i="2"/>
  <c r="AC1891" i="2" s="1"/>
  <c r="AD1891" i="2" s="1"/>
  <c r="AE1891" i="2" s="1"/>
  <c r="AF1891" i="2" s="1"/>
  <c r="AH1891" i="2" s="1"/>
  <c r="AI1891" i="2" s="1"/>
  <c r="AG1891" i="2"/>
  <c r="T1895" i="2"/>
  <c r="O1895" i="2"/>
  <c r="P1895" i="2" s="1"/>
  <c r="Q1895" i="2" s="1"/>
  <c r="R1895" i="2" s="1"/>
  <c r="S1895" i="2" s="1"/>
  <c r="U1895" i="2" s="1"/>
  <c r="V1895" i="2" s="1"/>
  <c r="AL1889" i="2"/>
  <c r="H1968" i="1"/>
  <c r="I1968" i="1"/>
  <c r="K1968" i="1"/>
  <c r="J1968" i="1"/>
  <c r="G1969" i="1"/>
  <c r="AH1892" i="2" l="1"/>
  <c r="AI1892" i="2" s="1"/>
  <c r="AK1892" i="2" s="1"/>
  <c r="J1898" i="2"/>
  <c r="K1898" i="2"/>
  <c r="AM1889" i="2"/>
  <c r="AZ1889" i="2"/>
  <c r="AN1889" i="2"/>
  <c r="AM1890" i="2"/>
  <c r="AZ1890" i="2"/>
  <c r="AN1890" i="2"/>
  <c r="AM1888" i="2"/>
  <c r="AZ1888" i="2"/>
  <c r="AN1888" i="2"/>
  <c r="O1896" i="2"/>
  <c r="P1896" i="2" s="1"/>
  <c r="Q1896" i="2" s="1"/>
  <c r="R1896" i="2" s="1"/>
  <c r="S1896" i="2" s="1"/>
  <c r="T1896" i="2"/>
  <c r="L1897" i="2"/>
  <c r="B1899" i="2"/>
  <c r="C1899" i="2" s="1"/>
  <c r="D1899" i="2" s="1"/>
  <c r="E1899" i="2" s="1"/>
  <c r="F1899" i="2" s="1"/>
  <c r="G1899" i="2" s="1"/>
  <c r="H1899" i="2" s="1"/>
  <c r="I1899" i="2" s="1"/>
  <c r="A1900" i="2"/>
  <c r="BA1892" i="2"/>
  <c r="AJ1892" i="2"/>
  <c r="AB1893" i="2"/>
  <c r="AC1893" i="2" s="1"/>
  <c r="AD1893" i="2" s="1"/>
  <c r="AE1893" i="2" s="1"/>
  <c r="AF1893" i="2" s="1"/>
  <c r="AH1893" i="2" s="1"/>
  <c r="AI1893" i="2" s="1"/>
  <c r="AG1893" i="2"/>
  <c r="X1895" i="2"/>
  <c r="W1895" i="2"/>
  <c r="BA1891" i="2"/>
  <c r="AJ1891" i="2"/>
  <c r="AK1891" i="2"/>
  <c r="Y1894" i="2"/>
  <c r="G1970" i="1"/>
  <c r="H1969" i="1"/>
  <c r="J1969" i="1"/>
  <c r="I1969" i="1"/>
  <c r="K1969" i="1"/>
  <c r="L1898" i="2" l="1"/>
  <c r="K1899" i="2"/>
  <c r="J1899" i="2"/>
  <c r="AT1888" i="2"/>
  <c r="AX1888" i="2" s="1"/>
  <c r="AO1888" i="2"/>
  <c r="AP1888" i="2" s="1"/>
  <c r="AQ1888" i="2" s="1"/>
  <c r="AR1888" i="2" s="1"/>
  <c r="AS1888" i="2" s="1"/>
  <c r="M1898" i="2"/>
  <c r="N1898" i="2"/>
  <c r="Z1894" i="2"/>
  <c r="AA1894" i="2"/>
  <c r="M1897" i="2"/>
  <c r="N1897" i="2"/>
  <c r="AO1890" i="2"/>
  <c r="AP1890" i="2" s="1"/>
  <c r="AQ1890" i="2" s="1"/>
  <c r="AR1890" i="2" s="1"/>
  <c r="AS1890" i="2" s="1"/>
  <c r="AT1890" i="2"/>
  <c r="AX1890" i="2" s="1"/>
  <c r="Y1895" i="2"/>
  <c r="AL1892" i="2"/>
  <c r="AK1893" i="2"/>
  <c r="BA1893" i="2"/>
  <c r="AJ1893" i="2"/>
  <c r="AO1889" i="2"/>
  <c r="AP1889" i="2" s="1"/>
  <c r="AQ1889" i="2" s="1"/>
  <c r="AR1889" i="2" s="1"/>
  <c r="AS1889" i="2" s="1"/>
  <c r="AT1889" i="2"/>
  <c r="AX1889" i="2" s="1"/>
  <c r="B1900" i="2"/>
  <c r="C1900" i="2" s="1"/>
  <c r="D1900" i="2" s="1"/>
  <c r="E1900" i="2" s="1"/>
  <c r="F1900" i="2" s="1"/>
  <c r="G1900" i="2" s="1"/>
  <c r="H1900" i="2" s="1"/>
  <c r="I1900" i="2" s="1"/>
  <c r="A1901" i="2"/>
  <c r="AL1891" i="2"/>
  <c r="U1896" i="2"/>
  <c r="V1896" i="2" s="1"/>
  <c r="J1970" i="1"/>
  <c r="G1971" i="1"/>
  <c r="K1970" i="1"/>
  <c r="I1970" i="1"/>
  <c r="H1970" i="1"/>
  <c r="L1899" i="2" l="1"/>
  <c r="J1900" i="2"/>
  <c r="K1900" i="2"/>
  <c r="AZ1891" i="2"/>
  <c r="AM1891" i="2"/>
  <c r="AN1891" i="2"/>
  <c r="A1902" i="2"/>
  <c r="B1901" i="2"/>
  <c r="C1901" i="2" s="1"/>
  <c r="D1901" i="2" s="1"/>
  <c r="E1901" i="2" s="1"/>
  <c r="F1901" i="2" s="1"/>
  <c r="G1901" i="2" s="1"/>
  <c r="H1901" i="2" s="1"/>
  <c r="I1901" i="2" s="1"/>
  <c r="Z1895" i="2"/>
  <c r="AA1895" i="2"/>
  <c r="O1897" i="2"/>
  <c r="P1897" i="2" s="1"/>
  <c r="Q1897" i="2" s="1"/>
  <c r="R1897" i="2" s="1"/>
  <c r="S1897" i="2" s="1"/>
  <c r="U1897" i="2" s="1"/>
  <c r="V1897" i="2" s="1"/>
  <c r="T1897" i="2"/>
  <c r="T1898" i="2"/>
  <c r="O1898" i="2"/>
  <c r="P1898" i="2" s="1"/>
  <c r="Q1898" i="2" s="1"/>
  <c r="R1898" i="2" s="1"/>
  <c r="S1898" i="2" s="1"/>
  <c r="U1898" i="2" s="1"/>
  <c r="V1898" i="2" s="1"/>
  <c r="AL1893" i="2"/>
  <c r="W1896" i="2"/>
  <c r="X1896" i="2"/>
  <c r="AY1889" i="2"/>
  <c r="AU1889" i="2"/>
  <c r="AW1889" i="2" s="1"/>
  <c r="AZ1892" i="2"/>
  <c r="AM1892" i="2"/>
  <c r="AN1892" i="2"/>
  <c r="M1899" i="2"/>
  <c r="N1899" i="2"/>
  <c r="AY1890" i="2"/>
  <c r="AU1890" i="2"/>
  <c r="AW1890" i="2" s="1"/>
  <c r="AB1894" i="2"/>
  <c r="AC1894" i="2" s="1"/>
  <c r="AD1894" i="2" s="1"/>
  <c r="AE1894" i="2" s="1"/>
  <c r="AF1894" i="2" s="1"/>
  <c r="AG1894" i="2"/>
  <c r="AY1888" i="2"/>
  <c r="AU1888" i="2"/>
  <c r="AW1888" i="2" s="1"/>
  <c r="K1971" i="1"/>
  <c r="I1971" i="1"/>
  <c r="H1971" i="1"/>
  <c r="G1972" i="1"/>
  <c r="J1971" i="1"/>
  <c r="Y1896" i="2" l="1"/>
  <c r="AH1894" i="2"/>
  <c r="AI1894" i="2" s="1"/>
  <c r="AZ1893" i="2"/>
  <c r="AM1893" i="2"/>
  <c r="AN1893" i="2"/>
  <c r="W1897" i="2"/>
  <c r="X1897" i="2"/>
  <c r="L1900" i="2"/>
  <c r="J1901" i="2"/>
  <c r="K1901" i="2"/>
  <c r="AJ1894" i="2"/>
  <c r="AK1894" i="2"/>
  <c r="BA1894" i="2"/>
  <c r="Z1896" i="2"/>
  <c r="AA1896" i="2"/>
  <c r="AT1892" i="2"/>
  <c r="AX1892" i="2" s="1"/>
  <c r="AO1892" i="2"/>
  <c r="AP1892" i="2" s="1"/>
  <c r="AQ1892" i="2" s="1"/>
  <c r="AR1892" i="2" s="1"/>
  <c r="AS1892" i="2" s="1"/>
  <c r="AG1895" i="2"/>
  <c r="AB1895" i="2"/>
  <c r="AC1895" i="2" s="1"/>
  <c r="AD1895" i="2" s="1"/>
  <c r="AE1895" i="2" s="1"/>
  <c r="AF1895" i="2" s="1"/>
  <c r="AH1895" i="2" s="1"/>
  <c r="AI1895" i="2" s="1"/>
  <c r="A1903" i="2"/>
  <c r="B1902" i="2"/>
  <c r="C1902" i="2" s="1"/>
  <c r="D1902" i="2" s="1"/>
  <c r="E1902" i="2" s="1"/>
  <c r="F1902" i="2" s="1"/>
  <c r="G1902" i="2" s="1"/>
  <c r="H1902" i="2" s="1"/>
  <c r="I1902" i="2" s="1"/>
  <c r="T1899" i="2"/>
  <c r="O1899" i="2"/>
  <c r="P1899" i="2" s="1"/>
  <c r="Q1899" i="2" s="1"/>
  <c r="R1899" i="2" s="1"/>
  <c r="S1899" i="2" s="1"/>
  <c r="U1899" i="2" s="1"/>
  <c r="V1899" i="2" s="1"/>
  <c r="W1898" i="2"/>
  <c r="X1898" i="2"/>
  <c r="AT1891" i="2"/>
  <c r="AX1891" i="2" s="1"/>
  <c r="AO1891" i="2"/>
  <c r="AP1891" i="2" s="1"/>
  <c r="AQ1891" i="2" s="1"/>
  <c r="AR1891" i="2" s="1"/>
  <c r="AS1891" i="2" s="1"/>
  <c r="K1972" i="1"/>
  <c r="I1972" i="1"/>
  <c r="J1972" i="1"/>
  <c r="H1972" i="1"/>
  <c r="G1973" i="1"/>
  <c r="AL1894" i="2" l="1"/>
  <c r="Y1898" i="2"/>
  <c r="L1901" i="2"/>
  <c r="J1902" i="2"/>
  <c r="K1902" i="2"/>
  <c r="AK1895" i="2"/>
  <c r="BA1895" i="2"/>
  <c r="AJ1895" i="2"/>
  <c r="AM1894" i="2"/>
  <c r="AZ1894" i="2"/>
  <c r="AN1894" i="2"/>
  <c r="Z1898" i="2"/>
  <c r="AA1898" i="2"/>
  <c r="M1900" i="2"/>
  <c r="N1900" i="2"/>
  <c r="AT1893" i="2"/>
  <c r="AX1893" i="2" s="1"/>
  <c r="AO1893" i="2"/>
  <c r="AP1893" i="2" s="1"/>
  <c r="AQ1893" i="2" s="1"/>
  <c r="AR1893" i="2" s="1"/>
  <c r="AS1893" i="2" s="1"/>
  <c r="B1903" i="2"/>
  <c r="C1903" i="2" s="1"/>
  <c r="D1903" i="2" s="1"/>
  <c r="E1903" i="2" s="1"/>
  <c r="F1903" i="2" s="1"/>
  <c r="G1903" i="2" s="1"/>
  <c r="H1903" i="2" s="1"/>
  <c r="I1903" i="2" s="1"/>
  <c r="A1904" i="2"/>
  <c r="AY1892" i="2"/>
  <c r="AU1892" i="2"/>
  <c r="AW1892" i="2" s="1"/>
  <c r="M1901" i="2"/>
  <c r="N1901" i="2"/>
  <c r="AY1891" i="2"/>
  <c r="AU1891" i="2"/>
  <c r="AW1891" i="2" s="1"/>
  <c r="X1899" i="2"/>
  <c r="W1899" i="2"/>
  <c r="AB1896" i="2"/>
  <c r="AC1896" i="2" s="1"/>
  <c r="AD1896" i="2" s="1"/>
  <c r="AE1896" i="2" s="1"/>
  <c r="AF1896" i="2" s="1"/>
  <c r="AH1896" i="2" s="1"/>
  <c r="AI1896" i="2" s="1"/>
  <c r="AG1896" i="2"/>
  <c r="Y1897" i="2"/>
  <c r="K1973" i="1"/>
  <c r="I1973" i="1"/>
  <c r="J1973" i="1"/>
  <c r="G1974" i="1"/>
  <c r="H1973" i="1"/>
  <c r="AL1895" i="2" l="1"/>
  <c r="L1902" i="2"/>
  <c r="K1903" i="2"/>
  <c r="J1903" i="2"/>
  <c r="BA1896" i="2"/>
  <c r="AK1896" i="2"/>
  <c r="AJ1896" i="2"/>
  <c r="B1904" i="2"/>
  <c r="C1904" i="2" s="1"/>
  <c r="D1904" i="2" s="1"/>
  <c r="E1904" i="2" s="1"/>
  <c r="F1904" i="2" s="1"/>
  <c r="G1904" i="2" s="1"/>
  <c r="H1904" i="2" s="1"/>
  <c r="I1904" i="2" s="1"/>
  <c r="A1905" i="2"/>
  <c r="AG1898" i="2"/>
  <c r="AB1898" i="2"/>
  <c r="AC1898" i="2" s="1"/>
  <c r="AD1898" i="2" s="1"/>
  <c r="AE1898" i="2" s="1"/>
  <c r="AF1898" i="2" s="1"/>
  <c r="AH1898" i="2" s="1"/>
  <c r="AI1898" i="2" s="1"/>
  <c r="AM1895" i="2"/>
  <c r="AZ1895" i="2"/>
  <c r="AN1895" i="2"/>
  <c r="M1902" i="2"/>
  <c r="N1902" i="2"/>
  <c r="AY1893" i="2"/>
  <c r="AU1893" i="2"/>
  <c r="AW1893" i="2" s="1"/>
  <c r="AO1894" i="2"/>
  <c r="AP1894" i="2" s="1"/>
  <c r="AQ1894" i="2" s="1"/>
  <c r="AR1894" i="2" s="1"/>
  <c r="AS1894" i="2" s="1"/>
  <c r="AT1894" i="2"/>
  <c r="AX1894" i="2" s="1"/>
  <c r="O1900" i="2"/>
  <c r="P1900" i="2" s="1"/>
  <c r="Q1900" i="2" s="1"/>
  <c r="R1900" i="2" s="1"/>
  <c r="S1900" i="2" s="1"/>
  <c r="T1900" i="2"/>
  <c r="Z1897" i="2"/>
  <c r="AA1897" i="2"/>
  <c r="T1901" i="2"/>
  <c r="O1901" i="2"/>
  <c r="P1901" i="2" s="1"/>
  <c r="Q1901" i="2" s="1"/>
  <c r="R1901" i="2" s="1"/>
  <c r="S1901" i="2" s="1"/>
  <c r="Y1899" i="2"/>
  <c r="I1974" i="1"/>
  <c r="G1975" i="1"/>
  <c r="K1974" i="1"/>
  <c r="J1974" i="1"/>
  <c r="H1974" i="1"/>
  <c r="U1900" i="2" l="1"/>
  <c r="V1900" i="2" s="1"/>
  <c r="X1900" i="2" s="1"/>
  <c r="AL1896" i="2"/>
  <c r="L1903" i="2"/>
  <c r="N1903" i="2" s="1"/>
  <c r="K1904" i="2"/>
  <c r="J1904" i="2"/>
  <c r="AJ1898" i="2"/>
  <c r="AK1898" i="2"/>
  <c r="BA1898" i="2"/>
  <c r="AZ1896" i="2"/>
  <c r="AM1896" i="2"/>
  <c r="AN1896" i="2"/>
  <c r="AG1897" i="2"/>
  <c r="AB1897" i="2"/>
  <c r="AC1897" i="2" s="1"/>
  <c r="AD1897" i="2" s="1"/>
  <c r="AE1897" i="2" s="1"/>
  <c r="AF1897" i="2" s="1"/>
  <c r="AH1897" i="2" s="1"/>
  <c r="AI1897" i="2" s="1"/>
  <c r="AT1895" i="2"/>
  <c r="AX1895" i="2" s="1"/>
  <c r="AO1895" i="2"/>
  <c r="AP1895" i="2" s="1"/>
  <c r="AQ1895" i="2" s="1"/>
  <c r="AR1895" i="2" s="1"/>
  <c r="AS1895" i="2" s="1"/>
  <c r="M1903" i="2"/>
  <c r="Z1899" i="2"/>
  <c r="AA1899" i="2"/>
  <c r="AY1894" i="2"/>
  <c r="AU1894" i="2"/>
  <c r="AW1894" i="2" s="1"/>
  <c r="O1902" i="2"/>
  <c r="P1902" i="2" s="1"/>
  <c r="Q1902" i="2" s="1"/>
  <c r="R1902" i="2" s="1"/>
  <c r="S1902" i="2" s="1"/>
  <c r="U1902" i="2" s="1"/>
  <c r="V1902" i="2" s="1"/>
  <c r="T1902" i="2"/>
  <c r="A1906" i="2"/>
  <c r="B1905" i="2"/>
  <c r="C1905" i="2" s="1"/>
  <c r="D1905" i="2" s="1"/>
  <c r="E1905" i="2" s="1"/>
  <c r="F1905" i="2" s="1"/>
  <c r="G1905" i="2" s="1"/>
  <c r="H1905" i="2" s="1"/>
  <c r="I1905" i="2" s="1"/>
  <c r="U1901" i="2"/>
  <c r="V1901" i="2" s="1"/>
  <c r="I1975" i="1"/>
  <c r="J1975" i="1"/>
  <c r="G1976" i="1"/>
  <c r="H1975" i="1"/>
  <c r="K1975" i="1"/>
  <c r="W1900" i="2" l="1"/>
  <c r="Y1900" i="2" s="1"/>
  <c r="AL1898" i="2"/>
  <c r="J1905" i="2"/>
  <c r="K1905" i="2"/>
  <c r="X1902" i="2"/>
  <c r="W1902" i="2"/>
  <c r="O1903" i="2"/>
  <c r="P1903" i="2" s="1"/>
  <c r="Q1903" i="2" s="1"/>
  <c r="R1903" i="2" s="1"/>
  <c r="S1903" i="2" s="1"/>
  <c r="U1903" i="2" s="1"/>
  <c r="V1903" i="2" s="1"/>
  <c r="T1903" i="2"/>
  <c r="AK1897" i="2"/>
  <c r="BA1897" i="2"/>
  <c r="AJ1897" i="2"/>
  <c r="L1904" i="2"/>
  <c r="B1906" i="2"/>
  <c r="C1906" i="2" s="1"/>
  <c r="D1906" i="2" s="1"/>
  <c r="E1906" i="2" s="1"/>
  <c r="F1906" i="2" s="1"/>
  <c r="G1906" i="2" s="1"/>
  <c r="H1906" i="2" s="1"/>
  <c r="I1906" i="2" s="1"/>
  <c r="A1907" i="2"/>
  <c r="AG1899" i="2"/>
  <c r="AB1899" i="2"/>
  <c r="AC1899" i="2" s="1"/>
  <c r="AD1899" i="2" s="1"/>
  <c r="AE1899" i="2" s="1"/>
  <c r="AF1899" i="2" s="1"/>
  <c r="AO1896" i="2"/>
  <c r="AP1896" i="2" s="1"/>
  <c r="AQ1896" i="2" s="1"/>
  <c r="AR1896" i="2" s="1"/>
  <c r="AS1896" i="2" s="1"/>
  <c r="AT1896" i="2"/>
  <c r="AX1896" i="2" s="1"/>
  <c r="AM1898" i="2"/>
  <c r="AZ1898" i="2"/>
  <c r="AN1898" i="2"/>
  <c r="W1901" i="2"/>
  <c r="X1901" i="2"/>
  <c r="AY1895" i="2"/>
  <c r="AU1895" i="2"/>
  <c r="AW1895" i="2" s="1"/>
  <c r="H1976" i="1"/>
  <c r="K1976" i="1"/>
  <c r="G1977" i="1"/>
  <c r="J1976" i="1"/>
  <c r="I1976" i="1"/>
  <c r="AA1900" i="2" l="1"/>
  <c r="Z1900" i="2"/>
  <c r="AB1900" i="2" s="1"/>
  <c r="AC1900" i="2" s="1"/>
  <c r="AD1900" i="2" s="1"/>
  <c r="AE1900" i="2" s="1"/>
  <c r="AF1900" i="2" s="1"/>
  <c r="AH1899" i="2"/>
  <c r="AI1899" i="2" s="1"/>
  <c r="AJ1899" i="2" s="1"/>
  <c r="Y1901" i="2"/>
  <c r="Z1901" i="2" s="1"/>
  <c r="L1905" i="2"/>
  <c r="J1906" i="2"/>
  <c r="K1906" i="2"/>
  <c r="X1903" i="2"/>
  <c r="W1903" i="2"/>
  <c r="M1905" i="2"/>
  <c r="N1905" i="2"/>
  <c r="AO1898" i="2"/>
  <c r="AP1898" i="2" s="1"/>
  <c r="AQ1898" i="2" s="1"/>
  <c r="AR1898" i="2" s="1"/>
  <c r="AS1898" i="2" s="1"/>
  <c r="AT1898" i="2"/>
  <c r="AX1898" i="2" s="1"/>
  <c r="A1908" i="2"/>
  <c r="B1907" i="2"/>
  <c r="C1907" i="2" s="1"/>
  <c r="D1907" i="2" s="1"/>
  <c r="E1907" i="2" s="1"/>
  <c r="F1907" i="2" s="1"/>
  <c r="G1907" i="2" s="1"/>
  <c r="H1907" i="2" s="1"/>
  <c r="I1907" i="2" s="1"/>
  <c r="AK1899" i="2"/>
  <c r="AL1897" i="2"/>
  <c r="AY1896" i="2"/>
  <c r="AU1896" i="2"/>
  <c r="AW1896" i="2" s="1"/>
  <c r="M1904" i="2"/>
  <c r="N1904" i="2"/>
  <c r="Y1902" i="2"/>
  <c r="H1977" i="1"/>
  <c r="K1977" i="1"/>
  <c r="G1978" i="1"/>
  <c r="J1977" i="1"/>
  <c r="I1977" i="1"/>
  <c r="AA1901" i="2" l="1"/>
  <c r="AG1900" i="2"/>
  <c r="BA1899" i="2"/>
  <c r="AH1900" i="2"/>
  <c r="AI1900" i="2" s="1"/>
  <c r="AJ1900" i="2" s="1"/>
  <c r="AL1899" i="2"/>
  <c r="AM1899" i="2" s="1"/>
  <c r="AK1900" i="2"/>
  <c r="BA1900" i="2"/>
  <c r="A1909" i="2"/>
  <c r="B1908" i="2"/>
  <c r="C1908" i="2" s="1"/>
  <c r="D1908" i="2" s="1"/>
  <c r="E1908" i="2" s="1"/>
  <c r="F1908" i="2" s="1"/>
  <c r="G1908" i="2" s="1"/>
  <c r="H1908" i="2" s="1"/>
  <c r="I1908" i="2" s="1"/>
  <c r="T1905" i="2"/>
  <c r="O1905" i="2"/>
  <c r="P1905" i="2" s="1"/>
  <c r="Q1905" i="2" s="1"/>
  <c r="R1905" i="2" s="1"/>
  <c r="S1905" i="2" s="1"/>
  <c r="L1906" i="2"/>
  <c r="AM1897" i="2"/>
  <c r="AZ1897" i="2"/>
  <c r="AN1897" i="2"/>
  <c r="Z1902" i="2"/>
  <c r="AA1902" i="2"/>
  <c r="AY1898" i="2"/>
  <c r="AU1898" i="2"/>
  <c r="AW1898" i="2" s="1"/>
  <c r="J1907" i="2"/>
  <c r="K1907" i="2"/>
  <c r="O1904" i="2"/>
  <c r="P1904" i="2" s="1"/>
  <c r="Q1904" i="2" s="1"/>
  <c r="R1904" i="2" s="1"/>
  <c r="S1904" i="2" s="1"/>
  <c r="T1904" i="2"/>
  <c r="AB1901" i="2"/>
  <c r="AC1901" i="2" s="1"/>
  <c r="AD1901" i="2" s="1"/>
  <c r="AE1901" i="2" s="1"/>
  <c r="AF1901" i="2" s="1"/>
  <c r="AH1901" i="2" s="1"/>
  <c r="AI1901" i="2" s="1"/>
  <c r="AG1901" i="2"/>
  <c r="Y1903" i="2"/>
  <c r="I1978" i="1"/>
  <c r="K1978" i="1"/>
  <c r="G1979" i="1"/>
  <c r="J1978" i="1"/>
  <c r="H1978" i="1"/>
  <c r="AZ1899" i="2" l="1"/>
  <c r="AN1899" i="2"/>
  <c r="AT1899" i="2" s="1"/>
  <c r="AX1899" i="2" s="1"/>
  <c r="L1907" i="2"/>
  <c r="AL1900" i="2"/>
  <c r="J1908" i="2"/>
  <c r="K1908" i="2"/>
  <c r="AZ1900" i="2"/>
  <c r="AM1900" i="2"/>
  <c r="AN1900" i="2"/>
  <c r="U1905" i="2"/>
  <c r="V1905" i="2" s="1"/>
  <c r="BA1901" i="2"/>
  <c r="AK1901" i="2"/>
  <c r="AJ1901" i="2"/>
  <c r="M1907" i="2"/>
  <c r="N1907" i="2"/>
  <c r="AO1899" i="2"/>
  <c r="AP1899" i="2" s="1"/>
  <c r="AQ1899" i="2" s="1"/>
  <c r="AR1899" i="2" s="1"/>
  <c r="AS1899" i="2" s="1"/>
  <c r="AG1902" i="2"/>
  <c r="AB1902" i="2"/>
  <c r="AC1902" i="2" s="1"/>
  <c r="AD1902" i="2" s="1"/>
  <c r="AE1902" i="2" s="1"/>
  <c r="AF1902" i="2" s="1"/>
  <c r="M1906" i="2"/>
  <c r="N1906" i="2"/>
  <c r="Z1903" i="2"/>
  <c r="AA1903" i="2"/>
  <c r="AO1897" i="2"/>
  <c r="AP1897" i="2" s="1"/>
  <c r="AQ1897" i="2" s="1"/>
  <c r="AR1897" i="2" s="1"/>
  <c r="AS1897" i="2" s="1"/>
  <c r="AT1897" i="2"/>
  <c r="AX1897" i="2" s="1"/>
  <c r="B1909" i="2"/>
  <c r="C1909" i="2" s="1"/>
  <c r="D1909" i="2" s="1"/>
  <c r="E1909" i="2" s="1"/>
  <c r="F1909" i="2" s="1"/>
  <c r="G1909" i="2" s="1"/>
  <c r="H1909" i="2" s="1"/>
  <c r="I1909" i="2" s="1"/>
  <c r="A1910" i="2"/>
  <c r="U1904" i="2"/>
  <c r="V1904" i="2" s="1"/>
  <c r="G1980" i="1"/>
  <c r="I1979" i="1"/>
  <c r="K1979" i="1"/>
  <c r="H1979" i="1"/>
  <c r="J1979" i="1"/>
  <c r="AL1901" i="2" l="1"/>
  <c r="J1909" i="2"/>
  <c r="K1909" i="2"/>
  <c r="W1904" i="2"/>
  <c r="X1904" i="2"/>
  <c r="AM1901" i="2"/>
  <c r="AZ1901" i="2"/>
  <c r="AN1901" i="2"/>
  <c r="L1908" i="2"/>
  <c r="AG1903" i="2"/>
  <c r="AB1903" i="2"/>
  <c r="AC1903" i="2" s="1"/>
  <c r="AD1903" i="2" s="1"/>
  <c r="AE1903" i="2" s="1"/>
  <c r="AF1903" i="2" s="1"/>
  <c r="AH1903" i="2" s="1"/>
  <c r="AI1903" i="2" s="1"/>
  <c r="T1907" i="2"/>
  <c r="O1907" i="2"/>
  <c r="P1907" i="2" s="1"/>
  <c r="Q1907" i="2" s="1"/>
  <c r="R1907" i="2" s="1"/>
  <c r="S1907" i="2" s="1"/>
  <c r="U1907" i="2" s="1"/>
  <c r="V1907" i="2" s="1"/>
  <c r="X1905" i="2"/>
  <c r="W1905" i="2"/>
  <c r="B1910" i="2"/>
  <c r="C1910" i="2" s="1"/>
  <c r="D1910" i="2" s="1"/>
  <c r="E1910" i="2" s="1"/>
  <c r="F1910" i="2" s="1"/>
  <c r="G1910" i="2" s="1"/>
  <c r="H1910" i="2" s="1"/>
  <c r="I1910" i="2" s="1"/>
  <c r="A1911" i="2"/>
  <c r="AH1902" i="2"/>
  <c r="AI1902" i="2" s="1"/>
  <c r="AY1897" i="2"/>
  <c r="AU1897" i="2"/>
  <c r="AW1897" i="2" s="1"/>
  <c r="T1906" i="2"/>
  <c r="O1906" i="2"/>
  <c r="P1906" i="2" s="1"/>
  <c r="Q1906" i="2" s="1"/>
  <c r="R1906" i="2" s="1"/>
  <c r="S1906" i="2" s="1"/>
  <c r="U1906" i="2" s="1"/>
  <c r="V1906" i="2" s="1"/>
  <c r="AY1899" i="2"/>
  <c r="AU1899" i="2"/>
  <c r="AW1899" i="2" s="1"/>
  <c r="AO1900" i="2"/>
  <c r="AP1900" i="2" s="1"/>
  <c r="AQ1900" i="2" s="1"/>
  <c r="AR1900" i="2" s="1"/>
  <c r="AS1900" i="2" s="1"/>
  <c r="AT1900" i="2"/>
  <c r="AX1900" i="2" s="1"/>
  <c r="H1980" i="1"/>
  <c r="G1981" i="1"/>
  <c r="J1980" i="1"/>
  <c r="I1980" i="1"/>
  <c r="K1980" i="1"/>
  <c r="Y1904" i="2" l="1"/>
  <c r="AA1904" i="2" s="1"/>
  <c r="Y1905" i="2"/>
  <c r="L1909" i="2"/>
  <c r="J1910" i="2"/>
  <c r="K1910" i="2"/>
  <c r="AO1901" i="2"/>
  <c r="AP1901" i="2" s="1"/>
  <c r="AQ1901" i="2" s="1"/>
  <c r="AR1901" i="2" s="1"/>
  <c r="AS1901" i="2" s="1"/>
  <c r="AT1901" i="2"/>
  <c r="AX1901" i="2" s="1"/>
  <c r="M1909" i="2"/>
  <c r="N1909" i="2"/>
  <c r="Z1905" i="2"/>
  <c r="AA1905" i="2"/>
  <c r="AJ1903" i="2"/>
  <c r="BA1903" i="2"/>
  <c r="AK1903" i="2"/>
  <c r="AY1900" i="2"/>
  <c r="AU1900" i="2"/>
  <c r="AW1900" i="2" s="1"/>
  <c r="Z1904" i="2"/>
  <c r="X1906" i="2"/>
  <c r="W1906" i="2"/>
  <c r="BA1902" i="2"/>
  <c r="AK1902" i="2"/>
  <c r="AJ1902" i="2"/>
  <c r="B1911" i="2"/>
  <c r="C1911" i="2" s="1"/>
  <c r="D1911" i="2" s="1"/>
  <c r="E1911" i="2" s="1"/>
  <c r="F1911" i="2" s="1"/>
  <c r="G1911" i="2" s="1"/>
  <c r="H1911" i="2" s="1"/>
  <c r="I1911" i="2" s="1"/>
  <c r="A1912" i="2"/>
  <c r="W1907" i="2"/>
  <c r="X1907" i="2"/>
  <c r="M1908" i="2"/>
  <c r="N1908" i="2"/>
  <c r="I1981" i="1"/>
  <c r="J1981" i="1"/>
  <c r="G1982" i="1"/>
  <c r="K1981" i="1"/>
  <c r="H1981" i="1"/>
  <c r="Y1906" i="2" l="1"/>
  <c r="L1910" i="2"/>
  <c r="J1911" i="2"/>
  <c r="K1911" i="2"/>
  <c r="Z1906" i="2"/>
  <c r="AA1906" i="2"/>
  <c r="O1909" i="2"/>
  <c r="P1909" i="2" s="1"/>
  <c r="Q1909" i="2" s="1"/>
  <c r="R1909" i="2" s="1"/>
  <c r="S1909" i="2" s="1"/>
  <c r="T1909" i="2"/>
  <c r="M1910" i="2"/>
  <c r="N1910" i="2"/>
  <c r="AL1903" i="2"/>
  <c r="B1912" i="2"/>
  <c r="C1912" i="2" s="1"/>
  <c r="D1912" i="2" s="1"/>
  <c r="E1912" i="2" s="1"/>
  <c r="F1912" i="2" s="1"/>
  <c r="G1912" i="2" s="1"/>
  <c r="H1912" i="2" s="1"/>
  <c r="I1912" i="2" s="1"/>
  <c r="A1913" i="2"/>
  <c r="AG1904" i="2"/>
  <c r="AB1904" i="2"/>
  <c r="AC1904" i="2" s="1"/>
  <c r="AD1904" i="2" s="1"/>
  <c r="AE1904" i="2" s="1"/>
  <c r="AF1904" i="2" s="1"/>
  <c r="Y1907" i="2"/>
  <c r="AG1905" i="2"/>
  <c r="AB1905" i="2"/>
  <c r="AC1905" i="2" s="1"/>
  <c r="AD1905" i="2" s="1"/>
  <c r="AE1905" i="2" s="1"/>
  <c r="AF1905" i="2" s="1"/>
  <c r="AY1901" i="2"/>
  <c r="AU1901" i="2"/>
  <c r="AW1901" i="2" s="1"/>
  <c r="T1908" i="2"/>
  <c r="O1908" i="2"/>
  <c r="P1908" i="2" s="1"/>
  <c r="Q1908" i="2" s="1"/>
  <c r="R1908" i="2" s="1"/>
  <c r="S1908" i="2" s="1"/>
  <c r="U1908" i="2" s="1"/>
  <c r="V1908" i="2" s="1"/>
  <c r="AL1902" i="2"/>
  <c r="H1982" i="1"/>
  <c r="G1983" i="1"/>
  <c r="J1982" i="1"/>
  <c r="K1982" i="1"/>
  <c r="I1982" i="1"/>
  <c r="U1909" i="2" l="1"/>
  <c r="V1909" i="2" s="1"/>
  <c r="AH1904" i="2"/>
  <c r="AI1904" i="2" s="1"/>
  <c r="L1911" i="2"/>
  <c r="J1912" i="2"/>
  <c r="K1912" i="2"/>
  <c r="Z1907" i="2"/>
  <c r="AA1907" i="2"/>
  <c r="AM1903" i="2"/>
  <c r="AZ1903" i="2"/>
  <c r="AN1903" i="2"/>
  <c r="W1909" i="2"/>
  <c r="X1909" i="2"/>
  <c r="M1911" i="2"/>
  <c r="N1911" i="2"/>
  <c r="W1908" i="2"/>
  <c r="X1908" i="2"/>
  <c r="B1913" i="2"/>
  <c r="C1913" i="2" s="1"/>
  <c r="D1913" i="2" s="1"/>
  <c r="E1913" i="2" s="1"/>
  <c r="F1913" i="2" s="1"/>
  <c r="G1913" i="2" s="1"/>
  <c r="H1913" i="2" s="1"/>
  <c r="I1913" i="2" s="1"/>
  <c r="A1914" i="2"/>
  <c r="O1910" i="2"/>
  <c r="P1910" i="2" s="1"/>
  <c r="Q1910" i="2" s="1"/>
  <c r="R1910" i="2" s="1"/>
  <c r="S1910" i="2" s="1"/>
  <c r="T1910" i="2"/>
  <c r="AG1906" i="2"/>
  <c r="AB1906" i="2"/>
  <c r="AC1906" i="2" s="1"/>
  <c r="AD1906" i="2" s="1"/>
  <c r="AE1906" i="2" s="1"/>
  <c r="AF1906" i="2" s="1"/>
  <c r="AH1905" i="2"/>
  <c r="AI1905" i="2" s="1"/>
  <c r="AM1902" i="2"/>
  <c r="AZ1902" i="2"/>
  <c r="AN1902" i="2"/>
  <c r="AJ1904" i="2"/>
  <c r="BA1904" i="2"/>
  <c r="AK1904" i="2"/>
  <c r="I1983" i="1"/>
  <c r="G1984" i="1"/>
  <c r="J1983" i="1"/>
  <c r="H1983" i="1"/>
  <c r="K1983" i="1"/>
  <c r="AH1906" i="2" l="1"/>
  <c r="AI1906" i="2" s="1"/>
  <c r="L1912" i="2"/>
  <c r="U1910" i="2"/>
  <c r="V1910" i="2" s="1"/>
  <c r="X1910" i="2" s="1"/>
  <c r="AL1904" i="2"/>
  <c r="AN1904" i="2" s="1"/>
  <c r="J1913" i="2"/>
  <c r="K1913" i="2"/>
  <c r="AO1903" i="2"/>
  <c r="AP1903" i="2" s="1"/>
  <c r="AQ1903" i="2" s="1"/>
  <c r="AR1903" i="2" s="1"/>
  <c r="AS1903" i="2" s="1"/>
  <c r="AT1903" i="2"/>
  <c r="AX1903" i="2" s="1"/>
  <c r="M1912" i="2"/>
  <c r="N1912" i="2"/>
  <c r="AK1906" i="2"/>
  <c r="AJ1906" i="2"/>
  <c r="BA1906" i="2"/>
  <c r="O1911" i="2"/>
  <c r="P1911" i="2" s="1"/>
  <c r="Q1911" i="2" s="1"/>
  <c r="R1911" i="2" s="1"/>
  <c r="S1911" i="2" s="1"/>
  <c r="T1911" i="2"/>
  <c r="AM1904" i="2"/>
  <c r="B1914" i="2"/>
  <c r="C1914" i="2" s="1"/>
  <c r="D1914" i="2" s="1"/>
  <c r="E1914" i="2" s="1"/>
  <c r="F1914" i="2" s="1"/>
  <c r="G1914" i="2" s="1"/>
  <c r="H1914" i="2" s="1"/>
  <c r="I1914" i="2" s="1"/>
  <c r="A1915" i="2"/>
  <c r="AB1907" i="2"/>
  <c r="AC1907" i="2" s="1"/>
  <c r="AD1907" i="2" s="1"/>
  <c r="AE1907" i="2" s="1"/>
  <c r="AF1907" i="2" s="1"/>
  <c r="AG1907" i="2"/>
  <c r="AK1905" i="2"/>
  <c r="AJ1905" i="2"/>
  <c r="BA1905" i="2"/>
  <c r="AT1902" i="2"/>
  <c r="AX1902" i="2" s="1"/>
  <c r="AO1902" i="2"/>
  <c r="AP1902" i="2" s="1"/>
  <c r="AQ1902" i="2" s="1"/>
  <c r="AR1902" i="2" s="1"/>
  <c r="AS1902" i="2" s="1"/>
  <c r="Y1908" i="2"/>
  <c r="Y1909" i="2"/>
  <c r="H1984" i="1"/>
  <c r="J1984" i="1"/>
  <c r="K1984" i="1"/>
  <c r="G1985" i="1"/>
  <c r="I1984" i="1"/>
  <c r="U1911" i="2" l="1"/>
  <c r="V1911" i="2" s="1"/>
  <c r="AZ1904" i="2"/>
  <c r="AL1905" i="2"/>
  <c r="AN1905" i="2" s="1"/>
  <c r="AH1907" i="2"/>
  <c r="AI1907" i="2" s="1"/>
  <c r="AJ1907" i="2" s="1"/>
  <c r="W1910" i="2"/>
  <c r="L1913" i="2"/>
  <c r="M1913" i="2" s="1"/>
  <c r="J1914" i="2"/>
  <c r="K1914" i="2"/>
  <c r="AY1902" i="2"/>
  <c r="AU1902" i="2"/>
  <c r="AW1902" i="2" s="1"/>
  <c r="O1912" i="2"/>
  <c r="P1912" i="2" s="1"/>
  <c r="Q1912" i="2" s="1"/>
  <c r="R1912" i="2" s="1"/>
  <c r="S1912" i="2" s="1"/>
  <c r="U1912" i="2" s="1"/>
  <c r="V1912" i="2" s="1"/>
  <c r="T1912" i="2"/>
  <c r="Z1908" i="2"/>
  <c r="AA1908" i="2"/>
  <c r="X1911" i="2"/>
  <c r="W1911" i="2"/>
  <c r="B1915" i="2"/>
  <c r="C1915" i="2"/>
  <c r="D1915" i="2" s="1"/>
  <c r="E1915" i="2" s="1"/>
  <c r="F1915" i="2" s="1"/>
  <c r="G1915" i="2" s="1"/>
  <c r="H1915" i="2" s="1"/>
  <c r="I1915" i="2" s="1"/>
  <c r="A1916" i="2"/>
  <c r="AY1903" i="2"/>
  <c r="AU1903" i="2"/>
  <c r="AW1903" i="2" s="1"/>
  <c r="Z1909" i="2"/>
  <c r="AA1909" i="2"/>
  <c r="AO1904" i="2"/>
  <c r="AP1904" i="2" s="1"/>
  <c r="AQ1904" i="2" s="1"/>
  <c r="AR1904" i="2" s="1"/>
  <c r="AS1904" i="2" s="1"/>
  <c r="AT1904" i="2"/>
  <c r="AX1904" i="2" s="1"/>
  <c r="Y1910" i="2"/>
  <c r="AL1906" i="2"/>
  <c r="H1985" i="1"/>
  <c r="I1985" i="1"/>
  <c r="K1985" i="1"/>
  <c r="G1986" i="1"/>
  <c r="J1985" i="1"/>
  <c r="AM1905" i="2" l="1"/>
  <c r="AZ1905" i="2"/>
  <c r="N1913" i="2"/>
  <c r="AK1907" i="2"/>
  <c r="AL1907" i="2" s="1"/>
  <c r="BA1907" i="2"/>
  <c r="L1914" i="2"/>
  <c r="M1914" i="2" s="1"/>
  <c r="W1912" i="2"/>
  <c r="X1912" i="2"/>
  <c r="N1914" i="2"/>
  <c r="Z1910" i="2"/>
  <c r="AA1910" i="2"/>
  <c r="AB1909" i="2"/>
  <c r="AC1909" i="2" s="1"/>
  <c r="AD1909" i="2" s="1"/>
  <c r="AE1909" i="2" s="1"/>
  <c r="AF1909" i="2" s="1"/>
  <c r="AH1909" i="2" s="1"/>
  <c r="AI1909" i="2" s="1"/>
  <c r="AG1909" i="2"/>
  <c r="B1916" i="2"/>
  <c r="C1916" i="2" s="1"/>
  <c r="D1916" i="2" s="1"/>
  <c r="E1916" i="2" s="1"/>
  <c r="F1916" i="2" s="1"/>
  <c r="G1916" i="2" s="1"/>
  <c r="H1916" i="2" s="1"/>
  <c r="I1916" i="2" s="1"/>
  <c r="A1917" i="2"/>
  <c r="J1915" i="2"/>
  <c r="K1915" i="2"/>
  <c r="AB1908" i="2"/>
  <c r="AC1908" i="2" s="1"/>
  <c r="AD1908" i="2" s="1"/>
  <c r="AE1908" i="2" s="1"/>
  <c r="AF1908" i="2" s="1"/>
  <c r="AG1908" i="2"/>
  <c r="AM1906" i="2"/>
  <c r="AZ1906" i="2"/>
  <c r="AN1906" i="2"/>
  <c r="AO1905" i="2"/>
  <c r="AP1905" i="2" s="1"/>
  <c r="AQ1905" i="2" s="1"/>
  <c r="AR1905" i="2" s="1"/>
  <c r="AS1905" i="2" s="1"/>
  <c r="AT1905" i="2"/>
  <c r="AX1905" i="2" s="1"/>
  <c r="T1913" i="2"/>
  <c r="O1913" i="2"/>
  <c r="P1913" i="2" s="1"/>
  <c r="Q1913" i="2" s="1"/>
  <c r="R1913" i="2" s="1"/>
  <c r="S1913" i="2" s="1"/>
  <c r="AY1904" i="2"/>
  <c r="AU1904" i="2"/>
  <c r="AW1904" i="2" s="1"/>
  <c r="Y1911" i="2"/>
  <c r="K1986" i="1"/>
  <c r="G1987" i="1"/>
  <c r="I1986" i="1"/>
  <c r="H1986" i="1"/>
  <c r="J1986" i="1"/>
  <c r="AZ1907" i="2" l="1"/>
  <c r="AM1907" i="2"/>
  <c r="AN1907" i="2"/>
  <c r="U1913" i="2"/>
  <c r="V1913" i="2" s="1"/>
  <c r="AH1908" i="2"/>
  <c r="AI1908" i="2" s="1"/>
  <c r="AK1908" i="2" s="1"/>
  <c r="Y1912" i="2"/>
  <c r="Z1912" i="2" s="1"/>
  <c r="AT1906" i="2"/>
  <c r="AX1906" i="2" s="1"/>
  <c r="AO1906" i="2"/>
  <c r="AP1906" i="2" s="1"/>
  <c r="AQ1906" i="2" s="1"/>
  <c r="AR1906" i="2" s="1"/>
  <c r="AS1906" i="2" s="1"/>
  <c r="A1918" i="2"/>
  <c r="B1917" i="2"/>
  <c r="C1917" i="2" s="1"/>
  <c r="D1917" i="2" s="1"/>
  <c r="E1917" i="2" s="1"/>
  <c r="F1917" i="2" s="1"/>
  <c r="G1917" i="2" s="1"/>
  <c r="H1917" i="2" s="1"/>
  <c r="I1917" i="2" s="1"/>
  <c r="AO1907" i="2"/>
  <c r="AP1907" i="2" s="1"/>
  <c r="AQ1907" i="2" s="1"/>
  <c r="AR1907" i="2" s="1"/>
  <c r="AS1907" i="2" s="1"/>
  <c r="AT1907" i="2"/>
  <c r="AX1907" i="2" s="1"/>
  <c r="L1915" i="2"/>
  <c r="Z1911" i="2"/>
  <c r="AA1911" i="2"/>
  <c r="J1916" i="2"/>
  <c r="K1916" i="2"/>
  <c r="AJ1909" i="2"/>
  <c r="BA1909" i="2"/>
  <c r="AK1909" i="2"/>
  <c r="X1913" i="2"/>
  <c r="W1913" i="2"/>
  <c r="O1914" i="2"/>
  <c r="P1914" i="2" s="1"/>
  <c r="Q1914" i="2" s="1"/>
  <c r="R1914" i="2" s="1"/>
  <c r="S1914" i="2" s="1"/>
  <c r="U1914" i="2" s="1"/>
  <c r="V1914" i="2" s="1"/>
  <c r="T1914" i="2"/>
  <c r="AY1905" i="2"/>
  <c r="AU1905" i="2"/>
  <c r="AW1905" i="2" s="1"/>
  <c r="AG1910" i="2"/>
  <c r="AB1910" i="2"/>
  <c r="AC1910" i="2" s="1"/>
  <c r="AD1910" i="2" s="1"/>
  <c r="AE1910" i="2" s="1"/>
  <c r="AF1910" i="2" s="1"/>
  <c r="K1987" i="1"/>
  <c r="J1987" i="1"/>
  <c r="H1987" i="1"/>
  <c r="G1988" i="1"/>
  <c r="I1987" i="1"/>
  <c r="BA1908" i="2" l="1"/>
  <c r="AJ1908" i="2"/>
  <c r="AA1912" i="2"/>
  <c r="AH1910" i="2"/>
  <c r="AI1910" i="2" s="1"/>
  <c r="AL1908" i="2"/>
  <c r="AM1908" i="2" s="1"/>
  <c r="K1917" i="2"/>
  <c r="J1917" i="2"/>
  <c r="X1914" i="2"/>
  <c r="W1914" i="2"/>
  <c r="AG1911" i="2"/>
  <c r="AB1911" i="2"/>
  <c r="AC1911" i="2" s="1"/>
  <c r="AD1911" i="2" s="1"/>
  <c r="AE1911" i="2" s="1"/>
  <c r="AF1911" i="2" s="1"/>
  <c r="AH1911" i="2" s="1"/>
  <c r="AI1911" i="2" s="1"/>
  <c r="Y1913" i="2"/>
  <c r="AL1909" i="2"/>
  <c r="BA1910" i="2"/>
  <c r="AK1910" i="2"/>
  <c r="AJ1910" i="2"/>
  <c r="AB1912" i="2"/>
  <c r="AC1912" i="2" s="1"/>
  <c r="AD1912" i="2" s="1"/>
  <c r="AE1912" i="2" s="1"/>
  <c r="AF1912" i="2" s="1"/>
  <c r="AH1912" i="2" s="1"/>
  <c r="AI1912" i="2" s="1"/>
  <c r="AG1912" i="2"/>
  <c r="AY1906" i="2"/>
  <c r="AU1906" i="2"/>
  <c r="AW1906" i="2" s="1"/>
  <c r="B1918" i="2"/>
  <c r="C1918" i="2" s="1"/>
  <c r="D1918" i="2" s="1"/>
  <c r="E1918" i="2" s="1"/>
  <c r="F1918" i="2" s="1"/>
  <c r="G1918" i="2" s="1"/>
  <c r="H1918" i="2" s="1"/>
  <c r="I1918" i="2" s="1"/>
  <c r="A1919" i="2"/>
  <c r="L1916" i="2"/>
  <c r="M1915" i="2"/>
  <c r="N1915" i="2"/>
  <c r="AY1907" i="2"/>
  <c r="AU1907" i="2"/>
  <c r="AW1907" i="2" s="1"/>
  <c r="J1988" i="1"/>
  <c r="G1989" i="1"/>
  <c r="I1988" i="1"/>
  <c r="H1988" i="1"/>
  <c r="K1988" i="1"/>
  <c r="AN1908" i="2" l="1"/>
  <c r="AZ1908" i="2"/>
  <c r="L1917" i="2"/>
  <c r="Y1914" i="2"/>
  <c r="K1918" i="2"/>
  <c r="J1918" i="2"/>
  <c r="T1915" i="2"/>
  <c r="O1915" i="2"/>
  <c r="P1915" i="2" s="1"/>
  <c r="Q1915" i="2" s="1"/>
  <c r="R1915" i="2" s="1"/>
  <c r="S1915" i="2" s="1"/>
  <c r="AK1911" i="2"/>
  <c r="AJ1911" i="2"/>
  <c r="BA1911" i="2"/>
  <c r="M1917" i="2"/>
  <c r="N1917" i="2"/>
  <c r="BA1912" i="2"/>
  <c r="AK1912" i="2"/>
  <c r="AJ1912" i="2"/>
  <c r="Z1913" i="2"/>
  <c r="AA1913" i="2"/>
  <c r="AL1910" i="2"/>
  <c r="M1916" i="2"/>
  <c r="N1916" i="2"/>
  <c r="A1920" i="2"/>
  <c r="B1919" i="2"/>
  <c r="C1919" i="2" s="1"/>
  <c r="D1919" i="2" s="1"/>
  <c r="E1919" i="2" s="1"/>
  <c r="F1919" i="2" s="1"/>
  <c r="G1919" i="2" s="1"/>
  <c r="H1919" i="2" s="1"/>
  <c r="I1919" i="2" s="1"/>
  <c r="AO1908" i="2"/>
  <c r="AP1908" i="2" s="1"/>
  <c r="AQ1908" i="2" s="1"/>
  <c r="AR1908" i="2" s="1"/>
  <c r="AS1908" i="2" s="1"/>
  <c r="AT1908" i="2"/>
  <c r="AX1908" i="2" s="1"/>
  <c r="AZ1909" i="2"/>
  <c r="AM1909" i="2"/>
  <c r="AN1909" i="2"/>
  <c r="Z1914" i="2"/>
  <c r="AA1914" i="2"/>
  <c r="J1989" i="1"/>
  <c r="G1990" i="1"/>
  <c r="H1989" i="1"/>
  <c r="I1989" i="1"/>
  <c r="K1989" i="1"/>
  <c r="AL1912" i="2" l="1"/>
  <c r="L1918" i="2"/>
  <c r="M1918" i="2" s="1"/>
  <c r="AL1911" i="2"/>
  <c r="J1919" i="2"/>
  <c r="K1919" i="2"/>
  <c r="AY1908" i="2"/>
  <c r="AU1908" i="2"/>
  <c r="AW1908" i="2" s="1"/>
  <c r="AG1913" i="2"/>
  <c r="AB1913" i="2"/>
  <c r="AC1913" i="2" s="1"/>
  <c r="AD1913" i="2" s="1"/>
  <c r="AE1913" i="2" s="1"/>
  <c r="AF1913" i="2" s="1"/>
  <c r="AT1909" i="2"/>
  <c r="AX1909" i="2" s="1"/>
  <c r="AO1909" i="2"/>
  <c r="AP1909" i="2" s="1"/>
  <c r="AQ1909" i="2" s="1"/>
  <c r="AR1909" i="2" s="1"/>
  <c r="AS1909" i="2" s="1"/>
  <c r="A1921" i="2"/>
  <c r="B1920" i="2"/>
  <c r="C1920" i="2" s="1"/>
  <c r="D1920" i="2" s="1"/>
  <c r="E1920" i="2" s="1"/>
  <c r="F1920" i="2" s="1"/>
  <c r="G1920" i="2" s="1"/>
  <c r="H1920" i="2" s="1"/>
  <c r="I1920" i="2" s="1"/>
  <c r="AM1911" i="2"/>
  <c r="AZ1911" i="2"/>
  <c r="AN1911" i="2"/>
  <c r="AZ1910" i="2"/>
  <c r="AM1910" i="2"/>
  <c r="AN1910" i="2"/>
  <c r="AB1914" i="2"/>
  <c r="AC1914" i="2" s="1"/>
  <c r="AD1914" i="2" s="1"/>
  <c r="AE1914" i="2" s="1"/>
  <c r="AF1914" i="2" s="1"/>
  <c r="AG1914" i="2"/>
  <c r="O1916" i="2"/>
  <c r="P1916" i="2" s="1"/>
  <c r="Q1916" i="2" s="1"/>
  <c r="R1916" i="2" s="1"/>
  <c r="S1916" i="2" s="1"/>
  <c r="T1916" i="2"/>
  <c r="AZ1912" i="2"/>
  <c r="AM1912" i="2"/>
  <c r="AN1912" i="2"/>
  <c r="O1917" i="2"/>
  <c r="P1917" i="2" s="1"/>
  <c r="Q1917" i="2" s="1"/>
  <c r="R1917" i="2" s="1"/>
  <c r="S1917" i="2" s="1"/>
  <c r="T1917" i="2"/>
  <c r="U1915" i="2"/>
  <c r="V1915" i="2" s="1"/>
  <c r="K1990" i="1"/>
  <c r="G1991" i="1"/>
  <c r="H1990" i="1"/>
  <c r="I1990" i="1"/>
  <c r="J1990" i="1"/>
  <c r="AH1914" i="2" l="1"/>
  <c r="AI1914" i="2" s="1"/>
  <c r="N1918" i="2"/>
  <c r="U1916" i="2"/>
  <c r="V1916" i="2" s="1"/>
  <c r="W1916" i="2" s="1"/>
  <c r="U1917" i="2"/>
  <c r="V1917" i="2" s="1"/>
  <c r="X1917" i="2" s="1"/>
  <c r="L1919" i="2"/>
  <c r="M1919" i="2" s="1"/>
  <c r="K1920" i="2"/>
  <c r="J1920" i="2"/>
  <c r="W1917" i="2"/>
  <c r="A1922" i="2"/>
  <c r="B1921" i="2"/>
  <c r="C1921" i="2" s="1"/>
  <c r="D1921" i="2" s="1"/>
  <c r="E1921" i="2" s="1"/>
  <c r="F1921" i="2" s="1"/>
  <c r="G1921" i="2" s="1"/>
  <c r="H1921" i="2" s="1"/>
  <c r="I1921" i="2" s="1"/>
  <c r="AH1913" i="2"/>
  <c r="AI1913" i="2" s="1"/>
  <c r="AJ1914" i="2"/>
  <c r="AK1914" i="2"/>
  <c r="BA1914" i="2"/>
  <c r="AO1911" i="2"/>
  <c r="AP1911" i="2" s="1"/>
  <c r="AQ1911" i="2" s="1"/>
  <c r="AR1911" i="2" s="1"/>
  <c r="AS1911" i="2" s="1"/>
  <c r="AT1911" i="2"/>
  <c r="AX1911" i="2" s="1"/>
  <c r="AT1910" i="2"/>
  <c r="AX1910" i="2" s="1"/>
  <c r="AO1910" i="2"/>
  <c r="AP1910" i="2" s="1"/>
  <c r="AQ1910" i="2" s="1"/>
  <c r="AR1910" i="2" s="1"/>
  <c r="AS1910" i="2" s="1"/>
  <c r="T1918" i="2"/>
  <c r="O1918" i="2"/>
  <c r="P1918" i="2" s="1"/>
  <c r="Q1918" i="2" s="1"/>
  <c r="R1918" i="2" s="1"/>
  <c r="S1918" i="2" s="1"/>
  <c r="U1918" i="2" s="1"/>
  <c r="V1918" i="2" s="1"/>
  <c r="W1915" i="2"/>
  <c r="X1915" i="2"/>
  <c r="AT1912" i="2"/>
  <c r="AX1912" i="2" s="1"/>
  <c r="AO1912" i="2"/>
  <c r="AP1912" i="2" s="1"/>
  <c r="AQ1912" i="2" s="1"/>
  <c r="AR1912" i="2" s="1"/>
  <c r="AS1912" i="2" s="1"/>
  <c r="AY1909" i="2"/>
  <c r="AU1909" i="2"/>
  <c r="AW1909" i="2" s="1"/>
  <c r="K1991" i="1"/>
  <c r="H1991" i="1"/>
  <c r="J1991" i="1"/>
  <c r="I1991" i="1"/>
  <c r="G1992" i="1"/>
  <c r="L1920" i="2" l="1"/>
  <c r="X1916" i="2"/>
  <c r="N1919" i="2"/>
  <c r="O1919" i="2" s="1"/>
  <c r="P1919" i="2" s="1"/>
  <c r="Q1919" i="2" s="1"/>
  <c r="R1919" i="2" s="1"/>
  <c r="S1919" i="2" s="1"/>
  <c r="Y1917" i="2"/>
  <c r="Y1915" i="2"/>
  <c r="AA1915" i="2" s="1"/>
  <c r="AL1914" i="2"/>
  <c r="AM1914" i="2" s="1"/>
  <c r="K1921" i="2"/>
  <c r="J1921" i="2"/>
  <c r="X1918" i="2"/>
  <c r="W1918" i="2"/>
  <c r="B1922" i="2"/>
  <c r="C1922" i="2" s="1"/>
  <c r="D1922" i="2" s="1"/>
  <c r="E1922" i="2" s="1"/>
  <c r="F1922" i="2" s="1"/>
  <c r="G1922" i="2" s="1"/>
  <c r="H1922" i="2" s="1"/>
  <c r="I1922" i="2" s="1"/>
  <c r="A1923" i="2"/>
  <c r="Y1916" i="2"/>
  <c r="AY1911" i="2"/>
  <c r="AU1911" i="2"/>
  <c r="AW1911" i="2" s="1"/>
  <c r="BA1913" i="2"/>
  <c r="AJ1913" i="2"/>
  <c r="AK1913" i="2"/>
  <c r="M1920" i="2"/>
  <c r="N1920" i="2"/>
  <c r="AY1910" i="2"/>
  <c r="AU1910" i="2"/>
  <c r="AW1910" i="2" s="1"/>
  <c r="AY1912" i="2"/>
  <c r="AU1912" i="2"/>
  <c r="AW1912" i="2" s="1"/>
  <c r="Z1917" i="2"/>
  <c r="AA1917" i="2"/>
  <c r="G1993" i="1"/>
  <c r="I1992" i="1"/>
  <c r="H1992" i="1"/>
  <c r="K1992" i="1"/>
  <c r="J1992" i="1"/>
  <c r="T1919" i="2" l="1"/>
  <c r="U1919" i="2" s="1"/>
  <c r="V1919" i="2" s="1"/>
  <c r="Z1915" i="2"/>
  <c r="AG1915" i="2" s="1"/>
  <c r="AZ1914" i="2"/>
  <c r="AN1914" i="2"/>
  <c r="L1921" i="2"/>
  <c r="M1921" i="2" s="1"/>
  <c r="Y1918" i="2"/>
  <c r="Z1918" i="2" s="1"/>
  <c r="J1922" i="2"/>
  <c r="K1922" i="2"/>
  <c r="AO1914" i="2"/>
  <c r="AP1914" i="2" s="1"/>
  <c r="AQ1914" i="2" s="1"/>
  <c r="AR1914" i="2" s="1"/>
  <c r="AS1914" i="2" s="1"/>
  <c r="AT1914" i="2"/>
  <c r="AX1914" i="2" s="1"/>
  <c r="O1920" i="2"/>
  <c r="P1920" i="2" s="1"/>
  <c r="Q1920" i="2" s="1"/>
  <c r="R1920" i="2" s="1"/>
  <c r="S1920" i="2" s="1"/>
  <c r="U1920" i="2" s="1"/>
  <c r="V1920" i="2" s="1"/>
  <c r="T1920" i="2"/>
  <c r="AB1917" i="2"/>
  <c r="AC1917" i="2" s="1"/>
  <c r="AD1917" i="2" s="1"/>
  <c r="AE1917" i="2" s="1"/>
  <c r="AF1917" i="2" s="1"/>
  <c r="AG1917" i="2"/>
  <c r="AB1915" i="2"/>
  <c r="AC1915" i="2" s="1"/>
  <c r="AD1915" i="2" s="1"/>
  <c r="AE1915" i="2" s="1"/>
  <c r="AF1915" i="2" s="1"/>
  <c r="Z1916" i="2"/>
  <c r="AA1916" i="2"/>
  <c r="B1923" i="2"/>
  <c r="C1923" i="2" s="1"/>
  <c r="D1923" i="2" s="1"/>
  <c r="E1923" i="2" s="1"/>
  <c r="F1923" i="2" s="1"/>
  <c r="G1923" i="2" s="1"/>
  <c r="H1923" i="2" s="1"/>
  <c r="I1923" i="2" s="1"/>
  <c r="A1924" i="2"/>
  <c r="AL1913" i="2"/>
  <c r="AA1918" i="2"/>
  <c r="H1993" i="1"/>
  <c r="J1993" i="1"/>
  <c r="G1994" i="1"/>
  <c r="I1993" i="1"/>
  <c r="K1993" i="1"/>
  <c r="X1919" i="2" l="1"/>
  <c r="W1919" i="2"/>
  <c r="N1921" i="2"/>
  <c r="AH1917" i="2"/>
  <c r="AI1917" i="2" s="1"/>
  <c r="Y1919" i="2"/>
  <c r="L1922" i="2"/>
  <c r="N1922" i="2" s="1"/>
  <c r="O1921" i="2"/>
  <c r="P1921" i="2" s="1"/>
  <c r="Q1921" i="2" s="1"/>
  <c r="R1921" i="2" s="1"/>
  <c r="S1921" i="2" s="1"/>
  <c r="T1921" i="2"/>
  <c r="AY1914" i="2"/>
  <c r="AU1914" i="2"/>
  <c r="AW1914" i="2" s="1"/>
  <c r="AJ1917" i="2"/>
  <c r="AK1917" i="2"/>
  <c r="BA1917" i="2"/>
  <c r="AZ1913" i="2"/>
  <c r="AM1913" i="2"/>
  <c r="AN1913" i="2"/>
  <c r="B1924" i="2"/>
  <c r="C1924" i="2" s="1"/>
  <c r="D1924" i="2" s="1"/>
  <c r="E1924" i="2" s="1"/>
  <c r="F1924" i="2" s="1"/>
  <c r="G1924" i="2" s="1"/>
  <c r="H1924" i="2" s="1"/>
  <c r="I1924" i="2" s="1"/>
  <c r="A1925" i="2"/>
  <c r="K1923" i="2"/>
  <c r="J1923" i="2"/>
  <c r="AB1916" i="2"/>
  <c r="AC1916" i="2" s="1"/>
  <c r="AD1916" i="2" s="1"/>
  <c r="AE1916" i="2" s="1"/>
  <c r="AF1916" i="2" s="1"/>
  <c r="AG1916" i="2"/>
  <c r="W1920" i="2"/>
  <c r="X1920" i="2"/>
  <c r="AG1918" i="2"/>
  <c r="AB1918" i="2"/>
  <c r="AC1918" i="2" s="1"/>
  <c r="AD1918" i="2" s="1"/>
  <c r="AE1918" i="2" s="1"/>
  <c r="AF1918" i="2" s="1"/>
  <c r="AH1918" i="2" s="1"/>
  <c r="AI1918" i="2" s="1"/>
  <c r="Z1919" i="2"/>
  <c r="AA1919" i="2"/>
  <c r="AH1915" i="2"/>
  <c r="AI1915" i="2" s="1"/>
  <c r="K1994" i="1"/>
  <c r="G1995" i="1"/>
  <c r="I1994" i="1"/>
  <c r="J1994" i="1"/>
  <c r="H1994" i="1"/>
  <c r="M1922" i="2" l="1"/>
  <c r="U1921" i="2"/>
  <c r="V1921" i="2" s="1"/>
  <c r="W1921" i="2" s="1"/>
  <c r="AL1917" i="2"/>
  <c r="L1923" i="2"/>
  <c r="M1923" i="2" s="1"/>
  <c r="J1924" i="2"/>
  <c r="K1924" i="2"/>
  <c r="T1922" i="2"/>
  <c r="O1922" i="2"/>
  <c r="P1922" i="2" s="1"/>
  <c r="Q1922" i="2" s="1"/>
  <c r="R1922" i="2" s="1"/>
  <c r="S1922" i="2" s="1"/>
  <c r="U1922" i="2" s="1"/>
  <c r="V1922" i="2" s="1"/>
  <c r="AB1919" i="2"/>
  <c r="AC1919" i="2" s="1"/>
  <c r="AD1919" i="2" s="1"/>
  <c r="AE1919" i="2" s="1"/>
  <c r="AF1919" i="2" s="1"/>
  <c r="AG1919" i="2"/>
  <c r="A1926" i="2"/>
  <c r="B1925" i="2"/>
  <c r="C1925" i="2" s="1"/>
  <c r="D1925" i="2" s="1"/>
  <c r="E1925" i="2" s="1"/>
  <c r="F1925" i="2" s="1"/>
  <c r="G1925" i="2" s="1"/>
  <c r="H1925" i="2" s="1"/>
  <c r="I1925" i="2" s="1"/>
  <c r="Y1920" i="2"/>
  <c r="AK1918" i="2"/>
  <c r="AJ1918" i="2"/>
  <c r="BA1918" i="2"/>
  <c r="AO1913" i="2"/>
  <c r="AP1913" i="2" s="1"/>
  <c r="AQ1913" i="2" s="1"/>
  <c r="AR1913" i="2" s="1"/>
  <c r="AS1913" i="2" s="1"/>
  <c r="AT1913" i="2"/>
  <c r="AX1913" i="2" s="1"/>
  <c r="AM1917" i="2"/>
  <c r="AZ1917" i="2"/>
  <c r="AN1917" i="2"/>
  <c r="BA1915" i="2"/>
  <c r="AK1915" i="2"/>
  <c r="AJ1915" i="2"/>
  <c r="AH1916" i="2"/>
  <c r="AI1916" i="2" s="1"/>
  <c r="H1995" i="1"/>
  <c r="K1995" i="1"/>
  <c r="I1995" i="1"/>
  <c r="J1995" i="1"/>
  <c r="G1996" i="1"/>
  <c r="X1921" i="2" l="1"/>
  <c r="AL1918" i="2"/>
  <c r="AL1915" i="2"/>
  <c r="AZ1915" i="2" s="1"/>
  <c r="L1924" i="2"/>
  <c r="M1924" i="2" s="1"/>
  <c r="Y1921" i="2"/>
  <c r="N1923" i="2"/>
  <c r="T1923" i="2" s="1"/>
  <c r="K1925" i="2"/>
  <c r="J1925" i="2"/>
  <c r="AJ1916" i="2"/>
  <c r="AK1916" i="2"/>
  <c r="BA1916" i="2"/>
  <c r="B1926" i="2"/>
  <c r="C1926" i="2" s="1"/>
  <c r="D1926" i="2" s="1"/>
  <c r="E1926" i="2" s="1"/>
  <c r="F1926" i="2" s="1"/>
  <c r="G1926" i="2" s="1"/>
  <c r="H1926" i="2" s="1"/>
  <c r="I1926" i="2" s="1"/>
  <c r="A1927" i="2"/>
  <c r="Z1921" i="2"/>
  <c r="AA1921" i="2"/>
  <c r="AY1913" i="2"/>
  <c r="AU1913" i="2"/>
  <c r="AW1913" i="2" s="1"/>
  <c r="AT1917" i="2"/>
  <c r="AX1917" i="2" s="1"/>
  <c r="AO1917" i="2"/>
  <c r="AP1917" i="2" s="1"/>
  <c r="AQ1917" i="2" s="1"/>
  <c r="AR1917" i="2" s="1"/>
  <c r="AS1917" i="2" s="1"/>
  <c r="Z1920" i="2"/>
  <c r="AA1920" i="2"/>
  <c r="AH1919" i="2"/>
  <c r="AI1919" i="2" s="1"/>
  <c r="AM1918" i="2"/>
  <c r="AZ1918" i="2"/>
  <c r="AN1918" i="2"/>
  <c r="X1922" i="2"/>
  <c r="W1922" i="2"/>
  <c r="G1997" i="1"/>
  <c r="K1996" i="1"/>
  <c r="I1996" i="1"/>
  <c r="H1996" i="1"/>
  <c r="J1996" i="1"/>
  <c r="AN1915" i="2" l="1"/>
  <c r="AM1915" i="2"/>
  <c r="L1925" i="2"/>
  <c r="N1925" i="2" s="1"/>
  <c r="O1923" i="2"/>
  <c r="P1923" i="2" s="1"/>
  <c r="Q1923" i="2" s="1"/>
  <c r="R1923" i="2" s="1"/>
  <c r="S1923" i="2" s="1"/>
  <c r="U1923" i="2" s="1"/>
  <c r="V1923" i="2" s="1"/>
  <c r="X1923" i="2" s="1"/>
  <c r="N1924" i="2"/>
  <c r="O1924" i="2" s="1"/>
  <c r="P1924" i="2" s="1"/>
  <c r="Q1924" i="2" s="1"/>
  <c r="R1924" i="2" s="1"/>
  <c r="S1924" i="2" s="1"/>
  <c r="AL1916" i="2"/>
  <c r="AM1916" i="2" s="1"/>
  <c r="J1926" i="2"/>
  <c r="K1926" i="2"/>
  <c r="AK1919" i="2"/>
  <c r="AJ1919" i="2"/>
  <c r="BA1919" i="2"/>
  <c r="AO1915" i="2"/>
  <c r="AP1915" i="2" s="1"/>
  <c r="AQ1915" i="2" s="1"/>
  <c r="AR1915" i="2" s="1"/>
  <c r="AS1915" i="2" s="1"/>
  <c r="AT1915" i="2"/>
  <c r="AX1915" i="2" s="1"/>
  <c r="AB1920" i="2"/>
  <c r="AC1920" i="2" s="1"/>
  <c r="AD1920" i="2" s="1"/>
  <c r="AE1920" i="2" s="1"/>
  <c r="AF1920" i="2" s="1"/>
  <c r="AG1920" i="2"/>
  <c r="T1924" i="2"/>
  <c r="AY1917" i="2"/>
  <c r="AU1917" i="2"/>
  <c r="AW1917" i="2" s="1"/>
  <c r="AT1918" i="2"/>
  <c r="AX1918" i="2" s="1"/>
  <c r="AO1918" i="2"/>
  <c r="AP1918" i="2" s="1"/>
  <c r="AQ1918" i="2" s="1"/>
  <c r="AR1918" i="2" s="1"/>
  <c r="AS1918" i="2" s="1"/>
  <c r="AB1921" i="2"/>
  <c r="AC1921" i="2" s="1"/>
  <c r="AD1921" i="2" s="1"/>
  <c r="AE1921" i="2" s="1"/>
  <c r="AF1921" i="2" s="1"/>
  <c r="AG1921" i="2"/>
  <c r="B1927" i="2"/>
  <c r="C1927" i="2" s="1"/>
  <c r="D1927" i="2" s="1"/>
  <c r="E1927" i="2" s="1"/>
  <c r="F1927" i="2" s="1"/>
  <c r="G1927" i="2" s="1"/>
  <c r="H1927" i="2" s="1"/>
  <c r="I1927" i="2" s="1"/>
  <c r="A1928" i="2"/>
  <c r="Y1922" i="2"/>
  <c r="J1997" i="1"/>
  <c r="K1997" i="1"/>
  <c r="G1998" i="1"/>
  <c r="I1997" i="1"/>
  <c r="H1997" i="1"/>
  <c r="W1923" i="2" l="1"/>
  <c r="M1925" i="2"/>
  <c r="AH1920" i="2"/>
  <c r="AI1920" i="2" s="1"/>
  <c r="U1924" i="2"/>
  <c r="V1924" i="2" s="1"/>
  <c r="X1924" i="2" s="1"/>
  <c r="AN1916" i="2"/>
  <c r="AZ1916" i="2"/>
  <c r="AH1921" i="2"/>
  <c r="AI1921" i="2" s="1"/>
  <c r="AK1921" i="2" s="1"/>
  <c r="L1926" i="2"/>
  <c r="AT1916" i="2"/>
  <c r="AX1916" i="2" s="1"/>
  <c r="AO1916" i="2"/>
  <c r="AP1916" i="2" s="1"/>
  <c r="AQ1916" i="2" s="1"/>
  <c r="AR1916" i="2" s="1"/>
  <c r="AS1916" i="2" s="1"/>
  <c r="B1928" i="2"/>
  <c r="C1928" i="2" s="1"/>
  <c r="D1928" i="2" s="1"/>
  <c r="E1928" i="2" s="1"/>
  <c r="F1928" i="2" s="1"/>
  <c r="G1928" i="2" s="1"/>
  <c r="H1928" i="2" s="1"/>
  <c r="I1928" i="2" s="1"/>
  <c r="A1929" i="2"/>
  <c r="AY1918" i="2"/>
  <c r="AU1918" i="2"/>
  <c r="AW1918" i="2" s="1"/>
  <c r="M1926" i="2"/>
  <c r="N1926" i="2"/>
  <c r="Y1923" i="2"/>
  <c r="K1927" i="2"/>
  <c r="J1927" i="2"/>
  <c r="O1925" i="2"/>
  <c r="P1925" i="2" s="1"/>
  <c r="Q1925" i="2" s="1"/>
  <c r="R1925" i="2" s="1"/>
  <c r="S1925" i="2" s="1"/>
  <c r="T1925" i="2"/>
  <c r="AY1915" i="2"/>
  <c r="AU1915" i="2"/>
  <c r="AW1915" i="2" s="1"/>
  <c r="Z1922" i="2"/>
  <c r="AA1922" i="2"/>
  <c r="AK1920" i="2"/>
  <c r="AJ1920" i="2"/>
  <c r="BA1920" i="2"/>
  <c r="AL1919" i="2"/>
  <c r="H1998" i="1"/>
  <c r="K1998" i="1"/>
  <c r="I1998" i="1"/>
  <c r="G1999" i="1"/>
  <c r="J1998" i="1"/>
  <c r="W1924" i="2" l="1"/>
  <c r="U1925" i="2"/>
  <c r="V1925" i="2" s="1"/>
  <c r="AJ1921" i="2"/>
  <c r="BA1921" i="2"/>
  <c r="Y1924" i="2"/>
  <c r="Z1924" i="2" s="1"/>
  <c r="AB1922" i="2"/>
  <c r="AC1922" i="2" s="1"/>
  <c r="AD1922" i="2" s="1"/>
  <c r="AE1922" i="2" s="1"/>
  <c r="AF1922" i="2" s="1"/>
  <c r="AG1922" i="2"/>
  <c r="Z1923" i="2"/>
  <c r="AA1923" i="2"/>
  <c r="J1928" i="2"/>
  <c r="K1928" i="2"/>
  <c r="AY1916" i="2"/>
  <c r="AU1916" i="2"/>
  <c r="AW1916" i="2" s="1"/>
  <c r="X1925" i="2"/>
  <c r="W1925" i="2"/>
  <c r="T1926" i="2"/>
  <c r="O1926" i="2"/>
  <c r="P1926" i="2" s="1"/>
  <c r="Q1926" i="2" s="1"/>
  <c r="R1926" i="2" s="1"/>
  <c r="S1926" i="2" s="1"/>
  <c r="L1927" i="2"/>
  <c r="AZ1919" i="2"/>
  <c r="AM1919" i="2"/>
  <c r="AN1919" i="2"/>
  <c r="B1929" i="2"/>
  <c r="C1929" i="2" s="1"/>
  <c r="D1929" i="2" s="1"/>
  <c r="E1929" i="2" s="1"/>
  <c r="F1929" i="2" s="1"/>
  <c r="G1929" i="2" s="1"/>
  <c r="H1929" i="2" s="1"/>
  <c r="I1929" i="2" s="1"/>
  <c r="A1930" i="2"/>
  <c r="AL1920" i="2"/>
  <c r="AL1921" i="2"/>
  <c r="H1999" i="1"/>
  <c r="I1999" i="1"/>
  <c r="J1999" i="1"/>
  <c r="G2000" i="1"/>
  <c r="K1999" i="1"/>
  <c r="U1926" i="2" l="1"/>
  <c r="V1926" i="2" s="1"/>
  <c r="AA1924" i="2"/>
  <c r="AH1922" i="2"/>
  <c r="AI1922" i="2" s="1"/>
  <c r="BA1922" i="2" s="1"/>
  <c r="L1928" i="2"/>
  <c r="M1928" i="2" s="1"/>
  <c r="AZ1921" i="2"/>
  <c r="AM1921" i="2"/>
  <c r="AN1921" i="2"/>
  <c r="AB1924" i="2"/>
  <c r="AC1924" i="2" s="1"/>
  <c r="AD1924" i="2" s="1"/>
  <c r="AE1924" i="2" s="1"/>
  <c r="AF1924" i="2" s="1"/>
  <c r="AG1924" i="2"/>
  <c r="M1927" i="2"/>
  <c r="N1927" i="2"/>
  <c r="Y1925" i="2"/>
  <c r="AO1919" i="2"/>
  <c r="AP1919" i="2" s="1"/>
  <c r="AQ1919" i="2" s="1"/>
  <c r="AR1919" i="2" s="1"/>
  <c r="AS1919" i="2" s="1"/>
  <c r="AT1919" i="2"/>
  <c r="AX1919" i="2" s="1"/>
  <c r="AB1923" i="2"/>
  <c r="AC1923" i="2" s="1"/>
  <c r="AD1923" i="2" s="1"/>
  <c r="AE1923" i="2" s="1"/>
  <c r="AF1923" i="2" s="1"/>
  <c r="AG1923" i="2"/>
  <c r="J1929" i="2"/>
  <c r="K1929" i="2"/>
  <c r="AZ1920" i="2"/>
  <c r="AM1920" i="2"/>
  <c r="AN1920" i="2"/>
  <c r="A1931" i="2"/>
  <c r="B1930" i="2"/>
  <c r="C1930" i="2" s="1"/>
  <c r="D1930" i="2" s="1"/>
  <c r="E1930" i="2" s="1"/>
  <c r="F1930" i="2" s="1"/>
  <c r="G1930" i="2" s="1"/>
  <c r="H1930" i="2" s="1"/>
  <c r="I1930" i="2" s="1"/>
  <c r="X1926" i="2"/>
  <c r="W1926" i="2"/>
  <c r="K2000" i="1"/>
  <c r="I2000" i="1"/>
  <c r="J2000" i="1"/>
  <c r="H2000" i="1"/>
  <c r="AH1924" i="2" l="1"/>
  <c r="AI1924" i="2" s="1"/>
  <c r="AK1922" i="2"/>
  <c r="AJ1922" i="2"/>
  <c r="N1928" i="2"/>
  <c r="Y1926" i="2"/>
  <c r="L1929" i="2"/>
  <c r="N1929" i="2" s="1"/>
  <c r="K1930" i="2"/>
  <c r="J1930" i="2"/>
  <c r="Z1926" i="2"/>
  <c r="AA1926" i="2"/>
  <c r="BA1924" i="2"/>
  <c r="AK1924" i="2"/>
  <c r="AJ1924" i="2"/>
  <c r="O1928" i="2"/>
  <c r="P1928" i="2" s="1"/>
  <c r="Q1928" i="2" s="1"/>
  <c r="R1928" i="2" s="1"/>
  <c r="S1928" i="2" s="1"/>
  <c r="T1928" i="2"/>
  <c r="AO1920" i="2"/>
  <c r="AP1920" i="2" s="1"/>
  <c r="AQ1920" i="2" s="1"/>
  <c r="AR1920" i="2" s="1"/>
  <c r="AS1920" i="2" s="1"/>
  <c r="AT1920" i="2"/>
  <c r="AX1920" i="2" s="1"/>
  <c r="AY1919" i="2"/>
  <c r="AU1919" i="2"/>
  <c r="AW1919" i="2" s="1"/>
  <c r="Z1925" i="2"/>
  <c r="AA1925" i="2"/>
  <c r="A1932" i="2"/>
  <c r="B1931" i="2"/>
  <c r="C1931" i="2" s="1"/>
  <c r="D1931" i="2" s="1"/>
  <c r="E1931" i="2" s="1"/>
  <c r="F1931" i="2" s="1"/>
  <c r="G1931" i="2" s="1"/>
  <c r="H1931" i="2" s="1"/>
  <c r="I1931" i="2" s="1"/>
  <c r="T1927" i="2"/>
  <c r="O1927" i="2"/>
  <c r="P1927" i="2" s="1"/>
  <c r="Q1927" i="2" s="1"/>
  <c r="R1927" i="2" s="1"/>
  <c r="S1927" i="2" s="1"/>
  <c r="U1927" i="2" s="1"/>
  <c r="V1927" i="2" s="1"/>
  <c r="AT1921" i="2"/>
  <c r="AX1921" i="2" s="1"/>
  <c r="AO1921" i="2"/>
  <c r="AP1921" i="2" s="1"/>
  <c r="AQ1921" i="2" s="1"/>
  <c r="AR1921" i="2" s="1"/>
  <c r="AS1921" i="2" s="1"/>
  <c r="AH1923" i="2"/>
  <c r="AI1923" i="2" s="1"/>
  <c r="AL1922" i="2"/>
  <c r="M1929" i="2" l="1"/>
  <c r="L1930" i="2"/>
  <c r="U1928" i="2"/>
  <c r="V1928" i="2" s="1"/>
  <c r="K1931" i="2"/>
  <c r="J1931" i="2"/>
  <c r="L1931" i="2" s="1"/>
  <c r="X1927" i="2"/>
  <c r="W1927" i="2"/>
  <c r="AM1922" i="2"/>
  <c r="AZ1922" i="2"/>
  <c r="AN1922" i="2"/>
  <c r="A1933" i="2"/>
  <c r="B1932" i="2"/>
  <c r="C1932" i="2" s="1"/>
  <c r="D1932" i="2" s="1"/>
  <c r="E1932" i="2" s="1"/>
  <c r="F1932" i="2" s="1"/>
  <c r="G1932" i="2" s="1"/>
  <c r="H1932" i="2" s="1"/>
  <c r="I1932" i="2" s="1"/>
  <c r="AY1920" i="2"/>
  <c r="AU1920" i="2"/>
  <c r="AW1920" i="2" s="1"/>
  <c r="M1930" i="2"/>
  <c r="N1930" i="2"/>
  <c r="AY1921" i="2"/>
  <c r="AU1921" i="2"/>
  <c r="AW1921" i="2" s="1"/>
  <c r="AB1926" i="2"/>
  <c r="AC1926" i="2" s="1"/>
  <c r="AD1926" i="2" s="1"/>
  <c r="AE1926" i="2" s="1"/>
  <c r="AF1926" i="2" s="1"/>
  <c r="AH1926" i="2" s="1"/>
  <c r="AI1926" i="2" s="1"/>
  <c r="AG1926" i="2"/>
  <c r="AL1924" i="2"/>
  <c r="AJ1923" i="2"/>
  <c r="BA1923" i="2"/>
  <c r="AK1923" i="2"/>
  <c r="AG1925" i="2"/>
  <c r="AB1925" i="2"/>
  <c r="AC1925" i="2" s="1"/>
  <c r="AD1925" i="2" s="1"/>
  <c r="AE1925" i="2" s="1"/>
  <c r="AF1925" i="2" s="1"/>
  <c r="AH1925" i="2" s="1"/>
  <c r="AI1925" i="2" s="1"/>
  <c r="T1929" i="2"/>
  <c r="O1929" i="2"/>
  <c r="P1929" i="2" s="1"/>
  <c r="Q1929" i="2" s="1"/>
  <c r="R1929" i="2" s="1"/>
  <c r="S1929" i="2" s="1"/>
  <c r="U1929" i="2" s="1"/>
  <c r="V1929" i="2" s="1"/>
  <c r="X1928" i="2"/>
  <c r="W1928" i="2"/>
  <c r="Y1928" i="2" l="1"/>
  <c r="Y1927" i="2"/>
  <c r="AL1923" i="2"/>
  <c r="J1932" i="2"/>
  <c r="K1932" i="2"/>
  <c r="AM1924" i="2"/>
  <c r="AZ1924" i="2"/>
  <c r="AN1924" i="2"/>
  <c r="AO1922" i="2"/>
  <c r="AP1922" i="2" s="1"/>
  <c r="AQ1922" i="2" s="1"/>
  <c r="AR1922" i="2" s="1"/>
  <c r="AS1922" i="2" s="1"/>
  <c r="AT1922" i="2"/>
  <c r="AX1922" i="2" s="1"/>
  <c r="BA1925" i="2"/>
  <c r="AK1925" i="2"/>
  <c r="AJ1925" i="2"/>
  <c r="AM1923" i="2"/>
  <c r="AZ1923" i="2"/>
  <c r="AN1923" i="2"/>
  <c r="M1931" i="2"/>
  <c r="N1931" i="2"/>
  <c r="Z1928" i="2"/>
  <c r="AA1928" i="2"/>
  <c r="BA1926" i="2"/>
  <c r="AK1926" i="2"/>
  <c r="AJ1926" i="2"/>
  <c r="O1930" i="2"/>
  <c r="P1930" i="2" s="1"/>
  <c r="Q1930" i="2" s="1"/>
  <c r="R1930" i="2" s="1"/>
  <c r="S1930" i="2" s="1"/>
  <c r="U1930" i="2" s="1"/>
  <c r="V1930" i="2" s="1"/>
  <c r="T1930" i="2"/>
  <c r="X1929" i="2"/>
  <c r="W1929" i="2"/>
  <c r="B1933" i="2"/>
  <c r="C1933" i="2" s="1"/>
  <c r="D1933" i="2" s="1"/>
  <c r="E1933" i="2" s="1"/>
  <c r="F1933" i="2" s="1"/>
  <c r="G1933" i="2" s="1"/>
  <c r="H1933" i="2" s="1"/>
  <c r="I1933" i="2" s="1"/>
  <c r="A1934" i="2"/>
  <c r="Z1927" i="2"/>
  <c r="AA1927" i="2"/>
  <c r="AL1925" i="2" l="1"/>
  <c r="L1932" i="2"/>
  <c r="K1933" i="2"/>
  <c r="J1933" i="2"/>
  <c r="W1930" i="2"/>
  <c r="X1930" i="2"/>
  <c r="M1932" i="2"/>
  <c r="N1932" i="2"/>
  <c r="AY1922" i="2"/>
  <c r="AU1922" i="2"/>
  <c r="AW1922" i="2" s="1"/>
  <c r="AM1925" i="2"/>
  <c r="AZ1925" i="2"/>
  <c r="AN1925" i="2"/>
  <c r="AG1927" i="2"/>
  <c r="AB1927" i="2"/>
  <c r="AC1927" i="2" s="1"/>
  <c r="AD1927" i="2" s="1"/>
  <c r="AE1927" i="2" s="1"/>
  <c r="AF1927" i="2" s="1"/>
  <c r="AH1927" i="2" s="1"/>
  <c r="AI1927" i="2" s="1"/>
  <c r="B1934" i="2"/>
  <c r="C1934" i="2" s="1"/>
  <c r="D1934" i="2" s="1"/>
  <c r="E1934" i="2" s="1"/>
  <c r="F1934" i="2" s="1"/>
  <c r="G1934" i="2" s="1"/>
  <c r="H1934" i="2" s="1"/>
  <c r="I1934" i="2" s="1"/>
  <c r="A1935" i="2"/>
  <c r="AO1923" i="2"/>
  <c r="AP1923" i="2" s="1"/>
  <c r="AQ1923" i="2" s="1"/>
  <c r="AR1923" i="2" s="1"/>
  <c r="AS1923" i="2" s="1"/>
  <c r="AT1923" i="2"/>
  <c r="AX1923" i="2" s="1"/>
  <c r="AO1924" i="2"/>
  <c r="AP1924" i="2" s="1"/>
  <c r="AQ1924" i="2" s="1"/>
  <c r="AR1924" i="2" s="1"/>
  <c r="AS1924" i="2" s="1"/>
  <c r="AT1924" i="2"/>
  <c r="AX1924" i="2" s="1"/>
  <c r="T1931" i="2"/>
  <c r="O1931" i="2"/>
  <c r="P1931" i="2" s="1"/>
  <c r="Q1931" i="2" s="1"/>
  <c r="R1931" i="2" s="1"/>
  <c r="S1931" i="2" s="1"/>
  <c r="AB1928" i="2"/>
  <c r="AC1928" i="2" s="1"/>
  <c r="AD1928" i="2" s="1"/>
  <c r="AE1928" i="2" s="1"/>
  <c r="AF1928" i="2" s="1"/>
  <c r="AH1928" i="2" s="1"/>
  <c r="AI1928" i="2" s="1"/>
  <c r="AG1928" i="2"/>
  <c r="Y1929" i="2"/>
  <c r="AL1926" i="2"/>
  <c r="L1933" i="2" l="1"/>
  <c r="Y1930" i="2"/>
  <c r="K1934" i="2"/>
  <c r="J1934" i="2"/>
  <c r="AY1924" i="2"/>
  <c r="AU1924" i="2"/>
  <c r="AW1924" i="2" s="1"/>
  <c r="AK1927" i="2"/>
  <c r="BA1927" i="2"/>
  <c r="AJ1927" i="2"/>
  <c r="AL1927" i="2" s="1"/>
  <c r="AT1925" i="2"/>
  <c r="AX1925" i="2" s="1"/>
  <c r="AO1925" i="2"/>
  <c r="AP1925" i="2" s="1"/>
  <c r="AQ1925" i="2" s="1"/>
  <c r="AR1925" i="2" s="1"/>
  <c r="AS1925" i="2" s="1"/>
  <c r="T1932" i="2"/>
  <c r="O1932" i="2"/>
  <c r="P1932" i="2" s="1"/>
  <c r="Q1932" i="2" s="1"/>
  <c r="R1932" i="2" s="1"/>
  <c r="S1932" i="2" s="1"/>
  <c r="U1932" i="2" s="1"/>
  <c r="V1932" i="2" s="1"/>
  <c r="AK1928" i="2"/>
  <c r="BA1928" i="2"/>
  <c r="AJ1928" i="2"/>
  <c r="AL1928" i="2" s="1"/>
  <c r="M1933" i="2"/>
  <c r="N1933" i="2"/>
  <c r="AY1923" i="2"/>
  <c r="AU1923" i="2"/>
  <c r="AW1923" i="2" s="1"/>
  <c r="A1936" i="2"/>
  <c r="B1935" i="2"/>
  <c r="C1935" i="2" s="1"/>
  <c r="D1935" i="2" s="1"/>
  <c r="E1935" i="2" s="1"/>
  <c r="F1935" i="2" s="1"/>
  <c r="G1935" i="2" s="1"/>
  <c r="H1935" i="2" s="1"/>
  <c r="I1935" i="2" s="1"/>
  <c r="Z1930" i="2"/>
  <c r="AA1930" i="2"/>
  <c r="Z1929" i="2"/>
  <c r="AA1929" i="2"/>
  <c r="AM1926" i="2"/>
  <c r="AZ1926" i="2"/>
  <c r="AN1926" i="2"/>
  <c r="U1931" i="2"/>
  <c r="V1931" i="2" s="1"/>
  <c r="L1934" i="2" l="1"/>
  <c r="J1935" i="2"/>
  <c r="K1935" i="2"/>
  <c r="AY1925" i="2"/>
  <c r="AU1925" i="2"/>
  <c r="AW1925" i="2" s="1"/>
  <c r="AO1926" i="2"/>
  <c r="AP1926" i="2" s="1"/>
  <c r="AQ1926" i="2" s="1"/>
  <c r="AR1926" i="2" s="1"/>
  <c r="AS1926" i="2" s="1"/>
  <c r="AT1926" i="2"/>
  <c r="AX1926" i="2" s="1"/>
  <c r="AZ1928" i="2"/>
  <c r="AM1928" i="2"/>
  <c r="AN1928" i="2"/>
  <c r="M1934" i="2"/>
  <c r="N1934" i="2"/>
  <c r="W1932" i="2"/>
  <c r="X1932" i="2"/>
  <c r="AM1927" i="2"/>
  <c r="AZ1927" i="2"/>
  <c r="AN1927" i="2"/>
  <c r="AG1930" i="2"/>
  <c r="AB1930" i="2"/>
  <c r="AC1930" i="2" s="1"/>
  <c r="AD1930" i="2" s="1"/>
  <c r="AE1930" i="2" s="1"/>
  <c r="AF1930" i="2" s="1"/>
  <c r="AB1929" i="2"/>
  <c r="AC1929" i="2" s="1"/>
  <c r="AD1929" i="2" s="1"/>
  <c r="AE1929" i="2" s="1"/>
  <c r="AF1929" i="2" s="1"/>
  <c r="AG1929" i="2"/>
  <c r="B1936" i="2"/>
  <c r="C1936" i="2" s="1"/>
  <c r="D1936" i="2" s="1"/>
  <c r="E1936" i="2" s="1"/>
  <c r="F1936" i="2" s="1"/>
  <c r="G1936" i="2" s="1"/>
  <c r="H1936" i="2" s="1"/>
  <c r="I1936" i="2" s="1"/>
  <c r="A1937" i="2"/>
  <c r="O1933" i="2"/>
  <c r="P1933" i="2" s="1"/>
  <c r="Q1933" i="2" s="1"/>
  <c r="R1933" i="2" s="1"/>
  <c r="S1933" i="2" s="1"/>
  <c r="U1933" i="2" s="1"/>
  <c r="V1933" i="2" s="1"/>
  <c r="T1933" i="2"/>
  <c r="W1931" i="2"/>
  <c r="X1931" i="2"/>
  <c r="AH1929" i="2" l="1"/>
  <c r="AI1929" i="2" s="1"/>
  <c r="L1935" i="2"/>
  <c r="J1936" i="2"/>
  <c r="K1936" i="2"/>
  <c r="AY1926" i="2"/>
  <c r="AU1926" i="2"/>
  <c r="AW1926" i="2" s="1"/>
  <c r="M1935" i="2"/>
  <c r="N1935" i="2"/>
  <c r="AT1927" i="2"/>
  <c r="AX1927" i="2" s="1"/>
  <c r="AO1927" i="2"/>
  <c r="AP1927" i="2" s="1"/>
  <c r="AQ1927" i="2" s="1"/>
  <c r="AR1927" i="2" s="1"/>
  <c r="AS1927" i="2" s="1"/>
  <c r="T1934" i="2"/>
  <c r="O1934" i="2"/>
  <c r="P1934" i="2" s="1"/>
  <c r="Q1934" i="2" s="1"/>
  <c r="R1934" i="2" s="1"/>
  <c r="S1934" i="2" s="1"/>
  <c r="U1934" i="2" s="1"/>
  <c r="V1934" i="2" s="1"/>
  <c r="AH1930" i="2"/>
  <c r="AI1930" i="2" s="1"/>
  <c r="AK1929" i="2"/>
  <c r="BA1929" i="2"/>
  <c r="AJ1929" i="2"/>
  <c r="X1933" i="2"/>
  <c r="W1933" i="2"/>
  <c r="B1937" i="2"/>
  <c r="C1937" i="2" s="1"/>
  <c r="D1937" i="2" s="1"/>
  <c r="E1937" i="2" s="1"/>
  <c r="F1937" i="2" s="1"/>
  <c r="G1937" i="2" s="1"/>
  <c r="H1937" i="2" s="1"/>
  <c r="I1937" i="2" s="1"/>
  <c r="A1938" i="2"/>
  <c r="AO1928" i="2"/>
  <c r="AP1928" i="2" s="1"/>
  <c r="AQ1928" i="2" s="1"/>
  <c r="AR1928" i="2" s="1"/>
  <c r="AS1928" i="2" s="1"/>
  <c r="AT1928" i="2"/>
  <c r="AX1928" i="2" s="1"/>
  <c r="Y1931" i="2"/>
  <c r="Y1932" i="2"/>
  <c r="AL1929" i="2" l="1"/>
  <c r="Y1933" i="2"/>
  <c r="K1937" i="2"/>
  <c r="J1937" i="2"/>
  <c r="O1935" i="2"/>
  <c r="P1935" i="2" s="1"/>
  <c r="Q1935" i="2" s="1"/>
  <c r="R1935" i="2" s="1"/>
  <c r="S1935" i="2" s="1"/>
  <c r="U1935" i="2" s="1"/>
  <c r="V1935" i="2" s="1"/>
  <c r="T1935" i="2"/>
  <c r="L1936" i="2"/>
  <c r="X1934" i="2"/>
  <c r="W1934" i="2"/>
  <c r="AY1928" i="2"/>
  <c r="AU1928" i="2"/>
  <c r="AW1928" i="2" s="1"/>
  <c r="A1939" i="2"/>
  <c r="B1938" i="2"/>
  <c r="C1938" i="2" s="1"/>
  <c r="D1938" i="2" s="1"/>
  <c r="E1938" i="2" s="1"/>
  <c r="F1938" i="2" s="1"/>
  <c r="G1938" i="2" s="1"/>
  <c r="H1938" i="2" s="1"/>
  <c r="I1938" i="2" s="1"/>
  <c r="AK1930" i="2"/>
  <c r="AJ1930" i="2"/>
  <c r="BA1930" i="2"/>
  <c r="Z1932" i="2"/>
  <c r="AA1932" i="2"/>
  <c r="AM1929" i="2"/>
  <c r="AZ1929" i="2"/>
  <c r="AN1929" i="2"/>
  <c r="Z1931" i="2"/>
  <c r="AA1931" i="2"/>
  <c r="Z1933" i="2"/>
  <c r="AA1933" i="2"/>
  <c r="AY1927" i="2"/>
  <c r="AU1927" i="2"/>
  <c r="AW1927" i="2" s="1"/>
  <c r="L1937" i="2" l="1"/>
  <c r="Y1934" i="2"/>
  <c r="J1938" i="2"/>
  <c r="K1938" i="2"/>
  <c r="Z1934" i="2"/>
  <c r="AA1934" i="2"/>
  <c r="AG1933" i="2"/>
  <c r="AB1933" i="2"/>
  <c r="AC1933" i="2" s="1"/>
  <c r="AD1933" i="2" s="1"/>
  <c r="AE1933" i="2" s="1"/>
  <c r="AF1933" i="2" s="1"/>
  <c r="AH1933" i="2" s="1"/>
  <c r="AI1933" i="2" s="1"/>
  <c r="M1936" i="2"/>
  <c r="N1936" i="2"/>
  <c r="AG1931" i="2"/>
  <c r="AB1931" i="2"/>
  <c r="AC1931" i="2" s="1"/>
  <c r="AD1931" i="2" s="1"/>
  <c r="AE1931" i="2" s="1"/>
  <c r="AF1931" i="2" s="1"/>
  <c r="AH1931" i="2" s="1"/>
  <c r="AI1931" i="2" s="1"/>
  <c r="AG1932" i="2"/>
  <c r="AB1932" i="2"/>
  <c r="AC1932" i="2" s="1"/>
  <c r="AD1932" i="2" s="1"/>
  <c r="AE1932" i="2" s="1"/>
  <c r="AF1932" i="2" s="1"/>
  <c r="AH1932" i="2" s="1"/>
  <c r="AI1932" i="2" s="1"/>
  <c r="A1940" i="2"/>
  <c r="B1939" i="2"/>
  <c r="C1939" i="2" s="1"/>
  <c r="D1939" i="2" s="1"/>
  <c r="E1939" i="2" s="1"/>
  <c r="F1939" i="2" s="1"/>
  <c r="G1939" i="2" s="1"/>
  <c r="H1939" i="2" s="1"/>
  <c r="I1939" i="2" s="1"/>
  <c r="M1937" i="2"/>
  <c r="N1937" i="2"/>
  <c r="X1935" i="2"/>
  <c r="W1935" i="2"/>
  <c r="AO1929" i="2"/>
  <c r="AP1929" i="2" s="1"/>
  <c r="AQ1929" i="2" s="1"/>
  <c r="AR1929" i="2" s="1"/>
  <c r="AS1929" i="2" s="1"/>
  <c r="AT1929" i="2"/>
  <c r="AX1929" i="2" s="1"/>
  <c r="AL1930" i="2"/>
  <c r="L1938" i="2" l="1"/>
  <c r="J1939" i="2"/>
  <c r="K1939" i="2"/>
  <c r="T1937" i="2"/>
  <c r="O1937" i="2"/>
  <c r="P1937" i="2" s="1"/>
  <c r="Q1937" i="2" s="1"/>
  <c r="R1937" i="2" s="1"/>
  <c r="S1937" i="2" s="1"/>
  <c r="U1937" i="2" s="1"/>
  <c r="V1937" i="2" s="1"/>
  <c r="AZ1930" i="2"/>
  <c r="AM1930" i="2"/>
  <c r="AN1930" i="2"/>
  <c r="A1941" i="2"/>
  <c r="B1940" i="2"/>
  <c r="C1940" i="2" s="1"/>
  <c r="D1940" i="2" s="1"/>
  <c r="E1940" i="2" s="1"/>
  <c r="F1940" i="2" s="1"/>
  <c r="G1940" i="2" s="1"/>
  <c r="H1940" i="2" s="1"/>
  <c r="I1940" i="2" s="1"/>
  <c r="M1938" i="2"/>
  <c r="N1938" i="2"/>
  <c r="Y1935" i="2"/>
  <c r="AY1929" i="2"/>
  <c r="AU1929" i="2"/>
  <c r="AW1929" i="2" s="1"/>
  <c r="BA1933" i="2"/>
  <c r="AK1933" i="2"/>
  <c r="AJ1933" i="2"/>
  <c r="AL1933" i="2" s="1"/>
  <c r="AK1931" i="2"/>
  <c r="BA1931" i="2"/>
  <c r="AJ1931" i="2"/>
  <c r="T1936" i="2"/>
  <c r="O1936" i="2"/>
  <c r="P1936" i="2" s="1"/>
  <c r="Q1936" i="2" s="1"/>
  <c r="R1936" i="2" s="1"/>
  <c r="S1936" i="2" s="1"/>
  <c r="U1936" i="2" s="1"/>
  <c r="V1936" i="2" s="1"/>
  <c r="AG1934" i="2"/>
  <c r="AB1934" i="2"/>
  <c r="AC1934" i="2" s="1"/>
  <c r="AD1934" i="2" s="1"/>
  <c r="AE1934" i="2" s="1"/>
  <c r="AF1934" i="2" s="1"/>
  <c r="AH1934" i="2" s="1"/>
  <c r="AI1934" i="2" s="1"/>
  <c r="AK1932" i="2"/>
  <c r="AJ1932" i="2"/>
  <c r="BA1932" i="2"/>
  <c r="L1939" i="2" l="1"/>
  <c r="J1940" i="2"/>
  <c r="K1940" i="2"/>
  <c r="M1939" i="2"/>
  <c r="N1939" i="2"/>
  <c r="AL1932" i="2"/>
  <c r="X1936" i="2"/>
  <c r="W1936" i="2"/>
  <c r="T1938" i="2"/>
  <c r="O1938" i="2"/>
  <c r="P1938" i="2" s="1"/>
  <c r="Q1938" i="2" s="1"/>
  <c r="R1938" i="2" s="1"/>
  <c r="S1938" i="2" s="1"/>
  <c r="U1938" i="2" s="1"/>
  <c r="V1938" i="2" s="1"/>
  <c r="AT1930" i="2"/>
  <c r="AX1930" i="2" s="1"/>
  <c r="AO1930" i="2"/>
  <c r="AP1930" i="2" s="1"/>
  <c r="AQ1930" i="2" s="1"/>
  <c r="AR1930" i="2" s="1"/>
  <c r="AS1930" i="2" s="1"/>
  <c r="AJ1934" i="2"/>
  <c r="BA1934" i="2"/>
  <c r="AK1934" i="2"/>
  <c r="Z1935" i="2"/>
  <c r="AA1935" i="2"/>
  <c r="AL1931" i="2"/>
  <c r="AZ1933" i="2"/>
  <c r="AM1933" i="2"/>
  <c r="AN1933" i="2"/>
  <c r="A1942" i="2"/>
  <c r="B1941" i="2"/>
  <c r="C1941" i="2" s="1"/>
  <c r="D1941" i="2" s="1"/>
  <c r="E1941" i="2" s="1"/>
  <c r="F1941" i="2" s="1"/>
  <c r="G1941" i="2" s="1"/>
  <c r="H1941" i="2" s="1"/>
  <c r="I1941" i="2" s="1"/>
  <c r="W1937" i="2"/>
  <c r="X1937" i="2"/>
  <c r="L1940" i="2" l="1"/>
  <c r="Y1937" i="2"/>
  <c r="K1941" i="2"/>
  <c r="J1941" i="2"/>
  <c r="X1938" i="2"/>
  <c r="W1938" i="2"/>
  <c r="AZ1932" i="2"/>
  <c r="AM1932" i="2"/>
  <c r="AN1932" i="2"/>
  <c r="M1940" i="2"/>
  <c r="N1940" i="2"/>
  <c r="AZ1931" i="2"/>
  <c r="AM1931" i="2"/>
  <c r="AN1931" i="2"/>
  <c r="A1943" i="2"/>
  <c r="B1942" i="2"/>
  <c r="C1942" i="2" s="1"/>
  <c r="D1942" i="2" s="1"/>
  <c r="E1942" i="2" s="1"/>
  <c r="F1942" i="2" s="1"/>
  <c r="G1942" i="2" s="1"/>
  <c r="H1942" i="2" s="1"/>
  <c r="I1942" i="2" s="1"/>
  <c r="AY1930" i="2"/>
  <c r="AU1930" i="2"/>
  <c r="AW1930" i="2" s="1"/>
  <c r="O1939" i="2"/>
  <c r="P1939" i="2" s="1"/>
  <c r="Q1939" i="2" s="1"/>
  <c r="R1939" i="2" s="1"/>
  <c r="S1939" i="2" s="1"/>
  <c r="T1939" i="2"/>
  <c r="Y1936" i="2"/>
  <c r="Z1937" i="2"/>
  <c r="AA1937" i="2"/>
  <c r="AO1933" i="2"/>
  <c r="AP1933" i="2" s="1"/>
  <c r="AQ1933" i="2" s="1"/>
  <c r="AR1933" i="2" s="1"/>
  <c r="AS1933" i="2" s="1"/>
  <c r="AT1933" i="2"/>
  <c r="AX1933" i="2" s="1"/>
  <c r="AG1935" i="2"/>
  <c r="AB1935" i="2"/>
  <c r="AC1935" i="2" s="1"/>
  <c r="AD1935" i="2" s="1"/>
  <c r="AE1935" i="2" s="1"/>
  <c r="AF1935" i="2" s="1"/>
  <c r="AH1935" i="2" s="1"/>
  <c r="AI1935" i="2" s="1"/>
  <c r="AL1934" i="2"/>
  <c r="U1939" i="2" l="1"/>
  <c r="V1939" i="2" s="1"/>
  <c r="L1941" i="2"/>
  <c r="K1942" i="2"/>
  <c r="J1942" i="2"/>
  <c r="AY1933" i="2"/>
  <c r="AU1933" i="2"/>
  <c r="AW1933" i="2" s="1"/>
  <c r="A1944" i="2"/>
  <c r="B1943" i="2"/>
  <c r="C1943" i="2" s="1"/>
  <c r="D1943" i="2" s="1"/>
  <c r="E1943" i="2" s="1"/>
  <c r="F1943" i="2" s="1"/>
  <c r="G1943" i="2" s="1"/>
  <c r="H1943" i="2" s="1"/>
  <c r="I1943" i="2" s="1"/>
  <c r="AO1932" i="2"/>
  <c r="AP1932" i="2" s="1"/>
  <c r="AQ1932" i="2" s="1"/>
  <c r="AR1932" i="2" s="1"/>
  <c r="AS1932" i="2" s="1"/>
  <c r="AT1932" i="2"/>
  <c r="AX1932" i="2" s="1"/>
  <c r="M1941" i="2"/>
  <c r="N1941" i="2"/>
  <c r="AK1935" i="2"/>
  <c r="AJ1935" i="2"/>
  <c r="BA1935" i="2"/>
  <c r="AM1934" i="2"/>
  <c r="AZ1934" i="2"/>
  <c r="AN1934" i="2"/>
  <c r="Z1936" i="2"/>
  <c r="AA1936" i="2"/>
  <c r="AB1937" i="2"/>
  <c r="AC1937" i="2" s="1"/>
  <c r="AD1937" i="2" s="1"/>
  <c r="AE1937" i="2" s="1"/>
  <c r="AF1937" i="2" s="1"/>
  <c r="AH1937" i="2" s="1"/>
  <c r="AI1937" i="2" s="1"/>
  <c r="AG1937" i="2"/>
  <c r="AT1931" i="2"/>
  <c r="AX1931" i="2" s="1"/>
  <c r="AO1931" i="2"/>
  <c r="AP1931" i="2" s="1"/>
  <c r="AQ1931" i="2" s="1"/>
  <c r="AR1931" i="2" s="1"/>
  <c r="AS1931" i="2" s="1"/>
  <c r="W1939" i="2"/>
  <c r="X1939" i="2"/>
  <c r="T1940" i="2"/>
  <c r="O1940" i="2"/>
  <c r="P1940" i="2" s="1"/>
  <c r="Q1940" i="2" s="1"/>
  <c r="R1940" i="2" s="1"/>
  <c r="S1940" i="2" s="1"/>
  <c r="U1940" i="2" s="1"/>
  <c r="V1940" i="2" s="1"/>
  <c r="Y1938" i="2"/>
  <c r="Y1939" i="2" l="1"/>
  <c r="K1943" i="2"/>
  <c r="J1943" i="2"/>
  <c r="W1940" i="2"/>
  <c r="X1940" i="2"/>
  <c r="AY1931" i="2"/>
  <c r="AU1931" i="2"/>
  <c r="AW1931" i="2" s="1"/>
  <c r="AO1934" i="2"/>
  <c r="AP1934" i="2" s="1"/>
  <c r="AQ1934" i="2" s="1"/>
  <c r="AR1934" i="2" s="1"/>
  <c r="AS1934" i="2" s="1"/>
  <c r="AT1934" i="2"/>
  <c r="AX1934" i="2" s="1"/>
  <c r="A1945" i="2"/>
  <c r="B1944" i="2"/>
  <c r="C1944" i="2" s="1"/>
  <c r="D1944" i="2" s="1"/>
  <c r="E1944" i="2" s="1"/>
  <c r="F1944" i="2" s="1"/>
  <c r="G1944" i="2" s="1"/>
  <c r="H1944" i="2" s="1"/>
  <c r="I1944" i="2" s="1"/>
  <c r="Z1939" i="2"/>
  <c r="AA1939" i="2"/>
  <c r="L1942" i="2"/>
  <c r="Z1938" i="2"/>
  <c r="AA1938" i="2"/>
  <c r="AY1932" i="2"/>
  <c r="AU1932" i="2"/>
  <c r="AW1932" i="2" s="1"/>
  <c r="AL1935" i="2"/>
  <c r="AJ1937" i="2"/>
  <c r="BA1937" i="2"/>
  <c r="AK1937" i="2"/>
  <c r="AB1936" i="2"/>
  <c r="AC1936" i="2" s="1"/>
  <c r="AD1936" i="2" s="1"/>
  <c r="AE1936" i="2" s="1"/>
  <c r="AF1936" i="2" s="1"/>
  <c r="AH1936" i="2" s="1"/>
  <c r="AI1936" i="2" s="1"/>
  <c r="AG1936" i="2"/>
  <c r="O1941" i="2"/>
  <c r="P1941" i="2" s="1"/>
  <c r="Q1941" i="2" s="1"/>
  <c r="R1941" i="2" s="1"/>
  <c r="S1941" i="2" s="1"/>
  <c r="U1941" i="2" s="1"/>
  <c r="V1941" i="2" s="1"/>
  <c r="T1941" i="2"/>
  <c r="Y1940" i="2" l="1"/>
  <c r="AL1937" i="2"/>
  <c r="J1944" i="2"/>
  <c r="K1944" i="2"/>
  <c r="AK1936" i="2"/>
  <c r="AJ1936" i="2"/>
  <c r="BA1936" i="2"/>
  <c r="AM1935" i="2"/>
  <c r="AZ1935" i="2"/>
  <c r="AN1935" i="2"/>
  <c r="AG1938" i="2"/>
  <c r="AB1938" i="2"/>
  <c r="AC1938" i="2" s="1"/>
  <c r="AD1938" i="2" s="1"/>
  <c r="AE1938" i="2" s="1"/>
  <c r="AF1938" i="2" s="1"/>
  <c r="AH1938" i="2" s="1"/>
  <c r="AI1938" i="2" s="1"/>
  <c r="B1945" i="2"/>
  <c r="C1945" i="2" s="1"/>
  <c r="D1945" i="2" s="1"/>
  <c r="E1945" i="2" s="1"/>
  <c r="F1945" i="2" s="1"/>
  <c r="G1945" i="2" s="1"/>
  <c r="H1945" i="2" s="1"/>
  <c r="I1945" i="2" s="1"/>
  <c r="A1946" i="2"/>
  <c r="L1943" i="2"/>
  <c r="X1941" i="2"/>
  <c r="W1941" i="2"/>
  <c r="AY1934" i="2"/>
  <c r="AU1934" i="2"/>
  <c r="AW1934" i="2" s="1"/>
  <c r="Z1940" i="2"/>
  <c r="AA1940" i="2"/>
  <c r="AZ1937" i="2"/>
  <c r="AM1937" i="2"/>
  <c r="AN1937" i="2"/>
  <c r="AB1939" i="2"/>
  <c r="AC1939" i="2" s="1"/>
  <c r="AD1939" i="2" s="1"/>
  <c r="AE1939" i="2" s="1"/>
  <c r="AF1939" i="2" s="1"/>
  <c r="AH1939" i="2" s="1"/>
  <c r="AI1939" i="2" s="1"/>
  <c r="AG1939" i="2"/>
  <c r="M1942" i="2"/>
  <c r="N1942" i="2"/>
  <c r="Y1941" i="2" l="1"/>
  <c r="Z1941" i="2" s="1"/>
  <c r="AA1941" i="2"/>
  <c r="AG1940" i="2"/>
  <c r="AB1940" i="2"/>
  <c r="AC1940" i="2" s="1"/>
  <c r="AD1940" i="2" s="1"/>
  <c r="AE1940" i="2" s="1"/>
  <c r="AF1940" i="2" s="1"/>
  <c r="AH1940" i="2" s="1"/>
  <c r="AI1940" i="2" s="1"/>
  <c r="A1947" i="2"/>
  <c r="B1946" i="2"/>
  <c r="C1946" i="2" s="1"/>
  <c r="D1946" i="2" s="1"/>
  <c r="E1946" i="2" s="1"/>
  <c r="F1946" i="2" s="1"/>
  <c r="G1946" i="2" s="1"/>
  <c r="H1946" i="2" s="1"/>
  <c r="I1946" i="2" s="1"/>
  <c r="L1944" i="2"/>
  <c r="AJ1938" i="2"/>
  <c r="AK1938" i="2"/>
  <c r="BA1938" i="2"/>
  <c r="AO1935" i="2"/>
  <c r="AP1935" i="2" s="1"/>
  <c r="AQ1935" i="2" s="1"/>
  <c r="AR1935" i="2" s="1"/>
  <c r="AS1935" i="2" s="1"/>
  <c r="AT1935" i="2"/>
  <c r="AX1935" i="2" s="1"/>
  <c r="K1945" i="2"/>
  <c r="J1945" i="2"/>
  <c r="AJ1939" i="2"/>
  <c r="AK1939" i="2"/>
  <c r="BA1939" i="2"/>
  <c r="T1942" i="2"/>
  <c r="O1942" i="2"/>
  <c r="P1942" i="2" s="1"/>
  <c r="Q1942" i="2" s="1"/>
  <c r="R1942" i="2" s="1"/>
  <c r="S1942" i="2" s="1"/>
  <c r="U1942" i="2" s="1"/>
  <c r="V1942" i="2" s="1"/>
  <c r="AT1937" i="2"/>
  <c r="AX1937" i="2" s="1"/>
  <c r="AO1937" i="2"/>
  <c r="AP1937" i="2" s="1"/>
  <c r="AQ1937" i="2" s="1"/>
  <c r="AR1937" i="2" s="1"/>
  <c r="AS1937" i="2" s="1"/>
  <c r="M1943" i="2"/>
  <c r="N1943" i="2"/>
  <c r="AL1936" i="2"/>
  <c r="AL1939" i="2" l="1"/>
  <c r="K1946" i="2"/>
  <c r="J1946" i="2"/>
  <c r="W1942" i="2"/>
  <c r="X1942" i="2"/>
  <c r="O1943" i="2"/>
  <c r="P1943" i="2" s="1"/>
  <c r="Q1943" i="2" s="1"/>
  <c r="R1943" i="2" s="1"/>
  <c r="S1943" i="2" s="1"/>
  <c r="U1943" i="2" s="1"/>
  <c r="V1943" i="2" s="1"/>
  <c r="T1943" i="2"/>
  <c r="B1947" i="2"/>
  <c r="C1947" i="2" s="1"/>
  <c r="D1947" i="2" s="1"/>
  <c r="E1947" i="2" s="1"/>
  <c r="F1947" i="2" s="1"/>
  <c r="G1947" i="2" s="1"/>
  <c r="H1947" i="2" s="1"/>
  <c r="I1947" i="2" s="1"/>
  <c r="A1948" i="2"/>
  <c r="AB1941" i="2"/>
  <c r="AC1941" i="2" s="1"/>
  <c r="AD1941" i="2" s="1"/>
  <c r="AE1941" i="2" s="1"/>
  <c r="AF1941" i="2" s="1"/>
  <c r="AG1941" i="2"/>
  <c r="L1945" i="2"/>
  <c r="AY1935" i="2"/>
  <c r="AU1935" i="2"/>
  <c r="AW1935" i="2" s="1"/>
  <c r="M1944" i="2"/>
  <c r="N1944" i="2"/>
  <c r="AM1939" i="2"/>
  <c r="AZ1939" i="2"/>
  <c r="AN1939" i="2"/>
  <c r="AZ1936" i="2"/>
  <c r="AM1936" i="2"/>
  <c r="AN1936" i="2"/>
  <c r="AL1938" i="2"/>
  <c r="AY1937" i="2"/>
  <c r="AU1937" i="2"/>
  <c r="AW1937" i="2" s="1"/>
  <c r="BA1940" i="2"/>
  <c r="AJ1940" i="2"/>
  <c r="AK1940" i="2"/>
  <c r="AL1940" i="2" l="1"/>
  <c r="Y1942" i="2"/>
  <c r="AT1936" i="2"/>
  <c r="AX1936" i="2" s="1"/>
  <c r="AO1936" i="2"/>
  <c r="AP1936" i="2" s="1"/>
  <c r="AQ1936" i="2" s="1"/>
  <c r="AR1936" i="2" s="1"/>
  <c r="AS1936" i="2" s="1"/>
  <c r="W1943" i="2"/>
  <c r="X1943" i="2"/>
  <c r="AZ1940" i="2"/>
  <c r="AM1940" i="2"/>
  <c r="AN1940" i="2"/>
  <c r="AZ1938" i="2"/>
  <c r="AM1938" i="2"/>
  <c r="AN1938" i="2"/>
  <c r="O1944" i="2"/>
  <c r="P1944" i="2" s="1"/>
  <c r="Q1944" i="2" s="1"/>
  <c r="R1944" i="2" s="1"/>
  <c r="S1944" i="2" s="1"/>
  <c r="U1944" i="2" s="1"/>
  <c r="V1944" i="2" s="1"/>
  <c r="T1944" i="2"/>
  <c r="B1948" i="2"/>
  <c r="C1948" i="2" s="1"/>
  <c r="D1948" i="2" s="1"/>
  <c r="E1948" i="2" s="1"/>
  <c r="F1948" i="2" s="1"/>
  <c r="G1948" i="2" s="1"/>
  <c r="H1948" i="2" s="1"/>
  <c r="I1948" i="2" s="1"/>
  <c r="A1949" i="2"/>
  <c r="M1945" i="2"/>
  <c r="N1945" i="2"/>
  <c r="L1946" i="2"/>
  <c r="J1947" i="2"/>
  <c r="K1947" i="2"/>
  <c r="Z1942" i="2"/>
  <c r="AA1942" i="2"/>
  <c r="AT1939" i="2"/>
  <c r="AX1939" i="2" s="1"/>
  <c r="AO1939" i="2"/>
  <c r="AP1939" i="2" s="1"/>
  <c r="AQ1939" i="2" s="1"/>
  <c r="AR1939" i="2" s="1"/>
  <c r="AS1939" i="2" s="1"/>
  <c r="AH1941" i="2"/>
  <c r="AI1941" i="2" s="1"/>
  <c r="Y1943" i="2" l="1"/>
  <c r="BA1941" i="2"/>
  <c r="AK1941" i="2"/>
  <c r="AJ1941" i="2"/>
  <c r="AB1942" i="2"/>
  <c r="AC1942" i="2" s="1"/>
  <c r="AD1942" i="2" s="1"/>
  <c r="AE1942" i="2" s="1"/>
  <c r="AF1942" i="2" s="1"/>
  <c r="AH1942" i="2" s="1"/>
  <c r="AI1942" i="2" s="1"/>
  <c r="AG1942" i="2"/>
  <c r="AO1938" i="2"/>
  <c r="AP1938" i="2" s="1"/>
  <c r="AQ1938" i="2" s="1"/>
  <c r="AR1938" i="2" s="1"/>
  <c r="AS1938" i="2" s="1"/>
  <c r="AT1938" i="2"/>
  <c r="AX1938" i="2" s="1"/>
  <c r="L1947" i="2"/>
  <c r="AY1939" i="2"/>
  <c r="AU1939" i="2"/>
  <c r="AW1939" i="2" s="1"/>
  <c r="T1945" i="2"/>
  <c r="O1945" i="2"/>
  <c r="P1945" i="2" s="1"/>
  <c r="Q1945" i="2" s="1"/>
  <c r="R1945" i="2" s="1"/>
  <c r="S1945" i="2" s="1"/>
  <c r="U1945" i="2" s="1"/>
  <c r="V1945" i="2" s="1"/>
  <c r="A1950" i="2"/>
  <c r="B1949" i="2"/>
  <c r="C1949" i="2" s="1"/>
  <c r="D1949" i="2" s="1"/>
  <c r="E1949" i="2" s="1"/>
  <c r="F1949" i="2" s="1"/>
  <c r="G1949" i="2" s="1"/>
  <c r="H1949" i="2" s="1"/>
  <c r="I1949" i="2" s="1"/>
  <c r="AT1940" i="2"/>
  <c r="AX1940" i="2" s="1"/>
  <c r="AO1940" i="2"/>
  <c r="AP1940" i="2" s="1"/>
  <c r="AQ1940" i="2" s="1"/>
  <c r="AR1940" i="2" s="1"/>
  <c r="AS1940" i="2" s="1"/>
  <c r="AY1936" i="2"/>
  <c r="AU1936" i="2"/>
  <c r="AW1936" i="2" s="1"/>
  <c r="J1948" i="2"/>
  <c r="K1948" i="2"/>
  <c r="Z1943" i="2"/>
  <c r="AA1943" i="2"/>
  <c r="X1944" i="2"/>
  <c r="W1944" i="2"/>
  <c r="M1946" i="2"/>
  <c r="N1946" i="2"/>
  <c r="Y1944" i="2" l="1"/>
  <c r="AL1941" i="2"/>
  <c r="AZ1941" i="2" s="1"/>
  <c r="K1949" i="2"/>
  <c r="J1949" i="2"/>
  <c r="W1945" i="2"/>
  <c r="X1945" i="2"/>
  <c r="M1947" i="2"/>
  <c r="N1947" i="2"/>
  <c r="B1950" i="2"/>
  <c r="C1950" i="2" s="1"/>
  <c r="D1950" i="2" s="1"/>
  <c r="E1950" i="2" s="1"/>
  <c r="F1950" i="2" s="1"/>
  <c r="G1950" i="2" s="1"/>
  <c r="H1950" i="2" s="1"/>
  <c r="I1950" i="2" s="1"/>
  <c r="A1951" i="2"/>
  <c r="AY1938" i="2"/>
  <c r="AU1938" i="2"/>
  <c r="AW1938" i="2" s="1"/>
  <c r="L1948" i="2"/>
  <c r="AY1940" i="2"/>
  <c r="AU1940" i="2"/>
  <c r="AW1940" i="2" s="1"/>
  <c r="AM1941" i="2"/>
  <c r="Z1944" i="2"/>
  <c r="AA1944" i="2"/>
  <c r="T1946" i="2"/>
  <c r="O1946" i="2"/>
  <c r="P1946" i="2" s="1"/>
  <c r="Q1946" i="2" s="1"/>
  <c r="R1946" i="2" s="1"/>
  <c r="S1946" i="2" s="1"/>
  <c r="U1946" i="2" s="1"/>
  <c r="V1946" i="2" s="1"/>
  <c r="AB1943" i="2"/>
  <c r="AC1943" i="2" s="1"/>
  <c r="AD1943" i="2" s="1"/>
  <c r="AE1943" i="2" s="1"/>
  <c r="AF1943" i="2" s="1"/>
  <c r="AH1943" i="2" s="1"/>
  <c r="AI1943" i="2" s="1"/>
  <c r="AG1943" i="2"/>
  <c r="BA1942" i="2"/>
  <c r="AK1942" i="2"/>
  <c r="AJ1942" i="2"/>
  <c r="AL1942" i="2" s="1"/>
  <c r="AN1941" i="2" l="1"/>
  <c r="Y1945" i="2"/>
  <c r="K1950" i="2"/>
  <c r="J1950" i="2"/>
  <c r="AM1942" i="2"/>
  <c r="AZ1942" i="2"/>
  <c r="AN1942" i="2"/>
  <c r="B1951" i="2"/>
  <c r="C1951" i="2" s="1"/>
  <c r="D1951" i="2" s="1"/>
  <c r="E1951" i="2" s="1"/>
  <c r="F1951" i="2" s="1"/>
  <c r="G1951" i="2" s="1"/>
  <c r="H1951" i="2" s="1"/>
  <c r="I1951" i="2" s="1"/>
  <c r="A1952" i="2"/>
  <c r="T1947" i="2"/>
  <c r="O1947" i="2"/>
  <c r="P1947" i="2" s="1"/>
  <c r="Q1947" i="2" s="1"/>
  <c r="R1947" i="2" s="1"/>
  <c r="S1947" i="2" s="1"/>
  <c r="U1947" i="2" s="1"/>
  <c r="V1947" i="2" s="1"/>
  <c r="BA1943" i="2"/>
  <c r="AJ1943" i="2"/>
  <c r="AK1943" i="2"/>
  <c r="AT1941" i="2"/>
  <c r="AX1941" i="2" s="1"/>
  <c r="AO1941" i="2"/>
  <c r="AP1941" i="2" s="1"/>
  <c r="AQ1941" i="2" s="1"/>
  <c r="AR1941" i="2" s="1"/>
  <c r="AS1941" i="2" s="1"/>
  <c r="L1949" i="2"/>
  <c r="AG1944" i="2"/>
  <c r="AB1944" i="2"/>
  <c r="AC1944" i="2" s="1"/>
  <c r="AD1944" i="2" s="1"/>
  <c r="AE1944" i="2" s="1"/>
  <c r="AF1944" i="2" s="1"/>
  <c r="M1948" i="2"/>
  <c r="N1948" i="2"/>
  <c r="Z1945" i="2"/>
  <c r="AA1945" i="2"/>
  <c r="X1946" i="2"/>
  <c r="W1946" i="2"/>
  <c r="Y1946" i="2" l="1"/>
  <c r="AL1943" i="2"/>
  <c r="AN1943" i="2" s="1"/>
  <c r="L1950" i="2"/>
  <c r="M1950" i="2" s="1"/>
  <c r="AH1944" i="2"/>
  <c r="AI1944" i="2" s="1"/>
  <c r="AK1944" i="2" s="1"/>
  <c r="J1951" i="2"/>
  <c r="K1951" i="2"/>
  <c r="T1948" i="2"/>
  <c r="O1948" i="2"/>
  <c r="P1948" i="2" s="1"/>
  <c r="Q1948" i="2" s="1"/>
  <c r="R1948" i="2" s="1"/>
  <c r="S1948" i="2" s="1"/>
  <c r="U1948" i="2" s="1"/>
  <c r="V1948" i="2" s="1"/>
  <c r="AY1941" i="2"/>
  <c r="AU1941" i="2"/>
  <c r="AW1941" i="2" s="1"/>
  <c r="Z1946" i="2"/>
  <c r="AA1946" i="2"/>
  <c r="M1949" i="2"/>
  <c r="N1949" i="2"/>
  <c r="AM1943" i="2"/>
  <c r="AZ1943" i="2"/>
  <c r="AG1945" i="2"/>
  <c r="AB1945" i="2"/>
  <c r="AC1945" i="2" s="1"/>
  <c r="AD1945" i="2" s="1"/>
  <c r="AE1945" i="2" s="1"/>
  <c r="AF1945" i="2" s="1"/>
  <c r="AH1945" i="2" s="1"/>
  <c r="AI1945" i="2" s="1"/>
  <c r="B1952" i="2"/>
  <c r="A1953" i="2"/>
  <c r="C1952" i="2"/>
  <c r="D1952" i="2" s="1"/>
  <c r="E1952" i="2" s="1"/>
  <c r="F1952" i="2" s="1"/>
  <c r="G1952" i="2" s="1"/>
  <c r="H1952" i="2" s="1"/>
  <c r="I1952" i="2" s="1"/>
  <c r="AT1942" i="2"/>
  <c r="AX1942" i="2" s="1"/>
  <c r="AO1942" i="2"/>
  <c r="AP1942" i="2" s="1"/>
  <c r="AQ1942" i="2" s="1"/>
  <c r="AR1942" i="2" s="1"/>
  <c r="AS1942" i="2" s="1"/>
  <c r="BA1944" i="2"/>
  <c r="AJ1944" i="2"/>
  <c r="X1947" i="2"/>
  <c r="W1947" i="2"/>
  <c r="AL1944" i="2" l="1"/>
  <c r="N1950" i="2"/>
  <c r="L1951" i="2"/>
  <c r="K1952" i="2"/>
  <c r="J1952" i="2"/>
  <c r="AJ1945" i="2"/>
  <c r="AK1945" i="2"/>
  <c r="BA1945" i="2"/>
  <c r="O1949" i="2"/>
  <c r="P1949" i="2" s="1"/>
  <c r="Q1949" i="2" s="1"/>
  <c r="R1949" i="2" s="1"/>
  <c r="S1949" i="2" s="1"/>
  <c r="U1949" i="2" s="1"/>
  <c r="V1949" i="2" s="1"/>
  <c r="T1949" i="2"/>
  <c r="M1951" i="2"/>
  <c r="N1951" i="2"/>
  <c r="AY1942" i="2"/>
  <c r="AU1942" i="2"/>
  <c r="AW1942" i="2" s="1"/>
  <c r="O1950" i="2"/>
  <c r="P1950" i="2" s="1"/>
  <c r="Q1950" i="2" s="1"/>
  <c r="R1950" i="2" s="1"/>
  <c r="S1950" i="2" s="1"/>
  <c r="U1950" i="2" s="1"/>
  <c r="V1950" i="2" s="1"/>
  <c r="T1950" i="2"/>
  <c r="AZ1944" i="2"/>
  <c r="AM1944" i="2"/>
  <c r="AN1944" i="2"/>
  <c r="B1953" i="2"/>
  <c r="C1953" i="2" s="1"/>
  <c r="D1953" i="2" s="1"/>
  <c r="E1953" i="2" s="1"/>
  <c r="F1953" i="2" s="1"/>
  <c r="G1953" i="2" s="1"/>
  <c r="H1953" i="2" s="1"/>
  <c r="I1953" i="2" s="1"/>
  <c r="A1954" i="2"/>
  <c r="AO1943" i="2"/>
  <c r="AP1943" i="2" s="1"/>
  <c r="AQ1943" i="2" s="1"/>
  <c r="AR1943" i="2" s="1"/>
  <c r="AS1943" i="2" s="1"/>
  <c r="AT1943" i="2"/>
  <c r="AX1943" i="2" s="1"/>
  <c r="AB1946" i="2"/>
  <c r="AC1946" i="2" s="1"/>
  <c r="AD1946" i="2" s="1"/>
  <c r="AE1946" i="2" s="1"/>
  <c r="AF1946" i="2" s="1"/>
  <c r="AG1946" i="2"/>
  <c r="Y1947" i="2"/>
  <c r="X1948" i="2"/>
  <c r="W1948" i="2"/>
  <c r="AL1945" i="2" l="1"/>
  <c r="J1953" i="2"/>
  <c r="K1953" i="2"/>
  <c r="Y1948" i="2"/>
  <c r="AH1946" i="2"/>
  <c r="AI1946" i="2" s="1"/>
  <c r="W1949" i="2"/>
  <c r="X1949" i="2"/>
  <c r="L1952" i="2"/>
  <c r="Z1947" i="2"/>
  <c r="AA1947" i="2"/>
  <c r="AY1943" i="2"/>
  <c r="AU1943" i="2"/>
  <c r="AW1943" i="2" s="1"/>
  <c r="B1954" i="2"/>
  <c r="C1954" i="2" s="1"/>
  <c r="D1954" i="2" s="1"/>
  <c r="E1954" i="2" s="1"/>
  <c r="F1954" i="2" s="1"/>
  <c r="G1954" i="2" s="1"/>
  <c r="H1954" i="2" s="1"/>
  <c r="I1954" i="2" s="1"/>
  <c r="A1955" i="2"/>
  <c r="AO1944" i="2"/>
  <c r="AP1944" i="2" s="1"/>
  <c r="AQ1944" i="2" s="1"/>
  <c r="AR1944" i="2" s="1"/>
  <c r="AS1944" i="2" s="1"/>
  <c r="AT1944" i="2"/>
  <c r="AX1944" i="2" s="1"/>
  <c r="AZ1945" i="2"/>
  <c r="AM1945" i="2"/>
  <c r="AN1945" i="2"/>
  <c r="W1950" i="2"/>
  <c r="X1950" i="2"/>
  <c r="O1951" i="2"/>
  <c r="P1951" i="2" s="1"/>
  <c r="Q1951" i="2" s="1"/>
  <c r="R1951" i="2" s="1"/>
  <c r="S1951" i="2" s="1"/>
  <c r="U1951" i="2" s="1"/>
  <c r="V1951" i="2" s="1"/>
  <c r="T1951" i="2"/>
  <c r="Y1950" i="2" l="1"/>
  <c r="Y1949" i="2"/>
  <c r="L1953" i="2"/>
  <c r="J1954" i="2"/>
  <c r="K1954" i="2"/>
  <c r="A1956" i="2"/>
  <c r="B1955" i="2"/>
  <c r="C1955" i="2" s="1"/>
  <c r="D1955" i="2" s="1"/>
  <c r="E1955" i="2" s="1"/>
  <c r="F1955" i="2" s="1"/>
  <c r="G1955" i="2" s="1"/>
  <c r="H1955" i="2" s="1"/>
  <c r="I1955" i="2" s="1"/>
  <c r="Z1949" i="2"/>
  <c r="AA1949" i="2"/>
  <c r="M1953" i="2"/>
  <c r="N1953" i="2"/>
  <c r="W1951" i="2"/>
  <c r="X1951" i="2"/>
  <c r="AT1945" i="2"/>
  <c r="AX1945" i="2" s="1"/>
  <c r="AO1945" i="2"/>
  <c r="AP1945" i="2" s="1"/>
  <c r="AQ1945" i="2" s="1"/>
  <c r="AR1945" i="2" s="1"/>
  <c r="AS1945" i="2" s="1"/>
  <c r="Z1950" i="2"/>
  <c r="AA1950" i="2"/>
  <c r="M1952" i="2"/>
  <c r="N1952" i="2"/>
  <c r="Z1948" i="2"/>
  <c r="AA1948" i="2"/>
  <c r="AY1944" i="2"/>
  <c r="AU1944" i="2"/>
  <c r="AW1944" i="2" s="1"/>
  <c r="AG1947" i="2"/>
  <c r="AB1947" i="2"/>
  <c r="AC1947" i="2" s="1"/>
  <c r="AD1947" i="2" s="1"/>
  <c r="AE1947" i="2" s="1"/>
  <c r="AF1947" i="2" s="1"/>
  <c r="AH1947" i="2" s="1"/>
  <c r="AI1947" i="2" s="1"/>
  <c r="AJ1946" i="2"/>
  <c r="BA1946" i="2"/>
  <c r="AK1946" i="2"/>
  <c r="L1954" i="2" l="1"/>
  <c r="Y1951" i="2"/>
  <c r="J1955" i="2"/>
  <c r="K1955" i="2"/>
  <c r="M1954" i="2"/>
  <c r="N1954" i="2"/>
  <c r="AG1948" i="2"/>
  <c r="AB1948" i="2"/>
  <c r="AC1948" i="2" s="1"/>
  <c r="AD1948" i="2" s="1"/>
  <c r="AE1948" i="2" s="1"/>
  <c r="AF1948" i="2" s="1"/>
  <c r="AH1948" i="2" s="1"/>
  <c r="AI1948" i="2" s="1"/>
  <c r="AG1950" i="2"/>
  <c r="AB1950" i="2"/>
  <c r="AC1950" i="2" s="1"/>
  <c r="AD1950" i="2" s="1"/>
  <c r="AE1950" i="2" s="1"/>
  <c r="AF1950" i="2" s="1"/>
  <c r="AH1950" i="2" s="1"/>
  <c r="AI1950" i="2" s="1"/>
  <c r="AB1949" i="2"/>
  <c r="AC1949" i="2" s="1"/>
  <c r="AD1949" i="2" s="1"/>
  <c r="AE1949" i="2" s="1"/>
  <c r="AF1949" i="2" s="1"/>
  <c r="AG1949" i="2"/>
  <c r="AK1947" i="2"/>
  <c r="AJ1947" i="2"/>
  <c r="BA1947" i="2"/>
  <c r="T1952" i="2"/>
  <c r="O1952" i="2"/>
  <c r="P1952" i="2" s="1"/>
  <c r="Q1952" i="2" s="1"/>
  <c r="R1952" i="2" s="1"/>
  <c r="S1952" i="2" s="1"/>
  <c r="O1953" i="2"/>
  <c r="P1953" i="2" s="1"/>
  <c r="Q1953" i="2" s="1"/>
  <c r="R1953" i="2" s="1"/>
  <c r="S1953" i="2" s="1"/>
  <c r="T1953" i="2"/>
  <c r="B1956" i="2"/>
  <c r="C1956" i="2" s="1"/>
  <c r="D1956" i="2" s="1"/>
  <c r="E1956" i="2" s="1"/>
  <c r="F1956" i="2" s="1"/>
  <c r="G1956" i="2" s="1"/>
  <c r="H1956" i="2" s="1"/>
  <c r="I1956" i="2" s="1"/>
  <c r="A1957" i="2"/>
  <c r="AL1946" i="2"/>
  <c r="Z1951" i="2"/>
  <c r="AA1951" i="2"/>
  <c r="AY1945" i="2"/>
  <c r="AU1945" i="2"/>
  <c r="AW1945" i="2" s="1"/>
  <c r="AL1947" i="2" l="1"/>
  <c r="U1953" i="2"/>
  <c r="V1953" i="2" s="1"/>
  <c r="L1955" i="2"/>
  <c r="A1958" i="2"/>
  <c r="B1957" i="2"/>
  <c r="C1957" i="2" s="1"/>
  <c r="D1957" i="2" s="1"/>
  <c r="E1957" i="2" s="1"/>
  <c r="F1957" i="2" s="1"/>
  <c r="G1957" i="2" s="1"/>
  <c r="H1957" i="2" s="1"/>
  <c r="I1957" i="2" s="1"/>
  <c r="M1955" i="2"/>
  <c r="N1955" i="2"/>
  <c r="AH1949" i="2"/>
  <c r="AI1949" i="2" s="1"/>
  <c r="J1956" i="2"/>
  <c r="K1956" i="2"/>
  <c r="BA1948" i="2"/>
  <c r="AK1948" i="2"/>
  <c r="AJ1948" i="2"/>
  <c r="AB1951" i="2"/>
  <c r="AC1951" i="2" s="1"/>
  <c r="AD1951" i="2" s="1"/>
  <c r="AE1951" i="2" s="1"/>
  <c r="AF1951" i="2" s="1"/>
  <c r="AH1951" i="2" s="1"/>
  <c r="AI1951" i="2" s="1"/>
  <c r="AG1951" i="2"/>
  <c r="AM1946" i="2"/>
  <c r="AZ1946" i="2"/>
  <c r="AN1946" i="2"/>
  <c r="T1954" i="2"/>
  <c r="O1954" i="2"/>
  <c r="P1954" i="2" s="1"/>
  <c r="Q1954" i="2" s="1"/>
  <c r="R1954" i="2" s="1"/>
  <c r="S1954" i="2" s="1"/>
  <c r="U1954" i="2" s="1"/>
  <c r="V1954" i="2" s="1"/>
  <c r="U1952" i="2"/>
  <c r="V1952" i="2" s="1"/>
  <c r="W1953" i="2"/>
  <c r="X1953" i="2"/>
  <c r="AM1947" i="2"/>
  <c r="AZ1947" i="2"/>
  <c r="AN1947" i="2"/>
  <c r="AK1950" i="2"/>
  <c r="AJ1950" i="2"/>
  <c r="BA1950" i="2"/>
  <c r="AL1950" i="2" l="1"/>
  <c r="Y1953" i="2"/>
  <c r="AM1950" i="2"/>
  <c r="AZ1950" i="2"/>
  <c r="AN1950" i="2"/>
  <c r="AO1947" i="2"/>
  <c r="AP1947" i="2" s="1"/>
  <c r="AQ1947" i="2" s="1"/>
  <c r="AR1947" i="2" s="1"/>
  <c r="AS1947" i="2" s="1"/>
  <c r="AT1947" i="2"/>
  <c r="AX1947" i="2" s="1"/>
  <c r="X1952" i="2"/>
  <c r="W1952" i="2"/>
  <c r="B1958" i="2"/>
  <c r="C1958" i="2" s="1"/>
  <c r="D1958" i="2" s="1"/>
  <c r="E1958" i="2" s="1"/>
  <c r="F1958" i="2" s="1"/>
  <c r="G1958" i="2" s="1"/>
  <c r="H1958" i="2" s="1"/>
  <c r="I1958" i="2" s="1"/>
  <c r="A1959" i="2"/>
  <c r="AL1948" i="2"/>
  <c r="L1956" i="2"/>
  <c r="Z1953" i="2"/>
  <c r="AA1953" i="2"/>
  <c r="K1957" i="2"/>
  <c r="J1957" i="2"/>
  <c r="AJ1951" i="2"/>
  <c r="BA1951" i="2"/>
  <c r="AK1951" i="2"/>
  <c r="O1955" i="2"/>
  <c r="P1955" i="2" s="1"/>
  <c r="Q1955" i="2" s="1"/>
  <c r="R1955" i="2" s="1"/>
  <c r="S1955" i="2" s="1"/>
  <c r="U1955" i="2" s="1"/>
  <c r="V1955" i="2" s="1"/>
  <c r="T1955" i="2"/>
  <c r="W1954" i="2"/>
  <c r="X1954" i="2"/>
  <c r="AT1946" i="2"/>
  <c r="AX1946" i="2" s="1"/>
  <c r="AO1946" i="2"/>
  <c r="AP1946" i="2" s="1"/>
  <c r="AQ1946" i="2" s="1"/>
  <c r="AR1946" i="2" s="1"/>
  <c r="AS1946" i="2" s="1"/>
  <c r="AJ1949" i="2"/>
  <c r="AK1949" i="2"/>
  <c r="BA1949" i="2"/>
  <c r="AL1949" i="2" l="1"/>
  <c r="Y1952" i="2"/>
  <c r="Y1954" i="2"/>
  <c r="J1958" i="2"/>
  <c r="K1958" i="2"/>
  <c r="Z1954" i="2"/>
  <c r="AA1954" i="2"/>
  <c r="AM1948" i="2"/>
  <c r="AZ1948" i="2"/>
  <c r="AN1948" i="2"/>
  <c r="A1960" i="2"/>
  <c r="B1959" i="2"/>
  <c r="C1959" i="2" s="1"/>
  <c r="D1959" i="2" s="1"/>
  <c r="E1959" i="2" s="1"/>
  <c r="F1959" i="2" s="1"/>
  <c r="G1959" i="2" s="1"/>
  <c r="H1959" i="2" s="1"/>
  <c r="I1959" i="2" s="1"/>
  <c r="AO1950" i="2"/>
  <c r="AP1950" i="2" s="1"/>
  <c r="AQ1950" i="2" s="1"/>
  <c r="AR1950" i="2" s="1"/>
  <c r="AS1950" i="2" s="1"/>
  <c r="AT1950" i="2"/>
  <c r="AX1950" i="2" s="1"/>
  <c r="W1955" i="2"/>
  <c r="X1955" i="2"/>
  <c r="M1956" i="2"/>
  <c r="N1956" i="2"/>
  <c r="L1957" i="2"/>
  <c r="AY1946" i="2"/>
  <c r="AU1946" i="2"/>
  <c r="AW1946" i="2" s="1"/>
  <c r="AB1953" i="2"/>
  <c r="AC1953" i="2" s="1"/>
  <c r="AD1953" i="2" s="1"/>
  <c r="AE1953" i="2" s="1"/>
  <c r="AF1953" i="2" s="1"/>
  <c r="AH1953" i="2" s="1"/>
  <c r="AI1953" i="2" s="1"/>
  <c r="AG1953" i="2"/>
  <c r="Z1952" i="2"/>
  <c r="AA1952" i="2"/>
  <c r="AL1951" i="2"/>
  <c r="AM1949" i="2"/>
  <c r="AZ1949" i="2"/>
  <c r="AN1949" i="2"/>
  <c r="AY1947" i="2"/>
  <c r="AU1947" i="2"/>
  <c r="AW1947" i="2" s="1"/>
  <c r="Y1955" i="2" l="1"/>
  <c r="J1959" i="2"/>
  <c r="K1959" i="2"/>
  <c r="AT1948" i="2"/>
  <c r="AX1948" i="2" s="1"/>
  <c r="AO1948" i="2"/>
  <c r="AP1948" i="2" s="1"/>
  <c r="AQ1948" i="2" s="1"/>
  <c r="AR1948" i="2" s="1"/>
  <c r="AS1948" i="2" s="1"/>
  <c r="L1958" i="2"/>
  <c r="AY1950" i="2"/>
  <c r="AU1950" i="2"/>
  <c r="AW1950" i="2" s="1"/>
  <c r="AK1953" i="2"/>
  <c r="AJ1953" i="2"/>
  <c r="AL1953" i="2" s="1"/>
  <c r="BA1953" i="2"/>
  <c r="Z1955" i="2"/>
  <c r="AA1955" i="2"/>
  <c r="AG1954" i="2"/>
  <c r="AB1954" i="2"/>
  <c r="AC1954" i="2" s="1"/>
  <c r="AD1954" i="2" s="1"/>
  <c r="AE1954" i="2" s="1"/>
  <c r="AF1954" i="2" s="1"/>
  <c r="AH1954" i="2" s="1"/>
  <c r="AI1954" i="2" s="1"/>
  <c r="O1956" i="2"/>
  <c r="P1956" i="2" s="1"/>
  <c r="Q1956" i="2" s="1"/>
  <c r="R1956" i="2" s="1"/>
  <c r="S1956" i="2" s="1"/>
  <c r="U1956" i="2" s="1"/>
  <c r="V1956" i="2" s="1"/>
  <c r="T1956" i="2"/>
  <c r="AM1951" i="2"/>
  <c r="AZ1951" i="2"/>
  <c r="AN1951" i="2"/>
  <c r="AT1949" i="2"/>
  <c r="AX1949" i="2" s="1"/>
  <c r="AO1949" i="2"/>
  <c r="AP1949" i="2" s="1"/>
  <c r="AQ1949" i="2" s="1"/>
  <c r="AR1949" i="2" s="1"/>
  <c r="AS1949" i="2" s="1"/>
  <c r="M1957" i="2"/>
  <c r="N1957" i="2"/>
  <c r="AB1952" i="2"/>
  <c r="AC1952" i="2" s="1"/>
  <c r="AD1952" i="2" s="1"/>
  <c r="AE1952" i="2" s="1"/>
  <c r="AF1952" i="2" s="1"/>
  <c r="AH1952" i="2" s="1"/>
  <c r="AI1952" i="2" s="1"/>
  <c r="AG1952" i="2"/>
  <c r="A1961" i="2"/>
  <c r="B1960" i="2"/>
  <c r="C1960" i="2" s="1"/>
  <c r="D1960" i="2" s="1"/>
  <c r="E1960" i="2" s="1"/>
  <c r="F1960" i="2" s="1"/>
  <c r="G1960" i="2" s="1"/>
  <c r="H1960" i="2" s="1"/>
  <c r="I1960" i="2" s="1"/>
  <c r="L1959" i="2" l="1"/>
  <c r="J1960" i="2"/>
  <c r="K1960" i="2"/>
  <c r="AY1949" i="2"/>
  <c r="AU1949" i="2"/>
  <c r="AW1949" i="2" s="1"/>
  <c r="AT1951" i="2"/>
  <c r="AX1951" i="2" s="1"/>
  <c r="AO1951" i="2"/>
  <c r="AP1951" i="2" s="1"/>
  <c r="AQ1951" i="2" s="1"/>
  <c r="AR1951" i="2" s="1"/>
  <c r="AS1951" i="2" s="1"/>
  <c r="AM1953" i="2"/>
  <c r="AZ1953" i="2"/>
  <c r="AN1953" i="2"/>
  <c r="M1958" i="2"/>
  <c r="N1958" i="2"/>
  <c r="M1959" i="2"/>
  <c r="N1959" i="2"/>
  <c r="A1962" i="2"/>
  <c r="B1961" i="2"/>
  <c r="C1961" i="2" s="1"/>
  <c r="D1961" i="2" s="1"/>
  <c r="E1961" i="2" s="1"/>
  <c r="F1961" i="2" s="1"/>
  <c r="G1961" i="2" s="1"/>
  <c r="H1961" i="2" s="1"/>
  <c r="I1961" i="2" s="1"/>
  <c r="T1957" i="2"/>
  <c r="O1957" i="2"/>
  <c r="P1957" i="2" s="1"/>
  <c r="Q1957" i="2" s="1"/>
  <c r="R1957" i="2" s="1"/>
  <c r="S1957" i="2" s="1"/>
  <c r="U1957" i="2" s="1"/>
  <c r="V1957" i="2" s="1"/>
  <c r="BA1954" i="2"/>
  <c r="AJ1954" i="2"/>
  <c r="AK1954" i="2"/>
  <c r="W1956" i="2"/>
  <c r="X1956" i="2"/>
  <c r="AG1955" i="2"/>
  <c r="AB1955" i="2"/>
  <c r="AC1955" i="2" s="1"/>
  <c r="AD1955" i="2" s="1"/>
  <c r="AE1955" i="2" s="1"/>
  <c r="AF1955" i="2" s="1"/>
  <c r="AH1955" i="2" s="1"/>
  <c r="AI1955" i="2" s="1"/>
  <c r="BA1952" i="2"/>
  <c r="AJ1952" i="2"/>
  <c r="AK1952" i="2"/>
  <c r="AY1948" i="2"/>
  <c r="AU1948" i="2"/>
  <c r="AW1948" i="2" s="1"/>
  <c r="Y1956" i="2" l="1"/>
  <c r="AL1954" i="2"/>
  <c r="L1960" i="2"/>
  <c r="K1961" i="2"/>
  <c r="J1961" i="2"/>
  <c r="Z1956" i="2"/>
  <c r="AA1956" i="2"/>
  <c r="M1960" i="2"/>
  <c r="N1960" i="2"/>
  <c r="AL1952" i="2"/>
  <c r="AZ1954" i="2"/>
  <c r="AM1954" i="2"/>
  <c r="AN1954" i="2"/>
  <c r="B1962" i="2"/>
  <c r="C1962" i="2" s="1"/>
  <c r="D1962" i="2" s="1"/>
  <c r="E1962" i="2" s="1"/>
  <c r="F1962" i="2" s="1"/>
  <c r="G1962" i="2" s="1"/>
  <c r="H1962" i="2" s="1"/>
  <c r="I1962" i="2" s="1"/>
  <c r="A1963" i="2"/>
  <c r="O1958" i="2"/>
  <c r="P1958" i="2" s="1"/>
  <c r="Q1958" i="2" s="1"/>
  <c r="R1958" i="2" s="1"/>
  <c r="S1958" i="2" s="1"/>
  <c r="U1958" i="2" s="1"/>
  <c r="V1958" i="2" s="1"/>
  <c r="T1958" i="2"/>
  <c r="AY1951" i="2"/>
  <c r="AU1951" i="2"/>
  <c r="AW1951" i="2" s="1"/>
  <c r="AJ1955" i="2"/>
  <c r="BA1955" i="2"/>
  <c r="AK1955" i="2"/>
  <c r="AO1953" i="2"/>
  <c r="AP1953" i="2" s="1"/>
  <c r="AQ1953" i="2" s="1"/>
  <c r="AR1953" i="2" s="1"/>
  <c r="AS1953" i="2" s="1"/>
  <c r="AT1953" i="2"/>
  <c r="AX1953" i="2" s="1"/>
  <c r="X1957" i="2"/>
  <c r="W1957" i="2"/>
  <c r="T1959" i="2"/>
  <c r="O1959" i="2"/>
  <c r="P1959" i="2" s="1"/>
  <c r="Q1959" i="2" s="1"/>
  <c r="R1959" i="2" s="1"/>
  <c r="S1959" i="2" s="1"/>
  <c r="U1959" i="2" s="1"/>
  <c r="V1959" i="2" s="1"/>
  <c r="L1961" i="2" l="1"/>
  <c r="AL1955" i="2"/>
  <c r="J1962" i="2"/>
  <c r="K1962" i="2"/>
  <c r="W1959" i="2"/>
  <c r="X1959" i="2"/>
  <c r="AT1954" i="2"/>
  <c r="AX1954" i="2" s="1"/>
  <c r="AO1954" i="2"/>
  <c r="AP1954" i="2" s="1"/>
  <c r="AQ1954" i="2" s="1"/>
  <c r="AR1954" i="2" s="1"/>
  <c r="AS1954" i="2" s="1"/>
  <c r="O1960" i="2"/>
  <c r="P1960" i="2" s="1"/>
  <c r="Q1960" i="2" s="1"/>
  <c r="R1960" i="2" s="1"/>
  <c r="S1960" i="2" s="1"/>
  <c r="U1960" i="2" s="1"/>
  <c r="V1960" i="2" s="1"/>
  <c r="T1960" i="2"/>
  <c r="AM1955" i="2"/>
  <c r="AZ1955" i="2"/>
  <c r="AN1955" i="2"/>
  <c r="M1961" i="2"/>
  <c r="N1961" i="2"/>
  <c r="Y1957" i="2"/>
  <c r="AZ1952" i="2"/>
  <c r="AM1952" i="2"/>
  <c r="AN1952" i="2"/>
  <c r="AG1956" i="2"/>
  <c r="AB1956" i="2"/>
  <c r="AC1956" i="2" s="1"/>
  <c r="AD1956" i="2" s="1"/>
  <c r="AE1956" i="2" s="1"/>
  <c r="AF1956" i="2" s="1"/>
  <c r="AH1956" i="2" s="1"/>
  <c r="AI1956" i="2" s="1"/>
  <c r="AY1953" i="2"/>
  <c r="AU1953" i="2"/>
  <c r="AW1953" i="2" s="1"/>
  <c r="W1958" i="2"/>
  <c r="X1958" i="2"/>
  <c r="B1963" i="2"/>
  <c r="C1963" i="2" s="1"/>
  <c r="D1963" i="2" s="1"/>
  <c r="E1963" i="2" s="1"/>
  <c r="F1963" i="2" s="1"/>
  <c r="G1963" i="2" s="1"/>
  <c r="H1963" i="2" s="1"/>
  <c r="I1963" i="2" s="1"/>
  <c r="A1964" i="2"/>
  <c r="Y1958" i="2" l="1"/>
  <c r="L1962" i="2"/>
  <c r="Y1959" i="2"/>
  <c r="Z1959" i="2" s="1"/>
  <c r="BA1956" i="2"/>
  <c r="AJ1956" i="2"/>
  <c r="AK1956" i="2"/>
  <c r="A1965" i="2"/>
  <c r="B1964" i="2"/>
  <c r="C1964" i="2" s="1"/>
  <c r="D1964" i="2" s="1"/>
  <c r="E1964" i="2" s="1"/>
  <c r="F1964" i="2" s="1"/>
  <c r="G1964" i="2" s="1"/>
  <c r="H1964" i="2" s="1"/>
  <c r="I1964" i="2" s="1"/>
  <c r="AO1955" i="2"/>
  <c r="AP1955" i="2" s="1"/>
  <c r="AQ1955" i="2" s="1"/>
  <c r="AR1955" i="2" s="1"/>
  <c r="AS1955" i="2" s="1"/>
  <c r="AT1955" i="2"/>
  <c r="AX1955" i="2" s="1"/>
  <c r="M1962" i="2"/>
  <c r="N1962" i="2"/>
  <c r="Z1958" i="2"/>
  <c r="AA1958" i="2"/>
  <c r="Z1957" i="2"/>
  <c r="AA1957" i="2"/>
  <c r="AY1954" i="2"/>
  <c r="AU1954" i="2"/>
  <c r="AW1954" i="2" s="1"/>
  <c r="X1960" i="2"/>
  <c r="W1960" i="2"/>
  <c r="Y1960" i="2" s="1"/>
  <c r="J1963" i="2"/>
  <c r="K1963" i="2"/>
  <c r="AT1952" i="2"/>
  <c r="AX1952" i="2" s="1"/>
  <c r="AO1952" i="2"/>
  <c r="AP1952" i="2" s="1"/>
  <c r="AQ1952" i="2" s="1"/>
  <c r="AR1952" i="2" s="1"/>
  <c r="AS1952" i="2" s="1"/>
  <c r="T1961" i="2"/>
  <c r="O1961" i="2"/>
  <c r="P1961" i="2" s="1"/>
  <c r="Q1961" i="2" s="1"/>
  <c r="R1961" i="2" s="1"/>
  <c r="S1961" i="2" s="1"/>
  <c r="U1961" i="2" s="1"/>
  <c r="V1961" i="2" s="1"/>
  <c r="AA1959" i="2" l="1"/>
  <c r="AL1956" i="2"/>
  <c r="K1964" i="2"/>
  <c r="J1964" i="2"/>
  <c r="L1964" i="2" s="1"/>
  <c r="Z1960" i="2"/>
  <c r="AA1960" i="2"/>
  <c r="AY1955" i="2"/>
  <c r="AU1955" i="2"/>
  <c r="AW1955" i="2" s="1"/>
  <c r="AZ1956" i="2"/>
  <c r="AM1956" i="2"/>
  <c r="AN1956" i="2"/>
  <c r="AY1952" i="2"/>
  <c r="AU1952" i="2"/>
  <c r="AW1952" i="2" s="1"/>
  <c r="W1961" i="2"/>
  <c r="X1961" i="2"/>
  <c r="AB1959" i="2"/>
  <c r="AC1959" i="2" s="1"/>
  <c r="AD1959" i="2" s="1"/>
  <c r="AE1959" i="2" s="1"/>
  <c r="AF1959" i="2" s="1"/>
  <c r="AH1959" i="2" s="1"/>
  <c r="AI1959" i="2" s="1"/>
  <c r="AG1959" i="2"/>
  <c r="AG1958" i="2"/>
  <c r="AB1958" i="2"/>
  <c r="AC1958" i="2" s="1"/>
  <c r="AD1958" i="2" s="1"/>
  <c r="AE1958" i="2" s="1"/>
  <c r="AF1958" i="2" s="1"/>
  <c r="AB1957" i="2"/>
  <c r="AC1957" i="2" s="1"/>
  <c r="AD1957" i="2" s="1"/>
  <c r="AE1957" i="2" s="1"/>
  <c r="AF1957" i="2" s="1"/>
  <c r="AH1957" i="2" s="1"/>
  <c r="AI1957" i="2" s="1"/>
  <c r="AG1957" i="2"/>
  <c r="O1962" i="2"/>
  <c r="P1962" i="2" s="1"/>
  <c r="Q1962" i="2" s="1"/>
  <c r="R1962" i="2" s="1"/>
  <c r="S1962" i="2" s="1"/>
  <c r="T1962" i="2"/>
  <c r="A1966" i="2"/>
  <c r="B1965" i="2"/>
  <c r="C1965" i="2" s="1"/>
  <c r="D1965" i="2" s="1"/>
  <c r="E1965" i="2" s="1"/>
  <c r="F1965" i="2" s="1"/>
  <c r="G1965" i="2" s="1"/>
  <c r="H1965" i="2" s="1"/>
  <c r="I1965" i="2" s="1"/>
  <c r="L1963" i="2"/>
  <c r="AH1958" i="2" l="1"/>
  <c r="AI1958" i="2" s="1"/>
  <c r="K1965" i="2"/>
  <c r="J1965" i="2"/>
  <c r="AK1958" i="2"/>
  <c r="AJ1958" i="2"/>
  <c r="BA1958" i="2"/>
  <c r="AJ1959" i="2"/>
  <c r="AK1959" i="2"/>
  <c r="BA1959" i="2"/>
  <c r="M1964" i="2"/>
  <c r="N1964" i="2"/>
  <c r="AK1957" i="2"/>
  <c r="AJ1957" i="2"/>
  <c r="BA1957" i="2"/>
  <c r="M1963" i="2"/>
  <c r="N1963" i="2"/>
  <c r="AB1960" i="2"/>
  <c r="AC1960" i="2" s="1"/>
  <c r="AD1960" i="2" s="1"/>
  <c r="AE1960" i="2" s="1"/>
  <c r="AF1960" i="2" s="1"/>
  <c r="AH1960" i="2" s="1"/>
  <c r="AI1960" i="2" s="1"/>
  <c r="AG1960" i="2"/>
  <c r="A1967" i="2"/>
  <c r="B1966" i="2"/>
  <c r="C1966" i="2" s="1"/>
  <c r="D1966" i="2" s="1"/>
  <c r="E1966" i="2" s="1"/>
  <c r="F1966" i="2" s="1"/>
  <c r="G1966" i="2" s="1"/>
  <c r="H1966" i="2" s="1"/>
  <c r="I1966" i="2" s="1"/>
  <c r="AO1956" i="2"/>
  <c r="AP1956" i="2" s="1"/>
  <c r="AQ1956" i="2" s="1"/>
  <c r="AR1956" i="2" s="1"/>
  <c r="AS1956" i="2" s="1"/>
  <c r="AT1956" i="2"/>
  <c r="AX1956" i="2" s="1"/>
  <c r="U1962" i="2"/>
  <c r="V1962" i="2" s="1"/>
  <c r="Y1961" i="2"/>
  <c r="AL1958" i="2" l="1"/>
  <c r="AL1957" i="2"/>
  <c r="AL1959" i="2"/>
  <c r="AN1959" i="2" s="1"/>
  <c r="K1966" i="2"/>
  <c r="J1966" i="2"/>
  <c r="L1966" i="2" s="1"/>
  <c r="AY1956" i="2"/>
  <c r="AU1956" i="2"/>
  <c r="AW1956" i="2" s="1"/>
  <c r="T1964" i="2"/>
  <c r="O1964" i="2"/>
  <c r="P1964" i="2" s="1"/>
  <c r="Q1964" i="2" s="1"/>
  <c r="R1964" i="2" s="1"/>
  <c r="S1964" i="2" s="1"/>
  <c r="U1964" i="2" s="1"/>
  <c r="V1964" i="2" s="1"/>
  <c r="W1962" i="2"/>
  <c r="X1962" i="2"/>
  <c r="B1967" i="2"/>
  <c r="C1967" i="2" s="1"/>
  <c r="D1967" i="2" s="1"/>
  <c r="E1967" i="2" s="1"/>
  <c r="F1967" i="2" s="1"/>
  <c r="G1967" i="2" s="1"/>
  <c r="H1967" i="2" s="1"/>
  <c r="I1967" i="2" s="1"/>
  <c r="A1968" i="2"/>
  <c r="T1963" i="2"/>
  <c r="O1963" i="2"/>
  <c r="P1963" i="2" s="1"/>
  <c r="Q1963" i="2" s="1"/>
  <c r="R1963" i="2" s="1"/>
  <c r="S1963" i="2" s="1"/>
  <c r="U1963" i="2" s="1"/>
  <c r="V1963" i="2" s="1"/>
  <c r="AM1959" i="2"/>
  <c r="L1965" i="2"/>
  <c r="Z1961" i="2"/>
  <c r="AA1961" i="2"/>
  <c r="AK1960" i="2"/>
  <c r="AJ1960" i="2"/>
  <c r="BA1960" i="2"/>
  <c r="AM1957" i="2"/>
  <c r="AZ1957" i="2"/>
  <c r="AN1957" i="2"/>
  <c r="AZ1958" i="2"/>
  <c r="AM1958" i="2"/>
  <c r="AN1958" i="2"/>
  <c r="AZ1959" i="2" l="1"/>
  <c r="K1967" i="2"/>
  <c r="J1967" i="2"/>
  <c r="AO1958" i="2"/>
  <c r="AP1958" i="2" s="1"/>
  <c r="AQ1958" i="2" s="1"/>
  <c r="AR1958" i="2" s="1"/>
  <c r="AS1958" i="2" s="1"/>
  <c r="AT1958" i="2"/>
  <c r="AX1958" i="2" s="1"/>
  <c r="X1964" i="2"/>
  <c r="W1964" i="2"/>
  <c r="M1966" i="2"/>
  <c r="N1966" i="2"/>
  <c r="X1963" i="2"/>
  <c r="W1963" i="2"/>
  <c r="Y1962" i="2"/>
  <c r="AT1957" i="2"/>
  <c r="AX1957" i="2" s="1"/>
  <c r="AO1957" i="2"/>
  <c r="AP1957" i="2" s="1"/>
  <c r="AQ1957" i="2" s="1"/>
  <c r="AR1957" i="2" s="1"/>
  <c r="AS1957" i="2" s="1"/>
  <c r="A1969" i="2"/>
  <c r="B1968" i="2"/>
  <c r="C1968" i="2" s="1"/>
  <c r="D1968" i="2" s="1"/>
  <c r="E1968" i="2" s="1"/>
  <c r="F1968" i="2" s="1"/>
  <c r="G1968" i="2" s="1"/>
  <c r="H1968" i="2" s="1"/>
  <c r="I1968" i="2" s="1"/>
  <c r="M1965" i="2"/>
  <c r="N1965" i="2"/>
  <c r="AB1961" i="2"/>
  <c r="AC1961" i="2" s="1"/>
  <c r="AD1961" i="2" s="1"/>
  <c r="AE1961" i="2" s="1"/>
  <c r="AF1961" i="2" s="1"/>
  <c r="AG1961" i="2"/>
  <c r="AO1959" i="2"/>
  <c r="AP1959" i="2" s="1"/>
  <c r="AQ1959" i="2" s="1"/>
  <c r="AR1959" i="2" s="1"/>
  <c r="AS1959" i="2" s="1"/>
  <c r="AT1959" i="2"/>
  <c r="AX1959" i="2" s="1"/>
  <c r="AL1960" i="2"/>
  <c r="L1967" i="2" l="1"/>
  <c r="AH1961" i="2"/>
  <c r="AI1961" i="2" s="1"/>
  <c r="Y1963" i="2"/>
  <c r="Y1964" i="2"/>
  <c r="AA1964" i="2" s="1"/>
  <c r="K1968" i="2"/>
  <c r="J1968" i="2"/>
  <c r="AY1957" i="2"/>
  <c r="AU1957" i="2"/>
  <c r="AW1957" i="2" s="1"/>
  <c r="AJ1961" i="2"/>
  <c r="AK1961" i="2"/>
  <c r="BA1961" i="2"/>
  <c r="B1969" i="2"/>
  <c r="C1969" i="2" s="1"/>
  <c r="D1969" i="2" s="1"/>
  <c r="E1969" i="2" s="1"/>
  <c r="F1969" i="2" s="1"/>
  <c r="G1969" i="2" s="1"/>
  <c r="H1969" i="2" s="1"/>
  <c r="I1969" i="2" s="1"/>
  <c r="A1970" i="2"/>
  <c r="Z1963" i="2"/>
  <c r="AA1963" i="2"/>
  <c r="Z1964" i="2"/>
  <c r="M1967" i="2"/>
  <c r="N1967" i="2"/>
  <c r="Z1962" i="2"/>
  <c r="AA1962" i="2"/>
  <c r="O1966" i="2"/>
  <c r="P1966" i="2" s="1"/>
  <c r="Q1966" i="2" s="1"/>
  <c r="R1966" i="2" s="1"/>
  <c r="S1966" i="2" s="1"/>
  <c r="U1966" i="2" s="1"/>
  <c r="V1966" i="2" s="1"/>
  <c r="T1966" i="2"/>
  <c r="AY1958" i="2"/>
  <c r="AU1958" i="2"/>
  <c r="AW1958" i="2" s="1"/>
  <c r="AZ1960" i="2"/>
  <c r="AM1960" i="2"/>
  <c r="AN1960" i="2"/>
  <c r="AY1959" i="2"/>
  <c r="AU1959" i="2"/>
  <c r="AW1959" i="2" s="1"/>
  <c r="T1965" i="2"/>
  <c r="O1965" i="2"/>
  <c r="P1965" i="2" s="1"/>
  <c r="Q1965" i="2" s="1"/>
  <c r="R1965" i="2" s="1"/>
  <c r="S1965" i="2" s="1"/>
  <c r="U1965" i="2" s="1"/>
  <c r="V1965" i="2" s="1"/>
  <c r="L1968" i="2" l="1"/>
  <c r="K1969" i="2"/>
  <c r="J1969" i="2"/>
  <c r="L1969" i="2" s="1"/>
  <c r="AL1961" i="2"/>
  <c r="T1967" i="2"/>
  <c r="O1967" i="2"/>
  <c r="P1967" i="2" s="1"/>
  <c r="Q1967" i="2" s="1"/>
  <c r="R1967" i="2" s="1"/>
  <c r="S1967" i="2" s="1"/>
  <c r="U1967" i="2" s="1"/>
  <c r="V1967" i="2" s="1"/>
  <c r="M1968" i="2"/>
  <c r="N1968" i="2"/>
  <c r="W1966" i="2"/>
  <c r="X1966" i="2"/>
  <c r="AG1963" i="2"/>
  <c r="AB1963" i="2"/>
  <c r="AC1963" i="2" s="1"/>
  <c r="AD1963" i="2" s="1"/>
  <c r="AE1963" i="2" s="1"/>
  <c r="AF1963" i="2" s="1"/>
  <c r="AH1963" i="2" s="1"/>
  <c r="AI1963" i="2" s="1"/>
  <c r="B1970" i="2"/>
  <c r="C1970" i="2" s="1"/>
  <c r="D1970" i="2" s="1"/>
  <c r="E1970" i="2" s="1"/>
  <c r="F1970" i="2" s="1"/>
  <c r="G1970" i="2" s="1"/>
  <c r="H1970" i="2" s="1"/>
  <c r="I1970" i="2" s="1"/>
  <c r="A1971" i="2"/>
  <c r="AO1960" i="2"/>
  <c r="AP1960" i="2" s="1"/>
  <c r="AQ1960" i="2" s="1"/>
  <c r="AR1960" i="2" s="1"/>
  <c r="AS1960" i="2" s="1"/>
  <c r="AT1960" i="2"/>
  <c r="AX1960" i="2" s="1"/>
  <c r="X1965" i="2"/>
  <c r="W1965" i="2"/>
  <c r="AB1962" i="2"/>
  <c r="AC1962" i="2" s="1"/>
  <c r="AD1962" i="2" s="1"/>
  <c r="AE1962" i="2" s="1"/>
  <c r="AF1962" i="2" s="1"/>
  <c r="AH1962" i="2" s="1"/>
  <c r="AI1962" i="2" s="1"/>
  <c r="AG1962" i="2"/>
  <c r="AB1964" i="2"/>
  <c r="AC1964" i="2" s="1"/>
  <c r="AD1964" i="2" s="1"/>
  <c r="AE1964" i="2" s="1"/>
  <c r="AF1964" i="2" s="1"/>
  <c r="AH1964" i="2" s="1"/>
  <c r="AI1964" i="2" s="1"/>
  <c r="AG1964" i="2"/>
  <c r="K1970" i="2" l="1"/>
  <c r="J1970" i="2"/>
  <c r="L1970" i="2" s="1"/>
  <c r="AJ1962" i="2"/>
  <c r="BA1962" i="2"/>
  <c r="AK1962" i="2"/>
  <c r="W1967" i="2"/>
  <c r="X1967" i="2"/>
  <c r="AY1960" i="2"/>
  <c r="AU1960" i="2"/>
  <c r="AW1960" i="2" s="1"/>
  <c r="B1971" i="2"/>
  <c r="C1971" i="2" s="1"/>
  <c r="D1971" i="2" s="1"/>
  <c r="E1971" i="2" s="1"/>
  <c r="F1971" i="2" s="1"/>
  <c r="G1971" i="2" s="1"/>
  <c r="H1971" i="2" s="1"/>
  <c r="I1971" i="2" s="1"/>
  <c r="A1972" i="2"/>
  <c r="O1968" i="2"/>
  <c r="P1968" i="2" s="1"/>
  <c r="Q1968" i="2" s="1"/>
  <c r="R1968" i="2" s="1"/>
  <c r="S1968" i="2" s="1"/>
  <c r="T1968" i="2"/>
  <c r="M1969" i="2"/>
  <c r="N1969" i="2"/>
  <c r="AK1963" i="2"/>
  <c r="BA1963" i="2"/>
  <c r="AJ1963" i="2"/>
  <c r="AM1961" i="2"/>
  <c r="AZ1961" i="2"/>
  <c r="AN1961" i="2"/>
  <c r="BA1964" i="2"/>
  <c r="AJ1964" i="2"/>
  <c r="AK1964" i="2"/>
  <c r="Y1965" i="2"/>
  <c r="Y1966" i="2"/>
  <c r="AL1964" i="2" l="1"/>
  <c r="AL1963" i="2"/>
  <c r="J1971" i="2"/>
  <c r="K1971" i="2"/>
  <c r="AM1964" i="2"/>
  <c r="AZ1964" i="2"/>
  <c r="AN1964" i="2"/>
  <c r="AT1961" i="2"/>
  <c r="AX1961" i="2" s="1"/>
  <c r="AO1961" i="2"/>
  <c r="AP1961" i="2" s="1"/>
  <c r="AQ1961" i="2" s="1"/>
  <c r="AR1961" i="2" s="1"/>
  <c r="AS1961" i="2" s="1"/>
  <c r="Z1965" i="2"/>
  <c r="AA1965" i="2"/>
  <c r="Z1966" i="2"/>
  <c r="AA1966" i="2"/>
  <c r="AM1963" i="2"/>
  <c r="AZ1963" i="2"/>
  <c r="AN1963" i="2"/>
  <c r="T1969" i="2"/>
  <c r="O1969" i="2"/>
  <c r="P1969" i="2" s="1"/>
  <c r="Q1969" i="2" s="1"/>
  <c r="R1969" i="2" s="1"/>
  <c r="S1969" i="2" s="1"/>
  <c r="M1970" i="2"/>
  <c r="N1970" i="2"/>
  <c r="Y1967" i="2"/>
  <c r="AL1962" i="2"/>
  <c r="A1973" i="2"/>
  <c r="B1972" i="2"/>
  <c r="C1972" i="2" s="1"/>
  <c r="D1972" i="2" s="1"/>
  <c r="E1972" i="2" s="1"/>
  <c r="F1972" i="2" s="1"/>
  <c r="G1972" i="2" s="1"/>
  <c r="H1972" i="2" s="1"/>
  <c r="I1972" i="2" s="1"/>
  <c r="U1968" i="2"/>
  <c r="V1968" i="2" s="1"/>
  <c r="L1971" i="2" l="1"/>
  <c r="J1972" i="2"/>
  <c r="K1972" i="2"/>
  <c r="O1970" i="2"/>
  <c r="P1970" i="2" s="1"/>
  <c r="Q1970" i="2" s="1"/>
  <c r="R1970" i="2" s="1"/>
  <c r="S1970" i="2" s="1"/>
  <c r="U1970" i="2" s="1"/>
  <c r="V1970" i="2" s="1"/>
  <c r="T1970" i="2"/>
  <c r="AG1966" i="2"/>
  <c r="AB1966" i="2"/>
  <c r="AC1966" i="2" s="1"/>
  <c r="AD1966" i="2" s="1"/>
  <c r="AE1966" i="2" s="1"/>
  <c r="AF1966" i="2" s="1"/>
  <c r="M1971" i="2"/>
  <c r="N1971" i="2"/>
  <c r="Z1967" i="2"/>
  <c r="AA1967" i="2"/>
  <c r="AY1961" i="2"/>
  <c r="AU1961" i="2"/>
  <c r="AW1961" i="2" s="1"/>
  <c r="AO1964" i="2"/>
  <c r="AP1964" i="2" s="1"/>
  <c r="AQ1964" i="2" s="1"/>
  <c r="AR1964" i="2" s="1"/>
  <c r="AS1964" i="2" s="1"/>
  <c r="AT1964" i="2"/>
  <c r="AX1964" i="2" s="1"/>
  <c r="B1973" i="2"/>
  <c r="C1973" i="2" s="1"/>
  <c r="D1973" i="2" s="1"/>
  <c r="E1973" i="2" s="1"/>
  <c r="F1973" i="2" s="1"/>
  <c r="G1973" i="2" s="1"/>
  <c r="H1973" i="2" s="1"/>
  <c r="I1973" i="2" s="1"/>
  <c r="A1974" i="2"/>
  <c r="W1968" i="2"/>
  <c r="X1968" i="2"/>
  <c r="AM1962" i="2"/>
  <c r="AZ1962" i="2"/>
  <c r="AN1962" i="2"/>
  <c r="AO1963" i="2"/>
  <c r="AP1963" i="2" s="1"/>
  <c r="AQ1963" i="2" s="1"/>
  <c r="AR1963" i="2" s="1"/>
  <c r="AS1963" i="2" s="1"/>
  <c r="AT1963" i="2"/>
  <c r="AX1963" i="2" s="1"/>
  <c r="AB1965" i="2"/>
  <c r="AC1965" i="2" s="1"/>
  <c r="AD1965" i="2" s="1"/>
  <c r="AE1965" i="2" s="1"/>
  <c r="AF1965" i="2" s="1"/>
  <c r="AG1965" i="2"/>
  <c r="U1969" i="2"/>
  <c r="V1969" i="2" s="1"/>
  <c r="AH1965" i="2" l="1"/>
  <c r="AI1965" i="2" s="1"/>
  <c r="L1972" i="2"/>
  <c r="AY1963" i="2"/>
  <c r="AU1963" i="2"/>
  <c r="AW1963" i="2" s="1"/>
  <c r="AY1964" i="2"/>
  <c r="AU1964" i="2"/>
  <c r="AW1964" i="2" s="1"/>
  <c r="AG1967" i="2"/>
  <c r="AB1967" i="2"/>
  <c r="AC1967" i="2" s="1"/>
  <c r="AD1967" i="2" s="1"/>
  <c r="AE1967" i="2" s="1"/>
  <c r="AF1967" i="2" s="1"/>
  <c r="AH1966" i="2"/>
  <c r="AI1966" i="2" s="1"/>
  <c r="J1973" i="2"/>
  <c r="K1973" i="2"/>
  <c r="M1972" i="2"/>
  <c r="N1972" i="2"/>
  <c r="AO1962" i="2"/>
  <c r="AP1962" i="2" s="1"/>
  <c r="AQ1962" i="2" s="1"/>
  <c r="AR1962" i="2" s="1"/>
  <c r="AS1962" i="2" s="1"/>
  <c r="AT1962" i="2"/>
  <c r="AX1962" i="2" s="1"/>
  <c r="W1970" i="2"/>
  <c r="X1970" i="2"/>
  <c r="X1969" i="2"/>
  <c r="W1969" i="2"/>
  <c r="AK1965" i="2"/>
  <c r="AJ1965" i="2"/>
  <c r="BA1965" i="2"/>
  <c r="T1971" i="2"/>
  <c r="O1971" i="2"/>
  <c r="P1971" i="2" s="1"/>
  <c r="Q1971" i="2" s="1"/>
  <c r="R1971" i="2" s="1"/>
  <c r="S1971" i="2" s="1"/>
  <c r="U1971" i="2" s="1"/>
  <c r="V1971" i="2" s="1"/>
  <c r="B1974" i="2"/>
  <c r="C1974" i="2" s="1"/>
  <c r="D1974" i="2" s="1"/>
  <c r="E1974" i="2" s="1"/>
  <c r="F1974" i="2" s="1"/>
  <c r="G1974" i="2" s="1"/>
  <c r="H1974" i="2" s="1"/>
  <c r="I1974" i="2" s="1"/>
  <c r="A1975" i="2"/>
  <c r="Y1968" i="2"/>
  <c r="Y1970" i="2" l="1"/>
  <c r="Y1969" i="2"/>
  <c r="J1974" i="2"/>
  <c r="K1974" i="2"/>
  <c r="Z1968" i="2"/>
  <c r="AA1968" i="2"/>
  <c r="A1976" i="2"/>
  <c r="B1975" i="2"/>
  <c r="C1975" i="2" s="1"/>
  <c r="D1975" i="2" s="1"/>
  <c r="E1975" i="2" s="1"/>
  <c r="F1975" i="2" s="1"/>
  <c r="G1975" i="2" s="1"/>
  <c r="H1975" i="2" s="1"/>
  <c r="I1975" i="2" s="1"/>
  <c r="Z1970" i="2"/>
  <c r="AA1970" i="2"/>
  <c r="O1972" i="2"/>
  <c r="P1972" i="2" s="1"/>
  <c r="Q1972" i="2" s="1"/>
  <c r="R1972" i="2" s="1"/>
  <c r="S1972" i="2" s="1"/>
  <c r="T1972" i="2"/>
  <c r="AH1967" i="2"/>
  <c r="AI1967" i="2" s="1"/>
  <c r="W1971" i="2"/>
  <c r="X1971" i="2"/>
  <c r="BA1966" i="2"/>
  <c r="AJ1966" i="2"/>
  <c r="AK1966" i="2"/>
  <c r="AL1965" i="2"/>
  <c r="Z1969" i="2"/>
  <c r="AA1969" i="2"/>
  <c r="AY1962" i="2"/>
  <c r="AU1962" i="2"/>
  <c r="AW1962" i="2" s="1"/>
  <c r="L1973" i="2"/>
  <c r="AL1966" i="2" l="1"/>
  <c r="L1974" i="2"/>
  <c r="J1975" i="2"/>
  <c r="K1975" i="2"/>
  <c r="AM1966" i="2"/>
  <c r="AZ1966" i="2"/>
  <c r="AN1966" i="2"/>
  <c r="M1973" i="2"/>
  <c r="N1973" i="2"/>
  <c r="A1977" i="2"/>
  <c r="B1976" i="2"/>
  <c r="C1976" i="2" s="1"/>
  <c r="D1976" i="2" s="1"/>
  <c r="E1976" i="2" s="1"/>
  <c r="F1976" i="2" s="1"/>
  <c r="G1976" i="2" s="1"/>
  <c r="H1976" i="2" s="1"/>
  <c r="I1976" i="2" s="1"/>
  <c r="AJ1967" i="2"/>
  <c r="AK1967" i="2"/>
  <c r="BA1967" i="2"/>
  <c r="AB1970" i="2"/>
  <c r="AC1970" i="2" s="1"/>
  <c r="AD1970" i="2" s="1"/>
  <c r="AE1970" i="2" s="1"/>
  <c r="AF1970" i="2" s="1"/>
  <c r="AG1970" i="2"/>
  <c r="AB1968" i="2"/>
  <c r="AC1968" i="2" s="1"/>
  <c r="AD1968" i="2" s="1"/>
  <c r="AE1968" i="2" s="1"/>
  <c r="AF1968" i="2" s="1"/>
  <c r="AH1968" i="2" s="1"/>
  <c r="AI1968" i="2" s="1"/>
  <c r="AG1968" i="2"/>
  <c r="Y1971" i="2"/>
  <c r="AB1969" i="2"/>
  <c r="AC1969" i="2" s="1"/>
  <c r="AD1969" i="2" s="1"/>
  <c r="AE1969" i="2" s="1"/>
  <c r="AF1969" i="2" s="1"/>
  <c r="AG1969" i="2"/>
  <c r="M1974" i="2"/>
  <c r="N1974" i="2"/>
  <c r="AZ1965" i="2"/>
  <c r="AM1965" i="2"/>
  <c r="AN1965" i="2"/>
  <c r="U1972" i="2"/>
  <c r="V1972" i="2" s="1"/>
  <c r="AH1969" i="2" l="1"/>
  <c r="AI1969" i="2" s="1"/>
  <c r="AL1967" i="2"/>
  <c r="L1975" i="2"/>
  <c r="J1976" i="2"/>
  <c r="K1976" i="2"/>
  <c r="AK1969" i="2"/>
  <c r="BA1969" i="2"/>
  <c r="AJ1969" i="2"/>
  <c r="BA1968" i="2"/>
  <c r="AJ1968" i="2"/>
  <c r="AK1968" i="2"/>
  <c r="M1975" i="2"/>
  <c r="N1975" i="2"/>
  <c r="AO1965" i="2"/>
  <c r="AP1965" i="2" s="1"/>
  <c r="AQ1965" i="2" s="1"/>
  <c r="AR1965" i="2" s="1"/>
  <c r="AS1965" i="2" s="1"/>
  <c r="AT1965" i="2"/>
  <c r="AX1965" i="2" s="1"/>
  <c r="T1973" i="2"/>
  <c r="O1973" i="2"/>
  <c r="P1973" i="2" s="1"/>
  <c r="Q1973" i="2" s="1"/>
  <c r="R1973" i="2" s="1"/>
  <c r="S1973" i="2" s="1"/>
  <c r="T1974" i="2"/>
  <c r="O1974" i="2"/>
  <c r="P1974" i="2" s="1"/>
  <c r="Q1974" i="2" s="1"/>
  <c r="R1974" i="2" s="1"/>
  <c r="S1974" i="2" s="1"/>
  <c r="AO1966" i="2"/>
  <c r="AP1966" i="2" s="1"/>
  <c r="AQ1966" i="2" s="1"/>
  <c r="AR1966" i="2" s="1"/>
  <c r="AS1966" i="2" s="1"/>
  <c r="AT1966" i="2"/>
  <c r="AX1966" i="2" s="1"/>
  <c r="AM1967" i="2"/>
  <c r="AZ1967" i="2"/>
  <c r="AN1967" i="2"/>
  <c r="W1972" i="2"/>
  <c r="X1972" i="2"/>
  <c r="Z1971" i="2"/>
  <c r="AA1971" i="2"/>
  <c r="A1978" i="2"/>
  <c r="B1977" i="2"/>
  <c r="C1977" i="2" s="1"/>
  <c r="D1977" i="2" s="1"/>
  <c r="E1977" i="2" s="1"/>
  <c r="F1977" i="2" s="1"/>
  <c r="G1977" i="2" s="1"/>
  <c r="H1977" i="2" s="1"/>
  <c r="I1977" i="2" s="1"/>
  <c r="AH1970" i="2"/>
  <c r="AI1970" i="2" s="1"/>
  <c r="AL1969" i="2" l="1"/>
  <c r="AL1968" i="2"/>
  <c r="Y1972" i="2"/>
  <c r="L1976" i="2"/>
  <c r="J1977" i="2"/>
  <c r="K1977" i="2"/>
  <c r="AM1969" i="2"/>
  <c r="AZ1969" i="2"/>
  <c r="AN1969" i="2"/>
  <c r="Z1972" i="2"/>
  <c r="AA1972" i="2"/>
  <c r="U1973" i="2"/>
  <c r="V1973" i="2" s="1"/>
  <c r="AY1966" i="2"/>
  <c r="AU1966" i="2"/>
  <c r="AW1966" i="2" s="1"/>
  <c r="M1976" i="2"/>
  <c r="N1976" i="2"/>
  <c r="B1978" i="2"/>
  <c r="C1978" i="2" s="1"/>
  <c r="D1978" i="2" s="1"/>
  <c r="E1978" i="2" s="1"/>
  <c r="F1978" i="2" s="1"/>
  <c r="G1978" i="2" s="1"/>
  <c r="H1978" i="2" s="1"/>
  <c r="I1978" i="2" s="1"/>
  <c r="A1979" i="2"/>
  <c r="AT1967" i="2"/>
  <c r="AX1967" i="2" s="1"/>
  <c r="AO1967" i="2"/>
  <c r="AP1967" i="2" s="1"/>
  <c r="AQ1967" i="2" s="1"/>
  <c r="AR1967" i="2" s="1"/>
  <c r="AS1967" i="2" s="1"/>
  <c r="AY1965" i="2"/>
  <c r="AU1965" i="2"/>
  <c r="AW1965" i="2" s="1"/>
  <c r="AZ1968" i="2"/>
  <c r="AM1968" i="2"/>
  <c r="AN1968" i="2"/>
  <c r="T1975" i="2"/>
  <c r="O1975" i="2"/>
  <c r="P1975" i="2" s="1"/>
  <c r="Q1975" i="2" s="1"/>
  <c r="R1975" i="2" s="1"/>
  <c r="S1975" i="2" s="1"/>
  <c r="AK1970" i="2"/>
  <c r="AJ1970" i="2"/>
  <c r="BA1970" i="2"/>
  <c r="AG1971" i="2"/>
  <c r="AB1971" i="2"/>
  <c r="AC1971" i="2" s="1"/>
  <c r="AD1971" i="2" s="1"/>
  <c r="AE1971" i="2" s="1"/>
  <c r="AF1971" i="2" s="1"/>
  <c r="AH1971" i="2" s="1"/>
  <c r="AI1971" i="2" s="1"/>
  <c r="U1974" i="2"/>
  <c r="V1974" i="2" s="1"/>
  <c r="L1977" i="2" l="1"/>
  <c r="J1978" i="2"/>
  <c r="K1978" i="2"/>
  <c r="A1980" i="2"/>
  <c r="B1979" i="2"/>
  <c r="C1979" i="2" s="1"/>
  <c r="D1979" i="2" s="1"/>
  <c r="E1979" i="2" s="1"/>
  <c r="F1979" i="2" s="1"/>
  <c r="G1979" i="2" s="1"/>
  <c r="H1979" i="2" s="1"/>
  <c r="I1979" i="2" s="1"/>
  <c r="AG1972" i="2"/>
  <c r="AB1972" i="2"/>
  <c r="AC1972" i="2" s="1"/>
  <c r="AD1972" i="2" s="1"/>
  <c r="AE1972" i="2" s="1"/>
  <c r="AF1972" i="2" s="1"/>
  <c r="AH1972" i="2" s="1"/>
  <c r="AI1972" i="2" s="1"/>
  <c r="U1975" i="2"/>
  <c r="V1975" i="2" s="1"/>
  <c r="M1977" i="2"/>
  <c r="N1977" i="2"/>
  <c r="AY1967" i="2"/>
  <c r="AU1967" i="2"/>
  <c r="AW1967" i="2" s="1"/>
  <c r="O1976" i="2"/>
  <c r="P1976" i="2" s="1"/>
  <c r="Q1976" i="2" s="1"/>
  <c r="R1976" i="2" s="1"/>
  <c r="S1976" i="2" s="1"/>
  <c r="U1976" i="2" s="1"/>
  <c r="V1976" i="2" s="1"/>
  <c r="T1976" i="2"/>
  <c r="AT1969" i="2"/>
  <c r="AX1969" i="2" s="1"/>
  <c r="AO1969" i="2"/>
  <c r="AP1969" i="2" s="1"/>
  <c r="AQ1969" i="2" s="1"/>
  <c r="AR1969" i="2" s="1"/>
  <c r="AS1969" i="2" s="1"/>
  <c r="AJ1971" i="2"/>
  <c r="BA1971" i="2"/>
  <c r="AK1971" i="2"/>
  <c r="AO1968" i="2"/>
  <c r="AP1968" i="2" s="1"/>
  <c r="AQ1968" i="2" s="1"/>
  <c r="AR1968" i="2" s="1"/>
  <c r="AS1968" i="2" s="1"/>
  <c r="AT1968" i="2"/>
  <c r="AX1968" i="2" s="1"/>
  <c r="X1974" i="2"/>
  <c r="W1974" i="2"/>
  <c r="W1973" i="2"/>
  <c r="X1973" i="2"/>
  <c r="AL1970" i="2"/>
  <c r="Y1973" i="2" l="1"/>
  <c r="Y1974" i="2"/>
  <c r="L1978" i="2"/>
  <c r="K1979" i="2"/>
  <c r="J1979" i="2"/>
  <c r="L1979" i="2" s="1"/>
  <c r="Z1974" i="2"/>
  <c r="AA1974" i="2"/>
  <c r="Z1973" i="2"/>
  <c r="AA1973" i="2"/>
  <c r="AZ1970" i="2"/>
  <c r="AM1970" i="2"/>
  <c r="AN1970" i="2"/>
  <c r="M1978" i="2"/>
  <c r="N1978" i="2"/>
  <c r="AL1971" i="2"/>
  <c r="AK1972" i="2"/>
  <c r="BA1972" i="2"/>
  <c r="AJ1972" i="2"/>
  <c r="AY1968" i="2"/>
  <c r="AU1968" i="2"/>
  <c r="AW1968" i="2" s="1"/>
  <c r="AY1969" i="2"/>
  <c r="AU1969" i="2"/>
  <c r="AW1969" i="2" s="1"/>
  <c r="X1975" i="2"/>
  <c r="W1975" i="2"/>
  <c r="W1976" i="2"/>
  <c r="X1976" i="2"/>
  <c r="O1977" i="2"/>
  <c r="P1977" i="2" s="1"/>
  <c r="Q1977" i="2" s="1"/>
  <c r="R1977" i="2" s="1"/>
  <c r="S1977" i="2" s="1"/>
  <c r="U1977" i="2" s="1"/>
  <c r="V1977" i="2" s="1"/>
  <c r="T1977" i="2"/>
  <c r="A1981" i="2"/>
  <c r="B1980" i="2"/>
  <c r="C1980" i="2" s="1"/>
  <c r="D1980" i="2" s="1"/>
  <c r="E1980" i="2" s="1"/>
  <c r="F1980" i="2" s="1"/>
  <c r="G1980" i="2" s="1"/>
  <c r="H1980" i="2" s="1"/>
  <c r="I1980" i="2" s="1"/>
  <c r="Y1976" i="2" l="1"/>
  <c r="Y1975" i="2"/>
  <c r="Z1975" i="2"/>
  <c r="AA1975" i="2"/>
  <c r="AG1973" i="2"/>
  <c r="AB1973" i="2"/>
  <c r="AC1973" i="2" s="1"/>
  <c r="AD1973" i="2" s="1"/>
  <c r="AE1973" i="2" s="1"/>
  <c r="AF1973" i="2" s="1"/>
  <c r="AH1973" i="2" s="1"/>
  <c r="AI1973" i="2" s="1"/>
  <c r="J1980" i="2"/>
  <c r="K1980" i="2"/>
  <c r="B1981" i="2"/>
  <c r="C1981" i="2" s="1"/>
  <c r="D1981" i="2" s="1"/>
  <c r="E1981" i="2" s="1"/>
  <c r="F1981" i="2" s="1"/>
  <c r="G1981" i="2" s="1"/>
  <c r="H1981" i="2" s="1"/>
  <c r="I1981" i="2" s="1"/>
  <c r="A1982" i="2"/>
  <c r="Z1976" i="2"/>
  <c r="AA1976" i="2"/>
  <c r="O1978" i="2"/>
  <c r="P1978" i="2" s="1"/>
  <c r="Q1978" i="2" s="1"/>
  <c r="R1978" i="2" s="1"/>
  <c r="S1978" i="2" s="1"/>
  <c r="U1978" i="2" s="1"/>
  <c r="V1978" i="2" s="1"/>
  <c r="T1978" i="2"/>
  <c r="M1979" i="2"/>
  <c r="N1979" i="2"/>
  <c r="AG1974" i="2"/>
  <c r="AB1974" i="2"/>
  <c r="AC1974" i="2" s="1"/>
  <c r="AD1974" i="2" s="1"/>
  <c r="AE1974" i="2" s="1"/>
  <c r="AF1974" i="2" s="1"/>
  <c r="AH1974" i="2" s="1"/>
  <c r="AI1974" i="2" s="1"/>
  <c r="AL1972" i="2"/>
  <c r="W1977" i="2"/>
  <c r="X1977" i="2"/>
  <c r="AM1971" i="2"/>
  <c r="AZ1971" i="2"/>
  <c r="AN1971" i="2"/>
  <c r="AT1970" i="2"/>
  <c r="AX1970" i="2" s="1"/>
  <c r="AO1970" i="2"/>
  <c r="AP1970" i="2" s="1"/>
  <c r="AQ1970" i="2" s="1"/>
  <c r="AR1970" i="2" s="1"/>
  <c r="AS1970" i="2" s="1"/>
  <c r="L1980" i="2" l="1"/>
  <c r="J1981" i="2"/>
  <c r="K1981" i="2"/>
  <c r="B1982" i="2"/>
  <c r="C1982" i="2" s="1"/>
  <c r="D1982" i="2" s="1"/>
  <c r="E1982" i="2" s="1"/>
  <c r="F1982" i="2" s="1"/>
  <c r="G1982" i="2" s="1"/>
  <c r="H1982" i="2" s="1"/>
  <c r="I1982" i="2" s="1"/>
  <c r="A1983" i="2"/>
  <c r="M1980" i="2"/>
  <c r="N1980" i="2"/>
  <c r="AB1975" i="2"/>
  <c r="AC1975" i="2" s="1"/>
  <c r="AD1975" i="2" s="1"/>
  <c r="AE1975" i="2" s="1"/>
  <c r="AF1975" i="2" s="1"/>
  <c r="AH1975" i="2" s="1"/>
  <c r="AI1975" i="2" s="1"/>
  <c r="AG1975" i="2"/>
  <c r="Y1977" i="2"/>
  <c r="W1978" i="2"/>
  <c r="X1978" i="2"/>
  <c r="AK1974" i="2"/>
  <c r="BA1974" i="2"/>
  <c r="AJ1974" i="2"/>
  <c r="AY1970" i="2"/>
  <c r="AU1970" i="2"/>
  <c r="AW1970" i="2" s="1"/>
  <c r="AT1971" i="2"/>
  <c r="AX1971" i="2" s="1"/>
  <c r="AO1971" i="2"/>
  <c r="AP1971" i="2" s="1"/>
  <c r="AQ1971" i="2" s="1"/>
  <c r="AR1971" i="2" s="1"/>
  <c r="AS1971" i="2" s="1"/>
  <c r="AM1972" i="2"/>
  <c r="AZ1972" i="2"/>
  <c r="AN1972" i="2"/>
  <c r="T1979" i="2"/>
  <c r="O1979" i="2"/>
  <c r="P1979" i="2" s="1"/>
  <c r="Q1979" i="2" s="1"/>
  <c r="R1979" i="2" s="1"/>
  <c r="S1979" i="2" s="1"/>
  <c r="U1979" i="2" s="1"/>
  <c r="V1979" i="2" s="1"/>
  <c r="AB1976" i="2"/>
  <c r="AC1976" i="2" s="1"/>
  <c r="AD1976" i="2" s="1"/>
  <c r="AE1976" i="2" s="1"/>
  <c r="AF1976" i="2" s="1"/>
  <c r="AH1976" i="2" s="1"/>
  <c r="AI1976" i="2" s="1"/>
  <c r="AG1976" i="2"/>
  <c r="BA1973" i="2"/>
  <c r="AK1973" i="2"/>
  <c r="AJ1973" i="2"/>
  <c r="AL1974" i="2" l="1"/>
  <c r="L1981" i="2"/>
  <c r="J1982" i="2"/>
  <c r="K1982" i="2"/>
  <c r="W1979" i="2"/>
  <c r="X1979" i="2"/>
  <c r="AT1972" i="2"/>
  <c r="AX1972" i="2" s="1"/>
  <c r="AO1972" i="2"/>
  <c r="AP1972" i="2" s="1"/>
  <c r="AQ1972" i="2" s="1"/>
  <c r="AR1972" i="2" s="1"/>
  <c r="AS1972" i="2" s="1"/>
  <c r="Z1977" i="2"/>
  <c r="AA1977" i="2"/>
  <c r="O1980" i="2"/>
  <c r="P1980" i="2" s="1"/>
  <c r="Q1980" i="2" s="1"/>
  <c r="R1980" i="2" s="1"/>
  <c r="S1980" i="2" s="1"/>
  <c r="U1980" i="2" s="1"/>
  <c r="V1980" i="2" s="1"/>
  <c r="T1980" i="2"/>
  <c r="A1984" i="2"/>
  <c r="B1983" i="2"/>
  <c r="C1983" i="2" s="1"/>
  <c r="D1983" i="2" s="1"/>
  <c r="E1983" i="2" s="1"/>
  <c r="F1983" i="2" s="1"/>
  <c r="G1983" i="2" s="1"/>
  <c r="H1983" i="2" s="1"/>
  <c r="I1983" i="2" s="1"/>
  <c r="M1981" i="2"/>
  <c r="N1981" i="2"/>
  <c r="AL1973" i="2"/>
  <c r="AY1971" i="2"/>
  <c r="AU1971" i="2"/>
  <c r="AW1971" i="2" s="1"/>
  <c r="AZ1974" i="2"/>
  <c r="AM1974" i="2"/>
  <c r="AN1974" i="2"/>
  <c r="Y1978" i="2"/>
  <c r="AJ1975" i="2"/>
  <c r="AK1975" i="2"/>
  <c r="BA1975" i="2"/>
  <c r="AK1976" i="2"/>
  <c r="BA1976" i="2"/>
  <c r="AJ1976" i="2"/>
  <c r="AL1976" i="2" s="1"/>
  <c r="L1982" i="2" l="1"/>
  <c r="Y1979" i="2"/>
  <c r="Z1979" i="2" s="1"/>
  <c r="AL1975" i="2"/>
  <c r="AN1975" i="2" s="1"/>
  <c r="J1983" i="2"/>
  <c r="K1983" i="2"/>
  <c r="X1980" i="2"/>
  <c r="W1980" i="2"/>
  <c r="M1982" i="2"/>
  <c r="N1982" i="2"/>
  <c r="AM1976" i="2"/>
  <c r="AZ1976" i="2"/>
  <c r="AN1976" i="2"/>
  <c r="AY1972" i="2"/>
  <c r="AU1972" i="2"/>
  <c r="AW1972" i="2" s="1"/>
  <c r="AZ1975" i="2"/>
  <c r="AM1975" i="2"/>
  <c r="AM1973" i="2"/>
  <c r="AZ1973" i="2"/>
  <c r="AN1973" i="2"/>
  <c r="AG1977" i="2"/>
  <c r="AB1977" i="2"/>
  <c r="AC1977" i="2" s="1"/>
  <c r="AD1977" i="2" s="1"/>
  <c r="AE1977" i="2" s="1"/>
  <c r="AF1977" i="2" s="1"/>
  <c r="AH1977" i="2" s="1"/>
  <c r="AI1977" i="2" s="1"/>
  <c r="AT1974" i="2"/>
  <c r="AX1974" i="2" s="1"/>
  <c r="AO1974" i="2"/>
  <c r="AP1974" i="2" s="1"/>
  <c r="AQ1974" i="2" s="1"/>
  <c r="AR1974" i="2" s="1"/>
  <c r="AS1974" i="2" s="1"/>
  <c r="Z1978" i="2"/>
  <c r="AA1978" i="2"/>
  <c r="T1981" i="2"/>
  <c r="O1981" i="2"/>
  <c r="P1981" i="2" s="1"/>
  <c r="Q1981" i="2" s="1"/>
  <c r="R1981" i="2" s="1"/>
  <c r="S1981" i="2" s="1"/>
  <c r="U1981" i="2" s="1"/>
  <c r="V1981" i="2" s="1"/>
  <c r="A1985" i="2"/>
  <c r="B1984" i="2"/>
  <c r="C1984" i="2" s="1"/>
  <c r="D1984" i="2" s="1"/>
  <c r="E1984" i="2" s="1"/>
  <c r="F1984" i="2" s="1"/>
  <c r="G1984" i="2" s="1"/>
  <c r="H1984" i="2" s="1"/>
  <c r="I1984" i="2" s="1"/>
  <c r="AA1979" i="2" l="1"/>
  <c r="Y1980" i="2"/>
  <c r="L1983" i="2"/>
  <c r="K1984" i="2"/>
  <c r="J1984" i="2"/>
  <c r="L1984" i="2" s="1"/>
  <c r="AT1975" i="2"/>
  <c r="AX1975" i="2" s="1"/>
  <c r="AO1975" i="2"/>
  <c r="AP1975" i="2" s="1"/>
  <c r="AQ1975" i="2" s="1"/>
  <c r="AR1975" i="2" s="1"/>
  <c r="AS1975" i="2" s="1"/>
  <c r="T1982" i="2"/>
  <c r="O1982" i="2"/>
  <c r="P1982" i="2" s="1"/>
  <c r="Q1982" i="2" s="1"/>
  <c r="R1982" i="2" s="1"/>
  <c r="S1982" i="2" s="1"/>
  <c r="U1982" i="2" s="1"/>
  <c r="V1982" i="2" s="1"/>
  <c r="M1983" i="2"/>
  <c r="N1983" i="2"/>
  <c r="W1981" i="2"/>
  <c r="X1981" i="2"/>
  <c r="AK1977" i="2"/>
  <c r="AJ1977" i="2"/>
  <c r="BA1977" i="2"/>
  <c r="AT1973" i="2"/>
  <c r="AX1973" i="2" s="1"/>
  <c r="AO1973" i="2"/>
  <c r="AP1973" i="2" s="1"/>
  <c r="AQ1973" i="2" s="1"/>
  <c r="AR1973" i="2" s="1"/>
  <c r="AS1973" i="2" s="1"/>
  <c r="AT1976" i="2"/>
  <c r="AX1976" i="2" s="1"/>
  <c r="AO1976" i="2"/>
  <c r="AP1976" i="2" s="1"/>
  <c r="AQ1976" i="2" s="1"/>
  <c r="AR1976" i="2" s="1"/>
  <c r="AS1976" i="2" s="1"/>
  <c r="AY1974" i="2"/>
  <c r="AU1974" i="2"/>
  <c r="AW1974" i="2" s="1"/>
  <c r="A1986" i="2"/>
  <c r="B1985" i="2"/>
  <c r="C1985" i="2" s="1"/>
  <c r="D1985" i="2" s="1"/>
  <c r="E1985" i="2" s="1"/>
  <c r="F1985" i="2" s="1"/>
  <c r="G1985" i="2" s="1"/>
  <c r="H1985" i="2" s="1"/>
  <c r="I1985" i="2" s="1"/>
  <c r="AB1978" i="2"/>
  <c r="AC1978" i="2" s="1"/>
  <c r="AD1978" i="2" s="1"/>
  <c r="AE1978" i="2" s="1"/>
  <c r="AF1978" i="2" s="1"/>
  <c r="AG1978" i="2"/>
  <c r="AB1979" i="2"/>
  <c r="AC1979" i="2" s="1"/>
  <c r="AD1979" i="2" s="1"/>
  <c r="AE1979" i="2" s="1"/>
  <c r="AF1979" i="2" s="1"/>
  <c r="AG1979" i="2"/>
  <c r="Z1980" i="2"/>
  <c r="AA1980" i="2"/>
  <c r="AL1977" i="2" l="1"/>
  <c r="AH1979" i="2"/>
  <c r="AI1979" i="2" s="1"/>
  <c r="BA1979" i="2" s="1"/>
  <c r="AH1978" i="2"/>
  <c r="AI1978" i="2" s="1"/>
  <c r="AJ1978" i="2" s="1"/>
  <c r="K1985" i="2"/>
  <c r="J1985" i="2"/>
  <c r="B1986" i="2"/>
  <c r="C1986" i="2" s="1"/>
  <c r="D1986" i="2" s="1"/>
  <c r="E1986" i="2" s="1"/>
  <c r="F1986" i="2" s="1"/>
  <c r="G1986" i="2" s="1"/>
  <c r="H1986" i="2" s="1"/>
  <c r="I1986" i="2" s="1"/>
  <c r="A1987" i="2"/>
  <c r="AY1976" i="2"/>
  <c r="AU1976" i="2"/>
  <c r="AW1976" i="2" s="1"/>
  <c r="Y1981" i="2"/>
  <c r="W1982" i="2"/>
  <c r="X1982" i="2"/>
  <c r="M1984" i="2"/>
  <c r="N1984" i="2"/>
  <c r="AY1973" i="2"/>
  <c r="AU1973" i="2"/>
  <c r="AW1973" i="2" s="1"/>
  <c r="T1983" i="2"/>
  <c r="O1983" i="2"/>
  <c r="P1983" i="2" s="1"/>
  <c r="Q1983" i="2" s="1"/>
  <c r="R1983" i="2" s="1"/>
  <c r="S1983" i="2" s="1"/>
  <c r="U1983" i="2" s="1"/>
  <c r="V1983" i="2" s="1"/>
  <c r="AG1980" i="2"/>
  <c r="AB1980" i="2"/>
  <c r="AC1980" i="2" s="1"/>
  <c r="AD1980" i="2" s="1"/>
  <c r="AE1980" i="2" s="1"/>
  <c r="AF1980" i="2" s="1"/>
  <c r="AH1980" i="2" s="1"/>
  <c r="AI1980" i="2" s="1"/>
  <c r="AM1977" i="2"/>
  <c r="AZ1977" i="2"/>
  <c r="AN1977" i="2"/>
  <c r="AY1975" i="2"/>
  <c r="AU1975" i="2"/>
  <c r="AW1975" i="2" s="1"/>
  <c r="AK1978" i="2" l="1"/>
  <c r="Y1982" i="2"/>
  <c r="BA1978" i="2"/>
  <c r="AK1979" i="2"/>
  <c r="AJ1979" i="2"/>
  <c r="AL1979" i="2" s="1"/>
  <c r="J1986" i="2"/>
  <c r="K1986" i="2"/>
  <c r="W1983" i="2"/>
  <c r="X1983" i="2"/>
  <c r="Z1981" i="2"/>
  <c r="AA1981" i="2"/>
  <c r="AK1980" i="2"/>
  <c r="BA1980" i="2"/>
  <c r="AJ1980" i="2"/>
  <c r="L1985" i="2"/>
  <c r="AO1977" i="2"/>
  <c r="AP1977" i="2" s="1"/>
  <c r="AQ1977" i="2" s="1"/>
  <c r="AR1977" i="2" s="1"/>
  <c r="AS1977" i="2" s="1"/>
  <c r="AT1977" i="2"/>
  <c r="AX1977" i="2" s="1"/>
  <c r="A1988" i="2"/>
  <c r="B1987" i="2"/>
  <c r="C1987" i="2" s="1"/>
  <c r="D1987" i="2" s="1"/>
  <c r="E1987" i="2" s="1"/>
  <c r="F1987" i="2" s="1"/>
  <c r="G1987" i="2" s="1"/>
  <c r="H1987" i="2" s="1"/>
  <c r="I1987" i="2" s="1"/>
  <c r="AL1978" i="2"/>
  <c r="Z1982" i="2"/>
  <c r="AA1982" i="2"/>
  <c r="T1984" i="2"/>
  <c r="O1984" i="2"/>
  <c r="P1984" i="2" s="1"/>
  <c r="Q1984" i="2" s="1"/>
  <c r="R1984" i="2" s="1"/>
  <c r="S1984" i="2" s="1"/>
  <c r="U1984" i="2" s="1"/>
  <c r="V1984" i="2" s="1"/>
  <c r="L1986" i="2" l="1"/>
  <c r="AL1980" i="2"/>
  <c r="Y1983" i="2"/>
  <c r="J1987" i="2"/>
  <c r="K1987" i="2"/>
  <c r="AM1979" i="2"/>
  <c r="AZ1979" i="2"/>
  <c r="AN1979" i="2"/>
  <c r="B1988" i="2"/>
  <c r="C1988" i="2" s="1"/>
  <c r="D1988" i="2" s="1"/>
  <c r="E1988" i="2" s="1"/>
  <c r="F1988" i="2" s="1"/>
  <c r="G1988" i="2" s="1"/>
  <c r="H1988" i="2" s="1"/>
  <c r="I1988" i="2" s="1"/>
  <c r="A1989" i="2"/>
  <c r="AZ1980" i="2"/>
  <c r="AM1980" i="2"/>
  <c r="AN1980" i="2"/>
  <c r="AB1981" i="2"/>
  <c r="AC1981" i="2" s="1"/>
  <c r="AD1981" i="2" s="1"/>
  <c r="AE1981" i="2" s="1"/>
  <c r="AF1981" i="2" s="1"/>
  <c r="AH1981" i="2" s="1"/>
  <c r="AI1981" i="2" s="1"/>
  <c r="AG1981" i="2"/>
  <c r="M1986" i="2"/>
  <c r="N1986" i="2"/>
  <c r="M1985" i="2"/>
  <c r="N1985" i="2"/>
  <c r="W1984" i="2"/>
  <c r="X1984" i="2"/>
  <c r="AZ1978" i="2"/>
  <c r="AM1978" i="2"/>
  <c r="AN1978" i="2"/>
  <c r="Z1983" i="2"/>
  <c r="AA1983" i="2"/>
  <c r="AY1977" i="2"/>
  <c r="AU1977" i="2"/>
  <c r="AW1977" i="2" s="1"/>
  <c r="AB1982" i="2"/>
  <c r="AC1982" i="2" s="1"/>
  <c r="AD1982" i="2" s="1"/>
  <c r="AE1982" i="2" s="1"/>
  <c r="AF1982" i="2" s="1"/>
  <c r="AG1982" i="2"/>
  <c r="Y1984" i="2" l="1"/>
  <c r="L1987" i="2"/>
  <c r="AH1982" i="2"/>
  <c r="AI1982" i="2" s="1"/>
  <c r="K1988" i="2"/>
  <c r="J1988" i="2"/>
  <c r="Z1984" i="2"/>
  <c r="AA1984" i="2"/>
  <c r="O1986" i="2"/>
  <c r="P1986" i="2" s="1"/>
  <c r="Q1986" i="2" s="1"/>
  <c r="R1986" i="2" s="1"/>
  <c r="S1986" i="2" s="1"/>
  <c r="U1986" i="2" s="1"/>
  <c r="V1986" i="2" s="1"/>
  <c r="T1986" i="2"/>
  <c r="AT1980" i="2"/>
  <c r="AX1980" i="2" s="1"/>
  <c r="AO1980" i="2"/>
  <c r="AP1980" i="2" s="1"/>
  <c r="AQ1980" i="2" s="1"/>
  <c r="AR1980" i="2" s="1"/>
  <c r="AS1980" i="2" s="1"/>
  <c r="M1987" i="2"/>
  <c r="N1987" i="2"/>
  <c r="AK1982" i="2"/>
  <c r="AJ1982" i="2"/>
  <c r="AL1982" i="2" s="1"/>
  <c r="BA1982" i="2"/>
  <c r="AB1983" i="2"/>
  <c r="AC1983" i="2" s="1"/>
  <c r="AD1983" i="2" s="1"/>
  <c r="AE1983" i="2" s="1"/>
  <c r="AF1983" i="2" s="1"/>
  <c r="AG1983" i="2"/>
  <c r="O1985" i="2"/>
  <c r="P1985" i="2" s="1"/>
  <c r="Q1985" i="2" s="1"/>
  <c r="R1985" i="2" s="1"/>
  <c r="S1985" i="2" s="1"/>
  <c r="T1985" i="2"/>
  <c r="AT1979" i="2"/>
  <c r="AX1979" i="2" s="1"/>
  <c r="AO1979" i="2"/>
  <c r="AP1979" i="2" s="1"/>
  <c r="AQ1979" i="2" s="1"/>
  <c r="AR1979" i="2" s="1"/>
  <c r="AS1979" i="2" s="1"/>
  <c r="AK1981" i="2"/>
  <c r="AJ1981" i="2"/>
  <c r="BA1981" i="2"/>
  <c r="AT1978" i="2"/>
  <c r="AX1978" i="2" s="1"/>
  <c r="AO1978" i="2"/>
  <c r="AP1978" i="2" s="1"/>
  <c r="AQ1978" i="2" s="1"/>
  <c r="AR1978" i="2" s="1"/>
  <c r="AS1978" i="2" s="1"/>
  <c r="B1989" i="2"/>
  <c r="C1989" i="2" s="1"/>
  <c r="D1989" i="2" s="1"/>
  <c r="E1989" i="2" s="1"/>
  <c r="F1989" i="2" s="1"/>
  <c r="G1989" i="2" s="1"/>
  <c r="H1989" i="2" s="1"/>
  <c r="I1989" i="2" s="1"/>
  <c r="A1990" i="2"/>
  <c r="L1988" i="2" l="1"/>
  <c r="AH1983" i="2"/>
  <c r="AI1983" i="2" s="1"/>
  <c r="U1985" i="2"/>
  <c r="V1985" i="2" s="1"/>
  <c r="J1989" i="2"/>
  <c r="K1989" i="2"/>
  <c r="O1987" i="2"/>
  <c r="P1987" i="2" s="1"/>
  <c r="Q1987" i="2" s="1"/>
  <c r="R1987" i="2" s="1"/>
  <c r="S1987" i="2" s="1"/>
  <c r="U1987" i="2" s="1"/>
  <c r="V1987" i="2" s="1"/>
  <c r="T1987" i="2"/>
  <c r="W1986" i="2"/>
  <c r="X1986" i="2"/>
  <c r="AL1981" i="2"/>
  <c r="AK1983" i="2"/>
  <c r="BA1983" i="2"/>
  <c r="AJ1983" i="2"/>
  <c r="AL1983" i="2" s="1"/>
  <c r="M1988" i="2"/>
  <c r="N1988" i="2"/>
  <c r="AY1978" i="2"/>
  <c r="AU1978" i="2"/>
  <c r="AW1978" i="2" s="1"/>
  <c r="B1990" i="2"/>
  <c r="C1990" i="2" s="1"/>
  <c r="D1990" i="2" s="1"/>
  <c r="E1990" i="2" s="1"/>
  <c r="F1990" i="2" s="1"/>
  <c r="G1990" i="2" s="1"/>
  <c r="H1990" i="2" s="1"/>
  <c r="I1990" i="2" s="1"/>
  <c r="A1991" i="2"/>
  <c r="AY1979" i="2"/>
  <c r="AU1979" i="2"/>
  <c r="AW1979" i="2" s="1"/>
  <c r="AG1984" i="2"/>
  <c r="AB1984" i="2"/>
  <c r="AC1984" i="2" s="1"/>
  <c r="AD1984" i="2" s="1"/>
  <c r="AE1984" i="2" s="1"/>
  <c r="AF1984" i="2" s="1"/>
  <c r="AH1984" i="2" s="1"/>
  <c r="AI1984" i="2" s="1"/>
  <c r="X1985" i="2"/>
  <c r="W1985" i="2"/>
  <c r="AM1982" i="2"/>
  <c r="AZ1982" i="2"/>
  <c r="AN1982" i="2"/>
  <c r="AY1980" i="2"/>
  <c r="AU1980" i="2"/>
  <c r="AW1980" i="2" s="1"/>
  <c r="Y1985" i="2" l="1"/>
  <c r="Y1986" i="2"/>
  <c r="L1989" i="2"/>
  <c r="AK1984" i="2"/>
  <c r="AJ1984" i="2"/>
  <c r="BA1984" i="2"/>
  <c r="Z1985" i="2"/>
  <c r="AA1985" i="2"/>
  <c r="A1992" i="2"/>
  <c r="B1991" i="2"/>
  <c r="C1991" i="2" s="1"/>
  <c r="D1991" i="2" s="1"/>
  <c r="E1991" i="2" s="1"/>
  <c r="F1991" i="2" s="1"/>
  <c r="G1991" i="2" s="1"/>
  <c r="H1991" i="2" s="1"/>
  <c r="I1991" i="2" s="1"/>
  <c r="Z1986" i="2"/>
  <c r="AA1986" i="2"/>
  <c r="M1989" i="2"/>
  <c r="N1989" i="2"/>
  <c r="AO1982" i="2"/>
  <c r="AP1982" i="2" s="1"/>
  <c r="AQ1982" i="2" s="1"/>
  <c r="AR1982" i="2" s="1"/>
  <c r="AS1982" i="2" s="1"/>
  <c r="AT1982" i="2"/>
  <c r="AX1982" i="2" s="1"/>
  <c r="AM1983" i="2"/>
  <c r="AZ1983" i="2"/>
  <c r="AN1983" i="2"/>
  <c r="W1987" i="2"/>
  <c r="X1987" i="2"/>
  <c r="K1990" i="2"/>
  <c r="J1990" i="2"/>
  <c r="O1988" i="2"/>
  <c r="P1988" i="2" s="1"/>
  <c r="Q1988" i="2" s="1"/>
  <c r="R1988" i="2" s="1"/>
  <c r="S1988" i="2" s="1"/>
  <c r="U1988" i="2" s="1"/>
  <c r="V1988" i="2" s="1"/>
  <c r="T1988" i="2"/>
  <c r="AZ1981" i="2"/>
  <c r="AM1981" i="2"/>
  <c r="AN1981" i="2"/>
  <c r="AL1984" i="2" l="1"/>
  <c r="Y1987" i="2"/>
  <c r="J1991" i="2"/>
  <c r="K1991" i="2"/>
  <c r="W1988" i="2"/>
  <c r="X1988" i="2"/>
  <c r="Z1987" i="2"/>
  <c r="AA1987" i="2"/>
  <c r="AO1983" i="2"/>
  <c r="AP1983" i="2" s="1"/>
  <c r="AQ1983" i="2" s="1"/>
  <c r="AR1983" i="2" s="1"/>
  <c r="AS1983" i="2" s="1"/>
  <c r="AT1983" i="2"/>
  <c r="AX1983" i="2" s="1"/>
  <c r="O1989" i="2"/>
  <c r="P1989" i="2" s="1"/>
  <c r="Q1989" i="2" s="1"/>
  <c r="R1989" i="2" s="1"/>
  <c r="S1989" i="2" s="1"/>
  <c r="T1989" i="2"/>
  <c r="B1992" i="2"/>
  <c r="C1992" i="2" s="1"/>
  <c r="D1992" i="2" s="1"/>
  <c r="E1992" i="2" s="1"/>
  <c r="F1992" i="2" s="1"/>
  <c r="G1992" i="2" s="1"/>
  <c r="H1992" i="2" s="1"/>
  <c r="I1992" i="2" s="1"/>
  <c r="A1993" i="2"/>
  <c r="AZ1984" i="2"/>
  <c r="AM1984" i="2"/>
  <c r="AN1984" i="2"/>
  <c r="AO1981" i="2"/>
  <c r="AP1981" i="2" s="1"/>
  <c r="AQ1981" i="2" s="1"/>
  <c r="AR1981" i="2" s="1"/>
  <c r="AS1981" i="2" s="1"/>
  <c r="AT1981" i="2"/>
  <c r="AX1981" i="2" s="1"/>
  <c r="AY1982" i="2"/>
  <c r="AU1982" i="2"/>
  <c r="AW1982" i="2" s="1"/>
  <c r="AG1986" i="2"/>
  <c r="AB1986" i="2"/>
  <c r="AC1986" i="2" s="1"/>
  <c r="AD1986" i="2" s="1"/>
  <c r="AE1986" i="2" s="1"/>
  <c r="AF1986" i="2" s="1"/>
  <c r="AH1986" i="2" s="1"/>
  <c r="AI1986" i="2" s="1"/>
  <c r="AG1985" i="2"/>
  <c r="AB1985" i="2"/>
  <c r="AC1985" i="2" s="1"/>
  <c r="AD1985" i="2" s="1"/>
  <c r="AE1985" i="2" s="1"/>
  <c r="AF1985" i="2" s="1"/>
  <c r="AH1985" i="2" s="1"/>
  <c r="AI1985" i="2" s="1"/>
  <c r="L1990" i="2"/>
  <c r="U1989" i="2" l="1"/>
  <c r="V1989" i="2" s="1"/>
  <c r="Y1988" i="2"/>
  <c r="L1991" i="2"/>
  <c r="K1992" i="2"/>
  <c r="J1992" i="2"/>
  <c r="W1989" i="2"/>
  <c r="X1989" i="2"/>
  <c r="AB1987" i="2"/>
  <c r="AC1987" i="2" s="1"/>
  <c r="AD1987" i="2" s="1"/>
  <c r="AE1987" i="2" s="1"/>
  <c r="AF1987" i="2" s="1"/>
  <c r="AH1987" i="2" s="1"/>
  <c r="AI1987" i="2" s="1"/>
  <c r="AG1987" i="2"/>
  <c r="M1991" i="2"/>
  <c r="N1991" i="2"/>
  <c r="AJ1986" i="2"/>
  <c r="BA1986" i="2"/>
  <c r="AK1986" i="2"/>
  <c r="A1994" i="2"/>
  <c r="B1993" i="2"/>
  <c r="C1993" i="2" s="1"/>
  <c r="D1993" i="2" s="1"/>
  <c r="E1993" i="2" s="1"/>
  <c r="F1993" i="2" s="1"/>
  <c r="G1993" i="2" s="1"/>
  <c r="H1993" i="2" s="1"/>
  <c r="I1993" i="2" s="1"/>
  <c r="AT1984" i="2"/>
  <c r="AX1984" i="2" s="1"/>
  <c r="AO1984" i="2"/>
  <c r="AP1984" i="2" s="1"/>
  <c r="AQ1984" i="2" s="1"/>
  <c r="AR1984" i="2" s="1"/>
  <c r="AS1984" i="2" s="1"/>
  <c r="AK1985" i="2"/>
  <c r="AJ1985" i="2"/>
  <c r="BA1985" i="2"/>
  <c r="AY1983" i="2"/>
  <c r="AU1983" i="2"/>
  <c r="AW1983" i="2" s="1"/>
  <c r="Z1988" i="2"/>
  <c r="AA1988" i="2"/>
  <c r="M1990" i="2"/>
  <c r="N1990" i="2"/>
  <c r="AY1981" i="2"/>
  <c r="AU1981" i="2"/>
  <c r="AW1981" i="2" s="1"/>
  <c r="L1992" i="2" l="1"/>
  <c r="AL1986" i="2"/>
  <c r="AM1986" i="2" s="1"/>
  <c r="Y1989" i="2"/>
  <c r="J1993" i="2"/>
  <c r="K1993" i="2"/>
  <c r="AK1987" i="2"/>
  <c r="BA1987" i="2"/>
  <c r="AJ1987" i="2"/>
  <c r="AY1984" i="2"/>
  <c r="AU1984" i="2"/>
  <c r="AW1984" i="2" s="1"/>
  <c r="M1992" i="2"/>
  <c r="N1992" i="2"/>
  <c r="O1991" i="2"/>
  <c r="P1991" i="2" s="1"/>
  <c r="Q1991" i="2" s="1"/>
  <c r="R1991" i="2" s="1"/>
  <c r="S1991" i="2" s="1"/>
  <c r="U1991" i="2" s="1"/>
  <c r="V1991" i="2" s="1"/>
  <c r="T1991" i="2"/>
  <c r="Z1989" i="2"/>
  <c r="AA1989" i="2"/>
  <c r="O1990" i="2"/>
  <c r="P1990" i="2" s="1"/>
  <c r="Q1990" i="2" s="1"/>
  <c r="R1990" i="2" s="1"/>
  <c r="S1990" i="2" s="1"/>
  <c r="U1990" i="2" s="1"/>
  <c r="V1990" i="2" s="1"/>
  <c r="T1990" i="2"/>
  <c r="AG1988" i="2"/>
  <c r="AB1988" i="2"/>
  <c r="AC1988" i="2" s="1"/>
  <c r="AD1988" i="2" s="1"/>
  <c r="AE1988" i="2" s="1"/>
  <c r="AF1988" i="2" s="1"/>
  <c r="B1994" i="2"/>
  <c r="C1994" i="2" s="1"/>
  <c r="D1994" i="2" s="1"/>
  <c r="E1994" i="2" s="1"/>
  <c r="F1994" i="2" s="1"/>
  <c r="G1994" i="2" s="1"/>
  <c r="H1994" i="2" s="1"/>
  <c r="I1994" i="2" s="1"/>
  <c r="A1995" i="2"/>
  <c r="AL1985" i="2"/>
  <c r="AL1987" i="2" l="1"/>
  <c r="AN1986" i="2"/>
  <c r="AZ1986" i="2"/>
  <c r="L1993" i="2"/>
  <c r="K1994" i="2"/>
  <c r="J1994" i="2"/>
  <c r="L1994" i="2" s="1"/>
  <c r="W1990" i="2"/>
  <c r="X1990" i="2"/>
  <c r="AZ1987" i="2"/>
  <c r="AM1987" i="2"/>
  <c r="AN1987" i="2"/>
  <c r="M1993" i="2"/>
  <c r="N1993" i="2"/>
  <c r="W1991" i="2"/>
  <c r="X1991" i="2"/>
  <c r="AZ1985" i="2"/>
  <c r="AM1985" i="2"/>
  <c r="AN1985" i="2"/>
  <c r="A1996" i="2"/>
  <c r="B1995" i="2"/>
  <c r="C1995" i="2" s="1"/>
  <c r="D1995" i="2" s="1"/>
  <c r="E1995" i="2" s="1"/>
  <c r="F1995" i="2" s="1"/>
  <c r="G1995" i="2" s="1"/>
  <c r="H1995" i="2" s="1"/>
  <c r="I1995" i="2" s="1"/>
  <c r="AT1986" i="2"/>
  <c r="AX1986" i="2" s="1"/>
  <c r="AO1986" i="2"/>
  <c r="AP1986" i="2" s="1"/>
  <c r="AQ1986" i="2" s="1"/>
  <c r="AR1986" i="2" s="1"/>
  <c r="AS1986" i="2" s="1"/>
  <c r="AG1989" i="2"/>
  <c r="AB1989" i="2"/>
  <c r="AC1989" i="2" s="1"/>
  <c r="AD1989" i="2" s="1"/>
  <c r="AE1989" i="2" s="1"/>
  <c r="AF1989" i="2" s="1"/>
  <c r="AH1989" i="2" s="1"/>
  <c r="AI1989" i="2" s="1"/>
  <c r="O1992" i="2"/>
  <c r="P1992" i="2" s="1"/>
  <c r="Q1992" i="2" s="1"/>
  <c r="R1992" i="2" s="1"/>
  <c r="S1992" i="2" s="1"/>
  <c r="U1992" i="2" s="1"/>
  <c r="V1992" i="2" s="1"/>
  <c r="T1992" i="2"/>
  <c r="AH1988" i="2"/>
  <c r="AI1988" i="2" s="1"/>
  <c r="Y1991" i="2" l="1"/>
  <c r="Y1990" i="2"/>
  <c r="K1995" i="2"/>
  <c r="J1995" i="2"/>
  <c r="AY1986" i="2"/>
  <c r="AU1986" i="2"/>
  <c r="AW1986" i="2" s="1"/>
  <c r="AT1985" i="2"/>
  <c r="AX1985" i="2" s="1"/>
  <c r="AO1985" i="2"/>
  <c r="AP1985" i="2" s="1"/>
  <c r="AQ1985" i="2" s="1"/>
  <c r="AR1985" i="2" s="1"/>
  <c r="AS1985" i="2" s="1"/>
  <c r="AK1988" i="2"/>
  <c r="BA1988" i="2"/>
  <c r="AJ1988" i="2"/>
  <c r="Z1991" i="2"/>
  <c r="AA1991" i="2"/>
  <c r="AT1987" i="2"/>
  <c r="AX1987" i="2" s="1"/>
  <c r="AO1987" i="2"/>
  <c r="AP1987" i="2" s="1"/>
  <c r="AQ1987" i="2" s="1"/>
  <c r="AR1987" i="2" s="1"/>
  <c r="AS1987" i="2" s="1"/>
  <c r="M1994" i="2"/>
  <c r="N1994" i="2"/>
  <c r="AK1989" i="2"/>
  <c r="BA1989" i="2"/>
  <c r="AJ1989" i="2"/>
  <c r="AL1989" i="2" s="1"/>
  <c r="A1997" i="2"/>
  <c r="B1996" i="2"/>
  <c r="C1996" i="2" s="1"/>
  <c r="D1996" i="2" s="1"/>
  <c r="E1996" i="2" s="1"/>
  <c r="F1996" i="2" s="1"/>
  <c r="G1996" i="2" s="1"/>
  <c r="H1996" i="2" s="1"/>
  <c r="I1996" i="2" s="1"/>
  <c r="Z1990" i="2"/>
  <c r="AA1990" i="2"/>
  <c r="X1992" i="2"/>
  <c r="W1992" i="2"/>
  <c r="T1993" i="2"/>
  <c r="O1993" i="2"/>
  <c r="P1993" i="2" s="1"/>
  <c r="Q1993" i="2" s="1"/>
  <c r="R1993" i="2" s="1"/>
  <c r="S1993" i="2" s="1"/>
  <c r="U1993" i="2" s="1"/>
  <c r="V1993" i="2" s="1"/>
  <c r="AL1988" i="2" l="1"/>
  <c r="L1995" i="2"/>
  <c r="J1996" i="2"/>
  <c r="K1996" i="2"/>
  <c r="AY1987" i="2"/>
  <c r="AU1987" i="2"/>
  <c r="AW1987" i="2" s="1"/>
  <c r="AZ1988" i="2"/>
  <c r="AM1988" i="2"/>
  <c r="AN1988" i="2"/>
  <c r="AY1985" i="2"/>
  <c r="AU1985" i="2"/>
  <c r="AW1985" i="2" s="1"/>
  <c r="M1995" i="2"/>
  <c r="N1995" i="2"/>
  <c r="T1994" i="2"/>
  <c r="O1994" i="2"/>
  <c r="P1994" i="2" s="1"/>
  <c r="Q1994" i="2" s="1"/>
  <c r="R1994" i="2" s="1"/>
  <c r="S1994" i="2" s="1"/>
  <c r="U1994" i="2" s="1"/>
  <c r="V1994" i="2" s="1"/>
  <c r="AB1991" i="2"/>
  <c r="AC1991" i="2" s="1"/>
  <c r="AD1991" i="2" s="1"/>
  <c r="AE1991" i="2" s="1"/>
  <c r="AF1991" i="2" s="1"/>
  <c r="AH1991" i="2" s="1"/>
  <c r="AI1991" i="2" s="1"/>
  <c r="AG1991" i="2"/>
  <c r="W1993" i="2"/>
  <c r="X1993" i="2"/>
  <c r="AZ1989" i="2"/>
  <c r="AM1989" i="2"/>
  <c r="AN1989" i="2"/>
  <c r="B1997" i="2"/>
  <c r="C1997" i="2" s="1"/>
  <c r="D1997" i="2" s="1"/>
  <c r="E1997" i="2" s="1"/>
  <c r="F1997" i="2" s="1"/>
  <c r="G1997" i="2" s="1"/>
  <c r="H1997" i="2" s="1"/>
  <c r="I1997" i="2" s="1"/>
  <c r="A1998" i="2"/>
  <c r="AB1990" i="2"/>
  <c r="AC1990" i="2" s="1"/>
  <c r="AD1990" i="2" s="1"/>
  <c r="AE1990" i="2" s="1"/>
  <c r="AF1990" i="2" s="1"/>
  <c r="AH1990" i="2" s="1"/>
  <c r="AI1990" i="2" s="1"/>
  <c r="AG1990" i="2"/>
  <c r="Y1992" i="2"/>
  <c r="J1997" i="2" l="1"/>
  <c r="K1997" i="2"/>
  <c r="W1994" i="2"/>
  <c r="X1994" i="2"/>
  <c r="L1996" i="2"/>
  <c r="O1995" i="2"/>
  <c r="P1995" i="2" s="1"/>
  <c r="Q1995" i="2" s="1"/>
  <c r="R1995" i="2" s="1"/>
  <c r="S1995" i="2" s="1"/>
  <c r="U1995" i="2" s="1"/>
  <c r="V1995" i="2" s="1"/>
  <c r="T1995" i="2"/>
  <c r="AO1988" i="2"/>
  <c r="AP1988" i="2" s="1"/>
  <c r="AQ1988" i="2" s="1"/>
  <c r="AR1988" i="2" s="1"/>
  <c r="AS1988" i="2" s="1"/>
  <c r="AT1988" i="2"/>
  <c r="AX1988" i="2" s="1"/>
  <c r="BA1990" i="2"/>
  <c r="AK1990" i="2"/>
  <c r="AJ1990" i="2"/>
  <c r="B1998" i="2"/>
  <c r="C1998" i="2" s="1"/>
  <c r="D1998" i="2" s="1"/>
  <c r="E1998" i="2" s="1"/>
  <c r="F1998" i="2" s="1"/>
  <c r="G1998" i="2" s="1"/>
  <c r="H1998" i="2" s="1"/>
  <c r="I1998" i="2" s="1"/>
  <c r="A1999" i="2"/>
  <c r="AT1989" i="2"/>
  <c r="AX1989" i="2" s="1"/>
  <c r="AO1989" i="2"/>
  <c r="AP1989" i="2" s="1"/>
  <c r="AQ1989" i="2" s="1"/>
  <c r="AR1989" i="2" s="1"/>
  <c r="AS1989" i="2" s="1"/>
  <c r="BA1991" i="2"/>
  <c r="AK1991" i="2"/>
  <c r="AJ1991" i="2"/>
  <c r="Z1992" i="2"/>
  <c r="AA1992" i="2"/>
  <c r="Y1993" i="2"/>
  <c r="AL1990" i="2" l="1"/>
  <c r="Y1994" i="2"/>
  <c r="L1997" i="2"/>
  <c r="K1998" i="2"/>
  <c r="J1998" i="2"/>
  <c r="M1996" i="2"/>
  <c r="N1996" i="2"/>
  <c r="M1997" i="2"/>
  <c r="N1997" i="2"/>
  <c r="X1995" i="2"/>
  <c r="W1995" i="2"/>
  <c r="AY1989" i="2"/>
  <c r="AU1989" i="2"/>
  <c r="AW1989" i="2" s="1"/>
  <c r="Z1994" i="2"/>
  <c r="AA1994" i="2"/>
  <c r="Z1993" i="2"/>
  <c r="AA1993" i="2"/>
  <c r="A2000" i="2"/>
  <c r="B1999" i="2"/>
  <c r="C1999" i="2" s="1"/>
  <c r="D1999" i="2" s="1"/>
  <c r="E1999" i="2" s="1"/>
  <c r="F1999" i="2" s="1"/>
  <c r="G1999" i="2" s="1"/>
  <c r="H1999" i="2" s="1"/>
  <c r="I1999" i="2" s="1"/>
  <c r="AG1992" i="2"/>
  <c r="AB1992" i="2"/>
  <c r="AC1992" i="2" s="1"/>
  <c r="AD1992" i="2" s="1"/>
  <c r="AE1992" i="2" s="1"/>
  <c r="AF1992" i="2" s="1"/>
  <c r="AH1992" i="2" s="1"/>
  <c r="AI1992" i="2" s="1"/>
  <c r="AM1990" i="2"/>
  <c r="AZ1990" i="2"/>
  <c r="AN1990" i="2"/>
  <c r="AY1988" i="2"/>
  <c r="AU1988" i="2"/>
  <c r="AW1988" i="2" s="1"/>
  <c r="AL1991" i="2"/>
  <c r="L1998" i="2" l="1"/>
  <c r="J1999" i="2"/>
  <c r="K1999" i="2"/>
  <c r="BA1992" i="2"/>
  <c r="AJ1992" i="2"/>
  <c r="AK1992" i="2"/>
  <c r="AB1993" i="2"/>
  <c r="AC1993" i="2" s="1"/>
  <c r="AD1993" i="2" s="1"/>
  <c r="AE1993" i="2" s="1"/>
  <c r="AF1993" i="2" s="1"/>
  <c r="AH1993" i="2" s="1"/>
  <c r="AI1993" i="2" s="1"/>
  <c r="AG1993" i="2"/>
  <c r="T1997" i="2"/>
  <c r="O1997" i="2"/>
  <c r="P1997" i="2" s="1"/>
  <c r="Q1997" i="2" s="1"/>
  <c r="R1997" i="2" s="1"/>
  <c r="S1997" i="2" s="1"/>
  <c r="U1997" i="2" s="1"/>
  <c r="V1997" i="2" s="1"/>
  <c r="M1998" i="2"/>
  <c r="N1998" i="2"/>
  <c r="B2000" i="2"/>
  <c r="C2000" i="2" s="1"/>
  <c r="D2000" i="2" s="1"/>
  <c r="E2000" i="2" s="1"/>
  <c r="F2000" i="2" s="1"/>
  <c r="G2000" i="2" s="1"/>
  <c r="H2000" i="2" s="1"/>
  <c r="I2000" i="2" s="1"/>
  <c r="A2001" i="2"/>
  <c r="T1996" i="2"/>
  <c r="O1996" i="2"/>
  <c r="P1996" i="2" s="1"/>
  <c r="Q1996" i="2" s="1"/>
  <c r="R1996" i="2" s="1"/>
  <c r="S1996" i="2" s="1"/>
  <c r="U1996" i="2" s="1"/>
  <c r="V1996" i="2" s="1"/>
  <c r="AO1990" i="2"/>
  <c r="AP1990" i="2" s="1"/>
  <c r="AQ1990" i="2" s="1"/>
  <c r="AR1990" i="2" s="1"/>
  <c r="AS1990" i="2" s="1"/>
  <c r="AT1990" i="2"/>
  <c r="AX1990" i="2" s="1"/>
  <c r="AM1991" i="2"/>
  <c r="AZ1991" i="2"/>
  <c r="AN1991" i="2"/>
  <c r="AG1994" i="2"/>
  <c r="AB1994" i="2"/>
  <c r="AC1994" i="2" s="1"/>
  <c r="AD1994" i="2" s="1"/>
  <c r="AE1994" i="2" s="1"/>
  <c r="AF1994" i="2" s="1"/>
  <c r="AH1994" i="2" s="1"/>
  <c r="AI1994" i="2" s="1"/>
  <c r="Y1995" i="2"/>
  <c r="B2001" i="2" l="1"/>
  <c r="C2001" i="2" s="1"/>
  <c r="D2001" i="2" s="1"/>
  <c r="E2001" i="2" s="1"/>
  <c r="F2001" i="2" s="1"/>
  <c r="G2001" i="2" s="1"/>
  <c r="H2001" i="2" s="1"/>
  <c r="I2001" i="2" s="1"/>
  <c r="W1997" i="2"/>
  <c r="X1997" i="2"/>
  <c r="L1999" i="2"/>
  <c r="AK1994" i="2"/>
  <c r="BA1994" i="2"/>
  <c r="AJ1994" i="2"/>
  <c r="Z1995" i="2"/>
  <c r="AA1995" i="2"/>
  <c r="AK1993" i="2"/>
  <c r="AJ1993" i="2"/>
  <c r="BA1993" i="2"/>
  <c r="AT1991" i="2"/>
  <c r="AX1991" i="2" s="1"/>
  <c r="AO1991" i="2"/>
  <c r="AP1991" i="2" s="1"/>
  <c r="AQ1991" i="2" s="1"/>
  <c r="AR1991" i="2" s="1"/>
  <c r="AS1991" i="2" s="1"/>
  <c r="J2000" i="2"/>
  <c r="K2000" i="2"/>
  <c r="T1998" i="2"/>
  <c r="O1998" i="2"/>
  <c r="P1998" i="2" s="1"/>
  <c r="Q1998" i="2" s="1"/>
  <c r="R1998" i="2" s="1"/>
  <c r="S1998" i="2" s="1"/>
  <c r="AY1990" i="2"/>
  <c r="AU1990" i="2"/>
  <c r="AW1990" i="2" s="1"/>
  <c r="W1996" i="2"/>
  <c r="X1996" i="2"/>
  <c r="AL1992" i="2"/>
  <c r="AL1994" i="2" l="1"/>
  <c r="U1998" i="2"/>
  <c r="V1998" i="2" s="1"/>
  <c r="W1998" i="2" s="1"/>
  <c r="Y1997" i="2"/>
  <c r="L2000" i="2"/>
  <c r="M2000" i="2" s="1"/>
  <c r="K2001" i="2"/>
  <c r="J2001" i="2"/>
  <c r="Z1997" i="2"/>
  <c r="AA1997" i="2"/>
  <c r="AY1991" i="2"/>
  <c r="AU1991" i="2"/>
  <c r="AW1991" i="2" s="1"/>
  <c r="AM1992" i="2"/>
  <c r="AZ1992" i="2"/>
  <c r="AN1992" i="2"/>
  <c r="AZ1994" i="2"/>
  <c r="AM1994" i="2"/>
  <c r="AN1994" i="2"/>
  <c r="AG1995" i="2"/>
  <c r="AB1995" i="2"/>
  <c r="AC1995" i="2" s="1"/>
  <c r="AD1995" i="2" s="1"/>
  <c r="AE1995" i="2" s="1"/>
  <c r="AF1995" i="2" s="1"/>
  <c r="AH1995" i="2" s="1"/>
  <c r="AI1995" i="2" s="1"/>
  <c r="M1999" i="2"/>
  <c r="N1999" i="2"/>
  <c r="AL1993" i="2"/>
  <c r="Y1996" i="2"/>
  <c r="X1998" i="2" l="1"/>
  <c r="Y1998" i="2" s="1"/>
  <c r="N2000" i="2"/>
  <c r="L2001" i="2"/>
  <c r="AZ1993" i="2"/>
  <c r="AM1993" i="2"/>
  <c r="AN1993" i="2"/>
  <c r="M2001" i="2"/>
  <c r="N2001" i="2"/>
  <c r="Z1996" i="2"/>
  <c r="AA1996" i="2"/>
  <c r="AB1997" i="2"/>
  <c r="AC1997" i="2" s="1"/>
  <c r="AD1997" i="2" s="1"/>
  <c r="AE1997" i="2" s="1"/>
  <c r="AF1997" i="2" s="1"/>
  <c r="AH1997" i="2" s="1"/>
  <c r="AI1997" i="2" s="1"/>
  <c r="AG1997" i="2"/>
  <c r="AJ1995" i="2"/>
  <c r="AK1995" i="2"/>
  <c r="BA1995" i="2"/>
  <c r="T1999" i="2"/>
  <c r="O1999" i="2"/>
  <c r="P1999" i="2" s="1"/>
  <c r="Q1999" i="2" s="1"/>
  <c r="R1999" i="2" s="1"/>
  <c r="S1999" i="2" s="1"/>
  <c r="O2000" i="2"/>
  <c r="P2000" i="2" s="1"/>
  <c r="Q2000" i="2" s="1"/>
  <c r="R2000" i="2" s="1"/>
  <c r="S2000" i="2" s="1"/>
  <c r="T2000" i="2"/>
  <c r="AO1994" i="2"/>
  <c r="AP1994" i="2" s="1"/>
  <c r="AQ1994" i="2" s="1"/>
  <c r="AR1994" i="2" s="1"/>
  <c r="AS1994" i="2" s="1"/>
  <c r="AT1994" i="2"/>
  <c r="AX1994" i="2" s="1"/>
  <c r="AT1992" i="2"/>
  <c r="AX1992" i="2" s="1"/>
  <c r="AO1992" i="2"/>
  <c r="AP1992" i="2" s="1"/>
  <c r="AQ1992" i="2" s="1"/>
  <c r="AR1992" i="2" s="1"/>
  <c r="AS1992" i="2" s="1"/>
  <c r="Z1998" i="2" l="1"/>
  <c r="AA1998" i="2"/>
  <c r="U1999" i="2"/>
  <c r="V1999" i="2" s="1"/>
  <c r="W1999" i="2" s="1"/>
  <c r="AG1998" i="2"/>
  <c r="AB1998" i="2"/>
  <c r="AC1998" i="2" s="1"/>
  <c r="AD1998" i="2" s="1"/>
  <c r="AE1998" i="2" s="1"/>
  <c r="AF1998" i="2" s="1"/>
  <c r="AH1998" i="2" s="1"/>
  <c r="AI1998" i="2" s="1"/>
  <c r="U2000" i="2"/>
  <c r="V2000" i="2" s="1"/>
  <c r="AK1997" i="2"/>
  <c r="BA1997" i="2"/>
  <c r="AJ1997" i="2"/>
  <c r="O2001" i="2"/>
  <c r="P2001" i="2" s="1"/>
  <c r="Q2001" i="2" s="1"/>
  <c r="R2001" i="2" s="1"/>
  <c r="S2001" i="2" s="1"/>
  <c r="U2001" i="2" s="1"/>
  <c r="V2001" i="2" s="1"/>
  <c r="T2001" i="2"/>
  <c r="AY1992" i="2"/>
  <c r="AU1992" i="2"/>
  <c r="AW1992" i="2" s="1"/>
  <c r="AY1994" i="2"/>
  <c r="AU1994" i="2"/>
  <c r="AW1994" i="2" s="1"/>
  <c r="X1999" i="2"/>
  <c r="AB1996" i="2"/>
  <c r="AC1996" i="2" s="1"/>
  <c r="AD1996" i="2" s="1"/>
  <c r="AE1996" i="2" s="1"/>
  <c r="AF1996" i="2" s="1"/>
  <c r="AG1996" i="2"/>
  <c r="AT1993" i="2"/>
  <c r="AX1993" i="2" s="1"/>
  <c r="AO1993" i="2"/>
  <c r="AP1993" i="2" s="1"/>
  <c r="AQ1993" i="2" s="1"/>
  <c r="AR1993" i="2" s="1"/>
  <c r="AS1993" i="2" s="1"/>
  <c r="AL1995" i="2"/>
  <c r="AH1996" i="2" l="1"/>
  <c r="AI1996" i="2" s="1"/>
  <c r="BA1996" i="2" s="1"/>
  <c r="AL1997" i="2"/>
  <c r="Y1999" i="2"/>
  <c r="Z1999" i="2"/>
  <c r="AA1999" i="2"/>
  <c r="AZ1997" i="2"/>
  <c r="AM1997" i="2"/>
  <c r="AN1997" i="2"/>
  <c r="AM1995" i="2"/>
  <c r="AZ1995" i="2"/>
  <c r="AN1995" i="2"/>
  <c r="AY1993" i="2"/>
  <c r="AU1993" i="2"/>
  <c r="AW1993" i="2" s="1"/>
  <c r="AK1998" i="2"/>
  <c r="BA1998" i="2"/>
  <c r="AJ1998" i="2"/>
  <c r="AK1996" i="2"/>
  <c r="X2000" i="2"/>
  <c r="W2000" i="2"/>
  <c r="W2001" i="2"/>
  <c r="X2001" i="2"/>
  <c r="AJ1996" i="2" l="1"/>
  <c r="AL1998" i="2"/>
  <c r="Y2000" i="2"/>
  <c r="Y2001" i="2"/>
  <c r="AZ1998" i="2"/>
  <c r="AM1998" i="2"/>
  <c r="AN1998" i="2"/>
  <c r="AB1999" i="2"/>
  <c r="AC1999" i="2" s="1"/>
  <c r="AD1999" i="2" s="1"/>
  <c r="AE1999" i="2" s="1"/>
  <c r="AF1999" i="2" s="1"/>
  <c r="AH1999" i="2" s="1"/>
  <c r="AI1999" i="2" s="1"/>
  <c r="AG1999" i="2"/>
  <c r="Z2000" i="2"/>
  <c r="AA2000" i="2"/>
  <c r="AO1995" i="2"/>
  <c r="AP1995" i="2" s="1"/>
  <c r="AQ1995" i="2" s="1"/>
  <c r="AR1995" i="2" s="1"/>
  <c r="AS1995" i="2" s="1"/>
  <c r="AT1995" i="2"/>
  <c r="AX1995" i="2" s="1"/>
  <c r="Z2001" i="2"/>
  <c r="AA2001" i="2"/>
  <c r="AT1997" i="2"/>
  <c r="AX1997" i="2" s="1"/>
  <c r="AO1997" i="2"/>
  <c r="AP1997" i="2" s="1"/>
  <c r="AQ1997" i="2" s="1"/>
  <c r="AR1997" i="2" s="1"/>
  <c r="AS1997" i="2" s="1"/>
  <c r="AL1996" i="2"/>
  <c r="AY1997" i="2" l="1"/>
  <c r="AU1997" i="2"/>
  <c r="AW1997" i="2" s="1"/>
  <c r="AG2001" i="2"/>
  <c r="AB2001" i="2"/>
  <c r="AC2001" i="2" s="1"/>
  <c r="AD2001" i="2" s="1"/>
  <c r="AE2001" i="2" s="1"/>
  <c r="AF2001" i="2" s="1"/>
  <c r="AH2001" i="2" s="1"/>
  <c r="AI2001" i="2" s="1"/>
  <c r="AO1998" i="2"/>
  <c r="AP1998" i="2" s="1"/>
  <c r="AQ1998" i="2" s="1"/>
  <c r="AR1998" i="2" s="1"/>
  <c r="AS1998" i="2" s="1"/>
  <c r="AT1998" i="2"/>
  <c r="AX1998" i="2" s="1"/>
  <c r="AY1995" i="2"/>
  <c r="AU1995" i="2"/>
  <c r="AW1995" i="2" s="1"/>
  <c r="AZ1996" i="2"/>
  <c r="AM1996" i="2"/>
  <c r="AN1996" i="2"/>
  <c r="AG2000" i="2"/>
  <c r="AB2000" i="2"/>
  <c r="AC2000" i="2" s="1"/>
  <c r="AD2000" i="2" s="1"/>
  <c r="AE2000" i="2" s="1"/>
  <c r="AF2000" i="2" s="1"/>
  <c r="AH2000" i="2" s="1"/>
  <c r="AI2000" i="2" s="1"/>
  <c r="AK1999" i="2"/>
  <c r="AJ1999" i="2"/>
  <c r="BA1999" i="2"/>
  <c r="AY1998" i="2" l="1"/>
  <c r="AU1998" i="2"/>
  <c r="AW1998" i="2" s="1"/>
  <c r="AT1996" i="2"/>
  <c r="AX1996" i="2" s="1"/>
  <c r="AO1996" i="2"/>
  <c r="AP1996" i="2" s="1"/>
  <c r="AQ1996" i="2" s="1"/>
  <c r="AR1996" i="2" s="1"/>
  <c r="AS1996" i="2" s="1"/>
  <c r="AK2000" i="2"/>
  <c r="BA2000" i="2"/>
  <c r="AJ2000" i="2"/>
  <c r="AL1999" i="2"/>
  <c r="BA2001" i="2"/>
  <c r="AK2001" i="2"/>
  <c r="AJ2001" i="2"/>
  <c r="AL2001" i="2" l="1"/>
  <c r="AL2000" i="2"/>
  <c r="AZ2000" i="2" s="1"/>
  <c r="AM2001" i="2"/>
  <c r="AZ2001" i="2"/>
  <c r="AN2001" i="2"/>
  <c r="AM2000" i="2"/>
  <c r="AN2000" i="2"/>
  <c r="AM1999" i="2"/>
  <c r="AZ1999" i="2"/>
  <c r="AN1999" i="2"/>
  <c r="AY1996" i="2"/>
  <c r="AU1996" i="2"/>
  <c r="AW1996" i="2" s="1"/>
  <c r="AT2001" i="2" l="1"/>
  <c r="AX2001" i="2" s="1"/>
  <c r="AO2001" i="2"/>
  <c r="AP2001" i="2" s="1"/>
  <c r="AQ2001" i="2" s="1"/>
  <c r="AR2001" i="2" s="1"/>
  <c r="AS2001" i="2" s="1"/>
  <c r="AT1999" i="2"/>
  <c r="AX1999" i="2" s="1"/>
  <c r="AO1999" i="2"/>
  <c r="AP1999" i="2" s="1"/>
  <c r="AQ1999" i="2" s="1"/>
  <c r="AR1999" i="2" s="1"/>
  <c r="AS1999" i="2" s="1"/>
  <c r="AO2000" i="2"/>
  <c r="AP2000" i="2" s="1"/>
  <c r="AQ2000" i="2" s="1"/>
  <c r="AR2000" i="2" s="1"/>
  <c r="AS2000" i="2" s="1"/>
  <c r="AT2000" i="2"/>
  <c r="AX2000" i="2" s="1"/>
  <c r="AY2001" i="2" l="1"/>
  <c r="AU2001" i="2"/>
  <c r="AW2001" i="2" s="1"/>
  <c r="AY2000" i="2"/>
  <c r="AU2000" i="2"/>
  <c r="AW2000" i="2" s="1"/>
  <c r="AY1999" i="2"/>
  <c r="AU1999" i="2"/>
  <c r="AW1999" i="2" s="1"/>
</calcChain>
</file>

<file path=xl/sharedStrings.xml><?xml version="1.0" encoding="utf-8"?>
<sst xmlns="http://schemas.openxmlformats.org/spreadsheetml/2006/main" count="419" uniqueCount="317">
  <si>
    <t>mm</t>
  </si>
  <si>
    <t>Table format</t>
  </si>
  <si>
    <t>L/k</t>
  </si>
  <si>
    <t>Column</t>
  </si>
  <si>
    <t>L/k =400</t>
  </si>
  <si>
    <t>L/k = 600</t>
  </si>
  <si>
    <t>L/k = 2000</t>
  </si>
  <si>
    <t>L/k = 4000</t>
  </si>
  <si>
    <t>L/k=30000</t>
  </si>
  <si>
    <t>L/k = 10^7</t>
  </si>
  <si>
    <t>L/k = 10^5</t>
  </si>
  <si>
    <t>L/k =10^4</t>
  </si>
  <si>
    <t>L/k = 10^3</t>
  </si>
  <si>
    <t>delta*/L</t>
  </si>
  <si>
    <t>Re/10^5</t>
  </si>
  <si>
    <t>Interpolation ratio</t>
  </si>
  <si>
    <t>Ratio =</t>
  </si>
  <si>
    <t>Stage</t>
  </si>
  <si>
    <t>h</t>
  </si>
  <si>
    <t>A</t>
  </si>
  <si>
    <t>Q0</t>
  </si>
  <si>
    <t>(del*/L)2</t>
  </si>
  <si>
    <t>(del*/L)1</t>
  </si>
  <si>
    <t>Q1</t>
  </si>
  <si>
    <t>a0</t>
  </si>
  <si>
    <t>a1</t>
  </si>
  <si>
    <t>Cv1(ii)</t>
  </si>
  <si>
    <t>Cv1(i)</t>
  </si>
  <si>
    <t>Cv1(iii)</t>
  </si>
  <si>
    <t>Cv1(iv)</t>
  </si>
  <si>
    <t>Cv2(ii)</t>
  </si>
  <si>
    <t>Cv2(iii)</t>
  </si>
  <si>
    <t>Cv2(iv)</t>
  </si>
  <si>
    <r>
      <t>C</t>
    </r>
    <r>
      <rPr>
        <sz val="8"/>
        <rFont val="Arial"/>
        <family val="2"/>
      </rPr>
      <t>D</t>
    </r>
    <r>
      <rPr>
        <sz val="10"/>
        <rFont val="Arial"/>
        <family val="2"/>
      </rPr>
      <t>2</t>
    </r>
  </si>
  <si>
    <t>Q2</t>
  </si>
  <si>
    <t>(Re/10^5)1</t>
  </si>
  <si>
    <t>(del*/L)1a</t>
  </si>
  <si>
    <t>(del*/L)1b</t>
  </si>
  <si>
    <t>Cv0(i)</t>
  </si>
  <si>
    <t>Cv0(ii)</t>
  </si>
  <si>
    <t>Cv0(iii)</t>
  </si>
  <si>
    <t>Cv0(iv)</t>
  </si>
  <si>
    <r>
      <t>C</t>
    </r>
    <r>
      <rPr>
        <sz val="8"/>
        <rFont val="Arial"/>
        <family val="2"/>
      </rPr>
      <t>D1</t>
    </r>
  </si>
  <si>
    <t>be1</t>
  </si>
  <si>
    <t>he1</t>
  </si>
  <si>
    <t>(Re/10^5)2</t>
  </si>
  <si>
    <t>(del*/L)2a</t>
  </si>
  <si>
    <t>(del*/L)2b</t>
  </si>
  <si>
    <t>be2</t>
  </si>
  <si>
    <t>he2</t>
  </si>
  <si>
    <t>a2</t>
  </si>
  <si>
    <t>Cv2(I)</t>
  </si>
  <si>
    <t>(Re/10^5)3</t>
  </si>
  <si>
    <t>(del*/L)3a</t>
  </si>
  <si>
    <t>(del*/L)3</t>
  </si>
  <si>
    <t>(del*/L)3b</t>
  </si>
  <si>
    <t>be3</t>
  </si>
  <si>
    <t>he3</t>
  </si>
  <si>
    <t>a3</t>
  </si>
  <si>
    <t>Cv3(iv)</t>
  </si>
  <si>
    <t>Cv3(iii)</t>
  </si>
  <si>
    <t>Cv3(ii)</t>
  </si>
  <si>
    <t>Cv3(i)</t>
  </si>
  <si>
    <r>
      <t>C</t>
    </r>
    <r>
      <rPr>
        <sz val="8"/>
        <rFont val="Arial"/>
        <family val="2"/>
      </rPr>
      <t>D</t>
    </r>
    <r>
      <rPr>
        <sz val="10"/>
        <rFont val="Arial"/>
        <family val="2"/>
      </rPr>
      <t>3</t>
    </r>
  </si>
  <si>
    <t>Q3</t>
  </si>
  <si>
    <r>
      <t>C</t>
    </r>
    <r>
      <rPr>
        <sz val="8"/>
        <rFont val="Arial"/>
        <family val="2"/>
      </rPr>
      <t>D</t>
    </r>
  </si>
  <si>
    <t>Cv</t>
  </si>
  <si>
    <t>del*/L</t>
  </si>
  <si>
    <t>Q</t>
  </si>
  <si>
    <t xml:space="preserve"> </t>
  </si>
  <si>
    <t>B</t>
  </si>
  <si>
    <t>Telemetry Uncertainty</t>
  </si>
  <si>
    <t>Look Up Table Uncertainty</t>
  </si>
  <si>
    <t>%</t>
  </si>
  <si>
    <t>Uncertainty</t>
  </si>
  <si>
    <t xml:space="preserve">Throat breadth in metres </t>
  </si>
  <si>
    <t>Length of throat in metres</t>
  </si>
  <si>
    <t>Approach breadth in metres</t>
  </si>
  <si>
    <t xml:space="preserve">Height of hump in metres  </t>
  </si>
  <si>
    <t>Roughness value</t>
  </si>
  <si>
    <t>Viscosity</t>
  </si>
  <si>
    <t>Gravity constant</t>
  </si>
  <si>
    <t>nu</t>
  </si>
  <si>
    <t>b</t>
  </si>
  <si>
    <t>L</t>
  </si>
  <si>
    <t>p</t>
  </si>
  <si>
    <t>M</t>
  </si>
  <si>
    <t>Initial gauged height</t>
  </si>
  <si>
    <t>Step size between stages</t>
  </si>
  <si>
    <t>Number of stages</t>
  </si>
  <si>
    <t>Custom Uncertainty 1</t>
  </si>
  <si>
    <t>Custom Uncertainty 2</t>
  </si>
  <si>
    <t>(mm)</t>
  </si>
  <si>
    <t xml:space="preserve">Head </t>
  </si>
  <si>
    <t>Flow Rate</t>
  </si>
  <si>
    <t>(Q) l/s</t>
  </si>
  <si>
    <t>* Average installed dimensions used to correctly calculate flow / head curve</t>
  </si>
  <si>
    <t>** Quantified Errors &amp; uncertainties following installation of flume by Civil Contrators</t>
  </si>
  <si>
    <t>Instrument H max (mm)</t>
  </si>
  <si>
    <t>Instrument Q Max (l/s)</t>
  </si>
  <si>
    <t xml:space="preserve">Instrument </t>
  </si>
  <si>
    <t>Site Details</t>
  </si>
  <si>
    <t>Secondary Device</t>
  </si>
  <si>
    <t>Site name / flow location</t>
  </si>
  <si>
    <t>Consent Reference</t>
  </si>
  <si>
    <t>L/Sec</t>
  </si>
  <si>
    <t>Q Max Instrument</t>
  </si>
  <si>
    <t xml:space="preserve">FFT </t>
  </si>
  <si>
    <t>DWF</t>
  </si>
  <si>
    <t>Include % Uncertainty above if required enter 0 if not required</t>
  </si>
  <si>
    <t xml:space="preserve">Measurement </t>
  </si>
  <si>
    <t>Approach Channel Width - B</t>
  </si>
  <si>
    <t>Throat Width - b</t>
  </si>
  <si>
    <t>Height</t>
  </si>
  <si>
    <t>(h Max)</t>
  </si>
  <si>
    <t>(.5h Max)</t>
  </si>
  <si>
    <t>C</t>
  </si>
  <si>
    <t>(Zero)</t>
  </si>
  <si>
    <t xml:space="preserve">Staff </t>
  </si>
  <si>
    <t>Approach Channel &amp; Flume Levels</t>
  </si>
  <si>
    <t>Location</t>
  </si>
  <si>
    <t>Sensor Location</t>
  </si>
  <si>
    <t>Fabriacation Material</t>
  </si>
  <si>
    <t>Sensor Type</t>
  </si>
  <si>
    <t>Sensor Serial No</t>
  </si>
  <si>
    <t>Temp Compensation</t>
  </si>
  <si>
    <t>Approach length</t>
  </si>
  <si>
    <t>Distance Upstream</t>
  </si>
  <si>
    <t>Outlet Length</t>
  </si>
  <si>
    <t>Offset</t>
  </si>
  <si>
    <t>Sun Shading</t>
  </si>
  <si>
    <t>Inlet Length</t>
  </si>
  <si>
    <t>Target Level</t>
  </si>
  <si>
    <t>Flume Depth</t>
  </si>
  <si>
    <t>Zero level</t>
  </si>
  <si>
    <t>Scum Mark</t>
  </si>
  <si>
    <t>Target Reference Height</t>
  </si>
  <si>
    <t>Flume Cheek Staggered</t>
  </si>
  <si>
    <t>Instrument Reading</t>
  </si>
  <si>
    <t>Vertical Skew b</t>
  </si>
  <si>
    <t>Instrument Flow / Head Listing</t>
  </si>
  <si>
    <t>mA Output Checks</t>
  </si>
  <si>
    <t>Point No</t>
  </si>
  <si>
    <t>Level mm</t>
  </si>
  <si>
    <t>Flow L/sec</t>
  </si>
  <si>
    <t>Site Meter</t>
  </si>
  <si>
    <t>Dvm Output</t>
  </si>
  <si>
    <t>Calc Output</t>
  </si>
  <si>
    <t>% Diff</t>
  </si>
  <si>
    <t>Mean Error %</t>
  </si>
  <si>
    <t>Flow Meter Verification</t>
  </si>
  <si>
    <t>Instrument Critical Parameters</t>
  </si>
  <si>
    <t>Comparison with published standards</t>
  </si>
  <si>
    <t>Calibration Units</t>
  </si>
  <si>
    <t>Throat Width variation</t>
  </si>
  <si>
    <t>Function</t>
  </si>
  <si>
    <t>Throat Width &lt;100mm</t>
  </si>
  <si>
    <t>Throat Level Variation (Transverse)</t>
  </si>
  <si>
    <t>Calibrated H Max (mm)</t>
  </si>
  <si>
    <t>Throat Level Variation (Longitudinal)</t>
  </si>
  <si>
    <t>Calibrated Q Max (L/sec)</t>
  </si>
  <si>
    <t>Approach Level Variation</t>
  </si>
  <si>
    <t>Analogue Output</t>
  </si>
  <si>
    <t>Overall Level Variation</t>
  </si>
  <si>
    <t>Totalizer</t>
  </si>
  <si>
    <t>Channel Width Variation</t>
  </si>
  <si>
    <t>Calculation Method</t>
  </si>
  <si>
    <t>Flume Centrality</t>
  </si>
  <si>
    <t>B mm</t>
  </si>
  <si>
    <t>Staggered Flume Cheeks</t>
  </si>
  <si>
    <t>b mm</t>
  </si>
  <si>
    <t>L mm</t>
  </si>
  <si>
    <t>Vertical Skew B</t>
  </si>
  <si>
    <t>p mm</t>
  </si>
  <si>
    <t>R≥2(B-b)</t>
  </si>
  <si>
    <t>Compliance Checks Flow Meter</t>
  </si>
  <si>
    <t>Ratio Hmax /L</t>
  </si>
  <si>
    <t>Ratio bh/B(h+p)</t>
  </si>
  <si>
    <t>Compliant</t>
  </si>
  <si>
    <t>Note :-</t>
  </si>
  <si>
    <t>Caution</t>
  </si>
  <si>
    <t>Dimensions are listed in mm but may be differently programmed into the flow meter.</t>
  </si>
  <si>
    <t>Non-Compliant</t>
  </si>
  <si>
    <t>See "Instrument Critical Parameters - Calibration Units"</t>
  </si>
  <si>
    <t>Flow</t>
  </si>
  <si>
    <t>Flow Data:</t>
  </si>
  <si>
    <t>Time</t>
  </si>
  <si>
    <t>Average</t>
  </si>
  <si>
    <t>15min</t>
  </si>
  <si>
    <t>Total</t>
  </si>
  <si>
    <t xml:space="preserve">Uncertainty </t>
  </si>
  <si>
    <t>Contributions</t>
  </si>
  <si>
    <t>Volume</t>
  </si>
  <si>
    <t>to the</t>
  </si>
  <si>
    <t>Uncertainty in</t>
  </si>
  <si>
    <t>(l/s)</t>
  </si>
  <si>
    <t>Primary Device Critical Dimensions</t>
  </si>
  <si>
    <t>Uncertainties</t>
  </si>
  <si>
    <t>Approach Width (B)</t>
  </si>
  <si>
    <t>Hump Height (p)</t>
  </si>
  <si>
    <t>Throat Width (b)</t>
  </si>
  <si>
    <t>head (H)</t>
  </si>
  <si>
    <t>Flow  (Q)</t>
  </si>
  <si>
    <r>
      <t>Max Daily Volume M</t>
    </r>
    <r>
      <rPr>
        <vertAlign val="superscript"/>
        <sz val="8"/>
        <rFont val="Calibri"/>
        <family val="2"/>
      </rPr>
      <t>3</t>
    </r>
  </si>
  <si>
    <r>
      <t>M</t>
    </r>
    <r>
      <rPr>
        <vertAlign val="superscript"/>
        <sz val="8"/>
        <rFont val="Calibri"/>
        <family val="2"/>
      </rPr>
      <t>3</t>
    </r>
    <r>
      <rPr>
        <sz val="8"/>
        <rFont val="Calibri"/>
        <family val="2"/>
      </rPr>
      <t>/Day</t>
    </r>
  </si>
  <si>
    <r>
      <t>M</t>
    </r>
    <r>
      <rPr>
        <vertAlign val="superscript"/>
        <sz val="8"/>
        <rFont val="Calibri"/>
        <family val="2"/>
      </rPr>
      <t>3</t>
    </r>
    <r>
      <rPr>
        <sz val="8"/>
        <rFont val="Calibri"/>
        <family val="2"/>
      </rPr>
      <t>/Hr</t>
    </r>
  </si>
  <si>
    <r>
      <t>Numerical Coefficient</t>
    </r>
    <r>
      <rPr>
        <sz val="10"/>
        <rFont val="Calibri"/>
        <family val="2"/>
      </rPr>
      <t xml:space="preserve"> у</t>
    </r>
  </si>
  <si>
    <r>
      <t>Numerical Coefficient</t>
    </r>
    <r>
      <rPr>
        <sz val="10"/>
        <rFont val="Calibri"/>
        <family val="2"/>
      </rPr>
      <t xml:space="preserve"> Ø</t>
    </r>
  </si>
  <si>
    <r>
      <t>Numerical Coefficient</t>
    </r>
    <r>
      <rPr>
        <vertAlign val="subscript"/>
        <sz val="8"/>
        <rFont val="Calibri"/>
        <family val="2"/>
      </rPr>
      <t xml:space="preserve"> </t>
    </r>
    <r>
      <rPr>
        <sz val="10"/>
        <rFont val="Calibri"/>
        <family val="2"/>
      </rPr>
      <t>ѱ</t>
    </r>
  </si>
  <si>
    <r>
      <t>C</t>
    </r>
    <r>
      <rPr>
        <b/>
        <vertAlign val="subscript"/>
        <sz val="8"/>
        <rFont val="Calibri"/>
        <family val="2"/>
      </rPr>
      <t>D</t>
    </r>
  </si>
  <si>
    <r>
      <t>C</t>
    </r>
    <r>
      <rPr>
        <b/>
        <vertAlign val="subscript"/>
        <sz val="8"/>
        <rFont val="Calibri"/>
        <family val="2"/>
      </rPr>
      <t>v</t>
    </r>
  </si>
  <si>
    <r>
      <t>U</t>
    </r>
    <r>
      <rPr>
        <b/>
        <vertAlign val="subscript"/>
        <sz val="8"/>
        <rFont val="Calibri"/>
        <family val="2"/>
      </rPr>
      <t>Q</t>
    </r>
    <r>
      <rPr>
        <b/>
        <sz val="8"/>
        <rFont val="Calibri"/>
        <family val="2"/>
      </rPr>
      <t xml:space="preserve"> (±%)</t>
    </r>
  </si>
  <si>
    <r>
      <t>k</t>
    </r>
    <r>
      <rPr>
        <vertAlign val="subscript"/>
        <sz val="8"/>
        <rFont val="Calibri"/>
        <family val="2"/>
      </rPr>
      <t>s</t>
    </r>
  </si>
  <si>
    <r>
      <t>m</t>
    </r>
    <r>
      <rPr>
        <vertAlign val="superscript"/>
        <sz val="8"/>
        <rFont val="Calibri"/>
        <family val="2"/>
      </rPr>
      <t>2</t>
    </r>
    <r>
      <rPr>
        <sz val="8"/>
        <rFont val="Calibri"/>
        <family val="2"/>
      </rPr>
      <t>/s</t>
    </r>
  </si>
  <si>
    <r>
      <t>g</t>
    </r>
    <r>
      <rPr>
        <vertAlign val="subscript"/>
        <sz val="8"/>
        <rFont val="Calibri"/>
        <family val="2"/>
      </rPr>
      <t>n</t>
    </r>
  </si>
  <si>
    <r>
      <t>m/s</t>
    </r>
    <r>
      <rPr>
        <vertAlign val="superscript"/>
        <sz val="8"/>
        <rFont val="Calibri"/>
        <family val="2"/>
      </rPr>
      <t>2</t>
    </r>
  </si>
  <si>
    <t>(±%)</t>
  </si>
  <si>
    <t>TDV (±%)</t>
  </si>
  <si>
    <r>
      <t>Daily Discharge Consent Volume m</t>
    </r>
    <r>
      <rPr>
        <b/>
        <vertAlign val="superscript"/>
        <sz val="8"/>
        <rFont val="Calibri"/>
        <family val="2"/>
      </rPr>
      <t>3</t>
    </r>
    <r>
      <rPr>
        <b/>
        <sz val="8"/>
        <rFont val="Calibri"/>
        <family val="2"/>
      </rPr>
      <t>/day</t>
    </r>
  </si>
  <si>
    <r>
      <t>(m</t>
    </r>
    <r>
      <rPr>
        <b/>
        <vertAlign val="superscript"/>
        <sz val="8"/>
        <rFont val="Calibri"/>
        <family val="2"/>
      </rPr>
      <t>3</t>
    </r>
    <r>
      <rPr>
        <b/>
        <sz val="8"/>
        <rFont val="Calibri"/>
        <family val="2"/>
      </rPr>
      <t>)</t>
    </r>
  </si>
  <si>
    <r>
      <t>Q (m</t>
    </r>
    <r>
      <rPr>
        <b/>
        <vertAlign val="superscript"/>
        <sz val="8"/>
        <rFont val="Calibri"/>
        <family val="2"/>
      </rPr>
      <t>3</t>
    </r>
    <r>
      <rPr>
        <b/>
        <sz val="8"/>
        <rFont val="Calibri"/>
        <family val="2"/>
      </rPr>
      <t>)</t>
    </r>
  </si>
  <si>
    <t>Daily Weighted uncertainty results</t>
  </si>
  <si>
    <t>Uncertainty UQ (±%)</t>
  </si>
  <si>
    <r>
      <t>Volume (Q) m</t>
    </r>
    <r>
      <rPr>
        <b/>
        <vertAlign val="superscript"/>
        <sz val="8"/>
        <rFont val="Calibri"/>
        <family val="2"/>
      </rPr>
      <t>3</t>
    </r>
    <r>
      <rPr>
        <b/>
        <sz val="8"/>
        <rFont val="Calibri"/>
        <family val="2"/>
      </rPr>
      <t>/day</t>
    </r>
  </si>
  <si>
    <t>Calculated DWF (24hr diurnal)</t>
  </si>
  <si>
    <t>Calculated FFT (24hr diurnal)</t>
  </si>
  <si>
    <t>n/a</t>
  </si>
  <si>
    <t xml:space="preserve">Real data DWF (24hr) </t>
  </si>
  <si>
    <t>Date used</t>
  </si>
  <si>
    <t>Original</t>
  </si>
  <si>
    <t>New Flow</t>
  </si>
  <si>
    <t>Time Real</t>
  </si>
  <si>
    <t>Time 2</t>
  </si>
  <si>
    <t>l/s</t>
  </si>
  <si>
    <r>
      <t xml:space="preserve"> </t>
    </r>
    <r>
      <rPr>
        <sz val="8"/>
        <rFont val="Calibri"/>
        <family val="2"/>
      </rPr>
      <t>±</t>
    </r>
  </si>
  <si>
    <r>
      <t>U</t>
    </r>
    <r>
      <rPr>
        <b/>
        <vertAlign val="subscript"/>
        <sz val="8"/>
        <rFont val="Calibri"/>
        <family val="2"/>
      </rPr>
      <t>c</t>
    </r>
  </si>
  <si>
    <r>
      <t>U</t>
    </r>
    <r>
      <rPr>
        <b/>
        <vertAlign val="subscript"/>
        <sz val="8"/>
        <rFont val="Calibri"/>
        <family val="2"/>
      </rPr>
      <t>h</t>
    </r>
  </si>
  <si>
    <r>
      <t>U</t>
    </r>
    <r>
      <rPr>
        <b/>
        <vertAlign val="subscript"/>
        <sz val="8"/>
        <rFont val="Calibri"/>
        <family val="2"/>
      </rPr>
      <t>b</t>
    </r>
  </si>
  <si>
    <r>
      <t>u(b</t>
    </r>
    <r>
      <rPr>
        <vertAlign val="subscript"/>
        <sz val="8"/>
        <rFont val="Calibri"/>
        <family val="2"/>
      </rPr>
      <t>r</t>
    </r>
    <r>
      <rPr>
        <sz val="8"/>
        <rFont val="Calibri"/>
        <family val="2"/>
      </rPr>
      <t>) Uncertainty in equipment</t>
    </r>
  </si>
  <si>
    <r>
      <t>u(b</t>
    </r>
    <r>
      <rPr>
        <vertAlign val="subscript"/>
        <sz val="8"/>
        <rFont val="Calibri"/>
        <family val="2"/>
      </rPr>
      <t>m</t>
    </r>
    <r>
      <rPr>
        <sz val="8"/>
        <rFont val="Calibri"/>
        <family val="2"/>
      </rPr>
      <t>) Uncertainty in measurements</t>
    </r>
  </si>
  <si>
    <r>
      <t>u(b</t>
    </r>
    <r>
      <rPr>
        <vertAlign val="subscript"/>
        <sz val="8"/>
        <rFont val="Calibri"/>
        <family val="2"/>
      </rPr>
      <t>r</t>
    </r>
    <r>
      <rPr>
        <sz val="8"/>
        <rFont val="Calibri"/>
        <family val="2"/>
      </rPr>
      <t>)</t>
    </r>
  </si>
  <si>
    <t xml:space="preserve"> Uncertainty in equipment</t>
  </si>
  <si>
    <r>
      <t>u(b</t>
    </r>
    <r>
      <rPr>
        <vertAlign val="subscript"/>
        <sz val="8"/>
        <rFont val="Calibri"/>
        <family val="2"/>
      </rPr>
      <t>m</t>
    </r>
    <r>
      <rPr>
        <sz val="8"/>
        <rFont val="Calibri"/>
        <family val="2"/>
      </rPr>
      <t>)</t>
    </r>
  </si>
  <si>
    <t xml:space="preserve"> Uncertainty in measurements</t>
  </si>
  <si>
    <t>Combined uncertainty in throat width</t>
  </si>
  <si>
    <t>Average head reading</t>
  </si>
  <si>
    <t>Uncertainty in flowmeter repeatability (68%cl)</t>
  </si>
  <si>
    <t>Uncertainty in flowmeter calibration</t>
  </si>
  <si>
    <r>
      <t>(</t>
    </r>
    <r>
      <rPr>
        <sz val="10"/>
        <rFont val="Calibri"/>
        <family val="2"/>
      </rPr>
      <t>U</t>
    </r>
    <r>
      <rPr>
        <vertAlign val="subscript"/>
        <sz val="8"/>
        <rFont val="Calibri"/>
        <family val="2"/>
      </rPr>
      <t>h0</t>
    </r>
    <r>
      <rPr>
        <sz val="8"/>
        <rFont val="Calibri"/>
        <family val="2"/>
      </rPr>
      <t>) Uncertainty in gauge zero (mm)</t>
    </r>
  </si>
  <si>
    <r>
      <t xml:space="preserve">Telemetry </t>
    </r>
    <r>
      <rPr>
        <sz val="10"/>
        <rFont val="Calibri"/>
        <family val="2"/>
      </rPr>
      <t>U</t>
    </r>
    <r>
      <rPr>
        <vertAlign val="subscript"/>
        <sz val="8"/>
        <rFont val="Calibri"/>
        <family val="2"/>
      </rPr>
      <t>(t)</t>
    </r>
  </si>
  <si>
    <r>
      <t xml:space="preserve">Look Up Table </t>
    </r>
    <r>
      <rPr>
        <sz val="10"/>
        <rFont val="Calibri"/>
        <family val="2"/>
      </rPr>
      <t>U</t>
    </r>
    <r>
      <rPr>
        <vertAlign val="subscript"/>
        <sz val="8"/>
        <rFont val="Calibri"/>
        <family val="2"/>
      </rPr>
      <t>(lu)</t>
    </r>
  </si>
  <si>
    <r>
      <t>Instrument Repeatability U(h</t>
    </r>
    <r>
      <rPr>
        <vertAlign val="subscript"/>
        <sz val="8"/>
        <rFont val="Calibri"/>
        <family val="2"/>
      </rPr>
      <t>2</t>
    </r>
    <r>
      <rPr>
        <sz val="8"/>
        <rFont val="Calibri"/>
        <family val="2"/>
      </rPr>
      <t>)</t>
    </r>
  </si>
  <si>
    <t>Relative datum uncertainty</t>
  </si>
  <si>
    <t>u(b)</t>
  </si>
  <si>
    <r>
      <t>u(E</t>
    </r>
    <r>
      <rPr>
        <sz val="8"/>
        <rFont val="Calibri"/>
        <family val="2"/>
      </rPr>
      <t xml:space="preserve">)  </t>
    </r>
  </si>
  <si>
    <r>
      <t>u(h</t>
    </r>
    <r>
      <rPr>
        <vertAlign val="subscript"/>
        <sz val="8"/>
        <rFont val="Calibri"/>
        <family val="2"/>
      </rPr>
      <t>1</t>
    </r>
    <r>
      <rPr>
        <sz val="8"/>
        <rFont val="Calibri"/>
        <family val="2"/>
      </rPr>
      <t xml:space="preserve">)  </t>
    </r>
  </si>
  <si>
    <r>
      <t>u(h</t>
    </r>
    <r>
      <rPr>
        <vertAlign val="subscript"/>
        <sz val="8"/>
        <rFont val="Calibri"/>
        <family val="2"/>
      </rPr>
      <t>2</t>
    </r>
    <r>
      <rPr>
        <sz val="8"/>
        <rFont val="Calibri"/>
        <family val="2"/>
      </rPr>
      <t xml:space="preserve">)  </t>
    </r>
  </si>
  <si>
    <r>
      <t>u(t)</t>
    </r>
    <r>
      <rPr>
        <vertAlign val="subscript"/>
        <sz val="8"/>
        <rFont val="Calibri"/>
        <family val="2"/>
      </rPr>
      <t/>
    </r>
  </si>
  <si>
    <t>U(lu)</t>
  </si>
  <si>
    <r>
      <t>U(a</t>
    </r>
    <r>
      <rPr>
        <vertAlign val="subscript"/>
        <sz val="8"/>
        <rFont val="Calibri"/>
        <family val="2"/>
      </rPr>
      <t>1</t>
    </r>
    <r>
      <rPr>
        <sz val="8"/>
        <rFont val="Calibri"/>
        <family val="2"/>
      </rPr>
      <t>)</t>
    </r>
  </si>
  <si>
    <r>
      <t>U(a</t>
    </r>
    <r>
      <rPr>
        <vertAlign val="subscript"/>
        <sz val="8"/>
        <rFont val="Calibri"/>
        <family val="2"/>
      </rPr>
      <t>2</t>
    </r>
    <r>
      <rPr>
        <sz val="8"/>
        <rFont val="Calibri"/>
        <family val="2"/>
      </rPr>
      <t>)</t>
    </r>
  </si>
  <si>
    <t>δ*/L</t>
  </si>
  <si>
    <r>
      <t>Re/10</t>
    </r>
    <r>
      <rPr>
        <b/>
        <vertAlign val="superscript"/>
        <sz val="8"/>
        <rFont val="Calibri"/>
        <family val="2"/>
      </rPr>
      <t>5</t>
    </r>
  </si>
  <si>
    <t>Site flow meter curve or check points</t>
  </si>
  <si>
    <t>Overall Length (mm)</t>
  </si>
  <si>
    <t>Throat Length(L)</t>
  </si>
  <si>
    <t>Primary Device (Dimensions in mm)</t>
  </si>
  <si>
    <t>Vertical Skew (b)</t>
  </si>
  <si>
    <t xml:space="preserve">Vertical Skew (B) </t>
  </si>
  <si>
    <r>
      <t>Head calibration eror U(h</t>
    </r>
    <r>
      <rPr>
        <vertAlign val="subscript"/>
        <sz val="8"/>
        <rFont val="Calibri"/>
        <family val="2"/>
      </rPr>
      <t>1</t>
    </r>
    <r>
      <rPr>
        <sz val="8"/>
        <rFont val="Calibri"/>
        <family val="2"/>
      </rPr>
      <t>)</t>
    </r>
  </si>
  <si>
    <t>K-Factor  (0.6mm or 1.5mm)</t>
  </si>
  <si>
    <r>
      <t>U</t>
    </r>
    <r>
      <rPr>
        <b/>
        <vertAlign val="subscript"/>
        <sz val="8"/>
        <rFont val="Calibri"/>
        <family val="2"/>
      </rPr>
      <t>(Q)</t>
    </r>
    <r>
      <rPr>
        <b/>
        <sz val="8"/>
        <rFont val="Calibri"/>
        <family val="2"/>
      </rPr>
      <t xml:space="preserve"> </t>
    </r>
    <r>
      <rPr>
        <b/>
        <sz val="8"/>
        <rFont val="Calibri"/>
        <family val="2"/>
      </rPr>
      <t>(±%)</t>
    </r>
  </si>
  <si>
    <t>Date</t>
  </si>
  <si>
    <t>Comments</t>
  </si>
  <si>
    <t>SIRIS l/s</t>
  </si>
  <si>
    <t>Refernece  l/s</t>
  </si>
  <si>
    <t xml:space="preserve">Error </t>
  </si>
  <si>
    <t>Revision</t>
  </si>
  <si>
    <t>11th May 2016</t>
  </si>
  <si>
    <t>Updated to v3.1 and checked against BS/ISO Annexe D Flume 2 software B=500 b =200 L=1200 H=300 ks0.6mm</t>
  </si>
  <si>
    <t>Checked against BS/ISO 4359:2013 example p55 Section 14.3 B-500 b=200 L=1200 ks=0.6mm</t>
  </si>
  <si>
    <t>Checked against BS/ISO Annexe D Flume 2 software B=200 b =100 L=600 H=300 ks0.6mm</t>
  </si>
  <si>
    <t>Checked against Tyler-HR Wallingford (b=100 B=200 L=600 Ks=1.5 H=295mm)</t>
  </si>
  <si>
    <t>Estimated inlet radius</t>
  </si>
  <si>
    <t>Required inlet radius</t>
  </si>
  <si>
    <t>Manufacturer</t>
  </si>
  <si>
    <t>Model</t>
  </si>
  <si>
    <t>Serial no</t>
  </si>
  <si>
    <t>MCERTS accredited?</t>
  </si>
  <si>
    <t>Empty Distance (mm)</t>
  </si>
  <si>
    <t>Pulsar</t>
  </si>
  <si>
    <t>Ultra 5</t>
  </si>
  <si>
    <t>No</t>
  </si>
  <si>
    <t>4-20mA</t>
  </si>
  <si>
    <t>m3</t>
  </si>
  <si>
    <t>mm &amp; l/s</t>
  </si>
  <si>
    <t>OCM</t>
  </si>
  <si>
    <t>Stainless Steel flume and concrete approach</t>
  </si>
  <si>
    <t>Yes</t>
  </si>
  <si>
    <t>2025/2006</t>
  </si>
  <si>
    <t>dB6</t>
  </si>
  <si>
    <t>Built in</t>
  </si>
  <si>
    <t>11 Point Curve</t>
  </si>
  <si>
    <t>Appendix A - Survey Data (Tariff)</t>
  </si>
  <si>
    <t>Appendix B - Survey &amp; Compliance Data (Tariff)</t>
  </si>
  <si>
    <t>Appendix C - Stage discharge Relationship and Flow Uncertainty (Tariff)</t>
  </si>
  <si>
    <t xml:space="preserve">Appendix D - Calculated Daily Weighted Uncertainty (Tariff) </t>
  </si>
  <si>
    <t>F261255</t>
  </si>
  <si>
    <t>95573/2008</t>
  </si>
  <si>
    <t>target</t>
  </si>
  <si>
    <t>base below</t>
  </si>
  <si>
    <t>upstream</t>
  </si>
  <si>
    <t>exit</t>
  </si>
  <si>
    <t>mid flume</t>
  </si>
  <si>
    <t>flume entry</t>
  </si>
  <si>
    <t>flume start</t>
  </si>
  <si>
    <t>Ballyrickard WwTW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</si>
</sst>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hh:mm:ss;@"/>
    <numFmt numFmtId="167" formatCode="0.0000"/>
  </numFmts>
  <fonts count="3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10"/>
      <name val="Verdana"/>
      <family val="2"/>
    </font>
    <font>
      <sz val="5"/>
      <name val="Arial"/>
      <family val="2"/>
    </font>
    <font>
      <b/>
      <sz val="8"/>
      <color indexed="10"/>
      <name val="Arial"/>
      <family val="2"/>
    </font>
    <font>
      <b/>
      <sz val="8"/>
      <name val="Calibri"/>
      <family val="2"/>
    </font>
    <font>
      <sz val="10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  <font>
      <vertAlign val="subscript"/>
      <sz val="8"/>
      <name val="Calibri"/>
      <family val="2"/>
    </font>
    <font>
      <b/>
      <vertAlign val="subscript"/>
      <sz val="8"/>
      <name val="Calibri"/>
      <family val="2"/>
    </font>
    <font>
      <b/>
      <vertAlign val="superscript"/>
      <sz val="8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b/>
      <i/>
      <sz val="8"/>
      <name val="Calibri"/>
      <family val="2"/>
      <scheme val="minor"/>
    </font>
    <font>
      <sz val="5"/>
      <name val="Calibri"/>
      <family val="2"/>
      <scheme val="minor"/>
    </font>
    <font>
      <b/>
      <sz val="7"/>
      <name val="Calibri"/>
      <family val="2"/>
      <scheme val="minor"/>
    </font>
    <font>
      <sz val="10"/>
      <color theme="0"/>
      <name val="Arial"/>
      <family val="2"/>
    </font>
    <font>
      <sz val="8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bscript"/>
      <sz val="10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darkGray">
        <bgColor theme="6" tint="0.39997558519241921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medium">
        <color indexed="8"/>
      </bottom>
      <diagonal/>
    </border>
  </borders>
  <cellStyleXfs count="6">
    <xf numFmtId="0" fontId="0" fillId="0" borderId="0"/>
    <xf numFmtId="0" fontId="2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303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right"/>
      <protection hidden="1"/>
    </xf>
    <xf numFmtId="0" fontId="19" fillId="0" borderId="0" xfId="0" applyFont="1" applyProtection="1">
      <protection hidden="1"/>
    </xf>
    <xf numFmtId="9" fontId="5" fillId="0" borderId="0" xfId="0" applyNumberFormat="1" applyFont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20" fillId="2" borderId="0" xfId="0" applyFont="1" applyFill="1" applyAlignment="1" applyProtection="1">
      <alignment horizontal="left"/>
      <protection hidden="1"/>
    </xf>
    <xf numFmtId="0" fontId="19" fillId="2" borderId="0" xfId="0" applyFont="1" applyFill="1" applyAlignment="1" applyProtection="1">
      <alignment horizontal="left"/>
      <protection hidden="1"/>
    </xf>
    <xf numFmtId="0" fontId="19" fillId="2" borderId="0" xfId="0" applyFont="1" applyFill="1" applyProtection="1">
      <protection hidden="1"/>
    </xf>
    <xf numFmtId="167" fontId="19" fillId="2" borderId="0" xfId="0" applyNumberFormat="1" applyFont="1" applyFill="1" applyProtection="1">
      <protection hidden="1"/>
    </xf>
    <xf numFmtId="165" fontId="9" fillId="0" borderId="0" xfId="0" applyNumberFormat="1" applyFont="1" applyProtection="1">
      <protection hidden="1"/>
    </xf>
    <xf numFmtId="0" fontId="20" fillId="3" borderId="1" xfId="0" applyFont="1" applyFill="1" applyBorder="1" applyAlignment="1" applyProtection="1">
      <alignment horizontal="center"/>
      <protection hidden="1"/>
    </xf>
    <xf numFmtId="0" fontId="21" fillId="3" borderId="2" xfId="0" applyFont="1" applyFill="1" applyBorder="1" applyAlignment="1" applyProtection="1">
      <alignment horizontal="center"/>
      <protection hidden="1"/>
    </xf>
    <xf numFmtId="0" fontId="22" fillId="3" borderId="3" xfId="0" applyFont="1" applyFill="1" applyBorder="1" applyProtection="1">
      <protection hidden="1"/>
    </xf>
    <xf numFmtId="0" fontId="22" fillId="3" borderId="2" xfId="0" applyFont="1" applyFill="1" applyBorder="1" applyProtection="1">
      <protection hidden="1"/>
    </xf>
    <xf numFmtId="167" fontId="22" fillId="3" borderId="2" xfId="0" applyNumberFormat="1" applyFont="1" applyFill="1" applyBorder="1" applyProtection="1">
      <protection hidden="1"/>
    </xf>
    <xf numFmtId="0" fontId="22" fillId="2" borderId="4" xfId="0" applyFont="1" applyFill="1" applyBorder="1" applyAlignment="1" applyProtection="1">
      <alignment horizontal="right"/>
      <protection hidden="1"/>
    </xf>
    <xf numFmtId="0" fontId="22" fillId="2" borderId="3" xfId="0" applyFont="1" applyFill="1" applyBorder="1" applyAlignment="1" applyProtection="1">
      <alignment horizontal="center"/>
      <protection hidden="1"/>
    </xf>
    <xf numFmtId="0" fontId="22" fillId="2" borderId="0" xfId="0" applyFont="1" applyFill="1" applyProtection="1">
      <protection hidden="1"/>
    </xf>
    <xf numFmtId="0" fontId="19" fillId="4" borderId="1" xfId="0" applyFont="1" applyFill="1" applyBorder="1" applyAlignment="1" applyProtection="1">
      <alignment horizontal="center"/>
      <protection hidden="1"/>
    </xf>
    <xf numFmtId="0" fontId="21" fillId="3" borderId="5" xfId="0" applyFont="1" applyFill="1" applyBorder="1" applyAlignment="1" applyProtection="1">
      <alignment horizontal="center"/>
      <protection hidden="1"/>
    </xf>
    <xf numFmtId="167" fontId="21" fillId="3" borderId="5" xfId="0" applyNumberFormat="1" applyFont="1" applyFill="1" applyBorder="1" applyAlignment="1" applyProtection="1">
      <alignment horizontal="center"/>
      <protection hidden="1"/>
    </xf>
    <xf numFmtId="165" fontId="21" fillId="3" borderId="5" xfId="0" applyNumberFormat="1" applyFont="1" applyFill="1" applyBorder="1" applyAlignment="1" applyProtection="1">
      <alignment horizontal="center"/>
      <protection hidden="1"/>
    </xf>
    <xf numFmtId="0" fontId="22" fillId="2" borderId="6" xfId="0" applyFont="1" applyFill="1" applyBorder="1" applyAlignment="1" applyProtection="1">
      <alignment horizontal="right"/>
      <protection hidden="1"/>
    </xf>
    <xf numFmtId="0" fontId="22" fillId="2" borderId="7" xfId="0" applyFont="1" applyFill="1" applyBorder="1" applyAlignment="1" applyProtection="1">
      <alignment horizontal="center"/>
      <protection hidden="1"/>
    </xf>
    <xf numFmtId="165" fontId="22" fillId="12" borderId="2" xfId="0" applyNumberFormat="1" applyFont="1" applyFill="1" applyBorder="1" applyAlignment="1" applyProtection="1">
      <alignment horizontal="center"/>
      <protection hidden="1"/>
    </xf>
    <xf numFmtId="0" fontId="22" fillId="12" borderId="8" xfId="0" applyFont="1" applyFill="1" applyBorder="1" applyAlignment="1" applyProtection="1">
      <alignment horizontal="center"/>
      <protection hidden="1"/>
    </xf>
    <xf numFmtId="165" fontId="22" fillId="12" borderId="8" xfId="0" applyNumberFormat="1" applyFont="1" applyFill="1" applyBorder="1" applyAlignment="1" applyProtection="1">
      <alignment horizontal="center"/>
      <protection hidden="1"/>
    </xf>
    <xf numFmtId="2" fontId="22" fillId="12" borderId="8" xfId="0" applyNumberFormat="1" applyFont="1" applyFill="1" applyBorder="1" applyAlignment="1" applyProtection="1">
      <alignment horizontal="center"/>
      <protection hidden="1"/>
    </xf>
    <xf numFmtId="0" fontId="22" fillId="2" borderId="9" xfId="0" applyFont="1" applyFill="1" applyBorder="1" applyAlignment="1" applyProtection="1">
      <alignment horizontal="right"/>
      <protection hidden="1"/>
    </xf>
    <xf numFmtId="0" fontId="22" fillId="2" borderId="10" xfId="0" applyFont="1" applyFill="1" applyBorder="1" applyAlignment="1" applyProtection="1">
      <alignment horizontal="center"/>
      <protection hidden="1"/>
    </xf>
    <xf numFmtId="0" fontId="22" fillId="12" borderId="5" xfId="0" applyFont="1" applyFill="1" applyBorder="1" applyAlignment="1" applyProtection="1">
      <alignment horizontal="center"/>
      <protection hidden="1"/>
    </xf>
    <xf numFmtId="0" fontId="19" fillId="2" borderId="0" xfId="0" applyFont="1" applyFill="1" applyAlignment="1" applyProtection="1">
      <alignment horizontal="right"/>
      <protection hidden="1"/>
    </xf>
    <xf numFmtId="0" fontId="22" fillId="2" borderId="3" xfId="0" applyFont="1" applyFill="1" applyBorder="1" applyAlignment="1" applyProtection="1">
      <alignment horizontal="right"/>
      <protection hidden="1"/>
    </xf>
    <xf numFmtId="0" fontId="22" fillId="2" borderId="7" xfId="0" applyFont="1" applyFill="1" applyBorder="1" applyAlignment="1" applyProtection="1">
      <alignment horizontal="right"/>
      <protection hidden="1"/>
    </xf>
    <xf numFmtId="0" fontId="22" fillId="2" borderId="10" xfId="0" applyFont="1" applyFill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19" fillId="4" borderId="11" xfId="0" applyFont="1" applyFill="1" applyBorder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2" fillId="2" borderId="4" xfId="0" applyFont="1" applyFill="1" applyBorder="1" applyProtection="1">
      <protection hidden="1"/>
    </xf>
    <xf numFmtId="0" fontId="24" fillId="2" borderId="2" xfId="0" applyFont="1" applyFill="1" applyBorder="1" applyAlignment="1" applyProtection="1">
      <alignment horizontal="center"/>
      <protection hidden="1"/>
    </xf>
    <xf numFmtId="167" fontId="24" fillId="2" borderId="2" xfId="0" applyNumberFormat="1" applyFont="1" applyFill="1" applyBorder="1" applyAlignment="1" applyProtection="1">
      <alignment horizontal="center"/>
      <protection hidden="1"/>
    </xf>
    <xf numFmtId="167" fontId="24" fillId="2" borderId="4" xfId="0" applyNumberFormat="1" applyFont="1" applyFill="1" applyBorder="1" applyAlignment="1" applyProtection="1">
      <alignment horizontal="center"/>
      <protection hidden="1"/>
    </xf>
    <xf numFmtId="0" fontId="22" fillId="2" borderId="9" xfId="0" applyFont="1" applyFill="1" applyBorder="1" applyProtection="1">
      <protection hidden="1"/>
    </xf>
    <xf numFmtId="0" fontId="24" fillId="2" borderId="5" xfId="0" applyFont="1" applyFill="1" applyBorder="1" applyAlignment="1" applyProtection="1">
      <alignment horizontal="center"/>
      <protection hidden="1"/>
    </xf>
    <xf numFmtId="167" fontId="24" fillId="2" borderId="5" xfId="0" applyNumberFormat="1" applyFont="1" applyFill="1" applyBorder="1" applyAlignment="1" applyProtection="1">
      <alignment horizontal="center"/>
      <protection hidden="1"/>
    </xf>
    <xf numFmtId="167" fontId="24" fillId="2" borderId="9" xfId="0" applyNumberFormat="1" applyFont="1" applyFill="1" applyBorder="1" applyAlignment="1" applyProtection="1">
      <alignment horizontal="center"/>
      <protection hidden="1"/>
    </xf>
    <xf numFmtId="0" fontId="19" fillId="2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167" fontId="24" fillId="2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alignment horizontal="left"/>
      <protection hidden="1"/>
    </xf>
    <xf numFmtId="167" fontId="24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5" fillId="2" borderId="0" xfId="0" applyFont="1" applyFill="1" applyProtection="1">
      <protection hidden="1"/>
    </xf>
    <xf numFmtId="0" fontId="0" fillId="0" borderId="0" xfId="0" applyAlignment="1" applyProtection="1">
      <alignment horizontal="left"/>
      <protection hidden="1"/>
    </xf>
    <xf numFmtId="0" fontId="7" fillId="0" borderId="0" xfId="0" applyFont="1" applyAlignment="1" applyProtection="1">
      <alignment horizontal="center"/>
      <protection hidden="1"/>
    </xf>
    <xf numFmtId="167" fontId="8" fillId="0" borderId="0" xfId="0" applyNumberFormat="1" applyFont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" fillId="0" borderId="0" xfId="0" applyFont="1" applyAlignment="1" applyProtection="1">
      <alignment horizontal="center"/>
      <protection hidden="1"/>
    </xf>
    <xf numFmtId="11" fontId="0" fillId="0" borderId="0" xfId="0" applyNumberFormat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167" fontId="0" fillId="0" borderId="0" xfId="0" applyNumberFormat="1" applyAlignment="1" applyProtection="1">
      <alignment horizontal="center"/>
      <protection hidden="1"/>
    </xf>
    <xf numFmtId="167" fontId="0" fillId="0" borderId="0" xfId="0" applyNumberFormat="1" applyProtection="1">
      <protection hidden="1"/>
    </xf>
    <xf numFmtId="0" fontId="21" fillId="12" borderId="1" xfId="0" applyFont="1" applyFill="1" applyBorder="1" applyAlignment="1" applyProtection="1">
      <alignment horizontal="center"/>
      <protection hidden="1"/>
    </xf>
    <xf numFmtId="0" fontId="21" fillId="5" borderId="1" xfId="0" applyFont="1" applyFill="1" applyBorder="1" applyAlignment="1" applyProtection="1">
      <alignment horizontal="right"/>
      <protection hidden="1"/>
    </xf>
    <xf numFmtId="0" fontId="21" fillId="5" borderId="2" xfId="0" applyFont="1" applyFill="1" applyBorder="1" applyAlignment="1" applyProtection="1">
      <alignment horizontal="center"/>
      <protection hidden="1"/>
    </xf>
    <xf numFmtId="2" fontId="21" fillId="5" borderId="2" xfId="0" applyNumberFormat="1" applyFont="1" applyFill="1" applyBorder="1" applyAlignment="1" applyProtection="1">
      <alignment horizontal="center"/>
      <protection hidden="1"/>
    </xf>
    <xf numFmtId="165" fontId="21" fillId="5" borderId="2" xfId="0" applyNumberFormat="1" applyFont="1" applyFill="1" applyBorder="1" applyAlignment="1" applyProtection="1">
      <alignment horizontal="center"/>
      <protection hidden="1"/>
    </xf>
    <xf numFmtId="0" fontId="21" fillId="5" borderId="8" xfId="0" applyFont="1" applyFill="1" applyBorder="1" applyAlignment="1" applyProtection="1">
      <alignment horizontal="center"/>
      <protection hidden="1"/>
    </xf>
    <xf numFmtId="2" fontId="21" fillId="5" borderId="8" xfId="0" applyNumberFormat="1" applyFont="1" applyFill="1" applyBorder="1" applyAlignment="1" applyProtection="1">
      <alignment horizontal="center"/>
      <protection hidden="1"/>
    </xf>
    <xf numFmtId="165" fontId="21" fillId="5" borderId="8" xfId="0" applyNumberFormat="1" applyFont="1" applyFill="1" applyBorder="1" applyAlignment="1" applyProtection="1">
      <alignment horizontal="center"/>
      <protection hidden="1"/>
    </xf>
    <xf numFmtId="0" fontId="22" fillId="5" borderId="5" xfId="0" applyFont="1" applyFill="1" applyBorder="1" applyProtection="1">
      <protection hidden="1"/>
    </xf>
    <xf numFmtId="2" fontId="21" fillId="5" borderId="5" xfId="0" applyNumberFormat="1" applyFont="1" applyFill="1" applyBorder="1" applyAlignment="1" applyProtection="1">
      <alignment horizontal="center"/>
      <protection hidden="1"/>
    </xf>
    <xf numFmtId="165" fontId="21" fillId="5" borderId="5" xfId="0" applyNumberFormat="1" applyFont="1" applyFill="1" applyBorder="1" applyAlignment="1" applyProtection="1">
      <alignment horizontal="center"/>
      <protection hidden="1"/>
    </xf>
    <xf numFmtId="0" fontId="21" fillId="5" borderId="5" xfId="0" applyFont="1" applyFill="1" applyBorder="1" applyAlignment="1" applyProtection="1">
      <alignment horizontal="center"/>
      <protection hidden="1"/>
    </xf>
    <xf numFmtId="20" fontId="26" fillId="12" borderId="2" xfId="0" applyNumberFormat="1" applyFont="1" applyFill="1" applyBorder="1" applyAlignment="1" applyProtection="1">
      <alignment horizontal="center"/>
      <protection hidden="1"/>
    </xf>
    <xf numFmtId="165" fontId="26" fillId="12" borderId="2" xfId="0" applyNumberFormat="1" applyFont="1" applyFill="1" applyBorder="1" applyAlignment="1" applyProtection="1">
      <alignment horizontal="center"/>
      <protection hidden="1"/>
    </xf>
    <xf numFmtId="20" fontId="26" fillId="12" borderId="8" xfId="0" applyNumberFormat="1" applyFont="1" applyFill="1" applyBorder="1" applyAlignment="1" applyProtection="1">
      <alignment horizontal="center"/>
      <protection hidden="1"/>
    </xf>
    <xf numFmtId="165" fontId="26" fillId="12" borderId="8" xfId="0" applyNumberFormat="1" applyFont="1" applyFill="1" applyBorder="1" applyAlignment="1" applyProtection="1">
      <alignment horizontal="center"/>
      <protection hidden="1"/>
    </xf>
    <xf numFmtId="20" fontId="26" fillId="12" borderId="5" xfId="0" applyNumberFormat="1" applyFont="1" applyFill="1" applyBorder="1" applyAlignment="1" applyProtection="1">
      <alignment horizontal="center"/>
      <protection hidden="1"/>
    </xf>
    <xf numFmtId="165" fontId="26" fillId="12" borderId="5" xfId="0" applyNumberFormat="1" applyFont="1" applyFill="1" applyBorder="1" applyAlignment="1" applyProtection="1">
      <alignment horizontal="center"/>
      <protection hidden="1"/>
    </xf>
    <xf numFmtId="20" fontId="26" fillId="0" borderId="0" xfId="0" applyNumberFormat="1" applyFont="1" applyAlignment="1" applyProtection="1">
      <alignment horizontal="center"/>
      <protection hidden="1"/>
    </xf>
    <xf numFmtId="2" fontId="26" fillId="0" borderId="0" xfId="0" applyNumberFormat="1" applyFont="1" applyAlignment="1" applyProtection="1">
      <alignment horizontal="center"/>
      <protection hidden="1"/>
    </xf>
    <xf numFmtId="165" fontId="26" fillId="5" borderId="4" xfId="0" applyNumberFormat="1" applyFont="1" applyFill="1" applyBorder="1" applyAlignment="1" applyProtection="1">
      <alignment horizontal="center"/>
      <protection hidden="1"/>
    </xf>
    <xf numFmtId="165" fontId="21" fillId="5" borderId="12" xfId="0" applyNumberFormat="1" applyFont="1" applyFill="1" applyBorder="1" applyAlignment="1" applyProtection="1">
      <alignment horizontal="center"/>
      <protection hidden="1"/>
    </xf>
    <xf numFmtId="165" fontId="21" fillId="5" borderId="3" xfId="0" applyNumberFormat="1" applyFont="1" applyFill="1" applyBorder="1" applyAlignment="1" applyProtection="1">
      <alignment horizontal="center"/>
      <protection hidden="1"/>
    </xf>
    <xf numFmtId="165" fontId="21" fillId="5" borderId="9" xfId="0" applyNumberFormat="1" applyFont="1" applyFill="1" applyBorder="1" applyAlignment="1" applyProtection="1">
      <alignment horizontal="center"/>
      <protection hidden="1"/>
    </xf>
    <xf numFmtId="1" fontId="21" fillId="5" borderId="13" xfId="0" applyNumberFormat="1" applyFont="1" applyFill="1" applyBorder="1" applyAlignment="1" applyProtection="1">
      <alignment horizontal="center"/>
      <protection hidden="1"/>
    </xf>
    <xf numFmtId="165" fontId="26" fillId="5" borderId="13" xfId="0" applyNumberFormat="1" applyFont="1" applyFill="1" applyBorder="1" applyAlignment="1" applyProtection="1">
      <alignment horizontal="center"/>
      <protection hidden="1"/>
    </xf>
    <xf numFmtId="2" fontId="21" fillId="5" borderId="10" xfId="0" applyNumberFormat="1" applyFont="1" applyFill="1" applyBorder="1" applyAlignment="1" applyProtection="1">
      <alignment horizontal="center"/>
      <protection hidden="1"/>
    </xf>
    <xf numFmtId="166" fontId="5" fillId="0" borderId="0" xfId="0" applyNumberFormat="1" applyFont="1" applyAlignment="1" applyProtection="1">
      <alignment horizontal="center"/>
      <protection hidden="1"/>
    </xf>
    <xf numFmtId="2" fontId="10" fillId="0" borderId="0" xfId="0" applyNumberFormat="1" applyFont="1" applyAlignment="1" applyProtection="1">
      <alignment horizont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2" fontId="11" fillId="0" borderId="0" xfId="0" applyNumberFormat="1" applyFont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165" fontId="0" fillId="0" borderId="0" xfId="0" applyNumberFormat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1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4" xfId="0" applyBorder="1" applyAlignment="1" applyProtection="1">
      <alignment horizontal="right"/>
      <protection hidden="1"/>
    </xf>
    <xf numFmtId="0" fontId="0" fillId="0" borderId="12" xfId="0" applyBorder="1" applyAlignment="1" applyProtection="1">
      <alignment horizontal="right"/>
      <protection hidden="1"/>
    </xf>
    <xf numFmtId="0" fontId="0" fillId="0" borderId="3" xfId="0" applyBorder="1" applyAlignment="1" applyProtection="1">
      <alignment horizontal="right"/>
      <protection hidden="1"/>
    </xf>
    <xf numFmtId="0" fontId="0" fillId="0" borderId="6" xfId="0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right"/>
      <protection hidden="1"/>
    </xf>
    <xf numFmtId="0" fontId="0" fillId="0" borderId="7" xfId="0" applyBorder="1" applyAlignment="1" applyProtection="1">
      <alignment horizontal="right"/>
      <protection hidden="1"/>
    </xf>
    <xf numFmtId="0" fontId="0" fillId="0" borderId="9" xfId="0" applyBorder="1" applyProtection="1"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2" fontId="26" fillId="12" borderId="2" xfId="0" applyNumberFormat="1" applyFont="1" applyFill="1" applyBorder="1" applyAlignment="1" applyProtection="1">
      <alignment horizontal="center"/>
      <protection locked="0" hidden="1"/>
    </xf>
    <xf numFmtId="2" fontId="26" fillId="12" borderId="8" xfId="0" applyNumberFormat="1" applyFont="1" applyFill="1" applyBorder="1" applyAlignment="1" applyProtection="1">
      <alignment horizontal="center"/>
      <protection locked="0" hidden="1"/>
    </xf>
    <xf numFmtId="2" fontId="26" fillId="12" borderId="5" xfId="0" applyNumberFormat="1" applyFont="1" applyFill="1" applyBorder="1" applyAlignment="1" applyProtection="1">
      <alignment horizontal="center"/>
      <protection locked="0" hidden="1"/>
    </xf>
    <xf numFmtId="14" fontId="27" fillId="12" borderId="1" xfId="0" applyNumberFormat="1" applyFont="1" applyFill="1" applyBorder="1" applyAlignment="1" applyProtection="1">
      <alignment horizontal="center"/>
      <protection locked="0" hidden="1"/>
    </xf>
    <xf numFmtId="0" fontId="22" fillId="2" borderId="8" xfId="0" applyFont="1" applyFill="1" applyBorder="1" applyAlignment="1" applyProtection="1">
      <alignment horizontal="center"/>
      <protection locked="0" hidden="1"/>
    </xf>
    <xf numFmtId="2" fontId="22" fillId="12" borderId="8" xfId="0" applyNumberFormat="1" applyFont="1" applyFill="1" applyBorder="1" applyAlignment="1" applyProtection="1">
      <alignment horizontal="center"/>
      <protection locked="0" hidden="1"/>
    </xf>
    <xf numFmtId="2" fontId="22" fillId="12" borderId="5" xfId="0" applyNumberFormat="1" applyFont="1" applyFill="1" applyBorder="1" applyAlignment="1" applyProtection="1">
      <alignment horizontal="center"/>
      <protection locked="0" hidden="1"/>
    </xf>
    <xf numFmtId="165" fontId="22" fillId="12" borderId="2" xfId="0" applyNumberFormat="1" applyFont="1" applyFill="1" applyBorder="1" applyAlignment="1" applyProtection="1">
      <alignment horizontal="center"/>
      <protection locked="0" hidden="1"/>
    </xf>
    <xf numFmtId="0" fontId="2" fillId="0" borderId="0" xfId="0" applyFont="1" applyProtection="1">
      <protection hidden="1"/>
    </xf>
    <xf numFmtId="0" fontId="21" fillId="13" borderId="16" xfId="0" applyFont="1" applyFill="1" applyBorder="1" applyProtection="1">
      <protection hidden="1"/>
    </xf>
    <xf numFmtId="0" fontId="24" fillId="0" borderId="16" xfId="0" applyFont="1" applyBorder="1" applyAlignment="1" applyProtection="1">
      <alignment horizontal="center"/>
      <protection hidden="1"/>
    </xf>
    <xf numFmtId="167" fontId="24" fillId="0" borderId="16" xfId="0" applyNumberFormat="1" applyFont="1" applyBorder="1" applyAlignment="1" applyProtection="1">
      <alignment horizontal="center"/>
      <protection hidden="1"/>
    </xf>
    <xf numFmtId="0" fontId="22" fillId="0" borderId="16" xfId="0" applyFont="1" applyBorder="1" applyAlignment="1" applyProtection="1">
      <alignment horizontal="center"/>
      <protection hidden="1"/>
    </xf>
    <xf numFmtId="0" fontId="2" fillId="0" borderId="0" xfId="1"/>
    <xf numFmtId="0" fontId="2" fillId="0" borderId="0" xfId="1" applyAlignment="1">
      <alignment horizontal="left"/>
    </xf>
    <xf numFmtId="2" fontId="2" fillId="0" borderId="0" xfId="1" applyNumberFormat="1" applyAlignment="1">
      <alignment horizontal="center"/>
    </xf>
    <xf numFmtId="20" fontId="2" fillId="0" borderId="0" xfId="1" applyNumberFormat="1"/>
    <xf numFmtId="4" fontId="2" fillId="0" borderId="0" xfId="1" applyNumberFormat="1" applyAlignment="1">
      <alignment horizontal="left"/>
    </xf>
    <xf numFmtId="0" fontId="1" fillId="0" borderId="0" xfId="1" applyFont="1" applyAlignment="1">
      <alignment horizontal="left"/>
    </xf>
    <xf numFmtId="0" fontId="1" fillId="6" borderId="0" xfId="1" applyFont="1" applyFill="1" applyAlignment="1">
      <alignment horizontal="left"/>
    </xf>
    <xf numFmtId="2" fontId="1" fillId="6" borderId="0" xfId="1" applyNumberFormat="1" applyFont="1" applyFill="1" applyAlignment="1">
      <alignment horizontal="right"/>
    </xf>
    <xf numFmtId="2" fontId="22" fillId="12" borderId="17" xfId="0" applyNumberFormat="1" applyFont="1" applyFill="1" applyBorder="1" applyAlignment="1" applyProtection="1">
      <alignment horizontal="right"/>
      <protection hidden="1"/>
    </xf>
    <xf numFmtId="10" fontId="22" fillId="12" borderId="18" xfId="0" applyNumberFormat="1" applyFont="1" applyFill="1" applyBorder="1" applyAlignment="1" applyProtection="1">
      <alignment horizontal="left"/>
      <protection hidden="1"/>
    </xf>
    <xf numFmtId="14" fontId="22" fillId="0" borderId="16" xfId="0" applyNumberFormat="1" applyFont="1" applyBorder="1" applyAlignment="1" applyProtection="1">
      <alignment horizontal="center"/>
      <protection hidden="1"/>
    </xf>
    <xf numFmtId="2" fontId="2" fillId="0" borderId="0" xfId="0" applyNumberFormat="1" applyFont="1" applyProtection="1">
      <protection hidden="1"/>
    </xf>
    <xf numFmtId="0" fontId="14" fillId="2" borderId="7" xfId="0" applyFont="1" applyFill="1" applyBorder="1" applyAlignment="1" applyProtection="1">
      <alignment horizontal="center"/>
      <protection hidden="1"/>
    </xf>
    <xf numFmtId="2" fontId="22" fillId="12" borderId="2" xfId="0" applyNumberFormat="1" applyFont="1" applyFill="1" applyBorder="1" applyAlignment="1" applyProtection="1">
      <alignment horizontal="center"/>
      <protection locked="0" hidden="1"/>
    </xf>
    <xf numFmtId="0" fontId="14" fillId="2" borderId="3" xfId="0" applyFont="1" applyFill="1" applyBorder="1" applyAlignment="1" applyProtection="1">
      <alignment horizontal="center"/>
      <protection hidden="1"/>
    </xf>
    <xf numFmtId="0" fontId="28" fillId="0" borderId="0" xfId="0" applyFont="1" applyAlignment="1" applyProtection="1">
      <alignment horizontal="center"/>
      <protection hidden="1"/>
    </xf>
    <xf numFmtId="2" fontId="29" fillId="12" borderId="8" xfId="0" applyNumberFormat="1" applyFont="1" applyFill="1" applyBorder="1" applyAlignment="1" applyProtection="1">
      <alignment horizontal="center"/>
      <protection locked="0" hidden="1"/>
    </xf>
    <xf numFmtId="2" fontId="22" fillId="12" borderId="3" xfId="0" applyNumberFormat="1" applyFont="1" applyFill="1" applyBorder="1" applyAlignment="1" applyProtection="1">
      <alignment horizontal="center"/>
      <protection hidden="1"/>
    </xf>
    <xf numFmtId="2" fontId="22" fillId="12" borderId="10" xfId="0" applyNumberFormat="1" applyFont="1" applyFill="1" applyBorder="1" applyAlignment="1" applyProtection="1">
      <alignment horizontal="center"/>
      <protection hidden="1"/>
    </xf>
    <xf numFmtId="0" fontId="21" fillId="0" borderId="0" xfId="1" applyFont="1" applyAlignment="1">
      <alignment horizontal="center"/>
    </xf>
    <xf numFmtId="10" fontId="21" fillId="0" borderId="0" xfId="1" applyNumberFormat="1" applyFont="1" applyAlignment="1">
      <alignment horizontal="center"/>
    </xf>
    <xf numFmtId="0" fontId="22" fillId="0" borderId="0" xfId="1" applyFont="1"/>
    <xf numFmtId="0" fontId="22" fillId="0" borderId="0" xfId="1" applyFont="1" applyAlignment="1">
      <alignment horizontal="center"/>
    </xf>
    <xf numFmtId="0" fontId="22" fillId="0" borderId="0" xfId="1" applyFont="1" applyAlignment="1">
      <alignment horizontal="left"/>
    </xf>
    <xf numFmtId="10" fontId="22" fillId="0" borderId="0" xfId="1" applyNumberFormat="1" applyFont="1" applyAlignment="1">
      <alignment horizontal="center"/>
    </xf>
    <xf numFmtId="1" fontId="22" fillId="2" borderId="8" xfId="0" applyNumberFormat="1" applyFont="1" applyFill="1" applyBorder="1" applyAlignment="1" applyProtection="1">
      <alignment horizontal="center"/>
      <protection locked="0" hidden="1"/>
    </xf>
    <xf numFmtId="0" fontId="30" fillId="0" borderId="0" xfId="0" applyFont="1" applyAlignment="1" applyProtection="1">
      <alignment horizontal="center"/>
      <protection hidden="1"/>
    </xf>
    <xf numFmtId="0" fontId="21" fillId="13" borderId="16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/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2" fillId="7" borderId="11" xfId="0" applyFont="1" applyFill="1" applyBorder="1" applyAlignment="1">
      <alignment horizontal="right"/>
    </xf>
    <xf numFmtId="0" fontId="22" fillId="7" borderId="15" xfId="0" applyFont="1" applyFill="1" applyBorder="1"/>
    <xf numFmtId="0" fontId="22" fillId="0" borderId="0" xfId="0" applyFont="1" applyAlignment="1">
      <alignment horizontal="right"/>
    </xf>
    <xf numFmtId="0" fontId="22" fillId="0" borderId="0" xfId="0" applyFont="1"/>
    <xf numFmtId="2" fontId="22" fillId="8" borderId="15" xfId="0" applyNumberFormat="1" applyFont="1" applyFill="1" applyBorder="1" applyAlignment="1">
      <alignment horizontal="center"/>
    </xf>
    <xf numFmtId="0" fontId="22" fillId="7" borderId="2" xfId="0" applyFont="1" applyFill="1" applyBorder="1" applyAlignment="1">
      <alignment horizontal="center"/>
    </xf>
    <xf numFmtId="0" fontId="22" fillId="7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2" fillId="0" borderId="12" xfId="0" applyFont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22" fillId="7" borderId="15" xfId="0" applyFont="1" applyFill="1" applyBorder="1" applyAlignment="1">
      <alignment horizontal="center"/>
    </xf>
    <xf numFmtId="0" fontId="31" fillId="14" borderId="16" xfId="0" applyFont="1" applyFill="1" applyBorder="1" applyAlignment="1">
      <alignment horizontal="center"/>
    </xf>
    <xf numFmtId="1" fontId="21" fillId="12" borderId="16" xfId="0" applyNumberFormat="1" applyFont="1" applyFill="1" applyBorder="1" applyAlignment="1">
      <alignment horizontal="center"/>
    </xf>
    <xf numFmtId="2" fontId="22" fillId="8" borderId="1" xfId="0" applyNumberFormat="1" applyFont="1" applyFill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22" fillId="8" borderId="19" xfId="0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20" fillId="15" borderId="4" xfId="0" applyFont="1" applyFill="1" applyBorder="1"/>
    <xf numFmtId="0" fontId="19" fillId="15" borderId="3" xfId="0" applyFont="1" applyFill="1" applyBorder="1"/>
    <xf numFmtId="0" fontId="20" fillId="0" borderId="0" xfId="0" applyFont="1"/>
    <xf numFmtId="0" fontId="20" fillId="10" borderId="11" xfId="0" applyFont="1" applyFill="1" applyBorder="1"/>
    <xf numFmtId="0" fontId="19" fillId="10" borderId="15" xfId="0" applyFont="1" applyFill="1" applyBorder="1"/>
    <xf numFmtId="0" fontId="19" fillId="6" borderId="11" xfId="0" applyFont="1" applyFill="1" applyBorder="1"/>
    <xf numFmtId="0" fontId="19" fillId="6" borderId="15" xfId="0" applyFont="1" applyFill="1" applyBorder="1"/>
    <xf numFmtId="164" fontId="22" fillId="0" borderId="15" xfId="0" applyNumberFormat="1" applyFont="1" applyBorder="1" applyAlignment="1" applyProtection="1">
      <alignment horizontal="center"/>
      <protection locked="0"/>
    </xf>
    <xf numFmtId="0" fontId="22" fillId="11" borderId="15" xfId="0" applyFont="1" applyFill="1" applyBorder="1" applyAlignment="1" applyProtection="1">
      <alignment horizontal="center"/>
      <protection locked="0"/>
    </xf>
    <xf numFmtId="0" fontId="22" fillId="11" borderId="1" xfId="0" applyFont="1" applyFill="1" applyBorder="1" applyAlignment="1" applyProtection="1">
      <alignment horizontal="center"/>
      <protection locked="0"/>
    </xf>
    <xf numFmtId="0" fontId="21" fillId="11" borderId="16" xfId="0" applyFont="1" applyFill="1" applyBorder="1" applyAlignment="1" applyProtection="1">
      <alignment horizontal="center"/>
      <protection locked="0"/>
    </xf>
    <xf numFmtId="0" fontId="22" fillId="16" borderId="1" xfId="0" applyFont="1" applyFill="1" applyBorder="1" applyAlignment="1">
      <alignment horizontal="left"/>
    </xf>
    <xf numFmtId="2" fontId="22" fillId="16" borderId="1" xfId="0" applyNumberFormat="1" applyFont="1" applyFill="1" applyBorder="1" applyAlignment="1">
      <alignment horizontal="left"/>
    </xf>
    <xf numFmtId="0" fontId="22" fillId="16" borderId="1" xfId="0" applyFont="1" applyFill="1" applyBorder="1" applyAlignment="1">
      <alignment horizontal="center"/>
    </xf>
    <xf numFmtId="2" fontId="22" fillId="16" borderId="1" xfId="0" applyNumberFormat="1" applyFont="1" applyFill="1" applyBorder="1" applyAlignment="1">
      <alignment horizontal="center"/>
    </xf>
    <xf numFmtId="0" fontId="22" fillId="0" borderId="1" xfId="0" applyFont="1" applyBorder="1" applyAlignment="1" applyProtection="1">
      <alignment horizontal="center"/>
      <protection locked="0"/>
    </xf>
    <xf numFmtId="2" fontId="22" fillId="8" borderId="15" xfId="0" applyNumberFormat="1" applyFont="1" applyFill="1" applyBorder="1" applyAlignment="1" applyProtection="1">
      <alignment horizontal="center"/>
      <protection locked="0"/>
    </xf>
    <xf numFmtId="0" fontId="22" fillId="7" borderId="1" xfId="0" applyFont="1" applyFill="1" applyBorder="1" applyAlignment="1" applyProtection="1">
      <alignment horizontal="center"/>
      <protection locked="0"/>
    </xf>
    <xf numFmtId="0" fontId="22" fillId="8" borderId="1" xfId="0" applyFont="1" applyFill="1" applyBorder="1" applyAlignment="1" applyProtection="1">
      <alignment horizontal="center"/>
      <protection locked="0"/>
    </xf>
    <xf numFmtId="0" fontId="22" fillId="0" borderId="1" xfId="0" applyFont="1" applyBorder="1" applyAlignment="1" applyProtection="1">
      <alignment horizontal="left"/>
      <protection locked="0"/>
    </xf>
    <xf numFmtId="0" fontId="22" fillId="12" borderId="1" xfId="0" applyFont="1" applyFill="1" applyBorder="1" applyAlignment="1" applyProtection="1">
      <alignment horizontal="left"/>
      <protection locked="0"/>
    </xf>
    <xf numFmtId="0" fontId="22" fillId="0" borderId="4" xfId="0" applyFont="1" applyBorder="1" applyAlignment="1" applyProtection="1">
      <alignment horizontal="left"/>
      <protection locked="0"/>
    </xf>
    <xf numFmtId="0" fontId="22" fillId="2" borderId="5" xfId="0" applyFont="1" applyFill="1" applyBorder="1" applyAlignment="1" applyProtection="1">
      <alignment horizontal="center"/>
      <protection locked="0" hidden="1"/>
    </xf>
    <xf numFmtId="164" fontId="22" fillId="12" borderId="2" xfId="0" applyNumberFormat="1" applyFont="1" applyFill="1" applyBorder="1" applyAlignment="1" applyProtection="1">
      <alignment horizontal="center"/>
      <protection locked="0" hidden="1"/>
    </xf>
    <xf numFmtId="167" fontId="22" fillId="12" borderId="2" xfId="0" applyNumberFormat="1" applyFont="1" applyFill="1" applyBorder="1" applyAlignment="1" applyProtection="1">
      <alignment horizontal="center"/>
      <protection locked="0" hidden="1"/>
    </xf>
    <xf numFmtId="164" fontId="22" fillId="12" borderId="8" xfId="0" applyNumberFormat="1" applyFont="1" applyFill="1" applyBorder="1" applyAlignment="1" applyProtection="1">
      <alignment horizontal="center"/>
      <protection locked="0" hidden="1"/>
    </xf>
    <xf numFmtId="165" fontId="22" fillId="12" borderId="8" xfId="0" applyNumberFormat="1" applyFont="1" applyFill="1" applyBorder="1" applyAlignment="1" applyProtection="1">
      <alignment horizontal="center"/>
      <protection locked="0" hidden="1"/>
    </xf>
    <xf numFmtId="167" fontId="22" fillId="12" borderId="8" xfId="0" applyNumberFormat="1" applyFont="1" applyFill="1" applyBorder="1" applyAlignment="1" applyProtection="1">
      <alignment horizontal="center"/>
      <protection locked="0" hidden="1"/>
    </xf>
    <xf numFmtId="164" fontId="29" fillId="12" borderId="8" xfId="0" applyNumberFormat="1" applyFont="1" applyFill="1" applyBorder="1" applyAlignment="1" applyProtection="1">
      <alignment horizontal="center"/>
      <protection locked="0" hidden="1"/>
    </xf>
    <xf numFmtId="165" fontId="29" fillId="12" borderId="8" xfId="0" applyNumberFormat="1" applyFont="1" applyFill="1" applyBorder="1" applyAlignment="1" applyProtection="1">
      <alignment horizontal="center"/>
      <protection locked="0" hidden="1"/>
    </xf>
    <xf numFmtId="167" fontId="29" fillId="12" borderId="8" xfId="0" applyNumberFormat="1" applyFont="1" applyFill="1" applyBorder="1" applyAlignment="1" applyProtection="1">
      <alignment horizontal="center"/>
      <protection locked="0" hidden="1"/>
    </xf>
    <xf numFmtId="164" fontId="22" fillId="12" borderId="5" xfId="0" applyNumberFormat="1" applyFont="1" applyFill="1" applyBorder="1" applyAlignment="1" applyProtection="1">
      <alignment horizontal="center"/>
      <protection locked="0" hidden="1"/>
    </xf>
    <xf numFmtId="165" fontId="22" fillId="12" borderId="5" xfId="0" applyNumberFormat="1" applyFont="1" applyFill="1" applyBorder="1" applyAlignment="1" applyProtection="1">
      <alignment horizontal="center"/>
      <protection locked="0" hidden="1"/>
    </xf>
    <xf numFmtId="167" fontId="22" fillId="12" borderId="5" xfId="0" applyNumberFormat="1" applyFont="1" applyFill="1" applyBorder="1" applyAlignment="1" applyProtection="1">
      <alignment horizontal="center"/>
      <protection locked="0" hidden="1"/>
    </xf>
    <xf numFmtId="2" fontId="22" fillId="0" borderId="1" xfId="0" applyNumberFormat="1" applyFont="1" applyBorder="1" applyAlignment="1" applyProtection="1">
      <alignment horizontal="left"/>
      <protection locked="0"/>
    </xf>
    <xf numFmtId="0" fontId="22" fillId="18" borderId="1" xfId="0" applyFont="1" applyFill="1" applyBorder="1" applyAlignment="1">
      <alignment horizontal="center"/>
    </xf>
    <xf numFmtId="0" fontId="33" fillId="0" borderId="0" xfId="0" applyFont="1" applyAlignment="1" applyProtection="1">
      <alignment horizontal="center"/>
      <protection hidden="1"/>
    </xf>
    <xf numFmtId="0" fontId="21" fillId="5" borderId="1" xfId="0" applyFont="1" applyFill="1" applyBorder="1" applyAlignment="1" applyProtection="1">
      <alignment horizontal="center"/>
      <protection hidden="1"/>
    </xf>
    <xf numFmtId="0" fontId="22" fillId="0" borderId="1" xfId="0" applyFont="1" applyBorder="1" applyAlignment="1" applyProtection="1">
      <alignment horizontal="center"/>
      <protection locked="0"/>
    </xf>
    <xf numFmtId="0" fontId="22" fillId="0" borderId="1" xfId="0" applyFont="1" applyBorder="1"/>
    <xf numFmtId="0" fontId="22" fillId="0" borderId="1" xfId="0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2" fontId="22" fillId="16" borderId="20" xfId="0" applyNumberFormat="1" applyFont="1" applyFill="1" applyBorder="1" applyAlignment="1">
      <alignment horizontal="center"/>
    </xf>
    <xf numFmtId="2" fontId="22" fillId="16" borderId="21" xfId="0" applyNumberFormat="1" applyFont="1" applyFill="1" applyBorder="1" applyAlignment="1">
      <alignment horizontal="center"/>
    </xf>
    <xf numFmtId="10" fontId="22" fillId="0" borderId="1" xfId="0" applyNumberFormat="1" applyFont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0" fontId="31" fillId="14" borderId="16" xfId="0" applyFont="1" applyFill="1" applyBorder="1" applyAlignment="1">
      <alignment horizontal="center"/>
    </xf>
    <xf numFmtId="0" fontId="19" fillId="7" borderId="1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19" fillId="7" borderId="15" xfId="0" applyFont="1" applyFill="1" applyBorder="1" applyAlignment="1">
      <alignment horizontal="center"/>
    </xf>
    <xf numFmtId="0" fontId="22" fillId="0" borderId="2" xfId="0" applyFont="1" applyBorder="1" applyAlignment="1" applyProtection="1">
      <alignment horizontal="center"/>
      <protection locked="0"/>
    </xf>
    <xf numFmtId="0" fontId="22" fillId="8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19" fillId="7" borderId="2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22" fillId="12" borderId="11" xfId="0" applyFont="1" applyFill="1" applyBorder="1" applyAlignment="1" applyProtection="1">
      <alignment horizontal="center"/>
      <protection locked="0"/>
    </xf>
    <xf numFmtId="0" fontId="22" fillId="12" borderId="15" xfId="0" applyFont="1" applyFill="1" applyBorder="1" applyAlignment="1" applyProtection="1">
      <alignment horizontal="center"/>
      <protection locked="0"/>
    </xf>
    <xf numFmtId="0" fontId="22" fillId="0" borderId="11" xfId="0" applyFont="1" applyBorder="1" applyAlignment="1" applyProtection="1">
      <alignment horizontal="center"/>
      <protection locked="0"/>
    </xf>
    <xf numFmtId="0" fontId="22" fillId="0" borderId="15" xfId="0" applyFont="1" applyBorder="1" applyAlignment="1" applyProtection="1">
      <alignment horizontal="center"/>
      <protection locked="0"/>
    </xf>
    <xf numFmtId="0" fontId="22" fillId="16" borderId="11" xfId="0" applyFont="1" applyFill="1" applyBorder="1" applyAlignment="1">
      <alignment horizontal="center"/>
    </xf>
    <xf numFmtId="0" fontId="22" fillId="16" borderId="15" xfId="0" applyFont="1" applyFill="1" applyBorder="1" applyAlignment="1">
      <alignment horizontal="center"/>
    </xf>
    <xf numFmtId="2" fontId="22" fillId="16" borderId="11" xfId="0" applyNumberFormat="1" applyFont="1" applyFill="1" applyBorder="1" applyAlignment="1">
      <alignment horizontal="center"/>
    </xf>
    <xf numFmtId="2" fontId="22" fillId="16" borderId="15" xfId="0" applyNumberFormat="1" applyFont="1" applyFill="1" applyBorder="1" applyAlignment="1">
      <alignment horizontal="center"/>
    </xf>
    <xf numFmtId="2" fontId="22" fillId="8" borderId="11" xfId="0" applyNumberFormat="1" applyFont="1" applyFill="1" applyBorder="1" applyAlignment="1">
      <alignment horizontal="center"/>
    </xf>
    <xf numFmtId="2" fontId="22" fillId="8" borderId="15" xfId="0" applyNumberFormat="1" applyFont="1" applyFill="1" applyBorder="1" applyAlignment="1">
      <alignment horizontal="center"/>
    </xf>
    <xf numFmtId="0" fontId="22" fillId="0" borderId="15" xfId="0" applyFont="1" applyBorder="1" applyAlignment="1">
      <alignment horizontal="left"/>
    </xf>
    <xf numFmtId="0" fontId="22" fillId="0" borderId="14" xfId="0" applyFont="1" applyBorder="1" applyAlignment="1" applyProtection="1">
      <alignment horizontal="center"/>
      <protection locked="0"/>
    </xf>
    <xf numFmtId="0" fontId="22" fillId="0" borderId="14" xfId="0" applyFont="1" applyBorder="1" applyAlignment="1">
      <alignment horizontal="left"/>
    </xf>
    <xf numFmtId="0" fontId="22" fillId="8" borderId="1" xfId="0" applyFont="1" applyFill="1" applyBorder="1" applyAlignment="1" applyProtection="1">
      <alignment horizontal="center"/>
      <protection locked="0"/>
    </xf>
    <xf numFmtId="0" fontId="19" fillId="0" borderId="13" xfId="0" applyFont="1" applyBorder="1" applyAlignment="1">
      <alignment horizontal="center"/>
    </xf>
    <xf numFmtId="0" fontId="22" fillId="8" borderId="1" xfId="0" applyFont="1" applyFill="1" applyBorder="1" applyAlignment="1">
      <alignment horizontal="right"/>
    </xf>
    <xf numFmtId="0" fontId="22" fillId="7" borderId="11" xfId="0" applyFont="1" applyFill="1" applyBorder="1" applyAlignment="1">
      <alignment horizontal="left"/>
    </xf>
    <xf numFmtId="0" fontId="22" fillId="7" borderId="15" xfId="0" applyFont="1" applyFill="1" applyBorder="1" applyAlignment="1">
      <alignment horizontal="left"/>
    </xf>
    <xf numFmtId="0" fontId="22" fillId="8" borderId="11" xfId="0" applyFont="1" applyFill="1" applyBorder="1" applyAlignment="1">
      <alignment horizontal="right"/>
    </xf>
    <xf numFmtId="0" fontId="22" fillId="8" borderId="15" xfId="0" applyFont="1" applyFill="1" applyBorder="1" applyAlignment="1">
      <alignment horizontal="right"/>
    </xf>
    <xf numFmtId="0" fontId="19" fillId="7" borderId="5" xfId="0" applyFont="1" applyFill="1" applyBorder="1" applyAlignment="1">
      <alignment horizontal="center"/>
    </xf>
    <xf numFmtId="0" fontId="22" fillId="8" borderId="14" xfId="0" applyFont="1" applyFill="1" applyBorder="1" applyAlignment="1">
      <alignment horizontal="right"/>
    </xf>
    <xf numFmtId="0" fontId="22" fillId="0" borderId="0" xfId="0" applyFont="1" applyAlignment="1">
      <alignment horizontal="right"/>
    </xf>
    <xf numFmtId="0" fontId="22" fillId="0" borderId="12" xfId="0" applyFont="1" applyBorder="1" applyAlignment="1">
      <alignment horizontal="right"/>
    </xf>
    <xf numFmtId="0" fontId="22" fillId="8" borderId="1" xfId="0" applyFont="1" applyFill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1" xfId="0" applyFont="1" applyBorder="1" applyAlignment="1" applyProtection="1">
      <alignment horizontal="left"/>
      <protection locked="0"/>
    </xf>
    <xf numFmtId="0" fontId="22" fillId="0" borderId="14" xfId="0" applyFont="1" applyBorder="1" applyAlignment="1" applyProtection="1">
      <alignment horizontal="left"/>
      <protection locked="0"/>
    </xf>
    <xf numFmtId="0" fontId="22" fillId="0" borderId="15" xfId="0" applyFont="1" applyBorder="1" applyAlignment="1" applyProtection="1">
      <alignment horizontal="left"/>
      <protection locked="0"/>
    </xf>
    <xf numFmtId="2" fontId="22" fillId="16" borderId="1" xfId="0" applyNumberFormat="1" applyFont="1" applyFill="1" applyBorder="1" applyAlignment="1">
      <alignment horizontal="center"/>
    </xf>
    <xf numFmtId="0" fontId="22" fillId="8" borderId="19" xfId="0" applyFont="1" applyFill="1" applyBorder="1" applyAlignment="1">
      <alignment horizontal="right"/>
    </xf>
    <xf numFmtId="0" fontId="22" fillId="0" borderId="14" xfId="0" applyFont="1" applyBorder="1" applyAlignment="1">
      <alignment horizontal="center"/>
    </xf>
    <xf numFmtId="2" fontId="22" fillId="16" borderId="5" xfId="0" applyNumberFormat="1" applyFont="1" applyFill="1" applyBorder="1" applyAlignment="1">
      <alignment horizontal="center"/>
    </xf>
    <xf numFmtId="0" fontId="22" fillId="7" borderId="11" xfId="0" applyFont="1" applyFill="1" applyBorder="1" applyAlignment="1">
      <alignment horizontal="center"/>
    </xf>
    <xf numFmtId="0" fontId="22" fillId="7" borderId="14" xfId="0" applyFont="1" applyFill="1" applyBorder="1" applyAlignment="1">
      <alignment horizontal="center"/>
    </xf>
    <xf numFmtId="0" fontId="22" fillId="7" borderId="15" xfId="0" applyFont="1" applyFill="1" applyBorder="1" applyAlignment="1">
      <alignment horizontal="center"/>
    </xf>
    <xf numFmtId="0" fontId="22" fillId="17" borderId="1" xfId="0" applyFont="1" applyFill="1" applyBorder="1" applyAlignment="1">
      <alignment horizontal="center"/>
    </xf>
    <xf numFmtId="0" fontId="30" fillId="0" borderId="0" xfId="0" applyFont="1" applyAlignment="1" applyProtection="1">
      <alignment horizontal="center"/>
      <protection hidden="1"/>
    </xf>
    <xf numFmtId="0" fontId="21" fillId="3" borderId="11" xfId="0" applyFont="1" applyFill="1" applyBorder="1" applyAlignment="1" applyProtection="1">
      <alignment horizontal="center"/>
      <protection hidden="1"/>
    </xf>
    <xf numFmtId="0" fontId="21" fillId="3" borderId="14" xfId="0" applyFont="1" applyFill="1" applyBorder="1" applyAlignment="1" applyProtection="1">
      <alignment horizontal="center"/>
      <protection hidden="1"/>
    </xf>
    <xf numFmtId="0" fontId="21" fillId="3" borderId="15" xfId="0" applyFont="1" applyFill="1" applyBorder="1" applyAlignment="1" applyProtection="1">
      <alignment horizontal="center"/>
      <protection hidden="1"/>
    </xf>
    <xf numFmtId="0" fontId="21" fillId="13" borderId="16" xfId="0" applyFont="1" applyFill="1" applyBorder="1" applyAlignment="1" applyProtection="1">
      <alignment horizontal="center"/>
      <protection hidden="1"/>
    </xf>
    <xf numFmtId="0" fontId="21" fillId="13" borderId="17" xfId="0" applyFont="1" applyFill="1" applyBorder="1" applyAlignment="1" applyProtection="1">
      <alignment horizontal="center"/>
      <protection hidden="1"/>
    </xf>
    <xf numFmtId="0" fontId="21" fillId="13" borderId="18" xfId="0" applyFont="1" applyFill="1" applyBorder="1" applyAlignment="1" applyProtection="1">
      <alignment horizontal="center"/>
      <protection hidden="1"/>
    </xf>
    <xf numFmtId="2" fontId="22" fillId="0" borderId="16" xfId="0" applyNumberFormat="1" applyFont="1" applyBorder="1" applyAlignment="1" applyProtection="1">
      <alignment horizontal="center"/>
      <protection hidden="1"/>
    </xf>
    <xf numFmtId="0" fontId="22" fillId="0" borderId="17" xfId="0" applyFont="1" applyBorder="1" applyAlignment="1" applyProtection="1">
      <alignment horizontal="center"/>
      <protection hidden="1"/>
    </xf>
    <xf numFmtId="0" fontId="22" fillId="0" borderId="18" xfId="0" applyFont="1" applyBorder="1" applyAlignment="1" applyProtection="1">
      <alignment horizontal="center"/>
      <protection hidden="1"/>
    </xf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 2" xfId="1" xr:uid="{00000000-0005-0000-0000-000005000000}"/>
  </cellStyles>
  <dxfs count="2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ill>
        <patternFill>
          <bgColor rgb="FF92D050"/>
        </patternFill>
      </fill>
    </dxf>
    <dxf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indexed="10"/>
        </patternFill>
      </fill>
    </dxf>
    <dxf>
      <fill>
        <patternFill>
          <bgColor indexed="53"/>
        </patternFill>
      </fill>
    </dxf>
    <dxf>
      <fill>
        <patternFill>
          <bgColor rgb="FF92D050"/>
        </patternFill>
      </fill>
    </dxf>
    <dxf>
      <fill>
        <patternFill>
          <bgColor indexed="10"/>
        </patternFill>
      </fill>
    </dxf>
    <dxf>
      <fill>
        <patternFill>
          <bgColor rgb="FF92D05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rgb="FF92D050"/>
        </patternFill>
      </fill>
    </dxf>
    <dxf>
      <font>
        <condense val="0"/>
        <extend val="0"/>
      </font>
      <fill>
        <patternFill>
          <bgColor indexed="53"/>
        </patternFill>
      </fill>
    </dxf>
    <dxf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008502665854"/>
          <c:y val="0.18947433345097806"/>
          <c:w val="0.73613505788394307"/>
          <c:h val="0.57894935221132215"/>
        </c:manualLayout>
      </c:layout>
      <c:scatterChart>
        <c:scatterStyle val="smoothMarker"/>
        <c:varyColors val="0"/>
        <c:ser>
          <c:idx val="5"/>
          <c:order val="0"/>
          <c:tx>
            <c:v>Uncertainty %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'Data &amp; Results'!$O$6:$O$25</c:f>
              <c:numCache>
                <c:formatCode>0.00</c:formatCode>
                <c:ptCount val="20"/>
                <c:pt idx="0" formatCode="0.000">
                  <c:v>0</c:v>
                </c:pt>
                <c:pt idx="1">
                  <c:v>4.3573908341543763</c:v>
                </c:pt>
                <c:pt idx="2">
                  <c:v>13.734095956822195</c:v>
                </c:pt>
                <c:pt idx="3">
                  <c:v>26.230167012886689</c:v>
                </c:pt>
                <c:pt idx="4">
                  <c:v>41.269023663575098</c:v>
                </c:pt>
                <c:pt idx="5">
                  <c:v>58.478940419091288</c:v>
                </c:pt>
                <c:pt idx="6">
                  <c:v>77.59949038072368</c:v>
                </c:pt>
                <c:pt idx="7">
                  <c:v>98.489928370638722</c:v>
                </c:pt>
                <c:pt idx="8">
                  <c:v>120.98759060638756</c:v>
                </c:pt>
                <c:pt idx="9">
                  <c:v>145.01209828623942</c:v>
                </c:pt>
                <c:pt idx="10">
                  <c:v>170.44615579590945</c:v>
                </c:pt>
                <c:pt idx="11">
                  <c:v>197.21159279947636</c:v>
                </c:pt>
                <c:pt idx="12">
                  <c:v>225.2775207034714</c:v>
                </c:pt>
                <c:pt idx="13">
                  <c:v>254.55786249071338</c:v>
                </c:pt>
                <c:pt idx="14">
                  <c:v>284.98111729224735</c:v>
                </c:pt>
                <c:pt idx="15">
                  <c:v>316.57308507644194</c:v>
                </c:pt>
                <c:pt idx="16">
                  <c:v>349.24776779115012</c:v>
                </c:pt>
                <c:pt idx="17">
                  <c:v>382.98796725900752</c:v>
                </c:pt>
                <c:pt idx="18">
                  <c:v>417.70992951011243</c:v>
                </c:pt>
                <c:pt idx="19">
                  <c:v>453.46619676897785</c:v>
                </c:pt>
              </c:numCache>
            </c:numRef>
          </c:xVal>
          <c:yVal>
            <c:numRef>
              <c:f>'Data &amp; Results'!$P$6:$P$25</c:f>
              <c:numCache>
                <c:formatCode>0.00</c:formatCode>
                <c:ptCount val="20"/>
                <c:pt idx="0">
                  <c:v>100</c:v>
                </c:pt>
                <c:pt idx="1">
                  <c:v>39.751391657849155</c:v>
                </c:pt>
                <c:pt idx="2">
                  <c:v>20.437915223061925</c:v>
                </c:pt>
                <c:pt idx="3">
                  <c:v>14.215469823265705</c:v>
                </c:pt>
                <c:pt idx="4">
                  <c:v>11.255586217378857</c:v>
                </c:pt>
                <c:pt idx="5">
                  <c:v>9.5829273669625579</c:v>
                </c:pt>
                <c:pt idx="6">
                  <c:v>8.5379572018960079</c:v>
                </c:pt>
                <c:pt idx="7">
                  <c:v>7.8438160939485746</c:v>
                </c:pt>
                <c:pt idx="8">
                  <c:v>7.358705906484345</c:v>
                </c:pt>
                <c:pt idx="9">
                  <c:v>7.0088422132604595</c:v>
                </c:pt>
                <c:pt idx="10">
                  <c:v>6.7475846544350881</c:v>
                </c:pt>
                <c:pt idx="11">
                  <c:v>6.5474591192992317</c:v>
                </c:pt>
                <c:pt idx="12">
                  <c:v>6.3924871395595941</c:v>
                </c:pt>
                <c:pt idx="13">
                  <c:v>6.2691956506556226</c:v>
                </c:pt>
                <c:pt idx="14">
                  <c:v>6.1686821473755584</c:v>
                </c:pt>
                <c:pt idx="15">
                  <c:v>6.0879847970405896</c:v>
                </c:pt>
                <c:pt idx="16">
                  <c:v>6.0210547923393918</c:v>
                </c:pt>
                <c:pt idx="17">
                  <c:v>5.9654727278673256</c:v>
                </c:pt>
                <c:pt idx="18">
                  <c:v>5.9174635181231237</c:v>
                </c:pt>
                <c:pt idx="19">
                  <c:v>7.8776819125081738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C5-2A46-84B7-09BC9D5DE696}"/>
            </c:ext>
          </c:extLst>
        </c:ser>
        <c:ser>
          <c:idx val="7"/>
          <c:order val="1"/>
          <c:xVal>
            <c:numRef>
              <c:f>'Data &amp; Results'!$G$6:$G$25</c:f>
              <c:numCache>
                <c:formatCode>0.0</c:formatCode>
                <c:ptCount val="20"/>
                <c:pt idx="0">
                  <c:v>0</c:v>
                </c:pt>
                <c:pt idx="1">
                  <c:v>27.684210526315791</c:v>
                </c:pt>
                <c:pt idx="2">
                  <c:v>55.368421052631582</c:v>
                </c:pt>
                <c:pt idx="3">
                  <c:v>83.05263157894737</c:v>
                </c:pt>
                <c:pt idx="4">
                  <c:v>110.73684210526316</c:v>
                </c:pt>
                <c:pt idx="5">
                  <c:v>138.42105263157896</c:v>
                </c:pt>
                <c:pt idx="6">
                  <c:v>166.10526315789474</c:v>
                </c:pt>
                <c:pt idx="7">
                  <c:v>193.78947368421052</c:v>
                </c:pt>
                <c:pt idx="8">
                  <c:v>221.4736842105263</c:v>
                </c:pt>
                <c:pt idx="9">
                  <c:v>249.15789473684208</c:v>
                </c:pt>
                <c:pt idx="10">
                  <c:v>276.84210526315786</c:v>
                </c:pt>
                <c:pt idx="11">
                  <c:v>304.52631578947364</c:v>
                </c:pt>
                <c:pt idx="12">
                  <c:v>332.21052631578942</c:v>
                </c:pt>
                <c:pt idx="13">
                  <c:v>359.8947368421052</c:v>
                </c:pt>
                <c:pt idx="14">
                  <c:v>387.57894736842098</c:v>
                </c:pt>
                <c:pt idx="15">
                  <c:v>415.26315789473676</c:v>
                </c:pt>
                <c:pt idx="16">
                  <c:v>442.94736842105254</c:v>
                </c:pt>
                <c:pt idx="17">
                  <c:v>470.63157894736833</c:v>
                </c:pt>
                <c:pt idx="18">
                  <c:v>498.31578947368411</c:v>
                </c:pt>
                <c:pt idx="19">
                  <c:v>526</c:v>
                </c:pt>
              </c:numCache>
            </c:numRef>
          </c:xVal>
          <c:yVal>
            <c:numRef>
              <c:f>'Data &amp; Results'!$H$6:$H$25</c:f>
            </c:numRef>
          </c:yVal>
          <c:smooth val="0"/>
          <c:extLst>
            <c:ext xmlns:c16="http://schemas.microsoft.com/office/drawing/2014/chart" uri="{C3380CC4-5D6E-409C-BE32-E72D297353CC}">
              <c16:uniqueId val="{00000001-6EC5-2A46-84B7-09BC9D5DE696}"/>
            </c:ext>
          </c:extLst>
        </c:ser>
        <c:ser>
          <c:idx val="9"/>
          <c:order val="2"/>
          <c:xVal>
            <c:numRef>
              <c:f>'Data &amp; Results'!$G$6:$G$25</c:f>
              <c:numCache>
                <c:formatCode>0.0</c:formatCode>
                <c:ptCount val="20"/>
                <c:pt idx="0">
                  <c:v>0</c:v>
                </c:pt>
                <c:pt idx="1">
                  <c:v>27.684210526315791</c:v>
                </c:pt>
                <c:pt idx="2">
                  <c:v>55.368421052631582</c:v>
                </c:pt>
                <c:pt idx="3">
                  <c:v>83.05263157894737</c:v>
                </c:pt>
                <c:pt idx="4">
                  <c:v>110.73684210526316</c:v>
                </c:pt>
                <c:pt idx="5">
                  <c:v>138.42105263157896</c:v>
                </c:pt>
                <c:pt idx="6">
                  <c:v>166.10526315789474</c:v>
                </c:pt>
                <c:pt idx="7">
                  <c:v>193.78947368421052</c:v>
                </c:pt>
                <c:pt idx="8">
                  <c:v>221.4736842105263</c:v>
                </c:pt>
                <c:pt idx="9">
                  <c:v>249.15789473684208</c:v>
                </c:pt>
                <c:pt idx="10">
                  <c:v>276.84210526315786</c:v>
                </c:pt>
                <c:pt idx="11">
                  <c:v>304.52631578947364</c:v>
                </c:pt>
                <c:pt idx="12">
                  <c:v>332.21052631578942</c:v>
                </c:pt>
                <c:pt idx="13">
                  <c:v>359.8947368421052</c:v>
                </c:pt>
                <c:pt idx="14">
                  <c:v>387.57894736842098</c:v>
                </c:pt>
                <c:pt idx="15">
                  <c:v>415.26315789473676</c:v>
                </c:pt>
                <c:pt idx="16">
                  <c:v>442.94736842105254</c:v>
                </c:pt>
                <c:pt idx="17">
                  <c:v>470.63157894736833</c:v>
                </c:pt>
                <c:pt idx="18">
                  <c:v>498.31578947368411</c:v>
                </c:pt>
                <c:pt idx="19">
                  <c:v>526</c:v>
                </c:pt>
              </c:numCache>
            </c:numRef>
          </c:xVal>
          <c:yVal>
            <c:numRef>
              <c:f>'Data &amp; Results'!$I$6:$I$25</c:f>
            </c:numRef>
          </c:yVal>
          <c:smooth val="0"/>
          <c:extLst>
            <c:ext xmlns:c16="http://schemas.microsoft.com/office/drawing/2014/chart" uri="{C3380CC4-5D6E-409C-BE32-E72D297353CC}">
              <c16:uniqueId val="{00000002-6EC5-2A46-84B7-09BC9D5DE696}"/>
            </c:ext>
          </c:extLst>
        </c:ser>
        <c:ser>
          <c:idx val="10"/>
          <c:order val="3"/>
          <c:xVal>
            <c:numRef>
              <c:f>'Data &amp; Results'!$G$6:$G$25</c:f>
              <c:numCache>
                <c:formatCode>0.0</c:formatCode>
                <c:ptCount val="20"/>
                <c:pt idx="0">
                  <c:v>0</c:v>
                </c:pt>
                <c:pt idx="1">
                  <c:v>27.684210526315791</c:v>
                </c:pt>
                <c:pt idx="2">
                  <c:v>55.368421052631582</c:v>
                </c:pt>
                <c:pt idx="3">
                  <c:v>83.05263157894737</c:v>
                </c:pt>
                <c:pt idx="4">
                  <c:v>110.73684210526316</c:v>
                </c:pt>
                <c:pt idx="5">
                  <c:v>138.42105263157896</c:v>
                </c:pt>
                <c:pt idx="6">
                  <c:v>166.10526315789474</c:v>
                </c:pt>
                <c:pt idx="7">
                  <c:v>193.78947368421052</c:v>
                </c:pt>
                <c:pt idx="8">
                  <c:v>221.4736842105263</c:v>
                </c:pt>
                <c:pt idx="9">
                  <c:v>249.15789473684208</c:v>
                </c:pt>
                <c:pt idx="10">
                  <c:v>276.84210526315786</c:v>
                </c:pt>
                <c:pt idx="11">
                  <c:v>304.52631578947364</c:v>
                </c:pt>
                <c:pt idx="12">
                  <c:v>332.21052631578942</c:v>
                </c:pt>
                <c:pt idx="13">
                  <c:v>359.8947368421052</c:v>
                </c:pt>
                <c:pt idx="14">
                  <c:v>387.57894736842098</c:v>
                </c:pt>
                <c:pt idx="15">
                  <c:v>415.26315789473676</c:v>
                </c:pt>
                <c:pt idx="16">
                  <c:v>442.94736842105254</c:v>
                </c:pt>
                <c:pt idx="17">
                  <c:v>470.63157894736833</c:v>
                </c:pt>
                <c:pt idx="18">
                  <c:v>498.31578947368411</c:v>
                </c:pt>
                <c:pt idx="19">
                  <c:v>526</c:v>
                </c:pt>
              </c:numCache>
            </c:numRef>
          </c:xVal>
          <c:yVal>
            <c:numRef>
              <c:f>'Data &amp; Results'!$J$6:$J$25</c:f>
            </c:numRef>
          </c:yVal>
          <c:smooth val="0"/>
          <c:extLst>
            <c:ext xmlns:c16="http://schemas.microsoft.com/office/drawing/2014/chart" uri="{C3380CC4-5D6E-409C-BE32-E72D297353CC}">
              <c16:uniqueId val="{00000003-6EC5-2A46-84B7-09BC9D5DE696}"/>
            </c:ext>
          </c:extLst>
        </c:ser>
        <c:ser>
          <c:idx val="11"/>
          <c:order val="4"/>
          <c:xVal>
            <c:numRef>
              <c:f>'Data &amp; Results'!$G$6:$G$25</c:f>
              <c:numCache>
                <c:formatCode>0.0</c:formatCode>
                <c:ptCount val="20"/>
                <c:pt idx="0">
                  <c:v>0</c:v>
                </c:pt>
                <c:pt idx="1">
                  <c:v>27.684210526315791</c:v>
                </c:pt>
                <c:pt idx="2">
                  <c:v>55.368421052631582</c:v>
                </c:pt>
                <c:pt idx="3">
                  <c:v>83.05263157894737</c:v>
                </c:pt>
                <c:pt idx="4">
                  <c:v>110.73684210526316</c:v>
                </c:pt>
                <c:pt idx="5">
                  <c:v>138.42105263157896</c:v>
                </c:pt>
                <c:pt idx="6">
                  <c:v>166.10526315789474</c:v>
                </c:pt>
                <c:pt idx="7">
                  <c:v>193.78947368421052</c:v>
                </c:pt>
                <c:pt idx="8">
                  <c:v>221.4736842105263</c:v>
                </c:pt>
                <c:pt idx="9">
                  <c:v>249.15789473684208</c:v>
                </c:pt>
                <c:pt idx="10">
                  <c:v>276.84210526315786</c:v>
                </c:pt>
                <c:pt idx="11">
                  <c:v>304.52631578947364</c:v>
                </c:pt>
                <c:pt idx="12">
                  <c:v>332.21052631578942</c:v>
                </c:pt>
                <c:pt idx="13">
                  <c:v>359.8947368421052</c:v>
                </c:pt>
                <c:pt idx="14">
                  <c:v>387.57894736842098</c:v>
                </c:pt>
                <c:pt idx="15">
                  <c:v>415.26315789473676</c:v>
                </c:pt>
                <c:pt idx="16">
                  <c:v>442.94736842105254</c:v>
                </c:pt>
                <c:pt idx="17">
                  <c:v>470.63157894736833</c:v>
                </c:pt>
                <c:pt idx="18">
                  <c:v>498.31578947368411</c:v>
                </c:pt>
                <c:pt idx="19">
                  <c:v>526</c:v>
                </c:pt>
              </c:numCache>
            </c:numRef>
          </c:xVal>
          <c:yVal>
            <c:numRef>
              <c:f>'Data &amp; Results'!$K$6:$K$25</c:f>
            </c:numRef>
          </c:yVal>
          <c:smooth val="0"/>
          <c:extLst>
            <c:ext xmlns:c16="http://schemas.microsoft.com/office/drawing/2014/chart" uri="{C3380CC4-5D6E-409C-BE32-E72D297353CC}">
              <c16:uniqueId val="{00000004-6EC5-2A46-84B7-09BC9D5DE696}"/>
            </c:ext>
          </c:extLst>
        </c:ser>
        <c:ser>
          <c:idx val="12"/>
          <c:order val="5"/>
          <c:xVal>
            <c:numRef>
              <c:f>'Data &amp; Results'!$G$6:$G$25</c:f>
              <c:numCache>
                <c:formatCode>0.0</c:formatCode>
                <c:ptCount val="20"/>
                <c:pt idx="0">
                  <c:v>0</c:v>
                </c:pt>
                <c:pt idx="1">
                  <c:v>27.684210526315791</c:v>
                </c:pt>
                <c:pt idx="2">
                  <c:v>55.368421052631582</c:v>
                </c:pt>
                <c:pt idx="3">
                  <c:v>83.05263157894737</c:v>
                </c:pt>
                <c:pt idx="4">
                  <c:v>110.73684210526316</c:v>
                </c:pt>
                <c:pt idx="5">
                  <c:v>138.42105263157896</c:v>
                </c:pt>
                <c:pt idx="6">
                  <c:v>166.10526315789474</c:v>
                </c:pt>
                <c:pt idx="7">
                  <c:v>193.78947368421052</c:v>
                </c:pt>
                <c:pt idx="8">
                  <c:v>221.4736842105263</c:v>
                </c:pt>
                <c:pt idx="9">
                  <c:v>249.15789473684208</c:v>
                </c:pt>
                <c:pt idx="10">
                  <c:v>276.84210526315786</c:v>
                </c:pt>
                <c:pt idx="11">
                  <c:v>304.52631578947364</c:v>
                </c:pt>
                <c:pt idx="12">
                  <c:v>332.21052631578942</c:v>
                </c:pt>
                <c:pt idx="13">
                  <c:v>359.8947368421052</c:v>
                </c:pt>
                <c:pt idx="14">
                  <c:v>387.57894736842098</c:v>
                </c:pt>
                <c:pt idx="15">
                  <c:v>415.26315789473676</c:v>
                </c:pt>
                <c:pt idx="16">
                  <c:v>442.94736842105254</c:v>
                </c:pt>
                <c:pt idx="17">
                  <c:v>470.63157894736833</c:v>
                </c:pt>
                <c:pt idx="18">
                  <c:v>498.31578947368411</c:v>
                </c:pt>
                <c:pt idx="19">
                  <c:v>526</c:v>
                </c:pt>
              </c:numCache>
            </c:numRef>
          </c:xVal>
          <c:yVal>
            <c:numRef>
              <c:f>'Data &amp; Results'!$L$6:$L$25</c:f>
            </c:numRef>
          </c:yVal>
          <c:smooth val="0"/>
          <c:extLst>
            <c:ext xmlns:c16="http://schemas.microsoft.com/office/drawing/2014/chart" uri="{C3380CC4-5D6E-409C-BE32-E72D297353CC}">
              <c16:uniqueId val="{00000005-6EC5-2A46-84B7-09BC9D5DE696}"/>
            </c:ext>
          </c:extLst>
        </c:ser>
        <c:ser>
          <c:idx val="13"/>
          <c:order val="6"/>
          <c:xVal>
            <c:numRef>
              <c:f>'Data &amp; Results'!$G$6:$G$25</c:f>
              <c:numCache>
                <c:formatCode>0.0</c:formatCode>
                <c:ptCount val="20"/>
                <c:pt idx="0">
                  <c:v>0</c:v>
                </c:pt>
                <c:pt idx="1">
                  <c:v>27.684210526315791</c:v>
                </c:pt>
                <c:pt idx="2">
                  <c:v>55.368421052631582</c:v>
                </c:pt>
                <c:pt idx="3">
                  <c:v>83.05263157894737</c:v>
                </c:pt>
                <c:pt idx="4">
                  <c:v>110.73684210526316</c:v>
                </c:pt>
                <c:pt idx="5">
                  <c:v>138.42105263157896</c:v>
                </c:pt>
                <c:pt idx="6">
                  <c:v>166.10526315789474</c:v>
                </c:pt>
                <c:pt idx="7">
                  <c:v>193.78947368421052</c:v>
                </c:pt>
                <c:pt idx="8">
                  <c:v>221.4736842105263</c:v>
                </c:pt>
                <c:pt idx="9">
                  <c:v>249.15789473684208</c:v>
                </c:pt>
                <c:pt idx="10">
                  <c:v>276.84210526315786</c:v>
                </c:pt>
                <c:pt idx="11">
                  <c:v>304.52631578947364</c:v>
                </c:pt>
                <c:pt idx="12">
                  <c:v>332.21052631578942</c:v>
                </c:pt>
                <c:pt idx="13">
                  <c:v>359.8947368421052</c:v>
                </c:pt>
                <c:pt idx="14">
                  <c:v>387.57894736842098</c:v>
                </c:pt>
                <c:pt idx="15">
                  <c:v>415.26315789473676</c:v>
                </c:pt>
                <c:pt idx="16">
                  <c:v>442.94736842105254</c:v>
                </c:pt>
                <c:pt idx="17">
                  <c:v>470.63157894736833</c:v>
                </c:pt>
                <c:pt idx="18">
                  <c:v>498.31578947368411</c:v>
                </c:pt>
                <c:pt idx="19">
                  <c:v>526</c:v>
                </c:pt>
              </c:numCache>
            </c:numRef>
          </c:xVal>
          <c:yVal>
            <c:numRef>
              <c:f>'Data &amp; Results'!$M$6:$M$25</c:f>
            </c:numRef>
          </c:yVal>
          <c:smooth val="0"/>
          <c:extLst>
            <c:ext xmlns:c16="http://schemas.microsoft.com/office/drawing/2014/chart" uri="{C3380CC4-5D6E-409C-BE32-E72D297353CC}">
              <c16:uniqueId val="{00000006-6EC5-2A46-84B7-09BC9D5DE696}"/>
            </c:ext>
          </c:extLst>
        </c:ser>
        <c:ser>
          <c:idx val="14"/>
          <c:order val="7"/>
          <c:xVal>
            <c:numRef>
              <c:f>'Data &amp; Results'!$G$6:$G$25</c:f>
              <c:numCache>
                <c:formatCode>0.0</c:formatCode>
                <c:ptCount val="20"/>
                <c:pt idx="0">
                  <c:v>0</c:v>
                </c:pt>
                <c:pt idx="1">
                  <c:v>27.684210526315791</c:v>
                </c:pt>
                <c:pt idx="2">
                  <c:v>55.368421052631582</c:v>
                </c:pt>
                <c:pt idx="3">
                  <c:v>83.05263157894737</c:v>
                </c:pt>
                <c:pt idx="4">
                  <c:v>110.73684210526316</c:v>
                </c:pt>
                <c:pt idx="5">
                  <c:v>138.42105263157896</c:v>
                </c:pt>
                <c:pt idx="6">
                  <c:v>166.10526315789474</c:v>
                </c:pt>
                <c:pt idx="7">
                  <c:v>193.78947368421052</c:v>
                </c:pt>
                <c:pt idx="8">
                  <c:v>221.4736842105263</c:v>
                </c:pt>
                <c:pt idx="9">
                  <c:v>249.15789473684208</c:v>
                </c:pt>
                <c:pt idx="10">
                  <c:v>276.84210526315786</c:v>
                </c:pt>
                <c:pt idx="11">
                  <c:v>304.52631578947364</c:v>
                </c:pt>
                <c:pt idx="12">
                  <c:v>332.21052631578942</c:v>
                </c:pt>
                <c:pt idx="13">
                  <c:v>359.8947368421052</c:v>
                </c:pt>
                <c:pt idx="14">
                  <c:v>387.57894736842098</c:v>
                </c:pt>
                <c:pt idx="15">
                  <c:v>415.26315789473676</c:v>
                </c:pt>
                <c:pt idx="16">
                  <c:v>442.94736842105254</c:v>
                </c:pt>
                <c:pt idx="17">
                  <c:v>470.63157894736833</c:v>
                </c:pt>
                <c:pt idx="18">
                  <c:v>498.31578947368411</c:v>
                </c:pt>
                <c:pt idx="19">
                  <c:v>526</c:v>
                </c:pt>
              </c:numCache>
            </c:numRef>
          </c:xVal>
          <c:yVal>
            <c:numRef>
              <c:f>'Data &amp; Results'!$N$6:$N$25</c:f>
            </c:numRef>
          </c:yVal>
          <c:smooth val="0"/>
          <c:extLst>
            <c:ext xmlns:c16="http://schemas.microsoft.com/office/drawing/2014/chart" uri="{C3380CC4-5D6E-409C-BE32-E72D297353CC}">
              <c16:uniqueId val="{00000007-6EC5-2A46-84B7-09BC9D5DE696}"/>
            </c:ext>
          </c:extLst>
        </c:ser>
        <c:ser>
          <c:idx val="16"/>
          <c:order val="9"/>
          <c:tx>
            <c:v>8%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'Data &amp; Results'!$O$6:$O$25</c:f>
              <c:numCache>
                <c:formatCode>0.00</c:formatCode>
                <c:ptCount val="20"/>
                <c:pt idx="0" formatCode="0.000">
                  <c:v>0</c:v>
                </c:pt>
                <c:pt idx="1">
                  <c:v>4.3573908341543763</c:v>
                </c:pt>
                <c:pt idx="2">
                  <c:v>13.734095956822195</c:v>
                </c:pt>
                <c:pt idx="3">
                  <c:v>26.230167012886689</c:v>
                </c:pt>
                <c:pt idx="4">
                  <c:v>41.269023663575098</c:v>
                </c:pt>
                <c:pt idx="5">
                  <c:v>58.478940419091288</c:v>
                </c:pt>
                <c:pt idx="6">
                  <c:v>77.59949038072368</c:v>
                </c:pt>
                <c:pt idx="7">
                  <c:v>98.489928370638722</c:v>
                </c:pt>
                <c:pt idx="8">
                  <c:v>120.98759060638756</c:v>
                </c:pt>
                <c:pt idx="9">
                  <c:v>145.01209828623942</c:v>
                </c:pt>
                <c:pt idx="10">
                  <c:v>170.44615579590945</c:v>
                </c:pt>
                <c:pt idx="11">
                  <c:v>197.21159279947636</c:v>
                </c:pt>
                <c:pt idx="12">
                  <c:v>225.2775207034714</c:v>
                </c:pt>
                <c:pt idx="13">
                  <c:v>254.55786249071338</c:v>
                </c:pt>
                <c:pt idx="14">
                  <c:v>284.98111729224735</c:v>
                </c:pt>
                <c:pt idx="15">
                  <c:v>316.57308507644194</c:v>
                </c:pt>
                <c:pt idx="16">
                  <c:v>349.24776779115012</c:v>
                </c:pt>
                <c:pt idx="17">
                  <c:v>382.98796725900752</c:v>
                </c:pt>
                <c:pt idx="18">
                  <c:v>417.70992951011243</c:v>
                </c:pt>
                <c:pt idx="19">
                  <c:v>453.46619676897785</c:v>
                </c:pt>
              </c:numCache>
            </c:numRef>
          </c:xVal>
          <c:yVal>
            <c:numRef>
              <c:f>'Data &amp; Results'!$Q$6:$Q$25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C5-2A46-84B7-09BC9D5D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25344"/>
        <c:axId val="159227264"/>
      </c:scatterChart>
      <c:scatterChart>
        <c:scatterStyle val="lineMarker"/>
        <c:varyColors val="0"/>
        <c:ser>
          <c:idx val="15"/>
          <c:order val="8"/>
          <c:tx>
            <c:v>Head (mm)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'Data &amp; Results'!$O$6:$O$25</c:f>
              <c:numCache>
                <c:formatCode>0.00</c:formatCode>
                <c:ptCount val="20"/>
                <c:pt idx="0" formatCode="0.000">
                  <c:v>0</c:v>
                </c:pt>
                <c:pt idx="1">
                  <c:v>4.3573908341543763</c:v>
                </c:pt>
                <c:pt idx="2">
                  <c:v>13.734095956822195</c:v>
                </c:pt>
                <c:pt idx="3">
                  <c:v>26.230167012886689</c:v>
                </c:pt>
                <c:pt idx="4">
                  <c:v>41.269023663575098</c:v>
                </c:pt>
                <c:pt idx="5">
                  <c:v>58.478940419091288</c:v>
                </c:pt>
                <c:pt idx="6">
                  <c:v>77.59949038072368</c:v>
                </c:pt>
                <c:pt idx="7">
                  <c:v>98.489928370638722</c:v>
                </c:pt>
                <c:pt idx="8">
                  <c:v>120.98759060638756</c:v>
                </c:pt>
                <c:pt idx="9">
                  <c:v>145.01209828623942</c:v>
                </c:pt>
                <c:pt idx="10">
                  <c:v>170.44615579590945</c:v>
                </c:pt>
                <c:pt idx="11">
                  <c:v>197.21159279947636</c:v>
                </c:pt>
                <c:pt idx="12">
                  <c:v>225.2775207034714</c:v>
                </c:pt>
                <c:pt idx="13">
                  <c:v>254.55786249071338</c:v>
                </c:pt>
                <c:pt idx="14">
                  <c:v>284.98111729224735</c:v>
                </c:pt>
                <c:pt idx="15">
                  <c:v>316.57308507644194</c:v>
                </c:pt>
                <c:pt idx="16">
                  <c:v>349.24776779115012</c:v>
                </c:pt>
                <c:pt idx="17">
                  <c:v>382.98796725900752</c:v>
                </c:pt>
                <c:pt idx="18">
                  <c:v>417.70992951011243</c:v>
                </c:pt>
                <c:pt idx="19">
                  <c:v>453.46619676897785</c:v>
                </c:pt>
              </c:numCache>
            </c:numRef>
          </c:xVal>
          <c:yVal>
            <c:numRef>
              <c:f>'Data &amp; Results'!$G$6:$G$25</c:f>
              <c:numCache>
                <c:formatCode>0.0</c:formatCode>
                <c:ptCount val="20"/>
                <c:pt idx="0">
                  <c:v>0</c:v>
                </c:pt>
                <c:pt idx="1">
                  <c:v>27.684210526315791</c:v>
                </c:pt>
                <c:pt idx="2">
                  <c:v>55.368421052631582</c:v>
                </c:pt>
                <c:pt idx="3">
                  <c:v>83.05263157894737</c:v>
                </c:pt>
                <c:pt idx="4">
                  <c:v>110.73684210526316</c:v>
                </c:pt>
                <c:pt idx="5">
                  <c:v>138.42105263157896</c:v>
                </c:pt>
                <c:pt idx="6">
                  <c:v>166.10526315789474</c:v>
                </c:pt>
                <c:pt idx="7">
                  <c:v>193.78947368421052</c:v>
                </c:pt>
                <c:pt idx="8">
                  <c:v>221.4736842105263</c:v>
                </c:pt>
                <c:pt idx="9">
                  <c:v>249.15789473684208</c:v>
                </c:pt>
                <c:pt idx="10">
                  <c:v>276.84210526315786</c:v>
                </c:pt>
                <c:pt idx="11">
                  <c:v>304.52631578947364</c:v>
                </c:pt>
                <c:pt idx="12">
                  <c:v>332.21052631578942</c:v>
                </c:pt>
                <c:pt idx="13">
                  <c:v>359.8947368421052</c:v>
                </c:pt>
                <c:pt idx="14">
                  <c:v>387.57894736842098</c:v>
                </c:pt>
                <c:pt idx="15">
                  <c:v>415.26315789473676</c:v>
                </c:pt>
                <c:pt idx="16">
                  <c:v>442.94736842105254</c:v>
                </c:pt>
                <c:pt idx="17">
                  <c:v>470.63157894736833</c:v>
                </c:pt>
                <c:pt idx="18">
                  <c:v>498.31578947368411</c:v>
                </c:pt>
                <c:pt idx="19">
                  <c:v>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EC5-2A46-84B7-09BC9D5DE696}"/>
            </c:ext>
          </c:extLst>
        </c:ser>
        <c:ser>
          <c:idx val="6"/>
          <c:order val="10"/>
          <c:tx>
            <c:strRef>
              <c:f>'Input Data'!$L$74</c:f>
              <c:strCache>
                <c:ptCount val="1"/>
                <c:pt idx="0">
                  <c:v>Site flow meter curve or check points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5"/>
            <c:spPr>
              <a:solidFill>
                <a:srgbClr val="FFFF00"/>
              </a:solidFill>
              <a:ln>
                <a:noFill/>
              </a:ln>
            </c:spPr>
          </c:marker>
          <c:xVal>
            <c:numRef>
              <c:f>'Input Data'!$N$76:$N$96</c:f>
              <c:numCache>
                <c:formatCode>General</c:formatCode>
                <c:ptCount val="21"/>
                <c:pt idx="0">
                  <c:v>71.930000000000007</c:v>
                </c:pt>
                <c:pt idx="1">
                  <c:v>207.8</c:v>
                </c:pt>
              </c:numCache>
            </c:numRef>
          </c:xVal>
          <c:yVal>
            <c:numRef>
              <c:f>'Input Data'!$M$76:$M$96</c:f>
              <c:numCache>
                <c:formatCode>General</c:formatCode>
                <c:ptCount val="21"/>
                <c:pt idx="0">
                  <c:v>157.80000000000001</c:v>
                </c:pt>
                <c:pt idx="1">
                  <c:v>315.60000000000002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EC5-2A46-84B7-09BC9D5D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37632"/>
        <c:axId val="159239168"/>
      </c:scatterChart>
      <c:valAx>
        <c:axId val="159225344"/>
        <c:scaling>
          <c:orientation val="minMax"/>
          <c:max val="4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Flow (Q) Litres/s</a:t>
                </a:r>
              </a:p>
            </c:rich>
          </c:tx>
          <c:layout>
            <c:manualLayout>
              <c:xMode val="edge"/>
              <c:yMode val="edge"/>
              <c:x val="0.43338381102362211"/>
              <c:y val="0.8558102868720349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227264"/>
        <c:crosses val="autoZero"/>
        <c:crossBetween val="midCat"/>
      </c:valAx>
      <c:valAx>
        <c:axId val="159227264"/>
        <c:scaling>
          <c:orientation val="minMax"/>
          <c:max val="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80"/>
                    </a:solidFill>
                    <a:latin typeface="Arial"/>
                    <a:cs typeface="Arial"/>
                  </a:rPr>
                  <a:t>Uncertainty (</a:t>
                </a:r>
                <a:r>
                  <a:rPr lang="en-GB" sz="800" b="1" i="0" u="none" strike="noStrike" baseline="0">
                    <a:solidFill>
                      <a:srgbClr val="000080"/>
                    </a:solidFill>
                    <a:latin typeface="Calibri"/>
                    <a:cs typeface="Arial"/>
                  </a:rPr>
                  <a:t>±</a:t>
                </a:r>
                <a:r>
                  <a:rPr lang="en-GB" sz="800" b="1" i="0" u="none" strike="noStrike" baseline="0">
                    <a:solidFill>
                      <a:srgbClr val="000080"/>
                    </a:solidFill>
                    <a:latin typeface="Arial"/>
                    <a:cs typeface="Arial"/>
                  </a:rPr>
                  <a:t>) %</a:t>
                </a:r>
              </a:p>
            </c:rich>
          </c:tx>
          <c:layout>
            <c:manualLayout>
              <c:xMode val="edge"/>
              <c:yMode val="edge"/>
              <c:x val="1.1475317585301797E-2"/>
              <c:y val="0.313726573651978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225344"/>
        <c:crosses val="autoZero"/>
        <c:crossBetween val="midCat"/>
        <c:majorUnit val="10"/>
      </c:valAx>
      <c:valAx>
        <c:axId val="159237632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one"/>
        <c:crossAx val="159239168"/>
        <c:crosses val="autoZero"/>
        <c:crossBetween val="midCat"/>
      </c:valAx>
      <c:valAx>
        <c:axId val="15923916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Head (mm)</a:t>
                </a:r>
              </a:p>
            </c:rich>
          </c:tx>
          <c:layout>
            <c:manualLayout>
              <c:xMode val="edge"/>
              <c:yMode val="edge"/>
              <c:x val="0.95409906561679814"/>
              <c:y val="0.3411778790809050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237632"/>
        <c:crosses val="max"/>
        <c:crossBetween val="midCat"/>
        <c:majorUnit val="5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4865049868766"/>
          <c:y val="5.4903347607864798E-2"/>
          <c:w val="0.75401877165354414"/>
          <c:h val="7.6130957314546319E-2"/>
        </c:manualLayout>
      </c:layout>
      <c:overlay val="0"/>
      <c:spPr>
        <a:solidFill>
          <a:schemeClr val="bg1">
            <a:lumMod val="75000"/>
          </a:schemeClr>
        </a:solidFill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&amp;L&amp;"Arial,Bold"&amp;8Document Ref: VTPW v1.3&amp;R&amp;"Arial,Bold"&amp;8Duxford (DUXFST)
0267 14 01</c:oddFooter>
    </c:headerFooter>
    <c:pageMargins b="1" l="0.75000000000000011" r="0.75000000000000011" t="1" header="0.5" footer="0.5"/>
    <c:pageSetup paperSize="9" orientation="landscape" horizontalDpi="1200" verticalDpi="1200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25</xdr:row>
      <xdr:rowOff>133350</xdr:rowOff>
    </xdr:from>
    <xdr:to>
      <xdr:col>8</xdr:col>
      <xdr:colOff>390525</xdr:colOff>
      <xdr:row>35</xdr:row>
      <xdr:rowOff>133350</xdr:rowOff>
    </xdr:to>
    <xdr:grpSp>
      <xdr:nvGrpSpPr>
        <xdr:cNvPr id="143823" name="Group 53">
          <a:extLst>
            <a:ext uri="{FF2B5EF4-FFF2-40B4-BE49-F238E27FC236}">
              <a16:creationId xmlns:a16="http://schemas.microsoft.com/office/drawing/2014/main" id="{00000000-0008-0000-0100-0000CF310200}"/>
            </a:ext>
          </a:extLst>
        </xdr:cNvPr>
        <xdr:cNvGrpSpPr>
          <a:grpSpLocks/>
        </xdr:cNvGrpSpPr>
      </xdr:nvGrpSpPr>
      <xdr:grpSpPr bwMode="auto">
        <a:xfrm>
          <a:off x="38100" y="4750707"/>
          <a:ext cx="5804354" cy="1823357"/>
          <a:chOff x="107591775" y="111960150"/>
          <a:chExt cx="4392000" cy="1404000"/>
        </a:xfrm>
      </xdr:grpSpPr>
      <xdr:sp macro="" textlink="">
        <xdr:nvSpPr>
          <xdr:cNvPr id="9334" name="Text Box 54">
            <a:extLst>
              <a:ext uri="{FF2B5EF4-FFF2-40B4-BE49-F238E27FC236}">
                <a16:creationId xmlns:a16="http://schemas.microsoft.com/office/drawing/2014/main" id="{00000000-0008-0000-0100-000076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591775" y="111960150"/>
            <a:ext cx="1371509" cy="209793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 Black"/>
              </a:rPr>
              <a:t>STAFF READINGS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 Black"/>
            </a:endParaRPr>
          </a:p>
        </xdr:txBody>
      </xdr:sp>
      <xdr:sp macro="" textlink="">
        <xdr:nvSpPr>
          <xdr:cNvPr id="9335" name="Text Box 55">
            <a:extLst>
              <a:ext uri="{FF2B5EF4-FFF2-40B4-BE49-F238E27FC236}">
                <a16:creationId xmlns:a16="http://schemas.microsoft.com/office/drawing/2014/main" id="{00000000-0008-0000-0100-000077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96959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137" name="Oval 56">
            <a:extLst>
              <a:ext uri="{FF2B5EF4-FFF2-40B4-BE49-F238E27FC236}">
                <a16:creationId xmlns:a16="http://schemas.microsoft.com/office/drawing/2014/main" id="{00000000-0008-0000-0100-00000933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824150"/>
            <a:ext cx="540000" cy="288000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38" name="Oval 57">
            <a:extLst>
              <a:ext uri="{FF2B5EF4-FFF2-40B4-BE49-F238E27FC236}">
                <a16:creationId xmlns:a16="http://schemas.microsoft.com/office/drawing/2014/main" id="{00000000-0008-0000-0100-00000A33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284150"/>
            <a:ext cx="540000" cy="288000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39" name="Rectangle 58">
            <a:extLst>
              <a:ext uri="{FF2B5EF4-FFF2-40B4-BE49-F238E27FC236}">
                <a16:creationId xmlns:a16="http://schemas.microsoft.com/office/drawing/2014/main" id="{00000000-0008-0000-0100-00000B330200}"/>
              </a:ext>
            </a:extLst>
          </xdr:cNvPr>
          <xdr:cNvSpPr>
            <a:spLocks noChangeArrowheads="1"/>
          </xdr:cNvSpPr>
        </xdr:nvSpPr>
        <xdr:spPr bwMode="auto">
          <a:xfrm>
            <a:off x="110183775" y="112824150"/>
            <a:ext cx="288000" cy="306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140" name="Rectangle 59">
            <a:extLst>
              <a:ext uri="{FF2B5EF4-FFF2-40B4-BE49-F238E27FC236}">
                <a16:creationId xmlns:a16="http://schemas.microsoft.com/office/drawing/2014/main" id="{00000000-0008-0000-0100-00000C33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968150"/>
            <a:ext cx="288000" cy="198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141" name="Rectangle 60">
            <a:extLst>
              <a:ext uri="{FF2B5EF4-FFF2-40B4-BE49-F238E27FC236}">
                <a16:creationId xmlns:a16="http://schemas.microsoft.com/office/drawing/2014/main" id="{00000000-0008-0000-0100-00000D330200}"/>
              </a:ext>
            </a:extLst>
          </xdr:cNvPr>
          <xdr:cNvSpPr>
            <a:spLocks noChangeArrowheads="1"/>
          </xdr:cNvSpPr>
        </xdr:nvSpPr>
        <xdr:spPr bwMode="auto">
          <a:xfrm>
            <a:off x="110183775" y="112266150"/>
            <a:ext cx="288000" cy="306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142" name="Rectangle 61">
            <a:extLst>
              <a:ext uri="{FF2B5EF4-FFF2-40B4-BE49-F238E27FC236}">
                <a16:creationId xmlns:a16="http://schemas.microsoft.com/office/drawing/2014/main" id="{00000000-0008-0000-0100-00000E33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266150"/>
            <a:ext cx="306000" cy="162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143" name="Line 62">
            <a:extLst>
              <a:ext uri="{FF2B5EF4-FFF2-40B4-BE49-F238E27FC236}">
                <a16:creationId xmlns:a16="http://schemas.microsoft.com/office/drawing/2014/main" id="{00000000-0008-0000-0100-00000F330200}"/>
              </a:ext>
            </a:extLst>
          </xdr:cNvPr>
          <xdr:cNvSpPr>
            <a:spLocks noChangeShapeType="1"/>
          </xdr:cNvSpPr>
        </xdr:nvSpPr>
        <xdr:spPr bwMode="auto">
          <a:xfrm>
            <a:off x="111083775" y="112824150"/>
            <a:ext cx="756000" cy="14400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44" name="Line 63">
            <a:extLst>
              <a:ext uri="{FF2B5EF4-FFF2-40B4-BE49-F238E27FC236}">
                <a16:creationId xmlns:a16="http://schemas.microsoft.com/office/drawing/2014/main" id="{00000000-0008-0000-0100-00001033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1083775" y="112428150"/>
            <a:ext cx="756000" cy="14400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45" name="Line 64">
            <a:extLst>
              <a:ext uri="{FF2B5EF4-FFF2-40B4-BE49-F238E27FC236}">
                <a16:creationId xmlns:a16="http://schemas.microsoft.com/office/drawing/2014/main" id="{00000000-0008-0000-0100-000011330200}"/>
              </a:ext>
            </a:extLst>
          </xdr:cNvPr>
          <xdr:cNvSpPr>
            <a:spLocks noChangeShapeType="1"/>
          </xdr:cNvSpPr>
        </xdr:nvSpPr>
        <xdr:spPr bwMode="auto">
          <a:xfrm>
            <a:off x="111839775" y="112968150"/>
            <a:ext cx="14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46" name="Line 65">
            <a:extLst>
              <a:ext uri="{FF2B5EF4-FFF2-40B4-BE49-F238E27FC236}">
                <a16:creationId xmlns:a16="http://schemas.microsoft.com/office/drawing/2014/main" id="{00000000-0008-0000-0100-000012330200}"/>
              </a:ext>
            </a:extLst>
          </xdr:cNvPr>
          <xdr:cNvSpPr>
            <a:spLocks noChangeShapeType="1"/>
          </xdr:cNvSpPr>
        </xdr:nvSpPr>
        <xdr:spPr bwMode="auto">
          <a:xfrm>
            <a:off x="111839775" y="112428150"/>
            <a:ext cx="14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47" name="Line 66">
            <a:extLst>
              <a:ext uri="{FF2B5EF4-FFF2-40B4-BE49-F238E27FC236}">
                <a16:creationId xmlns:a16="http://schemas.microsoft.com/office/drawing/2014/main" id="{00000000-0008-0000-0100-000013330200}"/>
              </a:ext>
            </a:extLst>
          </xdr:cNvPr>
          <xdr:cNvSpPr>
            <a:spLocks noChangeShapeType="1"/>
          </xdr:cNvSpPr>
        </xdr:nvSpPr>
        <xdr:spPr bwMode="auto">
          <a:xfrm>
            <a:off x="10993177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48" name="Line 67">
            <a:extLst>
              <a:ext uri="{FF2B5EF4-FFF2-40B4-BE49-F238E27FC236}">
                <a16:creationId xmlns:a16="http://schemas.microsoft.com/office/drawing/2014/main" id="{00000000-0008-0000-0100-000014330200}"/>
              </a:ext>
            </a:extLst>
          </xdr:cNvPr>
          <xdr:cNvSpPr>
            <a:spLocks noChangeShapeType="1"/>
          </xdr:cNvSpPr>
        </xdr:nvSpPr>
        <xdr:spPr bwMode="auto">
          <a:xfrm>
            <a:off x="10898412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49" name="Line 68">
            <a:extLst>
              <a:ext uri="{FF2B5EF4-FFF2-40B4-BE49-F238E27FC236}">
                <a16:creationId xmlns:a16="http://schemas.microsoft.com/office/drawing/2014/main" id="{00000000-0008-0000-0100-000015330200}"/>
              </a:ext>
            </a:extLst>
          </xdr:cNvPr>
          <xdr:cNvSpPr>
            <a:spLocks noChangeShapeType="1"/>
          </xdr:cNvSpPr>
        </xdr:nvSpPr>
        <xdr:spPr bwMode="auto">
          <a:xfrm>
            <a:off x="10816825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50" name="Line 69">
            <a:extLst>
              <a:ext uri="{FF2B5EF4-FFF2-40B4-BE49-F238E27FC236}">
                <a16:creationId xmlns:a16="http://schemas.microsoft.com/office/drawing/2014/main" id="{00000000-0008-0000-0100-000016330200}"/>
              </a:ext>
            </a:extLst>
          </xdr:cNvPr>
          <xdr:cNvSpPr>
            <a:spLocks noChangeShapeType="1"/>
          </xdr:cNvSpPr>
        </xdr:nvSpPr>
        <xdr:spPr bwMode="auto">
          <a:xfrm>
            <a:off x="108168255" y="113292150"/>
            <a:ext cx="82752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336" name="Text Box 70">
            <a:extLst>
              <a:ext uri="{FF2B5EF4-FFF2-40B4-BE49-F238E27FC236}">
                <a16:creationId xmlns:a16="http://schemas.microsoft.com/office/drawing/2014/main" id="{00000000-0008-0000-0100-000078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384555" y="113097874"/>
            <a:ext cx="396390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 x 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37" name="Text Box 71">
            <a:extLst>
              <a:ext uri="{FF2B5EF4-FFF2-40B4-BE49-F238E27FC236}">
                <a16:creationId xmlns:a16="http://schemas.microsoft.com/office/drawing/2014/main" id="{00000000-0008-0000-0100-000079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264540" y="113081736"/>
            <a:ext cx="634224" cy="17751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 x h max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153" name="Line 72">
            <a:extLst>
              <a:ext uri="{FF2B5EF4-FFF2-40B4-BE49-F238E27FC236}">
                <a16:creationId xmlns:a16="http://schemas.microsoft.com/office/drawing/2014/main" id="{00000000-0008-0000-0100-000019330200}"/>
              </a:ext>
            </a:extLst>
          </xdr:cNvPr>
          <xdr:cNvSpPr>
            <a:spLocks noChangeShapeType="1"/>
          </xdr:cNvSpPr>
        </xdr:nvSpPr>
        <xdr:spPr bwMode="auto">
          <a:xfrm>
            <a:off x="108995775" y="113292150"/>
            <a:ext cx="9360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338" name="Text Box 73">
            <a:extLst>
              <a:ext uri="{FF2B5EF4-FFF2-40B4-BE49-F238E27FC236}">
                <a16:creationId xmlns:a16="http://schemas.microsoft.com/office/drawing/2014/main" id="{00000000-0008-0000-0100-00007A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96959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39" name="Text Box 74">
            <a:extLst>
              <a:ext uri="{FF2B5EF4-FFF2-40B4-BE49-F238E27FC236}">
                <a16:creationId xmlns:a16="http://schemas.microsoft.com/office/drawing/2014/main" id="{00000000-0008-0000-0100-00007B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82360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40" name="Text Box 75">
            <a:extLst>
              <a:ext uri="{FF2B5EF4-FFF2-40B4-BE49-F238E27FC236}">
                <a16:creationId xmlns:a16="http://schemas.microsoft.com/office/drawing/2014/main" id="{00000000-0008-0000-0100-00007C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82360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41" name="Text Box 76">
            <a:extLst>
              <a:ext uri="{FF2B5EF4-FFF2-40B4-BE49-F238E27FC236}">
                <a16:creationId xmlns:a16="http://schemas.microsoft.com/office/drawing/2014/main" id="{00000000-0008-0000-0100-00007D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91544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42" name="Text Box 77">
            <a:extLst>
              <a:ext uri="{FF2B5EF4-FFF2-40B4-BE49-F238E27FC236}">
                <a16:creationId xmlns:a16="http://schemas.microsoft.com/office/drawing/2014/main" id="{00000000-0008-0000-0100-00007E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91544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159" name="Line 78">
            <a:extLst>
              <a:ext uri="{FF2B5EF4-FFF2-40B4-BE49-F238E27FC236}">
                <a16:creationId xmlns:a16="http://schemas.microsoft.com/office/drawing/2014/main" id="{00000000-0008-0000-0100-00001F330200}"/>
              </a:ext>
            </a:extLst>
          </xdr:cNvPr>
          <xdr:cNvSpPr>
            <a:spLocks noChangeShapeType="1"/>
          </xdr:cNvSpPr>
        </xdr:nvSpPr>
        <xdr:spPr bwMode="auto">
          <a:xfrm>
            <a:off x="110183775" y="112830500"/>
            <a:ext cx="900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144160" name="Group 79">
            <a:extLst>
              <a:ext uri="{FF2B5EF4-FFF2-40B4-BE49-F238E27FC236}">
                <a16:creationId xmlns:a16="http://schemas.microsoft.com/office/drawing/2014/main" id="{00000000-0008-0000-0100-000020330200}"/>
              </a:ext>
            </a:extLst>
          </xdr:cNvPr>
          <xdr:cNvGrpSpPr>
            <a:grpSpLocks/>
          </xdr:cNvGrpSpPr>
        </xdr:nvGrpSpPr>
        <xdr:grpSpPr bwMode="auto">
          <a:xfrm>
            <a:off x="108870255" y="112410150"/>
            <a:ext cx="378000" cy="198000"/>
            <a:chOff x="21544575" y="22330950"/>
            <a:chExt cx="378000" cy="198000"/>
          </a:xfrm>
        </xdr:grpSpPr>
        <xdr:sp macro="" textlink="">
          <xdr:nvSpPr>
            <xdr:cNvPr id="9402" name="Text Box 80">
              <a:extLst>
                <a:ext uri="{FF2B5EF4-FFF2-40B4-BE49-F238E27FC236}">
                  <a16:creationId xmlns:a16="http://schemas.microsoft.com/office/drawing/2014/main" id="{00000000-0008-0000-0100-0000BA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80304" y="22332812"/>
              <a:ext cx="142700" cy="13717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05" name="Text Box 81">
              <a:extLst>
                <a:ext uri="{FF2B5EF4-FFF2-40B4-BE49-F238E27FC236}">
                  <a16:creationId xmlns:a16="http://schemas.microsoft.com/office/drawing/2014/main" id="{00000000-0008-0000-0100-0000BD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542470" y="22332812"/>
              <a:ext cx="237834" cy="19365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3A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4161" name="Group 82">
            <a:extLst>
              <a:ext uri="{FF2B5EF4-FFF2-40B4-BE49-F238E27FC236}">
                <a16:creationId xmlns:a16="http://schemas.microsoft.com/office/drawing/2014/main" id="{00000000-0008-0000-0100-000021330200}"/>
              </a:ext>
            </a:extLst>
          </xdr:cNvPr>
          <xdr:cNvGrpSpPr>
            <a:grpSpLocks/>
          </xdr:cNvGrpSpPr>
        </xdr:nvGrpSpPr>
        <xdr:grpSpPr bwMode="auto">
          <a:xfrm>
            <a:off x="109499775" y="112410150"/>
            <a:ext cx="396000" cy="162000"/>
            <a:chOff x="22174095" y="22330950"/>
            <a:chExt cx="396000" cy="162000"/>
          </a:xfrm>
        </xdr:grpSpPr>
        <xdr:sp macro="" textlink="">
          <xdr:nvSpPr>
            <xdr:cNvPr id="9400" name="Text Box 83">
              <a:extLst>
                <a:ext uri="{FF2B5EF4-FFF2-40B4-BE49-F238E27FC236}">
                  <a16:creationId xmlns:a16="http://schemas.microsoft.com/office/drawing/2014/main" id="{00000000-0008-0000-0100-0000B8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430384" y="22332812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01" name="Text Box 84">
              <a:extLst>
                <a:ext uri="{FF2B5EF4-FFF2-40B4-BE49-F238E27FC236}">
                  <a16:creationId xmlns:a16="http://schemas.microsoft.com/office/drawing/2014/main" id="{00000000-0008-0000-0100-0000B9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176694" y="22332812"/>
              <a:ext cx="237834" cy="16137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4A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343" name="Text Box 85">
            <a:extLst>
              <a:ext uri="{FF2B5EF4-FFF2-40B4-BE49-F238E27FC236}">
                <a16:creationId xmlns:a16="http://schemas.microsoft.com/office/drawing/2014/main" id="{00000000-0008-0000-0100-00007F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580555" y="112282909"/>
            <a:ext cx="229906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76" name="Text Box 86">
            <a:extLst>
              <a:ext uri="{FF2B5EF4-FFF2-40B4-BE49-F238E27FC236}">
                <a16:creationId xmlns:a16="http://schemas.microsoft.com/office/drawing/2014/main" id="{00000000-0008-0000-0100-0000A0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42721" y="112282909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77" name="Text Box 87">
            <a:extLst>
              <a:ext uri="{FF2B5EF4-FFF2-40B4-BE49-F238E27FC236}">
                <a16:creationId xmlns:a16="http://schemas.microsoft.com/office/drawing/2014/main" id="{00000000-0008-0000-0100-0000A1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57320" y="112282909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78" name="Text Box 88">
            <a:extLst>
              <a:ext uri="{FF2B5EF4-FFF2-40B4-BE49-F238E27FC236}">
                <a16:creationId xmlns:a16="http://schemas.microsoft.com/office/drawing/2014/main" id="{00000000-0008-0000-0100-0000A2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36049" y="112871943"/>
            <a:ext cx="229906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79" name="Text Box 89">
            <a:extLst>
              <a:ext uri="{FF2B5EF4-FFF2-40B4-BE49-F238E27FC236}">
                <a16:creationId xmlns:a16="http://schemas.microsoft.com/office/drawing/2014/main" id="{00000000-0008-0000-0100-0000A3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11010" y="112871943"/>
            <a:ext cx="229906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80" name="Text Box 90">
            <a:extLst>
              <a:ext uri="{FF2B5EF4-FFF2-40B4-BE49-F238E27FC236}">
                <a16:creationId xmlns:a16="http://schemas.microsoft.com/office/drawing/2014/main" id="{00000000-0008-0000-0100-0000A4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57320" y="112855805"/>
            <a:ext cx="237834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4168" name="Group 91">
            <a:extLst>
              <a:ext uri="{FF2B5EF4-FFF2-40B4-BE49-F238E27FC236}">
                <a16:creationId xmlns:a16="http://schemas.microsoft.com/office/drawing/2014/main" id="{00000000-0008-0000-0100-000028330200}"/>
              </a:ext>
            </a:extLst>
          </xdr:cNvPr>
          <xdr:cNvGrpSpPr>
            <a:grpSpLocks/>
          </xdr:cNvGrpSpPr>
        </xdr:nvGrpSpPr>
        <xdr:grpSpPr bwMode="auto">
          <a:xfrm>
            <a:off x="111569775" y="112572150"/>
            <a:ext cx="396000" cy="216000"/>
            <a:chOff x="24244095" y="22492950"/>
            <a:chExt cx="396000" cy="216000"/>
          </a:xfrm>
        </xdr:grpSpPr>
        <xdr:sp macro="" textlink="">
          <xdr:nvSpPr>
            <xdr:cNvPr id="9398" name="Text Box 92">
              <a:extLst>
                <a:ext uri="{FF2B5EF4-FFF2-40B4-BE49-F238E27FC236}">
                  <a16:creationId xmlns:a16="http://schemas.microsoft.com/office/drawing/2014/main" id="{00000000-0008-0000-0100-0000B6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499539" y="2252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99" name="Text Box 93">
              <a:extLst>
                <a:ext uri="{FF2B5EF4-FFF2-40B4-BE49-F238E27FC236}">
                  <a16:creationId xmlns:a16="http://schemas.microsoft.com/office/drawing/2014/main" id="{00000000-0008-0000-0100-0000B7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245850" y="22494191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9B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381" name="Text Box 94">
            <a:extLst>
              <a:ext uri="{FF2B5EF4-FFF2-40B4-BE49-F238E27FC236}">
                <a16:creationId xmlns:a16="http://schemas.microsoft.com/office/drawing/2014/main" id="{00000000-0008-0000-0100-0000A5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732280" y="112807391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82" name="Text Box 95">
            <a:extLst>
              <a:ext uri="{FF2B5EF4-FFF2-40B4-BE49-F238E27FC236}">
                <a16:creationId xmlns:a16="http://schemas.microsoft.com/office/drawing/2014/main" id="{00000000-0008-0000-0100-0000A6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502374" y="112783184"/>
            <a:ext cx="229906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4171" name="Group 96">
            <a:extLst>
              <a:ext uri="{FF2B5EF4-FFF2-40B4-BE49-F238E27FC236}">
                <a16:creationId xmlns:a16="http://schemas.microsoft.com/office/drawing/2014/main" id="{00000000-0008-0000-0100-00002B330200}"/>
              </a:ext>
            </a:extLst>
          </xdr:cNvPr>
          <xdr:cNvGrpSpPr>
            <a:grpSpLocks/>
          </xdr:cNvGrpSpPr>
        </xdr:nvGrpSpPr>
        <xdr:grpSpPr bwMode="auto">
          <a:xfrm>
            <a:off x="108870255" y="112788150"/>
            <a:ext cx="378000" cy="198000"/>
            <a:chOff x="21544575" y="22708950"/>
            <a:chExt cx="378000" cy="198000"/>
          </a:xfrm>
        </xdr:grpSpPr>
        <xdr:sp macro="" textlink="">
          <xdr:nvSpPr>
            <xdr:cNvPr id="9396" name="Text Box 97">
              <a:extLst>
                <a:ext uri="{FF2B5EF4-FFF2-40B4-BE49-F238E27FC236}">
                  <a16:creationId xmlns:a16="http://schemas.microsoft.com/office/drawing/2014/main" id="{00000000-0008-0000-0100-0000B4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80304" y="22728191"/>
              <a:ext cx="142700" cy="13717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97" name="Text Box 98">
              <a:extLst>
                <a:ext uri="{FF2B5EF4-FFF2-40B4-BE49-F238E27FC236}">
                  <a16:creationId xmlns:a16="http://schemas.microsoft.com/office/drawing/2014/main" id="{00000000-0008-0000-0100-0000B5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542470" y="22712053"/>
              <a:ext cx="237834" cy="19365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3B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4172" name="Group 99">
            <a:extLst>
              <a:ext uri="{FF2B5EF4-FFF2-40B4-BE49-F238E27FC236}">
                <a16:creationId xmlns:a16="http://schemas.microsoft.com/office/drawing/2014/main" id="{00000000-0008-0000-0100-00002C330200}"/>
              </a:ext>
            </a:extLst>
          </xdr:cNvPr>
          <xdr:cNvGrpSpPr>
            <a:grpSpLocks/>
          </xdr:cNvGrpSpPr>
        </xdr:nvGrpSpPr>
        <xdr:grpSpPr bwMode="auto">
          <a:xfrm>
            <a:off x="108474255" y="112608150"/>
            <a:ext cx="378000" cy="198000"/>
            <a:chOff x="21148575" y="22348950"/>
            <a:chExt cx="378000" cy="198000"/>
          </a:xfrm>
        </xdr:grpSpPr>
        <xdr:sp macro="" textlink="">
          <xdr:nvSpPr>
            <xdr:cNvPr id="9394" name="Text Box 100">
              <a:extLst>
                <a:ext uri="{FF2B5EF4-FFF2-40B4-BE49-F238E27FC236}">
                  <a16:creationId xmlns:a16="http://schemas.microsoft.com/office/drawing/2014/main" id="{00000000-0008-0000-0100-0000B2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83915" y="2234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95" name="Text Box 101">
              <a:extLst>
                <a:ext uri="{FF2B5EF4-FFF2-40B4-BE49-F238E27FC236}">
                  <a16:creationId xmlns:a16="http://schemas.microsoft.com/office/drawing/2014/main" id="{00000000-0008-0000-0100-0000B3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146081" y="22346467"/>
              <a:ext cx="237834" cy="20172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2A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4173" name="Group 102">
            <a:extLst>
              <a:ext uri="{FF2B5EF4-FFF2-40B4-BE49-F238E27FC236}">
                <a16:creationId xmlns:a16="http://schemas.microsoft.com/office/drawing/2014/main" id="{00000000-0008-0000-0100-00002D330200}"/>
              </a:ext>
            </a:extLst>
          </xdr:cNvPr>
          <xdr:cNvGrpSpPr>
            <a:grpSpLocks/>
          </xdr:cNvGrpSpPr>
        </xdr:nvGrpSpPr>
        <xdr:grpSpPr bwMode="auto">
          <a:xfrm>
            <a:off x="107862255" y="112608150"/>
            <a:ext cx="378000" cy="216000"/>
            <a:chOff x="20536575" y="22348950"/>
            <a:chExt cx="378000" cy="216000"/>
          </a:xfrm>
        </xdr:grpSpPr>
        <xdr:sp macro="" textlink="">
          <xdr:nvSpPr>
            <xdr:cNvPr id="9392" name="Text Box 103">
              <a:extLst>
                <a:ext uri="{FF2B5EF4-FFF2-40B4-BE49-F238E27FC236}">
                  <a16:creationId xmlns:a16="http://schemas.microsoft.com/office/drawing/2014/main" id="{00000000-0008-0000-0100-0000B0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773474" y="22346467"/>
              <a:ext cx="142700" cy="16137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93" name="Text Box 104">
              <a:extLst>
                <a:ext uri="{FF2B5EF4-FFF2-40B4-BE49-F238E27FC236}">
                  <a16:creationId xmlns:a16="http://schemas.microsoft.com/office/drawing/2014/main" id="{00000000-0008-0000-0100-0000B1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535640" y="22346467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1A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383" name="Text Box 105">
            <a:extLst>
              <a:ext uri="{FF2B5EF4-FFF2-40B4-BE49-F238E27FC236}">
                <a16:creationId xmlns:a16="http://schemas.microsoft.com/office/drawing/2014/main" id="{00000000-0008-0000-0100-0000A7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05594" y="112880012"/>
            <a:ext cx="229906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84" name="Text Box 106">
            <a:extLst>
              <a:ext uri="{FF2B5EF4-FFF2-40B4-BE49-F238E27FC236}">
                <a16:creationId xmlns:a16="http://schemas.microsoft.com/office/drawing/2014/main" id="{00000000-0008-0000-0100-0000A8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850100" y="112299047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85" name="Text Box 107">
            <a:extLst>
              <a:ext uri="{FF2B5EF4-FFF2-40B4-BE49-F238E27FC236}">
                <a16:creationId xmlns:a16="http://schemas.microsoft.com/office/drawing/2014/main" id="{00000000-0008-0000-0100-0000A9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37306" y="112678288"/>
            <a:ext cx="150628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86" name="Text Box 108">
            <a:extLst>
              <a:ext uri="{FF2B5EF4-FFF2-40B4-BE49-F238E27FC236}">
                <a16:creationId xmlns:a16="http://schemas.microsoft.com/office/drawing/2014/main" id="{00000000-0008-0000-0100-0000AA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37306" y="112541116"/>
            <a:ext cx="150628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178" name="Line 109">
            <a:extLst>
              <a:ext uri="{FF2B5EF4-FFF2-40B4-BE49-F238E27FC236}">
                <a16:creationId xmlns:a16="http://schemas.microsoft.com/office/drawing/2014/main" id="{00000000-0008-0000-0100-000032330200}"/>
              </a:ext>
            </a:extLst>
          </xdr:cNvPr>
          <xdr:cNvSpPr>
            <a:spLocks noChangeShapeType="1"/>
          </xdr:cNvSpPr>
        </xdr:nvSpPr>
        <xdr:spPr bwMode="auto">
          <a:xfrm>
            <a:off x="110183775" y="112566850"/>
            <a:ext cx="900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79" name="Line 110">
            <a:extLst>
              <a:ext uri="{FF2B5EF4-FFF2-40B4-BE49-F238E27FC236}">
                <a16:creationId xmlns:a16="http://schemas.microsoft.com/office/drawing/2014/main" id="{00000000-0008-0000-0100-000033330200}"/>
              </a:ext>
            </a:extLst>
          </xdr:cNvPr>
          <xdr:cNvSpPr>
            <a:spLocks noChangeShapeType="1"/>
          </xdr:cNvSpPr>
        </xdr:nvSpPr>
        <xdr:spPr bwMode="auto">
          <a:xfrm>
            <a:off x="108059775" y="112968150"/>
            <a:ext cx="185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80" name="Line 111">
            <a:extLst>
              <a:ext uri="{FF2B5EF4-FFF2-40B4-BE49-F238E27FC236}">
                <a16:creationId xmlns:a16="http://schemas.microsoft.com/office/drawing/2014/main" id="{00000000-0008-0000-0100-000034330200}"/>
              </a:ext>
            </a:extLst>
          </xdr:cNvPr>
          <xdr:cNvSpPr>
            <a:spLocks noChangeShapeType="1"/>
          </xdr:cNvSpPr>
        </xdr:nvSpPr>
        <xdr:spPr bwMode="auto">
          <a:xfrm>
            <a:off x="108059775" y="112428150"/>
            <a:ext cx="185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144181" name="Group 112">
            <a:extLst>
              <a:ext uri="{FF2B5EF4-FFF2-40B4-BE49-F238E27FC236}">
                <a16:creationId xmlns:a16="http://schemas.microsoft.com/office/drawing/2014/main" id="{00000000-0008-0000-0100-000035330200}"/>
              </a:ext>
            </a:extLst>
          </xdr:cNvPr>
          <xdr:cNvGrpSpPr>
            <a:grpSpLocks/>
          </xdr:cNvGrpSpPr>
        </xdr:nvGrpSpPr>
        <xdr:grpSpPr bwMode="auto">
          <a:xfrm>
            <a:off x="108978255" y="112572150"/>
            <a:ext cx="396000" cy="216000"/>
            <a:chOff x="21652575" y="22492950"/>
            <a:chExt cx="396000" cy="216000"/>
          </a:xfrm>
        </xdr:grpSpPr>
        <xdr:sp macro="" textlink="">
          <xdr:nvSpPr>
            <xdr:cNvPr id="9390" name="Text Box 113">
              <a:extLst>
                <a:ext uri="{FF2B5EF4-FFF2-40B4-BE49-F238E27FC236}">
                  <a16:creationId xmlns:a16="http://schemas.microsoft.com/office/drawing/2014/main" id="{00000000-0008-0000-0100-0000AE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907149" y="2252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91" name="Text Box 114">
              <a:extLst>
                <a:ext uri="{FF2B5EF4-FFF2-40B4-BE49-F238E27FC236}">
                  <a16:creationId xmlns:a16="http://schemas.microsoft.com/office/drawing/2014/main" id="{00000000-0008-0000-0100-0000AF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653460" y="22494191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9A</a:t>
              </a:r>
              <a:endParaRPr lang="en-GB" sz="6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6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9A</a:t>
              </a:r>
            </a:p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(ABC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389" name="Text Box 115">
            <a:extLst>
              <a:ext uri="{FF2B5EF4-FFF2-40B4-BE49-F238E27FC236}">
                <a16:creationId xmlns:a16="http://schemas.microsoft.com/office/drawing/2014/main" id="{00000000-0008-0000-0100-0000AD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716425" y="111992426"/>
            <a:ext cx="428101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Sensor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183" name="Line 116">
            <a:extLst>
              <a:ext uri="{FF2B5EF4-FFF2-40B4-BE49-F238E27FC236}">
                <a16:creationId xmlns:a16="http://schemas.microsoft.com/office/drawing/2014/main" id="{00000000-0008-0000-0100-00003733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9302255" y="112104150"/>
            <a:ext cx="378000" cy="558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 type="triangle" w="med" len="lg"/>
          </a:ln>
          <a:effectLst/>
        </xdr:spPr>
      </xdr:sp>
      <xdr:sp macro="" textlink="">
        <xdr:nvSpPr>
          <xdr:cNvPr id="144184" name="Line 117">
            <a:extLst>
              <a:ext uri="{FF2B5EF4-FFF2-40B4-BE49-F238E27FC236}">
                <a16:creationId xmlns:a16="http://schemas.microsoft.com/office/drawing/2014/main" id="{00000000-0008-0000-0100-000038330200}"/>
              </a:ext>
            </a:extLst>
          </xdr:cNvPr>
          <xdr:cNvSpPr>
            <a:spLocks noChangeShapeType="1"/>
          </xdr:cNvSpPr>
        </xdr:nvSpPr>
        <xdr:spPr bwMode="auto">
          <a:xfrm>
            <a:off x="109680255" y="112104150"/>
            <a:ext cx="540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  <xdr:twoCellAnchor>
    <xdr:from>
      <xdr:col>0</xdr:col>
      <xdr:colOff>38100</xdr:colOff>
      <xdr:row>25</xdr:row>
      <xdr:rowOff>133350</xdr:rowOff>
    </xdr:from>
    <xdr:to>
      <xdr:col>8</xdr:col>
      <xdr:colOff>390525</xdr:colOff>
      <xdr:row>35</xdr:row>
      <xdr:rowOff>133350</xdr:rowOff>
    </xdr:to>
    <xdr:grpSp>
      <xdr:nvGrpSpPr>
        <xdr:cNvPr id="143824" name="Group 170">
          <a:extLst>
            <a:ext uri="{FF2B5EF4-FFF2-40B4-BE49-F238E27FC236}">
              <a16:creationId xmlns:a16="http://schemas.microsoft.com/office/drawing/2014/main" id="{00000000-0008-0000-0100-0000D0310200}"/>
            </a:ext>
          </a:extLst>
        </xdr:cNvPr>
        <xdr:cNvGrpSpPr>
          <a:grpSpLocks/>
        </xdr:cNvGrpSpPr>
      </xdr:nvGrpSpPr>
      <xdr:grpSpPr bwMode="auto">
        <a:xfrm>
          <a:off x="38100" y="4750707"/>
          <a:ext cx="5804354" cy="1823357"/>
          <a:chOff x="107591775" y="111960150"/>
          <a:chExt cx="4392000" cy="1404000"/>
        </a:xfrm>
      </xdr:grpSpPr>
      <xdr:sp macro="" textlink="">
        <xdr:nvSpPr>
          <xdr:cNvPr id="16" name="Text Box 171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591775" y="111960150"/>
            <a:ext cx="1371509" cy="209793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 Black"/>
              </a:rPr>
              <a:t>STAFF READINGS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 Black"/>
            </a:endParaRPr>
          </a:p>
        </xdr:txBody>
      </xdr:sp>
      <xdr:sp macro="" textlink="">
        <xdr:nvSpPr>
          <xdr:cNvPr id="17" name="Text Box 172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96959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73" name="Oval 173">
            <a:extLst>
              <a:ext uri="{FF2B5EF4-FFF2-40B4-BE49-F238E27FC236}">
                <a16:creationId xmlns:a16="http://schemas.microsoft.com/office/drawing/2014/main" id="{00000000-0008-0000-0100-0000C9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824150"/>
            <a:ext cx="540000" cy="288000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74" name="Oval 174">
            <a:extLst>
              <a:ext uri="{FF2B5EF4-FFF2-40B4-BE49-F238E27FC236}">
                <a16:creationId xmlns:a16="http://schemas.microsoft.com/office/drawing/2014/main" id="{00000000-0008-0000-0100-0000CA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284150"/>
            <a:ext cx="540000" cy="288000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75" name="Rectangle 175">
            <a:extLst>
              <a:ext uri="{FF2B5EF4-FFF2-40B4-BE49-F238E27FC236}">
                <a16:creationId xmlns:a16="http://schemas.microsoft.com/office/drawing/2014/main" id="{00000000-0008-0000-0100-0000CB320200}"/>
              </a:ext>
            </a:extLst>
          </xdr:cNvPr>
          <xdr:cNvSpPr>
            <a:spLocks noChangeArrowheads="1"/>
          </xdr:cNvSpPr>
        </xdr:nvSpPr>
        <xdr:spPr bwMode="auto">
          <a:xfrm>
            <a:off x="110183775" y="112824150"/>
            <a:ext cx="288000" cy="306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076" name="Rectangle 176">
            <a:extLst>
              <a:ext uri="{FF2B5EF4-FFF2-40B4-BE49-F238E27FC236}">
                <a16:creationId xmlns:a16="http://schemas.microsoft.com/office/drawing/2014/main" id="{00000000-0008-0000-0100-0000CC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968150"/>
            <a:ext cx="288000" cy="198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077" name="Rectangle 177">
            <a:extLst>
              <a:ext uri="{FF2B5EF4-FFF2-40B4-BE49-F238E27FC236}">
                <a16:creationId xmlns:a16="http://schemas.microsoft.com/office/drawing/2014/main" id="{00000000-0008-0000-0100-0000CD320200}"/>
              </a:ext>
            </a:extLst>
          </xdr:cNvPr>
          <xdr:cNvSpPr>
            <a:spLocks noChangeArrowheads="1"/>
          </xdr:cNvSpPr>
        </xdr:nvSpPr>
        <xdr:spPr bwMode="auto">
          <a:xfrm>
            <a:off x="110183775" y="112266150"/>
            <a:ext cx="288000" cy="306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078" name="Rectangle 178">
            <a:extLst>
              <a:ext uri="{FF2B5EF4-FFF2-40B4-BE49-F238E27FC236}">
                <a16:creationId xmlns:a16="http://schemas.microsoft.com/office/drawing/2014/main" id="{00000000-0008-0000-0100-0000CE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266150"/>
            <a:ext cx="306000" cy="162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079" name="Line 179">
            <a:extLst>
              <a:ext uri="{FF2B5EF4-FFF2-40B4-BE49-F238E27FC236}">
                <a16:creationId xmlns:a16="http://schemas.microsoft.com/office/drawing/2014/main" id="{00000000-0008-0000-0100-0000CF320200}"/>
              </a:ext>
            </a:extLst>
          </xdr:cNvPr>
          <xdr:cNvSpPr>
            <a:spLocks noChangeShapeType="1"/>
          </xdr:cNvSpPr>
        </xdr:nvSpPr>
        <xdr:spPr bwMode="auto">
          <a:xfrm>
            <a:off x="111083775" y="112824150"/>
            <a:ext cx="756000" cy="14400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80" name="Line 180">
            <a:extLst>
              <a:ext uri="{FF2B5EF4-FFF2-40B4-BE49-F238E27FC236}">
                <a16:creationId xmlns:a16="http://schemas.microsoft.com/office/drawing/2014/main" id="{00000000-0008-0000-0100-0000D032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1083775" y="112428150"/>
            <a:ext cx="756000" cy="14400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81" name="Line 181">
            <a:extLst>
              <a:ext uri="{FF2B5EF4-FFF2-40B4-BE49-F238E27FC236}">
                <a16:creationId xmlns:a16="http://schemas.microsoft.com/office/drawing/2014/main" id="{00000000-0008-0000-0100-0000D1320200}"/>
              </a:ext>
            </a:extLst>
          </xdr:cNvPr>
          <xdr:cNvSpPr>
            <a:spLocks noChangeShapeType="1"/>
          </xdr:cNvSpPr>
        </xdr:nvSpPr>
        <xdr:spPr bwMode="auto">
          <a:xfrm>
            <a:off x="111839775" y="112968150"/>
            <a:ext cx="14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82" name="Line 182">
            <a:extLst>
              <a:ext uri="{FF2B5EF4-FFF2-40B4-BE49-F238E27FC236}">
                <a16:creationId xmlns:a16="http://schemas.microsoft.com/office/drawing/2014/main" id="{00000000-0008-0000-0100-0000D2320200}"/>
              </a:ext>
            </a:extLst>
          </xdr:cNvPr>
          <xdr:cNvSpPr>
            <a:spLocks noChangeShapeType="1"/>
          </xdr:cNvSpPr>
        </xdr:nvSpPr>
        <xdr:spPr bwMode="auto">
          <a:xfrm>
            <a:off x="111839775" y="112428150"/>
            <a:ext cx="14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83" name="Line 183">
            <a:extLst>
              <a:ext uri="{FF2B5EF4-FFF2-40B4-BE49-F238E27FC236}">
                <a16:creationId xmlns:a16="http://schemas.microsoft.com/office/drawing/2014/main" id="{00000000-0008-0000-0100-0000D3320200}"/>
              </a:ext>
            </a:extLst>
          </xdr:cNvPr>
          <xdr:cNvSpPr>
            <a:spLocks noChangeShapeType="1"/>
          </xdr:cNvSpPr>
        </xdr:nvSpPr>
        <xdr:spPr bwMode="auto">
          <a:xfrm>
            <a:off x="10993177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84" name="Line 184">
            <a:extLst>
              <a:ext uri="{FF2B5EF4-FFF2-40B4-BE49-F238E27FC236}">
                <a16:creationId xmlns:a16="http://schemas.microsoft.com/office/drawing/2014/main" id="{00000000-0008-0000-0100-0000D4320200}"/>
              </a:ext>
            </a:extLst>
          </xdr:cNvPr>
          <xdr:cNvSpPr>
            <a:spLocks noChangeShapeType="1"/>
          </xdr:cNvSpPr>
        </xdr:nvSpPr>
        <xdr:spPr bwMode="auto">
          <a:xfrm>
            <a:off x="10898412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85" name="Line 185">
            <a:extLst>
              <a:ext uri="{FF2B5EF4-FFF2-40B4-BE49-F238E27FC236}">
                <a16:creationId xmlns:a16="http://schemas.microsoft.com/office/drawing/2014/main" id="{00000000-0008-0000-0100-0000D5320200}"/>
              </a:ext>
            </a:extLst>
          </xdr:cNvPr>
          <xdr:cNvSpPr>
            <a:spLocks noChangeShapeType="1"/>
          </xdr:cNvSpPr>
        </xdr:nvSpPr>
        <xdr:spPr bwMode="auto">
          <a:xfrm>
            <a:off x="10816825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86" name="Line 186">
            <a:extLst>
              <a:ext uri="{FF2B5EF4-FFF2-40B4-BE49-F238E27FC236}">
                <a16:creationId xmlns:a16="http://schemas.microsoft.com/office/drawing/2014/main" id="{00000000-0008-0000-0100-0000D6320200}"/>
              </a:ext>
            </a:extLst>
          </xdr:cNvPr>
          <xdr:cNvSpPr>
            <a:spLocks noChangeShapeType="1"/>
          </xdr:cNvSpPr>
        </xdr:nvSpPr>
        <xdr:spPr bwMode="auto">
          <a:xfrm>
            <a:off x="108168255" y="113292150"/>
            <a:ext cx="82752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8" name="Text Box 18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384555" y="113097874"/>
            <a:ext cx="396390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 x 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9" name="Text Box 18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264540" y="113081736"/>
            <a:ext cx="634224" cy="17751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 x h max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89" name="Line 189">
            <a:extLst>
              <a:ext uri="{FF2B5EF4-FFF2-40B4-BE49-F238E27FC236}">
                <a16:creationId xmlns:a16="http://schemas.microsoft.com/office/drawing/2014/main" id="{00000000-0008-0000-0100-0000D9320200}"/>
              </a:ext>
            </a:extLst>
          </xdr:cNvPr>
          <xdr:cNvSpPr>
            <a:spLocks noChangeShapeType="1"/>
          </xdr:cNvSpPr>
        </xdr:nvSpPr>
        <xdr:spPr bwMode="auto">
          <a:xfrm>
            <a:off x="108995775" y="113292150"/>
            <a:ext cx="9360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20" name="Text Box 190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96959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" name="Text Box 19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82360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2" name="Text Box 19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82360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" name="Text Box 193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91544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4" name="Text Box 194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91544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95" name="Line 195">
            <a:extLst>
              <a:ext uri="{FF2B5EF4-FFF2-40B4-BE49-F238E27FC236}">
                <a16:creationId xmlns:a16="http://schemas.microsoft.com/office/drawing/2014/main" id="{00000000-0008-0000-0100-0000DF320200}"/>
              </a:ext>
            </a:extLst>
          </xdr:cNvPr>
          <xdr:cNvSpPr>
            <a:spLocks noChangeShapeType="1"/>
          </xdr:cNvSpPr>
        </xdr:nvSpPr>
        <xdr:spPr bwMode="auto">
          <a:xfrm>
            <a:off x="110183775" y="112830500"/>
            <a:ext cx="900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144096" name="Group 196">
            <a:extLst>
              <a:ext uri="{FF2B5EF4-FFF2-40B4-BE49-F238E27FC236}">
                <a16:creationId xmlns:a16="http://schemas.microsoft.com/office/drawing/2014/main" id="{00000000-0008-0000-0100-0000E0320200}"/>
              </a:ext>
            </a:extLst>
          </xdr:cNvPr>
          <xdr:cNvGrpSpPr>
            <a:grpSpLocks/>
          </xdr:cNvGrpSpPr>
        </xdr:nvGrpSpPr>
        <xdr:grpSpPr bwMode="auto">
          <a:xfrm>
            <a:off x="108870255" y="112410150"/>
            <a:ext cx="378000" cy="198000"/>
            <a:chOff x="21544575" y="22330950"/>
            <a:chExt cx="378000" cy="198000"/>
          </a:xfrm>
        </xdr:grpSpPr>
        <xdr:sp macro="" textlink="">
          <xdr:nvSpPr>
            <xdr:cNvPr id="9332" name="Text Box 197">
              <a:extLst>
                <a:ext uri="{FF2B5EF4-FFF2-40B4-BE49-F238E27FC236}">
                  <a16:creationId xmlns:a16="http://schemas.microsoft.com/office/drawing/2014/main" id="{00000000-0008-0000-0100-000074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80304" y="22332812"/>
              <a:ext cx="142700" cy="13717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33" name="Text Box 198">
              <a:extLst>
                <a:ext uri="{FF2B5EF4-FFF2-40B4-BE49-F238E27FC236}">
                  <a16:creationId xmlns:a16="http://schemas.microsoft.com/office/drawing/2014/main" id="{00000000-0008-0000-0100-000075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542470" y="22332812"/>
              <a:ext cx="237834" cy="19365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3A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4097" name="Group 199">
            <a:extLst>
              <a:ext uri="{FF2B5EF4-FFF2-40B4-BE49-F238E27FC236}">
                <a16:creationId xmlns:a16="http://schemas.microsoft.com/office/drawing/2014/main" id="{00000000-0008-0000-0100-0000E1320200}"/>
              </a:ext>
            </a:extLst>
          </xdr:cNvPr>
          <xdr:cNvGrpSpPr>
            <a:grpSpLocks/>
          </xdr:cNvGrpSpPr>
        </xdr:nvGrpSpPr>
        <xdr:grpSpPr bwMode="auto">
          <a:xfrm>
            <a:off x="109499775" y="112410150"/>
            <a:ext cx="396000" cy="162000"/>
            <a:chOff x="22174095" y="22330950"/>
            <a:chExt cx="396000" cy="162000"/>
          </a:xfrm>
        </xdr:grpSpPr>
        <xdr:sp macro="" textlink="">
          <xdr:nvSpPr>
            <xdr:cNvPr id="9327" name="Text Box 200">
              <a:extLst>
                <a:ext uri="{FF2B5EF4-FFF2-40B4-BE49-F238E27FC236}">
                  <a16:creationId xmlns:a16="http://schemas.microsoft.com/office/drawing/2014/main" id="{00000000-0008-0000-0100-00006F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430384" y="22332812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28" name="Text Box 201">
              <a:extLst>
                <a:ext uri="{FF2B5EF4-FFF2-40B4-BE49-F238E27FC236}">
                  <a16:creationId xmlns:a16="http://schemas.microsoft.com/office/drawing/2014/main" id="{00000000-0008-0000-0100-000070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176694" y="22332812"/>
              <a:ext cx="237834" cy="16137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4A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25" name="Text Box 20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580555" y="112282909"/>
            <a:ext cx="229906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6" name="Text Box 20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42721" y="112282909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7" name="Text Box 20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57320" y="112282909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8" name="Text Box 20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36049" y="112871943"/>
            <a:ext cx="229906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9" name="Text Box 20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11010" y="112871943"/>
            <a:ext cx="229906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0" name="Text Box 20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57320" y="112855805"/>
            <a:ext cx="237834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4104" name="Group 208">
            <a:extLst>
              <a:ext uri="{FF2B5EF4-FFF2-40B4-BE49-F238E27FC236}">
                <a16:creationId xmlns:a16="http://schemas.microsoft.com/office/drawing/2014/main" id="{00000000-0008-0000-0100-0000E8320200}"/>
              </a:ext>
            </a:extLst>
          </xdr:cNvPr>
          <xdr:cNvGrpSpPr>
            <a:grpSpLocks/>
          </xdr:cNvGrpSpPr>
        </xdr:nvGrpSpPr>
        <xdr:grpSpPr bwMode="auto">
          <a:xfrm>
            <a:off x="111569775" y="112572150"/>
            <a:ext cx="396000" cy="216000"/>
            <a:chOff x="24244095" y="22492950"/>
            <a:chExt cx="396000" cy="216000"/>
          </a:xfrm>
        </xdr:grpSpPr>
        <xdr:sp macro="" textlink="">
          <xdr:nvSpPr>
            <xdr:cNvPr id="9325" name="Text Box 209">
              <a:extLst>
                <a:ext uri="{FF2B5EF4-FFF2-40B4-BE49-F238E27FC236}">
                  <a16:creationId xmlns:a16="http://schemas.microsoft.com/office/drawing/2014/main" id="{00000000-0008-0000-0100-00006D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499539" y="2252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26" name="Text Box 210">
              <a:extLst>
                <a:ext uri="{FF2B5EF4-FFF2-40B4-BE49-F238E27FC236}">
                  <a16:creationId xmlns:a16="http://schemas.microsoft.com/office/drawing/2014/main" id="{00000000-0008-0000-0100-00006E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245850" y="22494191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9B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31" name="Text Box 211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732280" y="112807391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80" name="Text Box 212">
            <a:extLst>
              <a:ext uri="{FF2B5EF4-FFF2-40B4-BE49-F238E27FC236}">
                <a16:creationId xmlns:a16="http://schemas.microsoft.com/office/drawing/2014/main" id="{00000000-0008-0000-0100-000040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502374" y="112783184"/>
            <a:ext cx="229906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4107" name="Group 213">
            <a:extLst>
              <a:ext uri="{FF2B5EF4-FFF2-40B4-BE49-F238E27FC236}">
                <a16:creationId xmlns:a16="http://schemas.microsoft.com/office/drawing/2014/main" id="{00000000-0008-0000-0100-0000EB320200}"/>
              </a:ext>
            </a:extLst>
          </xdr:cNvPr>
          <xdr:cNvGrpSpPr>
            <a:grpSpLocks/>
          </xdr:cNvGrpSpPr>
        </xdr:nvGrpSpPr>
        <xdr:grpSpPr bwMode="auto">
          <a:xfrm>
            <a:off x="108870255" y="112788150"/>
            <a:ext cx="378000" cy="198000"/>
            <a:chOff x="21544575" y="22708950"/>
            <a:chExt cx="378000" cy="198000"/>
          </a:xfrm>
        </xdr:grpSpPr>
        <xdr:sp macro="" textlink="">
          <xdr:nvSpPr>
            <xdr:cNvPr id="9315" name="Text Box 214">
              <a:extLst>
                <a:ext uri="{FF2B5EF4-FFF2-40B4-BE49-F238E27FC236}">
                  <a16:creationId xmlns:a16="http://schemas.microsoft.com/office/drawing/2014/main" id="{00000000-0008-0000-0100-000063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80304" y="22728191"/>
              <a:ext cx="142700" cy="13717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18" name="Text Box 215">
              <a:extLst>
                <a:ext uri="{FF2B5EF4-FFF2-40B4-BE49-F238E27FC236}">
                  <a16:creationId xmlns:a16="http://schemas.microsoft.com/office/drawing/2014/main" id="{00000000-0008-0000-0100-000066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542470" y="22712053"/>
              <a:ext cx="237834" cy="19365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3B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4108" name="Group 216">
            <a:extLst>
              <a:ext uri="{FF2B5EF4-FFF2-40B4-BE49-F238E27FC236}">
                <a16:creationId xmlns:a16="http://schemas.microsoft.com/office/drawing/2014/main" id="{00000000-0008-0000-0100-0000EC320200}"/>
              </a:ext>
            </a:extLst>
          </xdr:cNvPr>
          <xdr:cNvGrpSpPr>
            <a:grpSpLocks/>
          </xdr:cNvGrpSpPr>
        </xdr:nvGrpSpPr>
        <xdr:grpSpPr bwMode="auto">
          <a:xfrm>
            <a:off x="108474255" y="112608150"/>
            <a:ext cx="378000" cy="198000"/>
            <a:chOff x="21148575" y="22348950"/>
            <a:chExt cx="378000" cy="198000"/>
          </a:xfrm>
        </xdr:grpSpPr>
        <xdr:sp macro="" textlink="">
          <xdr:nvSpPr>
            <xdr:cNvPr id="9307" name="Text Box 217">
              <a:extLst>
                <a:ext uri="{FF2B5EF4-FFF2-40B4-BE49-F238E27FC236}">
                  <a16:creationId xmlns:a16="http://schemas.microsoft.com/office/drawing/2014/main" id="{00000000-0008-0000-0100-00005B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83915" y="2234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12" name="Text Box 218">
              <a:extLst>
                <a:ext uri="{FF2B5EF4-FFF2-40B4-BE49-F238E27FC236}">
                  <a16:creationId xmlns:a16="http://schemas.microsoft.com/office/drawing/2014/main" id="{00000000-0008-0000-0100-000060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146081" y="22346467"/>
              <a:ext cx="237834" cy="20172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2A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4109" name="Group 219">
            <a:extLst>
              <a:ext uri="{FF2B5EF4-FFF2-40B4-BE49-F238E27FC236}">
                <a16:creationId xmlns:a16="http://schemas.microsoft.com/office/drawing/2014/main" id="{00000000-0008-0000-0100-0000ED320200}"/>
              </a:ext>
            </a:extLst>
          </xdr:cNvPr>
          <xdr:cNvGrpSpPr>
            <a:grpSpLocks/>
          </xdr:cNvGrpSpPr>
        </xdr:nvGrpSpPr>
        <xdr:grpSpPr bwMode="auto">
          <a:xfrm>
            <a:off x="107862255" y="112608150"/>
            <a:ext cx="378000" cy="216000"/>
            <a:chOff x="20536575" y="22348950"/>
            <a:chExt cx="378000" cy="216000"/>
          </a:xfrm>
        </xdr:grpSpPr>
        <xdr:sp macro="" textlink="">
          <xdr:nvSpPr>
            <xdr:cNvPr id="9295" name="Text Box 220">
              <a:extLst>
                <a:ext uri="{FF2B5EF4-FFF2-40B4-BE49-F238E27FC236}">
                  <a16:creationId xmlns:a16="http://schemas.microsoft.com/office/drawing/2014/main" id="{00000000-0008-0000-0100-00004F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773474" y="22346467"/>
              <a:ext cx="142700" cy="16137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298" name="Text Box 221">
              <a:extLst>
                <a:ext uri="{FF2B5EF4-FFF2-40B4-BE49-F238E27FC236}">
                  <a16:creationId xmlns:a16="http://schemas.microsoft.com/office/drawing/2014/main" id="{00000000-0008-0000-0100-000052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535640" y="22346467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1A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281" name="Text Box 222">
            <a:extLst>
              <a:ext uri="{FF2B5EF4-FFF2-40B4-BE49-F238E27FC236}">
                <a16:creationId xmlns:a16="http://schemas.microsoft.com/office/drawing/2014/main" id="{00000000-0008-0000-0100-000041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05594" y="112880012"/>
            <a:ext cx="229906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82" name="Text Box 223">
            <a:extLst>
              <a:ext uri="{FF2B5EF4-FFF2-40B4-BE49-F238E27FC236}">
                <a16:creationId xmlns:a16="http://schemas.microsoft.com/office/drawing/2014/main" id="{00000000-0008-0000-0100-000042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850100" y="112299047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83" name="Text Box 224">
            <a:extLst>
              <a:ext uri="{FF2B5EF4-FFF2-40B4-BE49-F238E27FC236}">
                <a16:creationId xmlns:a16="http://schemas.microsoft.com/office/drawing/2014/main" id="{00000000-0008-0000-0100-000043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37306" y="112678288"/>
            <a:ext cx="150628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84" name="Text Box 225">
            <a:extLst>
              <a:ext uri="{FF2B5EF4-FFF2-40B4-BE49-F238E27FC236}">
                <a16:creationId xmlns:a16="http://schemas.microsoft.com/office/drawing/2014/main" id="{00000000-0008-0000-0100-000044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37306" y="112541116"/>
            <a:ext cx="150628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114" name="Line 226">
            <a:extLst>
              <a:ext uri="{FF2B5EF4-FFF2-40B4-BE49-F238E27FC236}">
                <a16:creationId xmlns:a16="http://schemas.microsoft.com/office/drawing/2014/main" id="{00000000-0008-0000-0100-0000F2320200}"/>
              </a:ext>
            </a:extLst>
          </xdr:cNvPr>
          <xdr:cNvSpPr>
            <a:spLocks noChangeShapeType="1"/>
          </xdr:cNvSpPr>
        </xdr:nvSpPr>
        <xdr:spPr bwMode="auto">
          <a:xfrm>
            <a:off x="110183775" y="112566850"/>
            <a:ext cx="900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15" name="Line 227">
            <a:extLst>
              <a:ext uri="{FF2B5EF4-FFF2-40B4-BE49-F238E27FC236}">
                <a16:creationId xmlns:a16="http://schemas.microsoft.com/office/drawing/2014/main" id="{00000000-0008-0000-0100-0000F3320200}"/>
              </a:ext>
            </a:extLst>
          </xdr:cNvPr>
          <xdr:cNvSpPr>
            <a:spLocks noChangeShapeType="1"/>
          </xdr:cNvSpPr>
        </xdr:nvSpPr>
        <xdr:spPr bwMode="auto">
          <a:xfrm>
            <a:off x="108059775" y="112968150"/>
            <a:ext cx="185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116" name="Line 228">
            <a:extLst>
              <a:ext uri="{FF2B5EF4-FFF2-40B4-BE49-F238E27FC236}">
                <a16:creationId xmlns:a16="http://schemas.microsoft.com/office/drawing/2014/main" id="{00000000-0008-0000-0100-0000F4320200}"/>
              </a:ext>
            </a:extLst>
          </xdr:cNvPr>
          <xdr:cNvSpPr>
            <a:spLocks noChangeShapeType="1"/>
          </xdr:cNvSpPr>
        </xdr:nvSpPr>
        <xdr:spPr bwMode="auto">
          <a:xfrm>
            <a:off x="108059775" y="112428150"/>
            <a:ext cx="185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144117" name="Group 229">
            <a:extLst>
              <a:ext uri="{FF2B5EF4-FFF2-40B4-BE49-F238E27FC236}">
                <a16:creationId xmlns:a16="http://schemas.microsoft.com/office/drawing/2014/main" id="{00000000-0008-0000-0100-0000F5320200}"/>
              </a:ext>
            </a:extLst>
          </xdr:cNvPr>
          <xdr:cNvGrpSpPr>
            <a:grpSpLocks/>
          </xdr:cNvGrpSpPr>
        </xdr:nvGrpSpPr>
        <xdr:grpSpPr bwMode="auto">
          <a:xfrm>
            <a:off x="108978255" y="112572150"/>
            <a:ext cx="396000" cy="216000"/>
            <a:chOff x="21652575" y="22492950"/>
            <a:chExt cx="396000" cy="216000"/>
          </a:xfrm>
        </xdr:grpSpPr>
        <xdr:sp macro="" textlink="">
          <xdr:nvSpPr>
            <xdr:cNvPr id="9288" name="Text Box 230">
              <a:extLst>
                <a:ext uri="{FF2B5EF4-FFF2-40B4-BE49-F238E27FC236}">
                  <a16:creationId xmlns:a16="http://schemas.microsoft.com/office/drawing/2014/main" id="{00000000-0008-0000-0100-000048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907149" y="2252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294" name="Text Box 231">
              <a:extLst>
                <a:ext uri="{FF2B5EF4-FFF2-40B4-BE49-F238E27FC236}">
                  <a16:creationId xmlns:a16="http://schemas.microsoft.com/office/drawing/2014/main" id="{00000000-0008-0000-0100-00004E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653460" y="22494191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9A</a:t>
              </a:r>
              <a:endParaRPr lang="en-GB" sz="6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6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9A</a:t>
              </a:r>
            </a:p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(ABC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285" name="Text Box 232">
            <a:extLst>
              <a:ext uri="{FF2B5EF4-FFF2-40B4-BE49-F238E27FC236}">
                <a16:creationId xmlns:a16="http://schemas.microsoft.com/office/drawing/2014/main" id="{00000000-0008-0000-0100-000045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716425" y="111992426"/>
            <a:ext cx="428101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Sensor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119" name="Line 233">
            <a:extLst>
              <a:ext uri="{FF2B5EF4-FFF2-40B4-BE49-F238E27FC236}">
                <a16:creationId xmlns:a16="http://schemas.microsoft.com/office/drawing/2014/main" id="{00000000-0008-0000-0100-0000F732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9302255" y="112104150"/>
            <a:ext cx="378000" cy="558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 type="triangle" w="med" len="lg"/>
          </a:ln>
          <a:effectLst/>
        </xdr:spPr>
      </xdr:sp>
      <xdr:sp macro="" textlink="">
        <xdr:nvSpPr>
          <xdr:cNvPr id="144120" name="Line 234">
            <a:extLst>
              <a:ext uri="{FF2B5EF4-FFF2-40B4-BE49-F238E27FC236}">
                <a16:creationId xmlns:a16="http://schemas.microsoft.com/office/drawing/2014/main" id="{00000000-0008-0000-0100-0000F8320200}"/>
              </a:ext>
            </a:extLst>
          </xdr:cNvPr>
          <xdr:cNvSpPr>
            <a:spLocks noChangeShapeType="1"/>
          </xdr:cNvSpPr>
        </xdr:nvSpPr>
        <xdr:spPr bwMode="auto">
          <a:xfrm>
            <a:off x="109680255" y="112104150"/>
            <a:ext cx="540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  <xdr:twoCellAnchor>
    <xdr:from>
      <xdr:col>0</xdr:col>
      <xdr:colOff>0</xdr:colOff>
      <xdr:row>10</xdr:row>
      <xdr:rowOff>47625</xdr:rowOff>
    </xdr:from>
    <xdr:to>
      <xdr:col>9</xdr:col>
      <xdr:colOff>542925</xdr:colOff>
      <xdr:row>19</xdr:row>
      <xdr:rowOff>85725</xdr:rowOff>
    </xdr:to>
    <xdr:grpSp>
      <xdr:nvGrpSpPr>
        <xdr:cNvPr id="143825" name="Group 352">
          <a:extLst>
            <a:ext uri="{FF2B5EF4-FFF2-40B4-BE49-F238E27FC236}">
              <a16:creationId xmlns:a16="http://schemas.microsoft.com/office/drawing/2014/main" id="{00000000-0008-0000-0100-0000D1310200}"/>
            </a:ext>
          </a:extLst>
        </xdr:cNvPr>
        <xdr:cNvGrpSpPr>
          <a:grpSpLocks/>
        </xdr:cNvGrpSpPr>
      </xdr:nvGrpSpPr>
      <xdr:grpSpPr bwMode="auto">
        <a:xfrm>
          <a:off x="0" y="1916339"/>
          <a:ext cx="6666139" cy="1670957"/>
          <a:chOff x="107303775" y="107892150"/>
          <a:chExt cx="6076947" cy="1494000"/>
        </a:xfrm>
      </xdr:grpSpPr>
      <xdr:sp macro="" textlink="">
        <xdr:nvSpPr>
          <xdr:cNvPr id="144014" name="Oval 353">
            <a:extLst>
              <a:ext uri="{FF2B5EF4-FFF2-40B4-BE49-F238E27FC236}">
                <a16:creationId xmlns:a16="http://schemas.microsoft.com/office/drawing/2014/main" id="{00000000-0008-0000-0100-00008E320200}"/>
              </a:ext>
            </a:extLst>
          </xdr:cNvPr>
          <xdr:cNvSpPr>
            <a:spLocks noChangeArrowheads="1"/>
          </xdr:cNvSpPr>
        </xdr:nvSpPr>
        <xdr:spPr bwMode="auto">
          <a:xfrm>
            <a:off x="109288911" y="108809109"/>
            <a:ext cx="607695" cy="341194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15" name="Oval 354">
            <a:extLst>
              <a:ext uri="{FF2B5EF4-FFF2-40B4-BE49-F238E27FC236}">
                <a16:creationId xmlns:a16="http://schemas.microsoft.com/office/drawing/2014/main" id="{00000000-0008-0000-0100-00008F320200}"/>
              </a:ext>
            </a:extLst>
          </xdr:cNvPr>
          <xdr:cNvSpPr>
            <a:spLocks noChangeArrowheads="1"/>
          </xdr:cNvSpPr>
        </xdr:nvSpPr>
        <xdr:spPr bwMode="auto">
          <a:xfrm>
            <a:off x="109288911" y="108169370"/>
            <a:ext cx="607695" cy="341194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16" name="Rectangle 355">
            <a:extLst>
              <a:ext uri="{FF2B5EF4-FFF2-40B4-BE49-F238E27FC236}">
                <a16:creationId xmlns:a16="http://schemas.microsoft.com/office/drawing/2014/main" id="{00000000-0008-0000-0100-000090320200}"/>
              </a:ext>
            </a:extLst>
          </xdr:cNvPr>
          <xdr:cNvSpPr>
            <a:spLocks noChangeArrowheads="1"/>
          </xdr:cNvSpPr>
        </xdr:nvSpPr>
        <xdr:spPr bwMode="auto">
          <a:xfrm>
            <a:off x="109592758" y="108809109"/>
            <a:ext cx="324104" cy="362519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017" name="Rectangle 356">
            <a:extLst>
              <a:ext uri="{FF2B5EF4-FFF2-40B4-BE49-F238E27FC236}">
                <a16:creationId xmlns:a16="http://schemas.microsoft.com/office/drawing/2014/main" id="{00000000-0008-0000-0100-000091320200}"/>
              </a:ext>
            </a:extLst>
          </xdr:cNvPr>
          <xdr:cNvSpPr>
            <a:spLocks noChangeArrowheads="1"/>
          </xdr:cNvSpPr>
        </xdr:nvSpPr>
        <xdr:spPr bwMode="auto">
          <a:xfrm>
            <a:off x="109288911" y="108979706"/>
            <a:ext cx="324104" cy="234571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018" name="Line 357">
            <a:extLst>
              <a:ext uri="{FF2B5EF4-FFF2-40B4-BE49-F238E27FC236}">
                <a16:creationId xmlns:a16="http://schemas.microsoft.com/office/drawing/2014/main" id="{00000000-0008-0000-0100-000092320200}"/>
              </a:ext>
            </a:extLst>
          </xdr:cNvPr>
          <xdr:cNvSpPr>
            <a:spLocks noChangeShapeType="1"/>
          </xdr:cNvSpPr>
        </xdr:nvSpPr>
        <xdr:spPr bwMode="auto">
          <a:xfrm>
            <a:off x="107465827" y="108979706"/>
            <a:ext cx="1823084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19" name="Line 358">
            <a:extLst>
              <a:ext uri="{FF2B5EF4-FFF2-40B4-BE49-F238E27FC236}">
                <a16:creationId xmlns:a16="http://schemas.microsoft.com/office/drawing/2014/main" id="{00000000-0008-0000-0100-000093320200}"/>
              </a:ext>
            </a:extLst>
          </xdr:cNvPr>
          <xdr:cNvSpPr>
            <a:spLocks noChangeShapeType="1"/>
          </xdr:cNvSpPr>
        </xdr:nvSpPr>
        <xdr:spPr bwMode="auto">
          <a:xfrm>
            <a:off x="109592758" y="108816632"/>
            <a:ext cx="1012825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20" name="Rectangle 359">
            <a:extLst>
              <a:ext uri="{FF2B5EF4-FFF2-40B4-BE49-F238E27FC236}">
                <a16:creationId xmlns:a16="http://schemas.microsoft.com/office/drawing/2014/main" id="{00000000-0008-0000-0100-000094320200}"/>
              </a:ext>
            </a:extLst>
          </xdr:cNvPr>
          <xdr:cNvSpPr>
            <a:spLocks noChangeArrowheads="1"/>
          </xdr:cNvSpPr>
        </xdr:nvSpPr>
        <xdr:spPr bwMode="auto">
          <a:xfrm>
            <a:off x="109592758" y="108148046"/>
            <a:ext cx="324104" cy="362518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021" name="Rectangle 360">
            <a:extLst>
              <a:ext uri="{FF2B5EF4-FFF2-40B4-BE49-F238E27FC236}">
                <a16:creationId xmlns:a16="http://schemas.microsoft.com/office/drawing/2014/main" id="{00000000-0008-0000-0100-000095320200}"/>
              </a:ext>
            </a:extLst>
          </xdr:cNvPr>
          <xdr:cNvSpPr>
            <a:spLocks noChangeArrowheads="1"/>
          </xdr:cNvSpPr>
        </xdr:nvSpPr>
        <xdr:spPr bwMode="auto">
          <a:xfrm>
            <a:off x="109288911" y="108148046"/>
            <a:ext cx="344360" cy="191921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4022" name="Line 361">
            <a:extLst>
              <a:ext uri="{FF2B5EF4-FFF2-40B4-BE49-F238E27FC236}">
                <a16:creationId xmlns:a16="http://schemas.microsoft.com/office/drawing/2014/main" id="{00000000-0008-0000-0100-000096320200}"/>
              </a:ext>
            </a:extLst>
          </xdr:cNvPr>
          <xdr:cNvSpPr>
            <a:spLocks noChangeShapeType="1"/>
          </xdr:cNvSpPr>
        </xdr:nvSpPr>
        <xdr:spPr bwMode="auto">
          <a:xfrm>
            <a:off x="107465827" y="108339967"/>
            <a:ext cx="1823084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23" name="Line 362">
            <a:extLst>
              <a:ext uri="{FF2B5EF4-FFF2-40B4-BE49-F238E27FC236}">
                <a16:creationId xmlns:a16="http://schemas.microsoft.com/office/drawing/2014/main" id="{00000000-0008-0000-0100-000097320200}"/>
              </a:ext>
            </a:extLst>
          </xdr:cNvPr>
          <xdr:cNvSpPr>
            <a:spLocks noChangeShapeType="1"/>
          </xdr:cNvSpPr>
        </xdr:nvSpPr>
        <xdr:spPr bwMode="auto">
          <a:xfrm>
            <a:off x="109592758" y="108504285"/>
            <a:ext cx="1012825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24" name="Line 363">
            <a:extLst>
              <a:ext uri="{FF2B5EF4-FFF2-40B4-BE49-F238E27FC236}">
                <a16:creationId xmlns:a16="http://schemas.microsoft.com/office/drawing/2014/main" id="{00000000-0008-0000-0100-000098320200}"/>
              </a:ext>
            </a:extLst>
          </xdr:cNvPr>
          <xdr:cNvSpPr>
            <a:spLocks noChangeShapeType="1"/>
          </xdr:cNvSpPr>
        </xdr:nvSpPr>
        <xdr:spPr bwMode="auto">
          <a:xfrm>
            <a:off x="110605583" y="108809109"/>
            <a:ext cx="850772" cy="170597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25" name="Line 364">
            <a:extLst>
              <a:ext uri="{FF2B5EF4-FFF2-40B4-BE49-F238E27FC236}">
                <a16:creationId xmlns:a16="http://schemas.microsoft.com/office/drawing/2014/main" id="{00000000-0008-0000-0100-00009932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0605583" y="108339967"/>
            <a:ext cx="850772" cy="170597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26" name="Line 365">
            <a:extLst>
              <a:ext uri="{FF2B5EF4-FFF2-40B4-BE49-F238E27FC236}">
                <a16:creationId xmlns:a16="http://schemas.microsoft.com/office/drawing/2014/main" id="{00000000-0008-0000-0100-00009A320200}"/>
              </a:ext>
            </a:extLst>
          </xdr:cNvPr>
          <xdr:cNvSpPr>
            <a:spLocks noChangeShapeType="1"/>
          </xdr:cNvSpPr>
        </xdr:nvSpPr>
        <xdr:spPr bwMode="auto">
          <a:xfrm>
            <a:off x="111456355" y="108979706"/>
            <a:ext cx="162052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27" name="Line 366">
            <a:extLst>
              <a:ext uri="{FF2B5EF4-FFF2-40B4-BE49-F238E27FC236}">
                <a16:creationId xmlns:a16="http://schemas.microsoft.com/office/drawing/2014/main" id="{00000000-0008-0000-0100-00009B320200}"/>
              </a:ext>
            </a:extLst>
          </xdr:cNvPr>
          <xdr:cNvSpPr>
            <a:spLocks noChangeShapeType="1"/>
          </xdr:cNvSpPr>
        </xdr:nvSpPr>
        <xdr:spPr bwMode="auto">
          <a:xfrm>
            <a:off x="111456355" y="108339967"/>
            <a:ext cx="162052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28" name="Line 367">
            <a:extLst>
              <a:ext uri="{FF2B5EF4-FFF2-40B4-BE49-F238E27FC236}">
                <a16:creationId xmlns:a16="http://schemas.microsoft.com/office/drawing/2014/main" id="{00000000-0008-0000-0100-00009C320200}"/>
              </a:ext>
            </a:extLst>
          </xdr:cNvPr>
          <xdr:cNvSpPr>
            <a:spLocks noChangeShapeType="1"/>
          </xdr:cNvSpPr>
        </xdr:nvSpPr>
        <xdr:spPr bwMode="auto">
          <a:xfrm>
            <a:off x="109228142" y="108339967"/>
            <a:ext cx="0" cy="639739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2" name="Text Box 368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465700" y="108548749"/>
            <a:ext cx="10477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30" name="Line 369">
            <a:extLst>
              <a:ext uri="{FF2B5EF4-FFF2-40B4-BE49-F238E27FC236}">
                <a16:creationId xmlns:a16="http://schemas.microsoft.com/office/drawing/2014/main" id="{00000000-0008-0000-0100-00009E320200}"/>
              </a:ext>
            </a:extLst>
          </xdr:cNvPr>
          <xdr:cNvSpPr>
            <a:spLocks noChangeShapeType="1"/>
          </xdr:cNvSpPr>
        </xdr:nvSpPr>
        <xdr:spPr bwMode="auto">
          <a:xfrm>
            <a:off x="107607622" y="108339967"/>
            <a:ext cx="0" cy="639739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4031" name="Line 370">
            <a:extLst>
              <a:ext uri="{FF2B5EF4-FFF2-40B4-BE49-F238E27FC236}">
                <a16:creationId xmlns:a16="http://schemas.microsoft.com/office/drawing/2014/main" id="{00000000-0008-0000-0100-00009F320200}"/>
              </a:ext>
            </a:extLst>
          </xdr:cNvPr>
          <xdr:cNvSpPr>
            <a:spLocks noChangeShapeType="1"/>
          </xdr:cNvSpPr>
        </xdr:nvSpPr>
        <xdr:spPr bwMode="auto">
          <a:xfrm>
            <a:off x="108114575" y="108319318"/>
            <a:ext cx="0" cy="639739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4032" name="Line 371">
            <a:extLst>
              <a:ext uri="{FF2B5EF4-FFF2-40B4-BE49-F238E27FC236}">
                <a16:creationId xmlns:a16="http://schemas.microsoft.com/office/drawing/2014/main" id="{00000000-0008-0000-0100-0000A0320200}"/>
              </a:ext>
            </a:extLst>
          </xdr:cNvPr>
          <xdr:cNvSpPr>
            <a:spLocks noChangeShapeType="1"/>
          </xdr:cNvSpPr>
        </xdr:nvSpPr>
        <xdr:spPr bwMode="auto">
          <a:xfrm>
            <a:off x="109613555" y="108510564"/>
            <a:ext cx="0" cy="29854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4033" name="Line 372">
            <a:extLst>
              <a:ext uri="{FF2B5EF4-FFF2-40B4-BE49-F238E27FC236}">
                <a16:creationId xmlns:a16="http://schemas.microsoft.com/office/drawing/2014/main" id="{00000000-0008-0000-0100-0000A1320200}"/>
              </a:ext>
            </a:extLst>
          </xdr:cNvPr>
          <xdr:cNvSpPr>
            <a:spLocks noChangeShapeType="1"/>
          </xdr:cNvSpPr>
        </xdr:nvSpPr>
        <xdr:spPr bwMode="auto">
          <a:xfrm>
            <a:off x="110524557" y="108510564"/>
            <a:ext cx="0" cy="29854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3" name="Text Box 37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913375" y="108548749"/>
            <a:ext cx="16192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4" name="Text Box 37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989699" y="108548749"/>
            <a:ext cx="16192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" name="Text Box 37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370699" y="108548749"/>
            <a:ext cx="16192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4037" name="Group 376">
            <a:extLst>
              <a:ext uri="{FF2B5EF4-FFF2-40B4-BE49-F238E27FC236}">
                <a16:creationId xmlns:a16="http://schemas.microsoft.com/office/drawing/2014/main" id="{00000000-0008-0000-0100-0000A5320200}"/>
              </a:ext>
            </a:extLst>
          </xdr:cNvPr>
          <xdr:cNvGrpSpPr>
            <a:grpSpLocks/>
          </xdr:cNvGrpSpPr>
        </xdr:nvGrpSpPr>
        <xdr:grpSpPr bwMode="auto">
          <a:xfrm>
            <a:off x="109694581" y="108510564"/>
            <a:ext cx="202565" cy="298545"/>
            <a:chOff x="22210575" y="19900950"/>
            <a:chExt cx="180000" cy="252000"/>
          </a:xfrm>
        </xdr:grpSpPr>
        <xdr:sp macro="" textlink="">
          <xdr:nvSpPr>
            <xdr:cNvPr id="144069" name="Line 377">
              <a:extLst>
                <a:ext uri="{FF2B5EF4-FFF2-40B4-BE49-F238E27FC236}">
                  <a16:creationId xmlns:a16="http://schemas.microsoft.com/office/drawing/2014/main" id="{00000000-0008-0000-0100-0000C5320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390575" y="19900950"/>
              <a:ext cx="0" cy="252000"/>
            </a:xfrm>
            <a:prstGeom prst="line">
              <a:avLst/>
            </a:prstGeom>
            <a:noFill/>
            <a:ln w="12700" algn="ctr">
              <a:solidFill>
                <a:srgbClr val="000000"/>
              </a:solidFill>
              <a:round/>
              <a:headEnd type="triangle" w="med" len="lg"/>
              <a:tailEnd type="triangle" w="med" len="lg"/>
            </a:ln>
            <a:effectLst/>
          </xdr:spPr>
        </xdr:sp>
        <xdr:sp macro="" textlink="">
          <xdr:nvSpPr>
            <xdr:cNvPr id="15" name="Text Box 378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210547" y="19933181"/>
              <a:ext cx="143887" cy="18474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6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6" name="Text Box 379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23199" y="108548749"/>
            <a:ext cx="16192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86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39" name="Line 380">
            <a:extLst>
              <a:ext uri="{FF2B5EF4-FFF2-40B4-BE49-F238E27FC236}">
                <a16:creationId xmlns:a16="http://schemas.microsoft.com/office/drawing/2014/main" id="{00000000-0008-0000-0100-0000A7320200}"/>
              </a:ext>
            </a:extLst>
          </xdr:cNvPr>
          <xdr:cNvSpPr>
            <a:spLocks noChangeShapeType="1"/>
          </xdr:cNvSpPr>
        </xdr:nvSpPr>
        <xdr:spPr bwMode="auto">
          <a:xfrm>
            <a:off x="107506340" y="109043680"/>
            <a:ext cx="0" cy="27722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7" name="Text Box 381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037200" y="109024545"/>
            <a:ext cx="1228724" cy="209350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5B + 5 x h max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41" name="Line 382">
            <a:extLst>
              <a:ext uri="{FF2B5EF4-FFF2-40B4-BE49-F238E27FC236}">
                <a16:creationId xmlns:a16="http://schemas.microsoft.com/office/drawing/2014/main" id="{00000000-0008-0000-0100-0000A9320200}"/>
              </a:ext>
            </a:extLst>
          </xdr:cNvPr>
          <xdr:cNvSpPr>
            <a:spLocks noChangeShapeType="1"/>
          </xdr:cNvSpPr>
        </xdr:nvSpPr>
        <xdr:spPr bwMode="auto">
          <a:xfrm>
            <a:off x="112104563" y="108163091"/>
            <a:ext cx="202565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42" name="Line 383">
            <a:extLst>
              <a:ext uri="{FF2B5EF4-FFF2-40B4-BE49-F238E27FC236}">
                <a16:creationId xmlns:a16="http://schemas.microsoft.com/office/drawing/2014/main" id="{00000000-0008-0000-0100-0000AA320200}"/>
              </a:ext>
            </a:extLst>
          </xdr:cNvPr>
          <xdr:cNvSpPr>
            <a:spLocks noChangeShapeType="1"/>
          </xdr:cNvSpPr>
        </xdr:nvSpPr>
        <xdr:spPr bwMode="auto">
          <a:xfrm>
            <a:off x="112307128" y="108163091"/>
            <a:ext cx="0" cy="149273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43" name="Line 384">
            <a:extLst>
              <a:ext uri="{FF2B5EF4-FFF2-40B4-BE49-F238E27FC236}">
                <a16:creationId xmlns:a16="http://schemas.microsoft.com/office/drawing/2014/main" id="{00000000-0008-0000-0100-0000AB320200}"/>
              </a:ext>
            </a:extLst>
          </xdr:cNvPr>
          <xdr:cNvSpPr>
            <a:spLocks noChangeShapeType="1"/>
          </xdr:cNvSpPr>
        </xdr:nvSpPr>
        <xdr:spPr bwMode="auto">
          <a:xfrm>
            <a:off x="113157901" y="108163091"/>
            <a:ext cx="222821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44" name="Line 385">
            <a:extLst>
              <a:ext uri="{FF2B5EF4-FFF2-40B4-BE49-F238E27FC236}">
                <a16:creationId xmlns:a16="http://schemas.microsoft.com/office/drawing/2014/main" id="{00000000-0008-0000-0100-0000AC320200}"/>
              </a:ext>
            </a:extLst>
          </xdr:cNvPr>
          <xdr:cNvSpPr>
            <a:spLocks noChangeShapeType="1"/>
          </xdr:cNvSpPr>
        </xdr:nvSpPr>
        <xdr:spPr bwMode="auto">
          <a:xfrm>
            <a:off x="113157901" y="108163091"/>
            <a:ext cx="0" cy="127948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45" name="Line 386">
            <a:extLst>
              <a:ext uri="{FF2B5EF4-FFF2-40B4-BE49-F238E27FC236}">
                <a16:creationId xmlns:a16="http://schemas.microsoft.com/office/drawing/2014/main" id="{00000000-0008-0000-0100-0000AD32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3036362" y="108306085"/>
            <a:ext cx="121539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46" name="Line 387">
            <a:extLst>
              <a:ext uri="{FF2B5EF4-FFF2-40B4-BE49-F238E27FC236}">
                <a16:creationId xmlns:a16="http://schemas.microsoft.com/office/drawing/2014/main" id="{00000000-0008-0000-0100-0000AE320200}"/>
              </a:ext>
            </a:extLst>
          </xdr:cNvPr>
          <xdr:cNvSpPr>
            <a:spLocks noChangeShapeType="1"/>
          </xdr:cNvSpPr>
        </xdr:nvSpPr>
        <xdr:spPr bwMode="auto">
          <a:xfrm>
            <a:off x="112307128" y="108312364"/>
            <a:ext cx="121539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47" name="Line 388">
            <a:extLst>
              <a:ext uri="{FF2B5EF4-FFF2-40B4-BE49-F238E27FC236}">
                <a16:creationId xmlns:a16="http://schemas.microsoft.com/office/drawing/2014/main" id="{00000000-0008-0000-0100-0000AF320200}"/>
              </a:ext>
            </a:extLst>
          </xdr:cNvPr>
          <xdr:cNvSpPr>
            <a:spLocks noChangeShapeType="1"/>
          </xdr:cNvSpPr>
        </xdr:nvSpPr>
        <xdr:spPr bwMode="auto">
          <a:xfrm>
            <a:off x="112428667" y="108312364"/>
            <a:ext cx="0" cy="895634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48" name="Line 389">
            <a:extLst>
              <a:ext uri="{FF2B5EF4-FFF2-40B4-BE49-F238E27FC236}">
                <a16:creationId xmlns:a16="http://schemas.microsoft.com/office/drawing/2014/main" id="{00000000-0008-0000-0100-0000B0320200}"/>
              </a:ext>
            </a:extLst>
          </xdr:cNvPr>
          <xdr:cNvSpPr>
            <a:spLocks noChangeShapeType="1"/>
          </xdr:cNvSpPr>
        </xdr:nvSpPr>
        <xdr:spPr bwMode="auto">
          <a:xfrm>
            <a:off x="113036362" y="108291039"/>
            <a:ext cx="0" cy="938284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49" name="Line 390">
            <a:extLst>
              <a:ext uri="{FF2B5EF4-FFF2-40B4-BE49-F238E27FC236}">
                <a16:creationId xmlns:a16="http://schemas.microsoft.com/office/drawing/2014/main" id="{00000000-0008-0000-0100-0000B1320200}"/>
              </a:ext>
            </a:extLst>
          </xdr:cNvPr>
          <xdr:cNvSpPr>
            <a:spLocks noChangeShapeType="1"/>
          </xdr:cNvSpPr>
        </xdr:nvSpPr>
        <xdr:spPr bwMode="auto">
          <a:xfrm>
            <a:off x="112408410" y="109223044"/>
            <a:ext cx="627952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4050" name="Line 391">
            <a:extLst>
              <a:ext uri="{FF2B5EF4-FFF2-40B4-BE49-F238E27FC236}">
                <a16:creationId xmlns:a16="http://schemas.microsoft.com/office/drawing/2014/main" id="{00000000-0008-0000-0100-0000B2320200}"/>
              </a:ext>
            </a:extLst>
          </xdr:cNvPr>
          <xdr:cNvSpPr>
            <a:spLocks noChangeShapeType="1"/>
          </xdr:cNvSpPr>
        </xdr:nvSpPr>
        <xdr:spPr bwMode="auto">
          <a:xfrm>
            <a:off x="112448923" y="109026150"/>
            <a:ext cx="587439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4051" name="Line 392">
            <a:extLst>
              <a:ext uri="{FF2B5EF4-FFF2-40B4-BE49-F238E27FC236}">
                <a16:creationId xmlns:a16="http://schemas.microsoft.com/office/drawing/2014/main" id="{00000000-0008-0000-0100-0000B3320200}"/>
              </a:ext>
            </a:extLst>
          </xdr:cNvPr>
          <xdr:cNvSpPr>
            <a:spLocks noChangeShapeType="1"/>
          </xdr:cNvSpPr>
        </xdr:nvSpPr>
        <xdr:spPr bwMode="auto">
          <a:xfrm>
            <a:off x="112428667" y="108738150"/>
            <a:ext cx="607695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4052" name="Line 393">
            <a:extLst>
              <a:ext uri="{FF2B5EF4-FFF2-40B4-BE49-F238E27FC236}">
                <a16:creationId xmlns:a16="http://schemas.microsoft.com/office/drawing/2014/main" id="{00000000-0008-0000-0100-0000B4320200}"/>
              </a:ext>
            </a:extLst>
          </xdr:cNvPr>
          <xdr:cNvSpPr>
            <a:spLocks noChangeShapeType="1"/>
          </xdr:cNvSpPr>
        </xdr:nvSpPr>
        <xdr:spPr bwMode="auto">
          <a:xfrm>
            <a:off x="112428667" y="108486150"/>
            <a:ext cx="607695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8" name="Text Box 394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628247" y="108196660"/>
            <a:ext cx="209550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" name="Text Box 395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628247" y="108501169"/>
            <a:ext cx="18097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" name="Text Box 396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628247" y="108777131"/>
            <a:ext cx="209550" cy="209350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56" name="Line 397">
            <a:extLst>
              <a:ext uri="{FF2B5EF4-FFF2-40B4-BE49-F238E27FC236}">
                <a16:creationId xmlns:a16="http://schemas.microsoft.com/office/drawing/2014/main" id="{00000000-0008-0000-0100-0000B8320200}"/>
              </a:ext>
            </a:extLst>
          </xdr:cNvPr>
          <xdr:cNvSpPr>
            <a:spLocks noChangeShapeType="1"/>
          </xdr:cNvSpPr>
        </xdr:nvSpPr>
        <xdr:spPr bwMode="auto">
          <a:xfrm>
            <a:off x="107465827" y="109278251"/>
            <a:ext cx="1843341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1" name="Text Box 3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437249" y="108529717"/>
            <a:ext cx="10477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58" name="Line 399">
            <a:extLst>
              <a:ext uri="{FF2B5EF4-FFF2-40B4-BE49-F238E27FC236}">
                <a16:creationId xmlns:a16="http://schemas.microsoft.com/office/drawing/2014/main" id="{00000000-0008-0000-0100-0000BA320200}"/>
              </a:ext>
            </a:extLst>
          </xdr:cNvPr>
          <xdr:cNvSpPr>
            <a:spLocks noChangeShapeType="1"/>
          </xdr:cNvSpPr>
        </xdr:nvSpPr>
        <xdr:spPr bwMode="auto">
          <a:xfrm>
            <a:off x="108580474" y="108319318"/>
            <a:ext cx="0" cy="639739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grpSp>
        <xdr:nvGrpSpPr>
          <xdr:cNvPr id="144059" name="Group 400">
            <a:extLst>
              <a:ext uri="{FF2B5EF4-FFF2-40B4-BE49-F238E27FC236}">
                <a16:creationId xmlns:a16="http://schemas.microsoft.com/office/drawing/2014/main" id="{00000000-0008-0000-0100-0000BB320200}"/>
              </a:ext>
            </a:extLst>
          </xdr:cNvPr>
          <xdr:cNvGrpSpPr>
            <a:grpSpLocks/>
          </xdr:cNvGrpSpPr>
        </xdr:nvGrpSpPr>
        <xdr:grpSpPr bwMode="auto">
          <a:xfrm>
            <a:off x="110018685" y="108489915"/>
            <a:ext cx="202565" cy="298545"/>
            <a:chOff x="22498575" y="19883520"/>
            <a:chExt cx="180000" cy="252000"/>
          </a:xfrm>
        </xdr:grpSpPr>
        <xdr:sp macro="" textlink="">
          <xdr:nvSpPr>
            <xdr:cNvPr id="144067" name="Line 401">
              <a:extLst>
                <a:ext uri="{FF2B5EF4-FFF2-40B4-BE49-F238E27FC236}">
                  <a16:creationId xmlns:a16="http://schemas.microsoft.com/office/drawing/2014/main" id="{00000000-0008-0000-0100-0000C3320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678575" y="19883520"/>
              <a:ext cx="0" cy="252000"/>
            </a:xfrm>
            <a:prstGeom prst="line">
              <a:avLst/>
            </a:prstGeom>
            <a:noFill/>
            <a:ln w="12700" algn="ctr">
              <a:solidFill>
                <a:srgbClr val="000000"/>
              </a:solidFill>
              <a:round/>
              <a:headEnd type="triangle" w="med" len="lg"/>
              <a:tailEnd type="triangle" w="med" len="lg"/>
            </a:ln>
            <a:effectLst/>
          </xdr:spPr>
        </xdr:sp>
        <xdr:sp macro="" textlink="">
          <xdr:nvSpPr>
            <xdr:cNvPr id="14" name="Text Box 402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498321" y="19917117"/>
              <a:ext cx="143887" cy="18474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7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12" name="Text Box 403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303775" y="107892150"/>
            <a:ext cx="2047874" cy="294994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FLUME DIMENSIONS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061" name="Line 404">
            <a:extLst>
              <a:ext uri="{FF2B5EF4-FFF2-40B4-BE49-F238E27FC236}">
                <a16:creationId xmlns:a16="http://schemas.microsoft.com/office/drawing/2014/main" id="{00000000-0008-0000-0100-0000BD320200}"/>
              </a:ext>
            </a:extLst>
          </xdr:cNvPr>
          <xdr:cNvSpPr>
            <a:spLocks noChangeShapeType="1"/>
          </xdr:cNvSpPr>
        </xdr:nvSpPr>
        <xdr:spPr bwMode="auto">
          <a:xfrm>
            <a:off x="112416771" y="109098150"/>
            <a:ext cx="627952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prstDash val="dash"/>
            <a:round/>
            <a:headEnd/>
            <a:tailEnd/>
          </a:ln>
          <a:effectLst/>
        </xdr:spPr>
      </xdr:sp>
      <xdr:sp macro="" textlink="">
        <xdr:nvSpPr>
          <xdr:cNvPr id="144062" name="Line 405">
            <a:extLst>
              <a:ext uri="{FF2B5EF4-FFF2-40B4-BE49-F238E27FC236}">
                <a16:creationId xmlns:a16="http://schemas.microsoft.com/office/drawing/2014/main" id="{00000000-0008-0000-0100-0000BE320200}"/>
              </a:ext>
            </a:extLst>
          </xdr:cNvPr>
          <xdr:cNvSpPr>
            <a:spLocks noChangeShapeType="1"/>
          </xdr:cNvSpPr>
        </xdr:nvSpPr>
        <xdr:spPr bwMode="auto">
          <a:xfrm>
            <a:off x="111767775" y="109098150"/>
            <a:ext cx="587439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none" w="med" len="lg"/>
            <a:tailEnd type="none" w="med" len="lg"/>
          </a:ln>
          <a:effectLst/>
        </xdr:spPr>
      </xdr:sp>
      <xdr:sp macro="" textlink="">
        <xdr:nvSpPr>
          <xdr:cNvPr id="144063" name="Line 406">
            <a:extLst>
              <a:ext uri="{FF2B5EF4-FFF2-40B4-BE49-F238E27FC236}">
                <a16:creationId xmlns:a16="http://schemas.microsoft.com/office/drawing/2014/main" id="{00000000-0008-0000-0100-0000BF320200}"/>
              </a:ext>
            </a:extLst>
          </xdr:cNvPr>
          <xdr:cNvSpPr>
            <a:spLocks noChangeShapeType="1"/>
          </xdr:cNvSpPr>
        </xdr:nvSpPr>
        <xdr:spPr bwMode="auto">
          <a:xfrm>
            <a:off x="111767775" y="109224150"/>
            <a:ext cx="587439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none" w="med" len="lg"/>
            <a:tailEnd type="none" w="med" len="lg"/>
          </a:ln>
          <a:effectLst/>
        </xdr:spPr>
      </xdr:sp>
      <xdr:sp macro="" textlink="">
        <xdr:nvSpPr>
          <xdr:cNvPr id="144064" name="Line 407">
            <a:extLst>
              <a:ext uri="{FF2B5EF4-FFF2-40B4-BE49-F238E27FC236}">
                <a16:creationId xmlns:a16="http://schemas.microsoft.com/office/drawing/2014/main" id="{00000000-0008-0000-0100-0000C03202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12100775" y="109305150"/>
            <a:ext cx="162000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med"/>
            <a:tailEnd/>
          </a:ln>
          <a:effectLst/>
        </xdr:spPr>
      </xdr:sp>
      <xdr:sp macro="" textlink="">
        <xdr:nvSpPr>
          <xdr:cNvPr id="144065" name="Line 408">
            <a:extLst>
              <a:ext uri="{FF2B5EF4-FFF2-40B4-BE49-F238E27FC236}">
                <a16:creationId xmlns:a16="http://schemas.microsoft.com/office/drawing/2014/main" id="{00000000-0008-0000-0100-0000C13202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12021945" y="108933980"/>
            <a:ext cx="319659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none" w="med" len="lg"/>
            <a:tailEnd type="triangle" w="med" len="med"/>
          </a:ln>
          <a:effectLst/>
        </xdr:spPr>
      </xdr:sp>
      <xdr:sp macro="" textlink="">
        <xdr:nvSpPr>
          <xdr:cNvPr id="13" name="Text Box 409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999598" y="108777131"/>
            <a:ext cx="142875" cy="22838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P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38100</xdr:colOff>
      <xdr:row>25</xdr:row>
      <xdr:rowOff>133350</xdr:rowOff>
    </xdr:from>
    <xdr:to>
      <xdr:col>8</xdr:col>
      <xdr:colOff>390525</xdr:colOff>
      <xdr:row>35</xdr:row>
      <xdr:rowOff>133350</xdr:rowOff>
    </xdr:to>
    <xdr:grpSp>
      <xdr:nvGrpSpPr>
        <xdr:cNvPr id="143826" name="Group 53">
          <a:extLst>
            <a:ext uri="{FF2B5EF4-FFF2-40B4-BE49-F238E27FC236}">
              <a16:creationId xmlns:a16="http://schemas.microsoft.com/office/drawing/2014/main" id="{00000000-0008-0000-0100-0000D2310200}"/>
            </a:ext>
          </a:extLst>
        </xdr:cNvPr>
        <xdr:cNvGrpSpPr>
          <a:grpSpLocks/>
        </xdr:cNvGrpSpPr>
      </xdr:nvGrpSpPr>
      <xdr:grpSpPr bwMode="auto">
        <a:xfrm>
          <a:off x="38100" y="4750707"/>
          <a:ext cx="5804354" cy="1823357"/>
          <a:chOff x="107591775" y="111960150"/>
          <a:chExt cx="4392000" cy="1404000"/>
        </a:xfrm>
      </xdr:grpSpPr>
      <xdr:sp macro="" textlink="">
        <xdr:nvSpPr>
          <xdr:cNvPr id="9270" name="Text Box 54">
            <a:extLst>
              <a:ext uri="{FF2B5EF4-FFF2-40B4-BE49-F238E27FC236}">
                <a16:creationId xmlns:a16="http://schemas.microsoft.com/office/drawing/2014/main" id="{00000000-0008-0000-0100-000036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591775" y="111960150"/>
            <a:ext cx="1371509" cy="209793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 Black"/>
              </a:rPr>
              <a:t>STAFF READINGS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 Black"/>
            </a:endParaRPr>
          </a:p>
        </xdr:txBody>
      </xdr:sp>
      <xdr:sp macro="" textlink="">
        <xdr:nvSpPr>
          <xdr:cNvPr id="9271" name="Text Box 55">
            <a:extLst>
              <a:ext uri="{FF2B5EF4-FFF2-40B4-BE49-F238E27FC236}">
                <a16:creationId xmlns:a16="http://schemas.microsoft.com/office/drawing/2014/main" id="{00000000-0008-0000-0100-000037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96959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52" name="Oval 56">
            <a:extLst>
              <a:ext uri="{FF2B5EF4-FFF2-40B4-BE49-F238E27FC236}">
                <a16:creationId xmlns:a16="http://schemas.microsoft.com/office/drawing/2014/main" id="{00000000-0008-0000-0100-000050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824150"/>
            <a:ext cx="540000" cy="288000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53" name="Oval 57">
            <a:extLst>
              <a:ext uri="{FF2B5EF4-FFF2-40B4-BE49-F238E27FC236}">
                <a16:creationId xmlns:a16="http://schemas.microsoft.com/office/drawing/2014/main" id="{00000000-0008-0000-0100-000051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284150"/>
            <a:ext cx="540000" cy="288000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54" name="Rectangle 58">
            <a:extLst>
              <a:ext uri="{FF2B5EF4-FFF2-40B4-BE49-F238E27FC236}">
                <a16:creationId xmlns:a16="http://schemas.microsoft.com/office/drawing/2014/main" id="{00000000-0008-0000-0100-000052320200}"/>
              </a:ext>
            </a:extLst>
          </xdr:cNvPr>
          <xdr:cNvSpPr>
            <a:spLocks noChangeArrowheads="1"/>
          </xdr:cNvSpPr>
        </xdr:nvSpPr>
        <xdr:spPr bwMode="auto">
          <a:xfrm>
            <a:off x="110183775" y="112824150"/>
            <a:ext cx="288000" cy="306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955" name="Rectangle 59">
            <a:extLst>
              <a:ext uri="{FF2B5EF4-FFF2-40B4-BE49-F238E27FC236}">
                <a16:creationId xmlns:a16="http://schemas.microsoft.com/office/drawing/2014/main" id="{00000000-0008-0000-0100-000053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968150"/>
            <a:ext cx="288000" cy="198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956" name="Rectangle 60">
            <a:extLst>
              <a:ext uri="{FF2B5EF4-FFF2-40B4-BE49-F238E27FC236}">
                <a16:creationId xmlns:a16="http://schemas.microsoft.com/office/drawing/2014/main" id="{00000000-0008-0000-0100-000054320200}"/>
              </a:ext>
            </a:extLst>
          </xdr:cNvPr>
          <xdr:cNvSpPr>
            <a:spLocks noChangeArrowheads="1"/>
          </xdr:cNvSpPr>
        </xdr:nvSpPr>
        <xdr:spPr bwMode="auto">
          <a:xfrm>
            <a:off x="110183775" y="112266150"/>
            <a:ext cx="288000" cy="306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957" name="Rectangle 61">
            <a:extLst>
              <a:ext uri="{FF2B5EF4-FFF2-40B4-BE49-F238E27FC236}">
                <a16:creationId xmlns:a16="http://schemas.microsoft.com/office/drawing/2014/main" id="{00000000-0008-0000-0100-000055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266150"/>
            <a:ext cx="306000" cy="162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958" name="Line 62">
            <a:extLst>
              <a:ext uri="{FF2B5EF4-FFF2-40B4-BE49-F238E27FC236}">
                <a16:creationId xmlns:a16="http://schemas.microsoft.com/office/drawing/2014/main" id="{00000000-0008-0000-0100-000056320200}"/>
              </a:ext>
            </a:extLst>
          </xdr:cNvPr>
          <xdr:cNvSpPr>
            <a:spLocks noChangeShapeType="1"/>
          </xdr:cNvSpPr>
        </xdr:nvSpPr>
        <xdr:spPr bwMode="auto">
          <a:xfrm>
            <a:off x="111083775" y="112824150"/>
            <a:ext cx="756000" cy="14400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59" name="Line 63">
            <a:extLst>
              <a:ext uri="{FF2B5EF4-FFF2-40B4-BE49-F238E27FC236}">
                <a16:creationId xmlns:a16="http://schemas.microsoft.com/office/drawing/2014/main" id="{00000000-0008-0000-0100-00005732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1083775" y="112428150"/>
            <a:ext cx="756000" cy="14400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60" name="Line 64">
            <a:extLst>
              <a:ext uri="{FF2B5EF4-FFF2-40B4-BE49-F238E27FC236}">
                <a16:creationId xmlns:a16="http://schemas.microsoft.com/office/drawing/2014/main" id="{00000000-0008-0000-0100-000058320200}"/>
              </a:ext>
            </a:extLst>
          </xdr:cNvPr>
          <xdr:cNvSpPr>
            <a:spLocks noChangeShapeType="1"/>
          </xdr:cNvSpPr>
        </xdr:nvSpPr>
        <xdr:spPr bwMode="auto">
          <a:xfrm>
            <a:off x="111839775" y="112968150"/>
            <a:ext cx="14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61" name="Line 65">
            <a:extLst>
              <a:ext uri="{FF2B5EF4-FFF2-40B4-BE49-F238E27FC236}">
                <a16:creationId xmlns:a16="http://schemas.microsoft.com/office/drawing/2014/main" id="{00000000-0008-0000-0100-000059320200}"/>
              </a:ext>
            </a:extLst>
          </xdr:cNvPr>
          <xdr:cNvSpPr>
            <a:spLocks noChangeShapeType="1"/>
          </xdr:cNvSpPr>
        </xdr:nvSpPr>
        <xdr:spPr bwMode="auto">
          <a:xfrm>
            <a:off x="111839775" y="112428150"/>
            <a:ext cx="14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62" name="Line 66">
            <a:extLst>
              <a:ext uri="{FF2B5EF4-FFF2-40B4-BE49-F238E27FC236}">
                <a16:creationId xmlns:a16="http://schemas.microsoft.com/office/drawing/2014/main" id="{00000000-0008-0000-0100-00005A320200}"/>
              </a:ext>
            </a:extLst>
          </xdr:cNvPr>
          <xdr:cNvSpPr>
            <a:spLocks noChangeShapeType="1"/>
          </xdr:cNvSpPr>
        </xdr:nvSpPr>
        <xdr:spPr bwMode="auto">
          <a:xfrm>
            <a:off x="10993177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63" name="Line 67">
            <a:extLst>
              <a:ext uri="{FF2B5EF4-FFF2-40B4-BE49-F238E27FC236}">
                <a16:creationId xmlns:a16="http://schemas.microsoft.com/office/drawing/2014/main" id="{00000000-0008-0000-0100-00005B320200}"/>
              </a:ext>
            </a:extLst>
          </xdr:cNvPr>
          <xdr:cNvSpPr>
            <a:spLocks noChangeShapeType="1"/>
          </xdr:cNvSpPr>
        </xdr:nvSpPr>
        <xdr:spPr bwMode="auto">
          <a:xfrm>
            <a:off x="10898412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64" name="Line 68">
            <a:extLst>
              <a:ext uri="{FF2B5EF4-FFF2-40B4-BE49-F238E27FC236}">
                <a16:creationId xmlns:a16="http://schemas.microsoft.com/office/drawing/2014/main" id="{00000000-0008-0000-0100-00005C320200}"/>
              </a:ext>
            </a:extLst>
          </xdr:cNvPr>
          <xdr:cNvSpPr>
            <a:spLocks noChangeShapeType="1"/>
          </xdr:cNvSpPr>
        </xdr:nvSpPr>
        <xdr:spPr bwMode="auto">
          <a:xfrm>
            <a:off x="10816825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65" name="Line 69">
            <a:extLst>
              <a:ext uri="{FF2B5EF4-FFF2-40B4-BE49-F238E27FC236}">
                <a16:creationId xmlns:a16="http://schemas.microsoft.com/office/drawing/2014/main" id="{00000000-0008-0000-0100-00005D320200}"/>
              </a:ext>
            </a:extLst>
          </xdr:cNvPr>
          <xdr:cNvSpPr>
            <a:spLocks noChangeShapeType="1"/>
          </xdr:cNvSpPr>
        </xdr:nvSpPr>
        <xdr:spPr bwMode="auto">
          <a:xfrm>
            <a:off x="108168255" y="113292150"/>
            <a:ext cx="82752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286" name="Text Box 70">
            <a:extLst>
              <a:ext uri="{FF2B5EF4-FFF2-40B4-BE49-F238E27FC236}">
                <a16:creationId xmlns:a16="http://schemas.microsoft.com/office/drawing/2014/main" id="{00000000-0008-0000-0100-000046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384555" y="113097874"/>
            <a:ext cx="396390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 x 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87" name="Text Box 71">
            <a:extLst>
              <a:ext uri="{FF2B5EF4-FFF2-40B4-BE49-F238E27FC236}">
                <a16:creationId xmlns:a16="http://schemas.microsoft.com/office/drawing/2014/main" id="{00000000-0008-0000-0100-000047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264540" y="113081736"/>
            <a:ext cx="634224" cy="17751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 x h max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68" name="Line 72">
            <a:extLst>
              <a:ext uri="{FF2B5EF4-FFF2-40B4-BE49-F238E27FC236}">
                <a16:creationId xmlns:a16="http://schemas.microsoft.com/office/drawing/2014/main" id="{00000000-0008-0000-0100-000060320200}"/>
              </a:ext>
            </a:extLst>
          </xdr:cNvPr>
          <xdr:cNvSpPr>
            <a:spLocks noChangeShapeType="1"/>
          </xdr:cNvSpPr>
        </xdr:nvSpPr>
        <xdr:spPr bwMode="auto">
          <a:xfrm>
            <a:off x="108995775" y="113292150"/>
            <a:ext cx="9360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289" name="Text Box 73">
            <a:extLst>
              <a:ext uri="{FF2B5EF4-FFF2-40B4-BE49-F238E27FC236}">
                <a16:creationId xmlns:a16="http://schemas.microsoft.com/office/drawing/2014/main" id="{00000000-0008-0000-0100-000049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96959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90" name="Text Box 74">
            <a:extLst>
              <a:ext uri="{FF2B5EF4-FFF2-40B4-BE49-F238E27FC236}">
                <a16:creationId xmlns:a16="http://schemas.microsoft.com/office/drawing/2014/main" id="{00000000-0008-0000-0100-00004A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82360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91" name="Text Box 75">
            <a:extLst>
              <a:ext uri="{FF2B5EF4-FFF2-40B4-BE49-F238E27FC236}">
                <a16:creationId xmlns:a16="http://schemas.microsoft.com/office/drawing/2014/main" id="{00000000-0008-0000-0100-00004B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82360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92" name="Text Box 76">
            <a:extLst>
              <a:ext uri="{FF2B5EF4-FFF2-40B4-BE49-F238E27FC236}">
                <a16:creationId xmlns:a16="http://schemas.microsoft.com/office/drawing/2014/main" id="{00000000-0008-0000-0100-00004C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91544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93" name="Text Box 77">
            <a:extLst>
              <a:ext uri="{FF2B5EF4-FFF2-40B4-BE49-F238E27FC236}">
                <a16:creationId xmlns:a16="http://schemas.microsoft.com/office/drawing/2014/main" id="{00000000-0008-0000-0100-00004D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91544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74" name="Line 78">
            <a:extLst>
              <a:ext uri="{FF2B5EF4-FFF2-40B4-BE49-F238E27FC236}">
                <a16:creationId xmlns:a16="http://schemas.microsoft.com/office/drawing/2014/main" id="{00000000-0008-0000-0100-000066320200}"/>
              </a:ext>
            </a:extLst>
          </xdr:cNvPr>
          <xdr:cNvSpPr>
            <a:spLocks noChangeShapeType="1"/>
          </xdr:cNvSpPr>
        </xdr:nvSpPr>
        <xdr:spPr bwMode="auto">
          <a:xfrm>
            <a:off x="110183775" y="112830500"/>
            <a:ext cx="900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143975" name="Group 79">
            <a:extLst>
              <a:ext uri="{FF2B5EF4-FFF2-40B4-BE49-F238E27FC236}">
                <a16:creationId xmlns:a16="http://schemas.microsoft.com/office/drawing/2014/main" id="{00000000-0008-0000-0100-000067320200}"/>
              </a:ext>
            </a:extLst>
          </xdr:cNvPr>
          <xdr:cNvGrpSpPr>
            <a:grpSpLocks/>
          </xdr:cNvGrpSpPr>
        </xdr:nvGrpSpPr>
        <xdr:grpSpPr bwMode="auto">
          <a:xfrm>
            <a:off x="108870255" y="112410150"/>
            <a:ext cx="378000" cy="198000"/>
            <a:chOff x="21544575" y="22330950"/>
            <a:chExt cx="378000" cy="198000"/>
          </a:xfrm>
        </xdr:grpSpPr>
        <xdr:sp macro="" textlink="">
          <xdr:nvSpPr>
            <xdr:cNvPr id="9296" name="Text Box 80">
              <a:extLst>
                <a:ext uri="{FF2B5EF4-FFF2-40B4-BE49-F238E27FC236}">
                  <a16:creationId xmlns:a16="http://schemas.microsoft.com/office/drawing/2014/main" id="{00000000-0008-0000-0100-000050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80304" y="22332812"/>
              <a:ext cx="142700" cy="13717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297" name="Text Box 81">
              <a:extLst>
                <a:ext uri="{FF2B5EF4-FFF2-40B4-BE49-F238E27FC236}">
                  <a16:creationId xmlns:a16="http://schemas.microsoft.com/office/drawing/2014/main" id="{00000000-0008-0000-0100-000051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542470" y="22332812"/>
              <a:ext cx="237834" cy="19365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3A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3976" name="Group 82">
            <a:extLst>
              <a:ext uri="{FF2B5EF4-FFF2-40B4-BE49-F238E27FC236}">
                <a16:creationId xmlns:a16="http://schemas.microsoft.com/office/drawing/2014/main" id="{00000000-0008-0000-0100-000068320200}"/>
              </a:ext>
            </a:extLst>
          </xdr:cNvPr>
          <xdr:cNvGrpSpPr>
            <a:grpSpLocks/>
          </xdr:cNvGrpSpPr>
        </xdr:nvGrpSpPr>
        <xdr:grpSpPr bwMode="auto">
          <a:xfrm>
            <a:off x="109499775" y="112410150"/>
            <a:ext cx="396000" cy="162000"/>
            <a:chOff x="22174095" y="22330950"/>
            <a:chExt cx="396000" cy="162000"/>
          </a:xfrm>
        </xdr:grpSpPr>
        <xdr:sp macro="" textlink="">
          <xdr:nvSpPr>
            <xdr:cNvPr id="9299" name="Text Box 83">
              <a:extLst>
                <a:ext uri="{FF2B5EF4-FFF2-40B4-BE49-F238E27FC236}">
                  <a16:creationId xmlns:a16="http://schemas.microsoft.com/office/drawing/2014/main" id="{00000000-0008-0000-0100-000053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430384" y="22332812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00" name="Text Box 84">
              <a:extLst>
                <a:ext uri="{FF2B5EF4-FFF2-40B4-BE49-F238E27FC236}">
                  <a16:creationId xmlns:a16="http://schemas.microsoft.com/office/drawing/2014/main" id="{00000000-0008-0000-0100-000054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176694" y="22332812"/>
              <a:ext cx="237834" cy="16137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4A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301" name="Text Box 85">
            <a:extLst>
              <a:ext uri="{FF2B5EF4-FFF2-40B4-BE49-F238E27FC236}">
                <a16:creationId xmlns:a16="http://schemas.microsoft.com/office/drawing/2014/main" id="{00000000-0008-0000-0100-000055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580555" y="112282909"/>
            <a:ext cx="229906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02" name="Text Box 86">
            <a:extLst>
              <a:ext uri="{FF2B5EF4-FFF2-40B4-BE49-F238E27FC236}">
                <a16:creationId xmlns:a16="http://schemas.microsoft.com/office/drawing/2014/main" id="{00000000-0008-0000-0100-000056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42721" y="112282909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03" name="Text Box 87">
            <a:extLst>
              <a:ext uri="{FF2B5EF4-FFF2-40B4-BE49-F238E27FC236}">
                <a16:creationId xmlns:a16="http://schemas.microsoft.com/office/drawing/2014/main" id="{00000000-0008-0000-0100-000057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57320" y="112282909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04" name="Text Box 88">
            <a:extLst>
              <a:ext uri="{FF2B5EF4-FFF2-40B4-BE49-F238E27FC236}">
                <a16:creationId xmlns:a16="http://schemas.microsoft.com/office/drawing/2014/main" id="{00000000-0008-0000-0100-000058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36049" y="112871943"/>
            <a:ext cx="229906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05" name="Text Box 89">
            <a:extLst>
              <a:ext uri="{FF2B5EF4-FFF2-40B4-BE49-F238E27FC236}">
                <a16:creationId xmlns:a16="http://schemas.microsoft.com/office/drawing/2014/main" id="{00000000-0008-0000-0100-000059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11010" y="112871943"/>
            <a:ext cx="229906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06" name="Text Box 90">
            <a:extLst>
              <a:ext uri="{FF2B5EF4-FFF2-40B4-BE49-F238E27FC236}">
                <a16:creationId xmlns:a16="http://schemas.microsoft.com/office/drawing/2014/main" id="{00000000-0008-0000-0100-00005A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57320" y="112855805"/>
            <a:ext cx="237834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3983" name="Group 91">
            <a:extLst>
              <a:ext uri="{FF2B5EF4-FFF2-40B4-BE49-F238E27FC236}">
                <a16:creationId xmlns:a16="http://schemas.microsoft.com/office/drawing/2014/main" id="{00000000-0008-0000-0100-00006F320200}"/>
              </a:ext>
            </a:extLst>
          </xdr:cNvPr>
          <xdr:cNvGrpSpPr>
            <a:grpSpLocks/>
          </xdr:cNvGrpSpPr>
        </xdr:nvGrpSpPr>
        <xdr:grpSpPr bwMode="auto">
          <a:xfrm>
            <a:off x="111569775" y="112572150"/>
            <a:ext cx="396000" cy="216000"/>
            <a:chOff x="24244095" y="22492950"/>
            <a:chExt cx="396000" cy="216000"/>
          </a:xfrm>
        </xdr:grpSpPr>
        <xdr:sp macro="" textlink="">
          <xdr:nvSpPr>
            <xdr:cNvPr id="9308" name="Text Box 92">
              <a:extLst>
                <a:ext uri="{FF2B5EF4-FFF2-40B4-BE49-F238E27FC236}">
                  <a16:creationId xmlns:a16="http://schemas.microsoft.com/office/drawing/2014/main" id="{00000000-0008-0000-0100-00005C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499539" y="2252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09" name="Text Box 93">
              <a:extLst>
                <a:ext uri="{FF2B5EF4-FFF2-40B4-BE49-F238E27FC236}">
                  <a16:creationId xmlns:a16="http://schemas.microsoft.com/office/drawing/2014/main" id="{00000000-0008-0000-0100-00005D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245850" y="22494191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9B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310" name="Text Box 94">
            <a:extLst>
              <a:ext uri="{FF2B5EF4-FFF2-40B4-BE49-F238E27FC236}">
                <a16:creationId xmlns:a16="http://schemas.microsoft.com/office/drawing/2014/main" id="{00000000-0008-0000-0100-00005E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732280" y="112807391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11" name="Text Box 95">
            <a:extLst>
              <a:ext uri="{FF2B5EF4-FFF2-40B4-BE49-F238E27FC236}">
                <a16:creationId xmlns:a16="http://schemas.microsoft.com/office/drawing/2014/main" id="{00000000-0008-0000-0100-00005F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502374" y="112783184"/>
            <a:ext cx="229906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3986" name="Group 96">
            <a:extLst>
              <a:ext uri="{FF2B5EF4-FFF2-40B4-BE49-F238E27FC236}">
                <a16:creationId xmlns:a16="http://schemas.microsoft.com/office/drawing/2014/main" id="{00000000-0008-0000-0100-000072320200}"/>
              </a:ext>
            </a:extLst>
          </xdr:cNvPr>
          <xdr:cNvGrpSpPr>
            <a:grpSpLocks/>
          </xdr:cNvGrpSpPr>
        </xdr:nvGrpSpPr>
        <xdr:grpSpPr bwMode="auto">
          <a:xfrm>
            <a:off x="108870255" y="112788150"/>
            <a:ext cx="378000" cy="198000"/>
            <a:chOff x="21544575" y="22708950"/>
            <a:chExt cx="378000" cy="198000"/>
          </a:xfrm>
        </xdr:grpSpPr>
        <xdr:sp macro="" textlink="">
          <xdr:nvSpPr>
            <xdr:cNvPr id="9313" name="Text Box 97">
              <a:extLst>
                <a:ext uri="{FF2B5EF4-FFF2-40B4-BE49-F238E27FC236}">
                  <a16:creationId xmlns:a16="http://schemas.microsoft.com/office/drawing/2014/main" id="{00000000-0008-0000-0100-000061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80304" y="22728191"/>
              <a:ext cx="142700" cy="13717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14" name="Text Box 98">
              <a:extLst>
                <a:ext uri="{FF2B5EF4-FFF2-40B4-BE49-F238E27FC236}">
                  <a16:creationId xmlns:a16="http://schemas.microsoft.com/office/drawing/2014/main" id="{00000000-0008-0000-0100-000062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542470" y="22712053"/>
              <a:ext cx="237834" cy="19365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3B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3987" name="Group 99">
            <a:extLst>
              <a:ext uri="{FF2B5EF4-FFF2-40B4-BE49-F238E27FC236}">
                <a16:creationId xmlns:a16="http://schemas.microsoft.com/office/drawing/2014/main" id="{00000000-0008-0000-0100-000073320200}"/>
              </a:ext>
            </a:extLst>
          </xdr:cNvPr>
          <xdr:cNvGrpSpPr>
            <a:grpSpLocks/>
          </xdr:cNvGrpSpPr>
        </xdr:nvGrpSpPr>
        <xdr:grpSpPr bwMode="auto">
          <a:xfrm>
            <a:off x="108474255" y="112608150"/>
            <a:ext cx="378000" cy="198000"/>
            <a:chOff x="21148575" y="22348950"/>
            <a:chExt cx="378000" cy="198000"/>
          </a:xfrm>
        </xdr:grpSpPr>
        <xdr:sp macro="" textlink="">
          <xdr:nvSpPr>
            <xdr:cNvPr id="9316" name="Text Box 100">
              <a:extLst>
                <a:ext uri="{FF2B5EF4-FFF2-40B4-BE49-F238E27FC236}">
                  <a16:creationId xmlns:a16="http://schemas.microsoft.com/office/drawing/2014/main" id="{00000000-0008-0000-0100-000064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83915" y="2234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17" name="Text Box 101">
              <a:extLst>
                <a:ext uri="{FF2B5EF4-FFF2-40B4-BE49-F238E27FC236}">
                  <a16:creationId xmlns:a16="http://schemas.microsoft.com/office/drawing/2014/main" id="{00000000-0008-0000-0100-000065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146081" y="22346467"/>
              <a:ext cx="237834" cy="20172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2A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3988" name="Group 102">
            <a:extLst>
              <a:ext uri="{FF2B5EF4-FFF2-40B4-BE49-F238E27FC236}">
                <a16:creationId xmlns:a16="http://schemas.microsoft.com/office/drawing/2014/main" id="{00000000-0008-0000-0100-000074320200}"/>
              </a:ext>
            </a:extLst>
          </xdr:cNvPr>
          <xdr:cNvGrpSpPr>
            <a:grpSpLocks/>
          </xdr:cNvGrpSpPr>
        </xdr:nvGrpSpPr>
        <xdr:grpSpPr bwMode="auto">
          <a:xfrm>
            <a:off x="107862255" y="112608150"/>
            <a:ext cx="378000" cy="216000"/>
            <a:chOff x="20536575" y="22348950"/>
            <a:chExt cx="378000" cy="216000"/>
          </a:xfrm>
        </xdr:grpSpPr>
        <xdr:sp macro="" textlink="">
          <xdr:nvSpPr>
            <xdr:cNvPr id="9319" name="Text Box 103">
              <a:extLst>
                <a:ext uri="{FF2B5EF4-FFF2-40B4-BE49-F238E27FC236}">
                  <a16:creationId xmlns:a16="http://schemas.microsoft.com/office/drawing/2014/main" id="{00000000-0008-0000-0100-000067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773474" y="22346467"/>
              <a:ext cx="142700" cy="16137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20" name="Text Box 104">
              <a:extLst>
                <a:ext uri="{FF2B5EF4-FFF2-40B4-BE49-F238E27FC236}">
                  <a16:creationId xmlns:a16="http://schemas.microsoft.com/office/drawing/2014/main" id="{00000000-0008-0000-0100-000068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535640" y="22346467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1A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321" name="Text Box 105">
            <a:extLst>
              <a:ext uri="{FF2B5EF4-FFF2-40B4-BE49-F238E27FC236}">
                <a16:creationId xmlns:a16="http://schemas.microsoft.com/office/drawing/2014/main" id="{00000000-0008-0000-0100-000069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05594" y="112880012"/>
            <a:ext cx="229906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22" name="Text Box 106">
            <a:extLst>
              <a:ext uri="{FF2B5EF4-FFF2-40B4-BE49-F238E27FC236}">
                <a16:creationId xmlns:a16="http://schemas.microsoft.com/office/drawing/2014/main" id="{00000000-0008-0000-0100-00006A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850100" y="112299047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23" name="Text Box 107">
            <a:extLst>
              <a:ext uri="{FF2B5EF4-FFF2-40B4-BE49-F238E27FC236}">
                <a16:creationId xmlns:a16="http://schemas.microsoft.com/office/drawing/2014/main" id="{00000000-0008-0000-0100-00006B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37306" y="112678288"/>
            <a:ext cx="150628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324" name="Text Box 108">
            <a:extLst>
              <a:ext uri="{FF2B5EF4-FFF2-40B4-BE49-F238E27FC236}">
                <a16:creationId xmlns:a16="http://schemas.microsoft.com/office/drawing/2014/main" id="{00000000-0008-0000-0100-00006C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37306" y="112541116"/>
            <a:ext cx="150628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93" name="Line 109">
            <a:extLst>
              <a:ext uri="{FF2B5EF4-FFF2-40B4-BE49-F238E27FC236}">
                <a16:creationId xmlns:a16="http://schemas.microsoft.com/office/drawing/2014/main" id="{00000000-0008-0000-0100-000079320200}"/>
              </a:ext>
            </a:extLst>
          </xdr:cNvPr>
          <xdr:cNvSpPr>
            <a:spLocks noChangeShapeType="1"/>
          </xdr:cNvSpPr>
        </xdr:nvSpPr>
        <xdr:spPr bwMode="auto">
          <a:xfrm>
            <a:off x="110183775" y="112566850"/>
            <a:ext cx="900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94" name="Line 110">
            <a:extLst>
              <a:ext uri="{FF2B5EF4-FFF2-40B4-BE49-F238E27FC236}">
                <a16:creationId xmlns:a16="http://schemas.microsoft.com/office/drawing/2014/main" id="{00000000-0008-0000-0100-00007A320200}"/>
              </a:ext>
            </a:extLst>
          </xdr:cNvPr>
          <xdr:cNvSpPr>
            <a:spLocks noChangeShapeType="1"/>
          </xdr:cNvSpPr>
        </xdr:nvSpPr>
        <xdr:spPr bwMode="auto">
          <a:xfrm>
            <a:off x="108059775" y="112968150"/>
            <a:ext cx="185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95" name="Line 111">
            <a:extLst>
              <a:ext uri="{FF2B5EF4-FFF2-40B4-BE49-F238E27FC236}">
                <a16:creationId xmlns:a16="http://schemas.microsoft.com/office/drawing/2014/main" id="{00000000-0008-0000-0100-00007B320200}"/>
              </a:ext>
            </a:extLst>
          </xdr:cNvPr>
          <xdr:cNvSpPr>
            <a:spLocks noChangeShapeType="1"/>
          </xdr:cNvSpPr>
        </xdr:nvSpPr>
        <xdr:spPr bwMode="auto">
          <a:xfrm>
            <a:off x="108059775" y="112428150"/>
            <a:ext cx="185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143996" name="Group 112">
            <a:extLst>
              <a:ext uri="{FF2B5EF4-FFF2-40B4-BE49-F238E27FC236}">
                <a16:creationId xmlns:a16="http://schemas.microsoft.com/office/drawing/2014/main" id="{00000000-0008-0000-0100-00007C320200}"/>
              </a:ext>
            </a:extLst>
          </xdr:cNvPr>
          <xdr:cNvGrpSpPr>
            <a:grpSpLocks/>
          </xdr:cNvGrpSpPr>
        </xdr:nvGrpSpPr>
        <xdr:grpSpPr bwMode="auto">
          <a:xfrm>
            <a:off x="108978255" y="112572150"/>
            <a:ext cx="396000" cy="216000"/>
            <a:chOff x="21652575" y="22492950"/>
            <a:chExt cx="396000" cy="216000"/>
          </a:xfrm>
        </xdr:grpSpPr>
        <xdr:sp macro="" textlink="">
          <xdr:nvSpPr>
            <xdr:cNvPr id="9329" name="Text Box 113">
              <a:extLst>
                <a:ext uri="{FF2B5EF4-FFF2-40B4-BE49-F238E27FC236}">
                  <a16:creationId xmlns:a16="http://schemas.microsoft.com/office/drawing/2014/main" id="{00000000-0008-0000-0100-000071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907149" y="2252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330" name="Text Box 114">
              <a:extLst>
                <a:ext uri="{FF2B5EF4-FFF2-40B4-BE49-F238E27FC236}">
                  <a16:creationId xmlns:a16="http://schemas.microsoft.com/office/drawing/2014/main" id="{00000000-0008-0000-0100-000072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653460" y="22494191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9A</a:t>
              </a:r>
              <a:endParaRPr lang="en-GB" sz="6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6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9A</a:t>
              </a:r>
            </a:p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(ABC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331" name="Text Box 115">
            <a:extLst>
              <a:ext uri="{FF2B5EF4-FFF2-40B4-BE49-F238E27FC236}">
                <a16:creationId xmlns:a16="http://schemas.microsoft.com/office/drawing/2014/main" id="{00000000-0008-0000-0100-000073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716425" y="111992426"/>
            <a:ext cx="428101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Sensor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98" name="Line 116">
            <a:extLst>
              <a:ext uri="{FF2B5EF4-FFF2-40B4-BE49-F238E27FC236}">
                <a16:creationId xmlns:a16="http://schemas.microsoft.com/office/drawing/2014/main" id="{00000000-0008-0000-0100-00007E32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9302255" y="112104150"/>
            <a:ext cx="378000" cy="558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 type="triangle" w="med" len="lg"/>
          </a:ln>
          <a:effectLst/>
        </xdr:spPr>
      </xdr:sp>
      <xdr:sp macro="" textlink="">
        <xdr:nvSpPr>
          <xdr:cNvPr id="143999" name="Line 117">
            <a:extLst>
              <a:ext uri="{FF2B5EF4-FFF2-40B4-BE49-F238E27FC236}">
                <a16:creationId xmlns:a16="http://schemas.microsoft.com/office/drawing/2014/main" id="{00000000-0008-0000-0100-00007F320200}"/>
              </a:ext>
            </a:extLst>
          </xdr:cNvPr>
          <xdr:cNvSpPr>
            <a:spLocks noChangeShapeType="1"/>
          </xdr:cNvSpPr>
        </xdr:nvSpPr>
        <xdr:spPr bwMode="auto">
          <a:xfrm>
            <a:off x="109680255" y="112104150"/>
            <a:ext cx="540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  <xdr:twoCellAnchor>
    <xdr:from>
      <xdr:col>0</xdr:col>
      <xdr:colOff>38100</xdr:colOff>
      <xdr:row>25</xdr:row>
      <xdr:rowOff>133350</xdr:rowOff>
    </xdr:from>
    <xdr:to>
      <xdr:col>8</xdr:col>
      <xdr:colOff>390525</xdr:colOff>
      <xdr:row>35</xdr:row>
      <xdr:rowOff>133350</xdr:rowOff>
    </xdr:to>
    <xdr:grpSp>
      <xdr:nvGrpSpPr>
        <xdr:cNvPr id="143827" name="Group 170">
          <a:extLst>
            <a:ext uri="{FF2B5EF4-FFF2-40B4-BE49-F238E27FC236}">
              <a16:creationId xmlns:a16="http://schemas.microsoft.com/office/drawing/2014/main" id="{00000000-0008-0000-0100-0000D3310200}"/>
            </a:ext>
          </a:extLst>
        </xdr:cNvPr>
        <xdr:cNvGrpSpPr>
          <a:grpSpLocks/>
        </xdr:cNvGrpSpPr>
      </xdr:nvGrpSpPr>
      <xdr:grpSpPr bwMode="auto">
        <a:xfrm>
          <a:off x="38100" y="4750707"/>
          <a:ext cx="5804354" cy="1823357"/>
          <a:chOff x="107591775" y="111960150"/>
          <a:chExt cx="4392000" cy="1404000"/>
        </a:xfrm>
      </xdr:grpSpPr>
      <xdr:sp macro="" textlink="">
        <xdr:nvSpPr>
          <xdr:cNvPr id="9387" name="Text Box 171">
            <a:extLst>
              <a:ext uri="{FF2B5EF4-FFF2-40B4-BE49-F238E27FC236}">
                <a16:creationId xmlns:a16="http://schemas.microsoft.com/office/drawing/2014/main" id="{00000000-0008-0000-0100-0000AB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591775" y="111960150"/>
            <a:ext cx="1371509" cy="209793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 Black"/>
              </a:rPr>
              <a:t>STAFF READINGS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 Black"/>
            </a:endParaRPr>
          </a:p>
        </xdr:txBody>
      </xdr:sp>
      <xdr:sp macro="" textlink="">
        <xdr:nvSpPr>
          <xdr:cNvPr id="9388" name="Text Box 172">
            <a:extLst>
              <a:ext uri="{FF2B5EF4-FFF2-40B4-BE49-F238E27FC236}">
                <a16:creationId xmlns:a16="http://schemas.microsoft.com/office/drawing/2014/main" id="{00000000-0008-0000-0100-0000AC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96959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888" name="Oval 173">
            <a:extLst>
              <a:ext uri="{FF2B5EF4-FFF2-40B4-BE49-F238E27FC236}">
                <a16:creationId xmlns:a16="http://schemas.microsoft.com/office/drawing/2014/main" id="{00000000-0008-0000-0100-000010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824150"/>
            <a:ext cx="540000" cy="288000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89" name="Oval 174">
            <a:extLst>
              <a:ext uri="{FF2B5EF4-FFF2-40B4-BE49-F238E27FC236}">
                <a16:creationId xmlns:a16="http://schemas.microsoft.com/office/drawing/2014/main" id="{00000000-0008-0000-0100-000011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284150"/>
            <a:ext cx="540000" cy="288000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90" name="Rectangle 175">
            <a:extLst>
              <a:ext uri="{FF2B5EF4-FFF2-40B4-BE49-F238E27FC236}">
                <a16:creationId xmlns:a16="http://schemas.microsoft.com/office/drawing/2014/main" id="{00000000-0008-0000-0100-000012320200}"/>
              </a:ext>
            </a:extLst>
          </xdr:cNvPr>
          <xdr:cNvSpPr>
            <a:spLocks noChangeArrowheads="1"/>
          </xdr:cNvSpPr>
        </xdr:nvSpPr>
        <xdr:spPr bwMode="auto">
          <a:xfrm>
            <a:off x="110183775" y="112824150"/>
            <a:ext cx="288000" cy="306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891" name="Rectangle 176">
            <a:extLst>
              <a:ext uri="{FF2B5EF4-FFF2-40B4-BE49-F238E27FC236}">
                <a16:creationId xmlns:a16="http://schemas.microsoft.com/office/drawing/2014/main" id="{00000000-0008-0000-0100-000013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968150"/>
            <a:ext cx="288000" cy="198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892" name="Rectangle 177">
            <a:extLst>
              <a:ext uri="{FF2B5EF4-FFF2-40B4-BE49-F238E27FC236}">
                <a16:creationId xmlns:a16="http://schemas.microsoft.com/office/drawing/2014/main" id="{00000000-0008-0000-0100-000014320200}"/>
              </a:ext>
            </a:extLst>
          </xdr:cNvPr>
          <xdr:cNvSpPr>
            <a:spLocks noChangeArrowheads="1"/>
          </xdr:cNvSpPr>
        </xdr:nvSpPr>
        <xdr:spPr bwMode="auto">
          <a:xfrm>
            <a:off x="110183775" y="112266150"/>
            <a:ext cx="288000" cy="306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893" name="Rectangle 178">
            <a:extLst>
              <a:ext uri="{FF2B5EF4-FFF2-40B4-BE49-F238E27FC236}">
                <a16:creationId xmlns:a16="http://schemas.microsoft.com/office/drawing/2014/main" id="{00000000-0008-0000-0100-000015320200}"/>
              </a:ext>
            </a:extLst>
          </xdr:cNvPr>
          <xdr:cNvSpPr>
            <a:spLocks noChangeArrowheads="1"/>
          </xdr:cNvSpPr>
        </xdr:nvSpPr>
        <xdr:spPr bwMode="auto">
          <a:xfrm>
            <a:off x="109913775" y="112266150"/>
            <a:ext cx="306000" cy="162000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894" name="Line 179">
            <a:extLst>
              <a:ext uri="{FF2B5EF4-FFF2-40B4-BE49-F238E27FC236}">
                <a16:creationId xmlns:a16="http://schemas.microsoft.com/office/drawing/2014/main" id="{00000000-0008-0000-0100-000016320200}"/>
              </a:ext>
            </a:extLst>
          </xdr:cNvPr>
          <xdr:cNvSpPr>
            <a:spLocks noChangeShapeType="1"/>
          </xdr:cNvSpPr>
        </xdr:nvSpPr>
        <xdr:spPr bwMode="auto">
          <a:xfrm>
            <a:off x="111083775" y="112824150"/>
            <a:ext cx="756000" cy="14400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95" name="Line 180">
            <a:extLst>
              <a:ext uri="{FF2B5EF4-FFF2-40B4-BE49-F238E27FC236}">
                <a16:creationId xmlns:a16="http://schemas.microsoft.com/office/drawing/2014/main" id="{00000000-0008-0000-0100-00001732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1083775" y="112428150"/>
            <a:ext cx="756000" cy="14400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96" name="Line 181">
            <a:extLst>
              <a:ext uri="{FF2B5EF4-FFF2-40B4-BE49-F238E27FC236}">
                <a16:creationId xmlns:a16="http://schemas.microsoft.com/office/drawing/2014/main" id="{00000000-0008-0000-0100-000018320200}"/>
              </a:ext>
            </a:extLst>
          </xdr:cNvPr>
          <xdr:cNvSpPr>
            <a:spLocks noChangeShapeType="1"/>
          </xdr:cNvSpPr>
        </xdr:nvSpPr>
        <xdr:spPr bwMode="auto">
          <a:xfrm>
            <a:off x="111839775" y="112968150"/>
            <a:ext cx="14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97" name="Line 182">
            <a:extLst>
              <a:ext uri="{FF2B5EF4-FFF2-40B4-BE49-F238E27FC236}">
                <a16:creationId xmlns:a16="http://schemas.microsoft.com/office/drawing/2014/main" id="{00000000-0008-0000-0100-000019320200}"/>
              </a:ext>
            </a:extLst>
          </xdr:cNvPr>
          <xdr:cNvSpPr>
            <a:spLocks noChangeShapeType="1"/>
          </xdr:cNvSpPr>
        </xdr:nvSpPr>
        <xdr:spPr bwMode="auto">
          <a:xfrm>
            <a:off x="111839775" y="112428150"/>
            <a:ext cx="14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98" name="Line 183">
            <a:extLst>
              <a:ext uri="{FF2B5EF4-FFF2-40B4-BE49-F238E27FC236}">
                <a16:creationId xmlns:a16="http://schemas.microsoft.com/office/drawing/2014/main" id="{00000000-0008-0000-0100-00001A320200}"/>
              </a:ext>
            </a:extLst>
          </xdr:cNvPr>
          <xdr:cNvSpPr>
            <a:spLocks noChangeShapeType="1"/>
          </xdr:cNvSpPr>
        </xdr:nvSpPr>
        <xdr:spPr bwMode="auto">
          <a:xfrm>
            <a:off x="10993177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99" name="Line 184">
            <a:extLst>
              <a:ext uri="{FF2B5EF4-FFF2-40B4-BE49-F238E27FC236}">
                <a16:creationId xmlns:a16="http://schemas.microsoft.com/office/drawing/2014/main" id="{00000000-0008-0000-0100-00001B320200}"/>
              </a:ext>
            </a:extLst>
          </xdr:cNvPr>
          <xdr:cNvSpPr>
            <a:spLocks noChangeShapeType="1"/>
          </xdr:cNvSpPr>
        </xdr:nvSpPr>
        <xdr:spPr bwMode="auto">
          <a:xfrm>
            <a:off x="10898412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00" name="Line 185">
            <a:extLst>
              <a:ext uri="{FF2B5EF4-FFF2-40B4-BE49-F238E27FC236}">
                <a16:creationId xmlns:a16="http://schemas.microsoft.com/office/drawing/2014/main" id="{00000000-0008-0000-0100-00001C320200}"/>
              </a:ext>
            </a:extLst>
          </xdr:cNvPr>
          <xdr:cNvSpPr>
            <a:spLocks noChangeShapeType="1"/>
          </xdr:cNvSpPr>
        </xdr:nvSpPr>
        <xdr:spPr bwMode="auto">
          <a:xfrm>
            <a:off x="108168255" y="113022150"/>
            <a:ext cx="0" cy="342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01" name="Line 186">
            <a:extLst>
              <a:ext uri="{FF2B5EF4-FFF2-40B4-BE49-F238E27FC236}">
                <a16:creationId xmlns:a16="http://schemas.microsoft.com/office/drawing/2014/main" id="{00000000-0008-0000-0100-00001D320200}"/>
              </a:ext>
            </a:extLst>
          </xdr:cNvPr>
          <xdr:cNvSpPr>
            <a:spLocks noChangeShapeType="1"/>
          </xdr:cNvSpPr>
        </xdr:nvSpPr>
        <xdr:spPr bwMode="auto">
          <a:xfrm>
            <a:off x="108168255" y="113292150"/>
            <a:ext cx="82752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403" name="Text Box 187">
            <a:extLst>
              <a:ext uri="{FF2B5EF4-FFF2-40B4-BE49-F238E27FC236}">
                <a16:creationId xmlns:a16="http://schemas.microsoft.com/office/drawing/2014/main" id="{00000000-0008-0000-0100-0000BB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384555" y="113097874"/>
            <a:ext cx="396390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 x 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04" name="Text Box 188">
            <a:extLst>
              <a:ext uri="{FF2B5EF4-FFF2-40B4-BE49-F238E27FC236}">
                <a16:creationId xmlns:a16="http://schemas.microsoft.com/office/drawing/2014/main" id="{00000000-0008-0000-0100-0000BC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264540" y="113081736"/>
            <a:ext cx="634224" cy="177517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 x h max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04" name="Line 189">
            <a:extLst>
              <a:ext uri="{FF2B5EF4-FFF2-40B4-BE49-F238E27FC236}">
                <a16:creationId xmlns:a16="http://schemas.microsoft.com/office/drawing/2014/main" id="{00000000-0008-0000-0100-000020320200}"/>
              </a:ext>
            </a:extLst>
          </xdr:cNvPr>
          <xdr:cNvSpPr>
            <a:spLocks noChangeShapeType="1"/>
          </xdr:cNvSpPr>
        </xdr:nvSpPr>
        <xdr:spPr bwMode="auto">
          <a:xfrm>
            <a:off x="108995775" y="113292150"/>
            <a:ext cx="9360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406" name="Text Box 190">
            <a:extLst>
              <a:ext uri="{FF2B5EF4-FFF2-40B4-BE49-F238E27FC236}">
                <a16:creationId xmlns:a16="http://schemas.microsoft.com/office/drawing/2014/main" id="{00000000-0008-0000-0100-0000BE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96959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07" name="Text Box 191">
            <a:extLst>
              <a:ext uri="{FF2B5EF4-FFF2-40B4-BE49-F238E27FC236}">
                <a16:creationId xmlns:a16="http://schemas.microsoft.com/office/drawing/2014/main" id="{00000000-0008-0000-0100-0000BF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82360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08" name="Text Box 192">
            <a:extLst>
              <a:ext uri="{FF2B5EF4-FFF2-40B4-BE49-F238E27FC236}">
                <a16:creationId xmlns:a16="http://schemas.microsoft.com/office/drawing/2014/main" id="{00000000-0008-0000-0100-0000C0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82360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09" name="Text Box 193">
            <a:extLst>
              <a:ext uri="{FF2B5EF4-FFF2-40B4-BE49-F238E27FC236}">
                <a16:creationId xmlns:a16="http://schemas.microsoft.com/office/drawing/2014/main" id="{00000000-0008-0000-0100-0000C1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91544" y="112678288"/>
            <a:ext cx="142700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10" name="Text Box 194">
            <a:extLst>
              <a:ext uri="{FF2B5EF4-FFF2-40B4-BE49-F238E27FC236}">
                <a16:creationId xmlns:a16="http://schemas.microsoft.com/office/drawing/2014/main" id="{00000000-0008-0000-0100-0000C2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91544" y="112541116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10" name="Line 195">
            <a:extLst>
              <a:ext uri="{FF2B5EF4-FFF2-40B4-BE49-F238E27FC236}">
                <a16:creationId xmlns:a16="http://schemas.microsoft.com/office/drawing/2014/main" id="{00000000-0008-0000-0100-000026320200}"/>
              </a:ext>
            </a:extLst>
          </xdr:cNvPr>
          <xdr:cNvSpPr>
            <a:spLocks noChangeShapeType="1"/>
          </xdr:cNvSpPr>
        </xdr:nvSpPr>
        <xdr:spPr bwMode="auto">
          <a:xfrm>
            <a:off x="110183775" y="112830500"/>
            <a:ext cx="900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143911" name="Group 196">
            <a:extLst>
              <a:ext uri="{FF2B5EF4-FFF2-40B4-BE49-F238E27FC236}">
                <a16:creationId xmlns:a16="http://schemas.microsoft.com/office/drawing/2014/main" id="{00000000-0008-0000-0100-000027320200}"/>
              </a:ext>
            </a:extLst>
          </xdr:cNvPr>
          <xdr:cNvGrpSpPr>
            <a:grpSpLocks/>
          </xdr:cNvGrpSpPr>
        </xdr:nvGrpSpPr>
        <xdr:grpSpPr bwMode="auto">
          <a:xfrm>
            <a:off x="108870255" y="112410150"/>
            <a:ext cx="378000" cy="198000"/>
            <a:chOff x="21544575" y="22330950"/>
            <a:chExt cx="378000" cy="198000"/>
          </a:xfrm>
        </xdr:grpSpPr>
        <xdr:sp macro="" textlink="">
          <xdr:nvSpPr>
            <xdr:cNvPr id="9413" name="Text Box 197">
              <a:extLst>
                <a:ext uri="{FF2B5EF4-FFF2-40B4-BE49-F238E27FC236}">
                  <a16:creationId xmlns:a16="http://schemas.microsoft.com/office/drawing/2014/main" id="{00000000-0008-0000-0100-0000C5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80304" y="22332812"/>
              <a:ext cx="142700" cy="13717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14" name="Text Box 198">
              <a:extLst>
                <a:ext uri="{FF2B5EF4-FFF2-40B4-BE49-F238E27FC236}">
                  <a16:creationId xmlns:a16="http://schemas.microsoft.com/office/drawing/2014/main" id="{00000000-0008-0000-0100-0000C6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542470" y="22332812"/>
              <a:ext cx="237834" cy="19365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3A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3912" name="Group 199">
            <a:extLst>
              <a:ext uri="{FF2B5EF4-FFF2-40B4-BE49-F238E27FC236}">
                <a16:creationId xmlns:a16="http://schemas.microsoft.com/office/drawing/2014/main" id="{00000000-0008-0000-0100-000028320200}"/>
              </a:ext>
            </a:extLst>
          </xdr:cNvPr>
          <xdr:cNvGrpSpPr>
            <a:grpSpLocks/>
          </xdr:cNvGrpSpPr>
        </xdr:nvGrpSpPr>
        <xdr:grpSpPr bwMode="auto">
          <a:xfrm>
            <a:off x="109499775" y="112410150"/>
            <a:ext cx="396000" cy="162000"/>
            <a:chOff x="22174095" y="22330950"/>
            <a:chExt cx="396000" cy="162000"/>
          </a:xfrm>
        </xdr:grpSpPr>
        <xdr:sp macro="" textlink="">
          <xdr:nvSpPr>
            <xdr:cNvPr id="9416" name="Text Box 200">
              <a:extLst>
                <a:ext uri="{FF2B5EF4-FFF2-40B4-BE49-F238E27FC236}">
                  <a16:creationId xmlns:a16="http://schemas.microsoft.com/office/drawing/2014/main" id="{00000000-0008-0000-0100-0000C8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430384" y="22332812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17" name="Text Box 201">
              <a:extLst>
                <a:ext uri="{FF2B5EF4-FFF2-40B4-BE49-F238E27FC236}">
                  <a16:creationId xmlns:a16="http://schemas.microsoft.com/office/drawing/2014/main" id="{00000000-0008-0000-0100-0000C9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176694" y="22332812"/>
              <a:ext cx="237834" cy="16137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4A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418" name="Text Box 202">
            <a:extLst>
              <a:ext uri="{FF2B5EF4-FFF2-40B4-BE49-F238E27FC236}">
                <a16:creationId xmlns:a16="http://schemas.microsoft.com/office/drawing/2014/main" id="{00000000-0008-0000-0100-0000CA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580555" y="112282909"/>
            <a:ext cx="229906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19" name="Text Box 203">
            <a:extLst>
              <a:ext uri="{FF2B5EF4-FFF2-40B4-BE49-F238E27FC236}">
                <a16:creationId xmlns:a16="http://schemas.microsoft.com/office/drawing/2014/main" id="{00000000-0008-0000-0100-0000CB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42721" y="112282909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20" name="Text Box 204">
            <a:extLst>
              <a:ext uri="{FF2B5EF4-FFF2-40B4-BE49-F238E27FC236}">
                <a16:creationId xmlns:a16="http://schemas.microsoft.com/office/drawing/2014/main" id="{00000000-0008-0000-0100-0000CC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57320" y="112282909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21" name="Text Box 205">
            <a:extLst>
              <a:ext uri="{FF2B5EF4-FFF2-40B4-BE49-F238E27FC236}">
                <a16:creationId xmlns:a16="http://schemas.microsoft.com/office/drawing/2014/main" id="{00000000-0008-0000-0100-0000CD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636049" y="112871943"/>
            <a:ext cx="229906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22" name="Text Box 206">
            <a:extLst>
              <a:ext uri="{FF2B5EF4-FFF2-40B4-BE49-F238E27FC236}">
                <a16:creationId xmlns:a16="http://schemas.microsoft.com/office/drawing/2014/main" id="{00000000-0008-0000-0100-0000CE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11010" y="112871943"/>
            <a:ext cx="229906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23" name="Text Box 207">
            <a:extLst>
              <a:ext uri="{FF2B5EF4-FFF2-40B4-BE49-F238E27FC236}">
                <a16:creationId xmlns:a16="http://schemas.microsoft.com/office/drawing/2014/main" id="{00000000-0008-0000-0100-0000CF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057320" y="112855805"/>
            <a:ext cx="237834" cy="22593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3919" name="Group 208">
            <a:extLst>
              <a:ext uri="{FF2B5EF4-FFF2-40B4-BE49-F238E27FC236}">
                <a16:creationId xmlns:a16="http://schemas.microsoft.com/office/drawing/2014/main" id="{00000000-0008-0000-0100-00002F320200}"/>
              </a:ext>
            </a:extLst>
          </xdr:cNvPr>
          <xdr:cNvGrpSpPr>
            <a:grpSpLocks/>
          </xdr:cNvGrpSpPr>
        </xdr:nvGrpSpPr>
        <xdr:grpSpPr bwMode="auto">
          <a:xfrm>
            <a:off x="111569775" y="112572150"/>
            <a:ext cx="396000" cy="216000"/>
            <a:chOff x="24244095" y="22492950"/>
            <a:chExt cx="396000" cy="216000"/>
          </a:xfrm>
        </xdr:grpSpPr>
        <xdr:sp macro="" textlink="">
          <xdr:nvSpPr>
            <xdr:cNvPr id="9425" name="Text Box 209">
              <a:extLst>
                <a:ext uri="{FF2B5EF4-FFF2-40B4-BE49-F238E27FC236}">
                  <a16:creationId xmlns:a16="http://schemas.microsoft.com/office/drawing/2014/main" id="{00000000-0008-0000-0100-0000D1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499539" y="2252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26" name="Text Box 210">
              <a:extLst>
                <a:ext uri="{FF2B5EF4-FFF2-40B4-BE49-F238E27FC236}">
                  <a16:creationId xmlns:a16="http://schemas.microsoft.com/office/drawing/2014/main" id="{00000000-0008-0000-0100-0000D2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245850" y="22494191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9B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427" name="Text Box 211">
            <a:extLst>
              <a:ext uri="{FF2B5EF4-FFF2-40B4-BE49-F238E27FC236}">
                <a16:creationId xmlns:a16="http://schemas.microsoft.com/office/drawing/2014/main" id="{00000000-0008-0000-0100-0000D3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732280" y="112807391"/>
            <a:ext cx="142700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28" name="Text Box 212">
            <a:extLst>
              <a:ext uri="{FF2B5EF4-FFF2-40B4-BE49-F238E27FC236}">
                <a16:creationId xmlns:a16="http://schemas.microsoft.com/office/drawing/2014/main" id="{00000000-0008-0000-0100-0000D4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502374" y="112783184"/>
            <a:ext cx="229906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3922" name="Group 213">
            <a:extLst>
              <a:ext uri="{FF2B5EF4-FFF2-40B4-BE49-F238E27FC236}">
                <a16:creationId xmlns:a16="http://schemas.microsoft.com/office/drawing/2014/main" id="{00000000-0008-0000-0100-000032320200}"/>
              </a:ext>
            </a:extLst>
          </xdr:cNvPr>
          <xdr:cNvGrpSpPr>
            <a:grpSpLocks/>
          </xdr:cNvGrpSpPr>
        </xdr:nvGrpSpPr>
        <xdr:grpSpPr bwMode="auto">
          <a:xfrm>
            <a:off x="108870255" y="112788150"/>
            <a:ext cx="378000" cy="198000"/>
            <a:chOff x="21544575" y="22708950"/>
            <a:chExt cx="378000" cy="198000"/>
          </a:xfrm>
        </xdr:grpSpPr>
        <xdr:sp macro="" textlink="">
          <xdr:nvSpPr>
            <xdr:cNvPr id="9430" name="Text Box 214">
              <a:extLst>
                <a:ext uri="{FF2B5EF4-FFF2-40B4-BE49-F238E27FC236}">
                  <a16:creationId xmlns:a16="http://schemas.microsoft.com/office/drawing/2014/main" id="{00000000-0008-0000-0100-0000D6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780304" y="22728191"/>
              <a:ext cx="142700" cy="13717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31" name="Text Box 215">
              <a:extLst>
                <a:ext uri="{FF2B5EF4-FFF2-40B4-BE49-F238E27FC236}">
                  <a16:creationId xmlns:a16="http://schemas.microsoft.com/office/drawing/2014/main" id="{00000000-0008-0000-0100-0000D7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542470" y="22712053"/>
              <a:ext cx="237834" cy="19365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3B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3923" name="Group 216">
            <a:extLst>
              <a:ext uri="{FF2B5EF4-FFF2-40B4-BE49-F238E27FC236}">
                <a16:creationId xmlns:a16="http://schemas.microsoft.com/office/drawing/2014/main" id="{00000000-0008-0000-0100-000033320200}"/>
              </a:ext>
            </a:extLst>
          </xdr:cNvPr>
          <xdr:cNvGrpSpPr>
            <a:grpSpLocks/>
          </xdr:cNvGrpSpPr>
        </xdr:nvGrpSpPr>
        <xdr:grpSpPr bwMode="auto">
          <a:xfrm>
            <a:off x="108474255" y="112608150"/>
            <a:ext cx="378000" cy="198000"/>
            <a:chOff x="21148575" y="22348950"/>
            <a:chExt cx="378000" cy="198000"/>
          </a:xfrm>
        </xdr:grpSpPr>
        <xdr:sp macro="" textlink="">
          <xdr:nvSpPr>
            <xdr:cNvPr id="9433" name="Text Box 217">
              <a:extLst>
                <a:ext uri="{FF2B5EF4-FFF2-40B4-BE49-F238E27FC236}">
                  <a16:creationId xmlns:a16="http://schemas.microsoft.com/office/drawing/2014/main" id="{00000000-0008-0000-0100-0000D9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83915" y="2234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34" name="Text Box 218">
              <a:extLst>
                <a:ext uri="{FF2B5EF4-FFF2-40B4-BE49-F238E27FC236}">
                  <a16:creationId xmlns:a16="http://schemas.microsoft.com/office/drawing/2014/main" id="{00000000-0008-0000-0100-0000DA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146081" y="22346467"/>
              <a:ext cx="237834" cy="20172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2A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grpSp>
        <xdr:nvGrpSpPr>
          <xdr:cNvPr id="143924" name="Group 219">
            <a:extLst>
              <a:ext uri="{FF2B5EF4-FFF2-40B4-BE49-F238E27FC236}">
                <a16:creationId xmlns:a16="http://schemas.microsoft.com/office/drawing/2014/main" id="{00000000-0008-0000-0100-000034320200}"/>
              </a:ext>
            </a:extLst>
          </xdr:cNvPr>
          <xdr:cNvGrpSpPr>
            <a:grpSpLocks/>
          </xdr:cNvGrpSpPr>
        </xdr:nvGrpSpPr>
        <xdr:grpSpPr bwMode="auto">
          <a:xfrm>
            <a:off x="107862255" y="112608150"/>
            <a:ext cx="378000" cy="216000"/>
            <a:chOff x="20536575" y="22348950"/>
            <a:chExt cx="378000" cy="216000"/>
          </a:xfrm>
        </xdr:grpSpPr>
        <xdr:sp macro="" textlink="">
          <xdr:nvSpPr>
            <xdr:cNvPr id="9436" name="Text Box 220">
              <a:extLst>
                <a:ext uri="{FF2B5EF4-FFF2-40B4-BE49-F238E27FC236}">
                  <a16:creationId xmlns:a16="http://schemas.microsoft.com/office/drawing/2014/main" id="{00000000-0008-0000-0100-0000DC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773474" y="22346467"/>
              <a:ext cx="142700" cy="16137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37" name="Text Box 221">
              <a:extLst>
                <a:ext uri="{FF2B5EF4-FFF2-40B4-BE49-F238E27FC236}">
                  <a16:creationId xmlns:a16="http://schemas.microsoft.com/office/drawing/2014/main" id="{00000000-0008-0000-0100-0000DD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535640" y="22346467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1A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438" name="Text Box 222">
            <a:extLst>
              <a:ext uri="{FF2B5EF4-FFF2-40B4-BE49-F238E27FC236}">
                <a16:creationId xmlns:a16="http://schemas.microsoft.com/office/drawing/2014/main" id="{00000000-0008-0000-0100-0000DE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05594" y="112880012"/>
            <a:ext cx="229906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39" name="Text Box 223">
            <a:extLst>
              <a:ext uri="{FF2B5EF4-FFF2-40B4-BE49-F238E27FC236}">
                <a16:creationId xmlns:a16="http://schemas.microsoft.com/office/drawing/2014/main" id="{00000000-0008-0000-0100-0000DF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850100" y="112299047"/>
            <a:ext cx="237834" cy="21786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40" name="Text Box 224">
            <a:extLst>
              <a:ext uri="{FF2B5EF4-FFF2-40B4-BE49-F238E27FC236}">
                <a16:creationId xmlns:a16="http://schemas.microsoft.com/office/drawing/2014/main" id="{00000000-0008-0000-0100-0000E0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37306" y="112678288"/>
            <a:ext cx="150628" cy="145241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441" name="Text Box 225">
            <a:extLst>
              <a:ext uri="{FF2B5EF4-FFF2-40B4-BE49-F238E27FC236}">
                <a16:creationId xmlns:a16="http://schemas.microsoft.com/office/drawing/2014/main" id="{00000000-0008-0000-0100-0000E1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937306" y="112541116"/>
            <a:ext cx="150628" cy="13717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29" name="Line 226">
            <a:extLst>
              <a:ext uri="{FF2B5EF4-FFF2-40B4-BE49-F238E27FC236}">
                <a16:creationId xmlns:a16="http://schemas.microsoft.com/office/drawing/2014/main" id="{00000000-0008-0000-0100-000039320200}"/>
              </a:ext>
            </a:extLst>
          </xdr:cNvPr>
          <xdr:cNvSpPr>
            <a:spLocks noChangeShapeType="1"/>
          </xdr:cNvSpPr>
        </xdr:nvSpPr>
        <xdr:spPr bwMode="auto">
          <a:xfrm>
            <a:off x="110183775" y="112566850"/>
            <a:ext cx="900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30" name="Line 227">
            <a:extLst>
              <a:ext uri="{FF2B5EF4-FFF2-40B4-BE49-F238E27FC236}">
                <a16:creationId xmlns:a16="http://schemas.microsoft.com/office/drawing/2014/main" id="{00000000-0008-0000-0100-00003A320200}"/>
              </a:ext>
            </a:extLst>
          </xdr:cNvPr>
          <xdr:cNvSpPr>
            <a:spLocks noChangeShapeType="1"/>
          </xdr:cNvSpPr>
        </xdr:nvSpPr>
        <xdr:spPr bwMode="auto">
          <a:xfrm>
            <a:off x="108059775" y="112968150"/>
            <a:ext cx="185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931" name="Line 228">
            <a:extLst>
              <a:ext uri="{FF2B5EF4-FFF2-40B4-BE49-F238E27FC236}">
                <a16:creationId xmlns:a16="http://schemas.microsoft.com/office/drawing/2014/main" id="{00000000-0008-0000-0100-00003B320200}"/>
              </a:ext>
            </a:extLst>
          </xdr:cNvPr>
          <xdr:cNvSpPr>
            <a:spLocks noChangeShapeType="1"/>
          </xdr:cNvSpPr>
        </xdr:nvSpPr>
        <xdr:spPr bwMode="auto">
          <a:xfrm>
            <a:off x="108059775" y="112428150"/>
            <a:ext cx="1854000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143932" name="Group 229">
            <a:extLst>
              <a:ext uri="{FF2B5EF4-FFF2-40B4-BE49-F238E27FC236}">
                <a16:creationId xmlns:a16="http://schemas.microsoft.com/office/drawing/2014/main" id="{00000000-0008-0000-0100-00003C320200}"/>
              </a:ext>
            </a:extLst>
          </xdr:cNvPr>
          <xdr:cNvGrpSpPr>
            <a:grpSpLocks/>
          </xdr:cNvGrpSpPr>
        </xdr:nvGrpSpPr>
        <xdr:grpSpPr bwMode="auto">
          <a:xfrm>
            <a:off x="108978255" y="112572150"/>
            <a:ext cx="396000" cy="216000"/>
            <a:chOff x="21652575" y="22492950"/>
            <a:chExt cx="396000" cy="216000"/>
          </a:xfrm>
        </xdr:grpSpPr>
        <xdr:sp macro="" textlink="">
          <xdr:nvSpPr>
            <xdr:cNvPr id="9446" name="Text Box 230">
              <a:extLst>
                <a:ext uri="{FF2B5EF4-FFF2-40B4-BE49-F238E27FC236}">
                  <a16:creationId xmlns:a16="http://schemas.microsoft.com/office/drawing/2014/main" id="{00000000-0008-0000-0100-0000E6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907149" y="22526467"/>
              <a:ext cx="142700" cy="1452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*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  <xdr:sp macro="" textlink="">
          <xdr:nvSpPr>
            <xdr:cNvPr id="9447" name="Text Box 231">
              <a:extLst>
                <a:ext uri="{FF2B5EF4-FFF2-40B4-BE49-F238E27FC236}">
                  <a16:creationId xmlns:a16="http://schemas.microsoft.com/office/drawing/2014/main" id="{00000000-0008-0000-0100-0000E72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653460" y="22494191"/>
              <a:ext cx="237834" cy="21786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9A</a:t>
              </a:r>
              <a:endParaRPr lang="en-GB" sz="6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6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9A</a:t>
              </a:r>
            </a:p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(ABC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448" name="Text Box 232">
            <a:extLst>
              <a:ext uri="{FF2B5EF4-FFF2-40B4-BE49-F238E27FC236}">
                <a16:creationId xmlns:a16="http://schemas.microsoft.com/office/drawing/2014/main" id="{00000000-0008-0000-0100-0000E8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716425" y="111992426"/>
            <a:ext cx="428101" cy="161379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Sensor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934" name="Line 233">
            <a:extLst>
              <a:ext uri="{FF2B5EF4-FFF2-40B4-BE49-F238E27FC236}">
                <a16:creationId xmlns:a16="http://schemas.microsoft.com/office/drawing/2014/main" id="{00000000-0008-0000-0100-00003E32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9302255" y="112104150"/>
            <a:ext cx="378000" cy="55800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 type="triangle" w="med" len="lg"/>
          </a:ln>
          <a:effectLst/>
        </xdr:spPr>
      </xdr:sp>
      <xdr:sp macro="" textlink="">
        <xdr:nvSpPr>
          <xdr:cNvPr id="143935" name="Line 234">
            <a:extLst>
              <a:ext uri="{FF2B5EF4-FFF2-40B4-BE49-F238E27FC236}">
                <a16:creationId xmlns:a16="http://schemas.microsoft.com/office/drawing/2014/main" id="{00000000-0008-0000-0100-00003F320200}"/>
              </a:ext>
            </a:extLst>
          </xdr:cNvPr>
          <xdr:cNvSpPr>
            <a:spLocks noChangeShapeType="1"/>
          </xdr:cNvSpPr>
        </xdr:nvSpPr>
        <xdr:spPr bwMode="auto">
          <a:xfrm>
            <a:off x="109680255" y="112104150"/>
            <a:ext cx="540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</xdr:grpSp>
    <xdr:clientData/>
  </xdr:twoCellAnchor>
  <xdr:twoCellAnchor>
    <xdr:from>
      <xdr:col>0</xdr:col>
      <xdr:colOff>0</xdr:colOff>
      <xdr:row>10</xdr:row>
      <xdr:rowOff>47625</xdr:rowOff>
    </xdr:from>
    <xdr:to>
      <xdr:col>9</xdr:col>
      <xdr:colOff>542925</xdr:colOff>
      <xdr:row>19</xdr:row>
      <xdr:rowOff>85725</xdr:rowOff>
    </xdr:to>
    <xdr:grpSp>
      <xdr:nvGrpSpPr>
        <xdr:cNvPr id="143828" name="Group 352">
          <a:extLst>
            <a:ext uri="{FF2B5EF4-FFF2-40B4-BE49-F238E27FC236}">
              <a16:creationId xmlns:a16="http://schemas.microsoft.com/office/drawing/2014/main" id="{00000000-0008-0000-0100-0000D4310200}"/>
            </a:ext>
          </a:extLst>
        </xdr:cNvPr>
        <xdr:cNvGrpSpPr>
          <a:grpSpLocks/>
        </xdr:cNvGrpSpPr>
      </xdr:nvGrpSpPr>
      <xdr:grpSpPr bwMode="auto">
        <a:xfrm>
          <a:off x="0" y="1916339"/>
          <a:ext cx="6666139" cy="1670957"/>
          <a:chOff x="107303775" y="107892150"/>
          <a:chExt cx="6076947" cy="1494000"/>
        </a:xfrm>
      </xdr:grpSpPr>
      <xdr:sp macro="" textlink="">
        <xdr:nvSpPr>
          <xdr:cNvPr id="143829" name="Oval 353">
            <a:extLst>
              <a:ext uri="{FF2B5EF4-FFF2-40B4-BE49-F238E27FC236}">
                <a16:creationId xmlns:a16="http://schemas.microsoft.com/office/drawing/2014/main" id="{00000000-0008-0000-0100-0000D5310200}"/>
              </a:ext>
            </a:extLst>
          </xdr:cNvPr>
          <xdr:cNvSpPr>
            <a:spLocks noChangeArrowheads="1"/>
          </xdr:cNvSpPr>
        </xdr:nvSpPr>
        <xdr:spPr bwMode="auto">
          <a:xfrm>
            <a:off x="109288911" y="108809109"/>
            <a:ext cx="607695" cy="341194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30" name="Oval 354">
            <a:extLst>
              <a:ext uri="{FF2B5EF4-FFF2-40B4-BE49-F238E27FC236}">
                <a16:creationId xmlns:a16="http://schemas.microsoft.com/office/drawing/2014/main" id="{00000000-0008-0000-0100-0000D6310200}"/>
              </a:ext>
            </a:extLst>
          </xdr:cNvPr>
          <xdr:cNvSpPr>
            <a:spLocks noChangeArrowheads="1"/>
          </xdr:cNvSpPr>
        </xdr:nvSpPr>
        <xdr:spPr bwMode="auto">
          <a:xfrm>
            <a:off x="109288911" y="108169370"/>
            <a:ext cx="607695" cy="341194"/>
          </a:xfrm>
          <a:prstGeom prst="ellipse">
            <a:avLst/>
          </a:prstGeom>
          <a:noFill/>
          <a:ln w="25400" algn="in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31" name="Rectangle 355">
            <a:extLst>
              <a:ext uri="{FF2B5EF4-FFF2-40B4-BE49-F238E27FC236}">
                <a16:creationId xmlns:a16="http://schemas.microsoft.com/office/drawing/2014/main" id="{00000000-0008-0000-0100-0000D7310200}"/>
              </a:ext>
            </a:extLst>
          </xdr:cNvPr>
          <xdr:cNvSpPr>
            <a:spLocks noChangeArrowheads="1"/>
          </xdr:cNvSpPr>
        </xdr:nvSpPr>
        <xdr:spPr bwMode="auto">
          <a:xfrm>
            <a:off x="109592758" y="108809109"/>
            <a:ext cx="324104" cy="362519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832" name="Rectangle 356">
            <a:extLst>
              <a:ext uri="{FF2B5EF4-FFF2-40B4-BE49-F238E27FC236}">
                <a16:creationId xmlns:a16="http://schemas.microsoft.com/office/drawing/2014/main" id="{00000000-0008-0000-0100-0000D8310200}"/>
              </a:ext>
            </a:extLst>
          </xdr:cNvPr>
          <xdr:cNvSpPr>
            <a:spLocks noChangeArrowheads="1"/>
          </xdr:cNvSpPr>
        </xdr:nvSpPr>
        <xdr:spPr bwMode="auto">
          <a:xfrm>
            <a:off x="109288911" y="108979706"/>
            <a:ext cx="324104" cy="234571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833" name="Line 357">
            <a:extLst>
              <a:ext uri="{FF2B5EF4-FFF2-40B4-BE49-F238E27FC236}">
                <a16:creationId xmlns:a16="http://schemas.microsoft.com/office/drawing/2014/main" id="{00000000-0008-0000-0100-0000D9310200}"/>
              </a:ext>
            </a:extLst>
          </xdr:cNvPr>
          <xdr:cNvSpPr>
            <a:spLocks noChangeShapeType="1"/>
          </xdr:cNvSpPr>
        </xdr:nvSpPr>
        <xdr:spPr bwMode="auto">
          <a:xfrm>
            <a:off x="107465827" y="108979706"/>
            <a:ext cx="1823084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34" name="Line 358">
            <a:extLst>
              <a:ext uri="{FF2B5EF4-FFF2-40B4-BE49-F238E27FC236}">
                <a16:creationId xmlns:a16="http://schemas.microsoft.com/office/drawing/2014/main" id="{00000000-0008-0000-0100-0000DA310200}"/>
              </a:ext>
            </a:extLst>
          </xdr:cNvPr>
          <xdr:cNvSpPr>
            <a:spLocks noChangeShapeType="1"/>
          </xdr:cNvSpPr>
        </xdr:nvSpPr>
        <xdr:spPr bwMode="auto">
          <a:xfrm>
            <a:off x="109592758" y="108816632"/>
            <a:ext cx="1012825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35" name="Rectangle 359">
            <a:extLst>
              <a:ext uri="{FF2B5EF4-FFF2-40B4-BE49-F238E27FC236}">
                <a16:creationId xmlns:a16="http://schemas.microsoft.com/office/drawing/2014/main" id="{00000000-0008-0000-0100-0000DB310200}"/>
              </a:ext>
            </a:extLst>
          </xdr:cNvPr>
          <xdr:cNvSpPr>
            <a:spLocks noChangeArrowheads="1"/>
          </xdr:cNvSpPr>
        </xdr:nvSpPr>
        <xdr:spPr bwMode="auto">
          <a:xfrm>
            <a:off x="109592758" y="108148046"/>
            <a:ext cx="324104" cy="362518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836" name="Rectangle 360">
            <a:extLst>
              <a:ext uri="{FF2B5EF4-FFF2-40B4-BE49-F238E27FC236}">
                <a16:creationId xmlns:a16="http://schemas.microsoft.com/office/drawing/2014/main" id="{00000000-0008-0000-0100-0000DC310200}"/>
              </a:ext>
            </a:extLst>
          </xdr:cNvPr>
          <xdr:cNvSpPr>
            <a:spLocks noChangeArrowheads="1"/>
          </xdr:cNvSpPr>
        </xdr:nvSpPr>
        <xdr:spPr bwMode="auto">
          <a:xfrm>
            <a:off x="109288911" y="108148046"/>
            <a:ext cx="344360" cy="191921"/>
          </a:xfrm>
          <a:prstGeom prst="rect">
            <a:avLst/>
          </a:prstGeom>
          <a:solidFill>
            <a:srgbClr val="FFFFFF"/>
          </a:solidFill>
          <a:ln w="0" algn="in">
            <a:noFill/>
            <a:miter lim="800000"/>
            <a:headEnd/>
            <a:tailEnd/>
          </a:ln>
          <a:effectLst/>
        </xdr:spPr>
      </xdr:sp>
      <xdr:sp macro="" textlink="">
        <xdr:nvSpPr>
          <xdr:cNvPr id="143837" name="Line 361">
            <a:extLst>
              <a:ext uri="{FF2B5EF4-FFF2-40B4-BE49-F238E27FC236}">
                <a16:creationId xmlns:a16="http://schemas.microsoft.com/office/drawing/2014/main" id="{00000000-0008-0000-0100-0000DD310200}"/>
              </a:ext>
            </a:extLst>
          </xdr:cNvPr>
          <xdr:cNvSpPr>
            <a:spLocks noChangeShapeType="1"/>
          </xdr:cNvSpPr>
        </xdr:nvSpPr>
        <xdr:spPr bwMode="auto">
          <a:xfrm>
            <a:off x="107465827" y="108339967"/>
            <a:ext cx="1823084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38" name="Line 362">
            <a:extLst>
              <a:ext uri="{FF2B5EF4-FFF2-40B4-BE49-F238E27FC236}">
                <a16:creationId xmlns:a16="http://schemas.microsoft.com/office/drawing/2014/main" id="{00000000-0008-0000-0100-0000DE310200}"/>
              </a:ext>
            </a:extLst>
          </xdr:cNvPr>
          <xdr:cNvSpPr>
            <a:spLocks noChangeShapeType="1"/>
          </xdr:cNvSpPr>
        </xdr:nvSpPr>
        <xdr:spPr bwMode="auto">
          <a:xfrm>
            <a:off x="109592758" y="108504285"/>
            <a:ext cx="1012825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39" name="Line 363">
            <a:extLst>
              <a:ext uri="{FF2B5EF4-FFF2-40B4-BE49-F238E27FC236}">
                <a16:creationId xmlns:a16="http://schemas.microsoft.com/office/drawing/2014/main" id="{00000000-0008-0000-0100-0000DF310200}"/>
              </a:ext>
            </a:extLst>
          </xdr:cNvPr>
          <xdr:cNvSpPr>
            <a:spLocks noChangeShapeType="1"/>
          </xdr:cNvSpPr>
        </xdr:nvSpPr>
        <xdr:spPr bwMode="auto">
          <a:xfrm>
            <a:off x="110605583" y="108809109"/>
            <a:ext cx="850772" cy="170597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40" name="Line 364">
            <a:extLst>
              <a:ext uri="{FF2B5EF4-FFF2-40B4-BE49-F238E27FC236}">
                <a16:creationId xmlns:a16="http://schemas.microsoft.com/office/drawing/2014/main" id="{00000000-0008-0000-0100-0000E031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0605583" y="108339967"/>
            <a:ext cx="850772" cy="170597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41" name="Line 365">
            <a:extLst>
              <a:ext uri="{FF2B5EF4-FFF2-40B4-BE49-F238E27FC236}">
                <a16:creationId xmlns:a16="http://schemas.microsoft.com/office/drawing/2014/main" id="{00000000-0008-0000-0100-0000E1310200}"/>
              </a:ext>
            </a:extLst>
          </xdr:cNvPr>
          <xdr:cNvSpPr>
            <a:spLocks noChangeShapeType="1"/>
          </xdr:cNvSpPr>
        </xdr:nvSpPr>
        <xdr:spPr bwMode="auto">
          <a:xfrm>
            <a:off x="111456355" y="108979706"/>
            <a:ext cx="162052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42" name="Line 366">
            <a:extLst>
              <a:ext uri="{FF2B5EF4-FFF2-40B4-BE49-F238E27FC236}">
                <a16:creationId xmlns:a16="http://schemas.microsoft.com/office/drawing/2014/main" id="{00000000-0008-0000-0100-0000E2310200}"/>
              </a:ext>
            </a:extLst>
          </xdr:cNvPr>
          <xdr:cNvSpPr>
            <a:spLocks noChangeShapeType="1"/>
          </xdr:cNvSpPr>
        </xdr:nvSpPr>
        <xdr:spPr bwMode="auto">
          <a:xfrm>
            <a:off x="111456355" y="108339967"/>
            <a:ext cx="162052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43" name="Line 367">
            <a:extLst>
              <a:ext uri="{FF2B5EF4-FFF2-40B4-BE49-F238E27FC236}">
                <a16:creationId xmlns:a16="http://schemas.microsoft.com/office/drawing/2014/main" id="{00000000-0008-0000-0100-0000E3310200}"/>
              </a:ext>
            </a:extLst>
          </xdr:cNvPr>
          <xdr:cNvSpPr>
            <a:spLocks noChangeShapeType="1"/>
          </xdr:cNvSpPr>
        </xdr:nvSpPr>
        <xdr:spPr bwMode="auto">
          <a:xfrm>
            <a:off x="109228142" y="108339967"/>
            <a:ext cx="0" cy="639739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584" name="Text Box 368">
            <a:extLst>
              <a:ext uri="{FF2B5EF4-FFF2-40B4-BE49-F238E27FC236}">
                <a16:creationId xmlns:a16="http://schemas.microsoft.com/office/drawing/2014/main" id="{00000000-0008-0000-0100-000070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465700" y="108548749"/>
            <a:ext cx="10477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845" name="Line 369">
            <a:extLst>
              <a:ext uri="{FF2B5EF4-FFF2-40B4-BE49-F238E27FC236}">
                <a16:creationId xmlns:a16="http://schemas.microsoft.com/office/drawing/2014/main" id="{00000000-0008-0000-0100-0000E5310200}"/>
              </a:ext>
            </a:extLst>
          </xdr:cNvPr>
          <xdr:cNvSpPr>
            <a:spLocks noChangeShapeType="1"/>
          </xdr:cNvSpPr>
        </xdr:nvSpPr>
        <xdr:spPr bwMode="auto">
          <a:xfrm>
            <a:off x="107607622" y="108339967"/>
            <a:ext cx="0" cy="639739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3846" name="Line 370">
            <a:extLst>
              <a:ext uri="{FF2B5EF4-FFF2-40B4-BE49-F238E27FC236}">
                <a16:creationId xmlns:a16="http://schemas.microsoft.com/office/drawing/2014/main" id="{00000000-0008-0000-0100-0000E6310200}"/>
              </a:ext>
            </a:extLst>
          </xdr:cNvPr>
          <xdr:cNvSpPr>
            <a:spLocks noChangeShapeType="1"/>
          </xdr:cNvSpPr>
        </xdr:nvSpPr>
        <xdr:spPr bwMode="auto">
          <a:xfrm>
            <a:off x="108114575" y="108319318"/>
            <a:ext cx="0" cy="639739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3847" name="Line 371">
            <a:extLst>
              <a:ext uri="{FF2B5EF4-FFF2-40B4-BE49-F238E27FC236}">
                <a16:creationId xmlns:a16="http://schemas.microsoft.com/office/drawing/2014/main" id="{00000000-0008-0000-0100-0000E7310200}"/>
              </a:ext>
            </a:extLst>
          </xdr:cNvPr>
          <xdr:cNvSpPr>
            <a:spLocks noChangeShapeType="1"/>
          </xdr:cNvSpPr>
        </xdr:nvSpPr>
        <xdr:spPr bwMode="auto">
          <a:xfrm>
            <a:off x="109613555" y="108510564"/>
            <a:ext cx="0" cy="29854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3848" name="Line 372">
            <a:extLst>
              <a:ext uri="{FF2B5EF4-FFF2-40B4-BE49-F238E27FC236}">
                <a16:creationId xmlns:a16="http://schemas.microsoft.com/office/drawing/2014/main" id="{00000000-0008-0000-0100-0000E8310200}"/>
              </a:ext>
            </a:extLst>
          </xdr:cNvPr>
          <xdr:cNvSpPr>
            <a:spLocks noChangeShapeType="1"/>
          </xdr:cNvSpPr>
        </xdr:nvSpPr>
        <xdr:spPr bwMode="auto">
          <a:xfrm>
            <a:off x="110524557" y="108510564"/>
            <a:ext cx="0" cy="29854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589" name="Text Box 373">
            <a:extLst>
              <a:ext uri="{FF2B5EF4-FFF2-40B4-BE49-F238E27FC236}">
                <a16:creationId xmlns:a16="http://schemas.microsoft.com/office/drawing/2014/main" id="{00000000-0008-0000-0100-000075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913375" y="108548749"/>
            <a:ext cx="16192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590" name="Text Box 374">
            <a:extLst>
              <a:ext uri="{FF2B5EF4-FFF2-40B4-BE49-F238E27FC236}">
                <a16:creationId xmlns:a16="http://schemas.microsoft.com/office/drawing/2014/main" id="{00000000-0008-0000-0100-000076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989699" y="108548749"/>
            <a:ext cx="16192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591" name="Text Box 375">
            <a:extLst>
              <a:ext uri="{FF2B5EF4-FFF2-40B4-BE49-F238E27FC236}">
                <a16:creationId xmlns:a16="http://schemas.microsoft.com/office/drawing/2014/main" id="{00000000-0008-0000-0100-000077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9370699" y="108548749"/>
            <a:ext cx="16192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143852" name="Group 376">
            <a:extLst>
              <a:ext uri="{FF2B5EF4-FFF2-40B4-BE49-F238E27FC236}">
                <a16:creationId xmlns:a16="http://schemas.microsoft.com/office/drawing/2014/main" id="{00000000-0008-0000-0100-0000EC310200}"/>
              </a:ext>
            </a:extLst>
          </xdr:cNvPr>
          <xdr:cNvGrpSpPr>
            <a:grpSpLocks/>
          </xdr:cNvGrpSpPr>
        </xdr:nvGrpSpPr>
        <xdr:grpSpPr bwMode="auto">
          <a:xfrm>
            <a:off x="109694581" y="108510564"/>
            <a:ext cx="202565" cy="298545"/>
            <a:chOff x="22210575" y="19900950"/>
            <a:chExt cx="180000" cy="252000"/>
          </a:xfrm>
        </xdr:grpSpPr>
        <xdr:sp macro="" textlink="">
          <xdr:nvSpPr>
            <xdr:cNvPr id="143884" name="Line 377">
              <a:extLst>
                <a:ext uri="{FF2B5EF4-FFF2-40B4-BE49-F238E27FC236}">
                  <a16:creationId xmlns:a16="http://schemas.microsoft.com/office/drawing/2014/main" id="{00000000-0008-0000-0100-00000C320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390575" y="19900950"/>
              <a:ext cx="0" cy="252000"/>
            </a:xfrm>
            <a:prstGeom prst="line">
              <a:avLst/>
            </a:prstGeom>
            <a:noFill/>
            <a:ln w="12700" algn="ctr">
              <a:solidFill>
                <a:srgbClr val="000000"/>
              </a:solidFill>
              <a:round/>
              <a:headEnd type="triangle" w="med" len="lg"/>
              <a:tailEnd type="triangle" w="med" len="lg"/>
            </a:ln>
            <a:effectLst/>
          </xdr:spPr>
        </xdr:sp>
        <xdr:sp macro="" textlink="">
          <xdr:nvSpPr>
            <xdr:cNvPr id="9594" name="Text Box 378">
              <a:extLst>
                <a:ext uri="{FF2B5EF4-FFF2-40B4-BE49-F238E27FC236}">
                  <a16:creationId xmlns:a16="http://schemas.microsoft.com/office/drawing/2014/main" id="{00000000-0008-0000-0100-00007A2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210547" y="19933181"/>
              <a:ext cx="143887" cy="18474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6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595" name="Text Box 379">
            <a:extLst>
              <a:ext uri="{FF2B5EF4-FFF2-40B4-BE49-F238E27FC236}">
                <a16:creationId xmlns:a16="http://schemas.microsoft.com/office/drawing/2014/main" id="{00000000-0008-0000-0100-00007B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323199" y="108548749"/>
            <a:ext cx="16192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86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854" name="Line 380">
            <a:extLst>
              <a:ext uri="{FF2B5EF4-FFF2-40B4-BE49-F238E27FC236}">
                <a16:creationId xmlns:a16="http://schemas.microsoft.com/office/drawing/2014/main" id="{00000000-0008-0000-0100-0000EE310200}"/>
              </a:ext>
            </a:extLst>
          </xdr:cNvPr>
          <xdr:cNvSpPr>
            <a:spLocks noChangeShapeType="1"/>
          </xdr:cNvSpPr>
        </xdr:nvSpPr>
        <xdr:spPr bwMode="auto">
          <a:xfrm>
            <a:off x="107506340" y="109043680"/>
            <a:ext cx="0" cy="27722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9597" name="Text Box 381">
            <a:extLst>
              <a:ext uri="{FF2B5EF4-FFF2-40B4-BE49-F238E27FC236}">
                <a16:creationId xmlns:a16="http://schemas.microsoft.com/office/drawing/2014/main" id="{00000000-0008-0000-0100-00007D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037200" y="109024545"/>
            <a:ext cx="1228724" cy="209350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5B + 5 x h max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856" name="Line 382">
            <a:extLst>
              <a:ext uri="{FF2B5EF4-FFF2-40B4-BE49-F238E27FC236}">
                <a16:creationId xmlns:a16="http://schemas.microsoft.com/office/drawing/2014/main" id="{00000000-0008-0000-0100-0000F0310200}"/>
              </a:ext>
            </a:extLst>
          </xdr:cNvPr>
          <xdr:cNvSpPr>
            <a:spLocks noChangeShapeType="1"/>
          </xdr:cNvSpPr>
        </xdr:nvSpPr>
        <xdr:spPr bwMode="auto">
          <a:xfrm>
            <a:off x="112104563" y="108163091"/>
            <a:ext cx="202565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57" name="Line 383">
            <a:extLst>
              <a:ext uri="{FF2B5EF4-FFF2-40B4-BE49-F238E27FC236}">
                <a16:creationId xmlns:a16="http://schemas.microsoft.com/office/drawing/2014/main" id="{00000000-0008-0000-0100-0000F1310200}"/>
              </a:ext>
            </a:extLst>
          </xdr:cNvPr>
          <xdr:cNvSpPr>
            <a:spLocks noChangeShapeType="1"/>
          </xdr:cNvSpPr>
        </xdr:nvSpPr>
        <xdr:spPr bwMode="auto">
          <a:xfrm>
            <a:off x="112307128" y="108163091"/>
            <a:ext cx="0" cy="149273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58" name="Line 384">
            <a:extLst>
              <a:ext uri="{FF2B5EF4-FFF2-40B4-BE49-F238E27FC236}">
                <a16:creationId xmlns:a16="http://schemas.microsoft.com/office/drawing/2014/main" id="{00000000-0008-0000-0100-0000F2310200}"/>
              </a:ext>
            </a:extLst>
          </xdr:cNvPr>
          <xdr:cNvSpPr>
            <a:spLocks noChangeShapeType="1"/>
          </xdr:cNvSpPr>
        </xdr:nvSpPr>
        <xdr:spPr bwMode="auto">
          <a:xfrm>
            <a:off x="113157901" y="108163091"/>
            <a:ext cx="222821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59" name="Line 385">
            <a:extLst>
              <a:ext uri="{FF2B5EF4-FFF2-40B4-BE49-F238E27FC236}">
                <a16:creationId xmlns:a16="http://schemas.microsoft.com/office/drawing/2014/main" id="{00000000-0008-0000-0100-0000F3310200}"/>
              </a:ext>
            </a:extLst>
          </xdr:cNvPr>
          <xdr:cNvSpPr>
            <a:spLocks noChangeShapeType="1"/>
          </xdr:cNvSpPr>
        </xdr:nvSpPr>
        <xdr:spPr bwMode="auto">
          <a:xfrm>
            <a:off x="113157901" y="108163091"/>
            <a:ext cx="0" cy="127948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60" name="Line 386">
            <a:extLst>
              <a:ext uri="{FF2B5EF4-FFF2-40B4-BE49-F238E27FC236}">
                <a16:creationId xmlns:a16="http://schemas.microsoft.com/office/drawing/2014/main" id="{00000000-0008-0000-0100-0000F4310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3036362" y="108306085"/>
            <a:ext cx="121539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61" name="Line 387">
            <a:extLst>
              <a:ext uri="{FF2B5EF4-FFF2-40B4-BE49-F238E27FC236}">
                <a16:creationId xmlns:a16="http://schemas.microsoft.com/office/drawing/2014/main" id="{00000000-0008-0000-0100-0000F5310200}"/>
              </a:ext>
            </a:extLst>
          </xdr:cNvPr>
          <xdr:cNvSpPr>
            <a:spLocks noChangeShapeType="1"/>
          </xdr:cNvSpPr>
        </xdr:nvSpPr>
        <xdr:spPr bwMode="auto">
          <a:xfrm>
            <a:off x="112307128" y="108312364"/>
            <a:ext cx="121539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62" name="Line 388">
            <a:extLst>
              <a:ext uri="{FF2B5EF4-FFF2-40B4-BE49-F238E27FC236}">
                <a16:creationId xmlns:a16="http://schemas.microsoft.com/office/drawing/2014/main" id="{00000000-0008-0000-0100-0000F6310200}"/>
              </a:ext>
            </a:extLst>
          </xdr:cNvPr>
          <xdr:cNvSpPr>
            <a:spLocks noChangeShapeType="1"/>
          </xdr:cNvSpPr>
        </xdr:nvSpPr>
        <xdr:spPr bwMode="auto">
          <a:xfrm>
            <a:off x="112428667" y="108312364"/>
            <a:ext cx="0" cy="895634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63" name="Line 389">
            <a:extLst>
              <a:ext uri="{FF2B5EF4-FFF2-40B4-BE49-F238E27FC236}">
                <a16:creationId xmlns:a16="http://schemas.microsoft.com/office/drawing/2014/main" id="{00000000-0008-0000-0100-0000F7310200}"/>
              </a:ext>
            </a:extLst>
          </xdr:cNvPr>
          <xdr:cNvSpPr>
            <a:spLocks noChangeShapeType="1"/>
          </xdr:cNvSpPr>
        </xdr:nvSpPr>
        <xdr:spPr bwMode="auto">
          <a:xfrm>
            <a:off x="113036362" y="108291039"/>
            <a:ext cx="0" cy="938284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64" name="Line 390">
            <a:extLst>
              <a:ext uri="{FF2B5EF4-FFF2-40B4-BE49-F238E27FC236}">
                <a16:creationId xmlns:a16="http://schemas.microsoft.com/office/drawing/2014/main" id="{00000000-0008-0000-0100-0000F8310200}"/>
              </a:ext>
            </a:extLst>
          </xdr:cNvPr>
          <xdr:cNvSpPr>
            <a:spLocks noChangeShapeType="1"/>
          </xdr:cNvSpPr>
        </xdr:nvSpPr>
        <xdr:spPr bwMode="auto">
          <a:xfrm>
            <a:off x="112408410" y="109223044"/>
            <a:ext cx="627952" cy="0"/>
          </a:xfrm>
          <a:prstGeom prst="line">
            <a:avLst/>
          </a:prstGeom>
          <a:noFill/>
          <a:ln w="25400" algn="ctr">
            <a:solidFill>
              <a:srgbClr val="000000"/>
            </a:solidFill>
            <a:round/>
            <a:headEnd/>
            <a:tailEnd/>
          </a:ln>
          <a:effectLst/>
        </xdr:spPr>
      </xdr:sp>
      <xdr:sp macro="" textlink="">
        <xdr:nvSpPr>
          <xdr:cNvPr id="143865" name="Line 391">
            <a:extLst>
              <a:ext uri="{FF2B5EF4-FFF2-40B4-BE49-F238E27FC236}">
                <a16:creationId xmlns:a16="http://schemas.microsoft.com/office/drawing/2014/main" id="{00000000-0008-0000-0100-0000F9310200}"/>
              </a:ext>
            </a:extLst>
          </xdr:cNvPr>
          <xdr:cNvSpPr>
            <a:spLocks noChangeShapeType="1"/>
          </xdr:cNvSpPr>
        </xdr:nvSpPr>
        <xdr:spPr bwMode="auto">
          <a:xfrm>
            <a:off x="112448923" y="109026150"/>
            <a:ext cx="587439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3866" name="Line 392">
            <a:extLst>
              <a:ext uri="{FF2B5EF4-FFF2-40B4-BE49-F238E27FC236}">
                <a16:creationId xmlns:a16="http://schemas.microsoft.com/office/drawing/2014/main" id="{00000000-0008-0000-0100-0000FA310200}"/>
              </a:ext>
            </a:extLst>
          </xdr:cNvPr>
          <xdr:cNvSpPr>
            <a:spLocks noChangeShapeType="1"/>
          </xdr:cNvSpPr>
        </xdr:nvSpPr>
        <xdr:spPr bwMode="auto">
          <a:xfrm>
            <a:off x="112428667" y="108738150"/>
            <a:ext cx="607695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143867" name="Line 393">
            <a:extLst>
              <a:ext uri="{FF2B5EF4-FFF2-40B4-BE49-F238E27FC236}">
                <a16:creationId xmlns:a16="http://schemas.microsoft.com/office/drawing/2014/main" id="{00000000-0008-0000-0100-0000FB310200}"/>
              </a:ext>
            </a:extLst>
          </xdr:cNvPr>
          <xdr:cNvSpPr>
            <a:spLocks noChangeShapeType="1"/>
          </xdr:cNvSpPr>
        </xdr:nvSpPr>
        <xdr:spPr bwMode="auto">
          <a:xfrm>
            <a:off x="112428667" y="108486150"/>
            <a:ext cx="607695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610" name="Text Box 394">
            <a:extLst>
              <a:ext uri="{FF2B5EF4-FFF2-40B4-BE49-F238E27FC236}">
                <a16:creationId xmlns:a16="http://schemas.microsoft.com/office/drawing/2014/main" id="{00000000-0008-0000-0100-00008A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628247" y="108196660"/>
            <a:ext cx="209550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611" name="Text Box 395">
            <a:extLst>
              <a:ext uri="{FF2B5EF4-FFF2-40B4-BE49-F238E27FC236}">
                <a16:creationId xmlns:a16="http://schemas.microsoft.com/office/drawing/2014/main" id="{00000000-0008-0000-0100-00008B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628247" y="108501169"/>
            <a:ext cx="18097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612" name="Text Box 396">
            <a:extLst>
              <a:ext uri="{FF2B5EF4-FFF2-40B4-BE49-F238E27FC236}">
                <a16:creationId xmlns:a16="http://schemas.microsoft.com/office/drawing/2014/main" id="{00000000-0008-0000-0100-00008C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628247" y="108777131"/>
            <a:ext cx="209550" cy="209350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871" name="Line 397">
            <a:extLst>
              <a:ext uri="{FF2B5EF4-FFF2-40B4-BE49-F238E27FC236}">
                <a16:creationId xmlns:a16="http://schemas.microsoft.com/office/drawing/2014/main" id="{00000000-0008-0000-0100-0000FF310200}"/>
              </a:ext>
            </a:extLst>
          </xdr:cNvPr>
          <xdr:cNvSpPr>
            <a:spLocks noChangeShapeType="1"/>
          </xdr:cNvSpPr>
        </xdr:nvSpPr>
        <xdr:spPr bwMode="auto">
          <a:xfrm>
            <a:off x="107465827" y="109278251"/>
            <a:ext cx="1843341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sp macro="" textlink="">
        <xdr:nvSpPr>
          <xdr:cNvPr id="9614" name="Text Box 398">
            <a:extLst>
              <a:ext uri="{FF2B5EF4-FFF2-40B4-BE49-F238E27FC236}">
                <a16:creationId xmlns:a16="http://schemas.microsoft.com/office/drawing/2014/main" id="{00000000-0008-0000-0100-00008E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437249" y="108529717"/>
            <a:ext cx="104775" cy="218866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873" name="Line 399">
            <a:extLst>
              <a:ext uri="{FF2B5EF4-FFF2-40B4-BE49-F238E27FC236}">
                <a16:creationId xmlns:a16="http://schemas.microsoft.com/office/drawing/2014/main" id="{00000000-0008-0000-0100-000001320200}"/>
              </a:ext>
            </a:extLst>
          </xdr:cNvPr>
          <xdr:cNvSpPr>
            <a:spLocks noChangeShapeType="1"/>
          </xdr:cNvSpPr>
        </xdr:nvSpPr>
        <xdr:spPr bwMode="auto">
          <a:xfrm>
            <a:off x="108580474" y="108319318"/>
            <a:ext cx="0" cy="639739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lg"/>
            <a:tailEnd type="triangle" w="med" len="lg"/>
          </a:ln>
          <a:effectLst/>
        </xdr:spPr>
      </xdr:sp>
      <xdr:grpSp>
        <xdr:nvGrpSpPr>
          <xdr:cNvPr id="143874" name="Group 400">
            <a:extLst>
              <a:ext uri="{FF2B5EF4-FFF2-40B4-BE49-F238E27FC236}">
                <a16:creationId xmlns:a16="http://schemas.microsoft.com/office/drawing/2014/main" id="{00000000-0008-0000-0100-000002320200}"/>
              </a:ext>
            </a:extLst>
          </xdr:cNvPr>
          <xdr:cNvGrpSpPr>
            <a:grpSpLocks/>
          </xdr:cNvGrpSpPr>
        </xdr:nvGrpSpPr>
        <xdr:grpSpPr bwMode="auto">
          <a:xfrm>
            <a:off x="110018685" y="108489915"/>
            <a:ext cx="202565" cy="298545"/>
            <a:chOff x="22498575" y="19883520"/>
            <a:chExt cx="180000" cy="252000"/>
          </a:xfrm>
        </xdr:grpSpPr>
        <xdr:sp macro="" textlink="">
          <xdr:nvSpPr>
            <xdr:cNvPr id="143882" name="Line 401">
              <a:extLst>
                <a:ext uri="{FF2B5EF4-FFF2-40B4-BE49-F238E27FC236}">
                  <a16:creationId xmlns:a16="http://schemas.microsoft.com/office/drawing/2014/main" id="{00000000-0008-0000-0100-00000A320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678575" y="19883520"/>
              <a:ext cx="0" cy="252000"/>
            </a:xfrm>
            <a:prstGeom prst="line">
              <a:avLst/>
            </a:prstGeom>
            <a:noFill/>
            <a:ln w="12700" algn="ctr">
              <a:solidFill>
                <a:srgbClr val="000000"/>
              </a:solidFill>
              <a:round/>
              <a:headEnd type="triangle" w="med" len="lg"/>
              <a:tailEnd type="triangle" w="med" len="lg"/>
            </a:ln>
            <a:effectLst/>
          </xdr:spPr>
        </xdr:sp>
        <xdr:sp macro="" textlink="">
          <xdr:nvSpPr>
            <xdr:cNvPr id="9618" name="Text Box 402">
              <a:extLst>
                <a:ext uri="{FF2B5EF4-FFF2-40B4-BE49-F238E27FC236}">
                  <a16:creationId xmlns:a16="http://schemas.microsoft.com/office/drawing/2014/main" id="{00000000-0008-0000-0100-00009225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498321" y="19917117"/>
              <a:ext cx="143887" cy="18474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xmlns="" w="0" algn="in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CCCCCC"/>
                    </a:outerShdw>
                  </a:effectLst>
                </a14:hiddenEffects>
              </a:ext>
            </a:extLst>
          </xdr:spPr>
          <xdr:txBody>
            <a:bodyPr vertOverflow="clip" wrap="square" lIns="35560" tIns="35560" rIns="35560" bIns="35560" anchor="t"/>
            <a:lstStyle/>
            <a:p>
              <a:pPr algn="l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7</a:t>
              </a: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9619" name="Text Box 403">
            <a:extLst>
              <a:ext uri="{FF2B5EF4-FFF2-40B4-BE49-F238E27FC236}">
                <a16:creationId xmlns:a16="http://schemas.microsoft.com/office/drawing/2014/main" id="{00000000-0008-0000-0100-000093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303775" y="107892150"/>
            <a:ext cx="2047874" cy="294994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FLUME DIMENSIONS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876" name="Line 404">
            <a:extLst>
              <a:ext uri="{FF2B5EF4-FFF2-40B4-BE49-F238E27FC236}">
                <a16:creationId xmlns:a16="http://schemas.microsoft.com/office/drawing/2014/main" id="{00000000-0008-0000-0100-000004320200}"/>
              </a:ext>
            </a:extLst>
          </xdr:cNvPr>
          <xdr:cNvSpPr>
            <a:spLocks noChangeShapeType="1"/>
          </xdr:cNvSpPr>
        </xdr:nvSpPr>
        <xdr:spPr bwMode="auto">
          <a:xfrm>
            <a:off x="112416771" y="109098150"/>
            <a:ext cx="627952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prstDash val="dash"/>
            <a:round/>
            <a:headEnd/>
            <a:tailEnd/>
          </a:ln>
          <a:effectLst/>
        </xdr:spPr>
      </xdr:sp>
      <xdr:sp macro="" textlink="">
        <xdr:nvSpPr>
          <xdr:cNvPr id="143877" name="Line 405">
            <a:extLst>
              <a:ext uri="{FF2B5EF4-FFF2-40B4-BE49-F238E27FC236}">
                <a16:creationId xmlns:a16="http://schemas.microsoft.com/office/drawing/2014/main" id="{00000000-0008-0000-0100-000005320200}"/>
              </a:ext>
            </a:extLst>
          </xdr:cNvPr>
          <xdr:cNvSpPr>
            <a:spLocks noChangeShapeType="1"/>
          </xdr:cNvSpPr>
        </xdr:nvSpPr>
        <xdr:spPr bwMode="auto">
          <a:xfrm>
            <a:off x="111767775" y="109098150"/>
            <a:ext cx="587439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none" w="med" len="lg"/>
            <a:tailEnd type="none" w="med" len="lg"/>
          </a:ln>
          <a:effectLst/>
        </xdr:spPr>
      </xdr:sp>
      <xdr:sp macro="" textlink="">
        <xdr:nvSpPr>
          <xdr:cNvPr id="143878" name="Line 406">
            <a:extLst>
              <a:ext uri="{FF2B5EF4-FFF2-40B4-BE49-F238E27FC236}">
                <a16:creationId xmlns:a16="http://schemas.microsoft.com/office/drawing/2014/main" id="{00000000-0008-0000-0100-000006320200}"/>
              </a:ext>
            </a:extLst>
          </xdr:cNvPr>
          <xdr:cNvSpPr>
            <a:spLocks noChangeShapeType="1"/>
          </xdr:cNvSpPr>
        </xdr:nvSpPr>
        <xdr:spPr bwMode="auto">
          <a:xfrm>
            <a:off x="111767775" y="109224150"/>
            <a:ext cx="587439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none" w="med" len="lg"/>
            <a:tailEnd type="none" w="med" len="lg"/>
          </a:ln>
          <a:effectLst/>
        </xdr:spPr>
      </xdr:sp>
      <xdr:sp macro="" textlink="">
        <xdr:nvSpPr>
          <xdr:cNvPr id="143879" name="Line 407">
            <a:extLst>
              <a:ext uri="{FF2B5EF4-FFF2-40B4-BE49-F238E27FC236}">
                <a16:creationId xmlns:a16="http://schemas.microsoft.com/office/drawing/2014/main" id="{00000000-0008-0000-0100-0000073202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12100775" y="109305150"/>
            <a:ext cx="162000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triangle" w="med" len="med"/>
            <a:tailEnd/>
          </a:ln>
          <a:effectLst/>
        </xdr:spPr>
      </xdr:sp>
      <xdr:sp macro="" textlink="">
        <xdr:nvSpPr>
          <xdr:cNvPr id="143880" name="Line 408">
            <a:extLst>
              <a:ext uri="{FF2B5EF4-FFF2-40B4-BE49-F238E27FC236}">
                <a16:creationId xmlns:a16="http://schemas.microsoft.com/office/drawing/2014/main" id="{00000000-0008-0000-0100-0000083202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12021945" y="108933980"/>
            <a:ext cx="319659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round/>
            <a:headEnd type="none" w="med" len="lg"/>
            <a:tailEnd type="triangle" w="med" len="med"/>
          </a:ln>
          <a:effectLst/>
        </xdr:spPr>
      </xdr:sp>
      <xdr:sp macro="" textlink="">
        <xdr:nvSpPr>
          <xdr:cNvPr id="9625" name="Text Box 409">
            <a:extLst>
              <a:ext uri="{FF2B5EF4-FFF2-40B4-BE49-F238E27FC236}">
                <a16:creationId xmlns:a16="http://schemas.microsoft.com/office/drawing/2014/main" id="{00000000-0008-0000-0100-0000992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999598" y="108777131"/>
            <a:ext cx="142875" cy="228382"/>
          </a:xfrm>
          <a:prstGeom prst="rect">
            <a:avLst/>
          </a:prstGeom>
          <a:solidFill>
            <a:srgbClr val="FFFFFF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xmlns="" w="0" algn="in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CCCCCC"/>
                  </a:outerShdw>
                </a:effectLst>
              </a14:hiddenEffects>
            </a:ext>
          </a:extLst>
        </xdr:spPr>
        <xdr:txBody>
          <a:bodyPr vertOverflow="clip" wrap="square" lIns="35560" tIns="35560" rIns="35560" bIns="35560" anchor="t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P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33</xdr:row>
      <xdr:rowOff>104775</xdr:rowOff>
    </xdr:from>
    <xdr:to>
      <xdr:col>16</xdr:col>
      <xdr:colOff>57150</xdr:colOff>
      <xdr:row>50</xdr:row>
      <xdr:rowOff>66675</xdr:rowOff>
    </xdr:to>
    <xdr:graphicFrame macro="">
      <xdr:nvGraphicFramePr>
        <xdr:cNvPr id="8289" name="Chart 5">
          <a:extLst>
            <a:ext uri="{FF2B5EF4-FFF2-40B4-BE49-F238E27FC236}">
              <a16:creationId xmlns:a16="http://schemas.microsoft.com/office/drawing/2014/main" id="{00000000-0008-0000-0200-000061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ICKS-PC/Documents/SEFS%20OFFICE%20WORK/MCERTS/MCERTS%20SITE%20SHEETS/Rectangular%20weir.xls" TargetMode="External"/><Relationship Id="rId1" Type="http://schemas.openxmlformats.org/officeDocument/2006/relationships/externalLinkPath" Target="/NICKS-PC/Documents/SEFS%20OFFICE%20WORK/MCERTS/MCERTS%20SITE%20SHEETS/Rectangular%20wei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Aaron/My%20Documents/MCerts%20Sites/Software%20MCerts/Latest%20Software%20Jan%2017/U%20Throated%20flume%20v3.1%20under%20construction.xls" TargetMode="External"/><Relationship Id="rId1" Type="http://schemas.openxmlformats.org/officeDocument/2006/relationships/externalLinkPath" Target="/Documents%20and%20Settings/Aaron/My%20Documents/MCerts%20Sites/Software%20MCerts/Latest%20Software%20Jan%2017/U%20Throated%20flume%20v3.1%20under%20construc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SR%20MCERTS%20TRAINING/SR%20Weidmann%20Whiteley/SR%20Stamfordham%20Report/Stamfordham%20Uncertainty%20and%20Site%20data%20083%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 Data"/>
      <sheetName val="Data &amp; Results"/>
      <sheetName val="Curve"/>
      <sheetName val="Flow Data"/>
      <sheetName val="Calculation"/>
      <sheetName val="Uncertainty sheet"/>
      <sheetName val="Calculations"/>
      <sheetName val="Graph"/>
    </sheetNames>
    <sheetDataSet>
      <sheetData sheetId="0"/>
      <sheetData sheetId="1">
        <row r="5">
          <cell r="D5">
            <v>0.8</v>
          </cell>
        </row>
        <row r="6">
          <cell r="D6">
            <v>0.15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B1">
            <v>0.18749999999999997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 Shape flume Quality check"/>
      <sheetName val="Input Data"/>
      <sheetName val="Data &amp; Results"/>
      <sheetName val="Uncertainty sheet"/>
      <sheetName val="DWF Uncert"/>
      <sheetName val="DWF Diurnal"/>
      <sheetName val="FFT Uncert"/>
      <sheetName val="FFT Diurnal"/>
      <sheetName val="Calculations"/>
      <sheetName val="Graph"/>
    </sheetNames>
    <sheetDataSet>
      <sheetData sheetId="0"/>
      <sheetData sheetId="1"/>
      <sheetData sheetId="2">
        <row r="4">
          <cell r="D4">
            <v>0.4</v>
          </cell>
        </row>
        <row r="5">
          <cell r="D5">
            <v>1</v>
          </cell>
        </row>
        <row r="6">
          <cell r="D6">
            <v>0.6</v>
          </cell>
        </row>
        <row r="7">
          <cell r="D7">
            <v>0</v>
          </cell>
        </row>
        <row r="8">
          <cell r="D8">
            <v>5.9999999999999995E-4</v>
          </cell>
        </row>
        <row r="9">
          <cell r="D9">
            <v>1.141E-6</v>
          </cell>
        </row>
        <row r="10">
          <cell r="D10">
            <v>9.81</v>
          </cell>
        </row>
        <row r="13">
          <cell r="D13">
            <v>0</v>
          </cell>
        </row>
        <row r="14">
          <cell r="D14">
            <v>26.315789473684209</v>
          </cell>
        </row>
        <row r="15">
          <cell r="D15">
            <v>20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4">
          <cell r="A14">
            <v>4</v>
          </cell>
        </row>
        <row r="17">
          <cell r="B17">
            <v>0.66666666666666674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Data &amp; Results"/>
      <sheetName val="Curve"/>
      <sheetName val="Flow Data"/>
      <sheetName val="Calculation"/>
      <sheetName val="Uncertainty sheet"/>
      <sheetName val="Calculations"/>
      <sheetName val="Graph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F6"/>
  <sheetViews>
    <sheetView zoomScale="172" zoomScaleNormal="172" zoomScalePageLayoutView="172" workbookViewId="0">
      <selection activeCell="B13" sqref="B13"/>
    </sheetView>
  </sheetViews>
  <sheetFormatPr baseColWidth="10" defaultColWidth="8.83203125" defaultRowHeight="11"/>
  <cols>
    <col min="1" max="1" width="15.6640625" style="159" customWidth="1"/>
    <col min="2" max="2" width="69.1640625" style="159" customWidth="1"/>
    <col min="3" max="4" width="10" style="160" customWidth="1"/>
    <col min="5" max="5" width="10" style="162" customWidth="1"/>
    <col min="6" max="6" width="10" style="160" customWidth="1"/>
    <col min="7" max="16384" width="8.83203125" style="159"/>
  </cols>
  <sheetData>
    <row r="1" spans="1:6">
      <c r="A1" s="157" t="s">
        <v>272</v>
      </c>
      <c r="B1" s="157" t="s">
        <v>273</v>
      </c>
      <c r="C1" s="157" t="s">
        <v>274</v>
      </c>
      <c r="D1" s="157" t="s">
        <v>275</v>
      </c>
      <c r="E1" s="158" t="s">
        <v>276</v>
      </c>
      <c r="F1" s="157" t="s">
        <v>277</v>
      </c>
    </row>
    <row r="2" spans="1:6">
      <c r="A2" s="160" t="s">
        <v>278</v>
      </c>
      <c r="B2" s="161" t="s">
        <v>279</v>
      </c>
      <c r="C2" s="160">
        <v>54.77</v>
      </c>
      <c r="D2" s="160">
        <v>53.1</v>
      </c>
      <c r="E2" s="162">
        <f>(C2-D2)/D2</f>
        <v>3.1450094161958597E-2</v>
      </c>
      <c r="F2" s="160">
        <v>3.1</v>
      </c>
    </row>
    <row r="3" spans="1:6">
      <c r="A3" s="160" t="s">
        <v>278</v>
      </c>
      <c r="B3" s="159" t="s">
        <v>280</v>
      </c>
      <c r="C3" s="160">
        <v>54.77</v>
      </c>
      <c r="D3" s="160">
        <v>54.9</v>
      </c>
      <c r="E3" s="162">
        <f>(C3-D3)/D3</f>
        <v>-2.3679417122039245E-3</v>
      </c>
      <c r="F3" s="160">
        <v>3.1</v>
      </c>
    </row>
    <row r="4" spans="1:6">
      <c r="A4" s="160" t="s">
        <v>278</v>
      </c>
      <c r="B4" s="161" t="s">
        <v>281</v>
      </c>
      <c r="C4" s="160">
        <v>28.21</v>
      </c>
      <c r="D4" s="160">
        <v>27.7</v>
      </c>
      <c r="E4" s="162">
        <f>(C4-D4)/D4</f>
        <v>1.8411552346570454E-2</v>
      </c>
      <c r="F4" s="160">
        <v>3.1</v>
      </c>
    </row>
    <row r="5" spans="1:6">
      <c r="A5" s="160" t="s">
        <v>278</v>
      </c>
      <c r="B5" s="159" t="s">
        <v>282</v>
      </c>
      <c r="C5" s="160">
        <v>27.5</v>
      </c>
      <c r="D5" s="160">
        <v>26.37</v>
      </c>
      <c r="E5" s="162">
        <f>(C5-D5)/D5</f>
        <v>4.2851725445582065E-2</v>
      </c>
      <c r="F5" s="160">
        <v>3.1</v>
      </c>
    </row>
    <row r="6" spans="1:6">
      <c r="A6" s="160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6" tint="-0.499984740745262"/>
  </sheetPr>
  <dimension ref="A1:P119"/>
  <sheetViews>
    <sheetView tabSelected="1" zoomScale="140" zoomScaleNormal="140" zoomScalePageLayoutView="125" workbookViewId="0">
      <selection activeCell="C4" sqref="C4:E4"/>
    </sheetView>
  </sheetViews>
  <sheetFormatPr baseColWidth="10" defaultColWidth="8.83203125" defaultRowHeight="13"/>
  <cols>
    <col min="1" max="3" width="8.83203125" style="1"/>
    <col min="4" max="4" width="9.83203125" style="1" bestFit="1" customWidth="1"/>
    <col min="5" max="10" width="8.83203125" style="1"/>
    <col min="11" max="11" width="0.1640625" style="1" customWidth="1"/>
    <col min="12" max="12" width="12" style="2" customWidth="1"/>
    <col min="13" max="13" width="8.83203125" style="2"/>
    <col min="14" max="16384" width="8.83203125" style="1"/>
  </cols>
  <sheetData>
    <row r="1" spans="1:14" ht="16">
      <c r="A1" s="253" t="s">
        <v>303</v>
      </c>
      <c r="B1" s="253"/>
      <c r="C1" s="253"/>
      <c r="D1" s="253"/>
      <c r="E1" s="253"/>
      <c r="F1" s="253"/>
      <c r="G1" s="253"/>
      <c r="H1" s="253"/>
      <c r="I1" s="253"/>
      <c r="J1" s="253"/>
      <c r="K1"/>
      <c r="L1" s="166"/>
      <c r="M1" s="166"/>
      <c r="N1"/>
    </row>
    <row r="2" spans="1:14" ht="15" thickBot="1">
      <c r="A2" s="268"/>
      <c r="B2" s="268"/>
      <c r="C2" s="268"/>
      <c r="D2" s="268"/>
      <c r="E2" s="268"/>
      <c r="F2" s="268"/>
      <c r="G2" s="268"/>
      <c r="H2" s="268"/>
      <c r="I2" s="268"/>
      <c r="J2" s="268"/>
      <c r="K2"/>
      <c r="L2" s="166"/>
      <c r="M2" s="166"/>
      <c r="N2"/>
    </row>
    <row r="3" spans="1:14" ht="15" thickBot="1">
      <c r="A3" s="244" t="s">
        <v>101</v>
      </c>
      <c r="B3" s="245"/>
      <c r="C3" s="245"/>
      <c r="D3" s="245"/>
      <c r="E3" s="246"/>
      <c r="F3" s="244" t="s">
        <v>102</v>
      </c>
      <c r="G3" s="245"/>
      <c r="H3" s="245"/>
      <c r="I3" s="245"/>
      <c r="J3" s="246"/>
      <c r="K3"/>
      <c r="L3" s="166"/>
      <c r="M3" s="166"/>
      <c r="N3"/>
    </row>
    <row r="4" spans="1:14" ht="14" thickBot="1">
      <c r="A4" s="238" t="s">
        <v>103</v>
      </c>
      <c r="B4" s="264"/>
      <c r="C4" s="256" t="s">
        <v>316</v>
      </c>
      <c r="D4" s="265"/>
      <c r="E4" s="257"/>
      <c r="F4" s="238" t="s">
        <v>285</v>
      </c>
      <c r="G4" s="266"/>
      <c r="H4" s="256" t="s">
        <v>290</v>
      </c>
      <c r="I4" s="265"/>
      <c r="J4" s="257"/>
      <c r="K4"/>
      <c r="L4" s="166"/>
      <c r="M4" s="166"/>
      <c r="N4"/>
    </row>
    <row r="5" spans="1:14" ht="14" thickBot="1">
      <c r="A5" s="238" t="s">
        <v>104</v>
      </c>
      <c r="B5" s="264"/>
      <c r="C5" s="256" t="s">
        <v>299</v>
      </c>
      <c r="D5" s="265"/>
      <c r="E5" s="257"/>
      <c r="F5" s="238" t="s">
        <v>286</v>
      </c>
      <c r="G5" s="266"/>
      <c r="H5" s="256" t="s">
        <v>291</v>
      </c>
      <c r="I5" s="265"/>
      <c r="J5" s="257"/>
      <c r="K5"/>
      <c r="L5" s="166"/>
      <c r="M5" s="166"/>
      <c r="N5"/>
    </row>
    <row r="6" spans="1:14" ht="14" thickBot="1">
      <c r="A6" s="238" t="s">
        <v>203</v>
      </c>
      <c r="B6" s="264"/>
      <c r="C6" s="256">
        <v>31577</v>
      </c>
      <c r="D6" s="265"/>
      <c r="E6" s="257"/>
      <c r="F6" s="238" t="s">
        <v>287</v>
      </c>
      <c r="G6" s="266"/>
      <c r="H6" s="256" t="s">
        <v>307</v>
      </c>
      <c r="I6" s="265"/>
      <c r="J6" s="257"/>
      <c r="K6"/>
      <c r="L6" s="166"/>
      <c r="M6" s="166"/>
      <c r="N6"/>
    </row>
    <row r="7" spans="1:14" ht="14" thickBot="1">
      <c r="A7" s="270" t="s">
        <v>69</v>
      </c>
      <c r="B7" s="271"/>
      <c r="C7" s="167" t="s">
        <v>204</v>
      </c>
      <c r="D7" s="167" t="s">
        <v>105</v>
      </c>
      <c r="E7" s="167" t="s">
        <v>205</v>
      </c>
      <c r="F7" s="238" t="s">
        <v>288</v>
      </c>
      <c r="G7" s="266"/>
      <c r="H7" s="256" t="s">
        <v>292</v>
      </c>
      <c r="I7" s="265"/>
      <c r="J7" s="257"/>
      <c r="K7"/>
      <c r="L7" s="166"/>
      <c r="M7" s="166"/>
      <c r="N7"/>
    </row>
    <row r="8" spans="1:14" ht="15" thickBot="1">
      <c r="A8" s="238" t="s">
        <v>106</v>
      </c>
      <c r="B8" s="266"/>
      <c r="C8" s="210">
        <f>D8*86.4</f>
        <v>38993.184000000001</v>
      </c>
      <c r="D8" s="212">
        <v>451.31</v>
      </c>
      <c r="E8" s="210">
        <f>C8/24</f>
        <v>1624.7160000000001</v>
      </c>
      <c r="F8" s="272" t="s">
        <v>249</v>
      </c>
      <c r="G8" s="273"/>
      <c r="H8" s="267">
        <v>2</v>
      </c>
      <c r="I8" s="267"/>
      <c r="J8" s="267"/>
      <c r="K8"/>
      <c r="L8" s="166"/>
      <c r="M8" s="166"/>
      <c r="N8"/>
    </row>
    <row r="9" spans="1:14" ht="15" thickBot="1">
      <c r="A9" s="238" t="s">
        <v>107</v>
      </c>
      <c r="B9" s="266"/>
      <c r="C9" s="212">
        <v>31577</v>
      </c>
      <c r="D9" s="211">
        <f>C9/86.4</f>
        <v>365.47453703703701</v>
      </c>
      <c r="E9" s="211">
        <f>C9/24</f>
        <v>1315.7083333333333</v>
      </c>
      <c r="F9" s="269" t="s">
        <v>250</v>
      </c>
      <c r="G9" s="269"/>
      <c r="H9" s="267">
        <v>1</v>
      </c>
      <c r="I9" s="267"/>
      <c r="J9" s="267"/>
      <c r="K9"/>
      <c r="L9" s="166"/>
      <c r="M9" s="166"/>
      <c r="N9"/>
    </row>
    <row r="10" spans="1:14" ht="14" thickBot="1">
      <c r="A10" s="238" t="s">
        <v>108</v>
      </c>
      <c r="B10" s="266"/>
      <c r="C10" s="212">
        <v>14778</v>
      </c>
      <c r="D10" s="211">
        <f>C10/86.4</f>
        <v>171.04166666666666</v>
      </c>
      <c r="E10" s="211">
        <f>C10/24</f>
        <v>615.75</v>
      </c>
      <c r="F10" s="248" t="s">
        <v>109</v>
      </c>
      <c r="G10" s="248"/>
      <c r="H10" s="248"/>
      <c r="I10" s="248"/>
      <c r="J10" s="248"/>
      <c r="K10"/>
      <c r="L10" s="166"/>
      <c r="M10" s="166"/>
      <c r="N10"/>
    </row>
    <row r="11" spans="1:14" ht="14">
      <c r="A11" s="168"/>
      <c r="B11" s="168"/>
      <c r="C11" s="169"/>
      <c r="D11" s="170"/>
      <c r="E11" s="171"/>
      <c r="F11" s="172"/>
      <c r="G11" s="172"/>
      <c r="H11" s="172"/>
      <c r="I11" s="172"/>
      <c r="J11" s="172"/>
      <c r="K11"/>
      <c r="L11" s="166"/>
      <c r="M11" s="166"/>
      <c r="N11"/>
    </row>
    <row r="12" spans="1:14" ht="14">
      <c r="A12" s="168"/>
      <c r="B12" s="168"/>
      <c r="C12" s="169"/>
      <c r="D12" s="170"/>
      <c r="E12" s="171"/>
      <c r="F12" s="172"/>
      <c r="G12" s="172"/>
      <c r="H12" s="172"/>
      <c r="I12" s="172"/>
      <c r="J12" s="172"/>
      <c r="K12"/>
      <c r="L12" s="166"/>
      <c r="M12" s="166"/>
      <c r="N12"/>
    </row>
    <row r="13" spans="1:14" ht="14">
      <c r="A13" s="168"/>
      <c r="B13" s="168"/>
      <c r="C13" s="169"/>
      <c r="D13" s="170"/>
      <c r="E13" s="171"/>
      <c r="F13" s="172"/>
      <c r="G13" s="172"/>
      <c r="H13" s="172"/>
      <c r="I13" s="172"/>
      <c r="J13" s="172"/>
      <c r="K13"/>
      <c r="L13" s="166"/>
      <c r="M13" s="166"/>
      <c r="N13"/>
    </row>
    <row r="14" spans="1:14" ht="14">
      <c r="A14" s="168"/>
      <c r="B14" s="168"/>
      <c r="C14" s="169"/>
      <c r="D14" s="170"/>
      <c r="E14" s="171"/>
      <c r="F14" s="172"/>
      <c r="G14" s="172"/>
      <c r="H14" s="172"/>
      <c r="I14" s="172"/>
      <c r="J14" s="172"/>
      <c r="K14"/>
      <c r="L14" s="166"/>
      <c r="M14" s="166"/>
      <c r="N14"/>
    </row>
    <row r="15" spans="1:14" ht="14">
      <c r="A15" s="168"/>
      <c r="B15" s="168"/>
      <c r="C15" s="169"/>
      <c r="D15" s="170"/>
      <c r="E15" s="171"/>
      <c r="F15" s="172"/>
      <c r="G15" s="172"/>
      <c r="H15" s="172"/>
      <c r="I15" s="172"/>
      <c r="J15" s="172"/>
      <c r="K15"/>
      <c r="L15" s="166"/>
      <c r="M15" s="166"/>
      <c r="N15"/>
    </row>
    <row r="16" spans="1:14" ht="14">
      <c r="A16" s="168"/>
      <c r="B16" s="168"/>
      <c r="C16" s="169"/>
      <c r="D16" s="170"/>
      <c r="E16" s="171"/>
      <c r="F16" s="172"/>
      <c r="G16" s="172"/>
      <c r="H16" s="172"/>
      <c r="I16" s="172"/>
      <c r="J16" s="172"/>
      <c r="K16"/>
      <c r="L16" s="166"/>
      <c r="M16" s="166"/>
      <c r="N16"/>
    </row>
    <row r="17" spans="1:14" ht="14">
      <c r="A17" s="168"/>
      <c r="B17" s="168"/>
      <c r="C17" s="169"/>
      <c r="D17" s="170"/>
      <c r="E17" s="171"/>
      <c r="F17" s="172"/>
      <c r="G17" s="172"/>
      <c r="H17" s="172"/>
      <c r="I17" s="172"/>
      <c r="J17" s="172"/>
      <c r="K17"/>
      <c r="L17" s="166"/>
      <c r="M17" s="166"/>
      <c r="N17"/>
    </row>
    <row r="18" spans="1:14" ht="14">
      <c r="A18" s="249"/>
      <c r="B18" s="249"/>
      <c r="C18" s="249"/>
      <c r="D18" s="249"/>
      <c r="E18" s="249"/>
      <c r="F18" s="249"/>
      <c r="G18" s="249"/>
      <c r="H18" s="249"/>
      <c r="I18" s="249"/>
      <c r="J18" s="249"/>
      <c r="K18"/>
      <c r="L18" s="166"/>
      <c r="M18" s="166"/>
      <c r="N18"/>
    </row>
    <row r="19" spans="1:14" ht="14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/>
      <c r="L19" s="166"/>
      <c r="M19" s="166"/>
      <c r="N19"/>
    </row>
    <row r="20" spans="1:14" ht="15" thickBot="1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/>
      <c r="L20" s="166"/>
      <c r="M20" s="166"/>
      <c r="N20"/>
    </row>
    <row r="21" spans="1:14" ht="15" thickBot="1">
      <c r="A21" s="251" t="s">
        <v>110</v>
      </c>
      <c r="B21" s="251"/>
      <c r="C21" s="252" t="s">
        <v>111</v>
      </c>
      <c r="D21" s="252"/>
      <c r="E21" s="252"/>
      <c r="F21" s="252"/>
      <c r="G21" s="252" t="s">
        <v>112</v>
      </c>
      <c r="H21" s="252"/>
      <c r="I21" s="252"/>
      <c r="J21" s="252"/>
      <c r="K21"/>
      <c r="L21" s="166"/>
      <c r="M21" s="166"/>
      <c r="N21"/>
    </row>
    <row r="22" spans="1:14" ht="15" thickBot="1">
      <c r="A22" s="274" t="s">
        <v>113</v>
      </c>
      <c r="B22" s="274"/>
      <c r="C22" s="167">
        <v>1</v>
      </c>
      <c r="D22" s="167">
        <v>2</v>
      </c>
      <c r="E22" s="167">
        <v>3</v>
      </c>
      <c r="F22" s="167">
        <v>4</v>
      </c>
      <c r="G22" s="167">
        <v>5</v>
      </c>
      <c r="H22" s="167">
        <v>6</v>
      </c>
      <c r="I22" s="167">
        <v>7</v>
      </c>
      <c r="J22" s="167">
        <v>8</v>
      </c>
      <c r="K22"/>
      <c r="L22" s="166"/>
      <c r="M22" s="173" t="s">
        <v>69</v>
      </c>
      <c r="N22"/>
    </row>
    <row r="23" spans="1:14" ht="14" thickBot="1">
      <c r="A23" s="174" t="s">
        <v>19</v>
      </c>
      <c r="B23" s="175" t="s">
        <v>114</v>
      </c>
      <c r="C23" s="212">
        <v>1046</v>
      </c>
      <c r="D23" s="212">
        <v>1046</v>
      </c>
      <c r="E23" s="212">
        <v>1042</v>
      </c>
      <c r="F23" s="212">
        <v>1027</v>
      </c>
      <c r="G23" s="212">
        <v>650</v>
      </c>
      <c r="H23" s="212">
        <v>650</v>
      </c>
      <c r="I23" s="212">
        <v>652</v>
      </c>
      <c r="J23" s="212">
        <v>654</v>
      </c>
      <c r="K23"/>
      <c r="L23" s="166"/>
      <c r="M23" s="166"/>
      <c r="N23"/>
    </row>
    <row r="24" spans="1:14" ht="14" thickBot="1">
      <c r="A24" s="174" t="s">
        <v>70</v>
      </c>
      <c r="B24" s="175" t="s">
        <v>115</v>
      </c>
      <c r="C24" s="212">
        <v>1046</v>
      </c>
      <c r="D24" s="212">
        <v>1047</v>
      </c>
      <c r="E24" s="212">
        <v>1043</v>
      </c>
      <c r="F24" s="212">
        <v>1029</v>
      </c>
      <c r="G24" s="212">
        <v>648</v>
      </c>
      <c r="H24" s="212">
        <v>650</v>
      </c>
      <c r="I24" s="212">
        <v>651</v>
      </c>
      <c r="J24" s="212">
        <v>654</v>
      </c>
      <c r="K24"/>
      <c r="L24" s="166"/>
      <c r="M24" s="166"/>
      <c r="N24"/>
    </row>
    <row r="25" spans="1:14" ht="14" thickBot="1">
      <c r="A25" s="174" t="s">
        <v>116</v>
      </c>
      <c r="B25" s="175" t="s">
        <v>117</v>
      </c>
      <c r="C25" s="212">
        <v>1045</v>
      </c>
      <c r="D25" s="212">
        <v>1046</v>
      </c>
      <c r="E25" s="212">
        <v>1041</v>
      </c>
      <c r="F25" s="212">
        <v>1036</v>
      </c>
      <c r="G25" s="212">
        <v>649</v>
      </c>
      <c r="H25" s="212">
        <v>649</v>
      </c>
      <c r="I25" s="212">
        <v>650</v>
      </c>
      <c r="J25" s="212">
        <v>654</v>
      </c>
      <c r="K25"/>
      <c r="L25" s="166"/>
      <c r="M25" s="173" t="s">
        <v>69</v>
      </c>
      <c r="N25"/>
    </row>
    <row r="26" spans="1:14" ht="14" thickBot="1">
      <c r="A26" s="176"/>
      <c r="B26" s="177"/>
      <c r="C26" s="172"/>
      <c r="D26" s="172"/>
      <c r="E26" s="172"/>
      <c r="F26" s="172"/>
      <c r="G26" s="272" t="s">
        <v>238</v>
      </c>
      <c r="H26" s="275"/>
      <c r="I26" s="275"/>
      <c r="J26" s="213">
        <v>1</v>
      </c>
      <c r="K26"/>
      <c r="L26" s="166"/>
      <c r="M26" s="166"/>
      <c r="N26"/>
    </row>
    <row r="27" spans="1:14" ht="15" thickBot="1">
      <c r="A27" s="169"/>
      <c r="B27" s="169"/>
      <c r="C27" s="169"/>
      <c r="D27" s="169"/>
      <c r="E27" s="169"/>
      <c r="F27" s="169"/>
      <c r="G27" s="272" t="s">
        <v>239</v>
      </c>
      <c r="H27" s="275"/>
      <c r="I27" s="275"/>
      <c r="J27" s="178">
        <f>(((MAX(G23:J25)-MIN(G23:J25))/2)*((1/(SQRT(3)))))</f>
        <v>1.7320508075688776</v>
      </c>
      <c r="K27"/>
      <c r="L27" s="166"/>
      <c r="M27" s="166"/>
      <c r="N27"/>
    </row>
    <row r="28" spans="1:14" ht="14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/>
      <c r="L28" s="166"/>
      <c r="M28" s="166"/>
      <c r="N28"/>
    </row>
    <row r="29" spans="1:14" ht="14">
      <c r="A29" s="250"/>
      <c r="B29" s="250"/>
      <c r="C29" s="249"/>
      <c r="D29" s="249"/>
      <c r="E29" s="249"/>
      <c r="F29" s="250"/>
      <c r="G29" s="250"/>
      <c r="H29" s="249"/>
      <c r="I29" s="249"/>
      <c r="J29" s="249"/>
      <c r="K29"/>
      <c r="L29" s="166"/>
      <c r="M29" s="166"/>
      <c r="N29"/>
    </row>
    <row r="30" spans="1:14" ht="14">
      <c r="A30" s="250"/>
      <c r="B30" s="250"/>
      <c r="C30" s="249"/>
      <c r="D30" s="249"/>
      <c r="E30" s="249"/>
      <c r="F30" s="250"/>
      <c r="G30" s="250"/>
      <c r="H30" s="249"/>
      <c r="I30" s="249"/>
      <c r="J30" s="249"/>
      <c r="K30"/>
      <c r="L30" s="166"/>
      <c r="M30" s="166"/>
      <c r="N30"/>
    </row>
    <row r="31" spans="1:14" ht="14">
      <c r="A31" s="250"/>
      <c r="B31" s="250"/>
      <c r="C31" s="249"/>
      <c r="D31" s="249"/>
      <c r="E31" s="249"/>
      <c r="F31" s="250"/>
      <c r="G31" s="250"/>
      <c r="H31" s="249"/>
      <c r="I31" s="249"/>
      <c r="J31" s="249"/>
      <c r="K31"/>
      <c r="L31" s="166"/>
      <c r="M31" s="166"/>
      <c r="N31"/>
    </row>
    <row r="32" spans="1:14" ht="14">
      <c r="A32" s="250"/>
      <c r="B32" s="250"/>
      <c r="C32" s="249"/>
      <c r="D32" s="249"/>
      <c r="E32" s="249"/>
      <c r="F32" s="250"/>
      <c r="G32" s="250"/>
      <c r="H32" s="249"/>
      <c r="I32" s="249"/>
      <c r="J32" s="249"/>
      <c r="K32"/>
      <c r="L32" s="166"/>
      <c r="M32" s="166"/>
      <c r="N32"/>
    </row>
    <row r="33" spans="1:14" ht="14">
      <c r="A33" s="250"/>
      <c r="B33" s="250"/>
      <c r="C33" s="249"/>
      <c r="D33" s="249"/>
      <c r="E33" s="249"/>
      <c r="F33" s="250"/>
      <c r="G33" s="250"/>
      <c r="H33" s="249"/>
      <c r="I33" s="249"/>
      <c r="J33" s="249"/>
      <c r="K33"/>
      <c r="L33" s="166"/>
      <c r="M33" s="166"/>
      <c r="N33"/>
    </row>
    <row r="34" spans="1:14" ht="14">
      <c r="A34" s="250"/>
      <c r="B34" s="250"/>
      <c r="C34" s="249"/>
      <c r="D34" s="249"/>
      <c r="E34" s="249"/>
      <c r="F34" s="250"/>
      <c r="G34" s="250"/>
      <c r="H34" s="249"/>
      <c r="I34" s="249"/>
      <c r="J34" s="249"/>
      <c r="K34"/>
      <c r="L34" s="166"/>
      <c r="M34" s="166"/>
      <c r="N34"/>
    </row>
    <row r="35" spans="1:14" ht="14">
      <c r="A35" s="250"/>
      <c r="B35" s="250"/>
      <c r="C35" s="249"/>
      <c r="D35" s="249"/>
      <c r="E35" s="249"/>
      <c r="F35" s="250"/>
      <c r="G35" s="250"/>
      <c r="H35" s="249"/>
      <c r="I35" s="249"/>
      <c r="J35" s="249"/>
      <c r="K35"/>
      <c r="L35" s="166"/>
      <c r="M35" s="166"/>
      <c r="N35"/>
    </row>
    <row r="36" spans="1:14" ht="14">
      <c r="A36" s="250"/>
      <c r="B36" s="250"/>
      <c r="C36" s="249"/>
      <c r="D36" s="249"/>
      <c r="E36" s="249"/>
      <c r="F36" s="250"/>
      <c r="G36" s="250"/>
      <c r="H36" s="249"/>
      <c r="I36" s="249"/>
      <c r="J36" s="249"/>
      <c r="K36"/>
      <c r="L36" s="166"/>
      <c r="M36" s="166"/>
      <c r="N36"/>
    </row>
    <row r="37" spans="1:14" ht="15" thickBot="1">
      <c r="A37" s="250"/>
      <c r="B37" s="250"/>
      <c r="C37" s="249"/>
      <c r="D37" s="249"/>
      <c r="E37" s="249"/>
      <c r="F37" s="250"/>
      <c r="G37" s="250"/>
      <c r="H37" s="249"/>
      <c r="I37" s="249"/>
      <c r="J37" s="249"/>
      <c r="K37"/>
      <c r="L37" s="166"/>
      <c r="M37" s="166"/>
      <c r="N37"/>
    </row>
    <row r="38" spans="1:14" ht="15" thickBot="1">
      <c r="A38" s="179" t="s">
        <v>118</v>
      </c>
      <c r="B38" s="252" t="s">
        <v>119</v>
      </c>
      <c r="C38" s="252"/>
      <c r="D38" s="252"/>
      <c r="E38" s="252"/>
      <c r="F38" s="252"/>
      <c r="G38" s="252"/>
      <c r="H38" s="252"/>
      <c r="I38" s="252"/>
      <c r="J38" s="252"/>
      <c r="K38"/>
      <c r="L38" s="166"/>
      <c r="M38" s="166"/>
      <c r="N38"/>
    </row>
    <row r="39" spans="1:14" ht="14" thickBot="1">
      <c r="A39" s="180" t="s">
        <v>120</v>
      </c>
      <c r="B39" s="167">
        <v>1</v>
      </c>
      <c r="C39" s="167">
        <v>2</v>
      </c>
      <c r="D39" s="167">
        <v>3</v>
      </c>
      <c r="E39" s="167">
        <v>4</v>
      </c>
      <c r="F39" s="167">
        <v>5</v>
      </c>
      <c r="G39" s="167">
        <v>6</v>
      </c>
      <c r="H39" s="167">
        <v>7</v>
      </c>
      <c r="I39" s="167">
        <v>8</v>
      </c>
      <c r="J39" s="167">
        <v>9</v>
      </c>
      <c r="K39"/>
      <c r="L39" s="181"/>
      <c r="M39" s="181"/>
      <c r="N39"/>
    </row>
    <row r="40" spans="1:14" ht="14" thickBot="1">
      <c r="A40" s="167" t="s">
        <v>19</v>
      </c>
      <c r="B40" s="212">
        <v>2388</v>
      </c>
      <c r="C40" s="212">
        <v>2388</v>
      </c>
      <c r="D40" s="212">
        <v>2390</v>
      </c>
      <c r="E40" s="212">
        <v>2390</v>
      </c>
      <c r="F40" s="212">
        <v>2388</v>
      </c>
      <c r="G40" s="212">
        <v>2389</v>
      </c>
      <c r="H40" s="212">
        <v>2386</v>
      </c>
      <c r="I40" s="212">
        <v>2386</v>
      </c>
      <c r="J40" s="212">
        <v>2390</v>
      </c>
      <c r="K40"/>
      <c r="L40" s="166"/>
      <c r="M40" s="166"/>
      <c r="N40"/>
    </row>
    <row r="41" spans="1:14" ht="14" thickBot="1">
      <c r="A41" s="167" t="s">
        <v>70</v>
      </c>
      <c r="B41" s="214"/>
      <c r="C41" s="214"/>
      <c r="D41" s="212">
        <v>2390</v>
      </c>
      <c r="E41" s="212">
        <v>2391</v>
      </c>
      <c r="F41" s="212">
        <v>2389</v>
      </c>
      <c r="G41" s="212">
        <v>2390</v>
      </c>
      <c r="H41" s="212">
        <v>2387</v>
      </c>
      <c r="I41" s="212">
        <v>2388</v>
      </c>
      <c r="J41" s="212">
        <v>2385</v>
      </c>
      <c r="K41"/>
      <c r="L41" s="166"/>
      <c r="M41" s="166"/>
      <c r="N41"/>
    </row>
    <row r="42" spans="1:14" ht="15" thickBot="1">
      <c r="A42" s="172"/>
      <c r="B42" s="177"/>
      <c r="C42" s="171"/>
      <c r="D42" s="276"/>
      <c r="E42" s="276"/>
      <c r="F42" s="172"/>
      <c r="G42" s="272" t="s">
        <v>248</v>
      </c>
      <c r="H42" s="275"/>
      <c r="I42" s="273"/>
      <c r="J42" s="215">
        <f>SQRT((((MIN(D40:I41))-MAX(D40:I41))+(C70))^2)</f>
        <v>17</v>
      </c>
      <c r="K42"/>
      <c r="L42" s="166"/>
      <c r="M42" s="166"/>
      <c r="N42"/>
    </row>
    <row r="43" spans="1:14" ht="14">
      <c r="A43" s="172"/>
      <c r="B43" s="177"/>
      <c r="C43" s="171"/>
      <c r="D43" s="171"/>
      <c r="E43" s="171"/>
      <c r="F43" s="177"/>
      <c r="G43" s="277"/>
      <c r="H43" s="277"/>
      <c r="I43" s="277"/>
      <c r="J43" s="182"/>
      <c r="K43"/>
      <c r="L43" s="166"/>
      <c r="M43" s="166"/>
      <c r="N43"/>
    </row>
    <row r="44" spans="1:14" ht="14">
      <c r="A44" s="172"/>
      <c r="B44" s="177"/>
      <c r="C44" s="171"/>
      <c r="D44" s="171"/>
      <c r="E44" s="171"/>
      <c r="F44" s="177"/>
      <c r="G44" s="176"/>
      <c r="H44" s="176"/>
      <c r="I44" s="176"/>
      <c r="J44" s="172"/>
      <c r="K44"/>
      <c r="L44" s="166"/>
      <c r="M44" s="166"/>
      <c r="N44"/>
    </row>
    <row r="45" spans="1:14" ht="14">
      <c r="A45" s="172"/>
      <c r="B45" s="177"/>
      <c r="C45" s="171"/>
      <c r="D45" s="171"/>
      <c r="E45" s="171"/>
      <c r="F45" s="177"/>
      <c r="G45" s="176"/>
      <c r="H45" s="176"/>
      <c r="I45" s="176"/>
      <c r="J45" s="172"/>
      <c r="K45"/>
      <c r="L45" s="166"/>
      <c r="M45" s="166"/>
      <c r="N45"/>
    </row>
    <row r="46" spans="1:14" ht="14">
      <c r="A46" s="172"/>
      <c r="B46" s="177"/>
      <c r="C46" s="171"/>
      <c r="D46" s="171"/>
      <c r="E46" s="171"/>
      <c r="F46" s="177"/>
      <c r="G46" s="176"/>
      <c r="H46" s="176"/>
      <c r="I46" s="176"/>
      <c r="J46" s="172"/>
      <c r="K46"/>
      <c r="L46" s="166"/>
      <c r="M46" s="166"/>
      <c r="N46"/>
    </row>
    <row r="47" spans="1:14" ht="14">
      <c r="A47" s="172"/>
      <c r="B47" s="177"/>
      <c r="C47" s="171"/>
      <c r="D47" s="171"/>
      <c r="E47" s="171"/>
      <c r="F47" s="177"/>
      <c r="G47" s="176"/>
      <c r="H47" s="176"/>
      <c r="I47" s="176"/>
      <c r="J47" s="172"/>
      <c r="K47"/>
      <c r="L47" s="166"/>
      <c r="M47" s="166"/>
      <c r="N47"/>
    </row>
    <row r="48" spans="1:14" ht="14">
      <c r="A48" s="172"/>
      <c r="B48" s="177"/>
      <c r="C48" s="171"/>
      <c r="D48" s="171"/>
      <c r="E48" s="171"/>
      <c r="F48" s="177"/>
      <c r="G48" s="176"/>
      <c r="H48" s="176"/>
      <c r="I48" s="176"/>
      <c r="J48" s="172"/>
      <c r="K48"/>
      <c r="L48" s="166"/>
      <c r="M48" s="166"/>
      <c r="N48"/>
    </row>
    <row r="49" spans="1:16" ht="14">
      <c r="A49" s="172"/>
      <c r="B49" s="177"/>
      <c r="C49" s="171"/>
      <c r="D49" s="171"/>
      <c r="E49" s="171"/>
      <c r="F49" s="177"/>
      <c r="G49" s="176"/>
      <c r="H49" s="176"/>
      <c r="I49" s="176"/>
      <c r="J49" s="172"/>
      <c r="K49"/>
      <c r="L49" s="166"/>
      <c r="M49" s="166"/>
      <c r="N49"/>
    </row>
    <row r="50" spans="1:16" ht="14">
      <c r="A50" s="172"/>
      <c r="B50" s="177"/>
      <c r="C50" s="171"/>
      <c r="D50" s="171"/>
      <c r="E50" s="171"/>
      <c r="F50" s="177"/>
      <c r="G50" s="176"/>
      <c r="H50" s="176"/>
      <c r="I50" s="176"/>
      <c r="J50" s="172"/>
      <c r="K50"/>
      <c r="L50" s="166"/>
      <c r="M50" s="166"/>
      <c r="N50"/>
    </row>
    <row r="51" spans="1:16" ht="14">
      <c r="A51" s="172"/>
      <c r="B51" s="177"/>
      <c r="C51" s="171"/>
      <c r="D51" s="171"/>
      <c r="E51" s="171"/>
      <c r="F51" s="177"/>
      <c r="G51" s="176"/>
      <c r="H51" s="176"/>
      <c r="I51" s="176"/>
      <c r="J51" s="172"/>
      <c r="K51"/>
      <c r="L51" s="166"/>
      <c r="M51" s="166"/>
      <c r="N51"/>
    </row>
    <row r="52" spans="1:16" ht="14">
      <c r="A52" s="172"/>
      <c r="B52" s="177"/>
      <c r="C52" s="171"/>
      <c r="D52" s="171"/>
      <c r="E52" s="171"/>
      <c r="F52" s="177"/>
      <c r="G52" s="176"/>
      <c r="H52" s="176"/>
      <c r="I52" s="176"/>
      <c r="J52" s="172"/>
      <c r="K52"/>
      <c r="L52" s="166"/>
      <c r="M52" s="166"/>
      <c r="N52"/>
    </row>
    <row r="53" spans="1:16" ht="14">
      <c r="A53" s="172"/>
      <c r="B53" s="177"/>
      <c r="C53" s="171"/>
      <c r="D53" s="171"/>
      <c r="E53" s="171"/>
      <c r="F53" s="177"/>
      <c r="G53" s="176"/>
      <c r="H53" s="176"/>
      <c r="I53" s="176"/>
      <c r="J53" s="172"/>
      <c r="K53"/>
      <c r="L53" s="166"/>
      <c r="M53" s="166"/>
      <c r="N53"/>
    </row>
    <row r="54" spans="1:16" ht="14">
      <c r="A54" s="172"/>
      <c r="B54" s="177"/>
      <c r="C54" s="171"/>
      <c r="D54" s="171"/>
      <c r="E54" s="171"/>
      <c r="F54" s="177"/>
      <c r="G54" s="176"/>
      <c r="H54" s="176"/>
      <c r="I54" s="176"/>
      <c r="J54" s="172"/>
      <c r="K54"/>
      <c r="L54" s="166"/>
      <c r="M54" s="166"/>
      <c r="N54"/>
    </row>
    <row r="55" spans="1:16" ht="14">
      <c r="A55" s="172"/>
      <c r="B55" s="177"/>
      <c r="C55" s="171"/>
      <c r="D55" s="171"/>
      <c r="E55" s="171"/>
      <c r="F55" s="177"/>
      <c r="G55" s="176"/>
      <c r="H55" s="176"/>
      <c r="I55" s="176"/>
      <c r="J55" s="172"/>
      <c r="K55"/>
      <c r="L55" s="166"/>
      <c r="M55" s="166"/>
      <c r="N55"/>
    </row>
    <row r="56" spans="1:16" ht="14">
      <c r="A56" s="172"/>
      <c r="B56" s="177"/>
      <c r="C56" s="171"/>
      <c r="D56" s="171"/>
      <c r="E56" s="171"/>
      <c r="F56" s="177"/>
      <c r="G56" s="176"/>
      <c r="H56" s="176"/>
      <c r="I56" s="176"/>
      <c r="J56" s="172"/>
      <c r="K56"/>
      <c r="L56" s="166"/>
      <c r="M56" s="166"/>
      <c r="N56"/>
    </row>
    <row r="57" spans="1:16" ht="14">
      <c r="A57" s="172"/>
      <c r="B57" s="177"/>
      <c r="C57" s="171"/>
      <c r="D57" s="171"/>
      <c r="E57" s="171"/>
      <c r="F57" s="177"/>
      <c r="G57" s="176"/>
      <c r="H57" s="176"/>
      <c r="I57" s="176"/>
      <c r="J57" s="172"/>
      <c r="K57"/>
      <c r="L57" s="166"/>
      <c r="M57" s="166"/>
      <c r="N57"/>
    </row>
    <row r="58" spans="1:16" ht="14">
      <c r="A58" s="172"/>
      <c r="B58" s="177"/>
      <c r="C58" s="171"/>
      <c r="D58" s="171"/>
      <c r="E58" s="171"/>
      <c r="F58" s="177"/>
      <c r="G58" s="176"/>
      <c r="H58" s="176"/>
      <c r="I58" s="176"/>
      <c r="J58" s="172"/>
      <c r="K58"/>
      <c r="L58" s="166"/>
      <c r="M58" s="166"/>
      <c r="N58"/>
    </row>
    <row r="59" spans="1:16" ht="17" thickBot="1">
      <c r="A59" s="253" t="s">
        <v>304</v>
      </c>
      <c r="B59" s="253"/>
      <c r="C59" s="253"/>
      <c r="D59" s="253"/>
      <c r="E59" s="253"/>
      <c r="F59" s="253"/>
      <c r="G59" s="253"/>
      <c r="H59" s="253"/>
      <c r="I59" s="253"/>
      <c r="J59" s="253"/>
      <c r="K59"/>
      <c r="L59" s="166"/>
      <c r="M59" s="166"/>
      <c r="N59"/>
    </row>
    <row r="60" spans="1:16" ht="15" thickBot="1">
      <c r="A60" s="172"/>
      <c r="B60" s="177"/>
      <c r="C60" s="171"/>
      <c r="D60" s="171"/>
      <c r="E60" s="171"/>
      <c r="F60" s="177"/>
      <c r="G60" s="176"/>
      <c r="H60" s="176"/>
      <c r="I60" s="176"/>
      <c r="J60" s="172"/>
      <c r="K60" s="183"/>
      <c r="L60" s="166"/>
      <c r="M60" s="166"/>
      <c r="N60"/>
    </row>
    <row r="61" spans="1:16" ht="15" thickBot="1">
      <c r="A61" s="244" t="s">
        <v>266</v>
      </c>
      <c r="B61" s="245"/>
      <c r="C61" s="245"/>
      <c r="D61" s="245"/>
      <c r="E61" s="245"/>
      <c r="F61" s="246"/>
      <c r="G61" s="244" t="s">
        <v>121</v>
      </c>
      <c r="H61" s="245"/>
      <c r="I61" s="245"/>
      <c r="J61" s="246"/>
      <c r="K61" s="184"/>
      <c r="L61" s="166"/>
      <c r="M61" s="166"/>
      <c r="N61"/>
    </row>
    <row r="62" spans="1:16" ht="14" thickBot="1">
      <c r="A62" s="238" t="s">
        <v>122</v>
      </c>
      <c r="B62" s="264"/>
      <c r="C62" s="282" t="s">
        <v>297</v>
      </c>
      <c r="D62" s="283"/>
      <c r="E62" s="283"/>
      <c r="F62" s="284"/>
      <c r="G62" s="237" t="s">
        <v>123</v>
      </c>
      <c r="H62" s="237"/>
      <c r="I62" s="254" t="s">
        <v>300</v>
      </c>
      <c r="J62" s="255"/>
      <c r="K62" s="184"/>
      <c r="L62" s="166"/>
      <c r="M62" s="166"/>
      <c r="N62"/>
    </row>
    <row r="63" spans="1:16" ht="14" thickBot="1">
      <c r="A63" s="237" t="s">
        <v>264</v>
      </c>
      <c r="B63" s="237"/>
      <c r="C63" s="208">
        <f>SUM(C65+C66+C67)</f>
        <v>2400</v>
      </c>
      <c r="D63" s="237" t="s">
        <v>270</v>
      </c>
      <c r="E63" s="237"/>
      <c r="F63" s="216">
        <v>0.6</v>
      </c>
      <c r="G63" s="237" t="s">
        <v>124</v>
      </c>
      <c r="H63" s="237"/>
      <c r="I63" s="254" t="s">
        <v>308</v>
      </c>
      <c r="J63" s="255"/>
      <c r="K63" s="184"/>
      <c r="L63" s="166" t="s">
        <v>309</v>
      </c>
      <c r="M63" s="166">
        <v>1993</v>
      </c>
      <c r="N63">
        <v>1994</v>
      </c>
    </row>
    <row r="64" spans="1:16" ht="12.75" customHeight="1" thickBot="1">
      <c r="A64" s="237" t="s">
        <v>200</v>
      </c>
      <c r="B64" s="237"/>
      <c r="C64" s="209">
        <f>AVERAGE(G23:J25)</f>
        <v>650.91666666666663</v>
      </c>
      <c r="D64" s="237" t="s">
        <v>198</v>
      </c>
      <c r="E64" s="237"/>
      <c r="F64" s="209">
        <f>AVERAGE(C23:F25)</f>
        <v>1041.1666666666667</v>
      </c>
      <c r="G64" s="237" t="s">
        <v>125</v>
      </c>
      <c r="H64" s="237"/>
      <c r="I64" s="256" t="s">
        <v>301</v>
      </c>
      <c r="J64" s="257"/>
      <c r="K64" s="184"/>
      <c r="L64" s="166" t="s">
        <v>310</v>
      </c>
      <c r="M64" s="166">
        <v>2636</v>
      </c>
      <c r="N64"/>
      <c r="P64" s="1">
        <f>M64-M63</f>
        <v>643</v>
      </c>
    </row>
    <row r="65" spans="1:16" ht="13.5" customHeight="1" thickBot="1">
      <c r="A65" s="237" t="s">
        <v>265</v>
      </c>
      <c r="B65" s="237"/>
      <c r="C65" s="216">
        <v>1000</v>
      </c>
      <c r="D65" s="237" t="s">
        <v>126</v>
      </c>
      <c r="E65" s="237"/>
      <c r="F65" s="216">
        <v>11000</v>
      </c>
      <c r="G65" s="237" t="s">
        <v>127</v>
      </c>
      <c r="H65" s="237"/>
      <c r="I65" s="256">
        <v>2100</v>
      </c>
      <c r="J65" s="257"/>
      <c r="K65" s="184"/>
      <c r="L65" s="166" t="s">
        <v>311</v>
      </c>
      <c r="M65" s="166">
        <v>2628</v>
      </c>
      <c r="N65"/>
      <c r="P65" s="1">
        <f>M66-N63</f>
        <v>605</v>
      </c>
    </row>
    <row r="66" spans="1:16" ht="12.75" customHeight="1" thickBot="1">
      <c r="A66" s="237" t="s">
        <v>128</v>
      </c>
      <c r="B66" s="237"/>
      <c r="C66" s="216">
        <v>900</v>
      </c>
      <c r="D66" s="281" t="s">
        <v>129</v>
      </c>
      <c r="E66" s="281"/>
      <c r="F66" s="216">
        <v>0</v>
      </c>
      <c r="G66" s="237" t="s">
        <v>130</v>
      </c>
      <c r="H66" s="237"/>
      <c r="I66" s="256" t="s">
        <v>298</v>
      </c>
      <c r="J66" s="257"/>
      <c r="K66" s="184"/>
      <c r="L66" s="166" t="s">
        <v>312</v>
      </c>
      <c r="M66" s="166">
        <v>2599</v>
      </c>
      <c r="N66"/>
      <c r="P66" s="1">
        <f>M68-M63</f>
        <v>610</v>
      </c>
    </row>
    <row r="67" spans="1:16" ht="12.75" customHeight="1" thickBot="1">
      <c r="A67" s="237" t="s">
        <v>131</v>
      </c>
      <c r="B67" s="237"/>
      <c r="C67" s="217">
        <v>500</v>
      </c>
      <c r="D67" s="279" t="s">
        <v>206</v>
      </c>
      <c r="E67" s="280"/>
      <c r="F67" s="208">
        <v>1</v>
      </c>
      <c r="G67" s="237" t="s">
        <v>132</v>
      </c>
      <c r="H67" s="237"/>
      <c r="I67" s="256">
        <v>1756</v>
      </c>
      <c r="J67" s="257"/>
      <c r="K67" s="185"/>
      <c r="L67" s="166" t="s">
        <v>313</v>
      </c>
      <c r="M67" s="166">
        <v>2602</v>
      </c>
      <c r="N67"/>
    </row>
    <row r="68" spans="1:16" ht="12.75" customHeight="1" thickBot="1">
      <c r="A68" s="281" t="s">
        <v>133</v>
      </c>
      <c r="B68" s="281"/>
      <c r="C68" s="218">
        <v>570</v>
      </c>
      <c r="D68" s="279" t="s">
        <v>207</v>
      </c>
      <c r="E68" s="280"/>
      <c r="F68" s="208">
        <v>1.5</v>
      </c>
      <c r="G68" s="237" t="s">
        <v>134</v>
      </c>
      <c r="H68" s="237"/>
      <c r="I68" s="258">
        <f>AVERAGE(I40:I41)-C70</f>
        <v>2365</v>
      </c>
      <c r="J68" s="259"/>
      <c r="K68" s="185"/>
      <c r="L68" s="166" t="s">
        <v>314</v>
      </c>
      <c r="M68" s="166">
        <v>2603</v>
      </c>
      <c r="N68"/>
      <c r="P68" s="1">
        <v>608</v>
      </c>
    </row>
    <row r="69" spans="1:16" ht="12.75" customHeight="1" thickBot="1">
      <c r="A69" s="237" t="s">
        <v>135</v>
      </c>
      <c r="B69" s="237"/>
      <c r="C69" s="216">
        <v>450</v>
      </c>
      <c r="D69" s="279" t="s">
        <v>208</v>
      </c>
      <c r="E69" s="280"/>
      <c r="F69" s="208">
        <v>0</v>
      </c>
      <c r="G69" s="237" t="s">
        <v>136</v>
      </c>
      <c r="H69" s="237"/>
      <c r="I69" s="258">
        <f>SUM((I68-I67)^2)^0.5</f>
        <v>609</v>
      </c>
      <c r="J69" s="259"/>
      <c r="K69" s="185"/>
      <c r="L69" s="166" t="s">
        <v>315</v>
      </c>
      <c r="M69" s="166">
        <v>2613</v>
      </c>
      <c r="N69"/>
      <c r="P69" s="1">
        <v>608.34400000000005</v>
      </c>
    </row>
    <row r="70" spans="1:16" ht="12.75" customHeight="1" thickBot="1">
      <c r="A70" s="238" t="s">
        <v>199</v>
      </c>
      <c r="B70" s="264"/>
      <c r="C70" s="216">
        <v>22</v>
      </c>
      <c r="D70" s="238" t="s">
        <v>137</v>
      </c>
      <c r="E70" s="266"/>
      <c r="F70" s="216">
        <v>0</v>
      </c>
      <c r="G70" s="237" t="s">
        <v>138</v>
      </c>
      <c r="H70" s="237"/>
      <c r="I70" s="260">
        <f>J87</f>
        <v>608.06619999999998</v>
      </c>
      <c r="J70" s="261"/>
      <c r="K70" s="186"/>
      <c r="L70" s="166"/>
      <c r="M70" s="166"/>
      <c r="N70"/>
    </row>
    <row r="71" spans="1:16" ht="12.75" customHeight="1" thickBot="1">
      <c r="A71" s="237" t="s">
        <v>267</v>
      </c>
      <c r="B71" s="237"/>
      <c r="C71" s="216">
        <v>0</v>
      </c>
      <c r="D71" s="237" t="s">
        <v>268</v>
      </c>
      <c r="E71" s="237"/>
      <c r="F71" s="216">
        <v>0</v>
      </c>
      <c r="G71" s="278" t="s">
        <v>269</v>
      </c>
      <c r="H71" s="278"/>
      <c r="I71" s="262">
        <f>SUM(I70-I69)</f>
        <v>-0.93380000000001928</v>
      </c>
      <c r="J71" s="263"/>
      <c r="K71" s="187"/>
      <c r="L71" s="166"/>
      <c r="M71" s="166"/>
      <c r="N71"/>
    </row>
    <row r="72" spans="1:16" ht="12.75" customHeight="1" thickBot="1">
      <c r="A72" s="237" t="s">
        <v>283</v>
      </c>
      <c r="B72" s="237"/>
      <c r="C72" s="231">
        <v>781</v>
      </c>
      <c r="D72" s="237" t="s">
        <v>284</v>
      </c>
      <c r="E72" s="237"/>
      <c r="F72" s="208">
        <f>SUM(C100-C101)*2</f>
        <v>780.50000000000023</v>
      </c>
      <c r="G72" s="292"/>
      <c r="H72" s="292"/>
      <c r="I72" s="292"/>
      <c r="J72" s="292"/>
      <c r="K72" s="188"/>
      <c r="L72" s="166"/>
      <c r="M72" s="166"/>
      <c r="N72"/>
    </row>
    <row r="73" spans="1:16" ht="14" thickBot="1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/>
      <c r="L73" s="166"/>
      <c r="M73" s="166"/>
      <c r="N73"/>
    </row>
    <row r="74" spans="1:16" ht="15" thickBot="1">
      <c r="A74" s="244" t="s">
        <v>140</v>
      </c>
      <c r="B74" s="245"/>
      <c r="C74" s="245"/>
      <c r="D74" s="245"/>
      <c r="E74" s="245"/>
      <c r="F74" s="246"/>
      <c r="G74" s="246" t="s">
        <v>141</v>
      </c>
      <c r="H74" s="252"/>
      <c r="I74" s="252"/>
      <c r="J74" s="252"/>
      <c r="K74"/>
      <c r="L74" s="243" t="s">
        <v>263</v>
      </c>
      <c r="M74" s="243"/>
      <c r="N74" s="243"/>
    </row>
    <row r="75" spans="1:16" ht="14" thickBot="1">
      <c r="A75" s="167" t="s">
        <v>142</v>
      </c>
      <c r="B75" s="167" t="s">
        <v>143</v>
      </c>
      <c r="C75" s="167" t="s">
        <v>144</v>
      </c>
      <c r="D75" s="167" t="s">
        <v>142</v>
      </c>
      <c r="E75" s="167" t="s">
        <v>143</v>
      </c>
      <c r="F75" s="167" t="s">
        <v>144</v>
      </c>
      <c r="G75" s="189" t="s">
        <v>145</v>
      </c>
      <c r="H75" s="167" t="s">
        <v>146</v>
      </c>
      <c r="I75" s="167" t="s">
        <v>147</v>
      </c>
      <c r="J75" s="167" t="s">
        <v>148</v>
      </c>
      <c r="K75"/>
      <c r="L75" s="190" t="s">
        <v>17</v>
      </c>
      <c r="M75" s="190" t="s">
        <v>201</v>
      </c>
      <c r="N75" s="190" t="s">
        <v>202</v>
      </c>
    </row>
    <row r="76" spans="1:16" ht="14" thickBot="1">
      <c r="A76" s="167">
        <v>1</v>
      </c>
      <c r="B76" s="232">
        <f>M76</f>
        <v>157.80000000000001</v>
      </c>
      <c r="C76" s="232">
        <f>N76</f>
        <v>71.930000000000007</v>
      </c>
      <c r="D76" s="167">
        <v>12</v>
      </c>
      <c r="E76" s="232">
        <f>M87</f>
        <v>0</v>
      </c>
      <c r="F76" s="232">
        <f>N87</f>
        <v>0</v>
      </c>
      <c r="G76" s="205">
        <v>112.4</v>
      </c>
      <c r="H76" s="206">
        <v>7.99</v>
      </c>
      <c r="I76" s="211">
        <f>(G76/$C$96)*16+4</f>
        <v>7.9848441204493588</v>
      </c>
      <c r="J76" s="211">
        <f>(I76-H76)/H76*100</f>
        <v>-6.4529155827802887E-2</v>
      </c>
      <c r="K76"/>
      <c r="L76" s="191">
        <v>1</v>
      </c>
      <c r="M76" s="207">
        <v>157.80000000000001</v>
      </c>
      <c r="N76" s="207">
        <v>71.930000000000007</v>
      </c>
    </row>
    <row r="77" spans="1:16" ht="14" thickBot="1">
      <c r="A77" s="167">
        <v>2</v>
      </c>
      <c r="B77" s="232">
        <f>M77</f>
        <v>315.60000000000002</v>
      </c>
      <c r="C77" s="232">
        <f t="shared" ref="C77:C86" si="0">N77</f>
        <v>207.8</v>
      </c>
      <c r="D77" s="167">
        <v>13</v>
      </c>
      <c r="E77" s="232">
        <f t="shared" ref="E77:E85" si="1">M88</f>
        <v>0</v>
      </c>
      <c r="F77" s="232">
        <f t="shared" ref="F77:F85" si="2">N88</f>
        <v>0</v>
      </c>
      <c r="G77" s="205">
        <v>338.2</v>
      </c>
      <c r="H77" s="206">
        <v>15.997999999999999</v>
      </c>
      <c r="I77" s="211">
        <f>(G77/$C$96)*16+4</f>
        <v>15.989984711174136</v>
      </c>
      <c r="J77" s="211">
        <f>(I77-H77)/H77*100</f>
        <v>-5.0101817888880545E-2</v>
      </c>
      <c r="K77"/>
      <c r="L77" s="191">
        <v>2</v>
      </c>
      <c r="M77" s="207">
        <v>315.60000000000002</v>
      </c>
      <c r="N77" s="207">
        <v>207.8</v>
      </c>
    </row>
    <row r="78" spans="1:16" ht="14" thickBot="1">
      <c r="A78" s="167">
        <v>3</v>
      </c>
      <c r="B78" s="232">
        <f t="shared" ref="B78:B86" si="3">M78</f>
        <v>0</v>
      </c>
      <c r="C78" s="232">
        <f t="shared" si="0"/>
        <v>0</v>
      </c>
      <c r="D78" s="167">
        <v>14</v>
      </c>
      <c r="E78" s="232">
        <f t="shared" si="1"/>
        <v>0</v>
      </c>
      <c r="F78" s="232">
        <f t="shared" si="2"/>
        <v>0</v>
      </c>
      <c r="G78" s="205">
        <v>451.1</v>
      </c>
      <c r="H78" s="206">
        <v>19.997</v>
      </c>
      <c r="I78" s="211">
        <f>(G78/$C$96)*16+4</f>
        <v>19.992555006536527</v>
      </c>
      <c r="J78" s="211">
        <f>(I78-H78)/H78*100</f>
        <v>-2.2228301562597953E-2</v>
      </c>
      <c r="K78"/>
      <c r="L78" s="191">
        <v>3</v>
      </c>
      <c r="M78" s="207"/>
      <c r="N78" s="207"/>
    </row>
    <row r="79" spans="1:16" ht="14" thickBot="1">
      <c r="A79" s="167">
        <v>4</v>
      </c>
      <c r="B79" s="232">
        <f t="shared" si="3"/>
        <v>0</v>
      </c>
      <c r="C79" s="232">
        <f t="shared" si="0"/>
        <v>0</v>
      </c>
      <c r="D79" s="167">
        <v>15</v>
      </c>
      <c r="E79" s="232">
        <f t="shared" si="1"/>
        <v>0</v>
      </c>
      <c r="F79" s="232">
        <f t="shared" si="2"/>
        <v>0</v>
      </c>
      <c r="G79" s="269" t="s">
        <v>149</v>
      </c>
      <c r="H79" s="269"/>
      <c r="I79" s="269"/>
      <c r="J79" s="192">
        <f>AVERAGE(J76:J78)</f>
        <v>-4.5619758426427126E-2</v>
      </c>
      <c r="K79"/>
      <c r="L79" s="191">
        <v>4</v>
      </c>
      <c r="M79" s="207"/>
      <c r="N79" s="207"/>
    </row>
    <row r="80" spans="1:16" ht="15" thickBot="1">
      <c r="A80" s="167">
        <v>5</v>
      </c>
      <c r="B80" s="232">
        <f t="shared" si="3"/>
        <v>0</v>
      </c>
      <c r="C80" s="232">
        <f t="shared" si="0"/>
        <v>0</v>
      </c>
      <c r="D80" s="167">
        <v>16</v>
      </c>
      <c r="E80" s="232">
        <f t="shared" si="1"/>
        <v>0</v>
      </c>
      <c r="F80" s="232">
        <f t="shared" si="2"/>
        <v>0</v>
      </c>
      <c r="G80" s="246" t="s">
        <v>150</v>
      </c>
      <c r="H80" s="252"/>
      <c r="I80" s="252"/>
      <c r="J80" s="252"/>
      <c r="K80"/>
      <c r="L80" s="191">
        <v>5</v>
      </c>
      <c r="M80" s="207"/>
      <c r="N80" s="207"/>
    </row>
    <row r="81" spans="1:14" ht="14" thickBot="1">
      <c r="A81" s="167">
        <v>6</v>
      </c>
      <c r="B81" s="232">
        <f t="shared" si="3"/>
        <v>0</v>
      </c>
      <c r="C81" s="232">
        <f t="shared" si="0"/>
        <v>0</v>
      </c>
      <c r="D81" s="167">
        <v>17</v>
      </c>
      <c r="E81" s="232">
        <f t="shared" si="1"/>
        <v>0</v>
      </c>
      <c r="F81" s="232">
        <f t="shared" si="2"/>
        <v>0</v>
      </c>
      <c r="G81" s="204">
        <v>608.34400000000005</v>
      </c>
      <c r="H81" s="204">
        <v>607.95000000000005</v>
      </c>
      <c r="I81" s="204">
        <v>607.72799999999995</v>
      </c>
      <c r="J81" s="204">
        <v>607.78300000000002</v>
      </c>
      <c r="K81" s="193" t="s">
        <v>69</v>
      </c>
      <c r="L81" s="191">
        <v>6</v>
      </c>
      <c r="M81" s="207"/>
      <c r="N81" s="207"/>
    </row>
    <row r="82" spans="1:14" ht="14" thickBot="1">
      <c r="A82" s="167">
        <v>7</v>
      </c>
      <c r="B82" s="232">
        <f t="shared" si="3"/>
        <v>0</v>
      </c>
      <c r="C82" s="232">
        <f t="shared" si="0"/>
        <v>0</v>
      </c>
      <c r="D82" s="167">
        <v>18</v>
      </c>
      <c r="E82" s="232">
        <f t="shared" si="1"/>
        <v>0</v>
      </c>
      <c r="F82" s="232">
        <f t="shared" si="2"/>
        <v>0</v>
      </c>
      <c r="G82" s="204">
        <v>608.42999999999995</v>
      </c>
      <c r="H82" s="204">
        <v>607.79399999999998</v>
      </c>
      <c r="I82" s="204">
        <v>607.72799999999995</v>
      </c>
      <c r="J82" s="204">
        <v>607.78300000000002</v>
      </c>
      <c r="K82"/>
      <c r="L82" s="191">
        <v>7</v>
      </c>
      <c r="M82" s="207"/>
      <c r="N82" s="207"/>
    </row>
    <row r="83" spans="1:14" ht="14" thickBot="1">
      <c r="A83" s="167">
        <v>8</v>
      </c>
      <c r="B83" s="232">
        <f t="shared" si="3"/>
        <v>0</v>
      </c>
      <c r="C83" s="232">
        <f t="shared" si="0"/>
        <v>0</v>
      </c>
      <c r="D83" s="167">
        <v>19</v>
      </c>
      <c r="E83" s="232">
        <f t="shared" si="1"/>
        <v>0</v>
      </c>
      <c r="F83" s="232">
        <f t="shared" si="2"/>
        <v>0</v>
      </c>
      <c r="G83" s="204">
        <v>608.62800000000004</v>
      </c>
      <c r="H83" s="204">
        <v>607.79399999999998</v>
      </c>
      <c r="I83" s="204">
        <v>607.70000000000005</v>
      </c>
      <c r="J83" s="204">
        <v>608.149</v>
      </c>
      <c r="K83"/>
      <c r="L83" s="191">
        <v>8</v>
      </c>
      <c r="M83" s="207"/>
      <c r="N83" s="207"/>
    </row>
    <row r="84" spans="1:14" ht="14" thickBot="1">
      <c r="A84" s="167">
        <v>9</v>
      </c>
      <c r="B84" s="232">
        <f t="shared" si="3"/>
        <v>0</v>
      </c>
      <c r="C84" s="232">
        <f t="shared" si="0"/>
        <v>0</v>
      </c>
      <c r="D84" s="167">
        <v>20</v>
      </c>
      <c r="E84" s="232">
        <f t="shared" si="1"/>
        <v>0</v>
      </c>
      <c r="F84" s="232">
        <f t="shared" si="2"/>
        <v>0</v>
      </c>
      <c r="G84" s="204">
        <v>608.5</v>
      </c>
      <c r="H84" s="204">
        <v>608.92999999999995</v>
      </c>
      <c r="I84" s="204">
        <v>607.62099999999998</v>
      </c>
      <c r="J84" s="204">
        <v>608.149</v>
      </c>
      <c r="K84"/>
      <c r="L84" s="191">
        <v>9</v>
      </c>
      <c r="M84" s="207"/>
      <c r="N84" s="207"/>
    </row>
    <row r="85" spans="1:14" ht="14" thickBot="1">
      <c r="A85" s="167">
        <v>10</v>
      </c>
      <c r="B85" s="232">
        <f t="shared" si="3"/>
        <v>0</v>
      </c>
      <c r="C85" s="232">
        <f t="shared" si="0"/>
        <v>0</v>
      </c>
      <c r="D85" s="167">
        <v>21</v>
      </c>
      <c r="E85" s="232">
        <f t="shared" si="1"/>
        <v>0</v>
      </c>
      <c r="F85" s="232">
        <f t="shared" si="2"/>
        <v>0</v>
      </c>
      <c r="G85" s="204">
        <v>607.85</v>
      </c>
      <c r="H85" s="204">
        <v>608.92999999999995</v>
      </c>
      <c r="I85" s="204">
        <v>607.62099999999998</v>
      </c>
      <c r="J85" s="204">
        <v>607.91200000000003</v>
      </c>
      <c r="K85"/>
      <c r="L85" s="191">
        <v>10</v>
      </c>
      <c r="M85" s="207"/>
      <c r="N85" s="207"/>
    </row>
    <row r="86" spans="1:14" ht="14" thickBot="1">
      <c r="A86" s="167">
        <v>11</v>
      </c>
      <c r="B86" s="232">
        <f t="shared" si="3"/>
        <v>0</v>
      </c>
      <c r="C86" s="232">
        <f t="shared" si="0"/>
        <v>0</v>
      </c>
      <c r="D86" s="289" t="s">
        <v>69</v>
      </c>
      <c r="E86" s="290"/>
      <c r="F86" s="291"/>
      <c r="G86" s="286" t="s">
        <v>251</v>
      </c>
      <c r="H86" s="286"/>
      <c r="I86" s="286"/>
      <c r="J86" s="194">
        <f>STDEVA(G81:J85)</f>
        <v>0.42122735453733445</v>
      </c>
      <c r="K86"/>
      <c r="L86" s="191">
        <v>11</v>
      </c>
      <c r="M86" s="207"/>
      <c r="N86" s="207"/>
    </row>
    <row r="87" spans="1:14" ht="14" thickBot="1">
      <c r="A87" s="172"/>
      <c r="B87" s="172"/>
      <c r="C87" s="172"/>
      <c r="D87" s="172"/>
      <c r="E87" s="172"/>
      <c r="F87" s="172"/>
      <c r="G87" s="272" t="s">
        <v>245</v>
      </c>
      <c r="H87" s="275"/>
      <c r="I87" s="273"/>
      <c r="J87" s="192">
        <f>AVERAGE(G81:J85)</f>
        <v>608.06619999999998</v>
      </c>
      <c r="K87"/>
      <c r="L87" s="191">
        <v>12</v>
      </c>
      <c r="M87" s="207"/>
      <c r="N87" s="207"/>
    </row>
    <row r="88" spans="1:14">
      <c r="A88" s="172"/>
      <c r="B88" s="172"/>
      <c r="C88" s="172"/>
      <c r="D88" s="172"/>
      <c r="E88" s="172"/>
      <c r="F88" s="172"/>
      <c r="G88" s="176"/>
      <c r="H88" s="176"/>
      <c r="I88" s="176"/>
      <c r="J88" s="195"/>
      <c r="K88"/>
      <c r="L88" s="191">
        <v>13</v>
      </c>
      <c r="M88" s="207"/>
      <c r="N88" s="207"/>
    </row>
    <row r="89" spans="1:14">
      <c r="A89" s="172"/>
      <c r="B89" s="172"/>
      <c r="C89" s="172"/>
      <c r="D89" s="172"/>
      <c r="E89" s="172"/>
      <c r="F89" s="172"/>
      <c r="G89" s="176"/>
      <c r="H89" s="176"/>
      <c r="I89" s="176"/>
      <c r="J89" s="195"/>
      <c r="K89"/>
      <c r="L89" s="191">
        <v>14</v>
      </c>
      <c r="M89" s="207"/>
      <c r="N89" s="207"/>
    </row>
    <row r="90" spans="1:14" ht="15" thickBo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/>
      <c r="L90" s="191">
        <v>15</v>
      </c>
      <c r="M90" s="207"/>
      <c r="N90" s="207"/>
    </row>
    <row r="91" spans="1:14" ht="15" thickBot="1">
      <c r="A91" s="252" t="s">
        <v>151</v>
      </c>
      <c r="B91" s="252"/>
      <c r="C91" s="252"/>
      <c r="D91" s="252"/>
      <c r="E91" s="171"/>
      <c r="F91" s="252" t="s">
        <v>152</v>
      </c>
      <c r="G91" s="252"/>
      <c r="H91" s="252"/>
      <c r="I91" s="252"/>
      <c r="J91" s="252"/>
      <c r="K91"/>
      <c r="L91" s="191">
        <v>16</v>
      </c>
      <c r="M91" s="207"/>
      <c r="N91" s="207"/>
    </row>
    <row r="92" spans="1:14" ht="14" thickBot="1">
      <c r="A92" s="236" t="s">
        <v>153</v>
      </c>
      <c r="B92" s="236"/>
      <c r="C92" s="235" t="s">
        <v>295</v>
      </c>
      <c r="D92" s="235"/>
      <c r="E92" s="172"/>
      <c r="F92" s="237" t="s">
        <v>154</v>
      </c>
      <c r="G92" s="237"/>
      <c r="H92" s="237"/>
      <c r="I92" s="241">
        <f>SUM(((MIN(G23:J25))-((MAX(G23:J25))))/C64)*-1</f>
        <v>9.2177698118038661E-3</v>
      </c>
      <c r="J92" s="241"/>
      <c r="K92"/>
      <c r="L92" s="191">
        <v>17</v>
      </c>
      <c r="M92" s="207"/>
      <c r="N92" s="207"/>
    </row>
    <row r="93" spans="1:14" ht="14" thickBot="1">
      <c r="A93" s="236" t="s">
        <v>155</v>
      </c>
      <c r="B93" s="236"/>
      <c r="C93" s="235" t="s">
        <v>296</v>
      </c>
      <c r="D93" s="235"/>
      <c r="E93" s="172"/>
      <c r="F93" s="237" t="s">
        <v>156</v>
      </c>
      <c r="G93" s="237"/>
      <c r="H93" s="237"/>
      <c r="I93" s="242">
        <f>C64</f>
        <v>650.91666666666663</v>
      </c>
      <c r="J93" s="242"/>
      <c r="K93"/>
      <c r="L93" s="191">
        <v>18</v>
      </c>
      <c r="M93" s="207"/>
      <c r="N93" s="207"/>
    </row>
    <row r="94" spans="1:14" ht="14" thickBot="1">
      <c r="A94" s="236" t="s">
        <v>289</v>
      </c>
      <c r="B94" s="236"/>
      <c r="C94" s="235">
        <v>1155</v>
      </c>
      <c r="D94" s="235"/>
      <c r="E94" s="172"/>
      <c r="F94" s="237" t="s">
        <v>157</v>
      </c>
      <c r="G94" s="237"/>
      <c r="H94" s="237"/>
      <c r="I94" s="241">
        <f>SUM((MIN(F40:I41)-(MAX(F40:I41)))/C64)*-1</f>
        <v>6.1451798745359113E-3</v>
      </c>
      <c r="J94" s="241"/>
      <c r="K94"/>
      <c r="L94" s="191">
        <v>19</v>
      </c>
      <c r="M94" s="207"/>
      <c r="N94" s="207"/>
    </row>
    <row r="95" spans="1:14" ht="14" thickBot="1">
      <c r="A95" s="236" t="s">
        <v>158</v>
      </c>
      <c r="B95" s="236"/>
      <c r="C95" s="235">
        <v>526</v>
      </c>
      <c r="D95" s="235"/>
      <c r="E95" s="172"/>
      <c r="F95" s="237" t="s">
        <v>159</v>
      </c>
      <c r="G95" s="237"/>
      <c r="H95" s="237"/>
      <c r="I95" s="241">
        <f>SUM((MIN(F40:I41)-(MAX(F40:I41)))/C65)*-1</f>
        <v>4.0000000000000001E-3</v>
      </c>
      <c r="J95" s="241"/>
      <c r="K95"/>
      <c r="L95" s="191">
        <v>20</v>
      </c>
      <c r="M95" s="207"/>
      <c r="N95" s="207"/>
    </row>
    <row r="96" spans="1:14" ht="14" thickBot="1">
      <c r="A96" s="236" t="s">
        <v>160</v>
      </c>
      <c r="B96" s="236"/>
      <c r="C96" s="235">
        <v>451.31</v>
      </c>
      <c r="D96" s="235"/>
      <c r="E96" s="172"/>
      <c r="F96" s="237" t="s">
        <v>161</v>
      </c>
      <c r="G96" s="237"/>
      <c r="H96" s="237"/>
      <c r="I96" s="241">
        <f>SUM((MIN(B40:F41)-(MAX(B40:F41)))/F65)*-1</f>
        <v>2.7272727272727274E-4</v>
      </c>
      <c r="J96" s="241"/>
      <c r="K96"/>
      <c r="L96" s="191">
        <v>21</v>
      </c>
      <c r="M96" s="207"/>
      <c r="N96" s="207"/>
    </row>
    <row r="97" spans="1:14" ht="14" thickBot="1">
      <c r="A97" s="236" t="s">
        <v>162</v>
      </c>
      <c r="B97" s="236"/>
      <c r="C97" s="235" t="s">
        <v>293</v>
      </c>
      <c r="D97" s="235"/>
      <c r="E97" s="172"/>
      <c r="F97" s="237" t="s">
        <v>163</v>
      </c>
      <c r="G97" s="237"/>
      <c r="H97" s="237"/>
      <c r="I97" s="241">
        <f>SUM((MIN(B40:I41))-(MAX(B40:I41)))/(C63+F65)*-1</f>
        <v>3.7313432835820896E-4</v>
      </c>
      <c r="J97" s="241"/>
      <c r="K97"/>
      <c r="L97" s="166" t="s">
        <v>69</v>
      </c>
      <c r="M97" s="166"/>
      <c r="N97"/>
    </row>
    <row r="98" spans="1:14" ht="14" thickBot="1">
      <c r="A98" s="236" t="s">
        <v>164</v>
      </c>
      <c r="B98" s="236"/>
      <c r="C98" s="235" t="s">
        <v>294</v>
      </c>
      <c r="D98" s="235"/>
      <c r="E98" s="172"/>
      <c r="F98" s="237" t="s">
        <v>165</v>
      </c>
      <c r="G98" s="237"/>
      <c r="H98" s="237"/>
      <c r="I98" s="241">
        <f>SUM(((MIN(C23:F25))-(MAX(C23:F25)))/F64)*-1</f>
        <v>1.9209220425804384E-2</v>
      </c>
      <c r="J98" s="241"/>
      <c r="K98"/>
      <c r="L98" s="166" t="s">
        <v>69</v>
      </c>
      <c r="M98" s="166"/>
      <c r="N98"/>
    </row>
    <row r="99" spans="1:14" ht="14" thickBot="1">
      <c r="A99" s="236" t="s">
        <v>166</v>
      </c>
      <c r="B99" s="236"/>
      <c r="C99" s="247" t="s">
        <v>302</v>
      </c>
      <c r="D99" s="247"/>
      <c r="E99" s="172"/>
      <c r="F99" s="237" t="s">
        <v>167</v>
      </c>
      <c r="G99" s="237"/>
      <c r="H99" s="237"/>
      <c r="I99" s="241">
        <f>SUM(F66/F64)</f>
        <v>0</v>
      </c>
      <c r="J99" s="241"/>
      <c r="K99"/>
      <c r="L99" s="166"/>
      <c r="M99" s="166"/>
      <c r="N99"/>
    </row>
    <row r="100" spans="1:14" ht="14" thickBot="1">
      <c r="A100" s="237" t="s">
        <v>168</v>
      </c>
      <c r="B100" s="238"/>
      <c r="C100" s="239">
        <f>F64</f>
        <v>1041.1666666666667</v>
      </c>
      <c r="D100" s="240"/>
      <c r="E100" s="172"/>
      <c r="F100" s="237" t="s">
        <v>169</v>
      </c>
      <c r="G100" s="237"/>
      <c r="H100" s="237"/>
      <c r="I100" s="241">
        <f>SUM(K55/H39)</f>
        <v>0</v>
      </c>
      <c r="J100" s="241"/>
      <c r="K100"/>
      <c r="L100" s="166"/>
      <c r="M100" s="166"/>
      <c r="N100"/>
    </row>
    <row r="101" spans="1:14" ht="14" thickBot="1">
      <c r="A101" s="237" t="s">
        <v>170</v>
      </c>
      <c r="B101" s="237"/>
      <c r="C101" s="288">
        <f>AVERAGE(G23:J25)</f>
        <v>650.91666666666663</v>
      </c>
      <c r="D101" s="288"/>
      <c r="E101" s="172"/>
      <c r="F101" s="237" t="s">
        <v>139</v>
      </c>
      <c r="G101" s="237"/>
      <c r="H101" s="237"/>
      <c r="I101" s="241">
        <f>SUM(C71/C95)</f>
        <v>0</v>
      </c>
      <c r="J101" s="241"/>
      <c r="K101"/>
      <c r="L101" s="166"/>
      <c r="M101" s="166"/>
      <c r="N101"/>
    </row>
    <row r="102" spans="1:14" ht="14" thickBot="1">
      <c r="A102" s="237" t="s">
        <v>171</v>
      </c>
      <c r="B102" s="237"/>
      <c r="C102" s="285">
        <f>C65</f>
        <v>1000</v>
      </c>
      <c r="D102" s="285"/>
      <c r="E102" s="172"/>
      <c r="F102" s="237" t="s">
        <v>172</v>
      </c>
      <c r="G102" s="237"/>
      <c r="H102" s="237"/>
      <c r="I102" s="241">
        <f>SUM(F71/C95)</f>
        <v>0</v>
      </c>
      <c r="J102" s="241"/>
      <c r="K102"/>
      <c r="L102" s="166"/>
      <c r="M102" s="166"/>
      <c r="N102"/>
    </row>
    <row r="103" spans="1:14" ht="14" thickBot="1">
      <c r="A103" s="237" t="s">
        <v>173</v>
      </c>
      <c r="B103" s="237"/>
      <c r="C103" s="285">
        <f>C70</f>
        <v>22</v>
      </c>
      <c r="D103" s="285"/>
      <c r="E103" s="172"/>
      <c r="F103" s="237" t="s">
        <v>174</v>
      </c>
      <c r="G103" s="237"/>
      <c r="H103" s="237"/>
      <c r="I103" s="242">
        <f>C72</f>
        <v>781</v>
      </c>
      <c r="J103" s="242"/>
      <c r="K103"/>
      <c r="L103" s="166"/>
      <c r="M103" s="166"/>
      <c r="N103"/>
    </row>
    <row r="104" spans="1:14" ht="15" thickBot="1">
      <c r="A104" s="244" t="s">
        <v>175</v>
      </c>
      <c r="B104" s="245"/>
      <c r="C104" s="245"/>
      <c r="D104" s="246"/>
      <c r="E104" s="172"/>
      <c r="F104" s="237" t="s">
        <v>176</v>
      </c>
      <c r="G104" s="237"/>
      <c r="H104" s="237"/>
      <c r="I104" s="242">
        <f>SUM(C95/C65)</f>
        <v>0.52600000000000002</v>
      </c>
      <c r="J104" s="242"/>
      <c r="K104"/>
      <c r="L104" s="166"/>
      <c r="M104" s="166"/>
      <c r="N104"/>
    </row>
    <row r="105" spans="1:14" ht="15" thickBot="1">
      <c r="A105" s="237" t="s">
        <v>121</v>
      </c>
      <c r="B105" s="237"/>
      <c r="C105" s="237"/>
      <c r="D105" s="196">
        <f>I65</f>
        <v>2100</v>
      </c>
      <c r="E105" s="171"/>
      <c r="F105" s="237" t="s">
        <v>177</v>
      </c>
      <c r="G105" s="237"/>
      <c r="H105" s="237"/>
      <c r="I105" s="242">
        <f>SUM(((C101*C95))/(((C100)*(C95+C103))))</f>
        <v>0.60008161581792829</v>
      </c>
      <c r="J105" s="242">
        <f>SUM(((I84*I78))/(((I83)*(I78+I86))))</f>
        <v>0.99987000164554862</v>
      </c>
      <c r="K105"/>
      <c r="L105" s="166"/>
      <c r="M105" s="166"/>
      <c r="N105"/>
    </row>
    <row r="106" spans="1:14" ht="15" thickBo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/>
      <c r="L106" s="166"/>
      <c r="M106" s="166"/>
      <c r="N106"/>
    </row>
    <row r="107" spans="1:14" ht="15" thickBot="1">
      <c r="A107" s="197" t="s">
        <v>178</v>
      </c>
      <c r="B107" s="198"/>
      <c r="C107" s="171"/>
      <c r="D107" s="199" t="s">
        <v>179</v>
      </c>
      <c r="E107" s="177"/>
      <c r="F107" s="177"/>
      <c r="G107" s="177"/>
      <c r="H107" s="177"/>
      <c r="I107" s="177"/>
      <c r="J107" s="177"/>
      <c r="K107"/>
      <c r="L107" s="166"/>
      <c r="M107" s="166"/>
      <c r="N107"/>
    </row>
    <row r="108" spans="1:14" ht="15" thickBot="1">
      <c r="A108" s="200" t="s">
        <v>180</v>
      </c>
      <c r="B108" s="201"/>
      <c r="C108" s="171"/>
      <c r="D108" s="177" t="s">
        <v>181</v>
      </c>
      <c r="E108" s="171"/>
      <c r="F108" s="171"/>
      <c r="G108" s="171"/>
      <c r="H108" s="171"/>
      <c r="I108" s="171"/>
      <c r="J108" s="171"/>
      <c r="K108"/>
      <c r="L108" s="166"/>
      <c r="M108" s="166"/>
      <c r="N108"/>
    </row>
    <row r="109" spans="1:14" ht="15" thickBot="1">
      <c r="A109" s="202" t="s">
        <v>182</v>
      </c>
      <c r="B109" s="203"/>
      <c r="C109" s="171"/>
      <c r="D109" s="177" t="s">
        <v>183</v>
      </c>
      <c r="E109" s="171"/>
      <c r="F109" s="171"/>
      <c r="G109" s="171"/>
      <c r="H109" s="171"/>
      <c r="I109" s="171"/>
      <c r="J109" s="171"/>
      <c r="K109"/>
      <c r="L109" s="166"/>
      <c r="M109" s="166"/>
      <c r="N109"/>
    </row>
    <row r="110" spans="1:14" ht="14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4" ht="14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4" ht="14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4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4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7" spans="1:10">
      <c r="F117" s="1" t="s">
        <v>69</v>
      </c>
    </row>
    <row r="118" spans="1:10">
      <c r="E118" s="6"/>
      <c r="H118" s="7"/>
      <c r="I118" s="7"/>
    </row>
    <row r="119" spans="1:10">
      <c r="H119" s="7"/>
      <c r="I119" s="7"/>
    </row>
  </sheetData>
  <mergeCells count="187">
    <mergeCell ref="A103:B103"/>
    <mergeCell ref="C103:D103"/>
    <mergeCell ref="G86:I86"/>
    <mergeCell ref="G79:I79"/>
    <mergeCell ref="A102:B102"/>
    <mergeCell ref="A73:J73"/>
    <mergeCell ref="C101:D101"/>
    <mergeCell ref="C102:D102"/>
    <mergeCell ref="A101:B101"/>
    <mergeCell ref="C96:D96"/>
    <mergeCell ref="A96:B96"/>
    <mergeCell ref="G87:I87"/>
    <mergeCell ref="D86:F86"/>
    <mergeCell ref="A97:B97"/>
    <mergeCell ref="A92:B92"/>
    <mergeCell ref="C92:D92"/>
    <mergeCell ref="F92:H92"/>
    <mergeCell ref="A62:B62"/>
    <mergeCell ref="A61:F61"/>
    <mergeCell ref="C62:F62"/>
    <mergeCell ref="A65:B65"/>
    <mergeCell ref="D65:E65"/>
    <mergeCell ref="A63:B63"/>
    <mergeCell ref="D63:E63"/>
    <mergeCell ref="G65:H65"/>
    <mergeCell ref="G62:H62"/>
    <mergeCell ref="G64:H64"/>
    <mergeCell ref="A64:B64"/>
    <mergeCell ref="D64:E64"/>
    <mergeCell ref="G63:H63"/>
    <mergeCell ref="D72:E72"/>
    <mergeCell ref="A71:B71"/>
    <mergeCell ref="G74:J74"/>
    <mergeCell ref="A91:D91"/>
    <mergeCell ref="D71:E71"/>
    <mergeCell ref="G71:H71"/>
    <mergeCell ref="I66:J66"/>
    <mergeCell ref="I67:J67"/>
    <mergeCell ref="D69:E69"/>
    <mergeCell ref="D66:E66"/>
    <mergeCell ref="G68:H68"/>
    <mergeCell ref="A70:B70"/>
    <mergeCell ref="D70:E70"/>
    <mergeCell ref="A67:B67"/>
    <mergeCell ref="D67:E67"/>
    <mergeCell ref="D68:E68"/>
    <mergeCell ref="G70:H70"/>
    <mergeCell ref="G67:H67"/>
    <mergeCell ref="G66:H66"/>
    <mergeCell ref="A69:B69"/>
    <mergeCell ref="G69:H69"/>
    <mergeCell ref="A66:B66"/>
    <mergeCell ref="A68:B68"/>
    <mergeCell ref="G72:J72"/>
    <mergeCell ref="B38:J38"/>
    <mergeCell ref="G42:I42"/>
    <mergeCell ref="D42:E42"/>
    <mergeCell ref="G43:I43"/>
    <mergeCell ref="A36:B36"/>
    <mergeCell ref="C36:E36"/>
    <mergeCell ref="F36:G36"/>
    <mergeCell ref="H36:J36"/>
    <mergeCell ref="A37:B37"/>
    <mergeCell ref="C37:E37"/>
    <mergeCell ref="F37:G37"/>
    <mergeCell ref="H37:J37"/>
    <mergeCell ref="A34:B34"/>
    <mergeCell ref="C34:E34"/>
    <mergeCell ref="F34:G34"/>
    <mergeCell ref="H34:J34"/>
    <mergeCell ref="A35:B35"/>
    <mergeCell ref="C35:E35"/>
    <mergeCell ref="F35:G35"/>
    <mergeCell ref="H35:J35"/>
    <mergeCell ref="A22:B22"/>
    <mergeCell ref="G26:I26"/>
    <mergeCell ref="G27:I27"/>
    <mergeCell ref="A32:B32"/>
    <mergeCell ref="C32:E32"/>
    <mergeCell ref="F32:G32"/>
    <mergeCell ref="H32:J32"/>
    <mergeCell ref="A33:B33"/>
    <mergeCell ref="C33:E33"/>
    <mergeCell ref="F33:G33"/>
    <mergeCell ref="H33:J33"/>
    <mergeCell ref="F3:J3"/>
    <mergeCell ref="A4:B4"/>
    <mergeCell ref="C4:E4"/>
    <mergeCell ref="F4:G4"/>
    <mergeCell ref="H4:J4"/>
    <mergeCell ref="A9:B9"/>
    <mergeCell ref="H6:J6"/>
    <mergeCell ref="A5:B5"/>
    <mergeCell ref="C5:E5"/>
    <mergeCell ref="F5:G5"/>
    <mergeCell ref="H5:J5"/>
    <mergeCell ref="F9:G9"/>
    <mergeCell ref="H9:J9"/>
    <mergeCell ref="A7:B7"/>
    <mergeCell ref="F7:G7"/>
    <mergeCell ref="H7:J7"/>
    <mergeCell ref="A8:B8"/>
    <mergeCell ref="F8:G8"/>
    <mergeCell ref="A1:J1"/>
    <mergeCell ref="G61:J61"/>
    <mergeCell ref="A59:J59"/>
    <mergeCell ref="F91:J91"/>
    <mergeCell ref="I62:J62"/>
    <mergeCell ref="I63:J63"/>
    <mergeCell ref="I64:J64"/>
    <mergeCell ref="I65:J65"/>
    <mergeCell ref="A72:B72"/>
    <mergeCell ref="A74:F74"/>
    <mergeCell ref="I69:J69"/>
    <mergeCell ref="I70:J70"/>
    <mergeCell ref="I71:J71"/>
    <mergeCell ref="A6:B6"/>
    <mergeCell ref="C6:E6"/>
    <mergeCell ref="F6:G6"/>
    <mergeCell ref="H8:J8"/>
    <mergeCell ref="I68:J68"/>
    <mergeCell ref="G80:J80"/>
    <mergeCell ref="A10:B10"/>
    <mergeCell ref="F30:G30"/>
    <mergeCell ref="H30:J30"/>
    <mergeCell ref="A2:J2"/>
    <mergeCell ref="A3:E3"/>
    <mergeCell ref="I101:J101"/>
    <mergeCell ref="I102:J102"/>
    <mergeCell ref="I95:J95"/>
    <mergeCell ref="I96:J96"/>
    <mergeCell ref="I97:J97"/>
    <mergeCell ref="I98:J98"/>
    <mergeCell ref="I99:J99"/>
    <mergeCell ref="F10:J10"/>
    <mergeCell ref="A18:J18"/>
    <mergeCell ref="A31:B31"/>
    <mergeCell ref="C31:E31"/>
    <mergeCell ref="F31:G31"/>
    <mergeCell ref="H31:J31"/>
    <mergeCell ref="A21:B21"/>
    <mergeCell ref="C21:F21"/>
    <mergeCell ref="G21:J21"/>
    <mergeCell ref="A30:B30"/>
    <mergeCell ref="C30:E30"/>
    <mergeCell ref="A28:E28"/>
    <mergeCell ref="F28:J28"/>
    <mergeCell ref="A29:B29"/>
    <mergeCell ref="C29:E29"/>
    <mergeCell ref="F29:G29"/>
    <mergeCell ref="H29:J29"/>
    <mergeCell ref="L74:N74"/>
    <mergeCell ref="A104:D104"/>
    <mergeCell ref="A105:C105"/>
    <mergeCell ref="F99:H99"/>
    <mergeCell ref="I104:J104"/>
    <mergeCell ref="I105:J105"/>
    <mergeCell ref="F100:H100"/>
    <mergeCell ref="F101:H101"/>
    <mergeCell ref="F102:H102"/>
    <mergeCell ref="F103:H103"/>
    <mergeCell ref="I103:J103"/>
    <mergeCell ref="A93:B93"/>
    <mergeCell ref="C93:D93"/>
    <mergeCell ref="C97:D97"/>
    <mergeCell ref="A99:B99"/>
    <mergeCell ref="C99:D99"/>
    <mergeCell ref="A98:B98"/>
    <mergeCell ref="C98:D98"/>
    <mergeCell ref="F104:H104"/>
    <mergeCell ref="F105:H105"/>
    <mergeCell ref="F95:H95"/>
    <mergeCell ref="F96:H96"/>
    <mergeCell ref="F97:H97"/>
    <mergeCell ref="A94:B94"/>
    <mergeCell ref="C94:D94"/>
    <mergeCell ref="A95:B95"/>
    <mergeCell ref="C95:D95"/>
    <mergeCell ref="A100:B100"/>
    <mergeCell ref="C100:D100"/>
    <mergeCell ref="F93:H93"/>
    <mergeCell ref="F94:H94"/>
    <mergeCell ref="I92:J92"/>
    <mergeCell ref="I93:J93"/>
    <mergeCell ref="I94:J94"/>
    <mergeCell ref="F98:H98"/>
    <mergeCell ref="I100:J100"/>
  </mergeCells>
  <phoneticPr fontId="5" type="noConversion"/>
  <conditionalFormatting sqref="D105">
    <cfRule type="cellIs" dxfId="21" priority="9" stopIfTrue="1" operator="between">
      <formula>$C$95*3</formula>
      <formula>$C$95*4</formula>
    </cfRule>
    <cfRule type="cellIs" dxfId="20" priority="10" stopIfTrue="1" operator="lessThan">
      <formula>$C$95*3</formula>
    </cfRule>
    <cfRule type="cellIs" dxfId="19" priority="11" stopIfTrue="1" operator="greaterThan">
      <formula>$C$95*4</formula>
    </cfRule>
  </conditionalFormatting>
  <conditionalFormatting sqref="I98:I99">
    <cfRule type="cellIs" dxfId="18" priority="5" stopIfTrue="1" operator="greaterThan">
      <formula>0.05</formula>
    </cfRule>
    <cfRule type="cellIs" dxfId="17" priority="6" stopIfTrue="1" operator="lessThanOrEqual">
      <formula>0.05</formula>
    </cfRule>
  </conditionalFormatting>
  <conditionalFormatting sqref="I103">
    <cfRule type="cellIs" dxfId="16" priority="7" stopIfTrue="1" operator="greaterThanOrEqual">
      <formula>F72</formula>
    </cfRule>
    <cfRule type="cellIs" dxfId="15" priority="8" stopIfTrue="1" operator="lessThan">
      <formula>F72</formula>
    </cfRule>
  </conditionalFormatting>
  <conditionalFormatting sqref="I104">
    <cfRule type="cellIs" dxfId="14" priority="12" stopIfTrue="1" operator="between">
      <formula>0.5001</formula>
      <formula>0.67</formula>
    </cfRule>
    <cfRule type="cellIs" dxfId="13" priority="13" stopIfTrue="1" operator="lessThanOrEqual">
      <formula>0.5</formula>
    </cfRule>
    <cfRule type="cellIs" dxfId="12" priority="14" stopIfTrue="1" operator="greaterThan">
      <formula>0.67</formula>
    </cfRule>
  </conditionalFormatting>
  <conditionalFormatting sqref="I92:J92">
    <cfRule type="cellIs" dxfId="11" priority="15" stopIfTrue="1" operator="greaterThan">
      <formula>0.03</formula>
    </cfRule>
    <cfRule type="cellIs" dxfId="10" priority="16" stopIfTrue="1" operator="lessThanOrEqual">
      <formula>0.03</formula>
    </cfRule>
  </conditionalFormatting>
  <conditionalFormatting sqref="I93:J93">
    <cfRule type="cellIs" dxfId="9" priority="17" stopIfTrue="1" operator="lessThan">
      <formula>50</formula>
    </cfRule>
    <cfRule type="cellIs" dxfId="8" priority="18" stopIfTrue="1" operator="greaterThanOrEqual">
      <formula>100</formula>
    </cfRule>
    <cfRule type="cellIs" dxfId="7" priority="19" stopIfTrue="1" operator="between">
      <formula>50</formula>
      <formula>100</formula>
    </cfRule>
  </conditionalFormatting>
  <conditionalFormatting sqref="I94:J94 I95:I97 I100:I102">
    <cfRule type="cellIs" dxfId="6" priority="3" stopIfTrue="1" operator="greaterThan">
      <formula>0.01</formula>
    </cfRule>
    <cfRule type="cellIs" dxfId="5" priority="4" stopIfTrue="1" operator="lessThanOrEqual">
      <formula>0.01</formula>
    </cfRule>
  </conditionalFormatting>
  <conditionalFormatting sqref="I105:J105">
    <cfRule type="cellIs" dxfId="4" priority="1" stopIfTrue="1" operator="greaterThan">
      <formula>0.7</formula>
    </cfRule>
    <cfRule type="cellIs" dxfId="3" priority="2" stopIfTrue="1" operator="lessThanOrEqual">
      <formula>0.7</formula>
    </cfRule>
  </conditionalFormatting>
  <pageMargins left="0.55118110236220474" right="0.15748031496062992" top="0.78740157480314965" bottom="0.59055118110236227" header="0.51181102362204722" footer="0.31496062992125984"/>
  <pageSetup paperSize="9" orientation="portrait"/>
  <headerFooter alignWithMargins="0">
    <oddFooter>&amp;L&amp;"Arial,Bold"&amp;8Document Ref.RTFv3.1&amp;R&amp;"Arial,Bold"&amp;8Site (Code)
XXXX XX Rev X</oddFooter>
  </headerFooter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-0.499984740745262"/>
  </sheetPr>
  <dimension ref="A1:V2310"/>
  <sheetViews>
    <sheetView workbookViewId="0">
      <selection activeCell="B1" sqref="B1:P52"/>
    </sheetView>
  </sheetViews>
  <sheetFormatPr baseColWidth="10" defaultColWidth="8.83203125" defaultRowHeight="13"/>
  <cols>
    <col min="1" max="1" width="4.6640625" style="1" customWidth="1"/>
    <col min="2" max="2" width="29.1640625" style="60" customWidth="1"/>
    <col min="3" max="3" width="6.6640625" style="60" customWidth="1"/>
    <col min="4" max="4" width="10.1640625" style="57" customWidth="1"/>
    <col min="5" max="5" width="5.5" style="1" customWidth="1"/>
    <col min="6" max="6" width="0.5" style="1" hidden="1" customWidth="1"/>
    <col min="7" max="7" width="9.5" style="1" customWidth="1"/>
    <col min="8" max="8" width="6.6640625" style="2" hidden="1" customWidth="1"/>
    <col min="9" max="9" width="6.6640625" style="1" hidden="1" customWidth="1"/>
    <col min="10" max="10" width="6.33203125" style="1" hidden="1" customWidth="1"/>
    <col min="11" max="11" width="9" style="1" hidden="1" customWidth="1"/>
    <col min="12" max="12" width="8.5" style="65" hidden="1" customWidth="1"/>
    <col min="13" max="13" width="9.33203125" style="65" hidden="1" customWidth="1"/>
    <col min="14" max="14" width="8.5" style="65" hidden="1" customWidth="1"/>
    <col min="15" max="15" width="8.5" style="65" customWidth="1"/>
    <col min="16" max="16" width="11.1640625" style="65" customWidth="1"/>
    <col min="17" max="17" width="8.6640625" style="1" customWidth="1"/>
    <col min="18" max="19" width="6.5" style="1" customWidth="1"/>
    <col min="20" max="20" width="4.5" style="1" customWidth="1"/>
    <col min="21" max="21" width="13.33203125" style="1" customWidth="1"/>
    <col min="22" max="16384" width="8.83203125" style="1"/>
  </cols>
  <sheetData>
    <row r="1" spans="1:22" ht="16">
      <c r="B1" s="293" t="s">
        <v>305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</row>
    <row r="2" spans="1:22" ht="12.75" customHeight="1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</row>
    <row r="3" spans="1:22" ht="15" thickBot="1">
      <c r="A3" s="8"/>
      <c r="B3" s="9"/>
      <c r="C3" s="9"/>
      <c r="D3" s="10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1"/>
      <c r="Q3" s="2"/>
      <c r="R3" s="2"/>
      <c r="S3" s="2"/>
      <c r="V3" s="13"/>
    </row>
    <row r="4" spans="1:22" ht="14.25" customHeight="1" thickBot="1">
      <c r="A4" s="8"/>
      <c r="B4" s="294" t="s">
        <v>196</v>
      </c>
      <c r="C4" s="295"/>
      <c r="D4" s="296"/>
      <c r="E4" s="11"/>
      <c r="F4" s="14" t="s">
        <v>17</v>
      </c>
      <c r="G4" s="15" t="s">
        <v>93</v>
      </c>
      <c r="H4" s="16"/>
      <c r="I4" s="17"/>
      <c r="J4" s="17"/>
      <c r="K4" s="17"/>
      <c r="L4" s="18"/>
      <c r="M4" s="18"/>
      <c r="N4" s="18"/>
      <c r="O4" s="15" t="s">
        <v>94</v>
      </c>
      <c r="P4" s="15" t="s">
        <v>74</v>
      </c>
      <c r="Q4" s="2"/>
      <c r="R4" s="133"/>
      <c r="S4" s="2"/>
    </row>
    <row r="5" spans="1:22" ht="15" thickBot="1">
      <c r="A5" s="8"/>
      <c r="B5" s="19" t="s">
        <v>75</v>
      </c>
      <c r="C5" s="20" t="s">
        <v>83</v>
      </c>
      <c r="D5" s="28">
        <f>'Input Data'!C101/1000</f>
        <v>0.65091666666666659</v>
      </c>
      <c r="E5" s="21" t="s">
        <v>86</v>
      </c>
      <c r="F5" s="22">
        <v>0</v>
      </c>
      <c r="G5" s="23" t="s">
        <v>92</v>
      </c>
      <c r="H5" s="23" t="s">
        <v>209</v>
      </c>
      <c r="I5" s="23" t="s">
        <v>210</v>
      </c>
      <c r="J5" s="23" t="s">
        <v>261</v>
      </c>
      <c r="K5" s="23" t="s">
        <v>262</v>
      </c>
      <c r="L5" s="24" t="s">
        <v>235</v>
      </c>
      <c r="M5" s="24" t="s">
        <v>236</v>
      </c>
      <c r="N5" s="24" t="s">
        <v>237</v>
      </c>
      <c r="O5" s="25" t="s">
        <v>95</v>
      </c>
      <c r="P5" s="24" t="s">
        <v>271</v>
      </c>
      <c r="R5" s="133"/>
      <c r="S5" s="133"/>
    </row>
    <row r="6" spans="1:22" ht="15" thickBot="1">
      <c r="A6" s="8"/>
      <c r="B6" s="26" t="s">
        <v>76</v>
      </c>
      <c r="C6" s="27" t="s">
        <v>84</v>
      </c>
      <c r="D6" s="30">
        <f>'Input Data'!C102/1000</f>
        <v>1</v>
      </c>
      <c r="E6" s="21" t="s">
        <v>86</v>
      </c>
      <c r="F6" s="22">
        <f>IF(F5&gt;=Num,"",F5+1)</f>
        <v>1</v>
      </c>
      <c r="G6" s="220">
        <f>hi</f>
        <v>0</v>
      </c>
      <c r="H6" s="132">
        <v>0</v>
      </c>
      <c r="I6" s="132">
        <v>0</v>
      </c>
      <c r="J6" s="221">
        <v>0</v>
      </c>
      <c r="K6" s="151">
        <v>0</v>
      </c>
      <c r="L6" s="151">
        <v>0</v>
      </c>
      <c r="M6" s="151">
        <v>0</v>
      </c>
      <c r="N6" s="151">
        <v>0</v>
      </c>
      <c r="O6" s="132">
        <v>0</v>
      </c>
      <c r="P6" s="151">
        <v>100</v>
      </c>
      <c r="Q6" s="153">
        <v>8</v>
      </c>
      <c r="R6" s="2"/>
      <c r="S6" s="2"/>
      <c r="U6" s="98"/>
    </row>
    <row r="7" spans="1:22" ht="15" thickBot="1">
      <c r="A7" s="8"/>
      <c r="B7" s="26" t="s">
        <v>77</v>
      </c>
      <c r="C7" s="27" t="s">
        <v>70</v>
      </c>
      <c r="D7" s="30">
        <f>'Input Data'!C100/1000</f>
        <v>1.0411666666666668</v>
      </c>
      <c r="E7" s="21" t="s">
        <v>86</v>
      </c>
      <c r="F7" s="22">
        <f t="shared" ref="F7:F35" si="0">IF(F6&gt;=Num,"",F6+1)</f>
        <v>2</v>
      </c>
      <c r="G7" s="222">
        <f>IF(AND(F6&lt;&gt;"",G6&lt;2000),G6+step,"")</f>
        <v>27.684210526315791</v>
      </c>
      <c r="H7" s="223">
        <f t="shared" ref="H7:H25" si="1">SUM((((1-(0.006*(L/b)))*((1-((0.003*(L/(G7/1000)))))^(1.5)))))</f>
        <v>0.83417823971158944</v>
      </c>
      <c r="I7" s="223">
        <f>IF(G7&lt;&gt;"",VLOOKUP(G7,Calculations!$AV$2:$BA$2001,4),"")</f>
        <v>1.0218718536889597</v>
      </c>
      <c r="J7" s="224">
        <f>IF(G7&lt;&gt;"",VLOOKUP(G7,Calculations!$AV$2:$BA$2001,5),"")</f>
        <v>2.7333333333333333E-3</v>
      </c>
      <c r="K7" s="130">
        <f>IF(G7&lt;&gt;"",VLOOKUP(G7,Calculations!$AV$2:$BA$2001,6),"")</f>
        <v>3.5068687245412016</v>
      </c>
      <c r="L7" s="130">
        <f>SUM((0.5+10*(I7-H7)))</f>
        <v>2.3769361397737025</v>
      </c>
      <c r="M7" s="130">
        <f t="shared" ref="M7:M25" si="2">(100*((SQRT(($D$22^2)+($D$23^2)+((($D$24))^2)))/G7))</f>
        <v>13.069399142343595</v>
      </c>
      <c r="N7" s="130">
        <f>$D$21</f>
        <v>0.26976453086295588</v>
      </c>
      <c r="O7" s="130">
        <f t="shared" ref="O7:O25" si="3">SUM(((2/3)^(3/2))*(gn^0.5)*(H7)*(I7)*(b)*((G7/1000)^(3/2)))*1000</f>
        <v>4.3573908341543763</v>
      </c>
      <c r="P7" s="130">
        <f>(SQRT((L7^2)+((1.5^2)*(M7^2))+(N7^2)+($D$25^2)+($D$26^2)+($D$27^2)+($D$28^2))*2+IF(G7/1000&gt;=$D$6/2,2,0))</f>
        <v>39.751391657849155</v>
      </c>
      <c r="Q7" s="153">
        <v>8</v>
      </c>
      <c r="R7" s="2"/>
      <c r="S7" s="2"/>
      <c r="U7" s="98"/>
    </row>
    <row r="8" spans="1:22" ht="15" thickBot="1">
      <c r="A8" s="8"/>
      <c r="B8" s="26" t="s">
        <v>78</v>
      </c>
      <c r="C8" s="27" t="s">
        <v>85</v>
      </c>
      <c r="D8" s="30">
        <f>'Input Data'!C103/1000</f>
        <v>2.1999999999999999E-2</v>
      </c>
      <c r="E8" s="21" t="s">
        <v>86</v>
      </c>
      <c r="F8" s="22">
        <f t="shared" si="0"/>
        <v>3</v>
      </c>
      <c r="G8" s="222">
        <f t="shared" ref="G8:G24" si="4">IF(AND(F7&lt;&gt;"",G7&lt;2000),G7+step,"")</f>
        <v>55.368421052631582</v>
      </c>
      <c r="H8" s="223">
        <f t="shared" si="1"/>
        <v>0.91135844074658179</v>
      </c>
      <c r="I8" s="223">
        <f>IF(G8&lt;&gt;"",VLOOKUP(G8,Calculations!$AV$2:$BA$2001,4),"")</f>
        <v>1.0423045700735425</v>
      </c>
      <c r="J8" s="224">
        <f>IF(G8&lt;&gt;"",VLOOKUP(G8,Calculations!$AV$2:$BA$2001,5),"")</f>
        <v>2.9666666666666665E-3</v>
      </c>
      <c r="K8" s="130">
        <f>IF(G8&lt;&gt;"",VLOOKUP(G8,Calculations!$AV$2:$BA$2001,6),"")</f>
        <v>5.1679301465393124</v>
      </c>
      <c r="L8" s="130">
        <f t="shared" ref="L8:L25" si="5">SUM((0.5+10*(I8-H8)))</f>
        <v>1.809461293269607</v>
      </c>
      <c r="M8" s="130">
        <f t="shared" si="2"/>
        <v>6.5346995711717977</v>
      </c>
      <c r="N8" s="130">
        <f t="shared" ref="N8:N25" si="6">$D$21</f>
        <v>0.26976453086295588</v>
      </c>
      <c r="O8" s="130">
        <f t="shared" si="3"/>
        <v>13.734095956822195</v>
      </c>
      <c r="P8" s="130">
        <f t="shared" ref="P8:P25" si="7">(SQRT((L8^2)+((1.5^2)*(M8^2))+(N8^2)+($D$25^2)+($D$26^2)+($D$27^2)+($D$28^2))*2+IF(G8/1000&gt;=$D$6/2,2,0))</f>
        <v>20.437915223061925</v>
      </c>
      <c r="Q8" s="153">
        <v>8</v>
      </c>
      <c r="R8" s="2"/>
      <c r="S8" s="2"/>
      <c r="U8" s="98"/>
    </row>
    <row r="9" spans="1:22" ht="13.5" customHeight="1" thickBot="1">
      <c r="A9" s="8"/>
      <c r="B9" s="26" t="s">
        <v>79</v>
      </c>
      <c r="C9" s="27" t="s">
        <v>212</v>
      </c>
      <c r="D9" s="29">
        <f>'Input Data'!F63/1000</f>
        <v>5.9999999999999995E-4</v>
      </c>
      <c r="E9" s="21" t="s">
        <v>86</v>
      </c>
      <c r="F9" s="22">
        <f t="shared" si="0"/>
        <v>4</v>
      </c>
      <c r="G9" s="222">
        <f t="shared" si="4"/>
        <v>83.05263157894737</v>
      </c>
      <c r="H9" s="223">
        <f t="shared" si="1"/>
        <v>0.93758690191302518</v>
      </c>
      <c r="I9" s="223">
        <f>IF(G9&lt;&gt;"",VLOOKUP(G9,Calculations!$AV$2:$BA$2001,4),"")</f>
        <v>1.0532620112825337</v>
      </c>
      <c r="J9" s="224">
        <f>IF(G9&lt;&gt;"",VLOOKUP(G9,Calculations!$AV$2:$BA$2001,5),"")</f>
        <v>3.966666666666667E-3</v>
      </c>
      <c r="K9" s="130">
        <f>IF(G9&lt;&gt;"",VLOOKUP(G9,Calculations!$AV$2:$BA$2001,6),"")</f>
        <v>6.3847705442128024</v>
      </c>
      <c r="L9" s="130">
        <f t="shared" si="5"/>
        <v>1.6567510936950853</v>
      </c>
      <c r="M9" s="130">
        <f t="shared" si="2"/>
        <v>4.3564663807811996</v>
      </c>
      <c r="N9" s="130">
        <f t="shared" si="6"/>
        <v>0.26976453086295588</v>
      </c>
      <c r="O9" s="130">
        <f t="shared" si="3"/>
        <v>26.230167012886689</v>
      </c>
      <c r="P9" s="130">
        <f t="shared" si="7"/>
        <v>14.215469823265705</v>
      </c>
      <c r="Q9" s="153">
        <v>8</v>
      </c>
      <c r="R9" s="2"/>
      <c r="S9" s="2"/>
      <c r="U9" s="98"/>
    </row>
    <row r="10" spans="1:22" ht="15" thickBot="1">
      <c r="A10" s="8"/>
      <c r="B10" s="26" t="s">
        <v>80</v>
      </c>
      <c r="C10" s="27" t="s">
        <v>82</v>
      </c>
      <c r="D10" s="30">
        <v>1.141E-6</v>
      </c>
      <c r="E10" s="21" t="s">
        <v>213</v>
      </c>
      <c r="F10" s="22">
        <f t="shared" si="0"/>
        <v>5</v>
      </c>
      <c r="G10" s="222">
        <f t="shared" si="4"/>
        <v>110.73684210526316</v>
      </c>
      <c r="H10" s="223">
        <f t="shared" si="1"/>
        <v>0.95079386247440267</v>
      </c>
      <c r="I10" s="223">
        <f>IF(G10&lt;&gt;"",VLOOKUP(G10,Calculations!$AV$2:$BA$2001,4),"")</f>
        <v>1.0613939706319633</v>
      </c>
      <c r="J10" s="224">
        <f>IF(G10&lt;&gt;"",VLOOKUP(G10,Calculations!$AV$2:$BA$2001,5),"")</f>
        <v>4.1000000000000003E-3</v>
      </c>
      <c r="K10" s="130">
        <f>IF(G10&lt;&gt;"",VLOOKUP(G10,Calculations!$AV$2:$BA$2001,6),"")</f>
        <v>7.4086908336774826</v>
      </c>
      <c r="L10" s="130">
        <f t="shared" si="5"/>
        <v>1.6060010815756061</v>
      </c>
      <c r="M10" s="130">
        <f t="shared" si="2"/>
        <v>3.2673497855858988</v>
      </c>
      <c r="N10" s="130">
        <f t="shared" si="6"/>
        <v>0.26976453086295588</v>
      </c>
      <c r="O10" s="130">
        <f t="shared" si="3"/>
        <v>41.269023663575098</v>
      </c>
      <c r="P10" s="130">
        <f t="shared" si="7"/>
        <v>11.255586217378857</v>
      </c>
      <c r="Q10" s="153">
        <v>8</v>
      </c>
      <c r="R10" s="2"/>
      <c r="S10" s="2"/>
      <c r="U10" s="98"/>
    </row>
    <row r="11" spans="1:22" ht="15" thickBot="1">
      <c r="A11" s="8"/>
      <c r="B11" s="32" t="s">
        <v>81</v>
      </c>
      <c r="C11" s="33" t="s">
        <v>214</v>
      </c>
      <c r="D11" s="34">
        <v>9.81</v>
      </c>
      <c r="E11" s="21" t="s">
        <v>215</v>
      </c>
      <c r="F11" s="22">
        <f t="shared" si="0"/>
        <v>6</v>
      </c>
      <c r="G11" s="222">
        <f t="shared" si="4"/>
        <v>138.42105263157896</v>
      </c>
      <c r="H11" s="223">
        <f t="shared" si="1"/>
        <v>0.95874754620306235</v>
      </c>
      <c r="I11" s="223">
        <f>IF(G11&lt;&gt;"",VLOOKUP(G11,Calculations!$AV$2:$BA$2001,4),"")</f>
        <v>1.0672569741005233</v>
      </c>
      <c r="J11" s="224">
        <f>IF(G11&lt;&gt;"",VLOOKUP(G11,Calculations!$AV$2:$BA$2001,5),"")</f>
        <v>4.3E-3</v>
      </c>
      <c r="K11" s="130">
        <f>IF(G11&lt;&gt;"",VLOOKUP(G11,Calculations!$AV$2:$BA$2001,6),"")</f>
        <v>8.3380891380256479</v>
      </c>
      <c r="L11" s="130">
        <f t="shared" si="5"/>
        <v>1.5850942789746099</v>
      </c>
      <c r="M11" s="130">
        <f t="shared" si="2"/>
        <v>2.6138798284687192</v>
      </c>
      <c r="N11" s="130">
        <f t="shared" si="6"/>
        <v>0.26976453086295588</v>
      </c>
      <c r="O11" s="130">
        <f t="shared" si="3"/>
        <v>58.478940419091288</v>
      </c>
      <c r="P11" s="130">
        <f t="shared" si="7"/>
        <v>9.5829273669625579</v>
      </c>
      <c r="Q11" s="153">
        <v>8</v>
      </c>
      <c r="R11" s="2"/>
      <c r="S11" s="2"/>
      <c r="U11" s="98"/>
    </row>
    <row r="12" spans="1:22" ht="15" thickBot="1">
      <c r="A12" s="8"/>
      <c r="B12" s="35"/>
      <c r="C12" s="35"/>
      <c r="D12" s="10"/>
      <c r="E12" s="21"/>
      <c r="F12" s="22">
        <f t="shared" si="0"/>
        <v>7</v>
      </c>
      <c r="G12" s="222">
        <f t="shared" si="4"/>
        <v>166.10526315789474</v>
      </c>
      <c r="H12" s="223">
        <f t="shared" si="1"/>
        <v>0.96406225883156904</v>
      </c>
      <c r="I12" s="223">
        <f>IF(G12&lt;&gt;"",VLOOKUP(G12,Calculations!$AV$2:$BA$2001,4),"")</f>
        <v>1.0714099875051042</v>
      </c>
      <c r="J12" s="224">
        <f>IF(G12&lt;&gt;"",VLOOKUP(G12,Calculations!$AV$2:$BA$2001,5),"")</f>
        <v>4.5999999999999999E-3</v>
      </c>
      <c r="K12" s="130">
        <f>IF(G12&lt;&gt;"",VLOOKUP(G12,Calculations!$AV$2:$BA$2001,6),"")</f>
        <v>9.1702153405268518</v>
      </c>
      <c r="L12" s="130">
        <f t="shared" si="5"/>
        <v>1.5734772867353515</v>
      </c>
      <c r="M12" s="130">
        <f t="shared" si="2"/>
        <v>2.1782331903905998</v>
      </c>
      <c r="N12" s="130">
        <f t="shared" si="6"/>
        <v>0.26976453086295588</v>
      </c>
      <c r="O12" s="130">
        <f t="shared" si="3"/>
        <v>77.59949038072368</v>
      </c>
      <c r="P12" s="130">
        <f t="shared" si="7"/>
        <v>8.5379572018960079</v>
      </c>
      <c r="Q12" s="153">
        <v>8</v>
      </c>
      <c r="R12" s="2"/>
      <c r="S12" s="2"/>
      <c r="U12" s="98"/>
    </row>
    <row r="13" spans="1:22" ht="15" thickBot="1">
      <c r="A13" s="8"/>
      <c r="B13" s="294" t="s">
        <v>1</v>
      </c>
      <c r="C13" s="295"/>
      <c r="D13" s="296"/>
      <c r="E13" s="21"/>
      <c r="F13" s="22">
        <f t="shared" si="0"/>
        <v>8</v>
      </c>
      <c r="G13" s="222">
        <f t="shared" si="4"/>
        <v>193.78947368421052</v>
      </c>
      <c r="H13" s="223">
        <f t="shared" si="1"/>
        <v>0.96786447362202921</v>
      </c>
      <c r="I13" s="223">
        <f>IF(G13&lt;&gt;"",VLOOKUP(G13,Calculations!$AV$2:$BA$2001,4),"")</f>
        <v>1.0748775467449916</v>
      </c>
      <c r="J13" s="224">
        <f>IF(G13&lt;&gt;"",VLOOKUP(G13,Calculations!$AV$2:$BA$2001,5),"")</f>
        <v>4.5999999999999999E-3</v>
      </c>
      <c r="K13" s="130">
        <f>IF(G13&lt;&gt;"",VLOOKUP(G13,Calculations!$AV$2:$BA$2001,6),"")</f>
        <v>9.9182713315973761</v>
      </c>
      <c r="L13" s="130">
        <f t="shared" si="5"/>
        <v>1.5701307312296238</v>
      </c>
      <c r="M13" s="130">
        <f t="shared" si="2"/>
        <v>1.8670570203347996</v>
      </c>
      <c r="N13" s="130">
        <f t="shared" si="6"/>
        <v>0.26976453086295588</v>
      </c>
      <c r="O13" s="130">
        <f t="shared" si="3"/>
        <v>98.489928370638722</v>
      </c>
      <c r="P13" s="130">
        <f t="shared" si="7"/>
        <v>7.8438160939485746</v>
      </c>
      <c r="Q13" s="153">
        <v>8</v>
      </c>
      <c r="R13" s="2"/>
      <c r="S13" s="2"/>
      <c r="U13" s="98"/>
    </row>
    <row r="14" spans="1:22" ht="15" thickBot="1">
      <c r="A14" s="8"/>
      <c r="B14" s="19" t="s">
        <v>87</v>
      </c>
      <c r="C14" s="36"/>
      <c r="D14" s="129">
        <v>0</v>
      </c>
      <c r="E14" s="21" t="s">
        <v>0</v>
      </c>
      <c r="F14" s="22">
        <f t="shared" si="0"/>
        <v>9</v>
      </c>
      <c r="G14" s="222">
        <f t="shared" si="4"/>
        <v>221.4736842105263</v>
      </c>
      <c r="H14" s="223">
        <f t="shared" si="1"/>
        <v>0.97071940679469437</v>
      </c>
      <c r="I14" s="223">
        <f>IF(G14&lt;&gt;"",VLOOKUP(G14,Calculations!$AV$2:$BA$2001,4),"")</f>
        <v>1.077558640658564</v>
      </c>
      <c r="J14" s="224">
        <f>IF(G14&lt;&gt;"",VLOOKUP(G14,Calculations!$AV$2:$BA$2001,5),"")</f>
        <v>4.7333333333333333E-3</v>
      </c>
      <c r="K14" s="130">
        <f>IF(G14&lt;&gt;"",VLOOKUP(G14,Calculations!$AV$2:$BA$2001,6),"")</f>
        <v>10.633856616714846</v>
      </c>
      <c r="L14" s="130">
        <f t="shared" si="5"/>
        <v>1.5683923386386962</v>
      </c>
      <c r="M14" s="130">
        <f t="shared" si="2"/>
        <v>1.6336748927929499</v>
      </c>
      <c r="N14" s="130">
        <f t="shared" si="6"/>
        <v>0.26976453086295588</v>
      </c>
      <c r="O14" s="130">
        <f t="shared" si="3"/>
        <v>120.98759060638756</v>
      </c>
      <c r="P14" s="130">
        <f t="shared" si="7"/>
        <v>7.358705906484345</v>
      </c>
      <c r="Q14" s="153">
        <v>8</v>
      </c>
      <c r="R14" s="2"/>
      <c r="S14" s="2"/>
      <c r="U14" s="98"/>
    </row>
    <row r="15" spans="1:22" ht="15" thickBot="1">
      <c r="A15" s="8"/>
      <c r="B15" s="26" t="s">
        <v>88</v>
      </c>
      <c r="C15" s="37"/>
      <c r="D15" s="163">
        <f>P27/19</f>
        <v>27.684210526315791</v>
      </c>
      <c r="E15" s="21" t="s">
        <v>0</v>
      </c>
      <c r="F15" s="22">
        <f t="shared" si="0"/>
        <v>10</v>
      </c>
      <c r="G15" s="222">
        <f t="shared" si="4"/>
        <v>249.15789473684208</v>
      </c>
      <c r="H15" s="223">
        <f t="shared" si="1"/>
        <v>0.97294184740985634</v>
      </c>
      <c r="I15" s="223">
        <f>IF(G15&lt;&gt;"",VLOOKUP(G15,Calculations!$AV$2:$BA$2001,4),"")</f>
        <v>1.07989708175279</v>
      </c>
      <c r="J15" s="224">
        <f>IF(G15&lt;&gt;"",VLOOKUP(G15,Calculations!$AV$2:$BA$2001,5),"")</f>
        <v>4.7333333333333333E-3</v>
      </c>
      <c r="K15" s="130">
        <f>IF(G15&lt;&gt;"",VLOOKUP(G15,Calculations!$AV$2:$BA$2001,6),"")</f>
        <v>11.309461534374259</v>
      </c>
      <c r="L15" s="130">
        <f t="shared" si="5"/>
        <v>1.5695523434293364</v>
      </c>
      <c r="M15" s="130">
        <f t="shared" si="2"/>
        <v>1.4521554602603999</v>
      </c>
      <c r="N15" s="130">
        <f t="shared" si="6"/>
        <v>0.26976453086295588</v>
      </c>
      <c r="O15" s="130">
        <f t="shared" si="3"/>
        <v>145.01209828623942</v>
      </c>
      <c r="P15" s="130">
        <f t="shared" si="7"/>
        <v>7.0088422132604595</v>
      </c>
      <c r="Q15" s="153">
        <v>8</v>
      </c>
      <c r="R15" s="2"/>
      <c r="S15" s="2"/>
      <c r="U15" s="98"/>
    </row>
    <row r="16" spans="1:22" ht="15" thickBot="1">
      <c r="A16" s="8"/>
      <c r="B16" s="32" t="s">
        <v>89</v>
      </c>
      <c r="C16" s="38"/>
      <c r="D16" s="219">
        <v>20</v>
      </c>
      <c r="E16" s="21"/>
      <c r="F16" s="22">
        <f t="shared" si="0"/>
        <v>11</v>
      </c>
      <c r="G16" s="225">
        <f t="shared" si="4"/>
        <v>276.84210526315786</v>
      </c>
      <c r="H16" s="226">
        <f t="shared" si="1"/>
        <v>0.97472101927827715</v>
      </c>
      <c r="I16" s="226">
        <f>IF(G16&lt;&gt;"",VLOOKUP(G16,Calculations!$AV$2:$BA$2001,4),"")</f>
        <v>1.0817718041024129</v>
      </c>
      <c r="J16" s="227">
        <f>IF(G16&lt;&gt;"",VLOOKUP(G16,Calculations!$AV$2:$BA$2001,5),"")</f>
        <v>4.7333333333333333E-3</v>
      </c>
      <c r="K16" s="154">
        <f>IF(G16&lt;&gt;"",VLOOKUP(G16,Calculations!$AV$2:$BA$2001,6),"")</f>
        <v>11.92502057112854</v>
      </c>
      <c r="L16" s="154">
        <f>SUM((0.5+10*(I16-H16)))</f>
        <v>1.5705078482413577</v>
      </c>
      <c r="M16" s="154">
        <f t="shared" si="2"/>
        <v>1.3069399142343598</v>
      </c>
      <c r="N16" s="154">
        <f t="shared" si="6"/>
        <v>0.26976453086295588</v>
      </c>
      <c r="O16" s="154">
        <f t="shared" si="3"/>
        <v>170.44615579590945</v>
      </c>
      <c r="P16" s="154">
        <f t="shared" si="7"/>
        <v>6.7475846544350881</v>
      </c>
      <c r="Q16" s="153">
        <v>8</v>
      </c>
      <c r="R16" s="2"/>
      <c r="S16" s="2"/>
      <c r="U16" s="98"/>
    </row>
    <row r="17" spans="1:21" ht="15" thickBot="1">
      <c r="A17" s="8"/>
      <c r="B17" s="39"/>
      <c r="C17" s="39"/>
      <c r="D17" s="10"/>
      <c r="E17" s="21"/>
      <c r="F17" s="22">
        <f t="shared" si="0"/>
        <v>12</v>
      </c>
      <c r="G17" s="222">
        <f t="shared" si="4"/>
        <v>304.52631578947364</v>
      </c>
      <c r="H17" s="223">
        <f t="shared" si="1"/>
        <v>0.97617751104959105</v>
      </c>
      <c r="I17" s="223">
        <f>IF(G17&lt;&gt;"",VLOOKUP(G17,Calculations!$AV$2:$BA$2001,4),"")</f>
        <v>1.0832866548965145</v>
      </c>
      <c r="J17" s="224">
        <f>IF(G17&lt;&gt;"",VLOOKUP(G17,Calculations!$AV$2:$BA$2001,5),"")</f>
        <v>4.8333333333333327E-3</v>
      </c>
      <c r="K17" s="130">
        <f>IF(G17&lt;&gt;"",VLOOKUP(G17,Calculations!$AV$2:$BA$2001,6),"")</f>
        <v>12.527804211812002</v>
      </c>
      <c r="L17" s="130">
        <f t="shared" si="5"/>
        <v>1.5710914384692349</v>
      </c>
      <c r="M17" s="130">
        <f t="shared" si="2"/>
        <v>1.188127194758509</v>
      </c>
      <c r="N17" s="130">
        <f t="shared" si="6"/>
        <v>0.26976453086295588</v>
      </c>
      <c r="O17" s="130">
        <f t="shared" si="3"/>
        <v>197.21159279947636</v>
      </c>
      <c r="P17" s="130">
        <f t="shared" si="7"/>
        <v>6.5474591192992317</v>
      </c>
      <c r="Q17" s="153">
        <v>8</v>
      </c>
      <c r="R17" s="2"/>
      <c r="S17" s="2"/>
      <c r="U17" s="98"/>
    </row>
    <row r="18" spans="1:21" ht="15" thickBot="1">
      <c r="A18" s="8"/>
      <c r="B18" s="294" t="s">
        <v>197</v>
      </c>
      <c r="C18" s="295"/>
      <c r="D18" s="296"/>
      <c r="E18" s="21"/>
      <c r="F18" s="22">
        <f t="shared" si="0"/>
        <v>13</v>
      </c>
      <c r="G18" s="222">
        <f t="shared" si="4"/>
        <v>332.21052631578942</v>
      </c>
      <c r="H18" s="223">
        <f t="shared" si="1"/>
        <v>0.97739180782838464</v>
      </c>
      <c r="I18" s="223">
        <f>IF(G18&lt;&gt;"",VLOOKUP(G18,Calculations!$AV$2:$BA$2001,4),"")</f>
        <v>1.0846910894511859</v>
      </c>
      <c r="J18" s="224">
        <f>IF(G18&lt;&gt;"",VLOOKUP(G18,Calculations!$AV$2:$BA$2001,5),"")</f>
        <v>4.8333333333333327E-3</v>
      </c>
      <c r="K18" s="130">
        <f>IF(G18&lt;&gt;"",VLOOKUP(G18,Calculations!$AV$2:$BA$2001,6),"")</f>
        <v>13.106611927866977</v>
      </c>
      <c r="L18" s="130">
        <f t="shared" si="5"/>
        <v>1.5729928162280122</v>
      </c>
      <c r="M18" s="130">
        <f t="shared" si="2"/>
        <v>1.0891165951953001</v>
      </c>
      <c r="N18" s="130">
        <f t="shared" si="6"/>
        <v>0.26976453086295588</v>
      </c>
      <c r="O18" s="130">
        <f t="shared" si="3"/>
        <v>225.2775207034714</v>
      </c>
      <c r="P18" s="130">
        <f t="shared" si="7"/>
        <v>6.3924871395595941</v>
      </c>
      <c r="Q18" s="153">
        <v>8</v>
      </c>
      <c r="R18" s="2"/>
      <c r="S18" s="2"/>
      <c r="U18" s="98"/>
    </row>
    <row r="19" spans="1:21" ht="15" thickBot="1">
      <c r="A19" s="8"/>
      <c r="B19" s="19" t="s">
        <v>241</v>
      </c>
      <c r="C19" s="152" t="s">
        <v>240</v>
      </c>
      <c r="D19" s="31">
        <f>(('Input Data'!J26/2)*((1/((SQRT(3))))))</f>
        <v>0.28867513459481292</v>
      </c>
      <c r="E19" s="21" t="s">
        <v>0</v>
      </c>
      <c r="F19" s="22">
        <f t="shared" si="0"/>
        <v>14</v>
      </c>
      <c r="G19" s="222">
        <f t="shared" si="4"/>
        <v>359.8947368421052</v>
      </c>
      <c r="H19" s="223">
        <f t="shared" si="1"/>
        <v>0.97841968266708834</v>
      </c>
      <c r="I19" s="223">
        <f>IF(G19&lt;&gt;"",VLOOKUP(G19,Calculations!$AV$2:$BA$2001,4),"")</f>
        <v>1.0858631240308017</v>
      </c>
      <c r="J19" s="224">
        <f>IF(G19&lt;&gt;"",VLOOKUP(G19,Calculations!$AV$2:$BA$2001,5),"")</f>
        <v>4.8333333333333327E-3</v>
      </c>
      <c r="K19" s="130">
        <f>IF(G19&lt;&gt;"",VLOOKUP(G19,Calculations!$AV$2:$BA$2001,6),"")</f>
        <v>13.641624640977495</v>
      </c>
      <c r="L19" s="130">
        <f t="shared" si="5"/>
        <v>1.5744344136371331</v>
      </c>
      <c r="M19" s="130">
        <f t="shared" si="2"/>
        <v>1.0053383955648925</v>
      </c>
      <c r="N19" s="130">
        <f t="shared" si="6"/>
        <v>0.26976453086295588</v>
      </c>
      <c r="O19" s="130">
        <f t="shared" si="3"/>
        <v>254.55786249071338</v>
      </c>
      <c r="P19" s="130">
        <f t="shared" si="7"/>
        <v>6.2691956506556226</v>
      </c>
      <c r="Q19" s="153">
        <v>8</v>
      </c>
      <c r="R19" s="2"/>
      <c r="S19" s="2"/>
      <c r="U19" s="98"/>
    </row>
    <row r="20" spans="1:21" ht="15" thickBot="1">
      <c r="A20" s="8"/>
      <c r="B20" s="26" t="s">
        <v>243</v>
      </c>
      <c r="C20" s="150" t="s">
        <v>242</v>
      </c>
      <c r="D20" s="31">
        <f>'Input Data'!J27</f>
        <v>1.7320508075688776</v>
      </c>
      <c r="E20" s="21" t="s">
        <v>0</v>
      </c>
      <c r="F20" s="22">
        <f t="shared" si="0"/>
        <v>15</v>
      </c>
      <c r="G20" s="222">
        <f t="shared" si="4"/>
        <v>387.57894736842098</v>
      </c>
      <c r="H20" s="223">
        <f t="shared" si="1"/>
        <v>0.97930100483373006</v>
      </c>
      <c r="I20" s="223">
        <f>IF(G20&lt;&gt;"",VLOOKUP(G20,Calculations!$AV$2:$BA$2001,4),"")</f>
        <v>1.0867674180243276</v>
      </c>
      <c r="J20" s="224">
        <f>IF(G20&lt;&gt;"",VLOOKUP(G20,Calculations!$AV$2:$BA$2001,5),"")</f>
        <v>4.966666666666667E-3</v>
      </c>
      <c r="K20" s="130">
        <f>IF(G20&lt;&gt;"",VLOOKUP(G20,Calculations!$AV$2:$BA$2001,6),"")</f>
        <v>14.170108544141764</v>
      </c>
      <c r="L20" s="130">
        <f t="shared" si="5"/>
        <v>1.5746641319059758</v>
      </c>
      <c r="M20" s="130">
        <f t="shared" si="2"/>
        <v>0.93352851016739991</v>
      </c>
      <c r="N20" s="130">
        <f t="shared" si="6"/>
        <v>0.26976453086295588</v>
      </c>
      <c r="O20" s="130">
        <f t="shared" si="3"/>
        <v>284.98111729224735</v>
      </c>
      <c r="P20" s="130">
        <f t="shared" si="7"/>
        <v>6.1686821473755584</v>
      </c>
      <c r="Q20" s="153">
        <v>8</v>
      </c>
      <c r="R20" s="2"/>
      <c r="S20" s="2"/>
      <c r="U20" s="98"/>
    </row>
    <row r="21" spans="1:21" ht="15" thickBot="1">
      <c r="A21" s="8"/>
      <c r="B21" s="26" t="s">
        <v>244</v>
      </c>
      <c r="C21" s="27" t="s">
        <v>253</v>
      </c>
      <c r="D21" s="31">
        <f>SUM(SQRT((D19^2)+(D20^2)))/((b*1000))*100</f>
        <v>0.26976453086295588</v>
      </c>
      <c r="E21" s="21" t="s">
        <v>73</v>
      </c>
      <c r="F21" s="22">
        <f t="shared" si="0"/>
        <v>16</v>
      </c>
      <c r="G21" s="222">
        <f t="shared" si="4"/>
        <v>415.26315789473676</v>
      </c>
      <c r="H21" s="223">
        <f t="shared" si="1"/>
        <v>0.98006503130087941</v>
      </c>
      <c r="I21" s="223">
        <f>IF(G21&lt;&gt;"",VLOOKUP(G21,Calculations!$AV$2:$BA$2001,4),"")</f>
        <v>1.0877046481717254</v>
      </c>
      <c r="J21" s="224">
        <f>IF(G21&lt;&gt;"",VLOOKUP(G21,Calculations!$AV$2:$BA$2001,5),"")</f>
        <v>4.966666666666667E-3</v>
      </c>
      <c r="K21" s="130">
        <f>IF(G21&lt;&gt;"",VLOOKUP(G21,Calculations!$AV$2:$BA$2001,6),"")</f>
        <v>14.684424193616866</v>
      </c>
      <c r="L21" s="130">
        <f t="shared" si="5"/>
        <v>1.57639616870846</v>
      </c>
      <c r="M21" s="130">
        <f t="shared" si="2"/>
        <v>0.87129327615623997</v>
      </c>
      <c r="N21" s="130">
        <f t="shared" si="6"/>
        <v>0.26976453086295588</v>
      </c>
      <c r="O21" s="130">
        <f t="shared" si="3"/>
        <v>316.57308507644194</v>
      </c>
      <c r="P21" s="130">
        <f t="shared" si="7"/>
        <v>6.0879847970405896</v>
      </c>
      <c r="Q21" s="153">
        <v>8</v>
      </c>
      <c r="R21" s="2"/>
      <c r="S21" s="2"/>
      <c r="U21" s="149"/>
    </row>
    <row r="22" spans="1:21" ht="15" thickBot="1">
      <c r="A22" s="8"/>
      <c r="B22" s="26" t="s">
        <v>252</v>
      </c>
      <c r="C22" s="27" t="s">
        <v>254</v>
      </c>
      <c r="D22" s="130">
        <f>SUM((1/(SQRT(6)))*('Input Data'!J42/2))</f>
        <v>3.4701104689428361</v>
      </c>
      <c r="E22" s="21" t="s">
        <v>0</v>
      </c>
      <c r="F22" s="22">
        <f t="shared" si="0"/>
        <v>17</v>
      </c>
      <c r="G22" s="222">
        <f t="shared" si="4"/>
        <v>442.94736842105254</v>
      </c>
      <c r="H22" s="223">
        <f t="shared" si="1"/>
        <v>0.9807337173658236</v>
      </c>
      <c r="I22" s="223">
        <f>IF(G22&lt;&gt;"",VLOOKUP(G22,Calculations!$AV$2:$BA$2001,4),"")</f>
        <v>1.0885072772498128</v>
      </c>
      <c r="J22" s="224">
        <f>IF(G22&lt;&gt;"",VLOOKUP(G22,Calculations!$AV$2:$BA$2001,5),"")</f>
        <v>4.966666666666667E-3</v>
      </c>
      <c r="K22" s="130">
        <f>IF(G22&lt;&gt;"",VLOOKUP(G22,Calculations!$AV$2:$BA$2001,6),"")</f>
        <v>15.163917229215677</v>
      </c>
      <c r="L22" s="130">
        <f t="shared" si="5"/>
        <v>1.5777355988398918</v>
      </c>
      <c r="M22" s="130">
        <f t="shared" si="2"/>
        <v>0.81683744639647493</v>
      </c>
      <c r="N22" s="130">
        <f t="shared" si="6"/>
        <v>0.26976453086295588</v>
      </c>
      <c r="O22" s="130">
        <f t="shared" si="3"/>
        <v>349.24776779115012</v>
      </c>
      <c r="P22" s="130">
        <f t="shared" si="7"/>
        <v>6.0210547923393918</v>
      </c>
      <c r="Q22" s="153">
        <v>8</v>
      </c>
      <c r="R22" s="2"/>
      <c r="S22" s="2"/>
      <c r="U22" s="98"/>
    </row>
    <row r="23" spans="1:21" ht="15" thickBot="1">
      <c r="A23" s="8"/>
      <c r="B23" s="26" t="s">
        <v>247</v>
      </c>
      <c r="C23" s="27" t="s">
        <v>255</v>
      </c>
      <c r="D23" s="31">
        <f>'Input Data'!I71</f>
        <v>-0.93380000000001928</v>
      </c>
      <c r="E23" s="21" t="s">
        <v>0</v>
      </c>
      <c r="F23" s="22">
        <f t="shared" si="0"/>
        <v>18</v>
      </c>
      <c r="G23" s="222">
        <f t="shared" si="4"/>
        <v>470.63157894736833</v>
      </c>
      <c r="H23" s="223">
        <f t="shared" si="1"/>
        <v>0.98132386071939337</v>
      </c>
      <c r="I23" s="223">
        <f>IF(G23&lt;&gt;"",VLOOKUP(G23,Calculations!$AV$2:$BA$2001,4),"")</f>
        <v>1.0892515007961385</v>
      </c>
      <c r="J23" s="224">
        <f>IF(G23&lt;&gt;"",VLOOKUP(G23,Calculations!$AV$2:$BA$2001,5),"")</f>
        <v>4.966666666666667E-3</v>
      </c>
      <c r="K23" s="130">
        <f>IF(G23&lt;&gt;"",VLOOKUP(G23,Calculations!$AV$2:$BA$2001,6),"")</f>
        <v>15.645703987015283</v>
      </c>
      <c r="L23" s="130">
        <f t="shared" si="5"/>
        <v>1.5792764007674516</v>
      </c>
      <c r="M23" s="130">
        <f t="shared" si="2"/>
        <v>0.76878818484374123</v>
      </c>
      <c r="N23" s="130">
        <f t="shared" si="6"/>
        <v>0.26976453086295588</v>
      </c>
      <c r="O23" s="130">
        <f t="shared" si="3"/>
        <v>382.98796725900752</v>
      </c>
      <c r="P23" s="130">
        <f t="shared" si="7"/>
        <v>5.9654727278673256</v>
      </c>
      <c r="Q23" s="153">
        <v>8</v>
      </c>
      <c r="R23" s="2"/>
      <c r="S23" s="2"/>
      <c r="U23" s="98"/>
    </row>
    <row r="24" spans="1:21" ht="15" thickBot="1">
      <c r="A24" s="8"/>
      <c r="B24" s="26" t="s">
        <v>246</v>
      </c>
      <c r="C24" s="27" t="s">
        <v>256</v>
      </c>
      <c r="D24" s="31">
        <f>'Input Data'!J86</f>
        <v>0.42122735453733445</v>
      </c>
      <c r="E24" s="21" t="s">
        <v>0</v>
      </c>
      <c r="F24" s="22">
        <f t="shared" si="0"/>
        <v>19</v>
      </c>
      <c r="G24" s="222">
        <f t="shared" si="4"/>
        <v>498.31578947368411</v>
      </c>
      <c r="H24" s="223">
        <f t="shared" si="1"/>
        <v>0.98184853192270782</v>
      </c>
      <c r="I24" s="223">
        <f>IF(G24&lt;&gt;"",VLOOKUP(G24,Calculations!$AV$2:$BA$2001,4),"")</f>
        <v>1.0898088358613243</v>
      </c>
      <c r="J24" s="224">
        <f>IF(G24&lt;&gt;"",VLOOKUP(G24,Calculations!$AV$2:$BA$2001,5),"")</f>
        <v>5.0666666666666664E-3</v>
      </c>
      <c r="K24" s="130">
        <f>IF(G24&lt;&gt;"",VLOOKUP(G24,Calculations!$AV$2:$BA$2001,6),"")</f>
        <v>16.109276534685176</v>
      </c>
      <c r="L24" s="130">
        <f t="shared" si="5"/>
        <v>1.5796030393861644</v>
      </c>
      <c r="M24" s="130">
        <f t="shared" si="2"/>
        <v>0.72607773013020005</v>
      </c>
      <c r="N24" s="130">
        <f t="shared" si="6"/>
        <v>0.26976453086295588</v>
      </c>
      <c r="O24" s="130">
        <f t="shared" si="3"/>
        <v>417.70992951011243</v>
      </c>
      <c r="P24" s="130">
        <f t="shared" si="7"/>
        <v>5.9174635181231237</v>
      </c>
      <c r="Q24" s="153">
        <v>8</v>
      </c>
      <c r="R24" s="2"/>
      <c r="S24" s="2"/>
      <c r="U24" s="98"/>
    </row>
    <row r="25" spans="1:21" ht="15" thickBot="1">
      <c r="A25" s="8"/>
      <c r="B25" s="26" t="s">
        <v>71</v>
      </c>
      <c r="C25" s="27" t="s">
        <v>257</v>
      </c>
      <c r="D25" s="130">
        <f>'Input Data'!H8</f>
        <v>2</v>
      </c>
      <c r="E25" s="21" t="s">
        <v>73</v>
      </c>
      <c r="F25" s="40">
        <f t="shared" si="0"/>
        <v>20</v>
      </c>
      <c r="G25" s="228">
        <f>P27</f>
        <v>526</v>
      </c>
      <c r="H25" s="229">
        <f t="shared" si="1"/>
        <v>0.98231805381074344</v>
      </c>
      <c r="I25" s="229">
        <f>IF(G25&lt;&gt;"",VLOOKUP(G25,Calculations!$AV$2:$BA$2001,4),"")</f>
        <v>1.0904133739437161</v>
      </c>
      <c r="J25" s="230">
        <f>IF(G25&lt;&gt;"",VLOOKUP(G25,Calculations!$AV$2:$BA$2001,5),"")</f>
        <v>5.0666666666666664E-3</v>
      </c>
      <c r="K25" s="131">
        <f>IF(G25&lt;&gt;"",VLOOKUP(G25,Calculations!$AV$2:$BA$2001,6),"")</f>
        <v>16.563545256681966</v>
      </c>
      <c r="L25" s="131">
        <f t="shared" si="5"/>
        <v>1.5809532013297263</v>
      </c>
      <c r="M25" s="130">
        <f t="shared" si="2"/>
        <v>0.68786311275492618</v>
      </c>
      <c r="N25" s="131">
        <f t="shared" si="6"/>
        <v>0.26976453086295588</v>
      </c>
      <c r="O25" s="130">
        <f t="shared" si="3"/>
        <v>453.46619676897785</v>
      </c>
      <c r="P25" s="130">
        <f t="shared" si="7"/>
        <v>7.8776819125081738</v>
      </c>
      <c r="Q25" s="153">
        <v>8</v>
      </c>
      <c r="R25" s="2"/>
      <c r="S25" s="2"/>
      <c r="U25" s="98"/>
    </row>
    <row r="26" spans="1:21" ht="15" thickBot="1">
      <c r="A26" s="8"/>
      <c r="B26" s="26" t="s">
        <v>72</v>
      </c>
      <c r="C26" s="27" t="s">
        <v>258</v>
      </c>
      <c r="D26" s="130">
        <f>'Input Data'!H9</f>
        <v>1</v>
      </c>
      <c r="E26" s="21" t="s">
        <v>73</v>
      </c>
      <c r="F26" s="41" t="str">
        <f>IF(F25&gt;=Num,"",F25+1)</f>
        <v/>
      </c>
      <c r="G26" s="294" t="s">
        <v>100</v>
      </c>
      <c r="H26" s="295"/>
      <c r="I26" s="295"/>
      <c r="J26" s="295"/>
      <c r="K26" s="295"/>
      <c r="L26" s="295"/>
      <c r="M26" s="295"/>
      <c r="N26" s="295"/>
      <c r="O26" s="295"/>
      <c r="P26" s="296"/>
      <c r="Q26" s="2"/>
      <c r="R26" s="2"/>
      <c r="S26" s="2"/>
    </row>
    <row r="27" spans="1:21" ht="14">
      <c r="A27" s="8"/>
      <c r="B27" s="26" t="s">
        <v>90</v>
      </c>
      <c r="C27" s="27" t="s">
        <v>259</v>
      </c>
      <c r="D27" s="130">
        <v>0</v>
      </c>
      <c r="E27" s="21" t="s">
        <v>73</v>
      </c>
      <c r="F27" s="41" t="str">
        <f t="shared" si="0"/>
        <v/>
      </c>
      <c r="G27" s="42" t="s">
        <v>98</v>
      </c>
      <c r="H27" s="43"/>
      <c r="I27" s="43"/>
      <c r="J27" s="43"/>
      <c r="K27" s="43"/>
      <c r="L27" s="44"/>
      <c r="M27" s="44"/>
      <c r="N27" s="44"/>
      <c r="O27" s="45"/>
      <c r="P27" s="155">
        <f>'Input Data'!C95</f>
        <v>526</v>
      </c>
      <c r="Q27" s="2"/>
      <c r="R27" s="2"/>
      <c r="S27" s="2"/>
    </row>
    <row r="28" spans="1:21" ht="15" thickBot="1">
      <c r="A28" s="8"/>
      <c r="B28" s="32" t="s">
        <v>91</v>
      </c>
      <c r="C28" s="33" t="s">
        <v>260</v>
      </c>
      <c r="D28" s="131">
        <v>0</v>
      </c>
      <c r="E28" s="21" t="s">
        <v>73</v>
      </c>
      <c r="F28" s="41" t="str">
        <f t="shared" si="0"/>
        <v/>
      </c>
      <c r="G28" s="46" t="s">
        <v>99</v>
      </c>
      <c r="H28" s="47"/>
      <c r="I28" s="47"/>
      <c r="J28" s="47"/>
      <c r="K28" s="47"/>
      <c r="L28" s="48"/>
      <c r="M28" s="48"/>
      <c r="N28" s="48"/>
      <c r="O28" s="49"/>
      <c r="P28" s="156">
        <f>'Input Data'!C96</f>
        <v>451.31</v>
      </c>
      <c r="Q28" s="2"/>
      <c r="R28" s="2"/>
      <c r="S28" s="2"/>
    </row>
    <row r="29" spans="1:21" ht="14">
      <c r="A29" s="8"/>
      <c r="B29" s="35"/>
      <c r="C29" s="10"/>
      <c r="D29" s="50"/>
      <c r="E29" s="11"/>
      <c r="F29" s="51" t="str">
        <f t="shared" si="0"/>
        <v/>
      </c>
      <c r="G29" s="51"/>
      <c r="H29" s="51"/>
      <c r="I29" s="51"/>
      <c r="J29" s="51"/>
      <c r="K29" s="51"/>
      <c r="L29" s="52"/>
      <c r="M29" s="52"/>
      <c r="N29" s="52"/>
      <c r="O29" s="52"/>
      <c r="P29" s="52"/>
      <c r="Q29" s="2"/>
      <c r="R29" s="2"/>
      <c r="S29" s="2"/>
    </row>
    <row r="30" spans="1:21">
      <c r="A30" s="8"/>
      <c r="B30" s="298" t="s">
        <v>221</v>
      </c>
      <c r="C30" s="299"/>
      <c r="D30" s="165" t="s">
        <v>228</v>
      </c>
      <c r="E30" s="297" t="s">
        <v>223</v>
      </c>
      <c r="F30" s="297"/>
      <c r="G30" s="297"/>
      <c r="H30" s="134"/>
      <c r="I30" s="134"/>
      <c r="J30" s="134"/>
      <c r="K30" s="134"/>
      <c r="L30" s="134"/>
      <c r="M30" s="134"/>
      <c r="N30" s="134"/>
      <c r="O30" s="297" t="s">
        <v>222</v>
      </c>
      <c r="P30" s="297"/>
      <c r="Q30" s="2"/>
      <c r="R30" s="2"/>
      <c r="S30" s="2"/>
    </row>
    <row r="31" spans="1:21" ht="14">
      <c r="B31" s="301" t="s">
        <v>224</v>
      </c>
      <c r="C31" s="302"/>
      <c r="D31" s="137" t="s">
        <v>226</v>
      </c>
      <c r="E31" s="300">
        <f>'Input Data'!C10</f>
        <v>14778</v>
      </c>
      <c r="F31" s="300"/>
      <c r="G31" s="300"/>
      <c r="H31" s="135"/>
      <c r="I31" s="135"/>
      <c r="J31" s="135"/>
      <c r="K31" s="135"/>
      <c r="L31" s="136"/>
      <c r="M31" s="136"/>
      <c r="N31" s="136"/>
      <c r="O31" s="146" t="s">
        <v>234</v>
      </c>
      <c r="P31" s="147">
        <f>'DWF Uncertainty'!F104/100</f>
        <v>6.833744001363469E-2</v>
      </c>
      <c r="Q31" s="2"/>
      <c r="R31" s="2"/>
      <c r="S31" s="2"/>
    </row>
    <row r="32" spans="1:21" ht="14">
      <c r="B32" s="301" t="s">
        <v>225</v>
      </c>
      <c r="C32" s="302"/>
      <c r="D32" s="137" t="s">
        <v>226</v>
      </c>
      <c r="E32" s="300">
        <f>'Input Data'!C9</f>
        <v>31577</v>
      </c>
      <c r="F32" s="300"/>
      <c r="G32" s="300"/>
      <c r="H32" s="135"/>
      <c r="I32" s="135"/>
      <c r="J32" s="135"/>
      <c r="K32" s="135"/>
      <c r="L32" s="136"/>
      <c r="M32" s="136"/>
      <c r="N32" s="136"/>
      <c r="O32" s="146" t="s">
        <v>234</v>
      </c>
      <c r="P32" s="147">
        <f>'FFT Uncertainty'!F104/100</f>
        <v>6.4289903285165678E-2</v>
      </c>
      <c r="Q32" s="2"/>
      <c r="R32" s="2"/>
      <c r="S32" s="2"/>
    </row>
    <row r="33" spans="1:19" ht="14">
      <c r="B33" s="301" t="s">
        <v>227</v>
      </c>
      <c r="C33" s="302"/>
      <c r="D33" s="148">
        <f>'Uncertainty sheet'!F2</f>
        <v>45805</v>
      </c>
      <c r="E33" s="300">
        <f>'Uncertainty sheet'!D104</f>
        <v>13734.293426966296</v>
      </c>
      <c r="F33" s="300"/>
      <c r="G33" s="300"/>
      <c r="H33" s="135"/>
      <c r="I33" s="135"/>
      <c r="J33" s="135"/>
      <c r="K33" s="135"/>
      <c r="L33" s="136"/>
      <c r="M33" s="136"/>
      <c r="N33" s="136"/>
      <c r="O33" s="146" t="s">
        <v>234</v>
      </c>
      <c r="P33" s="147">
        <f>'Uncertainty sheet'!F104/100</f>
        <v>7.0008952291912507E-2</v>
      </c>
      <c r="Q33" s="2"/>
      <c r="R33" s="2"/>
      <c r="S33" s="2"/>
    </row>
    <row r="34" spans="1:19" ht="14">
      <c r="B34" s="4"/>
      <c r="C34" s="53"/>
      <c r="D34" s="3"/>
      <c r="E34" s="5"/>
      <c r="F34" s="41" t="str">
        <f>IF(E33&gt;=Num,"",E33+1)</f>
        <v/>
      </c>
      <c r="G34" s="41"/>
      <c r="H34" s="41"/>
      <c r="I34" s="41"/>
      <c r="J34" s="41"/>
      <c r="K34" s="41"/>
      <c r="L34" s="54"/>
      <c r="M34" s="54"/>
      <c r="N34" s="54"/>
      <c r="O34" s="54"/>
      <c r="P34" s="54"/>
      <c r="Q34" s="2"/>
      <c r="R34" s="2"/>
      <c r="S34" s="2"/>
    </row>
    <row r="35" spans="1:19" ht="14">
      <c r="B35" s="4"/>
      <c r="C35" s="53"/>
      <c r="D35" s="3"/>
      <c r="E35" s="5"/>
      <c r="F35" s="41" t="str">
        <f t="shared" si="0"/>
        <v/>
      </c>
      <c r="G35" s="41"/>
      <c r="H35" s="41"/>
      <c r="I35" s="41"/>
      <c r="J35" s="41"/>
      <c r="K35" s="41"/>
      <c r="L35" s="54"/>
      <c r="M35" s="54"/>
      <c r="N35" s="54"/>
      <c r="O35" s="54"/>
      <c r="P35" s="54"/>
      <c r="Q35" s="2"/>
      <c r="R35" s="2"/>
      <c r="S35" s="2"/>
    </row>
    <row r="36" spans="1:19" ht="14">
      <c r="B36" s="53"/>
      <c r="C36" s="53"/>
      <c r="D36" s="53"/>
      <c r="E36" s="5"/>
      <c r="F36" s="41"/>
      <c r="G36" s="41"/>
      <c r="H36" s="41"/>
      <c r="I36" s="41"/>
      <c r="J36" s="41"/>
      <c r="K36" s="41"/>
      <c r="L36" s="54"/>
      <c r="M36" s="54"/>
      <c r="N36" s="54"/>
      <c r="O36" s="54"/>
      <c r="P36" s="54"/>
      <c r="Q36" s="2"/>
      <c r="R36" s="2"/>
      <c r="S36" s="2"/>
    </row>
    <row r="37" spans="1:19" ht="14">
      <c r="B37" s="55"/>
      <c r="C37" s="55"/>
      <c r="D37" s="53"/>
      <c r="E37" s="5"/>
      <c r="F37" s="41"/>
      <c r="G37" s="41"/>
      <c r="H37" s="41"/>
      <c r="I37" s="41"/>
      <c r="J37" s="41"/>
      <c r="K37" s="41"/>
      <c r="L37" s="54"/>
      <c r="M37" s="54"/>
      <c r="N37" s="54"/>
      <c r="O37" s="54"/>
      <c r="P37" s="54"/>
      <c r="Q37" s="2"/>
      <c r="R37" s="2"/>
      <c r="S37" s="2"/>
    </row>
    <row r="38" spans="1:19" ht="14">
      <c r="B38" s="4"/>
      <c r="C38" s="4"/>
      <c r="D38" s="53"/>
      <c r="E38" s="5"/>
      <c r="F38" s="41"/>
      <c r="G38" s="41"/>
      <c r="H38" s="41"/>
      <c r="I38" s="41"/>
      <c r="J38" s="41"/>
      <c r="K38" s="41"/>
      <c r="L38" s="54"/>
      <c r="M38" s="54"/>
      <c r="N38" s="54"/>
      <c r="O38" s="54"/>
      <c r="P38" s="54"/>
      <c r="Q38" s="2"/>
      <c r="R38" s="2"/>
      <c r="S38" s="2"/>
    </row>
    <row r="39" spans="1:19" ht="14">
      <c r="B39" s="4"/>
      <c r="C39" s="4"/>
      <c r="D39" s="3"/>
      <c r="E39" s="5"/>
      <c r="F39" s="41"/>
      <c r="G39" s="41"/>
      <c r="H39" s="41"/>
      <c r="I39" s="41"/>
      <c r="J39" s="41"/>
      <c r="K39" s="41"/>
      <c r="L39" s="54"/>
      <c r="M39" s="54"/>
      <c r="N39" s="54"/>
      <c r="O39" s="54"/>
      <c r="P39" s="54"/>
      <c r="Q39" s="2"/>
      <c r="R39" s="2"/>
      <c r="S39" s="2"/>
    </row>
    <row r="40" spans="1:19" ht="14">
      <c r="B40" s="10"/>
      <c r="C40" s="10"/>
      <c r="D40" s="50"/>
      <c r="E40" s="11"/>
      <c r="F40" s="51"/>
      <c r="G40" s="51"/>
      <c r="H40" s="51"/>
      <c r="I40" s="51"/>
      <c r="J40" s="51"/>
      <c r="K40" s="51"/>
      <c r="L40" s="52"/>
      <c r="M40" s="52"/>
      <c r="N40" s="52"/>
      <c r="O40" s="52"/>
      <c r="P40" s="52"/>
      <c r="Q40" s="2"/>
      <c r="R40" s="2"/>
      <c r="S40" s="2"/>
    </row>
    <row r="41" spans="1:19" ht="14">
      <c r="B41" s="56" t="s">
        <v>96</v>
      </c>
      <c r="C41" s="10"/>
      <c r="D41" s="50"/>
      <c r="E41" s="11"/>
      <c r="F41" s="51"/>
      <c r="G41" s="51"/>
      <c r="H41" s="51"/>
      <c r="I41" s="51"/>
      <c r="J41" s="51"/>
      <c r="K41" s="51"/>
      <c r="L41" s="52"/>
      <c r="M41" s="52"/>
      <c r="N41" s="52"/>
      <c r="O41" s="52"/>
      <c r="P41" s="52"/>
      <c r="Q41" s="2"/>
      <c r="R41" s="2"/>
      <c r="S41" s="2"/>
    </row>
    <row r="42" spans="1:19" ht="14">
      <c r="B42" s="56" t="s">
        <v>97</v>
      </c>
      <c r="C42" s="10"/>
      <c r="D42" s="50"/>
      <c r="E42" s="11"/>
      <c r="F42" s="51"/>
      <c r="G42" s="51"/>
      <c r="H42" s="51"/>
      <c r="I42" s="51"/>
      <c r="J42" s="51"/>
      <c r="K42" s="51"/>
      <c r="L42" s="52"/>
      <c r="M42" s="52"/>
      <c r="N42" s="52"/>
      <c r="O42" s="52"/>
      <c r="P42" s="52"/>
      <c r="Q42" s="2"/>
      <c r="R42" s="2"/>
      <c r="S42" s="2"/>
    </row>
    <row r="43" spans="1:19" ht="14">
      <c r="B43" s="10"/>
      <c r="C43" s="10"/>
      <c r="D43" s="10"/>
      <c r="E43" s="11"/>
      <c r="F43" s="51"/>
      <c r="G43" s="51"/>
      <c r="H43" s="51"/>
      <c r="I43" s="51"/>
      <c r="J43" s="51"/>
      <c r="K43" s="51"/>
      <c r="L43" s="52"/>
      <c r="M43" s="52"/>
      <c r="N43" s="52"/>
      <c r="O43" s="52"/>
      <c r="P43" s="52"/>
      <c r="Q43" s="2"/>
      <c r="R43" s="2"/>
      <c r="S43" s="2"/>
    </row>
    <row r="44" spans="1:19" ht="14">
      <c r="B44" s="10"/>
      <c r="C44" s="10"/>
      <c r="D44" s="50"/>
      <c r="E44" s="11"/>
      <c r="F44" s="51"/>
      <c r="G44" s="51"/>
      <c r="H44" s="51"/>
      <c r="I44" s="51"/>
      <c r="J44" s="51"/>
      <c r="K44" s="51"/>
      <c r="L44" s="52"/>
      <c r="M44" s="52"/>
      <c r="N44" s="52"/>
      <c r="O44" s="52"/>
      <c r="P44" s="52"/>
      <c r="Q44" s="2"/>
      <c r="R44" s="2"/>
      <c r="S44" s="2"/>
    </row>
    <row r="45" spans="1:19" ht="14">
      <c r="A45" s="8"/>
      <c r="B45" s="53"/>
      <c r="C45" s="53"/>
      <c r="D45" s="3"/>
      <c r="E45" s="5"/>
      <c r="F45" s="41"/>
      <c r="G45" s="41"/>
      <c r="H45" s="41" t="str">
        <f>IF(G45&lt;&gt;"",VLOOKUP(G45,Calculations!$AV$2:$BA$2001,3),"")</f>
        <v/>
      </c>
      <c r="I45" s="41" t="str">
        <f>IF(G45&lt;&gt;"",VLOOKUP(G45,Calculations!$AV$2:$BA$2001,4),"")</f>
        <v/>
      </c>
      <c r="J45" s="41" t="str">
        <f>IF(G45&lt;&gt;"",VLOOKUP(G45,Calculations!$AV$2:$BA$2001,5),"")</f>
        <v/>
      </c>
      <c r="K45" s="41" t="str">
        <f>IF(G45&lt;&gt;"",VLOOKUP(G45,Calculations!$AV$2:$BA$2001,6),"")</f>
        <v/>
      </c>
      <c r="L45" s="54" t="e">
        <f t="shared" ref="L45:L108" si="8">SUM((I45-H45)*20)+1</f>
        <v>#VALUE!</v>
      </c>
      <c r="M45" s="54" t="e">
        <f t="shared" ref="M45:M108" si="9">(100*((SQRT(($D$22^2)+($D$23^2)+((2*($D$24))^2)))/G45))</f>
        <v>#DIV/0!</v>
      </c>
      <c r="N45" s="54">
        <f t="shared" ref="N45:N86" si="10">$D$21</f>
        <v>0.26976453086295588</v>
      </c>
      <c r="O45" s="54"/>
      <c r="P45" s="54" t="e">
        <f t="shared" ref="P45:P66" si="11">SQRT((L45^2)+((1.5^2)*(M45^2))+(N45^2)+($D$25^2)+($D$26^2)+($D$27^2)+($D$28^2))</f>
        <v>#VALUE!</v>
      </c>
      <c r="Q45" s="2"/>
      <c r="R45" s="2"/>
      <c r="S45" s="2"/>
    </row>
    <row r="46" spans="1:19">
      <c r="A46" s="8"/>
      <c r="B46" s="57"/>
      <c r="C46" s="57"/>
      <c r="D46" s="2"/>
      <c r="F46" s="58"/>
      <c r="G46" s="58"/>
      <c r="H46" s="58" t="str">
        <f>IF(G46&lt;&gt;"",VLOOKUP(G46,Calculations!$AV$2:$BA$2001,3),"")</f>
        <v/>
      </c>
      <c r="I46" s="58" t="str">
        <f>IF(G46&lt;&gt;"",VLOOKUP(G46,Calculations!$AV$2:$BA$2001,4),"")</f>
        <v/>
      </c>
      <c r="J46" s="58" t="str">
        <f>IF(G46&lt;&gt;"",VLOOKUP(G46,Calculations!$AV$2:$BA$2001,5),"")</f>
        <v/>
      </c>
      <c r="K46" s="58" t="str">
        <f>IF(G46&lt;&gt;"",VLOOKUP(G46,Calculations!$AV$2:$BA$2001,6),"")</f>
        <v/>
      </c>
      <c r="L46" s="59" t="e">
        <f t="shared" si="8"/>
        <v>#VALUE!</v>
      </c>
      <c r="M46" s="59" t="e">
        <f t="shared" si="9"/>
        <v>#DIV/0!</v>
      </c>
      <c r="N46" s="59">
        <f t="shared" si="10"/>
        <v>0.26976453086295588</v>
      </c>
      <c r="O46" s="59"/>
      <c r="P46" s="59" t="e">
        <f t="shared" si="11"/>
        <v>#VALUE!</v>
      </c>
      <c r="Q46" s="2"/>
      <c r="R46" s="2"/>
      <c r="S46" s="2"/>
    </row>
    <row r="47" spans="1:19">
      <c r="A47" s="8"/>
      <c r="B47" s="57"/>
      <c r="C47" s="57"/>
      <c r="D47" s="2"/>
      <c r="F47" s="58"/>
      <c r="G47" s="58"/>
      <c r="H47" s="58" t="str">
        <f>IF(G47&lt;&gt;"",VLOOKUP(G47,Calculations!$AV$2:$BA$2001,3),"")</f>
        <v/>
      </c>
      <c r="I47" s="58" t="str">
        <f>IF(G47&lt;&gt;"",VLOOKUP(G47,Calculations!$AV$2:$BA$2001,4),"")</f>
        <v/>
      </c>
      <c r="J47" s="58" t="str">
        <f>IF(G47&lt;&gt;"",VLOOKUP(G47,Calculations!$AV$2:$BA$2001,5),"")</f>
        <v/>
      </c>
      <c r="K47" s="58" t="str">
        <f>IF(G47&lt;&gt;"",VLOOKUP(G47,Calculations!$AV$2:$BA$2001,6),"")</f>
        <v/>
      </c>
      <c r="L47" s="59" t="e">
        <f t="shared" si="8"/>
        <v>#VALUE!</v>
      </c>
      <c r="M47" s="59" t="e">
        <f t="shared" si="9"/>
        <v>#DIV/0!</v>
      </c>
      <c r="N47" s="59">
        <f t="shared" si="10"/>
        <v>0.26976453086295588</v>
      </c>
      <c r="O47" s="59"/>
      <c r="P47" s="59" t="e">
        <f t="shared" si="11"/>
        <v>#VALUE!</v>
      </c>
      <c r="Q47" s="2"/>
      <c r="R47" s="2"/>
      <c r="S47" s="2"/>
    </row>
    <row r="48" spans="1:19">
      <c r="A48" s="8"/>
      <c r="B48" s="57"/>
      <c r="C48" s="57"/>
      <c r="D48" s="2"/>
      <c r="F48" s="58"/>
      <c r="G48" s="58"/>
      <c r="H48" s="58" t="str">
        <f>IF(G48&lt;&gt;"",VLOOKUP(G48,Calculations!$AV$2:$BA$2001,3),"")</f>
        <v/>
      </c>
      <c r="I48" s="58" t="str">
        <f>IF(G48&lt;&gt;"",VLOOKUP(G48,Calculations!$AV$2:$BA$2001,4),"")</f>
        <v/>
      </c>
      <c r="J48" s="58" t="str">
        <f>IF(G48&lt;&gt;"",VLOOKUP(G48,Calculations!$AV$2:$BA$2001,5),"")</f>
        <v/>
      </c>
      <c r="K48" s="58" t="str">
        <f>IF(G48&lt;&gt;"",VLOOKUP(G48,Calculations!$AV$2:$BA$2001,6),"")</f>
        <v/>
      </c>
      <c r="L48" s="59" t="e">
        <f t="shared" si="8"/>
        <v>#VALUE!</v>
      </c>
      <c r="M48" s="59" t="e">
        <f t="shared" si="9"/>
        <v>#DIV/0!</v>
      </c>
      <c r="N48" s="59">
        <f t="shared" si="10"/>
        <v>0.26976453086295588</v>
      </c>
      <c r="O48" s="59"/>
      <c r="P48" s="59" t="e">
        <f t="shared" si="11"/>
        <v>#VALUE!</v>
      </c>
      <c r="Q48" s="2"/>
      <c r="R48" s="2"/>
      <c r="S48" s="2"/>
    </row>
    <row r="49" spans="1:19">
      <c r="A49" s="8"/>
      <c r="B49" s="57"/>
      <c r="C49" s="57"/>
      <c r="D49" s="2"/>
      <c r="F49" s="58"/>
      <c r="G49" s="58"/>
      <c r="H49" s="58" t="str">
        <f>IF(G49&lt;&gt;"",VLOOKUP(G49,Calculations!$AV$2:$BA$2001,3),"")</f>
        <v/>
      </c>
      <c r="I49" s="58" t="str">
        <f>IF(G49&lt;&gt;"",VLOOKUP(G49,Calculations!$AV$2:$BA$2001,4),"")</f>
        <v/>
      </c>
      <c r="J49" s="58" t="str">
        <f>IF(G49&lt;&gt;"",VLOOKUP(G49,Calculations!$AV$2:$BA$2001,5),"")</f>
        <v/>
      </c>
      <c r="K49" s="58" t="str">
        <f>IF(G49&lt;&gt;"",VLOOKUP(G49,Calculations!$AV$2:$BA$2001,6),"")</f>
        <v/>
      </c>
      <c r="L49" s="59" t="e">
        <f t="shared" si="8"/>
        <v>#VALUE!</v>
      </c>
      <c r="M49" s="59" t="e">
        <f t="shared" si="9"/>
        <v>#DIV/0!</v>
      </c>
      <c r="N49" s="59">
        <f t="shared" si="10"/>
        <v>0.26976453086295588</v>
      </c>
      <c r="O49" s="59"/>
      <c r="P49" s="59" t="e">
        <f t="shared" si="11"/>
        <v>#VALUE!</v>
      </c>
      <c r="Q49" s="2"/>
      <c r="R49" s="2"/>
      <c r="S49" s="2"/>
    </row>
    <row r="50" spans="1:19">
      <c r="B50" s="57"/>
      <c r="C50" s="57"/>
      <c r="F50" s="58"/>
      <c r="G50" s="58"/>
      <c r="H50" s="58" t="str">
        <f>IF(G50&lt;&gt;"",VLOOKUP(G50,Calculations!$AV$2:$BA$2001,3),"")</f>
        <v/>
      </c>
      <c r="I50" s="58" t="str">
        <f>IF(G50&lt;&gt;"",VLOOKUP(G50,Calculations!$AV$2:$BA$2001,4),"")</f>
        <v/>
      </c>
      <c r="J50" s="58" t="str">
        <f>IF(G50&lt;&gt;"",VLOOKUP(G50,Calculations!$AV$2:$BA$2001,5),"")</f>
        <v/>
      </c>
      <c r="K50" s="58" t="str">
        <f>IF(G50&lt;&gt;"",VLOOKUP(G50,Calculations!$AV$2:$BA$2001,6),"")</f>
        <v/>
      </c>
      <c r="L50" s="59" t="e">
        <f t="shared" si="8"/>
        <v>#VALUE!</v>
      </c>
      <c r="M50" s="59" t="e">
        <f t="shared" si="9"/>
        <v>#DIV/0!</v>
      </c>
      <c r="N50" s="59">
        <f t="shared" si="10"/>
        <v>0.26976453086295588</v>
      </c>
      <c r="O50" s="59"/>
      <c r="P50" s="59" t="e">
        <f t="shared" si="11"/>
        <v>#VALUE!</v>
      </c>
      <c r="Q50" s="2"/>
      <c r="R50" s="2"/>
      <c r="S50" s="2"/>
    </row>
    <row r="51" spans="1:19">
      <c r="B51" s="57"/>
      <c r="C51" s="57"/>
      <c r="D51" s="2"/>
      <c r="F51" s="58"/>
      <c r="G51" s="58"/>
      <c r="H51" s="58" t="str">
        <f>IF(G51&lt;&gt;"",VLOOKUP(G51,Calculations!$AV$2:$BA$2001,3),"")</f>
        <v/>
      </c>
      <c r="I51" s="58" t="str">
        <f>IF(G51&lt;&gt;"",VLOOKUP(G51,Calculations!$AV$2:$BA$2001,4),"")</f>
        <v/>
      </c>
      <c r="J51" s="58" t="str">
        <f>IF(G51&lt;&gt;"",VLOOKUP(G51,Calculations!$AV$2:$BA$2001,5),"")</f>
        <v/>
      </c>
      <c r="K51" s="58" t="str">
        <f>IF(G51&lt;&gt;"",VLOOKUP(G51,Calculations!$AV$2:$BA$2001,6),"")</f>
        <v/>
      </c>
      <c r="L51" s="59" t="e">
        <f t="shared" si="8"/>
        <v>#VALUE!</v>
      </c>
      <c r="M51" s="59" t="e">
        <f t="shared" si="9"/>
        <v>#DIV/0!</v>
      </c>
      <c r="N51" s="59">
        <f t="shared" si="10"/>
        <v>0.26976453086295588</v>
      </c>
      <c r="O51" s="59"/>
      <c r="P51" s="59" t="e">
        <f t="shared" si="11"/>
        <v>#VALUE!</v>
      </c>
      <c r="Q51" s="2"/>
      <c r="R51" s="2"/>
      <c r="S51" s="2"/>
    </row>
    <row r="52" spans="1:19">
      <c r="B52" s="57"/>
      <c r="C52" s="57"/>
      <c r="D52" s="2"/>
      <c r="F52" s="58"/>
      <c r="G52" s="58"/>
      <c r="H52" s="58" t="str">
        <f>IF(G52&lt;&gt;"",VLOOKUP(G52,Calculations!$AV$2:$BA$2001,3),"")</f>
        <v/>
      </c>
      <c r="I52" s="58" t="str">
        <f>IF(G52&lt;&gt;"",VLOOKUP(G52,Calculations!$AV$2:$BA$2001,4),"")</f>
        <v/>
      </c>
      <c r="J52" s="58" t="str">
        <f>IF(G52&lt;&gt;"",VLOOKUP(G52,Calculations!$AV$2:$BA$2001,5),"")</f>
        <v/>
      </c>
      <c r="K52" s="58" t="str">
        <f>IF(G52&lt;&gt;"",VLOOKUP(G52,Calculations!$AV$2:$BA$2001,6),"")</f>
        <v/>
      </c>
      <c r="L52" s="59" t="e">
        <f t="shared" si="8"/>
        <v>#VALUE!</v>
      </c>
      <c r="M52" s="59" t="e">
        <f t="shared" si="9"/>
        <v>#DIV/0!</v>
      </c>
      <c r="N52" s="59">
        <f t="shared" si="10"/>
        <v>0.26976453086295588</v>
      </c>
      <c r="O52" s="59"/>
      <c r="P52" s="59" t="e">
        <f t="shared" si="11"/>
        <v>#VALUE!</v>
      </c>
      <c r="Q52" s="2"/>
      <c r="R52" s="2"/>
      <c r="S52" s="2"/>
    </row>
    <row r="53" spans="1:19">
      <c r="B53" s="57"/>
      <c r="C53" s="57"/>
      <c r="D53" s="2"/>
      <c r="F53" s="58"/>
      <c r="G53" s="58"/>
      <c r="H53" s="58" t="str">
        <f>IF(G53&lt;&gt;"",VLOOKUP(G53,Calculations!$AV$2:$BA$2001,3),"")</f>
        <v/>
      </c>
      <c r="I53" s="58" t="str">
        <f>IF(G53&lt;&gt;"",VLOOKUP(G53,Calculations!$AV$2:$BA$2001,4),"")</f>
        <v/>
      </c>
      <c r="J53" s="58" t="str">
        <f>IF(G53&lt;&gt;"",VLOOKUP(G53,Calculations!$AV$2:$BA$2001,5),"")</f>
        <v/>
      </c>
      <c r="K53" s="58" t="str">
        <f>IF(G53&lt;&gt;"",VLOOKUP(G53,Calculations!$AV$2:$BA$2001,6),"")</f>
        <v/>
      </c>
      <c r="L53" s="59" t="e">
        <f t="shared" si="8"/>
        <v>#VALUE!</v>
      </c>
      <c r="M53" s="59" t="e">
        <f t="shared" si="9"/>
        <v>#DIV/0!</v>
      </c>
      <c r="N53" s="59">
        <f t="shared" si="10"/>
        <v>0.26976453086295588</v>
      </c>
      <c r="O53" s="59"/>
      <c r="P53" s="59" t="e">
        <f t="shared" si="11"/>
        <v>#VALUE!</v>
      </c>
      <c r="Q53" s="2"/>
      <c r="R53" s="2"/>
      <c r="S53" s="2"/>
    </row>
    <row r="54" spans="1:19">
      <c r="B54" s="57"/>
      <c r="C54" s="57"/>
      <c r="D54" s="2"/>
      <c r="F54" s="58"/>
      <c r="G54" s="58"/>
      <c r="H54" s="58" t="str">
        <f>IF(G54&lt;&gt;"",VLOOKUP(G54,Calculations!$AV$2:$BA$2001,3),"")</f>
        <v/>
      </c>
      <c r="I54" s="58" t="str">
        <f>IF(G54&lt;&gt;"",VLOOKUP(G54,Calculations!$AV$2:$BA$2001,4),"")</f>
        <v/>
      </c>
      <c r="J54" s="58" t="str">
        <f>IF(G54&lt;&gt;"",VLOOKUP(G54,Calculations!$AV$2:$BA$2001,5),"")</f>
        <v/>
      </c>
      <c r="K54" s="58" t="str">
        <f>IF(G54&lt;&gt;"",VLOOKUP(G54,Calculations!$AV$2:$BA$2001,6),"")</f>
        <v/>
      </c>
      <c r="L54" s="59" t="e">
        <f t="shared" si="8"/>
        <v>#VALUE!</v>
      </c>
      <c r="M54" s="59" t="e">
        <f t="shared" si="9"/>
        <v>#DIV/0!</v>
      </c>
      <c r="N54" s="59">
        <f t="shared" si="10"/>
        <v>0.26976453086295588</v>
      </c>
      <c r="O54" s="59"/>
      <c r="P54" s="59" t="e">
        <f t="shared" si="11"/>
        <v>#VALUE!</v>
      </c>
      <c r="Q54" s="2"/>
      <c r="R54" s="2"/>
      <c r="S54" s="2"/>
    </row>
    <row r="55" spans="1:19">
      <c r="B55" s="57"/>
      <c r="C55" s="57"/>
      <c r="F55" s="58"/>
      <c r="G55" s="58"/>
      <c r="H55" s="58" t="str">
        <f>IF(G55&lt;&gt;"",VLOOKUP(G55,Calculations!$AV$2:$BA$2001,3),"")</f>
        <v/>
      </c>
      <c r="I55" s="58" t="str">
        <f>IF(G55&lt;&gt;"",VLOOKUP(G55,Calculations!$AV$2:$BA$2001,4),"")</f>
        <v/>
      </c>
      <c r="J55" s="58" t="str">
        <f>IF(G55&lt;&gt;"",VLOOKUP(G55,Calculations!$AV$2:$BA$2001,5),"")</f>
        <v/>
      </c>
      <c r="K55" s="58" t="str">
        <f>IF(G55&lt;&gt;"",VLOOKUP(G55,Calculations!$AV$2:$BA$2001,6),"")</f>
        <v/>
      </c>
      <c r="L55" s="59" t="e">
        <f t="shared" si="8"/>
        <v>#VALUE!</v>
      </c>
      <c r="M55" s="59" t="e">
        <f t="shared" si="9"/>
        <v>#DIV/0!</v>
      </c>
      <c r="N55" s="59">
        <f t="shared" si="10"/>
        <v>0.26976453086295588</v>
      </c>
      <c r="O55" s="59"/>
      <c r="P55" s="59" t="e">
        <f t="shared" si="11"/>
        <v>#VALUE!</v>
      </c>
      <c r="Q55" s="2"/>
      <c r="R55" s="2"/>
      <c r="S55" s="2"/>
    </row>
    <row r="56" spans="1:19">
      <c r="B56" s="57"/>
      <c r="C56" s="57"/>
      <c r="D56" s="2"/>
      <c r="F56" s="58"/>
      <c r="G56" s="58"/>
      <c r="H56" s="58" t="str">
        <f>IF(G56&lt;&gt;"",VLOOKUP(G56,Calculations!$AV$2:$BA$2001,3),"")</f>
        <v/>
      </c>
      <c r="I56" s="58" t="str">
        <f>IF(G56&lt;&gt;"",VLOOKUP(G56,Calculations!$AV$2:$BA$2001,4),"")</f>
        <v/>
      </c>
      <c r="J56" s="58" t="str">
        <f>IF(G56&lt;&gt;"",VLOOKUP(G56,Calculations!$AV$2:$BA$2001,5),"")</f>
        <v/>
      </c>
      <c r="K56" s="58" t="str">
        <f>IF(G56&lt;&gt;"",VLOOKUP(G56,Calculations!$AV$2:$BA$2001,6),"")</f>
        <v/>
      </c>
      <c r="L56" s="59" t="e">
        <f t="shared" si="8"/>
        <v>#VALUE!</v>
      </c>
      <c r="M56" s="59" t="e">
        <f t="shared" si="9"/>
        <v>#DIV/0!</v>
      </c>
      <c r="N56" s="59">
        <f t="shared" si="10"/>
        <v>0.26976453086295588</v>
      </c>
      <c r="O56" s="59"/>
      <c r="P56" s="59" t="e">
        <f t="shared" si="11"/>
        <v>#VALUE!</v>
      </c>
      <c r="Q56" s="2"/>
      <c r="R56" s="2"/>
      <c r="S56" s="2"/>
    </row>
    <row r="57" spans="1:19">
      <c r="B57" s="57"/>
      <c r="C57" s="57"/>
      <c r="D57" s="2"/>
      <c r="F57" s="58"/>
      <c r="G57" s="58"/>
      <c r="H57" s="58" t="str">
        <f>IF(G57&lt;&gt;"",VLOOKUP(G57,Calculations!$AV$2:$BA$2001,3),"")</f>
        <v/>
      </c>
      <c r="I57" s="58" t="str">
        <f>IF(G57&lt;&gt;"",VLOOKUP(G57,Calculations!$AV$2:$BA$2001,4),"")</f>
        <v/>
      </c>
      <c r="J57" s="58" t="str">
        <f>IF(G57&lt;&gt;"",VLOOKUP(G57,Calculations!$AV$2:$BA$2001,5),"")</f>
        <v/>
      </c>
      <c r="K57" s="58" t="str">
        <f>IF(G57&lt;&gt;"",VLOOKUP(G57,Calculations!$AV$2:$BA$2001,6),"")</f>
        <v/>
      </c>
      <c r="L57" s="59" t="e">
        <f t="shared" si="8"/>
        <v>#VALUE!</v>
      </c>
      <c r="M57" s="59" t="e">
        <f t="shared" si="9"/>
        <v>#DIV/0!</v>
      </c>
      <c r="N57" s="59">
        <f t="shared" si="10"/>
        <v>0.26976453086295588</v>
      </c>
      <c r="O57" s="59"/>
      <c r="P57" s="59" t="e">
        <f t="shared" si="11"/>
        <v>#VALUE!</v>
      </c>
      <c r="Q57" s="2"/>
      <c r="R57" s="2"/>
      <c r="S57" s="2"/>
    </row>
    <row r="58" spans="1:19">
      <c r="B58" s="57"/>
      <c r="C58" s="57"/>
      <c r="F58" s="58"/>
      <c r="G58" s="58"/>
      <c r="H58" s="58" t="str">
        <f>IF(G58&lt;&gt;"",VLOOKUP(G58,Calculations!$AV$2:$BA$2001,3),"")</f>
        <v/>
      </c>
      <c r="I58" s="58" t="str">
        <f>IF(G58&lt;&gt;"",VLOOKUP(G58,Calculations!$AV$2:$BA$2001,4),"")</f>
        <v/>
      </c>
      <c r="J58" s="58" t="str">
        <f>IF(G58&lt;&gt;"",VLOOKUP(G58,Calculations!$AV$2:$BA$2001,5),"")</f>
        <v/>
      </c>
      <c r="K58" s="58" t="str">
        <f>IF(G58&lt;&gt;"",VLOOKUP(G58,Calculations!$AV$2:$BA$2001,6),"")</f>
        <v/>
      </c>
      <c r="L58" s="59" t="e">
        <f t="shared" si="8"/>
        <v>#VALUE!</v>
      </c>
      <c r="M58" s="59" t="e">
        <f t="shared" si="9"/>
        <v>#DIV/0!</v>
      </c>
      <c r="N58" s="59">
        <f t="shared" si="10"/>
        <v>0.26976453086295588</v>
      </c>
      <c r="O58" s="59"/>
      <c r="P58" s="59" t="e">
        <f t="shared" si="11"/>
        <v>#VALUE!</v>
      </c>
      <c r="Q58" s="2"/>
      <c r="R58" s="2"/>
      <c r="S58" s="2"/>
    </row>
    <row r="59" spans="1:19">
      <c r="B59" s="57"/>
      <c r="F59" s="58"/>
      <c r="G59" s="58"/>
      <c r="H59" s="58" t="str">
        <f>IF(G59&lt;&gt;"",VLOOKUP(G59,Calculations!$AV$2:$BA$2001,3),"")</f>
        <v/>
      </c>
      <c r="I59" s="58" t="str">
        <f>IF(G59&lt;&gt;"",VLOOKUP(G59,Calculations!$AV$2:$BA$2001,4),"")</f>
        <v/>
      </c>
      <c r="J59" s="58" t="str">
        <f>IF(G59&lt;&gt;"",VLOOKUP(G59,Calculations!$AV$2:$BA$2001,5),"")</f>
        <v/>
      </c>
      <c r="K59" s="58" t="str">
        <f>IF(G59&lt;&gt;"",VLOOKUP(G59,Calculations!$AV$2:$BA$2001,6),"")</f>
        <v/>
      </c>
      <c r="L59" s="59" t="e">
        <f t="shared" si="8"/>
        <v>#VALUE!</v>
      </c>
      <c r="M59" s="59" t="e">
        <f t="shared" si="9"/>
        <v>#DIV/0!</v>
      </c>
      <c r="N59" s="59">
        <f t="shared" si="10"/>
        <v>0.26976453086295588</v>
      </c>
      <c r="O59" s="59"/>
      <c r="P59" s="59" t="e">
        <f t="shared" si="11"/>
        <v>#VALUE!</v>
      </c>
      <c r="Q59" s="2"/>
      <c r="R59" s="2"/>
      <c r="S59" s="2"/>
    </row>
    <row r="60" spans="1:19">
      <c r="B60" s="57"/>
      <c r="C60" s="61"/>
      <c r="F60" s="58"/>
      <c r="G60" s="58"/>
      <c r="H60" s="58" t="str">
        <f>IF(G60&lt;&gt;"",VLOOKUP(G60,Calculations!$AV$2:$BA$2001,3),"")</f>
        <v/>
      </c>
      <c r="I60" s="58" t="str">
        <f>IF(G60&lt;&gt;"",VLOOKUP(G60,Calculations!$AV$2:$BA$2001,4),"")</f>
        <v/>
      </c>
      <c r="J60" s="58" t="str">
        <f>IF(G60&lt;&gt;"",VLOOKUP(G60,Calculations!$AV$2:$BA$2001,5),"")</f>
        <v/>
      </c>
      <c r="K60" s="58" t="str">
        <f>IF(G60&lt;&gt;"",VLOOKUP(G60,Calculations!$AV$2:$BA$2001,6),"")</f>
        <v/>
      </c>
      <c r="L60" s="59" t="e">
        <f t="shared" si="8"/>
        <v>#VALUE!</v>
      </c>
      <c r="M60" s="59" t="e">
        <f t="shared" si="9"/>
        <v>#DIV/0!</v>
      </c>
      <c r="N60" s="59">
        <f t="shared" si="10"/>
        <v>0.26976453086295588</v>
      </c>
      <c r="O60" s="59"/>
      <c r="P60" s="59" t="e">
        <f t="shared" si="11"/>
        <v>#VALUE!</v>
      </c>
      <c r="Q60" s="2"/>
      <c r="R60" s="2"/>
      <c r="S60" s="2"/>
    </row>
    <row r="61" spans="1:19">
      <c r="C61" s="2"/>
      <c r="F61" s="58"/>
      <c r="G61" s="58"/>
      <c r="H61" s="58" t="str">
        <f>IF(G61&lt;&gt;"",VLOOKUP(G61,Calculations!$AV$2:$BA$2001,3),"")</f>
        <v/>
      </c>
      <c r="I61" s="58" t="str">
        <f>IF(G61&lt;&gt;"",VLOOKUP(G61,Calculations!$AV$2:$BA$2001,4),"")</f>
        <v/>
      </c>
      <c r="J61" s="58" t="str">
        <f>IF(G61&lt;&gt;"",VLOOKUP(G61,Calculations!$AV$2:$BA$2001,5),"")</f>
        <v/>
      </c>
      <c r="K61" s="58" t="str">
        <f>IF(G61&lt;&gt;"",VLOOKUP(G61,Calculations!$AV$2:$BA$2001,6),"")</f>
        <v/>
      </c>
      <c r="L61" s="59" t="e">
        <f t="shared" si="8"/>
        <v>#VALUE!</v>
      </c>
      <c r="M61" s="59" t="e">
        <f t="shared" si="9"/>
        <v>#DIV/0!</v>
      </c>
      <c r="N61" s="59">
        <f t="shared" si="10"/>
        <v>0.26976453086295588</v>
      </c>
      <c r="O61" s="59"/>
      <c r="P61" s="59" t="e">
        <f t="shared" si="11"/>
        <v>#VALUE!</v>
      </c>
      <c r="Q61" s="2"/>
      <c r="R61" s="2"/>
      <c r="S61" s="2"/>
    </row>
    <row r="62" spans="1:19">
      <c r="B62" s="61"/>
      <c r="C62" s="2"/>
      <c r="D62" s="62"/>
      <c r="F62" s="58"/>
      <c r="G62" s="58"/>
      <c r="H62" s="58" t="str">
        <f>IF(G62&lt;&gt;"",VLOOKUP(G62,Calculations!$AV$2:$BA$2001,3),"")</f>
        <v/>
      </c>
      <c r="I62" s="58" t="str">
        <f>IF(G62&lt;&gt;"",VLOOKUP(G62,Calculations!$AV$2:$BA$2001,4),"")</f>
        <v/>
      </c>
      <c r="J62" s="58" t="str">
        <f>IF(G62&lt;&gt;"",VLOOKUP(G62,Calculations!$AV$2:$BA$2001,5),"")</f>
        <v/>
      </c>
      <c r="K62" s="58" t="str">
        <f>IF(G62&lt;&gt;"",VLOOKUP(G62,Calculations!$AV$2:$BA$2001,6),"")</f>
        <v/>
      </c>
      <c r="L62" s="59" t="e">
        <f t="shared" si="8"/>
        <v>#VALUE!</v>
      </c>
      <c r="M62" s="59" t="e">
        <f t="shared" si="9"/>
        <v>#DIV/0!</v>
      </c>
      <c r="N62" s="59">
        <f t="shared" si="10"/>
        <v>0.26976453086295588</v>
      </c>
      <c r="O62" s="59"/>
      <c r="P62" s="59" t="e">
        <f t="shared" si="11"/>
        <v>#VALUE!</v>
      </c>
      <c r="Q62" s="2"/>
      <c r="R62" s="2"/>
      <c r="S62" s="2"/>
    </row>
    <row r="63" spans="1:19">
      <c r="B63" s="2"/>
      <c r="C63" s="2"/>
      <c r="D63" s="62"/>
      <c r="F63" s="58"/>
      <c r="G63" s="58"/>
      <c r="H63" s="58" t="str">
        <f>IF(G63&lt;&gt;"",VLOOKUP(G63,Calculations!$AV$2:$BA$2001,3),"")</f>
        <v/>
      </c>
      <c r="I63" s="58" t="str">
        <f>IF(G63&lt;&gt;"",VLOOKUP(G63,Calculations!$AV$2:$BA$2001,4),"")</f>
        <v/>
      </c>
      <c r="J63" s="58" t="str">
        <f>IF(G63&lt;&gt;"",VLOOKUP(G63,Calculations!$AV$2:$BA$2001,5),"")</f>
        <v/>
      </c>
      <c r="K63" s="58" t="str">
        <f>IF(G63&lt;&gt;"",VLOOKUP(G63,Calculations!$AV$2:$BA$2001,6),"")</f>
        <v/>
      </c>
      <c r="L63" s="59" t="e">
        <f t="shared" si="8"/>
        <v>#VALUE!</v>
      </c>
      <c r="M63" s="59" t="e">
        <f t="shared" si="9"/>
        <v>#DIV/0!</v>
      </c>
      <c r="N63" s="59">
        <f t="shared" si="10"/>
        <v>0.26976453086295588</v>
      </c>
      <c r="O63" s="59"/>
      <c r="P63" s="59" t="e">
        <f t="shared" si="11"/>
        <v>#VALUE!</v>
      </c>
      <c r="Q63" s="2"/>
      <c r="R63" s="2"/>
      <c r="S63" s="2"/>
    </row>
    <row r="64" spans="1:19">
      <c r="B64" s="2"/>
      <c r="C64" s="2"/>
      <c r="D64" s="62"/>
      <c r="F64" s="58"/>
      <c r="G64" s="58"/>
      <c r="H64" s="58" t="str">
        <f>IF(G64&lt;&gt;"",VLOOKUP(G64,Calculations!$AV$2:$BA$2001,3),"")</f>
        <v/>
      </c>
      <c r="I64" s="58" t="str">
        <f>IF(G64&lt;&gt;"",VLOOKUP(G64,Calculations!$AV$2:$BA$2001,4),"")</f>
        <v/>
      </c>
      <c r="J64" s="58" t="str">
        <f>IF(G64&lt;&gt;"",VLOOKUP(G64,Calculations!$AV$2:$BA$2001,5),"")</f>
        <v/>
      </c>
      <c r="K64" s="58" t="str">
        <f>IF(G64&lt;&gt;"",VLOOKUP(G64,Calculations!$AV$2:$BA$2001,6),"")</f>
        <v/>
      </c>
      <c r="L64" s="59" t="e">
        <f t="shared" si="8"/>
        <v>#VALUE!</v>
      </c>
      <c r="M64" s="59" t="e">
        <f t="shared" si="9"/>
        <v>#DIV/0!</v>
      </c>
      <c r="N64" s="59">
        <f t="shared" si="10"/>
        <v>0.26976453086295588</v>
      </c>
      <c r="O64" s="59"/>
      <c r="P64" s="59" t="e">
        <f t="shared" si="11"/>
        <v>#VALUE!</v>
      </c>
      <c r="Q64" s="2"/>
      <c r="R64" s="2"/>
      <c r="S64" s="2"/>
    </row>
    <row r="65" spans="2:19">
      <c r="B65" s="2"/>
      <c r="C65" s="2"/>
      <c r="D65" s="62"/>
      <c r="F65" s="58"/>
      <c r="G65" s="58"/>
      <c r="H65" s="58" t="str">
        <f>IF(G65&lt;&gt;"",VLOOKUP(G65,Calculations!$AV$2:$BA$2001,3),"")</f>
        <v/>
      </c>
      <c r="I65" s="58" t="str">
        <f>IF(G65&lt;&gt;"",VLOOKUP(G65,Calculations!$AV$2:$BA$2001,4),"")</f>
        <v/>
      </c>
      <c r="J65" s="58" t="str">
        <f>IF(G65&lt;&gt;"",VLOOKUP(G65,Calculations!$AV$2:$BA$2001,5),"")</f>
        <v/>
      </c>
      <c r="K65" s="58" t="str">
        <f>IF(G65&lt;&gt;"",VLOOKUP(G65,Calculations!$AV$2:$BA$2001,6),"")</f>
        <v/>
      </c>
      <c r="L65" s="59" t="e">
        <f t="shared" si="8"/>
        <v>#VALUE!</v>
      </c>
      <c r="M65" s="59" t="e">
        <f t="shared" si="9"/>
        <v>#DIV/0!</v>
      </c>
      <c r="N65" s="59">
        <f t="shared" si="10"/>
        <v>0.26976453086295588</v>
      </c>
      <c r="O65" s="59"/>
      <c r="P65" s="59" t="e">
        <f t="shared" si="11"/>
        <v>#VALUE!</v>
      </c>
      <c r="Q65" s="2"/>
      <c r="R65" s="2"/>
      <c r="S65" s="2"/>
    </row>
    <row r="66" spans="2:19">
      <c r="B66" s="2"/>
      <c r="C66" s="2"/>
      <c r="D66" s="62"/>
      <c r="F66" s="58"/>
      <c r="G66" s="58"/>
      <c r="H66" s="58" t="str">
        <f>IF(G66&lt;&gt;"",VLOOKUP(G66,Calculations!$AV$2:$BA$2001,3),"")</f>
        <v/>
      </c>
      <c r="I66" s="58" t="str">
        <f>IF(G66&lt;&gt;"",VLOOKUP(G66,Calculations!$AV$2:$BA$2001,4),"")</f>
        <v/>
      </c>
      <c r="J66" s="58" t="str">
        <f>IF(G66&lt;&gt;"",VLOOKUP(G66,Calculations!$AV$2:$BA$2001,5),"")</f>
        <v/>
      </c>
      <c r="K66" s="58" t="str">
        <f>IF(G66&lt;&gt;"",VLOOKUP(G66,Calculations!$AV$2:$BA$2001,6),"")</f>
        <v/>
      </c>
      <c r="L66" s="59" t="e">
        <f t="shared" si="8"/>
        <v>#VALUE!</v>
      </c>
      <c r="M66" s="59" t="e">
        <f t="shared" si="9"/>
        <v>#DIV/0!</v>
      </c>
      <c r="N66" s="59">
        <f t="shared" si="10"/>
        <v>0.26976453086295588</v>
      </c>
      <c r="O66" s="59"/>
      <c r="P66" s="59" t="e">
        <f t="shared" si="11"/>
        <v>#VALUE!</v>
      </c>
      <c r="Q66" s="2"/>
      <c r="R66" s="2"/>
      <c r="S66" s="2"/>
    </row>
    <row r="67" spans="2:19">
      <c r="B67" s="2"/>
      <c r="C67" s="2"/>
      <c r="D67" s="62"/>
      <c r="F67" s="58"/>
      <c r="G67" s="58"/>
      <c r="H67" s="58" t="str">
        <f>IF(G67&lt;&gt;"",VLOOKUP(G67,Calculations!$AV$2:$BA$2001,3),"")</f>
        <v/>
      </c>
      <c r="I67" s="58" t="str">
        <f>IF(G67&lt;&gt;"",VLOOKUP(G67,Calculations!$AV$2:$BA$2001,4),"")</f>
        <v/>
      </c>
      <c r="J67" s="58" t="str">
        <f>IF(G67&lt;&gt;"",VLOOKUP(G67,Calculations!$AV$2:$BA$2001,5),"")</f>
        <v/>
      </c>
      <c r="K67" s="58" t="str">
        <f>IF(G67&lt;&gt;"",VLOOKUP(G67,Calculations!$AV$2:$BA$2001,6),"")</f>
        <v/>
      </c>
      <c r="L67" s="59" t="e">
        <f t="shared" si="8"/>
        <v>#VALUE!</v>
      </c>
      <c r="M67" s="59" t="e">
        <f t="shared" si="9"/>
        <v>#DIV/0!</v>
      </c>
      <c r="N67" s="59">
        <f t="shared" si="10"/>
        <v>0.26976453086295588</v>
      </c>
      <c r="O67" s="59"/>
      <c r="P67" s="59" t="e">
        <f t="shared" ref="P67:P130" si="12">SQRT((L67^2)+((1.5^2)*(M67^2))+(N67^2)+($D$25^2)+($D$26^2)+($D$27^2)+($D$28^2))</f>
        <v>#VALUE!</v>
      </c>
      <c r="Q67" s="2"/>
      <c r="R67" s="2"/>
      <c r="S67" s="2"/>
    </row>
    <row r="68" spans="2:19">
      <c r="B68" s="2"/>
      <c r="C68" s="2"/>
      <c r="D68" s="62"/>
      <c r="F68" s="58"/>
      <c r="G68" s="58"/>
      <c r="H68" s="58" t="str">
        <f>IF(G68&lt;&gt;"",VLOOKUP(G68,Calculations!$AV$2:$BA$2001,3),"")</f>
        <v/>
      </c>
      <c r="I68" s="58" t="str">
        <f>IF(G68&lt;&gt;"",VLOOKUP(G68,Calculations!$AV$2:$BA$2001,4),"")</f>
        <v/>
      </c>
      <c r="J68" s="58" t="str">
        <f>IF(G68&lt;&gt;"",VLOOKUP(G68,Calculations!$AV$2:$BA$2001,5),"")</f>
        <v/>
      </c>
      <c r="K68" s="58" t="str">
        <f>IF(G68&lt;&gt;"",VLOOKUP(G68,Calculations!$AV$2:$BA$2001,6),"")</f>
        <v/>
      </c>
      <c r="L68" s="59" t="e">
        <f t="shared" si="8"/>
        <v>#VALUE!</v>
      </c>
      <c r="M68" s="59" t="e">
        <f t="shared" si="9"/>
        <v>#DIV/0!</v>
      </c>
      <c r="N68" s="59">
        <f t="shared" si="10"/>
        <v>0.26976453086295588</v>
      </c>
      <c r="O68" s="59"/>
      <c r="P68" s="59" t="e">
        <f t="shared" si="12"/>
        <v>#VALUE!</v>
      </c>
      <c r="Q68" s="2"/>
      <c r="R68" s="2"/>
      <c r="S68" s="2"/>
    </row>
    <row r="69" spans="2:19">
      <c r="B69" s="2"/>
      <c r="C69" s="2"/>
      <c r="F69" s="58"/>
      <c r="G69" s="58"/>
      <c r="H69" s="58" t="str">
        <f>IF(G69&lt;&gt;"",VLOOKUP(G69,Calculations!$AV$2:$BA$2001,3),"")</f>
        <v/>
      </c>
      <c r="I69" s="58" t="str">
        <f>IF(G69&lt;&gt;"",VLOOKUP(G69,Calculations!$AV$2:$BA$2001,4),"")</f>
        <v/>
      </c>
      <c r="J69" s="58" t="str">
        <f>IF(G69&lt;&gt;"",VLOOKUP(G69,Calculations!$AV$2:$BA$2001,5),"")</f>
        <v/>
      </c>
      <c r="K69" s="58" t="str">
        <f>IF(G69&lt;&gt;"",VLOOKUP(G69,Calculations!$AV$2:$BA$2001,6),"")</f>
        <v/>
      </c>
      <c r="L69" s="59" t="e">
        <f t="shared" si="8"/>
        <v>#VALUE!</v>
      </c>
      <c r="M69" s="59" t="e">
        <f t="shared" si="9"/>
        <v>#DIV/0!</v>
      </c>
      <c r="N69" s="59">
        <f t="shared" si="10"/>
        <v>0.26976453086295588</v>
      </c>
      <c r="O69" s="59"/>
      <c r="P69" s="59" t="e">
        <f t="shared" si="12"/>
        <v>#VALUE!</v>
      </c>
      <c r="Q69" s="2"/>
      <c r="R69" s="2"/>
      <c r="S69" s="2"/>
    </row>
    <row r="70" spans="2:19">
      <c r="B70" s="2"/>
      <c r="F70" s="58"/>
      <c r="G70" s="58"/>
      <c r="H70" s="58" t="str">
        <f>IF(G70&lt;&gt;"",VLOOKUP(G70,Calculations!$AV$2:$BA$2001,3),"")</f>
        <v/>
      </c>
      <c r="I70" s="58" t="str">
        <f>IF(G70&lt;&gt;"",VLOOKUP(G70,Calculations!$AV$2:$BA$2001,4),"")</f>
        <v/>
      </c>
      <c r="J70" s="58" t="str">
        <f>IF(G70&lt;&gt;"",VLOOKUP(G70,Calculations!$AV$2:$BA$2001,5),"")</f>
        <v/>
      </c>
      <c r="K70" s="58" t="str">
        <f>IF(G70&lt;&gt;"",VLOOKUP(G70,Calculations!$AV$2:$BA$2001,6),"")</f>
        <v/>
      </c>
      <c r="L70" s="59" t="e">
        <f t="shared" si="8"/>
        <v>#VALUE!</v>
      </c>
      <c r="M70" s="59" t="e">
        <f t="shared" si="9"/>
        <v>#DIV/0!</v>
      </c>
      <c r="N70" s="59">
        <f t="shared" si="10"/>
        <v>0.26976453086295588</v>
      </c>
      <c r="O70" s="59"/>
      <c r="P70" s="59" t="e">
        <f t="shared" si="12"/>
        <v>#VALUE!</v>
      </c>
      <c r="Q70" s="2"/>
      <c r="R70" s="2"/>
      <c r="S70" s="2"/>
    </row>
    <row r="71" spans="2:19">
      <c r="B71" s="2"/>
      <c r="C71" s="63"/>
      <c r="F71" s="58"/>
      <c r="G71" s="58"/>
      <c r="H71" s="58" t="str">
        <f>IF(G71&lt;&gt;"",VLOOKUP(G71,Calculations!$AV$2:$BA$2001,3),"")</f>
        <v/>
      </c>
      <c r="I71" s="58" t="str">
        <f>IF(G71&lt;&gt;"",VLOOKUP(G71,Calculations!$AV$2:$BA$2001,4),"")</f>
        <v/>
      </c>
      <c r="J71" s="58" t="str">
        <f>IF(G71&lt;&gt;"",VLOOKUP(G71,Calculations!$AV$2:$BA$2001,5),"")</f>
        <v/>
      </c>
      <c r="K71" s="58" t="str">
        <f>IF(G71&lt;&gt;"",VLOOKUP(G71,Calculations!$AV$2:$BA$2001,6),"")</f>
        <v/>
      </c>
      <c r="L71" s="59" t="e">
        <f t="shared" si="8"/>
        <v>#VALUE!</v>
      </c>
      <c r="M71" s="59" t="e">
        <f t="shared" si="9"/>
        <v>#DIV/0!</v>
      </c>
      <c r="N71" s="59">
        <f t="shared" si="10"/>
        <v>0.26976453086295588</v>
      </c>
      <c r="O71" s="59"/>
      <c r="P71" s="59" t="e">
        <f t="shared" si="12"/>
        <v>#VALUE!</v>
      </c>
      <c r="Q71" s="2"/>
      <c r="R71" s="2"/>
      <c r="S71" s="2"/>
    </row>
    <row r="72" spans="2:19">
      <c r="C72" s="57"/>
      <c r="F72" s="58"/>
      <c r="G72" s="58"/>
      <c r="H72" s="58" t="str">
        <f>IF(G72&lt;&gt;"",VLOOKUP(G72,Calculations!$AV$2:$BA$2001,3),"")</f>
        <v/>
      </c>
      <c r="I72" s="58" t="str">
        <f>IF(G72&lt;&gt;"",VLOOKUP(G72,Calculations!$AV$2:$BA$2001,4),"")</f>
        <v/>
      </c>
      <c r="J72" s="58" t="str">
        <f>IF(G72&lt;&gt;"",VLOOKUP(G72,Calculations!$AV$2:$BA$2001,5),"")</f>
        <v/>
      </c>
      <c r="K72" s="58" t="str">
        <f>IF(G72&lt;&gt;"",VLOOKUP(G72,Calculations!$AV$2:$BA$2001,6),"")</f>
        <v/>
      </c>
      <c r="L72" s="59" t="e">
        <f t="shared" si="8"/>
        <v>#VALUE!</v>
      </c>
      <c r="M72" s="59" t="e">
        <f t="shared" si="9"/>
        <v>#DIV/0!</v>
      </c>
      <c r="N72" s="59">
        <f t="shared" si="10"/>
        <v>0.26976453086295588</v>
      </c>
      <c r="O72" s="59"/>
      <c r="P72" s="59" t="e">
        <f t="shared" si="12"/>
        <v>#VALUE!</v>
      </c>
      <c r="Q72" s="2"/>
      <c r="R72" s="2"/>
      <c r="S72" s="2"/>
    </row>
    <row r="73" spans="2:19">
      <c r="B73" s="63"/>
      <c r="C73" s="57"/>
      <c r="F73" s="58"/>
      <c r="G73" s="58"/>
      <c r="H73" s="58" t="str">
        <f>IF(G73&lt;&gt;"",VLOOKUP(G73,Calculations!$AV$2:$BA$2001,3),"")</f>
        <v/>
      </c>
      <c r="I73" s="58" t="str">
        <f>IF(G73&lt;&gt;"",VLOOKUP(G73,Calculations!$AV$2:$BA$2001,4),"")</f>
        <v/>
      </c>
      <c r="J73" s="58" t="str">
        <f>IF(G73&lt;&gt;"",VLOOKUP(G73,Calculations!$AV$2:$BA$2001,5),"")</f>
        <v/>
      </c>
      <c r="K73" s="58" t="str">
        <f>IF(G73&lt;&gt;"",VLOOKUP(G73,Calculations!$AV$2:$BA$2001,6),"")</f>
        <v/>
      </c>
      <c r="L73" s="59" t="e">
        <f t="shared" si="8"/>
        <v>#VALUE!</v>
      </c>
      <c r="M73" s="59" t="e">
        <f t="shared" si="9"/>
        <v>#DIV/0!</v>
      </c>
      <c r="N73" s="59">
        <f t="shared" si="10"/>
        <v>0.26976453086295588</v>
      </c>
      <c r="O73" s="59"/>
      <c r="P73" s="59" t="e">
        <f t="shared" si="12"/>
        <v>#VALUE!</v>
      </c>
      <c r="Q73" s="2"/>
      <c r="R73" s="2"/>
      <c r="S73" s="2"/>
    </row>
    <row r="74" spans="2:19">
      <c r="B74" s="57"/>
      <c r="C74" s="57"/>
      <c r="F74" s="58"/>
      <c r="G74" s="58"/>
      <c r="H74" s="58" t="str">
        <f>IF(G74&lt;&gt;"",VLOOKUP(G74,Calculations!$AV$2:$BA$2001,3),"")</f>
        <v/>
      </c>
      <c r="I74" s="58" t="str">
        <f>IF(G74&lt;&gt;"",VLOOKUP(G74,Calculations!$AV$2:$BA$2001,4),"")</f>
        <v/>
      </c>
      <c r="J74" s="58" t="str">
        <f>IF(G74&lt;&gt;"",VLOOKUP(G74,Calculations!$AV$2:$BA$2001,5),"")</f>
        <v/>
      </c>
      <c r="K74" s="58" t="str">
        <f>IF(G74&lt;&gt;"",VLOOKUP(G74,Calculations!$AV$2:$BA$2001,6),"")</f>
        <v/>
      </c>
      <c r="L74" s="59" t="e">
        <f t="shared" si="8"/>
        <v>#VALUE!</v>
      </c>
      <c r="M74" s="59" t="e">
        <f t="shared" si="9"/>
        <v>#DIV/0!</v>
      </c>
      <c r="N74" s="59">
        <f t="shared" si="10"/>
        <v>0.26976453086295588</v>
      </c>
      <c r="O74" s="59"/>
      <c r="P74" s="59" t="e">
        <f t="shared" si="12"/>
        <v>#VALUE!</v>
      </c>
      <c r="Q74" s="2"/>
      <c r="R74" s="2"/>
      <c r="S74" s="2"/>
    </row>
    <row r="75" spans="2:19">
      <c r="B75" s="57"/>
      <c r="C75" s="57"/>
      <c r="F75" s="58"/>
      <c r="G75" s="58"/>
      <c r="H75" s="58" t="str">
        <f>IF(G75&lt;&gt;"",VLOOKUP(G75,Calculations!$AV$2:$BA$2001,3),"")</f>
        <v/>
      </c>
      <c r="I75" s="58" t="str">
        <f>IF(G75&lt;&gt;"",VLOOKUP(G75,Calculations!$AV$2:$BA$2001,4),"")</f>
        <v/>
      </c>
      <c r="J75" s="58" t="str">
        <f>IF(G75&lt;&gt;"",VLOOKUP(G75,Calculations!$AV$2:$BA$2001,5),"")</f>
        <v/>
      </c>
      <c r="K75" s="58" t="str">
        <f>IF(G75&lt;&gt;"",VLOOKUP(G75,Calculations!$AV$2:$BA$2001,6),"")</f>
        <v/>
      </c>
      <c r="L75" s="59" t="e">
        <f t="shared" si="8"/>
        <v>#VALUE!</v>
      </c>
      <c r="M75" s="59" t="e">
        <f t="shared" si="9"/>
        <v>#DIV/0!</v>
      </c>
      <c r="N75" s="59">
        <f t="shared" si="10"/>
        <v>0.26976453086295588</v>
      </c>
      <c r="O75" s="59"/>
      <c r="P75" s="59" t="e">
        <f t="shared" si="12"/>
        <v>#VALUE!</v>
      </c>
      <c r="Q75" s="2"/>
      <c r="R75" s="2"/>
      <c r="S75" s="2"/>
    </row>
    <row r="76" spans="2:19">
      <c r="B76" s="57"/>
      <c r="C76" s="57"/>
      <c r="F76" s="58"/>
      <c r="G76" s="58"/>
      <c r="H76" s="58" t="str">
        <f>IF(G76&lt;&gt;"",VLOOKUP(G76,Calculations!$AV$2:$BA$2001,3),"")</f>
        <v/>
      </c>
      <c r="I76" s="58" t="str">
        <f>IF(G76&lt;&gt;"",VLOOKUP(G76,Calculations!$AV$2:$BA$2001,4),"")</f>
        <v/>
      </c>
      <c r="J76" s="58" t="str">
        <f>IF(G76&lt;&gt;"",VLOOKUP(G76,Calculations!$AV$2:$BA$2001,5),"")</f>
        <v/>
      </c>
      <c r="K76" s="58" t="str">
        <f>IF(G76&lt;&gt;"",VLOOKUP(G76,Calculations!$AV$2:$BA$2001,6),"")</f>
        <v/>
      </c>
      <c r="L76" s="59" t="e">
        <f t="shared" si="8"/>
        <v>#VALUE!</v>
      </c>
      <c r="M76" s="59" t="e">
        <f t="shared" si="9"/>
        <v>#DIV/0!</v>
      </c>
      <c r="N76" s="59">
        <f t="shared" si="10"/>
        <v>0.26976453086295588</v>
      </c>
      <c r="O76" s="59"/>
      <c r="P76" s="59" t="e">
        <f t="shared" si="12"/>
        <v>#VALUE!</v>
      </c>
      <c r="Q76" s="2"/>
      <c r="R76" s="2"/>
      <c r="S76" s="2"/>
    </row>
    <row r="77" spans="2:19">
      <c r="B77" s="57"/>
      <c r="C77" s="61"/>
      <c r="F77" s="58"/>
      <c r="G77" s="58"/>
      <c r="H77" s="58" t="str">
        <f>IF(G77&lt;&gt;"",VLOOKUP(G77,Calculations!$AV$2:$BA$2001,3),"")</f>
        <v/>
      </c>
      <c r="I77" s="58" t="str">
        <f>IF(G77&lt;&gt;"",VLOOKUP(G77,Calculations!$AV$2:$BA$2001,4),"")</f>
        <v/>
      </c>
      <c r="J77" s="58" t="str">
        <f>IF(G77&lt;&gt;"",VLOOKUP(G77,Calculations!$AV$2:$BA$2001,5),"")</f>
        <v/>
      </c>
      <c r="K77" s="58" t="str">
        <f>IF(G77&lt;&gt;"",VLOOKUP(G77,Calculations!$AV$2:$BA$2001,6),"")</f>
        <v/>
      </c>
      <c r="L77" s="59" t="e">
        <f t="shared" si="8"/>
        <v>#VALUE!</v>
      </c>
      <c r="M77" s="59" t="e">
        <f t="shared" si="9"/>
        <v>#DIV/0!</v>
      </c>
      <c r="N77" s="59">
        <f t="shared" si="10"/>
        <v>0.26976453086295588</v>
      </c>
      <c r="O77" s="59"/>
      <c r="P77" s="59" t="e">
        <f t="shared" si="12"/>
        <v>#VALUE!</v>
      </c>
      <c r="Q77" s="2"/>
      <c r="R77" s="2"/>
      <c r="S77" s="2"/>
    </row>
    <row r="78" spans="2:19">
      <c r="B78" s="57"/>
      <c r="C78" s="57"/>
      <c r="F78" s="58"/>
      <c r="G78" s="58"/>
      <c r="H78" s="58" t="str">
        <f>IF(G78&lt;&gt;"",VLOOKUP(G78,Calculations!$AV$2:$BA$2001,3),"")</f>
        <v/>
      </c>
      <c r="I78" s="58" t="str">
        <f>IF(G78&lt;&gt;"",VLOOKUP(G78,Calculations!$AV$2:$BA$2001,4),"")</f>
        <v/>
      </c>
      <c r="J78" s="58" t="str">
        <f>IF(G78&lt;&gt;"",VLOOKUP(G78,Calculations!$AV$2:$BA$2001,5),"")</f>
        <v/>
      </c>
      <c r="K78" s="58" t="str">
        <f>IF(G78&lt;&gt;"",VLOOKUP(G78,Calculations!$AV$2:$BA$2001,6),"")</f>
        <v/>
      </c>
      <c r="L78" s="59" t="e">
        <f t="shared" si="8"/>
        <v>#VALUE!</v>
      </c>
      <c r="M78" s="59" t="e">
        <f t="shared" si="9"/>
        <v>#DIV/0!</v>
      </c>
      <c r="N78" s="59">
        <f t="shared" si="10"/>
        <v>0.26976453086295588</v>
      </c>
      <c r="O78" s="59"/>
      <c r="P78" s="59" t="e">
        <f t="shared" si="12"/>
        <v>#VALUE!</v>
      </c>
      <c r="Q78" s="2"/>
      <c r="R78" s="2"/>
      <c r="S78" s="2"/>
    </row>
    <row r="79" spans="2:19">
      <c r="B79" s="61"/>
      <c r="C79" s="57"/>
      <c r="F79" s="58"/>
      <c r="G79" s="58"/>
      <c r="H79" s="58" t="str">
        <f>IF(G79&lt;&gt;"",VLOOKUP(G79,Calculations!$AV$2:$BA$2001,3),"")</f>
        <v/>
      </c>
      <c r="I79" s="58" t="str">
        <f>IF(G79&lt;&gt;"",VLOOKUP(G79,Calculations!$AV$2:$BA$2001,4),"")</f>
        <v/>
      </c>
      <c r="J79" s="58" t="str">
        <f>IF(G79&lt;&gt;"",VLOOKUP(G79,Calculations!$AV$2:$BA$2001,5),"")</f>
        <v/>
      </c>
      <c r="K79" s="58" t="str">
        <f>IF(G79&lt;&gt;"",VLOOKUP(G79,Calculations!$AV$2:$BA$2001,6),"")</f>
        <v/>
      </c>
      <c r="L79" s="59" t="e">
        <f t="shared" si="8"/>
        <v>#VALUE!</v>
      </c>
      <c r="M79" s="59" t="e">
        <f t="shared" si="9"/>
        <v>#DIV/0!</v>
      </c>
      <c r="N79" s="59">
        <f t="shared" si="10"/>
        <v>0.26976453086295588</v>
      </c>
      <c r="O79" s="59"/>
      <c r="P79" s="59" t="e">
        <f t="shared" si="12"/>
        <v>#VALUE!</v>
      </c>
      <c r="Q79" s="2"/>
      <c r="R79" s="2"/>
      <c r="S79" s="2"/>
    </row>
    <row r="80" spans="2:19">
      <c r="B80" s="57"/>
      <c r="C80" s="57"/>
      <c r="F80" s="58"/>
      <c r="G80" s="58"/>
      <c r="H80" s="58" t="str">
        <f>IF(G80&lt;&gt;"",VLOOKUP(G80,Calculations!$AV$2:$BA$2001,3),"")</f>
        <v/>
      </c>
      <c r="I80" s="58" t="str">
        <f>IF(G80&lt;&gt;"",VLOOKUP(G80,Calculations!$AV$2:$BA$2001,4),"")</f>
        <v/>
      </c>
      <c r="J80" s="58" t="str">
        <f>IF(G80&lt;&gt;"",VLOOKUP(G80,Calculations!$AV$2:$BA$2001,5),"")</f>
        <v/>
      </c>
      <c r="K80" s="58" t="str">
        <f>IF(G80&lt;&gt;"",VLOOKUP(G80,Calculations!$AV$2:$BA$2001,6),"")</f>
        <v/>
      </c>
      <c r="L80" s="59" t="e">
        <f t="shared" si="8"/>
        <v>#VALUE!</v>
      </c>
      <c r="M80" s="59" t="e">
        <f t="shared" si="9"/>
        <v>#DIV/0!</v>
      </c>
      <c r="N80" s="59">
        <f t="shared" si="10"/>
        <v>0.26976453086295588</v>
      </c>
      <c r="O80" s="59"/>
      <c r="P80" s="59" t="e">
        <f t="shared" si="12"/>
        <v>#VALUE!</v>
      </c>
      <c r="Q80" s="2"/>
      <c r="R80" s="2"/>
      <c r="S80" s="2"/>
    </row>
    <row r="81" spans="2:19">
      <c r="B81" s="57"/>
      <c r="C81" s="57"/>
      <c r="F81" s="58">
        <f t="shared" ref="F81:F130" si="13">IF(F80&gt;=Num,"",F80+1)</f>
        <v>1</v>
      </c>
      <c r="G81" s="58" t="str">
        <f t="shared" ref="G81:G144" si="14">IF(AND(F80&lt;&gt;"",G80&lt;2000),G80+step,"")</f>
        <v/>
      </c>
      <c r="H81" s="58" t="str">
        <f>IF(G81&lt;&gt;"",VLOOKUP(G81,Calculations!$AV$2:$BA$2001,3),"")</f>
        <v/>
      </c>
      <c r="I81" s="58" t="str">
        <f>IF(G81&lt;&gt;"",VLOOKUP(G81,Calculations!$AV$2:$BA$2001,4),"")</f>
        <v/>
      </c>
      <c r="J81" s="58" t="str">
        <f>IF(G81&lt;&gt;"",VLOOKUP(G81,Calculations!$AV$2:$BA$2001,5),"")</f>
        <v/>
      </c>
      <c r="K81" s="58" t="str">
        <f>IF(G81&lt;&gt;"",VLOOKUP(G81,Calculations!$AV$2:$BA$2001,6),"")</f>
        <v/>
      </c>
      <c r="L81" s="59" t="e">
        <f t="shared" si="8"/>
        <v>#VALUE!</v>
      </c>
      <c r="M81" s="59" t="e">
        <f t="shared" si="9"/>
        <v>#VALUE!</v>
      </c>
      <c r="N81" s="59">
        <f t="shared" si="10"/>
        <v>0.26976453086295588</v>
      </c>
      <c r="O81" s="59"/>
      <c r="P81" s="59" t="e">
        <f t="shared" si="12"/>
        <v>#VALUE!</v>
      </c>
      <c r="Q81" s="2"/>
      <c r="R81" s="2"/>
      <c r="S81" s="2"/>
    </row>
    <row r="82" spans="2:19">
      <c r="B82" s="57"/>
      <c r="C82" s="57"/>
      <c r="F82" s="58">
        <f t="shared" si="13"/>
        <v>2</v>
      </c>
      <c r="G82" s="58" t="str">
        <f t="shared" si="14"/>
        <v/>
      </c>
      <c r="H82" s="58" t="str">
        <f>IF(G82&lt;&gt;"",VLOOKUP(G82,Calculations!$AV$2:$BA$2001,3),"")</f>
        <v/>
      </c>
      <c r="I82" s="58" t="str">
        <f>IF(G82&lt;&gt;"",VLOOKUP(G82,Calculations!$AV$2:$BA$2001,4),"")</f>
        <v/>
      </c>
      <c r="J82" s="58" t="str">
        <f>IF(G82&lt;&gt;"",VLOOKUP(G82,Calculations!$AV$2:$BA$2001,5),"")</f>
        <v/>
      </c>
      <c r="K82" s="58" t="str">
        <f>IF(G82&lt;&gt;"",VLOOKUP(G82,Calculations!$AV$2:$BA$2001,6),"")</f>
        <v/>
      </c>
      <c r="L82" s="59" t="e">
        <f t="shared" si="8"/>
        <v>#VALUE!</v>
      </c>
      <c r="M82" s="59" t="e">
        <f t="shared" si="9"/>
        <v>#VALUE!</v>
      </c>
      <c r="N82" s="59">
        <f t="shared" si="10"/>
        <v>0.26976453086295588</v>
      </c>
      <c r="O82" s="59"/>
      <c r="P82" s="59" t="e">
        <f t="shared" si="12"/>
        <v>#VALUE!</v>
      </c>
      <c r="Q82" s="2"/>
      <c r="R82" s="2"/>
      <c r="S82" s="2"/>
    </row>
    <row r="83" spans="2:19">
      <c r="B83" s="57"/>
      <c r="C83" s="57"/>
      <c r="F83" s="58">
        <f t="shared" si="13"/>
        <v>3</v>
      </c>
      <c r="G83" s="58" t="str">
        <f t="shared" si="14"/>
        <v/>
      </c>
      <c r="H83" s="58" t="str">
        <f>IF(G83&lt;&gt;"",VLOOKUP(G83,Calculations!$AV$2:$BA$2001,3),"")</f>
        <v/>
      </c>
      <c r="I83" s="58" t="str">
        <f>IF(G83&lt;&gt;"",VLOOKUP(G83,Calculations!$AV$2:$BA$2001,4),"")</f>
        <v/>
      </c>
      <c r="J83" s="58" t="str">
        <f>IF(G83&lt;&gt;"",VLOOKUP(G83,Calculations!$AV$2:$BA$2001,5),"")</f>
        <v/>
      </c>
      <c r="K83" s="58" t="str">
        <f>IF(G83&lt;&gt;"",VLOOKUP(G83,Calculations!$AV$2:$BA$2001,6),"")</f>
        <v/>
      </c>
      <c r="L83" s="59" t="e">
        <f t="shared" si="8"/>
        <v>#VALUE!</v>
      </c>
      <c r="M83" s="59" t="e">
        <f t="shared" si="9"/>
        <v>#VALUE!</v>
      </c>
      <c r="N83" s="59">
        <f t="shared" si="10"/>
        <v>0.26976453086295588</v>
      </c>
      <c r="O83" s="59"/>
      <c r="P83" s="59" t="e">
        <f t="shared" si="12"/>
        <v>#VALUE!</v>
      </c>
      <c r="Q83" s="2"/>
      <c r="R83" s="2"/>
      <c r="S83" s="2"/>
    </row>
    <row r="84" spans="2:19">
      <c r="B84" s="57"/>
      <c r="C84" s="57"/>
      <c r="F84" s="58">
        <f t="shared" si="13"/>
        <v>4</v>
      </c>
      <c r="G84" s="58" t="str">
        <f t="shared" si="14"/>
        <v/>
      </c>
      <c r="H84" s="58" t="str">
        <f>IF(G84&lt;&gt;"",VLOOKUP(G84,Calculations!$AV$2:$BA$2001,3),"")</f>
        <v/>
      </c>
      <c r="I84" s="58" t="str">
        <f>IF(G84&lt;&gt;"",VLOOKUP(G84,Calculations!$AV$2:$BA$2001,4),"")</f>
        <v/>
      </c>
      <c r="J84" s="58" t="str">
        <f>IF(G84&lt;&gt;"",VLOOKUP(G84,Calculations!$AV$2:$BA$2001,5),"")</f>
        <v/>
      </c>
      <c r="K84" s="58" t="str">
        <f>IF(G84&lt;&gt;"",VLOOKUP(G84,Calculations!$AV$2:$BA$2001,6),"")</f>
        <v/>
      </c>
      <c r="L84" s="59" t="e">
        <f t="shared" si="8"/>
        <v>#VALUE!</v>
      </c>
      <c r="M84" s="59" t="e">
        <f t="shared" si="9"/>
        <v>#VALUE!</v>
      </c>
      <c r="N84" s="59">
        <f t="shared" si="10"/>
        <v>0.26976453086295588</v>
      </c>
      <c r="O84" s="59"/>
      <c r="P84" s="59" t="e">
        <f t="shared" si="12"/>
        <v>#VALUE!</v>
      </c>
      <c r="Q84" s="2"/>
      <c r="R84" s="2"/>
      <c r="S84" s="2"/>
    </row>
    <row r="85" spans="2:19">
      <c r="B85" s="57"/>
      <c r="C85" s="57"/>
      <c r="F85" s="58">
        <f t="shared" si="13"/>
        <v>5</v>
      </c>
      <c r="G85" s="58" t="str">
        <f t="shared" si="14"/>
        <v/>
      </c>
      <c r="H85" s="58" t="str">
        <f>IF(G85&lt;&gt;"",VLOOKUP(G85,Calculations!$AV$2:$BA$2001,3),"")</f>
        <v/>
      </c>
      <c r="I85" s="58" t="str">
        <f>IF(G85&lt;&gt;"",VLOOKUP(G85,Calculations!$AV$2:$BA$2001,4),"")</f>
        <v/>
      </c>
      <c r="J85" s="58" t="str">
        <f>IF(G85&lt;&gt;"",VLOOKUP(G85,Calculations!$AV$2:$BA$2001,5),"")</f>
        <v/>
      </c>
      <c r="K85" s="58" t="str">
        <f>IF(G85&lt;&gt;"",VLOOKUP(G85,Calculations!$AV$2:$BA$2001,6),"")</f>
        <v/>
      </c>
      <c r="L85" s="59" t="e">
        <f t="shared" si="8"/>
        <v>#VALUE!</v>
      </c>
      <c r="M85" s="59" t="e">
        <f t="shared" si="9"/>
        <v>#VALUE!</v>
      </c>
      <c r="N85" s="59">
        <f t="shared" si="10"/>
        <v>0.26976453086295588</v>
      </c>
      <c r="O85" s="59"/>
      <c r="P85" s="59" t="e">
        <f t="shared" si="12"/>
        <v>#VALUE!</v>
      </c>
      <c r="Q85" s="2"/>
      <c r="R85" s="2"/>
      <c r="S85" s="2"/>
    </row>
    <row r="86" spans="2:19">
      <c r="B86" s="57"/>
      <c r="C86" s="57"/>
      <c r="F86" s="58">
        <f t="shared" si="13"/>
        <v>6</v>
      </c>
      <c r="G86" s="58" t="str">
        <f t="shared" si="14"/>
        <v/>
      </c>
      <c r="H86" s="58" t="str">
        <f>IF(G86&lt;&gt;"",VLOOKUP(G86,Calculations!$AV$2:$BA$2001,3),"")</f>
        <v/>
      </c>
      <c r="I86" s="58" t="str">
        <f>IF(G86&lt;&gt;"",VLOOKUP(G86,Calculations!$AV$2:$BA$2001,4),"")</f>
        <v/>
      </c>
      <c r="J86" s="58" t="str">
        <f>IF(G86&lt;&gt;"",VLOOKUP(G86,Calculations!$AV$2:$BA$2001,5),"")</f>
        <v/>
      </c>
      <c r="K86" s="58" t="str">
        <f>IF(G86&lt;&gt;"",VLOOKUP(G86,Calculations!$AV$2:$BA$2001,6),"")</f>
        <v/>
      </c>
      <c r="L86" s="59" t="e">
        <f t="shared" si="8"/>
        <v>#VALUE!</v>
      </c>
      <c r="M86" s="59" t="e">
        <f t="shared" si="9"/>
        <v>#VALUE!</v>
      </c>
      <c r="N86" s="59">
        <f t="shared" si="10"/>
        <v>0.26976453086295588</v>
      </c>
      <c r="O86" s="59"/>
      <c r="P86" s="59" t="e">
        <f t="shared" si="12"/>
        <v>#VALUE!</v>
      </c>
      <c r="Q86" s="2"/>
      <c r="R86" s="2"/>
      <c r="S86" s="2"/>
    </row>
    <row r="87" spans="2:19">
      <c r="B87" s="57"/>
      <c r="C87" s="57"/>
      <c r="F87" s="58">
        <f t="shared" si="13"/>
        <v>7</v>
      </c>
      <c r="G87" s="58" t="str">
        <f t="shared" si="14"/>
        <v/>
      </c>
      <c r="H87" s="58" t="str">
        <f>IF(G87&lt;&gt;"",VLOOKUP(G87,Calculations!$AV$2:$BA$2001,3),"")</f>
        <v/>
      </c>
      <c r="I87" s="58" t="str">
        <f>IF(G87&lt;&gt;"",VLOOKUP(G87,Calculations!$AV$2:$BA$2001,4),"")</f>
        <v/>
      </c>
      <c r="J87" s="58" t="str">
        <f>IF(G87&lt;&gt;"",VLOOKUP(G87,Calculations!$AV$2:$BA$2001,5),"")</f>
        <v/>
      </c>
      <c r="K87" s="58" t="str">
        <f>IF(G87&lt;&gt;"",VLOOKUP(G87,Calculations!$AV$2:$BA$2001,6),"")</f>
        <v/>
      </c>
      <c r="L87" s="59" t="e">
        <f t="shared" si="8"/>
        <v>#VALUE!</v>
      </c>
      <c r="M87" s="59" t="e">
        <f t="shared" si="9"/>
        <v>#VALUE!</v>
      </c>
      <c r="N87" s="59">
        <f t="shared" ref="N87:N150" si="15">$D$21</f>
        <v>0.26976453086295588</v>
      </c>
      <c r="O87" s="59"/>
      <c r="P87" s="59" t="e">
        <f t="shared" si="12"/>
        <v>#VALUE!</v>
      </c>
      <c r="Q87" s="2"/>
      <c r="R87" s="2"/>
      <c r="S87" s="2"/>
    </row>
    <row r="88" spans="2:19">
      <c r="B88" s="57"/>
      <c r="C88" s="57"/>
      <c r="F88" s="58">
        <f t="shared" si="13"/>
        <v>8</v>
      </c>
      <c r="G88" s="58" t="str">
        <f t="shared" si="14"/>
        <v/>
      </c>
      <c r="H88" s="58" t="str">
        <f>IF(G88&lt;&gt;"",VLOOKUP(G88,Calculations!$AV$2:$BA$2001,3),"")</f>
        <v/>
      </c>
      <c r="I88" s="58" t="str">
        <f>IF(G88&lt;&gt;"",VLOOKUP(G88,Calculations!$AV$2:$BA$2001,4),"")</f>
        <v/>
      </c>
      <c r="J88" s="58" t="str">
        <f>IF(G88&lt;&gt;"",VLOOKUP(G88,Calculations!$AV$2:$BA$2001,5),"")</f>
        <v/>
      </c>
      <c r="K88" s="58" t="str">
        <f>IF(G88&lt;&gt;"",VLOOKUP(G88,Calculations!$AV$2:$BA$2001,6),"")</f>
        <v/>
      </c>
      <c r="L88" s="59" t="e">
        <f t="shared" si="8"/>
        <v>#VALUE!</v>
      </c>
      <c r="M88" s="59" t="e">
        <f t="shared" si="9"/>
        <v>#VALUE!</v>
      </c>
      <c r="N88" s="59">
        <f t="shared" si="15"/>
        <v>0.26976453086295588</v>
      </c>
      <c r="O88" s="59"/>
      <c r="P88" s="59" t="e">
        <f t="shared" si="12"/>
        <v>#VALUE!</v>
      </c>
      <c r="Q88" s="2"/>
      <c r="R88" s="2"/>
      <c r="S88" s="2"/>
    </row>
    <row r="89" spans="2:19">
      <c r="B89" s="57"/>
      <c r="C89" s="57"/>
      <c r="F89" s="58">
        <f t="shared" si="13"/>
        <v>9</v>
      </c>
      <c r="G89" s="58" t="str">
        <f t="shared" si="14"/>
        <v/>
      </c>
      <c r="H89" s="58" t="str">
        <f>IF(G89&lt;&gt;"",VLOOKUP(G89,Calculations!$AV$2:$BA$2001,3),"")</f>
        <v/>
      </c>
      <c r="I89" s="58" t="str">
        <f>IF(G89&lt;&gt;"",VLOOKUP(G89,Calculations!$AV$2:$BA$2001,4),"")</f>
        <v/>
      </c>
      <c r="J89" s="58" t="str">
        <f>IF(G89&lt;&gt;"",VLOOKUP(G89,Calculations!$AV$2:$BA$2001,5),"")</f>
        <v/>
      </c>
      <c r="K89" s="58" t="str">
        <f>IF(G89&lt;&gt;"",VLOOKUP(G89,Calculations!$AV$2:$BA$2001,6),"")</f>
        <v/>
      </c>
      <c r="L89" s="59" t="e">
        <f t="shared" si="8"/>
        <v>#VALUE!</v>
      </c>
      <c r="M89" s="59" t="e">
        <f t="shared" si="9"/>
        <v>#VALUE!</v>
      </c>
      <c r="N89" s="59">
        <f t="shared" si="15"/>
        <v>0.26976453086295588</v>
      </c>
      <c r="O89" s="59"/>
      <c r="P89" s="59" t="e">
        <f t="shared" si="12"/>
        <v>#VALUE!</v>
      </c>
      <c r="Q89" s="2"/>
      <c r="R89" s="2"/>
      <c r="S89" s="2"/>
    </row>
    <row r="90" spans="2:19">
      <c r="B90" s="57"/>
      <c r="F90" s="58">
        <f t="shared" si="13"/>
        <v>10</v>
      </c>
      <c r="G90" s="58" t="str">
        <f t="shared" si="14"/>
        <v/>
      </c>
      <c r="H90" s="58" t="str">
        <f>IF(G90&lt;&gt;"",VLOOKUP(G90,Calculations!$AV$2:$BA$2001,3),"")</f>
        <v/>
      </c>
      <c r="I90" s="58" t="str">
        <f>IF(G90&lt;&gt;"",VLOOKUP(G90,Calculations!$AV$2:$BA$2001,4),"")</f>
        <v/>
      </c>
      <c r="J90" s="58" t="str">
        <f>IF(G90&lt;&gt;"",VLOOKUP(G90,Calculations!$AV$2:$BA$2001,5),"")</f>
        <v/>
      </c>
      <c r="K90" s="58" t="str">
        <f>IF(G90&lt;&gt;"",VLOOKUP(G90,Calculations!$AV$2:$BA$2001,6),"")</f>
        <v/>
      </c>
      <c r="L90" s="59" t="e">
        <f t="shared" si="8"/>
        <v>#VALUE!</v>
      </c>
      <c r="M90" s="59" t="e">
        <f t="shared" si="9"/>
        <v>#VALUE!</v>
      </c>
      <c r="N90" s="59">
        <f t="shared" si="15"/>
        <v>0.26976453086295588</v>
      </c>
      <c r="O90" s="59"/>
      <c r="P90" s="59" t="e">
        <f t="shared" si="12"/>
        <v>#VALUE!</v>
      </c>
      <c r="Q90" s="2"/>
      <c r="R90" s="2"/>
      <c r="S90" s="2"/>
    </row>
    <row r="91" spans="2:19">
      <c r="B91" s="57"/>
      <c r="C91" s="57"/>
      <c r="F91" s="58">
        <f t="shared" si="13"/>
        <v>11</v>
      </c>
      <c r="G91" s="58" t="str">
        <f t="shared" si="14"/>
        <v/>
      </c>
      <c r="H91" s="58" t="str">
        <f>IF(G91&lt;&gt;"",VLOOKUP(G91,Calculations!$AV$2:$BA$2001,3),"")</f>
        <v/>
      </c>
      <c r="I91" s="58" t="str">
        <f>IF(G91&lt;&gt;"",VLOOKUP(G91,Calculations!$AV$2:$BA$2001,4),"")</f>
        <v/>
      </c>
      <c r="J91" s="58" t="str">
        <f>IF(G91&lt;&gt;"",VLOOKUP(G91,Calculations!$AV$2:$BA$2001,5),"")</f>
        <v/>
      </c>
      <c r="K91" s="58" t="str">
        <f>IF(G91&lt;&gt;"",VLOOKUP(G91,Calculations!$AV$2:$BA$2001,6),"")</f>
        <v/>
      </c>
      <c r="L91" s="59" t="e">
        <f t="shared" si="8"/>
        <v>#VALUE!</v>
      </c>
      <c r="M91" s="59" t="e">
        <f t="shared" si="9"/>
        <v>#VALUE!</v>
      </c>
      <c r="N91" s="59">
        <f t="shared" si="15"/>
        <v>0.26976453086295588</v>
      </c>
      <c r="O91" s="59"/>
      <c r="P91" s="59" t="e">
        <f t="shared" si="12"/>
        <v>#VALUE!</v>
      </c>
      <c r="Q91" s="2"/>
      <c r="R91" s="2"/>
      <c r="S91" s="2"/>
    </row>
    <row r="92" spans="2:19">
      <c r="C92" s="57"/>
      <c r="F92" s="58">
        <f t="shared" si="13"/>
        <v>12</v>
      </c>
      <c r="G92" s="58" t="str">
        <f t="shared" si="14"/>
        <v/>
      </c>
      <c r="H92" s="58" t="str">
        <f>IF(G92&lt;&gt;"",VLOOKUP(G92,Calculations!$AV$2:$BA$2001,3),"")</f>
        <v/>
      </c>
      <c r="I92" s="58" t="str">
        <f>IF(G92&lt;&gt;"",VLOOKUP(G92,Calculations!$AV$2:$BA$2001,4),"")</f>
        <v/>
      </c>
      <c r="J92" s="58" t="str">
        <f>IF(G92&lt;&gt;"",VLOOKUP(G92,Calculations!$AV$2:$BA$2001,5),"")</f>
        <v/>
      </c>
      <c r="K92" s="58" t="str">
        <f>IF(G92&lt;&gt;"",VLOOKUP(G92,Calculations!$AV$2:$BA$2001,6),"")</f>
        <v/>
      </c>
      <c r="L92" s="59" t="e">
        <f t="shared" si="8"/>
        <v>#VALUE!</v>
      </c>
      <c r="M92" s="59" t="e">
        <f t="shared" si="9"/>
        <v>#VALUE!</v>
      </c>
      <c r="N92" s="59">
        <f t="shared" si="15"/>
        <v>0.26976453086295588</v>
      </c>
      <c r="O92" s="59"/>
      <c r="P92" s="59" t="e">
        <f t="shared" si="12"/>
        <v>#VALUE!</v>
      </c>
      <c r="Q92" s="2"/>
      <c r="R92" s="2"/>
      <c r="S92" s="2"/>
    </row>
    <row r="93" spans="2:19">
      <c r="B93" s="57"/>
      <c r="C93" s="57"/>
      <c r="F93" s="58">
        <f t="shared" si="13"/>
        <v>13</v>
      </c>
      <c r="G93" s="58" t="str">
        <f t="shared" si="14"/>
        <v/>
      </c>
      <c r="H93" s="58" t="str">
        <f>IF(G93&lt;&gt;"",VLOOKUP(G93,Calculations!$AV$2:$BA$2001,3),"")</f>
        <v/>
      </c>
      <c r="I93" s="58" t="str">
        <f>IF(G93&lt;&gt;"",VLOOKUP(G93,Calculations!$AV$2:$BA$2001,4),"")</f>
        <v/>
      </c>
      <c r="J93" s="58" t="str">
        <f>IF(G93&lt;&gt;"",VLOOKUP(G93,Calculations!$AV$2:$BA$2001,5),"")</f>
        <v/>
      </c>
      <c r="K93" s="58" t="str">
        <f>IF(G93&lt;&gt;"",VLOOKUP(G93,Calculations!$AV$2:$BA$2001,6),"")</f>
        <v/>
      </c>
      <c r="L93" s="59" t="e">
        <f t="shared" si="8"/>
        <v>#VALUE!</v>
      </c>
      <c r="M93" s="59" t="e">
        <f t="shared" si="9"/>
        <v>#VALUE!</v>
      </c>
      <c r="N93" s="59">
        <f t="shared" si="15"/>
        <v>0.26976453086295588</v>
      </c>
      <c r="O93" s="59"/>
      <c r="P93" s="59" t="e">
        <f t="shared" si="12"/>
        <v>#VALUE!</v>
      </c>
      <c r="Q93" s="2"/>
      <c r="R93" s="2"/>
      <c r="S93" s="2"/>
    </row>
    <row r="94" spans="2:19">
      <c r="B94" s="57"/>
      <c r="C94" s="57"/>
      <c r="F94" s="58">
        <f t="shared" si="13"/>
        <v>14</v>
      </c>
      <c r="G94" s="58" t="str">
        <f t="shared" si="14"/>
        <v/>
      </c>
      <c r="H94" s="58" t="str">
        <f>IF(G94&lt;&gt;"",VLOOKUP(G94,Calculations!$AV$2:$BA$2001,3),"")</f>
        <v/>
      </c>
      <c r="I94" s="58" t="str">
        <f>IF(G94&lt;&gt;"",VLOOKUP(G94,Calculations!$AV$2:$BA$2001,4),"")</f>
        <v/>
      </c>
      <c r="J94" s="58" t="str">
        <f>IF(G94&lt;&gt;"",VLOOKUP(G94,Calculations!$AV$2:$BA$2001,5),"")</f>
        <v/>
      </c>
      <c r="K94" s="58" t="str">
        <f>IF(G94&lt;&gt;"",VLOOKUP(G94,Calculations!$AV$2:$BA$2001,6),"")</f>
        <v/>
      </c>
      <c r="L94" s="59" t="e">
        <f t="shared" si="8"/>
        <v>#VALUE!</v>
      </c>
      <c r="M94" s="59" t="e">
        <f t="shared" si="9"/>
        <v>#VALUE!</v>
      </c>
      <c r="N94" s="59">
        <f t="shared" si="15"/>
        <v>0.26976453086295588</v>
      </c>
      <c r="O94" s="59"/>
      <c r="P94" s="59" t="e">
        <f t="shared" si="12"/>
        <v>#VALUE!</v>
      </c>
      <c r="Q94" s="2"/>
      <c r="R94" s="2"/>
      <c r="S94" s="2"/>
    </row>
    <row r="95" spans="2:19">
      <c r="B95" s="57"/>
      <c r="F95" s="58">
        <f t="shared" si="13"/>
        <v>15</v>
      </c>
      <c r="G95" s="58" t="str">
        <f t="shared" si="14"/>
        <v/>
      </c>
      <c r="H95" s="58" t="str">
        <f>IF(G95&lt;&gt;"",VLOOKUP(G95,Calculations!$AV$2:$BA$2001,3),"")</f>
        <v/>
      </c>
      <c r="I95" s="58" t="str">
        <f>IF(G95&lt;&gt;"",VLOOKUP(G95,Calculations!$AV$2:$BA$2001,4),"")</f>
        <v/>
      </c>
      <c r="J95" s="58" t="str">
        <f>IF(G95&lt;&gt;"",VLOOKUP(G95,Calculations!$AV$2:$BA$2001,5),"")</f>
        <v/>
      </c>
      <c r="K95" s="58" t="str">
        <f>IF(G95&lt;&gt;"",VLOOKUP(G95,Calculations!$AV$2:$BA$2001,6),"")</f>
        <v/>
      </c>
      <c r="L95" s="59" t="e">
        <f t="shared" si="8"/>
        <v>#VALUE!</v>
      </c>
      <c r="M95" s="59" t="e">
        <f t="shared" si="9"/>
        <v>#VALUE!</v>
      </c>
      <c r="N95" s="59">
        <f t="shared" si="15"/>
        <v>0.26976453086295588</v>
      </c>
      <c r="O95" s="59"/>
      <c r="P95" s="59" t="e">
        <f t="shared" si="12"/>
        <v>#VALUE!</v>
      </c>
      <c r="Q95" s="2"/>
      <c r="R95" s="2"/>
      <c r="S95" s="2"/>
    </row>
    <row r="96" spans="2:19">
      <c r="B96" s="57"/>
      <c r="F96" s="58">
        <f t="shared" si="13"/>
        <v>16</v>
      </c>
      <c r="G96" s="58" t="str">
        <f t="shared" si="14"/>
        <v/>
      </c>
      <c r="H96" s="58" t="str">
        <f>IF(G96&lt;&gt;"",VLOOKUP(G96,Calculations!$AV$2:$BA$2001,3),"")</f>
        <v/>
      </c>
      <c r="I96" s="58" t="str">
        <f>IF(G96&lt;&gt;"",VLOOKUP(G96,Calculations!$AV$2:$BA$2001,4),"")</f>
        <v/>
      </c>
      <c r="J96" s="58" t="str">
        <f>IF(G96&lt;&gt;"",VLOOKUP(G96,Calculations!$AV$2:$BA$2001,5),"")</f>
        <v/>
      </c>
      <c r="K96" s="58" t="str">
        <f>IF(G96&lt;&gt;"",VLOOKUP(G96,Calculations!$AV$2:$BA$2001,6),"")</f>
        <v/>
      </c>
      <c r="L96" s="59" t="e">
        <f t="shared" si="8"/>
        <v>#VALUE!</v>
      </c>
      <c r="M96" s="59" t="e">
        <f t="shared" si="9"/>
        <v>#VALUE!</v>
      </c>
      <c r="N96" s="59">
        <f t="shared" si="15"/>
        <v>0.26976453086295588</v>
      </c>
      <c r="O96" s="59"/>
      <c r="P96" s="59" t="e">
        <f t="shared" si="12"/>
        <v>#VALUE!</v>
      </c>
      <c r="Q96" s="2"/>
      <c r="R96" s="2"/>
      <c r="S96" s="2"/>
    </row>
    <row r="97" spans="6:19">
      <c r="F97" s="58">
        <f t="shared" si="13"/>
        <v>17</v>
      </c>
      <c r="G97" s="58" t="str">
        <f t="shared" si="14"/>
        <v/>
      </c>
      <c r="H97" s="58" t="str">
        <f>IF(G97&lt;&gt;"",VLOOKUP(G97,Calculations!$AV$2:$BA$2001,3),"")</f>
        <v/>
      </c>
      <c r="I97" s="58" t="str">
        <f>IF(G97&lt;&gt;"",VLOOKUP(G97,Calculations!$AV$2:$BA$2001,4),"")</f>
        <v/>
      </c>
      <c r="J97" s="58" t="str">
        <f>IF(G97&lt;&gt;"",VLOOKUP(G97,Calculations!$AV$2:$BA$2001,5),"")</f>
        <v/>
      </c>
      <c r="K97" s="58" t="str">
        <f>IF(G97&lt;&gt;"",VLOOKUP(G97,Calculations!$AV$2:$BA$2001,6),"")</f>
        <v/>
      </c>
      <c r="L97" s="59" t="e">
        <f t="shared" si="8"/>
        <v>#VALUE!</v>
      </c>
      <c r="M97" s="59" t="e">
        <f t="shared" si="9"/>
        <v>#VALUE!</v>
      </c>
      <c r="N97" s="59">
        <f t="shared" si="15"/>
        <v>0.26976453086295588</v>
      </c>
      <c r="O97" s="59"/>
      <c r="P97" s="59" t="e">
        <f t="shared" si="12"/>
        <v>#VALUE!</v>
      </c>
      <c r="Q97" s="2"/>
      <c r="R97" s="2"/>
      <c r="S97" s="2"/>
    </row>
    <row r="98" spans="6:19">
      <c r="F98" s="58">
        <f t="shared" si="13"/>
        <v>18</v>
      </c>
      <c r="G98" s="58" t="str">
        <f t="shared" si="14"/>
        <v/>
      </c>
      <c r="H98" s="58" t="str">
        <f>IF(G98&lt;&gt;"",VLOOKUP(G98,Calculations!$AV$2:$BA$2001,3),"")</f>
        <v/>
      </c>
      <c r="I98" s="58" t="str">
        <f>IF(G98&lt;&gt;"",VLOOKUP(G98,Calculations!$AV$2:$BA$2001,4),"")</f>
        <v/>
      </c>
      <c r="J98" s="58" t="str">
        <f>IF(G98&lt;&gt;"",VLOOKUP(G98,Calculations!$AV$2:$BA$2001,5),"")</f>
        <v/>
      </c>
      <c r="K98" s="58" t="str">
        <f>IF(G98&lt;&gt;"",VLOOKUP(G98,Calculations!$AV$2:$BA$2001,6),"")</f>
        <v/>
      </c>
      <c r="L98" s="59" t="e">
        <f t="shared" si="8"/>
        <v>#VALUE!</v>
      </c>
      <c r="M98" s="59" t="e">
        <f t="shared" si="9"/>
        <v>#VALUE!</v>
      </c>
      <c r="N98" s="59">
        <f t="shared" si="15"/>
        <v>0.26976453086295588</v>
      </c>
      <c r="O98" s="59"/>
      <c r="P98" s="59" t="e">
        <f t="shared" si="12"/>
        <v>#VALUE!</v>
      </c>
      <c r="Q98" s="2"/>
      <c r="R98" s="2"/>
      <c r="S98" s="2"/>
    </row>
    <row r="99" spans="6:19">
      <c r="F99" s="58">
        <f t="shared" si="13"/>
        <v>19</v>
      </c>
      <c r="G99" s="58" t="str">
        <f t="shared" si="14"/>
        <v/>
      </c>
      <c r="H99" s="58" t="str">
        <f>IF(G99&lt;&gt;"",VLOOKUP(G99,Calculations!$AV$2:$BA$2001,3),"")</f>
        <v/>
      </c>
      <c r="I99" s="58" t="str">
        <f>IF(G99&lt;&gt;"",VLOOKUP(G99,Calculations!$AV$2:$BA$2001,4),"")</f>
        <v/>
      </c>
      <c r="J99" s="58" t="str">
        <f>IF(G99&lt;&gt;"",VLOOKUP(G99,Calculations!$AV$2:$BA$2001,5),"")</f>
        <v/>
      </c>
      <c r="K99" s="58" t="str">
        <f>IF(G99&lt;&gt;"",VLOOKUP(G99,Calculations!$AV$2:$BA$2001,6),"")</f>
        <v/>
      </c>
      <c r="L99" s="59" t="e">
        <f t="shared" si="8"/>
        <v>#VALUE!</v>
      </c>
      <c r="M99" s="59" t="e">
        <f t="shared" si="9"/>
        <v>#VALUE!</v>
      </c>
      <c r="N99" s="59">
        <f t="shared" si="15"/>
        <v>0.26976453086295588</v>
      </c>
      <c r="O99" s="59"/>
      <c r="P99" s="59" t="e">
        <f t="shared" si="12"/>
        <v>#VALUE!</v>
      </c>
      <c r="Q99" s="2"/>
      <c r="R99" s="2"/>
      <c r="S99" s="2"/>
    </row>
    <row r="100" spans="6:19">
      <c r="F100" s="58">
        <f t="shared" si="13"/>
        <v>20</v>
      </c>
      <c r="G100" s="58" t="str">
        <f t="shared" si="14"/>
        <v/>
      </c>
      <c r="H100" s="58" t="str">
        <f>IF(G100&lt;&gt;"",VLOOKUP(G100,Calculations!$AV$2:$BA$2001,3),"")</f>
        <v/>
      </c>
      <c r="I100" s="58" t="str">
        <f>IF(G100&lt;&gt;"",VLOOKUP(G100,Calculations!$AV$2:$BA$2001,4),"")</f>
        <v/>
      </c>
      <c r="J100" s="58" t="str">
        <f>IF(G100&lt;&gt;"",VLOOKUP(G100,Calculations!$AV$2:$BA$2001,5),"")</f>
        <v/>
      </c>
      <c r="K100" s="58" t="str">
        <f>IF(G100&lt;&gt;"",VLOOKUP(G100,Calculations!$AV$2:$BA$2001,6),"")</f>
        <v/>
      </c>
      <c r="L100" s="59" t="e">
        <f t="shared" si="8"/>
        <v>#VALUE!</v>
      </c>
      <c r="M100" s="59" t="e">
        <f t="shared" si="9"/>
        <v>#VALUE!</v>
      </c>
      <c r="N100" s="59">
        <f t="shared" si="15"/>
        <v>0.26976453086295588</v>
      </c>
      <c r="O100" s="59"/>
      <c r="P100" s="59" t="e">
        <f t="shared" si="12"/>
        <v>#VALUE!</v>
      </c>
      <c r="Q100" s="2"/>
      <c r="R100" s="2"/>
      <c r="S100" s="2"/>
    </row>
    <row r="101" spans="6:19">
      <c r="F101" s="58" t="str">
        <f t="shared" si="13"/>
        <v/>
      </c>
      <c r="G101" s="58" t="str">
        <f t="shared" si="14"/>
        <v/>
      </c>
      <c r="H101" s="58" t="str">
        <f>IF(G101&lt;&gt;"",VLOOKUP(G101,Calculations!$AV$2:$BA$2001,3),"")</f>
        <v/>
      </c>
      <c r="I101" s="58" t="str">
        <f>IF(G101&lt;&gt;"",VLOOKUP(G101,Calculations!$AV$2:$BA$2001,4),"")</f>
        <v/>
      </c>
      <c r="J101" s="58" t="str">
        <f>IF(G101&lt;&gt;"",VLOOKUP(G101,Calculations!$AV$2:$BA$2001,5),"")</f>
        <v/>
      </c>
      <c r="K101" s="58" t="str">
        <f>IF(G101&lt;&gt;"",VLOOKUP(G101,Calculations!$AV$2:$BA$2001,6),"")</f>
        <v/>
      </c>
      <c r="L101" s="59" t="e">
        <f t="shared" si="8"/>
        <v>#VALUE!</v>
      </c>
      <c r="M101" s="59" t="e">
        <f t="shared" si="9"/>
        <v>#VALUE!</v>
      </c>
      <c r="N101" s="59">
        <f t="shared" si="15"/>
        <v>0.26976453086295588</v>
      </c>
      <c r="O101" s="59"/>
      <c r="P101" s="59" t="e">
        <f t="shared" si="12"/>
        <v>#VALUE!</v>
      </c>
      <c r="Q101" s="2"/>
      <c r="R101" s="2"/>
      <c r="S101" s="2"/>
    </row>
    <row r="102" spans="6:19">
      <c r="F102" s="58" t="str">
        <f t="shared" si="13"/>
        <v/>
      </c>
      <c r="G102" s="58" t="str">
        <f t="shared" si="14"/>
        <v/>
      </c>
      <c r="H102" s="58" t="str">
        <f>IF(G102&lt;&gt;"",VLOOKUP(G102,Calculations!$AV$2:$BA$2001,3),"")</f>
        <v/>
      </c>
      <c r="I102" s="58" t="str">
        <f>IF(G102&lt;&gt;"",VLOOKUP(G102,Calculations!$AV$2:$BA$2001,4),"")</f>
        <v/>
      </c>
      <c r="J102" s="58" t="str">
        <f>IF(G102&lt;&gt;"",VLOOKUP(G102,Calculations!$AV$2:$BA$2001,5),"")</f>
        <v/>
      </c>
      <c r="K102" s="58" t="str">
        <f>IF(G102&lt;&gt;"",VLOOKUP(G102,Calculations!$AV$2:$BA$2001,6),"")</f>
        <v/>
      </c>
      <c r="L102" s="59" t="e">
        <f t="shared" si="8"/>
        <v>#VALUE!</v>
      </c>
      <c r="M102" s="59" t="e">
        <f t="shared" si="9"/>
        <v>#VALUE!</v>
      </c>
      <c r="N102" s="59">
        <f t="shared" si="15"/>
        <v>0.26976453086295588</v>
      </c>
      <c r="O102" s="59"/>
      <c r="P102" s="59" t="e">
        <f t="shared" si="12"/>
        <v>#VALUE!</v>
      </c>
      <c r="Q102" s="2"/>
      <c r="R102" s="2"/>
      <c r="S102" s="2"/>
    </row>
    <row r="103" spans="6:19">
      <c r="F103" s="58" t="str">
        <f t="shared" si="13"/>
        <v/>
      </c>
      <c r="G103" s="58" t="str">
        <f t="shared" si="14"/>
        <v/>
      </c>
      <c r="H103" s="58" t="str">
        <f>IF(G103&lt;&gt;"",VLOOKUP(G103,Calculations!$AV$2:$BA$2001,3),"")</f>
        <v/>
      </c>
      <c r="I103" s="58" t="str">
        <f>IF(G103&lt;&gt;"",VLOOKUP(G103,Calculations!$AV$2:$BA$2001,4),"")</f>
        <v/>
      </c>
      <c r="J103" s="58" t="str">
        <f>IF(G103&lt;&gt;"",VLOOKUP(G103,Calculations!$AV$2:$BA$2001,5),"")</f>
        <v/>
      </c>
      <c r="K103" s="58" t="str">
        <f>IF(G103&lt;&gt;"",VLOOKUP(G103,Calculations!$AV$2:$BA$2001,6),"")</f>
        <v/>
      </c>
      <c r="L103" s="59" t="e">
        <f t="shared" si="8"/>
        <v>#VALUE!</v>
      </c>
      <c r="M103" s="59" t="e">
        <f t="shared" si="9"/>
        <v>#VALUE!</v>
      </c>
      <c r="N103" s="59">
        <f t="shared" si="15"/>
        <v>0.26976453086295588</v>
      </c>
      <c r="O103" s="59"/>
      <c r="P103" s="59" t="e">
        <f t="shared" si="12"/>
        <v>#VALUE!</v>
      </c>
      <c r="Q103" s="2"/>
      <c r="R103" s="2"/>
      <c r="S103" s="2"/>
    </row>
    <row r="104" spans="6:19">
      <c r="F104" s="58" t="str">
        <f t="shared" si="13"/>
        <v/>
      </c>
      <c r="G104" s="58" t="str">
        <f t="shared" si="14"/>
        <v/>
      </c>
      <c r="H104" s="58" t="str">
        <f>IF(G104&lt;&gt;"",VLOOKUP(G104,Calculations!$AV$2:$BA$2001,3),"")</f>
        <v/>
      </c>
      <c r="I104" s="58" t="str">
        <f>IF(G104&lt;&gt;"",VLOOKUP(G104,Calculations!$AV$2:$BA$2001,4),"")</f>
        <v/>
      </c>
      <c r="J104" s="58" t="str">
        <f>IF(G104&lt;&gt;"",VLOOKUP(G104,Calculations!$AV$2:$BA$2001,5),"")</f>
        <v/>
      </c>
      <c r="K104" s="58" t="str">
        <f>IF(G104&lt;&gt;"",VLOOKUP(G104,Calculations!$AV$2:$BA$2001,6),"")</f>
        <v/>
      </c>
      <c r="L104" s="59" t="e">
        <f t="shared" si="8"/>
        <v>#VALUE!</v>
      </c>
      <c r="M104" s="59" t="e">
        <f t="shared" si="9"/>
        <v>#VALUE!</v>
      </c>
      <c r="N104" s="59">
        <f t="shared" si="15"/>
        <v>0.26976453086295588</v>
      </c>
      <c r="O104" s="59"/>
      <c r="P104" s="59" t="e">
        <f t="shared" si="12"/>
        <v>#VALUE!</v>
      </c>
      <c r="Q104" s="2"/>
      <c r="R104" s="2"/>
      <c r="S104" s="2"/>
    </row>
    <row r="105" spans="6:19">
      <c r="F105" s="58" t="str">
        <f t="shared" si="13"/>
        <v/>
      </c>
      <c r="G105" s="58" t="str">
        <f t="shared" si="14"/>
        <v/>
      </c>
      <c r="H105" s="58" t="str">
        <f>IF(G105&lt;&gt;"",VLOOKUP(G105,Calculations!$AV$2:$BA$2001,3),"")</f>
        <v/>
      </c>
      <c r="I105" s="58" t="str">
        <f>IF(G105&lt;&gt;"",VLOOKUP(G105,Calculations!$AV$2:$BA$2001,4),"")</f>
        <v/>
      </c>
      <c r="J105" s="58" t="str">
        <f>IF(G105&lt;&gt;"",VLOOKUP(G105,Calculations!$AV$2:$BA$2001,5),"")</f>
        <v/>
      </c>
      <c r="K105" s="58" t="str">
        <f>IF(G105&lt;&gt;"",VLOOKUP(G105,Calculations!$AV$2:$BA$2001,6),"")</f>
        <v/>
      </c>
      <c r="L105" s="59" t="e">
        <f t="shared" si="8"/>
        <v>#VALUE!</v>
      </c>
      <c r="M105" s="59" t="e">
        <f t="shared" si="9"/>
        <v>#VALUE!</v>
      </c>
      <c r="N105" s="59">
        <f t="shared" si="15"/>
        <v>0.26976453086295588</v>
      </c>
      <c r="O105" s="59"/>
      <c r="P105" s="59" t="e">
        <f t="shared" si="12"/>
        <v>#VALUE!</v>
      </c>
      <c r="Q105" s="2"/>
      <c r="R105" s="2"/>
      <c r="S105" s="2"/>
    </row>
    <row r="106" spans="6:19">
      <c r="F106" s="58" t="str">
        <f t="shared" si="13"/>
        <v/>
      </c>
      <c r="G106" s="58" t="str">
        <f t="shared" si="14"/>
        <v/>
      </c>
      <c r="H106" s="58" t="str">
        <f>IF(G106&lt;&gt;"",VLOOKUP(G106,Calculations!$AV$2:$BA$2001,3),"")</f>
        <v/>
      </c>
      <c r="I106" s="58" t="str">
        <f>IF(G106&lt;&gt;"",VLOOKUP(G106,Calculations!$AV$2:$BA$2001,4),"")</f>
        <v/>
      </c>
      <c r="J106" s="58" t="str">
        <f>IF(G106&lt;&gt;"",VLOOKUP(G106,Calculations!$AV$2:$BA$2001,5),"")</f>
        <v/>
      </c>
      <c r="K106" s="58" t="str">
        <f>IF(G106&lt;&gt;"",VLOOKUP(G106,Calculations!$AV$2:$BA$2001,6),"")</f>
        <v/>
      </c>
      <c r="L106" s="59" t="e">
        <f t="shared" si="8"/>
        <v>#VALUE!</v>
      </c>
      <c r="M106" s="59" t="e">
        <f t="shared" si="9"/>
        <v>#VALUE!</v>
      </c>
      <c r="N106" s="59">
        <f t="shared" si="15"/>
        <v>0.26976453086295588</v>
      </c>
      <c r="O106" s="59"/>
      <c r="P106" s="59" t="e">
        <f t="shared" si="12"/>
        <v>#VALUE!</v>
      </c>
      <c r="Q106" s="2"/>
      <c r="R106" s="2"/>
      <c r="S106" s="2"/>
    </row>
    <row r="107" spans="6:19">
      <c r="F107" s="58" t="str">
        <f t="shared" si="13"/>
        <v/>
      </c>
      <c r="G107" s="58" t="str">
        <f t="shared" si="14"/>
        <v/>
      </c>
      <c r="H107" s="58" t="str">
        <f>IF(G107&lt;&gt;"",VLOOKUP(G107,Calculations!$AV$2:$BA$2001,3),"")</f>
        <v/>
      </c>
      <c r="I107" s="58" t="str">
        <f>IF(G107&lt;&gt;"",VLOOKUP(G107,Calculations!$AV$2:$BA$2001,4),"")</f>
        <v/>
      </c>
      <c r="J107" s="58" t="str">
        <f>IF(G107&lt;&gt;"",VLOOKUP(G107,Calculations!$AV$2:$BA$2001,5),"")</f>
        <v/>
      </c>
      <c r="K107" s="58" t="str">
        <f>IF(G107&lt;&gt;"",VLOOKUP(G107,Calculations!$AV$2:$BA$2001,6),"")</f>
        <v/>
      </c>
      <c r="L107" s="59" t="e">
        <f t="shared" si="8"/>
        <v>#VALUE!</v>
      </c>
      <c r="M107" s="59" t="e">
        <f t="shared" si="9"/>
        <v>#VALUE!</v>
      </c>
      <c r="N107" s="59">
        <f t="shared" si="15"/>
        <v>0.26976453086295588</v>
      </c>
      <c r="O107" s="59"/>
      <c r="P107" s="59" t="e">
        <f t="shared" si="12"/>
        <v>#VALUE!</v>
      </c>
      <c r="Q107" s="2"/>
      <c r="R107" s="2"/>
      <c r="S107" s="2"/>
    </row>
    <row r="108" spans="6:19">
      <c r="F108" s="58" t="str">
        <f t="shared" si="13"/>
        <v/>
      </c>
      <c r="G108" s="58" t="str">
        <f t="shared" si="14"/>
        <v/>
      </c>
      <c r="H108" s="58" t="str">
        <f>IF(G108&lt;&gt;"",VLOOKUP(G108,Calculations!$AV$2:$BA$2001,3),"")</f>
        <v/>
      </c>
      <c r="I108" s="58" t="str">
        <f>IF(G108&lt;&gt;"",VLOOKUP(G108,Calculations!$AV$2:$BA$2001,4),"")</f>
        <v/>
      </c>
      <c r="J108" s="58" t="str">
        <f>IF(G108&lt;&gt;"",VLOOKUP(G108,Calculations!$AV$2:$BA$2001,5),"")</f>
        <v/>
      </c>
      <c r="K108" s="58" t="str">
        <f>IF(G108&lt;&gt;"",VLOOKUP(G108,Calculations!$AV$2:$BA$2001,6),"")</f>
        <v/>
      </c>
      <c r="L108" s="59" t="e">
        <f t="shared" si="8"/>
        <v>#VALUE!</v>
      </c>
      <c r="M108" s="59" t="e">
        <f t="shared" si="9"/>
        <v>#VALUE!</v>
      </c>
      <c r="N108" s="59">
        <f t="shared" si="15"/>
        <v>0.26976453086295588</v>
      </c>
      <c r="O108" s="59"/>
      <c r="P108" s="59" t="e">
        <f t="shared" si="12"/>
        <v>#VALUE!</v>
      </c>
      <c r="Q108" s="2"/>
      <c r="R108" s="2"/>
      <c r="S108" s="2"/>
    </row>
    <row r="109" spans="6:19">
      <c r="F109" s="58" t="str">
        <f t="shared" si="13"/>
        <v/>
      </c>
      <c r="G109" s="58" t="str">
        <f t="shared" si="14"/>
        <v/>
      </c>
      <c r="H109" s="58" t="str">
        <f>IF(G109&lt;&gt;"",VLOOKUP(G109,Calculations!$AV$2:$BA$2001,3),"")</f>
        <v/>
      </c>
      <c r="I109" s="58" t="str">
        <f>IF(G109&lt;&gt;"",VLOOKUP(G109,Calculations!$AV$2:$BA$2001,4),"")</f>
        <v/>
      </c>
      <c r="J109" s="58" t="str">
        <f>IF(G109&lt;&gt;"",VLOOKUP(G109,Calculations!$AV$2:$BA$2001,5),"")</f>
        <v/>
      </c>
      <c r="K109" s="58" t="str">
        <f>IF(G109&lt;&gt;"",VLOOKUP(G109,Calculations!$AV$2:$BA$2001,6),"")</f>
        <v/>
      </c>
      <c r="L109" s="59" t="e">
        <f t="shared" ref="L109:L172" si="16">SUM((I109-H109)*20)+1</f>
        <v>#VALUE!</v>
      </c>
      <c r="M109" s="59" t="e">
        <f t="shared" ref="M109:M172" si="17">(100*((SQRT(($D$22^2)+($D$23^2)+((2*($D$24))^2)))/G109))</f>
        <v>#VALUE!</v>
      </c>
      <c r="N109" s="59">
        <f t="shared" si="15"/>
        <v>0.26976453086295588</v>
      </c>
      <c r="O109" s="59"/>
      <c r="P109" s="59" t="e">
        <f t="shared" si="12"/>
        <v>#VALUE!</v>
      </c>
      <c r="Q109" s="2"/>
      <c r="R109" s="2"/>
      <c r="S109" s="2"/>
    </row>
    <row r="110" spans="6:19">
      <c r="F110" s="58" t="str">
        <f t="shared" si="13"/>
        <v/>
      </c>
      <c r="G110" s="58" t="str">
        <f t="shared" si="14"/>
        <v/>
      </c>
      <c r="H110" s="58" t="str">
        <f>IF(G110&lt;&gt;"",VLOOKUP(G110,Calculations!$AV$2:$BA$2001,3),"")</f>
        <v/>
      </c>
      <c r="I110" s="58" t="str">
        <f>IF(G110&lt;&gt;"",VLOOKUP(G110,Calculations!$AV$2:$BA$2001,4),"")</f>
        <v/>
      </c>
      <c r="J110" s="58" t="str">
        <f>IF(G110&lt;&gt;"",VLOOKUP(G110,Calculations!$AV$2:$BA$2001,5),"")</f>
        <v/>
      </c>
      <c r="K110" s="58" t="str">
        <f>IF(G110&lt;&gt;"",VLOOKUP(G110,Calculations!$AV$2:$BA$2001,6),"")</f>
        <v/>
      </c>
      <c r="L110" s="59" t="e">
        <f t="shared" si="16"/>
        <v>#VALUE!</v>
      </c>
      <c r="M110" s="59" t="e">
        <f t="shared" si="17"/>
        <v>#VALUE!</v>
      </c>
      <c r="N110" s="59">
        <f t="shared" si="15"/>
        <v>0.26976453086295588</v>
      </c>
      <c r="O110" s="59"/>
      <c r="P110" s="59" t="e">
        <f t="shared" si="12"/>
        <v>#VALUE!</v>
      </c>
      <c r="Q110" s="2"/>
      <c r="R110" s="2"/>
      <c r="S110" s="2"/>
    </row>
    <row r="111" spans="6:19">
      <c r="F111" s="58" t="str">
        <f t="shared" si="13"/>
        <v/>
      </c>
      <c r="G111" s="58" t="str">
        <f t="shared" si="14"/>
        <v/>
      </c>
      <c r="H111" s="58" t="str">
        <f>IF(G111&lt;&gt;"",VLOOKUP(G111,Calculations!$AV$2:$BA$2001,3),"")</f>
        <v/>
      </c>
      <c r="I111" s="58" t="str">
        <f>IF(G111&lt;&gt;"",VLOOKUP(G111,Calculations!$AV$2:$BA$2001,4),"")</f>
        <v/>
      </c>
      <c r="J111" s="58" t="str">
        <f>IF(G111&lt;&gt;"",VLOOKUP(G111,Calculations!$AV$2:$BA$2001,5),"")</f>
        <v/>
      </c>
      <c r="K111" s="58" t="str">
        <f>IF(G111&lt;&gt;"",VLOOKUP(G111,Calculations!$AV$2:$BA$2001,6),"")</f>
        <v/>
      </c>
      <c r="L111" s="59" t="e">
        <f t="shared" si="16"/>
        <v>#VALUE!</v>
      </c>
      <c r="M111" s="59" t="e">
        <f t="shared" si="17"/>
        <v>#VALUE!</v>
      </c>
      <c r="N111" s="59">
        <f t="shared" si="15"/>
        <v>0.26976453086295588</v>
      </c>
      <c r="O111" s="59"/>
      <c r="P111" s="59" t="e">
        <f t="shared" si="12"/>
        <v>#VALUE!</v>
      </c>
      <c r="Q111" s="2"/>
      <c r="R111" s="2"/>
      <c r="S111" s="2"/>
    </row>
    <row r="112" spans="6:19">
      <c r="F112" s="58" t="str">
        <f t="shared" si="13"/>
        <v/>
      </c>
      <c r="G112" s="58" t="str">
        <f t="shared" si="14"/>
        <v/>
      </c>
      <c r="H112" s="58" t="str">
        <f>IF(G112&lt;&gt;"",VLOOKUP(G112,Calculations!$AV$2:$BA$2001,3),"")</f>
        <v/>
      </c>
      <c r="I112" s="58" t="str">
        <f>IF(G112&lt;&gt;"",VLOOKUP(G112,Calculations!$AV$2:$BA$2001,4),"")</f>
        <v/>
      </c>
      <c r="J112" s="58" t="str">
        <f>IF(G112&lt;&gt;"",VLOOKUP(G112,Calculations!$AV$2:$BA$2001,5),"")</f>
        <v/>
      </c>
      <c r="K112" s="58" t="str">
        <f>IF(G112&lt;&gt;"",VLOOKUP(G112,Calculations!$AV$2:$BA$2001,6),"")</f>
        <v/>
      </c>
      <c r="L112" s="59" t="e">
        <f t="shared" si="16"/>
        <v>#VALUE!</v>
      </c>
      <c r="M112" s="59" t="e">
        <f t="shared" si="17"/>
        <v>#VALUE!</v>
      </c>
      <c r="N112" s="59">
        <f t="shared" si="15"/>
        <v>0.26976453086295588</v>
      </c>
      <c r="O112" s="59"/>
      <c r="P112" s="59" t="e">
        <f t="shared" si="12"/>
        <v>#VALUE!</v>
      </c>
      <c r="Q112" s="2"/>
      <c r="R112" s="2"/>
      <c r="S112" s="2"/>
    </row>
    <row r="113" spans="6:19">
      <c r="F113" s="58" t="str">
        <f t="shared" si="13"/>
        <v/>
      </c>
      <c r="G113" s="58" t="str">
        <f t="shared" si="14"/>
        <v/>
      </c>
      <c r="H113" s="58" t="str">
        <f>IF(G113&lt;&gt;"",VLOOKUP(G113,Calculations!$AV$2:$BA$2001,3),"")</f>
        <v/>
      </c>
      <c r="I113" s="58" t="str">
        <f>IF(G113&lt;&gt;"",VLOOKUP(G113,Calculations!$AV$2:$BA$2001,4),"")</f>
        <v/>
      </c>
      <c r="J113" s="58" t="str">
        <f>IF(G113&lt;&gt;"",VLOOKUP(G113,Calculations!$AV$2:$BA$2001,5),"")</f>
        <v/>
      </c>
      <c r="K113" s="58" t="str">
        <f>IF(G113&lt;&gt;"",VLOOKUP(G113,Calculations!$AV$2:$BA$2001,6),"")</f>
        <v/>
      </c>
      <c r="L113" s="59" t="e">
        <f t="shared" si="16"/>
        <v>#VALUE!</v>
      </c>
      <c r="M113" s="59" t="e">
        <f t="shared" si="17"/>
        <v>#VALUE!</v>
      </c>
      <c r="N113" s="59">
        <f t="shared" si="15"/>
        <v>0.26976453086295588</v>
      </c>
      <c r="O113" s="59"/>
      <c r="P113" s="59" t="e">
        <f t="shared" si="12"/>
        <v>#VALUE!</v>
      </c>
      <c r="Q113" s="2"/>
      <c r="R113" s="2"/>
      <c r="S113" s="2"/>
    </row>
    <row r="114" spans="6:19">
      <c r="F114" s="58" t="str">
        <f t="shared" si="13"/>
        <v/>
      </c>
      <c r="G114" s="58" t="str">
        <f t="shared" si="14"/>
        <v/>
      </c>
      <c r="H114" s="58" t="str">
        <f>IF(G114&lt;&gt;"",VLOOKUP(G114,Calculations!$AV$2:$BA$2001,3),"")</f>
        <v/>
      </c>
      <c r="I114" s="58" t="str">
        <f>IF(G114&lt;&gt;"",VLOOKUP(G114,Calculations!$AV$2:$BA$2001,4),"")</f>
        <v/>
      </c>
      <c r="J114" s="58" t="str">
        <f>IF(G114&lt;&gt;"",VLOOKUP(G114,Calculations!$AV$2:$BA$2001,5),"")</f>
        <v/>
      </c>
      <c r="K114" s="58" t="str">
        <f>IF(G114&lt;&gt;"",VLOOKUP(G114,Calculations!$AV$2:$BA$2001,6),"")</f>
        <v/>
      </c>
      <c r="L114" s="59" t="e">
        <f t="shared" si="16"/>
        <v>#VALUE!</v>
      </c>
      <c r="M114" s="59" t="e">
        <f t="shared" si="17"/>
        <v>#VALUE!</v>
      </c>
      <c r="N114" s="59">
        <f t="shared" si="15"/>
        <v>0.26976453086295588</v>
      </c>
      <c r="O114" s="59"/>
      <c r="P114" s="59" t="e">
        <f t="shared" si="12"/>
        <v>#VALUE!</v>
      </c>
      <c r="Q114" s="2"/>
      <c r="R114" s="2"/>
      <c r="S114" s="2"/>
    </row>
    <row r="115" spans="6:19">
      <c r="F115" s="58" t="str">
        <f t="shared" si="13"/>
        <v/>
      </c>
      <c r="G115" s="58" t="str">
        <f t="shared" si="14"/>
        <v/>
      </c>
      <c r="H115" s="58" t="str">
        <f>IF(G115&lt;&gt;"",VLOOKUP(G115,Calculations!$AV$2:$BA$2001,3),"")</f>
        <v/>
      </c>
      <c r="I115" s="58" t="str">
        <f>IF(G115&lt;&gt;"",VLOOKUP(G115,Calculations!$AV$2:$BA$2001,4),"")</f>
        <v/>
      </c>
      <c r="J115" s="58" t="str">
        <f>IF(G115&lt;&gt;"",VLOOKUP(G115,Calculations!$AV$2:$BA$2001,5),"")</f>
        <v/>
      </c>
      <c r="K115" s="58" t="str">
        <f>IF(G115&lt;&gt;"",VLOOKUP(G115,Calculations!$AV$2:$BA$2001,6),"")</f>
        <v/>
      </c>
      <c r="L115" s="59" t="e">
        <f t="shared" si="16"/>
        <v>#VALUE!</v>
      </c>
      <c r="M115" s="59" t="e">
        <f t="shared" si="17"/>
        <v>#VALUE!</v>
      </c>
      <c r="N115" s="59">
        <f t="shared" si="15"/>
        <v>0.26976453086295588</v>
      </c>
      <c r="O115" s="59"/>
      <c r="P115" s="59" t="e">
        <f t="shared" si="12"/>
        <v>#VALUE!</v>
      </c>
      <c r="Q115" s="2"/>
      <c r="R115" s="2"/>
      <c r="S115" s="2"/>
    </row>
    <row r="116" spans="6:19">
      <c r="F116" s="58" t="str">
        <f t="shared" si="13"/>
        <v/>
      </c>
      <c r="G116" s="58" t="str">
        <f t="shared" si="14"/>
        <v/>
      </c>
      <c r="H116" s="58" t="str">
        <f>IF(G116&lt;&gt;"",VLOOKUP(G116,Calculations!$AV$2:$BA$2001,3),"")</f>
        <v/>
      </c>
      <c r="I116" s="58" t="str">
        <f>IF(G116&lt;&gt;"",VLOOKUP(G116,Calculations!$AV$2:$BA$2001,4),"")</f>
        <v/>
      </c>
      <c r="J116" s="58" t="str">
        <f>IF(G116&lt;&gt;"",VLOOKUP(G116,Calculations!$AV$2:$BA$2001,5),"")</f>
        <v/>
      </c>
      <c r="K116" s="58" t="str">
        <f>IF(G116&lt;&gt;"",VLOOKUP(G116,Calculations!$AV$2:$BA$2001,6),"")</f>
        <v/>
      </c>
      <c r="L116" s="59" t="e">
        <f t="shared" si="16"/>
        <v>#VALUE!</v>
      </c>
      <c r="M116" s="59" t="e">
        <f t="shared" si="17"/>
        <v>#VALUE!</v>
      </c>
      <c r="N116" s="59">
        <f t="shared" si="15"/>
        <v>0.26976453086295588</v>
      </c>
      <c r="O116" s="59"/>
      <c r="P116" s="59" t="e">
        <f t="shared" si="12"/>
        <v>#VALUE!</v>
      </c>
      <c r="Q116" s="2"/>
      <c r="R116" s="2"/>
      <c r="S116" s="2"/>
    </row>
    <row r="117" spans="6:19">
      <c r="F117" s="58" t="str">
        <f t="shared" si="13"/>
        <v/>
      </c>
      <c r="G117" s="58" t="str">
        <f t="shared" si="14"/>
        <v/>
      </c>
      <c r="H117" s="58" t="str">
        <f>IF(G117&lt;&gt;"",VLOOKUP(G117,Calculations!$AV$2:$BA$2001,3),"")</f>
        <v/>
      </c>
      <c r="I117" s="58" t="str">
        <f>IF(G117&lt;&gt;"",VLOOKUP(G117,Calculations!$AV$2:$BA$2001,4),"")</f>
        <v/>
      </c>
      <c r="J117" s="58" t="str">
        <f>IF(G117&lt;&gt;"",VLOOKUP(G117,Calculations!$AV$2:$BA$2001,5),"")</f>
        <v/>
      </c>
      <c r="K117" s="58" t="str">
        <f>IF(G117&lt;&gt;"",VLOOKUP(G117,Calculations!$AV$2:$BA$2001,6),"")</f>
        <v/>
      </c>
      <c r="L117" s="59" t="e">
        <f t="shared" si="16"/>
        <v>#VALUE!</v>
      </c>
      <c r="M117" s="59" t="e">
        <f t="shared" si="17"/>
        <v>#VALUE!</v>
      </c>
      <c r="N117" s="59">
        <f t="shared" si="15"/>
        <v>0.26976453086295588</v>
      </c>
      <c r="O117" s="59"/>
      <c r="P117" s="59" t="e">
        <f t="shared" si="12"/>
        <v>#VALUE!</v>
      </c>
      <c r="Q117" s="2"/>
      <c r="R117" s="2"/>
      <c r="S117" s="2"/>
    </row>
    <row r="118" spans="6:19">
      <c r="F118" s="58" t="str">
        <f t="shared" si="13"/>
        <v/>
      </c>
      <c r="G118" s="58" t="str">
        <f t="shared" si="14"/>
        <v/>
      </c>
      <c r="H118" s="58" t="str">
        <f>IF(G118&lt;&gt;"",VLOOKUP(G118,Calculations!$AV$2:$BA$2001,3),"")</f>
        <v/>
      </c>
      <c r="I118" s="58" t="str">
        <f>IF(G118&lt;&gt;"",VLOOKUP(G118,Calculations!$AV$2:$BA$2001,4),"")</f>
        <v/>
      </c>
      <c r="J118" s="58" t="str">
        <f>IF(G118&lt;&gt;"",VLOOKUP(G118,Calculations!$AV$2:$BA$2001,5),"")</f>
        <v/>
      </c>
      <c r="K118" s="58" t="str">
        <f>IF(G118&lt;&gt;"",VLOOKUP(G118,Calculations!$AV$2:$BA$2001,6),"")</f>
        <v/>
      </c>
      <c r="L118" s="59" t="e">
        <f t="shared" si="16"/>
        <v>#VALUE!</v>
      </c>
      <c r="M118" s="59" t="e">
        <f t="shared" si="17"/>
        <v>#VALUE!</v>
      </c>
      <c r="N118" s="59">
        <f t="shared" si="15"/>
        <v>0.26976453086295588</v>
      </c>
      <c r="O118" s="59"/>
      <c r="P118" s="59" t="e">
        <f t="shared" si="12"/>
        <v>#VALUE!</v>
      </c>
      <c r="Q118" s="2"/>
      <c r="R118" s="2"/>
      <c r="S118" s="2"/>
    </row>
    <row r="119" spans="6:19">
      <c r="F119" s="58" t="str">
        <f t="shared" si="13"/>
        <v/>
      </c>
      <c r="G119" s="58" t="str">
        <f t="shared" si="14"/>
        <v/>
      </c>
      <c r="H119" s="58" t="str">
        <f>IF(G119&lt;&gt;"",VLOOKUP(G119,Calculations!$AV$2:$BA$2001,3),"")</f>
        <v/>
      </c>
      <c r="I119" s="58" t="str">
        <f>IF(G119&lt;&gt;"",VLOOKUP(G119,Calculations!$AV$2:$BA$2001,4),"")</f>
        <v/>
      </c>
      <c r="J119" s="58" t="str">
        <f>IF(G119&lt;&gt;"",VLOOKUP(G119,Calculations!$AV$2:$BA$2001,5),"")</f>
        <v/>
      </c>
      <c r="K119" s="58" t="str">
        <f>IF(G119&lt;&gt;"",VLOOKUP(G119,Calculations!$AV$2:$BA$2001,6),"")</f>
        <v/>
      </c>
      <c r="L119" s="59" t="e">
        <f t="shared" si="16"/>
        <v>#VALUE!</v>
      </c>
      <c r="M119" s="59" t="e">
        <f t="shared" si="17"/>
        <v>#VALUE!</v>
      </c>
      <c r="N119" s="59">
        <f t="shared" si="15"/>
        <v>0.26976453086295588</v>
      </c>
      <c r="O119" s="59"/>
      <c r="P119" s="59" t="e">
        <f t="shared" si="12"/>
        <v>#VALUE!</v>
      </c>
      <c r="Q119" s="2"/>
      <c r="R119" s="2"/>
      <c r="S119" s="2"/>
    </row>
    <row r="120" spans="6:19">
      <c r="F120" s="58" t="str">
        <f t="shared" si="13"/>
        <v/>
      </c>
      <c r="G120" s="58" t="str">
        <f t="shared" si="14"/>
        <v/>
      </c>
      <c r="H120" s="58" t="str">
        <f>IF(G120&lt;&gt;"",VLOOKUP(G120,Calculations!$AV$2:$BA$2001,3),"")</f>
        <v/>
      </c>
      <c r="I120" s="58" t="str">
        <f>IF(G120&lt;&gt;"",VLOOKUP(G120,Calculations!$AV$2:$BA$2001,4),"")</f>
        <v/>
      </c>
      <c r="J120" s="58" t="str">
        <f>IF(G120&lt;&gt;"",VLOOKUP(G120,Calculations!$AV$2:$BA$2001,5),"")</f>
        <v/>
      </c>
      <c r="K120" s="58" t="str">
        <f>IF(G120&lt;&gt;"",VLOOKUP(G120,Calculations!$AV$2:$BA$2001,6),"")</f>
        <v/>
      </c>
      <c r="L120" s="59" t="e">
        <f t="shared" si="16"/>
        <v>#VALUE!</v>
      </c>
      <c r="M120" s="59" t="e">
        <f t="shared" si="17"/>
        <v>#VALUE!</v>
      </c>
      <c r="N120" s="59">
        <f t="shared" si="15"/>
        <v>0.26976453086295588</v>
      </c>
      <c r="O120" s="59"/>
      <c r="P120" s="59" t="e">
        <f t="shared" si="12"/>
        <v>#VALUE!</v>
      </c>
      <c r="Q120" s="2"/>
      <c r="R120" s="2"/>
      <c r="S120" s="2"/>
    </row>
    <row r="121" spans="6:19">
      <c r="F121" s="58" t="str">
        <f t="shared" si="13"/>
        <v/>
      </c>
      <c r="G121" s="58" t="str">
        <f t="shared" si="14"/>
        <v/>
      </c>
      <c r="H121" s="58" t="str">
        <f>IF(G121&lt;&gt;"",VLOOKUP(G121,Calculations!$AV$2:$BA$2001,3),"")</f>
        <v/>
      </c>
      <c r="I121" s="58" t="str">
        <f>IF(G121&lt;&gt;"",VLOOKUP(G121,Calculations!$AV$2:$BA$2001,4),"")</f>
        <v/>
      </c>
      <c r="J121" s="58" t="str">
        <f>IF(G121&lt;&gt;"",VLOOKUP(G121,Calculations!$AV$2:$BA$2001,5),"")</f>
        <v/>
      </c>
      <c r="K121" s="58" t="str">
        <f>IF(G121&lt;&gt;"",VLOOKUP(G121,Calculations!$AV$2:$BA$2001,6),"")</f>
        <v/>
      </c>
      <c r="L121" s="59" t="e">
        <f t="shared" si="16"/>
        <v>#VALUE!</v>
      </c>
      <c r="M121" s="59" t="e">
        <f t="shared" si="17"/>
        <v>#VALUE!</v>
      </c>
      <c r="N121" s="59">
        <f t="shared" si="15"/>
        <v>0.26976453086295588</v>
      </c>
      <c r="O121" s="59"/>
      <c r="P121" s="59" t="e">
        <f t="shared" si="12"/>
        <v>#VALUE!</v>
      </c>
      <c r="Q121" s="2"/>
      <c r="R121" s="2"/>
      <c r="S121" s="2"/>
    </row>
    <row r="122" spans="6:19">
      <c r="F122" s="58" t="str">
        <f t="shared" si="13"/>
        <v/>
      </c>
      <c r="G122" s="58" t="str">
        <f t="shared" si="14"/>
        <v/>
      </c>
      <c r="H122" s="58" t="str">
        <f>IF(G122&lt;&gt;"",VLOOKUP(G122,Calculations!$AV$2:$BA$2001,3),"")</f>
        <v/>
      </c>
      <c r="I122" s="58" t="str">
        <f>IF(G122&lt;&gt;"",VLOOKUP(G122,Calculations!$AV$2:$BA$2001,4),"")</f>
        <v/>
      </c>
      <c r="J122" s="58" t="str">
        <f>IF(G122&lt;&gt;"",VLOOKUP(G122,Calculations!$AV$2:$BA$2001,5),"")</f>
        <v/>
      </c>
      <c r="K122" s="58" t="str">
        <f>IF(G122&lt;&gt;"",VLOOKUP(G122,Calculations!$AV$2:$BA$2001,6),"")</f>
        <v/>
      </c>
      <c r="L122" s="59" t="e">
        <f t="shared" si="16"/>
        <v>#VALUE!</v>
      </c>
      <c r="M122" s="59" t="e">
        <f t="shared" si="17"/>
        <v>#VALUE!</v>
      </c>
      <c r="N122" s="59">
        <f t="shared" si="15"/>
        <v>0.26976453086295588</v>
      </c>
      <c r="O122" s="59"/>
      <c r="P122" s="59" t="e">
        <f t="shared" si="12"/>
        <v>#VALUE!</v>
      </c>
      <c r="Q122" s="2"/>
      <c r="R122" s="2"/>
      <c r="S122" s="2"/>
    </row>
    <row r="123" spans="6:19">
      <c r="F123" s="58" t="str">
        <f t="shared" si="13"/>
        <v/>
      </c>
      <c r="G123" s="58" t="str">
        <f t="shared" si="14"/>
        <v/>
      </c>
      <c r="H123" s="58" t="str">
        <f>IF(G123&lt;&gt;"",VLOOKUP(G123,Calculations!$AV$2:$BA$2001,3),"")</f>
        <v/>
      </c>
      <c r="I123" s="58" t="str">
        <f>IF(G123&lt;&gt;"",VLOOKUP(G123,Calculations!$AV$2:$BA$2001,4),"")</f>
        <v/>
      </c>
      <c r="J123" s="58" t="str">
        <f>IF(G123&lt;&gt;"",VLOOKUP(G123,Calculations!$AV$2:$BA$2001,5),"")</f>
        <v/>
      </c>
      <c r="K123" s="58" t="str">
        <f>IF(G123&lt;&gt;"",VLOOKUP(G123,Calculations!$AV$2:$BA$2001,6),"")</f>
        <v/>
      </c>
      <c r="L123" s="59" t="e">
        <f t="shared" si="16"/>
        <v>#VALUE!</v>
      </c>
      <c r="M123" s="59" t="e">
        <f t="shared" si="17"/>
        <v>#VALUE!</v>
      </c>
      <c r="N123" s="59">
        <f t="shared" si="15"/>
        <v>0.26976453086295588</v>
      </c>
      <c r="O123" s="59"/>
      <c r="P123" s="59" t="e">
        <f t="shared" si="12"/>
        <v>#VALUE!</v>
      </c>
      <c r="Q123" s="2"/>
      <c r="R123" s="2"/>
      <c r="S123" s="2"/>
    </row>
    <row r="124" spans="6:19">
      <c r="F124" s="58" t="str">
        <f t="shared" si="13"/>
        <v/>
      </c>
      <c r="G124" s="58" t="str">
        <f t="shared" si="14"/>
        <v/>
      </c>
      <c r="H124" s="58" t="str">
        <f>IF(G124&lt;&gt;"",VLOOKUP(G124,Calculations!$AV$2:$BA$2001,3),"")</f>
        <v/>
      </c>
      <c r="I124" s="58" t="str">
        <f>IF(G124&lt;&gt;"",VLOOKUP(G124,Calculations!$AV$2:$BA$2001,4),"")</f>
        <v/>
      </c>
      <c r="J124" s="58" t="str">
        <f>IF(G124&lt;&gt;"",VLOOKUP(G124,Calculations!$AV$2:$BA$2001,5),"")</f>
        <v/>
      </c>
      <c r="K124" s="58" t="str">
        <f>IF(G124&lt;&gt;"",VLOOKUP(G124,Calculations!$AV$2:$BA$2001,6),"")</f>
        <v/>
      </c>
      <c r="L124" s="59" t="e">
        <f t="shared" si="16"/>
        <v>#VALUE!</v>
      </c>
      <c r="M124" s="59" t="e">
        <f t="shared" si="17"/>
        <v>#VALUE!</v>
      </c>
      <c r="N124" s="59">
        <f t="shared" si="15"/>
        <v>0.26976453086295588</v>
      </c>
      <c r="O124" s="59"/>
      <c r="P124" s="59" t="e">
        <f t="shared" si="12"/>
        <v>#VALUE!</v>
      </c>
      <c r="Q124" s="2"/>
      <c r="R124" s="2"/>
      <c r="S124" s="2"/>
    </row>
    <row r="125" spans="6:19">
      <c r="F125" s="58" t="str">
        <f t="shared" si="13"/>
        <v/>
      </c>
      <c r="G125" s="58" t="str">
        <f t="shared" si="14"/>
        <v/>
      </c>
      <c r="H125" s="58" t="str">
        <f>IF(G125&lt;&gt;"",VLOOKUP(G125,Calculations!$AV$2:$BA$2001,3),"")</f>
        <v/>
      </c>
      <c r="I125" s="58" t="str">
        <f>IF(G125&lt;&gt;"",VLOOKUP(G125,Calculations!$AV$2:$BA$2001,4),"")</f>
        <v/>
      </c>
      <c r="J125" s="58" t="str">
        <f>IF(G125&lt;&gt;"",VLOOKUP(G125,Calculations!$AV$2:$BA$2001,5),"")</f>
        <v/>
      </c>
      <c r="K125" s="58" t="str">
        <f>IF(G125&lt;&gt;"",VLOOKUP(G125,Calculations!$AV$2:$BA$2001,6),"")</f>
        <v/>
      </c>
      <c r="L125" s="59" t="e">
        <f t="shared" si="16"/>
        <v>#VALUE!</v>
      </c>
      <c r="M125" s="59" t="e">
        <f t="shared" si="17"/>
        <v>#VALUE!</v>
      </c>
      <c r="N125" s="59">
        <f t="shared" si="15"/>
        <v>0.26976453086295588</v>
      </c>
      <c r="O125" s="59"/>
      <c r="P125" s="59" t="e">
        <f t="shared" si="12"/>
        <v>#VALUE!</v>
      </c>
      <c r="Q125" s="2"/>
      <c r="R125" s="2"/>
      <c r="S125" s="2"/>
    </row>
    <row r="126" spans="6:19">
      <c r="F126" s="58" t="str">
        <f t="shared" si="13"/>
        <v/>
      </c>
      <c r="G126" s="58" t="str">
        <f t="shared" si="14"/>
        <v/>
      </c>
      <c r="H126" s="58" t="str">
        <f>IF(G126&lt;&gt;"",VLOOKUP(G126,Calculations!$AV$2:$BA$2001,3),"")</f>
        <v/>
      </c>
      <c r="I126" s="58" t="str">
        <f>IF(G126&lt;&gt;"",VLOOKUP(G126,Calculations!$AV$2:$BA$2001,4),"")</f>
        <v/>
      </c>
      <c r="J126" s="58" t="str">
        <f>IF(G126&lt;&gt;"",VLOOKUP(G126,Calculations!$AV$2:$BA$2001,5),"")</f>
        <v/>
      </c>
      <c r="K126" s="58" t="str">
        <f>IF(G126&lt;&gt;"",VLOOKUP(G126,Calculations!$AV$2:$BA$2001,6),"")</f>
        <v/>
      </c>
      <c r="L126" s="59" t="e">
        <f t="shared" si="16"/>
        <v>#VALUE!</v>
      </c>
      <c r="M126" s="59" t="e">
        <f t="shared" si="17"/>
        <v>#VALUE!</v>
      </c>
      <c r="N126" s="59">
        <f t="shared" si="15"/>
        <v>0.26976453086295588</v>
      </c>
      <c r="O126" s="59"/>
      <c r="P126" s="59" t="e">
        <f t="shared" si="12"/>
        <v>#VALUE!</v>
      </c>
      <c r="Q126" s="2"/>
      <c r="R126" s="2"/>
      <c r="S126" s="2"/>
    </row>
    <row r="127" spans="6:19">
      <c r="F127" s="58" t="str">
        <f t="shared" si="13"/>
        <v/>
      </c>
      <c r="G127" s="58" t="str">
        <f t="shared" si="14"/>
        <v/>
      </c>
      <c r="H127" s="58" t="str">
        <f>IF(G127&lt;&gt;"",VLOOKUP(G127,Calculations!$AV$2:$BA$2001,3),"")</f>
        <v/>
      </c>
      <c r="I127" s="58" t="str">
        <f>IF(G127&lt;&gt;"",VLOOKUP(G127,Calculations!$AV$2:$BA$2001,4),"")</f>
        <v/>
      </c>
      <c r="J127" s="58" t="str">
        <f>IF(G127&lt;&gt;"",VLOOKUP(G127,Calculations!$AV$2:$BA$2001,5),"")</f>
        <v/>
      </c>
      <c r="K127" s="58" t="str">
        <f>IF(G127&lt;&gt;"",VLOOKUP(G127,Calculations!$AV$2:$BA$2001,6),"")</f>
        <v/>
      </c>
      <c r="L127" s="59" t="e">
        <f t="shared" si="16"/>
        <v>#VALUE!</v>
      </c>
      <c r="M127" s="59" t="e">
        <f t="shared" si="17"/>
        <v>#VALUE!</v>
      </c>
      <c r="N127" s="59">
        <f t="shared" si="15"/>
        <v>0.26976453086295588</v>
      </c>
      <c r="O127" s="59"/>
      <c r="P127" s="59" t="e">
        <f t="shared" si="12"/>
        <v>#VALUE!</v>
      </c>
      <c r="Q127" s="2"/>
      <c r="R127" s="2"/>
      <c r="S127" s="2"/>
    </row>
    <row r="128" spans="6:19">
      <c r="F128" s="58" t="str">
        <f t="shared" si="13"/>
        <v/>
      </c>
      <c r="G128" s="58" t="str">
        <f t="shared" si="14"/>
        <v/>
      </c>
      <c r="H128" s="58" t="str">
        <f>IF(G128&lt;&gt;"",VLOOKUP(G128,Calculations!$AV$2:$BA$2001,3),"")</f>
        <v/>
      </c>
      <c r="I128" s="58" t="str">
        <f>IF(G128&lt;&gt;"",VLOOKUP(G128,Calculations!$AV$2:$BA$2001,4),"")</f>
        <v/>
      </c>
      <c r="J128" s="58" t="str">
        <f>IF(G128&lt;&gt;"",VLOOKUP(G128,Calculations!$AV$2:$BA$2001,5),"")</f>
        <v/>
      </c>
      <c r="K128" s="58" t="str">
        <f>IF(G128&lt;&gt;"",VLOOKUP(G128,Calculations!$AV$2:$BA$2001,6),"")</f>
        <v/>
      </c>
      <c r="L128" s="59" t="e">
        <f t="shared" si="16"/>
        <v>#VALUE!</v>
      </c>
      <c r="M128" s="59" t="e">
        <f t="shared" si="17"/>
        <v>#VALUE!</v>
      </c>
      <c r="N128" s="59">
        <f t="shared" si="15"/>
        <v>0.26976453086295588</v>
      </c>
      <c r="O128" s="59"/>
      <c r="P128" s="59" t="e">
        <f t="shared" si="12"/>
        <v>#VALUE!</v>
      </c>
      <c r="Q128" s="2"/>
      <c r="R128" s="2"/>
      <c r="S128" s="2"/>
    </row>
    <row r="129" spans="6:19">
      <c r="F129" s="58" t="str">
        <f t="shared" si="13"/>
        <v/>
      </c>
      <c r="G129" s="58" t="str">
        <f t="shared" si="14"/>
        <v/>
      </c>
      <c r="H129" s="58" t="str">
        <f>IF(G129&lt;&gt;"",VLOOKUP(G129,Calculations!$AV$2:$BA$2001,3),"")</f>
        <v/>
      </c>
      <c r="I129" s="58" t="str">
        <f>IF(G129&lt;&gt;"",VLOOKUP(G129,Calculations!$AV$2:$BA$2001,4),"")</f>
        <v/>
      </c>
      <c r="J129" s="58" t="str">
        <f>IF(G129&lt;&gt;"",VLOOKUP(G129,Calculations!$AV$2:$BA$2001,5),"")</f>
        <v/>
      </c>
      <c r="K129" s="58" t="str">
        <f>IF(G129&lt;&gt;"",VLOOKUP(G129,Calculations!$AV$2:$BA$2001,6),"")</f>
        <v/>
      </c>
      <c r="L129" s="59" t="e">
        <f t="shared" si="16"/>
        <v>#VALUE!</v>
      </c>
      <c r="M129" s="59" t="e">
        <f t="shared" si="17"/>
        <v>#VALUE!</v>
      </c>
      <c r="N129" s="59">
        <f t="shared" si="15"/>
        <v>0.26976453086295588</v>
      </c>
      <c r="O129" s="59"/>
      <c r="P129" s="59" t="e">
        <f t="shared" si="12"/>
        <v>#VALUE!</v>
      </c>
      <c r="Q129" s="2"/>
      <c r="R129" s="2"/>
      <c r="S129" s="2"/>
    </row>
    <row r="130" spans="6:19">
      <c r="F130" s="58" t="str">
        <f t="shared" si="13"/>
        <v/>
      </c>
      <c r="G130" s="58" t="str">
        <f t="shared" si="14"/>
        <v/>
      </c>
      <c r="H130" s="58" t="str">
        <f>IF(G130&lt;&gt;"",VLOOKUP(G130,Calculations!$AV$2:$BA$2001,3),"")</f>
        <v/>
      </c>
      <c r="I130" s="58" t="str">
        <f>IF(G130&lt;&gt;"",VLOOKUP(G130,Calculations!$AV$2:$BA$2001,4),"")</f>
        <v/>
      </c>
      <c r="J130" s="58" t="str">
        <f>IF(G130&lt;&gt;"",VLOOKUP(G130,Calculations!$AV$2:$BA$2001,5),"")</f>
        <v/>
      </c>
      <c r="K130" s="58" t="str">
        <f>IF(G130&lt;&gt;"",VLOOKUP(G130,Calculations!$AV$2:$BA$2001,6),"")</f>
        <v/>
      </c>
      <c r="L130" s="59" t="e">
        <f t="shared" si="16"/>
        <v>#VALUE!</v>
      </c>
      <c r="M130" s="59" t="e">
        <f t="shared" si="17"/>
        <v>#VALUE!</v>
      </c>
      <c r="N130" s="59">
        <f t="shared" si="15"/>
        <v>0.26976453086295588</v>
      </c>
      <c r="O130" s="59"/>
      <c r="P130" s="59" t="e">
        <f t="shared" si="12"/>
        <v>#VALUE!</v>
      </c>
      <c r="Q130" s="2"/>
      <c r="R130" s="2"/>
      <c r="S130" s="2"/>
    </row>
    <row r="131" spans="6:19">
      <c r="F131" s="58" t="str">
        <f t="shared" ref="F131:F194" si="18">IF(F130&gt;=Num,"",F130+1)</f>
        <v/>
      </c>
      <c r="G131" s="58" t="str">
        <f t="shared" si="14"/>
        <v/>
      </c>
      <c r="H131" s="58" t="str">
        <f>IF(G131&lt;&gt;"",VLOOKUP(G131,Calculations!$AV$2:$BA$2001,3),"")</f>
        <v/>
      </c>
      <c r="I131" s="58" t="str">
        <f>IF(G131&lt;&gt;"",VLOOKUP(G131,Calculations!$AV$2:$BA$2001,4),"")</f>
        <v/>
      </c>
      <c r="J131" s="58" t="str">
        <f>IF(G131&lt;&gt;"",VLOOKUP(G131,Calculations!$AV$2:$BA$2001,5),"")</f>
        <v/>
      </c>
      <c r="K131" s="58" t="str">
        <f>IF(G131&lt;&gt;"",VLOOKUP(G131,Calculations!$AV$2:$BA$2001,6),"")</f>
        <v/>
      </c>
      <c r="L131" s="59" t="e">
        <f t="shared" si="16"/>
        <v>#VALUE!</v>
      </c>
      <c r="M131" s="59" t="e">
        <f t="shared" si="17"/>
        <v>#VALUE!</v>
      </c>
      <c r="N131" s="59">
        <f t="shared" si="15"/>
        <v>0.26976453086295588</v>
      </c>
      <c r="O131" s="59"/>
      <c r="P131" s="59" t="e">
        <f t="shared" ref="P131:P194" si="19">SQRT((L131^2)+((1.5^2)*(M131^2))+(N131^2)+($D$25^2)+($D$26^2)+($D$27^2)+($D$28^2))</f>
        <v>#VALUE!</v>
      </c>
      <c r="Q131" s="2"/>
      <c r="R131" s="2"/>
      <c r="S131" s="2"/>
    </row>
    <row r="132" spans="6:19">
      <c r="F132" s="58" t="str">
        <f t="shared" si="18"/>
        <v/>
      </c>
      <c r="G132" s="58" t="str">
        <f t="shared" si="14"/>
        <v/>
      </c>
      <c r="H132" s="58" t="str">
        <f>IF(G132&lt;&gt;"",VLOOKUP(G132,Calculations!$AV$2:$BA$2001,3),"")</f>
        <v/>
      </c>
      <c r="I132" s="58" t="str">
        <f>IF(G132&lt;&gt;"",VLOOKUP(G132,Calculations!$AV$2:$BA$2001,4),"")</f>
        <v/>
      </c>
      <c r="J132" s="58" t="str">
        <f>IF(G132&lt;&gt;"",VLOOKUP(G132,Calculations!$AV$2:$BA$2001,5),"")</f>
        <v/>
      </c>
      <c r="K132" s="58" t="str">
        <f>IF(G132&lt;&gt;"",VLOOKUP(G132,Calculations!$AV$2:$BA$2001,6),"")</f>
        <v/>
      </c>
      <c r="L132" s="59" t="e">
        <f t="shared" si="16"/>
        <v>#VALUE!</v>
      </c>
      <c r="M132" s="59" t="e">
        <f t="shared" si="17"/>
        <v>#VALUE!</v>
      </c>
      <c r="N132" s="59">
        <f t="shared" si="15"/>
        <v>0.26976453086295588</v>
      </c>
      <c r="O132" s="59"/>
      <c r="P132" s="59" t="e">
        <f t="shared" si="19"/>
        <v>#VALUE!</v>
      </c>
      <c r="Q132" s="2"/>
      <c r="R132" s="2"/>
      <c r="S132" s="2"/>
    </row>
    <row r="133" spans="6:19">
      <c r="F133" s="58" t="str">
        <f t="shared" si="18"/>
        <v/>
      </c>
      <c r="G133" s="58" t="str">
        <f t="shared" si="14"/>
        <v/>
      </c>
      <c r="H133" s="58" t="str">
        <f>IF(G133&lt;&gt;"",VLOOKUP(G133,Calculations!$AV$2:$BA$2001,3),"")</f>
        <v/>
      </c>
      <c r="I133" s="58" t="str">
        <f>IF(G133&lt;&gt;"",VLOOKUP(G133,Calculations!$AV$2:$BA$2001,4),"")</f>
        <v/>
      </c>
      <c r="J133" s="58" t="str">
        <f>IF(G133&lt;&gt;"",VLOOKUP(G133,Calculations!$AV$2:$BA$2001,5),"")</f>
        <v/>
      </c>
      <c r="K133" s="58" t="str">
        <f>IF(G133&lt;&gt;"",VLOOKUP(G133,Calculations!$AV$2:$BA$2001,6),"")</f>
        <v/>
      </c>
      <c r="L133" s="59" t="e">
        <f t="shared" si="16"/>
        <v>#VALUE!</v>
      </c>
      <c r="M133" s="59" t="e">
        <f t="shared" si="17"/>
        <v>#VALUE!</v>
      </c>
      <c r="N133" s="59">
        <f t="shared" si="15"/>
        <v>0.26976453086295588</v>
      </c>
      <c r="O133" s="59"/>
      <c r="P133" s="59" t="e">
        <f t="shared" si="19"/>
        <v>#VALUE!</v>
      </c>
      <c r="Q133" s="2"/>
      <c r="R133" s="2"/>
      <c r="S133" s="2"/>
    </row>
    <row r="134" spans="6:19">
      <c r="F134" s="58" t="str">
        <f t="shared" si="18"/>
        <v/>
      </c>
      <c r="G134" s="58" t="str">
        <f t="shared" si="14"/>
        <v/>
      </c>
      <c r="H134" s="58" t="str">
        <f>IF(G134&lt;&gt;"",VLOOKUP(G134,Calculations!$AV$2:$BA$2001,3),"")</f>
        <v/>
      </c>
      <c r="I134" s="58" t="str">
        <f>IF(G134&lt;&gt;"",VLOOKUP(G134,Calculations!$AV$2:$BA$2001,4),"")</f>
        <v/>
      </c>
      <c r="J134" s="58" t="str">
        <f>IF(G134&lt;&gt;"",VLOOKUP(G134,Calculations!$AV$2:$BA$2001,5),"")</f>
        <v/>
      </c>
      <c r="K134" s="58" t="str">
        <f>IF(G134&lt;&gt;"",VLOOKUP(G134,Calculations!$AV$2:$BA$2001,6),"")</f>
        <v/>
      </c>
      <c r="L134" s="59" t="e">
        <f t="shared" si="16"/>
        <v>#VALUE!</v>
      </c>
      <c r="M134" s="59" t="e">
        <f t="shared" si="17"/>
        <v>#VALUE!</v>
      </c>
      <c r="N134" s="59">
        <f t="shared" si="15"/>
        <v>0.26976453086295588</v>
      </c>
      <c r="O134" s="59"/>
      <c r="P134" s="59" t="e">
        <f t="shared" si="19"/>
        <v>#VALUE!</v>
      </c>
      <c r="Q134" s="2"/>
      <c r="R134" s="2"/>
      <c r="S134" s="2"/>
    </row>
    <row r="135" spans="6:19">
      <c r="F135" s="58" t="str">
        <f t="shared" si="18"/>
        <v/>
      </c>
      <c r="G135" s="58" t="str">
        <f t="shared" si="14"/>
        <v/>
      </c>
      <c r="H135" s="58" t="str">
        <f>IF(G135&lt;&gt;"",VLOOKUP(G135,Calculations!$AV$2:$BA$2001,3),"")</f>
        <v/>
      </c>
      <c r="I135" s="58" t="str">
        <f>IF(G135&lt;&gt;"",VLOOKUP(G135,Calculations!$AV$2:$BA$2001,4),"")</f>
        <v/>
      </c>
      <c r="J135" s="58" t="str">
        <f>IF(G135&lt;&gt;"",VLOOKUP(G135,Calculations!$AV$2:$BA$2001,5),"")</f>
        <v/>
      </c>
      <c r="K135" s="58" t="str">
        <f>IF(G135&lt;&gt;"",VLOOKUP(G135,Calculations!$AV$2:$BA$2001,6),"")</f>
        <v/>
      </c>
      <c r="L135" s="59" t="e">
        <f t="shared" si="16"/>
        <v>#VALUE!</v>
      </c>
      <c r="M135" s="59" t="e">
        <f t="shared" si="17"/>
        <v>#VALUE!</v>
      </c>
      <c r="N135" s="59">
        <f t="shared" si="15"/>
        <v>0.26976453086295588</v>
      </c>
      <c r="O135" s="59"/>
      <c r="P135" s="59" t="e">
        <f t="shared" si="19"/>
        <v>#VALUE!</v>
      </c>
      <c r="Q135" s="2"/>
      <c r="R135" s="2"/>
      <c r="S135" s="2"/>
    </row>
    <row r="136" spans="6:19">
      <c r="F136" s="58" t="str">
        <f t="shared" si="18"/>
        <v/>
      </c>
      <c r="G136" s="58" t="str">
        <f t="shared" si="14"/>
        <v/>
      </c>
      <c r="H136" s="58" t="str">
        <f>IF(G136&lt;&gt;"",VLOOKUP(G136,Calculations!$AV$2:$BA$2001,3),"")</f>
        <v/>
      </c>
      <c r="I136" s="58" t="str">
        <f>IF(G136&lt;&gt;"",VLOOKUP(G136,Calculations!$AV$2:$BA$2001,4),"")</f>
        <v/>
      </c>
      <c r="J136" s="58" t="str">
        <f>IF(G136&lt;&gt;"",VLOOKUP(G136,Calculations!$AV$2:$BA$2001,5),"")</f>
        <v/>
      </c>
      <c r="K136" s="58" t="str">
        <f>IF(G136&lt;&gt;"",VLOOKUP(G136,Calculations!$AV$2:$BA$2001,6),"")</f>
        <v/>
      </c>
      <c r="L136" s="59" t="e">
        <f t="shared" si="16"/>
        <v>#VALUE!</v>
      </c>
      <c r="M136" s="59" t="e">
        <f t="shared" si="17"/>
        <v>#VALUE!</v>
      </c>
      <c r="N136" s="59">
        <f t="shared" si="15"/>
        <v>0.26976453086295588</v>
      </c>
      <c r="O136" s="59"/>
      <c r="P136" s="59" t="e">
        <f t="shared" si="19"/>
        <v>#VALUE!</v>
      </c>
      <c r="Q136" s="2"/>
      <c r="R136" s="2"/>
      <c r="S136" s="2"/>
    </row>
    <row r="137" spans="6:19">
      <c r="F137" s="58" t="str">
        <f t="shared" si="18"/>
        <v/>
      </c>
      <c r="G137" s="58" t="str">
        <f t="shared" si="14"/>
        <v/>
      </c>
      <c r="H137" s="58" t="str">
        <f>IF(G137&lt;&gt;"",VLOOKUP(G137,Calculations!$AV$2:$BA$2001,3),"")</f>
        <v/>
      </c>
      <c r="I137" s="58" t="str">
        <f>IF(G137&lt;&gt;"",VLOOKUP(G137,Calculations!$AV$2:$BA$2001,4),"")</f>
        <v/>
      </c>
      <c r="J137" s="58" t="str">
        <f>IF(G137&lt;&gt;"",VLOOKUP(G137,Calculations!$AV$2:$BA$2001,5),"")</f>
        <v/>
      </c>
      <c r="K137" s="58" t="str">
        <f>IF(G137&lt;&gt;"",VLOOKUP(G137,Calculations!$AV$2:$BA$2001,6),"")</f>
        <v/>
      </c>
      <c r="L137" s="59" t="e">
        <f t="shared" si="16"/>
        <v>#VALUE!</v>
      </c>
      <c r="M137" s="59" t="e">
        <f t="shared" si="17"/>
        <v>#VALUE!</v>
      </c>
      <c r="N137" s="59">
        <f t="shared" si="15"/>
        <v>0.26976453086295588</v>
      </c>
      <c r="O137" s="59"/>
      <c r="P137" s="59" t="e">
        <f t="shared" si="19"/>
        <v>#VALUE!</v>
      </c>
      <c r="Q137" s="2"/>
      <c r="R137" s="2"/>
      <c r="S137" s="2"/>
    </row>
    <row r="138" spans="6:19">
      <c r="F138" s="58" t="str">
        <f t="shared" si="18"/>
        <v/>
      </c>
      <c r="G138" s="58" t="str">
        <f t="shared" si="14"/>
        <v/>
      </c>
      <c r="H138" s="58" t="str">
        <f>IF(G138&lt;&gt;"",VLOOKUP(G138,Calculations!$AV$2:$BA$2001,3),"")</f>
        <v/>
      </c>
      <c r="I138" s="58" t="str">
        <f>IF(G138&lt;&gt;"",VLOOKUP(G138,Calculations!$AV$2:$BA$2001,4),"")</f>
        <v/>
      </c>
      <c r="J138" s="58" t="str">
        <f>IF(G138&lt;&gt;"",VLOOKUP(G138,Calculations!$AV$2:$BA$2001,5),"")</f>
        <v/>
      </c>
      <c r="K138" s="58" t="str">
        <f>IF(G138&lt;&gt;"",VLOOKUP(G138,Calculations!$AV$2:$BA$2001,6),"")</f>
        <v/>
      </c>
      <c r="L138" s="59" t="e">
        <f t="shared" si="16"/>
        <v>#VALUE!</v>
      </c>
      <c r="M138" s="59" t="e">
        <f t="shared" si="17"/>
        <v>#VALUE!</v>
      </c>
      <c r="N138" s="59">
        <f t="shared" si="15"/>
        <v>0.26976453086295588</v>
      </c>
      <c r="O138" s="59"/>
      <c r="P138" s="59" t="e">
        <f t="shared" si="19"/>
        <v>#VALUE!</v>
      </c>
      <c r="Q138" s="2"/>
      <c r="R138" s="2"/>
      <c r="S138" s="2"/>
    </row>
    <row r="139" spans="6:19">
      <c r="F139" s="58" t="str">
        <f t="shared" si="18"/>
        <v/>
      </c>
      <c r="G139" s="58" t="str">
        <f t="shared" si="14"/>
        <v/>
      </c>
      <c r="H139" s="58" t="str">
        <f>IF(G139&lt;&gt;"",VLOOKUP(G139,Calculations!$AV$2:$BA$2001,3),"")</f>
        <v/>
      </c>
      <c r="I139" s="58" t="str">
        <f>IF(G139&lt;&gt;"",VLOOKUP(G139,Calculations!$AV$2:$BA$2001,4),"")</f>
        <v/>
      </c>
      <c r="J139" s="58" t="str">
        <f>IF(G139&lt;&gt;"",VLOOKUP(G139,Calculations!$AV$2:$BA$2001,5),"")</f>
        <v/>
      </c>
      <c r="K139" s="58" t="str">
        <f>IF(G139&lt;&gt;"",VLOOKUP(G139,Calculations!$AV$2:$BA$2001,6),"")</f>
        <v/>
      </c>
      <c r="L139" s="59" t="e">
        <f t="shared" si="16"/>
        <v>#VALUE!</v>
      </c>
      <c r="M139" s="59" t="e">
        <f t="shared" si="17"/>
        <v>#VALUE!</v>
      </c>
      <c r="N139" s="59">
        <f t="shared" si="15"/>
        <v>0.26976453086295588</v>
      </c>
      <c r="O139" s="59"/>
      <c r="P139" s="59" t="e">
        <f t="shared" si="19"/>
        <v>#VALUE!</v>
      </c>
      <c r="Q139" s="2"/>
      <c r="R139" s="2"/>
      <c r="S139" s="2"/>
    </row>
    <row r="140" spans="6:19">
      <c r="F140" s="58" t="str">
        <f t="shared" si="18"/>
        <v/>
      </c>
      <c r="G140" s="58" t="str">
        <f t="shared" si="14"/>
        <v/>
      </c>
      <c r="H140" s="58" t="str">
        <f>IF(G140&lt;&gt;"",VLOOKUP(G140,Calculations!$AV$2:$BA$2001,3),"")</f>
        <v/>
      </c>
      <c r="I140" s="58" t="str">
        <f>IF(G140&lt;&gt;"",VLOOKUP(G140,Calculations!$AV$2:$BA$2001,4),"")</f>
        <v/>
      </c>
      <c r="J140" s="58" t="str">
        <f>IF(G140&lt;&gt;"",VLOOKUP(G140,Calculations!$AV$2:$BA$2001,5),"")</f>
        <v/>
      </c>
      <c r="K140" s="58" t="str">
        <f>IF(G140&lt;&gt;"",VLOOKUP(G140,Calculations!$AV$2:$BA$2001,6),"")</f>
        <v/>
      </c>
      <c r="L140" s="59" t="e">
        <f t="shared" si="16"/>
        <v>#VALUE!</v>
      </c>
      <c r="M140" s="59" t="e">
        <f t="shared" si="17"/>
        <v>#VALUE!</v>
      </c>
      <c r="N140" s="59">
        <f t="shared" si="15"/>
        <v>0.26976453086295588</v>
      </c>
      <c r="O140" s="59"/>
      <c r="P140" s="59" t="e">
        <f t="shared" si="19"/>
        <v>#VALUE!</v>
      </c>
      <c r="Q140" s="2"/>
      <c r="R140" s="2"/>
      <c r="S140" s="2"/>
    </row>
    <row r="141" spans="6:19">
      <c r="F141" s="58" t="str">
        <f t="shared" si="18"/>
        <v/>
      </c>
      <c r="G141" s="58" t="str">
        <f t="shared" si="14"/>
        <v/>
      </c>
      <c r="H141" s="58" t="str">
        <f>IF(G141&lt;&gt;"",VLOOKUP(G141,Calculations!$AV$2:$BA$2001,3),"")</f>
        <v/>
      </c>
      <c r="I141" s="58" t="str">
        <f>IF(G141&lt;&gt;"",VLOOKUP(G141,Calculations!$AV$2:$BA$2001,4),"")</f>
        <v/>
      </c>
      <c r="J141" s="58" t="str">
        <f>IF(G141&lt;&gt;"",VLOOKUP(G141,Calculations!$AV$2:$BA$2001,5),"")</f>
        <v/>
      </c>
      <c r="K141" s="58" t="str">
        <f>IF(G141&lt;&gt;"",VLOOKUP(G141,Calculations!$AV$2:$BA$2001,6),"")</f>
        <v/>
      </c>
      <c r="L141" s="59" t="e">
        <f t="shared" si="16"/>
        <v>#VALUE!</v>
      </c>
      <c r="M141" s="59" t="e">
        <f t="shared" si="17"/>
        <v>#VALUE!</v>
      </c>
      <c r="N141" s="59">
        <f t="shared" si="15"/>
        <v>0.26976453086295588</v>
      </c>
      <c r="O141" s="59"/>
      <c r="P141" s="59" t="e">
        <f t="shared" si="19"/>
        <v>#VALUE!</v>
      </c>
      <c r="Q141" s="2"/>
      <c r="R141" s="2"/>
      <c r="S141" s="2"/>
    </row>
    <row r="142" spans="6:19">
      <c r="F142" s="58" t="str">
        <f t="shared" si="18"/>
        <v/>
      </c>
      <c r="G142" s="58" t="str">
        <f t="shared" si="14"/>
        <v/>
      </c>
      <c r="H142" s="58" t="str">
        <f>IF(G142&lt;&gt;"",VLOOKUP(G142,Calculations!$AV$2:$BA$2001,3),"")</f>
        <v/>
      </c>
      <c r="I142" s="58" t="str">
        <f>IF(G142&lt;&gt;"",VLOOKUP(G142,Calculations!$AV$2:$BA$2001,4),"")</f>
        <v/>
      </c>
      <c r="J142" s="58" t="str">
        <f>IF(G142&lt;&gt;"",VLOOKUP(G142,Calculations!$AV$2:$BA$2001,5),"")</f>
        <v/>
      </c>
      <c r="K142" s="58" t="str">
        <f>IF(G142&lt;&gt;"",VLOOKUP(G142,Calculations!$AV$2:$BA$2001,6),"")</f>
        <v/>
      </c>
      <c r="L142" s="59" t="e">
        <f t="shared" si="16"/>
        <v>#VALUE!</v>
      </c>
      <c r="M142" s="59" t="e">
        <f t="shared" si="17"/>
        <v>#VALUE!</v>
      </c>
      <c r="N142" s="59">
        <f t="shared" si="15"/>
        <v>0.26976453086295588</v>
      </c>
      <c r="O142" s="59"/>
      <c r="P142" s="59" t="e">
        <f t="shared" si="19"/>
        <v>#VALUE!</v>
      </c>
      <c r="Q142" s="2"/>
      <c r="R142" s="2"/>
      <c r="S142" s="2"/>
    </row>
    <row r="143" spans="6:19">
      <c r="F143" s="58" t="str">
        <f t="shared" si="18"/>
        <v/>
      </c>
      <c r="G143" s="58" t="str">
        <f t="shared" si="14"/>
        <v/>
      </c>
      <c r="H143" s="58" t="str">
        <f>IF(G143&lt;&gt;"",VLOOKUP(G143,Calculations!$AV$2:$BA$2001,3),"")</f>
        <v/>
      </c>
      <c r="I143" s="58" t="str">
        <f>IF(G143&lt;&gt;"",VLOOKUP(G143,Calculations!$AV$2:$BA$2001,4),"")</f>
        <v/>
      </c>
      <c r="J143" s="58" t="str">
        <f>IF(G143&lt;&gt;"",VLOOKUP(G143,Calculations!$AV$2:$BA$2001,5),"")</f>
        <v/>
      </c>
      <c r="K143" s="58" t="str">
        <f>IF(G143&lt;&gt;"",VLOOKUP(G143,Calculations!$AV$2:$BA$2001,6),"")</f>
        <v/>
      </c>
      <c r="L143" s="59" t="e">
        <f t="shared" si="16"/>
        <v>#VALUE!</v>
      </c>
      <c r="M143" s="59" t="e">
        <f t="shared" si="17"/>
        <v>#VALUE!</v>
      </c>
      <c r="N143" s="59">
        <f t="shared" si="15"/>
        <v>0.26976453086295588</v>
      </c>
      <c r="O143" s="59"/>
      <c r="P143" s="59" t="e">
        <f t="shared" si="19"/>
        <v>#VALUE!</v>
      </c>
      <c r="Q143" s="2"/>
      <c r="R143" s="2"/>
      <c r="S143" s="2"/>
    </row>
    <row r="144" spans="6:19">
      <c r="F144" s="58" t="str">
        <f t="shared" si="18"/>
        <v/>
      </c>
      <c r="G144" s="58" t="str">
        <f t="shared" si="14"/>
        <v/>
      </c>
      <c r="H144" s="58" t="str">
        <f>IF(G144&lt;&gt;"",VLOOKUP(G144,Calculations!$AV$2:$BA$2001,3),"")</f>
        <v/>
      </c>
      <c r="I144" s="58" t="str">
        <f>IF(G144&lt;&gt;"",VLOOKUP(G144,Calculations!$AV$2:$BA$2001,4),"")</f>
        <v/>
      </c>
      <c r="J144" s="58" t="str">
        <f>IF(G144&lt;&gt;"",VLOOKUP(G144,Calculations!$AV$2:$BA$2001,5),"")</f>
        <v/>
      </c>
      <c r="K144" s="58" t="str">
        <f>IF(G144&lt;&gt;"",VLOOKUP(G144,Calculations!$AV$2:$BA$2001,6),"")</f>
        <v/>
      </c>
      <c r="L144" s="59" t="e">
        <f t="shared" si="16"/>
        <v>#VALUE!</v>
      </c>
      <c r="M144" s="59" t="e">
        <f t="shared" si="17"/>
        <v>#VALUE!</v>
      </c>
      <c r="N144" s="59">
        <f t="shared" si="15"/>
        <v>0.26976453086295588</v>
      </c>
      <c r="O144" s="59"/>
      <c r="P144" s="59" t="e">
        <f t="shared" si="19"/>
        <v>#VALUE!</v>
      </c>
      <c r="Q144" s="2"/>
      <c r="R144" s="2"/>
      <c r="S144" s="2"/>
    </row>
    <row r="145" spans="6:19">
      <c r="F145" s="58" t="str">
        <f t="shared" si="18"/>
        <v/>
      </c>
      <c r="G145" s="58" t="str">
        <f t="shared" ref="G145:G208" si="20">IF(AND(F144&lt;&gt;"",G144&lt;2000),G144+step,"")</f>
        <v/>
      </c>
      <c r="H145" s="58" t="str">
        <f>IF(G145&lt;&gt;"",VLOOKUP(G145,Calculations!$AV$2:$BA$2001,3),"")</f>
        <v/>
      </c>
      <c r="I145" s="58" t="str">
        <f>IF(G145&lt;&gt;"",VLOOKUP(G145,Calculations!$AV$2:$BA$2001,4),"")</f>
        <v/>
      </c>
      <c r="J145" s="58" t="str">
        <f>IF(G145&lt;&gt;"",VLOOKUP(G145,Calculations!$AV$2:$BA$2001,5),"")</f>
        <v/>
      </c>
      <c r="K145" s="58" t="str">
        <f>IF(G145&lt;&gt;"",VLOOKUP(G145,Calculations!$AV$2:$BA$2001,6),"")</f>
        <v/>
      </c>
      <c r="L145" s="59" t="e">
        <f t="shared" si="16"/>
        <v>#VALUE!</v>
      </c>
      <c r="M145" s="59" t="e">
        <f t="shared" si="17"/>
        <v>#VALUE!</v>
      </c>
      <c r="N145" s="59">
        <f t="shared" si="15"/>
        <v>0.26976453086295588</v>
      </c>
      <c r="O145" s="59"/>
      <c r="P145" s="59" t="e">
        <f t="shared" si="19"/>
        <v>#VALUE!</v>
      </c>
      <c r="Q145" s="2"/>
      <c r="R145" s="2"/>
      <c r="S145" s="2"/>
    </row>
    <row r="146" spans="6:19">
      <c r="F146" s="58" t="str">
        <f t="shared" si="18"/>
        <v/>
      </c>
      <c r="G146" s="58" t="str">
        <f t="shared" si="20"/>
        <v/>
      </c>
      <c r="H146" s="58" t="str">
        <f>IF(G146&lt;&gt;"",VLOOKUP(G146,Calculations!$AV$2:$BA$2001,3),"")</f>
        <v/>
      </c>
      <c r="I146" s="58" t="str">
        <f>IF(G146&lt;&gt;"",VLOOKUP(G146,Calculations!$AV$2:$BA$2001,4),"")</f>
        <v/>
      </c>
      <c r="J146" s="58" t="str">
        <f>IF(G146&lt;&gt;"",VLOOKUP(G146,Calculations!$AV$2:$BA$2001,5),"")</f>
        <v/>
      </c>
      <c r="K146" s="58" t="str">
        <f>IF(G146&lt;&gt;"",VLOOKUP(G146,Calculations!$AV$2:$BA$2001,6),"")</f>
        <v/>
      </c>
      <c r="L146" s="59" t="e">
        <f t="shared" si="16"/>
        <v>#VALUE!</v>
      </c>
      <c r="M146" s="59" t="e">
        <f t="shared" si="17"/>
        <v>#VALUE!</v>
      </c>
      <c r="N146" s="59">
        <f t="shared" si="15"/>
        <v>0.26976453086295588</v>
      </c>
      <c r="O146" s="59"/>
      <c r="P146" s="59" t="e">
        <f t="shared" si="19"/>
        <v>#VALUE!</v>
      </c>
      <c r="Q146" s="2"/>
      <c r="R146" s="2"/>
      <c r="S146" s="2"/>
    </row>
    <row r="147" spans="6:19">
      <c r="F147" s="58" t="str">
        <f t="shared" si="18"/>
        <v/>
      </c>
      <c r="G147" s="58" t="str">
        <f t="shared" si="20"/>
        <v/>
      </c>
      <c r="H147" s="58" t="str">
        <f>IF(G147&lt;&gt;"",VLOOKUP(G147,Calculations!$AV$2:$BA$2001,3),"")</f>
        <v/>
      </c>
      <c r="I147" s="58" t="str">
        <f>IF(G147&lt;&gt;"",VLOOKUP(G147,Calculations!$AV$2:$BA$2001,4),"")</f>
        <v/>
      </c>
      <c r="J147" s="58" t="str">
        <f>IF(G147&lt;&gt;"",VLOOKUP(G147,Calculations!$AV$2:$BA$2001,5),"")</f>
        <v/>
      </c>
      <c r="K147" s="58" t="str">
        <f>IF(G147&lt;&gt;"",VLOOKUP(G147,Calculations!$AV$2:$BA$2001,6),"")</f>
        <v/>
      </c>
      <c r="L147" s="59" t="e">
        <f t="shared" si="16"/>
        <v>#VALUE!</v>
      </c>
      <c r="M147" s="59" t="e">
        <f t="shared" si="17"/>
        <v>#VALUE!</v>
      </c>
      <c r="N147" s="59">
        <f t="shared" si="15"/>
        <v>0.26976453086295588</v>
      </c>
      <c r="O147" s="59"/>
      <c r="P147" s="59" t="e">
        <f t="shared" si="19"/>
        <v>#VALUE!</v>
      </c>
      <c r="Q147" s="2"/>
      <c r="R147" s="2"/>
      <c r="S147" s="2"/>
    </row>
    <row r="148" spans="6:19">
      <c r="F148" s="58" t="str">
        <f t="shared" si="18"/>
        <v/>
      </c>
      <c r="G148" s="58" t="str">
        <f t="shared" si="20"/>
        <v/>
      </c>
      <c r="H148" s="58" t="str">
        <f>IF(G148&lt;&gt;"",VLOOKUP(G148,Calculations!$AV$2:$BA$2001,3),"")</f>
        <v/>
      </c>
      <c r="I148" s="58" t="str">
        <f>IF(G148&lt;&gt;"",VLOOKUP(G148,Calculations!$AV$2:$BA$2001,4),"")</f>
        <v/>
      </c>
      <c r="J148" s="58" t="str">
        <f>IF(G148&lt;&gt;"",VLOOKUP(G148,Calculations!$AV$2:$BA$2001,5),"")</f>
        <v/>
      </c>
      <c r="K148" s="58" t="str">
        <f>IF(G148&lt;&gt;"",VLOOKUP(G148,Calculations!$AV$2:$BA$2001,6),"")</f>
        <v/>
      </c>
      <c r="L148" s="59" t="e">
        <f t="shared" si="16"/>
        <v>#VALUE!</v>
      </c>
      <c r="M148" s="59" t="e">
        <f t="shared" si="17"/>
        <v>#VALUE!</v>
      </c>
      <c r="N148" s="59">
        <f t="shared" si="15"/>
        <v>0.26976453086295588</v>
      </c>
      <c r="O148" s="59"/>
      <c r="P148" s="59" t="e">
        <f t="shared" si="19"/>
        <v>#VALUE!</v>
      </c>
      <c r="Q148" s="2"/>
      <c r="R148" s="2"/>
      <c r="S148" s="2"/>
    </row>
    <row r="149" spans="6:19">
      <c r="F149" s="58" t="str">
        <f t="shared" si="18"/>
        <v/>
      </c>
      <c r="G149" s="58" t="str">
        <f t="shared" si="20"/>
        <v/>
      </c>
      <c r="H149" s="58" t="str">
        <f>IF(G149&lt;&gt;"",VLOOKUP(G149,Calculations!$AV$2:$BA$2001,3),"")</f>
        <v/>
      </c>
      <c r="I149" s="58" t="str">
        <f>IF(G149&lt;&gt;"",VLOOKUP(G149,Calculations!$AV$2:$BA$2001,4),"")</f>
        <v/>
      </c>
      <c r="J149" s="58" t="str">
        <f>IF(G149&lt;&gt;"",VLOOKUP(G149,Calculations!$AV$2:$BA$2001,5),"")</f>
        <v/>
      </c>
      <c r="K149" s="58" t="str">
        <f>IF(G149&lt;&gt;"",VLOOKUP(G149,Calculations!$AV$2:$BA$2001,6),"")</f>
        <v/>
      </c>
      <c r="L149" s="59" t="e">
        <f t="shared" si="16"/>
        <v>#VALUE!</v>
      </c>
      <c r="M149" s="59" t="e">
        <f t="shared" si="17"/>
        <v>#VALUE!</v>
      </c>
      <c r="N149" s="59">
        <f t="shared" si="15"/>
        <v>0.26976453086295588</v>
      </c>
      <c r="O149" s="59"/>
      <c r="P149" s="59" t="e">
        <f t="shared" si="19"/>
        <v>#VALUE!</v>
      </c>
      <c r="Q149" s="2"/>
      <c r="R149" s="2"/>
      <c r="S149" s="2"/>
    </row>
    <row r="150" spans="6:19">
      <c r="F150" s="58" t="str">
        <f t="shared" si="18"/>
        <v/>
      </c>
      <c r="G150" s="58" t="str">
        <f t="shared" si="20"/>
        <v/>
      </c>
      <c r="H150" s="58" t="str">
        <f>IF(G150&lt;&gt;"",VLOOKUP(G150,Calculations!$AV$2:$BA$2001,3),"")</f>
        <v/>
      </c>
      <c r="I150" s="58" t="str">
        <f>IF(G150&lt;&gt;"",VLOOKUP(G150,Calculations!$AV$2:$BA$2001,4),"")</f>
        <v/>
      </c>
      <c r="J150" s="58" t="str">
        <f>IF(G150&lt;&gt;"",VLOOKUP(G150,Calculations!$AV$2:$BA$2001,5),"")</f>
        <v/>
      </c>
      <c r="K150" s="58" t="str">
        <f>IF(G150&lt;&gt;"",VLOOKUP(G150,Calculations!$AV$2:$BA$2001,6),"")</f>
        <v/>
      </c>
      <c r="L150" s="59" t="e">
        <f t="shared" si="16"/>
        <v>#VALUE!</v>
      </c>
      <c r="M150" s="59" t="e">
        <f t="shared" si="17"/>
        <v>#VALUE!</v>
      </c>
      <c r="N150" s="59">
        <f t="shared" si="15"/>
        <v>0.26976453086295588</v>
      </c>
      <c r="O150" s="59"/>
      <c r="P150" s="59" t="e">
        <f t="shared" si="19"/>
        <v>#VALUE!</v>
      </c>
      <c r="Q150" s="2"/>
      <c r="R150" s="2"/>
      <c r="S150" s="2"/>
    </row>
    <row r="151" spans="6:19">
      <c r="F151" s="58" t="str">
        <f t="shared" si="18"/>
        <v/>
      </c>
      <c r="G151" s="58" t="str">
        <f t="shared" si="20"/>
        <v/>
      </c>
      <c r="H151" s="58" t="str">
        <f>IF(G151&lt;&gt;"",VLOOKUP(G151,Calculations!$AV$2:$BA$2001,3),"")</f>
        <v/>
      </c>
      <c r="I151" s="58" t="str">
        <f>IF(G151&lt;&gt;"",VLOOKUP(G151,Calculations!$AV$2:$BA$2001,4),"")</f>
        <v/>
      </c>
      <c r="J151" s="58" t="str">
        <f>IF(G151&lt;&gt;"",VLOOKUP(G151,Calculations!$AV$2:$BA$2001,5),"")</f>
        <v/>
      </c>
      <c r="K151" s="58" t="str">
        <f>IF(G151&lt;&gt;"",VLOOKUP(G151,Calculations!$AV$2:$BA$2001,6),"")</f>
        <v/>
      </c>
      <c r="L151" s="59" t="e">
        <f t="shared" si="16"/>
        <v>#VALUE!</v>
      </c>
      <c r="M151" s="59" t="e">
        <f t="shared" si="17"/>
        <v>#VALUE!</v>
      </c>
      <c r="N151" s="59">
        <f t="shared" ref="N151:N214" si="21">$D$21</f>
        <v>0.26976453086295588</v>
      </c>
      <c r="O151" s="59"/>
      <c r="P151" s="59" t="e">
        <f t="shared" si="19"/>
        <v>#VALUE!</v>
      </c>
      <c r="Q151" s="2"/>
      <c r="R151" s="2"/>
      <c r="S151" s="2"/>
    </row>
    <row r="152" spans="6:19">
      <c r="F152" s="58" t="str">
        <f t="shared" si="18"/>
        <v/>
      </c>
      <c r="G152" s="58" t="str">
        <f t="shared" si="20"/>
        <v/>
      </c>
      <c r="H152" s="58" t="str">
        <f>IF(G152&lt;&gt;"",VLOOKUP(G152,Calculations!$AV$2:$BA$2001,3),"")</f>
        <v/>
      </c>
      <c r="I152" s="58" t="str">
        <f>IF(G152&lt;&gt;"",VLOOKUP(G152,Calculations!$AV$2:$BA$2001,4),"")</f>
        <v/>
      </c>
      <c r="J152" s="58" t="str">
        <f>IF(G152&lt;&gt;"",VLOOKUP(G152,Calculations!$AV$2:$BA$2001,5),"")</f>
        <v/>
      </c>
      <c r="K152" s="58" t="str">
        <f>IF(G152&lt;&gt;"",VLOOKUP(G152,Calculations!$AV$2:$BA$2001,6),"")</f>
        <v/>
      </c>
      <c r="L152" s="59" t="e">
        <f t="shared" si="16"/>
        <v>#VALUE!</v>
      </c>
      <c r="M152" s="59" t="e">
        <f t="shared" si="17"/>
        <v>#VALUE!</v>
      </c>
      <c r="N152" s="59">
        <f t="shared" si="21"/>
        <v>0.26976453086295588</v>
      </c>
      <c r="O152" s="59"/>
      <c r="P152" s="59" t="e">
        <f t="shared" si="19"/>
        <v>#VALUE!</v>
      </c>
      <c r="Q152" s="2"/>
      <c r="R152" s="2"/>
      <c r="S152" s="2"/>
    </row>
    <row r="153" spans="6:19">
      <c r="F153" s="58" t="str">
        <f t="shared" si="18"/>
        <v/>
      </c>
      <c r="G153" s="58" t="str">
        <f t="shared" si="20"/>
        <v/>
      </c>
      <c r="H153" s="58" t="str">
        <f>IF(G153&lt;&gt;"",VLOOKUP(G153,Calculations!$AV$2:$BA$2001,3),"")</f>
        <v/>
      </c>
      <c r="I153" s="58" t="str">
        <f>IF(G153&lt;&gt;"",VLOOKUP(G153,Calculations!$AV$2:$BA$2001,4),"")</f>
        <v/>
      </c>
      <c r="J153" s="58" t="str">
        <f>IF(G153&lt;&gt;"",VLOOKUP(G153,Calculations!$AV$2:$BA$2001,5),"")</f>
        <v/>
      </c>
      <c r="K153" s="58" t="str">
        <f>IF(G153&lt;&gt;"",VLOOKUP(G153,Calculations!$AV$2:$BA$2001,6),"")</f>
        <v/>
      </c>
      <c r="L153" s="59" t="e">
        <f t="shared" si="16"/>
        <v>#VALUE!</v>
      </c>
      <c r="M153" s="59" t="e">
        <f t="shared" si="17"/>
        <v>#VALUE!</v>
      </c>
      <c r="N153" s="59">
        <f t="shared" si="21"/>
        <v>0.26976453086295588</v>
      </c>
      <c r="O153" s="59"/>
      <c r="P153" s="59" t="e">
        <f t="shared" si="19"/>
        <v>#VALUE!</v>
      </c>
      <c r="Q153" s="2"/>
      <c r="R153" s="2"/>
      <c r="S153" s="2"/>
    </row>
    <row r="154" spans="6:19">
      <c r="F154" s="58" t="str">
        <f t="shared" si="18"/>
        <v/>
      </c>
      <c r="G154" s="58" t="str">
        <f t="shared" si="20"/>
        <v/>
      </c>
      <c r="H154" s="58" t="str">
        <f>IF(G154&lt;&gt;"",VLOOKUP(G154,Calculations!$AV$2:$BA$2001,3),"")</f>
        <v/>
      </c>
      <c r="I154" s="58" t="str">
        <f>IF(G154&lt;&gt;"",VLOOKUP(G154,Calculations!$AV$2:$BA$2001,4),"")</f>
        <v/>
      </c>
      <c r="J154" s="58" t="str">
        <f>IF(G154&lt;&gt;"",VLOOKUP(G154,Calculations!$AV$2:$BA$2001,5),"")</f>
        <v/>
      </c>
      <c r="K154" s="58" t="str">
        <f>IF(G154&lt;&gt;"",VLOOKUP(G154,Calculations!$AV$2:$BA$2001,6),"")</f>
        <v/>
      </c>
      <c r="L154" s="59" t="e">
        <f t="shared" si="16"/>
        <v>#VALUE!</v>
      </c>
      <c r="M154" s="59" t="e">
        <f t="shared" si="17"/>
        <v>#VALUE!</v>
      </c>
      <c r="N154" s="59">
        <f t="shared" si="21"/>
        <v>0.26976453086295588</v>
      </c>
      <c r="O154" s="59"/>
      <c r="P154" s="59" t="e">
        <f t="shared" si="19"/>
        <v>#VALUE!</v>
      </c>
      <c r="Q154" s="2"/>
      <c r="R154" s="2"/>
      <c r="S154" s="2"/>
    </row>
    <row r="155" spans="6:19">
      <c r="F155" s="58" t="str">
        <f t="shared" si="18"/>
        <v/>
      </c>
      <c r="G155" s="58" t="str">
        <f t="shared" si="20"/>
        <v/>
      </c>
      <c r="H155" s="58" t="str">
        <f>IF(G155&lt;&gt;"",VLOOKUP(G155,Calculations!$AV$2:$BA$2001,3),"")</f>
        <v/>
      </c>
      <c r="I155" s="58" t="str">
        <f>IF(G155&lt;&gt;"",VLOOKUP(G155,Calculations!$AV$2:$BA$2001,4),"")</f>
        <v/>
      </c>
      <c r="J155" s="58" t="str">
        <f>IF(G155&lt;&gt;"",VLOOKUP(G155,Calculations!$AV$2:$BA$2001,5),"")</f>
        <v/>
      </c>
      <c r="K155" s="58" t="str">
        <f>IF(G155&lt;&gt;"",VLOOKUP(G155,Calculations!$AV$2:$BA$2001,6),"")</f>
        <v/>
      </c>
      <c r="L155" s="59" t="e">
        <f t="shared" si="16"/>
        <v>#VALUE!</v>
      </c>
      <c r="M155" s="59" t="e">
        <f t="shared" si="17"/>
        <v>#VALUE!</v>
      </c>
      <c r="N155" s="59">
        <f t="shared" si="21"/>
        <v>0.26976453086295588</v>
      </c>
      <c r="O155" s="59"/>
      <c r="P155" s="59" t="e">
        <f t="shared" si="19"/>
        <v>#VALUE!</v>
      </c>
      <c r="Q155" s="2"/>
      <c r="R155" s="2"/>
      <c r="S155" s="2"/>
    </row>
    <row r="156" spans="6:19">
      <c r="F156" s="58" t="str">
        <f t="shared" si="18"/>
        <v/>
      </c>
      <c r="G156" s="58" t="str">
        <f t="shared" si="20"/>
        <v/>
      </c>
      <c r="H156" s="58" t="str">
        <f>IF(G156&lt;&gt;"",VLOOKUP(G156,Calculations!$AV$2:$BA$2001,3),"")</f>
        <v/>
      </c>
      <c r="I156" s="58" t="str">
        <f>IF(G156&lt;&gt;"",VLOOKUP(G156,Calculations!$AV$2:$BA$2001,4),"")</f>
        <v/>
      </c>
      <c r="J156" s="58" t="str">
        <f>IF(G156&lt;&gt;"",VLOOKUP(G156,Calculations!$AV$2:$BA$2001,5),"")</f>
        <v/>
      </c>
      <c r="K156" s="58" t="str">
        <f>IF(G156&lt;&gt;"",VLOOKUP(G156,Calculations!$AV$2:$BA$2001,6),"")</f>
        <v/>
      </c>
      <c r="L156" s="59" t="e">
        <f t="shared" si="16"/>
        <v>#VALUE!</v>
      </c>
      <c r="M156" s="59" t="e">
        <f t="shared" si="17"/>
        <v>#VALUE!</v>
      </c>
      <c r="N156" s="59">
        <f t="shared" si="21"/>
        <v>0.26976453086295588</v>
      </c>
      <c r="O156" s="59"/>
      <c r="P156" s="59" t="e">
        <f t="shared" si="19"/>
        <v>#VALUE!</v>
      </c>
      <c r="Q156" s="2"/>
      <c r="R156" s="2"/>
      <c r="S156" s="2"/>
    </row>
    <row r="157" spans="6:19">
      <c r="F157" s="58" t="str">
        <f t="shared" si="18"/>
        <v/>
      </c>
      <c r="G157" s="58" t="str">
        <f t="shared" si="20"/>
        <v/>
      </c>
      <c r="H157" s="58" t="str">
        <f>IF(G157&lt;&gt;"",VLOOKUP(G157,Calculations!$AV$2:$BA$2001,3),"")</f>
        <v/>
      </c>
      <c r="I157" s="58" t="str">
        <f>IF(G157&lt;&gt;"",VLOOKUP(G157,Calculations!$AV$2:$BA$2001,4),"")</f>
        <v/>
      </c>
      <c r="J157" s="58" t="str">
        <f>IF(G157&lt;&gt;"",VLOOKUP(G157,Calculations!$AV$2:$BA$2001,5),"")</f>
        <v/>
      </c>
      <c r="K157" s="58" t="str">
        <f>IF(G157&lt;&gt;"",VLOOKUP(G157,Calculations!$AV$2:$BA$2001,6),"")</f>
        <v/>
      </c>
      <c r="L157" s="59" t="e">
        <f t="shared" si="16"/>
        <v>#VALUE!</v>
      </c>
      <c r="M157" s="59" t="e">
        <f t="shared" si="17"/>
        <v>#VALUE!</v>
      </c>
      <c r="N157" s="59">
        <f t="shared" si="21"/>
        <v>0.26976453086295588</v>
      </c>
      <c r="O157" s="59"/>
      <c r="P157" s="59" t="e">
        <f t="shared" si="19"/>
        <v>#VALUE!</v>
      </c>
      <c r="Q157" s="2"/>
      <c r="R157" s="2"/>
      <c r="S157" s="2"/>
    </row>
    <row r="158" spans="6:19">
      <c r="F158" s="58" t="str">
        <f t="shared" si="18"/>
        <v/>
      </c>
      <c r="G158" s="58" t="str">
        <f t="shared" si="20"/>
        <v/>
      </c>
      <c r="H158" s="58" t="str">
        <f>IF(G158&lt;&gt;"",VLOOKUP(G158,Calculations!$AV$2:$BA$2001,3),"")</f>
        <v/>
      </c>
      <c r="I158" s="58" t="str">
        <f>IF(G158&lt;&gt;"",VLOOKUP(G158,Calculations!$AV$2:$BA$2001,4),"")</f>
        <v/>
      </c>
      <c r="J158" s="58" t="str">
        <f>IF(G158&lt;&gt;"",VLOOKUP(G158,Calculations!$AV$2:$BA$2001,5),"")</f>
        <v/>
      </c>
      <c r="K158" s="58" t="str">
        <f>IF(G158&lt;&gt;"",VLOOKUP(G158,Calculations!$AV$2:$BA$2001,6),"")</f>
        <v/>
      </c>
      <c r="L158" s="59" t="e">
        <f t="shared" si="16"/>
        <v>#VALUE!</v>
      </c>
      <c r="M158" s="59" t="e">
        <f t="shared" si="17"/>
        <v>#VALUE!</v>
      </c>
      <c r="N158" s="59">
        <f t="shared" si="21"/>
        <v>0.26976453086295588</v>
      </c>
      <c r="O158" s="59"/>
      <c r="P158" s="59" t="e">
        <f t="shared" si="19"/>
        <v>#VALUE!</v>
      </c>
      <c r="Q158" s="2"/>
      <c r="R158" s="2"/>
      <c r="S158" s="2"/>
    </row>
    <row r="159" spans="6:19">
      <c r="F159" s="58" t="str">
        <f t="shared" si="18"/>
        <v/>
      </c>
      <c r="G159" s="58" t="str">
        <f t="shared" si="20"/>
        <v/>
      </c>
      <c r="H159" s="58" t="str">
        <f>IF(G159&lt;&gt;"",VLOOKUP(G159,Calculations!$AV$2:$BA$2001,3),"")</f>
        <v/>
      </c>
      <c r="I159" s="58" t="str">
        <f>IF(G159&lt;&gt;"",VLOOKUP(G159,Calculations!$AV$2:$BA$2001,4),"")</f>
        <v/>
      </c>
      <c r="J159" s="58" t="str">
        <f>IF(G159&lt;&gt;"",VLOOKUP(G159,Calculations!$AV$2:$BA$2001,5),"")</f>
        <v/>
      </c>
      <c r="K159" s="58" t="str">
        <f>IF(G159&lt;&gt;"",VLOOKUP(G159,Calculations!$AV$2:$BA$2001,6),"")</f>
        <v/>
      </c>
      <c r="L159" s="59" t="e">
        <f t="shared" si="16"/>
        <v>#VALUE!</v>
      </c>
      <c r="M159" s="59" t="e">
        <f t="shared" si="17"/>
        <v>#VALUE!</v>
      </c>
      <c r="N159" s="59">
        <f t="shared" si="21"/>
        <v>0.26976453086295588</v>
      </c>
      <c r="O159" s="59"/>
      <c r="P159" s="59" t="e">
        <f t="shared" si="19"/>
        <v>#VALUE!</v>
      </c>
      <c r="Q159" s="2"/>
      <c r="R159" s="2"/>
      <c r="S159" s="2"/>
    </row>
    <row r="160" spans="6:19">
      <c r="F160" s="58" t="str">
        <f t="shared" si="18"/>
        <v/>
      </c>
      <c r="G160" s="58" t="str">
        <f t="shared" si="20"/>
        <v/>
      </c>
      <c r="H160" s="58" t="str">
        <f>IF(G160&lt;&gt;"",VLOOKUP(G160,Calculations!$AV$2:$BA$2001,3),"")</f>
        <v/>
      </c>
      <c r="I160" s="58" t="str">
        <f>IF(G160&lt;&gt;"",VLOOKUP(G160,Calculations!$AV$2:$BA$2001,4),"")</f>
        <v/>
      </c>
      <c r="J160" s="58" t="str">
        <f>IF(G160&lt;&gt;"",VLOOKUP(G160,Calculations!$AV$2:$BA$2001,5),"")</f>
        <v/>
      </c>
      <c r="K160" s="58" t="str">
        <f>IF(G160&lt;&gt;"",VLOOKUP(G160,Calculations!$AV$2:$BA$2001,6),"")</f>
        <v/>
      </c>
      <c r="L160" s="59" t="e">
        <f t="shared" si="16"/>
        <v>#VALUE!</v>
      </c>
      <c r="M160" s="59" t="e">
        <f t="shared" si="17"/>
        <v>#VALUE!</v>
      </c>
      <c r="N160" s="59">
        <f t="shared" si="21"/>
        <v>0.26976453086295588</v>
      </c>
      <c r="O160" s="59"/>
      <c r="P160" s="59" t="e">
        <f t="shared" si="19"/>
        <v>#VALUE!</v>
      </c>
      <c r="Q160" s="2"/>
      <c r="R160" s="2"/>
      <c r="S160" s="2"/>
    </row>
    <row r="161" spans="6:19">
      <c r="F161" s="58" t="str">
        <f t="shared" si="18"/>
        <v/>
      </c>
      <c r="G161" s="58" t="str">
        <f t="shared" si="20"/>
        <v/>
      </c>
      <c r="H161" s="58" t="str">
        <f>IF(G161&lt;&gt;"",VLOOKUP(G161,Calculations!$AV$2:$BA$2001,3),"")</f>
        <v/>
      </c>
      <c r="I161" s="58" t="str">
        <f>IF(G161&lt;&gt;"",VLOOKUP(G161,Calculations!$AV$2:$BA$2001,4),"")</f>
        <v/>
      </c>
      <c r="J161" s="58" t="str">
        <f>IF(G161&lt;&gt;"",VLOOKUP(G161,Calculations!$AV$2:$BA$2001,5),"")</f>
        <v/>
      </c>
      <c r="K161" s="58" t="str">
        <f>IF(G161&lt;&gt;"",VLOOKUP(G161,Calculations!$AV$2:$BA$2001,6),"")</f>
        <v/>
      </c>
      <c r="L161" s="59" t="e">
        <f t="shared" si="16"/>
        <v>#VALUE!</v>
      </c>
      <c r="M161" s="59" t="e">
        <f t="shared" si="17"/>
        <v>#VALUE!</v>
      </c>
      <c r="N161" s="59">
        <f t="shared" si="21"/>
        <v>0.26976453086295588</v>
      </c>
      <c r="O161" s="59"/>
      <c r="P161" s="59" t="e">
        <f t="shared" si="19"/>
        <v>#VALUE!</v>
      </c>
      <c r="Q161" s="2"/>
      <c r="R161" s="2"/>
      <c r="S161" s="2"/>
    </row>
    <row r="162" spans="6:19">
      <c r="F162" s="58" t="str">
        <f t="shared" si="18"/>
        <v/>
      </c>
      <c r="G162" s="58" t="str">
        <f t="shared" si="20"/>
        <v/>
      </c>
      <c r="H162" s="58" t="str">
        <f>IF(G162&lt;&gt;"",VLOOKUP(G162,Calculations!$AV$2:$BA$2001,3),"")</f>
        <v/>
      </c>
      <c r="I162" s="58" t="str">
        <f>IF(G162&lt;&gt;"",VLOOKUP(G162,Calculations!$AV$2:$BA$2001,4),"")</f>
        <v/>
      </c>
      <c r="J162" s="58" t="str">
        <f>IF(G162&lt;&gt;"",VLOOKUP(G162,Calculations!$AV$2:$BA$2001,5),"")</f>
        <v/>
      </c>
      <c r="K162" s="58" t="str">
        <f>IF(G162&lt;&gt;"",VLOOKUP(G162,Calculations!$AV$2:$BA$2001,6),"")</f>
        <v/>
      </c>
      <c r="L162" s="59" t="e">
        <f t="shared" si="16"/>
        <v>#VALUE!</v>
      </c>
      <c r="M162" s="59" t="e">
        <f t="shared" si="17"/>
        <v>#VALUE!</v>
      </c>
      <c r="N162" s="59">
        <f t="shared" si="21"/>
        <v>0.26976453086295588</v>
      </c>
      <c r="O162" s="59"/>
      <c r="P162" s="59" t="e">
        <f t="shared" si="19"/>
        <v>#VALUE!</v>
      </c>
      <c r="Q162" s="2"/>
      <c r="R162" s="2"/>
      <c r="S162" s="2"/>
    </row>
    <row r="163" spans="6:19">
      <c r="F163" s="58" t="str">
        <f t="shared" si="18"/>
        <v/>
      </c>
      <c r="G163" s="58" t="str">
        <f t="shared" si="20"/>
        <v/>
      </c>
      <c r="H163" s="58" t="str">
        <f>IF(G163&lt;&gt;"",VLOOKUP(G163,Calculations!$AV$2:$BA$2001,3),"")</f>
        <v/>
      </c>
      <c r="I163" s="58" t="str">
        <f>IF(G163&lt;&gt;"",VLOOKUP(G163,Calculations!$AV$2:$BA$2001,4),"")</f>
        <v/>
      </c>
      <c r="J163" s="58" t="str">
        <f>IF(G163&lt;&gt;"",VLOOKUP(G163,Calculations!$AV$2:$BA$2001,5),"")</f>
        <v/>
      </c>
      <c r="K163" s="58" t="str">
        <f>IF(G163&lt;&gt;"",VLOOKUP(G163,Calculations!$AV$2:$BA$2001,6),"")</f>
        <v/>
      </c>
      <c r="L163" s="59" t="e">
        <f t="shared" si="16"/>
        <v>#VALUE!</v>
      </c>
      <c r="M163" s="59" t="e">
        <f t="shared" si="17"/>
        <v>#VALUE!</v>
      </c>
      <c r="N163" s="59">
        <f t="shared" si="21"/>
        <v>0.26976453086295588</v>
      </c>
      <c r="O163" s="59"/>
      <c r="P163" s="59" t="e">
        <f t="shared" si="19"/>
        <v>#VALUE!</v>
      </c>
      <c r="Q163" s="2"/>
      <c r="R163" s="2"/>
      <c r="S163" s="2"/>
    </row>
    <row r="164" spans="6:19">
      <c r="F164" s="58" t="str">
        <f t="shared" si="18"/>
        <v/>
      </c>
      <c r="G164" s="58" t="str">
        <f t="shared" si="20"/>
        <v/>
      </c>
      <c r="H164" s="58" t="str">
        <f>IF(G164&lt;&gt;"",VLOOKUP(G164,Calculations!$AV$2:$BA$2001,3),"")</f>
        <v/>
      </c>
      <c r="I164" s="58" t="str">
        <f>IF(G164&lt;&gt;"",VLOOKUP(G164,Calculations!$AV$2:$BA$2001,4),"")</f>
        <v/>
      </c>
      <c r="J164" s="58" t="str">
        <f>IF(G164&lt;&gt;"",VLOOKUP(G164,Calculations!$AV$2:$BA$2001,5),"")</f>
        <v/>
      </c>
      <c r="K164" s="58" t="str">
        <f>IF(G164&lt;&gt;"",VLOOKUP(G164,Calculations!$AV$2:$BA$2001,6),"")</f>
        <v/>
      </c>
      <c r="L164" s="59" t="e">
        <f t="shared" si="16"/>
        <v>#VALUE!</v>
      </c>
      <c r="M164" s="59" t="e">
        <f t="shared" si="17"/>
        <v>#VALUE!</v>
      </c>
      <c r="N164" s="59">
        <f t="shared" si="21"/>
        <v>0.26976453086295588</v>
      </c>
      <c r="O164" s="59"/>
      <c r="P164" s="59" t="e">
        <f t="shared" si="19"/>
        <v>#VALUE!</v>
      </c>
      <c r="Q164" s="2"/>
      <c r="R164" s="2"/>
      <c r="S164" s="2"/>
    </row>
    <row r="165" spans="6:19">
      <c r="F165" s="58" t="str">
        <f t="shared" si="18"/>
        <v/>
      </c>
      <c r="G165" s="58" t="str">
        <f t="shared" si="20"/>
        <v/>
      </c>
      <c r="H165" s="58" t="str">
        <f>IF(G165&lt;&gt;"",VLOOKUP(G165,Calculations!$AV$2:$BA$2001,3),"")</f>
        <v/>
      </c>
      <c r="I165" s="58" t="str">
        <f>IF(G165&lt;&gt;"",VLOOKUP(G165,Calculations!$AV$2:$BA$2001,4),"")</f>
        <v/>
      </c>
      <c r="J165" s="58" t="str">
        <f>IF(G165&lt;&gt;"",VLOOKUP(G165,Calculations!$AV$2:$BA$2001,5),"")</f>
        <v/>
      </c>
      <c r="K165" s="58" t="str">
        <f>IF(G165&lt;&gt;"",VLOOKUP(G165,Calculations!$AV$2:$BA$2001,6),"")</f>
        <v/>
      </c>
      <c r="L165" s="59" t="e">
        <f t="shared" si="16"/>
        <v>#VALUE!</v>
      </c>
      <c r="M165" s="59" t="e">
        <f t="shared" si="17"/>
        <v>#VALUE!</v>
      </c>
      <c r="N165" s="59">
        <f t="shared" si="21"/>
        <v>0.26976453086295588</v>
      </c>
      <c r="O165" s="59"/>
      <c r="P165" s="59" t="e">
        <f t="shared" si="19"/>
        <v>#VALUE!</v>
      </c>
      <c r="Q165" s="2"/>
      <c r="R165" s="2"/>
      <c r="S165" s="2"/>
    </row>
    <row r="166" spans="6:19">
      <c r="F166" s="58" t="str">
        <f t="shared" si="18"/>
        <v/>
      </c>
      <c r="G166" s="58" t="str">
        <f t="shared" si="20"/>
        <v/>
      </c>
      <c r="H166" s="58" t="str">
        <f>IF(G166&lt;&gt;"",VLOOKUP(G166,Calculations!$AV$2:$BA$2001,3),"")</f>
        <v/>
      </c>
      <c r="I166" s="58" t="str">
        <f>IF(G166&lt;&gt;"",VLOOKUP(G166,Calculations!$AV$2:$BA$2001,4),"")</f>
        <v/>
      </c>
      <c r="J166" s="58" t="str">
        <f>IF(G166&lt;&gt;"",VLOOKUP(G166,Calculations!$AV$2:$BA$2001,5),"")</f>
        <v/>
      </c>
      <c r="K166" s="58" t="str">
        <f>IF(G166&lt;&gt;"",VLOOKUP(G166,Calculations!$AV$2:$BA$2001,6),"")</f>
        <v/>
      </c>
      <c r="L166" s="59" t="e">
        <f t="shared" si="16"/>
        <v>#VALUE!</v>
      </c>
      <c r="M166" s="59" t="e">
        <f t="shared" si="17"/>
        <v>#VALUE!</v>
      </c>
      <c r="N166" s="59">
        <f t="shared" si="21"/>
        <v>0.26976453086295588</v>
      </c>
      <c r="O166" s="59"/>
      <c r="P166" s="59" t="e">
        <f t="shared" si="19"/>
        <v>#VALUE!</v>
      </c>
      <c r="Q166" s="2"/>
      <c r="R166" s="2"/>
      <c r="S166" s="2"/>
    </row>
    <row r="167" spans="6:19">
      <c r="F167" s="58" t="str">
        <f t="shared" si="18"/>
        <v/>
      </c>
      <c r="G167" s="58" t="str">
        <f t="shared" si="20"/>
        <v/>
      </c>
      <c r="H167" s="58" t="str">
        <f>IF(G167&lt;&gt;"",VLOOKUP(G167,Calculations!$AV$2:$BA$2001,3),"")</f>
        <v/>
      </c>
      <c r="I167" s="58" t="str">
        <f>IF(G167&lt;&gt;"",VLOOKUP(G167,Calculations!$AV$2:$BA$2001,4),"")</f>
        <v/>
      </c>
      <c r="J167" s="58" t="str">
        <f>IF(G167&lt;&gt;"",VLOOKUP(G167,Calculations!$AV$2:$BA$2001,5),"")</f>
        <v/>
      </c>
      <c r="K167" s="58" t="str">
        <f>IF(G167&lt;&gt;"",VLOOKUP(G167,Calculations!$AV$2:$BA$2001,6),"")</f>
        <v/>
      </c>
      <c r="L167" s="59" t="e">
        <f t="shared" si="16"/>
        <v>#VALUE!</v>
      </c>
      <c r="M167" s="59" t="e">
        <f t="shared" si="17"/>
        <v>#VALUE!</v>
      </c>
      <c r="N167" s="59">
        <f t="shared" si="21"/>
        <v>0.26976453086295588</v>
      </c>
      <c r="O167" s="59"/>
      <c r="P167" s="59" t="e">
        <f t="shared" si="19"/>
        <v>#VALUE!</v>
      </c>
      <c r="Q167" s="2"/>
      <c r="R167" s="2"/>
      <c r="S167" s="2"/>
    </row>
    <row r="168" spans="6:19">
      <c r="F168" s="58" t="str">
        <f t="shared" si="18"/>
        <v/>
      </c>
      <c r="G168" s="58" t="str">
        <f t="shared" si="20"/>
        <v/>
      </c>
      <c r="H168" s="58" t="str">
        <f>IF(G168&lt;&gt;"",VLOOKUP(G168,Calculations!$AV$2:$BA$2001,3),"")</f>
        <v/>
      </c>
      <c r="I168" s="58" t="str">
        <f>IF(G168&lt;&gt;"",VLOOKUP(G168,Calculations!$AV$2:$BA$2001,4),"")</f>
        <v/>
      </c>
      <c r="J168" s="58" t="str">
        <f>IF(G168&lt;&gt;"",VLOOKUP(G168,Calculations!$AV$2:$BA$2001,5),"")</f>
        <v/>
      </c>
      <c r="K168" s="58" t="str">
        <f>IF(G168&lt;&gt;"",VLOOKUP(G168,Calculations!$AV$2:$BA$2001,6),"")</f>
        <v/>
      </c>
      <c r="L168" s="59" t="e">
        <f t="shared" si="16"/>
        <v>#VALUE!</v>
      </c>
      <c r="M168" s="59" t="e">
        <f t="shared" si="17"/>
        <v>#VALUE!</v>
      </c>
      <c r="N168" s="59">
        <f t="shared" si="21"/>
        <v>0.26976453086295588</v>
      </c>
      <c r="O168" s="59"/>
      <c r="P168" s="59" t="e">
        <f t="shared" si="19"/>
        <v>#VALUE!</v>
      </c>
      <c r="Q168" s="2"/>
      <c r="R168" s="2"/>
      <c r="S168" s="2"/>
    </row>
    <row r="169" spans="6:19">
      <c r="F169" s="58" t="str">
        <f t="shared" si="18"/>
        <v/>
      </c>
      <c r="G169" s="58" t="str">
        <f t="shared" si="20"/>
        <v/>
      </c>
      <c r="H169" s="58" t="str">
        <f>IF(G169&lt;&gt;"",VLOOKUP(G169,Calculations!$AV$2:$BA$2001,3),"")</f>
        <v/>
      </c>
      <c r="I169" s="58" t="str">
        <f>IF(G169&lt;&gt;"",VLOOKUP(G169,Calculations!$AV$2:$BA$2001,4),"")</f>
        <v/>
      </c>
      <c r="J169" s="58" t="str">
        <f>IF(G169&lt;&gt;"",VLOOKUP(G169,Calculations!$AV$2:$BA$2001,5),"")</f>
        <v/>
      </c>
      <c r="K169" s="58" t="str">
        <f>IF(G169&lt;&gt;"",VLOOKUP(G169,Calculations!$AV$2:$BA$2001,6),"")</f>
        <v/>
      </c>
      <c r="L169" s="59" t="e">
        <f t="shared" si="16"/>
        <v>#VALUE!</v>
      </c>
      <c r="M169" s="59" t="e">
        <f t="shared" si="17"/>
        <v>#VALUE!</v>
      </c>
      <c r="N169" s="59">
        <f t="shared" si="21"/>
        <v>0.26976453086295588</v>
      </c>
      <c r="O169" s="59"/>
      <c r="P169" s="59" t="e">
        <f t="shared" si="19"/>
        <v>#VALUE!</v>
      </c>
      <c r="Q169" s="2"/>
      <c r="R169" s="2"/>
      <c r="S169" s="2"/>
    </row>
    <row r="170" spans="6:19">
      <c r="F170" s="58" t="str">
        <f t="shared" si="18"/>
        <v/>
      </c>
      <c r="G170" s="58" t="str">
        <f t="shared" si="20"/>
        <v/>
      </c>
      <c r="H170" s="58" t="str">
        <f>IF(G170&lt;&gt;"",VLOOKUP(G170,Calculations!$AV$2:$BA$2001,3),"")</f>
        <v/>
      </c>
      <c r="I170" s="58" t="str">
        <f>IF(G170&lt;&gt;"",VLOOKUP(G170,Calculations!$AV$2:$BA$2001,4),"")</f>
        <v/>
      </c>
      <c r="J170" s="58" t="str">
        <f>IF(G170&lt;&gt;"",VLOOKUP(G170,Calculations!$AV$2:$BA$2001,5),"")</f>
        <v/>
      </c>
      <c r="K170" s="58" t="str">
        <f>IF(G170&lt;&gt;"",VLOOKUP(G170,Calculations!$AV$2:$BA$2001,6),"")</f>
        <v/>
      </c>
      <c r="L170" s="59" t="e">
        <f t="shared" si="16"/>
        <v>#VALUE!</v>
      </c>
      <c r="M170" s="59" t="e">
        <f t="shared" si="17"/>
        <v>#VALUE!</v>
      </c>
      <c r="N170" s="59">
        <f t="shared" si="21"/>
        <v>0.26976453086295588</v>
      </c>
      <c r="O170" s="59"/>
      <c r="P170" s="59" t="e">
        <f t="shared" si="19"/>
        <v>#VALUE!</v>
      </c>
      <c r="Q170" s="2"/>
      <c r="R170" s="2"/>
      <c r="S170" s="2"/>
    </row>
    <row r="171" spans="6:19">
      <c r="F171" s="58" t="str">
        <f t="shared" si="18"/>
        <v/>
      </c>
      <c r="G171" s="58" t="str">
        <f t="shared" si="20"/>
        <v/>
      </c>
      <c r="H171" s="58" t="str">
        <f>IF(G171&lt;&gt;"",VLOOKUP(G171,Calculations!$AV$2:$BA$2001,3),"")</f>
        <v/>
      </c>
      <c r="I171" s="58" t="str">
        <f>IF(G171&lt;&gt;"",VLOOKUP(G171,Calculations!$AV$2:$BA$2001,4),"")</f>
        <v/>
      </c>
      <c r="J171" s="58" t="str">
        <f>IF(G171&lt;&gt;"",VLOOKUP(G171,Calculations!$AV$2:$BA$2001,5),"")</f>
        <v/>
      </c>
      <c r="K171" s="58" t="str">
        <f>IF(G171&lt;&gt;"",VLOOKUP(G171,Calculations!$AV$2:$BA$2001,6),"")</f>
        <v/>
      </c>
      <c r="L171" s="59" t="e">
        <f t="shared" si="16"/>
        <v>#VALUE!</v>
      </c>
      <c r="M171" s="59" t="e">
        <f t="shared" si="17"/>
        <v>#VALUE!</v>
      </c>
      <c r="N171" s="59">
        <f t="shared" si="21"/>
        <v>0.26976453086295588</v>
      </c>
      <c r="O171" s="59"/>
      <c r="P171" s="59" t="e">
        <f t="shared" si="19"/>
        <v>#VALUE!</v>
      </c>
      <c r="Q171" s="2"/>
      <c r="R171" s="2"/>
      <c r="S171" s="2"/>
    </row>
    <row r="172" spans="6:19">
      <c r="F172" s="58" t="str">
        <f t="shared" si="18"/>
        <v/>
      </c>
      <c r="G172" s="58" t="str">
        <f t="shared" si="20"/>
        <v/>
      </c>
      <c r="H172" s="58" t="str">
        <f>IF(G172&lt;&gt;"",VLOOKUP(G172,Calculations!$AV$2:$BA$2001,3),"")</f>
        <v/>
      </c>
      <c r="I172" s="58" t="str">
        <f>IF(G172&lt;&gt;"",VLOOKUP(G172,Calculations!$AV$2:$BA$2001,4),"")</f>
        <v/>
      </c>
      <c r="J172" s="58" t="str">
        <f>IF(G172&lt;&gt;"",VLOOKUP(G172,Calculations!$AV$2:$BA$2001,5),"")</f>
        <v/>
      </c>
      <c r="K172" s="58" t="str">
        <f>IF(G172&lt;&gt;"",VLOOKUP(G172,Calculations!$AV$2:$BA$2001,6),"")</f>
        <v/>
      </c>
      <c r="L172" s="59" t="e">
        <f t="shared" si="16"/>
        <v>#VALUE!</v>
      </c>
      <c r="M172" s="59" t="e">
        <f t="shared" si="17"/>
        <v>#VALUE!</v>
      </c>
      <c r="N172" s="59">
        <f t="shared" si="21"/>
        <v>0.26976453086295588</v>
      </c>
      <c r="O172" s="59"/>
      <c r="P172" s="59" t="e">
        <f t="shared" si="19"/>
        <v>#VALUE!</v>
      </c>
      <c r="Q172" s="2"/>
      <c r="R172" s="2"/>
      <c r="S172" s="2"/>
    </row>
    <row r="173" spans="6:19">
      <c r="F173" s="58" t="str">
        <f t="shared" si="18"/>
        <v/>
      </c>
      <c r="G173" s="58" t="str">
        <f t="shared" si="20"/>
        <v/>
      </c>
      <c r="H173" s="58" t="str">
        <f>IF(G173&lt;&gt;"",VLOOKUP(G173,Calculations!$AV$2:$BA$2001,3),"")</f>
        <v/>
      </c>
      <c r="I173" s="58" t="str">
        <f>IF(G173&lt;&gt;"",VLOOKUP(G173,Calculations!$AV$2:$BA$2001,4),"")</f>
        <v/>
      </c>
      <c r="J173" s="58" t="str">
        <f>IF(G173&lt;&gt;"",VLOOKUP(G173,Calculations!$AV$2:$BA$2001,5),"")</f>
        <v/>
      </c>
      <c r="K173" s="58" t="str">
        <f>IF(G173&lt;&gt;"",VLOOKUP(G173,Calculations!$AV$2:$BA$2001,6),"")</f>
        <v/>
      </c>
      <c r="L173" s="59" t="e">
        <f t="shared" ref="L173:L236" si="22">SUM((I173-H173)*20)+1</f>
        <v>#VALUE!</v>
      </c>
      <c r="M173" s="59" t="e">
        <f t="shared" ref="M173:M236" si="23">(100*((SQRT(($D$22^2)+($D$23^2)+((2*($D$24))^2)))/G173))</f>
        <v>#VALUE!</v>
      </c>
      <c r="N173" s="59">
        <f t="shared" si="21"/>
        <v>0.26976453086295588</v>
      </c>
      <c r="O173" s="59"/>
      <c r="P173" s="59" t="e">
        <f t="shared" si="19"/>
        <v>#VALUE!</v>
      </c>
      <c r="Q173" s="2"/>
      <c r="R173" s="2"/>
      <c r="S173" s="2"/>
    </row>
    <row r="174" spans="6:19">
      <c r="F174" s="58" t="str">
        <f t="shared" si="18"/>
        <v/>
      </c>
      <c r="G174" s="58" t="str">
        <f t="shared" si="20"/>
        <v/>
      </c>
      <c r="H174" s="58" t="str">
        <f>IF(G174&lt;&gt;"",VLOOKUP(G174,Calculations!$AV$2:$BA$2001,3),"")</f>
        <v/>
      </c>
      <c r="I174" s="58" t="str">
        <f>IF(G174&lt;&gt;"",VLOOKUP(G174,Calculations!$AV$2:$BA$2001,4),"")</f>
        <v/>
      </c>
      <c r="J174" s="58" t="str">
        <f>IF(G174&lt;&gt;"",VLOOKUP(G174,Calculations!$AV$2:$BA$2001,5),"")</f>
        <v/>
      </c>
      <c r="K174" s="58" t="str">
        <f>IF(G174&lt;&gt;"",VLOOKUP(G174,Calculations!$AV$2:$BA$2001,6),"")</f>
        <v/>
      </c>
      <c r="L174" s="59" t="e">
        <f t="shared" si="22"/>
        <v>#VALUE!</v>
      </c>
      <c r="M174" s="59" t="e">
        <f t="shared" si="23"/>
        <v>#VALUE!</v>
      </c>
      <c r="N174" s="59">
        <f t="shared" si="21"/>
        <v>0.26976453086295588</v>
      </c>
      <c r="O174" s="59"/>
      <c r="P174" s="59" t="e">
        <f t="shared" si="19"/>
        <v>#VALUE!</v>
      </c>
      <c r="Q174" s="2"/>
      <c r="R174" s="2"/>
      <c r="S174" s="2"/>
    </row>
    <row r="175" spans="6:19">
      <c r="F175" s="58" t="str">
        <f t="shared" si="18"/>
        <v/>
      </c>
      <c r="G175" s="58" t="str">
        <f t="shared" si="20"/>
        <v/>
      </c>
      <c r="H175" s="58" t="str">
        <f>IF(G175&lt;&gt;"",VLOOKUP(G175,Calculations!$AV$2:$BA$2001,3),"")</f>
        <v/>
      </c>
      <c r="I175" s="58" t="str">
        <f>IF(G175&lt;&gt;"",VLOOKUP(G175,Calculations!$AV$2:$BA$2001,4),"")</f>
        <v/>
      </c>
      <c r="J175" s="58" t="str">
        <f>IF(G175&lt;&gt;"",VLOOKUP(G175,Calculations!$AV$2:$BA$2001,5),"")</f>
        <v/>
      </c>
      <c r="K175" s="58" t="str">
        <f>IF(G175&lt;&gt;"",VLOOKUP(G175,Calculations!$AV$2:$BA$2001,6),"")</f>
        <v/>
      </c>
      <c r="L175" s="59" t="e">
        <f t="shared" si="22"/>
        <v>#VALUE!</v>
      </c>
      <c r="M175" s="59" t="e">
        <f t="shared" si="23"/>
        <v>#VALUE!</v>
      </c>
      <c r="N175" s="59">
        <f t="shared" si="21"/>
        <v>0.26976453086295588</v>
      </c>
      <c r="O175" s="59"/>
      <c r="P175" s="59" t="e">
        <f t="shared" si="19"/>
        <v>#VALUE!</v>
      </c>
      <c r="Q175" s="2"/>
      <c r="R175" s="2"/>
      <c r="S175" s="2"/>
    </row>
    <row r="176" spans="6:19">
      <c r="F176" s="58" t="str">
        <f t="shared" si="18"/>
        <v/>
      </c>
      <c r="G176" s="58" t="str">
        <f t="shared" si="20"/>
        <v/>
      </c>
      <c r="H176" s="58" t="str">
        <f>IF(G176&lt;&gt;"",VLOOKUP(G176,Calculations!$AV$2:$BA$2001,3),"")</f>
        <v/>
      </c>
      <c r="I176" s="58" t="str">
        <f>IF(G176&lt;&gt;"",VLOOKUP(G176,Calculations!$AV$2:$BA$2001,4),"")</f>
        <v/>
      </c>
      <c r="J176" s="58" t="str">
        <f>IF(G176&lt;&gt;"",VLOOKUP(G176,Calculations!$AV$2:$BA$2001,5),"")</f>
        <v/>
      </c>
      <c r="K176" s="58" t="str">
        <f>IF(G176&lt;&gt;"",VLOOKUP(G176,Calculations!$AV$2:$BA$2001,6),"")</f>
        <v/>
      </c>
      <c r="L176" s="59" t="e">
        <f t="shared" si="22"/>
        <v>#VALUE!</v>
      </c>
      <c r="M176" s="59" t="e">
        <f t="shared" si="23"/>
        <v>#VALUE!</v>
      </c>
      <c r="N176" s="59">
        <f t="shared" si="21"/>
        <v>0.26976453086295588</v>
      </c>
      <c r="O176" s="59"/>
      <c r="P176" s="59" t="e">
        <f t="shared" si="19"/>
        <v>#VALUE!</v>
      </c>
      <c r="Q176" s="2"/>
      <c r="R176" s="2"/>
      <c r="S176" s="2"/>
    </row>
    <row r="177" spans="6:19">
      <c r="F177" s="58" t="str">
        <f t="shared" si="18"/>
        <v/>
      </c>
      <c r="G177" s="58" t="str">
        <f t="shared" si="20"/>
        <v/>
      </c>
      <c r="H177" s="58" t="str">
        <f>IF(G177&lt;&gt;"",VLOOKUP(G177,Calculations!$AV$2:$BA$2001,3),"")</f>
        <v/>
      </c>
      <c r="I177" s="58" t="str">
        <f>IF(G177&lt;&gt;"",VLOOKUP(G177,Calculations!$AV$2:$BA$2001,4),"")</f>
        <v/>
      </c>
      <c r="J177" s="58" t="str">
        <f>IF(G177&lt;&gt;"",VLOOKUP(G177,Calculations!$AV$2:$BA$2001,5),"")</f>
        <v/>
      </c>
      <c r="K177" s="58" t="str">
        <f>IF(G177&lt;&gt;"",VLOOKUP(G177,Calculations!$AV$2:$BA$2001,6),"")</f>
        <v/>
      </c>
      <c r="L177" s="59" t="e">
        <f t="shared" si="22"/>
        <v>#VALUE!</v>
      </c>
      <c r="M177" s="59" t="e">
        <f t="shared" si="23"/>
        <v>#VALUE!</v>
      </c>
      <c r="N177" s="59">
        <f t="shared" si="21"/>
        <v>0.26976453086295588</v>
      </c>
      <c r="O177" s="59"/>
      <c r="P177" s="59" t="e">
        <f t="shared" si="19"/>
        <v>#VALUE!</v>
      </c>
      <c r="Q177" s="2"/>
      <c r="R177" s="2"/>
      <c r="S177" s="2"/>
    </row>
    <row r="178" spans="6:19">
      <c r="F178" s="58" t="str">
        <f t="shared" si="18"/>
        <v/>
      </c>
      <c r="G178" s="58" t="str">
        <f t="shared" si="20"/>
        <v/>
      </c>
      <c r="H178" s="58" t="str">
        <f>IF(G178&lt;&gt;"",VLOOKUP(G178,Calculations!$AV$2:$BA$2001,3),"")</f>
        <v/>
      </c>
      <c r="I178" s="58" t="str">
        <f>IF(G178&lt;&gt;"",VLOOKUP(G178,Calculations!$AV$2:$BA$2001,4),"")</f>
        <v/>
      </c>
      <c r="J178" s="58" t="str">
        <f>IF(G178&lt;&gt;"",VLOOKUP(G178,Calculations!$AV$2:$BA$2001,5),"")</f>
        <v/>
      </c>
      <c r="K178" s="58" t="str">
        <f>IF(G178&lt;&gt;"",VLOOKUP(G178,Calculations!$AV$2:$BA$2001,6),"")</f>
        <v/>
      </c>
      <c r="L178" s="59" t="e">
        <f t="shared" si="22"/>
        <v>#VALUE!</v>
      </c>
      <c r="M178" s="59" t="e">
        <f t="shared" si="23"/>
        <v>#VALUE!</v>
      </c>
      <c r="N178" s="59">
        <f t="shared" si="21"/>
        <v>0.26976453086295588</v>
      </c>
      <c r="O178" s="59"/>
      <c r="P178" s="59" t="e">
        <f t="shared" si="19"/>
        <v>#VALUE!</v>
      </c>
      <c r="Q178" s="2"/>
      <c r="R178" s="2"/>
      <c r="S178" s="2"/>
    </row>
    <row r="179" spans="6:19">
      <c r="F179" s="58" t="str">
        <f t="shared" si="18"/>
        <v/>
      </c>
      <c r="G179" s="58" t="str">
        <f t="shared" si="20"/>
        <v/>
      </c>
      <c r="H179" s="58" t="str">
        <f>IF(G179&lt;&gt;"",VLOOKUP(G179,Calculations!$AV$2:$BA$2001,3),"")</f>
        <v/>
      </c>
      <c r="I179" s="58" t="str">
        <f>IF(G179&lt;&gt;"",VLOOKUP(G179,Calculations!$AV$2:$BA$2001,4),"")</f>
        <v/>
      </c>
      <c r="J179" s="58" t="str">
        <f>IF(G179&lt;&gt;"",VLOOKUP(G179,Calculations!$AV$2:$BA$2001,5),"")</f>
        <v/>
      </c>
      <c r="K179" s="58" t="str">
        <f>IF(G179&lt;&gt;"",VLOOKUP(G179,Calculations!$AV$2:$BA$2001,6),"")</f>
        <v/>
      </c>
      <c r="L179" s="59" t="e">
        <f t="shared" si="22"/>
        <v>#VALUE!</v>
      </c>
      <c r="M179" s="59" t="e">
        <f t="shared" si="23"/>
        <v>#VALUE!</v>
      </c>
      <c r="N179" s="59">
        <f t="shared" si="21"/>
        <v>0.26976453086295588</v>
      </c>
      <c r="O179" s="59"/>
      <c r="P179" s="59" t="e">
        <f t="shared" si="19"/>
        <v>#VALUE!</v>
      </c>
      <c r="Q179" s="2"/>
      <c r="R179" s="2"/>
      <c r="S179" s="2"/>
    </row>
    <row r="180" spans="6:19">
      <c r="F180" s="58" t="str">
        <f t="shared" si="18"/>
        <v/>
      </c>
      <c r="G180" s="58" t="str">
        <f t="shared" si="20"/>
        <v/>
      </c>
      <c r="H180" s="58" t="str">
        <f>IF(G180&lt;&gt;"",VLOOKUP(G180,Calculations!$AV$2:$BA$2001,3),"")</f>
        <v/>
      </c>
      <c r="I180" s="58" t="str">
        <f>IF(G180&lt;&gt;"",VLOOKUP(G180,Calculations!$AV$2:$BA$2001,4),"")</f>
        <v/>
      </c>
      <c r="J180" s="58" t="str">
        <f>IF(G180&lt;&gt;"",VLOOKUP(G180,Calculations!$AV$2:$BA$2001,5),"")</f>
        <v/>
      </c>
      <c r="K180" s="58" t="str">
        <f>IF(G180&lt;&gt;"",VLOOKUP(G180,Calculations!$AV$2:$BA$2001,6),"")</f>
        <v/>
      </c>
      <c r="L180" s="59" t="e">
        <f t="shared" si="22"/>
        <v>#VALUE!</v>
      </c>
      <c r="M180" s="59" t="e">
        <f t="shared" si="23"/>
        <v>#VALUE!</v>
      </c>
      <c r="N180" s="59">
        <f t="shared" si="21"/>
        <v>0.26976453086295588</v>
      </c>
      <c r="O180" s="59"/>
      <c r="P180" s="59" t="e">
        <f t="shared" si="19"/>
        <v>#VALUE!</v>
      </c>
      <c r="Q180" s="2"/>
      <c r="R180" s="2"/>
      <c r="S180" s="2"/>
    </row>
    <row r="181" spans="6:19">
      <c r="F181" s="58" t="str">
        <f t="shared" si="18"/>
        <v/>
      </c>
      <c r="G181" s="58" t="str">
        <f t="shared" si="20"/>
        <v/>
      </c>
      <c r="H181" s="58" t="str">
        <f>IF(G181&lt;&gt;"",VLOOKUP(G181,Calculations!$AV$2:$BA$2001,3),"")</f>
        <v/>
      </c>
      <c r="I181" s="58" t="str">
        <f>IF(G181&lt;&gt;"",VLOOKUP(G181,Calculations!$AV$2:$BA$2001,4),"")</f>
        <v/>
      </c>
      <c r="J181" s="58" t="str">
        <f>IF(G181&lt;&gt;"",VLOOKUP(G181,Calculations!$AV$2:$BA$2001,5),"")</f>
        <v/>
      </c>
      <c r="K181" s="58" t="str">
        <f>IF(G181&lt;&gt;"",VLOOKUP(G181,Calculations!$AV$2:$BA$2001,6),"")</f>
        <v/>
      </c>
      <c r="L181" s="59" t="e">
        <f t="shared" si="22"/>
        <v>#VALUE!</v>
      </c>
      <c r="M181" s="59" t="e">
        <f t="shared" si="23"/>
        <v>#VALUE!</v>
      </c>
      <c r="N181" s="59">
        <f t="shared" si="21"/>
        <v>0.26976453086295588</v>
      </c>
      <c r="O181" s="59"/>
      <c r="P181" s="59" t="e">
        <f t="shared" si="19"/>
        <v>#VALUE!</v>
      </c>
      <c r="Q181" s="2"/>
      <c r="R181" s="2"/>
      <c r="S181" s="2"/>
    </row>
    <row r="182" spans="6:19">
      <c r="F182" s="58" t="str">
        <f t="shared" si="18"/>
        <v/>
      </c>
      <c r="G182" s="58" t="str">
        <f t="shared" si="20"/>
        <v/>
      </c>
      <c r="H182" s="58" t="str">
        <f>IF(G182&lt;&gt;"",VLOOKUP(G182,Calculations!$AV$2:$BA$2001,3),"")</f>
        <v/>
      </c>
      <c r="I182" s="58" t="str">
        <f>IF(G182&lt;&gt;"",VLOOKUP(G182,Calculations!$AV$2:$BA$2001,4),"")</f>
        <v/>
      </c>
      <c r="J182" s="58" t="str">
        <f>IF(G182&lt;&gt;"",VLOOKUP(G182,Calculations!$AV$2:$BA$2001,5),"")</f>
        <v/>
      </c>
      <c r="K182" s="58" t="str">
        <f>IF(G182&lt;&gt;"",VLOOKUP(G182,Calculations!$AV$2:$BA$2001,6),"")</f>
        <v/>
      </c>
      <c r="L182" s="59" t="e">
        <f t="shared" si="22"/>
        <v>#VALUE!</v>
      </c>
      <c r="M182" s="59" t="e">
        <f t="shared" si="23"/>
        <v>#VALUE!</v>
      </c>
      <c r="N182" s="59">
        <f t="shared" si="21"/>
        <v>0.26976453086295588</v>
      </c>
      <c r="O182" s="59"/>
      <c r="P182" s="59" t="e">
        <f t="shared" si="19"/>
        <v>#VALUE!</v>
      </c>
      <c r="Q182" s="2"/>
      <c r="R182" s="2"/>
      <c r="S182" s="2"/>
    </row>
    <row r="183" spans="6:19">
      <c r="F183" s="58" t="str">
        <f t="shared" si="18"/>
        <v/>
      </c>
      <c r="G183" s="58" t="str">
        <f t="shared" si="20"/>
        <v/>
      </c>
      <c r="H183" s="58" t="str">
        <f>IF(G183&lt;&gt;"",VLOOKUP(G183,Calculations!$AV$2:$BA$2001,3),"")</f>
        <v/>
      </c>
      <c r="I183" s="58" t="str">
        <f>IF(G183&lt;&gt;"",VLOOKUP(G183,Calculations!$AV$2:$BA$2001,4),"")</f>
        <v/>
      </c>
      <c r="J183" s="58" t="str">
        <f>IF(G183&lt;&gt;"",VLOOKUP(G183,Calculations!$AV$2:$BA$2001,5),"")</f>
        <v/>
      </c>
      <c r="K183" s="58" t="str">
        <f>IF(G183&lt;&gt;"",VLOOKUP(G183,Calculations!$AV$2:$BA$2001,6),"")</f>
        <v/>
      </c>
      <c r="L183" s="59" t="e">
        <f t="shared" si="22"/>
        <v>#VALUE!</v>
      </c>
      <c r="M183" s="59" t="e">
        <f t="shared" si="23"/>
        <v>#VALUE!</v>
      </c>
      <c r="N183" s="59">
        <f t="shared" si="21"/>
        <v>0.26976453086295588</v>
      </c>
      <c r="O183" s="59"/>
      <c r="P183" s="59" t="e">
        <f t="shared" si="19"/>
        <v>#VALUE!</v>
      </c>
      <c r="Q183" s="2"/>
      <c r="R183" s="2"/>
      <c r="S183" s="2"/>
    </row>
    <row r="184" spans="6:19">
      <c r="F184" s="58" t="str">
        <f t="shared" si="18"/>
        <v/>
      </c>
      <c r="G184" s="58" t="str">
        <f t="shared" si="20"/>
        <v/>
      </c>
      <c r="H184" s="58" t="str">
        <f>IF(G184&lt;&gt;"",VLOOKUP(G184,Calculations!$AV$2:$BA$2001,3),"")</f>
        <v/>
      </c>
      <c r="I184" s="58" t="str">
        <f>IF(G184&lt;&gt;"",VLOOKUP(G184,Calculations!$AV$2:$BA$2001,4),"")</f>
        <v/>
      </c>
      <c r="J184" s="58" t="str">
        <f>IF(G184&lt;&gt;"",VLOOKUP(G184,Calculations!$AV$2:$BA$2001,5),"")</f>
        <v/>
      </c>
      <c r="K184" s="58" t="str">
        <f>IF(G184&lt;&gt;"",VLOOKUP(G184,Calculations!$AV$2:$BA$2001,6),"")</f>
        <v/>
      </c>
      <c r="L184" s="59" t="e">
        <f t="shared" si="22"/>
        <v>#VALUE!</v>
      </c>
      <c r="M184" s="59" t="e">
        <f t="shared" si="23"/>
        <v>#VALUE!</v>
      </c>
      <c r="N184" s="59">
        <f t="shared" si="21"/>
        <v>0.26976453086295588</v>
      </c>
      <c r="O184" s="59"/>
      <c r="P184" s="59" t="e">
        <f t="shared" si="19"/>
        <v>#VALUE!</v>
      </c>
      <c r="Q184" s="2"/>
      <c r="R184" s="2"/>
      <c r="S184" s="2"/>
    </row>
    <row r="185" spans="6:19">
      <c r="F185" s="58" t="str">
        <f t="shared" si="18"/>
        <v/>
      </c>
      <c r="G185" s="58" t="str">
        <f t="shared" si="20"/>
        <v/>
      </c>
      <c r="H185" s="58" t="str">
        <f>IF(G185&lt;&gt;"",VLOOKUP(G185,Calculations!$AV$2:$BA$2001,3),"")</f>
        <v/>
      </c>
      <c r="I185" s="58" t="str">
        <f>IF(G185&lt;&gt;"",VLOOKUP(G185,Calculations!$AV$2:$BA$2001,4),"")</f>
        <v/>
      </c>
      <c r="J185" s="58" t="str">
        <f>IF(G185&lt;&gt;"",VLOOKUP(G185,Calculations!$AV$2:$BA$2001,5),"")</f>
        <v/>
      </c>
      <c r="K185" s="58" t="str">
        <f>IF(G185&lt;&gt;"",VLOOKUP(G185,Calculations!$AV$2:$BA$2001,6),"")</f>
        <v/>
      </c>
      <c r="L185" s="59" t="e">
        <f t="shared" si="22"/>
        <v>#VALUE!</v>
      </c>
      <c r="M185" s="59" t="e">
        <f t="shared" si="23"/>
        <v>#VALUE!</v>
      </c>
      <c r="N185" s="59">
        <f t="shared" si="21"/>
        <v>0.26976453086295588</v>
      </c>
      <c r="O185" s="59"/>
      <c r="P185" s="59" t="e">
        <f t="shared" si="19"/>
        <v>#VALUE!</v>
      </c>
      <c r="Q185" s="2"/>
      <c r="R185" s="2"/>
      <c r="S185" s="2"/>
    </row>
    <row r="186" spans="6:19">
      <c r="F186" s="58" t="str">
        <f t="shared" si="18"/>
        <v/>
      </c>
      <c r="G186" s="58" t="str">
        <f t="shared" si="20"/>
        <v/>
      </c>
      <c r="H186" s="58" t="str">
        <f>IF(G186&lt;&gt;"",VLOOKUP(G186,Calculations!$AV$2:$BA$2001,3),"")</f>
        <v/>
      </c>
      <c r="I186" s="58" t="str">
        <f>IF(G186&lt;&gt;"",VLOOKUP(G186,Calculations!$AV$2:$BA$2001,4),"")</f>
        <v/>
      </c>
      <c r="J186" s="58" t="str">
        <f>IF(G186&lt;&gt;"",VLOOKUP(G186,Calculations!$AV$2:$BA$2001,5),"")</f>
        <v/>
      </c>
      <c r="K186" s="58" t="str">
        <f>IF(G186&lt;&gt;"",VLOOKUP(G186,Calculations!$AV$2:$BA$2001,6),"")</f>
        <v/>
      </c>
      <c r="L186" s="59" t="e">
        <f t="shared" si="22"/>
        <v>#VALUE!</v>
      </c>
      <c r="M186" s="59" t="e">
        <f t="shared" si="23"/>
        <v>#VALUE!</v>
      </c>
      <c r="N186" s="59">
        <f t="shared" si="21"/>
        <v>0.26976453086295588</v>
      </c>
      <c r="O186" s="59"/>
      <c r="P186" s="59" t="e">
        <f t="shared" si="19"/>
        <v>#VALUE!</v>
      </c>
      <c r="Q186" s="2"/>
      <c r="R186" s="2"/>
      <c r="S186" s="2"/>
    </row>
    <row r="187" spans="6:19">
      <c r="F187" s="58" t="str">
        <f t="shared" si="18"/>
        <v/>
      </c>
      <c r="G187" s="58" t="str">
        <f t="shared" si="20"/>
        <v/>
      </c>
      <c r="H187" s="58" t="str">
        <f>IF(G187&lt;&gt;"",VLOOKUP(G187,Calculations!$AV$2:$BA$2001,3),"")</f>
        <v/>
      </c>
      <c r="I187" s="58" t="str">
        <f>IF(G187&lt;&gt;"",VLOOKUP(G187,Calculations!$AV$2:$BA$2001,4),"")</f>
        <v/>
      </c>
      <c r="J187" s="58" t="str">
        <f>IF(G187&lt;&gt;"",VLOOKUP(G187,Calculations!$AV$2:$BA$2001,5),"")</f>
        <v/>
      </c>
      <c r="K187" s="58" t="str">
        <f>IF(G187&lt;&gt;"",VLOOKUP(G187,Calculations!$AV$2:$BA$2001,6),"")</f>
        <v/>
      </c>
      <c r="L187" s="59" t="e">
        <f t="shared" si="22"/>
        <v>#VALUE!</v>
      </c>
      <c r="M187" s="59" t="e">
        <f t="shared" si="23"/>
        <v>#VALUE!</v>
      </c>
      <c r="N187" s="59">
        <f t="shared" si="21"/>
        <v>0.26976453086295588</v>
      </c>
      <c r="O187" s="59"/>
      <c r="P187" s="59" t="e">
        <f t="shared" si="19"/>
        <v>#VALUE!</v>
      </c>
      <c r="Q187" s="2"/>
      <c r="R187" s="2"/>
      <c r="S187" s="2"/>
    </row>
    <row r="188" spans="6:19">
      <c r="F188" s="58" t="str">
        <f t="shared" si="18"/>
        <v/>
      </c>
      <c r="G188" s="58" t="str">
        <f t="shared" si="20"/>
        <v/>
      </c>
      <c r="H188" s="58" t="str">
        <f>IF(G188&lt;&gt;"",VLOOKUP(G188,Calculations!$AV$2:$BA$2001,3),"")</f>
        <v/>
      </c>
      <c r="I188" s="58" t="str">
        <f>IF(G188&lt;&gt;"",VLOOKUP(G188,Calculations!$AV$2:$BA$2001,4),"")</f>
        <v/>
      </c>
      <c r="J188" s="58" t="str">
        <f>IF(G188&lt;&gt;"",VLOOKUP(G188,Calculations!$AV$2:$BA$2001,5),"")</f>
        <v/>
      </c>
      <c r="K188" s="58" t="str">
        <f>IF(G188&lt;&gt;"",VLOOKUP(G188,Calculations!$AV$2:$BA$2001,6),"")</f>
        <v/>
      </c>
      <c r="L188" s="59" t="e">
        <f t="shared" si="22"/>
        <v>#VALUE!</v>
      </c>
      <c r="M188" s="59" t="e">
        <f t="shared" si="23"/>
        <v>#VALUE!</v>
      </c>
      <c r="N188" s="59">
        <f t="shared" si="21"/>
        <v>0.26976453086295588</v>
      </c>
      <c r="O188" s="59"/>
      <c r="P188" s="59" t="e">
        <f t="shared" si="19"/>
        <v>#VALUE!</v>
      </c>
      <c r="Q188" s="2"/>
      <c r="R188" s="2"/>
      <c r="S188" s="2"/>
    </row>
    <row r="189" spans="6:19">
      <c r="F189" s="58" t="str">
        <f t="shared" si="18"/>
        <v/>
      </c>
      <c r="G189" s="58" t="str">
        <f t="shared" si="20"/>
        <v/>
      </c>
      <c r="H189" s="58" t="str">
        <f>IF(G189&lt;&gt;"",VLOOKUP(G189,Calculations!$AV$2:$BA$2001,3),"")</f>
        <v/>
      </c>
      <c r="I189" s="58" t="str">
        <f>IF(G189&lt;&gt;"",VLOOKUP(G189,Calculations!$AV$2:$BA$2001,4),"")</f>
        <v/>
      </c>
      <c r="J189" s="58" t="str">
        <f>IF(G189&lt;&gt;"",VLOOKUP(G189,Calculations!$AV$2:$BA$2001,5),"")</f>
        <v/>
      </c>
      <c r="K189" s="58" t="str">
        <f>IF(G189&lt;&gt;"",VLOOKUP(G189,Calculations!$AV$2:$BA$2001,6),"")</f>
        <v/>
      </c>
      <c r="L189" s="59" t="e">
        <f t="shared" si="22"/>
        <v>#VALUE!</v>
      </c>
      <c r="M189" s="59" t="e">
        <f t="shared" si="23"/>
        <v>#VALUE!</v>
      </c>
      <c r="N189" s="59">
        <f t="shared" si="21"/>
        <v>0.26976453086295588</v>
      </c>
      <c r="O189" s="59"/>
      <c r="P189" s="59" t="e">
        <f t="shared" si="19"/>
        <v>#VALUE!</v>
      </c>
      <c r="Q189" s="2"/>
      <c r="R189" s="2"/>
      <c r="S189" s="2"/>
    </row>
    <row r="190" spans="6:19">
      <c r="F190" s="58" t="str">
        <f t="shared" si="18"/>
        <v/>
      </c>
      <c r="G190" s="58" t="str">
        <f t="shared" si="20"/>
        <v/>
      </c>
      <c r="H190" s="58" t="str">
        <f>IF(G190&lt;&gt;"",VLOOKUP(G190,Calculations!$AV$2:$BA$2001,3),"")</f>
        <v/>
      </c>
      <c r="I190" s="58" t="str">
        <f>IF(G190&lt;&gt;"",VLOOKUP(G190,Calculations!$AV$2:$BA$2001,4),"")</f>
        <v/>
      </c>
      <c r="J190" s="58" t="str">
        <f>IF(G190&lt;&gt;"",VLOOKUP(G190,Calculations!$AV$2:$BA$2001,5),"")</f>
        <v/>
      </c>
      <c r="K190" s="58" t="str">
        <f>IF(G190&lt;&gt;"",VLOOKUP(G190,Calculations!$AV$2:$BA$2001,6),"")</f>
        <v/>
      </c>
      <c r="L190" s="59" t="e">
        <f t="shared" si="22"/>
        <v>#VALUE!</v>
      </c>
      <c r="M190" s="59" t="e">
        <f t="shared" si="23"/>
        <v>#VALUE!</v>
      </c>
      <c r="N190" s="59">
        <f t="shared" si="21"/>
        <v>0.26976453086295588</v>
      </c>
      <c r="O190" s="59"/>
      <c r="P190" s="59" t="e">
        <f t="shared" si="19"/>
        <v>#VALUE!</v>
      </c>
      <c r="Q190" s="2"/>
      <c r="R190" s="2"/>
      <c r="S190" s="2"/>
    </row>
    <row r="191" spans="6:19">
      <c r="F191" s="58" t="str">
        <f t="shared" si="18"/>
        <v/>
      </c>
      <c r="G191" s="58" t="str">
        <f t="shared" si="20"/>
        <v/>
      </c>
      <c r="H191" s="58" t="str">
        <f>IF(G191&lt;&gt;"",VLOOKUP(G191,Calculations!$AV$2:$BA$2001,3),"")</f>
        <v/>
      </c>
      <c r="I191" s="58" t="str">
        <f>IF(G191&lt;&gt;"",VLOOKUP(G191,Calculations!$AV$2:$BA$2001,4),"")</f>
        <v/>
      </c>
      <c r="J191" s="58" t="str">
        <f>IF(G191&lt;&gt;"",VLOOKUP(G191,Calculations!$AV$2:$BA$2001,5),"")</f>
        <v/>
      </c>
      <c r="K191" s="58" t="str">
        <f>IF(G191&lt;&gt;"",VLOOKUP(G191,Calculations!$AV$2:$BA$2001,6),"")</f>
        <v/>
      </c>
      <c r="L191" s="59" t="e">
        <f t="shared" si="22"/>
        <v>#VALUE!</v>
      </c>
      <c r="M191" s="59" t="e">
        <f t="shared" si="23"/>
        <v>#VALUE!</v>
      </c>
      <c r="N191" s="59">
        <f t="shared" si="21"/>
        <v>0.26976453086295588</v>
      </c>
      <c r="O191" s="59"/>
      <c r="P191" s="59" t="e">
        <f t="shared" si="19"/>
        <v>#VALUE!</v>
      </c>
      <c r="Q191" s="2"/>
      <c r="R191" s="2"/>
      <c r="S191" s="2"/>
    </row>
    <row r="192" spans="6:19">
      <c r="F192" s="58" t="str">
        <f t="shared" si="18"/>
        <v/>
      </c>
      <c r="G192" s="58" t="str">
        <f t="shared" si="20"/>
        <v/>
      </c>
      <c r="H192" s="58" t="str">
        <f>IF(G192&lt;&gt;"",VLOOKUP(G192,Calculations!$AV$2:$BA$2001,3),"")</f>
        <v/>
      </c>
      <c r="I192" s="58" t="str">
        <f>IF(G192&lt;&gt;"",VLOOKUP(G192,Calculations!$AV$2:$BA$2001,4),"")</f>
        <v/>
      </c>
      <c r="J192" s="58" t="str">
        <f>IF(G192&lt;&gt;"",VLOOKUP(G192,Calculations!$AV$2:$BA$2001,5),"")</f>
        <v/>
      </c>
      <c r="K192" s="58" t="str">
        <f>IF(G192&lt;&gt;"",VLOOKUP(G192,Calculations!$AV$2:$BA$2001,6),"")</f>
        <v/>
      </c>
      <c r="L192" s="59" t="e">
        <f t="shared" si="22"/>
        <v>#VALUE!</v>
      </c>
      <c r="M192" s="59" t="e">
        <f t="shared" si="23"/>
        <v>#VALUE!</v>
      </c>
      <c r="N192" s="59">
        <f t="shared" si="21"/>
        <v>0.26976453086295588</v>
      </c>
      <c r="O192" s="59"/>
      <c r="P192" s="59" t="e">
        <f t="shared" si="19"/>
        <v>#VALUE!</v>
      </c>
      <c r="Q192" s="2"/>
      <c r="R192" s="2"/>
      <c r="S192" s="2"/>
    </row>
    <row r="193" spans="6:19">
      <c r="F193" s="58" t="str">
        <f t="shared" si="18"/>
        <v/>
      </c>
      <c r="G193" s="58" t="str">
        <f t="shared" si="20"/>
        <v/>
      </c>
      <c r="H193" s="58" t="str">
        <f>IF(G193&lt;&gt;"",VLOOKUP(G193,Calculations!$AV$2:$BA$2001,3),"")</f>
        <v/>
      </c>
      <c r="I193" s="58" t="str">
        <f>IF(G193&lt;&gt;"",VLOOKUP(G193,Calculations!$AV$2:$BA$2001,4),"")</f>
        <v/>
      </c>
      <c r="J193" s="58" t="str">
        <f>IF(G193&lt;&gt;"",VLOOKUP(G193,Calculations!$AV$2:$BA$2001,5),"")</f>
        <v/>
      </c>
      <c r="K193" s="58" t="str">
        <f>IF(G193&lt;&gt;"",VLOOKUP(G193,Calculations!$AV$2:$BA$2001,6),"")</f>
        <v/>
      </c>
      <c r="L193" s="59" t="e">
        <f t="shared" si="22"/>
        <v>#VALUE!</v>
      </c>
      <c r="M193" s="59" t="e">
        <f t="shared" si="23"/>
        <v>#VALUE!</v>
      </c>
      <c r="N193" s="59">
        <f t="shared" si="21"/>
        <v>0.26976453086295588</v>
      </c>
      <c r="O193" s="59"/>
      <c r="P193" s="59" t="e">
        <f t="shared" si="19"/>
        <v>#VALUE!</v>
      </c>
      <c r="Q193" s="2"/>
      <c r="R193" s="2"/>
      <c r="S193" s="2"/>
    </row>
    <row r="194" spans="6:19">
      <c r="F194" s="58" t="str">
        <f t="shared" si="18"/>
        <v/>
      </c>
      <c r="G194" s="58" t="str">
        <f t="shared" si="20"/>
        <v/>
      </c>
      <c r="H194" s="58" t="str">
        <f>IF(G194&lt;&gt;"",VLOOKUP(G194,Calculations!$AV$2:$BA$2001,3),"")</f>
        <v/>
      </c>
      <c r="I194" s="58" t="str">
        <f>IF(G194&lt;&gt;"",VLOOKUP(G194,Calculations!$AV$2:$BA$2001,4),"")</f>
        <v/>
      </c>
      <c r="J194" s="58" t="str">
        <f>IF(G194&lt;&gt;"",VLOOKUP(G194,Calculations!$AV$2:$BA$2001,5),"")</f>
        <v/>
      </c>
      <c r="K194" s="58" t="str">
        <f>IF(G194&lt;&gt;"",VLOOKUP(G194,Calculations!$AV$2:$BA$2001,6),"")</f>
        <v/>
      </c>
      <c r="L194" s="59" t="e">
        <f t="shared" si="22"/>
        <v>#VALUE!</v>
      </c>
      <c r="M194" s="59" t="e">
        <f t="shared" si="23"/>
        <v>#VALUE!</v>
      </c>
      <c r="N194" s="59">
        <f t="shared" si="21"/>
        <v>0.26976453086295588</v>
      </c>
      <c r="O194" s="59"/>
      <c r="P194" s="59" t="e">
        <f t="shared" si="19"/>
        <v>#VALUE!</v>
      </c>
      <c r="Q194" s="2"/>
      <c r="R194" s="2"/>
      <c r="S194" s="2"/>
    </row>
    <row r="195" spans="6:19">
      <c r="F195" s="58" t="str">
        <f t="shared" ref="F195:F258" si="24">IF(F194&gt;=Num,"",F194+1)</f>
        <v/>
      </c>
      <c r="G195" s="58" t="str">
        <f t="shared" si="20"/>
        <v/>
      </c>
      <c r="H195" s="58" t="str">
        <f>IF(G195&lt;&gt;"",VLOOKUP(G195,Calculations!$AV$2:$BA$2001,3),"")</f>
        <v/>
      </c>
      <c r="I195" s="58" t="str">
        <f>IF(G195&lt;&gt;"",VLOOKUP(G195,Calculations!$AV$2:$BA$2001,4),"")</f>
        <v/>
      </c>
      <c r="J195" s="58" t="str">
        <f>IF(G195&lt;&gt;"",VLOOKUP(G195,Calculations!$AV$2:$BA$2001,5),"")</f>
        <v/>
      </c>
      <c r="K195" s="58" t="str">
        <f>IF(G195&lt;&gt;"",VLOOKUP(G195,Calculations!$AV$2:$BA$2001,6),"")</f>
        <v/>
      </c>
      <c r="L195" s="59" t="e">
        <f t="shared" si="22"/>
        <v>#VALUE!</v>
      </c>
      <c r="M195" s="59" t="e">
        <f t="shared" si="23"/>
        <v>#VALUE!</v>
      </c>
      <c r="N195" s="59">
        <f t="shared" si="21"/>
        <v>0.26976453086295588</v>
      </c>
      <c r="O195" s="59"/>
      <c r="P195" s="59" t="e">
        <f t="shared" ref="P195:P258" si="25">SQRT((L195^2)+((1.5^2)*(M195^2))+(N195^2)+($D$25^2)+($D$26^2)+($D$27^2)+($D$28^2))</f>
        <v>#VALUE!</v>
      </c>
      <c r="Q195" s="2"/>
      <c r="R195" s="2"/>
      <c r="S195" s="2"/>
    </row>
    <row r="196" spans="6:19">
      <c r="F196" s="58" t="str">
        <f t="shared" si="24"/>
        <v/>
      </c>
      <c r="G196" s="58" t="str">
        <f t="shared" si="20"/>
        <v/>
      </c>
      <c r="H196" s="58" t="str">
        <f>IF(G196&lt;&gt;"",VLOOKUP(G196,Calculations!$AV$2:$BA$2001,3),"")</f>
        <v/>
      </c>
      <c r="I196" s="58" t="str">
        <f>IF(G196&lt;&gt;"",VLOOKUP(G196,Calculations!$AV$2:$BA$2001,4),"")</f>
        <v/>
      </c>
      <c r="J196" s="58" t="str">
        <f>IF(G196&lt;&gt;"",VLOOKUP(G196,Calculations!$AV$2:$BA$2001,5),"")</f>
        <v/>
      </c>
      <c r="K196" s="58" t="str">
        <f>IF(G196&lt;&gt;"",VLOOKUP(G196,Calculations!$AV$2:$BA$2001,6),"")</f>
        <v/>
      </c>
      <c r="L196" s="59" t="e">
        <f t="shared" si="22"/>
        <v>#VALUE!</v>
      </c>
      <c r="M196" s="59" t="e">
        <f t="shared" si="23"/>
        <v>#VALUE!</v>
      </c>
      <c r="N196" s="59">
        <f t="shared" si="21"/>
        <v>0.26976453086295588</v>
      </c>
      <c r="O196" s="59"/>
      <c r="P196" s="59" t="e">
        <f t="shared" si="25"/>
        <v>#VALUE!</v>
      </c>
      <c r="Q196" s="2"/>
      <c r="R196" s="2"/>
      <c r="S196" s="2"/>
    </row>
    <row r="197" spans="6:19">
      <c r="F197" s="58" t="str">
        <f t="shared" si="24"/>
        <v/>
      </c>
      <c r="G197" s="58" t="str">
        <f t="shared" si="20"/>
        <v/>
      </c>
      <c r="H197" s="58" t="str">
        <f>IF(G197&lt;&gt;"",VLOOKUP(G197,Calculations!$AV$2:$BA$2001,3),"")</f>
        <v/>
      </c>
      <c r="I197" s="58" t="str">
        <f>IF(G197&lt;&gt;"",VLOOKUP(G197,Calculations!$AV$2:$BA$2001,4),"")</f>
        <v/>
      </c>
      <c r="J197" s="58" t="str">
        <f>IF(G197&lt;&gt;"",VLOOKUP(G197,Calculations!$AV$2:$BA$2001,5),"")</f>
        <v/>
      </c>
      <c r="K197" s="58" t="str">
        <f>IF(G197&lt;&gt;"",VLOOKUP(G197,Calculations!$AV$2:$BA$2001,6),"")</f>
        <v/>
      </c>
      <c r="L197" s="59" t="e">
        <f t="shared" si="22"/>
        <v>#VALUE!</v>
      </c>
      <c r="M197" s="59" t="e">
        <f t="shared" si="23"/>
        <v>#VALUE!</v>
      </c>
      <c r="N197" s="59">
        <f t="shared" si="21"/>
        <v>0.26976453086295588</v>
      </c>
      <c r="O197" s="59"/>
      <c r="P197" s="59" t="e">
        <f t="shared" si="25"/>
        <v>#VALUE!</v>
      </c>
      <c r="Q197" s="2"/>
      <c r="R197" s="2"/>
      <c r="S197" s="2"/>
    </row>
    <row r="198" spans="6:19">
      <c r="F198" s="58" t="str">
        <f t="shared" si="24"/>
        <v/>
      </c>
      <c r="G198" s="58" t="str">
        <f t="shared" si="20"/>
        <v/>
      </c>
      <c r="H198" s="58" t="str">
        <f>IF(G198&lt;&gt;"",VLOOKUP(G198,Calculations!$AV$2:$BA$2001,3),"")</f>
        <v/>
      </c>
      <c r="I198" s="58" t="str">
        <f>IF(G198&lt;&gt;"",VLOOKUP(G198,Calculations!$AV$2:$BA$2001,4),"")</f>
        <v/>
      </c>
      <c r="J198" s="58" t="str">
        <f>IF(G198&lt;&gt;"",VLOOKUP(G198,Calculations!$AV$2:$BA$2001,5),"")</f>
        <v/>
      </c>
      <c r="K198" s="58" t="str">
        <f>IF(G198&lt;&gt;"",VLOOKUP(G198,Calculations!$AV$2:$BA$2001,6),"")</f>
        <v/>
      </c>
      <c r="L198" s="59" t="e">
        <f t="shared" si="22"/>
        <v>#VALUE!</v>
      </c>
      <c r="M198" s="59" t="e">
        <f t="shared" si="23"/>
        <v>#VALUE!</v>
      </c>
      <c r="N198" s="59">
        <f t="shared" si="21"/>
        <v>0.26976453086295588</v>
      </c>
      <c r="O198" s="59"/>
      <c r="P198" s="59" t="e">
        <f t="shared" si="25"/>
        <v>#VALUE!</v>
      </c>
      <c r="Q198" s="2"/>
      <c r="R198" s="2"/>
      <c r="S198" s="2"/>
    </row>
    <row r="199" spans="6:19">
      <c r="F199" s="58" t="str">
        <f t="shared" si="24"/>
        <v/>
      </c>
      <c r="G199" s="58" t="str">
        <f t="shared" si="20"/>
        <v/>
      </c>
      <c r="H199" s="58" t="str">
        <f>IF(G199&lt;&gt;"",VLOOKUP(G199,Calculations!$AV$2:$BA$2001,3),"")</f>
        <v/>
      </c>
      <c r="I199" s="58" t="str">
        <f>IF(G199&lt;&gt;"",VLOOKUP(G199,Calculations!$AV$2:$BA$2001,4),"")</f>
        <v/>
      </c>
      <c r="J199" s="58" t="str">
        <f>IF(G199&lt;&gt;"",VLOOKUP(G199,Calculations!$AV$2:$BA$2001,5),"")</f>
        <v/>
      </c>
      <c r="K199" s="58" t="str">
        <f>IF(G199&lt;&gt;"",VLOOKUP(G199,Calculations!$AV$2:$BA$2001,6),"")</f>
        <v/>
      </c>
      <c r="L199" s="59" t="e">
        <f t="shared" si="22"/>
        <v>#VALUE!</v>
      </c>
      <c r="M199" s="59" t="e">
        <f t="shared" si="23"/>
        <v>#VALUE!</v>
      </c>
      <c r="N199" s="59">
        <f t="shared" si="21"/>
        <v>0.26976453086295588</v>
      </c>
      <c r="O199" s="59"/>
      <c r="P199" s="59" t="e">
        <f t="shared" si="25"/>
        <v>#VALUE!</v>
      </c>
      <c r="Q199" s="2"/>
      <c r="R199" s="2"/>
      <c r="S199" s="2"/>
    </row>
    <row r="200" spans="6:19">
      <c r="F200" s="58" t="str">
        <f t="shared" si="24"/>
        <v/>
      </c>
      <c r="G200" s="58" t="str">
        <f t="shared" si="20"/>
        <v/>
      </c>
      <c r="H200" s="58" t="str">
        <f>IF(G200&lt;&gt;"",VLOOKUP(G200,Calculations!$AV$2:$BA$2001,3),"")</f>
        <v/>
      </c>
      <c r="I200" s="58" t="str">
        <f>IF(G200&lt;&gt;"",VLOOKUP(G200,Calculations!$AV$2:$BA$2001,4),"")</f>
        <v/>
      </c>
      <c r="J200" s="58" t="str">
        <f>IF(G200&lt;&gt;"",VLOOKUP(G200,Calculations!$AV$2:$BA$2001,5),"")</f>
        <v/>
      </c>
      <c r="K200" s="58" t="str">
        <f>IF(G200&lt;&gt;"",VLOOKUP(G200,Calculations!$AV$2:$BA$2001,6),"")</f>
        <v/>
      </c>
      <c r="L200" s="59" t="e">
        <f t="shared" si="22"/>
        <v>#VALUE!</v>
      </c>
      <c r="M200" s="59" t="e">
        <f t="shared" si="23"/>
        <v>#VALUE!</v>
      </c>
      <c r="N200" s="59">
        <f t="shared" si="21"/>
        <v>0.26976453086295588</v>
      </c>
      <c r="O200" s="59"/>
      <c r="P200" s="59" t="e">
        <f t="shared" si="25"/>
        <v>#VALUE!</v>
      </c>
      <c r="Q200" s="2"/>
      <c r="R200" s="2"/>
      <c r="S200" s="2"/>
    </row>
    <row r="201" spans="6:19">
      <c r="F201" s="58" t="str">
        <f t="shared" si="24"/>
        <v/>
      </c>
      <c r="G201" s="58" t="str">
        <f t="shared" si="20"/>
        <v/>
      </c>
      <c r="H201" s="58" t="str">
        <f>IF(G201&lt;&gt;"",VLOOKUP(G201,Calculations!$AV$2:$BA$2001,3),"")</f>
        <v/>
      </c>
      <c r="I201" s="58" t="str">
        <f>IF(G201&lt;&gt;"",VLOOKUP(G201,Calculations!$AV$2:$BA$2001,4),"")</f>
        <v/>
      </c>
      <c r="J201" s="58" t="str">
        <f>IF(G201&lt;&gt;"",VLOOKUP(G201,Calculations!$AV$2:$BA$2001,5),"")</f>
        <v/>
      </c>
      <c r="K201" s="58" t="str">
        <f>IF(G201&lt;&gt;"",VLOOKUP(G201,Calculations!$AV$2:$BA$2001,6),"")</f>
        <v/>
      </c>
      <c r="L201" s="59" t="e">
        <f t="shared" si="22"/>
        <v>#VALUE!</v>
      </c>
      <c r="M201" s="59" t="e">
        <f t="shared" si="23"/>
        <v>#VALUE!</v>
      </c>
      <c r="N201" s="59">
        <f t="shared" si="21"/>
        <v>0.26976453086295588</v>
      </c>
      <c r="O201" s="59"/>
      <c r="P201" s="59" t="e">
        <f t="shared" si="25"/>
        <v>#VALUE!</v>
      </c>
      <c r="Q201" s="2"/>
      <c r="R201" s="2"/>
      <c r="S201" s="2"/>
    </row>
    <row r="202" spans="6:19">
      <c r="F202" s="58" t="str">
        <f t="shared" si="24"/>
        <v/>
      </c>
      <c r="G202" s="58" t="str">
        <f t="shared" si="20"/>
        <v/>
      </c>
      <c r="H202" s="58" t="str">
        <f>IF(G202&lt;&gt;"",VLOOKUP(G202,Calculations!$AV$2:$BA$2001,3),"")</f>
        <v/>
      </c>
      <c r="I202" s="58" t="str">
        <f>IF(G202&lt;&gt;"",VLOOKUP(G202,Calculations!$AV$2:$BA$2001,4),"")</f>
        <v/>
      </c>
      <c r="J202" s="58" t="str">
        <f>IF(G202&lt;&gt;"",VLOOKUP(G202,Calculations!$AV$2:$BA$2001,5),"")</f>
        <v/>
      </c>
      <c r="K202" s="58" t="str">
        <f>IF(G202&lt;&gt;"",VLOOKUP(G202,Calculations!$AV$2:$BA$2001,6),"")</f>
        <v/>
      </c>
      <c r="L202" s="59" t="e">
        <f t="shared" si="22"/>
        <v>#VALUE!</v>
      </c>
      <c r="M202" s="59" t="e">
        <f t="shared" si="23"/>
        <v>#VALUE!</v>
      </c>
      <c r="N202" s="59">
        <f t="shared" si="21"/>
        <v>0.26976453086295588</v>
      </c>
      <c r="O202" s="59"/>
      <c r="P202" s="59" t="e">
        <f t="shared" si="25"/>
        <v>#VALUE!</v>
      </c>
      <c r="Q202" s="2"/>
      <c r="R202" s="2"/>
      <c r="S202" s="2"/>
    </row>
    <row r="203" spans="6:19">
      <c r="F203" s="58" t="str">
        <f t="shared" si="24"/>
        <v/>
      </c>
      <c r="G203" s="58" t="str">
        <f t="shared" si="20"/>
        <v/>
      </c>
      <c r="H203" s="58" t="str">
        <f>IF(G203&lt;&gt;"",VLOOKUP(G203,Calculations!$AV$2:$BA$2001,3),"")</f>
        <v/>
      </c>
      <c r="I203" s="58" t="str">
        <f>IF(G203&lt;&gt;"",VLOOKUP(G203,Calculations!$AV$2:$BA$2001,4),"")</f>
        <v/>
      </c>
      <c r="J203" s="58" t="str">
        <f>IF(G203&lt;&gt;"",VLOOKUP(G203,Calculations!$AV$2:$BA$2001,5),"")</f>
        <v/>
      </c>
      <c r="K203" s="58" t="str">
        <f>IF(G203&lt;&gt;"",VLOOKUP(G203,Calculations!$AV$2:$BA$2001,6),"")</f>
        <v/>
      </c>
      <c r="L203" s="59" t="e">
        <f t="shared" si="22"/>
        <v>#VALUE!</v>
      </c>
      <c r="M203" s="59" t="e">
        <f t="shared" si="23"/>
        <v>#VALUE!</v>
      </c>
      <c r="N203" s="59">
        <f t="shared" si="21"/>
        <v>0.26976453086295588</v>
      </c>
      <c r="O203" s="59"/>
      <c r="P203" s="59" t="e">
        <f t="shared" si="25"/>
        <v>#VALUE!</v>
      </c>
      <c r="Q203" s="2"/>
      <c r="R203" s="2"/>
      <c r="S203" s="2"/>
    </row>
    <row r="204" spans="6:19">
      <c r="F204" s="58" t="str">
        <f t="shared" si="24"/>
        <v/>
      </c>
      <c r="G204" s="58" t="str">
        <f t="shared" si="20"/>
        <v/>
      </c>
      <c r="H204" s="58" t="str">
        <f>IF(G204&lt;&gt;"",VLOOKUP(G204,Calculations!$AV$2:$BA$2001,3),"")</f>
        <v/>
      </c>
      <c r="I204" s="58" t="str">
        <f>IF(G204&lt;&gt;"",VLOOKUP(G204,Calculations!$AV$2:$BA$2001,4),"")</f>
        <v/>
      </c>
      <c r="J204" s="58" t="str">
        <f>IF(G204&lt;&gt;"",VLOOKUP(G204,Calculations!$AV$2:$BA$2001,5),"")</f>
        <v/>
      </c>
      <c r="K204" s="58" t="str">
        <f>IF(G204&lt;&gt;"",VLOOKUP(G204,Calculations!$AV$2:$BA$2001,6),"")</f>
        <v/>
      </c>
      <c r="L204" s="59" t="e">
        <f t="shared" si="22"/>
        <v>#VALUE!</v>
      </c>
      <c r="M204" s="59" t="e">
        <f t="shared" si="23"/>
        <v>#VALUE!</v>
      </c>
      <c r="N204" s="59">
        <f t="shared" si="21"/>
        <v>0.26976453086295588</v>
      </c>
      <c r="O204" s="59"/>
      <c r="P204" s="59" t="e">
        <f t="shared" si="25"/>
        <v>#VALUE!</v>
      </c>
      <c r="Q204" s="2"/>
      <c r="R204" s="2"/>
      <c r="S204" s="2"/>
    </row>
    <row r="205" spans="6:19">
      <c r="F205" s="58" t="str">
        <f t="shared" si="24"/>
        <v/>
      </c>
      <c r="G205" s="58" t="str">
        <f t="shared" si="20"/>
        <v/>
      </c>
      <c r="H205" s="58" t="str">
        <f>IF(G205&lt;&gt;"",VLOOKUP(G205,Calculations!$AV$2:$BA$2001,3),"")</f>
        <v/>
      </c>
      <c r="I205" s="58" t="str">
        <f>IF(G205&lt;&gt;"",VLOOKUP(G205,Calculations!$AV$2:$BA$2001,4),"")</f>
        <v/>
      </c>
      <c r="J205" s="58" t="str">
        <f>IF(G205&lt;&gt;"",VLOOKUP(G205,Calculations!$AV$2:$BA$2001,5),"")</f>
        <v/>
      </c>
      <c r="K205" s="58" t="str">
        <f>IF(G205&lt;&gt;"",VLOOKUP(G205,Calculations!$AV$2:$BA$2001,6),"")</f>
        <v/>
      </c>
      <c r="L205" s="59" t="e">
        <f t="shared" si="22"/>
        <v>#VALUE!</v>
      </c>
      <c r="M205" s="59" t="e">
        <f t="shared" si="23"/>
        <v>#VALUE!</v>
      </c>
      <c r="N205" s="59">
        <f t="shared" si="21"/>
        <v>0.26976453086295588</v>
      </c>
      <c r="O205" s="59"/>
      <c r="P205" s="59" t="e">
        <f t="shared" si="25"/>
        <v>#VALUE!</v>
      </c>
      <c r="Q205" s="2"/>
      <c r="R205" s="2"/>
      <c r="S205" s="2"/>
    </row>
    <row r="206" spans="6:19">
      <c r="F206" s="58" t="str">
        <f t="shared" si="24"/>
        <v/>
      </c>
      <c r="G206" s="58" t="str">
        <f t="shared" si="20"/>
        <v/>
      </c>
      <c r="H206" s="58" t="str">
        <f>IF(G206&lt;&gt;"",VLOOKUP(G206,Calculations!$AV$2:$BA$2001,3),"")</f>
        <v/>
      </c>
      <c r="I206" s="58" t="str">
        <f>IF(G206&lt;&gt;"",VLOOKUP(G206,Calculations!$AV$2:$BA$2001,4),"")</f>
        <v/>
      </c>
      <c r="J206" s="58" t="str">
        <f>IF(G206&lt;&gt;"",VLOOKUP(G206,Calculations!$AV$2:$BA$2001,5),"")</f>
        <v/>
      </c>
      <c r="K206" s="58" t="str">
        <f>IF(G206&lt;&gt;"",VLOOKUP(G206,Calculations!$AV$2:$BA$2001,6),"")</f>
        <v/>
      </c>
      <c r="L206" s="59" t="e">
        <f t="shared" si="22"/>
        <v>#VALUE!</v>
      </c>
      <c r="M206" s="59" t="e">
        <f t="shared" si="23"/>
        <v>#VALUE!</v>
      </c>
      <c r="N206" s="59">
        <f t="shared" si="21"/>
        <v>0.26976453086295588</v>
      </c>
      <c r="O206" s="59"/>
      <c r="P206" s="59" t="e">
        <f t="shared" si="25"/>
        <v>#VALUE!</v>
      </c>
      <c r="Q206" s="2"/>
      <c r="R206" s="2"/>
      <c r="S206" s="2"/>
    </row>
    <row r="207" spans="6:19">
      <c r="F207" s="58" t="str">
        <f t="shared" si="24"/>
        <v/>
      </c>
      <c r="G207" s="58" t="str">
        <f t="shared" si="20"/>
        <v/>
      </c>
      <c r="H207" s="58" t="str">
        <f>IF(G207&lt;&gt;"",VLOOKUP(G207,Calculations!$AV$2:$BA$2001,3),"")</f>
        <v/>
      </c>
      <c r="I207" s="58" t="str">
        <f>IF(G207&lt;&gt;"",VLOOKUP(G207,Calculations!$AV$2:$BA$2001,4),"")</f>
        <v/>
      </c>
      <c r="J207" s="58" t="str">
        <f>IF(G207&lt;&gt;"",VLOOKUP(G207,Calculations!$AV$2:$BA$2001,5),"")</f>
        <v/>
      </c>
      <c r="K207" s="58" t="str">
        <f>IF(G207&lt;&gt;"",VLOOKUP(G207,Calculations!$AV$2:$BA$2001,6),"")</f>
        <v/>
      </c>
      <c r="L207" s="59" t="e">
        <f t="shared" si="22"/>
        <v>#VALUE!</v>
      </c>
      <c r="M207" s="59" t="e">
        <f t="shared" si="23"/>
        <v>#VALUE!</v>
      </c>
      <c r="N207" s="59">
        <f t="shared" si="21"/>
        <v>0.26976453086295588</v>
      </c>
      <c r="O207" s="59"/>
      <c r="P207" s="59" t="e">
        <f t="shared" si="25"/>
        <v>#VALUE!</v>
      </c>
      <c r="Q207" s="2"/>
      <c r="R207" s="2"/>
      <c r="S207" s="2"/>
    </row>
    <row r="208" spans="6:19">
      <c r="F208" s="58" t="str">
        <f t="shared" si="24"/>
        <v/>
      </c>
      <c r="G208" s="58" t="str">
        <f t="shared" si="20"/>
        <v/>
      </c>
      <c r="H208" s="58" t="str">
        <f>IF(G208&lt;&gt;"",VLOOKUP(G208,Calculations!$AV$2:$BA$2001,3),"")</f>
        <v/>
      </c>
      <c r="I208" s="58" t="str">
        <f>IF(G208&lt;&gt;"",VLOOKUP(G208,Calculations!$AV$2:$BA$2001,4),"")</f>
        <v/>
      </c>
      <c r="J208" s="58" t="str">
        <f>IF(G208&lt;&gt;"",VLOOKUP(G208,Calculations!$AV$2:$BA$2001,5),"")</f>
        <v/>
      </c>
      <c r="K208" s="58" t="str">
        <f>IF(G208&lt;&gt;"",VLOOKUP(G208,Calculations!$AV$2:$BA$2001,6),"")</f>
        <v/>
      </c>
      <c r="L208" s="59" t="e">
        <f t="shared" si="22"/>
        <v>#VALUE!</v>
      </c>
      <c r="M208" s="59" t="e">
        <f t="shared" si="23"/>
        <v>#VALUE!</v>
      </c>
      <c r="N208" s="59">
        <f t="shared" si="21"/>
        <v>0.26976453086295588</v>
      </c>
      <c r="O208" s="59"/>
      <c r="P208" s="59" t="e">
        <f t="shared" si="25"/>
        <v>#VALUE!</v>
      </c>
      <c r="Q208" s="2"/>
      <c r="R208" s="2"/>
      <c r="S208" s="2"/>
    </row>
    <row r="209" spans="6:19">
      <c r="F209" s="58" t="str">
        <f t="shared" si="24"/>
        <v/>
      </c>
      <c r="G209" s="58" t="str">
        <f t="shared" ref="G209:G272" si="26">IF(AND(F208&lt;&gt;"",G208&lt;2000),G208+step,"")</f>
        <v/>
      </c>
      <c r="H209" s="58" t="str">
        <f>IF(G209&lt;&gt;"",VLOOKUP(G209,Calculations!$AV$2:$BA$2001,3),"")</f>
        <v/>
      </c>
      <c r="I209" s="58" t="str">
        <f>IF(G209&lt;&gt;"",VLOOKUP(G209,Calculations!$AV$2:$BA$2001,4),"")</f>
        <v/>
      </c>
      <c r="J209" s="58" t="str">
        <f>IF(G209&lt;&gt;"",VLOOKUP(G209,Calculations!$AV$2:$BA$2001,5),"")</f>
        <v/>
      </c>
      <c r="K209" s="58" t="str">
        <f>IF(G209&lt;&gt;"",VLOOKUP(G209,Calculations!$AV$2:$BA$2001,6),"")</f>
        <v/>
      </c>
      <c r="L209" s="59" t="e">
        <f t="shared" si="22"/>
        <v>#VALUE!</v>
      </c>
      <c r="M209" s="59" t="e">
        <f t="shared" si="23"/>
        <v>#VALUE!</v>
      </c>
      <c r="N209" s="59">
        <f t="shared" si="21"/>
        <v>0.26976453086295588</v>
      </c>
      <c r="O209" s="59"/>
      <c r="P209" s="59" t="e">
        <f t="shared" si="25"/>
        <v>#VALUE!</v>
      </c>
      <c r="Q209" s="2"/>
      <c r="R209" s="2"/>
      <c r="S209" s="2"/>
    </row>
    <row r="210" spans="6:19">
      <c r="F210" s="58" t="str">
        <f t="shared" si="24"/>
        <v/>
      </c>
      <c r="G210" s="58" t="str">
        <f t="shared" si="26"/>
        <v/>
      </c>
      <c r="H210" s="58" t="str">
        <f>IF(G210&lt;&gt;"",VLOOKUP(G210,Calculations!$AV$2:$BA$2001,3),"")</f>
        <v/>
      </c>
      <c r="I210" s="58" t="str">
        <f>IF(G210&lt;&gt;"",VLOOKUP(G210,Calculations!$AV$2:$BA$2001,4),"")</f>
        <v/>
      </c>
      <c r="J210" s="58" t="str">
        <f>IF(G210&lt;&gt;"",VLOOKUP(G210,Calculations!$AV$2:$BA$2001,5),"")</f>
        <v/>
      </c>
      <c r="K210" s="58" t="str">
        <f>IF(G210&lt;&gt;"",VLOOKUP(G210,Calculations!$AV$2:$BA$2001,6),"")</f>
        <v/>
      </c>
      <c r="L210" s="59" t="e">
        <f t="shared" si="22"/>
        <v>#VALUE!</v>
      </c>
      <c r="M210" s="59" t="e">
        <f t="shared" si="23"/>
        <v>#VALUE!</v>
      </c>
      <c r="N210" s="59">
        <f t="shared" si="21"/>
        <v>0.26976453086295588</v>
      </c>
      <c r="O210" s="59"/>
      <c r="P210" s="59" t="e">
        <f t="shared" si="25"/>
        <v>#VALUE!</v>
      </c>
      <c r="Q210" s="2"/>
      <c r="R210" s="2"/>
      <c r="S210" s="2"/>
    </row>
    <row r="211" spans="6:19">
      <c r="F211" s="58" t="str">
        <f t="shared" si="24"/>
        <v/>
      </c>
      <c r="G211" s="58" t="str">
        <f t="shared" si="26"/>
        <v/>
      </c>
      <c r="H211" s="58" t="str">
        <f>IF(G211&lt;&gt;"",VLOOKUP(G211,Calculations!$AV$2:$BA$2001,3),"")</f>
        <v/>
      </c>
      <c r="I211" s="58" t="str">
        <f>IF(G211&lt;&gt;"",VLOOKUP(G211,Calculations!$AV$2:$BA$2001,4),"")</f>
        <v/>
      </c>
      <c r="J211" s="58" t="str">
        <f>IF(G211&lt;&gt;"",VLOOKUP(G211,Calculations!$AV$2:$BA$2001,5),"")</f>
        <v/>
      </c>
      <c r="K211" s="58" t="str">
        <f>IF(G211&lt;&gt;"",VLOOKUP(G211,Calculations!$AV$2:$BA$2001,6),"")</f>
        <v/>
      </c>
      <c r="L211" s="59" t="e">
        <f t="shared" si="22"/>
        <v>#VALUE!</v>
      </c>
      <c r="M211" s="59" t="e">
        <f t="shared" si="23"/>
        <v>#VALUE!</v>
      </c>
      <c r="N211" s="59">
        <f t="shared" si="21"/>
        <v>0.26976453086295588</v>
      </c>
      <c r="O211" s="59"/>
      <c r="P211" s="59" t="e">
        <f t="shared" si="25"/>
        <v>#VALUE!</v>
      </c>
      <c r="Q211" s="2"/>
      <c r="R211" s="2"/>
      <c r="S211" s="2"/>
    </row>
    <row r="212" spans="6:19">
      <c r="F212" s="58" t="str">
        <f t="shared" si="24"/>
        <v/>
      </c>
      <c r="G212" s="58" t="str">
        <f t="shared" si="26"/>
        <v/>
      </c>
      <c r="H212" s="58" t="str">
        <f>IF(G212&lt;&gt;"",VLOOKUP(G212,Calculations!$AV$2:$BA$2001,3),"")</f>
        <v/>
      </c>
      <c r="I212" s="58" t="str">
        <f>IF(G212&lt;&gt;"",VLOOKUP(G212,Calculations!$AV$2:$BA$2001,4),"")</f>
        <v/>
      </c>
      <c r="J212" s="58" t="str">
        <f>IF(G212&lt;&gt;"",VLOOKUP(G212,Calculations!$AV$2:$BA$2001,5),"")</f>
        <v/>
      </c>
      <c r="K212" s="58" t="str">
        <f>IF(G212&lt;&gt;"",VLOOKUP(G212,Calculations!$AV$2:$BA$2001,6),"")</f>
        <v/>
      </c>
      <c r="L212" s="59" t="e">
        <f t="shared" si="22"/>
        <v>#VALUE!</v>
      </c>
      <c r="M212" s="59" t="e">
        <f t="shared" si="23"/>
        <v>#VALUE!</v>
      </c>
      <c r="N212" s="59">
        <f t="shared" si="21"/>
        <v>0.26976453086295588</v>
      </c>
      <c r="O212" s="59"/>
      <c r="P212" s="59" t="e">
        <f t="shared" si="25"/>
        <v>#VALUE!</v>
      </c>
      <c r="Q212" s="2"/>
      <c r="R212" s="2"/>
      <c r="S212" s="2"/>
    </row>
    <row r="213" spans="6:19">
      <c r="F213" s="58" t="str">
        <f t="shared" si="24"/>
        <v/>
      </c>
      <c r="G213" s="58" t="str">
        <f t="shared" si="26"/>
        <v/>
      </c>
      <c r="H213" s="58" t="str">
        <f>IF(G213&lt;&gt;"",VLOOKUP(G213,Calculations!$AV$2:$BA$2001,3),"")</f>
        <v/>
      </c>
      <c r="I213" s="58" t="str">
        <f>IF(G213&lt;&gt;"",VLOOKUP(G213,Calculations!$AV$2:$BA$2001,4),"")</f>
        <v/>
      </c>
      <c r="J213" s="58" t="str">
        <f>IF(G213&lt;&gt;"",VLOOKUP(G213,Calculations!$AV$2:$BA$2001,5),"")</f>
        <v/>
      </c>
      <c r="K213" s="58" t="str">
        <f>IF(G213&lt;&gt;"",VLOOKUP(G213,Calculations!$AV$2:$BA$2001,6),"")</f>
        <v/>
      </c>
      <c r="L213" s="59" t="e">
        <f t="shared" si="22"/>
        <v>#VALUE!</v>
      </c>
      <c r="M213" s="59" t="e">
        <f t="shared" si="23"/>
        <v>#VALUE!</v>
      </c>
      <c r="N213" s="59">
        <f t="shared" si="21"/>
        <v>0.26976453086295588</v>
      </c>
      <c r="O213" s="59"/>
      <c r="P213" s="59" t="e">
        <f t="shared" si="25"/>
        <v>#VALUE!</v>
      </c>
      <c r="Q213" s="2"/>
      <c r="R213" s="2"/>
      <c r="S213" s="2"/>
    </row>
    <row r="214" spans="6:19">
      <c r="F214" s="58" t="str">
        <f t="shared" si="24"/>
        <v/>
      </c>
      <c r="G214" s="58" t="str">
        <f t="shared" si="26"/>
        <v/>
      </c>
      <c r="H214" s="58" t="str">
        <f>IF(G214&lt;&gt;"",VLOOKUP(G214,Calculations!$AV$2:$BA$2001,3),"")</f>
        <v/>
      </c>
      <c r="I214" s="58" t="str">
        <f>IF(G214&lt;&gt;"",VLOOKUP(G214,Calculations!$AV$2:$BA$2001,4),"")</f>
        <v/>
      </c>
      <c r="J214" s="58" t="str">
        <f>IF(G214&lt;&gt;"",VLOOKUP(G214,Calculations!$AV$2:$BA$2001,5),"")</f>
        <v/>
      </c>
      <c r="K214" s="58" t="str">
        <f>IF(G214&lt;&gt;"",VLOOKUP(G214,Calculations!$AV$2:$BA$2001,6),"")</f>
        <v/>
      </c>
      <c r="L214" s="59" t="e">
        <f t="shared" si="22"/>
        <v>#VALUE!</v>
      </c>
      <c r="M214" s="59" t="e">
        <f t="shared" si="23"/>
        <v>#VALUE!</v>
      </c>
      <c r="N214" s="59">
        <f t="shared" si="21"/>
        <v>0.26976453086295588</v>
      </c>
      <c r="O214" s="59"/>
      <c r="P214" s="59" t="e">
        <f t="shared" si="25"/>
        <v>#VALUE!</v>
      </c>
      <c r="Q214" s="2"/>
      <c r="R214" s="2"/>
      <c r="S214" s="2"/>
    </row>
    <row r="215" spans="6:19">
      <c r="F215" s="58" t="str">
        <f t="shared" si="24"/>
        <v/>
      </c>
      <c r="G215" s="58" t="str">
        <f t="shared" si="26"/>
        <v/>
      </c>
      <c r="H215" s="58" t="str">
        <f>IF(G215&lt;&gt;"",VLOOKUP(G215,Calculations!$AV$2:$BA$2001,3),"")</f>
        <v/>
      </c>
      <c r="I215" s="58" t="str">
        <f>IF(G215&lt;&gt;"",VLOOKUP(G215,Calculations!$AV$2:$BA$2001,4),"")</f>
        <v/>
      </c>
      <c r="J215" s="58" t="str">
        <f>IF(G215&lt;&gt;"",VLOOKUP(G215,Calculations!$AV$2:$BA$2001,5),"")</f>
        <v/>
      </c>
      <c r="K215" s="58" t="str">
        <f>IF(G215&lt;&gt;"",VLOOKUP(G215,Calculations!$AV$2:$BA$2001,6),"")</f>
        <v/>
      </c>
      <c r="L215" s="59" t="e">
        <f t="shared" si="22"/>
        <v>#VALUE!</v>
      </c>
      <c r="M215" s="59" t="e">
        <f t="shared" si="23"/>
        <v>#VALUE!</v>
      </c>
      <c r="N215" s="59">
        <f t="shared" ref="N215:N278" si="27">$D$21</f>
        <v>0.26976453086295588</v>
      </c>
      <c r="O215" s="59"/>
      <c r="P215" s="59" t="e">
        <f t="shared" si="25"/>
        <v>#VALUE!</v>
      </c>
      <c r="Q215" s="2"/>
      <c r="R215" s="2"/>
      <c r="S215" s="2"/>
    </row>
    <row r="216" spans="6:19">
      <c r="F216" s="58" t="str">
        <f t="shared" si="24"/>
        <v/>
      </c>
      <c r="G216" s="58" t="str">
        <f t="shared" si="26"/>
        <v/>
      </c>
      <c r="H216" s="58" t="str">
        <f>IF(G216&lt;&gt;"",VLOOKUP(G216,Calculations!$AV$2:$BA$2001,3),"")</f>
        <v/>
      </c>
      <c r="I216" s="58" t="str">
        <f>IF(G216&lt;&gt;"",VLOOKUP(G216,Calculations!$AV$2:$BA$2001,4),"")</f>
        <v/>
      </c>
      <c r="J216" s="58" t="str">
        <f>IF(G216&lt;&gt;"",VLOOKUP(G216,Calculations!$AV$2:$BA$2001,5),"")</f>
        <v/>
      </c>
      <c r="K216" s="58" t="str">
        <f>IF(G216&lt;&gt;"",VLOOKUP(G216,Calculations!$AV$2:$BA$2001,6),"")</f>
        <v/>
      </c>
      <c r="L216" s="59" t="e">
        <f t="shared" si="22"/>
        <v>#VALUE!</v>
      </c>
      <c r="M216" s="59" t="e">
        <f t="shared" si="23"/>
        <v>#VALUE!</v>
      </c>
      <c r="N216" s="59">
        <f t="shared" si="27"/>
        <v>0.26976453086295588</v>
      </c>
      <c r="O216" s="59"/>
      <c r="P216" s="59" t="e">
        <f t="shared" si="25"/>
        <v>#VALUE!</v>
      </c>
      <c r="Q216" s="2"/>
      <c r="R216" s="2"/>
      <c r="S216" s="2"/>
    </row>
    <row r="217" spans="6:19">
      <c r="F217" s="58" t="str">
        <f t="shared" si="24"/>
        <v/>
      </c>
      <c r="G217" s="58" t="str">
        <f t="shared" si="26"/>
        <v/>
      </c>
      <c r="H217" s="58" t="str">
        <f>IF(G217&lt;&gt;"",VLOOKUP(G217,Calculations!$AV$2:$BA$2001,3),"")</f>
        <v/>
      </c>
      <c r="I217" s="58" t="str">
        <f>IF(G217&lt;&gt;"",VLOOKUP(G217,Calculations!$AV$2:$BA$2001,4),"")</f>
        <v/>
      </c>
      <c r="J217" s="58" t="str">
        <f>IF(G217&lt;&gt;"",VLOOKUP(G217,Calculations!$AV$2:$BA$2001,5),"")</f>
        <v/>
      </c>
      <c r="K217" s="58" t="str">
        <f>IF(G217&lt;&gt;"",VLOOKUP(G217,Calculations!$AV$2:$BA$2001,6),"")</f>
        <v/>
      </c>
      <c r="L217" s="59" t="e">
        <f t="shared" si="22"/>
        <v>#VALUE!</v>
      </c>
      <c r="M217" s="59" t="e">
        <f t="shared" si="23"/>
        <v>#VALUE!</v>
      </c>
      <c r="N217" s="59">
        <f t="shared" si="27"/>
        <v>0.26976453086295588</v>
      </c>
      <c r="O217" s="59"/>
      <c r="P217" s="59" t="e">
        <f t="shared" si="25"/>
        <v>#VALUE!</v>
      </c>
      <c r="Q217" s="2"/>
      <c r="R217" s="2"/>
      <c r="S217" s="2"/>
    </row>
    <row r="218" spans="6:19">
      <c r="F218" s="58" t="str">
        <f t="shared" si="24"/>
        <v/>
      </c>
      <c r="G218" s="58" t="str">
        <f t="shared" si="26"/>
        <v/>
      </c>
      <c r="H218" s="58" t="str">
        <f>IF(G218&lt;&gt;"",VLOOKUP(G218,Calculations!$AV$2:$BA$2001,3),"")</f>
        <v/>
      </c>
      <c r="I218" s="58" t="str">
        <f>IF(G218&lt;&gt;"",VLOOKUP(G218,Calculations!$AV$2:$BA$2001,4),"")</f>
        <v/>
      </c>
      <c r="J218" s="58" t="str">
        <f>IF(G218&lt;&gt;"",VLOOKUP(G218,Calculations!$AV$2:$BA$2001,5),"")</f>
        <v/>
      </c>
      <c r="K218" s="58" t="str">
        <f>IF(G218&lt;&gt;"",VLOOKUP(G218,Calculations!$AV$2:$BA$2001,6),"")</f>
        <v/>
      </c>
      <c r="L218" s="59" t="e">
        <f t="shared" si="22"/>
        <v>#VALUE!</v>
      </c>
      <c r="M218" s="59" t="e">
        <f t="shared" si="23"/>
        <v>#VALUE!</v>
      </c>
      <c r="N218" s="59">
        <f t="shared" si="27"/>
        <v>0.26976453086295588</v>
      </c>
      <c r="O218" s="59"/>
      <c r="P218" s="59" t="e">
        <f t="shared" si="25"/>
        <v>#VALUE!</v>
      </c>
      <c r="Q218" s="2"/>
      <c r="R218" s="2"/>
      <c r="S218" s="2"/>
    </row>
    <row r="219" spans="6:19">
      <c r="F219" s="58" t="str">
        <f t="shared" si="24"/>
        <v/>
      </c>
      <c r="G219" s="58" t="str">
        <f t="shared" si="26"/>
        <v/>
      </c>
      <c r="H219" s="58" t="str">
        <f>IF(G219&lt;&gt;"",VLOOKUP(G219,Calculations!$AV$2:$BA$2001,3),"")</f>
        <v/>
      </c>
      <c r="I219" s="58" t="str">
        <f>IF(G219&lt;&gt;"",VLOOKUP(G219,Calculations!$AV$2:$BA$2001,4),"")</f>
        <v/>
      </c>
      <c r="J219" s="58" t="str">
        <f>IF(G219&lt;&gt;"",VLOOKUP(G219,Calculations!$AV$2:$BA$2001,5),"")</f>
        <v/>
      </c>
      <c r="K219" s="58" t="str">
        <f>IF(G219&lt;&gt;"",VLOOKUP(G219,Calculations!$AV$2:$BA$2001,6),"")</f>
        <v/>
      </c>
      <c r="L219" s="59" t="e">
        <f t="shared" si="22"/>
        <v>#VALUE!</v>
      </c>
      <c r="M219" s="59" t="e">
        <f t="shared" si="23"/>
        <v>#VALUE!</v>
      </c>
      <c r="N219" s="59">
        <f t="shared" si="27"/>
        <v>0.26976453086295588</v>
      </c>
      <c r="O219" s="59"/>
      <c r="P219" s="59" t="e">
        <f t="shared" si="25"/>
        <v>#VALUE!</v>
      </c>
      <c r="Q219" s="2"/>
      <c r="R219" s="2"/>
      <c r="S219" s="2"/>
    </row>
    <row r="220" spans="6:19">
      <c r="F220" s="58" t="str">
        <f t="shared" si="24"/>
        <v/>
      </c>
      <c r="G220" s="58" t="str">
        <f t="shared" si="26"/>
        <v/>
      </c>
      <c r="H220" s="58" t="str">
        <f>IF(G220&lt;&gt;"",VLOOKUP(G220,Calculations!$AV$2:$BA$2001,3),"")</f>
        <v/>
      </c>
      <c r="I220" s="58" t="str">
        <f>IF(G220&lt;&gt;"",VLOOKUP(G220,Calculations!$AV$2:$BA$2001,4),"")</f>
        <v/>
      </c>
      <c r="J220" s="58" t="str">
        <f>IF(G220&lt;&gt;"",VLOOKUP(G220,Calculations!$AV$2:$BA$2001,5),"")</f>
        <v/>
      </c>
      <c r="K220" s="58" t="str">
        <f>IF(G220&lt;&gt;"",VLOOKUP(G220,Calculations!$AV$2:$BA$2001,6),"")</f>
        <v/>
      </c>
      <c r="L220" s="59" t="e">
        <f t="shared" si="22"/>
        <v>#VALUE!</v>
      </c>
      <c r="M220" s="59" t="e">
        <f t="shared" si="23"/>
        <v>#VALUE!</v>
      </c>
      <c r="N220" s="59">
        <f t="shared" si="27"/>
        <v>0.26976453086295588</v>
      </c>
      <c r="O220" s="59"/>
      <c r="P220" s="59" t="e">
        <f t="shared" si="25"/>
        <v>#VALUE!</v>
      </c>
      <c r="Q220" s="2"/>
      <c r="R220" s="2"/>
      <c r="S220" s="2"/>
    </row>
    <row r="221" spans="6:19">
      <c r="F221" s="58" t="str">
        <f t="shared" si="24"/>
        <v/>
      </c>
      <c r="G221" s="58" t="str">
        <f t="shared" si="26"/>
        <v/>
      </c>
      <c r="H221" s="58" t="str">
        <f>IF(G221&lt;&gt;"",VLOOKUP(G221,Calculations!$AV$2:$BA$2001,3),"")</f>
        <v/>
      </c>
      <c r="I221" s="58" t="str">
        <f>IF(G221&lt;&gt;"",VLOOKUP(G221,Calculations!$AV$2:$BA$2001,4),"")</f>
        <v/>
      </c>
      <c r="J221" s="58" t="str">
        <f>IF(G221&lt;&gt;"",VLOOKUP(G221,Calculations!$AV$2:$BA$2001,5),"")</f>
        <v/>
      </c>
      <c r="K221" s="58" t="str">
        <f>IF(G221&lt;&gt;"",VLOOKUP(G221,Calculations!$AV$2:$BA$2001,6),"")</f>
        <v/>
      </c>
      <c r="L221" s="59" t="e">
        <f t="shared" si="22"/>
        <v>#VALUE!</v>
      </c>
      <c r="M221" s="59" t="e">
        <f t="shared" si="23"/>
        <v>#VALUE!</v>
      </c>
      <c r="N221" s="59">
        <f t="shared" si="27"/>
        <v>0.26976453086295588</v>
      </c>
      <c r="O221" s="59"/>
      <c r="P221" s="59" t="e">
        <f t="shared" si="25"/>
        <v>#VALUE!</v>
      </c>
      <c r="Q221" s="2"/>
      <c r="R221" s="2"/>
      <c r="S221" s="2"/>
    </row>
    <row r="222" spans="6:19">
      <c r="F222" s="58" t="str">
        <f t="shared" si="24"/>
        <v/>
      </c>
      <c r="G222" s="58" t="str">
        <f t="shared" si="26"/>
        <v/>
      </c>
      <c r="H222" s="58" t="str">
        <f>IF(G222&lt;&gt;"",VLOOKUP(G222,Calculations!$AV$2:$BA$2001,3),"")</f>
        <v/>
      </c>
      <c r="I222" s="58" t="str">
        <f>IF(G222&lt;&gt;"",VLOOKUP(G222,Calculations!$AV$2:$BA$2001,4),"")</f>
        <v/>
      </c>
      <c r="J222" s="58" t="str">
        <f>IF(G222&lt;&gt;"",VLOOKUP(G222,Calculations!$AV$2:$BA$2001,5),"")</f>
        <v/>
      </c>
      <c r="K222" s="58" t="str">
        <f>IF(G222&lt;&gt;"",VLOOKUP(G222,Calculations!$AV$2:$BA$2001,6),"")</f>
        <v/>
      </c>
      <c r="L222" s="59" t="e">
        <f t="shared" si="22"/>
        <v>#VALUE!</v>
      </c>
      <c r="M222" s="59" t="e">
        <f t="shared" si="23"/>
        <v>#VALUE!</v>
      </c>
      <c r="N222" s="59">
        <f t="shared" si="27"/>
        <v>0.26976453086295588</v>
      </c>
      <c r="O222" s="59"/>
      <c r="P222" s="59" t="e">
        <f t="shared" si="25"/>
        <v>#VALUE!</v>
      </c>
      <c r="Q222" s="2"/>
      <c r="R222" s="2"/>
      <c r="S222" s="2"/>
    </row>
    <row r="223" spans="6:19">
      <c r="F223" s="58" t="str">
        <f t="shared" si="24"/>
        <v/>
      </c>
      <c r="G223" s="58" t="str">
        <f t="shared" si="26"/>
        <v/>
      </c>
      <c r="H223" s="58" t="str">
        <f>IF(G223&lt;&gt;"",VLOOKUP(G223,Calculations!$AV$2:$BA$2001,3),"")</f>
        <v/>
      </c>
      <c r="I223" s="58" t="str">
        <f>IF(G223&lt;&gt;"",VLOOKUP(G223,Calculations!$AV$2:$BA$2001,4),"")</f>
        <v/>
      </c>
      <c r="J223" s="58" t="str">
        <f>IF(G223&lt;&gt;"",VLOOKUP(G223,Calculations!$AV$2:$BA$2001,5),"")</f>
        <v/>
      </c>
      <c r="K223" s="58" t="str">
        <f>IF(G223&lt;&gt;"",VLOOKUP(G223,Calculations!$AV$2:$BA$2001,6),"")</f>
        <v/>
      </c>
      <c r="L223" s="59" t="e">
        <f t="shared" si="22"/>
        <v>#VALUE!</v>
      </c>
      <c r="M223" s="59" t="e">
        <f t="shared" si="23"/>
        <v>#VALUE!</v>
      </c>
      <c r="N223" s="59">
        <f t="shared" si="27"/>
        <v>0.26976453086295588</v>
      </c>
      <c r="O223" s="59"/>
      <c r="P223" s="59" t="e">
        <f t="shared" si="25"/>
        <v>#VALUE!</v>
      </c>
      <c r="Q223" s="2"/>
      <c r="R223" s="2"/>
      <c r="S223" s="2"/>
    </row>
    <row r="224" spans="6:19">
      <c r="F224" s="58" t="str">
        <f t="shared" si="24"/>
        <v/>
      </c>
      <c r="G224" s="58" t="str">
        <f t="shared" si="26"/>
        <v/>
      </c>
      <c r="H224" s="58" t="str">
        <f>IF(G224&lt;&gt;"",VLOOKUP(G224,Calculations!$AV$2:$BA$2001,3),"")</f>
        <v/>
      </c>
      <c r="I224" s="58" t="str">
        <f>IF(G224&lt;&gt;"",VLOOKUP(G224,Calculations!$AV$2:$BA$2001,4),"")</f>
        <v/>
      </c>
      <c r="J224" s="58" t="str">
        <f>IF(G224&lt;&gt;"",VLOOKUP(G224,Calculations!$AV$2:$BA$2001,5),"")</f>
        <v/>
      </c>
      <c r="K224" s="58" t="str">
        <f>IF(G224&lt;&gt;"",VLOOKUP(G224,Calculations!$AV$2:$BA$2001,6),"")</f>
        <v/>
      </c>
      <c r="L224" s="59" t="e">
        <f t="shared" si="22"/>
        <v>#VALUE!</v>
      </c>
      <c r="M224" s="59" t="e">
        <f t="shared" si="23"/>
        <v>#VALUE!</v>
      </c>
      <c r="N224" s="59">
        <f t="shared" si="27"/>
        <v>0.26976453086295588</v>
      </c>
      <c r="O224" s="59"/>
      <c r="P224" s="59" t="e">
        <f t="shared" si="25"/>
        <v>#VALUE!</v>
      </c>
      <c r="Q224" s="2"/>
      <c r="R224" s="2"/>
      <c r="S224" s="2"/>
    </row>
    <row r="225" spans="6:19">
      <c r="F225" s="58" t="str">
        <f t="shared" si="24"/>
        <v/>
      </c>
      <c r="G225" s="58" t="str">
        <f t="shared" si="26"/>
        <v/>
      </c>
      <c r="H225" s="58" t="str">
        <f>IF(G225&lt;&gt;"",VLOOKUP(G225,Calculations!$AV$2:$BA$2001,3),"")</f>
        <v/>
      </c>
      <c r="I225" s="58" t="str">
        <f>IF(G225&lt;&gt;"",VLOOKUP(G225,Calculations!$AV$2:$BA$2001,4),"")</f>
        <v/>
      </c>
      <c r="J225" s="58" t="str">
        <f>IF(G225&lt;&gt;"",VLOOKUP(G225,Calculations!$AV$2:$BA$2001,5),"")</f>
        <v/>
      </c>
      <c r="K225" s="58" t="str">
        <f>IF(G225&lt;&gt;"",VLOOKUP(G225,Calculations!$AV$2:$BA$2001,6),"")</f>
        <v/>
      </c>
      <c r="L225" s="59" t="e">
        <f t="shared" si="22"/>
        <v>#VALUE!</v>
      </c>
      <c r="M225" s="59" t="e">
        <f t="shared" si="23"/>
        <v>#VALUE!</v>
      </c>
      <c r="N225" s="59">
        <f t="shared" si="27"/>
        <v>0.26976453086295588</v>
      </c>
      <c r="O225" s="59"/>
      <c r="P225" s="59" t="e">
        <f t="shared" si="25"/>
        <v>#VALUE!</v>
      </c>
      <c r="Q225" s="2"/>
      <c r="R225" s="2"/>
      <c r="S225" s="2"/>
    </row>
    <row r="226" spans="6:19">
      <c r="F226" s="58" t="str">
        <f t="shared" si="24"/>
        <v/>
      </c>
      <c r="G226" s="58" t="str">
        <f t="shared" si="26"/>
        <v/>
      </c>
      <c r="H226" s="58" t="str">
        <f>IF(G226&lt;&gt;"",VLOOKUP(G226,Calculations!$AV$2:$BA$2001,3),"")</f>
        <v/>
      </c>
      <c r="I226" s="58" t="str">
        <f>IF(G226&lt;&gt;"",VLOOKUP(G226,Calculations!$AV$2:$BA$2001,4),"")</f>
        <v/>
      </c>
      <c r="J226" s="58" t="str">
        <f>IF(G226&lt;&gt;"",VLOOKUP(G226,Calculations!$AV$2:$BA$2001,5),"")</f>
        <v/>
      </c>
      <c r="K226" s="58" t="str">
        <f>IF(G226&lt;&gt;"",VLOOKUP(G226,Calculations!$AV$2:$BA$2001,6),"")</f>
        <v/>
      </c>
      <c r="L226" s="59" t="e">
        <f t="shared" si="22"/>
        <v>#VALUE!</v>
      </c>
      <c r="M226" s="59" t="e">
        <f t="shared" si="23"/>
        <v>#VALUE!</v>
      </c>
      <c r="N226" s="59">
        <f t="shared" si="27"/>
        <v>0.26976453086295588</v>
      </c>
      <c r="O226" s="59"/>
      <c r="P226" s="59" t="e">
        <f t="shared" si="25"/>
        <v>#VALUE!</v>
      </c>
      <c r="Q226" s="2"/>
      <c r="R226" s="2"/>
      <c r="S226" s="2"/>
    </row>
    <row r="227" spans="6:19">
      <c r="F227" s="58" t="str">
        <f t="shared" si="24"/>
        <v/>
      </c>
      <c r="G227" s="58" t="str">
        <f t="shared" si="26"/>
        <v/>
      </c>
      <c r="H227" s="58" t="str">
        <f>IF(G227&lt;&gt;"",VLOOKUP(G227,Calculations!$AV$2:$BA$2001,3),"")</f>
        <v/>
      </c>
      <c r="I227" s="58" t="str">
        <f>IF(G227&lt;&gt;"",VLOOKUP(G227,Calculations!$AV$2:$BA$2001,4),"")</f>
        <v/>
      </c>
      <c r="J227" s="58" t="str">
        <f>IF(G227&lt;&gt;"",VLOOKUP(G227,Calculations!$AV$2:$BA$2001,5),"")</f>
        <v/>
      </c>
      <c r="K227" s="58" t="str">
        <f>IF(G227&lt;&gt;"",VLOOKUP(G227,Calculations!$AV$2:$BA$2001,6),"")</f>
        <v/>
      </c>
      <c r="L227" s="59" t="e">
        <f t="shared" si="22"/>
        <v>#VALUE!</v>
      </c>
      <c r="M227" s="59" t="e">
        <f t="shared" si="23"/>
        <v>#VALUE!</v>
      </c>
      <c r="N227" s="59">
        <f t="shared" si="27"/>
        <v>0.26976453086295588</v>
      </c>
      <c r="O227" s="59"/>
      <c r="P227" s="59" t="e">
        <f t="shared" si="25"/>
        <v>#VALUE!</v>
      </c>
      <c r="Q227" s="2"/>
      <c r="R227" s="2"/>
      <c r="S227" s="2"/>
    </row>
    <row r="228" spans="6:19">
      <c r="F228" s="58" t="str">
        <f t="shared" si="24"/>
        <v/>
      </c>
      <c r="G228" s="58" t="str">
        <f t="shared" si="26"/>
        <v/>
      </c>
      <c r="H228" s="58" t="str">
        <f>IF(G228&lt;&gt;"",VLOOKUP(G228,Calculations!$AV$2:$BA$2001,3),"")</f>
        <v/>
      </c>
      <c r="I228" s="58" t="str">
        <f>IF(G228&lt;&gt;"",VLOOKUP(G228,Calculations!$AV$2:$BA$2001,4),"")</f>
        <v/>
      </c>
      <c r="J228" s="58" t="str">
        <f>IF(G228&lt;&gt;"",VLOOKUP(G228,Calculations!$AV$2:$BA$2001,5),"")</f>
        <v/>
      </c>
      <c r="K228" s="58" t="str">
        <f>IF(G228&lt;&gt;"",VLOOKUP(G228,Calculations!$AV$2:$BA$2001,6),"")</f>
        <v/>
      </c>
      <c r="L228" s="59" t="e">
        <f t="shared" si="22"/>
        <v>#VALUE!</v>
      </c>
      <c r="M228" s="59" t="e">
        <f t="shared" si="23"/>
        <v>#VALUE!</v>
      </c>
      <c r="N228" s="59">
        <f t="shared" si="27"/>
        <v>0.26976453086295588</v>
      </c>
      <c r="O228" s="59"/>
      <c r="P228" s="59" t="e">
        <f t="shared" si="25"/>
        <v>#VALUE!</v>
      </c>
      <c r="Q228" s="2"/>
      <c r="R228" s="2"/>
      <c r="S228" s="2"/>
    </row>
    <row r="229" spans="6:19">
      <c r="F229" s="58" t="str">
        <f t="shared" si="24"/>
        <v/>
      </c>
      <c r="G229" s="58" t="str">
        <f t="shared" si="26"/>
        <v/>
      </c>
      <c r="H229" s="58" t="str">
        <f>IF(G229&lt;&gt;"",VLOOKUP(G229,Calculations!$AV$2:$BA$2001,3),"")</f>
        <v/>
      </c>
      <c r="I229" s="58" t="str">
        <f>IF(G229&lt;&gt;"",VLOOKUP(G229,Calculations!$AV$2:$BA$2001,4),"")</f>
        <v/>
      </c>
      <c r="J229" s="58" t="str">
        <f>IF(G229&lt;&gt;"",VLOOKUP(G229,Calculations!$AV$2:$BA$2001,5),"")</f>
        <v/>
      </c>
      <c r="K229" s="58" t="str">
        <f>IF(G229&lt;&gt;"",VLOOKUP(G229,Calculations!$AV$2:$BA$2001,6),"")</f>
        <v/>
      </c>
      <c r="L229" s="59" t="e">
        <f t="shared" si="22"/>
        <v>#VALUE!</v>
      </c>
      <c r="M229" s="59" t="e">
        <f t="shared" si="23"/>
        <v>#VALUE!</v>
      </c>
      <c r="N229" s="59">
        <f t="shared" si="27"/>
        <v>0.26976453086295588</v>
      </c>
      <c r="O229" s="59"/>
      <c r="P229" s="59" t="e">
        <f t="shared" si="25"/>
        <v>#VALUE!</v>
      </c>
      <c r="Q229" s="2"/>
      <c r="R229" s="2"/>
      <c r="S229" s="2"/>
    </row>
    <row r="230" spans="6:19">
      <c r="F230" s="58" t="str">
        <f t="shared" si="24"/>
        <v/>
      </c>
      <c r="G230" s="58" t="str">
        <f t="shared" si="26"/>
        <v/>
      </c>
      <c r="H230" s="58" t="str">
        <f>IF(G230&lt;&gt;"",VLOOKUP(G230,Calculations!$AV$2:$BA$2001,3),"")</f>
        <v/>
      </c>
      <c r="I230" s="58" t="str">
        <f>IF(G230&lt;&gt;"",VLOOKUP(G230,Calculations!$AV$2:$BA$2001,4),"")</f>
        <v/>
      </c>
      <c r="J230" s="58" t="str">
        <f>IF(G230&lt;&gt;"",VLOOKUP(G230,Calculations!$AV$2:$BA$2001,5),"")</f>
        <v/>
      </c>
      <c r="K230" s="58" t="str">
        <f>IF(G230&lt;&gt;"",VLOOKUP(G230,Calculations!$AV$2:$BA$2001,6),"")</f>
        <v/>
      </c>
      <c r="L230" s="59" t="e">
        <f t="shared" si="22"/>
        <v>#VALUE!</v>
      </c>
      <c r="M230" s="59" t="e">
        <f t="shared" si="23"/>
        <v>#VALUE!</v>
      </c>
      <c r="N230" s="59">
        <f t="shared" si="27"/>
        <v>0.26976453086295588</v>
      </c>
      <c r="O230" s="59"/>
      <c r="P230" s="59" t="e">
        <f t="shared" si="25"/>
        <v>#VALUE!</v>
      </c>
      <c r="Q230" s="2"/>
      <c r="R230" s="2"/>
      <c r="S230" s="2"/>
    </row>
    <row r="231" spans="6:19">
      <c r="F231" s="58" t="str">
        <f t="shared" si="24"/>
        <v/>
      </c>
      <c r="G231" s="58" t="str">
        <f t="shared" si="26"/>
        <v/>
      </c>
      <c r="H231" s="58" t="str">
        <f>IF(G231&lt;&gt;"",VLOOKUP(G231,Calculations!$AV$2:$BA$2001,3),"")</f>
        <v/>
      </c>
      <c r="I231" s="58" t="str">
        <f>IF(G231&lt;&gt;"",VLOOKUP(G231,Calculations!$AV$2:$BA$2001,4),"")</f>
        <v/>
      </c>
      <c r="J231" s="58" t="str">
        <f>IF(G231&lt;&gt;"",VLOOKUP(G231,Calculations!$AV$2:$BA$2001,5),"")</f>
        <v/>
      </c>
      <c r="K231" s="58" t="str">
        <f>IF(G231&lt;&gt;"",VLOOKUP(G231,Calculations!$AV$2:$BA$2001,6),"")</f>
        <v/>
      </c>
      <c r="L231" s="59" t="e">
        <f t="shared" si="22"/>
        <v>#VALUE!</v>
      </c>
      <c r="M231" s="59" t="e">
        <f t="shared" si="23"/>
        <v>#VALUE!</v>
      </c>
      <c r="N231" s="59">
        <f t="shared" si="27"/>
        <v>0.26976453086295588</v>
      </c>
      <c r="O231" s="59"/>
      <c r="P231" s="59" t="e">
        <f t="shared" si="25"/>
        <v>#VALUE!</v>
      </c>
      <c r="Q231" s="2"/>
      <c r="R231" s="2"/>
      <c r="S231" s="2"/>
    </row>
    <row r="232" spans="6:19">
      <c r="F232" s="58" t="str">
        <f t="shared" si="24"/>
        <v/>
      </c>
      <c r="G232" s="58" t="str">
        <f t="shared" si="26"/>
        <v/>
      </c>
      <c r="H232" s="58" t="str">
        <f>IF(G232&lt;&gt;"",VLOOKUP(G232,Calculations!$AV$2:$BA$2001,3),"")</f>
        <v/>
      </c>
      <c r="I232" s="58" t="str">
        <f>IF(G232&lt;&gt;"",VLOOKUP(G232,Calculations!$AV$2:$BA$2001,4),"")</f>
        <v/>
      </c>
      <c r="J232" s="58" t="str">
        <f>IF(G232&lt;&gt;"",VLOOKUP(G232,Calculations!$AV$2:$BA$2001,5),"")</f>
        <v/>
      </c>
      <c r="K232" s="58" t="str">
        <f>IF(G232&lt;&gt;"",VLOOKUP(G232,Calculations!$AV$2:$BA$2001,6),"")</f>
        <v/>
      </c>
      <c r="L232" s="59" t="e">
        <f t="shared" si="22"/>
        <v>#VALUE!</v>
      </c>
      <c r="M232" s="59" t="e">
        <f t="shared" si="23"/>
        <v>#VALUE!</v>
      </c>
      <c r="N232" s="59">
        <f t="shared" si="27"/>
        <v>0.26976453086295588</v>
      </c>
      <c r="O232" s="59"/>
      <c r="P232" s="59" t="e">
        <f t="shared" si="25"/>
        <v>#VALUE!</v>
      </c>
      <c r="Q232" s="2"/>
      <c r="R232" s="2"/>
      <c r="S232" s="2"/>
    </row>
    <row r="233" spans="6:19">
      <c r="F233" s="58" t="str">
        <f t="shared" si="24"/>
        <v/>
      </c>
      <c r="G233" s="58" t="str">
        <f t="shared" si="26"/>
        <v/>
      </c>
      <c r="H233" s="58" t="str">
        <f>IF(G233&lt;&gt;"",VLOOKUP(G233,Calculations!$AV$2:$BA$2001,3),"")</f>
        <v/>
      </c>
      <c r="I233" s="58" t="str">
        <f>IF(G233&lt;&gt;"",VLOOKUP(G233,Calculations!$AV$2:$BA$2001,4),"")</f>
        <v/>
      </c>
      <c r="J233" s="58" t="str">
        <f>IF(G233&lt;&gt;"",VLOOKUP(G233,Calculations!$AV$2:$BA$2001,5),"")</f>
        <v/>
      </c>
      <c r="K233" s="58" t="str">
        <f>IF(G233&lt;&gt;"",VLOOKUP(G233,Calculations!$AV$2:$BA$2001,6),"")</f>
        <v/>
      </c>
      <c r="L233" s="59" t="e">
        <f t="shared" si="22"/>
        <v>#VALUE!</v>
      </c>
      <c r="M233" s="59" t="e">
        <f t="shared" si="23"/>
        <v>#VALUE!</v>
      </c>
      <c r="N233" s="59">
        <f t="shared" si="27"/>
        <v>0.26976453086295588</v>
      </c>
      <c r="O233" s="59"/>
      <c r="P233" s="59" t="e">
        <f t="shared" si="25"/>
        <v>#VALUE!</v>
      </c>
      <c r="Q233" s="2"/>
      <c r="R233" s="2"/>
      <c r="S233" s="2"/>
    </row>
    <row r="234" spans="6:19">
      <c r="F234" s="58" t="str">
        <f t="shared" si="24"/>
        <v/>
      </c>
      <c r="G234" s="58" t="str">
        <f t="shared" si="26"/>
        <v/>
      </c>
      <c r="H234" s="58" t="str">
        <f>IF(G234&lt;&gt;"",VLOOKUP(G234,Calculations!$AV$2:$BA$2001,3),"")</f>
        <v/>
      </c>
      <c r="I234" s="58" t="str">
        <f>IF(G234&lt;&gt;"",VLOOKUP(G234,Calculations!$AV$2:$BA$2001,4),"")</f>
        <v/>
      </c>
      <c r="J234" s="58" t="str">
        <f>IF(G234&lt;&gt;"",VLOOKUP(G234,Calculations!$AV$2:$BA$2001,5),"")</f>
        <v/>
      </c>
      <c r="K234" s="58" t="str">
        <f>IF(G234&lt;&gt;"",VLOOKUP(G234,Calculations!$AV$2:$BA$2001,6),"")</f>
        <v/>
      </c>
      <c r="L234" s="59" t="e">
        <f t="shared" si="22"/>
        <v>#VALUE!</v>
      </c>
      <c r="M234" s="59" t="e">
        <f t="shared" si="23"/>
        <v>#VALUE!</v>
      </c>
      <c r="N234" s="59">
        <f t="shared" si="27"/>
        <v>0.26976453086295588</v>
      </c>
      <c r="O234" s="59"/>
      <c r="P234" s="59" t="e">
        <f t="shared" si="25"/>
        <v>#VALUE!</v>
      </c>
      <c r="Q234" s="2"/>
      <c r="R234" s="2"/>
      <c r="S234" s="2"/>
    </row>
    <row r="235" spans="6:19">
      <c r="F235" s="58" t="str">
        <f t="shared" si="24"/>
        <v/>
      </c>
      <c r="G235" s="58" t="str">
        <f t="shared" si="26"/>
        <v/>
      </c>
      <c r="H235" s="58" t="str">
        <f>IF(G235&lt;&gt;"",VLOOKUP(G235,Calculations!$AV$2:$BA$2001,3),"")</f>
        <v/>
      </c>
      <c r="I235" s="58" t="str">
        <f>IF(G235&lt;&gt;"",VLOOKUP(G235,Calculations!$AV$2:$BA$2001,4),"")</f>
        <v/>
      </c>
      <c r="J235" s="58" t="str">
        <f>IF(G235&lt;&gt;"",VLOOKUP(G235,Calculations!$AV$2:$BA$2001,5),"")</f>
        <v/>
      </c>
      <c r="K235" s="58" t="str">
        <f>IF(G235&lt;&gt;"",VLOOKUP(G235,Calculations!$AV$2:$BA$2001,6),"")</f>
        <v/>
      </c>
      <c r="L235" s="59" t="e">
        <f t="shared" si="22"/>
        <v>#VALUE!</v>
      </c>
      <c r="M235" s="59" t="e">
        <f t="shared" si="23"/>
        <v>#VALUE!</v>
      </c>
      <c r="N235" s="59">
        <f t="shared" si="27"/>
        <v>0.26976453086295588</v>
      </c>
      <c r="O235" s="59"/>
      <c r="P235" s="59" t="e">
        <f t="shared" si="25"/>
        <v>#VALUE!</v>
      </c>
      <c r="Q235" s="2"/>
      <c r="R235" s="2"/>
      <c r="S235" s="2"/>
    </row>
    <row r="236" spans="6:19">
      <c r="F236" s="58" t="str">
        <f t="shared" si="24"/>
        <v/>
      </c>
      <c r="G236" s="58" t="str">
        <f t="shared" si="26"/>
        <v/>
      </c>
      <c r="H236" s="58" t="str">
        <f>IF(G236&lt;&gt;"",VLOOKUP(G236,Calculations!$AV$2:$BA$2001,3),"")</f>
        <v/>
      </c>
      <c r="I236" s="58" t="str">
        <f>IF(G236&lt;&gt;"",VLOOKUP(G236,Calculations!$AV$2:$BA$2001,4),"")</f>
        <v/>
      </c>
      <c r="J236" s="58" t="str">
        <f>IF(G236&lt;&gt;"",VLOOKUP(G236,Calculations!$AV$2:$BA$2001,5),"")</f>
        <v/>
      </c>
      <c r="K236" s="58" t="str">
        <f>IF(G236&lt;&gt;"",VLOOKUP(G236,Calculations!$AV$2:$BA$2001,6),"")</f>
        <v/>
      </c>
      <c r="L236" s="59" t="e">
        <f t="shared" si="22"/>
        <v>#VALUE!</v>
      </c>
      <c r="M236" s="59" t="e">
        <f t="shared" si="23"/>
        <v>#VALUE!</v>
      </c>
      <c r="N236" s="59">
        <f t="shared" si="27"/>
        <v>0.26976453086295588</v>
      </c>
      <c r="O236" s="59"/>
      <c r="P236" s="59" t="e">
        <f t="shared" si="25"/>
        <v>#VALUE!</v>
      </c>
      <c r="Q236" s="2"/>
      <c r="R236" s="2"/>
      <c r="S236" s="2"/>
    </row>
    <row r="237" spans="6:19">
      <c r="F237" s="58" t="str">
        <f t="shared" si="24"/>
        <v/>
      </c>
      <c r="G237" s="58" t="str">
        <f t="shared" si="26"/>
        <v/>
      </c>
      <c r="H237" s="58" t="str">
        <f>IF(G237&lt;&gt;"",VLOOKUP(G237,Calculations!$AV$2:$BA$2001,3),"")</f>
        <v/>
      </c>
      <c r="I237" s="58" t="str">
        <f>IF(G237&lt;&gt;"",VLOOKUP(G237,Calculations!$AV$2:$BA$2001,4),"")</f>
        <v/>
      </c>
      <c r="J237" s="58" t="str">
        <f>IF(G237&lt;&gt;"",VLOOKUP(G237,Calculations!$AV$2:$BA$2001,5),"")</f>
        <v/>
      </c>
      <c r="K237" s="58" t="str">
        <f>IF(G237&lt;&gt;"",VLOOKUP(G237,Calculations!$AV$2:$BA$2001,6),"")</f>
        <v/>
      </c>
      <c r="L237" s="59" t="e">
        <f t="shared" ref="L237:L300" si="28">SUM((I237-H237)*20)+1</f>
        <v>#VALUE!</v>
      </c>
      <c r="M237" s="59" t="e">
        <f t="shared" ref="M237:M300" si="29">(100*((SQRT(($D$22^2)+($D$23^2)+((2*($D$24))^2)))/G237))</f>
        <v>#VALUE!</v>
      </c>
      <c r="N237" s="59">
        <f t="shared" si="27"/>
        <v>0.26976453086295588</v>
      </c>
      <c r="O237" s="59"/>
      <c r="P237" s="59" t="e">
        <f t="shared" si="25"/>
        <v>#VALUE!</v>
      </c>
      <c r="Q237" s="2"/>
      <c r="R237" s="2"/>
      <c r="S237" s="2"/>
    </row>
    <row r="238" spans="6:19">
      <c r="F238" s="58" t="str">
        <f t="shared" si="24"/>
        <v/>
      </c>
      <c r="G238" s="58" t="str">
        <f t="shared" si="26"/>
        <v/>
      </c>
      <c r="H238" s="58" t="str">
        <f>IF(G238&lt;&gt;"",VLOOKUP(G238,Calculations!$AV$2:$BA$2001,3),"")</f>
        <v/>
      </c>
      <c r="I238" s="58" t="str">
        <f>IF(G238&lt;&gt;"",VLOOKUP(G238,Calculations!$AV$2:$BA$2001,4),"")</f>
        <v/>
      </c>
      <c r="J238" s="58" t="str">
        <f>IF(G238&lt;&gt;"",VLOOKUP(G238,Calculations!$AV$2:$BA$2001,5),"")</f>
        <v/>
      </c>
      <c r="K238" s="58" t="str">
        <f>IF(G238&lt;&gt;"",VLOOKUP(G238,Calculations!$AV$2:$BA$2001,6),"")</f>
        <v/>
      </c>
      <c r="L238" s="59" t="e">
        <f t="shared" si="28"/>
        <v>#VALUE!</v>
      </c>
      <c r="M238" s="59" t="e">
        <f t="shared" si="29"/>
        <v>#VALUE!</v>
      </c>
      <c r="N238" s="59">
        <f t="shared" si="27"/>
        <v>0.26976453086295588</v>
      </c>
      <c r="O238" s="59"/>
      <c r="P238" s="59" t="e">
        <f t="shared" si="25"/>
        <v>#VALUE!</v>
      </c>
      <c r="Q238" s="2"/>
      <c r="R238" s="2"/>
      <c r="S238" s="2"/>
    </row>
    <row r="239" spans="6:19">
      <c r="F239" s="58" t="str">
        <f t="shared" si="24"/>
        <v/>
      </c>
      <c r="G239" s="58" t="str">
        <f t="shared" si="26"/>
        <v/>
      </c>
      <c r="H239" s="58" t="str">
        <f>IF(G239&lt;&gt;"",VLOOKUP(G239,Calculations!$AV$2:$BA$2001,3),"")</f>
        <v/>
      </c>
      <c r="I239" s="58" t="str">
        <f>IF(G239&lt;&gt;"",VLOOKUP(G239,Calculations!$AV$2:$BA$2001,4),"")</f>
        <v/>
      </c>
      <c r="J239" s="58" t="str">
        <f>IF(G239&lt;&gt;"",VLOOKUP(G239,Calculations!$AV$2:$BA$2001,5),"")</f>
        <v/>
      </c>
      <c r="K239" s="58" t="str">
        <f>IF(G239&lt;&gt;"",VLOOKUP(G239,Calculations!$AV$2:$BA$2001,6),"")</f>
        <v/>
      </c>
      <c r="L239" s="59" t="e">
        <f t="shared" si="28"/>
        <v>#VALUE!</v>
      </c>
      <c r="M239" s="59" t="e">
        <f t="shared" si="29"/>
        <v>#VALUE!</v>
      </c>
      <c r="N239" s="59">
        <f t="shared" si="27"/>
        <v>0.26976453086295588</v>
      </c>
      <c r="O239" s="59"/>
      <c r="P239" s="59" t="e">
        <f t="shared" si="25"/>
        <v>#VALUE!</v>
      </c>
      <c r="Q239" s="2"/>
      <c r="R239" s="2"/>
      <c r="S239" s="2"/>
    </row>
    <row r="240" spans="6:19">
      <c r="F240" s="58" t="str">
        <f t="shared" si="24"/>
        <v/>
      </c>
      <c r="G240" s="58" t="str">
        <f t="shared" si="26"/>
        <v/>
      </c>
      <c r="H240" s="58" t="str">
        <f>IF(G240&lt;&gt;"",VLOOKUP(G240,Calculations!$AV$2:$BA$2001,3),"")</f>
        <v/>
      </c>
      <c r="I240" s="58" t="str">
        <f>IF(G240&lt;&gt;"",VLOOKUP(G240,Calculations!$AV$2:$BA$2001,4),"")</f>
        <v/>
      </c>
      <c r="J240" s="58" t="str">
        <f>IF(G240&lt;&gt;"",VLOOKUP(G240,Calculations!$AV$2:$BA$2001,5),"")</f>
        <v/>
      </c>
      <c r="K240" s="58" t="str">
        <f>IF(G240&lt;&gt;"",VLOOKUP(G240,Calculations!$AV$2:$BA$2001,6),"")</f>
        <v/>
      </c>
      <c r="L240" s="59" t="e">
        <f t="shared" si="28"/>
        <v>#VALUE!</v>
      </c>
      <c r="M240" s="59" t="e">
        <f t="shared" si="29"/>
        <v>#VALUE!</v>
      </c>
      <c r="N240" s="59">
        <f t="shared" si="27"/>
        <v>0.26976453086295588</v>
      </c>
      <c r="O240" s="59"/>
      <c r="P240" s="59" t="e">
        <f t="shared" si="25"/>
        <v>#VALUE!</v>
      </c>
      <c r="Q240" s="2"/>
      <c r="R240" s="2"/>
      <c r="S240" s="2"/>
    </row>
    <row r="241" spans="6:19">
      <c r="F241" s="58" t="str">
        <f t="shared" si="24"/>
        <v/>
      </c>
      <c r="G241" s="58" t="str">
        <f t="shared" si="26"/>
        <v/>
      </c>
      <c r="H241" s="58" t="str">
        <f>IF(G241&lt;&gt;"",VLOOKUP(G241,Calculations!$AV$2:$BA$2001,3),"")</f>
        <v/>
      </c>
      <c r="I241" s="58" t="str">
        <f>IF(G241&lt;&gt;"",VLOOKUP(G241,Calculations!$AV$2:$BA$2001,4),"")</f>
        <v/>
      </c>
      <c r="J241" s="58" t="str">
        <f>IF(G241&lt;&gt;"",VLOOKUP(G241,Calculations!$AV$2:$BA$2001,5),"")</f>
        <v/>
      </c>
      <c r="K241" s="58" t="str">
        <f>IF(G241&lt;&gt;"",VLOOKUP(G241,Calculations!$AV$2:$BA$2001,6),"")</f>
        <v/>
      </c>
      <c r="L241" s="59" t="e">
        <f t="shared" si="28"/>
        <v>#VALUE!</v>
      </c>
      <c r="M241" s="59" t="e">
        <f t="shared" si="29"/>
        <v>#VALUE!</v>
      </c>
      <c r="N241" s="59">
        <f t="shared" si="27"/>
        <v>0.26976453086295588</v>
      </c>
      <c r="O241" s="59"/>
      <c r="P241" s="59" t="e">
        <f t="shared" si="25"/>
        <v>#VALUE!</v>
      </c>
      <c r="Q241" s="2"/>
      <c r="R241" s="2"/>
      <c r="S241" s="2"/>
    </row>
    <row r="242" spans="6:19">
      <c r="F242" s="58" t="str">
        <f t="shared" si="24"/>
        <v/>
      </c>
      <c r="G242" s="58" t="str">
        <f t="shared" si="26"/>
        <v/>
      </c>
      <c r="H242" s="58" t="str">
        <f>IF(G242&lt;&gt;"",VLOOKUP(G242,Calculations!$AV$2:$BA$2001,3),"")</f>
        <v/>
      </c>
      <c r="I242" s="58" t="str">
        <f>IF(G242&lt;&gt;"",VLOOKUP(G242,Calculations!$AV$2:$BA$2001,4),"")</f>
        <v/>
      </c>
      <c r="J242" s="58" t="str">
        <f>IF(G242&lt;&gt;"",VLOOKUP(G242,Calculations!$AV$2:$BA$2001,5),"")</f>
        <v/>
      </c>
      <c r="K242" s="58" t="str">
        <f>IF(G242&lt;&gt;"",VLOOKUP(G242,Calculations!$AV$2:$BA$2001,6),"")</f>
        <v/>
      </c>
      <c r="L242" s="59" t="e">
        <f t="shared" si="28"/>
        <v>#VALUE!</v>
      </c>
      <c r="M242" s="59" t="e">
        <f t="shared" si="29"/>
        <v>#VALUE!</v>
      </c>
      <c r="N242" s="59">
        <f t="shared" si="27"/>
        <v>0.26976453086295588</v>
      </c>
      <c r="O242" s="59"/>
      <c r="P242" s="59" t="e">
        <f t="shared" si="25"/>
        <v>#VALUE!</v>
      </c>
      <c r="Q242" s="2"/>
      <c r="R242" s="2"/>
      <c r="S242" s="2"/>
    </row>
    <row r="243" spans="6:19">
      <c r="F243" s="58" t="str">
        <f t="shared" si="24"/>
        <v/>
      </c>
      <c r="G243" s="58" t="str">
        <f t="shared" si="26"/>
        <v/>
      </c>
      <c r="H243" s="58" t="str">
        <f>IF(G243&lt;&gt;"",VLOOKUP(G243,Calculations!$AV$2:$BA$2001,3),"")</f>
        <v/>
      </c>
      <c r="I243" s="58" t="str">
        <f>IF(G243&lt;&gt;"",VLOOKUP(G243,Calculations!$AV$2:$BA$2001,4),"")</f>
        <v/>
      </c>
      <c r="J243" s="58" t="str">
        <f>IF(G243&lt;&gt;"",VLOOKUP(G243,Calculations!$AV$2:$BA$2001,5),"")</f>
        <v/>
      </c>
      <c r="K243" s="58" t="str">
        <f>IF(G243&lt;&gt;"",VLOOKUP(G243,Calculations!$AV$2:$BA$2001,6),"")</f>
        <v/>
      </c>
      <c r="L243" s="59" t="e">
        <f t="shared" si="28"/>
        <v>#VALUE!</v>
      </c>
      <c r="M243" s="59" t="e">
        <f t="shared" si="29"/>
        <v>#VALUE!</v>
      </c>
      <c r="N243" s="59">
        <f t="shared" si="27"/>
        <v>0.26976453086295588</v>
      </c>
      <c r="O243" s="59"/>
      <c r="P243" s="59" t="e">
        <f t="shared" si="25"/>
        <v>#VALUE!</v>
      </c>
      <c r="Q243" s="2"/>
      <c r="R243" s="2"/>
      <c r="S243" s="2"/>
    </row>
    <row r="244" spans="6:19">
      <c r="F244" s="58" t="str">
        <f t="shared" si="24"/>
        <v/>
      </c>
      <c r="G244" s="58" t="str">
        <f t="shared" si="26"/>
        <v/>
      </c>
      <c r="H244" s="58" t="str">
        <f>IF(G244&lt;&gt;"",VLOOKUP(G244,Calculations!$AV$2:$BA$2001,3),"")</f>
        <v/>
      </c>
      <c r="I244" s="58" t="str">
        <f>IF(G244&lt;&gt;"",VLOOKUP(G244,Calculations!$AV$2:$BA$2001,4),"")</f>
        <v/>
      </c>
      <c r="J244" s="58" t="str">
        <f>IF(G244&lt;&gt;"",VLOOKUP(G244,Calculations!$AV$2:$BA$2001,5),"")</f>
        <v/>
      </c>
      <c r="K244" s="58" t="str">
        <f>IF(G244&lt;&gt;"",VLOOKUP(G244,Calculations!$AV$2:$BA$2001,6),"")</f>
        <v/>
      </c>
      <c r="L244" s="59" t="e">
        <f t="shared" si="28"/>
        <v>#VALUE!</v>
      </c>
      <c r="M244" s="59" t="e">
        <f t="shared" si="29"/>
        <v>#VALUE!</v>
      </c>
      <c r="N244" s="59">
        <f t="shared" si="27"/>
        <v>0.26976453086295588</v>
      </c>
      <c r="O244" s="59"/>
      <c r="P244" s="59" t="e">
        <f t="shared" si="25"/>
        <v>#VALUE!</v>
      </c>
      <c r="Q244" s="2"/>
      <c r="R244" s="2"/>
      <c r="S244" s="2"/>
    </row>
    <row r="245" spans="6:19">
      <c r="F245" s="58" t="str">
        <f t="shared" si="24"/>
        <v/>
      </c>
      <c r="G245" s="58" t="str">
        <f t="shared" si="26"/>
        <v/>
      </c>
      <c r="H245" s="58" t="str">
        <f>IF(G245&lt;&gt;"",VLOOKUP(G245,Calculations!$AV$2:$BA$2001,3),"")</f>
        <v/>
      </c>
      <c r="I245" s="58" t="str">
        <f>IF(G245&lt;&gt;"",VLOOKUP(G245,Calculations!$AV$2:$BA$2001,4),"")</f>
        <v/>
      </c>
      <c r="J245" s="58" t="str">
        <f>IF(G245&lt;&gt;"",VLOOKUP(G245,Calculations!$AV$2:$BA$2001,5),"")</f>
        <v/>
      </c>
      <c r="K245" s="58" t="str">
        <f>IF(G245&lt;&gt;"",VLOOKUP(G245,Calculations!$AV$2:$BA$2001,6),"")</f>
        <v/>
      </c>
      <c r="L245" s="59" t="e">
        <f t="shared" si="28"/>
        <v>#VALUE!</v>
      </c>
      <c r="M245" s="59" t="e">
        <f t="shared" si="29"/>
        <v>#VALUE!</v>
      </c>
      <c r="N245" s="59">
        <f t="shared" si="27"/>
        <v>0.26976453086295588</v>
      </c>
      <c r="O245" s="59"/>
      <c r="P245" s="59" t="e">
        <f t="shared" si="25"/>
        <v>#VALUE!</v>
      </c>
      <c r="Q245" s="2"/>
      <c r="R245" s="2"/>
      <c r="S245" s="2"/>
    </row>
    <row r="246" spans="6:19">
      <c r="F246" s="58" t="str">
        <f t="shared" si="24"/>
        <v/>
      </c>
      <c r="G246" s="58" t="str">
        <f t="shared" si="26"/>
        <v/>
      </c>
      <c r="H246" s="58" t="str">
        <f>IF(G246&lt;&gt;"",VLOOKUP(G246,Calculations!$AV$2:$BA$2001,3),"")</f>
        <v/>
      </c>
      <c r="I246" s="58" t="str">
        <f>IF(G246&lt;&gt;"",VLOOKUP(G246,Calculations!$AV$2:$BA$2001,4),"")</f>
        <v/>
      </c>
      <c r="J246" s="58" t="str">
        <f>IF(G246&lt;&gt;"",VLOOKUP(G246,Calculations!$AV$2:$BA$2001,5),"")</f>
        <v/>
      </c>
      <c r="K246" s="58" t="str">
        <f>IF(G246&lt;&gt;"",VLOOKUP(G246,Calculations!$AV$2:$BA$2001,6),"")</f>
        <v/>
      </c>
      <c r="L246" s="59" t="e">
        <f t="shared" si="28"/>
        <v>#VALUE!</v>
      </c>
      <c r="M246" s="59" t="e">
        <f t="shared" si="29"/>
        <v>#VALUE!</v>
      </c>
      <c r="N246" s="59">
        <f t="shared" si="27"/>
        <v>0.26976453086295588</v>
      </c>
      <c r="O246" s="59"/>
      <c r="P246" s="59" t="e">
        <f t="shared" si="25"/>
        <v>#VALUE!</v>
      </c>
      <c r="Q246" s="2"/>
      <c r="R246" s="2"/>
      <c r="S246" s="2"/>
    </row>
    <row r="247" spans="6:19">
      <c r="F247" s="58" t="str">
        <f t="shared" si="24"/>
        <v/>
      </c>
      <c r="G247" s="58" t="str">
        <f t="shared" si="26"/>
        <v/>
      </c>
      <c r="H247" s="58" t="str">
        <f>IF(G247&lt;&gt;"",VLOOKUP(G247,Calculations!$AV$2:$BA$2001,3),"")</f>
        <v/>
      </c>
      <c r="I247" s="58" t="str">
        <f>IF(G247&lt;&gt;"",VLOOKUP(G247,Calculations!$AV$2:$BA$2001,4),"")</f>
        <v/>
      </c>
      <c r="J247" s="58" t="str">
        <f>IF(G247&lt;&gt;"",VLOOKUP(G247,Calculations!$AV$2:$BA$2001,5),"")</f>
        <v/>
      </c>
      <c r="K247" s="58" t="str">
        <f>IF(G247&lt;&gt;"",VLOOKUP(G247,Calculations!$AV$2:$BA$2001,6),"")</f>
        <v/>
      </c>
      <c r="L247" s="59" t="e">
        <f t="shared" si="28"/>
        <v>#VALUE!</v>
      </c>
      <c r="M247" s="59" t="e">
        <f t="shared" si="29"/>
        <v>#VALUE!</v>
      </c>
      <c r="N247" s="59">
        <f t="shared" si="27"/>
        <v>0.26976453086295588</v>
      </c>
      <c r="O247" s="59"/>
      <c r="P247" s="59" t="e">
        <f t="shared" si="25"/>
        <v>#VALUE!</v>
      </c>
      <c r="Q247" s="2"/>
      <c r="R247" s="2"/>
      <c r="S247" s="2"/>
    </row>
    <row r="248" spans="6:19">
      <c r="F248" s="58" t="str">
        <f t="shared" si="24"/>
        <v/>
      </c>
      <c r="G248" s="58" t="str">
        <f t="shared" si="26"/>
        <v/>
      </c>
      <c r="H248" s="58" t="str">
        <f>IF(G248&lt;&gt;"",VLOOKUP(G248,Calculations!$AV$2:$BA$2001,3),"")</f>
        <v/>
      </c>
      <c r="I248" s="58" t="str">
        <f>IF(G248&lt;&gt;"",VLOOKUP(G248,Calculations!$AV$2:$BA$2001,4),"")</f>
        <v/>
      </c>
      <c r="J248" s="58" t="str">
        <f>IF(G248&lt;&gt;"",VLOOKUP(G248,Calculations!$AV$2:$BA$2001,5),"")</f>
        <v/>
      </c>
      <c r="K248" s="58" t="str">
        <f>IF(G248&lt;&gt;"",VLOOKUP(G248,Calculations!$AV$2:$BA$2001,6),"")</f>
        <v/>
      </c>
      <c r="L248" s="59" t="e">
        <f t="shared" si="28"/>
        <v>#VALUE!</v>
      </c>
      <c r="M248" s="59" t="e">
        <f t="shared" si="29"/>
        <v>#VALUE!</v>
      </c>
      <c r="N248" s="59">
        <f t="shared" si="27"/>
        <v>0.26976453086295588</v>
      </c>
      <c r="O248" s="59"/>
      <c r="P248" s="59" t="e">
        <f t="shared" si="25"/>
        <v>#VALUE!</v>
      </c>
      <c r="Q248" s="2"/>
      <c r="R248" s="2"/>
      <c r="S248" s="2"/>
    </row>
    <row r="249" spans="6:19">
      <c r="F249" s="58" t="str">
        <f t="shared" si="24"/>
        <v/>
      </c>
      <c r="G249" s="58" t="str">
        <f t="shared" si="26"/>
        <v/>
      </c>
      <c r="H249" s="58" t="str">
        <f>IF(G249&lt;&gt;"",VLOOKUP(G249,Calculations!$AV$2:$BA$2001,3),"")</f>
        <v/>
      </c>
      <c r="I249" s="58" t="str">
        <f>IF(G249&lt;&gt;"",VLOOKUP(G249,Calculations!$AV$2:$BA$2001,4),"")</f>
        <v/>
      </c>
      <c r="J249" s="58" t="str">
        <f>IF(G249&lt;&gt;"",VLOOKUP(G249,Calculations!$AV$2:$BA$2001,5),"")</f>
        <v/>
      </c>
      <c r="K249" s="58" t="str">
        <f>IF(G249&lt;&gt;"",VLOOKUP(G249,Calculations!$AV$2:$BA$2001,6),"")</f>
        <v/>
      </c>
      <c r="L249" s="59" t="e">
        <f t="shared" si="28"/>
        <v>#VALUE!</v>
      </c>
      <c r="M249" s="59" t="e">
        <f t="shared" si="29"/>
        <v>#VALUE!</v>
      </c>
      <c r="N249" s="59">
        <f t="shared" si="27"/>
        <v>0.26976453086295588</v>
      </c>
      <c r="O249" s="59"/>
      <c r="P249" s="59" t="e">
        <f t="shared" si="25"/>
        <v>#VALUE!</v>
      </c>
      <c r="Q249" s="2"/>
      <c r="R249" s="2"/>
      <c r="S249" s="2"/>
    </row>
    <row r="250" spans="6:19">
      <c r="F250" s="58" t="str">
        <f t="shared" si="24"/>
        <v/>
      </c>
      <c r="G250" s="58" t="str">
        <f t="shared" si="26"/>
        <v/>
      </c>
      <c r="H250" s="58" t="str">
        <f>IF(G250&lt;&gt;"",VLOOKUP(G250,Calculations!$AV$2:$BA$2001,3),"")</f>
        <v/>
      </c>
      <c r="I250" s="58" t="str">
        <f>IF(G250&lt;&gt;"",VLOOKUP(G250,Calculations!$AV$2:$BA$2001,4),"")</f>
        <v/>
      </c>
      <c r="J250" s="58" t="str">
        <f>IF(G250&lt;&gt;"",VLOOKUP(G250,Calculations!$AV$2:$BA$2001,5),"")</f>
        <v/>
      </c>
      <c r="K250" s="58" t="str">
        <f>IF(G250&lt;&gt;"",VLOOKUP(G250,Calculations!$AV$2:$BA$2001,6),"")</f>
        <v/>
      </c>
      <c r="L250" s="59" t="e">
        <f t="shared" si="28"/>
        <v>#VALUE!</v>
      </c>
      <c r="M250" s="59" t="e">
        <f t="shared" si="29"/>
        <v>#VALUE!</v>
      </c>
      <c r="N250" s="59">
        <f t="shared" si="27"/>
        <v>0.26976453086295588</v>
      </c>
      <c r="O250" s="59"/>
      <c r="P250" s="59" t="e">
        <f t="shared" si="25"/>
        <v>#VALUE!</v>
      </c>
      <c r="Q250" s="2"/>
      <c r="R250" s="2"/>
      <c r="S250" s="2"/>
    </row>
    <row r="251" spans="6:19">
      <c r="F251" s="58" t="str">
        <f t="shared" si="24"/>
        <v/>
      </c>
      <c r="G251" s="58" t="str">
        <f t="shared" si="26"/>
        <v/>
      </c>
      <c r="H251" s="58" t="str">
        <f>IF(G251&lt;&gt;"",VLOOKUP(G251,Calculations!$AV$2:$BA$2001,3),"")</f>
        <v/>
      </c>
      <c r="I251" s="58" t="str">
        <f>IF(G251&lt;&gt;"",VLOOKUP(G251,Calculations!$AV$2:$BA$2001,4),"")</f>
        <v/>
      </c>
      <c r="J251" s="58" t="str">
        <f>IF(G251&lt;&gt;"",VLOOKUP(G251,Calculations!$AV$2:$BA$2001,5),"")</f>
        <v/>
      </c>
      <c r="K251" s="58" t="str">
        <f>IF(G251&lt;&gt;"",VLOOKUP(G251,Calculations!$AV$2:$BA$2001,6),"")</f>
        <v/>
      </c>
      <c r="L251" s="59" t="e">
        <f t="shared" si="28"/>
        <v>#VALUE!</v>
      </c>
      <c r="M251" s="59" t="e">
        <f t="shared" si="29"/>
        <v>#VALUE!</v>
      </c>
      <c r="N251" s="59">
        <f t="shared" si="27"/>
        <v>0.26976453086295588</v>
      </c>
      <c r="O251" s="59"/>
      <c r="P251" s="59" t="e">
        <f t="shared" si="25"/>
        <v>#VALUE!</v>
      </c>
      <c r="Q251" s="2"/>
      <c r="R251" s="2"/>
      <c r="S251" s="2"/>
    </row>
    <row r="252" spans="6:19">
      <c r="F252" s="58" t="str">
        <f t="shared" si="24"/>
        <v/>
      </c>
      <c r="G252" s="58" t="str">
        <f t="shared" si="26"/>
        <v/>
      </c>
      <c r="H252" s="58" t="str">
        <f>IF(G252&lt;&gt;"",VLOOKUP(G252,Calculations!$AV$2:$BA$2001,3),"")</f>
        <v/>
      </c>
      <c r="I252" s="58" t="str">
        <f>IF(G252&lt;&gt;"",VLOOKUP(G252,Calculations!$AV$2:$BA$2001,4),"")</f>
        <v/>
      </c>
      <c r="J252" s="58" t="str">
        <f>IF(G252&lt;&gt;"",VLOOKUP(G252,Calculations!$AV$2:$BA$2001,5),"")</f>
        <v/>
      </c>
      <c r="K252" s="58" t="str">
        <f>IF(G252&lt;&gt;"",VLOOKUP(G252,Calculations!$AV$2:$BA$2001,6),"")</f>
        <v/>
      </c>
      <c r="L252" s="59" t="e">
        <f t="shared" si="28"/>
        <v>#VALUE!</v>
      </c>
      <c r="M252" s="59" t="e">
        <f t="shared" si="29"/>
        <v>#VALUE!</v>
      </c>
      <c r="N252" s="59">
        <f t="shared" si="27"/>
        <v>0.26976453086295588</v>
      </c>
      <c r="O252" s="59"/>
      <c r="P252" s="59" t="e">
        <f t="shared" si="25"/>
        <v>#VALUE!</v>
      </c>
      <c r="Q252" s="2"/>
      <c r="R252" s="2"/>
      <c r="S252" s="2"/>
    </row>
    <row r="253" spans="6:19">
      <c r="F253" s="58" t="str">
        <f t="shared" si="24"/>
        <v/>
      </c>
      <c r="G253" s="58" t="str">
        <f t="shared" si="26"/>
        <v/>
      </c>
      <c r="H253" s="58" t="str">
        <f>IF(G253&lt;&gt;"",VLOOKUP(G253,Calculations!$AV$2:$BA$2001,3),"")</f>
        <v/>
      </c>
      <c r="I253" s="58" t="str">
        <f>IF(G253&lt;&gt;"",VLOOKUP(G253,Calculations!$AV$2:$BA$2001,4),"")</f>
        <v/>
      </c>
      <c r="J253" s="58" t="str">
        <f>IF(G253&lt;&gt;"",VLOOKUP(G253,Calculations!$AV$2:$BA$2001,5),"")</f>
        <v/>
      </c>
      <c r="K253" s="58" t="str">
        <f>IF(G253&lt;&gt;"",VLOOKUP(G253,Calculations!$AV$2:$BA$2001,6),"")</f>
        <v/>
      </c>
      <c r="L253" s="59" t="e">
        <f t="shared" si="28"/>
        <v>#VALUE!</v>
      </c>
      <c r="M253" s="59" t="e">
        <f t="shared" si="29"/>
        <v>#VALUE!</v>
      </c>
      <c r="N253" s="59">
        <f t="shared" si="27"/>
        <v>0.26976453086295588</v>
      </c>
      <c r="O253" s="59"/>
      <c r="P253" s="59" t="e">
        <f t="shared" si="25"/>
        <v>#VALUE!</v>
      </c>
      <c r="Q253" s="2"/>
      <c r="R253" s="2"/>
      <c r="S253" s="2"/>
    </row>
    <row r="254" spans="6:19">
      <c r="F254" s="58" t="str">
        <f t="shared" si="24"/>
        <v/>
      </c>
      <c r="G254" s="58" t="str">
        <f t="shared" si="26"/>
        <v/>
      </c>
      <c r="H254" s="58" t="str">
        <f>IF(G254&lt;&gt;"",VLOOKUP(G254,Calculations!$AV$2:$BA$2001,3),"")</f>
        <v/>
      </c>
      <c r="I254" s="58" t="str">
        <f>IF(G254&lt;&gt;"",VLOOKUP(G254,Calculations!$AV$2:$BA$2001,4),"")</f>
        <v/>
      </c>
      <c r="J254" s="58" t="str">
        <f>IF(G254&lt;&gt;"",VLOOKUP(G254,Calculations!$AV$2:$BA$2001,5),"")</f>
        <v/>
      </c>
      <c r="K254" s="58" t="str">
        <f>IF(G254&lt;&gt;"",VLOOKUP(G254,Calculations!$AV$2:$BA$2001,6),"")</f>
        <v/>
      </c>
      <c r="L254" s="59" t="e">
        <f t="shared" si="28"/>
        <v>#VALUE!</v>
      </c>
      <c r="M254" s="59" t="e">
        <f t="shared" si="29"/>
        <v>#VALUE!</v>
      </c>
      <c r="N254" s="59">
        <f t="shared" si="27"/>
        <v>0.26976453086295588</v>
      </c>
      <c r="O254" s="59"/>
      <c r="P254" s="59" t="e">
        <f t="shared" si="25"/>
        <v>#VALUE!</v>
      </c>
      <c r="Q254" s="2"/>
      <c r="R254" s="2"/>
      <c r="S254" s="2"/>
    </row>
    <row r="255" spans="6:19">
      <c r="F255" s="58" t="str">
        <f t="shared" si="24"/>
        <v/>
      </c>
      <c r="G255" s="58" t="str">
        <f t="shared" si="26"/>
        <v/>
      </c>
      <c r="H255" s="58" t="str">
        <f>IF(G255&lt;&gt;"",VLOOKUP(G255,Calculations!$AV$2:$BA$2001,3),"")</f>
        <v/>
      </c>
      <c r="I255" s="58" t="str">
        <f>IF(G255&lt;&gt;"",VLOOKUP(G255,Calculations!$AV$2:$BA$2001,4),"")</f>
        <v/>
      </c>
      <c r="J255" s="58" t="str">
        <f>IF(G255&lt;&gt;"",VLOOKUP(G255,Calculations!$AV$2:$BA$2001,5),"")</f>
        <v/>
      </c>
      <c r="K255" s="58" t="str">
        <f>IF(G255&lt;&gt;"",VLOOKUP(G255,Calculations!$AV$2:$BA$2001,6),"")</f>
        <v/>
      </c>
      <c r="L255" s="59" t="e">
        <f t="shared" si="28"/>
        <v>#VALUE!</v>
      </c>
      <c r="M255" s="59" t="e">
        <f t="shared" si="29"/>
        <v>#VALUE!</v>
      </c>
      <c r="N255" s="59">
        <f t="shared" si="27"/>
        <v>0.26976453086295588</v>
      </c>
      <c r="O255" s="59"/>
      <c r="P255" s="59" t="e">
        <f t="shared" si="25"/>
        <v>#VALUE!</v>
      </c>
      <c r="Q255" s="2"/>
      <c r="R255" s="2"/>
      <c r="S255" s="2"/>
    </row>
    <row r="256" spans="6:19">
      <c r="F256" s="58" t="str">
        <f t="shared" si="24"/>
        <v/>
      </c>
      <c r="G256" s="58" t="str">
        <f t="shared" si="26"/>
        <v/>
      </c>
      <c r="H256" s="58" t="str">
        <f>IF(G256&lt;&gt;"",VLOOKUP(G256,Calculations!$AV$2:$BA$2001,3),"")</f>
        <v/>
      </c>
      <c r="I256" s="58" t="str">
        <f>IF(G256&lt;&gt;"",VLOOKUP(G256,Calculations!$AV$2:$BA$2001,4),"")</f>
        <v/>
      </c>
      <c r="J256" s="58" t="str">
        <f>IF(G256&lt;&gt;"",VLOOKUP(G256,Calculations!$AV$2:$BA$2001,5),"")</f>
        <v/>
      </c>
      <c r="K256" s="58" t="str">
        <f>IF(G256&lt;&gt;"",VLOOKUP(G256,Calculations!$AV$2:$BA$2001,6),"")</f>
        <v/>
      </c>
      <c r="L256" s="59" t="e">
        <f t="shared" si="28"/>
        <v>#VALUE!</v>
      </c>
      <c r="M256" s="59" t="e">
        <f t="shared" si="29"/>
        <v>#VALUE!</v>
      </c>
      <c r="N256" s="59">
        <f t="shared" si="27"/>
        <v>0.26976453086295588</v>
      </c>
      <c r="O256" s="59"/>
      <c r="P256" s="59" t="e">
        <f t="shared" si="25"/>
        <v>#VALUE!</v>
      </c>
      <c r="Q256" s="2"/>
      <c r="R256" s="2"/>
      <c r="S256" s="2"/>
    </row>
    <row r="257" spans="6:19">
      <c r="F257" s="58" t="str">
        <f t="shared" si="24"/>
        <v/>
      </c>
      <c r="G257" s="58" t="str">
        <f t="shared" si="26"/>
        <v/>
      </c>
      <c r="H257" s="58" t="str">
        <f>IF(G257&lt;&gt;"",VLOOKUP(G257,Calculations!$AV$2:$BA$2001,3),"")</f>
        <v/>
      </c>
      <c r="I257" s="58" t="str">
        <f>IF(G257&lt;&gt;"",VLOOKUP(G257,Calculations!$AV$2:$BA$2001,4),"")</f>
        <v/>
      </c>
      <c r="J257" s="58" t="str">
        <f>IF(G257&lt;&gt;"",VLOOKUP(G257,Calculations!$AV$2:$BA$2001,5),"")</f>
        <v/>
      </c>
      <c r="K257" s="58" t="str">
        <f>IF(G257&lt;&gt;"",VLOOKUP(G257,Calculations!$AV$2:$BA$2001,6),"")</f>
        <v/>
      </c>
      <c r="L257" s="59" t="e">
        <f t="shared" si="28"/>
        <v>#VALUE!</v>
      </c>
      <c r="M257" s="59" t="e">
        <f t="shared" si="29"/>
        <v>#VALUE!</v>
      </c>
      <c r="N257" s="59">
        <f t="shared" si="27"/>
        <v>0.26976453086295588</v>
      </c>
      <c r="O257" s="59"/>
      <c r="P257" s="59" t="e">
        <f t="shared" si="25"/>
        <v>#VALUE!</v>
      </c>
      <c r="Q257" s="2"/>
      <c r="R257" s="2"/>
      <c r="S257" s="2"/>
    </row>
    <row r="258" spans="6:19">
      <c r="F258" s="58" t="str">
        <f t="shared" si="24"/>
        <v/>
      </c>
      <c r="G258" s="58" t="str">
        <f t="shared" si="26"/>
        <v/>
      </c>
      <c r="H258" s="58" t="str">
        <f>IF(G258&lt;&gt;"",VLOOKUP(G258,Calculations!$AV$2:$BA$2001,3),"")</f>
        <v/>
      </c>
      <c r="I258" s="58" t="str">
        <f>IF(G258&lt;&gt;"",VLOOKUP(G258,Calculations!$AV$2:$BA$2001,4),"")</f>
        <v/>
      </c>
      <c r="J258" s="58" t="str">
        <f>IF(G258&lt;&gt;"",VLOOKUP(G258,Calculations!$AV$2:$BA$2001,5),"")</f>
        <v/>
      </c>
      <c r="K258" s="58" t="str">
        <f>IF(G258&lt;&gt;"",VLOOKUP(G258,Calculations!$AV$2:$BA$2001,6),"")</f>
        <v/>
      </c>
      <c r="L258" s="59" t="e">
        <f t="shared" si="28"/>
        <v>#VALUE!</v>
      </c>
      <c r="M258" s="59" t="e">
        <f t="shared" si="29"/>
        <v>#VALUE!</v>
      </c>
      <c r="N258" s="59">
        <f t="shared" si="27"/>
        <v>0.26976453086295588</v>
      </c>
      <c r="O258" s="59"/>
      <c r="P258" s="59" t="e">
        <f t="shared" si="25"/>
        <v>#VALUE!</v>
      </c>
      <c r="Q258" s="2"/>
      <c r="R258" s="2"/>
      <c r="S258" s="2"/>
    </row>
    <row r="259" spans="6:19">
      <c r="F259" s="58" t="str">
        <f t="shared" ref="F259:F322" si="30">IF(F258&gt;=Num,"",F258+1)</f>
        <v/>
      </c>
      <c r="G259" s="58" t="str">
        <f t="shared" si="26"/>
        <v/>
      </c>
      <c r="H259" s="58" t="str">
        <f>IF(G259&lt;&gt;"",VLOOKUP(G259,Calculations!$AV$2:$BA$2001,3),"")</f>
        <v/>
      </c>
      <c r="I259" s="58" t="str">
        <f>IF(G259&lt;&gt;"",VLOOKUP(G259,Calculations!$AV$2:$BA$2001,4),"")</f>
        <v/>
      </c>
      <c r="J259" s="58" t="str">
        <f>IF(G259&lt;&gt;"",VLOOKUP(G259,Calculations!$AV$2:$BA$2001,5),"")</f>
        <v/>
      </c>
      <c r="K259" s="58" t="str">
        <f>IF(G259&lt;&gt;"",VLOOKUP(G259,Calculations!$AV$2:$BA$2001,6),"")</f>
        <v/>
      </c>
      <c r="L259" s="59" t="e">
        <f t="shared" si="28"/>
        <v>#VALUE!</v>
      </c>
      <c r="M259" s="59" t="e">
        <f t="shared" si="29"/>
        <v>#VALUE!</v>
      </c>
      <c r="N259" s="59">
        <f t="shared" si="27"/>
        <v>0.26976453086295588</v>
      </c>
      <c r="O259" s="59"/>
      <c r="P259" s="59" t="e">
        <f t="shared" ref="P259:P302" si="31">SQRT((L259^2)+((1.5^2)*(M259^2))+(N259^2)+($D$25^2)+($D$26^2)+($D$27^2)+($D$28^2))</f>
        <v>#VALUE!</v>
      </c>
      <c r="Q259" s="2"/>
      <c r="R259" s="2"/>
      <c r="S259" s="2"/>
    </row>
    <row r="260" spans="6:19">
      <c r="F260" s="58" t="str">
        <f t="shared" si="30"/>
        <v/>
      </c>
      <c r="G260" s="58" t="str">
        <f t="shared" si="26"/>
        <v/>
      </c>
      <c r="H260" s="58" t="str">
        <f>IF(G260&lt;&gt;"",VLOOKUP(G260,Calculations!$AV$2:$BA$2001,3),"")</f>
        <v/>
      </c>
      <c r="I260" s="58" t="str">
        <f>IF(G260&lt;&gt;"",VLOOKUP(G260,Calculations!$AV$2:$BA$2001,4),"")</f>
        <v/>
      </c>
      <c r="J260" s="58" t="str">
        <f>IF(G260&lt;&gt;"",VLOOKUP(G260,Calculations!$AV$2:$BA$2001,5),"")</f>
        <v/>
      </c>
      <c r="K260" s="58" t="str">
        <f>IF(G260&lt;&gt;"",VLOOKUP(G260,Calculations!$AV$2:$BA$2001,6),"")</f>
        <v/>
      </c>
      <c r="L260" s="59" t="e">
        <f t="shared" si="28"/>
        <v>#VALUE!</v>
      </c>
      <c r="M260" s="59" t="e">
        <f t="shared" si="29"/>
        <v>#VALUE!</v>
      </c>
      <c r="N260" s="59">
        <f t="shared" si="27"/>
        <v>0.26976453086295588</v>
      </c>
      <c r="O260" s="59"/>
      <c r="P260" s="59" t="e">
        <f t="shared" si="31"/>
        <v>#VALUE!</v>
      </c>
      <c r="Q260" s="2"/>
      <c r="R260" s="2"/>
      <c r="S260" s="2"/>
    </row>
    <row r="261" spans="6:19">
      <c r="F261" s="58" t="str">
        <f t="shared" si="30"/>
        <v/>
      </c>
      <c r="G261" s="58" t="str">
        <f t="shared" si="26"/>
        <v/>
      </c>
      <c r="H261" s="58" t="str">
        <f>IF(G261&lt;&gt;"",VLOOKUP(G261,Calculations!$AV$2:$BA$2001,3),"")</f>
        <v/>
      </c>
      <c r="I261" s="58" t="str">
        <f>IF(G261&lt;&gt;"",VLOOKUP(G261,Calculations!$AV$2:$BA$2001,4),"")</f>
        <v/>
      </c>
      <c r="J261" s="58" t="str">
        <f>IF(G261&lt;&gt;"",VLOOKUP(G261,Calculations!$AV$2:$BA$2001,5),"")</f>
        <v/>
      </c>
      <c r="K261" s="58" t="str">
        <f>IF(G261&lt;&gt;"",VLOOKUP(G261,Calculations!$AV$2:$BA$2001,6),"")</f>
        <v/>
      </c>
      <c r="L261" s="59" t="e">
        <f t="shared" si="28"/>
        <v>#VALUE!</v>
      </c>
      <c r="M261" s="59" t="e">
        <f t="shared" si="29"/>
        <v>#VALUE!</v>
      </c>
      <c r="N261" s="59">
        <f t="shared" si="27"/>
        <v>0.26976453086295588</v>
      </c>
      <c r="O261" s="59"/>
      <c r="P261" s="59" t="e">
        <f t="shared" si="31"/>
        <v>#VALUE!</v>
      </c>
      <c r="Q261" s="2"/>
      <c r="R261" s="2"/>
      <c r="S261" s="2"/>
    </row>
    <row r="262" spans="6:19">
      <c r="F262" s="58" t="str">
        <f t="shared" si="30"/>
        <v/>
      </c>
      <c r="G262" s="58" t="str">
        <f t="shared" si="26"/>
        <v/>
      </c>
      <c r="H262" s="58" t="str">
        <f>IF(G262&lt;&gt;"",VLOOKUP(G262,Calculations!$AV$2:$BA$2001,3),"")</f>
        <v/>
      </c>
      <c r="I262" s="58" t="str">
        <f>IF(G262&lt;&gt;"",VLOOKUP(G262,Calculations!$AV$2:$BA$2001,4),"")</f>
        <v/>
      </c>
      <c r="J262" s="58" t="str">
        <f>IF(G262&lt;&gt;"",VLOOKUP(G262,Calculations!$AV$2:$BA$2001,5),"")</f>
        <v/>
      </c>
      <c r="K262" s="58" t="str">
        <f>IF(G262&lt;&gt;"",VLOOKUP(G262,Calculations!$AV$2:$BA$2001,6),"")</f>
        <v/>
      </c>
      <c r="L262" s="59" t="e">
        <f t="shared" si="28"/>
        <v>#VALUE!</v>
      </c>
      <c r="M262" s="59" t="e">
        <f t="shared" si="29"/>
        <v>#VALUE!</v>
      </c>
      <c r="N262" s="59">
        <f t="shared" si="27"/>
        <v>0.26976453086295588</v>
      </c>
      <c r="O262" s="59"/>
      <c r="P262" s="59" t="e">
        <f t="shared" si="31"/>
        <v>#VALUE!</v>
      </c>
      <c r="Q262" s="2"/>
      <c r="R262" s="2"/>
      <c r="S262" s="2"/>
    </row>
    <row r="263" spans="6:19">
      <c r="F263" s="58" t="str">
        <f t="shared" si="30"/>
        <v/>
      </c>
      <c r="G263" s="58" t="str">
        <f t="shared" si="26"/>
        <v/>
      </c>
      <c r="H263" s="58" t="str">
        <f>IF(G263&lt;&gt;"",VLOOKUP(G263,Calculations!$AV$2:$BA$2001,3),"")</f>
        <v/>
      </c>
      <c r="I263" s="58" t="str">
        <f>IF(G263&lt;&gt;"",VLOOKUP(G263,Calculations!$AV$2:$BA$2001,4),"")</f>
        <v/>
      </c>
      <c r="J263" s="58" t="str">
        <f>IF(G263&lt;&gt;"",VLOOKUP(G263,Calculations!$AV$2:$BA$2001,5),"")</f>
        <v/>
      </c>
      <c r="K263" s="58" t="str">
        <f>IF(G263&lt;&gt;"",VLOOKUP(G263,Calculations!$AV$2:$BA$2001,6),"")</f>
        <v/>
      </c>
      <c r="L263" s="59" t="e">
        <f t="shared" si="28"/>
        <v>#VALUE!</v>
      </c>
      <c r="M263" s="59" t="e">
        <f t="shared" si="29"/>
        <v>#VALUE!</v>
      </c>
      <c r="N263" s="59">
        <f t="shared" si="27"/>
        <v>0.26976453086295588</v>
      </c>
      <c r="O263" s="59"/>
      <c r="P263" s="59" t="e">
        <f t="shared" si="31"/>
        <v>#VALUE!</v>
      </c>
      <c r="Q263" s="2"/>
      <c r="R263" s="2"/>
      <c r="S263" s="2"/>
    </row>
    <row r="264" spans="6:19">
      <c r="F264" s="58" t="str">
        <f t="shared" si="30"/>
        <v/>
      </c>
      <c r="G264" s="58" t="str">
        <f t="shared" si="26"/>
        <v/>
      </c>
      <c r="H264" s="58" t="str">
        <f>IF(G264&lt;&gt;"",VLOOKUP(G264,Calculations!$AV$2:$BA$2001,3),"")</f>
        <v/>
      </c>
      <c r="I264" s="58" t="str">
        <f>IF(G264&lt;&gt;"",VLOOKUP(G264,Calculations!$AV$2:$BA$2001,4),"")</f>
        <v/>
      </c>
      <c r="J264" s="58" t="str">
        <f>IF(G264&lt;&gt;"",VLOOKUP(G264,Calculations!$AV$2:$BA$2001,5),"")</f>
        <v/>
      </c>
      <c r="K264" s="58" t="str">
        <f>IF(G264&lt;&gt;"",VLOOKUP(G264,Calculations!$AV$2:$BA$2001,6),"")</f>
        <v/>
      </c>
      <c r="L264" s="59" t="e">
        <f t="shared" si="28"/>
        <v>#VALUE!</v>
      </c>
      <c r="M264" s="59" t="e">
        <f t="shared" si="29"/>
        <v>#VALUE!</v>
      </c>
      <c r="N264" s="59">
        <f t="shared" si="27"/>
        <v>0.26976453086295588</v>
      </c>
      <c r="O264" s="59"/>
      <c r="P264" s="59" t="e">
        <f t="shared" si="31"/>
        <v>#VALUE!</v>
      </c>
      <c r="Q264" s="2"/>
      <c r="R264" s="2"/>
      <c r="S264" s="2"/>
    </row>
    <row r="265" spans="6:19">
      <c r="F265" s="58" t="str">
        <f t="shared" si="30"/>
        <v/>
      </c>
      <c r="G265" s="58" t="str">
        <f t="shared" si="26"/>
        <v/>
      </c>
      <c r="H265" s="58" t="str">
        <f>IF(G265&lt;&gt;"",VLOOKUP(G265,Calculations!$AV$2:$BA$2001,3),"")</f>
        <v/>
      </c>
      <c r="I265" s="58" t="str">
        <f>IF(G265&lt;&gt;"",VLOOKUP(G265,Calculations!$AV$2:$BA$2001,4),"")</f>
        <v/>
      </c>
      <c r="J265" s="58" t="str">
        <f>IF(G265&lt;&gt;"",VLOOKUP(G265,Calculations!$AV$2:$BA$2001,5),"")</f>
        <v/>
      </c>
      <c r="K265" s="58" t="str">
        <f>IF(G265&lt;&gt;"",VLOOKUP(G265,Calculations!$AV$2:$BA$2001,6),"")</f>
        <v/>
      </c>
      <c r="L265" s="59" t="e">
        <f t="shared" si="28"/>
        <v>#VALUE!</v>
      </c>
      <c r="M265" s="59" t="e">
        <f t="shared" si="29"/>
        <v>#VALUE!</v>
      </c>
      <c r="N265" s="59">
        <f t="shared" si="27"/>
        <v>0.26976453086295588</v>
      </c>
      <c r="O265" s="59"/>
      <c r="P265" s="59" t="e">
        <f t="shared" si="31"/>
        <v>#VALUE!</v>
      </c>
      <c r="Q265" s="2"/>
      <c r="R265" s="2"/>
      <c r="S265" s="2"/>
    </row>
    <row r="266" spans="6:19">
      <c r="F266" s="58" t="str">
        <f t="shared" si="30"/>
        <v/>
      </c>
      <c r="G266" s="58" t="str">
        <f t="shared" si="26"/>
        <v/>
      </c>
      <c r="H266" s="58" t="str">
        <f>IF(G266&lt;&gt;"",VLOOKUP(G266,Calculations!$AV$2:$BA$2001,3),"")</f>
        <v/>
      </c>
      <c r="I266" s="58" t="str">
        <f>IF(G266&lt;&gt;"",VLOOKUP(G266,Calculations!$AV$2:$BA$2001,4),"")</f>
        <v/>
      </c>
      <c r="J266" s="58" t="str">
        <f>IF(G266&lt;&gt;"",VLOOKUP(G266,Calculations!$AV$2:$BA$2001,5),"")</f>
        <v/>
      </c>
      <c r="K266" s="58" t="str">
        <f>IF(G266&lt;&gt;"",VLOOKUP(G266,Calculations!$AV$2:$BA$2001,6),"")</f>
        <v/>
      </c>
      <c r="L266" s="59" t="e">
        <f t="shared" si="28"/>
        <v>#VALUE!</v>
      </c>
      <c r="M266" s="59" t="e">
        <f t="shared" si="29"/>
        <v>#VALUE!</v>
      </c>
      <c r="N266" s="59">
        <f t="shared" si="27"/>
        <v>0.26976453086295588</v>
      </c>
      <c r="O266" s="59"/>
      <c r="P266" s="59" t="e">
        <f t="shared" si="31"/>
        <v>#VALUE!</v>
      </c>
      <c r="Q266" s="2"/>
      <c r="R266" s="2"/>
      <c r="S266" s="2"/>
    </row>
    <row r="267" spans="6:19">
      <c r="F267" s="58" t="str">
        <f t="shared" si="30"/>
        <v/>
      </c>
      <c r="G267" s="58" t="str">
        <f t="shared" si="26"/>
        <v/>
      </c>
      <c r="H267" s="58" t="str">
        <f>IF(G267&lt;&gt;"",VLOOKUP(G267,Calculations!$AV$2:$BA$2001,3),"")</f>
        <v/>
      </c>
      <c r="I267" s="58" t="str">
        <f>IF(G267&lt;&gt;"",VLOOKUP(G267,Calculations!$AV$2:$BA$2001,4),"")</f>
        <v/>
      </c>
      <c r="J267" s="58" t="str">
        <f>IF(G267&lt;&gt;"",VLOOKUP(G267,Calculations!$AV$2:$BA$2001,5),"")</f>
        <v/>
      </c>
      <c r="K267" s="58" t="str">
        <f>IF(G267&lt;&gt;"",VLOOKUP(G267,Calculations!$AV$2:$BA$2001,6),"")</f>
        <v/>
      </c>
      <c r="L267" s="59" t="e">
        <f t="shared" si="28"/>
        <v>#VALUE!</v>
      </c>
      <c r="M267" s="59" t="e">
        <f t="shared" si="29"/>
        <v>#VALUE!</v>
      </c>
      <c r="N267" s="59">
        <f t="shared" si="27"/>
        <v>0.26976453086295588</v>
      </c>
      <c r="O267" s="59"/>
      <c r="P267" s="59" t="e">
        <f t="shared" si="31"/>
        <v>#VALUE!</v>
      </c>
      <c r="Q267" s="2"/>
      <c r="R267" s="2"/>
      <c r="S267" s="2"/>
    </row>
    <row r="268" spans="6:19">
      <c r="F268" s="58" t="str">
        <f t="shared" si="30"/>
        <v/>
      </c>
      <c r="G268" s="58" t="str">
        <f t="shared" si="26"/>
        <v/>
      </c>
      <c r="H268" s="58" t="str">
        <f>IF(G268&lt;&gt;"",VLOOKUP(G268,Calculations!$AV$2:$BA$2001,3),"")</f>
        <v/>
      </c>
      <c r="I268" s="58" t="str">
        <f>IF(G268&lt;&gt;"",VLOOKUP(G268,Calculations!$AV$2:$BA$2001,4),"")</f>
        <v/>
      </c>
      <c r="J268" s="58" t="str">
        <f>IF(G268&lt;&gt;"",VLOOKUP(G268,Calculations!$AV$2:$BA$2001,5),"")</f>
        <v/>
      </c>
      <c r="K268" s="58" t="str">
        <f>IF(G268&lt;&gt;"",VLOOKUP(G268,Calculations!$AV$2:$BA$2001,6),"")</f>
        <v/>
      </c>
      <c r="L268" s="59" t="e">
        <f t="shared" si="28"/>
        <v>#VALUE!</v>
      </c>
      <c r="M268" s="59" t="e">
        <f t="shared" si="29"/>
        <v>#VALUE!</v>
      </c>
      <c r="N268" s="59">
        <f t="shared" si="27"/>
        <v>0.26976453086295588</v>
      </c>
      <c r="O268" s="59"/>
      <c r="P268" s="59" t="e">
        <f t="shared" si="31"/>
        <v>#VALUE!</v>
      </c>
      <c r="Q268" s="2"/>
      <c r="R268" s="2"/>
      <c r="S268" s="2"/>
    </row>
    <row r="269" spans="6:19">
      <c r="F269" s="58" t="str">
        <f t="shared" si="30"/>
        <v/>
      </c>
      <c r="G269" s="58" t="str">
        <f t="shared" si="26"/>
        <v/>
      </c>
      <c r="H269" s="58" t="str">
        <f>IF(G269&lt;&gt;"",VLOOKUP(G269,Calculations!$AV$2:$BA$2001,3),"")</f>
        <v/>
      </c>
      <c r="I269" s="58" t="str">
        <f>IF(G269&lt;&gt;"",VLOOKUP(G269,Calculations!$AV$2:$BA$2001,4),"")</f>
        <v/>
      </c>
      <c r="J269" s="58" t="str">
        <f>IF(G269&lt;&gt;"",VLOOKUP(G269,Calculations!$AV$2:$BA$2001,5),"")</f>
        <v/>
      </c>
      <c r="K269" s="58" t="str">
        <f>IF(G269&lt;&gt;"",VLOOKUP(G269,Calculations!$AV$2:$BA$2001,6),"")</f>
        <v/>
      </c>
      <c r="L269" s="59" t="e">
        <f t="shared" si="28"/>
        <v>#VALUE!</v>
      </c>
      <c r="M269" s="59" t="e">
        <f t="shared" si="29"/>
        <v>#VALUE!</v>
      </c>
      <c r="N269" s="59">
        <f t="shared" si="27"/>
        <v>0.26976453086295588</v>
      </c>
      <c r="O269" s="59"/>
      <c r="P269" s="59" t="e">
        <f t="shared" si="31"/>
        <v>#VALUE!</v>
      </c>
      <c r="Q269" s="2"/>
      <c r="R269" s="2"/>
      <c r="S269" s="2"/>
    </row>
    <row r="270" spans="6:19">
      <c r="F270" s="58" t="str">
        <f t="shared" si="30"/>
        <v/>
      </c>
      <c r="G270" s="58" t="str">
        <f t="shared" si="26"/>
        <v/>
      </c>
      <c r="H270" s="58" t="str">
        <f>IF(G270&lt;&gt;"",VLOOKUP(G270,Calculations!$AV$2:$BA$2001,3),"")</f>
        <v/>
      </c>
      <c r="I270" s="58" t="str">
        <f>IF(G270&lt;&gt;"",VLOOKUP(G270,Calculations!$AV$2:$BA$2001,4),"")</f>
        <v/>
      </c>
      <c r="J270" s="58" t="str">
        <f>IF(G270&lt;&gt;"",VLOOKUP(G270,Calculations!$AV$2:$BA$2001,5),"")</f>
        <v/>
      </c>
      <c r="K270" s="58" t="str">
        <f>IF(G270&lt;&gt;"",VLOOKUP(G270,Calculations!$AV$2:$BA$2001,6),"")</f>
        <v/>
      </c>
      <c r="L270" s="59" t="e">
        <f t="shared" si="28"/>
        <v>#VALUE!</v>
      </c>
      <c r="M270" s="59" t="e">
        <f t="shared" si="29"/>
        <v>#VALUE!</v>
      </c>
      <c r="N270" s="59">
        <f t="shared" si="27"/>
        <v>0.26976453086295588</v>
      </c>
      <c r="O270" s="59"/>
      <c r="P270" s="59" t="e">
        <f t="shared" si="31"/>
        <v>#VALUE!</v>
      </c>
      <c r="Q270" s="2"/>
      <c r="R270" s="2"/>
      <c r="S270" s="2"/>
    </row>
    <row r="271" spans="6:19">
      <c r="F271" s="58" t="str">
        <f t="shared" si="30"/>
        <v/>
      </c>
      <c r="G271" s="58" t="str">
        <f t="shared" si="26"/>
        <v/>
      </c>
      <c r="H271" s="58" t="str">
        <f>IF(G271&lt;&gt;"",VLOOKUP(G271,Calculations!$AV$2:$BA$2001,3),"")</f>
        <v/>
      </c>
      <c r="I271" s="58" t="str">
        <f>IF(G271&lt;&gt;"",VLOOKUP(G271,Calculations!$AV$2:$BA$2001,4),"")</f>
        <v/>
      </c>
      <c r="J271" s="58" t="str">
        <f>IF(G271&lt;&gt;"",VLOOKUP(G271,Calculations!$AV$2:$BA$2001,5),"")</f>
        <v/>
      </c>
      <c r="K271" s="58" t="str">
        <f>IF(G271&lt;&gt;"",VLOOKUP(G271,Calculations!$AV$2:$BA$2001,6),"")</f>
        <v/>
      </c>
      <c r="L271" s="59" t="e">
        <f t="shared" si="28"/>
        <v>#VALUE!</v>
      </c>
      <c r="M271" s="59" t="e">
        <f t="shared" si="29"/>
        <v>#VALUE!</v>
      </c>
      <c r="N271" s="59">
        <f t="shared" si="27"/>
        <v>0.26976453086295588</v>
      </c>
      <c r="O271" s="59"/>
      <c r="P271" s="59" t="e">
        <f t="shared" si="31"/>
        <v>#VALUE!</v>
      </c>
      <c r="Q271" s="2"/>
      <c r="R271" s="2"/>
      <c r="S271" s="2"/>
    </row>
    <row r="272" spans="6:19">
      <c r="F272" s="58" t="str">
        <f t="shared" si="30"/>
        <v/>
      </c>
      <c r="G272" s="58" t="str">
        <f t="shared" si="26"/>
        <v/>
      </c>
      <c r="H272" s="58" t="str">
        <f>IF(G272&lt;&gt;"",VLOOKUP(G272,Calculations!$AV$2:$BA$2001,3),"")</f>
        <v/>
      </c>
      <c r="I272" s="58" t="str">
        <f>IF(G272&lt;&gt;"",VLOOKUP(G272,Calculations!$AV$2:$BA$2001,4),"")</f>
        <v/>
      </c>
      <c r="J272" s="58" t="str">
        <f>IF(G272&lt;&gt;"",VLOOKUP(G272,Calculations!$AV$2:$BA$2001,5),"")</f>
        <v/>
      </c>
      <c r="K272" s="58" t="str">
        <f>IF(G272&lt;&gt;"",VLOOKUP(G272,Calculations!$AV$2:$BA$2001,6),"")</f>
        <v/>
      </c>
      <c r="L272" s="59" t="e">
        <f t="shared" si="28"/>
        <v>#VALUE!</v>
      </c>
      <c r="M272" s="59" t="e">
        <f t="shared" si="29"/>
        <v>#VALUE!</v>
      </c>
      <c r="N272" s="59">
        <f t="shared" si="27"/>
        <v>0.26976453086295588</v>
      </c>
      <c r="O272" s="59"/>
      <c r="P272" s="59" t="e">
        <f t="shared" si="31"/>
        <v>#VALUE!</v>
      </c>
      <c r="Q272" s="2"/>
      <c r="R272" s="2"/>
      <c r="S272" s="2"/>
    </row>
    <row r="273" spans="6:19">
      <c r="F273" s="58" t="str">
        <f t="shared" si="30"/>
        <v/>
      </c>
      <c r="G273" s="58" t="str">
        <f t="shared" ref="G273:G336" si="32">IF(AND(F272&lt;&gt;"",G272&lt;2000),G272+step,"")</f>
        <v/>
      </c>
      <c r="H273" s="58" t="str">
        <f>IF(G273&lt;&gt;"",VLOOKUP(G273,Calculations!$AV$2:$BA$2001,3),"")</f>
        <v/>
      </c>
      <c r="I273" s="58" t="str">
        <f>IF(G273&lt;&gt;"",VLOOKUP(G273,Calculations!$AV$2:$BA$2001,4),"")</f>
        <v/>
      </c>
      <c r="J273" s="58" t="str">
        <f>IF(G273&lt;&gt;"",VLOOKUP(G273,Calculations!$AV$2:$BA$2001,5),"")</f>
        <v/>
      </c>
      <c r="K273" s="58" t="str">
        <f>IF(G273&lt;&gt;"",VLOOKUP(G273,Calculations!$AV$2:$BA$2001,6),"")</f>
        <v/>
      </c>
      <c r="L273" s="59" t="e">
        <f t="shared" si="28"/>
        <v>#VALUE!</v>
      </c>
      <c r="M273" s="59" t="e">
        <f t="shared" si="29"/>
        <v>#VALUE!</v>
      </c>
      <c r="N273" s="59">
        <f t="shared" si="27"/>
        <v>0.26976453086295588</v>
      </c>
      <c r="O273" s="59"/>
      <c r="P273" s="59" t="e">
        <f t="shared" si="31"/>
        <v>#VALUE!</v>
      </c>
      <c r="Q273" s="2"/>
      <c r="R273" s="2"/>
      <c r="S273" s="2"/>
    </row>
    <row r="274" spans="6:19">
      <c r="F274" s="58" t="str">
        <f t="shared" si="30"/>
        <v/>
      </c>
      <c r="G274" s="58" t="str">
        <f t="shared" si="32"/>
        <v/>
      </c>
      <c r="H274" s="58" t="str">
        <f>IF(G274&lt;&gt;"",VLOOKUP(G274,Calculations!$AV$2:$BA$2001,3),"")</f>
        <v/>
      </c>
      <c r="I274" s="58" t="str">
        <f>IF(G274&lt;&gt;"",VLOOKUP(G274,Calculations!$AV$2:$BA$2001,4),"")</f>
        <v/>
      </c>
      <c r="J274" s="58" t="str">
        <f>IF(G274&lt;&gt;"",VLOOKUP(G274,Calculations!$AV$2:$BA$2001,5),"")</f>
        <v/>
      </c>
      <c r="K274" s="58" t="str">
        <f>IF(G274&lt;&gt;"",VLOOKUP(G274,Calculations!$AV$2:$BA$2001,6),"")</f>
        <v/>
      </c>
      <c r="L274" s="59" t="e">
        <f t="shared" si="28"/>
        <v>#VALUE!</v>
      </c>
      <c r="M274" s="59" t="e">
        <f t="shared" si="29"/>
        <v>#VALUE!</v>
      </c>
      <c r="N274" s="59">
        <f t="shared" si="27"/>
        <v>0.26976453086295588</v>
      </c>
      <c r="O274" s="59"/>
      <c r="P274" s="59" t="e">
        <f t="shared" si="31"/>
        <v>#VALUE!</v>
      </c>
      <c r="Q274" s="2"/>
      <c r="R274" s="2"/>
      <c r="S274" s="2"/>
    </row>
    <row r="275" spans="6:19">
      <c r="F275" s="58" t="str">
        <f t="shared" si="30"/>
        <v/>
      </c>
      <c r="G275" s="58" t="str">
        <f t="shared" si="32"/>
        <v/>
      </c>
      <c r="H275" s="58" t="str">
        <f>IF(G275&lt;&gt;"",VLOOKUP(G275,Calculations!$AV$2:$BA$2001,3),"")</f>
        <v/>
      </c>
      <c r="I275" s="58" t="str">
        <f>IF(G275&lt;&gt;"",VLOOKUP(G275,Calculations!$AV$2:$BA$2001,4),"")</f>
        <v/>
      </c>
      <c r="J275" s="58" t="str">
        <f>IF(G275&lt;&gt;"",VLOOKUP(G275,Calculations!$AV$2:$BA$2001,5),"")</f>
        <v/>
      </c>
      <c r="K275" s="58" t="str">
        <f>IF(G275&lt;&gt;"",VLOOKUP(G275,Calculations!$AV$2:$BA$2001,6),"")</f>
        <v/>
      </c>
      <c r="L275" s="59" t="e">
        <f t="shared" si="28"/>
        <v>#VALUE!</v>
      </c>
      <c r="M275" s="59" t="e">
        <f t="shared" si="29"/>
        <v>#VALUE!</v>
      </c>
      <c r="N275" s="59">
        <f t="shared" si="27"/>
        <v>0.26976453086295588</v>
      </c>
      <c r="O275" s="59"/>
      <c r="P275" s="59" t="e">
        <f t="shared" si="31"/>
        <v>#VALUE!</v>
      </c>
      <c r="Q275" s="2"/>
      <c r="R275" s="2"/>
      <c r="S275" s="2"/>
    </row>
    <row r="276" spans="6:19">
      <c r="F276" s="58" t="str">
        <f t="shared" si="30"/>
        <v/>
      </c>
      <c r="G276" s="58" t="str">
        <f t="shared" si="32"/>
        <v/>
      </c>
      <c r="H276" s="58" t="str">
        <f>IF(G276&lt;&gt;"",VLOOKUP(G276,Calculations!$AV$2:$BA$2001,3),"")</f>
        <v/>
      </c>
      <c r="I276" s="58" t="str">
        <f>IF(G276&lt;&gt;"",VLOOKUP(G276,Calculations!$AV$2:$BA$2001,4),"")</f>
        <v/>
      </c>
      <c r="J276" s="58" t="str">
        <f>IF(G276&lt;&gt;"",VLOOKUP(G276,Calculations!$AV$2:$BA$2001,5),"")</f>
        <v/>
      </c>
      <c r="K276" s="58" t="str">
        <f>IF(G276&lt;&gt;"",VLOOKUP(G276,Calculations!$AV$2:$BA$2001,6),"")</f>
        <v/>
      </c>
      <c r="L276" s="59" t="e">
        <f t="shared" si="28"/>
        <v>#VALUE!</v>
      </c>
      <c r="M276" s="59" t="e">
        <f t="shared" si="29"/>
        <v>#VALUE!</v>
      </c>
      <c r="N276" s="59">
        <f t="shared" si="27"/>
        <v>0.26976453086295588</v>
      </c>
      <c r="O276" s="59"/>
      <c r="P276" s="59" t="e">
        <f t="shared" si="31"/>
        <v>#VALUE!</v>
      </c>
      <c r="Q276" s="2"/>
      <c r="R276" s="2"/>
      <c r="S276" s="2"/>
    </row>
    <row r="277" spans="6:19">
      <c r="F277" s="58" t="str">
        <f t="shared" si="30"/>
        <v/>
      </c>
      <c r="G277" s="58" t="str">
        <f t="shared" si="32"/>
        <v/>
      </c>
      <c r="H277" s="58" t="str">
        <f>IF(G277&lt;&gt;"",VLOOKUP(G277,Calculations!$AV$2:$BA$2001,3),"")</f>
        <v/>
      </c>
      <c r="I277" s="58" t="str">
        <f>IF(G277&lt;&gt;"",VLOOKUP(G277,Calculations!$AV$2:$BA$2001,4),"")</f>
        <v/>
      </c>
      <c r="J277" s="58" t="str">
        <f>IF(G277&lt;&gt;"",VLOOKUP(G277,Calculations!$AV$2:$BA$2001,5),"")</f>
        <v/>
      </c>
      <c r="K277" s="58" t="str">
        <f>IF(G277&lt;&gt;"",VLOOKUP(G277,Calculations!$AV$2:$BA$2001,6),"")</f>
        <v/>
      </c>
      <c r="L277" s="59" t="e">
        <f t="shared" si="28"/>
        <v>#VALUE!</v>
      </c>
      <c r="M277" s="59" t="e">
        <f t="shared" si="29"/>
        <v>#VALUE!</v>
      </c>
      <c r="N277" s="59">
        <f t="shared" si="27"/>
        <v>0.26976453086295588</v>
      </c>
      <c r="O277" s="59"/>
      <c r="P277" s="59" t="e">
        <f t="shared" si="31"/>
        <v>#VALUE!</v>
      </c>
      <c r="Q277" s="2"/>
      <c r="R277" s="2"/>
      <c r="S277" s="2"/>
    </row>
    <row r="278" spans="6:19">
      <c r="F278" s="58" t="str">
        <f t="shared" si="30"/>
        <v/>
      </c>
      <c r="G278" s="58" t="str">
        <f t="shared" si="32"/>
        <v/>
      </c>
      <c r="H278" s="58" t="str">
        <f>IF(G278&lt;&gt;"",VLOOKUP(G278,Calculations!$AV$2:$BA$2001,3),"")</f>
        <v/>
      </c>
      <c r="I278" s="58" t="str">
        <f>IF(G278&lt;&gt;"",VLOOKUP(G278,Calculations!$AV$2:$BA$2001,4),"")</f>
        <v/>
      </c>
      <c r="J278" s="58" t="str">
        <f>IF(G278&lt;&gt;"",VLOOKUP(G278,Calculations!$AV$2:$BA$2001,5),"")</f>
        <v/>
      </c>
      <c r="K278" s="58" t="str">
        <f>IF(G278&lt;&gt;"",VLOOKUP(G278,Calculations!$AV$2:$BA$2001,6),"")</f>
        <v/>
      </c>
      <c r="L278" s="59" t="e">
        <f t="shared" si="28"/>
        <v>#VALUE!</v>
      </c>
      <c r="M278" s="59" t="e">
        <f t="shared" si="29"/>
        <v>#VALUE!</v>
      </c>
      <c r="N278" s="59">
        <f t="shared" si="27"/>
        <v>0.26976453086295588</v>
      </c>
      <c r="O278" s="59"/>
      <c r="P278" s="59" t="e">
        <f t="shared" si="31"/>
        <v>#VALUE!</v>
      </c>
      <c r="Q278" s="2"/>
      <c r="R278" s="2"/>
      <c r="S278" s="2"/>
    </row>
    <row r="279" spans="6:19">
      <c r="F279" s="58" t="str">
        <f t="shared" si="30"/>
        <v/>
      </c>
      <c r="G279" s="58" t="str">
        <f t="shared" si="32"/>
        <v/>
      </c>
      <c r="H279" s="58" t="str">
        <f>IF(G279&lt;&gt;"",VLOOKUP(G279,Calculations!$AV$2:$BA$2001,3),"")</f>
        <v/>
      </c>
      <c r="I279" s="58" t="str">
        <f>IF(G279&lt;&gt;"",VLOOKUP(G279,Calculations!$AV$2:$BA$2001,4),"")</f>
        <v/>
      </c>
      <c r="J279" s="58" t="str">
        <f>IF(G279&lt;&gt;"",VLOOKUP(G279,Calculations!$AV$2:$BA$2001,5),"")</f>
        <v/>
      </c>
      <c r="K279" s="58" t="str">
        <f>IF(G279&lt;&gt;"",VLOOKUP(G279,Calculations!$AV$2:$BA$2001,6),"")</f>
        <v/>
      </c>
      <c r="L279" s="59" t="e">
        <f t="shared" si="28"/>
        <v>#VALUE!</v>
      </c>
      <c r="M279" s="59" t="e">
        <f t="shared" si="29"/>
        <v>#VALUE!</v>
      </c>
      <c r="N279" s="59">
        <f t="shared" ref="N279:N342" si="33">$D$21</f>
        <v>0.26976453086295588</v>
      </c>
      <c r="O279" s="59"/>
      <c r="P279" s="59" t="e">
        <f t="shared" si="31"/>
        <v>#VALUE!</v>
      </c>
      <c r="Q279" s="2"/>
      <c r="R279" s="2"/>
      <c r="S279" s="2"/>
    </row>
    <row r="280" spans="6:19">
      <c r="F280" s="58" t="str">
        <f t="shared" si="30"/>
        <v/>
      </c>
      <c r="G280" s="58" t="str">
        <f t="shared" si="32"/>
        <v/>
      </c>
      <c r="H280" s="58" t="str">
        <f>IF(G280&lt;&gt;"",VLOOKUP(G280,Calculations!$AV$2:$BA$2001,3),"")</f>
        <v/>
      </c>
      <c r="I280" s="58" t="str">
        <f>IF(G280&lt;&gt;"",VLOOKUP(G280,Calculations!$AV$2:$BA$2001,4),"")</f>
        <v/>
      </c>
      <c r="J280" s="58" t="str">
        <f>IF(G280&lt;&gt;"",VLOOKUP(G280,Calculations!$AV$2:$BA$2001,5),"")</f>
        <v/>
      </c>
      <c r="K280" s="58" t="str">
        <f>IF(G280&lt;&gt;"",VLOOKUP(G280,Calculations!$AV$2:$BA$2001,6),"")</f>
        <v/>
      </c>
      <c r="L280" s="59" t="e">
        <f t="shared" si="28"/>
        <v>#VALUE!</v>
      </c>
      <c r="M280" s="59" t="e">
        <f t="shared" si="29"/>
        <v>#VALUE!</v>
      </c>
      <c r="N280" s="59">
        <f t="shared" si="33"/>
        <v>0.26976453086295588</v>
      </c>
      <c r="O280" s="59"/>
      <c r="P280" s="59" t="e">
        <f t="shared" si="31"/>
        <v>#VALUE!</v>
      </c>
      <c r="Q280" s="2"/>
      <c r="R280" s="2"/>
      <c r="S280" s="2"/>
    </row>
    <row r="281" spans="6:19">
      <c r="F281" s="58" t="str">
        <f t="shared" si="30"/>
        <v/>
      </c>
      <c r="G281" s="58" t="str">
        <f t="shared" si="32"/>
        <v/>
      </c>
      <c r="H281" s="58" t="str">
        <f>IF(G281&lt;&gt;"",VLOOKUP(G281,Calculations!$AV$2:$BA$2001,3),"")</f>
        <v/>
      </c>
      <c r="I281" s="58" t="str">
        <f>IF(G281&lt;&gt;"",VLOOKUP(G281,Calculations!$AV$2:$BA$2001,4),"")</f>
        <v/>
      </c>
      <c r="J281" s="58" t="str">
        <f>IF(G281&lt;&gt;"",VLOOKUP(G281,Calculations!$AV$2:$BA$2001,5),"")</f>
        <v/>
      </c>
      <c r="K281" s="58" t="str">
        <f>IF(G281&lt;&gt;"",VLOOKUP(G281,Calculations!$AV$2:$BA$2001,6),"")</f>
        <v/>
      </c>
      <c r="L281" s="59" t="e">
        <f t="shared" si="28"/>
        <v>#VALUE!</v>
      </c>
      <c r="M281" s="59" t="e">
        <f t="shared" si="29"/>
        <v>#VALUE!</v>
      </c>
      <c r="N281" s="59">
        <f t="shared" si="33"/>
        <v>0.26976453086295588</v>
      </c>
      <c r="O281" s="59"/>
      <c r="P281" s="59" t="e">
        <f t="shared" si="31"/>
        <v>#VALUE!</v>
      </c>
      <c r="Q281" s="2"/>
      <c r="R281" s="2"/>
      <c r="S281" s="2"/>
    </row>
    <row r="282" spans="6:19">
      <c r="F282" s="58" t="str">
        <f t="shared" si="30"/>
        <v/>
      </c>
      <c r="G282" s="58" t="str">
        <f t="shared" si="32"/>
        <v/>
      </c>
      <c r="H282" s="58" t="str">
        <f>IF(G282&lt;&gt;"",VLOOKUP(G282,Calculations!$AV$2:$BA$2001,3),"")</f>
        <v/>
      </c>
      <c r="I282" s="58" t="str">
        <f>IF(G282&lt;&gt;"",VLOOKUP(G282,Calculations!$AV$2:$BA$2001,4),"")</f>
        <v/>
      </c>
      <c r="J282" s="58" t="str">
        <f>IF(G282&lt;&gt;"",VLOOKUP(G282,Calculations!$AV$2:$BA$2001,5),"")</f>
        <v/>
      </c>
      <c r="K282" s="58" t="str">
        <f>IF(G282&lt;&gt;"",VLOOKUP(G282,Calculations!$AV$2:$BA$2001,6),"")</f>
        <v/>
      </c>
      <c r="L282" s="59" t="e">
        <f t="shared" si="28"/>
        <v>#VALUE!</v>
      </c>
      <c r="M282" s="59" t="e">
        <f t="shared" si="29"/>
        <v>#VALUE!</v>
      </c>
      <c r="N282" s="59">
        <f t="shared" si="33"/>
        <v>0.26976453086295588</v>
      </c>
      <c r="O282" s="59"/>
      <c r="P282" s="59" t="e">
        <f t="shared" si="31"/>
        <v>#VALUE!</v>
      </c>
      <c r="Q282" s="2"/>
      <c r="R282" s="2"/>
      <c r="S282" s="2"/>
    </row>
    <row r="283" spans="6:19">
      <c r="F283" s="58" t="str">
        <f t="shared" si="30"/>
        <v/>
      </c>
      <c r="G283" s="58" t="str">
        <f t="shared" si="32"/>
        <v/>
      </c>
      <c r="H283" s="58" t="str">
        <f>IF(G283&lt;&gt;"",VLOOKUP(G283,Calculations!$AV$2:$BA$2001,3),"")</f>
        <v/>
      </c>
      <c r="I283" s="58" t="str">
        <f>IF(G283&lt;&gt;"",VLOOKUP(G283,Calculations!$AV$2:$BA$2001,4),"")</f>
        <v/>
      </c>
      <c r="J283" s="58" t="str">
        <f>IF(G283&lt;&gt;"",VLOOKUP(G283,Calculations!$AV$2:$BA$2001,5),"")</f>
        <v/>
      </c>
      <c r="K283" s="58" t="str">
        <f>IF(G283&lt;&gt;"",VLOOKUP(G283,Calculations!$AV$2:$BA$2001,6),"")</f>
        <v/>
      </c>
      <c r="L283" s="59" t="e">
        <f t="shared" si="28"/>
        <v>#VALUE!</v>
      </c>
      <c r="M283" s="59" t="e">
        <f t="shared" si="29"/>
        <v>#VALUE!</v>
      </c>
      <c r="N283" s="59">
        <f t="shared" si="33"/>
        <v>0.26976453086295588</v>
      </c>
      <c r="O283" s="59"/>
      <c r="P283" s="59" t="e">
        <f t="shared" si="31"/>
        <v>#VALUE!</v>
      </c>
      <c r="Q283" s="2"/>
      <c r="R283" s="2"/>
      <c r="S283" s="2"/>
    </row>
    <row r="284" spans="6:19">
      <c r="F284" s="58" t="str">
        <f t="shared" si="30"/>
        <v/>
      </c>
      <c r="G284" s="58" t="str">
        <f t="shared" si="32"/>
        <v/>
      </c>
      <c r="H284" s="58" t="str">
        <f>IF(G284&lt;&gt;"",VLOOKUP(G284,Calculations!$AV$2:$BA$2001,3),"")</f>
        <v/>
      </c>
      <c r="I284" s="58" t="str">
        <f>IF(G284&lt;&gt;"",VLOOKUP(G284,Calculations!$AV$2:$BA$2001,4),"")</f>
        <v/>
      </c>
      <c r="J284" s="58" t="str">
        <f>IF(G284&lt;&gt;"",VLOOKUP(G284,Calculations!$AV$2:$BA$2001,5),"")</f>
        <v/>
      </c>
      <c r="K284" s="58" t="str">
        <f>IF(G284&lt;&gt;"",VLOOKUP(G284,Calculations!$AV$2:$BA$2001,6),"")</f>
        <v/>
      </c>
      <c r="L284" s="59" t="e">
        <f t="shared" si="28"/>
        <v>#VALUE!</v>
      </c>
      <c r="M284" s="59" t="e">
        <f t="shared" si="29"/>
        <v>#VALUE!</v>
      </c>
      <c r="N284" s="59">
        <f t="shared" si="33"/>
        <v>0.26976453086295588</v>
      </c>
      <c r="O284" s="59"/>
      <c r="P284" s="59" t="e">
        <f t="shared" si="31"/>
        <v>#VALUE!</v>
      </c>
      <c r="Q284" s="2"/>
      <c r="R284" s="2"/>
      <c r="S284" s="2"/>
    </row>
    <row r="285" spans="6:19">
      <c r="F285" s="58" t="str">
        <f t="shared" si="30"/>
        <v/>
      </c>
      <c r="G285" s="58" t="str">
        <f t="shared" si="32"/>
        <v/>
      </c>
      <c r="H285" s="58" t="str">
        <f>IF(G285&lt;&gt;"",VLOOKUP(G285,Calculations!$AV$2:$BA$2001,3),"")</f>
        <v/>
      </c>
      <c r="I285" s="58" t="str">
        <f>IF(G285&lt;&gt;"",VLOOKUP(G285,Calculations!$AV$2:$BA$2001,4),"")</f>
        <v/>
      </c>
      <c r="J285" s="58" t="str">
        <f>IF(G285&lt;&gt;"",VLOOKUP(G285,Calculations!$AV$2:$BA$2001,5),"")</f>
        <v/>
      </c>
      <c r="K285" s="58" t="str">
        <f>IF(G285&lt;&gt;"",VLOOKUP(G285,Calculations!$AV$2:$BA$2001,6),"")</f>
        <v/>
      </c>
      <c r="L285" s="59" t="e">
        <f t="shared" si="28"/>
        <v>#VALUE!</v>
      </c>
      <c r="M285" s="59" t="e">
        <f t="shared" si="29"/>
        <v>#VALUE!</v>
      </c>
      <c r="N285" s="59">
        <f t="shared" si="33"/>
        <v>0.26976453086295588</v>
      </c>
      <c r="O285" s="59"/>
      <c r="P285" s="59" t="e">
        <f t="shared" si="31"/>
        <v>#VALUE!</v>
      </c>
      <c r="Q285" s="2"/>
      <c r="R285" s="2"/>
      <c r="S285" s="2"/>
    </row>
    <row r="286" spans="6:19">
      <c r="F286" s="58" t="str">
        <f t="shared" si="30"/>
        <v/>
      </c>
      <c r="G286" s="58" t="str">
        <f t="shared" si="32"/>
        <v/>
      </c>
      <c r="H286" s="58" t="str">
        <f>IF(G286&lt;&gt;"",VLOOKUP(G286,Calculations!$AV$2:$BA$2001,3),"")</f>
        <v/>
      </c>
      <c r="I286" s="58" t="str">
        <f>IF(G286&lt;&gt;"",VLOOKUP(G286,Calculations!$AV$2:$BA$2001,4),"")</f>
        <v/>
      </c>
      <c r="J286" s="58" t="str">
        <f>IF(G286&lt;&gt;"",VLOOKUP(G286,Calculations!$AV$2:$BA$2001,5),"")</f>
        <v/>
      </c>
      <c r="K286" s="58" t="str">
        <f>IF(G286&lt;&gt;"",VLOOKUP(G286,Calculations!$AV$2:$BA$2001,6),"")</f>
        <v/>
      </c>
      <c r="L286" s="59" t="e">
        <f t="shared" si="28"/>
        <v>#VALUE!</v>
      </c>
      <c r="M286" s="59" t="e">
        <f t="shared" si="29"/>
        <v>#VALUE!</v>
      </c>
      <c r="N286" s="59">
        <f t="shared" si="33"/>
        <v>0.26976453086295588</v>
      </c>
      <c r="O286" s="59"/>
      <c r="P286" s="59" t="e">
        <f t="shared" si="31"/>
        <v>#VALUE!</v>
      </c>
      <c r="Q286" s="2"/>
      <c r="R286" s="2"/>
      <c r="S286" s="2"/>
    </row>
    <row r="287" spans="6:19">
      <c r="F287" s="58" t="str">
        <f t="shared" si="30"/>
        <v/>
      </c>
      <c r="G287" s="58" t="str">
        <f t="shared" si="32"/>
        <v/>
      </c>
      <c r="H287" s="58" t="str">
        <f>IF(G287&lt;&gt;"",VLOOKUP(G287,Calculations!$AV$2:$BA$2001,3),"")</f>
        <v/>
      </c>
      <c r="I287" s="58" t="str">
        <f>IF(G287&lt;&gt;"",VLOOKUP(G287,Calculations!$AV$2:$BA$2001,4),"")</f>
        <v/>
      </c>
      <c r="J287" s="58" t="str">
        <f>IF(G287&lt;&gt;"",VLOOKUP(G287,Calculations!$AV$2:$BA$2001,5),"")</f>
        <v/>
      </c>
      <c r="K287" s="58" t="str">
        <f>IF(G287&lt;&gt;"",VLOOKUP(G287,Calculations!$AV$2:$BA$2001,6),"")</f>
        <v/>
      </c>
      <c r="L287" s="59" t="e">
        <f t="shared" si="28"/>
        <v>#VALUE!</v>
      </c>
      <c r="M287" s="59" t="e">
        <f t="shared" si="29"/>
        <v>#VALUE!</v>
      </c>
      <c r="N287" s="59">
        <f t="shared" si="33"/>
        <v>0.26976453086295588</v>
      </c>
      <c r="O287" s="59"/>
      <c r="P287" s="59" t="e">
        <f t="shared" si="31"/>
        <v>#VALUE!</v>
      </c>
      <c r="Q287" s="2"/>
      <c r="R287" s="2"/>
      <c r="S287" s="2"/>
    </row>
    <row r="288" spans="6:19">
      <c r="F288" s="58" t="str">
        <f t="shared" si="30"/>
        <v/>
      </c>
      <c r="G288" s="58" t="str">
        <f t="shared" si="32"/>
        <v/>
      </c>
      <c r="H288" s="58" t="str">
        <f>IF(G288&lt;&gt;"",VLOOKUP(G288,Calculations!$AV$2:$BA$2001,3),"")</f>
        <v/>
      </c>
      <c r="I288" s="58" t="str">
        <f>IF(G288&lt;&gt;"",VLOOKUP(G288,Calculations!$AV$2:$BA$2001,4),"")</f>
        <v/>
      </c>
      <c r="J288" s="58" t="str">
        <f>IF(G288&lt;&gt;"",VLOOKUP(G288,Calculations!$AV$2:$BA$2001,5),"")</f>
        <v/>
      </c>
      <c r="K288" s="58" t="str">
        <f>IF(G288&lt;&gt;"",VLOOKUP(G288,Calculations!$AV$2:$BA$2001,6),"")</f>
        <v/>
      </c>
      <c r="L288" s="59" t="e">
        <f t="shared" si="28"/>
        <v>#VALUE!</v>
      </c>
      <c r="M288" s="59" t="e">
        <f t="shared" si="29"/>
        <v>#VALUE!</v>
      </c>
      <c r="N288" s="59">
        <f t="shared" si="33"/>
        <v>0.26976453086295588</v>
      </c>
      <c r="O288" s="59"/>
      <c r="P288" s="59" t="e">
        <f t="shared" si="31"/>
        <v>#VALUE!</v>
      </c>
      <c r="Q288" s="2"/>
      <c r="R288" s="2"/>
      <c r="S288" s="2"/>
    </row>
    <row r="289" spans="6:19">
      <c r="F289" s="58" t="str">
        <f t="shared" si="30"/>
        <v/>
      </c>
      <c r="G289" s="58" t="str">
        <f t="shared" si="32"/>
        <v/>
      </c>
      <c r="H289" s="58" t="str">
        <f>IF(G289&lt;&gt;"",VLOOKUP(G289,Calculations!$AV$2:$BA$2001,3),"")</f>
        <v/>
      </c>
      <c r="I289" s="58" t="str">
        <f>IF(G289&lt;&gt;"",VLOOKUP(G289,Calculations!$AV$2:$BA$2001,4),"")</f>
        <v/>
      </c>
      <c r="J289" s="58" t="str">
        <f>IF(G289&lt;&gt;"",VLOOKUP(G289,Calculations!$AV$2:$BA$2001,5),"")</f>
        <v/>
      </c>
      <c r="K289" s="58" t="str">
        <f>IF(G289&lt;&gt;"",VLOOKUP(G289,Calculations!$AV$2:$BA$2001,6),"")</f>
        <v/>
      </c>
      <c r="L289" s="59" t="e">
        <f t="shared" si="28"/>
        <v>#VALUE!</v>
      </c>
      <c r="M289" s="59" t="e">
        <f t="shared" si="29"/>
        <v>#VALUE!</v>
      </c>
      <c r="N289" s="59">
        <f t="shared" si="33"/>
        <v>0.26976453086295588</v>
      </c>
      <c r="O289" s="59"/>
      <c r="P289" s="59" t="e">
        <f t="shared" si="31"/>
        <v>#VALUE!</v>
      </c>
      <c r="Q289" s="2"/>
      <c r="R289" s="2"/>
      <c r="S289" s="2"/>
    </row>
    <row r="290" spans="6:19">
      <c r="F290" s="58" t="str">
        <f t="shared" si="30"/>
        <v/>
      </c>
      <c r="G290" s="58" t="str">
        <f t="shared" si="32"/>
        <v/>
      </c>
      <c r="H290" s="58" t="str">
        <f>IF(G290&lt;&gt;"",VLOOKUP(G290,Calculations!$AV$2:$BA$2001,3),"")</f>
        <v/>
      </c>
      <c r="I290" s="58" t="str">
        <f>IF(G290&lt;&gt;"",VLOOKUP(G290,Calculations!$AV$2:$BA$2001,4),"")</f>
        <v/>
      </c>
      <c r="J290" s="58" t="str">
        <f>IF(G290&lt;&gt;"",VLOOKUP(G290,Calculations!$AV$2:$BA$2001,5),"")</f>
        <v/>
      </c>
      <c r="K290" s="58" t="str">
        <f>IF(G290&lt;&gt;"",VLOOKUP(G290,Calculations!$AV$2:$BA$2001,6),"")</f>
        <v/>
      </c>
      <c r="L290" s="59" t="e">
        <f t="shared" si="28"/>
        <v>#VALUE!</v>
      </c>
      <c r="M290" s="59" t="e">
        <f t="shared" si="29"/>
        <v>#VALUE!</v>
      </c>
      <c r="N290" s="59">
        <f t="shared" si="33"/>
        <v>0.26976453086295588</v>
      </c>
      <c r="O290" s="59"/>
      <c r="P290" s="59" t="e">
        <f t="shared" si="31"/>
        <v>#VALUE!</v>
      </c>
      <c r="Q290" s="2"/>
      <c r="R290" s="2"/>
      <c r="S290" s="2"/>
    </row>
    <row r="291" spans="6:19">
      <c r="F291" s="58" t="str">
        <f t="shared" si="30"/>
        <v/>
      </c>
      <c r="G291" s="58" t="str">
        <f t="shared" si="32"/>
        <v/>
      </c>
      <c r="H291" s="58" t="str">
        <f>IF(G291&lt;&gt;"",VLOOKUP(G291,Calculations!$AV$2:$BA$2001,3),"")</f>
        <v/>
      </c>
      <c r="I291" s="58" t="str">
        <f>IF(G291&lt;&gt;"",VLOOKUP(G291,Calculations!$AV$2:$BA$2001,4),"")</f>
        <v/>
      </c>
      <c r="J291" s="58" t="str">
        <f>IF(G291&lt;&gt;"",VLOOKUP(G291,Calculations!$AV$2:$BA$2001,5),"")</f>
        <v/>
      </c>
      <c r="K291" s="58" t="str">
        <f>IF(G291&lt;&gt;"",VLOOKUP(G291,Calculations!$AV$2:$BA$2001,6),"")</f>
        <v/>
      </c>
      <c r="L291" s="59" t="e">
        <f t="shared" si="28"/>
        <v>#VALUE!</v>
      </c>
      <c r="M291" s="59" t="e">
        <f t="shared" si="29"/>
        <v>#VALUE!</v>
      </c>
      <c r="N291" s="59">
        <f t="shared" si="33"/>
        <v>0.26976453086295588</v>
      </c>
      <c r="O291" s="59"/>
      <c r="P291" s="59" t="e">
        <f t="shared" si="31"/>
        <v>#VALUE!</v>
      </c>
      <c r="Q291" s="2"/>
      <c r="R291" s="2"/>
      <c r="S291" s="2"/>
    </row>
    <row r="292" spans="6:19">
      <c r="F292" s="58" t="str">
        <f t="shared" si="30"/>
        <v/>
      </c>
      <c r="G292" s="58" t="str">
        <f t="shared" si="32"/>
        <v/>
      </c>
      <c r="H292" s="58" t="str">
        <f>IF(G292&lt;&gt;"",VLOOKUP(G292,Calculations!$AV$2:$BA$2001,3),"")</f>
        <v/>
      </c>
      <c r="I292" s="58" t="str">
        <f>IF(G292&lt;&gt;"",VLOOKUP(G292,Calculations!$AV$2:$BA$2001,4),"")</f>
        <v/>
      </c>
      <c r="J292" s="58" t="str">
        <f>IF(G292&lt;&gt;"",VLOOKUP(G292,Calculations!$AV$2:$BA$2001,5),"")</f>
        <v/>
      </c>
      <c r="K292" s="58" t="str">
        <f>IF(G292&lt;&gt;"",VLOOKUP(G292,Calculations!$AV$2:$BA$2001,6),"")</f>
        <v/>
      </c>
      <c r="L292" s="59" t="e">
        <f t="shared" si="28"/>
        <v>#VALUE!</v>
      </c>
      <c r="M292" s="59" t="e">
        <f t="shared" si="29"/>
        <v>#VALUE!</v>
      </c>
      <c r="N292" s="59">
        <f t="shared" si="33"/>
        <v>0.26976453086295588</v>
      </c>
      <c r="O292" s="59"/>
      <c r="P292" s="59" t="e">
        <f t="shared" si="31"/>
        <v>#VALUE!</v>
      </c>
      <c r="Q292" s="2"/>
      <c r="R292" s="2"/>
      <c r="S292" s="2"/>
    </row>
    <row r="293" spans="6:19">
      <c r="F293" s="58" t="str">
        <f t="shared" si="30"/>
        <v/>
      </c>
      <c r="G293" s="58" t="str">
        <f t="shared" si="32"/>
        <v/>
      </c>
      <c r="H293" s="58" t="str">
        <f>IF(G293&lt;&gt;"",VLOOKUP(G293,Calculations!$AV$2:$BA$2001,3),"")</f>
        <v/>
      </c>
      <c r="I293" s="58" t="str">
        <f>IF(G293&lt;&gt;"",VLOOKUP(G293,Calculations!$AV$2:$BA$2001,4),"")</f>
        <v/>
      </c>
      <c r="J293" s="58" t="str">
        <f>IF(G293&lt;&gt;"",VLOOKUP(G293,Calculations!$AV$2:$BA$2001,5),"")</f>
        <v/>
      </c>
      <c r="K293" s="58" t="str">
        <f>IF(G293&lt;&gt;"",VLOOKUP(G293,Calculations!$AV$2:$BA$2001,6),"")</f>
        <v/>
      </c>
      <c r="L293" s="59" t="e">
        <f t="shared" si="28"/>
        <v>#VALUE!</v>
      </c>
      <c r="M293" s="59" t="e">
        <f t="shared" si="29"/>
        <v>#VALUE!</v>
      </c>
      <c r="N293" s="59">
        <f t="shared" si="33"/>
        <v>0.26976453086295588</v>
      </c>
      <c r="O293" s="59"/>
      <c r="P293" s="59" t="e">
        <f t="shared" si="31"/>
        <v>#VALUE!</v>
      </c>
      <c r="Q293" s="2"/>
      <c r="R293" s="2"/>
      <c r="S293" s="2"/>
    </row>
    <row r="294" spans="6:19">
      <c r="F294" s="58" t="str">
        <f t="shared" si="30"/>
        <v/>
      </c>
      <c r="G294" s="58" t="str">
        <f t="shared" si="32"/>
        <v/>
      </c>
      <c r="H294" s="58" t="str">
        <f>IF(G294&lt;&gt;"",VLOOKUP(G294,Calculations!$AV$2:$BA$2001,3),"")</f>
        <v/>
      </c>
      <c r="I294" s="58" t="str">
        <f>IF(G294&lt;&gt;"",VLOOKUP(G294,Calculations!$AV$2:$BA$2001,4),"")</f>
        <v/>
      </c>
      <c r="J294" s="58" t="str">
        <f>IF(G294&lt;&gt;"",VLOOKUP(G294,Calculations!$AV$2:$BA$2001,5),"")</f>
        <v/>
      </c>
      <c r="K294" s="58" t="str">
        <f>IF(G294&lt;&gt;"",VLOOKUP(G294,Calculations!$AV$2:$BA$2001,6),"")</f>
        <v/>
      </c>
      <c r="L294" s="59" t="e">
        <f t="shared" si="28"/>
        <v>#VALUE!</v>
      </c>
      <c r="M294" s="59" t="e">
        <f t="shared" si="29"/>
        <v>#VALUE!</v>
      </c>
      <c r="N294" s="59">
        <f t="shared" si="33"/>
        <v>0.26976453086295588</v>
      </c>
      <c r="O294" s="59"/>
      <c r="P294" s="59" t="e">
        <f t="shared" si="31"/>
        <v>#VALUE!</v>
      </c>
      <c r="Q294" s="2"/>
      <c r="R294" s="2"/>
      <c r="S294" s="2"/>
    </row>
    <row r="295" spans="6:19">
      <c r="F295" s="58" t="str">
        <f t="shared" si="30"/>
        <v/>
      </c>
      <c r="G295" s="58" t="str">
        <f t="shared" si="32"/>
        <v/>
      </c>
      <c r="H295" s="58" t="str">
        <f>IF(G295&lt;&gt;"",VLOOKUP(G295,Calculations!$AV$2:$BA$2001,3),"")</f>
        <v/>
      </c>
      <c r="I295" s="58" t="str">
        <f>IF(G295&lt;&gt;"",VLOOKUP(G295,Calculations!$AV$2:$BA$2001,4),"")</f>
        <v/>
      </c>
      <c r="J295" s="58" t="str">
        <f>IF(G295&lt;&gt;"",VLOOKUP(G295,Calculations!$AV$2:$BA$2001,5),"")</f>
        <v/>
      </c>
      <c r="K295" s="58" t="str">
        <f>IF(G295&lt;&gt;"",VLOOKUP(G295,Calculations!$AV$2:$BA$2001,6),"")</f>
        <v/>
      </c>
      <c r="L295" s="59" t="e">
        <f t="shared" si="28"/>
        <v>#VALUE!</v>
      </c>
      <c r="M295" s="59" t="e">
        <f t="shared" si="29"/>
        <v>#VALUE!</v>
      </c>
      <c r="N295" s="59">
        <f t="shared" si="33"/>
        <v>0.26976453086295588</v>
      </c>
      <c r="O295" s="59"/>
      <c r="P295" s="59" t="e">
        <f t="shared" si="31"/>
        <v>#VALUE!</v>
      </c>
      <c r="Q295" s="2"/>
      <c r="R295" s="2"/>
      <c r="S295" s="2"/>
    </row>
    <row r="296" spans="6:19">
      <c r="F296" s="58" t="str">
        <f t="shared" si="30"/>
        <v/>
      </c>
      <c r="G296" s="58" t="str">
        <f t="shared" si="32"/>
        <v/>
      </c>
      <c r="H296" s="58" t="str">
        <f>IF(G296&lt;&gt;"",VLOOKUP(G296,Calculations!$AV$2:$BA$2001,3),"")</f>
        <v/>
      </c>
      <c r="I296" s="58" t="str">
        <f>IF(G296&lt;&gt;"",VLOOKUP(G296,Calculations!$AV$2:$BA$2001,4),"")</f>
        <v/>
      </c>
      <c r="J296" s="58" t="str">
        <f>IF(G296&lt;&gt;"",VLOOKUP(G296,Calculations!$AV$2:$BA$2001,5),"")</f>
        <v/>
      </c>
      <c r="K296" s="58" t="str">
        <f>IF(G296&lt;&gt;"",VLOOKUP(G296,Calculations!$AV$2:$BA$2001,6),"")</f>
        <v/>
      </c>
      <c r="L296" s="59" t="e">
        <f t="shared" si="28"/>
        <v>#VALUE!</v>
      </c>
      <c r="M296" s="59" t="e">
        <f t="shared" si="29"/>
        <v>#VALUE!</v>
      </c>
      <c r="N296" s="59">
        <f t="shared" si="33"/>
        <v>0.26976453086295588</v>
      </c>
      <c r="O296" s="59"/>
      <c r="P296" s="59" t="e">
        <f t="shared" si="31"/>
        <v>#VALUE!</v>
      </c>
      <c r="Q296" s="2"/>
      <c r="R296" s="2"/>
      <c r="S296" s="2"/>
    </row>
    <row r="297" spans="6:19">
      <c r="F297" s="58" t="str">
        <f t="shared" si="30"/>
        <v/>
      </c>
      <c r="G297" s="58" t="str">
        <f t="shared" si="32"/>
        <v/>
      </c>
      <c r="H297" s="58" t="str">
        <f>IF(G297&lt;&gt;"",VLOOKUP(G297,Calculations!$AV$2:$BA$2001,3),"")</f>
        <v/>
      </c>
      <c r="I297" s="58" t="str">
        <f>IF(G297&lt;&gt;"",VLOOKUP(G297,Calculations!$AV$2:$BA$2001,4),"")</f>
        <v/>
      </c>
      <c r="J297" s="58" t="str">
        <f>IF(G297&lt;&gt;"",VLOOKUP(G297,Calculations!$AV$2:$BA$2001,5),"")</f>
        <v/>
      </c>
      <c r="K297" s="58" t="str">
        <f>IF(G297&lt;&gt;"",VLOOKUP(G297,Calculations!$AV$2:$BA$2001,6),"")</f>
        <v/>
      </c>
      <c r="L297" s="59" t="e">
        <f t="shared" si="28"/>
        <v>#VALUE!</v>
      </c>
      <c r="M297" s="59" t="e">
        <f t="shared" si="29"/>
        <v>#VALUE!</v>
      </c>
      <c r="N297" s="59">
        <f t="shared" si="33"/>
        <v>0.26976453086295588</v>
      </c>
      <c r="O297" s="59"/>
      <c r="P297" s="59" t="e">
        <f t="shared" si="31"/>
        <v>#VALUE!</v>
      </c>
      <c r="Q297" s="2"/>
      <c r="R297" s="2"/>
      <c r="S297" s="2"/>
    </row>
    <row r="298" spans="6:19">
      <c r="F298" s="58" t="str">
        <f t="shared" si="30"/>
        <v/>
      </c>
      <c r="G298" s="58" t="str">
        <f t="shared" si="32"/>
        <v/>
      </c>
      <c r="H298" s="58" t="str">
        <f>IF(G298&lt;&gt;"",VLOOKUP(G298,Calculations!$AV$2:$BA$2001,3),"")</f>
        <v/>
      </c>
      <c r="I298" s="58" t="str">
        <f>IF(G298&lt;&gt;"",VLOOKUP(G298,Calculations!$AV$2:$BA$2001,4),"")</f>
        <v/>
      </c>
      <c r="J298" s="58" t="str">
        <f>IF(G298&lt;&gt;"",VLOOKUP(G298,Calculations!$AV$2:$BA$2001,5),"")</f>
        <v/>
      </c>
      <c r="K298" s="58" t="str">
        <f>IF(G298&lt;&gt;"",VLOOKUP(G298,Calculations!$AV$2:$BA$2001,6),"")</f>
        <v/>
      </c>
      <c r="L298" s="59" t="e">
        <f t="shared" si="28"/>
        <v>#VALUE!</v>
      </c>
      <c r="M298" s="59" t="e">
        <f t="shared" si="29"/>
        <v>#VALUE!</v>
      </c>
      <c r="N298" s="59">
        <f t="shared" si="33"/>
        <v>0.26976453086295588</v>
      </c>
      <c r="O298" s="59"/>
      <c r="P298" s="59" t="e">
        <f t="shared" si="31"/>
        <v>#VALUE!</v>
      </c>
      <c r="Q298" s="2"/>
      <c r="R298" s="2"/>
      <c r="S298" s="2"/>
    </row>
    <row r="299" spans="6:19">
      <c r="F299" s="58" t="str">
        <f t="shared" si="30"/>
        <v/>
      </c>
      <c r="G299" s="58" t="str">
        <f t="shared" si="32"/>
        <v/>
      </c>
      <c r="H299" s="58" t="str">
        <f>IF(G299&lt;&gt;"",VLOOKUP(G299,Calculations!$AV$2:$BA$2001,3),"")</f>
        <v/>
      </c>
      <c r="I299" s="58" t="str">
        <f>IF(G299&lt;&gt;"",VLOOKUP(G299,Calculations!$AV$2:$BA$2001,4),"")</f>
        <v/>
      </c>
      <c r="J299" s="58" t="str">
        <f>IF(G299&lt;&gt;"",VLOOKUP(G299,Calculations!$AV$2:$BA$2001,5),"")</f>
        <v/>
      </c>
      <c r="K299" s="58" t="str">
        <f>IF(G299&lt;&gt;"",VLOOKUP(G299,Calculations!$AV$2:$BA$2001,6),"")</f>
        <v/>
      </c>
      <c r="L299" s="59" t="e">
        <f t="shared" si="28"/>
        <v>#VALUE!</v>
      </c>
      <c r="M299" s="59" t="e">
        <f t="shared" si="29"/>
        <v>#VALUE!</v>
      </c>
      <c r="N299" s="59">
        <f t="shared" si="33"/>
        <v>0.26976453086295588</v>
      </c>
      <c r="O299" s="59"/>
      <c r="P299" s="59" t="e">
        <f t="shared" si="31"/>
        <v>#VALUE!</v>
      </c>
      <c r="Q299" s="2"/>
      <c r="R299" s="2"/>
      <c r="S299" s="2"/>
    </row>
    <row r="300" spans="6:19">
      <c r="F300" s="58" t="str">
        <f t="shared" si="30"/>
        <v/>
      </c>
      <c r="G300" s="58" t="str">
        <f t="shared" si="32"/>
        <v/>
      </c>
      <c r="H300" s="58" t="str">
        <f>IF(G300&lt;&gt;"",VLOOKUP(G300,Calculations!$AV$2:$BA$2001,3),"")</f>
        <v/>
      </c>
      <c r="I300" s="58" t="str">
        <f>IF(G300&lt;&gt;"",VLOOKUP(G300,Calculations!$AV$2:$BA$2001,4),"")</f>
        <v/>
      </c>
      <c r="J300" s="58" t="str">
        <f>IF(G300&lt;&gt;"",VLOOKUP(G300,Calculations!$AV$2:$BA$2001,5),"")</f>
        <v/>
      </c>
      <c r="K300" s="58" t="str">
        <f>IF(G300&lt;&gt;"",VLOOKUP(G300,Calculations!$AV$2:$BA$2001,6),"")</f>
        <v/>
      </c>
      <c r="L300" s="59" t="e">
        <f t="shared" si="28"/>
        <v>#VALUE!</v>
      </c>
      <c r="M300" s="59" t="e">
        <f t="shared" si="29"/>
        <v>#VALUE!</v>
      </c>
      <c r="N300" s="59">
        <f t="shared" si="33"/>
        <v>0.26976453086295588</v>
      </c>
      <c r="O300" s="59"/>
      <c r="P300" s="59" t="e">
        <f t="shared" si="31"/>
        <v>#VALUE!</v>
      </c>
      <c r="Q300" s="2"/>
      <c r="R300" s="2"/>
      <c r="S300" s="2"/>
    </row>
    <row r="301" spans="6:19">
      <c r="F301" s="58" t="str">
        <f t="shared" si="30"/>
        <v/>
      </c>
      <c r="G301" s="58" t="str">
        <f t="shared" si="32"/>
        <v/>
      </c>
      <c r="H301" s="58" t="str">
        <f>IF(G301&lt;&gt;"",VLOOKUP(G301,Calculations!$AV$2:$BA$2001,3),"")</f>
        <v/>
      </c>
      <c r="I301" s="58" t="str">
        <f>IF(G301&lt;&gt;"",VLOOKUP(G301,Calculations!$AV$2:$BA$2001,4),"")</f>
        <v/>
      </c>
      <c r="J301" s="58" t="str">
        <f>IF(G301&lt;&gt;"",VLOOKUP(G301,Calculations!$AV$2:$BA$2001,5),"")</f>
        <v/>
      </c>
      <c r="K301" s="58" t="str">
        <f>IF(G301&lt;&gt;"",VLOOKUP(G301,Calculations!$AV$2:$BA$2001,6),"")</f>
        <v/>
      </c>
      <c r="L301" s="59" t="e">
        <f t="shared" ref="L301:L364" si="34">SUM((I301-H301)*20)+1</f>
        <v>#VALUE!</v>
      </c>
      <c r="M301" s="59" t="e">
        <f t="shared" ref="M301:M364" si="35">(100*((SQRT(($D$22^2)+($D$23^2)+((2*($D$24))^2)))/G301))</f>
        <v>#VALUE!</v>
      </c>
      <c r="N301" s="59">
        <f t="shared" si="33"/>
        <v>0.26976453086295588</v>
      </c>
      <c r="O301" s="59"/>
      <c r="P301" s="59" t="e">
        <f t="shared" si="31"/>
        <v>#VALUE!</v>
      </c>
      <c r="Q301" s="2"/>
      <c r="R301" s="2"/>
      <c r="S301" s="2"/>
    </row>
    <row r="302" spans="6:19">
      <c r="F302" s="58" t="str">
        <f t="shared" si="30"/>
        <v/>
      </c>
      <c r="G302" s="58" t="str">
        <f t="shared" si="32"/>
        <v/>
      </c>
      <c r="H302" s="58" t="str">
        <f>IF(G302&lt;&gt;"",VLOOKUP(G302,Calculations!$AV$2:$BA$2001,3),"")</f>
        <v/>
      </c>
      <c r="I302" s="58" t="str">
        <f>IF(G302&lt;&gt;"",VLOOKUP(G302,Calculations!$AV$2:$BA$2001,4),"")</f>
        <v/>
      </c>
      <c r="J302" s="58" t="str">
        <f>IF(G302&lt;&gt;"",VLOOKUP(G302,Calculations!$AV$2:$BA$2001,5),"")</f>
        <v/>
      </c>
      <c r="K302" s="58" t="str">
        <f>IF(G302&lt;&gt;"",VLOOKUP(G302,Calculations!$AV$2:$BA$2001,6),"")</f>
        <v/>
      </c>
      <c r="L302" s="59" t="e">
        <f t="shared" si="34"/>
        <v>#VALUE!</v>
      </c>
      <c r="M302" s="59" t="e">
        <f t="shared" si="35"/>
        <v>#VALUE!</v>
      </c>
      <c r="N302" s="59">
        <f t="shared" si="33"/>
        <v>0.26976453086295588</v>
      </c>
      <c r="O302" s="59"/>
      <c r="P302" s="59" t="e">
        <f t="shared" si="31"/>
        <v>#VALUE!</v>
      </c>
      <c r="Q302" s="2"/>
      <c r="R302" s="2"/>
      <c r="S302" s="2"/>
    </row>
    <row r="303" spans="6:19">
      <c r="F303" s="58" t="str">
        <f t="shared" si="30"/>
        <v/>
      </c>
      <c r="G303" s="58" t="str">
        <f t="shared" si="32"/>
        <v/>
      </c>
      <c r="H303" s="58" t="str">
        <f>IF(G303&lt;&gt;"",VLOOKUP(G303,Calculations!$AV$2:$BA$2001,3),"")</f>
        <v/>
      </c>
      <c r="I303" s="58" t="str">
        <f>IF(G303&lt;&gt;"",VLOOKUP(G303,Calculations!$AV$2:$BA$2001,4),"")</f>
        <v/>
      </c>
      <c r="J303" s="58" t="str">
        <f>IF(G303&lt;&gt;"",VLOOKUP(G303,Calculations!$AV$2:$BA$2001,5),"")</f>
        <v/>
      </c>
      <c r="K303" s="58" t="str">
        <f>IF(G303&lt;&gt;"",VLOOKUP(G303,Calculations!$AV$2:$BA$2001,6),"")</f>
        <v/>
      </c>
      <c r="L303" s="59" t="e">
        <f t="shared" si="34"/>
        <v>#VALUE!</v>
      </c>
      <c r="M303" s="59" t="e">
        <f t="shared" si="35"/>
        <v>#VALUE!</v>
      </c>
      <c r="N303" s="59">
        <f t="shared" si="33"/>
        <v>0.26976453086295588</v>
      </c>
      <c r="O303" s="59"/>
      <c r="P303" s="59" t="e">
        <f t="shared" ref="P303:P331" si="36">SQRT((L303^2)+((1.5^2)*(M303^2))+(N303^2)+($D$25^2)+($D$26^2)+($D$27^2)+($D$28^2))+2</f>
        <v>#VALUE!</v>
      </c>
      <c r="Q303" s="2"/>
      <c r="R303" s="2"/>
      <c r="S303" s="2"/>
    </row>
    <row r="304" spans="6:19">
      <c r="F304" s="58" t="str">
        <f t="shared" si="30"/>
        <v/>
      </c>
      <c r="G304" s="58" t="str">
        <f t="shared" si="32"/>
        <v/>
      </c>
      <c r="H304" s="58" t="str">
        <f>IF(G304&lt;&gt;"",VLOOKUP(G304,Calculations!$AV$2:$BA$2001,3),"")</f>
        <v/>
      </c>
      <c r="I304" s="58" t="str">
        <f>IF(G304&lt;&gt;"",VLOOKUP(G304,Calculations!$AV$2:$BA$2001,4),"")</f>
        <v/>
      </c>
      <c r="J304" s="58" t="str">
        <f>IF(G304&lt;&gt;"",VLOOKUP(G304,Calculations!$AV$2:$BA$2001,5),"")</f>
        <v/>
      </c>
      <c r="K304" s="58" t="str">
        <f>IF(G304&lt;&gt;"",VLOOKUP(G304,Calculations!$AV$2:$BA$2001,6),"")</f>
        <v/>
      </c>
      <c r="L304" s="59" t="e">
        <f t="shared" si="34"/>
        <v>#VALUE!</v>
      </c>
      <c r="M304" s="59" t="e">
        <f t="shared" si="35"/>
        <v>#VALUE!</v>
      </c>
      <c r="N304" s="59">
        <f t="shared" si="33"/>
        <v>0.26976453086295588</v>
      </c>
      <c r="O304" s="59"/>
      <c r="P304" s="59" t="e">
        <f t="shared" si="36"/>
        <v>#VALUE!</v>
      </c>
      <c r="Q304" s="2"/>
      <c r="R304" s="2"/>
      <c r="S304" s="2"/>
    </row>
    <row r="305" spans="6:19">
      <c r="F305" s="58" t="str">
        <f t="shared" si="30"/>
        <v/>
      </c>
      <c r="G305" s="58" t="str">
        <f t="shared" si="32"/>
        <v/>
      </c>
      <c r="H305" s="58" t="str">
        <f>IF(G305&lt;&gt;"",VLOOKUP(G305,Calculations!$AV$2:$BA$2001,3),"")</f>
        <v/>
      </c>
      <c r="I305" s="58" t="str">
        <f>IF(G305&lt;&gt;"",VLOOKUP(G305,Calculations!$AV$2:$BA$2001,4),"")</f>
        <v/>
      </c>
      <c r="J305" s="58" t="str">
        <f>IF(G305&lt;&gt;"",VLOOKUP(G305,Calculations!$AV$2:$BA$2001,5),"")</f>
        <v/>
      </c>
      <c r="K305" s="58" t="str">
        <f>IF(G305&lt;&gt;"",VLOOKUP(G305,Calculations!$AV$2:$BA$2001,6),"")</f>
        <v/>
      </c>
      <c r="L305" s="59" t="e">
        <f t="shared" si="34"/>
        <v>#VALUE!</v>
      </c>
      <c r="M305" s="59" t="e">
        <f t="shared" si="35"/>
        <v>#VALUE!</v>
      </c>
      <c r="N305" s="59">
        <f t="shared" si="33"/>
        <v>0.26976453086295588</v>
      </c>
      <c r="O305" s="59"/>
      <c r="P305" s="59" t="e">
        <f t="shared" si="36"/>
        <v>#VALUE!</v>
      </c>
      <c r="Q305" s="2"/>
      <c r="R305" s="2"/>
      <c r="S305" s="2"/>
    </row>
    <row r="306" spans="6:19">
      <c r="F306" s="58" t="str">
        <f t="shared" si="30"/>
        <v/>
      </c>
      <c r="G306" s="58" t="str">
        <f t="shared" si="32"/>
        <v/>
      </c>
      <c r="H306" s="58" t="str">
        <f>IF(G306&lt;&gt;"",VLOOKUP(G306,Calculations!$AV$2:$BA$2001,3),"")</f>
        <v/>
      </c>
      <c r="I306" s="58" t="str">
        <f>IF(G306&lt;&gt;"",VLOOKUP(G306,Calculations!$AV$2:$BA$2001,4),"")</f>
        <v/>
      </c>
      <c r="J306" s="58" t="str">
        <f>IF(G306&lt;&gt;"",VLOOKUP(G306,Calculations!$AV$2:$BA$2001,5),"")</f>
        <v/>
      </c>
      <c r="K306" s="58" t="str">
        <f>IF(G306&lt;&gt;"",VLOOKUP(G306,Calculations!$AV$2:$BA$2001,6),"")</f>
        <v/>
      </c>
      <c r="L306" s="59" t="e">
        <f t="shared" si="34"/>
        <v>#VALUE!</v>
      </c>
      <c r="M306" s="59" t="e">
        <f t="shared" si="35"/>
        <v>#VALUE!</v>
      </c>
      <c r="N306" s="59">
        <f t="shared" si="33"/>
        <v>0.26976453086295588</v>
      </c>
      <c r="O306" s="59"/>
      <c r="P306" s="59" t="e">
        <f t="shared" si="36"/>
        <v>#VALUE!</v>
      </c>
      <c r="Q306" s="2"/>
      <c r="R306" s="2"/>
      <c r="S306" s="2"/>
    </row>
    <row r="307" spans="6:19">
      <c r="F307" s="58" t="str">
        <f t="shared" si="30"/>
        <v/>
      </c>
      <c r="G307" s="58" t="str">
        <f t="shared" si="32"/>
        <v/>
      </c>
      <c r="H307" s="58" t="str">
        <f>IF(G307&lt;&gt;"",VLOOKUP(G307,Calculations!$AV$2:$BA$2001,3),"")</f>
        <v/>
      </c>
      <c r="I307" s="58" t="str">
        <f>IF(G307&lt;&gt;"",VLOOKUP(G307,Calculations!$AV$2:$BA$2001,4),"")</f>
        <v/>
      </c>
      <c r="J307" s="58" t="str">
        <f>IF(G307&lt;&gt;"",VLOOKUP(G307,Calculations!$AV$2:$BA$2001,5),"")</f>
        <v/>
      </c>
      <c r="K307" s="58" t="str">
        <f>IF(G307&lt;&gt;"",VLOOKUP(G307,Calculations!$AV$2:$BA$2001,6),"")</f>
        <v/>
      </c>
      <c r="L307" s="59" t="e">
        <f t="shared" si="34"/>
        <v>#VALUE!</v>
      </c>
      <c r="M307" s="59" t="e">
        <f t="shared" si="35"/>
        <v>#VALUE!</v>
      </c>
      <c r="N307" s="59">
        <f t="shared" si="33"/>
        <v>0.26976453086295588</v>
      </c>
      <c r="O307" s="59"/>
      <c r="P307" s="59" t="e">
        <f t="shared" si="36"/>
        <v>#VALUE!</v>
      </c>
      <c r="Q307" s="2"/>
      <c r="R307" s="2"/>
      <c r="S307" s="2"/>
    </row>
    <row r="308" spans="6:19">
      <c r="F308" s="58" t="str">
        <f t="shared" si="30"/>
        <v/>
      </c>
      <c r="G308" s="58" t="str">
        <f t="shared" si="32"/>
        <v/>
      </c>
      <c r="H308" s="58" t="str">
        <f>IF(G308&lt;&gt;"",VLOOKUP(G308,Calculations!$AV$2:$BA$2001,3),"")</f>
        <v/>
      </c>
      <c r="I308" s="58" t="str">
        <f>IF(G308&lt;&gt;"",VLOOKUP(G308,Calculations!$AV$2:$BA$2001,4),"")</f>
        <v/>
      </c>
      <c r="J308" s="58" t="str">
        <f>IF(G308&lt;&gt;"",VLOOKUP(G308,Calculations!$AV$2:$BA$2001,5),"")</f>
        <v/>
      </c>
      <c r="K308" s="58" t="str">
        <f>IF(G308&lt;&gt;"",VLOOKUP(G308,Calculations!$AV$2:$BA$2001,6),"")</f>
        <v/>
      </c>
      <c r="L308" s="59" t="e">
        <f t="shared" si="34"/>
        <v>#VALUE!</v>
      </c>
      <c r="M308" s="59" t="e">
        <f t="shared" si="35"/>
        <v>#VALUE!</v>
      </c>
      <c r="N308" s="59">
        <f t="shared" si="33"/>
        <v>0.26976453086295588</v>
      </c>
      <c r="O308" s="59"/>
      <c r="P308" s="59" t="e">
        <f t="shared" si="36"/>
        <v>#VALUE!</v>
      </c>
      <c r="Q308" s="2"/>
      <c r="R308" s="2"/>
      <c r="S308" s="2"/>
    </row>
    <row r="309" spans="6:19">
      <c r="F309" s="58" t="str">
        <f t="shared" si="30"/>
        <v/>
      </c>
      <c r="G309" s="58" t="str">
        <f t="shared" si="32"/>
        <v/>
      </c>
      <c r="H309" s="58" t="str">
        <f>IF(G309&lt;&gt;"",VLOOKUP(G309,Calculations!$AV$2:$BA$2001,3),"")</f>
        <v/>
      </c>
      <c r="I309" s="58" t="str">
        <f>IF(G309&lt;&gt;"",VLOOKUP(G309,Calculations!$AV$2:$BA$2001,4),"")</f>
        <v/>
      </c>
      <c r="J309" s="58" t="str">
        <f>IF(G309&lt;&gt;"",VLOOKUP(G309,Calculations!$AV$2:$BA$2001,5),"")</f>
        <v/>
      </c>
      <c r="K309" s="58" t="str">
        <f>IF(G309&lt;&gt;"",VLOOKUP(G309,Calculations!$AV$2:$BA$2001,6),"")</f>
        <v/>
      </c>
      <c r="L309" s="59" t="e">
        <f t="shared" si="34"/>
        <v>#VALUE!</v>
      </c>
      <c r="M309" s="59" t="e">
        <f t="shared" si="35"/>
        <v>#VALUE!</v>
      </c>
      <c r="N309" s="59">
        <f t="shared" si="33"/>
        <v>0.26976453086295588</v>
      </c>
      <c r="O309" s="59"/>
      <c r="P309" s="59" t="e">
        <f t="shared" si="36"/>
        <v>#VALUE!</v>
      </c>
      <c r="Q309" s="2"/>
      <c r="R309" s="2"/>
      <c r="S309" s="2"/>
    </row>
    <row r="310" spans="6:19">
      <c r="F310" s="58" t="str">
        <f t="shared" si="30"/>
        <v/>
      </c>
      <c r="G310" s="58" t="str">
        <f t="shared" si="32"/>
        <v/>
      </c>
      <c r="H310" s="58" t="str">
        <f>IF(G310&lt;&gt;"",VLOOKUP(G310,Calculations!$AV$2:$BA$2001,3),"")</f>
        <v/>
      </c>
      <c r="I310" s="58" t="str">
        <f>IF(G310&lt;&gt;"",VLOOKUP(G310,Calculations!$AV$2:$BA$2001,4),"")</f>
        <v/>
      </c>
      <c r="J310" s="58" t="str">
        <f>IF(G310&lt;&gt;"",VLOOKUP(G310,Calculations!$AV$2:$BA$2001,5),"")</f>
        <v/>
      </c>
      <c r="K310" s="58" t="str">
        <f>IF(G310&lt;&gt;"",VLOOKUP(G310,Calculations!$AV$2:$BA$2001,6),"")</f>
        <v/>
      </c>
      <c r="L310" s="59" t="e">
        <f t="shared" si="34"/>
        <v>#VALUE!</v>
      </c>
      <c r="M310" s="59" t="e">
        <f t="shared" si="35"/>
        <v>#VALUE!</v>
      </c>
      <c r="N310" s="59">
        <f t="shared" si="33"/>
        <v>0.26976453086295588</v>
      </c>
      <c r="O310" s="59"/>
      <c r="P310" s="59" t="e">
        <f t="shared" si="36"/>
        <v>#VALUE!</v>
      </c>
      <c r="Q310" s="2"/>
      <c r="R310" s="2"/>
      <c r="S310" s="2"/>
    </row>
    <row r="311" spans="6:19">
      <c r="F311" s="58" t="str">
        <f t="shared" si="30"/>
        <v/>
      </c>
      <c r="G311" s="58" t="str">
        <f t="shared" si="32"/>
        <v/>
      </c>
      <c r="H311" s="58" t="str">
        <f>IF(G311&lt;&gt;"",VLOOKUP(G311,Calculations!$AV$2:$BA$2001,3),"")</f>
        <v/>
      </c>
      <c r="I311" s="58" t="str">
        <f>IF(G311&lt;&gt;"",VLOOKUP(G311,Calculations!$AV$2:$BA$2001,4),"")</f>
        <v/>
      </c>
      <c r="J311" s="58" t="str">
        <f>IF(G311&lt;&gt;"",VLOOKUP(G311,Calculations!$AV$2:$BA$2001,5),"")</f>
        <v/>
      </c>
      <c r="K311" s="58" t="str">
        <f>IF(G311&lt;&gt;"",VLOOKUP(G311,Calculations!$AV$2:$BA$2001,6),"")</f>
        <v/>
      </c>
      <c r="L311" s="59" t="e">
        <f t="shared" si="34"/>
        <v>#VALUE!</v>
      </c>
      <c r="M311" s="59" t="e">
        <f t="shared" si="35"/>
        <v>#VALUE!</v>
      </c>
      <c r="N311" s="59">
        <f t="shared" si="33"/>
        <v>0.26976453086295588</v>
      </c>
      <c r="O311" s="59"/>
      <c r="P311" s="59" t="e">
        <f t="shared" si="36"/>
        <v>#VALUE!</v>
      </c>
      <c r="Q311" s="2"/>
      <c r="R311" s="2"/>
      <c r="S311" s="2"/>
    </row>
    <row r="312" spans="6:19">
      <c r="F312" s="58" t="str">
        <f t="shared" si="30"/>
        <v/>
      </c>
      <c r="G312" s="58" t="str">
        <f t="shared" si="32"/>
        <v/>
      </c>
      <c r="H312" s="58" t="str">
        <f>IF(G312&lt;&gt;"",VLOOKUP(G312,Calculations!$AV$2:$BA$2001,3),"")</f>
        <v/>
      </c>
      <c r="I312" s="58" t="str">
        <f>IF(G312&lt;&gt;"",VLOOKUP(G312,Calculations!$AV$2:$BA$2001,4),"")</f>
        <v/>
      </c>
      <c r="J312" s="58" t="str">
        <f>IF(G312&lt;&gt;"",VLOOKUP(G312,Calculations!$AV$2:$BA$2001,5),"")</f>
        <v/>
      </c>
      <c r="K312" s="58" t="str">
        <f>IF(G312&lt;&gt;"",VLOOKUP(G312,Calculations!$AV$2:$BA$2001,6),"")</f>
        <v/>
      </c>
      <c r="L312" s="59" t="e">
        <f t="shared" si="34"/>
        <v>#VALUE!</v>
      </c>
      <c r="M312" s="59" t="e">
        <f t="shared" si="35"/>
        <v>#VALUE!</v>
      </c>
      <c r="N312" s="59">
        <f t="shared" si="33"/>
        <v>0.26976453086295588</v>
      </c>
      <c r="O312" s="59"/>
      <c r="P312" s="59" t="e">
        <f t="shared" si="36"/>
        <v>#VALUE!</v>
      </c>
      <c r="Q312" s="2"/>
      <c r="R312" s="2"/>
      <c r="S312" s="2"/>
    </row>
    <row r="313" spans="6:19">
      <c r="F313" s="58" t="str">
        <f t="shared" si="30"/>
        <v/>
      </c>
      <c r="G313" s="58" t="str">
        <f t="shared" si="32"/>
        <v/>
      </c>
      <c r="H313" s="58" t="str">
        <f>IF(G313&lt;&gt;"",VLOOKUP(G313,Calculations!$AV$2:$BA$2001,3),"")</f>
        <v/>
      </c>
      <c r="I313" s="58" t="str">
        <f>IF(G313&lt;&gt;"",VLOOKUP(G313,Calculations!$AV$2:$BA$2001,4),"")</f>
        <v/>
      </c>
      <c r="J313" s="58" t="str">
        <f>IF(G313&lt;&gt;"",VLOOKUP(G313,Calculations!$AV$2:$BA$2001,5),"")</f>
        <v/>
      </c>
      <c r="K313" s="58" t="str">
        <f>IF(G313&lt;&gt;"",VLOOKUP(G313,Calculations!$AV$2:$BA$2001,6),"")</f>
        <v/>
      </c>
      <c r="L313" s="59" t="e">
        <f t="shared" si="34"/>
        <v>#VALUE!</v>
      </c>
      <c r="M313" s="59" t="e">
        <f t="shared" si="35"/>
        <v>#VALUE!</v>
      </c>
      <c r="N313" s="59">
        <f t="shared" si="33"/>
        <v>0.26976453086295588</v>
      </c>
      <c r="O313" s="59"/>
      <c r="P313" s="59" t="e">
        <f t="shared" si="36"/>
        <v>#VALUE!</v>
      </c>
      <c r="Q313" s="2"/>
      <c r="R313" s="2"/>
      <c r="S313" s="2"/>
    </row>
    <row r="314" spans="6:19">
      <c r="F314" s="58" t="str">
        <f t="shared" si="30"/>
        <v/>
      </c>
      <c r="G314" s="58" t="str">
        <f t="shared" si="32"/>
        <v/>
      </c>
      <c r="H314" s="58" t="str">
        <f>IF(G314&lt;&gt;"",VLOOKUP(G314,Calculations!$AV$2:$BA$2001,3),"")</f>
        <v/>
      </c>
      <c r="I314" s="58" t="str">
        <f>IF(G314&lt;&gt;"",VLOOKUP(G314,Calculations!$AV$2:$BA$2001,4),"")</f>
        <v/>
      </c>
      <c r="J314" s="58" t="str">
        <f>IF(G314&lt;&gt;"",VLOOKUP(G314,Calculations!$AV$2:$BA$2001,5),"")</f>
        <v/>
      </c>
      <c r="K314" s="58" t="str">
        <f>IF(G314&lt;&gt;"",VLOOKUP(G314,Calculations!$AV$2:$BA$2001,6),"")</f>
        <v/>
      </c>
      <c r="L314" s="59" t="e">
        <f t="shared" si="34"/>
        <v>#VALUE!</v>
      </c>
      <c r="M314" s="59" t="e">
        <f t="shared" si="35"/>
        <v>#VALUE!</v>
      </c>
      <c r="N314" s="59">
        <f t="shared" si="33"/>
        <v>0.26976453086295588</v>
      </c>
      <c r="O314" s="59"/>
      <c r="P314" s="59" t="e">
        <f t="shared" si="36"/>
        <v>#VALUE!</v>
      </c>
      <c r="Q314" s="2"/>
      <c r="R314" s="2"/>
      <c r="S314" s="2"/>
    </row>
    <row r="315" spans="6:19">
      <c r="F315" s="58" t="str">
        <f t="shared" si="30"/>
        <v/>
      </c>
      <c r="G315" s="58" t="str">
        <f t="shared" si="32"/>
        <v/>
      </c>
      <c r="H315" s="58" t="str">
        <f>IF(G315&lt;&gt;"",VLOOKUP(G315,Calculations!$AV$2:$BA$2001,3),"")</f>
        <v/>
      </c>
      <c r="I315" s="58" t="str">
        <f>IF(G315&lt;&gt;"",VLOOKUP(G315,Calculations!$AV$2:$BA$2001,4),"")</f>
        <v/>
      </c>
      <c r="J315" s="58" t="str">
        <f>IF(G315&lt;&gt;"",VLOOKUP(G315,Calculations!$AV$2:$BA$2001,5),"")</f>
        <v/>
      </c>
      <c r="K315" s="58" t="str">
        <f>IF(G315&lt;&gt;"",VLOOKUP(G315,Calculations!$AV$2:$BA$2001,6),"")</f>
        <v/>
      </c>
      <c r="L315" s="59" t="e">
        <f t="shared" si="34"/>
        <v>#VALUE!</v>
      </c>
      <c r="M315" s="59" t="e">
        <f t="shared" si="35"/>
        <v>#VALUE!</v>
      </c>
      <c r="N315" s="59">
        <f t="shared" si="33"/>
        <v>0.26976453086295588</v>
      </c>
      <c r="O315" s="59"/>
      <c r="P315" s="59" t="e">
        <f t="shared" si="36"/>
        <v>#VALUE!</v>
      </c>
      <c r="Q315" s="2"/>
      <c r="R315" s="2"/>
      <c r="S315" s="2"/>
    </row>
    <row r="316" spans="6:19">
      <c r="F316" s="58" t="str">
        <f t="shared" si="30"/>
        <v/>
      </c>
      <c r="G316" s="58" t="str">
        <f t="shared" si="32"/>
        <v/>
      </c>
      <c r="H316" s="58" t="str">
        <f>IF(G316&lt;&gt;"",VLOOKUP(G316,Calculations!$AV$2:$BA$2001,3),"")</f>
        <v/>
      </c>
      <c r="I316" s="58" t="str">
        <f>IF(G316&lt;&gt;"",VLOOKUP(G316,Calculations!$AV$2:$BA$2001,4),"")</f>
        <v/>
      </c>
      <c r="J316" s="58" t="str">
        <f>IF(G316&lt;&gt;"",VLOOKUP(G316,Calculations!$AV$2:$BA$2001,5),"")</f>
        <v/>
      </c>
      <c r="K316" s="58" t="str">
        <f>IF(G316&lt;&gt;"",VLOOKUP(G316,Calculations!$AV$2:$BA$2001,6),"")</f>
        <v/>
      </c>
      <c r="L316" s="59" t="e">
        <f t="shared" si="34"/>
        <v>#VALUE!</v>
      </c>
      <c r="M316" s="59" t="e">
        <f t="shared" si="35"/>
        <v>#VALUE!</v>
      </c>
      <c r="N316" s="59">
        <f t="shared" si="33"/>
        <v>0.26976453086295588</v>
      </c>
      <c r="O316" s="59"/>
      <c r="P316" s="59" t="e">
        <f t="shared" si="36"/>
        <v>#VALUE!</v>
      </c>
      <c r="Q316" s="2"/>
      <c r="R316" s="2"/>
      <c r="S316" s="2"/>
    </row>
    <row r="317" spans="6:19">
      <c r="F317" s="58" t="str">
        <f t="shared" si="30"/>
        <v/>
      </c>
      <c r="G317" s="58" t="str">
        <f t="shared" si="32"/>
        <v/>
      </c>
      <c r="H317" s="58" t="str">
        <f>IF(G317&lt;&gt;"",VLOOKUP(G317,Calculations!$AV$2:$BA$2001,3),"")</f>
        <v/>
      </c>
      <c r="I317" s="58" t="str">
        <f>IF(G317&lt;&gt;"",VLOOKUP(G317,Calculations!$AV$2:$BA$2001,4),"")</f>
        <v/>
      </c>
      <c r="J317" s="58" t="str">
        <f>IF(G317&lt;&gt;"",VLOOKUP(G317,Calculations!$AV$2:$BA$2001,5),"")</f>
        <v/>
      </c>
      <c r="K317" s="58" t="str">
        <f>IF(G317&lt;&gt;"",VLOOKUP(G317,Calculations!$AV$2:$BA$2001,6),"")</f>
        <v/>
      </c>
      <c r="L317" s="59" t="e">
        <f t="shared" si="34"/>
        <v>#VALUE!</v>
      </c>
      <c r="M317" s="59" t="e">
        <f t="shared" si="35"/>
        <v>#VALUE!</v>
      </c>
      <c r="N317" s="59">
        <f t="shared" si="33"/>
        <v>0.26976453086295588</v>
      </c>
      <c r="O317" s="59"/>
      <c r="P317" s="59" t="e">
        <f t="shared" si="36"/>
        <v>#VALUE!</v>
      </c>
      <c r="Q317" s="2"/>
      <c r="R317" s="2"/>
      <c r="S317" s="2"/>
    </row>
    <row r="318" spans="6:19">
      <c r="F318" s="58" t="str">
        <f t="shared" si="30"/>
        <v/>
      </c>
      <c r="G318" s="58" t="str">
        <f t="shared" si="32"/>
        <v/>
      </c>
      <c r="H318" s="58" t="str">
        <f>IF(G318&lt;&gt;"",VLOOKUP(G318,Calculations!$AV$2:$BA$2001,3),"")</f>
        <v/>
      </c>
      <c r="I318" s="58" t="str">
        <f>IF(G318&lt;&gt;"",VLOOKUP(G318,Calculations!$AV$2:$BA$2001,4),"")</f>
        <v/>
      </c>
      <c r="J318" s="58" t="str">
        <f>IF(G318&lt;&gt;"",VLOOKUP(G318,Calculations!$AV$2:$BA$2001,5),"")</f>
        <v/>
      </c>
      <c r="K318" s="58" t="str">
        <f>IF(G318&lt;&gt;"",VLOOKUP(G318,Calculations!$AV$2:$BA$2001,6),"")</f>
        <v/>
      </c>
      <c r="L318" s="59" t="e">
        <f t="shared" si="34"/>
        <v>#VALUE!</v>
      </c>
      <c r="M318" s="59" t="e">
        <f t="shared" si="35"/>
        <v>#VALUE!</v>
      </c>
      <c r="N318" s="59">
        <f t="shared" si="33"/>
        <v>0.26976453086295588</v>
      </c>
      <c r="O318" s="59"/>
      <c r="P318" s="59" t="e">
        <f t="shared" si="36"/>
        <v>#VALUE!</v>
      </c>
      <c r="Q318" s="2"/>
      <c r="R318" s="2"/>
      <c r="S318" s="2"/>
    </row>
    <row r="319" spans="6:19">
      <c r="F319" s="58" t="str">
        <f t="shared" si="30"/>
        <v/>
      </c>
      <c r="G319" s="58" t="str">
        <f t="shared" si="32"/>
        <v/>
      </c>
      <c r="H319" s="58" t="str">
        <f>IF(G319&lt;&gt;"",VLOOKUP(G319,Calculations!$AV$2:$BA$2001,3),"")</f>
        <v/>
      </c>
      <c r="I319" s="58" t="str">
        <f>IF(G319&lt;&gt;"",VLOOKUP(G319,Calculations!$AV$2:$BA$2001,4),"")</f>
        <v/>
      </c>
      <c r="J319" s="58" t="str">
        <f>IF(G319&lt;&gt;"",VLOOKUP(G319,Calculations!$AV$2:$BA$2001,5),"")</f>
        <v/>
      </c>
      <c r="K319" s="58" t="str">
        <f>IF(G319&lt;&gt;"",VLOOKUP(G319,Calculations!$AV$2:$BA$2001,6),"")</f>
        <v/>
      </c>
      <c r="L319" s="59" t="e">
        <f t="shared" si="34"/>
        <v>#VALUE!</v>
      </c>
      <c r="M319" s="59" t="e">
        <f t="shared" si="35"/>
        <v>#VALUE!</v>
      </c>
      <c r="N319" s="59">
        <f t="shared" si="33"/>
        <v>0.26976453086295588</v>
      </c>
      <c r="O319" s="59"/>
      <c r="P319" s="59" t="e">
        <f t="shared" si="36"/>
        <v>#VALUE!</v>
      </c>
      <c r="Q319" s="2"/>
      <c r="R319" s="2"/>
      <c r="S319" s="2"/>
    </row>
    <row r="320" spans="6:19">
      <c r="F320" s="58" t="str">
        <f t="shared" si="30"/>
        <v/>
      </c>
      <c r="G320" s="58" t="str">
        <f t="shared" si="32"/>
        <v/>
      </c>
      <c r="H320" s="58" t="str">
        <f>IF(G320&lt;&gt;"",VLOOKUP(G320,Calculations!$AV$2:$BA$2001,3),"")</f>
        <v/>
      </c>
      <c r="I320" s="58" t="str">
        <f>IF(G320&lt;&gt;"",VLOOKUP(G320,Calculations!$AV$2:$BA$2001,4),"")</f>
        <v/>
      </c>
      <c r="J320" s="58" t="str">
        <f>IF(G320&lt;&gt;"",VLOOKUP(G320,Calculations!$AV$2:$BA$2001,5),"")</f>
        <v/>
      </c>
      <c r="K320" s="58" t="str">
        <f>IF(G320&lt;&gt;"",VLOOKUP(G320,Calculations!$AV$2:$BA$2001,6),"")</f>
        <v/>
      </c>
      <c r="L320" s="59" t="e">
        <f t="shared" si="34"/>
        <v>#VALUE!</v>
      </c>
      <c r="M320" s="59" t="e">
        <f t="shared" si="35"/>
        <v>#VALUE!</v>
      </c>
      <c r="N320" s="59">
        <f t="shared" si="33"/>
        <v>0.26976453086295588</v>
      </c>
      <c r="O320" s="59"/>
      <c r="P320" s="59" t="e">
        <f t="shared" si="36"/>
        <v>#VALUE!</v>
      </c>
      <c r="Q320" s="2"/>
      <c r="R320" s="2"/>
      <c r="S320" s="2"/>
    </row>
    <row r="321" spans="6:19">
      <c r="F321" s="58" t="str">
        <f t="shared" si="30"/>
        <v/>
      </c>
      <c r="G321" s="58" t="str">
        <f t="shared" si="32"/>
        <v/>
      </c>
      <c r="H321" s="58" t="str">
        <f>IF(G321&lt;&gt;"",VLOOKUP(G321,Calculations!$AV$2:$BA$2001,3),"")</f>
        <v/>
      </c>
      <c r="I321" s="58" t="str">
        <f>IF(G321&lt;&gt;"",VLOOKUP(G321,Calculations!$AV$2:$BA$2001,4),"")</f>
        <v/>
      </c>
      <c r="J321" s="58" t="str">
        <f>IF(G321&lt;&gt;"",VLOOKUP(G321,Calculations!$AV$2:$BA$2001,5),"")</f>
        <v/>
      </c>
      <c r="K321" s="58" t="str">
        <f>IF(G321&lt;&gt;"",VLOOKUP(G321,Calculations!$AV$2:$BA$2001,6),"")</f>
        <v/>
      </c>
      <c r="L321" s="59" t="e">
        <f t="shared" si="34"/>
        <v>#VALUE!</v>
      </c>
      <c r="M321" s="59" t="e">
        <f t="shared" si="35"/>
        <v>#VALUE!</v>
      </c>
      <c r="N321" s="59">
        <f t="shared" si="33"/>
        <v>0.26976453086295588</v>
      </c>
      <c r="O321" s="59"/>
      <c r="P321" s="59" t="e">
        <f t="shared" si="36"/>
        <v>#VALUE!</v>
      </c>
      <c r="Q321" s="2"/>
      <c r="R321" s="2"/>
      <c r="S321" s="2"/>
    </row>
    <row r="322" spans="6:19">
      <c r="F322" s="58" t="str">
        <f t="shared" si="30"/>
        <v/>
      </c>
      <c r="G322" s="58" t="str">
        <f t="shared" si="32"/>
        <v/>
      </c>
      <c r="H322" s="58" t="str">
        <f>IF(G322&lt;&gt;"",VLOOKUP(G322,Calculations!$AV$2:$BA$2001,3),"")</f>
        <v/>
      </c>
      <c r="I322" s="58" t="str">
        <f>IF(G322&lt;&gt;"",VLOOKUP(G322,Calculations!$AV$2:$BA$2001,4),"")</f>
        <v/>
      </c>
      <c r="J322" s="58" t="str">
        <f>IF(G322&lt;&gt;"",VLOOKUP(G322,Calculations!$AV$2:$BA$2001,5),"")</f>
        <v/>
      </c>
      <c r="K322" s="58" t="str">
        <f>IF(G322&lt;&gt;"",VLOOKUP(G322,Calculations!$AV$2:$BA$2001,6),"")</f>
        <v/>
      </c>
      <c r="L322" s="59" t="e">
        <f t="shared" si="34"/>
        <v>#VALUE!</v>
      </c>
      <c r="M322" s="59" t="e">
        <f t="shared" si="35"/>
        <v>#VALUE!</v>
      </c>
      <c r="N322" s="59">
        <f t="shared" si="33"/>
        <v>0.26976453086295588</v>
      </c>
      <c r="O322" s="59"/>
      <c r="P322" s="59" t="e">
        <f t="shared" si="36"/>
        <v>#VALUE!</v>
      </c>
      <c r="Q322" s="2"/>
      <c r="R322" s="2"/>
      <c r="S322" s="2"/>
    </row>
    <row r="323" spans="6:19">
      <c r="F323" s="58" t="str">
        <f t="shared" ref="F323:F386" si="37">IF(F322&gt;=Num,"",F322+1)</f>
        <v/>
      </c>
      <c r="G323" s="58" t="str">
        <f t="shared" si="32"/>
        <v/>
      </c>
      <c r="H323" s="58" t="str">
        <f>IF(G323&lt;&gt;"",VLOOKUP(G323,Calculations!$AV$2:$BA$2001,3),"")</f>
        <v/>
      </c>
      <c r="I323" s="58" t="str">
        <f>IF(G323&lt;&gt;"",VLOOKUP(G323,Calculations!$AV$2:$BA$2001,4),"")</f>
        <v/>
      </c>
      <c r="J323" s="58" t="str">
        <f>IF(G323&lt;&gt;"",VLOOKUP(G323,Calculations!$AV$2:$BA$2001,5),"")</f>
        <v/>
      </c>
      <c r="K323" s="58" t="str">
        <f>IF(G323&lt;&gt;"",VLOOKUP(G323,Calculations!$AV$2:$BA$2001,6),"")</f>
        <v/>
      </c>
      <c r="L323" s="59" t="e">
        <f t="shared" si="34"/>
        <v>#VALUE!</v>
      </c>
      <c r="M323" s="59" t="e">
        <f t="shared" si="35"/>
        <v>#VALUE!</v>
      </c>
      <c r="N323" s="59">
        <f t="shared" si="33"/>
        <v>0.26976453086295588</v>
      </c>
      <c r="O323" s="59"/>
      <c r="P323" s="59" t="e">
        <f t="shared" si="36"/>
        <v>#VALUE!</v>
      </c>
      <c r="Q323" s="2"/>
      <c r="R323" s="2"/>
      <c r="S323" s="2"/>
    </row>
    <row r="324" spans="6:19">
      <c r="F324" s="58" t="str">
        <f t="shared" si="37"/>
        <v/>
      </c>
      <c r="G324" s="58" t="str">
        <f t="shared" si="32"/>
        <v/>
      </c>
      <c r="H324" s="58" t="str">
        <f>IF(G324&lt;&gt;"",VLOOKUP(G324,Calculations!$AV$2:$BA$2001,3),"")</f>
        <v/>
      </c>
      <c r="I324" s="58" t="str">
        <f>IF(G324&lt;&gt;"",VLOOKUP(G324,Calculations!$AV$2:$BA$2001,4),"")</f>
        <v/>
      </c>
      <c r="J324" s="58" t="str">
        <f>IF(G324&lt;&gt;"",VLOOKUP(G324,Calculations!$AV$2:$BA$2001,5),"")</f>
        <v/>
      </c>
      <c r="K324" s="58" t="str">
        <f>IF(G324&lt;&gt;"",VLOOKUP(G324,Calculations!$AV$2:$BA$2001,6),"")</f>
        <v/>
      </c>
      <c r="L324" s="59" t="e">
        <f t="shared" si="34"/>
        <v>#VALUE!</v>
      </c>
      <c r="M324" s="59" t="e">
        <f t="shared" si="35"/>
        <v>#VALUE!</v>
      </c>
      <c r="N324" s="59">
        <f t="shared" si="33"/>
        <v>0.26976453086295588</v>
      </c>
      <c r="O324" s="59"/>
      <c r="P324" s="59" t="e">
        <f t="shared" si="36"/>
        <v>#VALUE!</v>
      </c>
      <c r="Q324" s="2"/>
      <c r="R324" s="2"/>
      <c r="S324" s="2"/>
    </row>
    <row r="325" spans="6:19">
      <c r="F325" s="58" t="str">
        <f t="shared" si="37"/>
        <v/>
      </c>
      <c r="G325" s="58" t="str">
        <f t="shared" si="32"/>
        <v/>
      </c>
      <c r="H325" s="58" t="str">
        <f>IF(G325&lt;&gt;"",VLOOKUP(G325,Calculations!$AV$2:$BA$2001,3),"")</f>
        <v/>
      </c>
      <c r="I325" s="58" t="str">
        <f>IF(G325&lt;&gt;"",VLOOKUP(G325,Calculations!$AV$2:$BA$2001,4),"")</f>
        <v/>
      </c>
      <c r="J325" s="58" t="str">
        <f>IF(G325&lt;&gt;"",VLOOKUP(G325,Calculations!$AV$2:$BA$2001,5),"")</f>
        <v/>
      </c>
      <c r="K325" s="58" t="str">
        <f>IF(G325&lt;&gt;"",VLOOKUP(G325,Calculations!$AV$2:$BA$2001,6),"")</f>
        <v/>
      </c>
      <c r="L325" s="59" t="e">
        <f t="shared" si="34"/>
        <v>#VALUE!</v>
      </c>
      <c r="M325" s="59" t="e">
        <f t="shared" si="35"/>
        <v>#VALUE!</v>
      </c>
      <c r="N325" s="59">
        <f t="shared" si="33"/>
        <v>0.26976453086295588</v>
      </c>
      <c r="O325" s="59"/>
      <c r="P325" s="59" t="e">
        <f t="shared" si="36"/>
        <v>#VALUE!</v>
      </c>
      <c r="Q325" s="2"/>
      <c r="R325" s="2"/>
      <c r="S325" s="2"/>
    </row>
    <row r="326" spans="6:19">
      <c r="F326" s="58" t="str">
        <f t="shared" si="37"/>
        <v/>
      </c>
      <c r="G326" s="58" t="str">
        <f t="shared" si="32"/>
        <v/>
      </c>
      <c r="H326" s="58" t="str">
        <f>IF(G326&lt;&gt;"",VLOOKUP(G326,Calculations!$AV$2:$BA$2001,3),"")</f>
        <v/>
      </c>
      <c r="I326" s="58" t="str">
        <f>IF(G326&lt;&gt;"",VLOOKUP(G326,Calculations!$AV$2:$BA$2001,4),"")</f>
        <v/>
      </c>
      <c r="J326" s="58" t="str">
        <f>IF(G326&lt;&gt;"",VLOOKUP(G326,Calculations!$AV$2:$BA$2001,5),"")</f>
        <v/>
      </c>
      <c r="K326" s="58" t="str">
        <f>IF(G326&lt;&gt;"",VLOOKUP(G326,Calculations!$AV$2:$BA$2001,6),"")</f>
        <v/>
      </c>
      <c r="L326" s="59" t="e">
        <f t="shared" si="34"/>
        <v>#VALUE!</v>
      </c>
      <c r="M326" s="59" t="e">
        <f t="shared" si="35"/>
        <v>#VALUE!</v>
      </c>
      <c r="N326" s="59">
        <f t="shared" si="33"/>
        <v>0.26976453086295588</v>
      </c>
      <c r="O326" s="59"/>
      <c r="P326" s="59" t="e">
        <f t="shared" si="36"/>
        <v>#VALUE!</v>
      </c>
      <c r="Q326" s="2"/>
      <c r="R326" s="2"/>
      <c r="S326" s="2"/>
    </row>
    <row r="327" spans="6:19">
      <c r="F327" s="58" t="str">
        <f t="shared" si="37"/>
        <v/>
      </c>
      <c r="G327" s="58" t="str">
        <f t="shared" si="32"/>
        <v/>
      </c>
      <c r="H327" s="58" t="str">
        <f>IF(G327&lt;&gt;"",VLOOKUP(G327,Calculations!$AV$2:$BA$2001,3),"")</f>
        <v/>
      </c>
      <c r="I327" s="58" t="str">
        <f>IF(G327&lt;&gt;"",VLOOKUP(G327,Calculations!$AV$2:$BA$2001,4),"")</f>
        <v/>
      </c>
      <c r="J327" s="58" t="str">
        <f>IF(G327&lt;&gt;"",VLOOKUP(G327,Calculations!$AV$2:$BA$2001,5),"")</f>
        <v/>
      </c>
      <c r="K327" s="58" t="str">
        <f>IF(G327&lt;&gt;"",VLOOKUP(G327,Calculations!$AV$2:$BA$2001,6),"")</f>
        <v/>
      </c>
      <c r="L327" s="59" t="e">
        <f t="shared" si="34"/>
        <v>#VALUE!</v>
      </c>
      <c r="M327" s="59" t="e">
        <f t="shared" si="35"/>
        <v>#VALUE!</v>
      </c>
      <c r="N327" s="59">
        <f t="shared" si="33"/>
        <v>0.26976453086295588</v>
      </c>
      <c r="O327" s="59"/>
      <c r="P327" s="59" t="e">
        <f t="shared" si="36"/>
        <v>#VALUE!</v>
      </c>
      <c r="Q327" s="2"/>
      <c r="R327" s="2"/>
      <c r="S327" s="2"/>
    </row>
    <row r="328" spans="6:19">
      <c r="F328" s="58" t="str">
        <f t="shared" si="37"/>
        <v/>
      </c>
      <c r="G328" s="58" t="str">
        <f t="shared" si="32"/>
        <v/>
      </c>
      <c r="H328" s="58" t="str">
        <f>IF(G328&lt;&gt;"",VLOOKUP(G328,Calculations!$AV$2:$BA$2001,3),"")</f>
        <v/>
      </c>
      <c r="I328" s="58" t="str">
        <f>IF(G328&lt;&gt;"",VLOOKUP(G328,Calculations!$AV$2:$BA$2001,4),"")</f>
        <v/>
      </c>
      <c r="J328" s="58" t="str">
        <f>IF(G328&lt;&gt;"",VLOOKUP(G328,Calculations!$AV$2:$BA$2001,5),"")</f>
        <v/>
      </c>
      <c r="K328" s="58" t="str">
        <f>IF(G328&lt;&gt;"",VLOOKUP(G328,Calculations!$AV$2:$BA$2001,6),"")</f>
        <v/>
      </c>
      <c r="L328" s="59" t="e">
        <f t="shared" si="34"/>
        <v>#VALUE!</v>
      </c>
      <c r="M328" s="59" t="e">
        <f t="shared" si="35"/>
        <v>#VALUE!</v>
      </c>
      <c r="N328" s="59">
        <f t="shared" si="33"/>
        <v>0.26976453086295588</v>
      </c>
      <c r="O328" s="59"/>
      <c r="P328" s="59" t="e">
        <f t="shared" si="36"/>
        <v>#VALUE!</v>
      </c>
      <c r="Q328" s="2"/>
      <c r="R328" s="2"/>
      <c r="S328" s="2"/>
    </row>
    <row r="329" spans="6:19">
      <c r="F329" s="58" t="str">
        <f t="shared" si="37"/>
        <v/>
      </c>
      <c r="G329" s="58" t="str">
        <f t="shared" si="32"/>
        <v/>
      </c>
      <c r="H329" s="58" t="str">
        <f>IF(G329&lt;&gt;"",VLOOKUP(G329,Calculations!$AV$2:$BA$2001,3),"")</f>
        <v/>
      </c>
      <c r="I329" s="58" t="str">
        <f>IF(G329&lt;&gt;"",VLOOKUP(G329,Calculations!$AV$2:$BA$2001,4),"")</f>
        <v/>
      </c>
      <c r="J329" s="58" t="str">
        <f>IF(G329&lt;&gt;"",VLOOKUP(G329,Calculations!$AV$2:$BA$2001,5),"")</f>
        <v/>
      </c>
      <c r="K329" s="58" t="str">
        <f>IF(G329&lt;&gt;"",VLOOKUP(G329,Calculations!$AV$2:$BA$2001,6),"")</f>
        <v/>
      </c>
      <c r="L329" s="59" t="e">
        <f t="shared" si="34"/>
        <v>#VALUE!</v>
      </c>
      <c r="M329" s="59" t="e">
        <f t="shared" si="35"/>
        <v>#VALUE!</v>
      </c>
      <c r="N329" s="59">
        <f t="shared" si="33"/>
        <v>0.26976453086295588</v>
      </c>
      <c r="O329" s="59"/>
      <c r="P329" s="59" t="e">
        <f t="shared" si="36"/>
        <v>#VALUE!</v>
      </c>
      <c r="Q329" s="2"/>
      <c r="R329" s="2"/>
      <c r="S329" s="2"/>
    </row>
    <row r="330" spans="6:19">
      <c r="F330" s="58" t="str">
        <f t="shared" si="37"/>
        <v/>
      </c>
      <c r="G330" s="58" t="str">
        <f t="shared" si="32"/>
        <v/>
      </c>
      <c r="H330" s="58" t="str">
        <f>IF(G330&lt;&gt;"",VLOOKUP(G330,Calculations!$AV$2:$BA$2001,3),"")</f>
        <v/>
      </c>
      <c r="I330" s="58" t="str">
        <f>IF(G330&lt;&gt;"",VLOOKUP(G330,Calculations!$AV$2:$BA$2001,4),"")</f>
        <v/>
      </c>
      <c r="J330" s="58" t="str">
        <f>IF(G330&lt;&gt;"",VLOOKUP(G330,Calculations!$AV$2:$BA$2001,5),"")</f>
        <v/>
      </c>
      <c r="K330" s="58" t="str">
        <f>IF(G330&lt;&gt;"",VLOOKUP(G330,Calculations!$AV$2:$BA$2001,6),"")</f>
        <v/>
      </c>
      <c r="L330" s="59" t="e">
        <f t="shared" si="34"/>
        <v>#VALUE!</v>
      </c>
      <c r="M330" s="59" t="e">
        <f t="shared" si="35"/>
        <v>#VALUE!</v>
      </c>
      <c r="N330" s="59">
        <f t="shared" si="33"/>
        <v>0.26976453086295588</v>
      </c>
      <c r="O330" s="59"/>
      <c r="P330" s="59" t="e">
        <f t="shared" si="36"/>
        <v>#VALUE!</v>
      </c>
      <c r="Q330" s="2"/>
      <c r="R330" s="2"/>
      <c r="S330" s="2"/>
    </row>
    <row r="331" spans="6:19">
      <c r="F331" s="58" t="str">
        <f t="shared" si="37"/>
        <v/>
      </c>
      <c r="G331" s="58" t="str">
        <f t="shared" si="32"/>
        <v/>
      </c>
      <c r="H331" s="58" t="str">
        <f>IF(G331&lt;&gt;"",VLOOKUP(G331,Calculations!$AV$2:$BA$2001,3),"")</f>
        <v/>
      </c>
      <c r="I331" s="58" t="str">
        <f>IF(G331&lt;&gt;"",VLOOKUP(G331,Calculations!$AV$2:$BA$2001,4),"")</f>
        <v/>
      </c>
      <c r="J331" s="58" t="str">
        <f>IF(G331&lt;&gt;"",VLOOKUP(G331,Calculations!$AV$2:$BA$2001,5),"")</f>
        <v/>
      </c>
      <c r="K331" s="58" t="str">
        <f>IF(G331&lt;&gt;"",VLOOKUP(G331,Calculations!$AV$2:$BA$2001,6),"")</f>
        <v/>
      </c>
      <c r="L331" s="59" t="e">
        <f t="shared" si="34"/>
        <v>#VALUE!</v>
      </c>
      <c r="M331" s="59" t="e">
        <f t="shared" si="35"/>
        <v>#VALUE!</v>
      </c>
      <c r="N331" s="59">
        <f t="shared" si="33"/>
        <v>0.26976453086295588</v>
      </c>
      <c r="O331" s="59"/>
      <c r="P331" s="59" t="e">
        <f t="shared" si="36"/>
        <v>#VALUE!</v>
      </c>
      <c r="Q331" s="2"/>
      <c r="R331" s="2"/>
      <c r="S331" s="2"/>
    </row>
    <row r="332" spans="6:19">
      <c r="F332" s="58" t="str">
        <f t="shared" si="37"/>
        <v/>
      </c>
      <c r="G332" s="58" t="str">
        <f t="shared" si="32"/>
        <v/>
      </c>
      <c r="H332" s="58" t="str">
        <f>IF(G332&lt;&gt;"",VLOOKUP(G332,Calculations!$AV$2:$BA$2001,3),"")</f>
        <v/>
      </c>
      <c r="I332" s="58" t="str">
        <f>IF(G332&lt;&gt;"",VLOOKUP(G332,Calculations!$AV$2:$BA$2001,4),"")</f>
        <v/>
      </c>
      <c r="J332" s="58" t="str">
        <f>IF(G332&lt;&gt;"",VLOOKUP(G332,Calculations!$AV$2:$BA$2001,5),"")</f>
        <v/>
      </c>
      <c r="K332" s="58" t="str">
        <f>IF(G332&lt;&gt;"",VLOOKUP(G332,Calculations!$AV$2:$BA$2001,6),"")</f>
        <v/>
      </c>
      <c r="L332" s="59" t="e">
        <f t="shared" si="34"/>
        <v>#VALUE!</v>
      </c>
      <c r="M332" s="59" t="e">
        <f t="shared" si="35"/>
        <v>#VALUE!</v>
      </c>
      <c r="N332" s="59">
        <f t="shared" si="33"/>
        <v>0.26976453086295588</v>
      </c>
      <c r="O332" s="59"/>
      <c r="P332" s="59" t="e">
        <f t="shared" ref="P332:P395" si="38">SQRT((L332^2)+((1.5^2)*(M332^2))+(N332^2)+($D$25^2)+($D$26^2)+($D$27^2)+($D$28^2))+2</f>
        <v>#VALUE!</v>
      </c>
      <c r="Q332" s="2"/>
      <c r="R332" s="2"/>
      <c r="S332" s="2"/>
    </row>
    <row r="333" spans="6:19">
      <c r="F333" s="58" t="str">
        <f t="shared" si="37"/>
        <v/>
      </c>
      <c r="G333" s="58" t="str">
        <f t="shared" si="32"/>
        <v/>
      </c>
      <c r="H333" s="58" t="str">
        <f>IF(G333&lt;&gt;"",VLOOKUP(G333,Calculations!$AV$2:$BA$2001,3),"")</f>
        <v/>
      </c>
      <c r="I333" s="58" t="str">
        <f>IF(G333&lt;&gt;"",VLOOKUP(G333,Calculations!$AV$2:$BA$2001,4),"")</f>
        <v/>
      </c>
      <c r="J333" s="58" t="str">
        <f>IF(G333&lt;&gt;"",VLOOKUP(G333,Calculations!$AV$2:$BA$2001,5),"")</f>
        <v/>
      </c>
      <c r="K333" s="58" t="str">
        <f>IF(G333&lt;&gt;"",VLOOKUP(G333,Calculations!$AV$2:$BA$2001,6),"")</f>
        <v/>
      </c>
      <c r="L333" s="59" t="e">
        <f t="shared" si="34"/>
        <v>#VALUE!</v>
      </c>
      <c r="M333" s="59" t="e">
        <f t="shared" si="35"/>
        <v>#VALUE!</v>
      </c>
      <c r="N333" s="59">
        <f t="shared" si="33"/>
        <v>0.26976453086295588</v>
      </c>
      <c r="O333" s="59"/>
      <c r="P333" s="59" t="e">
        <f t="shared" si="38"/>
        <v>#VALUE!</v>
      </c>
      <c r="Q333" s="2"/>
      <c r="R333" s="2"/>
      <c r="S333" s="2"/>
    </row>
    <row r="334" spans="6:19">
      <c r="F334" s="58" t="str">
        <f t="shared" si="37"/>
        <v/>
      </c>
      <c r="G334" s="58" t="str">
        <f t="shared" si="32"/>
        <v/>
      </c>
      <c r="H334" s="58" t="str">
        <f>IF(G334&lt;&gt;"",VLOOKUP(G334,Calculations!$AV$2:$BA$2001,3),"")</f>
        <v/>
      </c>
      <c r="I334" s="58" t="str">
        <f>IF(G334&lt;&gt;"",VLOOKUP(G334,Calculations!$AV$2:$BA$2001,4),"")</f>
        <v/>
      </c>
      <c r="J334" s="58" t="str">
        <f>IF(G334&lt;&gt;"",VLOOKUP(G334,Calculations!$AV$2:$BA$2001,5),"")</f>
        <v/>
      </c>
      <c r="K334" s="58" t="str">
        <f>IF(G334&lt;&gt;"",VLOOKUP(G334,Calculations!$AV$2:$BA$2001,6),"")</f>
        <v/>
      </c>
      <c r="L334" s="59" t="e">
        <f t="shared" si="34"/>
        <v>#VALUE!</v>
      </c>
      <c r="M334" s="59" t="e">
        <f t="shared" si="35"/>
        <v>#VALUE!</v>
      </c>
      <c r="N334" s="59">
        <f t="shared" si="33"/>
        <v>0.26976453086295588</v>
      </c>
      <c r="O334" s="59"/>
      <c r="P334" s="59" t="e">
        <f t="shared" si="38"/>
        <v>#VALUE!</v>
      </c>
      <c r="Q334" s="2"/>
      <c r="R334" s="2"/>
      <c r="S334" s="2"/>
    </row>
    <row r="335" spans="6:19">
      <c r="F335" s="58" t="str">
        <f t="shared" si="37"/>
        <v/>
      </c>
      <c r="G335" s="58" t="str">
        <f t="shared" si="32"/>
        <v/>
      </c>
      <c r="H335" s="58" t="str">
        <f>IF(G335&lt;&gt;"",VLOOKUP(G335,Calculations!$AV$2:$BA$2001,3),"")</f>
        <v/>
      </c>
      <c r="I335" s="58" t="str">
        <f>IF(G335&lt;&gt;"",VLOOKUP(G335,Calculations!$AV$2:$BA$2001,4),"")</f>
        <v/>
      </c>
      <c r="J335" s="58" t="str">
        <f>IF(G335&lt;&gt;"",VLOOKUP(G335,Calculations!$AV$2:$BA$2001,5),"")</f>
        <v/>
      </c>
      <c r="K335" s="58" t="str">
        <f>IF(G335&lt;&gt;"",VLOOKUP(G335,Calculations!$AV$2:$BA$2001,6),"")</f>
        <v/>
      </c>
      <c r="L335" s="59" t="e">
        <f t="shared" si="34"/>
        <v>#VALUE!</v>
      </c>
      <c r="M335" s="59" t="e">
        <f t="shared" si="35"/>
        <v>#VALUE!</v>
      </c>
      <c r="N335" s="59">
        <f t="shared" si="33"/>
        <v>0.26976453086295588</v>
      </c>
      <c r="O335" s="59"/>
      <c r="P335" s="59" t="e">
        <f t="shared" si="38"/>
        <v>#VALUE!</v>
      </c>
      <c r="Q335" s="2"/>
      <c r="R335" s="2"/>
      <c r="S335" s="2"/>
    </row>
    <row r="336" spans="6:19">
      <c r="F336" s="58" t="str">
        <f t="shared" si="37"/>
        <v/>
      </c>
      <c r="G336" s="58" t="str">
        <f t="shared" si="32"/>
        <v/>
      </c>
      <c r="H336" s="58" t="str">
        <f>IF(G336&lt;&gt;"",VLOOKUP(G336,Calculations!$AV$2:$BA$2001,3),"")</f>
        <v/>
      </c>
      <c r="I336" s="58" t="str">
        <f>IF(G336&lt;&gt;"",VLOOKUP(G336,Calculations!$AV$2:$BA$2001,4),"")</f>
        <v/>
      </c>
      <c r="J336" s="58" t="str">
        <f>IF(G336&lt;&gt;"",VLOOKUP(G336,Calculations!$AV$2:$BA$2001,5),"")</f>
        <v/>
      </c>
      <c r="K336" s="58" t="str">
        <f>IF(G336&lt;&gt;"",VLOOKUP(G336,Calculations!$AV$2:$BA$2001,6),"")</f>
        <v/>
      </c>
      <c r="L336" s="59" t="e">
        <f t="shared" si="34"/>
        <v>#VALUE!</v>
      </c>
      <c r="M336" s="59" t="e">
        <f t="shared" si="35"/>
        <v>#VALUE!</v>
      </c>
      <c r="N336" s="59">
        <f t="shared" si="33"/>
        <v>0.26976453086295588</v>
      </c>
      <c r="O336" s="59"/>
      <c r="P336" s="59" t="e">
        <f t="shared" si="38"/>
        <v>#VALUE!</v>
      </c>
      <c r="Q336" s="2"/>
      <c r="R336" s="2"/>
      <c r="S336" s="2"/>
    </row>
    <row r="337" spans="6:19">
      <c r="F337" s="58" t="str">
        <f t="shared" si="37"/>
        <v/>
      </c>
      <c r="G337" s="58" t="str">
        <f t="shared" ref="G337:G400" si="39">IF(AND(F336&lt;&gt;"",G336&lt;2000),G336+step,"")</f>
        <v/>
      </c>
      <c r="H337" s="58" t="str">
        <f>IF(G337&lt;&gt;"",VLOOKUP(G337,Calculations!$AV$2:$BA$2001,3),"")</f>
        <v/>
      </c>
      <c r="I337" s="58" t="str">
        <f>IF(G337&lt;&gt;"",VLOOKUP(G337,Calculations!$AV$2:$BA$2001,4),"")</f>
        <v/>
      </c>
      <c r="J337" s="58" t="str">
        <f>IF(G337&lt;&gt;"",VLOOKUP(G337,Calculations!$AV$2:$BA$2001,5),"")</f>
        <v/>
      </c>
      <c r="K337" s="58" t="str">
        <f>IF(G337&lt;&gt;"",VLOOKUP(G337,Calculations!$AV$2:$BA$2001,6),"")</f>
        <v/>
      </c>
      <c r="L337" s="59" t="e">
        <f t="shared" si="34"/>
        <v>#VALUE!</v>
      </c>
      <c r="M337" s="59" t="e">
        <f t="shared" si="35"/>
        <v>#VALUE!</v>
      </c>
      <c r="N337" s="59">
        <f t="shared" si="33"/>
        <v>0.26976453086295588</v>
      </c>
      <c r="O337" s="59"/>
      <c r="P337" s="59" t="e">
        <f t="shared" si="38"/>
        <v>#VALUE!</v>
      </c>
      <c r="Q337" s="2"/>
      <c r="R337" s="2"/>
      <c r="S337" s="2"/>
    </row>
    <row r="338" spans="6:19">
      <c r="F338" s="58" t="str">
        <f t="shared" si="37"/>
        <v/>
      </c>
      <c r="G338" s="58" t="str">
        <f t="shared" si="39"/>
        <v/>
      </c>
      <c r="H338" s="58" t="str">
        <f>IF(G338&lt;&gt;"",VLOOKUP(G338,Calculations!$AV$2:$BA$2001,3),"")</f>
        <v/>
      </c>
      <c r="I338" s="58" t="str">
        <f>IF(G338&lt;&gt;"",VLOOKUP(G338,Calculations!$AV$2:$BA$2001,4),"")</f>
        <v/>
      </c>
      <c r="J338" s="58" t="str">
        <f>IF(G338&lt;&gt;"",VLOOKUP(G338,Calculations!$AV$2:$BA$2001,5),"")</f>
        <v/>
      </c>
      <c r="K338" s="58" t="str">
        <f>IF(G338&lt;&gt;"",VLOOKUP(G338,Calculations!$AV$2:$BA$2001,6),"")</f>
        <v/>
      </c>
      <c r="L338" s="59" t="e">
        <f t="shared" si="34"/>
        <v>#VALUE!</v>
      </c>
      <c r="M338" s="59" t="e">
        <f t="shared" si="35"/>
        <v>#VALUE!</v>
      </c>
      <c r="N338" s="59">
        <f t="shared" si="33"/>
        <v>0.26976453086295588</v>
      </c>
      <c r="O338" s="59"/>
      <c r="P338" s="59" t="e">
        <f t="shared" si="38"/>
        <v>#VALUE!</v>
      </c>
      <c r="Q338" s="2"/>
      <c r="R338" s="2"/>
      <c r="S338" s="2"/>
    </row>
    <row r="339" spans="6:19">
      <c r="F339" s="58" t="str">
        <f t="shared" si="37"/>
        <v/>
      </c>
      <c r="G339" s="58" t="str">
        <f t="shared" si="39"/>
        <v/>
      </c>
      <c r="H339" s="58" t="str">
        <f>IF(G339&lt;&gt;"",VLOOKUP(G339,Calculations!$AV$2:$BA$2001,3),"")</f>
        <v/>
      </c>
      <c r="I339" s="58" t="str">
        <f>IF(G339&lt;&gt;"",VLOOKUP(G339,Calculations!$AV$2:$BA$2001,4),"")</f>
        <v/>
      </c>
      <c r="J339" s="58" t="str">
        <f>IF(G339&lt;&gt;"",VLOOKUP(G339,Calculations!$AV$2:$BA$2001,5),"")</f>
        <v/>
      </c>
      <c r="K339" s="58" t="str">
        <f>IF(G339&lt;&gt;"",VLOOKUP(G339,Calculations!$AV$2:$BA$2001,6),"")</f>
        <v/>
      </c>
      <c r="L339" s="59" t="e">
        <f t="shared" si="34"/>
        <v>#VALUE!</v>
      </c>
      <c r="M339" s="59" t="e">
        <f t="shared" si="35"/>
        <v>#VALUE!</v>
      </c>
      <c r="N339" s="59">
        <f t="shared" si="33"/>
        <v>0.26976453086295588</v>
      </c>
      <c r="O339" s="59"/>
      <c r="P339" s="59" t="e">
        <f t="shared" si="38"/>
        <v>#VALUE!</v>
      </c>
      <c r="Q339" s="2"/>
      <c r="R339" s="2"/>
      <c r="S339" s="2"/>
    </row>
    <row r="340" spans="6:19">
      <c r="F340" s="58" t="str">
        <f t="shared" si="37"/>
        <v/>
      </c>
      <c r="G340" s="58" t="str">
        <f t="shared" si="39"/>
        <v/>
      </c>
      <c r="H340" s="58" t="str">
        <f>IF(G340&lt;&gt;"",VLOOKUP(G340,Calculations!$AV$2:$BA$2001,3),"")</f>
        <v/>
      </c>
      <c r="I340" s="58" t="str">
        <f>IF(G340&lt;&gt;"",VLOOKUP(G340,Calculations!$AV$2:$BA$2001,4),"")</f>
        <v/>
      </c>
      <c r="J340" s="58" t="str">
        <f>IF(G340&lt;&gt;"",VLOOKUP(G340,Calculations!$AV$2:$BA$2001,5),"")</f>
        <v/>
      </c>
      <c r="K340" s="58" t="str">
        <f>IF(G340&lt;&gt;"",VLOOKUP(G340,Calculations!$AV$2:$BA$2001,6),"")</f>
        <v/>
      </c>
      <c r="L340" s="59" t="e">
        <f t="shared" si="34"/>
        <v>#VALUE!</v>
      </c>
      <c r="M340" s="59" t="e">
        <f t="shared" si="35"/>
        <v>#VALUE!</v>
      </c>
      <c r="N340" s="59">
        <f t="shared" si="33"/>
        <v>0.26976453086295588</v>
      </c>
      <c r="O340" s="59"/>
      <c r="P340" s="59" t="e">
        <f t="shared" si="38"/>
        <v>#VALUE!</v>
      </c>
      <c r="Q340" s="2"/>
      <c r="R340" s="2"/>
      <c r="S340" s="2"/>
    </row>
    <row r="341" spans="6:19">
      <c r="F341" s="58" t="str">
        <f t="shared" si="37"/>
        <v/>
      </c>
      <c r="G341" s="58" t="str">
        <f t="shared" si="39"/>
        <v/>
      </c>
      <c r="H341" s="58" t="str">
        <f>IF(G341&lt;&gt;"",VLOOKUP(G341,Calculations!$AV$2:$BA$2001,3),"")</f>
        <v/>
      </c>
      <c r="I341" s="58" t="str">
        <f>IF(G341&lt;&gt;"",VLOOKUP(G341,Calculations!$AV$2:$BA$2001,4),"")</f>
        <v/>
      </c>
      <c r="J341" s="58" t="str">
        <f>IF(G341&lt;&gt;"",VLOOKUP(G341,Calculations!$AV$2:$BA$2001,5),"")</f>
        <v/>
      </c>
      <c r="K341" s="58" t="str">
        <f>IF(G341&lt;&gt;"",VLOOKUP(G341,Calculations!$AV$2:$BA$2001,6),"")</f>
        <v/>
      </c>
      <c r="L341" s="59" t="e">
        <f t="shared" si="34"/>
        <v>#VALUE!</v>
      </c>
      <c r="M341" s="59" t="e">
        <f t="shared" si="35"/>
        <v>#VALUE!</v>
      </c>
      <c r="N341" s="59">
        <f t="shared" si="33"/>
        <v>0.26976453086295588</v>
      </c>
      <c r="O341" s="59"/>
      <c r="P341" s="59" t="e">
        <f t="shared" si="38"/>
        <v>#VALUE!</v>
      </c>
      <c r="Q341" s="2"/>
      <c r="R341" s="2"/>
      <c r="S341" s="2"/>
    </row>
    <row r="342" spans="6:19">
      <c r="F342" s="58" t="str">
        <f t="shared" si="37"/>
        <v/>
      </c>
      <c r="G342" s="58" t="str">
        <f t="shared" si="39"/>
        <v/>
      </c>
      <c r="H342" s="58" t="str">
        <f>IF(G342&lt;&gt;"",VLOOKUP(G342,Calculations!$AV$2:$BA$2001,3),"")</f>
        <v/>
      </c>
      <c r="I342" s="58" t="str">
        <f>IF(G342&lt;&gt;"",VLOOKUP(G342,Calculations!$AV$2:$BA$2001,4),"")</f>
        <v/>
      </c>
      <c r="J342" s="58" t="str">
        <f>IF(G342&lt;&gt;"",VLOOKUP(G342,Calculations!$AV$2:$BA$2001,5),"")</f>
        <v/>
      </c>
      <c r="K342" s="58" t="str">
        <f>IF(G342&lt;&gt;"",VLOOKUP(G342,Calculations!$AV$2:$BA$2001,6),"")</f>
        <v/>
      </c>
      <c r="L342" s="59" t="e">
        <f t="shared" si="34"/>
        <v>#VALUE!</v>
      </c>
      <c r="M342" s="59" t="e">
        <f t="shared" si="35"/>
        <v>#VALUE!</v>
      </c>
      <c r="N342" s="59">
        <f t="shared" si="33"/>
        <v>0.26976453086295588</v>
      </c>
      <c r="O342" s="59"/>
      <c r="P342" s="59" t="e">
        <f t="shared" si="38"/>
        <v>#VALUE!</v>
      </c>
      <c r="Q342" s="2"/>
      <c r="R342" s="2"/>
      <c r="S342" s="2"/>
    </row>
    <row r="343" spans="6:19">
      <c r="F343" s="58" t="str">
        <f t="shared" si="37"/>
        <v/>
      </c>
      <c r="G343" s="58" t="str">
        <f t="shared" si="39"/>
        <v/>
      </c>
      <c r="H343" s="58" t="str">
        <f>IF(G343&lt;&gt;"",VLOOKUP(G343,Calculations!$AV$2:$BA$2001,3),"")</f>
        <v/>
      </c>
      <c r="I343" s="58" t="str">
        <f>IF(G343&lt;&gt;"",VLOOKUP(G343,Calculations!$AV$2:$BA$2001,4),"")</f>
        <v/>
      </c>
      <c r="J343" s="58" t="str">
        <f>IF(G343&lt;&gt;"",VLOOKUP(G343,Calculations!$AV$2:$BA$2001,5),"")</f>
        <v/>
      </c>
      <c r="K343" s="58" t="str">
        <f>IF(G343&lt;&gt;"",VLOOKUP(G343,Calculations!$AV$2:$BA$2001,6),"")</f>
        <v/>
      </c>
      <c r="L343" s="59" t="e">
        <f t="shared" si="34"/>
        <v>#VALUE!</v>
      </c>
      <c r="M343" s="59" t="e">
        <f t="shared" si="35"/>
        <v>#VALUE!</v>
      </c>
      <c r="N343" s="59">
        <f t="shared" ref="N343:N406" si="40">$D$21</f>
        <v>0.26976453086295588</v>
      </c>
      <c r="O343" s="59"/>
      <c r="P343" s="59" t="e">
        <f t="shared" si="38"/>
        <v>#VALUE!</v>
      </c>
      <c r="Q343" s="2"/>
      <c r="R343" s="2"/>
      <c r="S343" s="2"/>
    </row>
    <row r="344" spans="6:19">
      <c r="F344" s="58" t="str">
        <f t="shared" si="37"/>
        <v/>
      </c>
      <c r="G344" s="58" t="str">
        <f t="shared" si="39"/>
        <v/>
      </c>
      <c r="H344" s="58" t="str">
        <f>IF(G344&lt;&gt;"",VLOOKUP(G344,Calculations!$AV$2:$BA$2001,3),"")</f>
        <v/>
      </c>
      <c r="I344" s="58" t="str">
        <f>IF(G344&lt;&gt;"",VLOOKUP(G344,Calculations!$AV$2:$BA$2001,4),"")</f>
        <v/>
      </c>
      <c r="J344" s="58" t="str">
        <f>IF(G344&lt;&gt;"",VLOOKUP(G344,Calculations!$AV$2:$BA$2001,5),"")</f>
        <v/>
      </c>
      <c r="K344" s="58" t="str">
        <f>IF(G344&lt;&gt;"",VLOOKUP(G344,Calculations!$AV$2:$BA$2001,6),"")</f>
        <v/>
      </c>
      <c r="L344" s="59" t="e">
        <f t="shared" si="34"/>
        <v>#VALUE!</v>
      </c>
      <c r="M344" s="59" t="e">
        <f t="shared" si="35"/>
        <v>#VALUE!</v>
      </c>
      <c r="N344" s="59">
        <f t="shared" si="40"/>
        <v>0.26976453086295588</v>
      </c>
      <c r="O344" s="59"/>
      <c r="P344" s="59" t="e">
        <f t="shared" si="38"/>
        <v>#VALUE!</v>
      </c>
      <c r="Q344" s="2"/>
      <c r="R344" s="2"/>
      <c r="S344" s="2"/>
    </row>
    <row r="345" spans="6:19">
      <c r="F345" s="58" t="str">
        <f t="shared" si="37"/>
        <v/>
      </c>
      <c r="G345" s="58" t="str">
        <f t="shared" si="39"/>
        <v/>
      </c>
      <c r="H345" s="58" t="str">
        <f>IF(G345&lt;&gt;"",VLOOKUP(G345,Calculations!$AV$2:$BA$2001,3),"")</f>
        <v/>
      </c>
      <c r="I345" s="58" t="str">
        <f>IF(G345&lt;&gt;"",VLOOKUP(G345,Calculations!$AV$2:$BA$2001,4),"")</f>
        <v/>
      </c>
      <c r="J345" s="58" t="str">
        <f>IF(G345&lt;&gt;"",VLOOKUP(G345,Calculations!$AV$2:$BA$2001,5),"")</f>
        <v/>
      </c>
      <c r="K345" s="58" t="str">
        <f>IF(G345&lt;&gt;"",VLOOKUP(G345,Calculations!$AV$2:$BA$2001,6),"")</f>
        <v/>
      </c>
      <c r="L345" s="59" t="e">
        <f t="shared" si="34"/>
        <v>#VALUE!</v>
      </c>
      <c r="M345" s="59" t="e">
        <f t="shared" si="35"/>
        <v>#VALUE!</v>
      </c>
      <c r="N345" s="59">
        <f t="shared" si="40"/>
        <v>0.26976453086295588</v>
      </c>
      <c r="O345" s="59"/>
      <c r="P345" s="59" t="e">
        <f t="shared" si="38"/>
        <v>#VALUE!</v>
      </c>
      <c r="Q345" s="2"/>
      <c r="R345" s="2"/>
      <c r="S345" s="2"/>
    </row>
    <row r="346" spans="6:19">
      <c r="F346" s="58" t="str">
        <f t="shared" si="37"/>
        <v/>
      </c>
      <c r="G346" s="58" t="str">
        <f t="shared" si="39"/>
        <v/>
      </c>
      <c r="H346" s="58" t="str">
        <f>IF(G346&lt;&gt;"",VLOOKUP(G346,Calculations!$AV$2:$BA$2001,3),"")</f>
        <v/>
      </c>
      <c r="I346" s="58" t="str">
        <f>IF(G346&lt;&gt;"",VLOOKUP(G346,Calculations!$AV$2:$BA$2001,4),"")</f>
        <v/>
      </c>
      <c r="J346" s="58" t="str">
        <f>IF(G346&lt;&gt;"",VLOOKUP(G346,Calculations!$AV$2:$BA$2001,5),"")</f>
        <v/>
      </c>
      <c r="K346" s="58" t="str">
        <f>IF(G346&lt;&gt;"",VLOOKUP(G346,Calculations!$AV$2:$BA$2001,6),"")</f>
        <v/>
      </c>
      <c r="L346" s="59" t="e">
        <f t="shared" si="34"/>
        <v>#VALUE!</v>
      </c>
      <c r="M346" s="59" t="e">
        <f t="shared" si="35"/>
        <v>#VALUE!</v>
      </c>
      <c r="N346" s="59">
        <f t="shared" si="40"/>
        <v>0.26976453086295588</v>
      </c>
      <c r="O346" s="59"/>
      <c r="P346" s="59" t="e">
        <f t="shared" si="38"/>
        <v>#VALUE!</v>
      </c>
      <c r="Q346" s="2"/>
      <c r="R346" s="2"/>
      <c r="S346" s="2"/>
    </row>
    <row r="347" spans="6:19">
      <c r="F347" s="58" t="str">
        <f t="shared" si="37"/>
        <v/>
      </c>
      <c r="G347" s="58" t="str">
        <f t="shared" si="39"/>
        <v/>
      </c>
      <c r="H347" s="58" t="str">
        <f>IF(G347&lt;&gt;"",VLOOKUP(G347,Calculations!$AV$2:$BA$2001,3),"")</f>
        <v/>
      </c>
      <c r="I347" s="58" t="str">
        <f>IF(G347&lt;&gt;"",VLOOKUP(G347,Calculations!$AV$2:$BA$2001,4),"")</f>
        <v/>
      </c>
      <c r="J347" s="58" t="str">
        <f>IF(G347&lt;&gt;"",VLOOKUP(G347,Calculations!$AV$2:$BA$2001,5),"")</f>
        <v/>
      </c>
      <c r="K347" s="58" t="str">
        <f>IF(G347&lt;&gt;"",VLOOKUP(G347,Calculations!$AV$2:$BA$2001,6),"")</f>
        <v/>
      </c>
      <c r="L347" s="59" t="e">
        <f t="shared" si="34"/>
        <v>#VALUE!</v>
      </c>
      <c r="M347" s="59" t="e">
        <f t="shared" si="35"/>
        <v>#VALUE!</v>
      </c>
      <c r="N347" s="59">
        <f t="shared" si="40"/>
        <v>0.26976453086295588</v>
      </c>
      <c r="O347" s="59"/>
      <c r="P347" s="59" t="e">
        <f t="shared" si="38"/>
        <v>#VALUE!</v>
      </c>
      <c r="Q347" s="2"/>
      <c r="R347" s="2"/>
      <c r="S347" s="2"/>
    </row>
    <row r="348" spans="6:19">
      <c r="F348" s="58" t="str">
        <f t="shared" si="37"/>
        <v/>
      </c>
      <c r="G348" s="58" t="str">
        <f t="shared" si="39"/>
        <v/>
      </c>
      <c r="H348" s="58" t="str">
        <f>IF(G348&lt;&gt;"",VLOOKUP(G348,Calculations!$AV$2:$BA$2001,3),"")</f>
        <v/>
      </c>
      <c r="I348" s="58" t="str">
        <f>IF(G348&lt;&gt;"",VLOOKUP(G348,Calculations!$AV$2:$BA$2001,4),"")</f>
        <v/>
      </c>
      <c r="J348" s="58" t="str">
        <f>IF(G348&lt;&gt;"",VLOOKUP(G348,Calculations!$AV$2:$BA$2001,5),"")</f>
        <v/>
      </c>
      <c r="K348" s="58" t="str">
        <f>IF(G348&lt;&gt;"",VLOOKUP(G348,Calculations!$AV$2:$BA$2001,6),"")</f>
        <v/>
      </c>
      <c r="L348" s="59" t="e">
        <f t="shared" si="34"/>
        <v>#VALUE!</v>
      </c>
      <c r="M348" s="59" t="e">
        <f t="shared" si="35"/>
        <v>#VALUE!</v>
      </c>
      <c r="N348" s="59">
        <f t="shared" si="40"/>
        <v>0.26976453086295588</v>
      </c>
      <c r="O348" s="59"/>
      <c r="P348" s="59" t="e">
        <f t="shared" si="38"/>
        <v>#VALUE!</v>
      </c>
      <c r="Q348" s="2"/>
      <c r="R348" s="2"/>
      <c r="S348" s="2"/>
    </row>
    <row r="349" spans="6:19">
      <c r="F349" s="58" t="str">
        <f t="shared" si="37"/>
        <v/>
      </c>
      <c r="G349" s="58" t="str">
        <f t="shared" si="39"/>
        <v/>
      </c>
      <c r="H349" s="58" t="str">
        <f>IF(G349&lt;&gt;"",VLOOKUP(G349,Calculations!$AV$2:$BA$2001,3),"")</f>
        <v/>
      </c>
      <c r="I349" s="58" t="str">
        <f>IF(G349&lt;&gt;"",VLOOKUP(G349,Calculations!$AV$2:$BA$2001,4),"")</f>
        <v/>
      </c>
      <c r="J349" s="58" t="str">
        <f>IF(G349&lt;&gt;"",VLOOKUP(G349,Calculations!$AV$2:$BA$2001,5),"")</f>
        <v/>
      </c>
      <c r="K349" s="58" t="str">
        <f>IF(G349&lt;&gt;"",VLOOKUP(G349,Calculations!$AV$2:$BA$2001,6),"")</f>
        <v/>
      </c>
      <c r="L349" s="59" t="e">
        <f t="shared" si="34"/>
        <v>#VALUE!</v>
      </c>
      <c r="M349" s="59" t="e">
        <f t="shared" si="35"/>
        <v>#VALUE!</v>
      </c>
      <c r="N349" s="59">
        <f t="shared" si="40"/>
        <v>0.26976453086295588</v>
      </c>
      <c r="O349" s="59"/>
      <c r="P349" s="59" t="e">
        <f t="shared" si="38"/>
        <v>#VALUE!</v>
      </c>
      <c r="Q349" s="2"/>
      <c r="R349" s="2"/>
      <c r="S349" s="2"/>
    </row>
    <row r="350" spans="6:19">
      <c r="F350" s="58" t="str">
        <f t="shared" si="37"/>
        <v/>
      </c>
      <c r="G350" s="58" t="str">
        <f t="shared" si="39"/>
        <v/>
      </c>
      <c r="H350" s="58" t="str">
        <f>IF(G350&lt;&gt;"",VLOOKUP(G350,Calculations!$AV$2:$BA$2001,3),"")</f>
        <v/>
      </c>
      <c r="I350" s="58" t="str">
        <f>IF(G350&lt;&gt;"",VLOOKUP(G350,Calculations!$AV$2:$BA$2001,4),"")</f>
        <v/>
      </c>
      <c r="J350" s="58" t="str">
        <f>IF(G350&lt;&gt;"",VLOOKUP(G350,Calculations!$AV$2:$BA$2001,5),"")</f>
        <v/>
      </c>
      <c r="K350" s="58" t="str">
        <f>IF(G350&lt;&gt;"",VLOOKUP(G350,Calculations!$AV$2:$BA$2001,6),"")</f>
        <v/>
      </c>
      <c r="L350" s="59" t="e">
        <f t="shared" si="34"/>
        <v>#VALUE!</v>
      </c>
      <c r="M350" s="59" t="e">
        <f t="shared" si="35"/>
        <v>#VALUE!</v>
      </c>
      <c r="N350" s="59">
        <f t="shared" si="40"/>
        <v>0.26976453086295588</v>
      </c>
      <c r="O350" s="59"/>
      <c r="P350" s="59" t="e">
        <f t="shared" si="38"/>
        <v>#VALUE!</v>
      </c>
      <c r="Q350" s="2"/>
      <c r="R350" s="2"/>
      <c r="S350" s="2"/>
    </row>
    <row r="351" spans="6:19">
      <c r="F351" s="58" t="str">
        <f t="shared" si="37"/>
        <v/>
      </c>
      <c r="G351" s="58" t="str">
        <f t="shared" si="39"/>
        <v/>
      </c>
      <c r="H351" s="58" t="str">
        <f>IF(G351&lt;&gt;"",VLOOKUP(G351,Calculations!$AV$2:$BA$2001,3),"")</f>
        <v/>
      </c>
      <c r="I351" s="58" t="str">
        <f>IF(G351&lt;&gt;"",VLOOKUP(G351,Calculations!$AV$2:$BA$2001,4),"")</f>
        <v/>
      </c>
      <c r="J351" s="58" t="str">
        <f>IF(G351&lt;&gt;"",VLOOKUP(G351,Calculations!$AV$2:$BA$2001,5),"")</f>
        <v/>
      </c>
      <c r="K351" s="58" t="str">
        <f>IF(G351&lt;&gt;"",VLOOKUP(G351,Calculations!$AV$2:$BA$2001,6),"")</f>
        <v/>
      </c>
      <c r="L351" s="59" t="e">
        <f t="shared" si="34"/>
        <v>#VALUE!</v>
      </c>
      <c r="M351" s="59" t="e">
        <f t="shared" si="35"/>
        <v>#VALUE!</v>
      </c>
      <c r="N351" s="59">
        <f t="shared" si="40"/>
        <v>0.26976453086295588</v>
      </c>
      <c r="O351" s="59"/>
      <c r="P351" s="59" t="e">
        <f t="shared" si="38"/>
        <v>#VALUE!</v>
      </c>
      <c r="Q351" s="2"/>
      <c r="R351" s="2"/>
      <c r="S351" s="2"/>
    </row>
    <row r="352" spans="6:19">
      <c r="F352" s="58" t="str">
        <f t="shared" si="37"/>
        <v/>
      </c>
      <c r="G352" s="58" t="str">
        <f t="shared" si="39"/>
        <v/>
      </c>
      <c r="H352" s="58" t="str">
        <f>IF(G352&lt;&gt;"",VLOOKUP(G352,Calculations!$AV$2:$BA$2001,3),"")</f>
        <v/>
      </c>
      <c r="I352" s="58" t="str">
        <f>IF(G352&lt;&gt;"",VLOOKUP(G352,Calculations!$AV$2:$BA$2001,4),"")</f>
        <v/>
      </c>
      <c r="J352" s="58" t="str">
        <f>IF(G352&lt;&gt;"",VLOOKUP(G352,Calculations!$AV$2:$BA$2001,5),"")</f>
        <v/>
      </c>
      <c r="K352" s="58" t="str">
        <f>IF(G352&lt;&gt;"",VLOOKUP(G352,Calculations!$AV$2:$BA$2001,6),"")</f>
        <v/>
      </c>
      <c r="L352" s="59" t="e">
        <f t="shared" si="34"/>
        <v>#VALUE!</v>
      </c>
      <c r="M352" s="59" t="e">
        <f t="shared" si="35"/>
        <v>#VALUE!</v>
      </c>
      <c r="N352" s="59">
        <f t="shared" si="40"/>
        <v>0.26976453086295588</v>
      </c>
      <c r="O352" s="59"/>
      <c r="P352" s="59" t="e">
        <f t="shared" si="38"/>
        <v>#VALUE!</v>
      </c>
      <c r="Q352" s="2"/>
      <c r="R352" s="2"/>
      <c r="S352" s="2"/>
    </row>
    <row r="353" spans="6:19">
      <c r="F353" s="58" t="str">
        <f t="shared" si="37"/>
        <v/>
      </c>
      <c r="G353" s="58" t="str">
        <f t="shared" si="39"/>
        <v/>
      </c>
      <c r="H353" s="58" t="str">
        <f>IF(G353&lt;&gt;"",VLOOKUP(G353,Calculations!$AV$2:$BA$2001,3),"")</f>
        <v/>
      </c>
      <c r="I353" s="58" t="str">
        <f>IF(G353&lt;&gt;"",VLOOKUP(G353,Calculations!$AV$2:$BA$2001,4),"")</f>
        <v/>
      </c>
      <c r="J353" s="58" t="str">
        <f>IF(G353&lt;&gt;"",VLOOKUP(G353,Calculations!$AV$2:$BA$2001,5),"")</f>
        <v/>
      </c>
      <c r="K353" s="58" t="str">
        <f>IF(G353&lt;&gt;"",VLOOKUP(G353,Calculations!$AV$2:$BA$2001,6),"")</f>
        <v/>
      </c>
      <c r="L353" s="59" t="e">
        <f t="shared" si="34"/>
        <v>#VALUE!</v>
      </c>
      <c r="M353" s="59" t="e">
        <f t="shared" si="35"/>
        <v>#VALUE!</v>
      </c>
      <c r="N353" s="59">
        <f t="shared" si="40"/>
        <v>0.26976453086295588</v>
      </c>
      <c r="O353" s="59"/>
      <c r="P353" s="59" t="e">
        <f t="shared" si="38"/>
        <v>#VALUE!</v>
      </c>
      <c r="Q353" s="2"/>
      <c r="R353" s="2"/>
      <c r="S353" s="2"/>
    </row>
    <row r="354" spans="6:19">
      <c r="F354" s="58" t="str">
        <f t="shared" si="37"/>
        <v/>
      </c>
      <c r="G354" s="58" t="str">
        <f t="shared" si="39"/>
        <v/>
      </c>
      <c r="H354" s="58" t="str">
        <f>IF(G354&lt;&gt;"",VLOOKUP(G354,Calculations!$AV$2:$BA$2001,3),"")</f>
        <v/>
      </c>
      <c r="I354" s="58" t="str">
        <f>IF(G354&lt;&gt;"",VLOOKUP(G354,Calculations!$AV$2:$BA$2001,4),"")</f>
        <v/>
      </c>
      <c r="J354" s="58" t="str">
        <f>IF(G354&lt;&gt;"",VLOOKUP(G354,Calculations!$AV$2:$BA$2001,5),"")</f>
        <v/>
      </c>
      <c r="K354" s="58" t="str">
        <f>IF(G354&lt;&gt;"",VLOOKUP(G354,Calculations!$AV$2:$BA$2001,6),"")</f>
        <v/>
      </c>
      <c r="L354" s="59" t="e">
        <f t="shared" si="34"/>
        <v>#VALUE!</v>
      </c>
      <c r="M354" s="59" t="e">
        <f t="shared" si="35"/>
        <v>#VALUE!</v>
      </c>
      <c r="N354" s="59">
        <f t="shared" si="40"/>
        <v>0.26976453086295588</v>
      </c>
      <c r="O354" s="59"/>
      <c r="P354" s="59" t="e">
        <f t="shared" si="38"/>
        <v>#VALUE!</v>
      </c>
      <c r="Q354" s="2"/>
      <c r="R354" s="2"/>
      <c r="S354" s="2"/>
    </row>
    <row r="355" spans="6:19">
      <c r="F355" s="58" t="str">
        <f t="shared" si="37"/>
        <v/>
      </c>
      <c r="G355" s="58" t="str">
        <f t="shared" si="39"/>
        <v/>
      </c>
      <c r="H355" s="58" t="str">
        <f>IF(G355&lt;&gt;"",VLOOKUP(G355,Calculations!$AV$2:$BA$2001,3),"")</f>
        <v/>
      </c>
      <c r="I355" s="58" t="str">
        <f>IF(G355&lt;&gt;"",VLOOKUP(G355,Calculations!$AV$2:$BA$2001,4),"")</f>
        <v/>
      </c>
      <c r="J355" s="58" t="str">
        <f>IF(G355&lt;&gt;"",VLOOKUP(G355,Calculations!$AV$2:$BA$2001,5),"")</f>
        <v/>
      </c>
      <c r="K355" s="58" t="str">
        <f>IF(G355&lt;&gt;"",VLOOKUP(G355,Calculations!$AV$2:$BA$2001,6),"")</f>
        <v/>
      </c>
      <c r="L355" s="59" t="e">
        <f t="shared" si="34"/>
        <v>#VALUE!</v>
      </c>
      <c r="M355" s="59" t="e">
        <f t="shared" si="35"/>
        <v>#VALUE!</v>
      </c>
      <c r="N355" s="59">
        <f t="shared" si="40"/>
        <v>0.26976453086295588</v>
      </c>
      <c r="O355" s="59"/>
      <c r="P355" s="59" t="e">
        <f t="shared" si="38"/>
        <v>#VALUE!</v>
      </c>
      <c r="Q355" s="2"/>
      <c r="R355" s="2"/>
      <c r="S355" s="2"/>
    </row>
    <row r="356" spans="6:19">
      <c r="F356" s="58" t="str">
        <f t="shared" si="37"/>
        <v/>
      </c>
      <c r="G356" s="58" t="str">
        <f t="shared" si="39"/>
        <v/>
      </c>
      <c r="H356" s="58" t="str">
        <f>IF(G356&lt;&gt;"",VLOOKUP(G356,Calculations!$AV$2:$BA$2001,3),"")</f>
        <v/>
      </c>
      <c r="I356" s="58" t="str">
        <f>IF(G356&lt;&gt;"",VLOOKUP(G356,Calculations!$AV$2:$BA$2001,4),"")</f>
        <v/>
      </c>
      <c r="J356" s="58" t="str">
        <f>IF(G356&lt;&gt;"",VLOOKUP(G356,Calculations!$AV$2:$BA$2001,5),"")</f>
        <v/>
      </c>
      <c r="K356" s="58" t="str">
        <f>IF(G356&lt;&gt;"",VLOOKUP(G356,Calculations!$AV$2:$BA$2001,6),"")</f>
        <v/>
      </c>
      <c r="L356" s="59" t="e">
        <f t="shared" si="34"/>
        <v>#VALUE!</v>
      </c>
      <c r="M356" s="59" t="e">
        <f t="shared" si="35"/>
        <v>#VALUE!</v>
      </c>
      <c r="N356" s="59">
        <f t="shared" si="40"/>
        <v>0.26976453086295588</v>
      </c>
      <c r="O356" s="59"/>
      <c r="P356" s="59" t="e">
        <f t="shared" si="38"/>
        <v>#VALUE!</v>
      </c>
      <c r="Q356" s="2"/>
      <c r="R356" s="2"/>
      <c r="S356" s="2"/>
    </row>
    <row r="357" spans="6:19">
      <c r="F357" s="58" t="str">
        <f t="shared" si="37"/>
        <v/>
      </c>
      <c r="G357" s="58" t="str">
        <f t="shared" si="39"/>
        <v/>
      </c>
      <c r="H357" s="58" t="str">
        <f>IF(G357&lt;&gt;"",VLOOKUP(G357,Calculations!$AV$2:$BA$2001,3),"")</f>
        <v/>
      </c>
      <c r="I357" s="58" t="str">
        <f>IF(G357&lt;&gt;"",VLOOKUP(G357,Calculations!$AV$2:$BA$2001,4),"")</f>
        <v/>
      </c>
      <c r="J357" s="58" t="str">
        <f>IF(G357&lt;&gt;"",VLOOKUP(G357,Calculations!$AV$2:$BA$2001,5),"")</f>
        <v/>
      </c>
      <c r="K357" s="58" t="str">
        <f>IF(G357&lt;&gt;"",VLOOKUP(G357,Calculations!$AV$2:$BA$2001,6),"")</f>
        <v/>
      </c>
      <c r="L357" s="59" t="e">
        <f t="shared" si="34"/>
        <v>#VALUE!</v>
      </c>
      <c r="M357" s="59" t="e">
        <f t="shared" si="35"/>
        <v>#VALUE!</v>
      </c>
      <c r="N357" s="59">
        <f t="shared" si="40"/>
        <v>0.26976453086295588</v>
      </c>
      <c r="O357" s="59"/>
      <c r="P357" s="59" t="e">
        <f t="shared" si="38"/>
        <v>#VALUE!</v>
      </c>
      <c r="Q357" s="2"/>
      <c r="R357" s="2"/>
      <c r="S357" s="2"/>
    </row>
    <row r="358" spans="6:19">
      <c r="F358" s="58" t="str">
        <f t="shared" si="37"/>
        <v/>
      </c>
      <c r="G358" s="58" t="str">
        <f t="shared" si="39"/>
        <v/>
      </c>
      <c r="H358" s="58" t="str">
        <f>IF(G358&lt;&gt;"",VLOOKUP(G358,Calculations!$AV$2:$BA$2001,3),"")</f>
        <v/>
      </c>
      <c r="I358" s="58" t="str">
        <f>IF(G358&lt;&gt;"",VLOOKUP(G358,Calculations!$AV$2:$BA$2001,4),"")</f>
        <v/>
      </c>
      <c r="J358" s="58" t="str">
        <f>IF(G358&lt;&gt;"",VLOOKUP(G358,Calculations!$AV$2:$BA$2001,5),"")</f>
        <v/>
      </c>
      <c r="K358" s="58" t="str">
        <f>IF(G358&lt;&gt;"",VLOOKUP(G358,Calculations!$AV$2:$BA$2001,6),"")</f>
        <v/>
      </c>
      <c r="L358" s="59" t="e">
        <f t="shared" si="34"/>
        <v>#VALUE!</v>
      </c>
      <c r="M358" s="59" t="e">
        <f t="shared" si="35"/>
        <v>#VALUE!</v>
      </c>
      <c r="N358" s="59">
        <f t="shared" si="40"/>
        <v>0.26976453086295588</v>
      </c>
      <c r="O358" s="59"/>
      <c r="P358" s="59" t="e">
        <f t="shared" si="38"/>
        <v>#VALUE!</v>
      </c>
      <c r="Q358" s="2"/>
      <c r="R358" s="2"/>
      <c r="S358" s="2"/>
    </row>
    <row r="359" spans="6:19">
      <c r="F359" s="58" t="str">
        <f t="shared" si="37"/>
        <v/>
      </c>
      <c r="G359" s="58" t="str">
        <f t="shared" si="39"/>
        <v/>
      </c>
      <c r="H359" s="58" t="str">
        <f>IF(G359&lt;&gt;"",VLOOKUP(G359,Calculations!$AV$2:$BA$2001,3),"")</f>
        <v/>
      </c>
      <c r="I359" s="58" t="str">
        <f>IF(G359&lt;&gt;"",VLOOKUP(G359,Calculations!$AV$2:$BA$2001,4),"")</f>
        <v/>
      </c>
      <c r="J359" s="58" t="str">
        <f>IF(G359&lt;&gt;"",VLOOKUP(G359,Calculations!$AV$2:$BA$2001,5),"")</f>
        <v/>
      </c>
      <c r="K359" s="58" t="str">
        <f>IF(G359&lt;&gt;"",VLOOKUP(G359,Calculations!$AV$2:$BA$2001,6),"")</f>
        <v/>
      </c>
      <c r="L359" s="59" t="e">
        <f t="shared" si="34"/>
        <v>#VALUE!</v>
      </c>
      <c r="M359" s="59" t="e">
        <f t="shared" si="35"/>
        <v>#VALUE!</v>
      </c>
      <c r="N359" s="59">
        <f t="shared" si="40"/>
        <v>0.26976453086295588</v>
      </c>
      <c r="O359" s="59"/>
      <c r="P359" s="59" t="e">
        <f t="shared" si="38"/>
        <v>#VALUE!</v>
      </c>
      <c r="Q359" s="2"/>
      <c r="R359" s="2"/>
      <c r="S359" s="2"/>
    </row>
    <row r="360" spans="6:19">
      <c r="F360" s="58" t="str">
        <f t="shared" si="37"/>
        <v/>
      </c>
      <c r="G360" s="58" t="str">
        <f t="shared" si="39"/>
        <v/>
      </c>
      <c r="H360" s="58" t="str">
        <f>IF(G360&lt;&gt;"",VLOOKUP(G360,Calculations!$AV$2:$BA$2001,3),"")</f>
        <v/>
      </c>
      <c r="I360" s="58" t="str">
        <f>IF(G360&lt;&gt;"",VLOOKUP(G360,Calculations!$AV$2:$BA$2001,4),"")</f>
        <v/>
      </c>
      <c r="J360" s="58" t="str">
        <f>IF(G360&lt;&gt;"",VLOOKUP(G360,Calculations!$AV$2:$BA$2001,5),"")</f>
        <v/>
      </c>
      <c r="K360" s="58" t="str">
        <f>IF(G360&lt;&gt;"",VLOOKUP(G360,Calculations!$AV$2:$BA$2001,6),"")</f>
        <v/>
      </c>
      <c r="L360" s="59" t="e">
        <f t="shared" si="34"/>
        <v>#VALUE!</v>
      </c>
      <c r="M360" s="59" t="e">
        <f t="shared" si="35"/>
        <v>#VALUE!</v>
      </c>
      <c r="N360" s="59">
        <f t="shared" si="40"/>
        <v>0.26976453086295588</v>
      </c>
      <c r="O360" s="59"/>
      <c r="P360" s="59" t="e">
        <f t="shared" si="38"/>
        <v>#VALUE!</v>
      </c>
      <c r="Q360" s="2"/>
      <c r="R360" s="2"/>
      <c r="S360" s="2"/>
    </row>
    <row r="361" spans="6:19">
      <c r="F361" s="58" t="str">
        <f t="shared" si="37"/>
        <v/>
      </c>
      <c r="G361" s="58" t="str">
        <f t="shared" si="39"/>
        <v/>
      </c>
      <c r="H361" s="58" t="str">
        <f>IF(G361&lt;&gt;"",VLOOKUP(G361,Calculations!$AV$2:$BA$2001,3),"")</f>
        <v/>
      </c>
      <c r="I361" s="58" t="str">
        <f>IF(G361&lt;&gt;"",VLOOKUP(G361,Calculations!$AV$2:$BA$2001,4),"")</f>
        <v/>
      </c>
      <c r="J361" s="58" t="str">
        <f>IF(G361&lt;&gt;"",VLOOKUP(G361,Calculations!$AV$2:$BA$2001,5),"")</f>
        <v/>
      </c>
      <c r="K361" s="58" t="str">
        <f>IF(G361&lt;&gt;"",VLOOKUP(G361,Calculations!$AV$2:$BA$2001,6),"")</f>
        <v/>
      </c>
      <c r="L361" s="59" t="e">
        <f t="shared" si="34"/>
        <v>#VALUE!</v>
      </c>
      <c r="M361" s="59" t="e">
        <f t="shared" si="35"/>
        <v>#VALUE!</v>
      </c>
      <c r="N361" s="59">
        <f t="shared" si="40"/>
        <v>0.26976453086295588</v>
      </c>
      <c r="O361" s="59"/>
      <c r="P361" s="59" t="e">
        <f t="shared" si="38"/>
        <v>#VALUE!</v>
      </c>
      <c r="Q361" s="2"/>
      <c r="R361" s="2"/>
      <c r="S361" s="2"/>
    </row>
    <row r="362" spans="6:19">
      <c r="F362" s="58" t="str">
        <f t="shared" si="37"/>
        <v/>
      </c>
      <c r="G362" s="58" t="str">
        <f t="shared" si="39"/>
        <v/>
      </c>
      <c r="H362" s="58" t="str">
        <f>IF(G362&lt;&gt;"",VLOOKUP(G362,Calculations!$AV$2:$BA$2001,3),"")</f>
        <v/>
      </c>
      <c r="I362" s="58" t="str">
        <f>IF(G362&lt;&gt;"",VLOOKUP(G362,Calculations!$AV$2:$BA$2001,4),"")</f>
        <v/>
      </c>
      <c r="J362" s="58" t="str">
        <f>IF(G362&lt;&gt;"",VLOOKUP(G362,Calculations!$AV$2:$BA$2001,5),"")</f>
        <v/>
      </c>
      <c r="K362" s="58" t="str">
        <f>IF(G362&lt;&gt;"",VLOOKUP(G362,Calculations!$AV$2:$BA$2001,6),"")</f>
        <v/>
      </c>
      <c r="L362" s="59" t="e">
        <f t="shared" si="34"/>
        <v>#VALUE!</v>
      </c>
      <c r="M362" s="59" t="e">
        <f t="shared" si="35"/>
        <v>#VALUE!</v>
      </c>
      <c r="N362" s="59">
        <f t="shared" si="40"/>
        <v>0.26976453086295588</v>
      </c>
      <c r="O362" s="59"/>
      <c r="P362" s="59" t="e">
        <f t="shared" si="38"/>
        <v>#VALUE!</v>
      </c>
      <c r="Q362" s="2"/>
      <c r="R362" s="2"/>
      <c r="S362" s="2"/>
    </row>
    <row r="363" spans="6:19">
      <c r="F363" s="58" t="str">
        <f t="shared" si="37"/>
        <v/>
      </c>
      <c r="G363" s="58" t="str">
        <f t="shared" si="39"/>
        <v/>
      </c>
      <c r="H363" s="58" t="str">
        <f>IF(G363&lt;&gt;"",VLOOKUP(G363,Calculations!$AV$2:$BA$2001,3),"")</f>
        <v/>
      </c>
      <c r="I363" s="58" t="str">
        <f>IF(G363&lt;&gt;"",VLOOKUP(G363,Calculations!$AV$2:$BA$2001,4),"")</f>
        <v/>
      </c>
      <c r="J363" s="58" t="str">
        <f>IF(G363&lt;&gt;"",VLOOKUP(G363,Calculations!$AV$2:$BA$2001,5),"")</f>
        <v/>
      </c>
      <c r="K363" s="58" t="str">
        <f>IF(G363&lt;&gt;"",VLOOKUP(G363,Calculations!$AV$2:$BA$2001,6),"")</f>
        <v/>
      </c>
      <c r="L363" s="59" t="e">
        <f t="shared" si="34"/>
        <v>#VALUE!</v>
      </c>
      <c r="M363" s="59" t="e">
        <f t="shared" si="35"/>
        <v>#VALUE!</v>
      </c>
      <c r="N363" s="59">
        <f t="shared" si="40"/>
        <v>0.26976453086295588</v>
      </c>
      <c r="O363" s="59"/>
      <c r="P363" s="59" t="e">
        <f t="shared" si="38"/>
        <v>#VALUE!</v>
      </c>
      <c r="Q363" s="2"/>
      <c r="R363" s="2"/>
      <c r="S363" s="2"/>
    </row>
    <row r="364" spans="6:19">
      <c r="F364" s="58" t="str">
        <f t="shared" si="37"/>
        <v/>
      </c>
      <c r="G364" s="58" t="str">
        <f t="shared" si="39"/>
        <v/>
      </c>
      <c r="H364" s="58" t="str">
        <f>IF(G364&lt;&gt;"",VLOOKUP(G364,Calculations!$AV$2:$BA$2001,3),"")</f>
        <v/>
      </c>
      <c r="I364" s="58" t="str">
        <f>IF(G364&lt;&gt;"",VLOOKUP(G364,Calculations!$AV$2:$BA$2001,4),"")</f>
        <v/>
      </c>
      <c r="J364" s="58" t="str">
        <f>IF(G364&lt;&gt;"",VLOOKUP(G364,Calculations!$AV$2:$BA$2001,5),"")</f>
        <v/>
      </c>
      <c r="K364" s="58" t="str">
        <f>IF(G364&lt;&gt;"",VLOOKUP(G364,Calculations!$AV$2:$BA$2001,6),"")</f>
        <v/>
      </c>
      <c r="L364" s="59" t="e">
        <f t="shared" si="34"/>
        <v>#VALUE!</v>
      </c>
      <c r="M364" s="59" t="e">
        <f t="shared" si="35"/>
        <v>#VALUE!</v>
      </c>
      <c r="N364" s="59">
        <f t="shared" si="40"/>
        <v>0.26976453086295588</v>
      </c>
      <c r="O364" s="59"/>
      <c r="P364" s="59" t="e">
        <f t="shared" si="38"/>
        <v>#VALUE!</v>
      </c>
      <c r="Q364" s="2"/>
      <c r="R364" s="2"/>
      <c r="S364" s="2"/>
    </row>
    <row r="365" spans="6:19">
      <c r="F365" s="58" t="str">
        <f t="shared" si="37"/>
        <v/>
      </c>
      <c r="G365" s="58" t="str">
        <f t="shared" si="39"/>
        <v/>
      </c>
      <c r="H365" s="58" t="str">
        <f>IF(G365&lt;&gt;"",VLOOKUP(G365,Calculations!$AV$2:$BA$2001,3),"")</f>
        <v/>
      </c>
      <c r="I365" s="58" t="str">
        <f>IF(G365&lt;&gt;"",VLOOKUP(G365,Calculations!$AV$2:$BA$2001,4),"")</f>
        <v/>
      </c>
      <c r="J365" s="58" t="str">
        <f>IF(G365&lt;&gt;"",VLOOKUP(G365,Calculations!$AV$2:$BA$2001,5),"")</f>
        <v/>
      </c>
      <c r="K365" s="58" t="str">
        <f>IF(G365&lt;&gt;"",VLOOKUP(G365,Calculations!$AV$2:$BA$2001,6),"")</f>
        <v/>
      </c>
      <c r="L365" s="59" t="e">
        <f t="shared" ref="L365:L428" si="41">SUM((I365-H365)*20)+1</f>
        <v>#VALUE!</v>
      </c>
      <c r="M365" s="59" t="e">
        <f t="shared" ref="M365:M428" si="42">(100*((SQRT(($D$22^2)+($D$23^2)+((2*($D$24))^2)))/G365))</f>
        <v>#VALUE!</v>
      </c>
      <c r="N365" s="59">
        <f t="shared" si="40"/>
        <v>0.26976453086295588</v>
      </c>
      <c r="O365" s="59"/>
      <c r="P365" s="59" t="e">
        <f t="shared" si="38"/>
        <v>#VALUE!</v>
      </c>
      <c r="Q365" s="2"/>
      <c r="R365" s="2"/>
      <c r="S365" s="2"/>
    </row>
    <row r="366" spans="6:19">
      <c r="F366" s="58" t="str">
        <f t="shared" si="37"/>
        <v/>
      </c>
      <c r="G366" s="58" t="str">
        <f t="shared" si="39"/>
        <v/>
      </c>
      <c r="H366" s="58" t="str">
        <f>IF(G366&lt;&gt;"",VLOOKUP(G366,Calculations!$AV$2:$BA$2001,3),"")</f>
        <v/>
      </c>
      <c r="I366" s="58" t="str">
        <f>IF(G366&lt;&gt;"",VLOOKUP(G366,Calculations!$AV$2:$BA$2001,4),"")</f>
        <v/>
      </c>
      <c r="J366" s="58" t="str">
        <f>IF(G366&lt;&gt;"",VLOOKUP(G366,Calculations!$AV$2:$BA$2001,5),"")</f>
        <v/>
      </c>
      <c r="K366" s="58" t="str">
        <f>IF(G366&lt;&gt;"",VLOOKUP(G366,Calculations!$AV$2:$BA$2001,6),"")</f>
        <v/>
      </c>
      <c r="L366" s="59" t="e">
        <f t="shared" si="41"/>
        <v>#VALUE!</v>
      </c>
      <c r="M366" s="59" t="e">
        <f t="shared" si="42"/>
        <v>#VALUE!</v>
      </c>
      <c r="N366" s="59">
        <f t="shared" si="40"/>
        <v>0.26976453086295588</v>
      </c>
      <c r="O366" s="59"/>
      <c r="P366" s="59" t="e">
        <f t="shared" si="38"/>
        <v>#VALUE!</v>
      </c>
      <c r="Q366" s="2"/>
      <c r="R366" s="2"/>
      <c r="S366" s="2"/>
    </row>
    <row r="367" spans="6:19">
      <c r="F367" s="58" t="str">
        <f t="shared" si="37"/>
        <v/>
      </c>
      <c r="G367" s="58" t="str">
        <f t="shared" si="39"/>
        <v/>
      </c>
      <c r="H367" s="58" t="str">
        <f>IF(G367&lt;&gt;"",VLOOKUP(G367,Calculations!$AV$2:$BA$2001,3),"")</f>
        <v/>
      </c>
      <c r="I367" s="58" t="str">
        <f>IF(G367&lt;&gt;"",VLOOKUP(G367,Calculations!$AV$2:$BA$2001,4),"")</f>
        <v/>
      </c>
      <c r="J367" s="58" t="str">
        <f>IF(G367&lt;&gt;"",VLOOKUP(G367,Calculations!$AV$2:$BA$2001,5),"")</f>
        <v/>
      </c>
      <c r="K367" s="58" t="str">
        <f>IF(G367&lt;&gt;"",VLOOKUP(G367,Calculations!$AV$2:$BA$2001,6),"")</f>
        <v/>
      </c>
      <c r="L367" s="59" t="e">
        <f t="shared" si="41"/>
        <v>#VALUE!</v>
      </c>
      <c r="M367" s="59" t="e">
        <f t="shared" si="42"/>
        <v>#VALUE!</v>
      </c>
      <c r="N367" s="59">
        <f t="shared" si="40"/>
        <v>0.26976453086295588</v>
      </c>
      <c r="O367" s="59"/>
      <c r="P367" s="59" t="e">
        <f t="shared" si="38"/>
        <v>#VALUE!</v>
      </c>
      <c r="Q367" s="2"/>
      <c r="R367" s="2"/>
      <c r="S367" s="2"/>
    </row>
    <row r="368" spans="6:19">
      <c r="F368" s="58" t="str">
        <f t="shared" si="37"/>
        <v/>
      </c>
      <c r="G368" s="58" t="str">
        <f t="shared" si="39"/>
        <v/>
      </c>
      <c r="H368" s="58" t="str">
        <f>IF(G368&lt;&gt;"",VLOOKUP(G368,Calculations!$AV$2:$BA$2001,3),"")</f>
        <v/>
      </c>
      <c r="I368" s="58" t="str">
        <f>IF(G368&lt;&gt;"",VLOOKUP(G368,Calculations!$AV$2:$BA$2001,4),"")</f>
        <v/>
      </c>
      <c r="J368" s="58" t="str">
        <f>IF(G368&lt;&gt;"",VLOOKUP(G368,Calculations!$AV$2:$BA$2001,5),"")</f>
        <v/>
      </c>
      <c r="K368" s="58" t="str">
        <f>IF(G368&lt;&gt;"",VLOOKUP(G368,Calculations!$AV$2:$BA$2001,6),"")</f>
        <v/>
      </c>
      <c r="L368" s="59" t="e">
        <f t="shared" si="41"/>
        <v>#VALUE!</v>
      </c>
      <c r="M368" s="59" t="e">
        <f t="shared" si="42"/>
        <v>#VALUE!</v>
      </c>
      <c r="N368" s="59">
        <f t="shared" si="40"/>
        <v>0.26976453086295588</v>
      </c>
      <c r="O368" s="59"/>
      <c r="P368" s="59" t="e">
        <f t="shared" si="38"/>
        <v>#VALUE!</v>
      </c>
      <c r="Q368" s="2"/>
      <c r="R368" s="2"/>
      <c r="S368" s="2"/>
    </row>
    <row r="369" spans="6:19">
      <c r="F369" s="58" t="str">
        <f t="shared" si="37"/>
        <v/>
      </c>
      <c r="G369" s="58" t="str">
        <f t="shared" si="39"/>
        <v/>
      </c>
      <c r="H369" s="58" t="str">
        <f>IF(G369&lt;&gt;"",VLOOKUP(G369,Calculations!$AV$2:$BA$2001,3),"")</f>
        <v/>
      </c>
      <c r="I369" s="58" t="str">
        <f>IF(G369&lt;&gt;"",VLOOKUP(G369,Calculations!$AV$2:$BA$2001,4),"")</f>
        <v/>
      </c>
      <c r="J369" s="58" t="str">
        <f>IF(G369&lt;&gt;"",VLOOKUP(G369,Calculations!$AV$2:$BA$2001,5),"")</f>
        <v/>
      </c>
      <c r="K369" s="58" t="str">
        <f>IF(G369&lt;&gt;"",VLOOKUP(G369,Calculations!$AV$2:$BA$2001,6),"")</f>
        <v/>
      </c>
      <c r="L369" s="59" t="e">
        <f t="shared" si="41"/>
        <v>#VALUE!</v>
      </c>
      <c r="M369" s="59" t="e">
        <f t="shared" si="42"/>
        <v>#VALUE!</v>
      </c>
      <c r="N369" s="59">
        <f t="shared" si="40"/>
        <v>0.26976453086295588</v>
      </c>
      <c r="O369" s="59"/>
      <c r="P369" s="59" t="e">
        <f t="shared" si="38"/>
        <v>#VALUE!</v>
      </c>
      <c r="Q369" s="2"/>
      <c r="R369" s="2"/>
      <c r="S369" s="2"/>
    </row>
    <row r="370" spans="6:19">
      <c r="F370" s="58" t="str">
        <f t="shared" si="37"/>
        <v/>
      </c>
      <c r="G370" s="58" t="str">
        <f t="shared" si="39"/>
        <v/>
      </c>
      <c r="H370" s="58" t="str">
        <f>IF(G370&lt;&gt;"",VLOOKUP(G370,Calculations!$AV$2:$BA$2001,3),"")</f>
        <v/>
      </c>
      <c r="I370" s="58" t="str">
        <f>IF(G370&lt;&gt;"",VLOOKUP(G370,Calculations!$AV$2:$BA$2001,4),"")</f>
        <v/>
      </c>
      <c r="J370" s="58" t="str">
        <f>IF(G370&lt;&gt;"",VLOOKUP(G370,Calculations!$AV$2:$BA$2001,5),"")</f>
        <v/>
      </c>
      <c r="K370" s="58" t="str">
        <f>IF(G370&lt;&gt;"",VLOOKUP(G370,Calculations!$AV$2:$BA$2001,6),"")</f>
        <v/>
      </c>
      <c r="L370" s="59" t="e">
        <f t="shared" si="41"/>
        <v>#VALUE!</v>
      </c>
      <c r="M370" s="59" t="e">
        <f t="shared" si="42"/>
        <v>#VALUE!</v>
      </c>
      <c r="N370" s="59">
        <f t="shared" si="40"/>
        <v>0.26976453086295588</v>
      </c>
      <c r="O370" s="59"/>
      <c r="P370" s="59" t="e">
        <f t="shared" si="38"/>
        <v>#VALUE!</v>
      </c>
      <c r="Q370" s="2"/>
      <c r="R370" s="2"/>
      <c r="S370" s="2"/>
    </row>
    <row r="371" spans="6:19">
      <c r="F371" s="58" t="str">
        <f t="shared" si="37"/>
        <v/>
      </c>
      <c r="G371" s="58" t="str">
        <f t="shared" si="39"/>
        <v/>
      </c>
      <c r="H371" s="58" t="str">
        <f>IF(G371&lt;&gt;"",VLOOKUP(G371,Calculations!$AV$2:$BA$2001,3),"")</f>
        <v/>
      </c>
      <c r="I371" s="58" t="str">
        <f>IF(G371&lt;&gt;"",VLOOKUP(G371,Calculations!$AV$2:$BA$2001,4),"")</f>
        <v/>
      </c>
      <c r="J371" s="58" t="str">
        <f>IF(G371&lt;&gt;"",VLOOKUP(G371,Calculations!$AV$2:$BA$2001,5),"")</f>
        <v/>
      </c>
      <c r="K371" s="58" t="str">
        <f>IF(G371&lt;&gt;"",VLOOKUP(G371,Calculations!$AV$2:$BA$2001,6),"")</f>
        <v/>
      </c>
      <c r="L371" s="59" t="e">
        <f t="shared" si="41"/>
        <v>#VALUE!</v>
      </c>
      <c r="M371" s="59" t="e">
        <f t="shared" si="42"/>
        <v>#VALUE!</v>
      </c>
      <c r="N371" s="59">
        <f t="shared" si="40"/>
        <v>0.26976453086295588</v>
      </c>
      <c r="O371" s="59"/>
      <c r="P371" s="59" t="e">
        <f t="shared" si="38"/>
        <v>#VALUE!</v>
      </c>
      <c r="Q371" s="2"/>
      <c r="R371" s="2"/>
      <c r="S371" s="2"/>
    </row>
    <row r="372" spans="6:19">
      <c r="F372" s="58" t="str">
        <f t="shared" si="37"/>
        <v/>
      </c>
      <c r="G372" s="58" t="str">
        <f t="shared" si="39"/>
        <v/>
      </c>
      <c r="H372" s="58" t="str">
        <f>IF(G372&lt;&gt;"",VLOOKUP(G372,Calculations!$AV$2:$BA$2001,3),"")</f>
        <v/>
      </c>
      <c r="I372" s="58" t="str">
        <f>IF(G372&lt;&gt;"",VLOOKUP(G372,Calculations!$AV$2:$BA$2001,4),"")</f>
        <v/>
      </c>
      <c r="J372" s="58" t="str">
        <f>IF(G372&lt;&gt;"",VLOOKUP(G372,Calculations!$AV$2:$BA$2001,5),"")</f>
        <v/>
      </c>
      <c r="K372" s="58" t="str">
        <f>IF(G372&lt;&gt;"",VLOOKUP(G372,Calculations!$AV$2:$BA$2001,6),"")</f>
        <v/>
      </c>
      <c r="L372" s="59" t="e">
        <f t="shared" si="41"/>
        <v>#VALUE!</v>
      </c>
      <c r="M372" s="59" t="e">
        <f t="shared" si="42"/>
        <v>#VALUE!</v>
      </c>
      <c r="N372" s="59">
        <f t="shared" si="40"/>
        <v>0.26976453086295588</v>
      </c>
      <c r="O372" s="59"/>
      <c r="P372" s="59" t="e">
        <f t="shared" si="38"/>
        <v>#VALUE!</v>
      </c>
      <c r="Q372" s="2"/>
      <c r="R372" s="2"/>
      <c r="S372" s="2"/>
    </row>
    <row r="373" spans="6:19">
      <c r="F373" s="58" t="str">
        <f t="shared" si="37"/>
        <v/>
      </c>
      <c r="G373" s="58" t="str">
        <f t="shared" si="39"/>
        <v/>
      </c>
      <c r="H373" s="58" t="str">
        <f>IF(G373&lt;&gt;"",VLOOKUP(G373,Calculations!$AV$2:$BA$2001,3),"")</f>
        <v/>
      </c>
      <c r="I373" s="58" t="str">
        <f>IF(G373&lt;&gt;"",VLOOKUP(G373,Calculations!$AV$2:$BA$2001,4),"")</f>
        <v/>
      </c>
      <c r="J373" s="58" t="str">
        <f>IF(G373&lt;&gt;"",VLOOKUP(G373,Calculations!$AV$2:$BA$2001,5),"")</f>
        <v/>
      </c>
      <c r="K373" s="58" t="str">
        <f>IF(G373&lt;&gt;"",VLOOKUP(G373,Calculations!$AV$2:$BA$2001,6),"")</f>
        <v/>
      </c>
      <c r="L373" s="59" t="e">
        <f t="shared" si="41"/>
        <v>#VALUE!</v>
      </c>
      <c r="M373" s="59" t="e">
        <f t="shared" si="42"/>
        <v>#VALUE!</v>
      </c>
      <c r="N373" s="59">
        <f t="shared" si="40"/>
        <v>0.26976453086295588</v>
      </c>
      <c r="O373" s="59"/>
      <c r="P373" s="59" t="e">
        <f t="shared" si="38"/>
        <v>#VALUE!</v>
      </c>
      <c r="Q373" s="2"/>
      <c r="R373" s="2"/>
      <c r="S373" s="2"/>
    </row>
    <row r="374" spans="6:19">
      <c r="F374" s="58" t="str">
        <f t="shared" si="37"/>
        <v/>
      </c>
      <c r="G374" s="58" t="str">
        <f t="shared" si="39"/>
        <v/>
      </c>
      <c r="H374" s="58" t="str">
        <f>IF(G374&lt;&gt;"",VLOOKUP(G374,Calculations!$AV$2:$BA$2001,3),"")</f>
        <v/>
      </c>
      <c r="I374" s="58" t="str">
        <f>IF(G374&lt;&gt;"",VLOOKUP(G374,Calculations!$AV$2:$BA$2001,4),"")</f>
        <v/>
      </c>
      <c r="J374" s="58" t="str">
        <f>IF(G374&lt;&gt;"",VLOOKUP(G374,Calculations!$AV$2:$BA$2001,5),"")</f>
        <v/>
      </c>
      <c r="K374" s="58" t="str">
        <f>IF(G374&lt;&gt;"",VLOOKUP(G374,Calculations!$AV$2:$BA$2001,6),"")</f>
        <v/>
      </c>
      <c r="L374" s="59" t="e">
        <f t="shared" si="41"/>
        <v>#VALUE!</v>
      </c>
      <c r="M374" s="59" t="e">
        <f t="shared" si="42"/>
        <v>#VALUE!</v>
      </c>
      <c r="N374" s="59">
        <f t="shared" si="40"/>
        <v>0.26976453086295588</v>
      </c>
      <c r="O374" s="59"/>
      <c r="P374" s="59" t="e">
        <f t="shared" si="38"/>
        <v>#VALUE!</v>
      </c>
      <c r="Q374" s="2"/>
      <c r="R374" s="2"/>
      <c r="S374" s="2"/>
    </row>
    <row r="375" spans="6:19">
      <c r="F375" s="58" t="str">
        <f t="shared" si="37"/>
        <v/>
      </c>
      <c r="G375" s="58" t="str">
        <f t="shared" si="39"/>
        <v/>
      </c>
      <c r="H375" s="58" t="str">
        <f>IF(G375&lt;&gt;"",VLOOKUP(G375,Calculations!$AV$2:$BA$2001,3),"")</f>
        <v/>
      </c>
      <c r="I375" s="58" t="str">
        <f>IF(G375&lt;&gt;"",VLOOKUP(G375,Calculations!$AV$2:$BA$2001,4),"")</f>
        <v/>
      </c>
      <c r="J375" s="58" t="str">
        <f>IF(G375&lt;&gt;"",VLOOKUP(G375,Calculations!$AV$2:$BA$2001,5),"")</f>
        <v/>
      </c>
      <c r="K375" s="58" t="str">
        <f>IF(G375&lt;&gt;"",VLOOKUP(G375,Calculations!$AV$2:$BA$2001,6),"")</f>
        <v/>
      </c>
      <c r="L375" s="59" t="e">
        <f t="shared" si="41"/>
        <v>#VALUE!</v>
      </c>
      <c r="M375" s="59" t="e">
        <f t="shared" si="42"/>
        <v>#VALUE!</v>
      </c>
      <c r="N375" s="59">
        <f t="shared" si="40"/>
        <v>0.26976453086295588</v>
      </c>
      <c r="O375" s="59"/>
      <c r="P375" s="59" t="e">
        <f t="shared" si="38"/>
        <v>#VALUE!</v>
      </c>
      <c r="Q375" s="2"/>
      <c r="R375" s="2"/>
      <c r="S375" s="2"/>
    </row>
    <row r="376" spans="6:19">
      <c r="F376" s="58" t="str">
        <f t="shared" si="37"/>
        <v/>
      </c>
      <c r="G376" s="58" t="str">
        <f t="shared" si="39"/>
        <v/>
      </c>
      <c r="H376" s="58" t="str">
        <f>IF(G376&lt;&gt;"",VLOOKUP(G376,Calculations!$AV$2:$BA$2001,3),"")</f>
        <v/>
      </c>
      <c r="I376" s="58" t="str">
        <f>IF(G376&lt;&gt;"",VLOOKUP(G376,Calculations!$AV$2:$BA$2001,4),"")</f>
        <v/>
      </c>
      <c r="J376" s="58" t="str">
        <f>IF(G376&lt;&gt;"",VLOOKUP(G376,Calculations!$AV$2:$BA$2001,5),"")</f>
        <v/>
      </c>
      <c r="K376" s="58" t="str">
        <f>IF(G376&lt;&gt;"",VLOOKUP(G376,Calculations!$AV$2:$BA$2001,6),"")</f>
        <v/>
      </c>
      <c r="L376" s="59" t="e">
        <f t="shared" si="41"/>
        <v>#VALUE!</v>
      </c>
      <c r="M376" s="59" t="e">
        <f t="shared" si="42"/>
        <v>#VALUE!</v>
      </c>
      <c r="N376" s="59">
        <f t="shared" si="40"/>
        <v>0.26976453086295588</v>
      </c>
      <c r="O376" s="59"/>
      <c r="P376" s="59" t="e">
        <f t="shared" si="38"/>
        <v>#VALUE!</v>
      </c>
      <c r="Q376" s="2"/>
      <c r="R376" s="2"/>
      <c r="S376" s="2"/>
    </row>
    <row r="377" spans="6:19">
      <c r="F377" s="58" t="str">
        <f t="shared" si="37"/>
        <v/>
      </c>
      <c r="G377" s="58" t="str">
        <f t="shared" si="39"/>
        <v/>
      </c>
      <c r="H377" s="58" t="str">
        <f>IF(G377&lt;&gt;"",VLOOKUP(G377,Calculations!$AV$2:$BA$2001,3),"")</f>
        <v/>
      </c>
      <c r="I377" s="58" t="str">
        <f>IF(G377&lt;&gt;"",VLOOKUP(G377,Calculations!$AV$2:$BA$2001,4),"")</f>
        <v/>
      </c>
      <c r="J377" s="58" t="str">
        <f>IF(G377&lt;&gt;"",VLOOKUP(G377,Calculations!$AV$2:$BA$2001,5),"")</f>
        <v/>
      </c>
      <c r="K377" s="58" t="str">
        <f>IF(G377&lt;&gt;"",VLOOKUP(G377,Calculations!$AV$2:$BA$2001,6),"")</f>
        <v/>
      </c>
      <c r="L377" s="59" t="e">
        <f t="shared" si="41"/>
        <v>#VALUE!</v>
      </c>
      <c r="M377" s="59" t="e">
        <f t="shared" si="42"/>
        <v>#VALUE!</v>
      </c>
      <c r="N377" s="59">
        <f t="shared" si="40"/>
        <v>0.26976453086295588</v>
      </c>
      <c r="O377" s="59"/>
      <c r="P377" s="59" t="e">
        <f t="shared" si="38"/>
        <v>#VALUE!</v>
      </c>
      <c r="Q377" s="2"/>
      <c r="R377" s="2"/>
      <c r="S377" s="2"/>
    </row>
    <row r="378" spans="6:19">
      <c r="F378" s="58" t="str">
        <f t="shared" si="37"/>
        <v/>
      </c>
      <c r="G378" s="58" t="str">
        <f t="shared" si="39"/>
        <v/>
      </c>
      <c r="H378" s="58" t="str">
        <f>IF(G378&lt;&gt;"",VLOOKUP(G378,Calculations!$AV$2:$BA$2001,3),"")</f>
        <v/>
      </c>
      <c r="I378" s="58" t="str">
        <f>IF(G378&lt;&gt;"",VLOOKUP(G378,Calculations!$AV$2:$BA$2001,4),"")</f>
        <v/>
      </c>
      <c r="J378" s="58" t="str">
        <f>IF(G378&lt;&gt;"",VLOOKUP(G378,Calculations!$AV$2:$BA$2001,5),"")</f>
        <v/>
      </c>
      <c r="K378" s="58" t="str">
        <f>IF(G378&lt;&gt;"",VLOOKUP(G378,Calculations!$AV$2:$BA$2001,6),"")</f>
        <v/>
      </c>
      <c r="L378" s="59" t="e">
        <f t="shared" si="41"/>
        <v>#VALUE!</v>
      </c>
      <c r="M378" s="59" t="e">
        <f t="shared" si="42"/>
        <v>#VALUE!</v>
      </c>
      <c r="N378" s="59">
        <f t="shared" si="40"/>
        <v>0.26976453086295588</v>
      </c>
      <c r="O378" s="59"/>
      <c r="P378" s="59" t="e">
        <f t="shared" si="38"/>
        <v>#VALUE!</v>
      </c>
      <c r="Q378" s="2"/>
      <c r="R378" s="2"/>
      <c r="S378" s="2"/>
    </row>
    <row r="379" spans="6:19">
      <c r="F379" s="58" t="str">
        <f t="shared" si="37"/>
        <v/>
      </c>
      <c r="G379" s="58" t="str">
        <f t="shared" si="39"/>
        <v/>
      </c>
      <c r="H379" s="58" t="str">
        <f>IF(G379&lt;&gt;"",VLOOKUP(G379,Calculations!$AV$2:$BA$2001,3),"")</f>
        <v/>
      </c>
      <c r="I379" s="58" t="str">
        <f>IF(G379&lt;&gt;"",VLOOKUP(G379,Calculations!$AV$2:$BA$2001,4),"")</f>
        <v/>
      </c>
      <c r="J379" s="58" t="str">
        <f>IF(G379&lt;&gt;"",VLOOKUP(G379,Calculations!$AV$2:$BA$2001,5),"")</f>
        <v/>
      </c>
      <c r="K379" s="58" t="str">
        <f>IF(G379&lt;&gt;"",VLOOKUP(G379,Calculations!$AV$2:$BA$2001,6),"")</f>
        <v/>
      </c>
      <c r="L379" s="59" t="e">
        <f t="shared" si="41"/>
        <v>#VALUE!</v>
      </c>
      <c r="M379" s="59" t="e">
        <f t="shared" si="42"/>
        <v>#VALUE!</v>
      </c>
      <c r="N379" s="59">
        <f t="shared" si="40"/>
        <v>0.26976453086295588</v>
      </c>
      <c r="O379" s="59"/>
      <c r="P379" s="59" t="e">
        <f t="shared" si="38"/>
        <v>#VALUE!</v>
      </c>
      <c r="Q379" s="2"/>
      <c r="R379" s="2"/>
      <c r="S379" s="2"/>
    </row>
    <row r="380" spans="6:19">
      <c r="F380" s="58" t="str">
        <f t="shared" si="37"/>
        <v/>
      </c>
      <c r="G380" s="58" t="str">
        <f t="shared" si="39"/>
        <v/>
      </c>
      <c r="H380" s="58" t="str">
        <f>IF(G380&lt;&gt;"",VLOOKUP(G380,Calculations!$AV$2:$BA$2001,3),"")</f>
        <v/>
      </c>
      <c r="I380" s="58" t="str">
        <f>IF(G380&lt;&gt;"",VLOOKUP(G380,Calculations!$AV$2:$BA$2001,4),"")</f>
        <v/>
      </c>
      <c r="J380" s="58" t="str">
        <f>IF(G380&lt;&gt;"",VLOOKUP(G380,Calculations!$AV$2:$BA$2001,5),"")</f>
        <v/>
      </c>
      <c r="K380" s="58" t="str">
        <f>IF(G380&lt;&gt;"",VLOOKUP(G380,Calculations!$AV$2:$BA$2001,6),"")</f>
        <v/>
      </c>
      <c r="L380" s="59" t="e">
        <f t="shared" si="41"/>
        <v>#VALUE!</v>
      </c>
      <c r="M380" s="59" t="e">
        <f t="shared" si="42"/>
        <v>#VALUE!</v>
      </c>
      <c r="N380" s="59">
        <f t="shared" si="40"/>
        <v>0.26976453086295588</v>
      </c>
      <c r="O380" s="59"/>
      <c r="P380" s="59" t="e">
        <f t="shared" si="38"/>
        <v>#VALUE!</v>
      </c>
      <c r="Q380" s="2"/>
      <c r="R380" s="2"/>
      <c r="S380" s="2"/>
    </row>
    <row r="381" spans="6:19">
      <c r="F381" s="58" t="str">
        <f t="shared" si="37"/>
        <v/>
      </c>
      <c r="G381" s="58" t="str">
        <f t="shared" si="39"/>
        <v/>
      </c>
      <c r="H381" s="58" t="str">
        <f>IF(G381&lt;&gt;"",VLOOKUP(G381,Calculations!$AV$2:$BA$2001,3),"")</f>
        <v/>
      </c>
      <c r="I381" s="58" t="str">
        <f>IF(G381&lt;&gt;"",VLOOKUP(G381,Calculations!$AV$2:$BA$2001,4),"")</f>
        <v/>
      </c>
      <c r="J381" s="58" t="str">
        <f>IF(G381&lt;&gt;"",VLOOKUP(G381,Calculations!$AV$2:$BA$2001,5),"")</f>
        <v/>
      </c>
      <c r="K381" s="58" t="str">
        <f>IF(G381&lt;&gt;"",VLOOKUP(G381,Calculations!$AV$2:$BA$2001,6),"")</f>
        <v/>
      </c>
      <c r="L381" s="59" t="e">
        <f t="shared" si="41"/>
        <v>#VALUE!</v>
      </c>
      <c r="M381" s="59" t="e">
        <f t="shared" si="42"/>
        <v>#VALUE!</v>
      </c>
      <c r="N381" s="59">
        <f t="shared" si="40"/>
        <v>0.26976453086295588</v>
      </c>
      <c r="O381" s="59"/>
      <c r="P381" s="59" t="e">
        <f t="shared" si="38"/>
        <v>#VALUE!</v>
      </c>
      <c r="Q381" s="2"/>
      <c r="R381" s="2"/>
      <c r="S381" s="2"/>
    </row>
    <row r="382" spans="6:19">
      <c r="F382" s="58" t="str">
        <f t="shared" si="37"/>
        <v/>
      </c>
      <c r="G382" s="58" t="str">
        <f t="shared" si="39"/>
        <v/>
      </c>
      <c r="H382" s="58" t="str">
        <f>IF(G382&lt;&gt;"",VLOOKUP(G382,Calculations!$AV$2:$BA$2001,3),"")</f>
        <v/>
      </c>
      <c r="I382" s="58" t="str">
        <f>IF(G382&lt;&gt;"",VLOOKUP(G382,Calculations!$AV$2:$BA$2001,4),"")</f>
        <v/>
      </c>
      <c r="J382" s="58" t="str">
        <f>IF(G382&lt;&gt;"",VLOOKUP(G382,Calculations!$AV$2:$BA$2001,5),"")</f>
        <v/>
      </c>
      <c r="K382" s="58" t="str">
        <f>IF(G382&lt;&gt;"",VLOOKUP(G382,Calculations!$AV$2:$BA$2001,6),"")</f>
        <v/>
      </c>
      <c r="L382" s="59" t="e">
        <f t="shared" si="41"/>
        <v>#VALUE!</v>
      </c>
      <c r="M382" s="59" t="e">
        <f t="shared" si="42"/>
        <v>#VALUE!</v>
      </c>
      <c r="N382" s="59">
        <f t="shared" si="40"/>
        <v>0.26976453086295588</v>
      </c>
      <c r="O382" s="59"/>
      <c r="P382" s="59" t="e">
        <f t="shared" si="38"/>
        <v>#VALUE!</v>
      </c>
      <c r="Q382" s="2"/>
      <c r="R382" s="2"/>
      <c r="S382" s="2"/>
    </row>
    <row r="383" spans="6:19">
      <c r="F383" s="58" t="str">
        <f t="shared" si="37"/>
        <v/>
      </c>
      <c r="G383" s="58" t="str">
        <f t="shared" si="39"/>
        <v/>
      </c>
      <c r="H383" s="58" t="str">
        <f>IF(G383&lt;&gt;"",VLOOKUP(G383,Calculations!$AV$2:$BA$2001,3),"")</f>
        <v/>
      </c>
      <c r="I383" s="58" t="str">
        <f>IF(G383&lt;&gt;"",VLOOKUP(G383,Calculations!$AV$2:$BA$2001,4),"")</f>
        <v/>
      </c>
      <c r="J383" s="58" t="str">
        <f>IF(G383&lt;&gt;"",VLOOKUP(G383,Calculations!$AV$2:$BA$2001,5),"")</f>
        <v/>
      </c>
      <c r="K383" s="58" t="str">
        <f>IF(G383&lt;&gt;"",VLOOKUP(G383,Calculations!$AV$2:$BA$2001,6),"")</f>
        <v/>
      </c>
      <c r="L383" s="59" t="e">
        <f t="shared" si="41"/>
        <v>#VALUE!</v>
      </c>
      <c r="M383" s="59" t="e">
        <f t="shared" si="42"/>
        <v>#VALUE!</v>
      </c>
      <c r="N383" s="59">
        <f t="shared" si="40"/>
        <v>0.26976453086295588</v>
      </c>
      <c r="O383" s="59"/>
      <c r="P383" s="59" t="e">
        <f t="shared" si="38"/>
        <v>#VALUE!</v>
      </c>
      <c r="Q383" s="2"/>
      <c r="R383" s="2"/>
      <c r="S383" s="2"/>
    </row>
    <row r="384" spans="6:19">
      <c r="F384" s="58" t="str">
        <f t="shared" si="37"/>
        <v/>
      </c>
      <c r="G384" s="58" t="str">
        <f t="shared" si="39"/>
        <v/>
      </c>
      <c r="H384" s="58" t="str">
        <f>IF(G384&lt;&gt;"",VLOOKUP(G384,Calculations!$AV$2:$BA$2001,3),"")</f>
        <v/>
      </c>
      <c r="I384" s="58" t="str">
        <f>IF(G384&lt;&gt;"",VLOOKUP(G384,Calculations!$AV$2:$BA$2001,4),"")</f>
        <v/>
      </c>
      <c r="J384" s="58" t="str">
        <f>IF(G384&lt;&gt;"",VLOOKUP(G384,Calculations!$AV$2:$BA$2001,5),"")</f>
        <v/>
      </c>
      <c r="K384" s="58" t="str">
        <f>IF(G384&lt;&gt;"",VLOOKUP(G384,Calculations!$AV$2:$BA$2001,6),"")</f>
        <v/>
      </c>
      <c r="L384" s="59" t="e">
        <f t="shared" si="41"/>
        <v>#VALUE!</v>
      </c>
      <c r="M384" s="59" t="e">
        <f t="shared" si="42"/>
        <v>#VALUE!</v>
      </c>
      <c r="N384" s="59">
        <f t="shared" si="40"/>
        <v>0.26976453086295588</v>
      </c>
      <c r="O384" s="59"/>
      <c r="P384" s="59" t="e">
        <f t="shared" si="38"/>
        <v>#VALUE!</v>
      </c>
      <c r="Q384" s="2"/>
      <c r="R384" s="2"/>
      <c r="S384" s="2"/>
    </row>
    <row r="385" spans="6:19">
      <c r="F385" s="58" t="str">
        <f t="shared" si="37"/>
        <v/>
      </c>
      <c r="G385" s="58" t="str">
        <f t="shared" si="39"/>
        <v/>
      </c>
      <c r="H385" s="58" t="str">
        <f>IF(G385&lt;&gt;"",VLOOKUP(G385,Calculations!$AV$2:$BA$2001,3),"")</f>
        <v/>
      </c>
      <c r="I385" s="58" t="str">
        <f>IF(G385&lt;&gt;"",VLOOKUP(G385,Calculations!$AV$2:$BA$2001,4),"")</f>
        <v/>
      </c>
      <c r="J385" s="58" t="str">
        <f>IF(G385&lt;&gt;"",VLOOKUP(G385,Calculations!$AV$2:$BA$2001,5),"")</f>
        <v/>
      </c>
      <c r="K385" s="58" t="str">
        <f>IF(G385&lt;&gt;"",VLOOKUP(G385,Calculations!$AV$2:$BA$2001,6),"")</f>
        <v/>
      </c>
      <c r="L385" s="59" t="e">
        <f t="shared" si="41"/>
        <v>#VALUE!</v>
      </c>
      <c r="M385" s="59" t="e">
        <f t="shared" si="42"/>
        <v>#VALUE!</v>
      </c>
      <c r="N385" s="59">
        <f t="shared" si="40"/>
        <v>0.26976453086295588</v>
      </c>
      <c r="O385" s="59"/>
      <c r="P385" s="59" t="e">
        <f t="shared" si="38"/>
        <v>#VALUE!</v>
      </c>
      <c r="Q385" s="2"/>
      <c r="R385" s="2"/>
      <c r="S385" s="2"/>
    </row>
    <row r="386" spans="6:19">
      <c r="F386" s="58" t="str">
        <f t="shared" si="37"/>
        <v/>
      </c>
      <c r="G386" s="58" t="str">
        <f t="shared" si="39"/>
        <v/>
      </c>
      <c r="H386" s="58" t="str">
        <f>IF(G386&lt;&gt;"",VLOOKUP(G386,Calculations!$AV$2:$BA$2001,3),"")</f>
        <v/>
      </c>
      <c r="I386" s="58" t="str">
        <f>IF(G386&lt;&gt;"",VLOOKUP(G386,Calculations!$AV$2:$BA$2001,4),"")</f>
        <v/>
      </c>
      <c r="J386" s="58" t="str">
        <f>IF(G386&lt;&gt;"",VLOOKUP(G386,Calculations!$AV$2:$BA$2001,5),"")</f>
        <v/>
      </c>
      <c r="K386" s="58" t="str">
        <f>IF(G386&lt;&gt;"",VLOOKUP(G386,Calculations!$AV$2:$BA$2001,6),"")</f>
        <v/>
      </c>
      <c r="L386" s="59" t="e">
        <f t="shared" si="41"/>
        <v>#VALUE!</v>
      </c>
      <c r="M386" s="59" t="e">
        <f t="shared" si="42"/>
        <v>#VALUE!</v>
      </c>
      <c r="N386" s="59">
        <f t="shared" si="40"/>
        <v>0.26976453086295588</v>
      </c>
      <c r="O386" s="59"/>
      <c r="P386" s="59" t="e">
        <f t="shared" si="38"/>
        <v>#VALUE!</v>
      </c>
      <c r="Q386" s="2"/>
      <c r="R386" s="2"/>
      <c r="S386" s="2"/>
    </row>
    <row r="387" spans="6:19">
      <c r="F387" s="58" t="str">
        <f t="shared" ref="F387:F450" si="43">IF(F386&gt;=Num,"",F386+1)</f>
        <v/>
      </c>
      <c r="G387" s="58" t="str">
        <f t="shared" si="39"/>
        <v/>
      </c>
      <c r="H387" s="58" t="str">
        <f>IF(G387&lt;&gt;"",VLOOKUP(G387,Calculations!$AV$2:$BA$2001,3),"")</f>
        <v/>
      </c>
      <c r="I387" s="58" t="str">
        <f>IF(G387&lt;&gt;"",VLOOKUP(G387,Calculations!$AV$2:$BA$2001,4),"")</f>
        <v/>
      </c>
      <c r="J387" s="58" t="str">
        <f>IF(G387&lt;&gt;"",VLOOKUP(G387,Calculations!$AV$2:$BA$2001,5),"")</f>
        <v/>
      </c>
      <c r="K387" s="58" t="str">
        <f>IF(G387&lt;&gt;"",VLOOKUP(G387,Calculations!$AV$2:$BA$2001,6),"")</f>
        <v/>
      </c>
      <c r="L387" s="59" t="e">
        <f t="shared" si="41"/>
        <v>#VALUE!</v>
      </c>
      <c r="M387" s="59" t="e">
        <f t="shared" si="42"/>
        <v>#VALUE!</v>
      </c>
      <c r="N387" s="59">
        <f t="shared" si="40"/>
        <v>0.26976453086295588</v>
      </c>
      <c r="O387" s="59"/>
      <c r="P387" s="59" t="e">
        <f t="shared" si="38"/>
        <v>#VALUE!</v>
      </c>
      <c r="Q387" s="2"/>
      <c r="R387" s="2"/>
      <c r="S387" s="2"/>
    </row>
    <row r="388" spans="6:19">
      <c r="F388" s="58" t="str">
        <f t="shared" si="43"/>
        <v/>
      </c>
      <c r="G388" s="58" t="str">
        <f t="shared" si="39"/>
        <v/>
      </c>
      <c r="H388" s="58" t="str">
        <f>IF(G388&lt;&gt;"",VLOOKUP(G388,Calculations!$AV$2:$BA$2001,3),"")</f>
        <v/>
      </c>
      <c r="I388" s="58" t="str">
        <f>IF(G388&lt;&gt;"",VLOOKUP(G388,Calculations!$AV$2:$BA$2001,4),"")</f>
        <v/>
      </c>
      <c r="J388" s="58" t="str">
        <f>IF(G388&lt;&gt;"",VLOOKUP(G388,Calculations!$AV$2:$BA$2001,5),"")</f>
        <v/>
      </c>
      <c r="K388" s="58" t="str">
        <f>IF(G388&lt;&gt;"",VLOOKUP(G388,Calculations!$AV$2:$BA$2001,6),"")</f>
        <v/>
      </c>
      <c r="L388" s="59" t="e">
        <f t="shared" si="41"/>
        <v>#VALUE!</v>
      </c>
      <c r="M388" s="59" t="e">
        <f t="shared" si="42"/>
        <v>#VALUE!</v>
      </c>
      <c r="N388" s="59">
        <f t="shared" si="40"/>
        <v>0.26976453086295588</v>
      </c>
      <c r="O388" s="59"/>
      <c r="P388" s="59" t="e">
        <f t="shared" si="38"/>
        <v>#VALUE!</v>
      </c>
      <c r="Q388" s="2"/>
      <c r="R388" s="2"/>
      <c r="S388" s="2"/>
    </row>
    <row r="389" spans="6:19">
      <c r="F389" s="58" t="str">
        <f t="shared" si="43"/>
        <v/>
      </c>
      <c r="G389" s="58" t="str">
        <f t="shared" si="39"/>
        <v/>
      </c>
      <c r="H389" s="58" t="str">
        <f>IF(G389&lt;&gt;"",VLOOKUP(G389,Calculations!$AV$2:$BA$2001,3),"")</f>
        <v/>
      </c>
      <c r="I389" s="58" t="str">
        <f>IF(G389&lt;&gt;"",VLOOKUP(G389,Calculations!$AV$2:$BA$2001,4),"")</f>
        <v/>
      </c>
      <c r="J389" s="58" t="str">
        <f>IF(G389&lt;&gt;"",VLOOKUP(G389,Calculations!$AV$2:$BA$2001,5),"")</f>
        <v/>
      </c>
      <c r="K389" s="58" t="str">
        <f>IF(G389&lt;&gt;"",VLOOKUP(G389,Calculations!$AV$2:$BA$2001,6),"")</f>
        <v/>
      </c>
      <c r="L389" s="59" t="e">
        <f t="shared" si="41"/>
        <v>#VALUE!</v>
      </c>
      <c r="M389" s="59" t="e">
        <f t="shared" si="42"/>
        <v>#VALUE!</v>
      </c>
      <c r="N389" s="59">
        <f t="shared" si="40"/>
        <v>0.26976453086295588</v>
      </c>
      <c r="O389" s="59"/>
      <c r="P389" s="59" t="e">
        <f t="shared" si="38"/>
        <v>#VALUE!</v>
      </c>
      <c r="Q389" s="2"/>
      <c r="R389" s="2"/>
      <c r="S389" s="2"/>
    </row>
    <row r="390" spans="6:19">
      <c r="F390" s="58" t="str">
        <f t="shared" si="43"/>
        <v/>
      </c>
      <c r="G390" s="58" t="str">
        <f t="shared" si="39"/>
        <v/>
      </c>
      <c r="H390" s="58" t="str">
        <f>IF(G390&lt;&gt;"",VLOOKUP(G390,Calculations!$AV$2:$BA$2001,3),"")</f>
        <v/>
      </c>
      <c r="I390" s="58" t="str">
        <f>IF(G390&lt;&gt;"",VLOOKUP(G390,Calculations!$AV$2:$BA$2001,4),"")</f>
        <v/>
      </c>
      <c r="J390" s="58" t="str">
        <f>IF(G390&lt;&gt;"",VLOOKUP(G390,Calculations!$AV$2:$BA$2001,5),"")</f>
        <v/>
      </c>
      <c r="K390" s="58" t="str">
        <f>IF(G390&lt;&gt;"",VLOOKUP(G390,Calculations!$AV$2:$BA$2001,6),"")</f>
        <v/>
      </c>
      <c r="L390" s="59" t="e">
        <f t="shared" si="41"/>
        <v>#VALUE!</v>
      </c>
      <c r="M390" s="59" t="e">
        <f t="shared" si="42"/>
        <v>#VALUE!</v>
      </c>
      <c r="N390" s="59">
        <f t="shared" si="40"/>
        <v>0.26976453086295588</v>
      </c>
      <c r="O390" s="59"/>
      <c r="P390" s="59" t="e">
        <f t="shared" si="38"/>
        <v>#VALUE!</v>
      </c>
      <c r="Q390" s="2"/>
      <c r="R390" s="2"/>
      <c r="S390" s="2"/>
    </row>
    <row r="391" spans="6:19">
      <c r="F391" s="58" t="str">
        <f t="shared" si="43"/>
        <v/>
      </c>
      <c r="G391" s="58" t="str">
        <f t="shared" si="39"/>
        <v/>
      </c>
      <c r="H391" s="58" t="str">
        <f>IF(G391&lt;&gt;"",VLOOKUP(G391,Calculations!$AV$2:$BA$2001,3),"")</f>
        <v/>
      </c>
      <c r="I391" s="58" t="str">
        <f>IF(G391&lt;&gt;"",VLOOKUP(G391,Calculations!$AV$2:$BA$2001,4),"")</f>
        <v/>
      </c>
      <c r="J391" s="58" t="str">
        <f>IF(G391&lt;&gt;"",VLOOKUP(G391,Calculations!$AV$2:$BA$2001,5),"")</f>
        <v/>
      </c>
      <c r="K391" s="58" t="str">
        <f>IF(G391&lt;&gt;"",VLOOKUP(G391,Calculations!$AV$2:$BA$2001,6),"")</f>
        <v/>
      </c>
      <c r="L391" s="59" t="e">
        <f t="shared" si="41"/>
        <v>#VALUE!</v>
      </c>
      <c r="M391" s="59" t="e">
        <f t="shared" si="42"/>
        <v>#VALUE!</v>
      </c>
      <c r="N391" s="59">
        <f t="shared" si="40"/>
        <v>0.26976453086295588</v>
      </c>
      <c r="O391" s="59"/>
      <c r="P391" s="59" t="e">
        <f t="shared" si="38"/>
        <v>#VALUE!</v>
      </c>
      <c r="Q391" s="2"/>
      <c r="R391" s="2"/>
      <c r="S391" s="2"/>
    </row>
    <row r="392" spans="6:19">
      <c r="F392" s="58" t="str">
        <f t="shared" si="43"/>
        <v/>
      </c>
      <c r="G392" s="58" t="str">
        <f t="shared" si="39"/>
        <v/>
      </c>
      <c r="H392" s="58" t="str">
        <f>IF(G392&lt;&gt;"",VLOOKUP(G392,Calculations!$AV$2:$BA$2001,3),"")</f>
        <v/>
      </c>
      <c r="I392" s="58" t="str">
        <f>IF(G392&lt;&gt;"",VLOOKUP(G392,Calculations!$AV$2:$BA$2001,4),"")</f>
        <v/>
      </c>
      <c r="J392" s="58" t="str">
        <f>IF(G392&lt;&gt;"",VLOOKUP(G392,Calculations!$AV$2:$BA$2001,5),"")</f>
        <v/>
      </c>
      <c r="K392" s="58" t="str">
        <f>IF(G392&lt;&gt;"",VLOOKUP(G392,Calculations!$AV$2:$BA$2001,6),"")</f>
        <v/>
      </c>
      <c r="L392" s="59" t="e">
        <f t="shared" si="41"/>
        <v>#VALUE!</v>
      </c>
      <c r="M392" s="59" t="e">
        <f t="shared" si="42"/>
        <v>#VALUE!</v>
      </c>
      <c r="N392" s="59">
        <f t="shared" si="40"/>
        <v>0.26976453086295588</v>
      </c>
      <c r="O392" s="59"/>
      <c r="P392" s="59" t="e">
        <f t="shared" si="38"/>
        <v>#VALUE!</v>
      </c>
      <c r="Q392" s="2"/>
      <c r="R392" s="2"/>
      <c r="S392" s="2"/>
    </row>
    <row r="393" spans="6:19">
      <c r="F393" s="58" t="str">
        <f t="shared" si="43"/>
        <v/>
      </c>
      <c r="G393" s="58" t="str">
        <f t="shared" si="39"/>
        <v/>
      </c>
      <c r="H393" s="58" t="str">
        <f>IF(G393&lt;&gt;"",VLOOKUP(G393,Calculations!$AV$2:$BA$2001,3),"")</f>
        <v/>
      </c>
      <c r="I393" s="58" t="str">
        <f>IF(G393&lt;&gt;"",VLOOKUP(G393,Calculations!$AV$2:$BA$2001,4),"")</f>
        <v/>
      </c>
      <c r="J393" s="58" t="str">
        <f>IF(G393&lt;&gt;"",VLOOKUP(G393,Calculations!$AV$2:$BA$2001,5),"")</f>
        <v/>
      </c>
      <c r="K393" s="58" t="str">
        <f>IF(G393&lt;&gt;"",VLOOKUP(G393,Calculations!$AV$2:$BA$2001,6),"")</f>
        <v/>
      </c>
      <c r="L393" s="59" t="e">
        <f t="shared" si="41"/>
        <v>#VALUE!</v>
      </c>
      <c r="M393" s="59" t="e">
        <f t="shared" si="42"/>
        <v>#VALUE!</v>
      </c>
      <c r="N393" s="59">
        <f t="shared" si="40"/>
        <v>0.26976453086295588</v>
      </c>
      <c r="O393" s="59"/>
      <c r="P393" s="59" t="e">
        <f t="shared" si="38"/>
        <v>#VALUE!</v>
      </c>
      <c r="Q393" s="2"/>
      <c r="R393" s="2"/>
      <c r="S393" s="2"/>
    </row>
    <row r="394" spans="6:19">
      <c r="F394" s="58" t="str">
        <f t="shared" si="43"/>
        <v/>
      </c>
      <c r="G394" s="58" t="str">
        <f t="shared" si="39"/>
        <v/>
      </c>
      <c r="H394" s="58" t="str">
        <f>IF(G394&lt;&gt;"",VLOOKUP(G394,Calculations!$AV$2:$BA$2001,3),"")</f>
        <v/>
      </c>
      <c r="I394" s="58" t="str">
        <f>IF(G394&lt;&gt;"",VLOOKUP(G394,Calculations!$AV$2:$BA$2001,4),"")</f>
        <v/>
      </c>
      <c r="J394" s="58" t="str">
        <f>IF(G394&lt;&gt;"",VLOOKUP(G394,Calculations!$AV$2:$BA$2001,5),"")</f>
        <v/>
      </c>
      <c r="K394" s="58" t="str">
        <f>IF(G394&lt;&gt;"",VLOOKUP(G394,Calculations!$AV$2:$BA$2001,6),"")</f>
        <v/>
      </c>
      <c r="L394" s="59" t="e">
        <f t="shared" si="41"/>
        <v>#VALUE!</v>
      </c>
      <c r="M394" s="59" t="e">
        <f t="shared" si="42"/>
        <v>#VALUE!</v>
      </c>
      <c r="N394" s="59">
        <f t="shared" si="40"/>
        <v>0.26976453086295588</v>
      </c>
      <c r="O394" s="59"/>
      <c r="P394" s="59" t="e">
        <f t="shared" si="38"/>
        <v>#VALUE!</v>
      </c>
      <c r="Q394" s="2"/>
      <c r="R394" s="2"/>
      <c r="S394" s="2"/>
    </row>
    <row r="395" spans="6:19">
      <c r="F395" s="58" t="str">
        <f t="shared" si="43"/>
        <v/>
      </c>
      <c r="G395" s="58" t="str">
        <f t="shared" si="39"/>
        <v/>
      </c>
      <c r="H395" s="58" t="str">
        <f>IF(G395&lt;&gt;"",VLOOKUP(G395,Calculations!$AV$2:$BA$2001,3),"")</f>
        <v/>
      </c>
      <c r="I395" s="58" t="str">
        <f>IF(G395&lt;&gt;"",VLOOKUP(G395,Calculations!$AV$2:$BA$2001,4),"")</f>
        <v/>
      </c>
      <c r="J395" s="58" t="str">
        <f>IF(G395&lt;&gt;"",VLOOKUP(G395,Calculations!$AV$2:$BA$2001,5),"")</f>
        <v/>
      </c>
      <c r="K395" s="58" t="str">
        <f>IF(G395&lt;&gt;"",VLOOKUP(G395,Calculations!$AV$2:$BA$2001,6),"")</f>
        <v/>
      </c>
      <c r="L395" s="59" t="e">
        <f t="shared" si="41"/>
        <v>#VALUE!</v>
      </c>
      <c r="M395" s="59" t="e">
        <f t="shared" si="42"/>
        <v>#VALUE!</v>
      </c>
      <c r="N395" s="59">
        <f t="shared" si="40"/>
        <v>0.26976453086295588</v>
      </c>
      <c r="O395" s="59"/>
      <c r="P395" s="59" t="e">
        <f t="shared" si="38"/>
        <v>#VALUE!</v>
      </c>
      <c r="Q395" s="2"/>
      <c r="R395" s="2"/>
      <c r="S395" s="2"/>
    </row>
    <row r="396" spans="6:19">
      <c r="F396" s="58" t="str">
        <f t="shared" si="43"/>
        <v/>
      </c>
      <c r="G396" s="58" t="str">
        <f t="shared" si="39"/>
        <v/>
      </c>
      <c r="H396" s="58" t="str">
        <f>IF(G396&lt;&gt;"",VLOOKUP(G396,Calculations!$AV$2:$BA$2001,3),"")</f>
        <v/>
      </c>
      <c r="I396" s="58" t="str">
        <f>IF(G396&lt;&gt;"",VLOOKUP(G396,Calculations!$AV$2:$BA$2001,4),"")</f>
        <v/>
      </c>
      <c r="J396" s="58" t="str">
        <f>IF(G396&lt;&gt;"",VLOOKUP(G396,Calculations!$AV$2:$BA$2001,5),"")</f>
        <v/>
      </c>
      <c r="K396" s="58" t="str">
        <f>IF(G396&lt;&gt;"",VLOOKUP(G396,Calculations!$AV$2:$BA$2001,6),"")</f>
        <v/>
      </c>
      <c r="L396" s="59" t="e">
        <f t="shared" si="41"/>
        <v>#VALUE!</v>
      </c>
      <c r="M396" s="59" t="e">
        <f t="shared" si="42"/>
        <v>#VALUE!</v>
      </c>
      <c r="N396" s="59">
        <f t="shared" si="40"/>
        <v>0.26976453086295588</v>
      </c>
      <c r="O396" s="59"/>
      <c r="P396" s="59" t="e">
        <f t="shared" ref="P396:P459" si="44">SQRT((L396^2)+((1.5^2)*(M396^2))+(N396^2)+($D$25^2)+($D$26^2)+($D$27^2)+($D$28^2))+2</f>
        <v>#VALUE!</v>
      </c>
      <c r="Q396" s="2"/>
      <c r="R396" s="2"/>
      <c r="S396" s="2"/>
    </row>
    <row r="397" spans="6:19">
      <c r="F397" s="58" t="str">
        <f t="shared" si="43"/>
        <v/>
      </c>
      <c r="G397" s="58" t="str">
        <f t="shared" si="39"/>
        <v/>
      </c>
      <c r="H397" s="58" t="str">
        <f>IF(G397&lt;&gt;"",VLOOKUP(G397,Calculations!$AV$2:$BA$2001,3),"")</f>
        <v/>
      </c>
      <c r="I397" s="58" t="str">
        <f>IF(G397&lt;&gt;"",VLOOKUP(G397,Calculations!$AV$2:$BA$2001,4),"")</f>
        <v/>
      </c>
      <c r="J397" s="58" t="str">
        <f>IF(G397&lt;&gt;"",VLOOKUP(G397,Calculations!$AV$2:$BA$2001,5),"")</f>
        <v/>
      </c>
      <c r="K397" s="58" t="str">
        <f>IF(G397&lt;&gt;"",VLOOKUP(G397,Calculations!$AV$2:$BA$2001,6),"")</f>
        <v/>
      </c>
      <c r="L397" s="59" t="e">
        <f t="shared" si="41"/>
        <v>#VALUE!</v>
      </c>
      <c r="M397" s="59" t="e">
        <f t="shared" si="42"/>
        <v>#VALUE!</v>
      </c>
      <c r="N397" s="59">
        <f t="shared" si="40"/>
        <v>0.26976453086295588</v>
      </c>
      <c r="O397" s="59"/>
      <c r="P397" s="59" t="e">
        <f t="shared" si="44"/>
        <v>#VALUE!</v>
      </c>
      <c r="Q397" s="2"/>
      <c r="R397" s="2"/>
      <c r="S397" s="2"/>
    </row>
    <row r="398" spans="6:19">
      <c r="F398" s="58" t="str">
        <f t="shared" si="43"/>
        <v/>
      </c>
      <c r="G398" s="58" t="str">
        <f t="shared" si="39"/>
        <v/>
      </c>
      <c r="H398" s="58" t="str">
        <f>IF(G398&lt;&gt;"",VLOOKUP(G398,Calculations!$AV$2:$BA$2001,3),"")</f>
        <v/>
      </c>
      <c r="I398" s="58" t="str">
        <f>IF(G398&lt;&gt;"",VLOOKUP(G398,Calculations!$AV$2:$BA$2001,4),"")</f>
        <v/>
      </c>
      <c r="J398" s="58" t="str">
        <f>IF(G398&lt;&gt;"",VLOOKUP(G398,Calculations!$AV$2:$BA$2001,5),"")</f>
        <v/>
      </c>
      <c r="K398" s="58" t="str">
        <f>IF(G398&lt;&gt;"",VLOOKUP(G398,Calculations!$AV$2:$BA$2001,6),"")</f>
        <v/>
      </c>
      <c r="L398" s="59" t="e">
        <f t="shared" si="41"/>
        <v>#VALUE!</v>
      </c>
      <c r="M398" s="59" t="e">
        <f t="shared" si="42"/>
        <v>#VALUE!</v>
      </c>
      <c r="N398" s="59">
        <f t="shared" si="40"/>
        <v>0.26976453086295588</v>
      </c>
      <c r="O398" s="59"/>
      <c r="P398" s="59" t="e">
        <f t="shared" si="44"/>
        <v>#VALUE!</v>
      </c>
      <c r="Q398" s="2"/>
      <c r="R398" s="2"/>
      <c r="S398" s="2"/>
    </row>
    <row r="399" spans="6:19">
      <c r="F399" s="58" t="str">
        <f t="shared" si="43"/>
        <v/>
      </c>
      <c r="G399" s="58" t="str">
        <f t="shared" si="39"/>
        <v/>
      </c>
      <c r="H399" s="58" t="str">
        <f>IF(G399&lt;&gt;"",VLOOKUP(G399,Calculations!$AV$2:$BA$2001,3),"")</f>
        <v/>
      </c>
      <c r="I399" s="58" t="str">
        <f>IF(G399&lt;&gt;"",VLOOKUP(G399,Calculations!$AV$2:$BA$2001,4),"")</f>
        <v/>
      </c>
      <c r="J399" s="58" t="str">
        <f>IF(G399&lt;&gt;"",VLOOKUP(G399,Calculations!$AV$2:$BA$2001,5),"")</f>
        <v/>
      </c>
      <c r="K399" s="58" t="str">
        <f>IF(G399&lt;&gt;"",VLOOKUP(G399,Calculations!$AV$2:$BA$2001,6),"")</f>
        <v/>
      </c>
      <c r="L399" s="59" t="e">
        <f t="shared" si="41"/>
        <v>#VALUE!</v>
      </c>
      <c r="M399" s="59" t="e">
        <f t="shared" si="42"/>
        <v>#VALUE!</v>
      </c>
      <c r="N399" s="59">
        <f t="shared" si="40"/>
        <v>0.26976453086295588</v>
      </c>
      <c r="O399" s="59"/>
      <c r="P399" s="59" t="e">
        <f t="shared" si="44"/>
        <v>#VALUE!</v>
      </c>
      <c r="Q399" s="2"/>
      <c r="R399" s="2"/>
      <c r="S399" s="2"/>
    </row>
    <row r="400" spans="6:19">
      <c r="F400" s="58" t="str">
        <f t="shared" si="43"/>
        <v/>
      </c>
      <c r="G400" s="58" t="str">
        <f t="shared" si="39"/>
        <v/>
      </c>
      <c r="H400" s="58" t="str">
        <f>IF(G400&lt;&gt;"",VLOOKUP(G400,Calculations!$AV$2:$BA$2001,3),"")</f>
        <v/>
      </c>
      <c r="I400" s="58" t="str">
        <f>IF(G400&lt;&gt;"",VLOOKUP(G400,Calculations!$AV$2:$BA$2001,4),"")</f>
        <v/>
      </c>
      <c r="J400" s="58" t="str">
        <f>IF(G400&lt;&gt;"",VLOOKUP(G400,Calculations!$AV$2:$BA$2001,5),"")</f>
        <v/>
      </c>
      <c r="K400" s="58" t="str">
        <f>IF(G400&lt;&gt;"",VLOOKUP(G400,Calculations!$AV$2:$BA$2001,6),"")</f>
        <v/>
      </c>
      <c r="L400" s="59" t="e">
        <f t="shared" si="41"/>
        <v>#VALUE!</v>
      </c>
      <c r="M400" s="59" t="e">
        <f t="shared" si="42"/>
        <v>#VALUE!</v>
      </c>
      <c r="N400" s="59">
        <f t="shared" si="40"/>
        <v>0.26976453086295588</v>
      </c>
      <c r="O400" s="59"/>
      <c r="P400" s="59" t="e">
        <f t="shared" si="44"/>
        <v>#VALUE!</v>
      </c>
      <c r="Q400" s="2"/>
      <c r="R400" s="2"/>
      <c r="S400" s="2"/>
    </row>
    <row r="401" spans="6:19">
      <c r="F401" s="58" t="str">
        <f t="shared" si="43"/>
        <v/>
      </c>
      <c r="G401" s="58" t="str">
        <f t="shared" ref="G401:G464" si="45">IF(AND(F400&lt;&gt;"",G400&lt;2000),G400+step,"")</f>
        <v/>
      </c>
      <c r="H401" s="58" t="str">
        <f>IF(G401&lt;&gt;"",VLOOKUP(G401,Calculations!$AV$2:$BA$2001,3),"")</f>
        <v/>
      </c>
      <c r="I401" s="58" t="str">
        <f>IF(G401&lt;&gt;"",VLOOKUP(G401,Calculations!$AV$2:$BA$2001,4),"")</f>
        <v/>
      </c>
      <c r="J401" s="58" t="str">
        <f>IF(G401&lt;&gt;"",VLOOKUP(G401,Calculations!$AV$2:$BA$2001,5),"")</f>
        <v/>
      </c>
      <c r="K401" s="58" t="str">
        <f>IF(G401&lt;&gt;"",VLOOKUP(G401,Calculations!$AV$2:$BA$2001,6),"")</f>
        <v/>
      </c>
      <c r="L401" s="59" t="e">
        <f t="shared" si="41"/>
        <v>#VALUE!</v>
      </c>
      <c r="M401" s="59" t="e">
        <f t="shared" si="42"/>
        <v>#VALUE!</v>
      </c>
      <c r="N401" s="59">
        <f t="shared" si="40"/>
        <v>0.26976453086295588</v>
      </c>
      <c r="O401" s="59"/>
      <c r="P401" s="59" t="e">
        <f t="shared" si="44"/>
        <v>#VALUE!</v>
      </c>
      <c r="Q401" s="2"/>
      <c r="R401" s="2"/>
      <c r="S401" s="2"/>
    </row>
    <row r="402" spans="6:19">
      <c r="F402" s="58" t="str">
        <f t="shared" si="43"/>
        <v/>
      </c>
      <c r="G402" s="58" t="str">
        <f t="shared" si="45"/>
        <v/>
      </c>
      <c r="H402" s="58" t="str">
        <f>IF(G402&lt;&gt;"",VLOOKUP(G402,Calculations!$AV$2:$BA$2001,3),"")</f>
        <v/>
      </c>
      <c r="I402" s="58" t="str">
        <f>IF(G402&lt;&gt;"",VLOOKUP(G402,Calculations!$AV$2:$BA$2001,4),"")</f>
        <v/>
      </c>
      <c r="J402" s="58" t="str">
        <f>IF(G402&lt;&gt;"",VLOOKUP(G402,Calculations!$AV$2:$BA$2001,5),"")</f>
        <v/>
      </c>
      <c r="K402" s="58" t="str">
        <f>IF(G402&lt;&gt;"",VLOOKUP(G402,Calculations!$AV$2:$BA$2001,6),"")</f>
        <v/>
      </c>
      <c r="L402" s="59" t="e">
        <f t="shared" si="41"/>
        <v>#VALUE!</v>
      </c>
      <c r="M402" s="59" t="e">
        <f t="shared" si="42"/>
        <v>#VALUE!</v>
      </c>
      <c r="N402" s="59">
        <f t="shared" si="40"/>
        <v>0.26976453086295588</v>
      </c>
      <c r="O402" s="59"/>
      <c r="P402" s="59" t="e">
        <f t="shared" si="44"/>
        <v>#VALUE!</v>
      </c>
      <c r="Q402" s="2"/>
      <c r="R402" s="2"/>
      <c r="S402" s="2"/>
    </row>
    <row r="403" spans="6:19">
      <c r="F403" s="58" t="str">
        <f t="shared" si="43"/>
        <v/>
      </c>
      <c r="G403" s="58" t="str">
        <f t="shared" si="45"/>
        <v/>
      </c>
      <c r="H403" s="58" t="str">
        <f>IF(G403&lt;&gt;"",VLOOKUP(G403,Calculations!$AV$2:$BA$2001,3),"")</f>
        <v/>
      </c>
      <c r="I403" s="58" t="str">
        <f>IF(G403&lt;&gt;"",VLOOKUP(G403,Calculations!$AV$2:$BA$2001,4),"")</f>
        <v/>
      </c>
      <c r="J403" s="58" t="str">
        <f>IF(G403&lt;&gt;"",VLOOKUP(G403,Calculations!$AV$2:$BA$2001,5),"")</f>
        <v/>
      </c>
      <c r="K403" s="58" t="str">
        <f>IF(G403&lt;&gt;"",VLOOKUP(G403,Calculations!$AV$2:$BA$2001,6),"")</f>
        <v/>
      </c>
      <c r="L403" s="59" t="e">
        <f t="shared" si="41"/>
        <v>#VALUE!</v>
      </c>
      <c r="M403" s="59" t="e">
        <f t="shared" si="42"/>
        <v>#VALUE!</v>
      </c>
      <c r="N403" s="59">
        <f t="shared" si="40"/>
        <v>0.26976453086295588</v>
      </c>
      <c r="O403" s="59"/>
      <c r="P403" s="59" t="e">
        <f t="shared" si="44"/>
        <v>#VALUE!</v>
      </c>
      <c r="Q403" s="2"/>
      <c r="R403" s="2"/>
      <c r="S403" s="2"/>
    </row>
    <row r="404" spans="6:19">
      <c r="F404" s="58" t="str">
        <f t="shared" si="43"/>
        <v/>
      </c>
      <c r="G404" s="58" t="str">
        <f t="shared" si="45"/>
        <v/>
      </c>
      <c r="H404" s="58" t="str">
        <f>IF(G404&lt;&gt;"",VLOOKUP(G404,Calculations!$AV$2:$BA$2001,3),"")</f>
        <v/>
      </c>
      <c r="I404" s="58" t="str">
        <f>IF(G404&lt;&gt;"",VLOOKUP(G404,Calculations!$AV$2:$BA$2001,4),"")</f>
        <v/>
      </c>
      <c r="J404" s="58" t="str">
        <f>IF(G404&lt;&gt;"",VLOOKUP(G404,Calculations!$AV$2:$BA$2001,5),"")</f>
        <v/>
      </c>
      <c r="K404" s="58" t="str">
        <f>IF(G404&lt;&gt;"",VLOOKUP(G404,Calculations!$AV$2:$BA$2001,6),"")</f>
        <v/>
      </c>
      <c r="L404" s="59" t="e">
        <f t="shared" si="41"/>
        <v>#VALUE!</v>
      </c>
      <c r="M404" s="59" t="e">
        <f t="shared" si="42"/>
        <v>#VALUE!</v>
      </c>
      <c r="N404" s="59">
        <f t="shared" si="40"/>
        <v>0.26976453086295588</v>
      </c>
      <c r="O404" s="59"/>
      <c r="P404" s="59" t="e">
        <f t="shared" si="44"/>
        <v>#VALUE!</v>
      </c>
      <c r="Q404" s="2"/>
      <c r="R404" s="2"/>
      <c r="S404" s="2"/>
    </row>
    <row r="405" spans="6:19">
      <c r="F405" s="58" t="str">
        <f t="shared" si="43"/>
        <v/>
      </c>
      <c r="G405" s="58" t="str">
        <f t="shared" si="45"/>
        <v/>
      </c>
      <c r="H405" s="58" t="str">
        <f>IF(G405&lt;&gt;"",VLOOKUP(G405,Calculations!$AV$2:$BA$2001,3),"")</f>
        <v/>
      </c>
      <c r="I405" s="58" t="str">
        <f>IF(G405&lt;&gt;"",VLOOKUP(G405,Calculations!$AV$2:$BA$2001,4),"")</f>
        <v/>
      </c>
      <c r="J405" s="58" t="str">
        <f>IF(G405&lt;&gt;"",VLOOKUP(G405,Calculations!$AV$2:$BA$2001,5),"")</f>
        <v/>
      </c>
      <c r="K405" s="58" t="str">
        <f>IF(G405&lt;&gt;"",VLOOKUP(G405,Calculations!$AV$2:$BA$2001,6),"")</f>
        <v/>
      </c>
      <c r="L405" s="59" t="e">
        <f t="shared" si="41"/>
        <v>#VALUE!</v>
      </c>
      <c r="M405" s="59" t="e">
        <f t="shared" si="42"/>
        <v>#VALUE!</v>
      </c>
      <c r="N405" s="59">
        <f t="shared" si="40"/>
        <v>0.26976453086295588</v>
      </c>
      <c r="O405" s="59"/>
      <c r="P405" s="59" t="e">
        <f t="shared" si="44"/>
        <v>#VALUE!</v>
      </c>
      <c r="Q405" s="2"/>
      <c r="R405" s="2"/>
      <c r="S405" s="2"/>
    </row>
    <row r="406" spans="6:19">
      <c r="F406" s="58" t="str">
        <f t="shared" si="43"/>
        <v/>
      </c>
      <c r="G406" s="58" t="str">
        <f t="shared" si="45"/>
        <v/>
      </c>
      <c r="H406" s="58" t="str">
        <f>IF(G406&lt;&gt;"",VLOOKUP(G406,Calculations!$AV$2:$BA$2001,3),"")</f>
        <v/>
      </c>
      <c r="I406" s="58" t="str">
        <f>IF(G406&lt;&gt;"",VLOOKUP(G406,Calculations!$AV$2:$BA$2001,4),"")</f>
        <v/>
      </c>
      <c r="J406" s="58" t="str">
        <f>IF(G406&lt;&gt;"",VLOOKUP(G406,Calculations!$AV$2:$BA$2001,5),"")</f>
        <v/>
      </c>
      <c r="K406" s="58" t="str">
        <f>IF(G406&lt;&gt;"",VLOOKUP(G406,Calculations!$AV$2:$BA$2001,6),"")</f>
        <v/>
      </c>
      <c r="L406" s="59" t="e">
        <f t="shared" si="41"/>
        <v>#VALUE!</v>
      </c>
      <c r="M406" s="59" t="e">
        <f t="shared" si="42"/>
        <v>#VALUE!</v>
      </c>
      <c r="N406" s="59">
        <f t="shared" si="40"/>
        <v>0.26976453086295588</v>
      </c>
      <c r="O406" s="59"/>
      <c r="P406" s="59" t="e">
        <f t="shared" si="44"/>
        <v>#VALUE!</v>
      </c>
      <c r="Q406" s="2"/>
      <c r="R406" s="2"/>
      <c r="S406" s="2"/>
    </row>
    <row r="407" spans="6:19">
      <c r="F407" s="58" t="str">
        <f t="shared" si="43"/>
        <v/>
      </c>
      <c r="G407" s="58" t="str">
        <f t="shared" si="45"/>
        <v/>
      </c>
      <c r="H407" s="58" t="str">
        <f>IF(G407&lt;&gt;"",VLOOKUP(G407,Calculations!$AV$2:$BA$2001,3),"")</f>
        <v/>
      </c>
      <c r="I407" s="58" t="str">
        <f>IF(G407&lt;&gt;"",VLOOKUP(G407,Calculations!$AV$2:$BA$2001,4),"")</f>
        <v/>
      </c>
      <c r="J407" s="58" t="str">
        <f>IF(G407&lt;&gt;"",VLOOKUP(G407,Calculations!$AV$2:$BA$2001,5),"")</f>
        <v/>
      </c>
      <c r="K407" s="58" t="str">
        <f>IF(G407&lt;&gt;"",VLOOKUP(G407,Calculations!$AV$2:$BA$2001,6),"")</f>
        <v/>
      </c>
      <c r="L407" s="59" t="e">
        <f t="shared" si="41"/>
        <v>#VALUE!</v>
      </c>
      <c r="M407" s="59" t="e">
        <f t="shared" si="42"/>
        <v>#VALUE!</v>
      </c>
      <c r="N407" s="59">
        <f t="shared" ref="N407:N470" si="46">$D$21</f>
        <v>0.26976453086295588</v>
      </c>
      <c r="O407" s="59"/>
      <c r="P407" s="59" t="e">
        <f t="shared" si="44"/>
        <v>#VALUE!</v>
      </c>
      <c r="Q407" s="2"/>
      <c r="R407" s="2"/>
      <c r="S407" s="2"/>
    </row>
    <row r="408" spans="6:19">
      <c r="F408" s="58" t="str">
        <f t="shared" si="43"/>
        <v/>
      </c>
      <c r="G408" s="58" t="str">
        <f t="shared" si="45"/>
        <v/>
      </c>
      <c r="H408" s="58" t="str">
        <f>IF(G408&lt;&gt;"",VLOOKUP(G408,Calculations!$AV$2:$BA$2001,3),"")</f>
        <v/>
      </c>
      <c r="I408" s="58" t="str">
        <f>IF(G408&lt;&gt;"",VLOOKUP(G408,Calculations!$AV$2:$BA$2001,4),"")</f>
        <v/>
      </c>
      <c r="J408" s="58" t="str">
        <f>IF(G408&lt;&gt;"",VLOOKUP(G408,Calculations!$AV$2:$BA$2001,5),"")</f>
        <v/>
      </c>
      <c r="K408" s="58" t="str">
        <f>IF(G408&lt;&gt;"",VLOOKUP(G408,Calculations!$AV$2:$BA$2001,6),"")</f>
        <v/>
      </c>
      <c r="L408" s="59" t="e">
        <f t="shared" si="41"/>
        <v>#VALUE!</v>
      </c>
      <c r="M408" s="59" t="e">
        <f t="shared" si="42"/>
        <v>#VALUE!</v>
      </c>
      <c r="N408" s="59">
        <f t="shared" si="46"/>
        <v>0.26976453086295588</v>
      </c>
      <c r="O408" s="59"/>
      <c r="P408" s="59" t="e">
        <f t="shared" si="44"/>
        <v>#VALUE!</v>
      </c>
      <c r="Q408" s="2"/>
      <c r="R408" s="2"/>
      <c r="S408" s="2"/>
    </row>
    <row r="409" spans="6:19">
      <c r="F409" s="58" t="str">
        <f t="shared" si="43"/>
        <v/>
      </c>
      <c r="G409" s="58" t="str">
        <f t="shared" si="45"/>
        <v/>
      </c>
      <c r="H409" s="58" t="str">
        <f>IF(G409&lt;&gt;"",VLOOKUP(G409,Calculations!$AV$2:$BA$2001,3),"")</f>
        <v/>
      </c>
      <c r="I409" s="58" t="str">
        <f>IF(G409&lt;&gt;"",VLOOKUP(G409,Calculations!$AV$2:$BA$2001,4),"")</f>
        <v/>
      </c>
      <c r="J409" s="58" t="str">
        <f>IF(G409&lt;&gt;"",VLOOKUP(G409,Calculations!$AV$2:$BA$2001,5),"")</f>
        <v/>
      </c>
      <c r="K409" s="58" t="str">
        <f>IF(G409&lt;&gt;"",VLOOKUP(G409,Calculations!$AV$2:$BA$2001,6),"")</f>
        <v/>
      </c>
      <c r="L409" s="59" t="e">
        <f t="shared" si="41"/>
        <v>#VALUE!</v>
      </c>
      <c r="M409" s="59" t="e">
        <f t="shared" si="42"/>
        <v>#VALUE!</v>
      </c>
      <c r="N409" s="59">
        <f t="shared" si="46"/>
        <v>0.26976453086295588</v>
      </c>
      <c r="O409" s="59"/>
      <c r="P409" s="59" t="e">
        <f t="shared" si="44"/>
        <v>#VALUE!</v>
      </c>
      <c r="Q409" s="2"/>
      <c r="R409" s="2"/>
      <c r="S409" s="2"/>
    </row>
    <row r="410" spans="6:19">
      <c r="F410" s="58" t="str">
        <f t="shared" si="43"/>
        <v/>
      </c>
      <c r="G410" s="58" t="str">
        <f t="shared" si="45"/>
        <v/>
      </c>
      <c r="H410" s="58" t="str">
        <f>IF(G410&lt;&gt;"",VLOOKUP(G410,Calculations!$AV$2:$BA$2001,3),"")</f>
        <v/>
      </c>
      <c r="I410" s="58" t="str">
        <f>IF(G410&lt;&gt;"",VLOOKUP(G410,Calculations!$AV$2:$BA$2001,4),"")</f>
        <v/>
      </c>
      <c r="J410" s="58" t="str">
        <f>IF(G410&lt;&gt;"",VLOOKUP(G410,Calculations!$AV$2:$BA$2001,5),"")</f>
        <v/>
      </c>
      <c r="K410" s="58" t="str">
        <f>IF(G410&lt;&gt;"",VLOOKUP(G410,Calculations!$AV$2:$BA$2001,6),"")</f>
        <v/>
      </c>
      <c r="L410" s="59" t="e">
        <f t="shared" si="41"/>
        <v>#VALUE!</v>
      </c>
      <c r="M410" s="59" t="e">
        <f t="shared" si="42"/>
        <v>#VALUE!</v>
      </c>
      <c r="N410" s="59">
        <f t="shared" si="46"/>
        <v>0.26976453086295588</v>
      </c>
      <c r="O410" s="59"/>
      <c r="P410" s="59" t="e">
        <f t="shared" si="44"/>
        <v>#VALUE!</v>
      </c>
      <c r="Q410" s="2"/>
      <c r="R410" s="2"/>
      <c r="S410" s="2"/>
    </row>
    <row r="411" spans="6:19">
      <c r="F411" s="58" t="str">
        <f t="shared" si="43"/>
        <v/>
      </c>
      <c r="G411" s="58" t="str">
        <f t="shared" si="45"/>
        <v/>
      </c>
      <c r="H411" s="58" t="str">
        <f>IF(G411&lt;&gt;"",VLOOKUP(G411,Calculations!$AV$2:$BA$2001,3),"")</f>
        <v/>
      </c>
      <c r="I411" s="58" t="str">
        <f>IF(G411&lt;&gt;"",VLOOKUP(G411,Calculations!$AV$2:$BA$2001,4),"")</f>
        <v/>
      </c>
      <c r="J411" s="58" t="str">
        <f>IF(G411&lt;&gt;"",VLOOKUP(G411,Calculations!$AV$2:$BA$2001,5),"")</f>
        <v/>
      </c>
      <c r="K411" s="58" t="str">
        <f>IF(G411&lt;&gt;"",VLOOKUP(G411,Calculations!$AV$2:$BA$2001,6),"")</f>
        <v/>
      </c>
      <c r="L411" s="59" t="e">
        <f t="shared" si="41"/>
        <v>#VALUE!</v>
      </c>
      <c r="M411" s="59" t="e">
        <f t="shared" si="42"/>
        <v>#VALUE!</v>
      </c>
      <c r="N411" s="59">
        <f t="shared" si="46"/>
        <v>0.26976453086295588</v>
      </c>
      <c r="O411" s="59"/>
      <c r="P411" s="59" t="e">
        <f t="shared" si="44"/>
        <v>#VALUE!</v>
      </c>
      <c r="Q411" s="2"/>
      <c r="R411" s="2"/>
      <c r="S411" s="2"/>
    </row>
    <row r="412" spans="6:19">
      <c r="F412" s="58" t="str">
        <f t="shared" si="43"/>
        <v/>
      </c>
      <c r="G412" s="58" t="str">
        <f t="shared" si="45"/>
        <v/>
      </c>
      <c r="H412" s="58" t="str">
        <f>IF(G412&lt;&gt;"",VLOOKUP(G412,Calculations!$AV$2:$BA$2001,3),"")</f>
        <v/>
      </c>
      <c r="I412" s="58" t="str">
        <f>IF(G412&lt;&gt;"",VLOOKUP(G412,Calculations!$AV$2:$BA$2001,4),"")</f>
        <v/>
      </c>
      <c r="J412" s="58" t="str">
        <f>IF(G412&lt;&gt;"",VLOOKUP(G412,Calculations!$AV$2:$BA$2001,5),"")</f>
        <v/>
      </c>
      <c r="K412" s="58" t="str">
        <f>IF(G412&lt;&gt;"",VLOOKUP(G412,Calculations!$AV$2:$BA$2001,6),"")</f>
        <v/>
      </c>
      <c r="L412" s="59" t="e">
        <f t="shared" si="41"/>
        <v>#VALUE!</v>
      </c>
      <c r="M412" s="59" t="e">
        <f t="shared" si="42"/>
        <v>#VALUE!</v>
      </c>
      <c r="N412" s="59">
        <f t="shared" si="46"/>
        <v>0.26976453086295588</v>
      </c>
      <c r="O412" s="59"/>
      <c r="P412" s="59" t="e">
        <f t="shared" si="44"/>
        <v>#VALUE!</v>
      </c>
      <c r="Q412" s="2"/>
      <c r="R412" s="2"/>
      <c r="S412" s="2"/>
    </row>
    <row r="413" spans="6:19">
      <c r="F413" s="58" t="str">
        <f t="shared" si="43"/>
        <v/>
      </c>
      <c r="G413" s="58" t="str">
        <f t="shared" si="45"/>
        <v/>
      </c>
      <c r="H413" s="58" t="str">
        <f>IF(G413&lt;&gt;"",VLOOKUP(G413,Calculations!$AV$2:$BA$2001,3),"")</f>
        <v/>
      </c>
      <c r="I413" s="58" t="str">
        <f>IF(G413&lt;&gt;"",VLOOKUP(G413,Calculations!$AV$2:$BA$2001,4),"")</f>
        <v/>
      </c>
      <c r="J413" s="58" t="str">
        <f>IF(G413&lt;&gt;"",VLOOKUP(G413,Calculations!$AV$2:$BA$2001,5),"")</f>
        <v/>
      </c>
      <c r="K413" s="58" t="str">
        <f>IF(G413&lt;&gt;"",VLOOKUP(G413,Calculations!$AV$2:$BA$2001,6),"")</f>
        <v/>
      </c>
      <c r="L413" s="59" t="e">
        <f t="shared" si="41"/>
        <v>#VALUE!</v>
      </c>
      <c r="M413" s="59" t="e">
        <f t="shared" si="42"/>
        <v>#VALUE!</v>
      </c>
      <c r="N413" s="59">
        <f t="shared" si="46"/>
        <v>0.26976453086295588</v>
      </c>
      <c r="O413" s="59"/>
      <c r="P413" s="59" t="e">
        <f t="shared" si="44"/>
        <v>#VALUE!</v>
      </c>
      <c r="Q413" s="2"/>
      <c r="R413" s="2"/>
      <c r="S413" s="2"/>
    </row>
    <row r="414" spans="6:19">
      <c r="F414" s="58" t="str">
        <f t="shared" si="43"/>
        <v/>
      </c>
      <c r="G414" s="58" t="str">
        <f t="shared" si="45"/>
        <v/>
      </c>
      <c r="H414" s="58" t="str">
        <f>IF(G414&lt;&gt;"",VLOOKUP(G414,Calculations!$AV$2:$BA$2001,3),"")</f>
        <v/>
      </c>
      <c r="I414" s="58" t="str">
        <f>IF(G414&lt;&gt;"",VLOOKUP(G414,Calculations!$AV$2:$BA$2001,4),"")</f>
        <v/>
      </c>
      <c r="J414" s="58" t="str">
        <f>IF(G414&lt;&gt;"",VLOOKUP(G414,Calculations!$AV$2:$BA$2001,5),"")</f>
        <v/>
      </c>
      <c r="K414" s="58" t="str">
        <f>IF(G414&lt;&gt;"",VLOOKUP(G414,Calculations!$AV$2:$BA$2001,6),"")</f>
        <v/>
      </c>
      <c r="L414" s="59" t="e">
        <f t="shared" si="41"/>
        <v>#VALUE!</v>
      </c>
      <c r="M414" s="59" t="e">
        <f t="shared" si="42"/>
        <v>#VALUE!</v>
      </c>
      <c r="N414" s="59">
        <f t="shared" si="46"/>
        <v>0.26976453086295588</v>
      </c>
      <c r="O414" s="59"/>
      <c r="P414" s="59" t="e">
        <f t="shared" si="44"/>
        <v>#VALUE!</v>
      </c>
      <c r="Q414" s="2"/>
      <c r="R414" s="2"/>
      <c r="S414" s="2"/>
    </row>
    <row r="415" spans="6:19">
      <c r="F415" s="58" t="str">
        <f t="shared" si="43"/>
        <v/>
      </c>
      <c r="G415" s="58" t="str">
        <f t="shared" si="45"/>
        <v/>
      </c>
      <c r="H415" s="58" t="str">
        <f>IF(G415&lt;&gt;"",VLOOKUP(G415,Calculations!$AV$2:$BA$2001,3),"")</f>
        <v/>
      </c>
      <c r="I415" s="58" t="str">
        <f>IF(G415&lt;&gt;"",VLOOKUP(G415,Calculations!$AV$2:$BA$2001,4),"")</f>
        <v/>
      </c>
      <c r="J415" s="58" t="str">
        <f>IF(G415&lt;&gt;"",VLOOKUP(G415,Calculations!$AV$2:$BA$2001,5),"")</f>
        <v/>
      </c>
      <c r="K415" s="58" t="str">
        <f>IF(G415&lt;&gt;"",VLOOKUP(G415,Calculations!$AV$2:$BA$2001,6),"")</f>
        <v/>
      </c>
      <c r="L415" s="59" t="e">
        <f t="shared" si="41"/>
        <v>#VALUE!</v>
      </c>
      <c r="M415" s="59" t="e">
        <f t="shared" si="42"/>
        <v>#VALUE!</v>
      </c>
      <c r="N415" s="59">
        <f t="shared" si="46"/>
        <v>0.26976453086295588</v>
      </c>
      <c r="O415" s="59"/>
      <c r="P415" s="59" t="e">
        <f t="shared" si="44"/>
        <v>#VALUE!</v>
      </c>
      <c r="Q415" s="2"/>
      <c r="R415" s="2"/>
      <c r="S415" s="2"/>
    </row>
    <row r="416" spans="6:19">
      <c r="F416" s="58" t="str">
        <f t="shared" si="43"/>
        <v/>
      </c>
      <c r="G416" s="58" t="str">
        <f t="shared" si="45"/>
        <v/>
      </c>
      <c r="H416" s="58" t="str">
        <f>IF(G416&lt;&gt;"",VLOOKUP(G416,Calculations!$AV$2:$BA$2001,3),"")</f>
        <v/>
      </c>
      <c r="I416" s="58" t="str">
        <f>IF(G416&lt;&gt;"",VLOOKUP(G416,Calculations!$AV$2:$BA$2001,4),"")</f>
        <v/>
      </c>
      <c r="J416" s="58" t="str">
        <f>IF(G416&lt;&gt;"",VLOOKUP(G416,Calculations!$AV$2:$BA$2001,5),"")</f>
        <v/>
      </c>
      <c r="K416" s="58" t="str">
        <f>IF(G416&lt;&gt;"",VLOOKUP(G416,Calculations!$AV$2:$BA$2001,6),"")</f>
        <v/>
      </c>
      <c r="L416" s="59" t="e">
        <f t="shared" si="41"/>
        <v>#VALUE!</v>
      </c>
      <c r="M416" s="59" t="e">
        <f t="shared" si="42"/>
        <v>#VALUE!</v>
      </c>
      <c r="N416" s="59">
        <f t="shared" si="46"/>
        <v>0.26976453086295588</v>
      </c>
      <c r="O416" s="59"/>
      <c r="P416" s="59" t="e">
        <f t="shared" si="44"/>
        <v>#VALUE!</v>
      </c>
      <c r="Q416" s="2"/>
      <c r="R416" s="2"/>
      <c r="S416" s="2"/>
    </row>
    <row r="417" spans="6:19">
      <c r="F417" s="58" t="str">
        <f t="shared" si="43"/>
        <v/>
      </c>
      <c r="G417" s="58" t="str">
        <f t="shared" si="45"/>
        <v/>
      </c>
      <c r="H417" s="58" t="str">
        <f>IF(G417&lt;&gt;"",VLOOKUP(G417,Calculations!$AV$2:$BA$2001,3),"")</f>
        <v/>
      </c>
      <c r="I417" s="58" t="str">
        <f>IF(G417&lt;&gt;"",VLOOKUP(G417,Calculations!$AV$2:$BA$2001,4),"")</f>
        <v/>
      </c>
      <c r="J417" s="58" t="str">
        <f>IF(G417&lt;&gt;"",VLOOKUP(G417,Calculations!$AV$2:$BA$2001,5),"")</f>
        <v/>
      </c>
      <c r="K417" s="58" t="str">
        <f>IF(G417&lt;&gt;"",VLOOKUP(G417,Calculations!$AV$2:$BA$2001,6),"")</f>
        <v/>
      </c>
      <c r="L417" s="59" t="e">
        <f t="shared" si="41"/>
        <v>#VALUE!</v>
      </c>
      <c r="M417" s="59" t="e">
        <f t="shared" si="42"/>
        <v>#VALUE!</v>
      </c>
      <c r="N417" s="59">
        <f t="shared" si="46"/>
        <v>0.26976453086295588</v>
      </c>
      <c r="O417" s="59"/>
      <c r="P417" s="59" t="e">
        <f t="shared" si="44"/>
        <v>#VALUE!</v>
      </c>
      <c r="Q417" s="2"/>
      <c r="R417" s="2"/>
      <c r="S417" s="2"/>
    </row>
    <row r="418" spans="6:19">
      <c r="F418" s="58" t="str">
        <f t="shared" si="43"/>
        <v/>
      </c>
      <c r="G418" s="58" t="str">
        <f t="shared" si="45"/>
        <v/>
      </c>
      <c r="H418" s="58" t="str">
        <f>IF(G418&lt;&gt;"",VLOOKUP(G418,Calculations!$AV$2:$BA$2001,3),"")</f>
        <v/>
      </c>
      <c r="I418" s="58" t="str">
        <f>IF(G418&lt;&gt;"",VLOOKUP(G418,Calculations!$AV$2:$BA$2001,4),"")</f>
        <v/>
      </c>
      <c r="J418" s="58" t="str">
        <f>IF(G418&lt;&gt;"",VLOOKUP(G418,Calculations!$AV$2:$BA$2001,5),"")</f>
        <v/>
      </c>
      <c r="K418" s="58" t="str">
        <f>IF(G418&lt;&gt;"",VLOOKUP(G418,Calculations!$AV$2:$BA$2001,6),"")</f>
        <v/>
      </c>
      <c r="L418" s="59" t="e">
        <f t="shared" si="41"/>
        <v>#VALUE!</v>
      </c>
      <c r="M418" s="59" t="e">
        <f t="shared" si="42"/>
        <v>#VALUE!</v>
      </c>
      <c r="N418" s="59">
        <f t="shared" si="46"/>
        <v>0.26976453086295588</v>
      </c>
      <c r="O418" s="59"/>
      <c r="P418" s="59" t="e">
        <f t="shared" si="44"/>
        <v>#VALUE!</v>
      </c>
      <c r="Q418" s="2"/>
      <c r="R418" s="2"/>
      <c r="S418" s="2"/>
    </row>
    <row r="419" spans="6:19">
      <c r="F419" s="58" t="str">
        <f t="shared" si="43"/>
        <v/>
      </c>
      <c r="G419" s="58" t="str">
        <f t="shared" si="45"/>
        <v/>
      </c>
      <c r="H419" s="58" t="str">
        <f>IF(G419&lt;&gt;"",VLOOKUP(G419,Calculations!$AV$2:$BA$2001,3),"")</f>
        <v/>
      </c>
      <c r="I419" s="58" t="str">
        <f>IF(G419&lt;&gt;"",VLOOKUP(G419,Calculations!$AV$2:$BA$2001,4),"")</f>
        <v/>
      </c>
      <c r="J419" s="58" t="str">
        <f>IF(G419&lt;&gt;"",VLOOKUP(G419,Calculations!$AV$2:$BA$2001,5),"")</f>
        <v/>
      </c>
      <c r="K419" s="58" t="str">
        <f>IF(G419&lt;&gt;"",VLOOKUP(G419,Calculations!$AV$2:$BA$2001,6),"")</f>
        <v/>
      </c>
      <c r="L419" s="59" t="e">
        <f t="shared" si="41"/>
        <v>#VALUE!</v>
      </c>
      <c r="M419" s="59" t="e">
        <f t="shared" si="42"/>
        <v>#VALUE!</v>
      </c>
      <c r="N419" s="59">
        <f t="shared" si="46"/>
        <v>0.26976453086295588</v>
      </c>
      <c r="O419" s="59"/>
      <c r="P419" s="59" t="e">
        <f t="shared" si="44"/>
        <v>#VALUE!</v>
      </c>
      <c r="Q419" s="2"/>
      <c r="R419" s="2"/>
      <c r="S419" s="2"/>
    </row>
    <row r="420" spans="6:19">
      <c r="F420" s="58" t="str">
        <f t="shared" si="43"/>
        <v/>
      </c>
      <c r="G420" s="58" t="str">
        <f t="shared" si="45"/>
        <v/>
      </c>
      <c r="H420" s="58" t="str">
        <f>IF(G420&lt;&gt;"",VLOOKUP(G420,Calculations!$AV$2:$BA$2001,3),"")</f>
        <v/>
      </c>
      <c r="I420" s="58" t="str">
        <f>IF(G420&lt;&gt;"",VLOOKUP(G420,Calculations!$AV$2:$BA$2001,4),"")</f>
        <v/>
      </c>
      <c r="J420" s="58" t="str">
        <f>IF(G420&lt;&gt;"",VLOOKUP(G420,Calculations!$AV$2:$BA$2001,5),"")</f>
        <v/>
      </c>
      <c r="K420" s="58" t="str">
        <f>IF(G420&lt;&gt;"",VLOOKUP(G420,Calculations!$AV$2:$BA$2001,6),"")</f>
        <v/>
      </c>
      <c r="L420" s="59" t="e">
        <f t="shared" si="41"/>
        <v>#VALUE!</v>
      </c>
      <c r="M420" s="59" t="e">
        <f t="shared" si="42"/>
        <v>#VALUE!</v>
      </c>
      <c r="N420" s="59">
        <f t="shared" si="46"/>
        <v>0.26976453086295588</v>
      </c>
      <c r="O420" s="59"/>
      <c r="P420" s="59" t="e">
        <f t="shared" si="44"/>
        <v>#VALUE!</v>
      </c>
      <c r="Q420" s="2"/>
      <c r="R420" s="2"/>
      <c r="S420" s="2"/>
    </row>
    <row r="421" spans="6:19">
      <c r="F421" s="58" t="str">
        <f t="shared" si="43"/>
        <v/>
      </c>
      <c r="G421" s="58" t="str">
        <f t="shared" si="45"/>
        <v/>
      </c>
      <c r="H421" s="58" t="str">
        <f>IF(G421&lt;&gt;"",VLOOKUP(G421,Calculations!$AV$2:$BA$2001,3),"")</f>
        <v/>
      </c>
      <c r="I421" s="58" t="str">
        <f>IF(G421&lt;&gt;"",VLOOKUP(G421,Calculations!$AV$2:$BA$2001,4),"")</f>
        <v/>
      </c>
      <c r="J421" s="58" t="str">
        <f>IF(G421&lt;&gt;"",VLOOKUP(G421,Calculations!$AV$2:$BA$2001,5),"")</f>
        <v/>
      </c>
      <c r="K421" s="58" t="str">
        <f>IF(G421&lt;&gt;"",VLOOKUP(G421,Calculations!$AV$2:$BA$2001,6),"")</f>
        <v/>
      </c>
      <c r="L421" s="59" t="e">
        <f t="shared" si="41"/>
        <v>#VALUE!</v>
      </c>
      <c r="M421" s="59" t="e">
        <f t="shared" si="42"/>
        <v>#VALUE!</v>
      </c>
      <c r="N421" s="59">
        <f t="shared" si="46"/>
        <v>0.26976453086295588</v>
      </c>
      <c r="O421" s="59"/>
      <c r="P421" s="59" t="e">
        <f t="shared" si="44"/>
        <v>#VALUE!</v>
      </c>
      <c r="Q421" s="2"/>
      <c r="R421" s="2"/>
      <c r="S421" s="2"/>
    </row>
    <row r="422" spans="6:19">
      <c r="F422" s="58" t="str">
        <f t="shared" si="43"/>
        <v/>
      </c>
      <c r="G422" s="58" t="str">
        <f t="shared" si="45"/>
        <v/>
      </c>
      <c r="H422" s="58" t="str">
        <f>IF(G422&lt;&gt;"",VLOOKUP(G422,Calculations!$AV$2:$BA$2001,3),"")</f>
        <v/>
      </c>
      <c r="I422" s="58" t="str">
        <f>IF(G422&lt;&gt;"",VLOOKUP(G422,Calculations!$AV$2:$BA$2001,4),"")</f>
        <v/>
      </c>
      <c r="J422" s="58" t="str">
        <f>IF(G422&lt;&gt;"",VLOOKUP(G422,Calculations!$AV$2:$BA$2001,5),"")</f>
        <v/>
      </c>
      <c r="K422" s="58" t="str">
        <f>IF(G422&lt;&gt;"",VLOOKUP(G422,Calculations!$AV$2:$BA$2001,6),"")</f>
        <v/>
      </c>
      <c r="L422" s="59" t="e">
        <f t="shared" si="41"/>
        <v>#VALUE!</v>
      </c>
      <c r="M422" s="59" t="e">
        <f t="shared" si="42"/>
        <v>#VALUE!</v>
      </c>
      <c r="N422" s="59">
        <f t="shared" si="46"/>
        <v>0.26976453086295588</v>
      </c>
      <c r="O422" s="59"/>
      <c r="P422" s="59" t="e">
        <f t="shared" si="44"/>
        <v>#VALUE!</v>
      </c>
      <c r="Q422" s="2"/>
      <c r="R422" s="2"/>
      <c r="S422" s="2"/>
    </row>
    <row r="423" spans="6:19">
      <c r="F423" s="58" t="str">
        <f t="shared" si="43"/>
        <v/>
      </c>
      <c r="G423" s="58" t="str">
        <f t="shared" si="45"/>
        <v/>
      </c>
      <c r="H423" s="58" t="str">
        <f>IF(G423&lt;&gt;"",VLOOKUP(G423,Calculations!$AV$2:$BA$2001,3),"")</f>
        <v/>
      </c>
      <c r="I423" s="58" t="str">
        <f>IF(G423&lt;&gt;"",VLOOKUP(G423,Calculations!$AV$2:$BA$2001,4),"")</f>
        <v/>
      </c>
      <c r="J423" s="58" t="str">
        <f>IF(G423&lt;&gt;"",VLOOKUP(G423,Calculations!$AV$2:$BA$2001,5),"")</f>
        <v/>
      </c>
      <c r="K423" s="58" t="str">
        <f>IF(G423&lt;&gt;"",VLOOKUP(G423,Calculations!$AV$2:$BA$2001,6),"")</f>
        <v/>
      </c>
      <c r="L423" s="59" t="e">
        <f t="shared" si="41"/>
        <v>#VALUE!</v>
      </c>
      <c r="M423" s="59" t="e">
        <f t="shared" si="42"/>
        <v>#VALUE!</v>
      </c>
      <c r="N423" s="59">
        <f t="shared" si="46"/>
        <v>0.26976453086295588</v>
      </c>
      <c r="O423" s="59"/>
      <c r="P423" s="59" t="e">
        <f t="shared" si="44"/>
        <v>#VALUE!</v>
      </c>
      <c r="Q423" s="2"/>
      <c r="R423" s="2"/>
      <c r="S423" s="2"/>
    </row>
    <row r="424" spans="6:19">
      <c r="F424" s="58" t="str">
        <f t="shared" si="43"/>
        <v/>
      </c>
      <c r="G424" s="58" t="str">
        <f t="shared" si="45"/>
        <v/>
      </c>
      <c r="H424" s="58" t="str">
        <f>IF(G424&lt;&gt;"",VLOOKUP(G424,Calculations!$AV$2:$BA$2001,3),"")</f>
        <v/>
      </c>
      <c r="I424" s="58" t="str">
        <f>IF(G424&lt;&gt;"",VLOOKUP(G424,Calculations!$AV$2:$BA$2001,4),"")</f>
        <v/>
      </c>
      <c r="J424" s="58" t="str">
        <f>IF(G424&lt;&gt;"",VLOOKUP(G424,Calculations!$AV$2:$BA$2001,5),"")</f>
        <v/>
      </c>
      <c r="K424" s="58" t="str">
        <f>IF(G424&lt;&gt;"",VLOOKUP(G424,Calculations!$AV$2:$BA$2001,6),"")</f>
        <v/>
      </c>
      <c r="L424" s="59" t="e">
        <f t="shared" si="41"/>
        <v>#VALUE!</v>
      </c>
      <c r="M424" s="59" t="e">
        <f t="shared" si="42"/>
        <v>#VALUE!</v>
      </c>
      <c r="N424" s="59">
        <f t="shared" si="46"/>
        <v>0.26976453086295588</v>
      </c>
      <c r="O424" s="59"/>
      <c r="P424" s="59" t="e">
        <f t="shared" si="44"/>
        <v>#VALUE!</v>
      </c>
      <c r="Q424" s="2"/>
      <c r="R424" s="2"/>
      <c r="S424" s="2"/>
    </row>
    <row r="425" spans="6:19">
      <c r="F425" s="58" t="str">
        <f t="shared" si="43"/>
        <v/>
      </c>
      <c r="G425" s="58" t="str">
        <f t="shared" si="45"/>
        <v/>
      </c>
      <c r="H425" s="58" t="str">
        <f>IF(G425&lt;&gt;"",VLOOKUP(G425,Calculations!$AV$2:$BA$2001,3),"")</f>
        <v/>
      </c>
      <c r="I425" s="58" t="str">
        <f>IF(G425&lt;&gt;"",VLOOKUP(G425,Calculations!$AV$2:$BA$2001,4),"")</f>
        <v/>
      </c>
      <c r="J425" s="58" t="str">
        <f>IF(G425&lt;&gt;"",VLOOKUP(G425,Calculations!$AV$2:$BA$2001,5),"")</f>
        <v/>
      </c>
      <c r="K425" s="58" t="str">
        <f>IF(G425&lt;&gt;"",VLOOKUP(G425,Calculations!$AV$2:$BA$2001,6),"")</f>
        <v/>
      </c>
      <c r="L425" s="59" t="e">
        <f t="shared" si="41"/>
        <v>#VALUE!</v>
      </c>
      <c r="M425" s="59" t="e">
        <f t="shared" si="42"/>
        <v>#VALUE!</v>
      </c>
      <c r="N425" s="59">
        <f t="shared" si="46"/>
        <v>0.26976453086295588</v>
      </c>
      <c r="O425" s="59"/>
      <c r="P425" s="59" t="e">
        <f t="shared" si="44"/>
        <v>#VALUE!</v>
      </c>
      <c r="Q425" s="2"/>
      <c r="R425" s="2"/>
      <c r="S425" s="2"/>
    </row>
    <row r="426" spans="6:19">
      <c r="F426" s="58" t="str">
        <f t="shared" si="43"/>
        <v/>
      </c>
      <c r="G426" s="58" t="str">
        <f t="shared" si="45"/>
        <v/>
      </c>
      <c r="H426" s="58" t="str">
        <f>IF(G426&lt;&gt;"",VLOOKUP(G426,Calculations!$AV$2:$BA$2001,3),"")</f>
        <v/>
      </c>
      <c r="I426" s="58" t="str">
        <f>IF(G426&lt;&gt;"",VLOOKUP(G426,Calculations!$AV$2:$BA$2001,4),"")</f>
        <v/>
      </c>
      <c r="J426" s="58" t="str">
        <f>IF(G426&lt;&gt;"",VLOOKUP(G426,Calculations!$AV$2:$BA$2001,5),"")</f>
        <v/>
      </c>
      <c r="K426" s="58" t="str">
        <f>IF(G426&lt;&gt;"",VLOOKUP(G426,Calculations!$AV$2:$BA$2001,6),"")</f>
        <v/>
      </c>
      <c r="L426" s="59" t="e">
        <f t="shared" si="41"/>
        <v>#VALUE!</v>
      </c>
      <c r="M426" s="59" t="e">
        <f t="shared" si="42"/>
        <v>#VALUE!</v>
      </c>
      <c r="N426" s="59">
        <f t="shared" si="46"/>
        <v>0.26976453086295588</v>
      </c>
      <c r="O426" s="59"/>
      <c r="P426" s="59" t="e">
        <f t="shared" si="44"/>
        <v>#VALUE!</v>
      </c>
      <c r="Q426" s="2"/>
      <c r="R426" s="2"/>
      <c r="S426" s="2"/>
    </row>
    <row r="427" spans="6:19">
      <c r="F427" s="58" t="str">
        <f t="shared" si="43"/>
        <v/>
      </c>
      <c r="G427" s="58" t="str">
        <f t="shared" si="45"/>
        <v/>
      </c>
      <c r="H427" s="58" t="str">
        <f>IF(G427&lt;&gt;"",VLOOKUP(G427,Calculations!$AV$2:$BA$2001,3),"")</f>
        <v/>
      </c>
      <c r="I427" s="58" t="str">
        <f>IF(G427&lt;&gt;"",VLOOKUP(G427,Calculations!$AV$2:$BA$2001,4),"")</f>
        <v/>
      </c>
      <c r="J427" s="58" t="str">
        <f>IF(G427&lt;&gt;"",VLOOKUP(G427,Calculations!$AV$2:$BA$2001,5),"")</f>
        <v/>
      </c>
      <c r="K427" s="58" t="str">
        <f>IF(G427&lt;&gt;"",VLOOKUP(G427,Calculations!$AV$2:$BA$2001,6),"")</f>
        <v/>
      </c>
      <c r="L427" s="59" t="e">
        <f t="shared" si="41"/>
        <v>#VALUE!</v>
      </c>
      <c r="M427" s="59" t="e">
        <f t="shared" si="42"/>
        <v>#VALUE!</v>
      </c>
      <c r="N427" s="59">
        <f t="shared" si="46"/>
        <v>0.26976453086295588</v>
      </c>
      <c r="O427" s="59"/>
      <c r="P427" s="59" t="e">
        <f t="shared" si="44"/>
        <v>#VALUE!</v>
      </c>
      <c r="Q427" s="2"/>
      <c r="R427" s="2"/>
      <c r="S427" s="2"/>
    </row>
    <row r="428" spans="6:19">
      <c r="F428" s="58" t="str">
        <f t="shared" si="43"/>
        <v/>
      </c>
      <c r="G428" s="58" t="str">
        <f t="shared" si="45"/>
        <v/>
      </c>
      <c r="H428" s="58" t="str">
        <f>IF(G428&lt;&gt;"",VLOOKUP(G428,Calculations!$AV$2:$BA$2001,3),"")</f>
        <v/>
      </c>
      <c r="I428" s="58" t="str">
        <f>IF(G428&lt;&gt;"",VLOOKUP(G428,Calculations!$AV$2:$BA$2001,4),"")</f>
        <v/>
      </c>
      <c r="J428" s="58" t="str">
        <f>IF(G428&lt;&gt;"",VLOOKUP(G428,Calculations!$AV$2:$BA$2001,5),"")</f>
        <v/>
      </c>
      <c r="K428" s="58" t="str">
        <f>IF(G428&lt;&gt;"",VLOOKUP(G428,Calculations!$AV$2:$BA$2001,6),"")</f>
        <v/>
      </c>
      <c r="L428" s="59" t="e">
        <f t="shared" si="41"/>
        <v>#VALUE!</v>
      </c>
      <c r="M428" s="59" t="e">
        <f t="shared" si="42"/>
        <v>#VALUE!</v>
      </c>
      <c r="N428" s="59">
        <f t="shared" si="46"/>
        <v>0.26976453086295588</v>
      </c>
      <c r="O428" s="59"/>
      <c r="P428" s="59" t="e">
        <f t="shared" si="44"/>
        <v>#VALUE!</v>
      </c>
      <c r="Q428" s="2"/>
      <c r="R428" s="2"/>
      <c r="S428" s="2"/>
    </row>
    <row r="429" spans="6:19">
      <c r="F429" s="58" t="str">
        <f t="shared" si="43"/>
        <v/>
      </c>
      <c r="G429" s="58" t="str">
        <f t="shared" si="45"/>
        <v/>
      </c>
      <c r="H429" s="58" t="str">
        <f>IF(G429&lt;&gt;"",VLOOKUP(G429,Calculations!$AV$2:$BA$2001,3),"")</f>
        <v/>
      </c>
      <c r="I429" s="58" t="str">
        <f>IF(G429&lt;&gt;"",VLOOKUP(G429,Calculations!$AV$2:$BA$2001,4),"")</f>
        <v/>
      </c>
      <c r="J429" s="58" t="str">
        <f>IF(G429&lt;&gt;"",VLOOKUP(G429,Calculations!$AV$2:$BA$2001,5),"")</f>
        <v/>
      </c>
      <c r="K429" s="58" t="str">
        <f>IF(G429&lt;&gt;"",VLOOKUP(G429,Calculations!$AV$2:$BA$2001,6),"")</f>
        <v/>
      </c>
      <c r="L429" s="59" t="e">
        <f t="shared" ref="L429:L492" si="47">SUM((I429-H429)*20)+1</f>
        <v>#VALUE!</v>
      </c>
      <c r="M429" s="59" t="e">
        <f t="shared" ref="M429:M492" si="48">(100*((SQRT(($D$22^2)+($D$23^2)+((2*($D$24))^2)))/G429))</f>
        <v>#VALUE!</v>
      </c>
      <c r="N429" s="59">
        <f t="shared" si="46"/>
        <v>0.26976453086295588</v>
      </c>
      <c r="O429" s="59"/>
      <c r="P429" s="59" t="e">
        <f t="shared" si="44"/>
        <v>#VALUE!</v>
      </c>
      <c r="Q429" s="2"/>
      <c r="R429" s="2"/>
      <c r="S429" s="2"/>
    </row>
    <row r="430" spans="6:19">
      <c r="F430" s="58" t="str">
        <f t="shared" si="43"/>
        <v/>
      </c>
      <c r="G430" s="58" t="str">
        <f t="shared" si="45"/>
        <v/>
      </c>
      <c r="H430" s="58" t="str">
        <f>IF(G430&lt;&gt;"",VLOOKUP(G430,Calculations!$AV$2:$BA$2001,3),"")</f>
        <v/>
      </c>
      <c r="I430" s="58" t="str">
        <f>IF(G430&lt;&gt;"",VLOOKUP(G430,Calculations!$AV$2:$BA$2001,4),"")</f>
        <v/>
      </c>
      <c r="J430" s="58" t="str">
        <f>IF(G430&lt;&gt;"",VLOOKUP(G430,Calculations!$AV$2:$BA$2001,5),"")</f>
        <v/>
      </c>
      <c r="K430" s="58" t="str">
        <f>IF(G430&lt;&gt;"",VLOOKUP(G430,Calculations!$AV$2:$BA$2001,6),"")</f>
        <v/>
      </c>
      <c r="L430" s="59" t="e">
        <f t="shared" si="47"/>
        <v>#VALUE!</v>
      </c>
      <c r="M430" s="59" t="e">
        <f t="shared" si="48"/>
        <v>#VALUE!</v>
      </c>
      <c r="N430" s="59">
        <f t="shared" si="46"/>
        <v>0.26976453086295588</v>
      </c>
      <c r="O430" s="59"/>
      <c r="P430" s="59" t="e">
        <f t="shared" si="44"/>
        <v>#VALUE!</v>
      </c>
      <c r="Q430" s="2"/>
      <c r="R430" s="2"/>
      <c r="S430" s="2"/>
    </row>
    <row r="431" spans="6:19">
      <c r="F431" s="58" t="str">
        <f t="shared" si="43"/>
        <v/>
      </c>
      <c r="G431" s="58" t="str">
        <f t="shared" si="45"/>
        <v/>
      </c>
      <c r="H431" s="58" t="str">
        <f>IF(G431&lt;&gt;"",VLOOKUP(G431,Calculations!$AV$2:$BA$2001,3),"")</f>
        <v/>
      </c>
      <c r="I431" s="58" t="str">
        <f>IF(G431&lt;&gt;"",VLOOKUP(G431,Calculations!$AV$2:$BA$2001,4),"")</f>
        <v/>
      </c>
      <c r="J431" s="58" t="str">
        <f>IF(G431&lt;&gt;"",VLOOKUP(G431,Calculations!$AV$2:$BA$2001,5),"")</f>
        <v/>
      </c>
      <c r="K431" s="58" t="str">
        <f>IF(G431&lt;&gt;"",VLOOKUP(G431,Calculations!$AV$2:$BA$2001,6),"")</f>
        <v/>
      </c>
      <c r="L431" s="59" t="e">
        <f t="shared" si="47"/>
        <v>#VALUE!</v>
      </c>
      <c r="M431" s="59" t="e">
        <f t="shared" si="48"/>
        <v>#VALUE!</v>
      </c>
      <c r="N431" s="59">
        <f t="shared" si="46"/>
        <v>0.26976453086295588</v>
      </c>
      <c r="O431" s="59"/>
      <c r="P431" s="59" t="e">
        <f t="shared" si="44"/>
        <v>#VALUE!</v>
      </c>
      <c r="Q431" s="2"/>
      <c r="R431" s="2"/>
      <c r="S431" s="2"/>
    </row>
    <row r="432" spans="6:19">
      <c r="F432" s="58" t="str">
        <f t="shared" si="43"/>
        <v/>
      </c>
      <c r="G432" s="58" t="str">
        <f t="shared" si="45"/>
        <v/>
      </c>
      <c r="H432" s="58" t="str">
        <f>IF(G432&lt;&gt;"",VLOOKUP(G432,Calculations!$AV$2:$BA$2001,3),"")</f>
        <v/>
      </c>
      <c r="I432" s="58" t="str">
        <f>IF(G432&lt;&gt;"",VLOOKUP(G432,Calculations!$AV$2:$BA$2001,4),"")</f>
        <v/>
      </c>
      <c r="J432" s="58" t="str">
        <f>IF(G432&lt;&gt;"",VLOOKUP(G432,Calculations!$AV$2:$BA$2001,5),"")</f>
        <v/>
      </c>
      <c r="K432" s="58" t="str">
        <f>IF(G432&lt;&gt;"",VLOOKUP(G432,Calculations!$AV$2:$BA$2001,6),"")</f>
        <v/>
      </c>
      <c r="L432" s="59" t="e">
        <f t="shared" si="47"/>
        <v>#VALUE!</v>
      </c>
      <c r="M432" s="59" t="e">
        <f t="shared" si="48"/>
        <v>#VALUE!</v>
      </c>
      <c r="N432" s="59">
        <f t="shared" si="46"/>
        <v>0.26976453086295588</v>
      </c>
      <c r="O432" s="59"/>
      <c r="P432" s="59" t="e">
        <f t="shared" si="44"/>
        <v>#VALUE!</v>
      </c>
      <c r="Q432" s="2"/>
      <c r="R432" s="2"/>
      <c r="S432" s="2"/>
    </row>
    <row r="433" spans="6:19">
      <c r="F433" s="58" t="str">
        <f t="shared" si="43"/>
        <v/>
      </c>
      <c r="G433" s="58" t="str">
        <f t="shared" si="45"/>
        <v/>
      </c>
      <c r="H433" s="58" t="str">
        <f>IF(G433&lt;&gt;"",VLOOKUP(G433,Calculations!$AV$2:$BA$2001,3),"")</f>
        <v/>
      </c>
      <c r="I433" s="58" t="str">
        <f>IF(G433&lt;&gt;"",VLOOKUP(G433,Calculations!$AV$2:$BA$2001,4),"")</f>
        <v/>
      </c>
      <c r="J433" s="58" t="str">
        <f>IF(G433&lt;&gt;"",VLOOKUP(G433,Calculations!$AV$2:$BA$2001,5),"")</f>
        <v/>
      </c>
      <c r="K433" s="58" t="str">
        <f>IF(G433&lt;&gt;"",VLOOKUP(G433,Calculations!$AV$2:$BA$2001,6),"")</f>
        <v/>
      </c>
      <c r="L433" s="59" t="e">
        <f t="shared" si="47"/>
        <v>#VALUE!</v>
      </c>
      <c r="M433" s="59" t="e">
        <f t="shared" si="48"/>
        <v>#VALUE!</v>
      </c>
      <c r="N433" s="59">
        <f t="shared" si="46"/>
        <v>0.26976453086295588</v>
      </c>
      <c r="O433" s="59"/>
      <c r="P433" s="59" t="e">
        <f t="shared" si="44"/>
        <v>#VALUE!</v>
      </c>
      <c r="Q433" s="2"/>
      <c r="R433" s="2"/>
      <c r="S433" s="2"/>
    </row>
    <row r="434" spans="6:19">
      <c r="F434" s="58" t="str">
        <f t="shared" si="43"/>
        <v/>
      </c>
      <c r="G434" s="58" t="str">
        <f t="shared" si="45"/>
        <v/>
      </c>
      <c r="H434" s="58" t="str">
        <f>IF(G434&lt;&gt;"",VLOOKUP(G434,Calculations!$AV$2:$BA$2001,3),"")</f>
        <v/>
      </c>
      <c r="I434" s="58" t="str">
        <f>IF(G434&lt;&gt;"",VLOOKUP(G434,Calculations!$AV$2:$BA$2001,4),"")</f>
        <v/>
      </c>
      <c r="J434" s="58" t="str">
        <f>IF(G434&lt;&gt;"",VLOOKUP(G434,Calculations!$AV$2:$BA$2001,5),"")</f>
        <v/>
      </c>
      <c r="K434" s="58" t="str">
        <f>IF(G434&lt;&gt;"",VLOOKUP(G434,Calculations!$AV$2:$BA$2001,6),"")</f>
        <v/>
      </c>
      <c r="L434" s="59" t="e">
        <f t="shared" si="47"/>
        <v>#VALUE!</v>
      </c>
      <c r="M434" s="59" t="e">
        <f t="shared" si="48"/>
        <v>#VALUE!</v>
      </c>
      <c r="N434" s="59">
        <f t="shared" si="46"/>
        <v>0.26976453086295588</v>
      </c>
      <c r="O434" s="59"/>
      <c r="P434" s="59" t="e">
        <f t="shared" si="44"/>
        <v>#VALUE!</v>
      </c>
      <c r="Q434" s="2"/>
      <c r="R434" s="2"/>
      <c r="S434" s="2"/>
    </row>
    <row r="435" spans="6:19">
      <c r="F435" s="58" t="str">
        <f t="shared" si="43"/>
        <v/>
      </c>
      <c r="G435" s="58" t="str">
        <f t="shared" si="45"/>
        <v/>
      </c>
      <c r="H435" s="58" t="str">
        <f>IF(G435&lt;&gt;"",VLOOKUP(G435,Calculations!$AV$2:$BA$2001,3),"")</f>
        <v/>
      </c>
      <c r="I435" s="58" t="str">
        <f>IF(G435&lt;&gt;"",VLOOKUP(G435,Calculations!$AV$2:$BA$2001,4),"")</f>
        <v/>
      </c>
      <c r="J435" s="58" t="str">
        <f>IF(G435&lt;&gt;"",VLOOKUP(G435,Calculations!$AV$2:$BA$2001,5),"")</f>
        <v/>
      </c>
      <c r="K435" s="58" t="str">
        <f>IF(G435&lt;&gt;"",VLOOKUP(G435,Calculations!$AV$2:$BA$2001,6),"")</f>
        <v/>
      </c>
      <c r="L435" s="59" t="e">
        <f t="shared" si="47"/>
        <v>#VALUE!</v>
      </c>
      <c r="M435" s="59" t="e">
        <f t="shared" si="48"/>
        <v>#VALUE!</v>
      </c>
      <c r="N435" s="59">
        <f t="shared" si="46"/>
        <v>0.26976453086295588</v>
      </c>
      <c r="O435" s="59"/>
      <c r="P435" s="59" t="e">
        <f t="shared" si="44"/>
        <v>#VALUE!</v>
      </c>
      <c r="Q435" s="2"/>
      <c r="R435" s="2"/>
      <c r="S435" s="2"/>
    </row>
    <row r="436" spans="6:19">
      <c r="F436" s="58" t="str">
        <f t="shared" si="43"/>
        <v/>
      </c>
      <c r="G436" s="58" t="str">
        <f t="shared" si="45"/>
        <v/>
      </c>
      <c r="H436" s="58" t="str">
        <f>IF(G436&lt;&gt;"",VLOOKUP(G436,Calculations!$AV$2:$BA$2001,3),"")</f>
        <v/>
      </c>
      <c r="I436" s="58" t="str">
        <f>IF(G436&lt;&gt;"",VLOOKUP(G436,Calculations!$AV$2:$BA$2001,4),"")</f>
        <v/>
      </c>
      <c r="J436" s="58" t="str">
        <f>IF(G436&lt;&gt;"",VLOOKUP(G436,Calculations!$AV$2:$BA$2001,5),"")</f>
        <v/>
      </c>
      <c r="K436" s="58" t="str">
        <f>IF(G436&lt;&gt;"",VLOOKUP(G436,Calculations!$AV$2:$BA$2001,6),"")</f>
        <v/>
      </c>
      <c r="L436" s="59" t="e">
        <f t="shared" si="47"/>
        <v>#VALUE!</v>
      </c>
      <c r="M436" s="59" t="e">
        <f t="shared" si="48"/>
        <v>#VALUE!</v>
      </c>
      <c r="N436" s="59">
        <f t="shared" si="46"/>
        <v>0.26976453086295588</v>
      </c>
      <c r="O436" s="59"/>
      <c r="P436" s="59" t="e">
        <f t="shared" si="44"/>
        <v>#VALUE!</v>
      </c>
      <c r="Q436" s="2"/>
      <c r="R436" s="2"/>
      <c r="S436" s="2"/>
    </row>
    <row r="437" spans="6:19">
      <c r="F437" s="58" t="str">
        <f t="shared" si="43"/>
        <v/>
      </c>
      <c r="G437" s="58" t="str">
        <f t="shared" si="45"/>
        <v/>
      </c>
      <c r="H437" s="58" t="str">
        <f>IF(G437&lt;&gt;"",VLOOKUP(G437,Calculations!$AV$2:$BA$2001,3),"")</f>
        <v/>
      </c>
      <c r="I437" s="58" t="str">
        <f>IF(G437&lt;&gt;"",VLOOKUP(G437,Calculations!$AV$2:$BA$2001,4),"")</f>
        <v/>
      </c>
      <c r="J437" s="58" t="str">
        <f>IF(G437&lt;&gt;"",VLOOKUP(G437,Calculations!$AV$2:$BA$2001,5),"")</f>
        <v/>
      </c>
      <c r="K437" s="58" t="str">
        <f>IF(G437&lt;&gt;"",VLOOKUP(G437,Calculations!$AV$2:$BA$2001,6),"")</f>
        <v/>
      </c>
      <c r="L437" s="59" t="e">
        <f t="shared" si="47"/>
        <v>#VALUE!</v>
      </c>
      <c r="M437" s="59" t="e">
        <f t="shared" si="48"/>
        <v>#VALUE!</v>
      </c>
      <c r="N437" s="59">
        <f t="shared" si="46"/>
        <v>0.26976453086295588</v>
      </c>
      <c r="O437" s="59"/>
      <c r="P437" s="59" t="e">
        <f t="shared" si="44"/>
        <v>#VALUE!</v>
      </c>
      <c r="Q437" s="2"/>
      <c r="R437" s="2"/>
      <c r="S437" s="2"/>
    </row>
    <row r="438" spans="6:19">
      <c r="F438" s="58" t="str">
        <f t="shared" si="43"/>
        <v/>
      </c>
      <c r="G438" s="58" t="str">
        <f t="shared" si="45"/>
        <v/>
      </c>
      <c r="H438" s="58" t="str">
        <f>IF(G438&lt;&gt;"",VLOOKUP(G438,Calculations!$AV$2:$BA$2001,3),"")</f>
        <v/>
      </c>
      <c r="I438" s="58" t="str">
        <f>IF(G438&lt;&gt;"",VLOOKUP(G438,Calculations!$AV$2:$BA$2001,4),"")</f>
        <v/>
      </c>
      <c r="J438" s="58" t="str">
        <f>IF(G438&lt;&gt;"",VLOOKUP(G438,Calculations!$AV$2:$BA$2001,5),"")</f>
        <v/>
      </c>
      <c r="K438" s="58" t="str">
        <f>IF(G438&lt;&gt;"",VLOOKUP(G438,Calculations!$AV$2:$BA$2001,6),"")</f>
        <v/>
      </c>
      <c r="L438" s="59" t="e">
        <f t="shared" si="47"/>
        <v>#VALUE!</v>
      </c>
      <c r="M438" s="59" t="e">
        <f t="shared" si="48"/>
        <v>#VALUE!</v>
      </c>
      <c r="N438" s="59">
        <f t="shared" si="46"/>
        <v>0.26976453086295588</v>
      </c>
      <c r="O438" s="59"/>
      <c r="P438" s="59" t="e">
        <f t="shared" si="44"/>
        <v>#VALUE!</v>
      </c>
      <c r="Q438" s="2"/>
      <c r="R438" s="2"/>
      <c r="S438" s="2"/>
    </row>
    <row r="439" spans="6:19">
      <c r="F439" s="58" t="str">
        <f t="shared" si="43"/>
        <v/>
      </c>
      <c r="G439" s="58" t="str">
        <f t="shared" si="45"/>
        <v/>
      </c>
      <c r="H439" s="58" t="str">
        <f>IF(G439&lt;&gt;"",VLOOKUP(G439,Calculations!$AV$2:$BA$2001,3),"")</f>
        <v/>
      </c>
      <c r="I439" s="58" t="str">
        <f>IF(G439&lt;&gt;"",VLOOKUP(G439,Calculations!$AV$2:$BA$2001,4),"")</f>
        <v/>
      </c>
      <c r="J439" s="58" t="str">
        <f>IF(G439&lt;&gt;"",VLOOKUP(G439,Calculations!$AV$2:$BA$2001,5),"")</f>
        <v/>
      </c>
      <c r="K439" s="58" t="str">
        <f>IF(G439&lt;&gt;"",VLOOKUP(G439,Calculations!$AV$2:$BA$2001,6),"")</f>
        <v/>
      </c>
      <c r="L439" s="59" t="e">
        <f t="shared" si="47"/>
        <v>#VALUE!</v>
      </c>
      <c r="M439" s="59" t="e">
        <f t="shared" si="48"/>
        <v>#VALUE!</v>
      </c>
      <c r="N439" s="59">
        <f t="shared" si="46"/>
        <v>0.26976453086295588</v>
      </c>
      <c r="O439" s="59"/>
      <c r="P439" s="59" t="e">
        <f t="shared" si="44"/>
        <v>#VALUE!</v>
      </c>
      <c r="Q439" s="2"/>
      <c r="R439" s="2"/>
      <c r="S439" s="2"/>
    </row>
    <row r="440" spans="6:19">
      <c r="F440" s="58" t="str">
        <f t="shared" si="43"/>
        <v/>
      </c>
      <c r="G440" s="58" t="str">
        <f t="shared" si="45"/>
        <v/>
      </c>
      <c r="H440" s="58" t="str">
        <f>IF(G440&lt;&gt;"",VLOOKUP(G440,Calculations!$AV$2:$BA$2001,3),"")</f>
        <v/>
      </c>
      <c r="I440" s="58" t="str">
        <f>IF(G440&lt;&gt;"",VLOOKUP(G440,Calculations!$AV$2:$BA$2001,4),"")</f>
        <v/>
      </c>
      <c r="J440" s="58" t="str">
        <f>IF(G440&lt;&gt;"",VLOOKUP(G440,Calculations!$AV$2:$BA$2001,5),"")</f>
        <v/>
      </c>
      <c r="K440" s="58" t="str">
        <f>IF(G440&lt;&gt;"",VLOOKUP(G440,Calculations!$AV$2:$BA$2001,6),"")</f>
        <v/>
      </c>
      <c r="L440" s="59" t="e">
        <f t="shared" si="47"/>
        <v>#VALUE!</v>
      </c>
      <c r="M440" s="59" t="e">
        <f t="shared" si="48"/>
        <v>#VALUE!</v>
      </c>
      <c r="N440" s="59">
        <f t="shared" si="46"/>
        <v>0.26976453086295588</v>
      </c>
      <c r="O440" s="59"/>
      <c r="P440" s="59" t="e">
        <f t="shared" si="44"/>
        <v>#VALUE!</v>
      </c>
      <c r="Q440" s="2"/>
      <c r="R440" s="2"/>
      <c r="S440" s="2"/>
    </row>
    <row r="441" spans="6:19">
      <c r="F441" s="58" t="str">
        <f t="shared" si="43"/>
        <v/>
      </c>
      <c r="G441" s="58" t="str">
        <f t="shared" si="45"/>
        <v/>
      </c>
      <c r="H441" s="58" t="str">
        <f>IF(G441&lt;&gt;"",VLOOKUP(G441,Calculations!$AV$2:$BA$2001,3),"")</f>
        <v/>
      </c>
      <c r="I441" s="58" t="str">
        <f>IF(G441&lt;&gt;"",VLOOKUP(G441,Calculations!$AV$2:$BA$2001,4),"")</f>
        <v/>
      </c>
      <c r="J441" s="58" t="str">
        <f>IF(G441&lt;&gt;"",VLOOKUP(G441,Calculations!$AV$2:$BA$2001,5),"")</f>
        <v/>
      </c>
      <c r="K441" s="58" t="str">
        <f>IF(G441&lt;&gt;"",VLOOKUP(G441,Calculations!$AV$2:$BA$2001,6),"")</f>
        <v/>
      </c>
      <c r="L441" s="59" t="e">
        <f t="shared" si="47"/>
        <v>#VALUE!</v>
      </c>
      <c r="M441" s="59" t="e">
        <f t="shared" si="48"/>
        <v>#VALUE!</v>
      </c>
      <c r="N441" s="59">
        <f t="shared" si="46"/>
        <v>0.26976453086295588</v>
      </c>
      <c r="O441" s="59"/>
      <c r="P441" s="59" t="e">
        <f t="shared" si="44"/>
        <v>#VALUE!</v>
      </c>
      <c r="Q441" s="2"/>
      <c r="R441" s="2"/>
      <c r="S441" s="2"/>
    </row>
    <row r="442" spans="6:19">
      <c r="F442" s="58" t="str">
        <f t="shared" si="43"/>
        <v/>
      </c>
      <c r="G442" s="58" t="str">
        <f t="shared" si="45"/>
        <v/>
      </c>
      <c r="H442" s="58" t="str">
        <f>IF(G442&lt;&gt;"",VLOOKUP(G442,Calculations!$AV$2:$BA$2001,3),"")</f>
        <v/>
      </c>
      <c r="I442" s="58" t="str">
        <f>IF(G442&lt;&gt;"",VLOOKUP(G442,Calculations!$AV$2:$BA$2001,4),"")</f>
        <v/>
      </c>
      <c r="J442" s="58" t="str">
        <f>IF(G442&lt;&gt;"",VLOOKUP(G442,Calculations!$AV$2:$BA$2001,5),"")</f>
        <v/>
      </c>
      <c r="K442" s="58" t="str">
        <f>IF(G442&lt;&gt;"",VLOOKUP(G442,Calculations!$AV$2:$BA$2001,6),"")</f>
        <v/>
      </c>
      <c r="L442" s="59" t="e">
        <f t="shared" si="47"/>
        <v>#VALUE!</v>
      </c>
      <c r="M442" s="59" t="e">
        <f t="shared" si="48"/>
        <v>#VALUE!</v>
      </c>
      <c r="N442" s="59">
        <f t="shared" si="46"/>
        <v>0.26976453086295588</v>
      </c>
      <c r="O442" s="59"/>
      <c r="P442" s="59" t="e">
        <f t="shared" si="44"/>
        <v>#VALUE!</v>
      </c>
      <c r="Q442" s="2"/>
      <c r="R442" s="2"/>
      <c r="S442" s="2"/>
    </row>
    <row r="443" spans="6:19">
      <c r="F443" s="58" t="str">
        <f t="shared" si="43"/>
        <v/>
      </c>
      <c r="G443" s="58" t="str">
        <f t="shared" si="45"/>
        <v/>
      </c>
      <c r="H443" s="58" t="str">
        <f>IF(G443&lt;&gt;"",VLOOKUP(G443,Calculations!$AV$2:$BA$2001,3),"")</f>
        <v/>
      </c>
      <c r="I443" s="58" t="str">
        <f>IF(G443&lt;&gt;"",VLOOKUP(G443,Calculations!$AV$2:$BA$2001,4),"")</f>
        <v/>
      </c>
      <c r="J443" s="58" t="str">
        <f>IF(G443&lt;&gt;"",VLOOKUP(G443,Calculations!$AV$2:$BA$2001,5),"")</f>
        <v/>
      </c>
      <c r="K443" s="58" t="str">
        <f>IF(G443&lt;&gt;"",VLOOKUP(G443,Calculations!$AV$2:$BA$2001,6),"")</f>
        <v/>
      </c>
      <c r="L443" s="59" t="e">
        <f t="shared" si="47"/>
        <v>#VALUE!</v>
      </c>
      <c r="M443" s="59" t="e">
        <f t="shared" si="48"/>
        <v>#VALUE!</v>
      </c>
      <c r="N443" s="59">
        <f t="shared" si="46"/>
        <v>0.26976453086295588</v>
      </c>
      <c r="O443" s="59"/>
      <c r="P443" s="59" t="e">
        <f t="shared" si="44"/>
        <v>#VALUE!</v>
      </c>
      <c r="Q443" s="2"/>
      <c r="R443" s="2"/>
      <c r="S443" s="2"/>
    </row>
    <row r="444" spans="6:19">
      <c r="F444" s="58" t="str">
        <f t="shared" si="43"/>
        <v/>
      </c>
      <c r="G444" s="58" t="str">
        <f t="shared" si="45"/>
        <v/>
      </c>
      <c r="H444" s="58" t="str">
        <f>IF(G444&lt;&gt;"",VLOOKUP(G444,Calculations!$AV$2:$BA$2001,3),"")</f>
        <v/>
      </c>
      <c r="I444" s="58" t="str">
        <f>IF(G444&lt;&gt;"",VLOOKUP(G444,Calculations!$AV$2:$BA$2001,4),"")</f>
        <v/>
      </c>
      <c r="J444" s="58" t="str">
        <f>IF(G444&lt;&gt;"",VLOOKUP(G444,Calculations!$AV$2:$BA$2001,5),"")</f>
        <v/>
      </c>
      <c r="K444" s="58" t="str">
        <f>IF(G444&lt;&gt;"",VLOOKUP(G444,Calculations!$AV$2:$BA$2001,6),"")</f>
        <v/>
      </c>
      <c r="L444" s="59" t="e">
        <f t="shared" si="47"/>
        <v>#VALUE!</v>
      </c>
      <c r="M444" s="59" t="e">
        <f t="shared" si="48"/>
        <v>#VALUE!</v>
      </c>
      <c r="N444" s="59">
        <f t="shared" si="46"/>
        <v>0.26976453086295588</v>
      </c>
      <c r="O444" s="59"/>
      <c r="P444" s="59" t="e">
        <f t="shared" si="44"/>
        <v>#VALUE!</v>
      </c>
      <c r="Q444" s="2"/>
      <c r="R444" s="2"/>
      <c r="S444" s="2"/>
    </row>
    <row r="445" spans="6:19">
      <c r="F445" s="58" t="str">
        <f t="shared" si="43"/>
        <v/>
      </c>
      <c r="G445" s="58" t="str">
        <f t="shared" si="45"/>
        <v/>
      </c>
      <c r="H445" s="58" t="str">
        <f>IF(G445&lt;&gt;"",VLOOKUP(G445,Calculations!$AV$2:$BA$2001,3),"")</f>
        <v/>
      </c>
      <c r="I445" s="58" t="str">
        <f>IF(G445&lt;&gt;"",VLOOKUP(G445,Calculations!$AV$2:$BA$2001,4),"")</f>
        <v/>
      </c>
      <c r="J445" s="58" t="str">
        <f>IF(G445&lt;&gt;"",VLOOKUP(G445,Calculations!$AV$2:$BA$2001,5),"")</f>
        <v/>
      </c>
      <c r="K445" s="58" t="str">
        <f>IF(G445&lt;&gt;"",VLOOKUP(G445,Calculations!$AV$2:$BA$2001,6),"")</f>
        <v/>
      </c>
      <c r="L445" s="59" t="e">
        <f t="shared" si="47"/>
        <v>#VALUE!</v>
      </c>
      <c r="M445" s="59" t="e">
        <f t="shared" si="48"/>
        <v>#VALUE!</v>
      </c>
      <c r="N445" s="59">
        <f t="shared" si="46"/>
        <v>0.26976453086295588</v>
      </c>
      <c r="O445" s="59"/>
      <c r="P445" s="59" t="e">
        <f t="shared" si="44"/>
        <v>#VALUE!</v>
      </c>
      <c r="Q445" s="2"/>
      <c r="R445" s="2"/>
      <c r="S445" s="2"/>
    </row>
    <row r="446" spans="6:19">
      <c r="F446" s="58" t="str">
        <f t="shared" si="43"/>
        <v/>
      </c>
      <c r="G446" s="58" t="str">
        <f t="shared" si="45"/>
        <v/>
      </c>
      <c r="H446" s="58" t="str">
        <f>IF(G446&lt;&gt;"",VLOOKUP(G446,Calculations!$AV$2:$BA$2001,3),"")</f>
        <v/>
      </c>
      <c r="I446" s="58" t="str">
        <f>IF(G446&lt;&gt;"",VLOOKUP(G446,Calculations!$AV$2:$BA$2001,4),"")</f>
        <v/>
      </c>
      <c r="J446" s="58" t="str">
        <f>IF(G446&lt;&gt;"",VLOOKUP(G446,Calculations!$AV$2:$BA$2001,5),"")</f>
        <v/>
      </c>
      <c r="K446" s="58" t="str">
        <f>IF(G446&lt;&gt;"",VLOOKUP(G446,Calculations!$AV$2:$BA$2001,6),"")</f>
        <v/>
      </c>
      <c r="L446" s="59" t="e">
        <f t="shared" si="47"/>
        <v>#VALUE!</v>
      </c>
      <c r="M446" s="59" t="e">
        <f t="shared" si="48"/>
        <v>#VALUE!</v>
      </c>
      <c r="N446" s="59">
        <f t="shared" si="46"/>
        <v>0.26976453086295588</v>
      </c>
      <c r="O446" s="59"/>
      <c r="P446" s="59" t="e">
        <f t="shared" si="44"/>
        <v>#VALUE!</v>
      </c>
      <c r="Q446" s="2"/>
      <c r="R446" s="2"/>
      <c r="S446" s="2"/>
    </row>
    <row r="447" spans="6:19">
      <c r="F447" s="58" t="str">
        <f t="shared" si="43"/>
        <v/>
      </c>
      <c r="G447" s="58" t="str">
        <f t="shared" si="45"/>
        <v/>
      </c>
      <c r="H447" s="58" t="str">
        <f>IF(G447&lt;&gt;"",VLOOKUP(G447,Calculations!$AV$2:$BA$2001,3),"")</f>
        <v/>
      </c>
      <c r="I447" s="58" t="str">
        <f>IF(G447&lt;&gt;"",VLOOKUP(G447,Calculations!$AV$2:$BA$2001,4),"")</f>
        <v/>
      </c>
      <c r="J447" s="58" t="str">
        <f>IF(G447&lt;&gt;"",VLOOKUP(G447,Calculations!$AV$2:$BA$2001,5),"")</f>
        <v/>
      </c>
      <c r="K447" s="58" t="str">
        <f>IF(G447&lt;&gt;"",VLOOKUP(G447,Calculations!$AV$2:$BA$2001,6),"")</f>
        <v/>
      </c>
      <c r="L447" s="59" t="e">
        <f t="shared" si="47"/>
        <v>#VALUE!</v>
      </c>
      <c r="M447" s="59" t="e">
        <f t="shared" si="48"/>
        <v>#VALUE!</v>
      </c>
      <c r="N447" s="59">
        <f t="shared" si="46"/>
        <v>0.26976453086295588</v>
      </c>
      <c r="O447" s="59"/>
      <c r="P447" s="59" t="e">
        <f t="shared" si="44"/>
        <v>#VALUE!</v>
      </c>
      <c r="Q447" s="2"/>
      <c r="R447" s="2"/>
      <c r="S447" s="2"/>
    </row>
    <row r="448" spans="6:19">
      <c r="F448" s="58" t="str">
        <f t="shared" si="43"/>
        <v/>
      </c>
      <c r="G448" s="58" t="str">
        <f t="shared" si="45"/>
        <v/>
      </c>
      <c r="H448" s="58" t="str">
        <f>IF(G448&lt;&gt;"",VLOOKUP(G448,Calculations!$AV$2:$BA$2001,3),"")</f>
        <v/>
      </c>
      <c r="I448" s="58" t="str">
        <f>IF(G448&lt;&gt;"",VLOOKUP(G448,Calculations!$AV$2:$BA$2001,4),"")</f>
        <v/>
      </c>
      <c r="J448" s="58" t="str">
        <f>IF(G448&lt;&gt;"",VLOOKUP(G448,Calculations!$AV$2:$BA$2001,5),"")</f>
        <v/>
      </c>
      <c r="K448" s="58" t="str">
        <f>IF(G448&lt;&gt;"",VLOOKUP(G448,Calculations!$AV$2:$BA$2001,6),"")</f>
        <v/>
      </c>
      <c r="L448" s="59" t="e">
        <f t="shared" si="47"/>
        <v>#VALUE!</v>
      </c>
      <c r="M448" s="59" t="e">
        <f t="shared" si="48"/>
        <v>#VALUE!</v>
      </c>
      <c r="N448" s="59">
        <f t="shared" si="46"/>
        <v>0.26976453086295588</v>
      </c>
      <c r="O448" s="59"/>
      <c r="P448" s="59" t="e">
        <f t="shared" si="44"/>
        <v>#VALUE!</v>
      </c>
      <c r="Q448" s="2"/>
      <c r="R448" s="2"/>
      <c r="S448" s="2"/>
    </row>
    <row r="449" spans="6:19">
      <c r="F449" s="58" t="str">
        <f t="shared" si="43"/>
        <v/>
      </c>
      <c r="G449" s="58" t="str">
        <f t="shared" si="45"/>
        <v/>
      </c>
      <c r="H449" s="58" t="str">
        <f>IF(G449&lt;&gt;"",VLOOKUP(G449,Calculations!$AV$2:$BA$2001,3),"")</f>
        <v/>
      </c>
      <c r="I449" s="58" t="str">
        <f>IF(G449&lt;&gt;"",VLOOKUP(G449,Calculations!$AV$2:$BA$2001,4),"")</f>
        <v/>
      </c>
      <c r="J449" s="58" t="str">
        <f>IF(G449&lt;&gt;"",VLOOKUP(G449,Calculations!$AV$2:$BA$2001,5),"")</f>
        <v/>
      </c>
      <c r="K449" s="58" t="str">
        <f>IF(G449&lt;&gt;"",VLOOKUP(G449,Calculations!$AV$2:$BA$2001,6),"")</f>
        <v/>
      </c>
      <c r="L449" s="59" t="e">
        <f t="shared" si="47"/>
        <v>#VALUE!</v>
      </c>
      <c r="M449" s="59" t="e">
        <f t="shared" si="48"/>
        <v>#VALUE!</v>
      </c>
      <c r="N449" s="59">
        <f t="shared" si="46"/>
        <v>0.26976453086295588</v>
      </c>
      <c r="O449" s="59"/>
      <c r="P449" s="59" t="e">
        <f t="shared" si="44"/>
        <v>#VALUE!</v>
      </c>
      <c r="Q449" s="2"/>
      <c r="R449" s="2"/>
      <c r="S449" s="2"/>
    </row>
    <row r="450" spans="6:19">
      <c r="F450" s="58" t="str">
        <f t="shared" si="43"/>
        <v/>
      </c>
      <c r="G450" s="58" t="str">
        <f t="shared" si="45"/>
        <v/>
      </c>
      <c r="H450" s="58" t="str">
        <f>IF(G450&lt;&gt;"",VLOOKUP(G450,Calculations!$AV$2:$BA$2001,3),"")</f>
        <v/>
      </c>
      <c r="I450" s="58" t="str">
        <f>IF(G450&lt;&gt;"",VLOOKUP(G450,Calculations!$AV$2:$BA$2001,4),"")</f>
        <v/>
      </c>
      <c r="J450" s="58" t="str">
        <f>IF(G450&lt;&gt;"",VLOOKUP(G450,Calculations!$AV$2:$BA$2001,5),"")</f>
        <v/>
      </c>
      <c r="K450" s="58" t="str">
        <f>IF(G450&lt;&gt;"",VLOOKUP(G450,Calculations!$AV$2:$BA$2001,6),"")</f>
        <v/>
      </c>
      <c r="L450" s="59" t="e">
        <f t="shared" si="47"/>
        <v>#VALUE!</v>
      </c>
      <c r="M450" s="59" t="e">
        <f t="shared" si="48"/>
        <v>#VALUE!</v>
      </c>
      <c r="N450" s="59">
        <f t="shared" si="46"/>
        <v>0.26976453086295588</v>
      </c>
      <c r="O450" s="59"/>
      <c r="P450" s="59" t="e">
        <f t="shared" si="44"/>
        <v>#VALUE!</v>
      </c>
      <c r="Q450" s="2"/>
      <c r="R450" s="2"/>
      <c r="S450" s="2"/>
    </row>
    <row r="451" spans="6:19">
      <c r="F451" s="58" t="str">
        <f t="shared" ref="F451:F514" si="49">IF(F450&gt;=Num,"",F450+1)</f>
        <v/>
      </c>
      <c r="G451" s="58" t="str">
        <f t="shared" si="45"/>
        <v/>
      </c>
      <c r="H451" s="58" t="str">
        <f>IF(G451&lt;&gt;"",VLOOKUP(G451,Calculations!$AV$2:$BA$2001,3),"")</f>
        <v/>
      </c>
      <c r="I451" s="58" t="str">
        <f>IF(G451&lt;&gt;"",VLOOKUP(G451,Calculations!$AV$2:$BA$2001,4),"")</f>
        <v/>
      </c>
      <c r="J451" s="58" t="str">
        <f>IF(G451&lt;&gt;"",VLOOKUP(G451,Calculations!$AV$2:$BA$2001,5),"")</f>
        <v/>
      </c>
      <c r="K451" s="58" t="str">
        <f>IF(G451&lt;&gt;"",VLOOKUP(G451,Calculations!$AV$2:$BA$2001,6),"")</f>
        <v/>
      </c>
      <c r="L451" s="59" t="e">
        <f t="shared" si="47"/>
        <v>#VALUE!</v>
      </c>
      <c r="M451" s="59" t="e">
        <f t="shared" si="48"/>
        <v>#VALUE!</v>
      </c>
      <c r="N451" s="59">
        <f t="shared" si="46"/>
        <v>0.26976453086295588</v>
      </c>
      <c r="O451" s="59"/>
      <c r="P451" s="59" t="e">
        <f t="shared" si="44"/>
        <v>#VALUE!</v>
      </c>
      <c r="Q451" s="2"/>
      <c r="R451" s="2"/>
      <c r="S451" s="2"/>
    </row>
    <row r="452" spans="6:19">
      <c r="F452" s="58" t="str">
        <f t="shared" si="49"/>
        <v/>
      </c>
      <c r="G452" s="58" t="str">
        <f t="shared" si="45"/>
        <v/>
      </c>
      <c r="H452" s="58" t="str">
        <f>IF(G452&lt;&gt;"",VLOOKUP(G452,Calculations!$AV$2:$BA$2001,3),"")</f>
        <v/>
      </c>
      <c r="I452" s="58" t="str">
        <f>IF(G452&lt;&gt;"",VLOOKUP(G452,Calculations!$AV$2:$BA$2001,4),"")</f>
        <v/>
      </c>
      <c r="J452" s="58" t="str">
        <f>IF(G452&lt;&gt;"",VLOOKUP(G452,Calculations!$AV$2:$BA$2001,5),"")</f>
        <v/>
      </c>
      <c r="K452" s="58" t="str">
        <f>IF(G452&lt;&gt;"",VLOOKUP(G452,Calculations!$AV$2:$BA$2001,6),"")</f>
        <v/>
      </c>
      <c r="L452" s="59" t="e">
        <f t="shared" si="47"/>
        <v>#VALUE!</v>
      </c>
      <c r="M452" s="59" t="e">
        <f t="shared" si="48"/>
        <v>#VALUE!</v>
      </c>
      <c r="N452" s="59">
        <f t="shared" si="46"/>
        <v>0.26976453086295588</v>
      </c>
      <c r="O452" s="59"/>
      <c r="P452" s="59" t="e">
        <f t="shared" si="44"/>
        <v>#VALUE!</v>
      </c>
      <c r="Q452" s="2"/>
      <c r="R452" s="2"/>
      <c r="S452" s="2"/>
    </row>
    <row r="453" spans="6:19">
      <c r="F453" s="58" t="str">
        <f t="shared" si="49"/>
        <v/>
      </c>
      <c r="G453" s="58" t="str">
        <f t="shared" si="45"/>
        <v/>
      </c>
      <c r="H453" s="58" t="str">
        <f>IF(G453&lt;&gt;"",VLOOKUP(G453,Calculations!$AV$2:$BA$2001,3),"")</f>
        <v/>
      </c>
      <c r="I453" s="58" t="str">
        <f>IF(G453&lt;&gt;"",VLOOKUP(G453,Calculations!$AV$2:$BA$2001,4),"")</f>
        <v/>
      </c>
      <c r="J453" s="58" t="str">
        <f>IF(G453&lt;&gt;"",VLOOKUP(G453,Calculations!$AV$2:$BA$2001,5),"")</f>
        <v/>
      </c>
      <c r="K453" s="58" t="str">
        <f>IF(G453&lt;&gt;"",VLOOKUP(G453,Calculations!$AV$2:$BA$2001,6),"")</f>
        <v/>
      </c>
      <c r="L453" s="59" t="e">
        <f t="shared" si="47"/>
        <v>#VALUE!</v>
      </c>
      <c r="M453" s="59" t="e">
        <f t="shared" si="48"/>
        <v>#VALUE!</v>
      </c>
      <c r="N453" s="59">
        <f t="shared" si="46"/>
        <v>0.26976453086295588</v>
      </c>
      <c r="O453" s="59"/>
      <c r="P453" s="59" t="e">
        <f t="shared" si="44"/>
        <v>#VALUE!</v>
      </c>
      <c r="Q453" s="2"/>
      <c r="R453" s="2"/>
      <c r="S453" s="2"/>
    </row>
    <row r="454" spans="6:19">
      <c r="F454" s="58" t="str">
        <f t="shared" si="49"/>
        <v/>
      </c>
      <c r="G454" s="58" t="str">
        <f t="shared" si="45"/>
        <v/>
      </c>
      <c r="H454" s="58" t="str">
        <f>IF(G454&lt;&gt;"",VLOOKUP(G454,Calculations!$AV$2:$BA$2001,3),"")</f>
        <v/>
      </c>
      <c r="I454" s="58" t="str">
        <f>IF(G454&lt;&gt;"",VLOOKUP(G454,Calculations!$AV$2:$BA$2001,4),"")</f>
        <v/>
      </c>
      <c r="J454" s="58" t="str">
        <f>IF(G454&lt;&gt;"",VLOOKUP(G454,Calculations!$AV$2:$BA$2001,5),"")</f>
        <v/>
      </c>
      <c r="K454" s="58" t="str">
        <f>IF(G454&lt;&gt;"",VLOOKUP(G454,Calculations!$AV$2:$BA$2001,6),"")</f>
        <v/>
      </c>
      <c r="L454" s="59" t="e">
        <f t="shared" si="47"/>
        <v>#VALUE!</v>
      </c>
      <c r="M454" s="59" t="e">
        <f t="shared" si="48"/>
        <v>#VALUE!</v>
      </c>
      <c r="N454" s="59">
        <f t="shared" si="46"/>
        <v>0.26976453086295588</v>
      </c>
      <c r="O454" s="59"/>
      <c r="P454" s="59" t="e">
        <f t="shared" si="44"/>
        <v>#VALUE!</v>
      </c>
      <c r="Q454" s="2"/>
      <c r="R454" s="2"/>
      <c r="S454" s="2"/>
    </row>
    <row r="455" spans="6:19">
      <c r="F455" s="58" t="str">
        <f t="shared" si="49"/>
        <v/>
      </c>
      <c r="G455" s="58" t="str">
        <f t="shared" si="45"/>
        <v/>
      </c>
      <c r="H455" s="58" t="str">
        <f>IF(G455&lt;&gt;"",VLOOKUP(G455,Calculations!$AV$2:$BA$2001,3),"")</f>
        <v/>
      </c>
      <c r="I455" s="58" t="str">
        <f>IF(G455&lt;&gt;"",VLOOKUP(G455,Calculations!$AV$2:$BA$2001,4),"")</f>
        <v/>
      </c>
      <c r="J455" s="58" t="str">
        <f>IF(G455&lt;&gt;"",VLOOKUP(G455,Calculations!$AV$2:$BA$2001,5),"")</f>
        <v/>
      </c>
      <c r="K455" s="58" t="str">
        <f>IF(G455&lt;&gt;"",VLOOKUP(G455,Calculations!$AV$2:$BA$2001,6),"")</f>
        <v/>
      </c>
      <c r="L455" s="59" t="e">
        <f t="shared" si="47"/>
        <v>#VALUE!</v>
      </c>
      <c r="M455" s="59" t="e">
        <f t="shared" si="48"/>
        <v>#VALUE!</v>
      </c>
      <c r="N455" s="59">
        <f t="shared" si="46"/>
        <v>0.26976453086295588</v>
      </c>
      <c r="O455" s="59"/>
      <c r="P455" s="59" t="e">
        <f t="shared" si="44"/>
        <v>#VALUE!</v>
      </c>
      <c r="Q455" s="2"/>
      <c r="R455" s="2"/>
      <c r="S455" s="2"/>
    </row>
    <row r="456" spans="6:19">
      <c r="F456" s="58" t="str">
        <f t="shared" si="49"/>
        <v/>
      </c>
      <c r="G456" s="58" t="str">
        <f t="shared" si="45"/>
        <v/>
      </c>
      <c r="H456" s="58" t="str">
        <f>IF(G456&lt;&gt;"",VLOOKUP(G456,Calculations!$AV$2:$BA$2001,3),"")</f>
        <v/>
      </c>
      <c r="I456" s="58" t="str">
        <f>IF(G456&lt;&gt;"",VLOOKUP(G456,Calculations!$AV$2:$BA$2001,4),"")</f>
        <v/>
      </c>
      <c r="J456" s="58" t="str">
        <f>IF(G456&lt;&gt;"",VLOOKUP(G456,Calculations!$AV$2:$BA$2001,5),"")</f>
        <v/>
      </c>
      <c r="K456" s="58" t="str">
        <f>IF(G456&lt;&gt;"",VLOOKUP(G456,Calculations!$AV$2:$BA$2001,6),"")</f>
        <v/>
      </c>
      <c r="L456" s="59" t="e">
        <f t="shared" si="47"/>
        <v>#VALUE!</v>
      </c>
      <c r="M456" s="59" t="e">
        <f t="shared" si="48"/>
        <v>#VALUE!</v>
      </c>
      <c r="N456" s="59">
        <f t="shared" si="46"/>
        <v>0.26976453086295588</v>
      </c>
      <c r="O456" s="59"/>
      <c r="P456" s="59" t="e">
        <f t="shared" si="44"/>
        <v>#VALUE!</v>
      </c>
      <c r="Q456" s="2"/>
      <c r="R456" s="2"/>
      <c r="S456" s="2"/>
    </row>
    <row r="457" spans="6:19">
      <c r="F457" s="58" t="str">
        <f t="shared" si="49"/>
        <v/>
      </c>
      <c r="G457" s="58" t="str">
        <f t="shared" si="45"/>
        <v/>
      </c>
      <c r="H457" s="58" t="str">
        <f>IF(G457&lt;&gt;"",VLOOKUP(G457,Calculations!$AV$2:$BA$2001,3),"")</f>
        <v/>
      </c>
      <c r="I457" s="58" t="str">
        <f>IF(G457&lt;&gt;"",VLOOKUP(G457,Calculations!$AV$2:$BA$2001,4),"")</f>
        <v/>
      </c>
      <c r="J457" s="58" t="str">
        <f>IF(G457&lt;&gt;"",VLOOKUP(G457,Calculations!$AV$2:$BA$2001,5),"")</f>
        <v/>
      </c>
      <c r="K457" s="58" t="str">
        <f>IF(G457&lt;&gt;"",VLOOKUP(G457,Calculations!$AV$2:$BA$2001,6),"")</f>
        <v/>
      </c>
      <c r="L457" s="59" t="e">
        <f t="shared" si="47"/>
        <v>#VALUE!</v>
      </c>
      <c r="M457" s="59" t="e">
        <f t="shared" si="48"/>
        <v>#VALUE!</v>
      </c>
      <c r="N457" s="59">
        <f t="shared" si="46"/>
        <v>0.26976453086295588</v>
      </c>
      <c r="O457" s="59"/>
      <c r="P457" s="59" t="e">
        <f t="shared" si="44"/>
        <v>#VALUE!</v>
      </c>
      <c r="Q457" s="2"/>
      <c r="R457" s="2"/>
      <c r="S457" s="2"/>
    </row>
    <row r="458" spans="6:19">
      <c r="F458" s="58" t="str">
        <f t="shared" si="49"/>
        <v/>
      </c>
      <c r="G458" s="58" t="str">
        <f t="shared" si="45"/>
        <v/>
      </c>
      <c r="H458" s="58" t="str">
        <f>IF(G458&lt;&gt;"",VLOOKUP(G458,Calculations!$AV$2:$BA$2001,3),"")</f>
        <v/>
      </c>
      <c r="I458" s="58" t="str">
        <f>IF(G458&lt;&gt;"",VLOOKUP(G458,Calculations!$AV$2:$BA$2001,4),"")</f>
        <v/>
      </c>
      <c r="J458" s="58" t="str">
        <f>IF(G458&lt;&gt;"",VLOOKUP(G458,Calculations!$AV$2:$BA$2001,5),"")</f>
        <v/>
      </c>
      <c r="K458" s="58" t="str">
        <f>IF(G458&lt;&gt;"",VLOOKUP(G458,Calculations!$AV$2:$BA$2001,6),"")</f>
        <v/>
      </c>
      <c r="L458" s="59" t="e">
        <f t="shared" si="47"/>
        <v>#VALUE!</v>
      </c>
      <c r="M458" s="59" t="e">
        <f t="shared" si="48"/>
        <v>#VALUE!</v>
      </c>
      <c r="N458" s="59">
        <f t="shared" si="46"/>
        <v>0.26976453086295588</v>
      </c>
      <c r="O458" s="59"/>
      <c r="P458" s="59" t="e">
        <f t="shared" si="44"/>
        <v>#VALUE!</v>
      </c>
      <c r="Q458" s="2"/>
      <c r="R458" s="2"/>
      <c r="S458" s="2"/>
    </row>
    <row r="459" spans="6:19">
      <c r="F459" s="58" t="str">
        <f t="shared" si="49"/>
        <v/>
      </c>
      <c r="G459" s="58" t="str">
        <f t="shared" si="45"/>
        <v/>
      </c>
      <c r="H459" s="58" t="str">
        <f>IF(G459&lt;&gt;"",VLOOKUP(G459,Calculations!$AV$2:$BA$2001,3),"")</f>
        <v/>
      </c>
      <c r="I459" s="58" t="str">
        <f>IF(G459&lt;&gt;"",VLOOKUP(G459,Calculations!$AV$2:$BA$2001,4),"")</f>
        <v/>
      </c>
      <c r="J459" s="58" t="str">
        <f>IF(G459&lt;&gt;"",VLOOKUP(G459,Calculations!$AV$2:$BA$2001,5),"")</f>
        <v/>
      </c>
      <c r="K459" s="58" t="str">
        <f>IF(G459&lt;&gt;"",VLOOKUP(G459,Calculations!$AV$2:$BA$2001,6),"")</f>
        <v/>
      </c>
      <c r="L459" s="59" t="e">
        <f t="shared" si="47"/>
        <v>#VALUE!</v>
      </c>
      <c r="M459" s="59" t="e">
        <f t="shared" si="48"/>
        <v>#VALUE!</v>
      </c>
      <c r="N459" s="59">
        <f t="shared" si="46"/>
        <v>0.26976453086295588</v>
      </c>
      <c r="O459" s="59"/>
      <c r="P459" s="59" t="e">
        <f t="shared" si="44"/>
        <v>#VALUE!</v>
      </c>
      <c r="Q459" s="2"/>
      <c r="R459" s="2"/>
      <c r="S459" s="2"/>
    </row>
    <row r="460" spans="6:19">
      <c r="F460" s="58" t="str">
        <f t="shared" si="49"/>
        <v/>
      </c>
      <c r="G460" s="58" t="str">
        <f t="shared" si="45"/>
        <v/>
      </c>
      <c r="H460" s="58" t="str">
        <f>IF(G460&lt;&gt;"",VLOOKUP(G460,Calculations!$AV$2:$BA$2001,3),"")</f>
        <v/>
      </c>
      <c r="I460" s="58" t="str">
        <f>IF(G460&lt;&gt;"",VLOOKUP(G460,Calculations!$AV$2:$BA$2001,4),"")</f>
        <v/>
      </c>
      <c r="J460" s="58" t="str">
        <f>IF(G460&lt;&gt;"",VLOOKUP(G460,Calculations!$AV$2:$BA$2001,5),"")</f>
        <v/>
      </c>
      <c r="K460" s="58" t="str">
        <f>IF(G460&lt;&gt;"",VLOOKUP(G460,Calculations!$AV$2:$BA$2001,6),"")</f>
        <v/>
      </c>
      <c r="L460" s="59" t="e">
        <f t="shared" si="47"/>
        <v>#VALUE!</v>
      </c>
      <c r="M460" s="59" t="e">
        <f t="shared" si="48"/>
        <v>#VALUE!</v>
      </c>
      <c r="N460" s="59">
        <f t="shared" si="46"/>
        <v>0.26976453086295588</v>
      </c>
      <c r="O460" s="59"/>
      <c r="P460" s="59" t="e">
        <f t="shared" ref="P460:P502" si="50">SQRT((L460^2)+((1.5^2)*(M460^2))+(N460^2)+($D$25^2)+($D$26^2)+($D$27^2)+($D$28^2))+2</f>
        <v>#VALUE!</v>
      </c>
      <c r="Q460" s="2"/>
      <c r="R460" s="2"/>
      <c r="S460" s="2"/>
    </row>
    <row r="461" spans="6:19">
      <c r="F461" s="58" t="str">
        <f t="shared" si="49"/>
        <v/>
      </c>
      <c r="G461" s="58" t="str">
        <f t="shared" si="45"/>
        <v/>
      </c>
      <c r="H461" s="58" t="str">
        <f>IF(G461&lt;&gt;"",VLOOKUP(G461,Calculations!$AV$2:$BA$2001,3),"")</f>
        <v/>
      </c>
      <c r="I461" s="58" t="str">
        <f>IF(G461&lt;&gt;"",VLOOKUP(G461,Calculations!$AV$2:$BA$2001,4),"")</f>
        <v/>
      </c>
      <c r="J461" s="58" t="str">
        <f>IF(G461&lt;&gt;"",VLOOKUP(G461,Calculations!$AV$2:$BA$2001,5),"")</f>
        <v/>
      </c>
      <c r="K461" s="58" t="str">
        <f>IF(G461&lt;&gt;"",VLOOKUP(G461,Calculations!$AV$2:$BA$2001,6),"")</f>
        <v/>
      </c>
      <c r="L461" s="59" t="e">
        <f t="shared" si="47"/>
        <v>#VALUE!</v>
      </c>
      <c r="M461" s="59" t="e">
        <f t="shared" si="48"/>
        <v>#VALUE!</v>
      </c>
      <c r="N461" s="59">
        <f t="shared" si="46"/>
        <v>0.26976453086295588</v>
      </c>
      <c r="O461" s="59"/>
      <c r="P461" s="59" t="e">
        <f t="shared" si="50"/>
        <v>#VALUE!</v>
      </c>
      <c r="Q461" s="2"/>
      <c r="R461" s="2"/>
      <c r="S461" s="2"/>
    </row>
    <row r="462" spans="6:19">
      <c r="F462" s="58" t="str">
        <f t="shared" si="49"/>
        <v/>
      </c>
      <c r="G462" s="58" t="str">
        <f t="shared" si="45"/>
        <v/>
      </c>
      <c r="H462" s="58" t="str">
        <f>IF(G462&lt;&gt;"",VLOOKUP(G462,Calculations!$AV$2:$BA$2001,3),"")</f>
        <v/>
      </c>
      <c r="I462" s="58" t="str">
        <f>IF(G462&lt;&gt;"",VLOOKUP(G462,Calculations!$AV$2:$BA$2001,4),"")</f>
        <v/>
      </c>
      <c r="J462" s="58" t="str">
        <f>IF(G462&lt;&gt;"",VLOOKUP(G462,Calculations!$AV$2:$BA$2001,5),"")</f>
        <v/>
      </c>
      <c r="K462" s="58" t="str">
        <f>IF(G462&lt;&gt;"",VLOOKUP(G462,Calculations!$AV$2:$BA$2001,6),"")</f>
        <v/>
      </c>
      <c r="L462" s="59" t="e">
        <f t="shared" si="47"/>
        <v>#VALUE!</v>
      </c>
      <c r="M462" s="59" t="e">
        <f t="shared" si="48"/>
        <v>#VALUE!</v>
      </c>
      <c r="N462" s="59">
        <f t="shared" si="46"/>
        <v>0.26976453086295588</v>
      </c>
      <c r="O462" s="59"/>
      <c r="P462" s="59" t="e">
        <f t="shared" si="50"/>
        <v>#VALUE!</v>
      </c>
      <c r="Q462" s="2"/>
      <c r="R462" s="2"/>
      <c r="S462" s="2"/>
    </row>
    <row r="463" spans="6:19">
      <c r="F463" s="58" t="str">
        <f t="shared" si="49"/>
        <v/>
      </c>
      <c r="G463" s="58" t="str">
        <f t="shared" si="45"/>
        <v/>
      </c>
      <c r="H463" s="58" t="str">
        <f>IF(G463&lt;&gt;"",VLOOKUP(G463,Calculations!$AV$2:$BA$2001,3),"")</f>
        <v/>
      </c>
      <c r="I463" s="58" t="str">
        <f>IF(G463&lt;&gt;"",VLOOKUP(G463,Calculations!$AV$2:$BA$2001,4),"")</f>
        <v/>
      </c>
      <c r="J463" s="58" t="str">
        <f>IF(G463&lt;&gt;"",VLOOKUP(G463,Calculations!$AV$2:$BA$2001,5),"")</f>
        <v/>
      </c>
      <c r="K463" s="58" t="str">
        <f>IF(G463&lt;&gt;"",VLOOKUP(G463,Calculations!$AV$2:$BA$2001,6),"")</f>
        <v/>
      </c>
      <c r="L463" s="59" t="e">
        <f t="shared" si="47"/>
        <v>#VALUE!</v>
      </c>
      <c r="M463" s="59" t="e">
        <f t="shared" si="48"/>
        <v>#VALUE!</v>
      </c>
      <c r="N463" s="59">
        <f t="shared" si="46"/>
        <v>0.26976453086295588</v>
      </c>
      <c r="O463" s="59"/>
      <c r="P463" s="59" t="e">
        <f t="shared" si="50"/>
        <v>#VALUE!</v>
      </c>
      <c r="Q463" s="2"/>
      <c r="R463" s="2"/>
      <c r="S463" s="2"/>
    </row>
    <row r="464" spans="6:19">
      <c r="F464" s="58" t="str">
        <f t="shared" si="49"/>
        <v/>
      </c>
      <c r="G464" s="58" t="str">
        <f t="shared" si="45"/>
        <v/>
      </c>
      <c r="H464" s="58" t="str">
        <f>IF(G464&lt;&gt;"",VLOOKUP(G464,Calculations!$AV$2:$BA$2001,3),"")</f>
        <v/>
      </c>
      <c r="I464" s="58" t="str">
        <f>IF(G464&lt;&gt;"",VLOOKUP(G464,Calculations!$AV$2:$BA$2001,4),"")</f>
        <v/>
      </c>
      <c r="J464" s="58" t="str">
        <f>IF(G464&lt;&gt;"",VLOOKUP(G464,Calculations!$AV$2:$BA$2001,5),"")</f>
        <v/>
      </c>
      <c r="K464" s="58" t="str">
        <f>IF(G464&lt;&gt;"",VLOOKUP(G464,Calculations!$AV$2:$BA$2001,6),"")</f>
        <v/>
      </c>
      <c r="L464" s="59" t="e">
        <f t="shared" si="47"/>
        <v>#VALUE!</v>
      </c>
      <c r="M464" s="59" t="e">
        <f t="shared" si="48"/>
        <v>#VALUE!</v>
      </c>
      <c r="N464" s="59">
        <f t="shared" si="46"/>
        <v>0.26976453086295588</v>
      </c>
      <c r="O464" s="59"/>
      <c r="P464" s="59" t="e">
        <f t="shared" si="50"/>
        <v>#VALUE!</v>
      </c>
      <c r="Q464" s="2"/>
      <c r="R464" s="2"/>
      <c r="S464" s="2"/>
    </row>
    <row r="465" spans="6:19">
      <c r="F465" s="58" t="str">
        <f t="shared" si="49"/>
        <v/>
      </c>
      <c r="G465" s="58" t="str">
        <f t="shared" ref="G465:G528" si="51">IF(AND(F464&lt;&gt;"",G464&lt;2000),G464+step,"")</f>
        <v/>
      </c>
      <c r="H465" s="58" t="str">
        <f>IF(G465&lt;&gt;"",VLOOKUP(G465,Calculations!$AV$2:$BA$2001,3),"")</f>
        <v/>
      </c>
      <c r="I465" s="58" t="str">
        <f>IF(G465&lt;&gt;"",VLOOKUP(G465,Calculations!$AV$2:$BA$2001,4),"")</f>
        <v/>
      </c>
      <c r="J465" s="58" t="str">
        <f>IF(G465&lt;&gt;"",VLOOKUP(G465,Calculations!$AV$2:$BA$2001,5),"")</f>
        <v/>
      </c>
      <c r="K465" s="58" t="str">
        <f>IF(G465&lt;&gt;"",VLOOKUP(G465,Calculations!$AV$2:$BA$2001,6),"")</f>
        <v/>
      </c>
      <c r="L465" s="59" t="e">
        <f t="shared" si="47"/>
        <v>#VALUE!</v>
      </c>
      <c r="M465" s="59" t="e">
        <f t="shared" si="48"/>
        <v>#VALUE!</v>
      </c>
      <c r="N465" s="59">
        <f t="shared" si="46"/>
        <v>0.26976453086295588</v>
      </c>
      <c r="O465" s="59"/>
      <c r="P465" s="59" t="e">
        <f t="shared" si="50"/>
        <v>#VALUE!</v>
      </c>
      <c r="Q465" s="2"/>
      <c r="R465" s="2"/>
      <c r="S465" s="2"/>
    </row>
    <row r="466" spans="6:19">
      <c r="F466" s="58" t="str">
        <f t="shared" si="49"/>
        <v/>
      </c>
      <c r="G466" s="58" t="str">
        <f t="shared" si="51"/>
        <v/>
      </c>
      <c r="H466" s="58" t="str">
        <f>IF(G466&lt;&gt;"",VLOOKUP(G466,Calculations!$AV$2:$BA$2001,3),"")</f>
        <v/>
      </c>
      <c r="I466" s="58" t="str">
        <f>IF(G466&lt;&gt;"",VLOOKUP(G466,Calculations!$AV$2:$BA$2001,4),"")</f>
        <v/>
      </c>
      <c r="J466" s="58" t="str">
        <f>IF(G466&lt;&gt;"",VLOOKUP(G466,Calculations!$AV$2:$BA$2001,5),"")</f>
        <v/>
      </c>
      <c r="K466" s="58" t="str">
        <f>IF(G466&lt;&gt;"",VLOOKUP(G466,Calculations!$AV$2:$BA$2001,6),"")</f>
        <v/>
      </c>
      <c r="L466" s="59" t="e">
        <f t="shared" si="47"/>
        <v>#VALUE!</v>
      </c>
      <c r="M466" s="59" t="e">
        <f t="shared" si="48"/>
        <v>#VALUE!</v>
      </c>
      <c r="N466" s="59">
        <f t="shared" si="46"/>
        <v>0.26976453086295588</v>
      </c>
      <c r="O466" s="59"/>
      <c r="P466" s="59" t="e">
        <f t="shared" si="50"/>
        <v>#VALUE!</v>
      </c>
      <c r="Q466" s="2"/>
      <c r="R466" s="2"/>
      <c r="S466" s="2"/>
    </row>
    <row r="467" spans="6:19">
      <c r="F467" s="58" t="str">
        <f t="shared" si="49"/>
        <v/>
      </c>
      <c r="G467" s="58" t="str">
        <f t="shared" si="51"/>
        <v/>
      </c>
      <c r="H467" s="58" t="str">
        <f>IF(G467&lt;&gt;"",VLOOKUP(G467,Calculations!$AV$2:$BA$2001,3),"")</f>
        <v/>
      </c>
      <c r="I467" s="58" t="str">
        <f>IF(G467&lt;&gt;"",VLOOKUP(G467,Calculations!$AV$2:$BA$2001,4),"")</f>
        <v/>
      </c>
      <c r="J467" s="58" t="str">
        <f>IF(G467&lt;&gt;"",VLOOKUP(G467,Calculations!$AV$2:$BA$2001,5),"")</f>
        <v/>
      </c>
      <c r="K467" s="58" t="str">
        <f>IF(G467&lt;&gt;"",VLOOKUP(G467,Calculations!$AV$2:$BA$2001,6),"")</f>
        <v/>
      </c>
      <c r="L467" s="59" t="e">
        <f t="shared" si="47"/>
        <v>#VALUE!</v>
      </c>
      <c r="M467" s="59" t="e">
        <f t="shared" si="48"/>
        <v>#VALUE!</v>
      </c>
      <c r="N467" s="59">
        <f t="shared" si="46"/>
        <v>0.26976453086295588</v>
      </c>
      <c r="O467" s="59"/>
      <c r="P467" s="59" t="e">
        <f t="shared" si="50"/>
        <v>#VALUE!</v>
      </c>
      <c r="Q467" s="2"/>
      <c r="R467" s="2"/>
      <c r="S467" s="2"/>
    </row>
    <row r="468" spans="6:19">
      <c r="F468" s="58" t="str">
        <f t="shared" si="49"/>
        <v/>
      </c>
      <c r="G468" s="58" t="str">
        <f t="shared" si="51"/>
        <v/>
      </c>
      <c r="H468" s="58" t="str">
        <f>IF(G468&lt;&gt;"",VLOOKUP(G468,Calculations!$AV$2:$BA$2001,3),"")</f>
        <v/>
      </c>
      <c r="I468" s="58" t="str">
        <f>IF(G468&lt;&gt;"",VLOOKUP(G468,Calculations!$AV$2:$BA$2001,4),"")</f>
        <v/>
      </c>
      <c r="J468" s="58" t="str">
        <f>IF(G468&lt;&gt;"",VLOOKUP(G468,Calculations!$AV$2:$BA$2001,5),"")</f>
        <v/>
      </c>
      <c r="K468" s="58" t="str">
        <f>IF(G468&lt;&gt;"",VLOOKUP(G468,Calculations!$AV$2:$BA$2001,6),"")</f>
        <v/>
      </c>
      <c r="L468" s="59" t="e">
        <f t="shared" si="47"/>
        <v>#VALUE!</v>
      </c>
      <c r="M468" s="59" t="e">
        <f t="shared" si="48"/>
        <v>#VALUE!</v>
      </c>
      <c r="N468" s="59">
        <f t="shared" si="46"/>
        <v>0.26976453086295588</v>
      </c>
      <c r="O468" s="59"/>
      <c r="P468" s="59" t="e">
        <f t="shared" si="50"/>
        <v>#VALUE!</v>
      </c>
      <c r="Q468" s="2"/>
      <c r="R468" s="2"/>
      <c r="S468" s="2"/>
    </row>
    <row r="469" spans="6:19">
      <c r="F469" s="58" t="str">
        <f t="shared" si="49"/>
        <v/>
      </c>
      <c r="G469" s="58" t="str">
        <f t="shared" si="51"/>
        <v/>
      </c>
      <c r="H469" s="58" t="str">
        <f>IF(G469&lt;&gt;"",VLOOKUP(G469,Calculations!$AV$2:$BA$2001,3),"")</f>
        <v/>
      </c>
      <c r="I469" s="58" t="str">
        <f>IF(G469&lt;&gt;"",VLOOKUP(G469,Calculations!$AV$2:$BA$2001,4),"")</f>
        <v/>
      </c>
      <c r="J469" s="58" t="str">
        <f>IF(G469&lt;&gt;"",VLOOKUP(G469,Calculations!$AV$2:$BA$2001,5),"")</f>
        <v/>
      </c>
      <c r="K469" s="58" t="str">
        <f>IF(G469&lt;&gt;"",VLOOKUP(G469,Calculations!$AV$2:$BA$2001,6),"")</f>
        <v/>
      </c>
      <c r="L469" s="59" t="e">
        <f t="shared" si="47"/>
        <v>#VALUE!</v>
      </c>
      <c r="M469" s="59" t="e">
        <f t="shared" si="48"/>
        <v>#VALUE!</v>
      </c>
      <c r="N469" s="59">
        <f t="shared" si="46"/>
        <v>0.26976453086295588</v>
      </c>
      <c r="O469" s="59"/>
      <c r="P469" s="59" t="e">
        <f t="shared" si="50"/>
        <v>#VALUE!</v>
      </c>
      <c r="Q469" s="2"/>
      <c r="R469" s="2"/>
      <c r="S469" s="2"/>
    </row>
    <row r="470" spans="6:19">
      <c r="F470" s="58" t="str">
        <f t="shared" si="49"/>
        <v/>
      </c>
      <c r="G470" s="58" t="str">
        <f t="shared" si="51"/>
        <v/>
      </c>
      <c r="H470" s="58" t="str">
        <f>IF(G470&lt;&gt;"",VLOOKUP(G470,Calculations!$AV$2:$BA$2001,3),"")</f>
        <v/>
      </c>
      <c r="I470" s="58" t="str">
        <f>IF(G470&lt;&gt;"",VLOOKUP(G470,Calculations!$AV$2:$BA$2001,4),"")</f>
        <v/>
      </c>
      <c r="J470" s="58" t="str">
        <f>IF(G470&lt;&gt;"",VLOOKUP(G470,Calculations!$AV$2:$BA$2001,5),"")</f>
        <v/>
      </c>
      <c r="K470" s="58" t="str">
        <f>IF(G470&lt;&gt;"",VLOOKUP(G470,Calculations!$AV$2:$BA$2001,6),"")</f>
        <v/>
      </c>
      <c r="L470" s="59" t="e">
        <f t="shared" si="47"/>
        <v>#VALUE!</v>
      </c>
      <c r="M470" s="59" t="e">
        <f t="shared" si="48"/>
        <v>#VALUE!</v>
      </c>
      <c r="N470" s="59">
        <f t="shared" si="46"/>
        <v>0.26976453086295588</v>
      </c>
      <c r="O470" s="59"/>
      <c r="P470" s="59" t="e">
        <f t="shared" si="50"/>
        <v>#VALUE!</v>
      </c>
      <c r="Q470" s="2"/>
      <c r="R470" s="2"/>
      <c r="S470" s="2"/>
    </row>
    <row r="471" spans="6:19">
      <c r="F471" s="58" t="str">
        <f t="shared" si="49"/>
        <v/>
      </c>
      <c r="G471" s="58" t="str">
        <f t="shared" si="51"/>
        <v/>
      </c>
      <c r="H471" s="58" t="str">
        <f>IF(G471&lt;&gt;"",VLOOKUP(G471,Calculations!$AV$2:$BA$2001,3),"")</f>
        <v/>
      </c>
      <c r="I471" s="58" t="str">
        <f>IF(G471&lt;&gt;"",VLOOKUP(G471,Calculations!$AV$2:$BA$2001,4),"")</f>
        <v/>
      </c>
      <c r="J471" s="58" t="str">
        <f>IF(G471&lt;&gt;"",VLOOKUP(G471,Calculations!$AV$2:$BA$2001,5),"")</f>
        <v/>
      </c>
      <c r="K471" s="58" t="str">
        <f>IF(G471&lt;&gt;"",VLOOKUP(G471,Calculations!$AV$2:$BA$2001,6),"")</f>
        <v/>
      </c>
      <c r="L471" s="59" t="e">
        <f t="shared" si="47"/>
        <v>#VALUE!</v>
      </c>
      <c r="M471" s="59" t="e">
        <f t="shared" si="48"/>
        <v>#VALUE!</v>
      </c>
      <c r="N471" s="59">
        <f t="shared" ref="N471:N502" si="52">$D$21</f>
        <v>0.26976453086295588</v>
      </c>
      <c r="O471" s="59"/>
      <c r="P471" s="59" t="e">
        <f t="shared" si="50"/>
        <v>#VALUE!</v>
      </c>
      <c r="Q471" s="2"/>
      <c r="R471" s="2"/>
      <c r="S471" s="2"/>
    </row>
    <row r="472" spans="6:19">
      <c r="F472" s="58" t="str">
        <f t="shared" si="49"/>
        <v/>
      </c>
      <c r="G472" s="58" t="str">
        <f t="shared" si="51"/>
        <v/>
      </c>
      <c r="H472" s="58" t="str">
        <f>IF(G472&lt;&gt;"",VLOOKUP(G472,Calculations!$AV$2:$BA$2001,3),"")</f>
        <v/>
      </c>
      <c r="I472" s="58" t="str">
        <f>IF(G472&lt;&gt;"",VLOOKUP(G472,Calculations!$AV$2:$BA$2001,4),"")</f>
        <v/>
      </c>
      <c r="J472" s="58" t="str">
        <f>IF(G472&lt;&gt;"",VLOOKUP(G472,Calculations!$AV$2:$BA$2001,5),"")</f>
        <v/>
      </c>
      <c r="K472" s="58" t="str">
        <f>IF(G472&lt;&gt;"",VLOOKUP(G472,Calculations!$AV$2:$BA$2001,6),"")</f>
        <v/>
      </c>
      <c r="L472" s="59" t="e">
        <f t="shared" si="47"/>
        <v>#VALUE!</v>
      </c>
      <c r="M472" s="59" t="e">
        <f t="shared" si="48"/>
        <v>#VALUE!</v>
      </c>
      <c r="N472" s="59">
        <f t="shared" si="52"/>
        <v>0.26976453086295588</v>
      </c>
      <c r="O472" s="59"/>
      <c r="P472" s="59" t="e">
        <f t="shared" si="50"/>
        <v>#VALUE!</v>
      </c>
      <c r="Q472" s="2"/>
      <c r="R472" s="2"/>
      <c r="S472" s="2"/>
    </row>
    <row r="473" spans="6:19">
      <c r="F473" s="58" t="str">
        <f t="shared" si="49"/>
        <v/>
      </c>
      <c r="G473" s="58" t="str">
        <f t="shared" si="51"/>
        <v/>
      </c>
      <c r="H473" s="58" t="str">
        <f>IF(G473&lt;&gt;"",VLOOKUP(G473,Calculations!$AV$2:$BA$2001,3),"")</f>
        <v/>
      </c>
      <c r="I473" s="58" t="str">
        <f>IF(G473&lt;&gt;"",VLOOKUP(G473,Calculations!$AV$2:$BA$2001,4),"")</f>
        <v/>
      </c>
      <c r="J473" s="58" t="str">
        <f>IF(G473&lt;&gt;"",VLOOKUP(G473,Calculations!$AV$2:$BA$2001,5),"")</f>
        <v/>
      </c>
      <c r="K473" s="58" t="str">
        <f>IF(G473&lt;&gt;"",VLOOKUP(G473,Calculations!$AV$2:$BA$2001,6),"")</f>
        <v/>
      </c>
      <c r="L473" s="59" t="e">
        <f t="shared" si="47"/>
        <v>#VALUE!</v>
      </c>
      <c r="M473" s="59" t="e">
        <f t="shared" si="48"/>
        <v>#VALUE!</v>
      </c>
      <c r="N473" s="59">
        <f t="shared" si="52"/>
        <v>0.26976453086295588</v>
      </c>
      <c r="O473" s="59"/>
      <c r="P473" s="59" t="e">
        <f t="shared" si="50"/>
        <v>#VALUE!</v>
      </c>
      <c r="Q473" s="2"/>
      <c r="R473" s="2"/>
      <c r="S473" s="2"/>
    </row>
    <row r="474" spans="6:19">
      <c r="F474" s="58" t="str">
        <f t="shared" si="49"/>
        <v/>
      </c>
      <c r="G474" s="58" t="str">
        <f t="shared" si="51"/>
        <v/>
      </c>
      <c r="H474" s="58" t="str">
        <f>IF(G474&lt;&gt;"",VLOOKUP(G474,Calculations!$AV$2:$BA$2001,3),"")</f>
        <v/>
      </c>
      <c r="I474" s="58" t="str">
        <f>IF(G474&lt;&gt;"",VLOOKUP(G474,Calculations!$AV$2:$BA$2001,4),"")</f>
        <v/>
      </c>
      <c r="J474" s="58" t="str">
        <f>IF(G474&lt;&gt;"",VLOOKUP(G474,Calculations!$AV$2:$BA$2001,5),"")</f>
        <v/>
      </c>
      <c r="K474" s="58" t="str">
        <f>IF(G474&lt;&gt;"",VLOOKUP(G474,Calculations!$AV$2:$BA$2001,6),"")</f>
        <v/>
      </c>
      <c r="L474" s="59" t="e">
        <f t="shared" si="47"/>
        <v>#VALUE!</v>
      </c>
      <c r="M474" s="59" t="e">
        <f t="shared" si="48"/>
        <v>#VALUE!</v>
      </c>
      <c r="N474" s="59">
        <f t="shared" si="52"/>
        <v>0.26976453086295588</v>
      </c>
      <c r="O474" s="59"/>
      <c r="P474" s="59" t="e">
        <f t="shared" si="50"/>
        <v>#VALUE!</v>
      </c>
      <c r="Q474" s="2"/>
      <c r="R474" s="2"/>
      <c r="S474" s="2"/>
    </row>
    <row r="475" spans="6:19">
      <c r="F475" s="58" t="str">
        <f t="shared" si="49"/>
        <v/>
      </c>
      <c r="G475" s="58" t="str">
        <f t="shared" si="51"/>
        <v/>
      </c>
      <c r="H475" s="58" t="str">
        <f>IF(G475&lt;&gt;"",VLOOKUP(G475,Calculations!$AV$2:$BA$2001,3),"")</f>
        <v/>
      </c>
      <c r="I475" s="58" t="str">
        <f>IF(G475&lt;&gt;"",VLOOKUP(G475,Calculations!$AV$2:$BA$2001,4),"")</f>
        <v/>
      </c>
      <c r="J475" s="58" t="str">
        <f>IF(G475&lt;&gt;"",VLOOKUP(G475,Calculations!$AV$2:$BA$2001,5),"")</f>
        <v/>
      </c>
      <c r="K475" s="58" t="str">
        <f>IF(G475&lt;&gt;"",VLOOKUP(G475,Calculations!$AV$2:$BA$2001,6),"")</f>
        <v/>
      </c>
      <c r="L475" s="59" t="e">
        <f t="shared" si="47"/>
        <v>#VALUE!</v>
      </c>
      <c r="M475" s="59" t="e">
        <f t="shared" si="48"/>
        <v>#VALUE!</v>
      </c>
      <c r="N475" s="59">
        <f t="shared" si="52"/>
        <v>0.26976453086295588</v>
      </c>
      <c r="O475" s="59"/>
      <c r="P475" s="59" t="e">
        <f t="shared" si="50"/>
        <v>#VALUE!</v>
      </c>
      <c r="Q475" s="2"/>
      <c r="R475" s="2"/>
      <c r="S475" s="2"/>
    </row>
    <row r="476" spans="6:19">
      <c r="F476" s="58" t="str">
        <f t="shared" si="49"/>
        <v/>
      </c>
      <c r="G476" s="58" t="str">
        <f t="shared" si="51"/>
        <v/>
      </c>
      <c r="H476" s="58" t="str">
        <f>IF(G476&lt;&gt;"",VLOOKUP(G476,Calculations!$AV$2:$BA$2001,3),"")</f>
        <v/>
      </c>
      <c r="I476" s="58" t="str">
        <f>IF(G476&lt;&gt;"",VLOOKUP(G476,Calculations!$AV$2:$BA$2001,4),"")</f>
        <v/>
      </c>
      <c r="J476" s="58" t="str">
        <f>IF(G476&lt;&gt;"",VLOOKUP(G476,Calculations!$AV$2:$BA$2001,5),"")</f>
        <v/>
      </c>
      <c r="K476" s="58" t="str">
        <f>IF(G476&lt;&gt;"",VLOOKUP(G476,Calculations!$AV$2:$BA$2001,6),"")</f>
        <v/>
      </c>
      <c r="L476" s="59" t="e">
        <f t="shared" si="47"/>
        <v>#VALUE!</v>
      </c>
      <c r="M476" s="59" t="e">
        <f t="shared" si="48"/>
        <v>#VALUE!</v>
      </c>
      <c r="N476" s="59">
        <f t="shared" si="52"/>
        <v>0.26976453086295588</v>
      </c>
      <c r="O476" s="59"/>
      <c r="P476" s="59" t="e">
        <f t="shared" si="50"/>
        <v>#VALUE!</v>
      </c>
      <c r="Q476" s="2"/>
      <c r="R476" s="2"/>
      <c r="S476" s="2"/>
    </row>
    <row r="477" spans="6:19">
      <c r="F477" s="58" t="str">
        <f t="shared" si="49"/>
        <v/>
      </c>
      <c r="G477" s="58" t="str">
        <f t="shared" si="51"/>
        <v/>
      </c>
      <c r="H477" s="58" t="str">
        <f>IF(G477&lt;&gt;"",VLOOKUP(G477,Calculations!$AV$2:$BA$2001,3),"")</f>
        <v/>
      </c>
      <c r="I477" s="58" t="str">
        <f>IF(G477&lt;&gt;"",VLOOKUP(G477,Calculations!$AV$2:$BA$2001,4),"")</f>
        <v/>
      </c>
      <c r="J477" s="58" t="str">
        <f>IF(G477&lt;&gt;"",VLOOKUP(G477,Calculations!$AV$2:$BA$2001,5),"")</f>
        <v/>
      </c>
      <c r="K477" s="58" t="str">
        <f>IF(G477&lt;&gt;"",VLOOKUP(G477,Calculations!$AV$2:$BA$2001,6),"")</f>
        <v/>
      </c>
      <c r="L477" s="59" t="e">
        <f t="shared" si="47"/>
        <v>#VALUE!</v>
      </c>
      <c r="M477" s="59" t="e">
        <f t="shared" si="48"/>
        <v>#VALUE!</v>
      </c>
      <c r="N477" s="59">
        <f t="shared" si="52"/>
        <v>0.26976453086295588</v>
      </c>
      <c r="O477" s="59"/>
      <c r="P477" s="59" t="e">
        <f t="shared" si="50"/>
        <v>#VALUE!</v>
      </c>
      <c r="Q477" s="2"/>
      <c r="R477" s="2"/>
      <c r="S477" s="2"/>
    </row>
    <row r="478" spans="6:19">
      <c r="F478" s="58" t="str">
        <f t="shared" si="49"/>
        <v/>
      </c>
      <c r="G478" s="58" t="str">
        <f t="shared" si="51"/>
        <v/>
      </c>
      <c r="H478" s="58" t="str">
        <f>IF(G478&lt;&gt;"",VLOOKUP(G478,Calculations!$AV$2:$BA$2001,3),"")</f>
        <v/>
      </c>
      <c r="I478" s="58" t="str">
        <f>IF(G478&lt;&gt;"",VLOOKUP(G478,Calculations!$AV$2:$BA$2001,4),"")</f>
        <v/>
      </c>
      <c r="J478" s="58" t="str">
        <f>IF(G478&lt;&gt;"",VLOOKUP(G478,Calculations!$AV$2:$BA$2001,5),"")</f>
        <v/>
      </c>
      <c r="K478" s="58" t="str">
        <f>IF(G478&lt;&gt;"",VLOOKUP(G478,Calculations!$AV$2:$BA$2001,6),"")</f>
        <v/>
      </c>
      <c r="L478" s="59" t="e">
        <f t="shared" si="47"/>
        <v>#VALUE!</v>
      </c>
      <c r="M478" s="59" t="e">
        <f t="shared" si="48"/>
        <v>#VALUE!</v>
      </c>
      <c r="N478" s="59">
        <f t="shared" si="52"/>
        <v>0.26976453086295588</v>
      </c>
      <c r="O478" s="59"/>
      <c r="P478" s="59" t="e">
        <f t="shared" si="50"/>
        <v>#VALUE!</v>
      </c>
      <c r="Q478" s="2"/>
      <c r="R478" s="2"/>
      <c r="S478" s="2"/>
    </row>
    <row r="479" spans="6:19">
      <c r="F479" s="58" t="str">
        <f t="shared" si="49"/>
        <v/>
      </c>
      <c r="G479" s="58" t="str">
        <f t="shared" si="51"/>
        <v/>
      </c>
      <c r="H479" s="58" t="str">
        <f>IF(G479&lt;&gt;"",VLOOKUP(G479,Calculations!$AV$2:$BA$2001,3),"")</f>
        <v/>
      </c>
      <c r="I479" s="58" t="str">
        <f>IF(G479&lt;&gt;"",VLOOKUP(G479,Calculations!$AV$2:$BA$2001,4),"")</f>
        <v/>
      </c>
      <c r="J479" s="58" t="str">
        <f>IF(G479&lt;&gt;"",VLOOKUP(G479,Calculations!$AV$2:$BA$2001,5),"")</f>
        <v/>
      </c>
      <c r="K479" s="58" t="str">
        <f>IF(G479&lt;&gt;"",VLOOKUP(G479,Calculations!$AV$2:$BA$2001,6),"")</f>
        <v/>
      </c>
      <c r="L479" s="59" t="e">
        <f t="shared" si="47"/>
        <v>#VALUE!</v>
      </c>
      <c r="M479" s="59" t="e">
        <f t="shared" si="48"/>
        <v>#VALUE!</v>
      </c>
      <c r="N479" s="59">
        <f t="shared" si="52"/>
        <v>0.26976453086295588</v>
      </c>
      <c r="O479" s="59"/>
      <c r="P479" s="59" t="e">
        <f t="shared" si="50"/>
        <v>#VALUE!</v>
      </c>
      <c r="Q479" s="2"/>
      <c r="R479" s="2"/>
      <c r="S479" s="2"/>
    </row>
    <row r="480" spans="6:19">
      <c r="F480" s="58" t="str">
        <f t="shared" si="49"/>
        <v/>
      </c>
      <c r="G480" s="58" t="str">
        <f t="shared" si="51"/>
        <v/>
      </c>
      <c r="H480" s="58" t="str">
        <f>IF(G480&lt;&gt;"",VLOOKUP(G480,Calculations!$AV$2:$BA$2001,3),"")</f>
        <v/>
      </c>
      <c r="I480" s="58" t="str">
        <f>IF(G480&lt;&gt;"",VLOOKUP(G480,Calculations!$AV$2:$BA$2001,4),"")</f>
        <v/>
      </c>
      <c r="J480" s="58" t="str">
        <f>IF(G480&lt;&gt;"",VLOOKUP(G480,Calculations!$AV$2:$BA$2001,5),"")</f>
        <v/>
      </c>
      <c r="K480" s="58" t="str">
        <f>IF(G480&lt;&gt;"",VLOOKUP(G480,Calculations!$AV$2:$BA$2001,6),"")</f>
        <v/>
      </c>
      <c r="L480" s="59" t="e">
        <f t="shared" si="47"/>
        <v>#VALUE!</v>
      </c>
      <c r="M480" s="59" t="e">
        <f t="shared" si="48"/>
        <v>#VALUE!</v>
      </c>
      <c r="N480" s="59">
        <f t="shared" si="52"/>
        <v>0.26976453086295588</v>
      </c>
      <c r="O480" s="59"/>
      <c r="P480" s="59" t="e">
        <f t="shared" si="50"/>
        <v>#VALUE!</v>
      </c>
      <c r="Q480" s="2"/>
      <c r="R480" s="2"/>
      <c r="S480" s="2"/>
    </row>
    <row r="481" spans="6:19">
      <c r="F481" s="58" t="str">
        <f t="shared" si="49"/>
        <v/>
      </c>
      <c r="G481" s="58" t="str">
        <f t="shared" si="51"/>
        <v/>
      </c>
      <c r="H481" s="58" t="str">
        <f>IF(G481&lt;&gt;"",VLOOKUP(G481,Calculations!$AV$2:$BA$2001,3),"")</f>
        <v/>
      </c>
      <c r="I481" s="58" t="str">
        <f>IF(G481&lt;&gt;"",VLOOKUP(G481,Calculations!$AV$2:$BA$2001,4),"")</f>
        <v/>
      </c>
      <c r="J481" s="58" t="str">
        <f>IF(G481&lt;&gt;"",VLOOKUP(G481,Calculations!$AV$2:$BA$2001,5),"")</f>
        <v/>
      </c>
      <c r="K481" s="58" t="str">
        <f>IF(G481&lt;&gt;"",VLOOKUP(G481,Calculations!$AV$2:$BA$2001,6),"")</f>
        <v/>
      </c>
      <c r="L481" s="59" t="e">
        <f t="shared" si="47"/>
        <v>#VALUE!</v>
      </c>
      <c r="M481" s="59" t="e">
        <f t="shared" si="48"/>
        <v>#VALUE!</v>
      </c>
      <c r="N481" s="59">
        <f t="shared" si="52"/>
        <v>0.26976453086295588</v>
      </c>
      <c r="O481" s="59"/>
      <c r="P481" s="59" t="e">
        <f t="shared" si="50"/>
        <v>#VALUE!</v>
      </c>
      <c r="Q481" s="2"/>
      <c r="R481" s="2"/>
      <c r="S481" s="2"/>
    </row>
    <row r="482" spans="6:19">
      <c r="F482" s="58" t="str">
        <f t="shared" si="49"/>
        <v/>
      </c>
      <c r="G482" s="58" t="str">
        <f t="shared" si="51"/>
        <v/>
      </c>
      <c r="H482" s="58" t="str">
        <f>IF(G482&lt;&gt;"",VLOOKUP(G482,Calculations!$AV$2:$BA$2001,3),"")</f>
        <v/>
      </c>
      <c r="I482" s="58" t="str">
        <f>IF(G482&lt;&gt;"",VLOOKUP(G482,Calculations!$AV$2:$BA$2001,4),"")</f>
        <v/>
      </c>
      <c r="J482" s="58" t="str">
        <f>IF(G482&lt;&gt;"",VLOOKUP(G482,Calculations!$AV$2:$BA$2001,5),"")</f>
        <v/>
      </c>
      <c r="K482" s="58" t="str">
        <f>IF(G482&lt;&gt;"",VLOOKUP(G482,Calculations!$AV$2:$BA$2001,6),"")</f>
        <v/>
      </c>
      <c r="L482" s="59" t="e">
        <f t="shared" si="47"/>
        <v>#VALUE!</v>
      </c>
      <c r="M482" s="59" t="e">
        <f t="shared" si="48"/>
        <v>#VALUE!</v>
      </c>
      <c r="N482" s="59">
        <f t="shared" si="52"/>
        <v>0.26976453086295588</v>
      </c>
      <c r="O482" s="59"/>
      <c r="P482" s="59" t="e">
        <f t="shared" si="50"/>
        <v>#VALUE!</v>
      </c>
      <c r="Q482" s="2"/>
      <c r="R482" s="2"/>
      <c r="S482" s="2"/>
    </row>
    <row r="483" spans="6:19">
      <c r="F483" s="58" t="str">
        <f t="shared" si="49"/>
        <v/>
      </c>
      <c r="G483" s="58" t="str">
        <f t="shared" si="51"/>
        <v/>
      </c>
      <c r="H483" s="58" t="str">
        <f>IF(G483&lt;&gt;"",VLOOKUP(G483,Calculations!$AV$2:$BA$2001,3),"")</f>
        <v/>
      </c>
      <c r="I483" s="58" t="str">
        <f>IF(G483&lt;&gt;"",VLOOKUP(G483,Calculations!$AV$2:$BA$2001,4),"")</f>
        <v/>
      </c>
      <c r="J483" s="58" t="str">
        <f>IF(G483&lt;&gt;"",VLOOKUP(G483,Calculations!$AV$2:$BA$2001,5),"")</f>
        <v/>
      </c>
      <c r="K483" s="58" t="str">
        <f>IF(G483&lt;&gt;"",VLOOKUP(G483,Calculations!$AV$2:$BA$2001,6),"")</f>
        <v/>
      </c>
      <c r="L483" s="59" t="e">
        <f t="shared" si="47"/>
        <v>#VALUE!</v>
      </c>
      <c r="M483" s="59" t="e">
        <f t="shared" si="48"/>
        <v>#VALUE!</v>
      </c>
      <c r="N483" s="59">
        <f t="shared" si="52"/>
        <v>0.26976453086295588</v>
      </c>
      <c r="O483" s="59"/>
      <c r="P483" s="59" t="e">
        <f t="shared" si="50"/>
        <v>#VALUE!</v>
      </c>
      <c r="Q483" s="2"/>
      <c r="R483" s="2"/>
      <c r="S483" s="2"/>
    </row>
    <row r="484" spans="6:19">
      <c r="F484" s="58" t="str">
        <f t="shared" si="49"/>
        <v/>
      </c>
      <c r="G484" s="58" t="str">
        <f t="shared" si="51"/>
        <v/>
      </c>
      <c r="H484" s="58" t="str">
        <f>IF(G484&lt;&gt;"",VLOOKUP(G484,Calculations!$AV$2:$BA$2001,3),"")</f>
        <v/>
      </c>
      <c r="I484" s="58" t="str">
        <f>IF(G484&lt;&gt;"",VLOOKUP(G484,Calculations!$AV$2:$BA$2001,4),"")</f>
        <v/>
      </c>
      <c r="J484" s="58" t="str">
        <f>IF(G484&lt;&gt;"",VLOOKUP(G484,Calculations!$AV$2:$BA$2001,5),"")</f>
        <v/>
      </c>
      <c r="K484" s="58" t="str">
        <f>IF(G484&lt;&gt;"",VLOOKUP(G484,Calculations!$AV$2:$BA$2001,6),"")</f>
        <v/>
      </c>
      <c r="L484" s="59" t="e">
        <f t="shared" si="47"/>
        <v>#VALUE!</v>
      </c>
      <c r="M484" s="59" t="e">
        <f t="shared" si="48"/>
        <v>#VALUE!</v>
      </c>
      <c r="N484" s="59">
        <f t="shared" si="52"/>
        <v>0.26976453086295588</v>
      </c>
      <c r="O484" s="59"/>
      <c r="P484" s="59" t="e">
        <f t="shared" si="50"/>
        <v>#VALUE!</v>
      </c>
      <c r="Q484" s="2"/>
      <c r="R484" s="2"/>
      <c r="S484" s="2"/>
    </row>
    <row r="485" spans="6:19">
      <c r="F485" s="58" t="str">
        <f t="shared" si="49"/>
        <v/>
      </c>
      <c r="G485" s="58" t="str">
        <f t="shared" si="51"/>
        <v/>
      </c>
      <c r="H485" s="58" t="str">
        <f>IF(G485&lt;&gt;"",VLOOKUP(G485,Calculations!$AV$2:$BA$2001,3),"")</f>
        <v/>
      </c>
      <c r="I485" s="58" t="str">
        <f>IF(G485&lt;&gt;"",VLOOKUP(G485,Calculations!$AV$2:$BA$2001,4),"")</f>
        <v/>
      </c>
      <c r="J485" s="58" t="str">
        <f>IF(G485&lt;&gt;"",VLOOKUP(G485,Calculations!$AV$2:$BA$2001,5),"")</f>
        <v/>
      </c>
      <c r="K485" s="58" t="str">
        <f>IF(G485&lt;&gt;"",VLOOKUP(G485,Calculations!$AV$2:$BA$2001,6),"")</f>
        <v/>
      </c>
      <c r="L485" s="59" t="e">
        <f t="shared" si="47"/>
        <v>#VALUE!</v>
      </c>
      <c r="M485" s="59" t="e">
        <f t="shared" si="48"/>
        <v>#VALUE!</v>
      </c>
      <c r="N485" s="59">
        <f t="shared" si="52"/>
        <v>0.26976453086295588</v>
      </c>
      <c r="O485" s="59"/>
      <c r="P485" s="59" t="e">
        <f t="shared" si="50"/>
        <v>#VALUE!</v>
      </c>
      <c r="Q485" s="2"/>
      <c r="R485" s="2"/>
      <c r="S485" s="2"/>
    </row>
    <row r="486" spans="6:19">
      <c r="F486" s="58" t="str">
        <f t="shared" si="49"/>
        <v/>
      </c>
      <c r="G486" s="58" t="str">
        <f t="shared" si="51"/>
        <v/>
      </c>
      <c r="H486" s="58" t="str">
        <f>IF(G486&lt;&gt;"",VLOOKUP(G486,Calculations!$AV$2:$BA$2001,3),"")</f>
        <v/>
      </c>
      <c r="I486" s="58" t="str">
        <f>IF(G486&lt;&gt;"",VLOOKUP(G486,Calculations!$AV$2:$BA$2001,4),"")</f>
        <v/>
      </c>
      <c r="J486" s="58" t="str">
        <f>IF(G486&lt;&gt;"",VLOOKUP(G486,Calculations!$AV$2:$BA$2001,5),"")</f>
        <v/>
      </c>
      <c r="K486" s="58" t="str">
        <f>IF(G486&lt;&gt;"",VLOOKUP(G486,Calculations!$AV$2:$BA$2001,6),"")</f>
        <v/>
      </c>
      <c r="L486" s="59" t="e">
        <f t="shared" si="47"/>
        <v>#VALUE!</v>
      </c>
      <c r="M486" s="59" t="e">
        <f t="shared" si="48"/>
        <v>#VALUE!</v>
      </c>
      <c r="N486" s="59">
        <f t="shared" si="52"/>
        <v>0.26976453086295588</v>
      </c>
      <c r="O486" s="59"/>
      <c r="P486" s="59" t="e">
        <f t="shared" si="50"/>
        <v>#VALUE!</v>
      </c>
      <c r="Q486" s="2"/>
      <c r="R486" s="2"/>
      <c r="S486" s="2"/>
    </row>
    <row r="487" spans="6:19">
      <c r="F487" s="58" t="str">
        <f t="shared" si="49"/>
        <v/>
      </c>
      <c r="G487" s="58" t="str">
        <f t="shared" si="51"/>
        <v/>
      </c>
      <c r="H487" s="58" t="str">
        <f>IF(G487&lt;&gt;"",VLOOKUP(G487,Calculations!$AV$2:$BA$2001,3),"")</f>
        <v/>
      </c>
      <c r="I487" s="58" t="str">
        <f>IF(G487&lt;&gt;"",VLOOKUP(G487,Calculations!$AV$2:$BA$2001,4),"")</f>
        <v/>
      </c>
      <c r="J487" s="58" t="str">
        <f>IF(G487&lt;&gt;"",VLOOKUP(G487,Calculations!$AV$2:$BA$2001,5),"")</f>
        <v/>
      </c>
      <c r="K487" s="58" t="str">
        <f>IF(G487&lt;&gt;"",VLOOKUP(G487,Calculations!$AV$2:$BA$2001,6),"")</f>
        <v/>
      </c>
      <c r="L487" s="59" t="e">
        <f t="shared" si="47"/>
        <v>#VALUE!</v>
      </c>
      <c r="M487" s="59" t="e">
        <f t="shared" si="48"/>
        <v>#VALUE!</v>
      </c>
      <c r="N487" s="59">
        <f t="shared" si="52"/>
        <v>0.26976453086295588</v>
      </c>
      <c r="O487" s="59"/>
      <c r="P487" s="59" t="e">
        <f t="shared" si="50"/>
        <v>#VALUE!</v>
      </c>
      <c r="Q487" s="2"/>
      <c r="R487" s="2"/>
      <c r="S487" s="2"/>
    </row>
    <row r="488" spans="6:19">
      <c r="F488" s="58" t="str">
        <f t="shared" si="49"/>
        <v/>
      </c>
      <c r="G488" s="58" t="str">
        <f t="shared" si="51"/>
        <v/>
      </c>
      <c r="H488" s="58" t="str">
        <f>IF(G488&lt;&gt;"",VLOOKUP(G488,Calculations!$AV$2:$BA$2001,3),"")</f>
        <v/>
      </c>
      <c r="I488" s="58" t="str">
        <f>IF(G488&lt;&gt;"",VLOOKUP(G488,Calculations!$AV$2:$BA$2001,4),"")</f>
        <v/>
      </c>
      <c r="J488" s="58" t="str">
        <f>IF(G488&lt;&gt;"",VLOOKUP(G488,Calculations!$AV$2:$BA$2001,5),"")</f>
        <v/>
      </c>
      <c r="K488" s="58" t="str">
        <f>IF(G488&lt;&gt;"",VLOOKUP(G488,Calculations!$AV$2:$BA$2001,6),"")</f>
        <v/>
      </c>
      <c r="L488" s="59" t="e">
        <f t="shared" si="47"/>
        <v>#VALUE!</v>
      </c>
      <c r="M488" s="59" t="e">
        <f t="shared" si="48"/>
        <v>#VALUE!</v>
      </c>
      <c r="N488" s="59">
        <f t="shared" si="52"/>
        <v>0.26976453086295588</v>
      </c>
      <c r="O488" s="59"/>
      <c r="P488" s="59" t="e">
        <f t="shared" si="50"/>
        <v>#VALUE!</v>
      </c>
      <c r="Q488" s="2"/>
      <c r="R488" s="2"/>
      <c r="S488" s="2"/>
    </row>
    <row r="489" spans="6:19">
      <c r="F489" s="58" t="str">
        <f t="shared" si="49"/>
        <v/>
      </c>
      <c r="G489" s="58" t="str">
        <f t="shared" si="51"/>
        <v/>
      </c>
      <c r="H489" s="58" t="str">
        <f>IF(G489&lt;&gt;"",VLOOKUP(G489,Calculations!$AV$2:$BA$2001,3),"")</f>
        <v/>
      </c>
      <c r="I489" s="58" t="str">
        <f>IF(G489&lt;&gt;"",VLOOKUP(G489,Calculations!$AV$2:$BA$2001,4),"")</f>
        <v/>
      </c>
      <c r="J489" s="58" t="str">
        <f>IF(G489&lt;&gt;"",VLOOKUP(G489,Calculations!$AV$2:$BA$2001,5),"")</f>
        <v/>
      </c>
      <c r="K489" s="58" t="str">
        <f>IF(G489&lt;&gt;"",VLOOKUP(G489,Calculations!$AV$2:$BA$2001,6),"")</f>
        <v/>
      </c>
      <c r="L489" s="59" t="e">
        <f t="shared" si="47"/>
        <v>#VALUE!</v>
      </c>
      <c r="M489" s="59" t="e">
        <f t="shared" si="48"/>
        <v>#VALUE!</v>
      </c>
      <c r="N489" s="59">
        <f t="shared" si="52"/>
        <v>0.26976453086295588</v>
      </c>
      <c r="O489" s="59"/>
      <c r="P489" s="59" t="e">
        <f t="shared" si="50"/>
        <v>#VALUE!</v>
      </c>
      <c r="Q489" s="2"/>
      <c r="R489" s="2"/>
      <c r="S489" s="2"/>
    </row>
    <row r="490" spans="6:19">
      <c r="F490" s="58" t="str">
        <f t="shared" si="49"/>
        <v/>
      </c>
      <c r="G490" s="58" t="str">
        <f t="shared" si="51"/>
        <v/>
      </c>
      <c r="H490" s="58" t="str">
        <f>IF(G490&lt;&gt;"",VLOOKUP(G490,Calculations!$AV$2:$BA$2001,3),"")</f>
        <v/>
      </c>
      <c r="I490" s="58" t="str">
        <f>IF(G490&lt;&gt;"",VLOOKUP(G490,Calculations!$AV$2:$BA$2001,4),"")</f>
        <v/>
      </c>
      <c r="J490" s="58" t="str">
        <f>IF(G490&lt;&gt;"",VLOOKUP(G490,Calculations!$AV$2:$BA$2001,5),"")</f>
        <v/>
      </c>
      <c r="K490" s="58" t="str">
        <f>IF(G490&lt;&gt;"",VLOOKUP(G490,Calculations!$AV$2:$BA$2001,6),"")</f>
        <v/>
      </c>
      <c r="L490" s="59" t="e">
        <f t="shared" si="47"/>
        <v>#VALUE!</v>
      </c>
      <c r="M490" s="59" t="e">
        <f t="shared" si="48"/>
        <v>#VALUE!</v>
      </c>
      <c r="N490" s="59">
        <f t="shared" si="52"/>
        <v>0.26976453086295588</v>
      </c>
      <c r="O490" s="59"/>
      <c r="P490" s="59" t="e">
        <f t="shared" si="50"/>
        <v>#VALUE!</v>
      </c>
      <c r="Q490" s="2"/>
      <c r="R490" s="2"/>
      <c r="S490" s="2"/>
    </row>
    <row r="491" spans="6:19">
      <c r="F491" s="58" t="str">
        <f t="shared" si="49"/>
        <v/>
      </c>
      <c r="G491" s="58" t="str">
        <f t="shared" si="51"/>
        <v/>
      </c>
      <c r="H491" s="58" t="str">
        <f>IF(G491&lt;&gt;"",VLOOKUP(G491,Calculations!$AV$2:$BA$2001,3),"")</f>
        <v/>
      </c>
      <c r="I491" s="58" t="str">
        <f>IF(G491&lt;&gt;"",VLOOKUP(G491,Calculations!$AV$2:$BA$2001,4),"")</f>
        <v/>
      </c>
      <c r="J491" s="58" t="str">
        <f>IF(G491&lt;&gt;"",VLOOKUP(G491,Calculations!$AV$2:$BA$2001,5),"")</f>
        <v/>
      </c>
      <c r="K491" s="58" t="str">
        <f>IF(G491&lt;&gt;"",VLOOKUP(G491,Calculations!$AV$2:$BA$2001,6),"")</f>
        <v/>
      </c>
      <c r="L491" s="59" t="e">
        <f t="shared" si="47"/>
        <v>#VALUE!</v>
      </c>
      <c r="M491" s="59" t="e">
        <f t="shared" si="48"/>
        <v>#VALUE!</v>
      </c>
      <c r="N491" s="59">
        <f t="shared" si="52"/>
        <v>0.26976453086295588</v>
      </c>
      <c r="O491" s="59"/>
      <c r="P491" s="59" t="e">
        <f t="shared" si="50"/>
        <v>#VALUE!</v>
      </c>
      <c r="Q491" s="2"/>
      <c r="R491" s="2"/>
      <c r="S491" s="2"/>
    </row>
    <row r="492" spans="6:19">
      <c r="F492" s="58" t="str">
        <f t="shared" si="49"/>
        <v/>
      </c>
      <c r="G492" s="58" t="str">
        <f t="shared" si="51"/>
        <v/>
      </c>
      <c r="H492" s="58" t="str">
        <f>IF(G492&lt;&gt;"",VLOOKUP(G492,Calculations!$AV$2:$BA$2001,3),"")</f>
        <v/>
      </c>
      <c r="I492" s="58" t="str">
        <f>IF(G492&lt;&gt;"",VLOOKUP(G492,Calculations!$AV$2:$BA$2001,4),"")</f>
        <v/>
      </c>
      <c r="J492" s="58" t="str">
        <f>IF(G492&lt;&gt;"",VLOOKUP(G492,Calculations!$AV$2:$BA$2001,5),"")</f>
        <v/>
      </c>
      <c r="K492" s="58" t="str">
        <f>IF(G492&lt;&gt;"",VLOOKUP(G492,Calculations!$AV$2:$BA$2001,6),"")</f>
        <v/>
      </c>
      <c r="L492" s="59" t="e">
        <f t="shared" si="47"/>
        <v>#VALUE!</v>
      </c>
      <c r="M492" s="59" t="e">
        <f t="shared" si="48"/>
        <v>#VALUE!</v>
      </c>
      <c r="N492" s="59">
        <f t="shared" si="52"/>
        <v>0.26976453086295588</v>
      </c>
      <c r="O492" s="59"/>
      <c r="P492" s="59" t="e">
        <f t="shared" si="50"/>
        <v>#VALUE!</v>
      </c>
      <c r="Q492" s="2"/>
      <c r="R492" s="2"/>
      <c r="S492" s="2"/>
    </row>
    <row r="493" spans="6:19">
      <c r="F493" s="58" t="str">
        <f t="shared" si="49"/>
        <v/>
      </c>
      <c r="G493" s="58" t="str">
        <f t="shared" si="51"/>
        <v/>
      </c>
      <c r="H493" s="58" t="str">
        <f>IF(G493&lt;&gt;"",VLOOKUP(G493,Calculations!$AV$2:$BA$2001,3),"")</f>
        <v/>
      </c>
      <c r="I493" s="58" t="str">
        <f>IF(G493&lt;&gt;"",VLOOKUP(G493,Calculations!$AV$2:$BA$2001,4),"")</f>
        <v/>
      </c>
      <c r="J493" s="58" t="str">
        <f>IF(G493&lt;&gt;"",VLOOKUP(G493,Calculations!$AV$2:$BA$2001,5),"")</f>
        <v/>
      </c>
      <c r="K493" s="58" t="str">
        <f>IF(G493&lt;&gt;"",VLOOKUP(G493,Calculations!$AV$2:$BA$2001,6),"")</f>
        <v/>
      </c>
      <c r="L493" s="59" t="e">
        <f t="shared" ref="L493:L502" si="53">SUM((I493-H493)*20)+1</f>
        <v>#VALUE!</v>
      </c>
      <c r="M493" s="59" t="e">
        <f t="shared" ref="M493:M502" si="54">(100*((SQRT(($D$22^2)+($D$23^2)+((2*($D$24))^2)))/G493))</f>
        <v>#VALUE!</v>
      </c>
      <c r="N493" s="59">
        <f t="shared" si="52"/>
        <v>0.26976453086295588</v>
      </c>
      <c r="O493" s="59"/>
      <c r="P493" s="59" t="e">
        <f t="shared" si="50"/>
        <v>#VALUE!</v>
      </c>
      <c r="Q493" s="2"/>
      <c r="R493" s="2"/>
      <c r="S493" s="2"/>
    </row>
    <row r="494" spans="6:19">
      <c r="F494" s="58" t="str">
        <f t="shared" si="49"/>
        <v/>
      </c>
      <c r="G494" s="58" t="str">
        <f t="shared" si="51"/>
        <v/>
      </c>
      <c r="H494" s="58" t="str">
        <f>IF(G494&lt;&gt;"",VLOOKUP(G494,Calculations!$AV$2:$BA$2001,3),"")</f>
        <v/>
      </c>
      <c r="I494" s="58" t="str">
        <f>IF(G494&lt;&gt;"",VLOOKUP(G494,Calculations!$AV$2:$BA$2001,4),"")</f>
        <v/>
      </c>
      <c r="J494" s="58" t="str">
        <f>IF(G494&lt;&gt;"",VLOOKUP(G494,Calculations!$AV$2:$BA$2001,5),"")</f>
        <v/>
      </c>
      <c r="K494" s="58" t="str">
        <f>IF(G494&lt;&gt;"",VLOOKUP(G494,Calculations!$AV$2:$BA$2001,6),"")</f>
        <v/>
      </c>
      <c r="L494" s="59" t="e">
        <f t="shared" si="53"/>
        <v>#VALUE!</v>
      </c>
      <c r="M494" s="59" t="e">
        <f t="shared" si="54"/>
        <v>#VALUE!</v>
      </c>
      <c r="N494" s="59">
        <f t="shared" si="52"/>
        <v>0.26976453086295588</v>
      </c>
      <c r="O494" s="59"/>
      <c r="P494" s="59" t="e">
        <f t="shared" si="50"/>
        <v>#VALUE!</v>
      </c>
      <c r="Q494" s="2"/>
      <c r="R494" s="2"/>
      <c r="S494" s="2"/>
    </row>
    <row r="495" spans="6:19">
      <c r="F495" s="58" t="str">
        <f t="shared" si="49"/>
        <v/>
      </c>
      <c r="G495" s="58" t="str">
        <f t="shared" si="51"/>
        <v/>
      </c>
      <c r="H495" s="58" t="str">
        <f>IF(G495&lt;&gt;"",VLOOKUP(G495,Calculations!$AV$2:$BA$2001,3),"")</f>
        <v/>
      </c>
      <c r="I495" s="58" t="str">
        <f>IF(G495&lt;&gt;"",VLOOKUP(G495,Calculations!$AV$2:$BA$2001,4),"")</f>
        <v/>
      </c>
      <c r="J495" s="58" t="str">
        <f>IF(G495&lt;&gt;"",VLOOKUP(G495,Calculations!$AV$2:$BA$2001,5),"")</f>
        <v/>
      </c>
      <c r="K495" s="58" t="str">
        <f>IF(G495&lt;&gt;"",VLOOKUP(G495,Calculations!$AV$2:$BA$2001,6),"")</f>
        <v/>
      </c>
      <c r="L495" s="59" t="e">
        <f t="shared" si="53"/>
        <v>#VALUE!</v>
      </c>
      <c r="M495" s="59" t="e">
        <f t="shared" si="54"/>
        <v>#VALUE!</v>
      </c>
      <c r="N495" s="59">
        <f t="shared" si="52"/>
        <v>0.26976453086295588</v>
      </c>
      <c r="O495" s="59"/>
      <c r="P495" s="59" t="e">
        <f t="shared" si="50"/>
        <v>#VALUE!</v>
      </c>
      <c r="Q495" s="2"/>
      <c r="R495" s="2"/>
      <c r="S495" s="2"/>
    </row>
    <row r="496" spans="6:19">
      <c r="F496" s="58" t="str">
        <f t="shared" si="49"/>
        <v/>
      </c>
      <c r="G496" s="58" t="str">
        <f t="shared" si="51"/>
        <v/>
      </c>
      <c r="H496" s="58" t="str">
        <f>IF(G496&lt;&gt;"",VLOOKUP(G496,Calculations!$AV$2:$BA$2001,3),"")</f>
        <v/>
      </c>
      <c r="I496" s="58" t="str">
        <f>IF(G496&lt;&gt;"",VLOOKUP(G496,Calculations!$AV$2:$BA$2001,4),"")</f>
        <v/>
      </c>
      <c r="J496" s="58" t="str">
        <f>IF(G496&lt;&gt;"",VLOOKUP(G496,Calculations!$AV$2:$BA$2001,5),"")</f>
        <v/>
      </c>
      <c r="K496" s="58" t="str">
        <f>IF(G496&lt;&gt;"",VLOOKUP(G496,Calculations!$AV$2:$BA$2001,6),"")</f>
        <v/>
      </c>
      <c r="L496" s="59" t="e">
        <f t="shared" si="53"/>
        <v>#VALUE!</v>
      </c>
      <c r="M496" s="59" t="e">
        <f t="shared" si="54"/>
        <v>#VALUE!</v>
      </c>
      <c r="N496" s="59">
        <f t="shared" si="52"/>
        <v>0.26976453086295588</v>
      </c>
      <c r="O496" s="59"/>
      <c r="P496" s="59" t="e">
        <f t="shared" si="50"/>
        <v>#VALUE!</v>
      </c>
      <c r="Q496" s="2"/>
      <c r="R496" s="2"/>
      <c r="S496" s="2"/>
    </row>
    <row r="497" spans="6:19">
      <c r="F497" s="58" t="str">
        <f t="shared" si="49"/>
        <v/>
      </c>
      <c r="G497" s="58" t="str">
        <f t="shared" si="51"/>
        <v/>
      </c>
      <c r="H497" s="58" t="str">
        <f>IF(G497&lt;&gt;"",VLOOKUP(G497,Calculations!$AV$2:$BA$2001,3),"")</f>
        <v/>
      </c>
      <c r="I497" s="58" t="str">
        <f>IF(G497&lt;&gt;"",VLOOKUP(G497,Calculations!$AV$2:$BA$2001,4),"")</f>
        <v/>
      </c>
      <c r="J497" s="58" t="str">
        <f>IF(G497&lt;&gt;"",VLOOKUP(G497,Calculations!$AV$2:$BA$2001,5),"")</f>
        <v/>
      </c>
      <c r="K497" s="58" t="str">
        <f>IF(G497&lt;&gt;"",VLOOKUP(G497,Calculations!$AV$2:$BA$2001,6),"")</f>
        <v/>
      </c>
      <c r="L497" s="59" t="e">
        <f t="shared" si="53"/>
        <v>#VALUE!</v>
      </c>
      <c r="M497" s="59" t="e">
        <f t="shared" si="54"/>
        <v>#VALUE!</v>
      </c>
      <c r="N497" s="59">
        <f t="shared" si="52"/>
        <v>0.26976453086295588</v>
      </c>
      <c r="O497" s="59"/>
      <c r="P497" s="59" t="e">
        <f t="shared" si="50"/>
        <v>#VALUE!</v>
      </c>
      <c r="Q497" s="2"/>
      <c r="R497" s="2"/>
      <c r="S497" s="2"/>
    </row>
    <row r="498" spans="6:19">
      <c r="F498" s="58" t="str">
        <f t="shared" si="49"/>
        <v/>
      </c>
      <c r="G498" s="58" t="str">
        <f t="shared" si="51"/>
        <v/>
      </c>
      <c r="H498" s="58" t="str">
        <f>IF(G498&lt;&gt;"",VLOOKUP(G498,Calculations!$AV$2:$BA$2001,3),"")</f>
        <v/>
      </c>
      <c r="I498" s="58" t="str">
        <f>IF(G498&lt;&gt;"",VLOOKUP(G498,Calculations!$AV$2:$BA$2001,4),"")</f>
        <v/>
      </c>
      <c r="J498" s="58" t="str">
        <f>IF(G498&lt;&gt;"",VLOOKUP(G498,Calculations!$AV$2:$BA$2001,5),"")</f>
        <v/>
      </c>
      <c r="K498" s="58" t="str">
        <f>IF(G498&lt;&gt;"",VLOOKUP(G498,Calculations!$AV$2:$BA$2001,6),"")</f>
        <v/>
      </c>
      <c r="L498" s="59" t="e">
        <f t="shared" si="53"/>
        <v>#VALUE!</v>
      </c>
      <c r="M498" s="59" t="e">
        <f t="shared" si="54"/>
        <v>#VALUE!</v>
      </c>
      <c r="N498" s="59">
        <f t="shared" si="52"/>
        <v>0.26976453086295588</v>
      </c>
      <c r="O498" s="59"/>
      <c r="P498" s="59" t="e">
        <f t="shared" si="50"/>
        <v>#VALUE!</v>
      </c>
      <c r="Q498" s="2"/>
      <c r="R498" s="2"/>
      <c r="S498" s="2"/>
    </row>
    <row r="499" spans="6:19">
      <c r="F499" s="58" t="str">
        <f t="shared" si="49"/>
        <v/>
      </c>
      <c r="G499" s="58" t="str">
        <f t="shared" si="51"/>
        <v/>
      </c>
      <c r="H499" s="58" t="str">
        <f>IF(G499&lt;&gt;"",VLOOKUP(G499,Calculations!$AV$2:$BA$2001,3),"")</f>
        <v/>
      </c>
      <c r="I499" s="58" t="str">
        <f>IF(G499&lt;&gt;"",VLOOKUP(G499,Calculations!$AV$2:$BA$2001,4),"")</f>
        <v/>
      </c>
      <c r="J499" s="58" t="str">
        <f>IF(G499&lt;&gt;"",VLOOKUP(G499,Calculations!$AV$2:$BA$2001,5),"")</f>
        <v/>
      </c>
      <c r="K499" s="58" t="str">
        <f>IF(G499&lt;&gt;"",VLOOKUP(G499,Calculations!$AV$2:$BA$2001,6),"")</f>
        <v/>
      </c>
      <c r="L499" s="59" t="e">
        <f t="shared" si="53"/>
        <v>#VALUE!</v>
      </c>
      <c r="M499" s="59" t="e">
        <f t="shared" si="54"/>
        <v>#VALUE!</v>
      </c>
      <c r="N499" s="59">
        <f t="shared" si="52"/>
        <v>0.26976453086295588</v>
      </c>
      <c r="O499" s="59"/>
      <c r="P499" s="59" t="e">
        <f t="shared" si="50"/>
        <v>#VALUE!</v>
      </c>
      <c r="Q499" s="2"/>
      <c r="R499" s="2"/>
      <c r="S499" s="2"/>
    </row>
    <row r="500" spans="6:19">
      <c r="F500" s="58" t="str">
        <f t="shared" si="49"/>
        <v/>
      </c>
      <c r="G500" s="58" t="str">
        <f t="shared" si="51"/>
        <v/>
      </c>
      <c r="H500" s="58" t="str">
        <f>IF(G500&lt;&gt;"",VLOOKUP(G500,Calculations!$AV$2:$BA$2001,3),"")</f>
        <v/>
      </c>
      <c r="I500" s="58" t="str">
        <f>IF(G500&lt;&gt;"",VLOOKUP(G500,Calculations!$AV$2:$BA$2001,4),"")</f>
        <v/>
      </c>
      <c r="J500" s="58" t="str">
        <f>IF(G500&lt;&gt;"",VLOOKUP(G500,Calculations!$AV$2:$BA$2001,5),"")</f>
        <v/>
      </c>
      <c r="K500" s="58" t="str">
        <f>IF(G500&lt;&gt;"",VLOOKUP(G500,Calculations!$AV$2:$BA$2001,6),"")</f>
        <v/>
      </c>
      <c r="L500" s="59" t="e">
        <f t="shared" si="53"/>
        <v>#VALUE!</v>
      </c>
      <c r="M500" s="59" t="e">
        <f t="shared" si="54"/>
        <v>#VALUE!</v>
      </c>
      <c r="N500" s="59">
        <f t="shared" si="52"/>
        <v>0.26976453086295588</v>
      </c>
      <c r="O500" s="59"/>
      <c r="P500" s="59" t="e">
        <f t="shared" si="50"/>
        <v>#VALUE!</v>
      </c>
      <c r="Q500" s="2"/>
      <c r="R500" s="2"/>
      <c r="S500" s="2"/>
    </row>
    <row r="501" spans="6:19">
      <c r="F501" s="2" t="str">
        <f t="shared" si="49"/>
        <v/>
      </c>
      <c r="G501" s="58" t="str">
        <f t="shared" si="51"/>
        <v/>
      </c>
      <c r="H501" s="58" t="str">
        <f>IF(G501&lt;&gt;"",VLOOKUP(G501,Calculations!$AV$2:$BA$2001,3),"")</f>
        <v/>
      </c>
      <c r="I501" s="58" t="str">
        <f>IF(G501&lt;&gt;"",VLOOKUP(G501,Calculations!$AV$2:$BA$2001,4),"")</f>
        <v/>
      </c>
      <c r="J501" s="58" t="str">
        <f>IF(G501&lt;&gt;"",VLOOKUP(G501,Calculations!$AV$2:$BA$2001,5),"")</f>
        <v/>
      </c>
      <c r="K501" s="58" t="str">
        <f>IF(G501&lt;&gt;"",VLOOKUP(G501,Calculations!$AV$2:$BA$2001,6),"")</f>
        <v/>
      </c>
      <c r="L501" s="59" t="e">
        <f t="shared" si="53"/>
        <v>#VALUE!</v>
      </c>
      <c r="M501" s="59" t="e">
        <f t="shared" si="54"/>
        <v>#VALUE!</v>
      </c>
      <c r="N501" s="59">
        <f t="shared" si="52"/>
        <v>0.26976453086295588</v>
      </c>
      <c r="O501" s="59"/>
      <c r="P501" s="59" t="e">
        <f t="shared" si="50"/>
        <v>#VALUE!</v>
      </c>
      <c r="Q501" s="2"/>
      <c r="R501" s="2"/>
      <c r="S501" s="2"/>
    </row>
    <row r="502" spans="6:19">
      <c r="F502" s="2" t="str">
        <f t="shared" si="49"/>
        <v/>
      </c>
      <c r="G502" s="2" t="str">
        <f t="shared" si="51"/>
        <v/>
      </c>
      <c r="H502" s="2" t="str">
        <f>IF(G502&lt;&gt;"",VLOOKUP(G502,Calculations!$AV$2:$BA$2001,3),"")</f>
        <v/>
      </c>
      <c r="I502" s="2" t="str">
        <f>IF(G502&lt;&gt;"",VLOOKUP(G502,Calculations!$AV$2:$BA$2001,4),"")</f>
        <v/>
      </c>
      <c r="J502" s="2" t="str">
        <f>IF(G502&lt;&gt;"",VLOOKUP(G502,Calculations!$AV$2:$BA$2001,5),"")</f>
        <v/>
      </c>
      <c r="K502" s="2" t="str">
        <f>IF(G502&lt;&gt;"",VLOOKUP(G502,Calculations!$AV$2:$BA$2001,6),"")</f>
        <v/>
      </c>
      <c r="L502" s="59" t="e">
        <f t="shared" si="53"/>
        <v>#VALUE!</v>
      </c>
      <c r="M502" s="59" t="e">
        <f t="shared" si="54"/>
        <v>#VALUE!</v>
      </c>
      <c r="N502" s="59">
        <f t="shared" si="52"/>
        <v>0.26976453086295588</v>
      </c>
      <c r="O502" s="59"/>
      <c r="P502" s="59" t="e">
        <f t="shared" si="50"/>
        <v>#VALUE!</v>
      </c>
      <c r="Q502" s="2"/>
      <c r="R502" s="2"/>
      <c r="S502" s="2"/>
    </row>
    <row r="503" spans="6:19">
      <c r="F503" s="2" t="str">
        <f t="shared" si="49"/>
        <v/>
      </c>
      <c r="G503" s="2" t="str">
        <f t="shared" si="51"/>
        <v/>
      </c>
      <c r="H503" s="2" t="str">
        <f>IF(G503&lt;&gt;"",VLOOKUP(G503,Calculations!$AV$2:$BA$2001,3),"")</f>
        <v/>
      </c>
      <c r="I503" s="2" t="str">
        <f>IF(G503&lt;&gt;"",VLOOKUP(G503,Calculations!$AV$2:$BA$2001,4),"")</f>
        <v/>
      </c>
      <c r="J503" s="2" t="str">
        <f>IF(G503&lt;&gt;"",VLOOKUP(G503,Calculations!$AV$2:$BA$2001,5),"")</f>
        <v/>
      </c>
      <c r="K503" s="2" t="str">
        <f>IF(G503&lt;&gt;"",VLOOKUP(G503,Calculations!$AV$2:$BA$2001,6),"")</f>
        <v/>
      </c>
      <c r="L503" s="64"/>
      <c r="M503" s="64"/>
      <c r="N503" s="64"/>
      <c r="O503" s="64"/>
      <c r="P503" s="64"/>
      <c r="Q503" s="2"/>
      <c r="R503" s="2"/>
      <c r="S503" s="2"/>
    </row>
    <row r="504" spans="6:19">
      <c r="F504" s="2" t="str">
        <f t="shared" si="49"/>
        <v/>
      </c>
      <c r="G504" s="2" t="str">
        <f t="shared" si="51"/>
        <v/>
      </c>
      <c r="H504" s="2" t="str">
        <f>IF(G504&lt;&gt;"",VLOOKUP(G504,Calculations!$AV$2:$BA$2001,3),"")</f>
        <v/>
      </c>
      <c r="I504" s="2" t="str">
        <f>IF(G504&lt;&gt;"",VLOOKUP(G504,Calculations!$AV$2:$BA$2001,4),"")</f>
        <v/>
      </c>
      <c r="J504" s="2" t="str">
        <f>IF(G504&lt;&gt;"",VLOOKUP(G504,Calculations!$AV$2:$BA$2001,5),"")</f>
        <v/>
      </c>
      <c r="K504" s="2" t="str">
        <f>IF(G504&lt;&gt;"",VLOOKUP(G504,Calculations!$AV$2:$BA$2001,6),"")</f>
        <v/>
      </c>
      <c r="L504" s="64"/>
      <c r="M504" s="64"/>
      <c r="N504" s="64"/>
      <c r="O504" s="64"/>
      <c r="P504" s="64"/>
      <c r="Q504" s="2"/>
      <c r="R504" s="2"/>
      <c r="S504" s="2"/>
    </row>
    <row r="505" spans="6:19">
      <c r="F505" s="2" t="str">
        <f t="shared" si="49"/>
        <v/>
      </c>
      <c r="G505" s="2" t="str">
        <f t="shared" si="51"/>
        <v/>
      </c>
      <c r="H505" s="2" t="str">
        <f>IF(G505&lt;&gt;"",VLOOKUP(G505,Calculations!$AV$2:$BA$2001,3),"")</f>
        <v/>
      </c>
      <c r="I505" s="2" t="str">
        <f>IF(G505&lt;&gt;"",VLOOKUP(G505,Calculations!$AV$2:$BA$2001,4),"")</f>
        <v/>
      </c>
      <c r="J505" s="2" t="str">
        <f>IF(G505&lt;&gt;"",VLOOKUP(G505,Calculations!$AV$2:$BA$2001,5),"")</f>
        <v/>
      </c>
      <c r="K505" s="2" t="str">
        <f>IF(G505&lt;&gt;"",VLOOKUP(G505,Calculations!$AV$2:$BA$2001,6),"")</f>
        <v/>
      </c>
      <c r="L505" s="64"/>
      <c r="M505" s="64"/>
      <c r="N505" s="64"/>
      <c r="O505" s="64"/>
      <c r="P505" s="64"/>
      <c r="Q505" s="2"/>
      <c r="R505" s="2"/>
      <c r="S505" s="2"/>
    </row>
    <row r="506" spans="6:19">
      <c r="F506" s="2" t="str">
        <f t="shared" si="49"/>
        <v/>
      </c>
      <c r="G506" s="2" t="str">
        <f t="shared" si="51"/>
        <v/>
      </c>
      <c r="H506" s="2" t="str">
        <f>IF(G506&lt;&gt;"",VLOOKUP(G506,Calculations!$AV$2:$BA$2001,3),"")</f>
        <v/>
      </c>
      <c r="I506" s="2" t="str">
        <f>IF(G506&lt;&gt;"",VLOOKUP(G506,Calculations!$AV$2:$BA$2001,4),"")</f>
        <v/>
      </c>
      <c r="J506" s="2" t="str">
        <f>IF(G506&lt;&gt;"",VLOOKUP(G506,Calculations!$AV$2:$BA$2001,5),"")</f>
        <v/>
      </c>
      <c r="K506" s="2" t="str">
        <f>IF(G506&lt;&gt;"",VLOOKUP(G506,Calculations!$AV$2:$BA$2001,6),"")</f>
        <v/>
      </c>
      <c r="L506" s="64"/>
      <c r="M506" s="64"/>
      <c r="N506" s="64"/>
      <c r="O506" s="64"/>
      <c r="P506" s="64"/>
      <c r="Q506" s="2"/>
      <c r="R506" s="2"/>
      <c r="S506" s="2"/>
    </row>
    <row r="507" spans="6:19">
      <c r="F507" s="2" t="str">
        <f t="shared" si="49"/>
        <v/>
      </c>
      <c r="G507" s="2" t="str">
        <f t="shared" si="51"/>
        <v/>
      </c>
      <c r="H507" s="2" t="str">
        <f>IF(G507&lt;&gt;"",VLOOKUP(G507,Calculations!$AV$2:$BA$2001,3),"")</f>
        <v/>
      </c>
      <c r="I507" s="2" t="str">
        <f>IF(G507&lt;&gt;"",VLOOKUP(G507,Calculations!$AV$2:$BA$2001,4),"")</f>
        <v/>
      </c>
      <c r="J507" s="2" t="str">
        <f>IF(G507&lt;&gt;"",VLOOKUP(G507,Calculations!$AV$2:$BA$2001,5),"")</f>
        <v/>
      </c>
      <c r="K507" s="2" t="str">
        <f>IF(G507&lt;&gt;"",VLOOKUP(G507,Calculations!$AV$2:$BA$2001,6),"")</f>
        <v/>
      </c>
      <c r="L507" s="64"/>
      <c r="M507" s="64"/>
      <c r="N507" s="64"/>
      <c r="O507" s="64"/>
      <c r="P507" s="64"/>
      <c r="Q507" s="2"/>
      <c r="R507" s="2"/>
      <c r="S507" s="2"/>
    </row>
    <row r="508" spans="6:19">
      <c r="F508" s="2" t="str">
        <f t="shared" si="49"/>
        <v/>
      </c>
      <c r="G508" s="2" t="str">
        <f t="shared" si="51"/>
        <v/>
      </c>
      <c r="H508" s="2" t="str">
        <f>IF(G508&lt;&gt;"",VLOOKUP(G508,Calculations!$AV$2:$BA$2001,3),"")</f>
        <v/>
      </c>
      <c r="I508" s="2" t="str">
        <f>IF(G508&lt;&gt;"",VLOOKUP(G508,Calculations!$AV$2:$BA$2001,4),"")</f>
        <v/>
      </c>
      <c r="J508" s="2" t="str">
        <f>IF(G508&lt;&gt;"",VLOOKUP(G508,Calculations!$AV$2:$BA$2001,5),"")</f>
        <v/>
      </c>
      <c r="K508" s="2" t="str">
        <f>IF(G508&lt;&gt;"",VLOOKUP(G508,Calculations!$AV$2:$BA$2001,6),"")</f>
        <v/>
      </c>
      <c r="L508" s="64"/>
      <c r="M508" s="64"/>
      <c r="N508" s="64"/>
      <c r="O508" s="64"/>
      <c r="P508" s="64"/>
      <c r="Q508" s="2"/>
      <c r="R508" s="2"/>
      <c r="S508" s="2"/>
    </row>
    <row r="509" spans="6:19">
      <c r="F509" s="2" t="str">
        <f t="shared" si="49"/>
        <v/>
      </c>
      <c r="G509" s="2" t="str">
        <f t="shared" si="51"/>
        <v/>
      </c>
      <c r="H509" s="2" t="str">
        <f>IF(G509&lt;&gt;"",VLOOKUP(G509,Calculations!$AV$2:$BA$2001,3),"")</f>
        <v/>
      </c>
      <c r="I509" s="2" t="str">
        <f>IF(G509&lt;&gt;"",VLOOKUP(G509,Calculations!$AV$2:$BA$2001,4),"")</f>
        <v/>
      </c>
      <c r="J509" s="2" t="str">
        <f>IF(G509&lt;&gt;"",VLOOKUP(G509,Calculations!$AV$2:$BA$2001,5),"")</f>
        <v/>
      </c>
      <c r="K509" s="2" t="str">
        <f>IF(G509&lt;&gt;"",VLOOKUP(G509,Calculations!$AV$2:$BA$2001,6),"")</f>
        <v/>
      </c>
      <c r="L509" s="64"/>
      <c r="M509" s="64"/>
      <c r="N509" s="64"/>
      <c r="O509" s="64"/>
      <c r="P509" s="64"/>
      <c r="Q509" s="2"/>
      <c r="R509" s="2"/>
      <c r="S509" s="2"/>
    </row>
    <row r="510" spans="6:19">
      <c r="F510" s="2" t="str">
        <f t="shared" si="49"/>
        <v/>
      </c>
      <c r="G510" s="2" t="str">
        <f t="shared" si="51"/>
        <v/>
      </c>
      <c r="H510" s="2" t="str">
        <f>IF(G510&lt;&gt;"",VLOOKUP(G510,Calculations!$AV$2:$BA$2001,3),"")</f>
        <v/>
      </c>
      <c r="I510" s="2" t="str">
        <f>IF(G510&lt;&gt;"",VLOOKUP(G510,Calculations!$AV$2:$BA$2001,4),"")</f>
        <v/>
      </c>
      <c r="J510" s="2" t="str">
        <f>IF(G510&lt;&gt;"",VLOOKUP(G510,Calculations!$AV$2:$BA$2001,5),"")</f>
        <v/>
      </c>
      <c r="K510" s="2" t="str">
        <f>IF(G510&lt;&gt;"",VLOOKUP(G510,Calculations!$AV$2:$BA$2001,6),"")</f>
        <v/>
      </c>
      <c r="L510" s="64"/>
      <c r="M510" s="64"/>
      <c r="N510" s="64"/>
      <c r="O510" s="64"/>
      <c r="P510" s="64"/>
      <c r="Q510" s="2"/>
      <c r="R510" s="2"/>
      <c r="S510" s="2"/>
    </row>
    <row r="511" spans="6:19">
      <c r="F511" s="2" t="str">
        <f t="shared" si="49"/>
        <v/>
      </c>
      <c r="G511" s="2" t="str">
        <f t="shared" si="51"/>
        <v/>
      </c>
      <c r="H511" s="2" t="str">
        <f>IF(G511&lt;&gt;"",VLOOKUP(G511,Calculations!$AV$2:$BA$2001,3),"")</f>
        <v/>
      </c>
      <c r="I511" s="2" t="str">
        <f>IF(G511&lt;&gt;"",VLOOKUP(G511,Calculations!$AV$2:$BA$2001,4),"")</f>
        <v/>
      </c>
      <c r="J511" s="2" t="str">
        <f>IF(G511&lt;&gt;"",VLOOKUP(G511,Calculations!$AV$2:$BA$2001,5),"")</f>
        <v/>
      </c>
      <c r="K511" s="2" t="str">
        <f>IF(G511&lt;&gt;"",VLOOKUP(G511,Calculations!$AV$2:$BA$2001,6),"")</f>
        <v/>
      </c>
      <c r="L511" s="64"/>
      <c r="M511" s="64"/>
      <c r="N511" s="64"/>
      <c r="O511" s="64"/>
      <c r="P511" s="64"/>
      <c r="Q511" s="2"/>
      <c r="R511" s="2"/>
      <c r="S511" s="2"/>
    </row>
    <row r="512" spans="6:19">
      <c r="F512" s="2" t="str">
        <f t="shared" si="49"/>
        <v/>
      </c>
      <c r="G512" s="2" t="str">
        <f t="shared" si="51"/>
        <v/>
      </c>
      <c r="H512" s="2" t="str">
        <f>IF(G512&lt;&gt;"",VLOOKUP(G512,Calculations!$AV$2:$BA$2001,3),"")</f>
        <v/>
      </c>
      <c r="I512" s="2" t="str">
        <f>IF(G512&lt;&gt;"",VLOOKUP(G512,Calculations!$AV$2:$BA$2001,4),"")</f>
        <v/>
      </c>
      <c r="J512" s="2" t="str">
        <f>IF(G512&lt;&gt;"",VLOOKUP(G512,Calculations!$AV$2:$BA$2001,5),"")</f>
        <v/>
      </c>
      <c r="K512" s="2" t="str">
        <f>IF(G512&lt;&gt;"",VLOOKUP(G512,Calculations!$AV$2:$BA$2001,6),"")</f>
        <v/>
      </c>
      <c r="L512" s="64"/>
      <c r="M512" s="64"/>
      <c r="N512" s="64"/>
      <c r="O512" s="64"/>
      <c r="P512" s="64"/>
      <c r="Q512" s="2"/>
      <c r="R512" s="2"/>
      <c r="S512" s="2"/>
    </row>
    <row r="513" spans="6:19">
      <c r="F513" s="2" t="str">
        <f t="shared" si="49"/>
        <v/>
      </c>
      <c r="G513" s="2" t="str">
        <f t="shared" si="51"/>
        <v/>
      </c>
      <c r="H513" s="2" t="str">
        <f>IF(G513&lt;&gt;"",VLOOKUP(G513,Calculations!$AV$2:$BA$2001,3),"")</f>
        <v/>
      </c>
      <c r="I513" s="2" t="str">
        <f>IF(G513&lt;&gt;"",VLOOKUP(G513,Calculations!$AV$2:$BA$2001,4),"")</f>
        <v/>
      </c>
      <c r="J513" s="2" t="str">
        <f>IF(G513&lt;&gt;"",VLOOKUP(G513,Calculations!$AV$2:$BA$2001,5),"")</f>
        <v/>
      </c>
      <c r="K513" s="2" t="str">
        <f>IF(G513&lt;&gt;"",VLOOKUP(G513,Calculations!$AV$2:$BA$2001,6),"")</f>
        <v/>
      </c>
      <c r="L513" s="64"/>
      <c r="M513" s="64"/>
      <c r="N513" s="64"/>
      <c r="O513" s="64"/>
      <c r="P513" s="64"/>
      <c r="Q513" s="2"/>
      <c r="R513" s="2"/>
      <c r="S513" s="2"/>
    </row>
    <row r="514" spans="6:19">
      <c r="F514" s="2" t="str">
        <f t="shared" si="49"/>
        <v/>
      </c>
      <c r="G514" s="2" t="str">
        <f t="shared" si="51"/>
        <v/>
      </c>
      <c r="H514" s="2" t="str">
        <f>IF(G514&lt;&gt;"",VLOOKUP(G514,Calculations!$AV$2:$BA$2001,3),"")</f>
        <v/>
      </c>
      <c r="I514" s="2" t="str">
        <f>IF(G514&lt;&gt;"",VLOOKUP(G514,Calculations!$AV$2:$BA$2001,4),"")</f>
        <v/>
      </c>
      <c r="J514" s="2" t="str">
        <f>IF(G514&lt;&gt;"",VLOOKUP(G514,Calculations!$AV$2:$BA$2001,5),"")</f>
        <v/>
      </c>
      <c r="K514" s="2" t="str">
        <f>IF(G514&lt;&gt;"",VLOOKUP(G514,Calculations!$AV$2:$BA$2001,6),"")</f>
        <v/>
      </c>
      <c r="L514" s="64"/>
      <c r="M514" s="64"/>
      <c r="N514" s="64"/>
      <c r="O514" s="64"/>
      <c r="P514" s="64"/>
      <c r="Q514" s="2"/>
      <c r="R514" s="2"/>
      <c r="S514" s="2"/>
    </row>
    <row r="515" spans="6:19">
      <c r="F515" s="2" t="str">
        <f t="shared" ref="F515:F578" si="55">IF(F514&gt;=Num,"",F514+1)</f>
        <v/>
      </c>
      <c r="G515" s="2" t="str">
        <f t="shared" si="51"/>
        <v/>
      </c>
      <c r="H515" s="2" t="str">
        <f>IF(G515&lt;&gt;"",VLOOKUP(G515,Calculations!$AV$2:$BA$2001,3),"")</f>
        <v/>
      </c>
      <c r="I515" s="2" t="str">
        <f>IF(G515&lt;&gt;"",VLOOKUP(G515,Calculations!$AV$2:$BA$2001,4),"")</f>
        <v/>
      </c>
      <c r="J515" s="2" t="str">
        <f>IF(G515&lt;&gt;"",VLOOKUP(G515,Calculations!$AV$2:$BA$2001,5),"")</f>
        <v/>
      </c>
      <c r="K515" s="2" t="str">
        <f>IF(G515&lt;&gt;"",VLOOKUP(G515,Calculations!$AV$2:$BA$2001,6),"")</f>
        <v/>
      </c>
      <c r="L515" s="64"/>
      <c r="M515" s="64"/>
      <c r="N515" s="64"/>
      <c r="O515" s="64"/>
      <c r="P515" s="64"/>
      <c r="Q515" s="2"/>
      <c r="R515" s="2"/>
      <c r="S515" s="2"/>
    </row>
    <row r="516" spans="6:19">
      <c r="F516" s="2" t="str">
        <f t="shared" si="55"/>
        <v/>
      </c>
      <c r="G516" s="2" t="str">
        <f t="shared" si="51"/>
        <v/>
      </c>
      <c r="H516" s="2" t="str">
        <f>IF(G516&lt;&gt;"",VLOOKUP(G516,Calculations!$AV$2:$BA$2001,3),"")</f>
        <v/>
      </c>
      <c r="I516" s="2" t="str">
        <f>IF(G516&lt;&gt;"",VLOOKUP(G516,Calculations!$AV$2:$BA$2001,4),"")</f>
        <v/>
      </c>
      <c r="J516" s="2" t="str">
        <f>IF(G516&lt;&gt;"",VLOOKUP(G516,Calculations!$AV$2:$BA$2001,5),"")</f>
        <v/>
      </c>
      <c r="K516" s="2" t="str">
        <f>IF(G516&lt;&gt;"",VLOOKUP(G516,Calculations!$AV$2:$BA$2001,6),"")</f>
        <v/>
      </c>
      <c r="L516" s="64"/>
      <c r="M516" s="64"/>
      <c r="N516" s="64"/>
      <c r="O516" s="64"/>
      <c r="P516" s="64"/>
      <c r="Q516" s="2"/>
      <c r="R516" s="2"/>
      <c r="S516" s="2"/>
    </row>
    <row r="517" spans="6:19">
      <c r="F517" s="2" t="str">
        <f t="shared" si="55"/>
        <v/>
      </c>
      <c r="G517" s="2" t="str">
        <f t="shared" si="51"/>
        <v/>
      </c>
      <c r="H517" s="2" t="str">
        <f>IF(G517&lt;&gt;"",VLOOKUP(G517,Calculations!$AV$2:$BA$2001,3),"")</f>
        <v/>
      </c>
      <c r="I517" s="2" t="str">
        <f>IF(G517&lt;&gt;"",VLOOKUP(G517,Calculations!$AV$2:$BA$2001,4),"")</f>
        <v/>
      </c>
      <c r="J517" s="2" t="str">
        <f>IF(G517&lt;&gt;"",VLOOKUP(G517,Calculations!$AV$2:$BA$2001,5),"")</f>
        <v/>
      </c>
      <c r="K517" s="2" t="str">
        <f>IF(G517&lt;&gt;"",VLOOKUP(G517,Calculations!$AV$2:$BA$2001,6),"")</f>
        <v/>
      </c>
      <c r="L517" s="64"/>
      <c r="M517" s="64"/>
      <c r="N517" s="64"/>
      <c r="O517" s="64"/>
      <c r="P517" s="64"/>
      <c r="Q517" s="2"/>
      <c r="R517" s="2"/>
      <c r="S517" s="2"/>
    </row>
    <row r="518" spans="6:19">
      <c r="F518" s="2" t="str">
        <f t="shared" si="55"/>
        <v/>
      </c>
      <c r="G518" s="2" t="str">
        <f t="shared" si="51"/>
        <v/>
      </c>
      <c r="H518" s="2" t="str">
        <f>IF(G518&lt;&gt;"",VLOOKUP(G518,Calculations!$AV$2:$BA$2001,3),"")</f>
        <v/>
      </c>
      <c r="I518" s="2" t="str">
        <f>IF(G518&lt;&gt;"",VLOOKUP(G518,Calculations!$AV$2:$BA$2001,4),"")</f>
        <v/>
      </c>
      <c r="J518" s="2" t="str">
        <f>IF(G518&lt;&gt;"",VLOOKUP(G518,Calculations!$AV$2:$BA$2001,5),"")</f>
        <v/>
      </c>
      <c r="K518" s="2" t="str">
        <f>IF(G518&lt;&gt;"",VLOOKUP(G518,Calculations!$AV$2:$BA$2001,6),"")</f>
        <v/>
      </c>
      <c r="L518" s="64"/>
      <c r="M518" s="64"/>
      <c r="N518" s="64"/>
      <c r="O518" s="64"/>
      <c r="P518" s="64"/>
      <c r="Q518" s="2"/>
      <c r="R518" s="2"/>
      <c r="S518" s="2"/>
    </row>
    <row r="519" spans="6:19">
      <c r="F519" s="2" t="str">
        <f t="shared" si="55"/>
        <v/>
      </c>
      <c r="G519" s="2" t="str">
        <f t="shared" si="51"/>
        <v/>
      </c>
      <c r="H519" s="2" t="str">
        <f>IF(G519&lt;&gt;"",VLOOKUP(G519,Calculations!$AV$2:$BA$2001,3),"")</f>
        <v/>
      </c>
      <c r="I519" s="2" t="str">
        <f>IF(G519&lt;&gt;"",VLOOKUP(G519,Calculations!$AV$2:$BA$2001,4),"")</f>
        <v/>
      </c>
      <c r="J519" s="2" t="str">
        <f>IF(G519&lt;&gt;"",VLOOKUP(G519,Calculations!$AV$2:$BA$2001,5),"")</f>
        <v/>
      </c>
      <c r="K519" s="2" t="str">
        <f>IF(G519&lt;&gt;"",VLOOKUP(G519,Calculations!$AV$2:$BA$2001,6),"")</f>
        <v/>
      </c>
      <c r="L519" s="64"/>
      <c r="M519" s="64"/>
      <c r="N519" s="64"/>
      <c r="O519" s="64"/>
      <c r="P519" s="64"/>
      <c r="Q519" s="2"/>
      <c r="R519" s="2"/>
      <c r="S519" s="2"/>
    </row>
    <row r="520" spans="6:19">
      <c r="F520" s="2" t="str">
        <f t="shared" si="55"/>
        <v/>
      </c>
      <c r="G520" s="2" t="str">
        <f t="shared" si="51"/>
        <v/>
      </c>
      <c r="H520" s="2" t="str">
        <f>IF(G520&lt;&gt;"",VLOOKUP(G520,Calculations!$AV$2:$BA$2001,3),"")</f>
        <v/>
      </c>
      <c r="I520" s="2" t="str">
        <f>IF(G520&lt;&gt;"",VLOOKUP(G520,Calculations!$AV$2:$BA$2001,4),"")</f>
        <v/>
      </c>
      <c r="J520" s="2" t="str">
        <f>IF(G520&lt;&gt;"",VLOOKUP(G520,Calculations!$AV$2:$BA$2001,5),"")</f>
        <v/>
      </c>
      <c r="K520" s="2" t="str">
        <f>IF(G520&lt;&gt;"",VLOOKUP(G520,Calculations!$AV$2:$BA$2001,6),"")</f>
        <v/>
      </c>
      <c r="L520" s="64"/>
      <c r="M520" s="64"/>
      <c r="N520" s="64"/>
      <c r="O520" s="64"/>
      <c r="P520" s="64"/>
      <c r="Q520" s="2"/>
      <c r="R520" s="2"/>
      <c r="S520" s="2"/>
    </row>
    <row r="521" spans="6:19">
      <c r="F521" s="2" t="str">
        <f t="shared" si="55"/>
        <v/>
      </c>
      <c r="G521" s="2" t="str">
        <f t="shared" si="51"/>
        <v/>
      </c>
      <c r="H521" s="2" t="str">
        <f>IF(G521&lt;&gt;"",VLOOKUP(G521,Calculations!$AV$2:$BA$2001,3),"")</f>
        <v/>
      </c>
      <c r="I521" s="2" t="str">
        <f>IF(G521&lt;&gt;"",VLOOKUP(G521,Calculations!$AV$2:$BA$2001,4),"")</f>
        <v/>
      </c>
      <c r="J521" s="2" t="str">
        <f>IF(G521&lt;&gt;"",VLOOKUP(G521,Calculations!$AV$2:$BA$2001,5),"")</f>
        <v/>
      </c>
      <c r="K521" s="2" t="str">
        <f>IF(G521&lt;&gt;"",VLOOKUP(G521,Calculations!$AV$2:$BA$2001,6),"")</f>
        <v/>
      </c>
      <c r="L521" s="64"/>
      <c r="M521" s="64"/>
      <c r="N521" s="64"/>
      <c r="O521" s="64"/>
      <c r="P521" s="64"/>
      <c r="Q521" s="2"/>
      <c r="R521" s="2"/>
      <c r="S521" s="2"/>
    </row>
    <row r="522" spans="6:19">
      <c r="F522" s="2" t="str">
        <f t="shared" si="55"/>
        <v/>
      </c>
      <c r="G522" s="2" t="str">
        <f t="shared" si="51"/>
        <v/>
      </c>
      <c r="H522" s="2" t="str">
        <f>IF(G522&lt;&gt;"",VLOOKUP(G522,Calculations!$AV$2:$BA$2001,3),"")</f>
        <v/>
      </c>
      <c r="I522" s="2" t="str">
        <f>IF(G522&lt;&gt;"",VLOOKUP(G522,Calculations!$AV$2:$BA$2001,4),"")</f>
        <v/>
      </c>
      <c r="J522" s="2" t="str">
        <f>IF(G522&lt;&gt;"",VLOOKUP(G522,Calculations!$AV$2:$BA$2001,5),"")</f>
        <v/>
      </c>
      <c r="K522" s="2" t="str">
        <f>IF(G522&lt;&gt;"",VLOOKUP(G522,Calculations!$AV$2:$BA$2001,6),"")</f>
        <v/>
      </c>
      <c r="L522" s="64"/>
      <c r="M522" s="64"/>
      <c r="N522" s="64"/>
      <c r="O522" s="64"/>
      <c r="P522" s="64"/>
      <c r="Q522" s="2"/>
      <c r="R522" s="2"/>
      <c r="S522" s="2"/>
    </row>
    <row r="523" spans="6:19">
      <c r="F523" s="2" t="str">
        <f t="shared" si="55"/>
        <v/>
      </c>
      <c r="G523" s="2" t="str">
        <f t="shared" si="51"/>
        <v/>
      </c>
      <c r="H523" s="2" t="str">
        <f>IF(G523&lt;&gt;"",VLOOKUP(G523,Calculations!$AV$2:$BA$2001,3),"")</f>
        <v/>
      </c>
      <c r="I523" s="2" t="str">
        <f>IF(G523&lt;&gt;"",VLOOKUP(G523,Calculations!$AV$2:$BA$2001,4),"")</f>
        <v/>
      </c>
      <c r="J523" s="2" t="str">
        <f>IF(G523&lt;&gt;"",VLOOKUP(G523,Calculations!$AV$2:$BA$2001,5),"")</f>
        <v/>
      </c>
      <c r="K523" s="2" t="str">
        <f>IF(G523&lt;&gt;"",VLOOKUP(G523,Calculations!$AV$2:$BA$2001,6),"")</f>
        <v/>
      </c>
      <c r="L523" s="64"/>
      <c r="M523" s="64"/>
      <c r="N523" s="64"/>
      <c r="O523" s="64"/>
      <c r="P523" s="64"/>
      <c r="Q523" s="2"/>
      <c r="R523" s="2"/>
      <c r="S523" s="2"/>
    </row>
    <row r="524" spans="6:19">
      <c r="F524" s="2" t="str">
        <f t="shared" si="55"/>
        <v/>
      </c>
      <c r="G524" s="2" t="str">
        <f t="shared" si="51"/>
        <v/>
      </c>
      <c r="H524" s="2" t="str">
        <f>IF(G524&lt;&gt;"",VLOOKUP(G524,Calculations!$AV$2:$BA$2001,3),"")</f>
        <v/>
      </c>
      <c r="I524" s="2" t="str">
        <f>IF(G524&lt;&gt;"",VLOOKUP(G524,Calculations!$AV$2:$BA$2001,4),"")</f>
        <v/>
      </c>
      <c r="J524" s="2" t="str">
        <f>IF(G524&lt;&gt;"",VLOOKUP(G524,Calculations!$AV$2:$BA$2001,5),"")</f>
        <v/>
      </c>
      <c r="K524" s="2" t="str">
        <f>IF(G524&lt;&gt;"",VLOOKUP(G524,Calculations!$AV$2:$BA$2001,6),"")</f>
        <v/>
      </c>
      <c r="L524" s="64"/>
      <c r="M524" s="64"/>
      <c r="N524" s="64"/>
      <c r="O524" s="64"/>
      <c r="P524" s="64"/>
      <c r="Q524" s="2"/>
      <c r="R524" s="2"/>
      <c r="S524" s="2"/>
    </row>
    <row r="525" spans="6:19">
      <c r="F525" s="2" t="str">
        <f t="shared" si="55"/>
        <v/>
      </c>
      <c r="G525" s="2" t="str">
        <f t="shared" si="51"/>
        <v/>
      </c>
      <c r="H525" s="2" t="str">
        <f>IF(G525&lt;&gt;"",VLOOKUP(G525,Calculations!$AV$2:$BA$2001,3),"")</f>
        <v/>
      </c>
      <c r="I525" s="2" t="str">
        <f>IF(G525&lt;&gt;"",VLOOKUP(G525,Calculations!$AV$2:$BA$2001,4),"")</f>
        <v/>
      </c>
      <c r="J525" s="2" t="str">
        <f>IF(G525&lt;&gt;"",VLOOKUP(G525,Calculations!$AV$2:$BA$2001,5),"")</f>
        <v/>
      </c>
      <c r="K525" s="2" t="str">
        <f>IF(G525&lt;&gt;"",VLOOKUP(G525,Calculations!$AV$2:$BA$2001,6),"")</f>
        <v/>
      </c>
      <c r="L525" s="64"/>
      <c r="M525" s="64"/>
      <c r="N525" s="64"/>
      <c r="O525" s="64"/>
      <c r="P525" s="64"/>
      <c r="Q525" s="2"/>
      <c r="R525" s="2"/>
      <c r="S525" s="2"/>
    </row>
    <row r="526" spans="6:19">
      <c r="F526" s="2" t="str">
        <f t="shared" si="55"/>
        <v/>
      </c>
      <c r="G526" s="2" t="str">
        <f t="shared" si="51"/>
        <v/>
      </c>
      <c r="H526" s="2" t="str">
        <f>IF(G526&lt;&gt;"",VLOOKUP(G526,Calculations!$AV$2:$BA$2001,3),"")</f>
        <v/>
      </c>
      <c r="I526" s="2" t="str">
        <f>IF(G526&lt;&gt;"",VLOOKUP(G526,Calculations!$AV$2:$BA$2001,4),"")</f>
        <v/>
      </c>
      <c r="J526" s="2" t="str">
        <f>IF(G526&lt;&gt;"",VLOOKUP(G526,Calculations!$AV$2:$BA$2001,5),"")</f>
        <v/>
      </c>
      <c r="K526" s="2" t="str">
        <f>IF(G526&lt;&gt;"",VLOOKUP(G526,Calculations!$AV$2:$BA$2001,6),"")</f>
        <v/>
      </c>
      <c r="L526" s="64"/>
      <c r="M526" s="64"/>
      <c r="N526" s="64"/>
      <c r="O526" s="64"/>
      <c r="P526" s="64"/>
      <c r="Q526" s="2"/>
      <c r="R526" s="2"/>
      <c r="S526" s="2"/>
    </row>
    <row r="527" spans="6:19">
      <c r="F527" s="2" t="str">
        <f t="shared" si="55"/>
        <v/>
      </c>
      <c r="G527" s="2" t="str">
        <f t="shared" si="51"/>
        <v/>
      </c>
      <c r="H527" s="2" t="str">
        <f>IF(G527&lt;&gt;"",VLOOKUP(G527,Calculations!$AV$2:$BA$2001,3),"")</f>
        <v/>
      </c>
      <c r="I527" s="2" t="str">
        <f>IF(G527&lt;&gt;"",VLOOKUP(G527,Calculations!$AV$2:$BA$2001,4),"")</f>
        <v/>
      </c>
      <c r="J527" s="2" t="str">
        <f>IF(G527&lt;&gt;"",VLOOKUP(G527,Calculations!$AV$2:$BA$2001,5),"")</f>
        <v/>
      </c>
      <c r="K527" s="2" t="str">
        <f>IF(G527&lt;&gt;"",VLOOKUP(G527,Calculations!$AV$2:$BA$2001,6),"")</f>
        <v/>
      </c>
      <c r="L527" s="64"/>
      <c r="M527" s="64"/>
      <c r="N527" s="64"/>
      <c r="O527" s="64"/>
      <c r="P527" s="64"/>
      <c r="Q527" s="2"/>
      <c r="R527" s="2"/>
      <c r="S527" s="2"/>
    </row>
    <row r="528" spans="6:19">
      <c r="F528" s="2" t="str">
        <f t="shared" si="55"/>
        <v/>
      </c>
      <c r="G528" s="2" t="str">
        <f t="shared" si="51"/>
        <v/>
      </c>
      <c r="H528" s="2" t="str">
        <f>IF(G528&lt;&gt;"",VLOOKUP(G528,Calculations!$AV$2:$BA$2001,3),"")</f>
        <v/>
      </c>
      <c r="I528" s="2" t="str">
        <f>IF(G528&lt;&gt;"",VLOOKUP(G528,Calculations!$AV$2:$BA$2001,4),"")</f>
        <v/>
      </c>
      <c r="J528" s="2" t="str">
        <f>IF(G528&lt;&gt;"",VLOOKUP(G528,Calculations!$AV$2:$BA$2001,5),"")</f>
        <v/>
      </c>
      <c r="K528" s="2" t="str">
        <f>IF(G528&lt;&gt;"",VLOOKUP(G528,Calculations!$AV$2:$BA$2001,6),"")</f>
        <v/>
      </c>
      <c r="L528" s="64"/>
      <c r="M528" s="64"/>
      <c r="N528" s="64"/>
      <c r="O528" s="64"/>
      <c r="P528" s="64"/>
      <c r="Q528" s="2"/>
      <c r="R528" s="2"/>
      <c r="S528" s="2"/>
    </row>
    <row r="529" spans="6:19">
      <c r="F529" s="2" t="str">
        <f t="shared" si="55"/>
        <v/>
      </c>
      <c r="G529" s="2" t="str">
        <f t="shared" ref="G529:G592" si="56">IF(AND(F528&lt;&gt;"",G528&lt;2000),G528+step,"")</f>
        <v/>
      </c>
      <c r="H529" s="2" t="str">
        <f>IF(G529&lt;&gt;"",VLOOKUP(G529,Calculations!$AV$2:$BA$2001,3),"")</f>
        <v/>
      </c>
      <c r="I529" s="2" t="str">
        <f>IF(G529&lt;&gt;"",VLOOKUP(G529,Calculations!$AV$2:$BA$2001,4),"")</f>
        <v/>
      </c>
      <c r="J529" s="2" t="str">
        <f>IF(G529&lt;&gt;"",VLOOKUP(G529,Calculations!$AV$2:$BA$2001,5),"")</f>
        <v/>
      </c>
      <c r="K529" s="2" t="str">
        <f>IF(G529&lt;&gt;"",VLOOKUP(G529,Calculations!$AV$2:$BA$2001,6),"")</f>
        <v/>
      </c>
      <c r="L529" s="64"/>
      <c r="M529" s="64"/>
      <c r="N529" s="64"/>
      <c r="O529" s="64"/>
      <c r="P529" s="64"/>
      <c r="Q529" s="2"/>
      <c r="R529" s="2"/>
      <c r="S529" s="2"/>
    </row>
    <row r="530" spans="6:19">
      <c r="F530" s="2" t="str">
        <f t="shared" si="55"/>
        <v/>
      </c>
      <c r="G530" s="2" t="str">
        <f t="shared" si="56"/>
        <v/>
      </c>
      <c r="H530" s="2" t="str">
        <f>IF(G530&lt;&gt;"",VLOOKUP(G530,Calculations!$AV$2:$BA$2001,3),"")</f>
        <v/>
      </c>
      <c r="I530" s="2" t="str">
        <f>IF(G530&lt;&gt;"",VLOOKUP(G530,Calculations!$AV$2:$BA$2001,4),"")</f>
        <v/>
      </c>
      <c r="J530" s="2" t="str">
        <f>IF(G530&lt;&gt;"",VLOOKUP(G530,Calculations!$AV$2:$BA$2001,5),"")</f>
        <v/>
      </c>
      <c r="K530" s="2" t="str">
        <f>IF(G530&lt;&gt;"",VLOOKUP(G530,Calculations!$AV$2:$BA$2001,6),"")</f>
        <v/>
      </c>
      <c r="L530" s="64"/>
      <c r="M530" s="64"/>
      <c r="N530" s="64"/>
      <c r="O530" s="64"/>
      <c r="P530" s="64"/>
      <c r="Q530" s="2"/>
      <c r="R530" s="2"/>
      <c r="S530" s="2"/>
    </row>
    <row r="531" spans="6:19">
      <c r="F531" s="2" t="str">
        <f t="shared" si="55"/>
        <v/>
      </c>
      <c r="G531" s="2" t="str">
        <f t="shared" si="56"/>
        <v/>
      </c>
      <c r="H531" s="2" t="str">
        <f>IF(G531&lt;&gt;"",VLOOKUP(G531,Calculations!$AV$2:$BA$2001,3),"")</f>
        <v/>
      </c>
      <c r="I531" s="2" t="str">
        <f>IF(G531&lt;&gt;"",VLOOKUP(G531,Calculations!$AV$2:$BA$2001,4),"")</f>
        <v/>
      </c>
      <c r="J531" s="2" t="str">
        <f>IF(G531&lt;&gt;"",VLOOKUP(G531,Calculations!$AV$2:$BA$2001,5),"")</f>
        <v/>
      </c>
      <c r="K531" s="2" t="str">
        <f>IF(G531&lt;&gt;"",VLOOKUP(G531,Calculations!$AV$2:$BA$2001,6),"")</f>
        <v/>
      </c>
      <c r="L531" s="64"/>
      <c r="M531" s="64"/>
      <c r="N531" s="64"/>
      <c r="O531" s="64"/>
      <c r="P531" s="64"/>
      <c r="Q531" s="2"/>
      <c r="R531" s="2"/>
      <c r="S531" s="2"/>
    </row>
    <row r="532" spans="6:19">
      <c r="F532" s="2" t="str">
        <f t="shared" si="55"/>
        <v/>
      </c>
      <c r="G532" s="2" t="str">
        <f t="shared" si="56"/>
        <v/>
      </c>
      <c r="H532" s="2" t="str">
        <f>IF(G532&lt;&gt;"",VLOOKUP(G532,Calculations!$AV$2:$BA$2001,3),"")</f>
        <v/>
      </c>
      <c r="I532" s="2" t="str">
        <f>IF(G532&lt;&gt;"",VLOOKUP(G532,Calculations!$AV$2:$BA$2001,4),"")</f>
        <v/>
      </c>
      <c r="J532" s="2" t="str">
        <f>IF(G532&lt;&gt;"",VLOOKUP(G532,Calculations!$AV$2:$BA$2001,5),"")</f>
        <v/>
      </c>
      <c r="K532" s="2" t="str">
        <f>IF(G532&lt;&gt;"",VLOOKUP(G532,Calculations!$AV$2:$BA$2001,6),"")</f>
        <v/>
      </c>
      <c r="L532" s="64"/>
      <c r="M532" s="64"/>
      <c r="N532" s="64"/>
      <c r="O532" s="64"/>
      <c r="P532" s="64"/>
      <c r="Q532" s="2"/>
      <c r="R532" s="2"/>
      <c r="S532" s="2"/>
    </row>
    <row r="533" spans="6:19">
      <c r="F533" s="2" t="str">
        <f t="shared" si="55"/>
        <v/>
      </c>
      <c r="G533" s="2" t="str">
        <f t="shared" si="56"/>
        <v/>
      </c>
      <c r="H533" s="2" t="str">
        <f>IF(G533&lt;&gt;"",VLOOKUP(G533,Calculations!$AV$2:$BA$2001,3),"")</f>
        <v/>
      </c>
      <c r="I533" s="2" t="str">
        <f>IF(G533&lt;&gt;"",VLOOKUP(G533,Calculations!$AV$2:$BA$2001,4),"")</f>
        <v/>
      </c>
      <c r="J533" s="2" t="str">
        <f>IF(G533&lt;&gt;"",VLOOKUP(G533,Calculations!$AV$2:$BA$2001,5),"")</f>
        <v/>
      </c>
      <c r="K533" s="2" t="str">
        <f>IF(G533&lt;&gt;"",VLOOKUP(G533,Calculations!$AV$2:$BA$2001,6),"")</f>
        <v/>
      </c>
      <c r="L533" s="64"/>
      <c r="M533" s="64"/>
      <c r="N533" s="64"/>
      <c r="O533" s="64"/>
      <c r="P533" s="64"/>
      <c r="Q533" s="2"/>
      <c r="R533" s="2"/>
      <c r="S533" s="2"/>
    </row>
    <row r="534" spans="6:19">
      <c r="F534" s="2" t="str">
        <f t="shared" si="55"/>
        <v/>
      </c>
      <c r="G534" s="2" t="str">
        <f t="shared" si="56"/>
        <v/>
      </c>
      <c r="H534" s="2" t="str">
        <f>IF(G534&lt;&gt;"",VLOOKUP(G534,Calculations!$AV$2:$BA$2001,3),"")</f>
        <v/>
      </c>
      <c r="I534" s="2" t="str">
        <f>IF(G534&lt;&gt;"",VLOOKUP(G534,Calculations!$AV$2:$BA$2001,4),"")</f>
        <v/>
      </c>
      <c r="J534" s="2" t="str">
        <f>IF(G534&lt;&gt;"",VLOOKUP(G534,Calculations!$AV$2:$BA$2001,5),"")</f>
        <v/>
      </c>
      <c r="K534" s="2" t="str">
        <f>IF(G534&lt;&gt;"",VLOOKUP(G534,Calculations!$AV$2:$BA$2001,6),"")</f>
        <v/>
      </c>
      <c r="L534" s="64"/>
      <c r="M534" s="64"/>
      <c r="N534" s="64"/>
      <c r="O534" s="64"/>
      <c r="P534" s="64"/>
      <c r="Q534" s="2"/>
      <c r="R534" s="2"/>
      <c r="S534" s="2"/>
    </row>
    <row r="535" spans="6:19">
      <c r="F535" s="2" t="str">
        <f t="shared" si="55"/>
        <v/>
      </c>
      <c r="G535" s="2" t="str">
        <f t="shared" si="56"/>
        <v/>
      </c>
      <c r="H535" s="2" t="str">
        <f>IF(G535&lt;&gt;"",VLOOKUP(G535,Calculations!$AV$2:$BA$2001,3),"")</f>
        <v/>
      </c>
      <c r="I535" s="2" t="str">
        <f>IF(G535&lt;&gt;"",VLOOKUP(G535,Calculations!$AV$2:$BA$2001,4),"")</f>
        <v/>
      </c>
      <c r="J535" s="2" t="str">
        <f>IF(G535&lt;&gt;"",VLOOKUP(G535,Calculations!$AV$2:$BA$2001,5),"")</f>
        <v/>
      </c>
      <c r="K535" s="2" t="str">
        <f>IF(G535&lt;&gt;"",VLOOKUP(G535,Calculations!$AV$2:$BA$2001,6),"")</f>
        <v/>
      </c>
      <c r="L535" s="64"/>
      <c r="M535" s="64"/>
      <c r="N535" s="64"/>
      <c r="O535" s="64"/>
      <c r="P535" s="64"/>
      <c r="Q535" s="2"/>
      <c r="R535" s="2"/>
      <c r="S535" s="2"/>
    </row>
    <row r="536" spans="6:19">
      <c r="F536" s="2" t="str">
        <f t="shared" si="55"/>
        <v/>
      </c>
      <c r="G536" s="2" t="str">
        <f t="shared" si="56"/>
        <v/>
      </c>
      <c r="H536" s="2" t="str">
        <f>IF(G536&lt;&gt;"",VLOOKUP(G536,Calculations!$AV$2:$BA$2001,3),"")</f>
        <v/>
      </c>
      <c r="I536" s="2" t="str">
        <f>IF(G536&lt;&gt;"",VLOOKUP(G536,Calculations!$AV$2:$BA$2001,4),"")</f>
        <v/>
      </c>
      <c r="J536" s="2" t="str">
        <f>IF(G536&lt;&gt;"",VLOOKUP(G536,Calculations!$AV$2:$BA$2001,5),"")</f>
        <v/>
      </c>
      <c r="K536" s="2" t="str">
        <f>IF(G536&lt;&gt;"",VLOOKUP(G536,Calculations!$AV$2:$BA$2001,6),"")</f>
        <v/>
      </c>
      <c r="L536" s="64"/>
      <c r="M536" s="64"/>
      <c r="N536" s="64"/>
      <c r="O536" s="64"/>
      <c r="P536" s="64"/>
      <c r="Q536" s="2"/>
      <c r="R536" s="2"/>
      <c r="S536" s="2"/>
    </row>
    <row r="537" spans="6:19">
      <c r="F537" s="2" t="str">
        <f t="shared" si="55"/>
        <v/>
      </c>
      <c r="G537" s="2" t="str">
        <f t="shared" si="56"/>
        <v/>
      </c>
      <c r="H537" s="2" t="str">
        <f>IF(G537&lt;&gt;"",VLOOKUP(G537,Calculations!$AV$2:$BA$2001,3),"")</f>
        <v/>
      </c>
      <c r="I537" s="2" t="str">
        <f>IF(G537&lt;&gt;"",VLOOKUP(G537,Calculations!$AV$2:$BA$2001,4),"")</f>
        <v/>
      </c>
      <c r="J537" s="2" t="str">
        <f>IF(G537&lt;&gt;"",VLOOKUP(G537,Calculations!$AV$2:$BA$2001,5),"")</f>
        <v/>
      </c>
      <c r="K537" s="2" t="str">
        <f>IF(G537&lt;&gt;"",VLOOKUP(G537,Calculations!$AV$2:$BA$2001,6),"")</f>
        <v/>
      </c>
      <c r="L537" s="64"/>
      <c r="M537" s="64"/>
      <c r="N537" s="64"/>
      <c r="O537" s="64"/>
      <c r="P537" s="64"/>
      <c r="Q537" s="2"/>
      <c r="R537" s="2"/>
      <c r="S537" s="2"/>
    </row>
    <row r="538" spans="6:19">
      <c r="F538" s="2" t="str">
        <f t="shared" si="55"/>
        <v/>
      </c>
      <c r="G538" s="2" t="str">
        <f t="shared" si="56"/>
        <v/>
      </c>
      <c r="H538" s="2" t="str">
        <f>IF(G538&lt;&gt;"",VLOOKUP(G538,Calculations!$AV$2:$BA$2001,3),"")</f>
        <v/>
      </c>
      <c r="I538" s="2" t="str">
        <f>IF(G538&lt;&gt;"",VLOOKUP(G538,Calculations!$AV$2:$BA$2001,4),"")</f>
        <v/>
      </c>
      <c r="J538" s="2" t="str">
        <f>IF(G538&lt;&gt;"",VLOOKUP(G538,Calculations!$AV$2:$BA$2001,5),"")</f>
        <v/>
      </c>
      <c r="K538" s="2" t="str">
        <f>IF(G538&lt;&gt;"",VLOOKUP(G538,Calculations!$AV$2:$BA$2001,6),"")</f>
        <v/>
      </c>
      <c r="L538" s="64"/>
      <c r="M538" s="64"/>
      <c r="N538" s="64"/>
      <c r="O538" s="64"/>
      <c r="P538" s="64"/>
      <c r="Q538" s="2"/>
      <c r="R538" s="2"/>
      <c r="S538" s="2"/>
    </row>
    <row r="539" spans="6:19">
      <c r="F539" s="2" t="str">
        <f t="shared" si="55"/>
        <v/>
      </c>
      <c r="G539" s="2" t="str">
        <f t="shared" si="56"/>
        <v/>
      </c>
      <c r="H539" s="2" t="str">
        <f>IF(G539&lt;&gt;"",VLOOKUP(G539,Calculations!$AV$2:$BA$2001,3),"")</f>
        <v/>
      </c>
      <c r="I539" s="2" t="str">
        <f>IF(G539&lt;&gt;"",VLOOKUP(G539,Calculations!$AV$2:$BA$2001,4),"")</f>
        <v/>
      </c>
      <c r="J539" s="2" t="str">
        <f>IF(G539&lt;&gt;"",VLOOKUP(G539,Calculations!$AV$2:$BA$2001,5),"")</f>
        <v/>
      </c>
      <c r="K539" s="2" t="str">
        <f>IF(G539&lt;&gt;"",VLOOKUP(G539,Calculations!$AV$2:$BA$2001,6),"")</f>
        <v/>
      </c>
      <c r="L539" s="64"/>
      <c r="M539" s="64"/>
      <c r="N539" s="64"/>
      <c r="O539" s="64"/>
      <c r="P539" s="64"/>
      <c r="Q539" s="2"/>
      <c r="R539" s="2"/>
      <c r="S539" s="2"/>
    </row>
    <row r="540" spans="6:19">
      <c r="F540" s="2" t="str">
        <f t="shared" si="55"/>
        <v/>
      </c>
      <c r="G540" s="2" t="str">
        <f t="shared" si="56"/>
        <v/>
      </c>
      <c r="H540" s="2" t="str">
        <f>IF(G540&lt;&gt;"",VLOOKUP(G540,Calculations!$AV$2:$BA$2001,3),"")</f>
        <v/>
      </c>
      <c r="I540" s="2" t="str">
        <f>IF(G540&lt;&gt;"",VLOOKUP(G540,Calculations!$AV$2:$BA$2001,4),"")</f>
        <v/>
      </c>
      <c r="J540" s="2" t="str">
        <f>IF(G540&lt;&gt;"",VLOOKUP(G540,Calculations!$AV$2:$BA$2001,5),"")</f>
        <v/>
      </c>
      <c r="K540" s="2" t="str">
        <f>IF(G540&lt;&gt;"",VLOOKUP(G540,Calculations!$AV$2:$BA$2001,6),"")</f>
        <v/>
      </c>
      <c r="L540" s="64"/>
      <c r="M540" s="64"/>
      <c r="N540" s="64"/>
      <c r="O540" s="64"/>
      <c r="P540" s="64"/>
      <c r="Q540" s="2"/>
      <c r="R540" s="2"/>
      <c r="S540" s="2"/>
    </row>
    <row r="541" spans="6:19">
      <c r="F541" s="2" t="str">
        <f t="shared" si="55"/>
        <v/>
      </c>
      <c r="G541" s="2" t="str">
        <f t="shared" si="56"/>
        <v/>
      </c>
      <c r="H541" s="2" t="str">
        <f>IF(G541&lt;&gt;"",VLOOKUP(G541,Calculations!$AV$2:$BA$2001,3),"")</f>
        <v/>
      </c>
      <c r="I541" s="2" t="str">
        <f>IF(G541&lt;&gt;"",VLOOKUP(G541,Calculations!$AV$2:$BA$2001,4),"")</f>
        <v/>
      </c>
      <c r="J541" s="2" t="str">
        <f>IF(G541&lt;&gt;"",VLOOKUP(G541,Calculations!$AV$2:$BA$2001,5),"")</f>
        <v/>
      </c>
      <c r="K541" s="2" t="str">
        <f>IF(G541&lt;&gt;"",VLOOKUP(G541,Calculations!$AV$2:$BA$2001,6),"")</f>
        <v/>
      </c>
      <c r="L541" s="64"/>
      <c r="M541" s="64"/>
      <c r="N541" s="64"/>
      <c r="O541" s="64"/>
      <c r="P541" s="64"/>
      <c r="Q541" s="2"/>
      <c r="R541" s="2"/>
      <c r="S541" s="2"/>
    </row>
    <row r="542" spans="6:19">
      <c r="F542" s="2" t="str">
        <f t="shared" si="55"/>
        <v/>
      </c>
      <c r="G542" s="2" t="str">
        <f t="shared" si="56"/>
        <v/>
      </c>
      <c r="H542" s="2" t="str">
        <f>IF(G542&lt;&gt;"",VLOOKUP(G542,Calculations!$AV$2:$BA$2001,3),"")</f>
        <v/>
      </c>
      <c r="I542" s="2" t="str">
        <f>IF(G542&lt;&gt;"",VLOOKUP(G542,Calculations!$AV$2:$BA$2001,4),"")</f>
        <v/>
      </c>
      <c r="J542" s="2" t="str">
        <f>IF(G542&lt;&gt;"",VLOOKUP(G542,Calculations!$AV$2:$BA$2001,5),"")</f>
        <v/>
      </c>
      <c r="K542" s="2" t="str">
        <f>IF(G542&lt;&gt;"",VLOOKUP(G542,Calculations!$AV$2:$BA$2001,6),"")</f>
        <v/>
      </c>
      <c r="L542" s="64"/>
      <c r="M542" s="64"/>
      <c r="N542" s="64"/>
      <c r="O542" s="64"/>
      <c r="P542" s="64"/>
      <c r="Q542" s="2"/>
      <c r="R542" s="2"/>
      <c r="S542" s="2"/>
    </row>
    <row r="543" spans="6:19">
      <c r="F543" s="2" t="str">
        <f t="shared" si="55"/>
        <v/>
      </c>
      <c r="G543" s="2" t="str">
        <f t="shared" si="56"/>
        <v/>
      </c>
      <c r="H543" s="2" t="str">
        <f>IF(G543&lt;&gt;"",VLOOKUP(G543,Calculations!$AV$2:$BA$2001,3),"")</f>
        <v/>
      </c>
      <c r="I543" s="2" t="str">
        <f>IF(G543&lt;&gt;"",VLOOKUP(G543,Calculations!$AV$2:$BA$2001,4),"")</f>
        <v/>
      </c>
      <c r="J543" s="2" t="str">
        <f>IF(G543&lt;&gt;"",VLOOKUP(G543,Calculations!$AV$2:$BA$2001,5),"")</f>
        <v/>
      </c>
      <c r="K543" s="2" t="str">
        <f>IF(G543&lt;&gt;"",VLOOKUP(G543,Calculations!$AV$2:$BA$2001,6),"")</f>
        <v/>
      </c>
      <c r="L543" s="64"/>
      <c r="M543" s="64"/>
      <c r="N543" s="64"/>
      <c r="O543" s="64"/>
      <c r="P543" s="64"/>
      <c r="Q543" s="2"/>
      <c r="R543" s="2"/>
      <c r="S543" s="2"/>
    </row>
    <row r="544" spans="6:19">
      <c r="F544" s="2" t="str">
        <f t="shared" si="55"/>
        <v/>
      </c>
      <c r="G544" s="2" t="str">
        <f t="shared" si="56"/>
        <v/>
      </c>
      <c r="H544" s="2" t="str">
        <f>IF(G544&lt;&gt;"",VLOOKUP(G544,Calculations!$AV$2:$BA$2001,3),"")</f>
        <v/>
      </c>
      <c r="I544" s="2" t="str">
        <f>IF(G544&lt;&gt;"",VLOOKUP(G544,Calculations!$AV$2:$BA$2001,4),"")</f>
        <v/>
      </c>
      <c r="J544" s="2" t="str">
        <f>IF(G544&lt;&gt;"",VLOOKUP(G544,Calculations!$AV$2:$BA$2001,5),"")</f>
        <v/>
      </c>
      <c r="K544" s="2" t="str">
        <f>IF(G544&lt;&gt;"",VLOOKUP(G544,Calculations!$AV$2:$BA$2001,6),"")</f>
        <v/>
      </c>
      <c r="L544" s="64"/>
      <c r="M544" s="64"/>
      <c r="N544" s="64"/>
      <c r="O544" s="64"/>
      <c r="P544" s="64"/>
      <c r="Q544" s="2"/>
      <c r="R544" s="2"/>
      <c r="S544" s="2"/>
    </row>
    <row r="545" spans="6:19">
      <c r="F545" s="2" t="str">
        <f t="shared" si="55"/>
        <v/>
      </c>
      <c r="G545" s="2" t="str">
        <f t="shared" si="56"/>
        <v/>
      </c>
      <c r="H545" s="2" t="str">
        <f>IF(G545&lt;&gt;"",VLOOKUP(G545,Calculations!$AV$2:$BA$2001,3),"")</f>
        <v/>
      </c>
      <c r="I545" s="2" t="str">
        <f>IF(G545&lt;&gt;"",VLOOKUP(G545,Calculations!$AV$2:$BA$2001,4),"")</f>
        <v/>
      </c>
      <c r="J545" s="2" t="str">
        <f>IF(G545&lt;&gt;"",VLOOKUP(G545,Calculations!$AV$2:$BA$2001,5),"")</f>
        <v/>
      </c>
      <c r="K545" s="2" t="str">
        <f>IF(G545&lt;&gt;"",VLOOKUP(G545,Calculations!$AV$2:$BA$2001,6),"")</f>
        <v/>
      </c>
      <c r="L545" s="64"/>
      <c r="M545" s="64"/>
      <c r="N545" s="64"/>
      <c r="O545" s="64"/>
      <c r="P545" s="64"/>
      <c r="Q545" s="2"/>
      <c r="R545" s="2"/>
      <c r="S545" s="2"/>
    </row>
    <row r="546" spans="6:19">
      <c r="F546" s="2" t="str">
        <f t="shared" si="55"/>
        <v/>
      </c>
      <c r="G546" s="2" t="str">
        <f t="shared" si="56"/>
        <v/>
      </c>
      <c r="H546" s="2" t="str">
        <f>IF(G546&lt;&gt;"",VLOOKUP(G546,Calculations!$AV$2:$BA$2001,3),"")</f>
        <v/>
      </c>
      <c r="I546" s="2" t="str">
        <f>IF(G546&lt;&gt;"",VLOOKUP(G546,Calculations!$AV$2:$BA$2001,4),"")</f>
        <v/>
      </c>
      <c r="J546" s="2" t="str">
        <f>IF(G546&lt;&gt;"",VLOOKUP(G546,Calculations!$AV$2:$BA$2001,5),"")</f>
        <v/>
      </c>
      <c r="K546" s="2" t="str">
        <f>IF(G546&lt;&gt;"",VLOOKUP(G546,Calculations!$AV$2:$BA$2001,6),"")</f>
        <v/>
      </c>
      <c r="L546" s="64"/>
      <c r="M546" s="64"/>
      <c r="N546" s="64"/>
      <c r="O546" s="64"/>
      <c r="P546" s="64"/>
      <c r="Q546" s="2"/>
      <c r="R546" s="2"/>
      <c r="S546" s="2"/>
    </row>
    <row r="547" spans="6:19">
      <c r="F547" s="2" t="str">
        <f t="shared" si="55"/>
        <v/>
      </c>
      <c r="G547" s="2" t="str">
        <f t="shared" si="56"/>
        <v/>
      </c>
      <c r="H547" s="2" t="str">
        <f>IF(G547&lt;&gt;"",VLOOKUP(G547,Calculations!$AV$2:$BA$2001,3),"")</f>
        <v/>
      </c>
      <c r="I547" s="2" t="str">
        <f>IF(G547&lt;&gt;"",VLOOKUP(G547,Calculations!$AV$2:$BA$2001,4),"")</f>
        <v/>
      </c>
      <c r="J547" s="2" t="str">
        <f>IF(G547&lt;&gt;"",VLOOKUP(G547,Calculations!$AV$2:$BA$2001,5),"")</f>
        <v/>
      </c>
      <c r="K547" s="2" t="str">
        <f>IF(G547&lt;&gt;"",VLOOKUP(G547,Calculations!$AV$2:$BA$2001,6),"")</f>
        <v/>
      </c>
      <c r="L547" s="64"/>
      <c r="M547" s="64"/>
      <c r="N547" s="64"/>
      <c r="O547" s="64"/>
      <c r="P547" s="64"/>
      <c r="Q547" s="2"/>
      <c r="R547" s="2"/>
      <c r="S547" s="2"/>
    </row>
    <row r="548" spans="6:19">
      <c r="F548" s="2" t="str">
        <f t="shared" si="55"/>
        <v/>
      </c>
      <c r="G548" s="2" t="str">
        <f t="shared" si="56"/>
        <v/>
      </c>
      <c r="H548" s="2" t="str">
        <f>IF(G548&lt;&gt;"",VLOOKUP(G548,Calculations!$AV$2:$BA$2001,3),"")</f>
        <v/>
      </c>
      <c r="I548" s="2" t="str">
        <f>IF(G548&lt;&gt;"",VLOOKUP(G548,Calculations!$AV$2:$BA$2001,4),"")</f>
        <v/>
      </c>
      <c r="J548" s="2" t="str">
        <f>IF(G548&lt;&gt;"",VLOOKUP(G548,Calculations!$AV$2:$BA$2001,5),"")</f>
        <v/>
      </c>
      <c r="K548" s="2" t="str">
        <f>IF(G548&lt;&gt;"",VLOOKUP(G548,Calculations!$AV$2:$BA$2001,6),"")</f>
        <v/>
      </c>
      <c r="L548" s="64"/>
      <c r="M548" s="64"/>
      <c r="N548" s="64"/>
      <c r="O548" s="64"/>
      <c r="P548" s="64"/>
      <c r="Q548" s="2"/>
      <c r="R548" s="2"/>
      <c r="S548" s="2"/>
    </row>
    <row r="549" spans="6:19">
      <c r="F549" s="2" t="str">
        <f t="shared" si="55"/>
        <v/>
      </c>
      <c r="G549" s="2" t="str">
        <f t="shared" si="56"/>
        <v/>
      </c>
      <c r="H549" s="2" t="str">
        <f>IF(G549&lt;&gt;"",VLOOKUP(G549,Calculations!$AV$2:$BA$2001,3),"")</f>
        <v/>
      </c>
      <c r="I549" s="2" t="str">
        <f>IF(G549&lt;&gt;"",VLOOKUP(G549,Calculations!$AV$2:$BA$2001,4),"")</f>
        <v/>
      </c>
      <c r="J549" s="2" t="str">
        <f>IF(G549&lt;&gt;"",VLOOKUP(G549,Calculations!$AV$2:$BA$2001,5),"")</f>
        <v/>
      </c>
      <c r="K549" s="2" t="str">
        <f>IF(G549&lt;&gt;"",VLOOKUP(G549,Calculations!$AV$2:$BA$2001,6),"")</f>
        <v/>
      </c>
      <c r="L549" s="64"/>
      <c r="M549" s="64"/>
      <c r="N549" s="64"/>
      <c r="O549" s="64"/>
      <c r="P549" s="64"/>
      <c r="Q549" s="2"/>
      <c r="R549" s="2"/>
      <c r="S549" s="2"/>
    </row>
    <row r="550" spans="6:19">
      <c r="F550" s="2" t="str">
        <f t="shared" si="55"/>
        <v/>
      </c>
      <c r="G550" s="2" t="str">
        <f t="shared" si="56"/>
        <v/>
      </c>
      <c r="H550" s="2" t="str">
        <f>IF(G550&lt;&gt;"",VLOOKUP(G550,Calculations!$AV$2:$BA$2001,3),"")</f>
        <v/>
      </c>
      <c r="I550" s="2" t="str">
        <f>IF(G550&lt;&gt;"",VLOOKUP(G550,Calculations!$AV$2:$BA$2001,4),"")</f>
        <v/>
      </c>
      <c r="J550" s="2" t="str">
        <f>IF(G550&lt;&gt;"",VLOOKUP(G550,Calculations!$AV$2:$BA$2001,5),"")</f>
        <v/>
      </c>
      <c r="K550" s="2" t="str">
        <f>IF(G550&lt;&gt;"",VLOOKUP(G550,Calculations!$AV$2:$BA$2001,6),"")</f>
        <v/>
      </c>
      <c r="L550" s="64"/>
      <c r="M550" s="64"/>
      <c r="N550" s="64"/>
      <c r="O550" s="64"/>
      <c r="P550" s="64"/>
      <c r="Q550" s="2"/>
      <c r="R550" s="2"/>
      <c r="S550" s="2"/>
    </row>
    <row r="551" spans="6:19">
      <c r="F551" s="2" t="str">
        <f t="shared" si="55"/>
        <v/>
      </c>
      <c r="G551" s="2" t="str">
        <f t="shared" si="56"/>
        <v/>
      </c>
      <c r="H551" s="2" t="str">
        <f>IF(G551&lt;&gt;"",VLOOKUP(G551,Calculations!$AV$2:$BA$2001,3),"")</f>
        <v/>
      </c>
      <c r="I551" s="2" t="str">
        <f>IF(G551&lt;&gt;"",VLOOKUP(G551,Calculations!$AV$2:$BA$2001,4),"")</f>
        <v/>
      </c>
      <c r="J551" s="2" t="str">
        <f>IF(G551&lt;&gt;"",VLOOKUP(G551,Calculations!$AV$2:$BA$2001,5),"")</f>
        <v/>
      </c>
      <c r="K551" s="2" t="str">
        <f>IF(G551&lt;&gt;"",VLOOKUP(G551,Calculations!$AV$2:$BA$2001,6),"")</f>
        <v/>
      </c>
      <c r="L551" s="64"/>
      <c r="M551" s="64"/>
      <c r="N551" s="64"/>
      <c r="O551" s="64"/>
      <c r="P551" s="64"/>
      <c r="Q551" s="2"/>
      <c r="R551" s="2"/>
      <c r="S551" s="2"/>
    </row>
    <row r="552" spans="6:19">
      <c r="F552" s="2" t="str">
        <f t="shared" si="55"/>
        <v/>
      </c>
      <c r="G552" s="2" t="str">
        <f t="shared" si="56"/>
        <v/>
      </c>
      <c r="H552" s="2" t="str">
        <f>IF(G552&lt;&gt;"",VLOOKUP(G552,Calculations!$AV$2:$BA$2001,3),"")</f>
        <v/>
      </c>
      <c r="I552" s="2" t="str">
        <f>IF(G552&lt;&gt;"",VLOOKUP(G552,Calculations!$AV$2:$BA$2001,4),"")</f>
        <v/>
      </c>
      <c r="J552" s="2" t="str">
        <f>IF(G552&lt;&gt;"",VLOOKUP(G552,Calculations!$AV$2:$BA$2001,5),"")</f>
        <v/>
      </c>
      <c r="K552" s="2" t="str">
        <f>IF(G552&lt;&gt;"",VLOOKUP(G552,Calculations!$AV$2:$BA$2001,6),"")</f>
        <v/>
      </c>
      <c r="L552" s="64"/>
      <c r="M552" s="64"/>
      <c r="N552" s="64"/>
      <c r="O552" s="64"/>
      <c r="P552" s="64"/>
      <c r="Q552" s="2"/>
      <c r="R552" s="2"/>
      <c r="S552" s="2"/>
    </row>
    <row r="553" spans="6:19">
      <c r="F553" s="2" t="str">
        <f t="shared" si="55"/>
        <v/>
      </c>
      <c r="G553" s="2" t="str">
        <f t="shared" si="56"/>
        <v/>
      </c>
      <c r="H553" s="2" t="str">
        <f>IF(G553&lt;&gt;"",VLOOKUP(G553,Calculations!$AV$2:$BA$2001,3),"")</f>
        <v/>
      </c>
      <c r="I553" s="2" t="str">
        <f>IF(G553&lt;&gt;"",VLOOKUP(G553,Calculations!$AV$2:$BA$2001,4),"")</f>
        <v/>
      </c>
      <c r="J553" s="2" t="str">
        <f>IF(G553&lt;&gt;"",VLOOKUP(G553,Calculations!$AV$2:$BA$2001,5),"")</f>
        <v/>
      </c>
      <c r="K553" s="2" t="str">
        <f>IF(G553&lt;&gt;"",VLOOKUP(G553,Calculations!$AV$2:$BA$2001,6),"")</f>
        <v/>
      </c>
      <c r="L553" s="64"/>
      <c r="M553" s="64"/>
      <c r="N553" s="64"/>
      <c r="O553" s="64"/>
      <c r="P553" s="64"/>
      <c r="Q553" s="2"/>
      <c r="R553" s="2"/>
      <c r="S553" s="2"/>
    </row>
    <row r="554" spans="6:19">
      <c r="F554" s="2" t="str">
        <f t="shared" si="55"/>
        <v/>
      </c>
      <c r="G554" s="2" t="str">
        <f t="shared" si="56"/>
        <v/>
      </c>
      <c r="H554" s="2" t="str">
        <f>IF(G554&lt;&gt;"",VLOOKUP(G554,Calculations!$AV$2:$BA$2001,3),"")</f>
        <v/>
      </c>
      <c r="I554" s="2" t="str">
        <f>IF(G554&lt;&gt;"",VLOOKUP(G554,Calculations!$AV$2:$BA$2001,4),"")</f>
        <v/>
      </c>
      <c r="J554" s="2" t="str">
        <f>IF(G554&lt;&gt;"",VLOOKUP(G554,Calculations!$AV$2:$BA$2001,5),"")</f>
        <v/>
      </c>
      <c r="K554" s="2" t="str">
        <f>IF(G554&lt;&gt;"",VLOOKUP(G554,Calculations!$AV$2:$BA$2001,6),"")</f>
        <v/>
      </c>
      <c r="L554" s="64"/>
      <c r="M554" s="64"/>
      <c r="N554" s="64"/>
      <c r="O554" s="64"/>
      <c r="P554" s="64"/>
      <c r="Q554" s="2"/>
      <c r="R554" s="2"/>
      <c r="S554" s="2"/>
    </row>
    <row r="555" spans="6:19">
      <c r="F555" s="2" t="str">
        <f t="shared" si="55"/>
        <v/>
      </c>
      <c r="G555" s="2" t="str">
        <f t="shared" si="56"/>
        <v/>
      </c>
      <c r="H555" s="2" t="str">
        <f>IF(G555&lt;&gt;"",VLOOKUP(G555,Calculations!$AV$2:$BA$2001,3),"")</f>
        <v/>
      </c>
      <c r="I555" s="2" t="str">
        <f>IF(G555&lt;&gt;"",VLOOKUP(G555,Calculations!$AV$2:$BA$2001,4),"")</f>
        <v/>
      </c>
      <c r="J555" s="2" t="str">
        <f>IF(G555&lt;&gt;"",VLOOKUP(G555,Calculations!$AV$2:$BA$2001,5),"")</f>
        <v/>
      </c>
      <c r="K555" s="2" t="str">
        <f>IF(G555&lt;&gt;"",VLOOKUP(G555,Calculations!$AV$2:$BA$2001,6),"")</f>
        <v/>
      </c>
      <c r="L555" s="64"/>
      <c r="M555" s="64"/>
      <c r="N555" s="64"/>
      <c r="O555" s="64"/>
      <c r="P555" s="64"/>
      <c r="Q555" s="2"/>
      <c r="R555" s="2"/>
      <c r="S555" s="2"/>
    </row>
    <row r="556" spans="6:19">
      <c r="F556" s="2" t="str">
        <f t="shared" si="55"/>
        <v/>
      </c>
      <c r="G556" s="2" t="str">
        <f t="shared" si="56"/>
        <v/>
      </c>
      <c r="H556" s="2" t="str">
        <f>IF(G556&lt;&gt;"",VLOOKUP(G556,Calculations!$AV$2:$BA$2001,3),"")</f>
        <v/>
      </c>
      <c r="I556" s="2" t="str">
        <f>IF(G556&lt;&gt;"",VLOOKUP(G556,Calculations!$AV$2:$BA$2001,4),"")</f>
        <v/>
      </c>
      <c r="J556" s="2" t="str">
        <f>IF(G556&lt;&gt;"",VLOOKUP(G556,Calculations!$AV$2:$BA$2001,5),"")</f>
        <v/>
      </c>
      <c r="K556" s="2" t="str">
        <f>IF(G556&lt;&gt;"",VLOOKUP(G556,Calculations!$AV$2:$BA$2001,6),"")</f>
        <v/>
      </c>
      <c r="L556" s="64"/>
      <c r="M556" s="64"/>
      <c r="N556" s="64"/>
      <c r="O556" s="64"/>
      <c r="P556" s="64"/>
      <c r="Q556" s="2"/>
      <c r="R556" s="2"/>
      <c r="S556" s="2"/>
    </row>
    <row r="557" spans="6:19">
      <c r="F557" s="2" t="str">
        <f t="shared" si="55"/>
        <v/>
      </c>
      <c r="G557" s="2" t="str">
        <f t="shared" si="56"/>
        <v/>
      </c>
      <c r="H557" s="2" t="str">
        <f>IF(G557&lt;&gt;"",VLOOKUP(G557,Calculations!$AV$2:$BA$2001,3),"")</f>
        <v/>
      </c>
      <c r="I557" s="2" t="str">
        <f>IF(G557&lt;&gt;"",VLOOKUP(G557,Calculations!$AV$2:$BA$2001,4),"")</f>
        <v/>
      </c>
      <c r="J557" s="2" t="str">
        <f>IF(G557&lt;&gt;"",VLOOKUP(G557,Calculations!$AV$2:$BA$2001,5),"")</f>
        <v/>
      </c>
      <c r="K557" s="2" t="str">
        <f>IF(G557&lt;&gt;"",VLOOKUP(G557,Calculations!$AV$2:$BA$2001,6),"")</f>
        <v/>
      </c>
      <c r="L557" s="64"/>
      <c r="M557" s="64"/>
      <c r="N557" s="64"/>
      <c r="O557" s="64"/>
      <c r="P557" s="64"/>
      <c r="Q557" s="2"/>
      <c r="R557" s="2"/>
      <c r="S557" s="2"/>
    </row>
    <row r="558" spans="6:19">
      <c r="F558" s="2" t="str">
        <f t="shared" si="55"/>
        <v/>
      </c>
      <c r="G558" s="2" t="str">
        <f t="shared" si="56"/>
        <v/>
      </c>
      <c r="H558" s="2" t="str">
        <f>IF(G558&lt;&gt;"",VLOOKUP(G558,Calculations!$AV$2:$BA$2001,3),"")</f>
        <v/>
      </c>
      <c r="I558" s="2" t="str">
        <f>IF(G558&lt;&gt;"",VLOOKUP(G558,Calculations!$AV$2:$BA$2001,4),"")</f>
        <v/>
      </c>
      <c r="J558" s="2" t="str">
        <f>IF(G558&lt;&gt;"",VLOOKUP(G558,Calculations!$AV$2:$BA$2001,5),"")</f>
        <v/>
      </c>
      <c r="K558" s="2" t="str">
        <f>IF(G558&lt;&gt;"",VLOOKUP(G558,Calculations!$AV$2:$BA$2001,6),"")</f>
        <v/>
      </c>
      <c r="L558" s="64"/>
      <c r="M558" s="64"/>
      <c r="N558" s="64"/>
      <c r="O558" s="64"/>
      <c r="P558" s="64"/>
      <c r="Q558" s="2"/>
      <c r="R558" s="2"/>
      <c r="S558" s="2"/>
    </row>
    <row r="559" spans="6:19">
      <c r="F559" s="2" t="str">
        <f t="shared" si="55"/>
        <v/>
      </c>
      <c r="G559" s="2" t="str">
        <f t="shared" si="56"/>
        <v/>
      </c>
      <c r="H559" s="2" t="str">
        <f>IF(G559&lt;&gt;"",VLOOKUP(G559,Calculations!$AV$2:$BA$2001,3),"")</f>
        <v/>
      </c>
      <c r="I559" s="2" t="str">
        <f>IF(G559&lt;&gt;"",VLOOKUP(G559,Calculations!$AV$2:$BA$2001,4),"")</f>
        <v/>
      </c>
      <c r="J559" s="2" t="str">
        <f>IF(G559&lt;&gt;"",VLOOKUP(G559,Calculations!$AV$2:$BA$2001,5),"")</f>
        <v/>
      </c>
      <c r="K559" s="2" t="str">
        <f>IF(G559&lt;&gt;"",VLOOKUP(G559,Calculations!$AV$2:$BA$2001,6),"")</f>
        <v/>
      </c>
      <c r="L559" s="64"/>
      <c r="M559" s="64"/>
      <c r="N559" s="64"/>
      <c r="O559" s="64"/>
      <c r="P559" s="64"/>
      <c r="Q559" s="2"/>
      <c r="R559" s="2"/>
      <c r="S559" s="2"/>
    </row>
    <row r="560" spans="6:19">
      <c r="F560" s="2" t="str">
        <f t="shared" si="55"/>
        <v/>
      </c>
      <c r="G560" s="2" t="str">
        <f t="shared" si="56"/>
        <v/>
      </c>
      <c r="H560" s="2" t="str">
        <f>IF(G560&lt;&gt;"",VLOOKUP(G560,Calculations!$AV$2:$BA$2001,3),"")</f>
        <v/>
      </c>
      <c r="I560" s="2" t="str">
        <f>IF(G560&lt;&gt;"",VLOOKUP(G560,Calculations!$AV$2:$BA$2001,4),"")</f>
        <v/>
      </c>
      <c r="J560" s="2" t="str">
        <f>IF(G560&lt;&gt;"",VLOOKUP(G560,Calculations!$AV$2:$BA$2001,5),"")</f>
        <v/>
      </c>
      <c r="K560" s="2" t="str">
        <f>IF(G560&lt;&gt;"",VLOOKUP(G560,Calculations!$AV$2:$BA$2001,6),"")</f>
        <v/>
      </c>
      <c r="L560" s="64"/>
      <c r="M560" s="64"/>
      <c r="N560" s="64"/>
      <c r="O560" s="64"/>
      <c r="P560" s="64"/>
      <c r="Q560" s="2"/>
      <c r="R560" s="2"/>
      <c r="S560" s="2"/>
    </row>
    <row r="561" spans="6:19">
      <c r="F561" s="2" t="str">
        <f t="shared" si="55"/>
        <v/>
      </c>
      <c r="G561" s="2" t="str">
        <f t="shared" si="56"/>
        <v/>
      </c>
      <c r="H561" s="2" t="str">
        <f>IF(G561&lt;&gt;"",VLOOKUP(G561,Calculations!$AV$2:$BA$2001,3),"")</f>
        <v/>
      </c>
      <c r="I561" s="2" t="str">
        <f>IF(G561&lt;&gt;"",VLOOKUP(G561,Calculations!$AV$2:$BA$2001,4),"")</f>
        <v/>
      </c>
      <c r="J561" s="2" t="str">
        <f>IF(G561&lt;&gt;"",VLOOKUP(G561,Calculations!$AV$2:$BA$2001,5),"")</f>
        <v/>
      </c>
      <c r="K561" s="2" t="str">
        <f>IF(G561&lt;&gt;"",VLOOKUP(G561,Calculations!$AV$2:$BA$2001,6),"")</f>
        <v/>
      </c>
      <c r="L561" s="64"/>
      <c r="M561" s="64"/>
      <c r="N561" s="64"/>
      <c r="O561" s="64"/>
      <c r="P561" s="64"/>
      <c r="Q561" s="2"/>
      <c r="R561" s="2"/>
      <c r="S561" s="2"/>
    </row>
    <row r="562" spans="6:19">
      <c r="F562" s="2" t="str">
        <f t="shared" si="55"/>
        <v/>
      </c>
      <c r="G562" s="2" t="str">
        <f t="shared" si="56"/>
        <v/>
      </c>
      <c r="H562" s="2" t="str">
        <f>IF(G562&lt;&gt;"",VLOOKUP(G562,Calculations!$AV$2:$BA$2001,3),"")</f>
        <v/>
      </c>
      <c r="I562" s="2" t="str">
        <f>IF(G562&lt;&gt;"",VLOOKUP(G562,Calculations!$AV$2:$BA$2001,4),"")</f>
        <v/>
      </c>
      <c r="J562" s="2" t="str">
        <f>IF(G562&lt;&gt;"",VLOOKUP(G562,Calculations!$AV$2:$BA$2001,5),"")</f>
        <v/>
      </c>
      <c r="K562" s="2" t="str">
        <f>IF(G562&lt;&gt;"",VLOOKUP(G562,Calculations!$AV$2:$BA$2001,6),"")</f>
        <v/>
      </c>
      <c r="L562" s="64"/>
      <c r="M562" s="64"/>
      <c r="N562" s="64"/>
      <c r="O562" s="64"/>
      <c r="P562" s="64"/>
      <c r="Q562" s="2"/>
      <c r="R562" s="2"/>
      <c r="S562" s="2"/>
    </row>
    <row r="563" spans="6:19">
      <c r="F563" s="2" t="str">
        <f t="shared" si="55"/>
        <v/>
      </c>
      <c r="G563" s="2" t="str">
        <f t="shared" si="56"/>
        <v/>
      </c>
      <c r="H563" s="2" t="str">
        <f>IF(G563&lt;&gt;"",VLOOKUP(G563,Calculations!$AV$2:$BA$2001,3),"")</f>
        <v/>
      </c>
      <c r="I563" s="2" t="str">
        <f>IF(G563&lt;&gt;"",VLOOKUP(G563,Calculations!$AV$2:$BA$2001,4),"")</f>
        <v/>
      </c>
      <c r="J563" s="2" t="str">
        <f>IF(G563&lt;&gt;"",VLOOKUP(G563,Calculations!$AV$2:$BA$2001,5),"")</f>
        <v/>
      </c>
      <c r="K563" s="2" t="str">
        <f>IF(G563&lt;&gt;"",VLOOKUP(G563,Calculations!$AV$2:$BA$2001,6),"")</f>
        <v/>
      </c>
      <c r="L563" s="64"/>
      <c r="M563" s="64"/>
      <c r="N563" s="64"/>
      <c r="O563" s="64"/>
      <c r="P563" s="64"/>
      <c r="Q563" s="2"/>
      <c r="R563" s="2"/>
      <c r="S563" s="2"/>
    </row>
    <row r="564" spans="6:19">
      <c r="F564" s="2" t="str">
        <f t="shared" si="55"/>
        <v/>
      </c>
      <c r="G564" s="2" t="str">
        <f t="shared" si="56"/>
        <v/>
      </c>
      <c r="H564" s="2" t="str">
        <f>IF(G564&lt;&gt;"",VLOOKUP(G564,Calculations!$AV$2:$BA$2001,3),"")</f>
        <v/>
      </c>
      <c r="I564" s="2" t="str">
        <f>IF(G564&lt;&gt;"",VLOOKUP(G564,Calculations!$AV$2:$BA$2001,4),"")</f>
        <v/>
      </c>
      <c r="J564" s="2" t="str">
        <f>IF(G564&lt;&gt;"",VLOOKUP(G564,Calculations!$AV$2:$BA$2001,5),"")</f>
        <v/>
      </c>
      <c r="K564" s="2" t="str">
        <f>IF(G564&lt;&gt;"",VLOOKUP(G564,Calculations!$AV$2:$BA$2001,6),"")</f>
        <v/>
      </c>
      <c r="L564" s="64"/>
      <c r="M564" s="64"/>
      <c r="N564" s="64"/>
      <c r="O564" s="64"/>
      <c r="P564" s="64"/>
      <c r="Q564" s="2"/>
      <c r="R564" s="2"/>
      <c r="S564" s="2"/>
    </row>
    <row r="565" spans="6:19">
      <c r="F565" s="2" t="str">
        <f t="shared" si="55"/>
        <v/>
      </c>
      <c r="G565" s="2" t="str">
        <f t="shared" si="56"/>
        <v/>
      </c>
      <c r="H565" s="2" t="str">
        <f>IF(G565&lt;&gt;"",VLOOKUP(G565,Calculations!$AV$2:$BA$2001,3),"")</f>
        <v/>
      </c>
      <c r="I565" s="2" t="str">
        <f>IF(G565&lt;&gt;"",VLOOKUP(G565,Calculations!$AV$2:$BA$2001,4),"")</f>
        <v/>
      </c>
      <c r="J565" s="2" t="str">
        <f>IF(G565&lt;&gt;"",VLOOKUP(G565,Calculations!$AV$2:$BA$2001,5),"")</f>
        <v/>
      </c>
      <c r="K565" s="2" t="str">
        <f>IF(G565&lt;&gt;"",VLOOKUP(G565,Calculations!$AV$2:$BA$2001,6),"")</f>
        <v/>
      </c>
      <c r="L565" s="64"/>
      <c r="M565" s="64"/>
      <c r="N565" s="64"/>
      <c r="O565" s="64"/>
      <c r="P565" s="64"/>
      <c r="Q565" s="2"/>
      <c r="R565" s="2"/>
      <c r="S565" s="2"/>
    </row>
    <row r="566" spans="6:19">
      <c r="F566" s="2" t="str">
        <f t="shared" si="55"/>
        <v/>
      </c>
      <c r="G566" s="2" t="str">
        <f t="shared" si="56"/>
        <v/>
      </c>
      <c r="H566" s="2" t="str">
        <f>IF(G566&lt;&gt;"",VLOOKUP(G566,Calculations!$AV$2:$BA$2001,3),"")</f>
        <v/>
      </c>
      <c r="I566" s="2" t="str">
        <f>IF(G566&lt;&gt;"",VLOOKUP(G566,Calculations!$AV$2:$BA$2001,4),"")</f>
        <v/>
      </c>
      <c r="J566" s="2" t="str">
        <f>IF(G566&lt;&gt;"",VLOOKUP(G566,Calculations!$AV$2:$BA$2001,5),"")</f>
        <v/>
      </c>
      <c r="K566" s="2" t="str">
        <f>IF(G566&lt;&gt;"",VLOOKUP(G566,Calculations!$AV$2:$BA$2001,6),"")</f>
        <v/>
      </c>
      <c r="L566" s="64"/>
      <c r="M566" s="64"/>
      <c r="N566" s="64"/>
      <c r="O566" s="64"/>
      <c r="P566" s="64"/>
      <c r="Q566" s="2"/>
      <c r="R566" s="2"/>
      <c r="S566" s="2"/>
    </row>
    <row r="567" spans="6:19">
      <c r="F567" s="2" t="str">
        <f t="shared" si="55"/>
        <v/>
      </c>
      <c r="G567" s="2" t="str">
        <f t="shared" si="56"/>
        <v/>
      </c>
      <c r="H567" s="2" t="str">
        <f>IF(G567&lt;&gt;"",VLOOKUP(G567,Calculations!$AV$2:$BA$2001,3),"")</f>
        <v/>
      </c>
      <c r="I567" s="2" t="str">
        <f>IF(G567&lt;&gt;"",VLOOKUP(G567,Calculations!$AV$2:$BA$2001,4),"")</f>
        <v/>
      </c>
      <c r="J567" s="2" t="str">
        <f>IF(G567&lt;&gt;"",VLOOKUP(G567,Calculations!$AV$2:$BA$2001,5),"")</f>
        <v/>
      </c>
      <c r="K567" s="2" t="str">
        <f>IF(G567&lt;&gt;"",VLOOKUP(G567,Calculations!$AV$2:$BA$2001,6),"")</f>
        <v/>
      </c>
      <c r="L567" s="64"/>
      <c r="M567" s="64"/>
      <c r="N567" s="64"/>
      <c r="O567" s="64"/>
      <c r="P567" s="64"/>
      <c r="Q567" s="2"/>
      <c r="R567" s="2"/>
      <c r="S567" s="2"/>
    </row>
    <row r="568" spans="6:19">
      <c r="F568" s="2" t="str">
        <f t="shared" si="55"/>
        <v/>
      </c>
      <c r="G568" s="2" t="str">
        <f t="shared" si="56"/>
        <v/>
      </c>
      <c r="H568" s="2" t="str">
        <f>IF(G568&lt;&gt;"",VLOOKUP(G568,Calculations!$AV$2:$BA$2001,3),"")</f>
        <v/>
      </c>
      <c r="I568" s="2" t="str">
        <f>IF(G568&lt;&gt;"",VLOOKUP(G568,Calculations!$AV$2:$BA$2001,4),"")</f>
        <v/>
      </c>
      <c r="J568" s="2" t="str">
        <f>IF(G568&lt;&gt;"",VLOOKUP(G568,Calculations!$AV$2:$BA$2001,5),"")</f>
        <v/>
      </c>
      <c r="K568" s="2" t="str">
        <f>IF(G568&lt;&gt;"",VLOOKUP(G568,Calculations!$AV$2:$BA$2001,6),"")</f>
        <v/>
      </c>
      <c r="L568" s="64"/>
      <c r="M568" s="64"/>
      <c r="N568" s="64"/>
      <c r="O568" s="64"/>
      <c r="P568" s="64"/>
      <c r="Q568" s="2"/>
      <c r="R568" s="2"/>
      <c r="S568" s="2"/>
    </row>
    <row r="569" spans="6:19">
      <c r="F569" s="2" t="str">
        <f t="shared" si="55"/>
        <v/>
      </c>
      <c r="G569" s="2" t="str">
        <f t="shared" si="56"/>
        <v/>
      </c>
      <c r="H569" s="2" t="str">
        <f>IF(G569&lt;&gt;"",VLOOKUP(G569,Calculations!$AV$2:$BA$2001,3),"")</f>
        <v/>
      </c>
      <c r="I569" s="2" t="str">
        <f>IF(G569&lt;&gt;"",VLOOKUP(G569,Calculations!$AV$2:$BA$2001,4),"")</f>
        <v/>
      </c>
      <c r="J569" s="2" t="str">
        <f>IF(G569&lt;&gt;"",VLOOKUP(G569,Calculations!$AV$2:$BA$2001,5),"")</f>
        <v/>
      </c>
      <c r="K569" s="2" t="str">
        <f>IF(G569&lt;&gt;"",VLOOKUP(G569,Calculations!$AV$2:$BA$2001,6),"")</f>
        <v/>
      </c>
      <c r="L569" s="64"/>
      <c r="M569" s="64"/>
      <c r="N569" s="64"/>
      <c r="O569" s="64"/>
      <c r="P569" s="64"/>
      <c r="Q569" s="2"/>
      <c r="R569" s="2"/>
      <c r="S569" s="2"/>
    </row>
    <row r="570" spans="6:19">
      <c r="F570" s="2" t="str">
        <f t="shared" si="55"/>
        <v/>
      </c>
      <c r="G570" s="2" t="str">
        <f t="shared" si="56"/>
        <v/>
      </c>
      <c r="H570" s="2" t="str">
        <f>IF(G570&lt;&gt;"",VLOOKUP(G570,Calculations!$AV$2:$BA$2001,3),"")</f>
        <v/>
      </c>
      <c r="I570" s="2" t="str">
        <f>IF(G570&lt;&gt;"",VLOOKUP(G570,Calculations!$AV$2:$BA$2001,4),"")</f>
        <v/>
      </c>
      <c r="J570" s="2" t="str">
        <f>IF(G570&lt;&gt;"",VLOOKUP(G570,Calculations!$AV$2:$BA$2001,5),"")</f>
        <v/>
      </c>
      <c r="K570" s="2" t="str">
        <f>IF(G570&lt;&gt;"",VLOOKUP(G570,Calculations!$AV$2:$BA$2001,6),"")</f>
        <v/>
      </c>
      <c r="L570" s="64"/>
      <c r="M570" s="64"/>
      <c r="N570" s="64"/>
      <c r="O570" s="64"/>
      <c r="P570" s="64"/>
      <c r="Q570" s="2"/>
      <c r="R570" s="2"/>
      <c r="S570" s="2"/>
    </row>
    <row r="571" spans="6:19">
      <c r="F571" s="2" t="str">
        <f t="shared" si="55"/>
        <v/>
      </c>
      <c r="G571" s="2" t="str">
        <f t="shared" si="56"/>
        <v/>
      </c>
      <c r="H571" s="2" t="str">
        <f>IF(G571&lt;&gt;"",VLOOKUP(G571,Calculations!$AV$2:$BA$2001,3),"")</f>
        <v/>
      </c>
      <c r="I571" s="2" t="str">
        <f>IF(G571&lt;&gt;"",VLOOKUP(G571,Calculations!$AV$2:$BA$2001,4),"")</f>
        <v/>
      </c>
      <c r="J571" s="2" t="str">
        <f>IF(G571&lt;&gt;"",VLOOKUP(G571,Calculations!$AV$2:$BA$2001,5),"")</f>
        <v/>
      </c>
      <c r="K571" s="2" t="str">
        <f>IF(G571&lt;&gt;"",VLOOKUP(G571,Calculations!$AV$2:$BA$2001,6),"")</f>
        <v/>
      </c>
      <c r="L571" s="64"/>
      <c r="M571" s="64"/>
      <c r="N571" s="64"/>
      <c r="O571" s="64"/>
      <c r="P571" s="64"/>
      <c r="Q571" s="2"/>
      <c r="R571" s="2"/>
      <c r="S571" s="2"/>
    </row>
    <row r="572" spans="6:19">
      <c r="F572" s="2" t="str">
        <f t="shared" si="55"/>
        <v/>
      </c>
      <c r="G572" s="2" t="str">
        <f t="shared" si="56"/>
        <v/>
      </c>
      <c r="H572" s="2" t="str">
        <f>IF(G572&lt;&gt;"",VLOOKUP(G572,Calculations!$AV$2:$BA$2001,3),"")</f>
        <v/>
      </c>
      <c r="I572" s="2" t="str">
        <f>IF(G572&lt;&gt;"",VLOOKUP(G572,Calculations!$AV$2:$BA$2001,4),"")</f>
        <v/>
      </c>
      <c r="J572" s="2" t="str">
        <f>IF(G572&lt;&gt;"",VLOOKUP(G572,Calculations!$AV$2:$BA$2001,5),"")</f>
        <v/>
      </c>
      <c r="K572" s="2" t="str">
        <f>IF(G572&lt;&gt;"",VLOOKUP(G572,Calculations!$AV$2:$BA$2001,6),"")</f>
        <v/>
      </c>
      <c r="L572" s="64"/>
      <c r="M572" s="64"/>
      <c r="N572" s="64"/>
      <c r="O572" s="64"/>
      <c r="P572" s="64"/>
      <c r="Q572" s="2"/>
      <c r="R572" s="2"/>
      <c r="S572" s="2"/>
    </row>
    <row r="573" spans="6:19">
      <c r="F573" s="2" t="str">
        <f t="shared" si="55"/>
        <v/>
      </c>
      <c r="G573" s="2" t="str">
        <f t="shared" si="56"/>
        <v/>
      </c>
      <c r="H573" s="2" t="str">
        <f>IF(G573&lt;&gt;"",VLOOKUP(G573,Calculations!$AV$2:$BA$2001,3),"")</f>
        <v/>
      </c>
      <c r="I573" s="2" t="str">
        <f>IF(G573&lt;&gt;"",VLOOKUP(G573,Calculations!$AV$2:$BA$2001,4),"")</f>
        <v/>
      </c>
      <c r="J573" s="2" t="str">
        <f>IF(G573&lt;&gt;"",VLOOKUP(G573,Calculations!$AV$2:$BA$2001,5),"")</f>
        <v/>
      </c>
      <c r="K573" s="2" t="str">
        <f>IF(G573&lt;&gt;"",VLOOKUP(G573,Calculations!$AV$2:$BA$2001,6),"")</f>
        <v/>
      </c>
      <c r="L573" s="64"/>
      <c r="M573" s="64"/>
      <c r="N573" s="64"/>
      <c r="O573" s="64"/>
      <c r="P573" s="64"/>
      <c r="Q573" s="2"/>
      <c r="R573" s="2"/>
      <c r="S573" s="2"/>
    </row>
    <row r="574" spans="6:19">
      <c r="F574" s="2" t="str">
        <f t="shared" si="55"/>
        <v/>
      </c>
      <c r="G574" s="2" t="str">
        <f t="shared" si="56"/>
        <v/>
      </c>
      <c r="H574" s="2" t="str">
        <f>IF(G574&lt;&gt;"",VLOOKUP(G574,Calculations!$AV$2:$BA$2001,3),"")</f>
        <v/>
      </c>
      <c r="I574" s="2" t="str">
        <f>IF(G574&lt;&gt;"",VLOOKUP(G574,Calculations!$AV$2:$BA$2001,4),"")</f>
        <v/>
      </c>
      <c r="J574" s="2" t="str">
        <f>IF(G574&lt;&gt;"",VLOOKUP(G574,Calculations!$AV$2:$BA$2001,5),"")</f>
        <v/>
      </c>
      <c r="K574" s="2" t="str">
        <f>IF(G574&lt;&gt;"",VLOOKUP(G574,Calculations!$AV$2:$BA$2001,6),"")</f>
        <v/>
      </c>
      <c r="L574" s="64"/>
      <c r="M574" s="64"/>
      <c r="N574" s="64"/>
      <c r="O574" s="64"/>
      <c r="P574" s="64"/>
      <c r="Q574" s="2"/>
      <c r="R574" s="2"/>
      <c r="S574" s="2"/>
    </row>
    <row r="575" spans="6:19">
      <c r="F575" s="2" t="str">
        <f t="shared" si="55"/>
        <v/>
      </c>
      <c r="G575" s="2" t="str">
        <f t="shared" si="56"/>
        <v/>
      </c>
      <c r="H575" s="2" t="str">
        <f>IF(G575&lt;&gt;"",VLOOKUP(G575,Calculations!$AV$2:$BA$2001,3),"")</f>
        <v/>
      </c>
      <c r="I575" s="2" t="str">
        <f>IF(G575&lt;&gt;"",VLOOKUP(G575,Calculations!$AV$2:$BA$2001,4),"")</f>
        <v/>
      </c>
      <c r="J575" s="2" t="str">
        <f>IF(G575&lt;&gt;"",VLOOKUP(G575,Calculations!$AV$2:$BA$2001,5),"")</f>
        <v/>
      </c>
      <c r="K575" s="2" t="str">
        <f>IF(G575&lt;&gt;"",VLOOKUP(G575,Calculations!$AV$2:$BA$2001,6),"")</f>
        <v/>
      </c>
      <c r="L575" s="64"/>
      <c r="M575" s="64"/>
      <c r="N575" s="64"/>
      <c r="O575" s="64"/>
      <c r="P575" s="64"/>
      <c r="Q575" s="2"/>
      <c r="R575" s="2"/>
      <c r="S575" s="2"/>
    </row>
    <row r="576" spans="6:19">
      <c r="F576" s="2" t="str">
        <f t="shared" si="55"/>
        <v/>
      </c>
      <c r="G576" s="2" t="str">
        <f t="shared" si="56"/>
        <v/>
      </c>
      <c r="H576" s="2" t="str">
        <f>IF(G576&lt;&gt;"",VLOOKUP(G576,Calculations!$AV$2:$BA$2001,3),"")</f>
        <v/>
      </c>
      <c r="I576" s="2" t="str">
        <f>IF(G576&lt;&gt;"",VLOOKUP(G576,Calculations!$AV$2:$BA$2001,4),"")</f>
        <v/>
      </c>
      <c r="J576" s="2" t="str">
        <f>IF(G576&lt;&gt;"",VLOOKUP(G576,Calculations!$AV$2:$BA$2001,5),"")</f>
        <v/>
      </c>
      <c r="K576" s="2" t="str">
        <f>IF(G576&lt;&gt;"",VLOOKUP(G576,Calculations!$AV$2:$BA$2001,6),"")</f>
        <v/>
      </c>
      <c r="L576" s="64"/>
      <c r="M576" s="64"/>
      <c r="N576" s="64"/>
      <c r="O576" s="64"/>
      <c r="P576" s="64"/>
      <c r="Q576" s="2"/>
      <c r="R576" s="2"/>
      <c r="S576" s="2"/>
    </row>
    <row r="577" spans="6:19">
      <c r="F577" s="2" t="str">
        <f t="shared" si="55"/>
        <v/>
      </c>
      <c r="G577" s="2" t="str">
        <f t="shared" si="56"/>
        <v/>
      </c>
      <c r="H577" s="2" t="str">
        <f>IF(G577&lt;&gt;"",VLOOKUP(G577,Calculations!$AV$2:$BA$2001,3),"")</f>
        <v/>
      </c>
      <c r="I577" s="2" t="str">
        <f>IF(G577&lt;&gt;"",VLOOKUP(G577,Calculations!$AV$2:$BA$2001,4),"")</f>
        <v/>
      </c>
      <c r="J577" s="2" t="str">
        <f>IF(G577&lt;&gt;"",VLOOKUP(G577,Calculations!$AV$2:$BA$2001,5),"")</f>
        <v/>
      </c>
      <c r="K577" s="2" t="str">
        <f>IF(G577&lt;&gt;"",VLOOKUP(G577,Calculations!$AV$2:$BA$2001,6),"")</f>
        <v/>
      </c>
      <c r="L577" s="64"/>
      <c r="M577" s="64"/>
      <c r="N577" s="64"/>
      <c r="O577" s="64"/>
      <c r="P577" s="64"/>
      <c r="Q577" s="2"/>
      <c r="R577" s="2"/>
      <c r="S577" s="2"/>
    </row>
    <row r="578" spans="6:19">
      <c r="F578" s="2" t="str">
        <f t="shared" si="55"/>
        <v/>
      </c>
      <c r="G578" s="2" t="str">
        <f t="shared" si="56"/>
        <v/>
      </c>
      <c r="H578" s="2" t="str">
        <f>IF(G578&lt;&gt;"",VLOOKUP(G578,Calculations!$AV$2:$BA$2001,3),"")</f>
        <v/>
      </c>
      <c r="I578" s="2" t="str">
        <f>IF(G578&lt;&gt;"",VLOOKUP(G578,Calculations!$AV$2:$BA$2001,4),"")</f>
        <v/>
      </c>
      <c r="J578" s="2" t="str">
        <f>IF(G578&lt;&gt;"",VLOOKUP(G578,Calculations!$AV$2:$BA$2001,5),"")</f>
        <v/>
      </c>
      <c r="K578" s="2" t="str">
        <f>IF(G578&lt;&gt;"",VLOOKUP(G578,Calculations!$AV$2:$BA$2001,6),"")</f>
        <v/>
      </c>
      <c r="L578" s="64"/>
      <c r="M578" s="64"/>
      <c r="N578" s="64"/>
      <c r="O578" s="64"/>
      <c r="P578" s="64"/>
      <c r="Q578" s="2"/>
      <c r="R578" s="2"/>
      <c r="S578" s="2"/>
    </row>
    <row r="579" spans="6:19">
      <c r="F579" s="2" t="str">
        <f t="shared" ref="F579:F642" si="57">IF(F578&gt;=Num,"",F578+1)</f>
        <v/>
      </c>
      <c r="G579" s="2" t="str">
        <f t="shared" si="56"/>
        <v/>
      </c>
      <c r="H579" s="2" t="str">
        <f>IF(G579&lt;&gt;"",VLOOKUP(G579,Calculations!$AV$2:$BA$2001,3),"")</f>
        <v/>
      </c>
      <c r="I579" s="2" t="str">
        <f>IF(G579&lt;&gt;"",VLOOKUP(G579,Calculations!$AV$2:$BA$2001,4),"")</f>
        <v/>
      </c>
      <c r="J579" s="2" t="str">
        <f>IF(G579&lt;&gt;"",VLOOKUP(G579,Calculations!$AV$2:$BA$2001,5),"")</f>
        <v/>
      </c>
      <c r="K579" s="2" t="str">
        <f>IF(G579&lt;&gt;"",VLOOKUP(G579,Calculations!$AV$2:$BA$2001,6),"")</f>
        <v/>
      </c>
      <c r="L579" s="64"/>
      <c r="M579" s="64"/>
      <c r="N579" s="64"/>
      <c r="O579" s="64"/>
      <c r="P579" s="64"/>
      <c r="Q579" s="2"/>
      <c r="R579" s="2"/>
      <c r="S579" s="2"/>
    </row>
    <row r="580" spans="6:19">
      <c r="F580" s="2" t="str">
        <f t="shared" si="57"/>
        <v/>
      </c>
      <c r="G580" s="2" t="str">
        <f t="shared" si="56"/>
        <v/>
      </c>
      <c r="H580" s="2" t="str">
        <f>IF(G580&lt;&gt;"",VLOOKUP(G580,Calculations!$AV$2:$BA$2001,3),"")</f>
        <v/>
      </c>
      <c r="I580" s="2" t="str">
        <f>IF(G580&lt;&gt;"",VLOOKUP(G580,Calculations!$AV$2:$BA$2001,4),"")</f>
        <v/>
      </c>
      <c r="J580" s="2" t="str">
        <f>IF(G580&lt;&gt;"",VLOOKUP(G580,Calculations!$AV$2:$BA$2001,5),"")</f>
        <v/>
      </c>
      <c r="K580" s="2" t="str">
        <f>IF(G580&lt;&gt;"",VLOOKUP(G580,Calculations!$AV$2:$BA$2001,6),"")</f>
        <v/>
      </c>
      <c r="L580" s="64"/>
      <c r="M580" s="64"/>
      <c r="N580" s="64"/>
      <c r="O580" s="64"/>
      <c r="P580" s="64"/>
      <c r="Q580" s="2"/>
      <c r="R580" s="2"/>
      <c r="S580" s="2"/>
    </row>
    <row r="581" spans="6:19">
      <c r="F581" s="2" t="str">
        <f t="shared" si="57"/>
        <v/>
      </c>
      <c r="G581" s="2" t="str">
        <f t="shared" si="56"/>
        <v/>
      </c>
      <c r="H581" s="2" t="str">
        <f>IF(G581&lt;&gt;"",VLOOKUP(G581,Calculations!$AV$2:$BA$2001,3),"")</f>
        <v/>
      </c>
      <c r="I581" s="2" t="str">
        <f>IF(G581&lt;&gt;"",VLOOKUP(G581,Calculations!$AV$2:$BA$2001,4),"")</f>
        <v/>
      </c>
      <c r="J581" s="2" t="str">
        <f>IF(G581&lt;&gt;"",VLOOKUP(G581,Calculations!$AV$2:$BA$2001,5),"")</f>
        <v/>
      </c>
      <c r="K581" s="2" t="str">
        <f>IF(G581&lt;&gt;"",VLOOKUP(G581,Calculations!$AV$2:$BA$2001,6),"")</f>
        <v/>
      </c>
      <c r="L581" s="64"/>
      <c r="M581" s="64"/>
      <c r="N581" s="64"/>
      <c r="O581" s="64"/>
      <c r="P581" s="64"/>
      <c r="Q581" s="2"/>
      <c r="R581" s="2"/>
      <c r="S581" s="2"/>
    </row>
    <row r="582" spans="6:19">
      <c r="F582" s="2" t="str">
        <f t="shared" si="57"/>
        <v/>
      </c>
      <c r="G582" s="2" t="str">
        <f t="shared" si="56"/>
        <v/>
      </c>
      <c r="H582" s="2" t="str">
        <f>IF(G582&lt;&gt;"",VLOOKUP(G582,Calculations!$AV$2:$BA$2001,3),"")</f>
        <v/>
      </c>
      <c r="I582" s="2" t="str">
        <f>IF(G582&lt;&gt;"",VLOOKUP(G582,Calculations!$AV$2:$BA$2001,4),"")</f>
        <v/>
      </c>
      <c r="J582" s="2" t="str">
        <f>IF(G582&lt;&gt;"",VLOOKUP(G582,Calculations!$AV$2:$BA$2001,5),"")</f>
        <v/>
      </c>
      <c r="K582" s="2" t="str">
        <f>IF(G582&lt;&gt;"",VLOOKUP(G582,Calculations!$AV$2:$BA$2001,6),"")</f>
        <v/>
      </c>
      <c r="L582" s="64"/>
      <c r="M582" s="64"/>
      <c r="N582" s="64"/>
      <c r="O582" s="64"/>
      <c r="P582" s="64"/>
      <c r="Q582" s="2"/>
      <c r="R582" s="2"/>
      <c r="S582" s="2"/>
    </row>
    <row r="583" spans="6:19">
      <c r="F583" s="2" t="str">
        <f t="shared" si="57"/>
        <v/>
      </c>
      <c r="G583" s="2" t="str">
        <f t="shared" si="56"/>
        <v/>
      </c>
      <c r="H583" s="2" t="str">
        <f>IF(G583&lt;&gt;"",VLOOKUP(G583,Calculations!$AV$2:$BA$2001,3),"")</f>
        <v/>
      </c>
      <c r="I583" s="2" t="str">
        <f>IF(G583&lt;&gt;"",VLOOKUP(G583,Calculations!$AV$2:$BA$2001,4),"")</f>
        <v/>
      </c>
      <c r="J583" s="2" t="str">
        <f>IF(G583&lt;&gt;"",VLOOKUP(G583,Calculations!$AV$2:$BA$2001,5),"")</f>
        <v/>
      </c>
      <c r="K583" s="2" t="str">
        <f>IF(G583&lt;&gt;"",VLOOKUP(G583,Calculations!$AV$2:$BA$2001,6),"")</f>
        <v/>
      </c>
      <c r="L583" s="64"/>
      <c r="M583" s="64"/>
      <c r="N583" s="64"/>
      <c r="O583" s="64"/>
      <c r="P583" s="64"/>
      <c r="Q583" s="2"/>
      <c r="R583" s="2"/>
      <c r="S583" s="2"/>
    </row>
    <row r="584" spans="6:19">
      <c r="F584" s="2" t="str">
        <f t="shared" si="57"/>
        <v/>
      </c>
      <c r="G584" s="2" t="str">
        <f t="shared" si="56"/>
        <v/>
      </c>
      <c r="H584" s="2" t="str">
        <f>IF(G584&lt;&gt;"",VLOOKUP(G584,Calculations!$AV$2:$BA$2001,3),"")</f>
        <v/>
      </c>
      <c r="I584" s="2" t="str">
        <f>IF(G584&lt;&gt;"",VLOOKUP(G584,Calculations!$AV$2:$BA$2001,4),"")</f>
        <v/>
      </c>
      <c r="J584" s="2" t="str">
        <f>IF(G584&lt;&gt;"",VLOOKUP(G584,Calculations!$AV$2:$BA$2001,5),"")</f>
        <v/>
      </c>
      <c r="K584" s="2" t="str">
        <f>IF(G584&lt;&gt;"",VLOOKUP(G584,Calculations!$AV$2:$BA$2001,6),"")</f>
        <v/>
      </c>
      <c r="L584" s="64"/>
      <c r="M584" s="64"/>
      <c r="N584" s="64"/>
      <c r="O584" s="64"/>
      <c r="P584" s="64"/>
      <c r="Q584" s="2"/>
      <c r="R584" s="2"/>
      <c r="S584" s="2"/>
    </row>
    <row r="585" spans="6:19">
      <c r="F585" s="2" t="str">
        <f t="shared" si="57"/>
        <v/>
      </c>
      <c r="G585" s="2" t="str">
        <f t="shared" si="56"/>
        <v/>
      </c>
      <c r="H585" s="2" t="str">
        <f>IF(G585&lt;&gt;"",VLOOKUP(G585,Calculations!$AV$2:$BA$2001,3),"")</f>
        <v/>
      </c>
      <c r="I585" s="2" t="str">
        <f>IF(G585&lt;&gt;"",VLOOKUP(G585,Calculations!$AV$2:$BA$2001,4),"")</f>
        <v/>
      </c>
      <c r="J585" s="2" t="str">
        <f>IF(G585&lt;&gt;"",VLOOKUP(G585,Calculations!$AV$2:$BA$2001,5),"")</f>
        <v/>
      </c>
      <c r="K585" s="2" t="str">
        <f>IF(G585&lt;&gt;"",VLOOKUP(G585,Calculations!$AV$2:$BA$2001,6),"")</f>
        <v/>
      </c>
      <c r="L585" s="64"/>
      <c r="M585" s="64"/>
      <c r="N585" s="64"/>
      <c r="O585" s="64"/>
      <c r="P585" s="64"/>
      <c r="Q585" s="2"/>
      <c r="R585" s="2"/>
      <c r="S585" s="2"/>
    </row>
    <row r="586" spans="6:19">
      <c r="F586" s="2" t="str">
        <f t="shared" si="57"/>
        <v/>
      </c>
      <c r="G586" s="2" t="str">
        <f t="shared" si="56"/>
        <v/>
      </c>
      <c r="H586" s="2" t="str">
        <f>IF(G586&lt;&gt;"",VLOOKUP(G586,Calculations!$AV$2:$BA$2001,3),"")</f>
        <v/>
      </c>
      <c r="I586" s="2" t="str">
        <f>IF(G586&lt;&gt;"",VLOOKUP(G586,Calculations!$AV$2:$BA$2001,4),"")</f>
        <v/>
      </c>
      <c r="J586" s="2" t="str">
        <f>IF(G586&lt;&gt;"",VLOOKUP(G586,Calculations!$AV$2:$BA$2001,5),"")</f>
        <v/>
      </c>
      <c r="K586" s="2" t="str">
        <f>IF(G586&lt;&gt;"",VLOOKUP(G586,Calculations!$AV$2:$BA$2001,6),"")</f>
        <v/>
      </c>
      <c r="L586" s="64"/>
      <c r="M586" s="64"/>
      <c r="N586" s="64"/>
      <c r="O586" s="64"/>
      <c r="P586" s="64"/>
      <c r="Q586" s="2"/>
      <c r="R586" s="2"/>
      <c r="S586" s="2"/>
    </row>
    <row r="587" spans="6:19">
      <c r="F587" s="2" t="str">
        <f t="shared" si="57"/>
        <v/>
      </c>
      <c r="G587" s="2" t="str">
        <f t="shared" si="56"/>
        <v/>
      </c>
      <c r="H587" s="2" t="str">
        <f>IF(G587&lt;&gt;"",VLOOKUP(G587,Calculations!$AV$2:$BA$2001,3),"")</f>
        <v/>
      </c>
      <c r="I587" s="2" t="str">
        <f>IF(G587&lt;&gt;"",VLOOKUP(G587,Calculations!$AV$2:$BA$2001,4),"")</f>
        <v/>
      </c>
      <c r="J587" s="2" t="str">
        <f>IF(G587&lt;&gt;"",VLOOKUP(G587,Calculations!$AV$2:$BA$2001,5),"")</f>
        <v/>
      </c>
      <c r="K587" s="2" t="str">
        <f>IF(G587&lt;&gt;"",VLOOKUP(G587,Calculations!$AV$2:$BA$2001,6),"")</f>
        <v/>
      </c>
      <c r="L587" s="64"/>
      <c r="M587" s="64"/>
      <c r="N587" s="64"/>
      <c r="O587" s="64"/>
      <c r="P587" s="64"/>
      <c r="Q587" s="2"/>
      <c r="R587" s="2"/>
      <c r="S587" s="2"/>
    </row>
    <row r="588" spans="6:19">
      <c r="F588" s="2" t="str">
        <f t="shared" si="57"/>
        <v/>
      </c>
      <c r="G588" s="2" t="str">
        <f t="shared" si="56"/>
        <v/>
      </c>
      <c r="H588" s="2" t="str">
        <f>IF(G588&lt;&gt;"",VLOOKUP(G588,Calculations!$AV$2:$BA$2001,3),"")</f>
        <v/>
      </c>
      <c r="I588" s="2" t="str">
        <f>IF(G588&lt;&gt;"",VLOOKUP(G588,Calculations!$AV$2:$BA$2001,4),"")</f>
        <v/>
      </c>
      <c r="J588" s="2" t="str">
        <f>IF(G588&lt;&gt;"",VLOOKUP(G588,Calculations!$AV$2:$BA$2001,5),"")</f>
        <v/>
      </c>
      <c r="K588" s="2" t="str">
        <f>IF(G588&lt;&gt;"",VLOOKUP(G588,Calculations!$AV$2:$BA$2001,6),"")</f>
        <v/>
      </c>
      <c r="L588" s="64"/>
      <c r="M588" s="64"/>
      <c r="N588" s="64"/>
      <c r="O588" s="64"/>
      <c r="P588" s="64"/>
      <c r="Q588" s="2"/>
      <c r="R588" s="2"/>
      <c r="S588" s="2"/>
    </row>
    <row r="589" spans="6:19">
      <c r="F589" s="2" t="str">
        <f t="shared" si="57"/>
        <v/>
      </c>
      <c r="G589" s="2" t="str">
        <f t="shared" si="56"/>
        <v/>
      </c>
      <c r="H589" s="2" t="str">
        <f>IF(G589&lt;&gt;"",VLOOKUP(G589,Calculations!$AV$2:$BA$2001,3),"")</f>
        <v/>
      </c>
      <c r="I589" s="2" t="str">
        <f>IF(G589&lt;&gt;"",VLOOKUP(G589,Calculations!$AV$2:$BA$2001,4),"")</f>
        <v/>
      </c>
      <c r="J589" s="2" t="str">
        <f>IF(G589&lt;&gt;"",VLOOKUP(G589,Calculations!$AV$2:$BA$2001,5),"")</f>
        <v/>
      </c>
      <c r="K589" s="2" t="str">
        <f>IF(G589&lt;&gt;"",VLOOKUP(G589,Calculations!$AV$2:$BA$2001,6),"")</f>
        <v/>
      </c>
      <c r="L589" s="64"/>
      <c r="M589" s="64"/>
      <c r="N589" s="64"/>
      <c r="O589" s="64"/>
      <c r="P589" s="64"/>
      <c r="Q589" s="2"/>
      <c r="R589" s="2"/>
      <c r="S589" s="2"/>
    </row>
    <row r="590" spans="6:19">
      <c r="F590" s="2" t="str">
        <f t="shared" si="57"/>
        <v/>
      </c>
      <c r="G590" s="2" t="str">
        <f t="shared" si="56"/>
        <v/>
      </c>
      <c r="H590" s="2" t="str">
        <f>IF(G590&lt;&gt;"",VLOOKUP(G590,Calculations!$AV$2:$BA$2001,3),"")</f>
        <v/>
      </c>
      <c r="I590" s="2" t="str">
        <f>IF(G590&lt;&gt;"",VLOOKUP(G590,Calculations!$AV$2:$BA$2001,4),"")</f>
        <v/>
      </c>
      <c r="J590" s="2" t="str">
        <f>IF(G590&lt;&gt;"",VLOOKUP(G590,Calculations!$AV$2:$BA$2001,5),"")</f>
        <v/>
      </c>
      <c r="K590" s="2" t="str">
        <f>IF(G590&lt;&gt;"",VLOOKUP(G590,Calculations!$AV$2:$BA$2001,6),"")</f>
        <v/>
      </c>
      <c r="L590" s="64"/>
      <c r="M590" s="64"/>
      <c r="N590" s="64"/>
      <c r="O590" s="64"/>
      <c r="P590" s="64"/>
      <c r="Q590" s="2"/>
      <c r="R590" s="2"/>
      <c r="S590" s="2"/>
    </row>
    <row r="591" spans="6:19">
      <c r="F591" s="2" t="str">
        <f t="shared" si="57"/>
        <v/>
      </c>
      <c r="G591" s="2" t="str">
        <f t="shared" si="56"/>
        <v/>
      </c>
      <c r="H591" s="2" t="str">
        <f>IF(G591&lt;&gt;"",VLOOKUP(G591,Calculations!$AV$2:$BA$2001,3),"")</f>
        <v/>
      </c>
      <c r="I591" s="2" t="str">
        <f>IF(G591&lt;&gt;"",VLOOKUP(G591,Calculations!$AV$2:$BA$2001,4),"")</f>
        <v/>
      </c>
      <c r="J591" s="2" t="str">
        <f>IF(G591&lt;&gt;"",VLOOKUP(G591,Calculations!$AV$2:$BA$2001,5),"")</f>
        <v/>
      </c>
      <c r="K591" s="2" t="str">
        <f>IF(G591&lt;&gt;"",VLOOKUP(G591,Calculations!$AV$2:$BA$2001,6),"")</f>
        <v/>
      </c>
      <c r="L591" s="64"/>
      <c r="M591" s="64"/>
      <c r="N591" s="64"/>
      <c r="O591" s="64"/>
      <c r="P591" s="64"/>
      <c r="Q591" s="2"/>
      <c r="R591" s="2"/>
      <c r="S591" s="2"/>
    </row>
    <row r="592" spans="6:19">
      <c r="F592" s="2" t="str">
        <f t="shared" si="57"/>
        <v/>
      </c>
      <c r="G592" s="2" t="str">
        <f t="shared" si="56"/>
        <v/>
      </c>
      <c r="H592" s="2" t="str">
        <f>IF(G592&lt;&gt;"",VLOOKUP(G592,Calculations!$AV$2:$BA$2001,3),"")</f>
        <v/>
      </c>
      <c r="I592" s="2" t="str">
        <f>IF(G592&lt;&gt;"",VLOOKUP(G592,Calculations!$AV$2:$BA$2001,4),"")</f>
        <v/>
      </c>
      <c r="J592" s="2" t="str">
        <f>IF(G592&lt;&gt;"",VLOOKUP(G592,Calculations!$AV$2:$BA$2001,5),"")</f>
        <v/>
      </c>
      <c r="K592" s="2" t="str">
        <f>IF(G592&lt;&gt;"",VLOOKUP(G592,Calculations!$AV$2:$BA$2001,6),"")</f>
        <v/>
      </c>
      <c r="L592" s="64"/>
      <c r="M592" s="64"/>
      <c r="N592" s="64"/>
      <c r="O592" s="64"/>
      <c r="P592" s="64"/>
      <c r="Q592" s="2"/>
      <c r="R592" s="2"/>
      <c r="S592" s="2"/>
    </row>
    <row r="593" spans="6:19">
      <c r="F593" s="2" t="str">
        <f t="shared" si="57"/>
        <v/>
      </c>
      <c r="G593" s="2" t="str">
        <f t="shared" ref="G593:G656" si="58">IF(AND(F592&lt;&gt;"",G592&lt;2000),G592+step,"")</f>
        <v/>
      </c>
      <c r="H593" s="2" t="str">
        <f>IF(G593&lt;&gt;"",VLOOKUP(G593,Calculations!$AV$2:$BA$2001,3),"")</f>
        <v/>
      </c>
      <c r="I593" s="2" t="str">
        <f>IF(G593&lt;&gt;"",VLOOKUP(G593,Calculations!$AV$2:$BA$2001,4),"")</f>
        <v/>
      </c>
      <c r="J593" s="2" t="str">
        <f>IF(G593&lt;&gt;"",VLOOKUP(G593,Calculations!$AV$2:$BA$2001,5),"")</f>
        <v/>
      </c>
      <c r="K593" s="2" t="str">
        <f>IF(G593&lt;&gt;"",VLOOKUP(G593,Calculations!$AV$2:$BA$2001,6),"")</f>
        <v/>
      </c>
      <c r="L593" s="64"/>
      <c r="M593" s="64"/>
      <c r="N593" s="64"/>
      <c r="O593" s="64"/>
      <c r="P593" s="64"/>
      <c r="Q593" s="2"/>
      <c r="R593" s="2"/>
      <c r="S593" s="2"/>
    </row>
    <row r="594" spans="6:19">
      <c r="F594" s="2" t="str">
        <f t="shared" si="57"/>
        <v/>
      </c>
      <c r="G594" s="2" t="str">
        <f t="shared" si="58"/>
        <v/>
      </c>
      <c r="H594" s="2" t="str">
        <f>IF(G594&lt;&gt;"",VLOOKUP(G594,Calculations!$AV$2:$BA$2001,3),"")</f>
        <v/>
      </c>
      <c r="I594" s="2" t="str">
        <f>IF(G594&lt;&gt;"",VLOOKUP(G594,Calculations!$AV$2:$BA$2001,4),"")</f>
        <v/>
      </c>
      <c r="J594" s="2" t="str">
        <f>IF(G594&lt;&gt;"",VLOOKUP(G594,Calculations!$AV$2:$BA$2001,5),"")</f>
        <v/>
      </c>
      <c r="K594" s="2" t="str">
        <f>IF(G594&lt;&gt;"",VLOOKUP(G594,Calculations!$AV$2:$BA$2001,6),"")</f>
        <v/>
      </c>
      <c r="L594" s="64"/>
      <c r="M594" s="64"/>
      <c r="N594" s="64"/>
      <c r="O594" s="64"/>
      <c r="P594" s="64"/>
      <c r="Q594" s="2"/>
      <c r="R594" s="2"/>
      <c r="S594" s="2"/>
    </row>
    <row r="595" spans="6:19">
      <c r="F595" s="2" t="str">
        <f t="shared" si="57"/>
        <v/>
      </c>
      <c r="G595" s="2" t="str">
        <f t="shared" si="58"/>
        <v/>
      </c>
      <c r="H595" s="2" t="str">
        <f>IF(G595&lt;&gt;"",VLOOKUP(G595,Calculations!$AV$2:$BA$2001,3),"")</f>
        <v/>
      </c>
      <c r="I595" s="2" t="str">
        <f>IF(G595&lt;&gt;"",VLOOKUP(G595,Calculations!$AV$2:$BA$2001,4),"")</f>
        <v/>
      </c>
      <c r="J595" s="2" t="str">
        <f>IF(G595&lt;&gt;"",VLOOKUP(G595,Calculations!$AV$2:$BA$2001,5),"")</f>
        <v/>
      </c>
      <c r="K595" s="2" t="str">
        <f>IF(G595&lt;&gt;"",VLOOKUP(G595,Calculations!$AV$2:$BA$2001,6),"")</f>
        <v/>
      </c>
      <c r="L595" s="64"/>
      <c r="M595" s="64"/>
      <c r="N595" s="64"/>
      <c r="O595" s="64"/>
      <c r="P595" s="64"/>
      <c r="Q595" s="2"/>
      <c r="R595" s="2"/>
      <c r="S595" s="2"/>
    </row>
    <row r="596" spans="6:19">
      <c r="F596" s="2" t="str">
        <f t="shared" si="57"/>
        <v/>
      </c>
      <c r="G596" s="2" t="str">
        <f t="shared" si="58"/>
        <v/>
      </c>
      <c r="H596" s="2" t="str">
        <f>IF(G596&lt;&gt;"",VLOOKUP(G596,Calculations!$AV$2:$BA$2001,3),"")</f>
        <v/>
      </c>
      <c r="I596" s="2" t="str">
        <f>IF(G596&lt;&gt;"",VLOOKUP(G596,Calculations!$AV$2:$BA$2001,4),"")</f>
        <v/>
      </c>
      <c r="J596" s="2" t="str">
        <f>IF(G596&lt;&gt;"",VLOOKUP(G596,Calculations!$AV$2:$BA$2001,5),"")</f>
        <v/>
      </c>
      <c r="K596" s="2" t="str">
        <f>IF(G596&lt;&gt;"",VLOOKUP(G596,Calculations!$AV$2:$BA$2001,6),"")</f>
        <v/>
      </c>
      <c r="L596" s="64"/>
      <c r="M596" s="64"/>
      <c r="N596" s="64"/>
      <c r="O596" s="64"/>
      <c r="P596" s="64"/>
      <c r="Q596" s="2"/>
      <c r="R596" s="2"/>
      <c r="S596" s="2"/>
    </row>
    <row r="597" spans="6:19">
      <c r="F597" s="2" t="str">
        <f t="shared" si="57"/>
        <v/>
      </c>
      <c r="G597" s="2" t="str">
        <f t="shared" si="58"/>
        <v/>
      </c>
      <c r="H597" s="2" t="str">
        <f>IF(G597&lt;&gt;"",VLOOKUP(G597,Calculations!$AV$2:$BA$2001,3),"")</f>
        <v/>
      </c>
      <c r="I597" s="2" t="str">
        <f>IF(G597&lt;&gt;"",VLOOKUP(G597,Calculations!$AV$2:$BA$2001,4),"")</f>
        <v/>
      </c>
      <c r="J597" s="2" t="str">
        <f>IF(G597&lt;&gt;"",VLOOKUP(G597,Calculations!$AV$2:$BA$2001,5),"")</f>
        <v/>
      </c>
      <c r="K597" s="2" t="str">
        <f>IF(G597&lt;&gt;"",VLOOKUP(G597,Calculations!$AV$2:$BA$2001,6),"")</f>
        <v/>
      </c>
      <c r="L597" s="64"/>
      <c r="M597" s="64"/>
      <c r="N597" s="64"/>
      <c r="O597" s="64"/>
      <c r="P597" s="64"/>
      <c r="Q597" s="2"/>
      <c r="R597" s="2"/>
      <c r="S597" s="2"/>
    </row>
    <row r="598" spans="6:19">
      <c r="F598" s="2" t="str">
        <f t="shared" si="57"/>
        <v/>
      </c>
      <c r="G598" s="2" t="str">
        <f t="shared" si="58"/>
        <v/>
      </c>
      <c r="H598" s="2" t="str">
        <f>IF(G598&lt;&gt;"",VLOOKUP(G598,Calculations!$AV$2:$BA$2001,3),"")</f>
        <v/>
      </c>
      <c r="I598" s="2" t="str">
        <f>IF(G598&lt;&gt;"",VLOOKUP(G598,Calculations!$AV$2:$BA$2001,4),"")</f>
        <v/>
      </c>
      <c r="J598" s="2" t="str">
        <f>IF(G598&lt;&gt;"",VLOOKUP(G598,Calculations!$AV$2:$BA$2001,5),"")</f>
        <v/>
      </c>
      <c r="K598" s="2" t="str">
        <f>IF(G598&lt;&gt;"",VLOOKUP(G598,Calculations!$AV$2:$BA$2001,6),"")</f>
        <v/>
      </c>
      <c r="L598" s="64"/>
      <c r="M598" s="64"/>
      <c r="N598" s="64"/>
      <c r="O598" s="64"/>
      <c r="P598" s="64"/>
      <c r="Q598" s="2"/>
      <c r="R598" s="2"/>
      <c r="S598" s="2"/>
    </row>
    <row r="599" spans="6:19">
      <c r="F599" s="2" t="str">
        <f t="shared" si="57"/>
        <v/>
      </c>
      <c r="G599" s="2" t="str">
        <f t="shared" si="58"/>
        <v/>
      </c>
      <c r="H599" s="2" t="str">
        <f>IF(G599&lt;&gt;"",VLOOKUP(G599,Calculations!$AV$2:$BA$2001,3),"")</f>
        <v/>
      </c>
      <c r="I599" s="2" t="str">
        <f>IF(G599&lt;&gt;"",VLOOKUP(G599,Calculations!$AV$2:$BA$2001,4),"")</f>
        <v/>
      </c>
      <c r="J599" s="2" t="str">
        <f>IF(G599&lt;&gt;"",VLOOKUP(G599,Calculations!$AV$2:$BA$2001,5),"")</f>
        <v/>
      </c>
      <c r="K599" s="2" t="str">
        <f>IF(G599&lt;&gt;"",VLOOKUP(G599,Calculations!$AV$2:$BA$2001,6),"")</f>
        <v/>
      </c>
      <c r="L599" s="64"/>
      <c r="M599" s="64"/>
      <c r="N599" s="64"/>
      <c r="O599" s="64"/>
      <c r="P599" s="64"/>
      <c r="Q599" s="2"/>
      <c r="R599" s="2"/>
      <c r="S599" s="2"/>
    </row>
    <row r="600" spans="6:19">
      <c r="F600" s="2" t="str">
        <f t="shared" si="57"/>
        <v/>
      </c>
      <c r="G600" s="2" t="str">
        <f t="shared" si="58"/>
        <v/>
      </c>
      <c r="H600" s="2" t="str">
        <f>IF(G600&lt;&gt;"",VLOOKUP(G600,Calculations!$AV$2:$BA$2001,3),"")</f>
        <v/>
      </c>
      <c r="I600" s="2" t="str">
        <f>IF(G600&lt;&gt;"",VLOOKUP(G600,Calculations!$AV$2:$BA$2001,4),"")</f>
        <v/>
      </c>
      <c r="J600" s="2" t="str">
        <f>IF(G600&lt;&gt;"",VLOOKUP(G600,Calculations!$AV$2:$BA$2001,5),"")</f>
        <v/>
      </c>
      <c r="K600" s="2" t="str">
        <f>IF(G600&lt;&gt;"",VLOOKUP(G600,Calculations!$AV$2:$BA$2001,6),"")</f>
        <v/>
      </c>
      <c r="L600" s="64"/>
      <c r="M600" s="64"/>
      <c r="N600" s="64"/>
      <c r="O600" s="64"/>
      <c r="P600" s="64"/>
      <c r="Q600" s="2"/>
      <c r="R600" s="2"/>
      <c r="S600" s="2"/>
    </row>
    <row r="601" spans="6:19">
      <c r="F601" s="2" t="str">
        <f t="shared" si="57"/>
        <v/>
      </c>
      <c r="G601" s="2" t="str">
        <f t="shared" si="58"/>
        <v/>
      </c>
      <c r="H601" s="2" t="str">
        <f>IF(G601&lt;&gt;"",VLOOKUP(G601,Calculations!$AV$2:$BA$2001,3),"")</f>
        <v/>
      </c>
      <c r="I601" s="2" t="str">
        <f>IF(G601&lt;&gt;"",VLOOKUP(G601,Calculations!$AV$2:$BA$2001,4),"")</f>
        <v/>
      </c>
      <c r="J601" s="2" t="str">
        <f>IF(G601&lt;&gt;"",VLOOKUP(G601,Calculations!$AV$2:$BA$2001,5),"")</f>
        <v/>
      </c>
      <c r="K601" s="2" t="str">
        <f>IF(G601&lt;&gt;"",VLOOKUP(G601,Calculations!$AV$2:$BA$2001,6),"")</f>
        <v/>
      </c>
      <c r="L601" s="64"/>
      <c r="M601" s="64"/>
      <c r="N601" s="64"/>
      <c r="O601" s="64"/>
      <c r="P601" s="64"/>
      <c r="Q601" s="2"/>
      <c r="R601" s="2"/>
      <c r="S601" s="2"/>
    </row>
    <row r="602" spans="6:19">
      <c r="F602" s="2" t="str">
        <f t="shared" si="57"/>
        <v/>
      </c>
      <c r="G602" s="2" t="str">
        <f t="shared" si="58"/>
        <v/>
      </c>
      <c r="H602" s="2" t="str">
        <f>IF(G602&lt;&gt;"",VLOOKUP(G602,Calculations!$AV$2:$BA$2001,3),"")</f>
        <v/>
      </c>
      <c r="I602" s="2" t="str">
        <f>IF(G602&lt;&gt;"",VLOOKUP(G602,Calculations!$AV$2:$BA$2001,4),"")</f>
        <v/>
      </c>
      <c r="J602" s="2" t="str">
        <f>IF(G602&lt;&gt;"",VLOOKUP(G602,Calculations!$AV$2:$BA$2001,5),"")</f>
        <v/>
      </c>
      <c r="K602" s="2" t="str">
        <f>IF(G602&lt;&gt;"",VLOOKUP(G602,Calculations!$AV$2:$BA$2001,6),"")</f>
        <v/>
      </c>
      <c r="L602" s="64"/>
      <c r="M602" s="64"/>
      <c r="N602" s="64"/>
      <c r="O602" s="64"/>
      <c r="P602" s="64"/>
      <c r="Q602" s="2"/>
      <c r="R602" s="2"/>
      <c r="S602" s="2"/>
    </row>
    <row r="603" spans="6:19">
      <c r="F603" s="2" t="str">
        <f t="shared" si="57"/>
        <v/>
      </c>
      <c r="G603" s="2" t="str">
        <f t="shared" si="58"/>
        <v/>
      </c>
      <c r="H603" s="2" t="str">
        <f>IF(G603&lt;&gt;"",VLOOKUP(G603,Calculations!$AV$2:$BA$2001,3),"")</f>
        <v/>
      </c>
      <c r="I603" s="2" t="str">
        <f>IF(G603&lt;&gt;"",VLOOKUP(G603,Calculations!$AV$2:$BA$2001,4),"")</f>
        <v/>
      </c>
      <c r="J603" s="2" t="str">
        <f>IF(G603&lt;&gt;"",VLOOKUP(G603,Calculations!$AV$2:$BA$2001,5),"")</f>
        <v/>
      </c>
      <c r="K603" s="2" t="str">
        <f>IF(G603&lt;&gt;"",VLOOKUP(G603,Calculations!$AV$2:$BA$2001,6),"")</f>
        <v/>
      </c>
      <c r="L603" s="64"/>
      <c r="M603" s="64"/>
      <c r="N603" s="64"/>
      <c r="O603" s="64"/>
      <c r="P603" s="64"/>
      <c r="Q603" s="2"/>
      <c r="R603" s="2"/>
      <c r="S603" s="2"/>
    </row>
    <row r="604" spans="6:19">
      <c r="F604" s="2" t="str">
        <f t="shared" si="57"/>
        <v/>
      </c>
      <c r="G604" s="2" t="str">
        <f t="shared" si="58"/>
        <v/>
      </c>
      <c r="H604" s="2" t="str">
        <f>IF(G604&lt;&gt;"",VLOOKUP(G604,Calculations!$AV$2:$BA$2001,3),"")</f>
        <v/>
      </c>
      <c r="I604" s="2" t="str">
        <f>IF(G604&lt;&gt;"",VLOOKUP(G604,Calculations!$AV$2:$BA$2001,4),"")</f>
        <v/>
      </c>
      <c r="J604" s="2" t="str">
        <f>IF(G604&lt;&gt;"",VLOOKUP(G604,Calculations!$AV$2:$BA$2001,5),"")</f>
        <v/>
      </c>
      <c r="K604" s="2" t="str">
        <f>IF(G604&lt;&gt;"",VLOOKUP(G604,Calculations!$AV$2:$BA$2001,6),"")</f>
        <v/>
      </c>
      <c r="L604" s="64"/>
      <c r="M604" s="64"/>
      <c r="N604" s="64"/>
      <c r="O604" s="64"/>
      <c r="P604" s="64"/>
      <c r="Q604" s="2"/>
      <c r="R604" s="2"/>
      <c r="S604" s="2"/>
    </row>
    <row r="605" spans="6:19">
      <c r="F605" s="2" t="str">
        <f t="shared" si="57"/>
        <v/>
      </c>
      <c r="G605" s="2" t="str">
        <f t="shared" si="58"/>
        <v/>
      </c>
      <c r="H605" s="2" t="str">
        <f>IF(G605&lt;&gt;"",VLOOKUP(G605,Calculations!$AV$2:$BA$2001,3),"")</f>
        <v/>
      </c>
      <c r="I605" s="2" t="str">
        <f>IF(G605&lt;&gt;"",VLOOKUP(G605,Calculations!$AV$2:$BA$2001,4),"")</f>
        <v/>
      </c>
      <c r="J605" s="2" t="str">
        <f>IF(G605&lt;&gt;"",VLOOKUP(G605,Calculations!$AV$2:$BA$2001,5),"")</f>
        <v/>
      </c>
      <c r="K605" s="2" t="str">
        <f>IF(G605&lt;&gt;"",VLOOKUP(G605,Calculations!$AV$2:$BA$2001,6),"")</f>
        <v/>
      </c>
      <c r="L605" s="64"/>
      <c r="M605" s="64"/>
      <c r="N605" s="64"/>
      <c r="O605" s="64"/>
      <c r="P605" s="64"/>
      <c r="Q605" s="2"/>
      <c r="R605" s="2"/>
      <c r="S605" s="2"/>
    </row>
    <row r="606" spans="6:19">
      <c r="F606" s="2" t="str">
        <f t="shared" si="57"/>
        <v/>
      </c>
      <c r="G606" s="2" t="str">
        <f t="shared" si="58"/>
        <v/>
      </c>
      <c r="H606" s="2" t="str">
        <f>IF(G606&lt;&gt;"",VLOOKUP(G606,Calculations!$AV$2:$BA$2001,3),"")</f>
        <v/>
      </c>
      <c r="I606" s="2" t="str">
        <f>IF(G606&lt;&gt;"",VLOOKUP(G606,Calculations!$AV$2:$BA$2001,4),"")</f>
        <v/>
      </c>
      <c r="J606" s="2" t="str">
        <f>IF(G606&lt;&gt;"",VLOOKUP(G606,Calculations!$AV$2:$BA$2001,5),"")</f>
        <v/>
      </c>
      <c r="K606" s="2" t="str">
        <f>IF(G606&lt;&gt;"",VLOOKUP(G606,Calculations!$AV$2:$BA$2001,6),"")</f>
        <v/>
      </c>
      <c r="L606" s="64"/>
      <c r="M606" s="64"/>
      <c r="N606" s="64"/>
      <c r="O606" s="64"/>
      <c r="P606" s="64"/>
      <c r="Q606" s="2"/>
      <c r="R606" s="2"/>
      <c r="S606" s="2"/>
    </row>
    <row r="607" spans="6:19">
      <c r="F607" s="2" t="str">
        <f t="shared" si="57"/>
        <v/>
      </c>
      <c r="G607" s="2" t="str">
        <f t="shared" si="58"/>
        <v/>
      </c>
      <c r="H607" s="2" t="str">
        <f>IF(G607&lt;&gt;"",VLOOKUP(G607,Calculations!$AV$2:$BA$2001,3),"")</f>
        <v/>
      </c>
      <c r="I607" s="2" t="str">
        <f>IF(G607&lt;&gt;"",VLOOKUP(G607,Calculations!$AV$2:$BA$2001,4),"")</f>
        <v/>
      </c>
      <c r="J607" s="2" t="str">
        <f>IF(G607&lt;&gt;"",VLOOKUP(G607,Calculations!$AV$2:$BA$2001,5),"")</f>
        <v/>
      </c>
      <c r="K607" s="2" t="str">
        <f>IF(G607&lt;&gt;"",VLOOKUP(G607,Calculations!$AV$2:$BA$2001,6),"")</f>
        <v/>
      </c>
      <c r="L607" s="64"/>
      <c r="M607" s="64"/>
      <c r="N607" s="64"/>
      <c r="O607" s="64"/>
      <c r="P607" s="64"/>
      <c r="Q607" s="2"/>
      <c r="R607" s="2"/>
      <c r="S607" s="2"/>
    </row>
    <row r="608" spans="6:19">
      <c r="F608" s="2" t="str">
        <f t="shared" si="57"/>
        <v/>
      </c>
      <c r="G608" s="2" t="str">
        <f t="shared" si="58"/>
        <v/>
      </c>
      <c r="H608" s="2" t="str">
        <f>IF(G608&lt;&gt;"",VLOOKUP(G608,Calculations!$AV$2:$BA$2001,3),"")</f>
        <v/>
      </c>
      <c r="I608" s="2" t="str">
        <f>IF(G608&lt;&gt;"",VLOOKUP(G608,Calculations!$AV$2:$BA$2001,4),"")</f>
        <v/>
      </c>
      <c r="J608" s="2" t="str">
        <f>IF(G608&lt;&gt;"",VLOOKUP(G608,Calculations!$AV$2:$BA$2001,5),"")</f>
        <v/>
      </c>
      <c r="K608" s="2" t="str">
        <f>IF(G608&lt;&gt;"",VLOOKUP(G608,Calculations!$AV$2:$BA$2001,6),"")</f>
        <v/>
      </c>
      <c r="L608" s="64"/>
      <c r="M608" s="64"/>
      <c r="N608" s="64"/>
      <c r="O608" s="64"/>
      <c r="P608" s="64"/>
      <c r="Q608" s="2"/>
      <c r="R608" s="2"/>
      <c r="S608" s="2"/>
    </row>
    <row r="609" spans="6:19">
      <c r="F609" s="2" t="str">
        <f t="shared" si="57"/>
        <v/>
      </c>
      <c r="G609" s="2" t="str">
        <f t="shared" si="58"/>
        <v/>
      </c>
      <c r="H609" s="2" t="str">
        <f>IF(G609&lt;&gt;"",VLOOKUP(G609,Calculations!$AV$2:$BA$2001,3),"")</f>
        <v/>
      </c>
      <c r="I609" s="2" t="str">
        <f>IF(G609&lt;&gt;"",VLOOKUP(G609,Calculations!$AV$2:$BA$2001,4),"")</f>
        <v/>
      </c>
      <c r="J609" s="2" t="str">
        <f>IF(G609&lt;&gt;"",VLOOKUP(G609,Calculations!$AV$2:$BA$2001,5),"")</f>
        <v/>
      </c>
      <c r="K609" s="2" t="str">
        <f>IF(G609&lt;&gt;"",VLOOKUP(G609,Calculations!$AV$2:$BA$2001,6),"")</f>
        <v/>
      </c>
      <c r="L609" s="64"/>
      <c r="M609" s="64"/>
      <c r="N609" s="64"/>
      <c r="O609" s="64"/>
      <c r="P609" s="64"/>
      <c r="Q609" s="2"/>
      <c r="R609" s="2"/>
      <c r="S609" s="2"/>
    </row>
    <row r="610" spans="6:19">
      <c r="F610" s="2" t="str">
        <f t="shared" si="57"/>
        <v/>
      </c>
      <c r="G610" s="2" t="str">
        <f t="shared" si="58"/>
        <v/>
      </c>
      <c r="H610" s="2" t="str">
        <f>IF(G610&lt;&gt;"",VLOOKUP(G610,Calculations!$AV$2:$BA$2001,3),"")</f>
        <v/>
      </c>
      <c r="I610" s="2" t="str">
        <f>IF(G610&lt;&gt;"",VLOOKUP(G610,Calculations!$AV$2:$BA$2001,4),"")</f>
        <v/>
      </c>
      <c r="J610" s="2" t="str">
        <f>IF(G610&lt;&gt;"",VLOOKUP(G610,Calculations!$AV$2:$BA$2001,5),"")</f>
        <v/>
      </c>
      <c r="K610" s="2" t="str">
        <f>IF(G610&lt;&gt;"",VLOOKUP(G610,Calculations!$AV$2:$BA$2001,6),"")</f>
        <v/>
      </c>
      <c r="L610" s="64"/>
      <c r="M610" s="64"/>
      <c r="N610" s="64"/>
      <c r="O610" s="64"/>
      <c r="P610" s="64"/>
      <c r="Q610" s="2"/>
      <c r="R610" s="2"/>
      <c r="S610" s="2"/>
    </row>
    <row r="611" spans="6:19">
      <c r="F611" s="2" t="str">
        <f t="shared" si="57"/>
        <v/>
      </c>
      <c r="G611" s="2" t="str">
        <f t="shared" si="58"/>
        <v/>
      </c>
      <c r="H611" s="2" t="str">
        <f>IF(G611&lt;&gt;"",VLOOKUP(G611,Calculations!$AV$2:$BA$2001,3),"")</f>
        <v/>
      </c>
      <c r="I611" s="2" t="str">
        <f>IF(G611&lt;&gt;"",VLOOKUP(G611,Calculations!$AV$2:$BA$2001,4),"")</f>
        <v/>
      </c>
      <c r="J611" s="2" t="str">
        <f>IF(G611&lt;&gt;"",VLOOKUP(G611,Calculations!$AV$2:$BA$2001,5),"")</f>
        <v/>
      </c>
      <c r="K611" s="2" t="str">
        <f>IF(G611&lt;&gt;"",VLOOKUP(G611,Calculations!$AV$2:$BA$2001,6),"")</f>
        <v/>
      </c>
      <c r="L611" s="64"/>
      <c r="M611" s="64"/>
      <c r="N611" s="64"/>
      <c r="O611" s="64"/>
      <c r="P611" s="64"/>
      <c r="Q611" s="2"/>
      <c r="R611" s="2"/>
      <c r="S611" s="2"/>
    </row>
    <row r="612" spans="6:19">
      <c r="F612" s="2" t="str">
        <f t="shared" si="57"/>
        <v/>
      </c>
      <c r="G612" s="2" t="str">
        <f t="shared" si="58"/>
        <v/>
      </c>
      <c r="H612" s="2" t="str">
        <f>IF(G612&lt;&gt;"",VLOOKUP(G612,Calculations!$AV$2:$BA$2001,3),"")</f>
        <v/>
      </c>
      <c r="I612" s="2" t="str">
        <f>IF(G612&lt;&gt;"",VLOOKUP(G612,Calculations!$AV$2:$BA$2001,4),"")</f>
        <v/>
      </c>
      <c r="J612" s="2" t="str">
        <f>IF(G612&lt;&gt;"",VLOOKUP(G612,Calculations!$AV$2:$BA$2001,5),"")</f>
        <v/>
      </c>
      <c r="K612" s="2" t="str">
        <f>IF(G612&lt;&gt;"",VLOOKUP(G612,Calculations!$AV$2:$BA$2001,6),"")</f>
        <v/>
      </c>
      <c r="L612" s="64"/>
      <c r="M612" s="64"/>
      <c r="N612" s="64"/>
      <c r="O612" s="64"/>
      <c r="P612" s="64"/>
      <c r="Q612" s="2"/>
      <c r="R612" s="2"/>
      <c r="S612" s="2"/>
    </row>
    <row r="613" spans="6:19">
      <c r="F613" s="2" t="str">
        <f t="shared" si="57"/>
        <v/>
      </c>
      <c r="G613" s="2" t="str">
        <f t="shared" si="58"/>
        <v/>
      </c>
      <c r="H613" s="2" t="str">
        <f>IF(G613&lt;&gt;"",VLOOKUP(G613,Calculations!$AV$2:$BA$2001,3),"")</f>
        <v/>
      </c>
      <c r="I613" s="2" t="str">
        <f>IF(G613&lt;&gt;"",VLOOKUP(G613,Calculations!$AV$2:$BA$2001,4),"")</f>
        <v/>
      </c>
      <c r="J613" s="2" t="str">
        <f>IF(G613&lt;&gt;"",VLOOKUP(G613,Calculations!$AV$2:$BA$2001,5),"")</f>
        <v/>
      </c>
      <c r="K613" s="2" t="str">
        <f>IF(G613&lt;&gt;"",VLOOKUP(G613,Calculations!$AV$2:$BA$2001,6),"")</f>
        <v/>
      </c>
      <c r="L613" s="64"/>
      <c r="M613" s="64"/>
      <c r="N613" s="64"/>
      <c r="O613" s="64"/>
      <c r="P613" s="64"/>
      <c r="Q613" s="2"/>
      <c r="R613" s="2"/>
      <c r="S613" s="2"/>
    </row>
    <row r="614" spans="6:19">
      <c r="F614" s="2" t="str">
        <f t="shared" si="57"/>
        <v/>
      </c>
      <c r="G614" s="2" t="str">
        <f t="shared" si="58"/>
        <v/>
      </c>
      <c r="H614" s="2" t="str">
        <f>IF(G614&lt;&gt;"",VLOOKUP(G614,Calculations!$AV$2:$BA$2001,3),"")</f>
        <v/>
      </c>
      <c r="I614" s="2" t="str">
        <f>IF(G614&lt;&gt;"",VLOOKUP(G614,Calculations!$AV$2:$BA$2001,4),"")</f>
        <v/>
      </c>
      <c r="J614" s="2" t="str">
        <f>IF(G614&lt;&gt;"",VLOOKUP(G614,Calculations!$AV$2:$BA$2001,5),"")</f>
        <v/>
      </c>
      <c r="K614" s="2" t="str">
        <f>IF(G614&lt;&gt;"",VLOOKUP(G614,Calculations!$AV$2:$BA$2001,6),"")</f>
        <v/>
      </c>
      <c r="L614" s="64"/>
      <c r="M614" s="64"/>
      <c r="N614" s="64"/>
      <c r="O614" s="64"/>
      <c r="P614" s="64"/>
      <c r="Q614" s="2"/>
      <c r="R614" s="2"/>
      <c r="S614" s="2"/>
    </row>
    <row r="615" spans="6:19">
      <c r="F615" s="2" t="str">
        <f t="shared" si="57"/>
        <v/>
      </c>
      <c r="G615" s="2" t="str">
        <f t="shared" si="58"/>
        <v/>
      </c>
      <c r="H615" s="2" t="str">
        <f>IF(G615&lt;&gt;"",VLOOKUP(G615,Calculations!$AV$2:$BA$2001,3),"")</f>
        <v/>
      </c>
      <c r="I615" s="2" t="str">
        <f>IF(G615&lt;&gt;"",VLOOKUP(G615,Calculations!$AV$2:$BA$2001,4),"")</f>
        <v/>
      </c>
      <c r="J615" s="2" t="str">
        <f>IF(G615&lt;&gt;"",VLOOKUP(G615,Calculations!$AV$2:$BA$2001,5),"")</f>
        <v/>
      </c>
      <c r="K615" s="2" t="str">
        <f>IF(G615&lt;&gt;"",VLOOKUP(G615,Calculations!$AV$2:$BA$2001,6),"")</f>
        <v/>
      </c>
      <c r="L615" s="64"/>
      <c r="M615" s="64"/>
      <c r="N615" s="64"/>
      <c r="O615" s="64"/>
      <c r="P615" s="64"/>
      <c r="Q615" s="2"/>
      <c r="R615" s="2"/>
      <c r="S615" s="2"/>
    </row>
    <row r="616" spans="6:19">
      <c r="F616" s="2" t="str">
        <f t="shared" si="57"/>
        <v/>
      </c>
      <c r="G616" s="2" t="str">
        <f t="shared" si="58"/>
        <v/>
      </c>
      <c r="H616" s="2" t="str">
        <f>IF(G616&lt;&gt;"",VLOOKUP(G616,Calculations!$AV$2:$BA$2001,3),"")</f>
        <v/>
      </c>
      <c r="I616" s="2" t="str">
        <f>IF(G616&lt;&gt;"",VLOOKUP(G616,Calculations!$AV$2:$BA$2001,4),"")</f>
        <v/>
      </c>
      <c r="J616" s="2" t="str">
        <f>IF(G616&lt;&gt;"",VLOOKUP(G616,Calculations!$AV$2:$BA$2001,5),"")</f>
        <v/>
      </c>
      <c r="K616" s="2" t="str">
        <f>IF(G616&lt;&gt;"",VLOOKUP(G616,Calculations!$AV$2:$BA$2001,6),"")</f>
        <v/>
      </c>
      <c r="L616" s="64"/>
      <c r="M616" s="64"/>
      <c r="N616" s="64"/>
      <c r="O616" s="64"/>
      <c r="P616" s="64"/>
      <c r="Q616" s="2"/>
      <c r="R616" s="2"/>
      <c r="S616" s="2"/>
    </row>
    <row r="617" spans="6:19">
      <c r="F617" s="2" t="str">
        <f t="shared" si="57"/>
        <v/>
      </c>
      <c r="G617" s="2" t="str">
        <f t="shared" si="58"/>
        <v/>
      </c>
      <c r="H617" s="2" t="str">
        <f>IF(G617&lt;&gt;"",VLOOKUP(G617,Calculations!$AV$2:$BA$2001,3),"")</f>
        <v/>
      </c>
      <c r="I617" s="2" t="str">
        <f>IF(G617&lt;&gt;"",VLOOKUP(G617,Calculations!$AV$2:$BA$2001,4),"")</f>
        <v/>
      </c>
      <c r="J617" s="2" t="str">
        <f>IF(G617&lt;&gt;"",VLOOKUP(G617,Calculations!$AV$2:$BA$2001,5),"")</f>
        <v/>
      </c>
      <c r="K617" s="2" t="str">
        <f>IF(G617&lt;&gt;"",VLOOKUP(G617,Calculations!$AV$2:$BA$2001,6),"")</f>
        <v/>
      </c>
      <c r="L617" s="64"/>
      <c r="M617" s="64"/>
      <c r="N617" s="64"/>
      <c r="O617" s="64"/>
      <c r="P617" s="64"/>
      <c r="Q617" s="2"/>
      <c r="R617" s="2"/>
      <c r="S617" s="2"/>
    </row>
    <row r="618" spans="6:19">
      <c r="F618" s="2" t="str">
        <f t="shared" si="57"/>
        <v/>
      </c>
      <c r="G618" s="2" t="str">
        <f t="shared" si="58"/>
        <v/>
      </c>
      <c r="H618" s="2" t="str">
        <f>IF(G618&lt;&gt;"",VLOOKUP(G618,Calculations!$AV$2:$BA$2001,3),"")</f>
        <v/>
      </c>
      <c r="I618" s="2" t="str">
        <f>IF(G618&lt;&gt;"",VLOOKUP(G618,Calculations!$AV$2:$BA$2001,4),"")</f>
        <v/>
      </c>
      <c r="J618" s="2" t="str">
        <f>IF(G618&lt;&gt;"",VLOOKUP(G618,Calculations!$AV$2:$BA$2001,5),"")</f>
        <v/>
      </c>
      <c r="K618" s="2" t="str">
        <f>IF(G618&lt;&gt;"",VLOOKUP(G618,Calculations!$AV$2:$BA$2001,6),"")</f>
        <v/>
      </c>
      <c r="L618" s="64"/>
      <c r="M618" s="64"/>
      <c r="N618" s="64"/>
      <c r="O618" s="64"/>
      <c r="P618" s="64"/>
      <c r="Q618" s="2"/>
      <c r="R618" s="2"/>
      <c r="S618" s="2"/>
    </row>
    <row r="619" spans="6:19">
      <c r="F619" s="2" t="str">
        <f t="shared" si="57"/>
        <v/>
      </c>
      <c r="G619" s="2" t="str">
        <f t="shared" si="58"/>
        <v/>
      </c>
      <c r="H619" s="2" t="str">
        <f>IF(G619&lt;&gt;"",VLOOKUP(G619,Calculations!$AV$2:$BA$2001,3),"")</f>
        <v/>
      </c>
      <c r="I619" s="2" t="str">
        <f>IF(G619&lt;&gt;"",VLOOKUP(G619,Calculations!$AV$2:$BA$2001,4),"")</f>
        <v/>
      </c>
      <c r="J619" s="2" t="str">
        <f>IF(G619&lt;&gt;"",VLOOKUP(G619,Calculations!$AV$2:$BA$2001,5),"")</f>
        <v/>
      </c>
      <c r="K619" s="2" t="str">
        <f>IF(G619&lt;&gt;"",VLOOKUP(G619,Calculations!$AV$2:$BA$2001,6),"")</f>
        <v/>
      </c>
      <c r="L619" s="64"/>
      <c r="M619" s="64"/>
      <c r="N619" s="64"/>
      <c r="O619" s="64"/>
      <c r="P619" s="64"/>
      <c r="Q619" s="2"/>
      <c r="R619" s="2"/>
      <c r="S619" s="2"/>
    </row>
    <row r="620" spans="6:19">
      <c r="F620" s="2" t="str">
        <f t="shared" si="57"/>
        <v/>
      </c>
      <c r="G620" s="2" t="str">
        <f t="shared" si="58"/>
        <v/>
      </c>
      <c r="H620" s="2" t="str">
        <f>IF(G620&lt;&gt;"",VLOOKUP(G620,Calculations!$AV$2:$BA$2001,3),"")</f>
        <v/>
      </c>
      <c r="I620" s="2" t="str">
        <f>IF(G620&lt;&gt;"",VLOOKUP(G620,Calculations!$AV$2:$BA$2001,4),"")</f>
        <v/>
      </c>
      <c r="J620" s="2" t="str">
        <f>IF(G620&lt;&gt;"",VLOOKUP(G620,Calculations!$AV$2:$BA$2001,5),"")</f>
        <v/>
      </c>
      <c r="K620" s="2" t="str">
        <f>IF(G620&lt;&gt;"",VLOOKUP(G620,Calculations!$AV$2:$BA$2001,6),"")</f>
        <v/>
      </c>
      <c r="L620" s="64"/>
      <c r="M620" s="64"/>
      <c r="N620" s="64"/>
      <c r="O620" s="64"/>
      <c r="P620" s="64"/>
      <c r="Q620" s="2"/>
      <c r="R620" s="2"/>
      <c r="S620" s="2"/>
    </row>
    <row r="621" spans="6:19">
      <c r="F621" s="2" t="str">
        <f t="shared" si="57"/>
        <v/>
      </c>
      <c r="G621" s="2" t="str">
        <f t="shared" si="58"/>
        <v/>
      </c>
      <c r="H621" s="2" t="str">
        <f>IF(G621&lt;&gt;"",VLOOKUP(G621,Calculations!$AV$2:$BA$2001,3),"")</f>
        <v/>
      </c>
      <c r="I621" s="2" t="str">
        <f>IF(G621&lt;&gt;"",VLOOKUP(G621,Calculations!$AV$2:$BA$2001,4),"")</f>
        <v/>
      </c>
      <c r="J621" s="2" t="str">
        <f>IF(G621&lt;&gt;"",VLOOKUP(G621,Calculations!$AV$2:$BA$2001,5),"")</f>
        <v/>
      </c>
      <c r="K621" s="2" t="str">
        <f>IF(G621&lt;&gt;"",VLOOKUP(G621,Calculations!$AV$2:$BA$2001,6),"")</f>
        <v/>
      </c>
      <c r="L621" s="64"/>
      <c r="M621" s="64"/>
      <c r="N621" s="64"/>
      <c r="O621" s="64"/>
      <c r="P621" s="64"/>
      <c r="Q621" s="2"/>
      <c r="R621" s="2"/>
      <c r="S621" s="2"/>
    </row>
    <row r="622" spans="6:19">
      <c r="F622" s="2" t="str">
        <f t="shared" si="57"/>
        <v/>
      </c>
      <c r="G622" s="2" t="str">
        <f t="shared" si="58"/>
        <v/>
      </c>
      <c r="H622" s="2" t="str">
        <f>IF(G622&lt;&gt;"",VLOOKUP(G622,Calculations!$AV$2:$BA$2001,3),"")</f>
        <v/>
      </c>
      <c r="I622" s="2" t="str">
        <f>IF(G622&lt;&gt;"",VLOOKUP(G622,Calculations!$AV$2:$BA$2001,4),"")</f>
        <v/>
      </c>
      <c r="J622" s="2" t="str">
        <f>IF(G622&lt;&gt;"",VLOOKUP(G622,Calculations!$AV$2:$BA$2001,5),"")</f>
        <v/>
      </c>
      <c r="K622" s="2" t="str">
        <f>IF(G622&lt;&gt;"",VLOOKUP(G622,Calculations!$AV$2:$BA$2001,6),"")</f>
        <v/>
      </c>
      <c r="L622" s="64"/>
      <c r="M622" s="64"/>
      <c r="N622" s="64"/>
      <c r="O622" s="64"/>
      <c r="P622" s="64"/>
      <c r="Q622" s="2"/>
      <c r="R622" s="2"/>
      <c r="S622" s="2"/>
    </row>
    <row r="623" spans="6:19">
      <c r="F623" s="2" t="str">
        <f t="shared" si="57"/>
        <v/>
      </c>
      <c r="G623" s="2" t="str">
        <f t="shared" si="58"/>
        <v/>
      </c>
      <c r="H623" s="2" t="str">
        <f>IF(G623&lt;&gt;"",VLOOKUP(G623,Calculations!$AV$2:$BA$2001,3),"")</f>
        <v/>
      </c>
      <c r="I623" s="2" t="str">
        <f>IF(G623&lt;&gt;"",VLOOKUP(G623,Calculations!$AV$2:$BA$2001,4),"")</f>
        <v/>
      </c>
      <c r="J623" s="2" t="str">
        <f>IF(G623&lt;&gt;"",VLOOKUP(G623,Calculations!$AV$2:$BA$2001,5),"")</f>
        <v/>
      </c>
      <c r="K623" s="2" t="str">
        <f>IF(G623&lt;&gt;"",VLOOKUP(G623,Calculations!$AV$2:$BA$2001,6),"")</f>
        <v/>
      </c>
      <c r="L623" s="64"/>
      <c r="M623" s="64"/>
      <c r="N623" s="64"/>
      <c r="O623" s="64"/>
      <c r="P623" s="64"/>
      <c r="Q623" s="2"/>
      <c r="R623" s="2"/>
      <c r="S623" s="2"/>
    </row>
    <row r="624" spans="6:19">
      <c r="F624" s="2" t="str">
        <f t="shared" si="57"/>
        <v/>
      </c>
      <c r="G624" s="2" t="str">
        <f t="shared" si="58"/>
        <v/>
      </c>
      <c r="H624" s="2" t="str">
        <f>IF(G624&lt;&gt;"",VLOOKUP(G624,Calculations!$AV$2:$BA$2001,3),"")</f>
        <v/>
      </c>
      <c r="I624" s="2" t="str">
        <f>IF(G624&lt;&gt;"",VLOOKUP(G624,Calculations!$AV$2:$BA$2001,4),"")</f>
        <v/>
      </c>
      <c r="J624" s="2" t="str">
        <f>IF(G624&lt;&gt;"",VLOOKUP(G624,Calculations!$AV$2:$BA$2001,5),"")</f>
        <v/>
      </c>
      <c r="K624" s="2" t="str">
        <f>IF(G624&lt;&gt;"",VLOOKUP(G624,Calculations!$AV$2:$BA$2001,6),"")</f>
        <v/>
      </c>
      <c r="L624" s="64"/>
      <c r="M624" s="64"/>
      <c r="N624" s="64"/>
      <c r="O624" s="64"/>
      <c r="P624" s="64"/>
      <c r="Q624" s="2"/>
      <c r="R624" s="2"/>
      <c r="S624" s="2"/>
    </row>
    <row r="625" spans="6:19">
      <c r="F625" s="2" t="str">
        <f t="shared" si="57"/>
        <v/>
      </c>
      <c r="G625" s="2" t="str">
        <f t="shared" si="58"/>
        <v/>
      </c>
      <c r="H625" s="2" t="str">
        <f>IF(G625&lt;&gt;"",VLOOKUP(G625,Calculations!$AV$2:$BA$2001,3),"")</f>
        <v/>
      </c>
      <c r="I625" s="2" t="str">
        <f>IF(G625&lt;&gt;"",VLOOKUP(G625,Calculations!$AV$2:$BA$2001,4),"")</f>
        <v/>
      </c>
      <c r="J625" s="2" t="str">
        <f>IF(G625&lt;&gt;"",VLOOKUP(G625,Calculations!$AV$2:$BA$2001,5),"")</f>
        <v/>
      </c>
      <c r="K625" s="2" t="str">
        <f>IF(G625&lt;&gt;"",VLOOKUP(G625,Calculations!$AV$2:$BA$2001,6),"")</f>
        <v/>
      </c>
      <c r="L625" s="64"/>
      <c r="M625" s="64"/>
      <c r="N625" s="64"/>
      <c r="O625" s="64"/>
      <c r="P625" s="64"/>
      <c r="Q625" s="2"/>
      <c r="R625" s="2"/>
      <c r="S625" s="2"/>
    </row>
    <row r="626" spans="6:19">
      <c r="F626" s="2" t="str">
        <f t="shared" si="57"/>
        <v/>
      </c>
      <c r="G626" s="2" t="str">
        <f t="shared" si="58"/>
        <v/>
      </c>
      <c r="H626" s="2" t="str">
        <f>IF(G626&lt;&gt;"",VLOOKUP(G626,Calculations!$AV$2:$BA$2001,3),"")</f>
        <v/>
      </c>
      <c r="I626" s="2" t="str">
        <f>IF(G626&lt;&gt;"",VLOOKUP(G626,Calculations!$AV$2:$BA$2001,4),"")</f>
        <v/>
      </c>
      <c r="J626" s="2" t="str">
        <f>IF(G626&lt;&gt;"",VLOOKUP(G626,Calculations!$AV$2:$BA$2001,5),"")</f>
        <v/>
      </c>
      <c r="K626" s="2" t="str">
        <f>IF(G626&lt;&gt;"",VLOOKUP(G626,Calculations!$AV$2:$BA$2001,6),"")</f>
        <v/>
      </c>
      <c r="L626" s="64"/>
      <c r="M626" s="64"/>
      <c r="N626" s="64"/>
      <c r="O626" s="64"/>
      <c r="P626" s="64"/>
      <c r="Q626" s="2"/>
      <c r="R626" s="2"/>
      <c r="S626" s="2"/>
    </row>
    <row r="627" spans="6:19">
      <c r="F627" s="2" t="str">
        <f t="shared" si="57"/>
        <v/>
      </c>
      <c r="G627" s="2" t="str">
        <f t="shared" si="58"/>
        <v/>
      </c>
      <c r="H627" s="2" t="str">
        <f>IF(G627&lt;&gt;"",VLOOKUP(G627,Calculations!$AV$2:$BA$2001,3),"")</f>
        <v/>
      </c>
      <c r="I627" s="2" t="str">
        <f>IF(G627&lt;&gt;"",VLOOKUP(G627,Calculations!$AV$2:$BA$2001,4),"")</f>
        <v/>
      </c>
      <c r="J627" s="2" t="str">
        <f>IF(G627&lt;&gt;"",VLOOKUP(G627,Calculations!$AV$2:$BA$2001,5),"")</f>
        <v/>
      </c>
      <c r="K627" s="2" t="str">
        <f>IF(G627&lt;&gt;"",VLOOKUP(G627,Calculations!$AV$2:$BA$2001,6),"")</f>
        <v/>
      </c>
      <c r="L627" s="64"/>
      <c r="M627" s="64"/>
      <c r="N627" s="64"/>
      <c r="O627" s="64"/>
      <c r="P627" s="64"/>
      <c r="Q627" s="2"/>
      <c r="R627" s="2"/>
      <c r="S627" s="2"/>
    </row>
    <row r="628" spans="6:19">
      <c r="F628" s="2" t="str">
        <f t="shared" si="57"/>
        <v/>
      </c>
      <c r="G628" s="2" t="str">
        <f t="shared" si="58"/>
        <v/>
      </c>
      <c r="H628" s="2" t="str">
        <f>IF(G628&lt;&gt;"",VLOOKUP(G628,Calculations!$AV$2:$BA$2001,3),"")</f>
        <v/>
      </c>
      <c r="I628" s="2" t="str">
        <f>IF(G628&lt;&gt;"",VLOOKUP(G628,Calculations!$AV$2:$BA$2001,4),"")</f>
        <v/>
      </c>
      <c r="J628" s="2" t="str">
        <f>IF(G628&lt;&gt;"",VLOOKUP(G628,Calculations!$AV$2:$BA$2001,5),"")</f>
        <v/>
      </c>
      <c r="K628" s="2" t="str">
        <f>IF(G628&lt;&gt;"",VLOOKUP(G628,Calculations!$AV$2:$BA$2001,6),"")</f>
        <v/>
      </c>
      <c r="L628" s="64"/>
      <c r="M628" s="64"/>
      <c r="N628" s="64"/>
      <c r="O628" s="64"/>
      <c r="P628" s="64"/>
      <c r="Q628" s="2"/>
      <c r="R628" s="2"/>
      <c r="S628" s="2"/>
    </row>
    <row r="629" spans="6:19">
      <c r="F629" s="2" t="str">
        <f t="shared" si="57"/>
        <v/>
      </c>
      <c r="G629" s="2" t="str">
        <f t="shared" si="58"/>
        <v/>
      </c>
      <c r="H629" s="2" t="str">
        <f>IF(G629&lt;&gt;"",VLOOKUP(G629,Calculations!$AV$2:$BA$2001,3),"")</f>
        <v/>
      </c>
      <c r="I629" s="2" t="str">
        <f>IF(G629&lt;&gt;"",VLOOKUP(G629,Calculations!$AV$2:$BA$2001,4),"")</f>
        <v/>
      </c>
      <c r="J629" s="2" t="str">
        <f>IF(G629&lt;&gt;"",VLOOKUP(G629,Calculations!$AV$2:$BA$2001,5),"")</f>
        <v/>
      </c>
      <c r="K629" s="2" t="str">
        <f>IF(G629&lt;&gt;"",VLOOKUP(G629,Calculations!$AV$2:$BA$2001,6),"")</f>
        <v/>
      </c>
      <c r="L629" s="64"/>
      <c r="M629" s="64"/>
      <c r="N629" s="64"/>
      <c r="O629" s="64"/>
      <c r="P629" s="64"/>
      <c r="Q629" s="2"/>
      <c r="R629" s="2"/>
      <c r="S629" s="2"/>
    </row>
    <row r="630" spans="6:19">
      <c r="F630" s="2" t="str">
        <f t="shared" si="57"/>
        <v/>
      </c>
      <c r="G630" s="2" t="str">
        <f t="shared" si="58"/>
        <v/>
      </c>
      <c r="H630" s="2" t="str">
        <f>IF(G630&lt;&gt;"",VLOOKUP(G630,Calculations!$AV$2:$BA$2001,3),"")</f>
        <v/>
      </c>
      <c r="I630" s="2" t="str">
        <f>IF(G630&lt;&gt;"",VLOOKUP(G630,Calculations!$AV$2:$BA$2001,4),"")</f>
        <v/>
      </c>
      <c r="J630" s="2" t="str">
        <f>IF(G630&lt;&gt;"",VLOOKUP(G630,Calculations!$AV$2:$BA$2001,5),"")</f>
        <v/>
      </c>
      <c r="K630" s="2" t="str">
        <f>IF(G630&lt;&gt;"",VLOOKUP(G630,Calculations!$AV$2:$BA$2001,6),"")</f>
        <v/>
      </c>
      <c r="L630" s="64"/>
      <c r="M630" s="64"/>
      <c r="N630" s="64"/>
      <c r="O630" s="64"/>
      <c r="P630" s="64"/>
      <c r="Q630" s="2"/>
      <c r="R630" s="2"/>
      <c r="S630" s="2"/>
    </row>
    <row r="631" spans="6:19">
      <c r="F631" s="2" t="str">
        <f t="shared" si="57"/>
        <v/>
      </c>
      <c r="G631" s="2" t="str">
        <f t="shared" si="58"/>
        <v/>
      </c>
      <c r="H631" s="2" t="str">
        <f>IF(G631&lt;&gt;"",VLOOKUP(G631,Calculations!$AV$2:$BA$2001,3),"")</f>
        <v/>
      </c>
      <c r="I631" s="2" t="str">
        <f>IF(G631&lt;&gt;"",VLOOKUP(G631,Calculations!$AV$2:$BA$2001,4),"")</f>
        <v/>
      </c>
      <c r="J631" s="2" t="str">
        <f>IF(G631&lt;&gt;"",VLOOKUP(G631,Calculations!$AV$2:$BA$2001,5),"")</f>
        <v/>
      </c>
      <c r="K631" s="2" t="str">
        <f>IF(G631&lt;&gt;"",VLOOKUP(G631,Calculations!$AV$2:$BA$2001,6),"")</f>
        <v/>
      </c>
      <c r="L631" s="64"/>
      <c r="M631" s="64"/>
      <c r="N631" s="64"/>
      <c r="O631" s="64"/>
      <c r="P631" s="64"/>
      <c r="Q631" s="2"/>
      <c r="R631" s="2"/>
      <c r="S631" s="2"/>
    </row>
    <row r="632" spans="6:19">
      <c r="F632" s="2" t="str">
        <f t="shared" si="57"/>
        <v/>
      </c>
      <c r="G632" s="2" t="str">
        <f t="shared" si="58"/>
        <v/>
      </c>
      <c r="H632" s="2" t="str">
        <f>IF(G632&lt;&gt;"",VLOOKUP(G632,Calculations!$AV$2:$BA$2001,3),"")</f>
        <v/>
      </c>
      <c r="I632" s="2" t="str">
        <f>IF(G632&lt;&gt;"",VLOOKUP(G632,Calculations!$AV$2:$BA$2001,4),"")</f>
        <v/>
      </c>
      <c r="J632" s="2" t="str">
        <f>IF(G632&lt;&gt;"",VLOOKUP(G632,Calculations!$AV$2:$BA$2001,5),"")</f>
        <v/>
      </c>
      <c r="K632" s="2" t="str">
        <f>IF(G632&lt;&gt;"",VLOOKUP(G632,Calculations!$AV$2:$BA$2001,6),"")</f>
        <v/>
      </c>
      <c r="L632" s="64"/>
      <c r="M632" s="64"/>
      <c r="N632" s="64"/>
      <c r="O632" s="64"/>
      <c r="P632" s="64"/>
      <c r="Q632" s="2"/>
      <c r="R632" s="2"/>
      <c r="S632" s="2"/>
    </row>
    <row r="633" spans="6:19">
      <c r="F633" s="2" t="str">
        <f t="shared" si="57"/>
        <v/>
      </c>
      <c r="G633" s="2" t="str">
        <f t="shared" si="58"/>
        <v/>
      </c>
      <c r="H633" s="2" t="str">
        <f>IF(G633&lt;&gt;"",VLOOKUP(G633,Calculations!$AV$2:$BA$2001,3),"")</f>
        <v/>
      </c>
      <c r="I633" s="2" t="str">
        <f>IF(G633&lt;&gt;"",VLOOKUP(G633,Calculations!$AV$2:$BA$2001,4),"")</f>
        <v/>
      </c>
      <c r="J633" s="2" t="str">
        <f>IF(G633&lt;&gt;"",VLOOKUP(G633,Calculations!$AV$2:$BA$2001,5),"")</f>
        <v/>
      </c>
      <c r="K633" s="2" t="str">
        <f>IF(G633&lt;&gt;"",VLOOKUP(G633,Calculations!$AV$2:$BA$2001,6),"")</f>
        <v/>
      </c>
      <c r="L633" s="64"/>
      <c r="M633" s="64"/>
      <c r="N633" s="64"/>
      <c r="O633" s="64"/>
      <c r="P633" s="64"/>
      <c r="Q633" s="2"/>
      <c r="R633" s="2"/>
      <c r="S633" s="2"/>
    </row>
    <row r="634" spans="6:19">
      <c r="F634" s="2" t="str">
        <f t="shared" si="57"/>
        <v/>
      </c>
      <c r="G634" s="2" t="str">
        <f t="shared" si="58"/>
        <v/>
      </c>
      <c r="H634" s="2" t="str">
        <f>IF(G634&lt;&gt;"",VLOOKUP(G634,Calculations!$AV$2:$BA$2001,3),"")</f>
        <v/>
      </c>
      <c r="I634" s="2" t="str">
        <f>IF(G634&lt;&gt;"",VLOOKUP(G634,Calculations!$AV$2:$BA$2001,4),"")</f>
        <v/>
      </c>
      <c r="J634" s="2" t="str">
        <f>IF(G634&lt;&gt;"",VLOOKUP(G634,Calculations!$AV$2:$BA$2001,5),"")</f>
        <v/>
      </c>
      <c r="K634" s="2" t="str">
        <f>IF(G634&lt;&gt;"",VLOOKUP(G634,Calculations!$AV$2:$BA$2001,6),"")</f>
        <v/>
      </c>
      <c r="L634" s="64"/>
      <c r="M634" s="64"/>
      <c r="N634" s="64"/>
      <c r="O634" s="64"/>
      <c r="P634" s="64"/>
      <c r="Q634" s="2"/>
      <c r="R634" s="2"/>
      <c r="S634" s="2"/>
    </row>
    <row r="635" spans="6:19">
      <c r="F635" s="2" t="str">
        <f t="shared" si="57"/>
        <v/>
      </c>
      <c r="G635" s="2" t="str">
        <f t="shared" si="58"/>
        <v/>
      </c>
      <c r="H635" s="2" t="str">
        <f>IF(G635&lt;&gt;"",VLOOKUP(G635,Calculations!$AV$2:$BA$2001,3),"")</f>
        <v/>
      </c>
      <c r="I635" s="2" t="str">
        <f>IF(G635&lt;&gt;"",VLOOKUP(G635,Calculations!$AV$2:$BA$2001,4),"")</f>
        <v/>
      </c>
      <c r="J635" s="2" t="str">
        <f>IF(G635&lt;&gt;"",VLOOKUP(G635,Calculations!$AV$2:$BA$2001,5),"")</f>
        <v/>
      </c>
      <c r="K635" s="2" t="str">
        <f>IF(G635&lt;&gt;"",VLOOKUP(G635,Calculations!$AV$2:$BA$2001,6),"")</f>
        <v/>
      </c>
      <c r="L635" s="64"/>
      <c r="M635" s="64"/>
      <c r="N635" s="64"/>
      <c r="O635" s="64"/>
      <c r="P635" s="64"/>
      <c r="Q635" s="2"/>
      <c r="R635" s="2"/>
      <c r="S635" s="2"/>
    </row>
    <row r="636" spans="6:19">
      <c r="F636" s="2" t="str">
        <f t="shared" si="57"/>
        <v/>
      </c>
      <c r="G636" s="2" t="str">
        <f t="shared" si="58"/>
        <v/>
      </c>
      <c r="H636" s="2" t="str">
        <f>IF(G636&lt;&gt;"",VLOOKUP(G636,Calculations!$AV$2:$BA$2001,3),"")</f>
        <v/>
      </c>
      <c r="I636" s="2" t="str">
        <f>IF(G636&lt;&gt;"",VLOOKUP(G636,Calculations!$AV$2:$BA$2001,4),"")</f>
        <v/>
      </c>
      <c r="J636" s="2" t="str">
        <f>IF(G636&lt;&gt;"",VLOOKUP(G636,Calculations!$AV$2:$BA$2001,5),"")</f>
        <v/>
      </c>
      <c r="K636" s="2" t="str">
        <f>IF(G636&lt;&gt;"",VLOOKUP(G636,Calculations!$AV$2:$BA$2001,6),"")</f>
        <v/>
      </c>
      <c r="L636" s="64"/>
      <c r="M636" s="64"/>
      <c r="N636" s="64"/>
      <c r="O636" s="64"/>
      <c r="P636" s="64"/>
      <c r="Q636" s="2"/>
      <c r="R636" s="2"/>
      <c r="S636" s="2"/>
    </row>
    <row r="637" spans="6:19">
      <c r="F637" s="2" t="str">
        <f t="shared" si="57"/>
        <v/>
      </c>
      <c r="G637" s="2" t="str">
        <f t="shared" si="58"/>
        <v/>
      </c>
      <c r="H637" s="2" t="str">
        <f>IF(G637&lt;&gt;"",VLOOKUP(G637,Calculations!$AV$2:$BA$2001,3),"")</f>
        <v/>
      </c>
      <c r="I637" s="2" t="str">
        <f>IF(G637&lt;&gt;"",VLOOKUP(G637,Calculations!$AV$2:$BA$2001,4),"")</f>
        <v/>
      </c>
      <c r="J637" s="2" t="str">
        <f>IF(G637&lt;&gt;"",VLOOKUP(G637,Calculations!$AV$2:$BA$2001,5),"")</f>
        <v/>
      </c>
      <c r="K637" s="2" t="str">
        <f>IF(G637&lt;&gt;"",VLOOKUP(G637,Calculations!$AV$2:$BA$2001,6),"")</f>
        <v/>
      </c>
      <c r="L637" s="64"/>
      <c r="M637" s="64"/>
      <c r="N637" s="64"/>
      <c r="O637" s="64"/>
      <c r="P637" s="64"/>
      <c r="Q637" s="2"/>
      <c r="R637" s="2"/>
      <c r="S637" s="2"/>
    </row>
    <row r="638" spans="6:19">
      <c r="F638" s="2" t="str">
        <f t="shared" si="57"/>
        <v/>
      </c>
      <c r="G638" s="2" t="str">
        <f t="shared" si="58"/>
        <v/>
      </c>
      <c r="H638" s="2" t="str">
        <f>IF(G638&lt;&gt;"",VLOOKUP(G638,Calculations!$AV$2:$BA$2001,3),"")</f>
        <v/>
      </c>
      <c r="I638" s="2" t="str">
        <f>IF(G638&lt;&gt;"",VLOOKUP(G638,Calculations!$AV$2:$BA$2001,4),"")</f>
        <v/>
      </c>
      <c r="J638" s="2" t="str">
        <f>IF(G638&lt;&gt;"",VLOOKUP(G638,Calculations!$AV$2:$BA$2001,5),"")</f>
        <v/>
      </c>
      <c r="K638" s="2" t="str">
        <f>IF(G638&lt;&gt;"",VLOOKUP(G638,Calculations!$AV$2:$BA$2001,6),"")</f>
        <v/>
      </c>
      <c r="L638" s="64"/>
      <c r="M638" s="64"/>
      <c r="N638" s="64"/>
      <c r="O638" s="64"/>
      <c r="P638" s="64"/>
      <c r="Q638" s="2"/>
      <c r="R638" s="2"/>
      <c r="S638" s="2"/>
    </row>
    <row r="639" spans="6:19">
      <c r="F639" s="2" t="str">
        <f t="shared" si="57"/>
        <v/>
      </c>
      <c r="G639" s="2" t="str">
        <f t="shared" si="58"/>
        <v/>
      </c>
      <c r="H639" s="2" t="str">
        <f>IF(G639&lt;&gt;"",VLOOKUP(G639,Calculations!$AV$2:$BA$2001,3),"")</f>
        <v/>
      </c>
      <c r="I639" s="2" t="str">
        <f>IF(G639&lt;&gt;"",VLOOKUP(G639,Calculations!$AV$2:$BA$2001,4),"")</f>
        <v/>
      </c>
      <c r="J639" s="2" t="str">
        <f>IF(G639&lt;&gt;"",VLOOKUP(G639,Calculations!$AV$2:$BA$2001,5),"")</f>
        <v/>
      </c>
      <c r="K639" s="2" t="str">
        <f>IF(G639&lt;&gt;"",VLOOKUP(G639,Calculations!$AV$2:$BA$2001,6),"")</f>
        <v/>
      </c>
      <c r="L639" s="64"/>
      <c r="M639" s="64"/>
      <c r="N639" s="64"/>
      <c r="O639" s="64"/>
      <c r="P639" s="64"/>
      <c r="Q639" s="2"/>
      <c r="R639" s="2"/>
      <c r="S639" s="2"/>
    </row>
    <row r="640" spans="6:19">
      <c r="F640" s="2" t="str">
        <f t="shared" si="57"/>
        <v/>
      </c>
      <c r="G640" s="2" t="str">
        <f t="shared" si="58"/>
        <v/>
      </c>
      <c r="H640" s="2" t="str">
        <f>IF(G640&lt;&gt;"",VLOOKUP(G640,Calculations!$AV$2:$BA$2001,3),"")</f>
        <v/>
      </c>
      <c r="I640" s="2" t="str">
        <f>IF(G640&lt;&gt;"",VLOOKUP(G640,Calculations!$AV$2:$BA$2001,4),"")</f>
        <v/>
      </c>
      <c r="J640" s="2" t="str">
        <f>IF(G640&lt;&gt;"",VLOOKUP(G640,Calculations!$AV$2:$BA$2001,5),"")</f>
        <v/>
      </c>
      <c r="K640" s="2" t="str">
        <f>IF(G640&lt;&gt;"",VLOOKUP(G640,Calculations!$AV$2:$BA$2001,6),"")</f>
        <v/>
      </c>
      <c r="L640" s="64"/>
      <c r="M640" s="64"/>
      <c r="N640" s="64"/>
      <c r="O640" s="64"/>
      <c r="P640" s="64"/>
      <c r="Q640" s="2"/>
      <c r="R640" s="2"/>
      <c r="S640" s="2"/>
    </row>
    <row r="641" spans="6:19">
      <c r="F641" s="2" t="str">
        <f t="shared" si="57"/>
        <v/>
      </c>
      <c r="G641" s="2" t="str">
        <f t="shared" si="58"/>
        <v/>
      </c>
      <c r="H641" s="2" t="str">
        <f>IF(G641&lt;&gt;"",VLOOKUP(G641,Calculations!$AV$2:$BA$2001,3),"")</f>
        <v/>
      </c>
      <c r="I641" s="2" t="str">
        <f>IF(G641&lt;&gt;"",VLOOKUP(G641,Calculations!$AV$2:$BA$2001,4),"")</f>
        <v/>
      </c>
      <c r="J641" s="2" t="str">
        <f>IF(G641&lt;&gt;"",VLOOKUP(G641,Calculations!$AV$2:$BA$2001,5),"")</f>
        <v/>
      </c>
      <c r="K641" s="2" t="str">
        <f>IF(G641&lt;&gt;"",VLOOKUP(G641,Calculations!$AV$2:$BA$2001,6),"")</f>
        <v/>
      </c>
      <c r="L641" s="64"/>
      <c r="M641" s="64"/>
      <c r="N641" s="64"/>
      <c r="O641" s="64"/>
      <c r="P641" s="64"/>
      <c r="Q641" s="2"/>
      <c r="R641" s="2"/>
      <c r="S641" s="2"/>
    </row>
    <row r="642" spans="6:19">
      <c r="F642" s="2" t="str">
        <f t="shared" si="57"/>
        <v/>
      </c>
      <c r="G642" s="2" t="str">
        <f t="shared" si="58"/>
        <v/>
      </c>
      <c r="H642" s="2" t="str">
        <f>IF(G642&lt;&gt;"",VLOOKUP(G642,Calculations!$AV$2:$BA$2001,3),"")</f>
        <v/>
      </c>
      <c r="I642" s="2" t="str">
        <f>IF(G642&lt;&gt;"",VLOOKUP(G642,Calculations!$AV$2:$BA$2001,4),"")</f>
        <v/>
      </c>
      <c r="J642" s="2" t="str">
        <f>IF(G642&lt;&gt;"",VLOOKUP(G642,Calculations!$AV$2:$BA$2001,5),"")</f>
        <v/>
      </c>
      <c r="K642" s="2" t="str">
        <f>IF(G642&lt;&gt;"",VLOOKUP(G642,Calculations!$AV$2:$BA$2001,6),"")</f>
        <v/>
      </c>
      <c r="L642" s="64"/>
      <c r="M642" s="64"/>
      <c r="N642" s="64"/>
      <c r="O642" s="64"/>
      <c r="P642" s="64"/>
      <c r="Q642" s="2"/>
      <c r="R642" s="2"/>
      <c r="S642" s="2"/>
    </row>
    <row r="643" spans="6:19">
      <c r="F643" s="2" t="str">
        <f t="shared" ref="F643:F706" si="59">IF(F642&gt;=Num,"",F642+1)</f>
        <v/>
      </c>
      <c r="G643" s="2" t="str">
        <f t="shared" si="58"/>
        <v/>
      </c>
      <c r="H643" s="2" t="str">
        <f>IF(G643&lt;&gt;"",VLOOKUP(G643,Calculations!$AV$2:$BA$2001,3),"")</f>
        <v/>
      </c>
      <c r="I643" s="2" t="str">
        <f>IF(G643&lt;&gt;"",VLOOKUP(G643,Calculations!$AV$2:$BA$2001,4),"")</f>
        <v/>
      </c>
      <c r="J643" s="2" t="str">
        <f>IF(G643&lt;&gt;"",VLOOKUP(G643,Calculations!$AV$2:$BA$2001,5),"")</f>
        <v/>
      </c>
      <c r="K643" s="2" t="str">
        <f>IF(G643&lt;&gt;"",VLOOKUP(G643,Calculations!$AV$2:$BA$2001,6),"")</f>
        <v/>
      </c>
      <c r="L643" s="64"/>
      <c r="M643" s="64"/>
      <c r="N643" s="64"/>
      <c r="O643" s="64"/>
      <c r="P643" s="64"/>
      <c r="Q643" s="2"/>
      <c r="R643" s="2"/>
      <c r="S643" s="2"/>
    </row>
    <row r="644" spans="6:19">
      <c r="F644" s="2" t="str">
        <f t="shared" si="59"/>
        <v/>
      </c>
      <c r="G644" s="2" t="str">
        <f t="shared" si="58"/>
        <v/>
      </c>
      <c r="H644" s="2" t="str">
        <f>IF(G644&lt;&gt;"",VLOOKUP(G644,Calculations!$AV$2:$BA$2001,3),"")</f>
        <v/>
      </c>
      <c r="I644" s="2" t="str">
        <f>IF(G644&lt;&gt;"",VLOOKUP(G644,Calculations!$AV$2:$BA$2001,4),"")</f>
        <v/>
      </c>
      <c r="J644" s="2" t="str">
        <f>IF(G644&lt;&gt;"",VLOOKUP(G644,Calculations!$AV$2:$BA$2001,5),"")</f>
        <v/>
      </c>
      <c r="K644" s="2" t="str">
        <f>IF(G644&lt;&gt;"",VLOOKUP(G644,Calculations!$AV$2:$BA$2001,6),"")</f>
        <v/>
      </c>
      <c r="L644" s="64"/>
      <c r="M644" s="64"/>
      <c r="N644" s="64"/>
      <c r="O644" s="64"/>
      <c r="P644" s="64"/>
      <c r="Q644" s="2"/>
      <c r="R644" s="2"/>
      <c r="S644" s="2"/>
    </row>
    <row r="645" spans="6:19">
      <c r="F645" s="2" t="str">
        <f t="shared" si="59"/>
        <v/>
      </c>
      <c r="G645" s="2" t="str">
        <f t="shared" si="58"/>
        <v/>
      </c>
      <c r="H645" s="2" t="str">
        <f>IF(G645&lt;&gt;"",VLOOKUP(G645,Calculations!$AV$2:$BA$2001,3),"")</f>
        <v/>
      </c>
      <c r="I645" s="2" t="str">
        <f>IF(G645&lt;&gt;"",VLOOKUP(G645,Calculations!$AV$2:$BA$2001,4),"")</f>
        <v/>
      </c>
      <c r="J645" s="2" t="str">
        <f>IF(G645&lt;&gt;"",VLOOKUP(G645,Calculations!$AV$2:$BA$2001,5),"")</f>
        <v/>
      </c>
      <c r="K645" s="2" t="str">
        <f>IF(G645&lt;&gt;"",VLOOKUP(G645,Calculations!$AV$2:$BA$2001,6),"")</f>
        <v/>
      </c>
      <c r="L645" s="64"/>
      <c r="M645" s="64"/>
      <c r="N645" s="64"/>
      <c r="O645" s="64"/>
      <c r="P645" s="64"/>
      <c r="Q645" s="2"/>
      <c r="R645" s="2"/>
      <c r="S645" s="2"/>
    </row>
    <row r="646" spans="6:19">
      <c r="F646" s="2" t="str">
        <f t="shared" si="59"/>
        <v/>
      </c>
      <c r="G646" s="2" t="str">
        <f t="shared" si="58"/>
        <v/>
      </c>
      <c r="H646" s="2" t="str">
        <f>IF(G646&lt;&gt;"",VLOOKUP(G646,Calculations!$AV$2:$BA$2001,3),"")</f>
        <v/>
      </c>
      <c r="I646" s="2" t="str">
        <f>IF(G646&lt;&gt;"",VLOOKUP(G646,Calculations!$AV$2:$BA$2001,4),"")</f>
        <v/>
      </c>
      <c r="J646" s="2" t="str">
        <f>IF(G646&lt;&gt;"",VLOOKUP(G646,Calculations!$AV$2:$BA$2001,5),"")</f>
        <v/>
      </c>
      <c r="K646" s="2" t="str">
        <f>IF(G646&lt;&gt;"",VLOOKUP(G646,Calculations!$AV$2:$BA$2001,6),"")</f>
        <v/>
      </c>
      <c r="L646" s="64"/>
      <c r="M646" s="64"/>
      <c r="N646" s="64"/>
      <c r="O646" s="64"/>
      <c r="P646" s="64"/>
      <c r="Q646" s="2"/>
      <c r="R646" s="2"/>
      <c r="S646" s="2"/>
    </row>
    <row r="647" spans="6:19">
      <c r="F647" s="2" t="str">
        <f t="shared" si="59"/>
        <v/>
      </c>
      <c r="G647" s="2" t="str">
        <f t="shared" si="58"/>
        <v/>
      </c>
      <c r="H647" s="2" t="str">
        <f>IF(G647&lt;&gt;"",VLOOKUP(G647,Calculations!$AV$2:$BA$2001,3),"")</f>
        <v/>
      </c>
      <c r="I647" s="2" t="str">
        <f>IF(G647&lt;&gt;"",VLOOKUP(G647,Calculations!$AV$2:$BA$2001,4),"")</f>
        <v/>
      </c>
      <c r="J647" s="2" t="str">
        <f>IF(G647&lt;&gt;"",VLOOKUP(G647,Calculations!$AV$2:$BA$2001,5),"")</f>
        <v/>
      </c>
      <c r="K647" s="2" t="str">
        <f>IF(G647&lt;&gt;"",VLOOKUP(G647,Calculations!$AV$2:$BA$2001,6),"")</f>
        <v/>
      </c>
      <c r="L647" s="64"/>
      <c r="M647" s="64"/>
      <c r="N647" s="64"/>
      <c r="O647" s="64"/>
      <c r="P647" s="64"/>
      <c r="Q647" s="2"/>
      <c r="R647" s="2"/>
      <c r="S647" s="2"/>
    </row>
    <row r="648" spans="6:19">
      <c r="F648" s="2" t="str">
        <f t="shared" si="59"/>
        <v/>
      </c>
      <c r="G648" s="2" t="str">
        <f t="shared" si="58"/>
        <v/>
      </c>
      <c r="H648" s="2" t="str">
        <f>IF(G648&lt;&gt;"",VLOOKUP(G648,Calculations!$AV$2:$BA$2001,3),"")</f>
        <v/>
      </c>
      <c r="I648" s="2" t="str">
        <f>IF(G648&lt;&gt;"",VLOOKUP(G648,Calculations!$AV$2:$BA$2001,4),"")</f>
        <v/>
      </c>
      <c r="J648" s="2" t="str">
        <f>IF(G648&lt;&gt;"",VLOOKUP(G648,Calculations!$AV$2:$BA$2001,5),"")</f>
        <v/>
      </c>
      <c r="K648" s="2" t="str">
        <f>IF(G648&lt;&gt;"",VLOOKUP(G648,Calculations!$AV$2:$BA$2001,6),"")</f>
        <v/>
      </c>
      <c r="L648" s="64"/>
      <c r="M648" s="64"/>
      <c r="N648" s="64"/>
      <c r="O648" s="64"/>
      <c r="P648" s="64"/>
      <c r="Q648" s="2"/>
      <c r="R648" s="2"/>
      <c r="S648" s="2"/>
    </row>
    <row r="649" spans="6:19">
      <c r="F649" s="2" t="str">
        <f t="shared" si="59"/>
        <v/>
      </c>
      <c r="G649" s="2" t="str">
        <f t="shared" si="58"/>
        <v/>
      </c>
      <c r="H649" s="2" t="str">
        <f>IF(G649&lt;&gt;"",VLOOKUP(G649,Calculations!$AV$2:$BA$2001,3),"")</f>
        <v/>
      </c>
      <c r="I649" s="2" t="str">
        <f>IF(G649&lt;&gt;"",VLOOKUP(G649,Calculations!$AV$2:$BA$2001,4),"")</f>
        <v/>
      </c>
      <c r="J649" s="2" t="str">
        <f>IF(G649&lt;&gt;"",VLOOKUP(G649,Calculations!$AV$2:$BA$2001,5),"")</f>
        <v/>
      </c>
      <c r="K649" s="2" t="str">
        <f>IF(G649&lt;&gt;"",VLOOKUP(G649,Calculations!$AV$2:$BA$2001,6),"")</f>
        <v/>
      </c>
      <c r="L649" s="64"/>
      <c r="M649" s="64"/>
      <c r="N649" s="64"/>
      <c r="O649" s="64"/>
      <c r="P649" s="64"/>
      <c r="Q649" s="2"/>
      <c r="R649" s="2"/>
      <c r="S649" s="2"/>
    </row>
    <row r="650" spans="6:19">
      <c r="F650" s="2" t="str">
        <f t="shared" si="59"/>
        <v/>
      </c>
      <c r="G650" s="2" t="str">
        <f t="shared" si="58"/>
        <v/>
      </c>
      <c r="H650" s="2" t="str">
        <f>IF(G650&lt;&gt;"",VLOOKUP(G650,Calculations!$AV$2:$BA$2001,3),"")</f>
        <v/>
      </c>
      <c r="I650" s="2" t="str">
        <f>IF(G650&lt;&gt;"",VLOOKUP(G650,Calculations!$AV$2:$BA$2001,4),"")</f>
        <v/>
      </c>
      <c r="J650" s="2" t="str">
        <f>IF(G650&lt;&gt;"",VLOOKUP(G650,Calculations!$AV$2:$BA$2001,5),"")</f>
        <v/>
      </c>
      <c r="K650" s="2" t="str">
        <f>IF(G650&lt;&gt;"",VLOOKUP(G650,Calculations!$AV$2:$BA$2001,6),"")</f>
        <v/>
      </c>
      <c r="L650" s="64"/>
      <c r="M650" s="64"/>
      <c r="N650" s="64"/>
      <c r="O650" s="64"/>
      <c r="P650" s="64"/>
      <c r="Q650" s="2"/>
      <c r="R650" s="2"/>
      <c r="S650" s="2"/>
    </row>
    <row r="651" spans="6:19">
      <c r="F651" s="2" t="str">
        <f t="shared" si="59"/>
        <v/>
      </c>
      <c r="G651" s="2" t="str">
        <f t="shared" si="58"/>
        <v/>
      </c>
      <c r="H651" s="2" t="str">
        <f>IF(G651&lt;&gt;"",VLOOKUP(G651,Calculations!$AV$2:$BA$2001,3),"")</f>
        <v/>
      </c>
      <c r="I651" s="2" t="str">
        <f>IF(G651&lt;&gt;"",VLOOKUP(G651,Calculations!$AV$2:$BA$2001,4),"")</f>
        <v/>
      </c>
      <c r="J651" s="2" t="str">
        <f>IF(G651&lt;&gt;"",VLOOKUP(G651,Calculations!$AV$2:$BA$2001,5),"")</f>
        <v/>
      </c>
      <c r="K651" s="2" t="str">
        <f>IF(G651&lt;&gt;"",VLOOKUP(G651,Calculations!$AV$2:$BA$2001,6),"")</f>
        <v/>
      </c>
      <c r="L651" s="64"/>
      <c r="M651" s="64"/>
      <c r="N651" s="64"/>
      <c r="O651" s="64"/>
      <c r="P651" s="64"/>
      <c r="Q651" s="2"/>
      <c r="R651" s="2"/>
      <c r="S651" s="2"/>
    </row>
    <row r="652" spans="6:19">
      <c r="F652" s="2" t="str">
        <f t="shared" si="59"/>
        <v/>
      </c>
      <c r="G652" s="2" t="str">
        <f t="shared" si="58"/>
        <v/>
      </c>
      <c r="H652" s="2" t="str">
        <f>IF(G652&lt;&gt;"",VLOOKUP(G652,Calculations!$AV$2:$BA$2001,3),"")</f>
        <v/>
      </c>
      <c r="I652" s="2" t="str">
        <f>IF(G652&lt;&gt;"",VLOOKUP(G652,Calculations!$AV$2:$BA$2001,4),"")</f>
        <v/>
      </c>
      <c r="J652" s="2" t="str">
        <f>IF(G652&lt;&gt;"",VLOOKUP(G652,Calculations!$AV$2:$BA$2001,5),"")</f>
        <v/>
      </c>
      <c r="K652" s="2" t="str">
        <f>IF(G652&lt;&gt;"",VLOOKUP(G652,Calculations!$AV$2:$BA$2001,6),"")</f>
        <v/>
      </c>
      <c r="L652" s="64"/>
      <c r="M652" s="64"/>
      <c r="N652" s="64"/>
      <c r="O652" s="64"/>
      <c r="P652" s="64"/>
      <c r="Q652" s="2"/>
      <c r="R652" s="2"/>
      <c r="S652" s="2"/>
    </row>
    <row r="653" spans="6:19">
      <c r="F653" s="2" t="str">
        <f t="shared" si="59"/>
        <v/>
      </c>
      <c r="G653" s="2" t="str">
        <f t="shared" si="58"/>
        <v/>
      </c>
      <c r="H653" s="2" t="str">
        <f>IF(G653&lt;&gt;"",VLOOKUP(G653,Calculations!$AV$2:$BA$2001,3),"")</f>
        <v/>
      </c>
      <c r="I653" s="2" t="str">
        <f>IF(G653&lt;&gt;"",VLOOKUP(G653,Calculations!$AV$2:$BA$2001,4),"")</f>
        <v/>
      </c>
      <c r="J653" s="2" t="str">
        <f>IF(G653&lt;&gt;"",VLOOKUP(G653,Calculations!$AV$2:$BA$2001,5),"")</f>
        <v/>
      </c>
      <c r="K653" s="2" t="str">
        <f>IF(G653&lt;&gt;"",VLOOKUP(G653,Calculations!$AV$2:$BA$2001,6),"")</f>
        <v/>
      </c>
      <c r="L653" s="64"/>
      <c r="M653" s="64"/>
      <c r="N653" s="64"/>
      <c r="O653" s="64"/>
      <c r="P653" s="64"/>
      <c r="Q653" s="2"/>
      <c r="R653" s="2"/>
      <c r="S653" s="2"/>
    </row>
    <row r="654" spans="6:19">
      <c r="F654" s="2" t="str">
        <f t="shared" si="59"/>
        <v/>
      </c>
      <c r="G654" s="2" t="str">
        <f t="shared" si="58"/>
        <v/>
      </c>
      <c r="H654" s="2" t="str">
        <f>IF(G654&lt;&gt;"",VLOOKUP(G654,Calculations!$AV$2:$BA$2001,3),"")</f>
        <v/>
      </c>
      <c r="I654" s="2" t="str">
        <f>IF(G654&lt;&gt;"",VLOOKUP(G654,Calculations!$AV$2:$BA$2001,4),"")</f>
        <v/>
      </c>
      <c r="J654" s="2" t="str">
        <f>IF(G654&lt;&gt;"",VLOOKUP(G654,Calculations!$AV$2:$BA$2001,5),"")</f>
        <v/>
      </c>
      <c r="K654" s="2" t="str">
        <f>IF(G654&lt;&gt;"",VLOOKUP(G654,Calculations!$AV$2:$BA$2001,6),"")</f>
        <v/>
      </c>
      <c r="L654" s="64"/>
      <c r="M654" s="64"/>
      <c r="N654" s="64"/>
      <c r="O654" s="64"/>
      <c r="P654" s="64"/>
      <c r="Q654" s="2"/>
      <c r="R654" s="2"/>
      <c r="S654" s="2"/>
    </row>
    <row r="655" spans="6:19">
      <c r="F655" s="2" t="str">
        <f t="shared" si="59"/>
        <v/>
      </c>
      <c r="G655" s="2" t="str">
        <f t="shared" si="58"/>
        <v/>
      </c>
      <c r="H655" s="2" t="str">
        <f>IF(G655&lt;&gt;"",VLOOKUP(G655,Calculations!$AV$2:$BA$2001,3),"")</f>
        <v/>
      </c>
      <c r="I655" s="2" t="str">
        <f>IF(G655&lt;&gt;"",VLOOKUP(G655,Calculations!$AV$2:$BA$2001,4),"")</f>
        <v/>
      </c>
      <c r="J655" s="2" t="str">
        <f>IF(G655&lt;&gt;"",VLOOKUP(G655,Calculations!$AV$2:$BA$2001,5),"")</f>
        <v/>
      </c>
      <c r="K655" s="2" t="str">
        <f>IF(G655&lt;&gt;"",VLOOKUP(G655,Calculations!$AV$2:$BA$2001,6),"")</f>
        <v/>
      </c>
      <c r="L655" s="64"/>
      <c r="M655" s="64"/>
      <c r="N655" s="64"/>
      <c r="O655" s="64"/>
      <c r="P655" s="64"/>
      <c r="Q655" s="2"/>
      <c r="R655" s="2"/>
      <c r="S655" s="2"/>
    </row>
    <row r="656" spans="6:19">
      <c r="F656" s="2" t="str">
        <f t="shared" si="59"/>
        <v/>
      </c>
      <c r="G656" s="2" t="str">
        <f t="shared" si="58"/>
        <v/>
      </c>
      <c r="H656" s="2" t="str">
        <f>IF(G656&lt;&gt;"",VLOOKUP(G656,Calculations!$AV$2:$BA$2001,3),"")</f>
        <v/>
      </c>
      <c r="I656" s="2" t="str">
        <f>IF(G656&lt;&gt;"",VLOOKUP(G656,Calculations!$AV$2:$BA$2001,4),"")</f>
        <v/>
      </c>
      <c r="J656" s="2" t="str">
        <f>IF(G656&lt;&gt;"",VLOOKUP(G656,Calculations!$AV$2:$BA$2001,5),"")</f>
        <v/>
      </c>
      <c r="K656" s="2" t="str">
        <f>IF(G656&lt;&gt;"",VLOOKUP(G656,Calculations!$AV$2:$BA$2001,6),"")</f>
        <v/>
      </c>
      <c r="L656" s="64"/>
      <c r="M656" s="64"/>
      <c r="N656" s="64"/>
      <c r="O656" s="64"/>
      <c r="P656" s="64"/>
      <c r="Q656" s="2"/>
      <c r="R656" s="2"/>
      <c r="S656" s="2"/>
    </row>
    <row r="657" spans="6:19">
      <c r="F657" s="2" t="str">
        <f t="shared" si="59"/>
        <v/>
      </c>
      <c r="G657" s="2" t="str">
        <f t="shared" ref="G657:G720" si="60">IF(AND(F656&lt;&gt;"",G656&lt;2000),G656+step,"")</f>
        <v/>
      </c>
      <c r="H657" s="2" t="str">
        <f>IF(G657&lt;&gt;"",VLOOKUP(G657,Calculations!$AV$2:$BA$2001,3),"")</f>
        <v/>
      </c>
      <c r="I657" s="2" t="str">
        <f>IF(G657&lt;&gt;"",VLOOKUP(G657,Calculations!$AV$2:$BA$2001,4),"")</f>
        <v/>
      </c>
      <c r="J657" s="2" t="str">
        <f>IF(G657&lt;&gt;"",VLOOKUP(G657,Calculations!$AV$2:$BA$2001,5),"")</f>
        <v/>
      </c>
      <c r="K657" s="2" t="str">
        <f>IF(G657&lt;&gt;"",VLOOKUP(G657,Calculations!$AV$2:$BA$2001,6),"")</f>
        <v/>
      </c>
      <c r="L657" s="64"/>
      <c r="M657" s="64"/>
      <c r="N657" s="64"/>
      <c r="O657" s="64"/>
      <c r="P657" s="64"/>
      <c r="Q657" s="2"/>
      <c r="R657" s="2"/>
      <c r="S657" s="2"/>
    </row>
    <row r="658" spans="6:19">
      <c r="F658" s="2" t="str">
        <f t="shared" si="59"/>
        <v/>
      </c>
      <c r="G658" s="2" t="str">
        <f t="shared" si="60"/>
        <v/>
      </c>
      <c r="H658" s="2" t="str">
        <f>IF(G658&lt;&gt;"",VLOOKUP(G658,Calculations!$AV$2:$BA$2001,3),"")</f>
        <v/>
      </c>
      <c r="I658" s="2" t="str">
        <f>IF(G658&lt;&gt;"",VLOOKUP(G658,Calculations!$AV$2:$BA$2001,4),"")</f>
        <v/>
      </c>
      <c r="J658" s="2" t="str">
        <f>IF(G658&lt;&gt;"",VLOOKUP(G658,Calculations!$AV$2:$BA$2001,5),"")</f>
        <v/>
      </c>
      <c r="K658" s="2" t="str">
        <f>IF(G658&lt;&gt;"",VLOOKUP(G658,Calculations!$AV$2:$BA$2001,6),"")</f>
        <v/>
      </c>
      <c r="L658" s="64"/>
      <c r="M658" s="64"/>
      <c r="N658" s="64"/>
      <c r="O658" s="64"/>
      <c r="P658" s="64"/>
      <c r="Q658" s="2"/>
      <c r="R658" s="2"/>
      <c r="S658" s="2"/>
    </row>
    <row r="659" spans="6:19">
      <c r="F659" s="2" t="str">
        <f t="shared" si="59"/>
        <v/>
      </c>
      <c r="G659" s="2" t="str">
        <f t="shared" si="60"/>
        <v/>
      </c>
      <c r="H659" s="2" t="str">
        <f>IF(G659&lt;&gt;"",VLOOKUP(G659,Calculations!$AV$2:$BA$2001,3),"")</f>
        <v/>
      </c>
      <c r="I659" s="2" t="str">
        <f>IF(G659&lt;&gt;"",VLOOKUP(G659,Calculations!$AV$2:$BA$2001,4),"")</f>
        <v/>
      </c>
      <c r="J659" s="2" t="str">
        <f>IF(G659&lt;&gt;"",VLOOKUP(G659,Calculations!$AV$2:$BA$2001,5),"")</f>
        <v/>
      </c>
      <c r="K659" s="2" t="str">
        <f>IF(G659&lt;&gt;"",VLOOKUP(G659,Calculations!$AV$2:$BA$2001,6),"")</f>
        <v/>
      </c>
      <c r="L659" s="64"/>
      <c r="M659" s="64"/>
      <c r="N659" s="64"/>
      <c r="O659" s="64"/>
      <c r="P659" s="64"/>
      <c r="Q659" s="2"/>
      <c r="R659" s="2"/>
      <c r="S659" s="2"/>
    </row>
    <row r="660" spans="6:19">
      <c r="F660" s="2" t="str">
        <f t="shared" si="59"/>
        <v/>
      </c>
      <c r="G660" s="2" t="str">
        <f t="shared" si="60"/>
        <v/>
      </c>
      <c r="H660" s="2" t="str">
        <f>IF(G660&lt;&gt;"",VLOOKUP(G660,Calculations!$AV$2:$BA$2001,3),"")</f>
        <v/>
      </c>
      <c r="I660" s="2" t="str">
        <f>IF(G660&lt;&gt;"",VLOOKUP(G660,Calculations!$AV$2:$BA$2001,4),"")</f>
        <v/>
      </c>
      <c r="J660" s="2" t="str">
        <f>IF(G660&lt;&gt;"",VLOOKUP(G660,Calculations!$AV$2:$BA$2001,5),"")</f>
        <v/>
      </c>
      <c r="K660" s="2" t="str">
        <f>IF(G660&lt;&gt;"",VLOOKUP(G660,Calculations!$AV$2:$BA$2001,6),"")</f>
        <v/>
      </c>
      <c r="L660" s="64"/>
      <c r="M660" s="64"/>
      <c r="N660" s="64"/>
      <c r="O660" s="64"/>
      <c r="P660" s="64"/>
      <c r="Q660" s="2"/>
      <c r="R660" s="2"/>
      <c r="S660" s="2"/>
    </row>
    <row r="661" spans="6:19">
      <c r="F661" s="2" t="str">
        <f t="shared" si="59"/>
        <v/>
      </c>
      <c r="G661" s="2" t="str">
        <f t="shared" si="60"/>
        <v/>
      </c>
      <c r="H661" s="2" t="str">
        <f>IF(G661&lt;&gt;"",VLOOKUP(G661,Calculations!$AV$2:$BA$2001,3),"")</f>
        <v/>
      </c>
      <c r="I661" s="2" t="str">
        <f>IF(G661&lt;&gt;"",VLOOKUP(G661,Calculations!$AV$2:$BA$2001,4),"")</f>
        <v/>
      </c>
      <c r="J661" s="2" t="str">
        <f>IF(G661&lt;&gt;"",VLOOKUP(G661,Calculations!$AV$2:$BA$2001,5),"")</f>
        <v/>
      </c>
      <c r="K661" s="2" t="str">
        <f>IF(G661&lt;&gt;"",VLOOKUP(G661,Calculations!$AV$2:$BA$2001,6),"")</f>
        <v/>
      </c>
      <c r="L661" s="64"/>
      <c r="M661" s="64"/>
      <c r="N661" s="64"/>
      <c r="O661" s="64"/>
      <c r="P661" s="64"/>
      <c r="Q661" s="2"/>
      <c r="R661" s="2"/>
      <c r="S661" s="2"/>
    </row>
    <row r="662" spans="6:19">
      <c r="F662" s="2" t="str">
        <f t="shared" si="59"/>
        <v/>
      </c>
      <c r="G662" s="2" t="str">
        <f t="shared" si="60"/>
        <v/>
      </c>
      <c r="H662" s="2" t="str">
        <f>IF(G662&lt;&gt;"",VLOOKUP(G662,Calculations!$AV$2:$BA$2001,3),"")</f>
        <v/>
      </c>
      <c r="I662" s="2" t="str">
        <f>IF(G662&lt;&gt;"",VLOOKUP(G662,Calculations!$AV$2:$BA$2001,4),"")</f>
        <v/>
      </c>
      <c r="J662" s="2" t="str">
        <f>IF(G662&lt;&gt;"",VLOOKUP(G662,Calculations!$AV$2:$BA$2001,5),"")</f>
        <v/>
      </c>
      <c r="K662" s="2" t="str">
        <f>IF(G662&lt;&gt;"",VLOOKUP(G662,Calculations!$AV$2:$BA$2001,6),"")</f>
        <v/>
      </c>
      <c r="L662" s="64"/>
      <c r="M662" s="64"/>
      <c r="N662" s="64"/>
      <c r="O662" s="64"/>
      <c r="P662" s="64"/>
      <c r="Q662" s="2"/>
      <c r="R662" s="2"/>
      <c r="S662" s="2"/>
    </row>
    <row r="663" spans="6:19">
      <c r="F663" s="2" t="str">
        <f t="shared" si="59"/>
        <v/>
      </c>
      <c r="G663" s="2" t="str">
        <f t="shared" si="60"/>
        <v/>
      </c>
      <c r="H663" s="2" t="str">
        <f>IF(G663&lt;&gt;"",VLOOKUP(G663,Calculations!$AV$2:$BA$2001,3),"")</f>
        <v/>
      </c>
      <c r="I663" s="2" t="str">
        <f>IF(G663&lt;&gt;"",VLOOKUP(G663,Calculations!$AV$2:$BA$2001,4),"")</f>
        <v/>
      </c>
      <c r="J663" s="2" t="str">
        <f>IF(G663&lt;&gt;"",VLOOKUP(G663,Calculations!$AV$2:$BA$2001,5),"")</f>
        <v/>
      </c>
      <c r="K663" s="2" t="str">
        <f>IF(G663&lt;&gt;"",VLOOKUP(G663,Calculations!$AV$2:$BA$2001,6),"")</f>
        <v/>
      </c>
      <c r="L663" s="64"/>
      <c r="M663" s="64"/>
      <c r="N663" s="64"/>
      <c r="O663" s="64"/>
      <c r="P663" s="64"/>
      <c r="Q663" s="2"/>
      <c r="R663" s="2"/>
      <c r="S663" s="2"/>
    </row>
    <row r="664" spans="6:19">
      <c r="F664" s="2" t="str">
        <f t="shared" si="59"/>
        <v/>
      </c>
      <c r="G664" s="2" t="str">
        <f t="shared" si="60"/>
        <v/>
      </c>
      <c r="H664" s="2" t="str">
        <f>IF(G664&lt;&gt;"",VLOOKUP(G664,Calculations!$AV$2:$BA$2001,3),"")</f>
        <v/>
      </c>
      <c r="I664" s="2" t="str">
        <f>IF(G664&lt;&gt;"",VLOOKUP(G664,Calculations!$AV$2:$BA$2001,4),"")</f>
        <v/>
      </c>
      <c r="J664" s="2" t="str">
        <f>IF(G664&lt;&gt;"",VLOOKUP(G664,Calculations!$AV$2:$BA$2001,5),"")</f>
        <v/>
      </c>
      <c r="K664" s="2" t="str">
        <f>IF(G664&lt;&gt;"",VLOOKUP(G664,Calculations!$AV$2:$BA$2001,6),"")</f>
        <v/>
      </c>
      <c r="L664" s="64"/>
      <c r="M664" s="64"/>
      <c r="N664" s="64"/>
      <c r="O664" s="64"/>
      <c r="P664" s="64"/>
      <c r="Q664" s="2"/>
      <c r="R664" s="2"/>
      <c r="S664" s="2"/>
    </row>
    <row r="665" spans="6:19">
      <c r="F665" s="2" t="str">
        <f t="shared" si="59"/>
        <v/>
      </c>
      <c r="G665" s="2" t="str">
        <f t="shared" si="60"/>
        <v/>
      </c>
      <c r="H665" s="2" t="str">
        <f>IF(G665&lt;&gt;"",VLOOKUP(G665,Calculations!$AV$2:$BA$2001,3),"")</f>
        <v/>
      </c>
      <c r="I665" s="2" t="str">
        <f>IF(G665&lt;&gt;"",VLOOKUP(G665,Calculations!$AV$2:$BA$2001,4),"")</f>
        <v/>
      </c>
      <c r="J665" s="2" t="str">
        <f>IF(G665&lt;&gt;"",VLOOKUP(G665,Calculations!$AV$2:$BA$2001,5),"")</f>
        <v/>
      </c>
      <c r="K665" s="2" t="str">
        <f>IF(G665&lt;&gt;"",VLOOKUP(G665,Calculations!$AV$2:$BA$2001,6),"")</f>
        <v/>
      </c>
      <c r="L665" s="64"/>
      <c r="M665" s="64"/>
      <c r="N665" s="64"/>
      <c r="O665" s="64"/>
      <c r="P665" s="64"/>
      <c r="Q665" s="2"/>
      <c r="R665" s="2"/>
      <c r="S665" s="2"/>
    </row>
    <row r="666" spans="6:19">
      <c r="F666" s="2" t="str">
        <f t="shared" si="59"/>
        <v/>
      </c>
      <c r="G666" s="2" t="str">
        <f t="shared" si="60"/>
        <v/>
      </c>
      <c r="H666" s="2" t="str">
        <f>IF(G666&lt;&gt;"",VLOOKUP(G666,Calculations!$AV$2:$BA$2001,3),"")</f>
        <v/>
      </c>
      <c r="I666" s="2" t="str">
        <f>IF(G666&lt;&gt;"",VLOOKUP(G666,Calculations!$AV$2:$BA$2001,4),"")</f>
        <v/>
      </c>
      <c r="J666" s="2" t="str">
        <f>IF(G666&lt;&gt;"",VLOOKUP(G666,Calculations!$AV$2:$BA$2001,5),"")</f>
        <v/>
      </c>
      <c r="K666" s="2" t="str">
        <f>IF(G666&lt;&gt;"",VLOOKUP(G666,Calculations!$AV$2:$BA$2001,6),"")</f>
        <v/>
      </c>
      <c r="L666" s="64"/>
      <c r="M666" s="64"/>
      <c r="N666" s="64"/>
      <c r="O666" s="64"/>
      <c r="P666" s="64"/>
      <c r="Q666" s="2"/>
      <c r="R666" s="2"/>
      <c r="S666" s="2"/>
    </row>
    <row r="667" spans="6:19">
      <c r="F667" s="2" t="str">
        <f t="shared" si="59"/>
        <v/>
      </c>
      <c r="G667" s="2" t="str">
        <f t="shared" si="60"/>
        <v/>
      </c>
      <c r="H667" s="2" t="str">
        <f>IF(G667&lt;&gt;"",VLOOKUP(G667,Calculations!$AV$2:$BA$2001,3),"")</f>
        <v/>
      </c>
      <c r="I667" s="2" t="str">
        <f>IF(G667&lt;&gt;"",VLOOKUP(G667,Calculations!$AV$2:$BA$2001,4),"")</f>
        <v/>
      </c>
      <c r="J667" s="2" t="str">
        <f>IF(G667&lt;&gt;"",VLOOKUP(G667,Calculations!$AV$2:$BA$2001,5),"")</f>
        <v/>
      </c>
      <c r="K667" s="2" t="str">
        <f>IF(G667&lt;&gt;"",VLOOKUP(G667,Calculations!$AV$2:$BA$2001,6),"")</f>
        <v/>
      </c>
      <c r="L667" s="64"/>
      <c r="M667" s="64"/>
      <c r="N667" s="64"/>
      <c r="O667" s="64"/>
      <c r="P667" s="64"/>
      <c r="Q667" s="2"/>
      <c r="R667" s="2"/>
      <c r="S667" s="2"/>
    </row>
    <row r="668" spans="6:19">
      <c r="F668" s="2" t="str">
        <f t="shared" si="59"/>
        <v/>
      </c>
      <c r="G668" s="2" t="str">
        <f t="shared" si="60"/>
        <v/>
      </c>
      <c r="H668" s="2" t="str">
        <f>IF(G668&lt;&gt;"",VLOOKUP(G668,Calculations!$AV$2:$BA$2001,3),"")</f>
        <v/>
      </c>
      <c r="I668" s="2" t="str">
        <f>IF(G668&lt;&gt;"",VLOOKUP(G668,Calculations!$AV$2:$BA$2001,4),"")</f>
        <v/>
      </c>
      <c r="J668" s="2" t="str">
        <f>IF(G668&lt;&gt;"",VLOOKUP(G668,Calculations!$AV$2:$BA$2001,5),"")</f>
        <v/>
      </c>
      <c r="K668" s="2" t="str">
        <f>IF(G668&lt;&gt;"",VLOOKUP(G668,Calculations!$AV$2:$BA$2001,6),"")</f>
        <v/>
      </c>
      <c r="L668" s="64"/>
      <c r="M668" s="64"/>
      <c r="N668" s="64"/>
      <c r="O668" s="64"/>
      <c r="P668" s="64"/>
      <c r="Q668" s="2"/>
      <c r="R668" s="2"/>
      <c r="S668" s="2"/>
    </row>
    <row r="669" spans="6:19">
      <c r="F669" s="2" t="str">
        <f t="shared" si="59"/>
        <v/>
      </c>
      <c r="G669" s="2" t="str">
        <f t="shared" si="60"/>
        <v/>
      </c>
      <c r="H669" s="2" t="str">
        <f>IF(G669&lt;&gt;"",VLOOKUP(G669,Calculations!$AV$2:$BA$2001,3),"")</f>
        <v/>
      </c>
      <c r="I669" s="2" t="str">
        <f>IF(G669&lt;&gt;"",VLOOKUP(G669,Calculations!$AV$2:$BA$2001,4),"")</f>
        <v/>
      </c>
      <c r="J669" s="2" t="str">
        <f>IF(G669&lt;&gt;"",VLOOKUP(G669,Calculations!$AV$2:$BA$2001,5),"")</f>
        <v/>
      </c>
      <c r="K669" s="2" t="str">
        <f>IF(G669&lt;&gt;"",VLOOKUP(G669,Calculations!$AV$2:$BA$2001,6),"")</f>
        <v/>
      </c>
      <c r="L669" s="64"/>
      <c r="M669" s="64"/>
      <c r="N669" s="64"/>
      <c r="O669" s="64"/>
      <c r="P669" s="64"/>
      <c r="Q669" s="2"/>
      <c r="R669" s="2"/>
      <c r="S669" s="2"/>
    </row>
    <row r="670" spans="6:19">
      <c r="F670" s="2" t="str">
        <f t="shared" si="59"/>
        <v/>
      </c>
      <c r="G670" s="2" t="str">
        <f t="shared" si="60"/>
        <v/>
      </c>
      <c r="H670" s="2" t="str">
        <f>IF(G670&lt;&gt;"",VLOOKUP(G670,Calculations!$AV$2:$BA$2001,3),"")</f>
        <v/>
      </c>
      <c r="I670" s="2" t="str">
        <f>IF(G670&lt;&gt;"",VLOOKUP(G670,Calculations!$AV$2:$BA$2001,4),"")</f>
        <v/>
      </c>
      <c r="J670" s="2" t="str">
        <f>IF(G670&lt;&gt;"",VLOOKUP(G670,Calculations!$AV$2:$BA$2001,5),"")</f>
        <v/>
      </c>
      <c r="K670" s="2" t="str">
        <f>IF(G670&lt;&gt;"",VLOOKUP(G670,Calculations!$AV$2:$BA$2001,6),"")</f>
        <v/>
      </c>
      <c r="L670" s="64"/>
      <c r="M670" s="64"/>
      <c r="N670" s="64"/>
      <c r="O670" s="64"/>
      <c r="P670" s="64"/>
      <c r="Q670" s="2"/>
      <c r="R670" s="2"/>
      <c r="S670" s="2"/>
    </row>
    <row r="671" spans="6:19">
      <c r="F671" s="2" t="str">
        <f t="shared" si="59"/>
        <v/>
      </c>
      <c r="G671" s="2" t="str">
        <f t="shared" si="60"/>
        <v/>
      </c>
      <c r="H671" s="2" t="str">
        <f>IF(G671&lt;&gt;"",VLOOKUP(G671,Calculations!$AV$2:$BA$2001,3),"")</f>
        <v/>
      </c>
      <c r="I671" s="2" t="str">
        <f>IF(G671&lt;&gt;"",VLOOKUP(G671,Calculations!$AV$2:$BA$2001,4),"")</f>
        <v/>
      </c>
      <c r="J671" s="2" t="str">
        <f>IF(G671&lt;&gt;"",VLOOKUP(G671,Calculations!$AV$2:$BA$2001,5),"")</f>
        <v/>
      </c>
      <c r="K671" s="2" t="str">
        <f>IF(G671&lt;&gt;"",VLOOKUP(G671,Calculations!$AV$2:$BA$2001,6),"")</f>
        <v/>
      </c>
      <c r="L671" s="64"/>
      <c r="M671" s="64"/>
      <c r="N671" s="64"/>
      <c r="O671" s="64"/>
      <c r="P671" s="64"/>
      <c r="Q671" s="2"/>
      <c r="R671" s="2"/>
      <c r="S671" s="2"/>
    </row>
    <row r="672" spans="6:19">
      <c r="F672" s="2" t="str">
        <f t="shared" si="59"/>
        <v/>
      </c>
      <c r="G672" s="2" t="str">
        <f t="shared" si="60"/>
        <v/>
      </c>
      <c r="H672" s="2" t="str">
        <f>IF(G672&lt;&gt;"",VLOOKUP(G672,Calculations!$AV$2:$BA$2001,3),"")</f>
        <v/>
      </c>
      <c r="I672" s="2" t="str">
        <f>IF(G672&lt;&gt;"",VLOOKUP(G672,Calculations!$AV$2:$BA$2001,4),"")</f>
        <v/>
      </c>
      <c r="J672" s="2" t="str">
        <f>IF(G672&lt;&gt;"",VLOOKUP(G672,Calculations!$AV$2:$BA$2001,5),"")</f>
        <v/>
      </c>
      <c r="K672" s="2" t="str">
        <f>IF(G672&lt;&gt;"",VLOOKUP(G672,Calculations!$AV$2:$BA$2001,6),"")</f>
        <v/>
      </c>
      <c r="L672" s="64"/>
      <c r="M672" s="64"/>
      <c r="N672" s="64"/>
      <c r="O672" s="64"/>
      <c r="P672" s="64"/>
      <c r="Q672" s="2"/>
      <c r="R672" s="2"/>
      <c r="S672" s="2"/>
    </row>
    <row r="673" spans="6:19">
      <c r="F673" s="2" t="str">
        <f t="shared" si="59"/>
        <v/>
      </c>
      <c r="G673" s="2" t="str">
        <f t="shared" si="60"/>
        <v/>
      </c>
      <c r="H673" s="2" t="str">
        <f>IF(G673&lt;&gt;"",VLOOKUP(G673,Calculations!$AV$2:$BA$2001,3),"")</f>
        <v/>
      </c>
      <c r="I673" s="2" t="str">
        <f>IF(G673&lt;&gt;"",VLOOKUP(G673,Calculations!$AV$2:$BA$2001,4),"")</f>
        <v/>
      </c>
      <c r="J673" s="2" t="str">
        <f>IF(G673&lt;&gt;"",VLOOKUP(G673,Calculations!$AV$2:$BA$2001,5),"")</f>
        <v/>
      </c>
      <c r="K673" s="2" t="str">
        <f>IF(G673&lt;&gt;"",VLOOKUP(G673,Calculations!$AV$2:$BA$2001,6),"")</f>
        <v/>
      </c>
      <c r="L673" s="64"/>
      <c r="M673" s="64"/>
      <c r="N673" s="64"/>
      <c r="O673" s="64"/>
      <c r="P673" s="64"/>
      <c r="Q673" s="2"/>
      <c r="R673" s="2"/>
      <c r="S673" s="2"/>
    </row>
    <row r="674" spans="6:19">
      <c r="F674" s="2" t="str">
        <f t="shared" si="59"/>
        <v/>
      </c>
      <c r="G674" s="2" t="str">
        <f t="shared" si="60"/>
        <v/>
      </c>
      <c r="H674" s="2" t="str">
        <f>IF(G674&lt;&gt;"",VLOOKUP(G674,Calculations!$AV$2:$BA$2001,3),"")</f>
        <v/>
      </c>
      <c r="I674" s="2" t="str">
        <f>IF(G674&lt;&gt;"",VLOOKUP(G674,Calculations!$AV$2:$BA$2001,4),"")</f>
        <v/>
      </c>
      <c r="J674" s="2" t="str">
        <f>IF(G674&lt;&gt;"",VLOOKUP(G674,Calculations!$AV$2:$BA$2001,5),"")</f>
        <v/>
      </c>
      <c r="K674" s="2" t="str">
        <f>IF(G674&lt;&gt;"",VLOOKUP(G674,Calculations!$AV$2:$BA$2001,6),"")</f>
        <v/>
      </c>
      <c r="L674" s="64"/>
      <c r="M674" s="64"/>
      <c r="N674" s="64"/>
      <c r="O674" s="64"/>
      <c r="P674" s="64"/>
      <c r="Q674" s="2"/>
      <c r="R674" s="2"/>
      <c r="S674" s="2"/>
    </row>
    <row r="675" spans="6:19">
      <c r="F675" s="2" t="str">
        <f t="shared" si="59"/>
        <v/>
      </c>
      <c r="G675" s="2" t="str">
        <f t="shared" si="60"/>
        <v/>
      </c>
      <c r="H675" s="2" t="str">
        <f>IF(G675&lt;&gt;"",VLOOKUP(G675,Calculations!$AV$2:$BA$2001,3),"")</f>
        <v/>
      </c>
      <c r="I675" s="2" t="str">
        <f>IF(G675&lt;&gt;"",VLOOKUP(G675,Calculations!$AV$2:$BA$2001,4),"")</f>
        <v/>
      </c>
      <c r="J675" s="2" t="str">
        <f>IF(G675&lt;&gt;"",VLOOKUP(G675,Calculations!$AV$2:$BA$2001,5),"")</f>
        <v/>
      </c>
      <c r="K675" s="2" t="str">
        <f>IF(G675&lt;&gt;"",VLOOKUP(G675,Calculations!$AV$2:$BA$2001,6),"")</f>
        <v/>
      </c>
      <c r="L675" s="64"/>
      <c r="M675" s="64"/>
      <c r="N675" s="64"/>
      <c r="O675" s="64"/>
      <c r="P675" s="64"/>
      <c r="Q675" s="2"/>
      <c r="R675" s="2"/>
      <c r="S675" s="2"/>
    </row>
    <row r="676" spans="6:19">
      <c r="F676" s="2" t="str">
        <f t="shared" si="59"/>
        <v/>
      </c>
      <c r="G676" s="2" t="str">
        <f t="shared" si="60"/>
        <v/>
      </c>
      <c r="H676" s="2" t="str">
        <f>IF(G676&lt;&gt;"",VLOOKUP(G676,Calculations!$AV$2:$BA$2001,3),"")</f>
        <v/>
      </c>
      <c r="I676" s="2" t="str">
        <f>IF(G676&lt;&gt;"",VLOOKUP(G676,Calculations!$AV$2:$BA$2001,4),"")</f>
        <v/>
      </c>
      <c r="J676" s="2" t="str">
        <f>IF(G676&lt;&gt;"",VLOOKUP(G676,Calculations!$AV$2:$BA$2001,5),"")</f>
        <v/>
      </c>
      <c r="K676" s="2" t="str">
        <f>IF(G676&lt;&gt;"",VLOOKUP(G676,Calculations!$AV$2:$BA$2001,6),"")</f>
        <v/>
      </c>
      <c r="L676" s="64"/>
      <c r="M676" s="64"/>
      <c r="N676" s="64"/>
      <c r="O676" s="64"/>
      <c r="P676" s="64"/>
      <c r="Q676" s="2"/>
      <c r="R676" s="2"/>
      <c r="S676" s="2"/>
    </row>
    <row r="677" spans="6:19">
      <c r="F677" s="2" t="str">
        <f t="shared" si="59"/>
        <v/>
      </c>
      <c r="G677" s="2" t="str">
        <f t="shared" si="60"/>
        <v/>
      </c>
      <c r="H677" s="2" t="str">
        <f>IF(G677&lt;&gt;"",VLOOKUP(G677,Calculations!$AV$2:$BA$2001,3),"")</f>
        <v/>
      </c>
      <c r="I677" s="2" t="str">
        <f>IF(G677&lt;&gt;"",VLOOKUP(G677,Calculations!$AV$2:$BA$2001,4),"")</f>
        <v/>
      </c>
      <c r="J677" s="2" t="str">
        <f>IF(G677&lt;&gt;"",VLOOKUP(G677,Calculations!$AV$2:$BA$2001,5),"")</f>
        <v/>
      </c>
      <c r="K677" s="2" t="str">
        <f>IF(G677&lt;&gt;"",VLOOKUP(G677,Calculations!$AV$2:$BA$2001,6),"")</f>
        <v/>
      </c>
      <c r="L677" s="64"/>
      <c r="M677" s="64"/>
      <c r="N677" s="64"/>
      <c r="O677" s="64"/>
      <c r="P677" s="64"/>
      <c r="Q677" s="2"/>
      <c r="R677" s="2"/>
      <c r="S677" s="2"/>
    </row>
    <row r="678" spans="6:19">
      <c r="F678" s="2" t="str">
        <f t="shared" si="59"/>
        <v/>
      </c>
      <c r="G678" s="2" t="str">
        <f t="shared" si="60"/>
        <v/>
      </c>
      <c r="H678" s="2" t="str">
        <f>IF(G678&lt;&gt;"",VLOOKUP(G678,Calculations!$AV$2:$BA$2001,3),"")</f>
        <v/>
      </c>
      <c r="I678" s="2" t="str">
        <f>IF(G678&lt;&gt;"",VLOOKUP(G678,Calculations!$AV$2:$BA$2001,4),"")</f>
        <v/>
      </c>
      <c r="J678" s="2" t="str">
        <f>IF(G678&lt;&gt;"",VLOOKUP(G678,Calculations!$AV$2:$BA$2001,5),"")</f>
        <v/>
      </c>
      <c r="K678" s="2" t="str">
        <f>IF(G678&lt;&gt;"",VLOOKUP(G678,Calculations!$AV$2:$BA$2001,6),"")</f>
        <v/>
      </c>
      <c r="L678" s="64"/>
      <c r="M678" s="64"/>
      <c r="N678" s="64"/>
      <c r="O678" s="64"/>
      <c r="P678" s="64"/>
      <c r="Q678" s="2"/>
      <c r="R678" s="2"/>
      <c r="S678" s="2"/>
    </row>
    <row r="679" spans="6:19">
      <c r="F679" s="2" t="str">
        <f t="shared" si="59"/>
        <v/>
      </c>
      <c r="G679" s="2" t="str">
        <f t="shared" si="60"/>
        <v/>
      </c>
      <c r="H679" s="2" t="str">
        <f>IF(G679&lt;&gt;"",VLOOKUP(G679,Calculations!$AV$2:$BA$2001,3),"")</f>
        <v/>
      </c>
      <c r="I679" s="2" t="str">
        <f>IF(G679&lt;&gt;"",VLOOKUP(G679,Calculations!$AV$2:$BA$2001,4),"")</f>
        <v/>
      </c>
      <c r="J679" s="2" t="str">
        <f>IF(G679&lt;&gt;"",VLOOKUP(G679,Calculations!$AV$2:$BA$2001,5),"")</f>
        <v/>
      </c>
      <c r="K679" s="2" t="str">
        <f>IF(G679&lt;&gt;"",VLOOKUP(G679,Calculations!$AV$2:$BA$2001,6),"")</f>
        <v/>
      </c>
      <c r="L679" s="64"/>
      <c r="M679" s="64"/>
      <c r="N679" s="64"/>
      <c r="O679" s="64"/>
      <c r="P679" s="64"/>
      <c r="Q679" s="2"/>
      <c r="R679" s="2"/>
      <c r="S679" s="2"/>
    </row>
    <row r="680" spans="6:19">
      <c r="F680" s="2" t="str">
        <f t="shared" si="59"/>
        <v/>
      </c>
      <c r="G680" s="2" t="str">
        <f t="shared" si="60"/>
        <v/>
      </c>
      <c r="H680" s="2" t="str">
        <f>IF(G680&lt;&gt;"",VLOOKUP(G680,Calculations!$AV$2:$BA$2001,3),"")</f>
        <v/>
      </c>
      <c r="I680" s="2" t="str">
        <f>IF(G680&lt;&gt;"",VLOOKUP(G680,Calculations!$AV$2:$BA$2001,4),"")</f>
        <v/>
      </c>
      <c r="J680" s="2" t="str">
        <f>IF(G680&lt;&gt;"",VLOOKUP(G680,Calculations!$AV$2:$BA$2001,5),"")</f>
        <v/>
      </c>
      <c r="K680" s="2" t="str">
        <f>IF(G680&lt;&gt;"",VLOOKUP(G680,Calculations!$AV$2:$BA$2001,6),"")</f>
        <v/>
      </c>
      <c r="L680" s="64"/>
      <c r="M680" s="64"/>
      <c r="N680" s="64"/>
      <c r="O680" s="64"/>
      <c r="P680" s="64"/>
      <c r="Q680" s="2"/>
      <c r="R680" s="2"/>
      <c r="S680" s="2"/>
    </row>
    <row r="681" spans="6:19">
      <c r="F681" s="2" t="str">
        <f t="shared" si="59"/>
        <v/>
      </c>
      <c r="G681" s="2" t="str">
        <f t="shared" si="60"/>
        <v/>
      </c>
      <c r="H681" s="2" t="str">
        <f>IF(G681&lt;&gt;"",VLOOKUP(G681,Calculations!$AV$2:$BA$2001,3),"")</f>
        <v/>
      </c>
      <c r="I681" s="2" t="str">
        <f>IF(G681&lt;&gt;"",VLOOKUP(G681,Calculations!$AV$2:$BA$2001,4),"")</f>
        <v/>
      </c>
      <c r="J681" s="2" t="str">
        <f>IF(G681&lt;&gt;"",VLOOKUP(G681,Calculations!$AV$2:$BA$2001,5),"")</f>
        <v/>
      </c>
      <c r="K681" s="2" t="str">
        <f>IF(G681&lt;&gt;"",VLOOKUP(G681,Calculations!$AV$2:$BA$2001,6),"")</f>
        <v/>
      </c>
      <c r="L681" s="64"/>
      <c r="M681" s="64"/>
      <c r="N681" s="64"/>
      <c r="O681" s="64"/>
      <c r="P681" s="64"/>
      <c r="Q681" s="2"/>
      <c r="R681" s="2"/>
      <c r="S681" s="2"/>
    </row>
    <row r="682" spans="6:19">
      <c r="F682" s="2" t="str">
        <f t="shared" si="59"/>
        <v/>
      </c>
      <c r="G682" s="2" t="str">
        <f t="shared" si="60"/>
        <v/>
      </c>
      <c r="H682" s="2" t="str">
        <f>IF(G682&lt;&gt;"",VLOOKUP(G682,Calculations!$AV$2:$BA$2001,3),"")</f>
        <v/>
      </c>
      <c r="I682" s="2" t="str">
        <f>IF(G682&lt;&gt;"",VLOOKUP(G682,Calculations!$AV$2:$BA$2001,4),"")</f>
        <v/>
      </c>
      <c r="J682" s="2" t="str">
        <f>IF(G682&lt;&gt;"",VLOOKUP(G682,Calculations!$AV$2:$BA$2001,5),"")</f>
        <v/>
      </c>
      <c r="K682" s="2" t="str">
        <f>IF(G682&lt;&gt;"",VLOOKUP(G682,Calculations!$AV$2:$BA$2001,6),"")</f>
        <v/>
      </c>
      <c r="L682" s="64"/>
      <c r="M682" s="64"/>
      <c r="N682" s="64"/>
      <c r="O682" s="64"/>
      <c r="P682" s="64"/>
      <c r="Q682" s="2"/>
      <c r="R682" s="2"/>
      <c r="S682" s="2"/>
    </row>
    <row r="683" spans="6:19">
      <c r="F683" s="2" t="str">
        <f t="shared" si="59"/>
        <v/>
      </c>
      <c r="G683" s="2" t="str">
        <f t="shared" si="60"/>
        <v/>
      </c>
      <c r="H683" s="2" t="str">
        <f>IF(G683&lt;&gt;"",VLOOKUP(G683,Calculations!$AV$2:$BA$2001,3),"")</f>
        <v/>
      </c>
      <c r="I683" s="2" t="str">
        <f>IF(G683&lt;&gt;"",VLOOKUP(G683,Calculations!$AV$2:$BA$2001,4),"")</f>
        <v/>
      </c>
      <c r="J683" s="2" t="str">
        <f>IF(G683&lt;&gt;"",VLOOKUP(G683,Calculations!$AV$2:$BA$2001,5),"")</f>
        <v/>
      </c>
      <c r="K683" s="2" t="str">
        <f>IF(G683&lt;&gt;"",VLOOKUP(G683,Calculations!$AV$2:$BA$2001,6),"")</f>
        <v/>
      </c>
      <c r="L683" s="64"/>
      <c r="M683" s="64"/>
      <c r="N683" s="64"/>
      <c r="O683" s="64"/>
      <c r="P683" s="64"/>
      <c r="Q683" s="2"/>
      <c r="R683" s="2"/>
      <c r="S683" s="2"/>
    </row>
    <row r="684" spans="6:19">
      <c r="F684" s="2" t="str">
        <f t="shared" si="59"/>
        <v/>
      </c>
      <c r="G684" s="2" t="str">
        <f t="shared" si="60"/>
        <v/>
      </c>
      <c r="H684" s="2" t="str">
        <f>IF(G684&lt;&gt;"",VLOOKUP(G684,Calculations!$AV$2:$BA$2001,3),"")</f>
        <v/>
      </c>
      <c r="I684" s="2" t="str">
        <f>IF(G684&lt;&gt;"",VLOOKUP(G684,Calculations!$AV$2:$BA$2001,4),"")</f>
        <v/>
      </c>
      <c r="J684" s="2" t="str">
        <f>IF(G684&lt;&gt;"",VLOOKUP(G684,Calculations!$AV$2:$BA$2001,5),"")</f>
        <v/>
      </c>
      <c r="K684" s="2" t="str">
        <f>IF(G684&lt;&gt;"",VLOOKUP(G684,Calculations!$AV$2:$BA$2001,6),"")</f>
        <v/>
      </c>
      <c r="L684" s="64"/>
      <c r="M684" s="64"/>
      <c r="N684" s="64"/>
      <c r="O684" s="64"/>
      <c r="P684" s="64"/>
      <c r="Q684" s="2"/>
      <c r="R684" s="2"/>
      <c r="S684" s="2"/>
    </row>
    <row r="685" spans="6:19">
      <c r="F685" s="2" t="str">
        <f t="shared" si="59"/>
        <v/>
      </c>
      <c r="G685" s="2" t="str">
        <f t="shared" si="60"/>
        <v/>
      </c>
      <c r="H685" s="2" t="str">
        <f>IF(G685&lt;&gt;"",VLOOKUP(G685,Calculations!$AV$2:$BA$2001,3),"")</f>
        <v/>
      </c>
      <c r="I685" s="2" t="str">
        <f>IF(G685&lt;&gt;"",VLOOKUP(G685,Calculations!$AV$2:$BA$2001,4),"")</f>
        <v/>
      </c>
      <c r="J685" s="2" t="str">
        <f>IF(G685&lt;&gt;"",VLOOKUP(G685,Calculations!$AV$2:$BA$2001,5),"")</f>
        <v/>
      </c>
      <c r="K685" s="2" t="str">
        <f>IF(G685&lt;&gt;"",VLOOKUP(G685,Calculations!$AV$2:$BA$2001,6),"")</f>
        <v/>
      </c>
      <c r="L685" s="64"/>
      <c r="M685" s="64"/>
      <c r="N685" s="64"/>
      <c r="O685" s="64"/>
      <c r="P685" s="64"/>
      <c r="Q685" s="2"/>
      <c r="R685" s="2"/>
      <c r="S685" s="2"/>
    </row>
    <row r="686" spans="6:19">
      <c r="F686" s="2" t="str">
        <f t="shared" si="59"/>
        <v/>
      </c>
      <c r="G686" s="2" t="str">
        <f t="shared" si="60"/>
        <v/>
      </c>
      <c r="H686" s="2" t="str">
        <f>IF(G686&lt;&gt;"",VLOOKUP(G686,Calculations!$AV$2:$BA$2001,3),"")</f>
        <v/>
      </c>
      <c r="I686" s="2" t="str">
        <f>IF(G686&lt;&gt;"",VLOOKUP(G686,Calculations!$AV$2:$BA$2001,4),"")</f>
        <v/>
      </c>
      <c r="J686" s="2" t="str">
        <f>IF(G686&lt;&gt;"",VLOOKUP(G686,Calculations!$AV$2:$BA$2001,5),"")</f>
        <v/>
      </c>
      <c r="K686" s="2" t="str">
        <f>IF(G686&lt;&gt;"",VLOOKUP(G686,Calculations!$AV$2:$BA$2001,6),"")</f>
        <v/>
      </c>
      <c r="L686" s="64"/>
      <c r="M686" s="64"/>
      <c r="N686" s="64"/>
      <c r="O686" s="64"/>
      <c r="P686" s="64"/>
      <c r="Q686" s="2"/>
      <c r="R686" s="2"/>
      <c r="S686" s="2"/>
    </row>
    <row r="687" spans="6:19">
      <c r="F687" s="2" t="str">
        <f t="shared" si="59"/>
        <v/>
      </c>
      <c r="G687" s="2" t="str">
        <f t="shared" si="60"/>
        <v/>
      </c>
      <c r="H687" s="2" t="str">
        <f>IF(G687&lt;&gt;"",VLOOKUP(G687,Calculations!$AV$2:$BA$2001,3),"")</f>
        <v/>
      </c>
      <c r="I687" s="2" t="str">
        <f>IF(G687&lt;&gt;"",VLOOKUP(G687,Calculations!$AV$2:$BA$2001,4),"")</f>
        <v/>
      </c>
      <c r="J687" s="2" t="str">
        <f>IF(G687&lt;&gt;"",VLOOKUP(G687,Calculations!$AV$2:$BA$2001,5),"")</f>
        <v/>
      </c>
      <c r="K687" s="2" t="str">
        <f>IF(G687&lt;&gt;"",VLOOKUP(G687,Calculations!$AV$2:$BA$2001,6),"")</f>
        <v/>
      </c>
      <c r="L687" s="64"/>
      <c r="M687" s="64"/>
      <c r="N687" s="64"/>
      <c r="O687" s="64"/>
      <c r="P687" s="64"/>
      <c r="Q687" s="2"/>
      <c r="R687" s="2"/>
      <c r="S687" s="2"/>
    </row>
    <row r="688" spans="6:19">
      <c r="F688" s="2" t="str">
        <f t="shared" si="59"/>
        <v/>
      </c>
      <c r="G688" s="2" t="str">
        <f t="shared" si="60"/>
        <v/>
      </c>
      <c r="H688" s="2" t="str">
        <f>IF(G688&lt;&gt;"",VLOOKUP(G688,Calculations!$AV$2:$BA$2001,3),"")</f>
        <v/>
      </c>
      <c r="I688" s="2" t="str">
        <f>IF(G688&lt;&gt;"",VLOOKUP(G688,Calculations!$AV$2:$BA$2001,4),"")</f>
        <v/>
      </c>
      <c r="J688" s="2" t="str">
        <f>IF(G688&lt;&gt;"",VLOOKUP(G688,Calculations!$AV$2:$BA$2001,5),"")</f>
        <v/>
      </c>
      <c r="K688" s="2" t="str">
        <f>IF(G688&lt;&gt;"",VLOOKUP(G688,Calculations!$AV$2:$BA$2001,6),"")</f>
        <v/>
      </c>
      <c r="L688" s="64"/>
      <c r="M688" s="64"/>
      <c r="N688" s="64"/>
      <c r="O688" s="64"/>
      <c r="P688" s="64"/>
      <c r="Q688" s="2"/>
      <c r="R688" s="2"/>
      <c r="S688" s="2"/>
    </row>
    <row r="689" spans="6:19">
      <c r="F689" s="2" t="str">
        <f t="shared" si="59"/>
        <v/>
      </c>
      <c r="G689" s="2" t="str">
        <f t="shared" si="60"/>
        <v/>
      </c>
      <c r="H689" s="2" t="str">
        <f>IF(G689&lt;&gt;"",VLOOKUP(G689,Calculations!$AV$2:$BA$2001,3),"")</f>
        <v/>
      </c>
      <c r="I689" s="2" t="str">
        <f>IF(G689&lt;&gt;"",VLOOKUP(G689,Calculations!$AV$2:$BA$2001,4),"")</f>
        <v/>
      </c>
      <c r="J689" s="2" t="str">
        <f>IF(G689&lt;&gt;"",VLOOKUP(G689,Calculations!$AV$2:$BA$2001,5),"")</f>
        <v/>
      </c>
      <c r="K689" s="2" t="str">
        <f>IF(G689&lt;&gt;"",VLOOKUP(G689,Calculations!$AV$2:$BA$2001,6),"")</f>
        <v/>
      </c>
      <c r="L689" s="64"/>
      <c r="M689" s="64"/>
      <c r="N689" s="64"/>
      <c r="O689" s="64"/>
      <c r="P689" s="64"/>
      <c r="Q689" s="2"/>
      <c r="R689" s="2"/>
      <c r="S689" s="2"/>
    </row>
    <row r="690" spans="6:19">
      <c r="F690" s="2" t="str">
        <f t="shared" si="59"/>
        <v/>
      </c>
      <c r="G690" s="2" t="str">
        <f t="shared" si="60"/>
        <v/>
      </c>
      <c r="H690" s="2" t="str">
        <f>IF(G690&lt;&gt;"",VLOOKUP(G690,Calculations!$AV$2:$BA$2001,3),"")</f>
        <v/>
      </c>
      <c r="I690" s="2" t="str">
        <f>IF(G690&lt;&gt;"",VLOOKUP(G690,Calculations!$AV$2:$BA$2001,4),"")</f>
        <v/>
      </c>
      <c r="J690" s="2" t="str">
        <f>IF(G690&lt;&gt;"",VLOOKUP(G690,Calculations!$AV$2:$BA$2001,5),"")</f>
        <v/>
      </c>
      <c r="K690" s="2" t="str">
        <f>IF(G690&lt;&gt;"",VLOOKUP(G690,Calculations!$AV$2:$BA$2001,6),"")</f>
        <v/>
      </c>
      <c r="L690" s="64"/>
      <c r="M690" s="64"/>
      <c r="N690" s="64"/>
      <c r="O690" s="64"/>
      <c r="P690" s="64"/>
      <c r="Q690" s="2"/>
      <c r="R690" s="2"/>
      <c r="S690" s="2"/>
    </row>
    <row r="691" spans="6:19">
      <c r="F691" s="2" t="str">
        <f t="shared" si="59"/>
        <v/>
      </c>
      <c r="G691" s="2" t="str">
        <f t="shared" si="60"/>
        <v/>
      </c>
      <c r="H691" s="2" t="str">
        <f>IF(G691&lt;&gt;"",VLOOKUP(G691,Calculations!$AV$2:$BA$2001,3),"")</f>
        <v/>
      </c>
      <c r="I691" s="2" t="str">
        <f>IF(G691&lt;&gt;"",VLOOKUP(G691,Calculations!$AV$2:$BA$2001,4),"")</f>
        <v/>
      </c>
      <c r="J691" s="2" t="str">
        <f>IF(G691&lt;&gt;"",VLOOKUP(G691,Calculations!$AV$2:$BA$2001,5),"")</f>
        <v/>
      </c>
      <c r="K691" s="2" t="str">
        <f>IF(G691&lt;&gt;"",VLOOKUP(G691,Calculations!$AV$2:$BA$2001,6),"")</f>
        <v/>
      </c>
      <c r="L691" s="64"/>
      <c r="M691" s="64"/>
      <c r="N691" s="64"/>
      <c r="O691" s="64"/>
      <c r="P691" s="64"/>
      <c r="Q691" s="2"/>
      <c r="R691" s="2"/>
      <c r="S691" s="2"/>
    </row>
    <row r="692" spans="6:19">
      <c r="F692" s="2" t="str">
        <f t="shared" si="59"/>
        <v/>
      </c>
      <c r="G692" s="2" t="str">
        <f t="shared" si="60"/>
        <v/>
      </c>
      <c r="H692" s="2" t="str">
        <f>IF(G692&lt;&gt;"",VLOOKUP(G692,Calculations!$AV$2:$BA$2001,3),"")</f>
        <v/>
      </c>
      <c r="I692" s="2" t="str">
        <f>IF(G692&lt;&gt;"",VLOOKUP(G692,Calculations!$AV$2:$BA$2001,4),"")</f>
        <v/>
      </c>
      <c r="J692" s="2" t="str">
        <f>IF(G692&lt;&gt;"",VLOOKUP(G692,Calculations!$AV$2:$BA$2001,5),"")</f>
        <v/>
      </c>
      <c r="K692" s="2" t="str">
        <f>IF(G692&lt;&gt;"",VLOOKUP(G692,Calculations!$AV$2:$BA$2001,6),"")</f>
        <v/>
      </c>
      <c r="L692" s="64"/>
      <c r="M692" s="64"/>
      <c r="N692" s="64"/>
      <c r="O692" s="64"/>
      <c r="P692" s="64"/>
      <c r="Q692" s="2"/>
      <c r="R692" s="2"/>
      <c r="S692" s="2"/>
    </row>
    <row r="693" spans="6:19">
      <c r="F693" s="2" t="str">
        <f t="shared" si="59"/>
        <v/>
      </c>
      <c r="G693" s="2" t="str">
        <f t="shared" si="60"/>
        <v/>
      </c>
      <c r="H693" s="2" t="str">
        <f>IF(G693&lt;&gt;"",VLOOKUP(G693,Calculations!$AV$2:$BA$2001,3),"")</f>
        <v/>
      </c>
      <c r="I693" s="2" t="str">
        <f>IF(G693&lt;&gt;"",VLOOKUP(G693,Calculations!$AV$2:$BA$2001,4),"")</f>
        <v/>
      </c>
      <c r="J693" s="2" t="str">
        <f>IF(G693&lt;&gt;"",VLOOKUP(G693,Calculations!$AV$2:$BA$2001,5),"")</f>
        <v/>
      </c>
      <c r="K693" s="2" t="str">
        <f>IF(G693&lt;&gt;"",VLOOKUP(G693,Calculations!$AV$2:$BA$2001,6),"")</f>
        <v/>
      </c>
      <c r="L693" s="64"/>
      <c r="M693" s="64"/>
      <c r="N693" s="64"/>
      <c r="O693" s="64"/>
      <c r="P693" s="64"/>
      <c r="Q693" s="2"/>
      <c r="R693" s="2"/>
      <c r="S693" s="2"/>
    </row>
    <row r="694" spans="6:19">
      <c r="F694" s="2" t="str">
        <f t="shared" si="59"/>
        <v/>
      </c>
      <c r="G694" s="2" t="str">
        <f t="shared" si="60"/>
        <v/>
      </c>
      <c r="H694" s="2" t="str">
        <f>IF(G694&lt;&gt;"",VLOOKUP(G694,Calculations!$AV$2:$BA$2001,3),"")</f>
        <v/>
      </c>
      <c r="I694" s="2" t="str">
        <f>IF(G694&lt;&gt;"",VLOOKUP(G694,Calculations!$AV$2:$BA$2001,4),"")</f>
        <v/>
      </c>
      <c r="J694" s="2" t="str">
        <f>IF(G694&lt;&gt;"",VLOOKUP(G694,Calculations!$AV$2:$BA$2001,5),"")</f>
        <v/>
      </c>
      <c r="K694" s="2" t="str">
        <f>IF(G694&lt;&gt;"",VLOOKUP(G694,Calculations!$AV$2:$BA$2001,6),"")</f>
        <v/>
      </c>
      <c r="L694" s="64"/>
      <c r="M694" s="64"/>
      <c r="N694" s="64"/>
      <c r="O694" s="64"/>
      <c r="P694" s="64"/>
      <c r="Q694" s="2"/>
      <c r="R694" s="2"/>
      <c r="S694" s="2"/>
    </row>
    <row r="695" spans="6:19">
      <c r="F695" s="2" t="str">
        <f t="shared" si="59"/>
        <v/>
      </c>
      <c r="G695" s="2" t="str">
        <f t="shared" si="60"/>
        <v/>
      </c>
      <c r="H695" s="2" t="str">
        <f>IF(G695&lt;&gt;"",VLOOKUP(G695,Calculations!$AV$2:$BA$2001,3),"")</f>
        <v/>
      </c>
      <c r="I695" s="2" t="str">
        <f>IF(G695&lt;&gt;"",VLOOKUP(G695,Calculations!$AV$2:$BA$2001,4),"")</f>
        <v/>
      </c>
      <c r="J695" s="2" t="str">
        <f>IF(G695&lt;&gt;"",VLOOKUP(G695,Calculations!$AV$2:$BA$2001,5),"")</f>
        <v/>
      </c>
      <c r="K695" s="2" t="str">
        <f>IF(G695&lt;&gt;"",VLOOKUP(G695,Calculations!$AV$2:$BA$2001,6),"")</f>
        <v/>
      </c>
      <c r="L695" s="64"/>
      <c r="M695" s="64"/>
      <c r="N695" s="64"/>
      <c r="O695" s="64"/>
      <c r="P695" s="64"/>
      <c r="Q695" s="2"/>
      <c r="R695" s="2"/>
      <c r="S695" s="2"/>
    </row>
    <row r="696" spans="6:19">
      <c r="F696" s="2" t="str">
        <f t="shared" si="59"/>
        <v/>
      </c>
      <c r="G696" s="2" t="str">
        <f t="shared" si="60"/>
        <v/>
      </c>
      <c r="H696" s="2" t="str">
        <f>IF(G696&lt;&gt;"",VLOOKUP(G696,Calculations!$AV$2:$BA$2001,3),"")</f>
        <v/>
      </c>
      <c r="I696" s="2" t="str">
        <f>IF(G696&lt;&gt;"",VLOOKUP(G696,Calculations!$AV$2:$BA$2001,4),"")</f>
        <v/>
      </c>
      <c r="J696" s="2" t="str">
        <f>IF(G696&lt;&gt;"",VLOOKUP(G696,Calculations!$AV$2:$BA$2001,5),"")</f>
        <v/>
      </c>
      <c r="K696" s="2" t="str">
        <f>IF(G696&lt;&gt;"",VLOOKUP(G696,Calculations!$AV$2:$BA$2001,6),"")</f>
        <v/>
      </c>
      <c r="L696" s="64"/>
      <c r="M696" s="64"/>
      <c r="N696" s="64"/>
      <c r="O696" s="64"/>
      <c r="P696" s="64"/>
      <c r="Q696" s="2"/>
      <c r="R696" s="2"/>
      <c r="S696" s="2"/>
    </row>
    <row r="697" spans="6:19">
      <c r="F697" s="2" t="str">
        <f t="shared" si="59"/>
        <v/>
      </c>
      <c r="G697" s="2" t="str">
        <f t="shared" si="60"/>
        <v/>
      </c>
      <c r="H697" s="2" t="str">
        <f>IF(G697&lt;&gt;"",VLOOKUP(G697,Calculations!$AV$2:$BA$2001,3),"")</f>
        <v/>
      </c>
      <c r="I697" s="2" t="str">
        <f>IF(G697&lt;&gt;"",VLOOKUP(G697,Calculations!$AV$2:$BA$2001,4),"")</f>
        <v/>
      </c>
      <c r="J697" s="2" t="str">
        <f>IF(G697&lt;&gt;"",VLOOKUP(G697,Calculations!$AV$2:$BA$2001,5),"")</f>
        <v/>
      </c>
      <c r="K697" s="2" t="str">
        <f>IF(G697&lt;&gt;"",VLOOKUP(G697,Calculations!$AV$2:$BA$2001,6),"")</f>
        <v/>
      </c>
      <c r="L697" s="64"/>
      <c r="M697" s="64"/>
      <c r="N697" s="64"/>
      <c r="O697" s="64"/>
      <c r="P697" s="64"/>
      <c r="Q697" s="2"/>
      <c r="R697" s="2"/>
      <c r="S697" s="2"/>
    </row>
    <row r="698" spans="6:19">
      <c r="F698" s="2" t="str">
        <f t="shared" si="59"/>
        <v/>
      </c>
      <c r="G698" s="2" t="str">
        <f t="shared" si="60"/>
        <v/>
      </c>
      <c r="H698" s="2" t="str">
        <f>IF(G698&lt;&gt;"",VLOOKUP(G698,Calculations!$AV$2:$BA$2001,3),"")</f>
        <v/>
      </c>
      <c r="I698" s="2" t="str">
        <f>IF(G698&lt;&gt;"",VLOOKUP(G698,Calculations!$AV$2:$BA$2001,4),"")</f>
        <v/>
      </c>
      <c r="J698" s="2" t="str">
        <f>IF(G698&lt;&gt;"",VLOOKUP(G698,Calculations!$AV$2:$BA$2001,5),"")</f>
        <v/>
      </c>
      <c r="K698" s="2" t="str">
        <f>IF(G698&lt;&gt;"",VLOOKUP(G698,Calculations!$AV$2:$BA$2001,6),"")</f>
        <v/>
      </c>
      <c r="L698" s="64"/>
      <c r="M698" s="64"/>
      <c r="N698" s="64"/>
      <c r="O698" s="64"/>
      <c r="P698" s="64"/>
      <c r="Q698" s="2"/>
      <c r="R698" s="2"/>
      <c r="S698" s="2"/>
    </row>
    <row r="699" spans="6:19">
      <c r="F699" s="2" t="str">
        <f t="shared" si="59"/>
        <v/>
      </c>
      <c r="G699" s="2" t="str">
        <f t="shared" si="60"/>
        <v/>
      </c>
      <c r="H699" s="2" t="str">
        <f>IF(G699&lt;&gt;"",VLOOKUP(G699,Calculations!$AV$2:$BA$2001,3),"")</f>
        <v/>
      </c>
      <c r="I699" s="2" t="str">
        <f>IF(G699&lt;&gt;"",VLOOKUP(G699,Calculations!$AV$2:$BA$2001,4),"")</f>
        <v/>
      </c>
      <c r="J699" s="2" t="str">
        <f>IF(G699&lt;&gt;"",VLOOKUP(G699,Calculations!$AV$2:$BA$2001,5),"")</f>
        <v/>
      </c>
      <c r="K699" s="2" t="str">
        <f>IF(G699&lt;&gt;"",VLOOKUP(G699,Calculations!$AV$2:$BA$2001,6),"")</f>
        <v/>
      </c>
      <c r="L699" s="64"/>
      <c r="M699" s="64"/>
      <c r="N699" s="64"/>
      <c r="O699" s="64"/>
      <c r="P699" s="64"/>
      <c r="Q699" s="2"/>
      <c r="R699" s="2"/>
      <c r="S699" s="2"/>
    </row>
    <row r="700" spans="6:19">
      <c r="F700" s="2" t="str">
        <f t="shared" si="59"/>
        <v/>
      </c>
      <c r="G700" s="2" t="str">
        <f t="shared" si="60"/>
        <v/>
      </c>
      <c r="H700" s="2" t="str">
        <f>IF(G700&lt;&gt;"",VLOOKUP(G700,Calculations!$AV$2:$BA$2001,3),"")</f>
        <v/>
      </c>
      <c r="I700" s="2" t="str">
        <f>IF(G700&lt;&gt;"",VLOOKUP(G700,Calculations!$AV$2:$BA$2001,4),"")</f>
        <v/>
      </c>
      <c r="J700" s="2" t="str">
        <f>IF(G700&lt;&gt;"",VLOOKUP(G700,Calculations!$AV$2:$BA$2001,5),"")</f>
        <v/>
      </c>
      <c r="K700" s="2" t="str">
        <f>IF(G700&lt;&gt;"",VLOOKUP(G700,Calculations!$AV$2:$BA$2001,6),"")</f>
        <v/>
      </c>
      <c r="L700" s="64"/>
      <c r="M700" s="64"/>
      <c r="N700" s="64"/>
      <c r="O700" s="64"/>
      <c r="P700" s="64"/>
      <c r="Q700" s="2"/>
      <c r="R700" s="2"/>
      <c r="S700" s="2"/>
    </row>
    <row r="701" spans="6:19">
      <c r="F701" s="2" t="str">
        <f t="shared" si="59"/>
        <v/>
      </c>
      <c r="G701" s="2" t="str">
        <f t="shared" si="60"/>
        <v/>
      </c>
      <c r="H701" s="2" t="str">
        <f>IF(G701&lt;&gt;"",VLOOKUP(G701,Calculations!$AV$2:$BA$2001,3),"")</f>
        <v/>
      </c>
      <c r="I701" s="2" t="str">
        <f>IF(G701&lt;&gt;"",VLOOKUP(G701,Calculations!$AV$2:$BA$2001,4),"")</f>
        <v/>
      </c>
      <c r="J701" s="2" t="str">
        <f>IF(G701&lt;&gt;"",VLOOKUP(G701,Calculations!$AV$2:$BA$2001,5),"")</f>
        <v/>
      </c>
      <c r="K701" s="2" t="str">
        <f>IF(G701&lt;&gt;"",VLOOKUP(G701,Calculations!$AV$2:$BA$2001,6),"")</f>
        <v/>
      </c>
      <c r="L701" s="64"/>
      <c r="M701" s="64"/>
      <c r="N701" s="64"/>
      <c r="O701" s="64"/>
      <c r="P701" s="64"/>
      <c r="Q701" s="2"/>
      <c r="R701" s="2"/>
      <c r="S701" s="2"/>
    </row>
    <row r="702" spans="6:19">
      <c r="F702" s="2" t="str">
        <f t="shared" si="59"/>
        <v/>
      </c>
      <c r="G702" s="2" t="str">
        <f t="shared" si="60"/>
        <v/>
      </c>
      <c r="H702" s="2" t="str">
        <f>IF(G702&lt;&gt;"",VLOOKUP(G702,Calculations!$AV$2:$BA$2001,3),"")</f>
        <v/>
      </c>
      <c r="I702" s="2" t="str">
        <f>IF(G702&lt;&gt;"",VLOOKUP(G702,Calculations!$AV$2:$BA$2001,4),"")</f>
        <v/>
      </c>
      <c r="J702" s="2" t="str">
        <f>IF(G702&lt;&gt;"",VLOOKUP(G702,Calculations!$AV$2:$BA$2001,5),"")</f>
        <v/>
      </c>
      <c r="K702" s="2" t="str">
        <f>IF(G702&lt;&gt;"",VLOOKUP(G702,Calculations!$AV$2:$BA$2001,6),"")</f>
        <v/>
      </c>
      <c r="L702" s="64"/>
      <c r="M702" s="64"/>
      <c r="N702" s="64"/>
      <c r="O702" s="64"/>
      <c r="P702" s="64"/>
      <c r="Q702" s="2"/>
      <c r="R702" s="2"/>
      <c r="S702" s="2"/>
    </row>
    <row r="703" spans="6:19">
      <c r="F703" s="2" t="str">
        <f t="shared" si="59"/>
        <v/>
      </c>
      <c r="G703" s="2" t="str">
        <f t="shared" si="60"/>
        <v/>
      </c>
      <c r="H703" s="2" t="str">
        <f>IF(G703&lt;&gt;"",VLOOKUP(G703,Calculations!$AV$2:$BA$2001,3),"")</f>
        <v/>
      </c>
      <c r="I703" s="2" t="str">
        <f>IF(G703&lt;&gt;"",VLOOKUP(G703,Calculations!$AV$2:$BA$2001,4),"")</f>
        <v/>
      </c>
      <c r="J703" s="2" t="str">
        <f>IF(G703&lt;&gt;"",VLOOKUP(G703,Calculations!$AV$2:$BA$2001,5),"")</f>
        <v/>
      </c>
      <c r="K703" s="2" t="str">
        <f>IF(G703&lt;&gt;"",VLOOKUP(G703,Calculations!$AV$2:$BA$2001,6),"")</f>
        <v/>
      </c>
      <c r="L703" s="64"/>
      <c r="M703" s="64"/>
      <c r="N703" s="64"/>
      <c r="O703" s="64"/>
      <c r="P703" s="64"/>
      <c r="Q703" s="2"/>
      <c r="R703" s="2"/>
      <c r="S703" s="2"/>
    </row>
    <row r="704" spans="6:19">
      <c r="F704" s="2" t="str">
        <f t="shared" si="59"/>
        <v/>
      </c>
      <c r="G704" s="2" t="str">
        <f t="shared" si="60"/>
        <v/>
      </c>
      <c r="H704" s="2" t="str">
        <f>IF(G704&lt;&gt;"",VLOOKUP(G704,Calculations!$AV$2:$BA$2001,3),"")</f>
        <v/>
      </c>
      <c r="I704" s="2" t="str">
        <f>IF(G704&lt;&gt;"",VLOOKUP(G704,Calculations!$AV$2:$BA$2001,4),"")</f>
        <v/>
      </c>
      <c r="J704" s="2" t="str">
        <f>IF(G704&lt;&gt;"",VLOOKUP(G704,Calculations!$AV$2:$BA$2001,5),"")</f>
        <v/>
      </c>
      <c r="K704" s="2" t="str">
        <f>IF(G704&lt;&gt;"",VLOOKUP(G704,Calculations!$AV$2:$BA$2001,6),"")</f>
        <v/>
      </c>
      <c r="L704" s="64"/>
      <c r="M704" s="64"/>
      <c r="N704" s="64"/>
      <c r="O704" s="64"/>
      <c r="P704" s="64"/>
      <c r="Q704" s="2"/>
      <c r="R704" s="2"/>
      <c r="S704" s="2"/>
    </row>
    <row r="705" spans="6:19">
      <c r="F705" s="2" t="str">
        <f t="shared" si="59"/>
        <v/>
      </c>
      <c r="G705" s="2" t="str">
        <f t="shared" si="60"/>
        <v/>
      </c>
      <c r="H705" s="2" t="str">
        <f>IF(G705&lt;&gt;"",VLOOKUP(G705,Calculations!$AV$2:$BA$2001,3),"")</f>
        <v/>
      </c>
      <c r="I705" s="2" t="str">
        <f>IF(G705&lt;&gt;"",VLOOKUP(G705,Calculations!$AV$2:$BA$2001,4),"")</f>
        <v/>
      </c>
      <c r="J705" s="2" t="str">
        <f>IF(G705&lt;&gt;"",VLOOKUP(G705,Calculations!$AV$2:$BA$2001,5),"")</f>
        <v/>
      </c>
      <c r="K705" s="2" t="str">
        <f>IF(G705&lt;&gt;"",VLOOKUP(G705,Calculations!$AV$2:$BA$2001,6),"")</f>
        <v/>
      </c>
      <c r="L705" s="64"/>
      <c r="M705" s="64"/>
      <c r="N705" s="64"/>
      <c r="O705" s="64"/>
      <c r="P705" s="64"/>
      <c r="Q705" s="2"/>
      <c r="R705" s="2"/>
      <c r="S705" s="2"/>
    </row>
    <row r="706" spans="6:19">
      <c r="F706" s="2" t="str">
        <f t="shared" si="59"/>
        <v/>
      </c>
      <c r="G706" s="2" t="str">
        <f t="shared" si="60"/>
        <v/>
      </c>
      <c r="H706" s="2" t="str">
        <f>IF(G706&lt;&gt;"",VLOOKUP(G706,Calculations!$AV$2:$BA$2001,3),"")</f>
        <v/>
      </c>
      <c r="I706" s="2" t="str">
        <f>IF(G706&lt;&gt;"",VLOOKUP(G706,Calculations!$AV$2:$BA$2001,4),"")</f>
        <v/>
      </c>
      <c r="J706" s="2" t="str">
        <f>IF(G706&lt;&gt;"",VLOOKUP(G706,Calculations!$AV$2:$BA$2001,5),"")</f>
        <v/>
      </c>
      <c r="K706" s="2" t="str">
        <f>IF(G706&lt;&gt;"",VLOOKUP(G706,Calculations!$AV$2:$BA$2001,6),"")</f>
        <v/>
      </c>
      <c r="L706" s="64"/>
      <c r="M706" s="64"/>
      <c r="N706" s="64"/>
      <c r="O706" s="64"/>
      <c r="P706" s="64"/>
      <c r="Q706" s="2"/>
      <c r="R706" s="2"/>
      <c r="S706" s="2"/>
    </row>
    <row r="707" spans="6:19">
      <c r="F707" s="2" t="str">
        <f t="shared" ref="F707:F770" si="61">IF(F706&gt;=Num,"",F706+1)</f>
        <v/>
      </c>
      <c r="G707" s="2" t="str">
        <f t="shared" si="60"/>
        <v/>
      </c>
      <c r="H707" s="2" t="str">
        <f>IF(G707&lt;&gt;"",VLOOKUP(G707,Calculations!$AV$2:$BA$2001,3),"")</f>
        <v/>
      </c>
      <c r="I707" s="2" t="str">
        <f>IF(G707&lt;&gt;"",VLOOKUP(G707,Calculations!$AV$2:$BA$2001,4),"")</f>
        <v/>
      </c>
      <c r="J707" s="2" t="str">
        <f>IF(G707&lt;&gt;"",VLOOKUP(G707,Calculations!$AV$2:$BA$2001,5),"")</f>
        <v/>
      </c>
      <c r="K707" s="2" t="str">
        <f>IF(G707&lt;&gt;"",VLOOKUP(G707,Calculations!$AV$2:$BA$2001,6),"")</f>
        <v/>
      </c>
      <c r="L707" s="64"/>
      <c r="M707" s="64"/>
      <c r="N707" s="64"/>
      <c r="O707" s="64"/>
      <c r="P707" s="64"/>
      <c r="Q707" s="2"/>
      <c r="R707" s="2"/>
      <c r="S707" s="2"/>
    </row>
    <row r="708" spans="6:19">
      <c r="F708" s="2" t="str">
        <f t="shared" si="61"/>
        <v/>
      </c>
      <c r="G708" s="2" t="str">
        <f t="shared" si="60"/>
        <v/>
      </c>
      <c r="H708" s="2" t="str">
        <f>IF(G708&lt;&gt;"",VLOOKUP(G708,Calculations!$AV$2:$BA$2001,3),"")</f>
        <v/>
      </c>
      <c r="I708" s="2" t="str">
        <f>IF(G708&lt;&gt;"",VLOOKUP(G708,Calculations!$AV$2:$BA$2001,4),"")</f>
        <v/>
      </c>
      <c r="J708" s="2" t="str">
        <f>IF(G708&lt;&gt;"",VLOOKUP(G708,Calculations!$AV$2:$BA$2001,5),"")</f>
        <v/>
      </c>
      <c r="K708" s="2" t="str">
        <f>IF(G708&lt;&gt;"",VLOOKUP(G708,Calculations!$AV$2:$BA$2001,6),"")</f>
        <v/>
      </c>
      <c r="L708" s="64"/>
      <c r="M708" s="64"/>
      <c r="N708" s="64"/>
      <c r="O708" s="64"/>
      <c r="P708" s="64"/>
      <c r="Q708" s="2"/>
      <c r="R708" s="2"/>
      <c r="S708" s="2"/>
    </row>
    <row r="709" spans="6:19">
      <c r="F709" s="2" t="str">
        <f t="shared" si="61"/>
        <v/>
      </c>
      <c r="G709" s="2" t="str">
        <f t="shared" si="60"/>
        <v/>
      </c>
      <c r="H709" s="2" t="str">
        <f>IF(G709&lt;&gt;"",VLOOKUP(G709,Calculations!$AV$2:$BA$2001,3),"")</f>
        <v/>
      </c>
      <c r="I709" s="2" t="str">
        <f>IF(G709&lt;&gt;"",VLOOKUP(G709,Calculations!$AV$2:$BA$2001,4),"")</f>
        <v/>
      </c>
      <c r="J709" s="2" t="str">
        <f>IF(G709&lt;&gt;"",VLOOKUP(G709,Calculations!$AV$2:$BA$2001,5),"")</f>
        <v/>
      </c>
      <c r="K709" s="2" t="str">
        <f>IF(G709&lt;&gt;"",VLOOKUP(G709,Calculations!$AV$2:$BA$2001,6),"")</f>
        <v/>
      </c>
      <c r="L709" s="64"/>
      <c r="M709" s="64"/>
      <c r="N709" s="64"/>
      <c r="O709" s="64"/>
      <c r="P709" s="64"/>
      <c r="Q709" s="2"/>
      <c r="R709" s="2"/>
      <c r="S709" s="2"/>
    </row>
    <row r="710" spans="6:19">
      <c r="F710" s="2" t="str">
        <f t="shared" si="61"/>
        <v/>
      </c>
      <c r="G710" s="2" t="str">
        <f t="shared" si="60"/>
        <v/>
      </c>
      <c r="H710" s="2" t="str">
        <f>IF(G710&lt;&gt;"",VLOOKUP(G710,Calculations!$AV$2:$BA$2001,3),"")</f>
        <v/>
      </c>
      <c r="I710" s="2" t="str">
        <f>IF(G710&lt;&gt;"",VLOOKUP(G710,Calculations!$AV$2:$BA$2001,4),"")</f>
        <v/>
      </c>
      <c r="J710" s="2" t="str">
        <f>IF(G710&lt;&gt;"",VLOOKUP(G710,Calculations!$AV$2:$BA$2001,5),"")</f>
        <v/>
      </c>
      <c r="K710" s="2" t="str">
        <f>IF(G710&lt;&gt;"",VLOOKUP(G710,Calculations!$AV$2:$BA$2001,6),"")</f>
        <v/>
      </c>
      <c r="L710" s="64"/>
      <c r="M710" s="64"/>
      <c r="N710" s="64"/>
      <c r="O710" s="64"/>
      <c r="P710" s="64"/>
      <c r="Q710" s="2"/>
      <c r="R710" s="2"/>
      <c r="S710" s="2"/>
    </row>
    <row r="711" spans="6:19">
      <c r="F711" s="2" t="str">
        <f t="shared" si="61"/>
        <v/>
      </c>
      <c r="G711" s="2" t="str">
        <f t="shared" si="60"/>
        <v/>
      </c>
      <c r="H711" s="2" t="str">
        <f>IF(G711&lt;&gt;"",VLOOKUP(G711,Calculations!$AV$2:$BA$2001,3),"")</f>
        <v/>
      </c>
      <c r="I711" s="2" t="str">
        <f>IF(G711&lt;&gt;"",VLOOKUP(G711,Calculations!$AV$2:$BA$2001,4),"")</f>
        <v/>
      </c>
      <c r="J711" s="2" t="str">
        <f>IF(G711&lt;&gt;"",VLOOKUP(G711,Calculations!$AV$2:$BA$2001,5),"")</f>
        <v/>
      </c>
      <c r="K711" s="2" t="str">
        <f>IF(G711&lt;&gt;"",VLOOKUP(G711,Calculations!$AV$2:$BA$2001,6),"")</f>
        <v/>
      </c>
      <c r="L711" s="64"/>
      <c r="M711" s="64"/>
      <c r="N711" s="64"/>
      <c r="O711" s="64"/>
      <c r="P711" s="64"/>
      <c r="Q711" s="2"/>
      <c r="R711" s="2"/>
      <c r="S711" s="2"/>
    </row>
    <row r="712" spans="6:19">
      <c r="F712" s="2" t="str">
        <f t="shared" si="61"/>
        <v/>
      </c>
      <c r="G712" s="2" t="str">
        <f t="shared" si="60"/>
        <v/>
      </c>
      <c r="H712" s="2" t="str">
        <f>IF(G712&lt;&gt;"",VLOOKUP(G712,Calculations!$AV$2:$BA$2001,3),"")</f>
        <v/>
      </c>
      <c r="I712" s="2" t="str">
        <f>IF(G712&lt;&gt;"",VLOOKUP(G712,Calculations!$AV$2:$BA$2001,4),"")</f>
        <v/>
      </c>
      <c r="J712" s="2" t="str">
        <f>IF(G712&lt;&gt;"",VLOOKUP(G712,Calculations!$AV$2:$BA$2001,5),"")</f>
        <v/>
      </c>
      <c r="K712" s="2" t="str">
        <f>IF(G712&lt;&gt;"",VLOOKUP(G712,Calculations!$AV$2:$BA$2001,6),"")</f>
        <v/>
      </c>
      <c r="L712" s="64"/>
      <c r="M712" s="64"/>
      <c r="N712" s="64"/>
      <c r="O712" s="64"/>
      <c r="P712" s="64"/>
      <c r="Q712" s="2"/>
      <c r="R712" s="2"/>
      <c r="S712" s="2"/>
    </row>
    <row r="713" spans="6:19">
      <c r="F713" s="2" t="str">
        <f t="shared" si="61"/>
        <v/>
      </c>
      <c r="G713" s="2" t="str">
        <f t="shared" si="60"/>
        <v/>
      </c>
      <c r="H713" s="2" t="str">
        <f>IF(G713&lt;&gt;"",VLOOKUP(G713,Calculations!$AV$2:$BA$2001,3),"")</f>
        <v/>
      </c>
      <c r="I713" s="2" t="str">
        <f>IF(G713&lt;&gt;"",VLOOKUP(G713,Calculations!$AV$2:$BA$2001,4),"")</f>
        <v/>
      </c>
      <c r="J713" s="2" t="str">
        <f>IF(G713&lt;&gt;"",VLOOKUP(G713,Calculations!$AV$2:$BA$2001,5),"")</f>
        <v/>
      </c>
      <c r="K713" s="2" t="str">
        <f>IF(G713&lt;&gt;"",VLOOKUP(G713,Calculations!$AV$2:$BA$2001,6),"")</f>
        <v/>
      </c>
      <c r="L713" s="64"/>
      <c r="M713" s="64"/>
      <c r="N713" s="64"/>
      <c r="O713" s="64"/>
      <c r="P713" s="64"/>
      <c r="Q713" s="2"/>
      <c r="R713" s="2"/>
      <c r="S713" s="2"/>
    </row>
    <row r="714" spans="6:19">
      <c r="F714" s="2" t="str">
        <f t="shared" si="61"/>
        <v/>
      </c>
      <c r="G714" s="2" t="str">
        <f t="shared" si="60"/>
        <v/>
      </c>
      <c r="H714" s="2" t="str">
        <f>IF(G714&lt;&gt;"",VLOOKUP(G714,Calculations!$AV$2:$BA$2001,3),"")</f>
        <v/>
      </c>
      <c r="I714" s="2" t="str">
        <f>IF(G714&lt;&gt;"",VLOOKUP(G714,Calculations!$AV$2:$BA$2001,4),"")</f>
        <v/>
      </c>
      <c r="J714" s="2" t="str">
        <f>IF(G714&lt;&gt;"",VLOOKUP(G714,Calculations!$AV$2:$BA$2001,5),"")</f>
        <v/>
      </c>
      <c r="K714" s="2" t="str">
        <f>IF(G714&lt;&gt;"",VLOOKUP(G714,Calculations!$AV$2:$BA$2001,6),"")</f>
        <v/>
      </c>
      <c r="L714" s="64"/>
      <c r="M714" s="64"/>
      <c r="N714" s="64"/>
      <c r="O714" s="64"/>
      <c r="P714" s="64"/>
      <c r="Q714" s="2"/>
      <c r="R714" s="2"/>
      <c r="S714" s="2"/>
    </row>
    <row r="715" spans="6:19">
      <c r="F715" s="2" t="str">
        <f t="shared" si="61"/>
        <v/>
      </c>
      <c r="G715" s="2" t="str">
        <f t="shared" si="60"/>
        <v/>
      </c>
      <c r="H715" s="2" t="str">
        <f>IF(G715&lt;&gt;"",VLOOKUP(G715,Calculations!$AV$2:$BA$2001,3),"")</f>
        <v/>
      </c>
      <c r="I715" s="2" t="str">
        <f>IF(G715&lt;&gt;"",VLOOKUP(G715,Calculations!$AV$2:$BA$2001,4),"")</f>
        <v/>
      </c>
      <c r="J715" s="2" t="str">
        <f>IF(G715&lt;&gt;"",VLOOKUP(G715,Calculations!$AV$2:$BA$2001,5),"")</f>
        <v/>
      </c>
      <c r="K715" s="2" t="str">
        <f>IF(G715&lt;&gt;"",VLOOKUP(G715,Calculations!$AV$2:$BA$2001,6),"")</f>
        <v/>
      </c>
      <c r="L715" s="64"/>
      <c r="M715" s="64"/>
      <c r="N715" s="64"/>
      <c r="O715" s="64"/>
      <c r="P715" s="64"/>
      <c r="Q715" s="2"/>
      <c r="R715" s="2"/>
      <c r="S715" s="2"/>
    </row>
    <row r="716" spans="6:19">
      <c r="F716" s="2" t="str">
        <f t="shared" si="61"/>
        <v/>
      </c>
      <c r="G716" s="2" t="str">
        <f t="shared" si="60"/>
        <v/>
      </c>
      <c r="H716" s="2" t="str">
        <f>IF(G716&lt;&gt;"",VLOOKUP(G716,Calculations!$AV$2:$BA$2001,3),"")</f>
        <v/>
      </c>
      <c r="I716" s="2" t="str">
        <f>IF(G716&lt;&gt;"",VLOOKUP(G716,Calculations!$AV$2:$BA$2001,4),"")</f>
        <v/>
      </c>
      <c r="J716" s="2" t="str">
        <f>IF(G716&lt;&gt;"",VLOOKUP(G716,Calculations!$AV$2:$BA$2001,5),"")</f>
        <v/>
      </c>
      <c r="K716" s="2" t="str">
        <f>IF(G716&lt;&gt;"",VLOOKUP(G716,Calculations!$AV$2:$BA$2001,6),"")</f>
        <v/>
      </c>
      <c r="L716" s="64"/>
      <c r="M716" s="64"/>
      <c r="N716" s="64"/>
      <c r="O716" s="64"/>
      <c r="P716" s="64"/>
      <c r="Q716" s="2"/>
      <c r="R716" s="2"/>
      <c r="S716" s="2"/>
    </row>
    <row r="717" spans="6:19">
      <c r="F717" s="2" t="str">
        <f t="shared" si="61"/>
        <v/>
      </c>
      <c r="G717" s="2" t="str">
        <f t="shared" si="60"/>
        <v/>
      </c>
      <c r="H717" s="2" t="str">
        <f>IF(G717&lt;&gt;"",VLOOKUP(G717,Calculations!$AV$2:$BA$2001,3),"")</f>
        <v/>
      </c>
      <c r="I717" s="2" t="str">
        <f>IF(G717&lt;&gt;"",VLOOKUP(G717,Calculations!$AV$2:$BA$2001,4),"")</f>
        <v/>
      </c>
      <c r="J717" s="2" t="str">
        <f>IF(G717&lt;&gt;"",VLOOKUP(G717,Calculations!$AV$2:$BA$2001,5),"")</f>
        <v/>
      </c>
      <c r="K717" s="2" t="str">
        <f>IF(G717&lt;&gt;"",VLOOKUP(G717,Calculations!$AV$2:$BA$2001,6),"")</f>
        <v/>
      </c>
      <c r="L717" s="64"/>
      <c r="M717" s="64"/>
      <c r="N717" s="64"/>
      <c r="O717" s="64"/>
      <c r="P717" s="64"/>
      <c r="Q717" s="2"/>
      <c r="R717" s="2"/>
      <c r="S717" s="2"/>
    </row>
    <row r="718" spans="6:19">
      <c r="F718" s="2" t="str">
        <f t="shared" si="61"/>
        <v/>
      </c>
      <c r="G718" s="2" t="str">
        <f t="shared" si="60"/>
        <v/>
      </c>
      <c r="H718" s="2" t="str">
        <f>IF(G718&lt;&gt;"",VLOOKUP(G718,Calculations!$AV$2:$BA$2001,3),"")</f>
        <v/>
      </c>
      <c r="I718" s="2" t="str">
        <f>IF(G718&lt;&gt;"",VLOOKUP(G718,Calculations!$AV$2:$BA$2001,4),"")</f>
        <v/>
      </c>
      <c r="J718" s="2" t="str">
        <f>IF(G718&lt;&gt;"",VLOOKUP(G718,Calculations!$AV$2:$BA$2001,5),"")</f>
        <v/>
      </c>
      <c r="K718" s="2" t="str">
        <f>IF(G718&lt;&gt;"",VLOOKUP(G718,Calculations!$AV$2:$BA$2001,6),"")</f>
        <v/>
      </c>
      <c r="L718" s="64"/>
      <c r="M718" s="64"/>
      <c r="N718" s="64"/>
      <c r="O718" s="64"/>
      <c r="P718" s="64"/>
      <c r="Q718" s="2"/>
      <c r="R718" s="2"/>
      <c r="S718" s="2"/>
    </row>
    <row r="719" spans="6:19">
      <c r="F719" s="2" t="str">
        <f t="shared" si="61"/>
        <v/>
      </c>
      <c r="G719" s="2" t="str">
        <f t="shared" si="60"/>
        <v/>
      </c>
      <c r="H719" s="2" t="str">
        <f>IF(G719&lt;&gt;"",VLOOKUP(G719,Calculations!$AV$2:$BA$2001,3),"")</f>
        <v/>
      </c>
      <c r="I719" s="2" t="str">
        <f>IF(G719&lt;&gt;"",VLOOKUP(G719,Calculations!$AV$2:$BA$2001,4),"")</f>
        <v/>
      </c>
      <c r="J719" s="2" t="str">
        <f>IF(G719&lt;&gt;"",VLOOKUP(G719,Calculations!$AV$2:$BA$2001,5),"")</f>
        <v/>
      </c>
      <c r="K719" s="2" t="str">
        <f>IF(G719&lt;&gt;"",VLOOKUP(G719,Calculations!$AV$2:$BA$2001,6),"")</f>
        <v/>
      </c>
      <c r="L719" s="64"/>
      <c r="M719" s="64"/>
      <c r="N719" s="64"/>
      <c r="O719" s="64"/>
      <c r="P719" s="64"/>
      <c r="Q719" s="2"/>
      <c r="R719" s="2"/>
      <c r="S719" s="2"/>
    </row>
    <row r="720" spans="6:19">
      <c r="F720" s="2" t="str">
        <f t="shared" si="61"/>
        <v/>
      </c>
      <c r="G720" s="2" t="str">
        <f t="shared" si="60"/>
        <v/>
      </c>
      <c r="H720" s="2" t="str">
        <f>IF(G720&lt;&gt;"",VLOOKUP(G720,Calculations!$AV$2:$BA$2001,3),"")</f>
        <v/>
      </c>
      <c r="I720" s="2" t="str">
        <f>IF(G720&lt;&gt;"",VLOOKUP(G720,Calculations!$AV$2:$BA$2001,4),"")</f>
        <v/>
      </c>
      <c r="J720" s="2" t="str">
        <f>IF(G720&lt;&gt;"",VLOOKUP(G720,Calculations!$AV$2:$BA$2001,5),"")</f>
        <v/>
      </c>
      <c r="K720" s="2" t="str">
        <f>IF(G720&lt;&gt;"",VLOOKUP(G720,Calculations!$AV$2:$BA$2001,6),"")</f>
        <v/>
      </c>
      <c r="L720" s="64"/>
      <c r="M720" s="64"/>
      <c r="N720" s="64"/>
      <c r="O720" s="64"/>
      <c r="P720" s="64"/>
      <c r="Q720" s="2"/>
      <c r="R720" s="2"/>
      <c r="S720" s="2"/>
    </row>
    <row r="721" spans="6:19">
      <c r="F721" s="2" t="str">
        <f t="shared" si="61"/>
        <v/>
      </c>
      <c r="G721" s="2" t="str">
        <f t="shared" ref="G721:G784" si="62">IF(AND(F720&lt;&gt;"",G720&lt;2000),G720+step,"")</f>
        <v/>
      </c>
      <c r="H721" s="2" t="str">
        <f>IF(G721&lt;&gt;"",VLOOKUP(G721,Calculations!$AV$2:$BA$2001,3),"")</f>
        <v/>
      </c>
      <c r="I721" s="2" t="str">
        <f>IF(G721&lt;&gt;"",VLOOKUP(G721,Calculations!$AV$2:$BA$2001,4),"")</f>
        <v/>
      </c>
      <c r="J721" s="2" t="str">
        <f>IF(G721&lt;&gt;"",VLOOKUP(G721,Calculations!$AV$2:$BA$2001,5),"")</f>
        <v/>
      </c>
      <c r="K721" s="2" t="str">
        <f>IF(G721&lt;&gt;"",VLOOKUP(G721,Calculations!$AV$2:$BA$2001,6),"")</f>
        <v/>
      </c>
      <c r="L721" s="64"/>
      <c r="M721" s="64"/>
      <c r="N721" s="64"/>
      <c r="O721" s="64"/>
      <c r="P721" s="64"/>
      <c r="Q721" s="2"/>
      <c r="R721" s="2"/>
      <c r="S721" s="2"/>
    </row>
    <row r="722" spans="6:19">
      <c r="F722" s="2" t="str">
        <f t="shared" si="61"/>
        <v/>
      </c>
      <c r="G722" s="2" t="str">
        <f t="shared" si="62"/>
        <v/>
      </c>
      <c r="H722" s="2" t="str">
        <f>IF(G722&lt;&gt;"",VLOOKUP(G722,Calculations!$AV$2:$BA$2001,3),"")</f>
        <v/>
      </c>
      <c r="I722" s="2" t="str">
        <f>IF(G722&lt;&gt;"",VLOOKUP(G722,Calculations!$AV$2:$BA$2001,4),"")</f>
        <v/>
      </c>
      <c r="J722" s="2" t="str">
        <f>IF(G722&lt;&gt;"",VLOOKUP(G722,Calculations!$AV$2:$BA$2001,5),"")</f>
        <v/>
      </c>
      <c r="K722" s="2" t="str">
        <f>IF(G722&lt;&gt;"",VLOOKUP(G722,Calculations!$AV$2:$BA$2001,6),"")</f>
        <v/>
      </c>
      <c r="L722" s="64"/>
      <c r="M722" s="64"/>
      <c r="N722" s="64"/>
      <c r="O722" s="64"/>
      <c r="P722" s="64"/>
      <c r="Q722" s="2"/>
      <c r="R722" s="2"/>
      <c r="S722" s="2"/>
    </row>
    <row r="723" spans="6:19">
      <c r="F723" s="2" t="str">
        <f t="shared" si="61"/>
        <v/>
      </c>
      <c r="G723" s="2" t="str">
        <f t="shared" si="62"/>
        <v/>
      </c>
      <c r="H723" s="2" t="str">
        <f>IF(G723&lt;&gt;"",VLOOKUP(G723,Calculations!$AV$2:$BA$2001,3),"")</f>
        <v/>
      </c>
      <c r="I723" s="2" t="str">
        <f>IF(G723&lt;&gt;"",VLOOKUP(G723,Calculations!$AV$2:$BA$2001,4),"")</f>
        <v/>
      </c>
      <c r="J723" s="2" t="str">
        <f>IF(G723&lt;&gt;"",VLOOKUP(G723,Calculations!$AV$2:$BA$2001,5),"")</f>
        <v/>
      </c>
      <c r="K723" s="2" t="str">
        <f>IF(G723&lt;&gt;"",VLOOKUP(G723,Calculations!$AV$2:$BA$2001,6),"")</f>
        <v/>
      </c>
      <c r="L723" s="64"/>
      <c r="M723" s="64"/>
      <c r="N723" s="64"/>
      <c r="O723" s="64"/>
      <c r="P723" s="64"/>
      <c r="Q723" s="2"/>
      <c r="R723" s="2"/>
      <c r="S723" s="2"/>
    </row>
    <row r="724" spans="6:19">
      <c r="F724" s="2" t="str">
        <f t="shared" si="61"/>
        <v/>
      </c>
      <c r="G724" s="2" t="str">
        <f t="shared" si="62"/>
        <v/>
      </c>
      <c r="H724" s="2" t="str">
        <f>IF(G724&lt;&gt;"",VLOOKUP(G724,Calculations!$AV$2:$BA$2001,3),"")</f>
        <v/>
      </c>
      <c r="I724" s="2" t="str">
        <f>IF(G724&lt;&gt;"",VLOOKUP(G724,Calculations!$AV$2:$BA$2001,4),"")</f>
        <v/>
      </c>
      <c r="J724" s="2" t="str">
        <f>IF(G724&lt;&gt;"",VLOOKUP(G724,Calculations!$AV$2:$BA$2001,5),"")</f>
        <v/>
      </c>
      <c r="K724" s="2" t="str">
        <f>IF(G724&lt;&gt;"",VLOOKUP(G724,Calculations!$AV$2:$BA$2001,6),"")</f>
        <v/>
      </c>
      <c r="L724" s="64"/>
      <c r="M724" s="64"/>
      <c r="N724" s="64"/>
      <c r="O724" s="64"/>
      <c r="P724" s="64"/>
      <c r="Q724" s="2"/>
      <c r="R724" s="2"/>
      <c r="S724" s="2"/>
    </row>
    <row r="725" spans="6:19">
      <c r="F725" s="2" t="str">
        <f t="shared" si="61"/>
        <v/>
      </c>
      <c r="G725" s="2" t="str">
        <f t="shared" si="62"/>
        <v/>
      </c>
      <c r="H725" s="2" t="str">
        <f>IF(G725&lt;&gt;"",VLOOKUP(G725,Calculations!$AV$2:$BA$2001,3),"")</f>
        <v/>
      </c>
      <c r="I725" s="2" t="str">
        <f>IF(G725&lt;&gt;"",VLOOKUP(G725,Calculations!$AV$2:$BA$2001,4),"")</f>
        <v/>
      </c>
      <c r="J725" s="2" t="str">
        <f>IF(G725&lt;&gt;"",VLOOKUP(G725,Calculations!$AV$2:$BA$2001,5),"")</f>
        <v/>
      </c>
      <c r="K725" s="2" t="str">
        <f>IF(G725&lt;&gt;"",VLOOKUP(G725,Calculations!$AV$2:$BA$2001,6),"")</f>
        <v/>
      </c>
      <c r="L725" s="64"/>
      <c r="M725" s="64"/>
      <c r="N725" s="64"/>
      <c r="O725" s="64"/>
      <c r="P725" s="64"/>
      <c r="Q725" s="2"/>
      <c r="R725" s="2"/>
      <c r="S725" s="2"/>
    </row>
    <row r="726" spans="6:19">
      <c r="F726" s="2" t="str">
        <f t="shared" si="61"/>
        <v/>
      </c>
      <c r="G726" s="2" t="str">
        <f t="shared" si="62"/>
        <v/>
      </c>
      <c r="H726" s="2" t="str">
        <f>IF(G726&lt;&gt;"",VLOOKUP(G726,Calculations!$AV$2:$BA$2001,3),"")</f>
        <v/>
      </c>
      <c r="I726" s="2" t="str">
        <f>IF(G726&lt;&gt;"",VLOOKUP(G726,Calculations!$AV$2:$BA$2001,4),"")</f>
        <v/>
      </c>
      <c r="J726" s="2" t="str">
        <f>IF(G726&lt;&gt;"",VLOOKUP(G726,Calculations!$AV$2:$BA$2001,5),"")</f>
        <v/>
      </c>
      <c r="K726" s="2" t="str">
        <f>IF(G726&lt;&gt;"",VLOOKUP(G726,Calculations!$AV$2:$BA$2001,6),"")</f>
        <v/>
      </c>
      <c r="L726" s="64"/>
      <c r="M726" s="64"/>
      <c r="N726" s="64"/>
      <c r="O726" s="64"/>
      <c r="P726" s="64"/>
      <c r="Q726" s="2"/>
      <c r="R726" s="2"/>
      <c r="S726" s="2"/>
    </row>
    <row r="727" spans="6:19">
      <c r="F727" s="2" t="str">
        <f t="shared" si="61"/>
        <v/>
      </c>
      <c r="G727" s="2" t="str">
        <f t="shared" si="62"/>
        <v/>
      </c>
      <c r="H727" s="2" t="str">
        <f>IF(G727&lt;&gt;"",VLOOKUP(G727,Calculations!$AV$2:$BA$2001,3),"")</f>
        <v/>
      </c>
      <c r="I727" s="2" t="str">
        <f>IF(G727&lt;&gt;"",VLOOKUP(G727,Calculations!$AV$2:$BA$2001,4),"")</f>
        <v/>
      </c>
      <c r="J727" s="2" t="str">
        <f>IF(G727&lt;&gt;"",VLOOKUP(G727,Calculations!$AV$2:$BA$2001,5),"")</f>
        <v/>
      </c>
      <c r="K727" s="2" t="str">
        <f>IF(G727&lt;&gt;"",VLOOKUP(G727,Calculations!$AV$2:$BA$2001,6),"")</f>
        <v/>
      </c>
      <c r="L727" s="64"/>
      <c r="M727" s="64"/>
      <c r="N727" s="64"/>
      <c r="O727" s="64"/>
      <c r="P727" s="64"/>
      <c r="Q727" s="2"/>
      <c r="R727" s="2"/>
      <c r="S727" s="2"/>
    </row>
    <row r="728" spans="6:19">
      <c r="F728" s="2" t="str">
        <f t="shared" si="61"/>
        <v/>
      </c>
      <c r="G728" s="2" t="str">
        <f t="shared" si="62"/>
        <v/>
      </c>
      <c r="H728" s="2" t="str">
        <f>IF(G728&lt;&gt;"",VLOOKUP(G728,Calculations!$AV$2:$BA$2001,3),"")</f>
        <v/>
      </c>
      <c r="I728" s="2" t="str">
        <f>IF(G728&lt;&gt;"",VLOOKUP(G728,Calculations!$AV$2:$BA$2001,4),"")</f>
        <v/>
      </c>
      <c r="J728" s="2" t="str">
        <f>IF(G728&lt;&gt;"",VLOOKUP(G728,Calculations!$AV$2:$BA$2001,5),"")</f>
        <v/>
      </c>
      <c r="K728" s="2" t="str">
        <f>IF(G728&lt;&gt;"",VLOOKUP(G728,Calculations!$AV$2:$BA$2001,6),"")</f>
        <v/>
      </c>
      <c r="L728" s="64"/>
      <c r="M728" s="64"/>
      <c r="N728" s="64"/>
      <c r="O728" s="64"/>
      <c r="P728" s="64"/>
      <c r="Q728" s="2"/>
      <c r="R728" s="2"/>
      <c r="S728" s="2"/>
    </row>
    <row r="729" spans="6:19">
      <c r="F729" s="2" t="str">
        <f t="shared" si="61"/>
        <v/>
      </c>
      <c r="G729" s="2" t="str">
        <f t="shared" si="62"/>
        <v/>
      </c>
      <c r="H729" s="2" t="str">
        <f>IF(G729&lt;&gt;"",VLOOKUP(G729,Calculations!$AV$2:$BA$2001,3),"")</f>
        <v/>
      </c>
      <c r="I729" s="2" t="str">
        <f>IF(G729&lt;&gt;"",VLOOKUP(G729,Calculations!$AV$2:$BA$2001,4),"")</f>
        <v/>
      </c>
      <c r="J729" s="2" t="str">
        <f>IF(G729&lt;&gt;"",VLOOKUP(G729,Calculations!$AV$2:$BA$2001,5),"")</f>
        <v/>
      </c>
      <c r="K729" s="2" t="str">
        <f>IF(G729&lt;&gt;"",VLOOKUP(G729,Calculations!$AV$2:$BA$2001,6),"")</f>
        <v/>
      </c>
      <c r="L729" s="64"/>
      <c r="M729" s="64"/>
      <c r="N729" s="64"/>
      <c r="O729" s="64"/>
      <c r="P729" s="64"/>
      <c r="Q729" s="2"/>
      <c r="R729" s="2"/>
      <c r="S729" s="2"/>
    </row>
    <row r="730" spans="6:19">
      <c r="F730" s="2" t="str">
        <f t="shared" si="61"/>
        <v/>
      </c>
      <c r="G730" s="2" t="str">
        <f t="shared" si="62"/>
        <v/>
      </c>
      <c r="H730" s="2" t="str">
        <f>IF(G730&lt;&gt;"",VLOOKUP(G730,Calculations!$AV$2:$BA$2001,3),"")</f>
        <v/>
      </c>
      <c r="I730" s="2" t="str">
        <f>IF(G730&lt;&gt;"",VLOOKUP(G730,Calculations!$AV$2:$BA$2001,4),"")</f>
        <v/>
      </c>
      <c r="J730" s="2" t="str">
        <f>IF(G730&lt;&gt;"",VLOOKUP(G730,Calculations!$AV$2:$BA$2001,5),"")</f>
        <v/>
      </c>
      <c r="K730" s="2" t="str">
        <f>IF(G730&lt;&gt;"",VLOOKUP(G730,Calculations!$AV$2:$BA$2001,6),"")</f>
        <v/>
      </c>
      <c r="L730" s="64"/>
      <c r="M730" s="64"/>
      <c r="N730" s="64"/>
      <c r="O730" s="64"/>
      <c r="P730" s="64"/>
      <c r="Q730" s="2"/>
      <c r="R730" s="2"/>
      <c r="S730" s="2"/>
    </row>
    <row r="731" spans="6:19">
      <c r="F731" s="2" t="str">
        <f t="shared" si="61"/>
        <v/>
      </c>
      <c r="G731" s="2" t="str">
        <f t="shared" si="62"/>
        <v/>
      </c>
      <c r="H731" s="2" t="str">
        <f>IF(G731&lt;&gt;"",VLOOKUP(G731,Calculations!$AV$2:$BA$2001,3),"")</f>
        <v/>
      </c>
      <c r="I731" s="2" t="str">
        <f>IF(G731&lt;&gt;"",VLOOKUP(G731,Calculations!$AV$2:$BA$2001,4),"")</f>
        <v/>
      </c>
      <c r="J731" s="2" t="str">
        <f>IF(G731&lt;&gt;"",VLOOKUP(G731,Calculations!$AV$2:$BA$2001,5),"")</f>
        <v/>
      </c>
      <c r="K731" s="2" t="str">
        <f>IF(G731&lt;&gt;"",VLOOKUP(G731,Calculations!$AV$2:$BA$2001,6),"")</f>
        <v/>
      </c>
      <c r="L731" s="64"/>
      <c r="M731" s="64"/>
      <c r="N731" s="64"/>
      <c r="O731" s="64"/>
      <c r="P731" s="64"/>
      <c r="Q731" s="2"/>
      <c r="R731" s="2"/>
      <c r="S731" s="2"/>
    </row>
    <row r="732" spans="6:19">
      <c r="F732" s="2" t="str">
        <f t="shared" si="61"/>
        <v/>
      </c>
      <c r="G732" s="2" t="str">
        <f t="shared" si="62"/>
        <v/>
      </c>
      <c r="H732" s="2" t="str">
        <f>IF(G732&lt;&gt;"",VLOOKUP(G732,Calculations!$AV$2:$BA$2001,3),"")</f>
        <v/>
      </c>
      <c r="I732" s="2" t="str">
        <f>IF(G732&lt;&gt;"",VLOOKUP(G732,Calculations!$AV$2:$BA$2001,4),"")</f>
        <v/>
      </c>
      <c r="J732" s="2" t="str">
        <f>IF(G732&lt;&gt;"",VLOOKUP(G732,Calculations!$AV$2:$BA$2001,5),"")</f>
        <v/>
      </c>
      <c r="K732" s="2" t="str">
        <f>IF(G732&lt;&gt;"",VLOOKUP(G732,Calculations!$AV$2:$BA$2001,6),"")</f>
        <v/>
      </c>
      <c r="L732" s="64"/>
      <c r="M732" s="64"/>
      <c r="N732" s="64"/>
      <c r="O732" s="64"/>
      <c r="P732" s="64"/>
      <c r="Q732" s="2"/>
      <c r="R732" s="2"/>
      <c r="S732" s="2"/>
    </row>
    <row r="733" spans="6:19">
      <c r="F733" s="2" t="str">
        <f t="shared" si="61"/>
        <v/>
      </c>
      <c r="G733" s="2" t="str">
        <f t="shared" si="62"/>
        <v/>
      </c>
      <c r="H733" s="2" t="str">
        <f>IF(G733&lt;&gt;"",VLOOKUP(G733,Calculations!$AV$2:$BA$2001,3),"")</f>
        <v/>
      </c>
      <c r="I733" s="2" t="str">
        <f>IF(G733&lt;&gt;"",VLOOKUP(G733,Calculations!$AV$2:$BA$2001,4),"")</f>
        <v/>
      </c>
      <c r="J733" s="2" t="str">
        <f>IF(G733&lt;&gt;"",VLOOKUP(G733,Calculations!$AV$2:$BA$2001,5),"")</f>
        <v/>
      </c>
      <c r="K733" s="2" t="str">
        <f>IF(G733&lt;&gt;"",VLOOKUP(G733,Calculations!$AV$2:$BA$2001,6),"")</f>
        <v/>
      </c>
      <c r="L733" s="64"/>
      <c r="M733" s="64"/>
      <c r="N733" s="64"/>
      <c r="O733" s="64"/>
      <c r="P733" s="64"/>
      <c r="Q733" s="2"/>
      <c r="R733" s="2"/>
      <c r="S733" s="2"/>
    </row>
    <row r="734" spans="6:19">
      <c r="F734" s="2" t="str">
        <f t="shared" si="61"/>
        <v/>
      </c>
      <c r="G734" s="2" t="str">
        <f t="shared" si="62"/>
        <v/>
      </c>
      <c r="H734" s="2" t="str">
        <f>IF(G734&lt;&gt;"",VLOOKUP(G734,Calculations!$AV$2:$BA$2001,3),"")</f>
        <v/>
      </c>
      <c r="I734" s="2" t="str">
        <f>IF(G734&lt;&gt;"",VLOOKUP(G734,Calculations!$AV$2:$BA$2001,4),"")</f>
        <v/>
      </c>
      <c r="J734" s="2" t="str">
        <f>IF(G734&lt;&gt;"",VLOOKUP(G734,Calculations!$AV$2:$BA$2001,5),"")</f>
        <v/>
      </c>
      <c r="K734" s="2" t="str">
        <f>IF(G734&lt;&gt;"",VLOOKUP(G734,Calculations!$AV$2:$BA$2001,6),"")</f>
        <v/>
      </c>
      <c r="L734" s="64"/>
      <c r="M734" s="64"/>
      <c r="N734" s="64"/>
      <c r="O734" s="64"/>
      <c r="P734" s="64"/>
      <c r="Q734" s="2"/>
      <c r="R734" s="2"/>
      <c r="S734" s="2"/>
    </row>
    <row r="735" spans="6:19">
      <c r="F735" s="2" t="str">
        <f t="shared" si="61"/>
        <v/>
      </c>
      <c r="G735" s="2" t="str">
        <f t="shared" si="62"/>
        <v/>
      </c>
      <c r="H735" s="2" t="str">
        <f>IF(G735&lt;&gt;"",VLOOKUP(G735,Calculations!$AV$2:$BA$2001,3),"")</f>
        <v/>
      </c>
      <c r="I735" s="2" t="str">
        <f>IF(G735&lt;&gt;"",VLOOKUP(G735,Calculations!$AV$2:$BA$2001,4),"")</f>
        <v/>
      </c>
      <c r="J735" s="2" t="str">
        <f>IF(G735&lt;&gt;"",VLOOKUP(G735,Calculations!$AV$2:$BA$2001,5),"")</f>
        <v/>
      </c>
      <c r="K735" s="2" t="str">
        <f>IF(G735&lt;&gt;"",VLOOKUP(G735,Calculations!$AV$2:$BA$2001,6),"")</f>
        <v/>
      </c>
      <c r="L735" s="64"/>
      <c r="M735" s="64"/>
      <c r="N735" s="64"/>
      <c r="O735" s="64"/>
      <c r="P735" s="64"/>
      <c r="Q735" s="2"/>
      <c r="R735" s="2"/>
      <c r="S735" s="2"/>
    </row>
    <row r="736" spans="6:19">
      <c r="F736" s="2" t="str">
        <f t="shared" si="61"/>
        <v/>
      </c>
      <c r="G736" s="2" t="str">
        <f t="shared" si="62"/>
        <v/>
      </c>
      <c r="H736" s="2" t="str">
        <f>IF(G736&lt;&gt;"",VLOOKUP(G736,Calculations!$AV$2:$BA$2001,3),"")</f>
        <v/>
      </c>
      <c r="I736" s="2" t="str">
        <f>IF(G736&lt;&gt;"",VLOOKUP(G736,Calculations!$AV$2:$BA$2001,4),"")</f>
        <v/>
      </c>
      <c r="J736" s="2" t="str">
        <f>IF(G736&lt;&gt;"",VLOOKUP(G736,Calculations!$AV$2:$BA$2001,5),"")</f>
        <v/>
      </c>
      <c r="K736" s="2" t="str">
        <f>IF(G736&lt;&gt;"",VLOOKUP(G736,Calculations!$AV$2:$BA$2001,6),"")</f>
        <v/>
      </c>
      <c r="L736" s="64"/>
      <c r="M736" s="64"/>
      <c r="N736" s="64"/>
      <c r="O736" s="64"/>
      <c r="P736" s="64"/>
      <c r="Q736" s="2"/>
      <c r="R736" s="2"/>
      <c r="S736" s="2"/>
    </row>
    <row r="737" spans="6:19">
      <c r="F737" s="2" t="str">
        <f t="shared" si="61"/>
        <v/>
      </c>
      <c r="G737" s="2" t="str">
        <f t="shared" si="62"/>
        <v/>
      </c>
      <c r="H737" s="2" t="str">
        <f>IF(G737&lt;&gt;"",VLOOKUP(G737,Calculations!$AV$2:$BA$2001,3),"")</f>
        <v/>
      </c>
      <c r="I737" s="2" t="str">
        <f>IF(G737&lt;&gt;"",VLOOKUP(G737,Calculations!$AV$2:$BA$2001,4),"")</f>
        <v/>
      </c>
      <c r="J737" s="2" t="str">
        <f>IF(G737&lt;&gt;"",VLOOKUP(G737,Calculations!$AV$2:$BA$2001,5),"")</f>
        <v/>
      </c>
      <c r="K737" s="2" t="str">
        <f>IF(G737&lt;&gt;"",VLOOKUP(G737,Calculations!$AV$2:$BA$2001,6),"")</f>
        <v/>
      </c>
      <c r="L737" s="64"/>
      <c r="M737" s="64"/>
      <c r="N737" s="64"/>
      <c r="O737" s="64"/>
      <c r="P737" s="64"/>
      <c r="Q737" s="2"/>
      <c r="R737" s="2"/>
      <c r="S737" s="2"/>
    </row>
    <row r="738" spans="6:19">
      <c r="F738" s="2" t="str">
        <f t="shared" si="61"/>
        <v/>
      </c>
      <c r="G738" s="2" t="str">
        <f t="shared" si="62"/>
        <v/>
      </c>
      <c r="H738" s="2" t="str">
        <f>IF(G738&lt;&gt;"",VLOOKUP(G738,Calculations!$AV$2:$BA$2001,3),"")</f>
        <v/>
      </c>
      <c r="I738" s="2" t="str">
        <f>IF(G738&lt;&gt;"",VLOOKUP(G738,Calculations!$AV$2:$BA$2001,4),"")</f>
        <v/>
      </c>
      <c r="J738" s="2" t="str">
        <f>IF(G738&lt;&gt;"",VLOOKUP(G738,Calculations!$AV$2:$BA$2001,5),"")</f>
        <v/>
      </c>
      <c r="K738" s="2" t="str">
        <f>IF(G738&lt;&gt;"",VLOOKUP(G738,Calculations!$AV$2:$BA$2001,6),"")</f>
        <v/>
      </c>
      <c r="L738" s="64"/>
      <c r="M738" s="64"/>
      <c r="N738" s="64"/>
      <c r="O738" s="64"/>
      <c r="P738" s="64"/>
      <c r="Q738" s="2"/>
      <c r="R738" s="2"/>
      <c r="S738" s="2"/>
    </row>
    <row r="739" spans="6:19">
      <c r="F739" s="2" t="str">
        <f t="shared" si="61"/>
        <v/>
      </c>
      <c r="G739" s="2" t="str">
        <f t="shared" si="62"/>
        <v/>
      </c>
      <c r="H739" s="2" t="str">
        <f>IF(G739&lt;&gt;"",VLOOKUP(G739,Calculations!$AV$2:$BA$2001,3),"")</f>
        <v/>
      </c>
      <c r="I739" s="2" t="str">
        <f>IF(G739&lt;&gt;"",VLOOKUP(G739,Calculations!$AV$2:$BA$2001,4),"")</f>
        <v/>
      </c>
      <c r="J739" s="2" t="str">
        <f>IF(G739&lt;&gt;"",VLOOKUP(G739,Calculations!$AV$2:$BA$2001,5),"")</f>
        <v/>
      </c>
      <c r="K739" s="2" t="str">
        <f>IF(G739&lt;&gt;"",VLOOKUP(G739,Calculations!$AV$2:$BA$2001,6),"")</f>
        <v/>
      </c>
      <c r="L739" s="64"/>
      <c r="M739" s="64"/>
      <c r="N739" s="64"/>
      <c r="O739" s="64"/>
      <c r="P739" s="64"/>
      <c r="Q739" s="2"/>
      <c r="R739" s="2"/>
      <c r="S739" s="2"/>
    </row>
    <row r="740" spans="6:19">
      <c r="F740" s="2" t="str">
        <f t="shared" si="61"/>
        <v/>
      </c>
      <c r="G740" s="2" t="str">
        <f t="shared" si="62"/>
        <v/>
      </c>
      <c r="H740" s="2" t="str">
        <f>IF(G740&lt;&gt;"",VLOOKUP(G740,Calculations!$AV$2:$BA$2001,3),"")</f>
        <v/>
      </c>
      <c r="I740" s="2" t="str">
        <f>IF(G740&lt;&gt;"",VLOOKUP(G740,Calculations!$AV$2:$BA$2001,4),"")</f>
        <v/>
      </c>
      <c r="J740" s="2" t="str">
        <f>IF(G740&lt;&gt;"",VLOOKUP(G740,Calculations!$AV$2:$BA$2001,5),"")</f>
        <v/>
      </c>
      <c r="K740" s="2" t="str">
        <f>IF(G740&lt;&gt;"",VLOOKUP(G740,Calculations!$AV$2:$BA$2001,6),"")</f>
        <v/>
      </c>
      <c r="L740" s="64"/>
      <c r="M740" s="64"/>
      <c r="N740" s="64"/>
      <c r="O740" s="64"/>
      <c r="P740" s="64"/>
      <c r="Q740" s="2"/>
      <c r="R740" s="2"/>
      <c r="S740" s="2"/>
    </row>
    <row r="741" spans="6:19">
      <c r="F741" s="2" t="str">
        <f t="shared" si="61"/>
        <v/>
      </c>
      <c r="G741" s="2" t="str">
        <f t="shared" si="62"/>
        <v/>
      </c>
      <c r="H741" s="2" t="str">
        <f>IF(G741&lt;&gt;"",VLOOKUP(G741,Calculations!$AV$2:$BA$2001,3),"")</f>
        <v/>
      </c>
      <c r="I741" s="2" t="str">
        <f>IF(G741&lt;&gt;"",VLOOKUP(G741,Calculations!$AV$2:$BA$2001,4),"")</f>
        <v/>
      </c>
      <c r="J741" s="2" t="str">
        <f>IF(G741&lt;&gt;"",VLOOKUP(G741,Calculations!$AV$2:$BA$2001,5),"")</f>
        <v/>
      </c>
      <c r="K741" s="2" t="str">
        <f>IF(G741&lt;&gt;"",VLOOKUP(G741,Calculations!$AV$2:$BA$2001,6),"")</f>
        <v/>
      </c>
      <c r="L741" s="64"/>
      <c r="M741" s="64"/>
      <c r="N741" s="64"/>
      <c r="O741" s="64"/>
      <c r="P741" s="64"/>
      <c r="Q741" s="2"/>
      <c r="R741" s="2"/>
      <c r="S741" s="2"/>
    </row>
    <row r="742" spans="6:19">
      <c r="F742" s="2" t="str">
        <f t="shared" si="61"/>
        <v/>
      </c>
      <c r="G742" s="2" t="str">
        <f t="shared" si="62"/>
        <v/>
      </c>
      <c r="H742" s="2" t="str">
        <f>IF(G742&lt;&gt;"",VLOOKUP(G742,Calculations!$AV$2:$BA$2001,3),"")</f>
        <v/>
      </c>
      <c r="I742" s="2" t="str">
        <f>IF(G742&lt;&gt;"",VLOOKUP(G742,Calculations!$AV$2:$BA$2001,4),"")</f>
        <v/>
      </c>
      <c r="J742" s="2" t="str">
        <f>IF(G742&lt;&gt;"",VLOOKUP(G742,Calculations!$AV$2:$BA$2001,5),"")</f>
        <v/>
      </c>
      <c r="K742" s="2" t="str">
        <f>IF(G742&lt;&gt;"",VLOOKUP(G742,Calculations!$AV$2:$BA$2001,6),"")</f>
        <v/>
      </c>
      <c r="L742" s="64"/>
      <c r="M742" s="64"/>
      <c r="N742" s="64"/>
      <c r="O742" s="64"/>
      <c r="P742" s="64"/>
      <c r="Q742" s="2"/>
      <c r="R742" s="2"/>
      <c r="S742" s="2"/>
    </row>
    <row r="743" spans="6:19">
      <c r="F743" s="2" t="str">
        <f t="shared" si="61"/>
        <v/>
      </c>
      <c r="G743" s="2" t="str">
        <f t="shared" si="62"/>
        <v/>
      </c>
      <c r="H743" s="2" t="str">
        <f>IF(G743&lt;&gt;"",VLOOKUP(G743,Calculations!$AV$2:$BA$2001,3),"")</f>
        <v/>
      </c>
      <c r="I743" s="2" t="str">
        <f>IF(G743&lt;&gt;"",VLOOKUP(G743,Calculations!$AV$2:$BA$2001,4),"")</f>
        <v/>
      </c>
      <c r="J743" s="2" t="str">
        <f>IF(G743&lt;&gt;"",VLOOKUP(G743,Calculations!$AV$2:$BA$2001,5),"")</f>
        <v/>
      </c>
      <c r="K743" s="2" t="str">
        <f>IF(G743&lt;&gt;"",VLOOKUP(G743,Calculations!$AV$2:$BA$2001,6),"")</f>
        <v/>
      </c>
      <c r="L743" s="64"/>
      <c r="M743" s="64"/>
      <c r="N743" s="64"/>
      <c r="O743" s="64"/>
      <c r="P743" s="64"/>
      <c r="Q743" s="2"/>
      <c r="R743" s="2"/>
      <c r="S743" s="2"/>
    </row>
    <row r="744" spans="6:19">
      <c r="F744" s="2" t="str">
        <f t="shared" si="61"/>
        <v/>
      </c>
      <c r="G744" s="2" t="str">
        <f t="shared" si="62"/>
        <v/>
      </c>
      <c r="H744" s="2" t="str">
        <f>IF(G744&lt;&gt;"",VLOOKUP(G744,Calculations!$AV$2:$BA$2001,3),"")</f>
        <v/>
      </c>
      <c r="I744" s="2" t="str">
        <f>IF(G744&lt;&gt;"",VLOOKUP(G744,Calculations!$AV$2:$BA$2001,4),"")</f>
        <v/>
      </c>
      <c r="J744" s="2" t="str">
        <f>IF(G744&lt;&gt;"",VLOOKUP(G744,Calculations!$AV$2:$BA$2001,5),"")</f>
        <v/>
      </c>
      <c r="K744" s="2" t="str">
        <f>IF(G744&lt;&gt;"",VLOOKUP(G744,Calculations!$AV$2:$BA$2001,6),"")</f>
        <v/>
      </c>
      <c r="L744" s="64"/>
      <c r="M744" s="64"/>
      <c r="N744" s="64"/>
      <c r="O744" s="64"/>
      <c r="P744" s="64"/>
      <c r="Q744" s="2"/>
      <c r="R744" s="2"/>
      <c r="S744" s="2"/>
    </row>
    <row r="745" spans="6:19">
      <c r="F745" s="2" t="str">
        <f t="shared" si="61"/>
        <v/>
      </c>
      <c r="G745" s="2" t="str">
        <f t="shared" si="62"/>
        <v/>
      </c>
      <c r="H745" s="2" t="str">
        <f>IF(G745&lt;&gt;"",VLOOKUP(G745,Calculations!$AV$2:$BA$2001,3),"")</f>
        <v/>
      </c>
      <c r="I745" s="2" t="str">
        <f>IF(G745&lt;&gt;"",VLOOKUP(G745,Calculations!$AV$2:$BA$2001,4),"")</f>
        <v/>
      </c>
      <c r="J745" s="2" t="str">
        <f>IF(G745&lt;&gt;"",VLOOKUP(G745,Calculations!$AV$2:$BA$2001,5),"")</f>
        <v/>
      </c>
      <c r="K745" s="2" t="str">
        <f>IF(G745&lt;&gt;"",VLOOKUP(G745,Calculations!$AV$2:$BA$2001,6),"")</f>
        <v/>
      </c>
      <c r="L745" s="64"/>
      <c r="M745" s="64"/>
      <c r="N745" s="64"/>
      <c r="O745" s="64"/>
      <c r="P745" s="64"/>
      <c r="Q745" s="2"/>
      <c r="R745" s="2"/>
      <c r="S745" s="2"/>
    </row>
    <row r="746" spans="6:19">
      <c r="F746" s="2" t="str">
        <f t="shared" si="61"/>
        <v/>
      </c>
      <c r="G746" s="2" t="str">
        <f t="shared" si="62"/>
        <v/>
      </c>
      <c r="H746" s="2" t="str">
        <f>IF(G746&lt;&gt;"",VLOOKUP(G746,Calculations!$AV$2:$BA$2001,3),"")</f>
        <v/>
      </c>
      <c r="I746" s="2" t="str">
        <f>IF(G746&lt;&gt;"",VLOOKUP(G746,Calculations!$AV$2:$BA$2001,4),"")</f>
        <v/>
      </c>
      <c r="J746" s="2" t="str">
        <f>IF(G746&lt;&gt;"",VLOOKUP(G746,Calculations!$AV$2:$BA$2001,5),"")</f>
        <v/>
      </c>
      <c r="K746" s="2" t="str">
        <f>IF(G746&lt;&gt;"",VLOOKUP(G746,Calculations!$AV$2:$BA$2001,6),"")</f>
        <v/>
      </c>
      <c r="L746" s="64"/>
      <c r="M746" s="64"/>
      <c r="N746" s="64"/>
      <c r="O746" s="64"/>
      <c r="P746" s="64"/>
      <c r="Q746" s="2"/>
      <c r="R746" s="2"/>
      <c r="S746" s="2"/>
    </row>
    <row r="747" spans="6:19">
      <c r="F747" s="2" t="str">
        <f t="shared" si="61"/>
        <v/>
      </c>
      <c r="G747" s="2" t="str">
        <f t="shared" si="62"/>
        <v/>
      </c>
      <c r="H747" s="2" t="str">
        <f>IF(G747&lt;&gt;"",VLOOKUP(G747,Calculations!$AV$2:$BA$2001,3),"")</f>
        <v/>
      </c>
      <c r="I747" s="2" t="str">
        <f>IF(G747&lt;&gt;"",VLOOKUP(G747,Calculations!$AV$2:$BA$2001,4),"")</f>
        <v/>
      </c>
      <c r="J747" s="2" t="str">
        <f>IF(G747&lt;&gt;"",VLOOKUP(G747,Calculations!$AV$2:$BA$2001,5),"")</f>
        <v/>
      </c>
      <c r="K747" s="2" t="str">
        <f>IF(G747&lt;&gt;"",VLOOKUP(G747,Calculations!$AV$2:$BA$2001,6),"")</f>
        <v/>
      </c>
      <c r="L747" s="64"/>
      <c r="M747" s="64"/>
      <c r="N747" s="64"/>
      <c r="O747" s="64"/>
      <c r="P747" s="64"/>
      <c r="Q747" s="2"/>
      <c r="R747" s="2"/>
      <c r="S747" s="2"/>
    </row>
    <row r="748" spans="6:19">
      <c r="F748" s="2" t="str">
        <f t="shared" si="61"/>
        <v/>
      </c>
      <c r="G748" s="2" t="str">
        <f t="shared" si="62"/>
        <v/>
      </c>
      <c r="H748" s="2" t="str">
        <f>IF(G748&lt;&gt;"",VLOOKUP(G748,Calculations!$AV$2:$BA$2001,3),"")</f>
        <v/>
      </c>
      <c r="I748" s="2" t="str">
        <f>IF(G748&lt;&gt;"",VLOOKUP(G748,Calculations!$AV$2:$BA$2001,4),"")</f>
        <v/>
      </c>
      <c r="J748" s="2" t="str">
        <f>IF(G748&lt;&gt;"",VLOOKUP(G748,Calculations!$AV$2:$BA$2001,5),"")</f>
        <v/>
      </c>
      <c r="K748" s="2" t="str">
        <f>IF(G748&lt;&gt;"",VLOOKUP(G748,Calculations!$AV$2:$BA$2001,6),"")</f>
        <v/>
      </c>
      <c r="L748" s="64"/>
      <c r="M748" s="64"/>
      <c r="N748" s="64"/>
      <c r="O748" s="64"/>
      <c r="P748" s="64"/>
      <c r="Q748" s="2"/>
      <c r="R748" s="2"/>
      <c r="S748" s="2"/>
    </row>
    <row r="749" spans="6:19">
      <c r="F749" s="2" t="str">
        <f t="shared" si="61"/>
        <v/>
      </c>
      <c r="G749" s="2" t="str">
        <f t="shared" si="62"/>
        <v/>
      </c>
      <c r="H749" s="2" t="str">
        <f>IF(G749&lt;&gt;"",VLOOKUP(G749,Calculations!$AV$2:$BA$2001,3),"")</f>
        <v/>
      </c>
      <c r="I749" s="2" t="str">
        <f>IF(G749&lt;&gt;"",VLOOKUP(G749,Calculations!$AV$2:$BA$2001,4),"")</f>
        <v/>
      </c>
      <c r="J749" s="2" t="str">
        <f>IF(G749&lt;&gt;"",VLOOKUP(G749,Calculations!$AV$2:$BA$2001,5),"")</f>
        <v/>
      </c>
      <c r="K749" s="2" t="str">
        <f>IF(G749&lt;&gt;"",VLOOKUP(G749,Calculations!$AV$2:$BA$2001,6),"")</f>
        <v/>
      </c>
      <c r="L749" s="64"/>
      <c r="M749" s="64"/>
      <c r="N749" s="64"/>
      <c r="O749" s="64"/>
      <c r="P749" s="64"/>
      <c r="Q749" s="2"/>
      <c r="R749" s="2"/>
      <c r="S749" s="2"/>
    </row>
    <row r="750" spans="6:19">
      <c r="F750" s="2" t="str">
        <f t="shared" si="61"/>
        <v/>
      </c>
      <c r="G750" s="2" t="str">
        <f t="shared" si="62"/>
        <v/>
      </c>
      <c r="H750" s="2" t="str">
        <f>IF(G750&lt;&gt;"",VLOOKUP(G750,Calculations!$AV$2:$BA$2001,3),"")</f>
        <v/>
      </c>
      <c r="I750" s="2" t="str">
        <f>IF(G750&lt;&gt;"",VLOOKUP(G750,Calculations!$AV$2:$BA$2001,4),"")</f>
        <v/>
      </c>
      <c r="J750" s="2" t="str">
        <f>IF(G750&lt;&gt;"",VLOOKUP(G750,Calculations!$AV$2:$BA$2001,5),"")</f>
        <v/>
      </c>
      <c r="K750" s="2" t="str">
        <f>IF(G750&lt;&gt;"",VLOOKUP(G750,Calculations!$AV$2:$BA$2001,6),"")</f>
        <v/>
      </c>
      <c r="L750" s="64"/>
      <c r="M750" s="64"/>
      <c r="N750" s="64"/>
      <c r="O750" s="64"/>
      <c r="P750" s="64"/>
      <c r="Q750" s="2"/>
      <c r="R750" s="2"/>
      <c r="S750" s="2"/>
    </row>
    <row r="751" spans="6:19">
      <c r="F751" s="2" t="str">
        <f t="shared" si="61"/>
        <v/>
      </c>
      <c r="G751" s="2" t="str">
        <f t="shared" si="62"/>
        <v/>
      </c>
      <c r="H751" s="2" t="str">
        <f>IF(G751&lt;&gt;"",VLOOKUP(G751,Calculations!$AV$2:$BA$2001,3),"")</f>
        <v/>
      </c>
      <c r="I751" s="2" t="str">
        <f>IF(G751&lt;&gt;"",VLOOKUP(G751,Calculations!$AV$2:$BA$2001,4),"")</f>
        <v/>
      </c>
      <c r="J751" s="2" t="str">
        <f>IF(G751&lt;&gt;"",VLOOKUP(G751,Calculations!$AV$2:$BA$2001,5),"")</f>
        <v/>
      </c>
      <c r="K751" s="2" t="str">
        <f>IF(G751&lt;&gt;"",VLOOKUP(G751,Calculations!$AV$2:$BA$2001,6),"")</f>
        <v/>
      </c>
      <c r="L751" s="64"/>
      <c r="M751" s="64"/>
      <c r="N751" s="64"/>
      <c r="O751" s="64"/>
      <c r="P751" s="64"/>
      <c r="Q751" s="2"/>
      <c r="R751" s="2"/>
      <c r="S751" s="2"/>
    </row>
    <row r="752" spans="6:19">
      <c r="F752" s="2" t="str">
        <f t="shared" si="61"/>
        <v/>
      </c>
      <c r="G752" s="2" t="str">
        <f t="shared" si="62"/>
        <v/>
      </c>
      <c r="H752" s="2" t="str">
        <f>IF(G752&lt;&gt;"",VLOOKUP(G752,Calculations!$AV$2:$BA$2001,3),"")</f>
        <v/>
      </c>
      <c r="I752" s="2" t="str">
        <f>IF(G752&lt;&gt;"",VLOOKUP(G752,Calculations!$AV$2:$BA$2001,4),"")</f>
        <v/>
      </c>
      <c r="J752" s="2" t="str">
        <f>IF(G752&lt;&gt;"",VLOOKUP(G752,Calculations!$AV$2:$BA$2001,5),"")</f>
        <v/>
      </c>
      <c r="K752" s="2" t="str">
        <f>IF(G752&lt;&gt;"",VLOOKUP(G752,Calculations!$AV$2:$BA$2001,6),"")</f>
        <v/>
      </c>
      <c r="L752" s="64"/>
      <c r="M752" s="64"/>
      <c r="N752" s="64"/>
      <c r="O752" s="64"/>
      <c r="P752" s="64"/>
      <c r="Q752" s="2"/>
      <c r="R752" s="2"/>
      <c r="S752" s="2"/>
    </row>
    <row r="753" spans="6:19">
      <c r="F753" s="2" t="str">
        <f t="shared" si="61"/>
        <v/>
      </c>
      <c r="G753" s="2" t="str">
        <f t="shared" si="62"/>
        <v/>
      </c>
      <c r="H753" s="2" t="str">
        <f>IF(G753&lt;&gt;"",VLOOKUP(G753,Calculations!$AV$2:$BA$2001,3),"")</f>
        <v/>
      </c>
      <c r="I753" s="2" t="str">
        <f>IF(G753&lt;&gt;"",VLOOKUP(G753,Calculations!$AV$2:$BA$2001,4),"")</f>
        <v/>
      </c>
      <c r="J753" s="2" t="str">
        <f>IF(G753&lt;&gt;"",VLOOKUP(G753,Calculations!$AV$2:$BA$2001,5),"")</f>
        <v/>
      </c>
      <c r="K753" s="2" t="str">
        <f>IF(G753&lt;&gt;"",VLOOKUP(G753,Calculations!$AV$2:$BA$2001,6),"")</f>
        <v/>
      </c>
      <c r="L753" s="64"/>
      <c r="M753" s="64"/>
      <c r="N753" s="64"/>
      <c r="O753" s="64"/>
      <c r="P753" s="64"/>
      <c r="Q753" s="2"/>
      <c r="R753" s="2"/>
      <c r="S753" s="2"/>
    </row>
    <row r="754" spans="6:19">
      <c r="F754" s="2" t="str">
        <f t="shared" si="61"/>
        <v/>
      </c>
      <c r="G754" s="2" t="str">
        <f t="shared" si="62"/>
        <v/>
      </c>
      <c r="H754" s="2" t="str">
        <f>IF(G754&lt;&gt;"",VLOOKUP(G754,Calculations!$AV$2:$BA$2001,3),"")</f>
        <v/>
      </c>
      <c r="I754" s="2" t="str">
        <f>IF(G754&lt;&gt;"",VLOOKUP(G754,Calculations!$AV$2:$BA$2001,4),"")</f>
        <v/>
      </c>
      <c r="J754" s="2" t="str">
        <f>IF(G754&lt;&gt;"",VLOOKUP(G754,Calculations!$AV$2:$BA$2001,5),"")</f>
        <v/>
      </c>
      <c r="K754" s="2" t="str">
        <f>IF(G754&lt;&gt;"",VLOOKUP(G754,Calculations!$AV$2:$BA$2001,6),"")</f>
        <v/>
      </c>
      <c r="L754" s="64"/>
      <c r="M754" s="64"/>
      <c r="N754" s="64"/>
      <c r="O754" s="64"/>
      <c r="P754" s="64"/>
      <c r="Q754" s="2"/>
      <c r="R754" s="2"/>
      <c r="S754" s="2"/>
    </row>
    <row r="755" spans="6:19">
      <c r="F755" s="2" t="str">
        <f t="shared" si="61"/>
        <v/>
      </c>
      <c r="G755" s="2" t="str">
        <f t="shared" si="62"/>
        <v/>
      </c>
      <c r="H755" s="2" t="str">
        <f>IF(G755&lt;&gt;"",VLOOKUP(G755,Calculations!$AV$2:$BA$2001,3),"")</f>
        <v/>
      </c>
      <c r="I755" s="2" t="str">
        <f>IF(G755&lt;&gt;"",VLOOKUP(G755,Calculations!$AV$2:$BA$2001,4),"")</f>
        <v/>
      </c>
      <c r="J755" s="2" t="str">
        <f>IF(G755&lt;&gt;"",VLOOKUP(G755,Calculations!$AV$2:$BA$2001,5),"")</f>
        <v/>
      </c>
      <c r="K755" s="2" t="str">
        <f>IF(G755&lt;&gt;"",VLOOKUP(G755,Calculations!$AV$2:$BA$2001,6),"")</f>
        <v/>
      </c>
      <c r="L755" s="64"/>
      <c r="M755" s="64"/>
      <c r="N755" s="64"/>
      <c r="O755" s="64"/>
      <c r="P755" s="64"/>
      <c r="Q755" s="2"/>
      <c r="R755" s="2"/>
      <c r="S755" s="2"/>
    </row>
    <row r="756" spans="6:19">
      <c r="F756" s="2" t="str">
        <f t="shared" si="61"/>
        <v/>
      </c>
      <c r="G756" s="2" t="str">
        <f t="shared" si="62"/>
        <v/>
      </c>
      <c r="H756" s="2" t="str">
        <f>IF(G756&lt;&gt;"",VLOOKUP(G756,Calculations!$AV$2:$BA$2001,3),"")</f>
        <v/>
      </c>
      <c r="I756" s="2" t="str">
        <f>IF(G756&lt;&gt;"",VLOOKUP(G756,Calculations!$AV$2:$BA$2001,4),"")</f>
        <v/>
      </c>
      <c r="J756" s="2" t="str">
        <f>IF(G756&lt;&gt;"",VLOOKUP(G756,Calculations!$AV$2:$BA$2001,5),"")</f>
        <v/>
      </c>
      <c r="K756" s="2" t="str">
        <f>IF(G756&lt;&gt;"",VLOOKUP(G756,Calculations!$AV$2:$BA$2001,6),"")</f>
        <v/>
      </c>
      <c r="L756" s="64"/>
      <c r="M756" s="64"/>
      <c r="N756" s="64"/>
      <c r="O756" s="64"/>
      <c r="P756" s="64"/>
      <c r="Q756" s="2"/>
      <c r="R756" s="2"/>
      <c r="S756" s="2"/>
    </row>
    <row r="757" spans="6:19">
      <c r="F757" s="2" t="str">
        <f t="shared" si="61"/>
        <v/>
      </c>
      <c r="G757" s="2" t="str">
        <f t="shared" si="62"/>
        <v/>
      </c>
      <c r="H757" s="2" t="str">
        <f>IF(G757&lt;&gt;"",VLOOKUP(G757,Calculations!$AV$2:$BA$2001,3),"")</f>
        <v/>
      </c>
      <c r="I757" s="2" t="str">
        <f>IF(G757&lt;&gt;"",VLOOKUP(G757,Calculations!$AV$2:$BA$2001,4),"")</f>
        <v/>
      </c>
      <c r="J757" s="2" t="str">
        <f>IF(G757&lt;&gt;"",VLOOKUP(G757,Calculations!$AV$2:$BA$2001,5),"")</f>
        <v/>
      </c>
      <c r="K757" s="2" t="str">
        <f>IF(G757&lt;&gt;"",VLOOKUP(G757,Calculations!$AV$2:$BA$2001,6),"")</f>
        <v/>
      </c>
      <c r="L757" s="64"/>
      <c r="M757" s="64"/>
      <c r="N757" s="64"/>
      <c r="O757" s="64"/>
      <c r="P757" s="64"/>
      <c r="Q757" s="2"/>
      <c r="R757" s="2"/>
      <c r="S757" s="2"/>
    </row>
    <row r="758" spans="6:19">
      <c r="F758" s="2" t="str">
        <f t="shared" si="61"/>
        <v/>
      </c>
      <c r="G758" s="2" t="str">
        <f t="shared" si="62"/>
        <v/>
      </c>
      <c r="H758" s="2" t="str">
        <f>IF(G758&lt;&gt;"",VLOOKUP(G758,Calculations!$AV$2:$BA$2001,3),"")</f>
        <v/>
      </c>
      <c r="I758" s="2" t="str">
        <f>IF(G758&lt;&gt;"",VLOOKUP(G758,Calculations!$AV$2:$BA$2001,4),"")</f>
        <v/>
      </c>
      <c r="J758" s="2" t="str">
        <f>IF(G758&lt;&gt;"",VLOOKUP(G758,Calculations!$AV$2:$BA$2001,5),"")</f>
        <v/>
      </c>
      <c r="K758" s="2" t="str">
        <f>IF(G758&lt;&gt;"",VLOOKUP(G758,Calculations!$AV$2:$BA$2001,6),"")</f>
        <v/>
      </c>
      <c r="L758" s="64"/>
      <c r="M758" s="64"/>
      <c r="N758" s="64"/>
      <c r="O758" s="64"/>
      <c r="P758" s="64"/>
      <c r="Q758" s="2"/>
      <c r="R758" s="2"/>
      <c r="S758" s="2"/>
    </row>
    <row r="759" spans="6:19">
      <c r="F759" s="2" t="str">
        <f t="shared" si="61"/>
        <v/>
      </c>
      <c r="G759" s="2" t="str">
        <f t="shared" si="62"/>
        <v/>
      </c>
      <c r="H759" s="2" t="str">
        <f>IF(G759&lt;&gt;"",VLOOKUP(G759,Calculations!$AV$2:$BA$2001,3),"")</f>
        <v/>
      </c>
      <c r="I759" s="2" t="str">
        <f>IF(G759&lt;&gt;"",VLOOKUP(G759,Calculations!$AV$2:$BA$2001,4),"")</f>
        <v/>
      </c>
      <c r="J759" s="2" t="str">
        <f>IF(G759&lt;&gt;"",VLOOKUP(G759,Calculations!$AV$2:$BA$2001,5),"")</f>
        <v/>
      </c>
      <c r="K759" s="2" t="str">
        <f>IF(G759&lt;&gt;"",VLOOKUP(G759,Calculations!$AV$2:$BA$2001,6),"")</f>
        <v/>
      </c>
      <c r="L759" s="64"/>
      <c r="M759" s="64"/>
      <c r="N759" s="64"/>
      <c r="O759" s="64"/>
      <c r="P759" s="64"/>
      <c r="Q759" s="2"/>
      <c r="R759" s="2"/>
      <c r="S759" s="2"/>
    </row>
    <row r="760" spans="6:19">
      <c r="F760" s="2" t="str">
        <f t="shared" si="61"/>
        <v/>
      </c>
      <c r="G760" s="2" t="str">
        <f t="shared" si="62"/>
        <v/>
      </c>
      <c r="H760" s="2" t="str">
        <f>IF(G760&lt;&gt;"",VLOOKUP(G760,Calculations!$AV$2:$BA$2001,3),"")</f>
        <v/>
      </c>
      <c r="I760" s="2" t="str">
        <f>IF(G760&lt;&gt;"",VLOOKUP(G760,Calculations!$AV$2:$BA$2001,4),"")</f>
        <v/>
      </c>
      <c r="J760" s="2" t="str">
        <f>IF(G760&lt;&gt;"",VLOOKUP(G760,Calculations!$AV$2:$BA$2001,5),"")</f>
        <v/>
      </c>
      <c r="K760" s="2" t="str">
        <f>IF(G760&lt;&gt;"",VLOOKUP(G760,Calculations!$AV$2:$BA$2001,6),"")</f>
        <v/>
      </c>
      <c r="L760" s="64"/>
      <c r="M760" s="64"/>
      <c r="N760" s="64"/>
      <c r="O760" s="64"/>
      <c r="P760" s="64"/>
      <c r="Q760" s="2"/>
      <c r="R760" s="2"/>
      <c r="S760" s="2"/>
    </row>
    <row r="761" spans="6:19">
      <c r="F761" s="2" t="str">
        <f t="shared" si="61"/>
        <v/>
      </c>
      <c r="G761" s="2" t="str">
        <f t="shared" si="62"/>
        <v/>
      </c>
      <c r="H761" s="2" t="str">
        <f>IF(G761&lt;&gt;"",VLOOKUP(G761,Calculations!$AV$2:$BA$2001,3),"")</f>
        <v/>
      </c>
      <c r="I761" s="2" t="str">
        <f>IF(G761&lt;&gt;"",VLOOKUP(G761,Calculations!$AV$2:$BA$2001,4),"")</f>
        <v/>
      </c>
      <c r="J761" s="2" t="str">
        <f>IF(G761&lt;&gt;"",VLOOKUP(G761,Calculations!$AV$2:$BA$2001,5),"")</f>
        <v/>
      </c>
      <c r="K761" s="2" t="str">
        <f>IF(G761&lt;&gt;"",VLOOKUP(G761,Calculations!$AV$2:$BA$2001,6),"")</f>
        <v/>
      </c>
      <c r="L761" s="64"/>
      <c r="M761" s="64"/>
      <c r="N761" s="64"/>
      <c r="O761" s="64"/>
      <c r="P761" s="64"/>
      <c r="Q761" s="2"/>
      <c r="R761" s="2"/>
      <c r="S761" s="2"/>
    </row>
    <row r="762" spans="6:19">
      <c r="F762" s="2" t="str">
        <f t="shared" si="61"/>
        <v/>
      </c>
      <c r="G762" s="2" t="str">
        <f t="shared" si="62"/>
        <v/>
      </c>
      <c r="H762" s="2" t="str">
        <f>IF(G762&lt;&gt;"",VLOOKUP(G762,Calculations!$AV$2:$BA$2001,3),"")</f>
        <v/>
      </c>
      <c r="I762" s="2" t="str">
        <f>IF(G762&lt;&gt;"",VLOOKUP(G762,Calculations!$AV$2:$BA$2001,4),"")</f>
        <v/>
      </c>
      <c r="J762" s="2" t="str">
        <f>IF(G762&lt;&gt;"",VLOOKUP(G762,Calculations!$AV$2:$BA$2001,5),"")</f>
        <v/>
      </c>
      <c r="K762" s="2" t="str">
        <f>IF(G762&lt;&gt;"",VLOOKUP(G762,Calculations!$AV$2:$BA$2001,6),"")</f>
        <v/>
      </c>
      <c r="L762" s="64"/>
      <c r="M762" s="64"/>
      <c r="N762" s="64"/>
      <c r="O762" s="64"/>
      <c r="P762" s="64"/>
      <c r="Q762" s="2"/>
      <c r="R762" s="2"/>
      <c r="S762" s="2"/>
    </row>
    <row r="763" spans="6:19">
      <c r="F763" s="2" t="str">
        <f t="shared" si="61"/>
        <v/>
      </c>
      <c r="G763" s="2" t="str">
        <f t="shared" si="62"/>
        <v/>
      </c>
      <c r="H763" s="2" t="str">
        <f>IF(G763&lt;&gt;"",VLOOKUP(G763,Calculations!$AV$2:$BA$2001,3),"")</f>
        <v/>
      </c>
      <c r="I763" s="2" t="str">
        <f>IF(G763&lt;&gt;"",VLOOKUP(G763,Calculations!$AV$2:$BA$2001,4),"")</f>
        <v/>
      </c>
      <c r="J763" s="2" t="str">
        <f>IF(G763&lt;&gt;"",VLOOKUP(G763,Calculations!$AV$2:$BA$2001,5),"")</f>
        <v/>
      </c>
      <c r="K763" s="2" t="str">
        <f>IF(G763&lt;&gt;"",VLOOKUP(G763,Calculations!$AV$2:$BA$2001,6),"")</f>
        <v/>
      </c>
      <c r="L763" s="64"/>
      <c r="M763" s="64"/>
      <c r="N763" s="64"/>
      <c r="O763" s="64"/>
      <c r="P763" s="64"/>
      <c r="Q763" s="2"/>
      <c r="R763" s="2"/>
      <c r="S763" s="2"/>
    </row>
    <row r="764" spans="6:19">
      <c r="F764" s="2" t="str">
        <f t="shared" si="61"/>
        <v/>
      </c>
      <c r="G764" s="2" t="str">
        <f t="shared" si="62"/>
        <v/>
      </c>
      <c r="H764" s="2" t="str">
        <f>IF(G764&lt;&gt;"",VLOOKUP(G764,Calculations!$AV$2:$BA$2001,3),"")</f>
        <v/>
      </c>
      <c r="I764" s="2" t="str">
        <f>IF(G764&lt;&gt;"",VLOOKUP(G764,Calculations!$AV$2:$BA$2001,4),"")</f>
        <v/>
      </c>
      <c r="J764" s="2" t="str">
        <f>IF(G764&lt;&gt;"",VLOOKUP(G764,Calculations!$AV$2:$BA$2001,5),"")</f>
        <v/>
      </c>
      <c r="K764" s="2" t="str">
        <f>IF(G764&lt;&gt;"",VLOOKUP(G764,Calculations!$AV$2:$BA$2001,6),"")</f>
        <v/>
      </c>
      <c r="L764" s="64"/>
      <c r="M764" s="64"/>
      <c r="N764" s="64"/>
      <c r="O764" s="64"/>
      <c r="P764" s="64"/>
      <c r="Q764" s="2"/>
      <c r="R764" s="2"/>
      <c r="S764" s="2"/>
    </row>
    <row r="765" spans="6:19">
      <c r="F765" s="2" t="str">
        <f t="shared" si="61"/>
        <v/>
      </c>
      <c r="G765" s="2" t="str">
        <f t="shared" si="62"/>
        <v/>
      </c>
      <c r="H765" s="2" t="str">
        <f>IF(G765&lt;&gt;"",VLOOKUP(G765,Calculations!$AV$2:$BA$2001,3),"")</f>
        <v/>
      </c>
      <c r="I765" s="2" t="str">
        <f>IF(G765&lt;&gt;"",VLOOKUP(G765,Calculations!$AV$2:$BA$2001,4),"")</f>
        <v/>
      </c>
      <c r="J765" s="2" t="str">
        <f>IF(G765&lt;&gt;"",VLOOKUP(G765,Calculations!$AV$2:$BA$2001,5),"")</f>
        <v/>
      </c>
      <c r="K765" s="2" t="str">
        <f>IF(G765&lt;&gt;"",VLOOKUP(G765,Calculations!$AV$2:$BA$2001,6),"")</f>
        <v/>
      </c>
      <c r="L765" s="64"/>
      <c r="M765" s="64"/>
      <c r="N765" s="64"/>
      <c r="O765" s="64"/>
      <c r="P765" s="64"/>
      <c r="Q765" s="2"/>
      <c r="R765" s="2"/>
      <c r="S765" s="2"/>
    </row>
    <row r="766" spans="6:19">
      <c r="F766" s="2" t="str">
        <f t="shared" si="61"/>
        <v/>
      </c>
      <c r="G766" s="2" t="str">
        <f t="shared" si="62"/>
        <v/>
      </c>
      <c r="H766" s="2" t="str">
        <f>IF(G766&lt;&gt;"",VLOOKUP(G766,Calculations!$AV$2:$BA$2001,3),"")</f>
        <v/>
      </c>
      <c r="I766" s="2" t="str">
        <f>IF(G766&lt;&gt;"",VLOOKUP(G766,Calculations!$AV$2:$BA$2001,4),"")</f>
        <v/>
      </c>
      <c r="J766" s="2" t="str">
        <f>IF(G766&lt;&gt;"",VLOOKUP(G766,Calculations!$AV$2:$BA$2001,5),"")</f>
        <v/>
      </c>
      <c r="K766" s="2" t="str">
        <f>IF(G766&lt;&gt;"",VLOOKUP(G766,Calculations!$AV$2:$BA$2001,6),"")</f>
        <v/>
      </c>
      <c r="L766" s="64"/>
      <c r="M766" s="64"/>
      <c r="N766" s="64"/>
      <c r="O766" s="64"/>
      <c r="P766" s="64"/>
      <c r="Q766" s="2"/>
      <c r="R766" s="2"/>
      <c r="S766" s="2"/>
    </row>
    <row r="767" spans="6:19">
      <c r="F767" s="2" t="str">
        <f t="shared" si="61"/>
        <v/>
      </c>
      <c r="G767" s="2" t="str">
        <f t="shared" si="62"/>
        <v/>
      </c>
      <c r="H767" s="2" t="str">
        <f>IF(G767&lt;&gt;"",VLOOKUP(G767,Calculations!$AV$2:$BA$2001,3),"")</f>
        <v/>
      </c>
      <c r="I767" s="2" t="str">
        <f>IF(G767&lt;&gt;"",VLOOKUP(G767,Calculations!$AV$2:$BA$2001,4),"")</f>
        <v/>
      </c>
      <c r="J767" s="2" t="str">
        <f>IF(G767&lt;&gt;"",VLOOKUP(G767,Calculations!$AV$2:$BA$2001,5),"")</f>
        <v/>
      </c>
      <c r="K767" s="2" t="str">
        <f>IF(G767&lt;&gt;"",VLOOKUP(G767,Calculations!$AV$2:$BA$2001,6),"")</f>
        <v/>
      </c>
      <c r="L767" s="64"/>
      <c r="M767" s="64"/>
      <c r="N767" s="64"/>
      <c r="O767" s="64"/>
      <c r="P767" s="64"/>
      <c r="Q767" s="2"/>
      <c r="R767" s="2"/>
      <c r="S767" s="2"/>
    </row>
    <row r="768" spans="6:19">
      <c r="F768" s="2" t="str">
        <f t="shared" si="61"/>
        <v/>
      </c>
      <c r="G768" s="2" t="str">
        <f t="shared" si="62"/>
        <v/>
      </c>
      <c r="H768" s="2" t="str">
        <f>IF(G768&lt;&gt;"",VLOOKUP(G768,Calculations!$AV$2:$BA$2001,3),"")</f>
        <v/>
      </c>
      <c r="I768" s="2" t="str">
        <f>IF(G768&lt;&gt;"",VLOOKUP(G768,Calculations!$AV$2:$BA$2001,4),"")</f>
        <v/>
      </c>
      <c r="J768" s="2" t="str">
        <f>IF(G768&lt;&gt;"",VLOOKUP(G768,Calculations!$AV$2:$BA$2001,5),"")</f>
        <v/>
      </c>
      <c r="K768" s="2" t="str">
        <f>IF(G768&lt;&gt;"",VLOOKUP(G768,Calculations!$AV$2:$BA$2001,6),"")</f>
        <v/>
      </c>
      <c r="L768" s="64"/>
      <c r="M768" s="64"/>
      <c r="N768" s="64"/>
      <c r="O768" s="64"/>
      <c r="P768" s="64"/>
      <c r="Q768" s="2"/>
      <c r="R768" s="2"/>
      <c r="S768" s="2"/>
    </row>
    <row r="769" spans="6:19">
      <c r="F769" s="2" t="str">
        <f t="shared" si="61"/>
        <v/>
      </c>
      <c r="G769" s="2" t="str">
        <f t="shared" si="62"/>
        <v/>
      </c>
      <c r="H769" s="2" t="str">
        <f>IF(G769&lt;&gt;"",VLOOKUP(G769,Calculations!$AV$2:$BA$2001,3),"")</f>
        <v/>
      </c>
      <c r="I769" s="2" t="str">
        <f>IF(G769&lt;&gt;"",VLOOKUP(G769,Calculations!$AV$2:$BA$2001,4),"")</f>
        <v/>
      </c>
      <c r="J769" s="2" t="str">
        <f>IF(G769&lt;&gt;"",VLOOKUP(G769,Calculations!$AV$2:$BA$2001,5),"")</f>
        <v/>
      </c>
      <c r="K769" s="2" t="str">
        <f>IF(G769&lt;&gt;"",VLOOKUP(G769,Calculations!$AV$2:$BA$2001,6),"")</f>
        <v/>
      </c>
      <c r="L769" s="64"/>
      <c r="M769" s="64"/>
      <c r="N769" s="64"/>
      <c r="O769" s="64"/>
      <c r="P769" s="64"/>
      <c r="Q769" s="2"/>
      <c r="R769" s="2"/>
      <c r="S769" s="2"/>
    </row>
    <row r="770" spans="6:19">
      <c r="F770" s="2" t="str">
        <f t="shared" si="61"/>
        <v/>
      </c>
      <c r="G770" s="2" t="str">
        <f t="shared" si="62"/>
        <v/>
      </c>
      <c r="H770" s="2" t="str">
        <f>IF(G770&lt;&gt;"",VLOOKUP(G770,Calculations!$AV$2:$BA$2001,3),"")</f>
        <v/>
      </c>
      <c r="I770" s="2" t="str">
        <f>IF(G770&lt;&gt;"",VLOOKUP(G770,Calculations!$AV$2:$BA$2001,4),"")</f>
        <v/>
      </c>
      <c r="J770" s="2" t="str">
        <f>IF(G770&lt;&gt;"",VLOOKUP(G770,Calculations!$AV$2:$BA$2001,5),"")</f>
        <v/>
      </c>
      <c r="K770" s="2" t="str">
        <f>IF(G770&lt;&gt;"",VLOOKUP(G770,Calculations!$AV$2:$BA$2001,6),"")</f>
        <v/>
      </c>
      <c r="L770" s="64"/>
      <c r="M770" s="64"/>
      <c r="N770" s="64"/>
      <c r="O770" s="64"/>
      <c r="P770" s="64"/>
      <c r="Q770" s="2"/>
      <c r="R770" s="2"/>
      <c r="S770" s="2"/>
    </row>
    <row r="771" spans="6:19">
      <c r="F771" s="2" t="str">
        <f t="shared" ref="F771:F834" si="63">IF(F770&gt;=Num,"",F770+1)</f>
        <v/>
      </c>
      <c r="G771" s="2" t="str">
        <f t="shared" si="62"/>
        <v/>
      </c>
      <c r="H771" s="2" t="str">
        <f>IF(G771&lt;&gt;"",VLOOKUP(G771,Calculations!$AV$2:$BA$2001,3),"")</f>
        <v/>
      </c>
      <c r="I771" s="2" t="str">
        <f>IF(G771&lt;&gt;"",VLOOKUP(G771,Calculations!$AV$2:$BA$2001,4),"")</f>
        <v/>
      </c>
      <c r="J771" s="2" t="str">
        <f>IF(G771&lt;&gt;"",VLOOKUP(G771,Calculations!$AV$2:$BA$2001,5),"")</f>
        <v/>
      </c>
      <c r="K771" s="2" t="str">
        <f>IF(G771&lt;&gt;"",VLOOKUP(G771,Calculations!$AV$2:$BA$2001,6),"")</f>
        <v/>
      </c>
      <c r="L771" s="64"/>
      <c r="M771" s="64"/>
      <c r="N771" s="64"/>
      <c r="O771" s="64"/>
      <c r="P771" s="64"/>
      <c r="Q771" s="2"/>
      <c r="R771" s="2"/>
      <c r="S771" s="2"/>
    </row>
    <row r="772" spans="6:19">
      <c r="F772" s="2" t="str">
        <f t="shared" si="63"/>
        <v/>
      </c>
      <c r="G772" s="2" t="str">
        <f t="shared" si="62"/>
        <v/>
      </c>
      <c r="H772" s="2" t="str">
        <f>IF(G772&lt;&gt;"",VLOOKUP(G772,Calculations!$AV$2:$BA$2001,3),"")</f>
        <v/>
      </c>
      <c r="I772" s="2" t="str">
        <f>IF(G772&lt;&gt;"",VLOOKUP(G772,Calculations!$AV$2:$BA$2001,4),"")</f>
        <v/>
      </c>
      <c r="J772" s="2" t="str">
        <f>IF(G772&lt;&gt;"",VLOOKUP(G772,Calculations!$AV$2:$BA$2001,5),"")</f>
        <v/>
      </c>
      <c r="K772" s="2" t="str">
        <f>IF(G772&lt;&gt;"",VLOOKUP(G772,Calculations!$AV$2:$BA$2001,6),"")</f>
        <v/>
      </c>
      <c r="L772" s="64"/>
      <c r="M772" s="64"/>
      <c r="N772" s="64"/>
      <c r="O772" s="64"/>
      <c r="P772" s="64"/>
      <c r="Q772" s="2"/>
      <c r="R772" s="2"/>
      <c r="S772" s="2"/>
    </row>
    <row r="773" spans="6:19">
      <c r="F773" s="2" t="str">
        <f t="shared" si="63"/>
        <v/>
      </c>
      <c r="G773" s="2" t="str">
        <f t="shared" si="62"/>
        <v/>
      </c>
      <c r="H773" s="2" t="str">
        <f>IF(G773&lt;&gt;"",VLOOKUP(G773,Calculations!$AV$2:$BA$2001,3),"")</f>
        <v/>
      </c>
      <c r="I773" s="2" t="str">
        <f>IF(G773&lt;&gt;"",VLOOKUP(G773,Calculations!$AV$2:$BA$2001,4),"")</f>
        <v/>
      </c>
      <c r="J773" s="2" t="str">
        <f>IF(G773&lt;&gt;"",VLOOKUP(G773,Calculations!$AV$2:$BA$2001,5),"")</f>
        <v/>
      </c>
      <c r="K773" s="2" t="str">
        <f>IF(G773&lt;&gt;"",VLOOKUP(G773,Calculations!$AV$2:$BA$2001,6),"")</f>
        <v/>
      </c>
      <c r="L773" s="64"/>
      <c r="M773" s="64"/>
      <c r="N773" s="64"/>
      <c r="O773" s="64"/>
      <c r="P773" s="64"/>
      <c r="Q773" s="2"/>
      <c r="R773" s="2"/>
      <c r="S773" s="2"/>
    </row>
    <row r="774" spans="6:19">
      <c r="F774" s="2" t="str">
        <f t="shared" si="63"/>
        <v/>
      </c>
      <c r="G774" s="2" t="str">
        <f t="shared" si="62"/>
        <v/>
      </c>
      <c r="H774" s="2" t="str">
        <f>IF(G774&lt;&gt;"",VLOOKUP(G774,Calculations!$AV$2:$BA$2001,3),"")</f>
        <v/>
      </c>
      <c r="I774" s="2" t="str">
        <f>IF(G774&lt;&gt;"",VLOOKUP(G774,Calculations!$AV$2:$BA$2001,4),"")</f>
        <v/>
      </c>
      <c r="J774" s="2" t="str">
        <f>IF(G774&lt;&gt;"",VLOOKUP(G774,Calculations!$AV$2:$BA$2001,5),"")</f>
        <v/>
      </c>
      <c r="K774" s="2" t="str">
        <f>IF(G774&lt;&gt;"",VLOOKUP(G774,Calculations!$AV$2:$BA$2001,6),"")</f>
        <v/>
      </c>
      <c r="L774" s="64"/>
      <c r="M774" s="64"/>
      <c r="N774" s="64"/>
      <c r="O774" s="64"/>
      <c r="P774" s="64"/>
      <c r="Q774" s="2"/>
      <c r="R774" s="2"/>
      <c r="S774" s="2"/>
    </row>
    <row r="775" spans="6:19">
      <c r="F775" s="2" t="str">
        <f t="shared" si="63"/>
        <v/>
      </c>
      <c r="G775" s="2" t="str">
        <f t="shared" si="62"/>
        <v/>
      </c>
      <c r="H775" s="2" t="str">
        <f>IF(G775&lt;&gt;"",VLOOKUP(G775,Calculations!$AV$2:$BA$2001,3),"")</f>
        <v/>
      </c>
      <c r="I775" s="2" t="str">
        <f>IF(G775&lt;&gt;"",VLOOKUP(G775,Calculations!$AV$2:$BA$2001,4),"")</f>
        <v/>
      </c>
      <c r="J775" s="2" t="str">
        <f>IF(G775&lt;&gt;"",VLOOKUP(G775,Calculations!$AV$2:$BA$2001,5),"")</f>
        <v/>
      </c>
      <c r="K775" s="2" t="str">
        <f>IF(G775&lt;&gt;"",VLOOKUP(G775,Calculations!$AV$2:$BA$2001,6),"")</f>
        <v/>
      </c>
      <c r="L775" s="64"/>
      <c r="M775" s="64"/>
      <c r="N775" s="64"/>
      <c r="O775" s="64"/>
      <c r="P775" s="64"/>
      <c r="Q775" s="2"/>
      <c r="R775" s="2"/>
      <c r="S775" s="2"/>
    </row>
    <row r="776" spans="6:19">
      <c r="F776" s="2" t="str">
        <f t="shared" si="63"/>
        <v/>
      </c>
      <c r="G776" s="2" t="str">
        <f t="shared" si="62"/>
        <v/>
      </c>
      <c r="H776" s="2" t="str">
        <f>IF(G776&lt;&gt;"",VLOOKUP(G776,Calculations!$AV$2:$BA$2001,3),"")</f>
        <v/>
      </c>
      <c r="I776" s="2" t="str">
        <f>IF(G776&lt;&gt;"",VLOOKUP(G776,Calculations!$AV$2:$BA$2001,4),"")</f>
        <v/>
      </c>
      <c r="J776" s="2" t="str">
        <f>IF(G776&lt;&gt;"",VLOOKUP(G776,Calculations!$AV$2:$BA$2001,5),"")</f>
        <v/>
      </c>
      <c r="K776" s="2" t="str">
        <f>IF(G776&lt;&gt;"",VLOOKUP(G776,Calculations!$AV$2:$BA$2001,6),"")</f>
        <v/>
      </c>
      <c r="L776" s="64"/>
      <c r="M776" s="64"/>
      <c r="N776" s="64"/>
      <c r="O776" s="64"/>
      <c r="P776" s="64"/>
      <c r="Q776" s="2"/>
      <c r="R776" s="2"/>
      <c r="S776" s="2"/>
    </row>
    <row r="777" spans="6:19">
      <c r="F777" s="2" t="str">
        <f t="shared" si="63"/>
        <v/>
      </c>
      <c r="G777" s="2" t="str">
        <f t="shared" si="62"/>
        <v/>
      </c>
      <c r="H777" s="2" t="str">
        <f>IF(G777&lt;&gt;"",VLOOKUP(G777,Calculations!$AV$2:$BA$2001,3),"")</f>
        <v/>
      </c>
      <c r="I777" s="2" t="str">
        <f>IF(G777&lt;&gt;"",VLOOKUP(G777,Calculations!$AV$2:$BA$2001,4),"")</f>
        <v/>
      </c>
      <c r="J777" s="2" t="str">
        <f>IF(G777&lt;&gt;"",VLOOKUP(G777,Calculations!$AV$2:$BA$2001,5),"")</f>
        <v/>
      </c>
      <c r="K777" s="2" t="str">
        <f>IF(G777&lt;&gt;"",VLOOKUP(G777,Calculations!$AV$2:$BA$2001,6),"")</f>
        <v/>
      </c>
      <c r="L777" s="64"/>
      <c r="M777" s="64"/>
      <c r="N777" s="64"/>
      <c r="O777" s="64"/>
      <c r="P777" s="64"/>
      <c r="Q777" s="2"/>
      <c r="R777" s="2"/>
      <c r="S777" s="2"/>
    </row>
    <row r="778" spans="6:19">
      <c r="F778" s="2" t="str">
        <f t="shared" si="63"/>
        <v/>
      </c>
      <c r="G778" s="2" t="str">
        <f t="shared" si="62"/>
        <v/>
      </c>
      <c r="H778" s="2" t="str">
        <f>IF(G778&lt;&gt;"",VLOOKUP(G778,Calculations!$AV$2:$BA$2001,3),"")</f>
        <v/>
      </c>
      <c r="I778" s="2" t="str">
        <f>IF(G778&lt;&gt;"",VLOOKUP(G778,Calculations!$AV$2:$BA$2001,4),"")</f>
        <v/>
      </c>
      <c r="J778" s="2" t="str">
        <f>IF(G778&lt;&gt;"",VLOOKUP(G778,Calculations!$AV$2:$BA$2001,5),"")</f>
        <v/>
      </c>
      <c r="K778" s="2" t="str">
        <f>IF(G778&lt;&gt;"",VLOOKUP(G778,Calculations!$AV$2:$BA$2001,6),"")</f>
        <v/>
      </c>
      <c r="L778" s="64"/>
      <c r="M778" s="64"/>
      <c r="N778" s="64"/>
      <c r="O778" s="64"/>
      <c r="P778" s="64"/>
      <c r="Q778" s="2"/>
      <c r="R778" s="2"/>
      <c r="S778" s="2"/>
    </row>
    <row r="779" spans="6:19">
      <c r="F779" s="2" t="str">
        <f t="shared" si="63"/>
        <v/>
      </c>
      <c r="G779" s="2" t="str">
        <f t="shared" si="62"/>
        <v/>
      </c>
      <c r="H779" s="2" t="str">
        <f>IF(G779&lt;&gt;"",VLOOKUP(G779,Calculations!$AV$2:$BA$2001,3),"")</f>
        <v/>
      </c>
      <c r="I779" s="2" t="str">
        <f>IF(G779&lt;&gt;"",VLOOKUP(G779,Calculations!$AV$2:$BA$2001,4),"")</f>
        <v/>
      </c>
      <c r="J779" s="2" t="str">
        <f>IF(G779&lt;&gt;"",VLOOKUP(G779,Calculations!$AV$2:$BA$2001,5),"")</f>
        <v/>
      </c>
      <c r="K779" s="2" t="str">
        <f>IF(G779&lt;&gt;"",VLOOKUP(G779,Calculations!$AV$2:$BA$2001,6),"")</f>
        <v/>
      </c>
      <c r="L779" s="64"/>
      <c r="M779" s="64"/>
      <c r="N779" s="64"/>
      <c r="O779" s="64"/>
      <c r="P779" s="64"/>
      <c r="Q779" s="2"/>
      <c r="R779" s="2"/>
      <c r="S779" s="2"/>
    </row>
    <row r="780" spans="6:19">
      <c r="F780" s="2" t="str">
        <f t="shared" si="63"/>
        <v/>
      </c>
      <c r="G780" s="2" t="str">
        <f t="shared" si="62"/>
        <v/>
      </c>
      <c r="H780" s="2" t="str">
        <f>IF(G780&lt;&gt;"",VLOOKUP(G780,Calculations!$AV$2:$BA$2001,3),"")</f>
        <v/>
      </c>
      <c r="I780" s="2" t="str">
        <f>IF(G780&lt;&gt;"",VLOOKUP(G780,Calculations!$AV$2:$BA$2001,4),"")</f>
        <v/>
      </c>
      <c r="J780" s="2" t="str">
        <f>IF(G780&lt;&gt;"",VLOOKUP(G780,Calculations!$AV$2:$BA$2001,5),"")</f>
        <v/>
      </c>
      <c r="K780" s="2" t="str">
        <f>IF(G780&lt;&gt;"",VLOOKUP(G780,Calculations!$AV$2:$BA$2001,6),"")</f>
        <v/>
      </c>
      <c r="L780" s="64"/>
      <c r="M780" s="64"/>
      <c r="N780" s="64"/>
      <c r="O780" s="64"/>
      <c r="P780" s="64"/>
      <c r="Q780" s="2"/>
      <c r="R780" s="2"/>
      <c r="S780" s="2"/>
    </row>
    <row r="781" spans="6:19">
      <c r="F781" s="2" t="str">
        <f t="shared" si="63"/>
        <v/>
      </c>
      <c r="G781" s="2" t="str">
        <f t="shared" si="62"/>
        <v/>
      </c>
      <c r="H781" s="2" t="str">
        <f>IF(G781&lt;&gt;"",VLOOKUP(G781,Calculations!$AV$2:$BA$2001,3),"")</f>
        <v/>
      </c>
      <c r="I781" s="2" t="str">
        <f>IF(G781&lt;&gt;"",VLOOKUP(G781,Calculations!$AV$2:$BA$2001,4),"")</f>
        <v/>
      </c>
      <c r="J781" s="2" t="str">
        <f>IF(G781&lt;&gt;"",VLOOKUP(G781,Calculations!$AV$2:$BA$2001,5),"")</f>
        <v/>
      </c>
      <c r="K781" s="2" t="str">
        <f>IF(G781&lt;&gt;"",VLOOKUP(G781,Calculations!$AV$2:$BA$2001,6),"")</f>
        <v/>
      </c>
      <c r="L781" s="64"/>
      <c r="M781" s="64"/>
      <c r="N781" s="64"/>
      <c r="O781" s="64"/>
      <c r="P781" s="64"/>
      <c r="Q781" s="2"/>
      <c r="R781" s="2"/>
      <c r="S781" s="2"/>
    </row>
    <row r="782" spans="6:19">
      <c r="F782" s="2" t="str">
        <f t="shared" si="63"/>
        <v/>
      </c>
      <c r="G782" s="2" t="str">
        <f t="shared" si="62"/>
        <v/>
      </c>
      <c r="H782" s="2" t="str">
        <f>IF(G782&lt;&gt;"",VLOOKUP(G782,Calculations!$AV$2:$BA$2001,3),"")</f>
        <v/>
      </c>
      <c r="I782" s="2" t="str">
        <f>IF(G782&lt;&gt;"",VLOOKUP(G782,Calculations!$AV$2:$BA$2001,4),"")</f>
        <v/>
      </c>
      <c r="J782" s="2" t="str">
        <f>IF(G782&lt;&gt;"",VLOOKUP(G782,Calculations!$AV$2:$BA$2001,5),"")</f>
        <v/>
      </c>
      <c r="K782" s="2" t="str">
        <f>IF(G782&lt;&gt;"",VLOOKUP(G782,Calculations!$AV$2:$BA$2001,6),"")</f>
        <v/>
      </c>
      <c r="L782" s="64"/>
      <c r="M782" s="64"/>
      <c r="N782" s="64"/>
      <c r="O782" s="64"/>
      <c r="P782" s="64"/>
      <c r="Q782" s="2"/>
      <c r="R782" s="2"/>
      <c r="S782" s="2"/>
    </row>
    <row r="783" spans="6:19">
      <c r="F783" s="2" t="str">
        <f t="shared" si="63"/>
        <v/>
      </c>
      <c r="G783" s="2" t="str">
        <f t="shared" si="62"/>
        <v/>
      </c>
      <c r="H783" s="2" t="str">
        <f>IF(G783&lt;&gt;"",VLOOKUP(G783,Calculations!$AV$2:$BA$2001,3),"")</f>
        <v/>
      </c>
      <c r="I783" s="2" t="str">
        <f>IF(G783&lt;&gt;"",VLOOKUP(G783,Calculations!$AV$2:$BA$2001,4),"")</f>
        <v/>
      </c>
      <c r="J783" s="2" t="str">
        <f>IF(G783&lt;&gt;"",VLOOKUP(G783,Calculations!$AV$2:$BA$2001,5),"")</f>
        <v/>
      </c>
      <c r="K783" s="2" t="str">
        <f>IF(G783&lt;&gt;"",VLOOKUP(G783,Calculations!$AV$2:$BA$2001,6),"")</f>
        <v/>
      </c>
      <c r="L783" s="64"/>
      <c r="M783" s="64"/>
      <c r="N783" s="64"/>
      <c r="O783" s="64"/>
      <c r="P783" s="64"/>
      <c r="Q783" s="2"/>
      <c r="R783" s="2"/>
      <c r="S783" s="2"/>
    </row>
    <row r="784" spans="6:19">
      <c r="F784" s="2" t="str">
        <f t="shared" si="63"/>
        <v/>
      </c>
      <c r="G784" s="2" t="str">
        <f t="shared" si="62"/>
        <v/>
      </c>
      <c r="H784" s="2" t="str">
        <f>IF(G784&lt;&gt;"",VLOOKUP(G784,Calculations!$AV$2:$BA$2001,3),"")</f>
        <v/>
      </c>
      <c r="I784" s="2" t="str">
        <f>IF(G784&lt;&gt;"",VLOOKUP(G784,Calculations!$AV$2:$BA$2001,4),"")</f>
        <v/>
      </c>
      <c r="J784" s="2" t="str">
        <f>IF(G784&lt;&gt;"",VLOOKUP(G784,Calculations!$AV$2:$BA$2001,5),"")</f>
        <v/>
      </c>
      <c r="K784" s="2" t="str">
        <f>IF(G784&lt;&gt;"",VLOOKUP(G784,Calculations!$AV$2:$BA$2001,6),"")</f>
        <v/>
      </c>
      <c r="L784" s="64"/>
      <c r="M784" s="64"/>
      <c r="N784" s="64"/>
      <c r="O784" s="64"/>
      <c r="P784" s="64"/>
      <c r="Q784" s="2"/>
      <c r="R784" s="2"/>
      <c r="S784" s="2"/>
    </row>
    <row r="785" spans="6:19">
      <c r="F785" s="2" t="str">
        <f t="shared" si="63"/>
        <v/>
      </c>
      <c r="G785" s="2" t="str">
        <f t="shared" ref="G785:G848" si="64">IF(AND(F784&lt;&gt;"",G784&lt;2000),G784+step,"")</f>
        <v/>
      </c>
      <c r="H785" s="2" t="str">
        <f>IF(G785&lt;&gt;"",VLOOKUP(G785,Calculations!$AV$2:$BA$2001,3),"")</f>
        <v/>
      </c>
      <c r="I785" s="2" t="str">
        <f>IF(G785&lt;&gt;"",VLOOKUP(G785,Calculations!$AV$2:$BA$2001,4),"")</f>
        <v/>
      </c>
      <c r="J785" s="2" t="str">
        <f>IF(G785&lt;&gt;"",VLOOKUP(G785,Calculations!$AV$2:$BA$2001,5),"")</f>
        <v/>
      </c>
      <c r="K785" s="2" t="str">
        <f>IF(G785&lt;&gt;"",VLOOKUP(G785,Calculations!$AV$2:$BA$2001,6),"")</f>
        <v/>
      </c>
      <c r="L785" s="64"/>
      <c r="M785" s="64"/>
      <c r="N785" s="64"/>
      <c r="O785" s="64"/>
      <c r="P785" s="64"/>
      <c r="Q785" s="2"/>
      <c r="R785" s="2"/>
      <c r="S785" s="2"/>
    </row>
    <row r="786" spans="6:19">
      <c r="F786" s="2" t="str">
        <f t="shared" si="63"/>
        <v/>
      </c>
      <c r="G786" s="2" t="str">
        <f t="shared" si="64"/>
        <v/>
      </c>
      <c r="H786" s="2" t="str">
        <f>IF(G786&lt;&gt;"",VLOOKUP(G786,Calculations!$AV$2:$BA$2001,3),"")</f>
        <v/>
      </c>
      <c r="I786" s="2" t="str">
        <f>IF(G786&lt;&gt;"",VLOOKUP(G786,Calculations!$AV$2:$BA$2001,4),"")</f>
        <v/>
      </c>
      <c r="J786" s="2" t="str">
        <f>IF(G786&lt;&gt;"",VLOOKUP(G786,Calculations!$AV$2:$BA$2001,5),"")</f>
        <v/>
      </c>
      <c r="K786" s="2" t="str">
        <f>IF(G786&lt;&gt;"",VLOOKUP(G786,Calculations!$AV$2:$BA$2001,6),"")</f>
        <v/>
      </c>
      <c r="L786" s="64"/>
      <c r="M786" s="64"/>
      <c r="N786" s="64"/>
      <c r="O786" s="64"/>
      <c r="P786" s="64"/>
      <c r="Q786" s="2"/>
      <c r="R786" s="2"/>
      <c r="S786" s="2"/>
    </row>
    <row r="787" spans="6:19">
      <c r="F787" s="2" t="str">
        <f t="shared" si="63"/>
        <v/>
      </c>
      <c r="G787" s="2" t="str">
        <f t="shared" si="64"/>
        <v/>
      </c>
      <c r="H787" s="2" t="str">
        <f>IF(G787&lt;&gt;"",VLOOKUP(G787,Calculations!$AV$2:$BA$2001,3),"")</f>
        <v/>
      </c>
      <c r="I787" s="2" t="str">
        <f>IF(G787&lt;&gt;"",VLOOKUP(G787,Calculations!$AV$2:$BA$2001,4),"")</f>
        <v/>
      </c>
      <c r="J787" s="2" t="str">
        <f>IF(G787&lt;&gt;"",VLOOKUP(G787,Calculations!$AV$2:$BA$2001,5),"")</f>
        <v/>
      </c>
      <c r="K787" s="2" t="str">
        <f>IF(G787&lt;&gt;"",VLOOKUP(G787,Calculations!$AV$2:$BA$2001,6),"")</f>
        <v/>
      </c>
      <c r="L787" s="64"/>
      <c r="M787" s="64"/>
      <c r="N787" s="64"/>
      <c r="O787" s="64"/>
      <c r="P787" s="64"/>
      <c r="Q787" s="2"/>
      <c r="R787" s="2"/>
      <c r="S787" s="2"/>
    </row>
    <row r="788" spans="6:19">
      <c r="F788" s="2" t="str">
        <f t="shared" si="63"/>
        <v/>
      </c>
      <c r="G788" s="2" t="str">
        <f t="shared" si="64"/>
        <v/>
      </c>
      <c r="H788" s="2" t="str">
        <f>IF(G788&lt;&gt;"",VLOOKUP(G788,Calculations!$AV$2:$BA$2001,3),"")</f>
        <v/>
      </c>
      <c r="I788" s="2" t="str">
        <f>IF(G788&lt;&gt;"",VLOOKUP(G788,Calculations!$AV$2:$BA$2001,4),"")</f>
        <v/>
      </c>
      <c r="J788" s="2" t="str">
        <f>IF(G788&lt;&gt;"",VLOOKUP(G788,Calculations!$AV$2:$BA$2001,5),"")</f>
        <v/>
      </c>
      <c r="K788" s="2" t="str">
        <f>IF(G788&lt;&gt;"",VLOOKUP(G788,Calculations!$AV$2:$BA$2001,6),"")</f>
        <v/>
      </c>
      <c r="L788" s="64"/>
      <c r="M788" s="64"/>
      <c r="N788" s="64"/>
      <c r="O788" s="64"/>
      <c r="P788" s="64"/>
      <c r="Q788" s="2"/>
      <c r="R788" s="2"/>
      <c r="S788" s="2"/>
    </row>
    <row r="789" spans="6:19">
      <c r="F789" s="2" t="str">
        <f t="shared" si="63"/>
        <v/>
      </c>
      <c r="G789" s="2" t="str">
        <f t="shared" si="64"/>
        <v/>
      </c>
      <c r="H789" s="2" t="str">
        <f>IF(G789&lt;&gt;"",VLOOKUP(G789,Calculations!$AV$2:$BA$2001,3),"")</f>
        <v/>
      </c>
      <c r="I789" s="2" t="str">
        <f>IF(G789&lt;&gt;"",VLOOKUP(G789,Calculations!$AV$2:$BA$2001,4),"")</f>
        <v/>
      </c>
      <c r="J789" s="2" t="str">
        <f>IF(G789&lt;&gt;"",VLOOKUP(G789,Calculations!$AV$2:$BA$2001,5),"")</f>
        <v/>
      </c>
      <c r="K789" s="2" t="str">
        <f>IF(G789&lt;&gt;"",VLOOKUP(G789,Calculations!$AV$2:$BA$2001,6),"")</f>
        <v/>
      </c>
      <c r="L789" s="64"/>
      <c r="M789" s="64"/>
      <c r="N789" s="64"/>
      <c r="O789" s="64"/>
      <c r="P789" s="64"/>
      <c r="Q789" s="2"/>
      <c r="R789" s="2"/>
      <c r="S789" s="2"/>
    </row>
    <row r="790" spans="6:19">
      <c r="F790" s="2" t="str">
        <f t="shared" si="63"/>
        <v/>
      </c>
      <c r="G790" s="2" t="str">
        <f t="shared" si="64"/>
        <v/>
      </c>
      <c r="H790" s="2" t="str">
        <f>IF(G790&lt;&gt;"",VLOOKUP(G790,Calculations!$AV$2:$BA$2001,3),"")</f>
        <v/>
      </c>
      <c r="I790" s="2" t="str">
        <f>IF(G790&lt;&gt;"",VLOOKUP(G790,Calculations!$AV$2:$BA$2001,4),"")</f>
        <v/>
      </c>
      <c r="J790" s="2" t="str">
        <f>IF(G790&lt;&gt;"",VLOOKUP(G790,Calculations!$AV$2:$BA$2001,5),"")</f>
        <v/>
      </c>
      <c r="K790" s="2" t="str">
        <f>IF(G790&lt;&gt;"",VLOOKUP(G790,Calculations!$AV$2:$BA$2001,6),"")</f>
        <v/>
      </c>
      <c r="L790" s="64"/>
      <c r="M790" s="64"/>
      <c r="N790" s="64"/>
      <c r="O790" s="64"/>
      <c r="P790" s="64"/>
      <c r="Q790" s="2"/>
      <c r="R790" s="2"/>
      <c r="S790" s="2"/>
    </row>
    <row r="791" spans="6:19">
      <c r="F791" s="2" t="str">
        <f t="shared" si="63"/>
        <v/>
      </c>
      <c r="G791" s="2" t="str">
        <f t="shared" si="64"/>
        <v/>
      </c>
      <c r="H791" s="2" t="str">
        <f>IF(G791&lt;&gt;"",VLOOKUP(G791,Calculations!$AV$2:$BA$2001,3),"")</f>
        <v/>
      </c>
      <c r="I791" s="2" t="str">
        <f>IF(G791&lt;&gt;"",VLOOKUP(G791,Calculations!$AV$2:$BA$2001,4),"")</f>
        <v/>
      </c>
      <c r="J791" s="2" t="str">
        <f>IF(G791&lt;&gt;"",VLOOKUP(G791,Calculations!$AV$2:$BA$2001,5),"")</f>
        <v/>
      </c>
      <c r="K791" s="2" t="str">
        <f>IF(G791&lt;&gt;"",VLOOKUP(G791,Calculations!$AV$2:$BA$2001,6),"")</f>
        <v/>
      </c>
      <c r="L791" s="64"/>
      <c r="M791" s="64"/>
      <c r="N791" s="64"/>
      <c r="O791" s="64"/>
      <c r="P791" s="64"/>
      <c r="Q791" s="2"/>
      <c r="R791" s="2"/>
      <c r="S791" s="2"/>
    </row>
    <row r="792" spans="6:19">
      <c r="F792" s="2" t="str">
        <f t="shared" si="63"/>
        <v/>
      </c>
      <c r="G792" s="2" t="str">
        <f t="shared" si="64"/>
        <v/>
      </c>
      <c r="H792" s="2" t="str">
        <f>IF(G792&lt;&gt;"",VLOOKUP(G792,Calculations!$AV$2:$BA$2001,3),"")</f>
        <v/>
      </c>
      <c r="I792" s="2" t="str">
        <f>IF(G792&lt;&gt;"",VLOOKUP(G792,Calculations!$AV$2:$BA$2001,4),"")</f>
        <v/>
      </c>
      <c r="J792" s="2" t="str">
        <f>IF(G792&lt;&gt;"",VLOOKUP(G792,Calculations!$AV$2:$BA$2001,5),"")</f>
        <v/>
      </c>
      <c r="K792" s="2" t="str">
        <f>IF(G792&lt;&gt;"",VLOOKUP(G792,Calculations!$AV$2:$BA$2001,6),"")</f>
        <v/>
      </c>
      <c r="L792" s="64"/>
      <c r="M792" s="64"/>
      <c r="N792" s="64"/>
      <c r="O792" s="64"/>
      <c r="P792" s="64"/>
      <c r="Q792" s="2"/>
      <c r="R792" s="2"/>
      <c r="S792" s="2"/>
    </row>
    <row r="793" spans="6:19">
      <c r="F793" s="2" t="str">
        <f t="shared" si="63"/>
        <v/>
      </c>
      <c r="G793" s="2" t="str">
        <f t="shared" si="64"/>
        <v/>
      </c>
      <c r="H793" s="2" t="str">
        <f>IF(G793&lt;&gt;"",VLOOKUP(G793,Calculations!$AV$2:$BA$2001,3),"")</f>
        <v/>
      </c>
      <c r="I793" s="2" t="str">
        <f>IF(G793&lt;&gt;"",VLOOKUP(G793,Calculations!$AV$2:$BA$2001,4),"")</f>
        <v/>
      </c>
      <c r="J793" s="2" t="str">
        <f>IF(G793&lt;&gt;"",VLOOKUP(G793,Calculations!$AV$2:$BA$2001,5),"")</f>
        <v/>
      </c>
      <c r="K793" s="2" t="str">
        <f>IF(G793&lt;&gt;"",VLOOKUP(G793,Calculations!$AV$2:$BA$2001,6),"")</f>
        <v/>
      </c>
      <c r="L793" s="64"/>
      <c r="M793" s="64"/>
      <c r="N793" s="64"/>
      <c r="O793" s="64"/>
      <c r="P793" s="64"/>
      <c r="Q793" s="2"/>
      <c r="R793" s="2"/>
      <c r="S793" s="2"/>
    </row>
    <row r="794" spans="6:19">
      <c r="F794" s="2" t="str">
        <f t="shared" si="63"/>
        <v/>
      </c>
      <c r="G794" s="2" t="str">
        <f t="shared" si="64"/>
        <v/>
      </c>
      <c r="H794" s="2" t="str">
        <f>IF(G794&lt;&gt;"",VLOOKUP(G794,Calculations!$AV$2:$BA$2001,3),"")</f>
        <v/>
      </c>
      <c r="I794" s="2" t="str">
        <f>IF(G794&lt;&gt;"",VLOOKUP(G794,Calculations!$AV$2:$BA$2001,4),"")</f>
        <v/>
      </c>
      <c r="J794" s="2" t="str">
        <f>IF(G794&lt;&gt;"",VLOOKUP(G794,Calculations!$AV$2:$BA$2001,5),"")</f>
        <v/>
      </c>
      <c r="K794" s="2" t="str">
        <f>IF(G794&lt;&gt;"",VLOOKUP(G794,Calculations!$AV$2:$BA$2001,6),"")</f>
        <v/>
      </c>
      <c r="L794" s="64"/>
      <c r="M794" s="64"/>
      <c r="N794" s="64"/>
      <c r="O794" s="64"/>
      <c r="P794" s="64"/>
      <c r="Q794" s="2"/>
      <c r="R794" s="2"/>
      <c r="S794" s="2"/>
    </row>
    <row r="795" spans="6:19">
      <c r="F795" s="2" t="str">
        <f t="shared" si="63"/>
        <v/>
      </c>
      <c r="G795" s="2" t="str">
        <f t="shared" si="64"/>
        <v/>
      </c>
      <c r="H795" s="2" t="str">
        <f>IF(G795&lt;&gt;"",VLOOKUP(G795,Calculations!$AV$2:$BA$2001,3),"")</f>
        <v/>
      </c>
      <c r="I795" s="2" t="str">
        <f>IF(G795&lt;&gt;"",VLOOKUP(G795,Calculations!$AV$2:$BA$2001,4),"")</f>
        <v/>
      </c>
      <c r="J795" s="2" t="str">
        <f>IF(G795&lt;&gt;"",VLOOKUP(G795,Calculations!$AV$2:$BA$2001,5),"")</f>
        <v/>
      </c>
      <c r="K795" s="2" t="str">
        <f>IF(G795&lt;&gt;"",VLOOKUP(G795,Calculations!$AV$2:$BA$2001,6),"")</f>
        <v/>
      </c>
      <c r="L795" s="64"/>
      <c r="M795" s="64"/>
      <c r="N795" s="64"/>
      <c r="O795" s="64"/>
      <c r="P795" s="64"/>
      <c r="Q795" s="2"/>
      <c r="R795" s="2"/>
      <c r="S795" s="2"/>
    </row>
    <row r="796" spans="6:19">
      <c r="F796" s="2" t="str">
        <f t="shared" si="63"/>
        <v/>
      </c>
      <c r="G796" s="2" t="str">
        <f t="shared" si="64"/>
        <v/>
      </c>
      <c r="H796" s="2" t="str">
        <f>IF(G796&lt;&gt;"",VLOOKUP(G796,Calculations!$AV$2:$BA$2001,3),"")</f>
        <v/>
      </c>
      <c r="I796" s="2" t="str">
        <f>IF(G796&lt;&gt;"",VLOOKUP(G796,Calculations!$AV$2:$BA$2001,4),"")</f>
        <v/>
      </c>
      <c r="J796" s="2" t="str">
        <f>IF(G796&lt;&gt;"",VLOOKUP(G796,Calculations!$AV$2:$BA$2001,5),"")</f>
        <v/>
      </c>
      <c r="K796" s="2" t="str">
        <f>IF(G796&lt;&gt;"",VLOOKUP(G796,Calculations!$AV$2:$BA$2001,6),"")</f>
        <v/>
      </c>
      <c r="L796" s="64"/>
      <c r="M796" s="64"/>
      <c r="N796" s="64"/>
      <c r="O796" s="64"/>
      <c r="P796" s="64"/>
      <c r="Q796" s="2"/>
      <c r="R796" s="2"/>
      <c r="S796" s="2"/>
    </row>
    <row r="797" spans="6:19">
      <c r="F797" s="2" t="str">
        <f t="shared" si="63"/>
        <v/>
      </c>
      <c r="G797" s="2" t="str">
        <f t="shared" si="64"/>
        <v/>
      </c>
      <c r="H797" s="2" t="str">
        <f>IF(G797&lt;&gt;"",VLOOKUP(G797,Calculations!$AV$2:$BA$2001,3),"")</f>
        <v/>
      </c>
      <c r="I797" s="2" t="str">
        <f>IF(G797&lt;&gt;"",VLOOKUP(G797,Calculations!$AV$2:$BA$2001,4),"")</f>
        <v/>
      </c>
      <c r="J797" s="2" t="str">
        <f>IF(G797&lt;&gt;"",VLOOKUP(G797,Calculations!$AV$2:$BA$2001,5),"")</f>
        <v/>
      </c>
      <c r="K797" s="2" t="str">
        <f>IF(G797&lt;&gt;"",VLOOKUP(G797,Calculations!$AV$2:$BA$2001,6),"")</f>
        <v/>
      </c>
      <c r="L797" s="64"/>
      <c r="M797" s="64"/>
      <c r="N797" s="64"/>
      <c r="O797" s="64"/>
      <c r="P797" s="64"/>
      <c r="Q797" s="2"/>
      <c r="R797" s="2"/>
      <c r="S797" s="2"/>
    </row>
    <row r="798" spans="6:19">
      <c r="F798" s="2" t="str">
        <f t="shared" si="63"/>
        <v/>
      </c>
      <c r="G798" s="2" t="str">
        <f t="shared" si="64"/>
        <v/>
      </c>
      <c r="H798" s="2" t="str">
        <f>IF(G798&lt;&gt;"",VLOOKUP(G798,Calculations!$AV$2:$BA$2001,3),"")</f>
        <v/>
      </c>
      <c r="I798" s="2" t="str">
        <f>IF(G798&lt;&gt;"",VLOOKUP(G798,Calculations!$AV$2:$BA$2001,4),"")</f>
        <v/>
      </c>
      <c r="J798" s="2" t="str">
        <f>IF(G798&lt;&gt;"",VLOOKUP(G798,Calculations!$AV$2:$BA$2001,5),"")</f>
        <v/>
      </c>
      <c r="K798" s="2" t="str">
        <f>IF(G798&lt;&gt;"",VLOOKUP(G798,Calculations!$AV$2:$BA$2001,6),"")</f>
        <v/>
      </c>
      <c r="L798" s="64"/>
      <c r="M798" s="64"/>
      <c r="N798" s="64"/>
      <c r="O798" s="64"/>
      <c r="P798" s="64"/>
      <c r="Q798" s="2"/>
      <c r="R798" s="2"/>
      <c r="S798" s="2"/>
    </row>
    <row r="799" spans="6:19">
      <c r="F799" s="2" t="str">
        <f t="shared" si="63"/>
        <v/>
      </c>
      <c r="G799" s="2" t="str">
        <f t="shared" si="64"/>
        <v/>
      </c>
      <c r="H799" s="2" t="str">
        <f>IF(G799&lt;&gt;"",VLOOKUP(G799,Calculations!$AV$2:$BA$2001,3),"")</f>
        <v/>
      </c>
      <c r="I799" s="2" t="str">
        <f>IF(G799&lt;&gt;"",VLOOKUP(G799,Calculations!$AV$2:$BA$2001,4),"")</f>
        <v/>
      </c>
      <c r="J799" s="2" t="str">
        <f>IF(G799&lt;&gt;"",VLOOKUP(G799,Calculations!$AV$2:$BA$2001,5),"")</f>
        <v/>
      </c>
      <c r="K799" s="2" t="str">
        <f>IF(G799&lt;&gt;"",VLOOKUP(G799,Calculations!$AV$2:$BA$2001,6),"")</f>
        <v/>
      </c>
      <c r="L799" s="64"/>
      <c r="M799" s="64"/>
      <c r="N799" s="64"/>
      <c r="O799" s="64"/>
      <c r="P799" s="64"/>
      <c r="Q799" s="2"/>
      <c r="R799" s="2"/>
      <c r="S799" s="2"/>
    </row>
    <row r="800" spans="6:19">
      <c r="F800" s="2" t="str">
        <f t="shared" si="63"/>
        <v/>
      </c>
      <c r="G800" s="2" t="str">
        <f t="shared" si="64"/>
        <v/>
      </c>
      <c r="H800" s="2" t="str">
        <f>IF(G800&lt;&gt;"",VLOOKUP(G800,Calculations!$AV$2:$BA$2001,3),"")</f>
        <v/>
      </c>
      <c r="I800" s="2" t="str">
        <f>IF(G800&lt;&gt;"",VLOOKUP(G800,Calculations!$AV$2:$BA$2001,4),"")</f>
        <v/>
      </c>
      <c r="J800" s="2" t="str">
        <f>IF(G800&lt;&gt;"",VLOOKUP(G800,Calculations!$AV$2:$BA$2001,5),"")</f>
        <v/>
      </c>
      <c r="K800" s="2" t="str">
        <f>IF(G800&lt;&gt;"",VLOOKUP(G800,Calculations!$AV$2:$BA$2001,6),"")</f>
        <v/>
      </c>
      <c r="L800" s="64"/>
      <c r="M800" s="64"/>
      <c r="N800" s="64"/>
      <c r="O800" s="64"/>
      <c r="P800" s="64"/>
      <c r="Q800" s="2"/>
      <c r="R800" s="2"/>
      <c r="S800" s="2"/>
    </row>
    <row r="801" spans="6:19">
      <c r="F801" s="2" t="str">
        <f t="shared" si="63"/>
        <v/>
      </c>
      <c r="G801" s="2" t="str">
        <f t="shared" si="64"/>
        <v/>
      </c>
      <c r="H801" s="2" t="str">
        <f>IF(G801&lt;&gt;"",VLOOKUP(G801,Calculations!$AV$2:$BA$2001,3),"")</f>
        <v/>
      </c>
      <c r="I801" s="2" t="str">
        <f>IF(G801&lt;&gt;"",VLOOKUP(G801,Calculations!$AV$2:$BA$2001,4),"")</f>
        <v/>
      </c>
      <c r="J801" s="2" t="str">
        <f>IF(G801&lt;&gt;"",VLOOKUP(G801,Calculations!$AV$2:$BA$2001,5),"")</f>
        <v/>
      </c>
      <c r="K801" s="2" t="str">
        <f>IF(G801&lt;&gt;"",VLOOKUP(G801,Calculations!$AV$2:$BA$2001,6),"")</f>
        <v/>
      </c>
      <c r="L801" s="64"/>
      <c r="M801" s="64"/>
      <c r="N801" s="64"/>
      <c r="O801" s="64"/>
      <c r="P801" s="64"/>
      <c r="Q801" s="2"/>
      <c r="R801" s="2"/>
      <c r="S801" s="2"/>
    </row>
    <row r="802" spans="6:19">
      <c r="F802" s="2" t="str">
        <f t="shared" si="63"/>
        <v/>
      </c>
      <c r="G802" s="2" t="str">
        <f t="shared" si="64"/>
        <v/>
      </c>
      <c r="H802" s="2" t="str">
        <f>IF(G802&lt;&gt;"",VLOOKUP(G802,Calculations!$AV$2:$BA$2001,3),"")</f>
        <v/>
      </c>
      <c r="I802" s="2" t="str">
        <f>IF(G802&lt;&gt;"",VLOOKUP(G802,Calculations!$AV$2:$BA$2001,4),"")</f>
        <v/>
      </c>
      <c r="J802" s="2" t="str">
        <f>IF(G802&lt;&gt;"",VLOOKUP(G802,Calculations!$AV$2:$BA$2001,5),"")</f>
        <v/>
      </c>
      <c r="K802" s="2" t="str">
        <f>IF(G802&lt;&gt;"",VLOOKUP(G802,Calculations!$AV$2:$BA$2001,6),"")</f>
        <v/>
      </c>
      <c r="L802" s="64"/>
      <c r="M802" s="64"/>
      <c r="N802" s="64"/>
      <c r="O802" s="64"/>
      <c r="P802" s="64"/>
      <c r="Q802" s="2"/>
      <c r="R802" s="2"/>
      <c r="S802" s="2"/>
    </row>
    <row r="803" spans="6:19">
      <c r="F803" s="2" t="str">
        <f t="shared" si="63"/>
        <v/>
      </c>
      <c r="G803" s="2" t="str">
        <f t="shared" si="64"/>
        <v/>
      </c>
      <c r="H803" s="2" t="str">
        <f>IF(G803&lt;&gt;"",VLOOKUP(G803,Calculations!$AV$2:$BA$2001,3),"")</f>
        <v/>
      </c>
      <c r="I803" s="2" t="str">
        <f>IF(G803&lt;&gt;"",VLOOKUP(G803,Calculations!$AV$2:$BA$2001,4),"")</f>
        <v/>
      </c>
      <c r="J803" s="2" t="str">
        <f>IF(G803&lt;&gt;"",VLOOKUP(G803,Calculations!$AV$2:$BA$2001,5),"")</f>
        <v/>
      </c>
      <c r="K803" s="2" t="str">
        <f>IF(G803&lt;&gt;"",VLOOKUP(G803,Calculations!$AV$2:$BA$2001,6),"")</f>
        <v/>
      </c>
      <c r="L803" s="64"/>
      <c r="M803" s="64"/>
      <c r="N803" s="64"/>
      <c r="O803" s="64"/>
      <c r="P803" s="64"/>
      <c r="Q803" s="2"/>
      <c r="R803" s="2"/>
      <c r="S803" s="2"/>
    </row>
    <row r="804" spans="6:19">
      <c r="F804" s="2" t="str">
        <f t="shared" si="63"/>
        <v/>
      </c>
      <c r="G804" s="2" t="str">
        <f t="shared" si="64"/>
        <v/>
      </c>
      <c r="H804" s="2" t="str">
        <f>IF(G804&lt;&gt;"",VLOOKUP(G804,Calculations!$AV$2:$BA$2001,3),"")</f>
        <v/>
      </c>
      <c r="I804" s="2" t="str">
        <f>IF(G804&lt;&gt;"",VLOOKUP(G804,Calculations!$AV$2:$BA$2001,4),"")</f>
        <v/>
      </c>
      <c r="J804" s="2" t="str">
        <f>IF(G804&lt;&gt;"",VLOOKUP(G804,Calculations!$AV$2:$BA$2001,5),"")</f>
        <v/>
      </c>
      <c r="K804" s="2" t="str">
        <f>IF(G804&lt;&gt;"",VLOOKUP(G804,Calculations!$AV$2:$BA$2001,6),"")</f>
        <v/>
      </c>
      <c r="L804" s="64"/>
      <c r="M804" s="64"/>
      <c r="N804" s="64"/>
      <c r="O804" s="64"/>
      <c r="P804" s="64"/>
      <c r="Q804" s="2"/>
      <c r="R804" s="2"/>
      <c r="S804" s="2"/>
    </row>
    <row r="805" spans="6:19">
      <c r="F805" s="2" t="str">
        <f t="shared" si="63"/>
        <v/>
      </c>
      <c r="G805" s="2" t="str">
        <f t="shared" si="64"/>
        <v/>
      </c>
      <c r="H805" s="2" t="str">
        <f>IF(G805&lt;&gt;"",VLOOKUP(G805,Calculations!$AV$2:$BA$2001,3),"")</f>
        <v/>
      </c>
      <c r="I805" s="2" t="str">
        <f>IF(G805&lt;&gt;"",VLOOKUP(G805,Calculations!$AV$2:$BA$2001,4),"")</f>
        <v/>
      </c>
      <c r="J805" s="2" t="str">
        <f>IF(G805&lt;&gt;"",VLOOKUP(G805,Calculations!$AV$2:$BA$2001,5),"")</f>
        <v/>
      </c>
      <c r="K805" s="2" t="str">
        <f>IF(G805&lt;&gt;"",VLOOKUP(G805,Calculations!$AV$2:$BA$2001,6),"")</f>
        <v/>
      </c>
      <c r="L805" s="64"/>
      <c r="M805" s="64"/>
      <c r="N805" s="64"/>
      <c r="O805" s="64"/>
      <c r="P805" s="64"/>
      <c r="Q805" s="2"/>
      <c r="R805" s="2"/>
      <c r="S805" s="2"/>
    </row>
    <row r="806" spans="6:19">
      <c r="F806" s="2" t="str">
        <f t="shared" si="63"/>
        <v/>
      </c>
      <c r="G806" s="2" t="str">
        <f t="shared" si="64"/>
        <v/>
      </c>
      <c r="H806" s="2" t="str">
        <f>IF(G806&lt;&gt;"",VLOOKUP(G806,Calculations!$AV$2:$BA$2001,3),"")</f>
        <v/>
      </c>
      <c r="I806" s="2" t="str">
        <f>IF(G806&lt;&gt;"",VLOOKUP(G806,Calculations!$AV$2:$BA$2001,4),"")</f>
        <v/>
      </c>
      <c r="J806" s="2" t="str">
        <f>IF(G806&lt;&gt;"",VLOOKUP(G806,Calculations!$AV$2:$BA$2001,5),"")</f>
        <v/>
      </c>
      <c r="K806" s="2" t="str">
        <f>IF(G806&lt;&gt;"",VLOOKUP(G806,Calculations!$AV$2:$BA$2001,6),"")</f>
        <v/>
      </c>
      <c r="L806" s="64"/>
      <c r="M806" s="64"/>
      <c r="N806" s="64"/>
      <c r="O806" s="64"/>
      <c r="P806" s="64"/>
      <c r="Q806" s="2"/>
      <c r="R806" s="2"/>
      <c r="S806" s="2"/>
    </row>
    <row r="807" spans="6:19">
      <c r="F807" s="2" t="str">
        <f t="shared" si="63"/>
        <v/>
      </c>
      <c r="G807" s="2" t="str">
        <f t="shared" si="64"/>
        <v/>
      </c>
      <c r="H807" s="2" t="str">
        <f>IF(G807&lt;&gt;"",VLOOKUP(G807,Calculations!$AV$2:$BA$2001,3),"")</f>
        <v/>
      </c>
      <c r="I807" s="2" t="str">
        <f>IF(G807&lt;&gt;"",VLOOKUP(G807,Calculations!$AV$2:$BA$2001,4),"")</f>
        <v/>
      </c>
      <c r="J807" s="2" t="str">
        <f>IF(G807&lt;&gt;"",VLOOKUP(G807,Calculations!$AV$2:$BA$2001,5),"")</f>
        <v/>
      </c>
      <c r="K807" s="2" t="str">
        <f>IF(G807&lt;&gt;"",VLOOKUP(G807,Calculations!$AV$2:$BA$2001,6),"")</f>
        <v/>
      </c>
      <c r="L807" s="64"/>
      <c r="M807" s="64"/>
      <c r="N807" s="64"/>
      <c r="O807" s="64"/>
      <c r="P807" s="64"/>
      <c r="Q807" s="2"/>
      <c r="R807" s="2"/>
      <c r="S807" s="2"/>
    </row>
    <row r="808" spans="6:19">
      <c r="F808" s="2" t="str">
        <f t="shared" si="63"/>
        <v/>
      </c>
      <c r="G808" s="2" t="str">
        <f t="shared" si="64"/>
        <v/>
      </c>
      <c r="H808" s="2" t="str">
        <f>IF(G808&lt;&gt;"",VLOOKUP(G808,Calculations!$AV$2:$BA$2001,3),"")</f>
        <v/>
      </c>
      <c r="I808" s="2" t="str">
        <f>IF(G808&lt;&gt;"",VLOOKUP(G808,Calculations!$AV$2:$BA$2001,4),"")</f>
        <v/>
      </c>
      <c r="J808" s="2" t="str">
        <f>IF(G808&lt;&gt;"",VLOOKUP(G808,Calculations!$AV$2:$BA$2001,5),"")</f>
        <v/>
      </c>
      <c r="K808" s="2" t="str">
        <f>IF(G808&lt;&gt;"",VLOOKUP(G808,Calculations!$AV$2:$BA$2001,6),"")</f>
        <v/>
      </c>
      <c r="L808" s="64"/>
      <c r="M808" s="64"/>
      <c r="N808" s="64"/>
      <c r="O808" s="64"/>
      <c r="P808" s="64"/>
      <c r="Q808" s="2"/>
      <c r="R808" s="2"/>
      <c r="S808" s="2"/>
    </row>
    <row r="809" spans="6:19">
      <c r="F809" s="2" t="str">
        <f t="shared" si="63"/>
        <v/>
      </c>
      <c r="G809" s="2" t="str">
        <f t="shared" si="64"/>
        <v/>
      </c>
      <c r="H809" s="2" t="str">
        <f>IF(G809&lt;&gt;"",VLOOKUP(G809,Calculations!$AV$2:$BA$2001,3),"")</f>
        <v/>
      </c>
      <c r="I809" s="2" t="str">
        <f>IF(G809&lt;&gt;"",VLOOKUP(G809,Calculations!$AV$2:$BA$2001,4),"")</f>
        <v/>
      </c>
      <c r="J809" s="2" t="str">
        <f>IF(G809&lt;&gt;"",VLOOKUP(G809,Calculations!$AV$2:$BA$2001,5),"")</f>
        <v/>
      </c>
      <c r="K809" s="2" t="str">
        <f>IF(G809&lt;&gt;"",VLOOKUP(G809,Calculations!$AV$2:$BA$2001,6),"")</f>
        <v/>
      </c>
      <c r="L809" s="64"/>
      <c r="M809" s="64"/>
      <c r="N809" s="64"/>
      <c r="O809" s="64"/>
      <c r="P809" s="64"/>
      <c r="Q809" s="2"/>
      <c r="R809" s="2"/>
      <c r="S809" s="2"/>
    </row>
    <row r="810" spans="6:19">
      <c r="F810" s="2" t="str">
        <f t="shared" si="63"/>
        <v/>
      </c>
      <c r="G810" s="2" t="str">
        <f t="shared" si="64"/>
        <v/>
      </c>
      <c r="H810" s="2" t="str">
        <f>IF(G810&lt;&gt;"",VLOOKUP(G810,Calculations!$AV$2:$BA$2001,3),"")</f>
        <v/>
      </c>
      <c r="I810" s="2" t="str">
        <f>IF(G810&lt;&gt;"",VLOOKUP(G810,Calculations!$AV$2:$BA$2001,4),"")</f>
        <v/>
      </c>
      <c r="J810" s="2" t="str">
        <f>IF(G810&lt;&gt;"",VLOOKUP(G810,Calculations!$AV$2:$BA$2001,5),"")</f>
        <v/>
      </c>
      <c r="K810" s="2" t="str">
        <f>IF(G810&lt;&gt;"",VLOOKUP(G810,Calculations!$AV$2:$BA$2001,6),"")</f>
        <v/>
      </c>
      <c r="L810" s="64"/>
      <c r="M810" s="64"/>
      <c r="N810" s="64"/>
      <c r="O810" s="64"/>
      <c r="P810" s="64"/>
      <c r="Q810" s="2"/>
      <c r="R810" s="2"/>
      <c r="S810" s="2"/>
    </row>
    <row r="811" spans="6:19">
      <c r="F811" s="2" t="str">
        <f t="shared" si="63"/>
        <v/>
      </c>
      <c r="G811" s="2" t="str">
        <f t="shared" si="64"/>
        <v/>
      </c>
      <c r="H811" s="2" t="str">
        <f>IF(G811&lt;&gt;"",VLOOKUP(G811,Calculations!$AV$2:$BA$2001,3),"")</f>
        <v/>
      </c>
      <c r="I811" s="2" t="str">
        <f>IF(G811&lt;&gt;"",VLOOKUP(G811,Calculations!$AV$2:$BA$2001,4),"")</f>
        <v/>
      </c>
      <c r="J811" s="2" t="str">
        <f>IF(G811&lt;&gt;"",VLOOKUP(G811,Calculations!$AV$2:$BA$2001,5),"")</f>
        <v/>
      </c>
      <c r="K811" s="2" t="str">
        <f>IF(G811&lt;&gt;"",VLOOKUP(G811,Calculations!$AV$2:$BA$2001,6),"")</f>
        <v/>
      </c>
      <c r="L811" s="64"/>
      <c r="M811" s="64"/>
      <c r="N811" s="64"/>
      <c r="O811" s="64"/>
      <c r="P811" s="64"/>
      <c r="Q811" s="2"/>
      <c r="R811" s="2"/>
      <c r="S811" s="2"/>
    </row>
    <row r="812" spans="6:19">
      <c r="F812" s="2" t="str">
        <f t="shared" si="63"/>
        <v/>
      </c>
      <c r="G812" s="2" t="str">
        <f t="shared" si="64"/>
        <v/>
      </c>
      <c r="H812" s="2" t="str">
        <f>IF(G812&lt;&gt;"",VLOOKUP(G812,Calculations!$AV$2:$BA$2001,3),"")</f>
        <v/>
      </c>
      <c r="I812" s="2" t="str">
        <f>IF(G812&lt;&gt;"",VLOOKUP(G812,Calculations!$AV$2:$BA$2001,4),"")</f>
        <v/>
      </c>
      <c r="J812" s="2" t="str">
        <f>IF(G812&lt;&gt;"",VLOOKUP(G812,Calculations!$AV$2:$BA$2001,5),"")</f>
        <v/>
      </c>
      <c r="K812" s="2" t="str">
        <f>IF(G812&lt;&gt;"",VLOOKUP(G812,Calculations!$AV$2:$BA$2001,6),"")</f>
        <v/>
      </c>
      <c r="L812" s="64"/>
      <c r="M812" s="64"/>
      <c r="N812" s="64"/>
      <c r="O812" s="64"/>
      <c r="P812" s="64"/>
      <c r="Q812" s="2"/>
      <c r="R812" s="2"/>
      <c r="S812" s="2"/>
    </row>
    <row r="813" spans="6:19">
      <c r="F813" s="2" t="str">
        <f t="shared" si="63"/>
        <v/>
      </c>
      <c r="G813" s="2" t="str">
        <f t="shared" si="64"/>
        <v/>
      </c>
      <c r="H813" s="2" t="str">
        <f>IF(G813&lt;&gt;"",VLOOKUP(G813,Calculations!$AV$2:$BA$2001,3),"")</f>
        <v/>
      </c>
      <c r="I813" s="2" t="str">
        <f>IF(G813&lt;&gt;"",VLOOKUP(G813,Calculations!$AV$2:$BA$2001,4),"")</f>
        <v/>
      </c>
      <c r="J813" s="2" t="str">
        <f>IF(G813&lt;&gt;"",VLOOKUP(G813,Calculations!$AV$2:$BA$2001,5),"")</f>
        <v/>
      </c>
      <c r="K813" s="2" t="str">
        <f>IF(G813&lt;&gt;"",VLOOKUP(G813,Calculations!$AV$2:$BA$2001,6),"")</f>
        <v/>
      </c>
      <c r="L813" s="64"/>
      <c r="M813" s="64"/>
      <c r="N813" s="64"/>
      <c r="O813" s="64"/>
      <c r="P813" s="64"/>
      <c r="Q813" s="2"/>
      <c r="R813" s="2"/>
      <c r="S813" s="2"/>
    </row>
    <row r="814" spans="6:19">
      <c r="F814" s="2" t="str">
        <f t="shared" si="63"/>
        <v/>
      </c>
      <c r="G814" s="2" t="str">
        <f t="shared" si="64"/>
        <v/>
      </c>
      <c r="H814" s="2" t="str">
        <f>IF(G814&lt;&gt;"",VLOOKUP(G814,Calculations!$AV$2:$BA$2001,3),"")</f>
        <v/>
      </c>
      <c r="I814" s="2" t="str">
        <f>IF(G814&lt;&gt;"",VLOOKUP(G814,Calculations!$AV$2:$BA$2001,4),"")</f>
        <v/>
      </c>
      <c r="J814" s="2" t="str">
        <f>IF(G814&lt;&gt;"",VLOOKUP(G814,Calculations!$AV$2:$BA$2001,5),"")</f>
        <v/>
      </c>
      <c r="K814" s="2" t="str">
        <f>IF(G814&lt;&gt;"",VLOOKUP(G814,Calculations!$AV$2:$BA$2001,6),"")</f>
        <v/>
      </c>
      <c r="L814" s="64"/>
      <c r="M814" s="64"/>
      <c r="N814" s="64"/>
      <c r="O814" s="64"/>
      <c r="P814" s="64"/>
      <c r="Q814" s="2"/>
      <c r="R814" s="2"/>
      <c r="S814" s="2"/>
    </row>
    <row r="815" spans="6:19">
      <c r="F815" s="2" t="str">
        <f t="shared" si="63"/>
        <v/>
      </c>
      <c r="G815" s="2" t="str">
        <f t="shared" si="64"/>
        <v/>
      </c>
      <c r="H815" s="2" t="str">
        <f>IF(G815&lt;&gt;"",VLOOKUP(G815,Calculations!$AV$2:$BA$2001,3),"")</f>
        <v/>
      </c>
      <c r="I815" s="2" t="str">
        <f>IF(G815&lt;&gt;"",VLOOKUP(G815,Calculations!$AV$2:$BA$2001,4),"")</f>
        <v/>
      </c>
      <c r="J815" s="2" t="str">
        <f>IF(G815&lt;&gt;"",VLOOKUP(G815,Calculations!$AV$2:$BA$2001,5),"")</f>
        <v/>
      </c>
      <c r="K815" s="2" t="str">
        <f>IF(G815&lt;&gt;"",VLOOKUP(G815,Calculations!$AV$2:$BA$2001,6),"")</f>
        <v/>
      </c>
      <c r="L815" s="64"/>
      <c r="M815" s="64"/>
      <c r="N815" s="64"/>
      <c r="O815" s="64"/>
      <c r="P815" s="64"/>
      <c r="Q815" s="2"/>
      <c r="R815" s="2"/>
      <c r="S815" s="2"/>
    </row>
    <row r="816" spans="6:19">
      <c r="F816" s="2" t="str">
        <f t="shared" si="63"/>
        <v/>
      </c>
      <c r="G816" s="2" t="str">
        <f t="shared" si="64"/>
        <v/>
      </c>
      <c r="H816" s="2" t="str">
        <f>IF(G816&lt;&gt;"",VLOOKUP(G816,Calculations!$AV$2:$BA$2001,3),"")</f>
        <v/>
      </c>
      <c r="I816" s="2" t="str">
        <f>IF(G816&lt;&gt;"",VLOOKUP(G816,Calculations!$AV$2:$BA$2001,4),"")</f>
        <v/>
      </c>
      <c r="J816" s="2" t="str">
        <f>IF(G816&lt;&gt;"",VLOOKUP(G816,Calculations!$AV$2:$BA$2001,5),"")</f>
        <v/>
      </c>
      <c r="K816" s="2" t="str">
        <f>IF(G816&lt;&gt;"",VLOOKUP(G816,Calculations!$AV$2:$BA$2001,6),"")</f>
        <v/>
      </c>
      <c r="L816" s="64"/>
      <c r="M816" s="64"/>
      <c r="N816" s="64"/>
      <c r="O816" s="64"/>
      <c r="P816" s="64"/>
      <c r="Q816" s="2"/>
      <c r="R816" s="2"/>
      <c r="S816" s="2"/>
    </row>
    <row r="817" spans="6:19">
      <c r="F817" s="2" t="str">
        <f t="shared" si="63"/>
        <v/>
      </c>
      <c r="G817" s="2" t="str">
        <f t="shared" si="64"/>
        <v/>
      </c>
      <c r="H817" s="2" t="str">
        <f>IF(G817&lt;&gt;"",VLOOKUP(G817,Calculations!$AV$2:$BA$2001,3),"")</f>
        <v/>
      </c>
      <c r="I817" s="2" t="str">
        <f>IF(G817&lt;&gt;"",VLOOKUP(G817,Calculations!$AV$2:$BA$2001,4),"")</f>
        <v/>
      </c>
      <c r="J817" s="2" t="str">
        <f>IF(G817&lt;&gt;"",VLOOKUP(G817,Calculations!$AV$2:$BA$2001,5),"")</f>
        <v/>
      </c>
      <c r="K817" s="2" t="str">
        <f>IF(G817&lt;&gt;"",VLOOKUP(G817,Calculations!$AV$2:$BA$2001,6),"")</f>
        <v/>
      </c>
      <c r="L817" s="64"/>
      <c r="M817" s="64"/>
      <c r="N817" s="64"/>
      <c r="O817" s="64"/>
      <c r="P817" s="64"/>
      <c r="Q817" s="2"/>
      <c r="R817" s="2"/>
      <c r="S817" s="2"/>
    </row>
    <row r="818" spans="6:19">
      <c r="F818" s="2" t="str">
        <f t="shared" si="63"/>
        <v/>
      </c>
      <c r="G818" s="2" t="str">
        <f t="shared" si="64"/>
        <v/>
      </c>
      <c r="H818" s="2" t="str">
        <f>IF(G818&lt;&gt;"",VLOOKUP(G818,Calculations!$AV$2:$BA$2001,3),"")</f>
        <v/>
      </c>
      <c r="I818" s="2" t="str">
        <f>IF(G818&lt;&gt;"",VLOOKUP(G818,Calculations!$AV$2:$BA$2001,4),"")</f>
        <v/>
      </c>
      <c r="J818" s="2" t="str">
        <f>IF(G818&lt;&gt;"",VLOOKUP(G818,Calculations!$AV$2:$BA$2001,5),"")</f>
        <v/>
      </c>
      <c r="K818" s="2" t="str">
        <f>IF(G818&lt;&gt;"",VLOOKUP(G818,Calculations!$AV$2:$BA$2001,6),"")</f>
        <v/>
      </c>
      <c r="L818" s="64"/>
      <c r="M818" s="64"/>
      <c r="N818" s="64"/>
      <c r="O818" s="64"/>
      <c r="P818" s="64"/>
      <c r="Q818" s="2"/>
      <c r="R818" s="2"/>
      <c r="S818" s="2"/>
    </row>
    <row r="819" spans="6:19">
      <c r="F819" s="2" t="str">
        <f t="shared" si="63"/>
        <v/>
      </c>
      <c r="G819" s="2" t="str">
        <f t="shared" si="64"/>
        <v/>
      </c>
      <c r="H819" s="2" t="str">
        <f>IF(G819&lt;&gt;"",VLOOKUP(G819,Calculations!$AV$2:$BA$2001,3),"")</f>
        <v/>
      </c>
      <c r="I819" s="2" t="str">
        <f>IF(G819&lt;&gt;"",VLOOKUP(G819,Calculations!$AV$2:$BA$2001,4),"")</f>
        <v/>
      </c>
      <c r="J819" s="2" t="str">
        <f>IF(G819&lt;&gt;"",VLOOKUP(G819,Calculations!$AV$2:$BA$2001,5),"")</f>
        <v/>
      </c>
      <c r="K819" s="2" t="str">
        <f>IF(G819&lt;&gt;"",VLOOKUP(G819,Calculations!$AV$2:$BA$2001,6),"")</f>
        <v/>
      </c>
      <c r="L819" s="64"/>
      <c r="M819" s="64"/>
      <c r="N819" s="64"/>
      <c r="O819" s="64"/>
      <c r="P819" s="64"/>
      <c r="Q819" s="2"/>
      <c r="R819" s="2"/>
      <c r="S819" s="2"/>
    </row>
    <row r="820" spans="6:19">
      <c r="F820" s="2" t="str">
        <f t="shared" si="63"/>
        <v/>
      </c>
      <c r="G820" s="2" t="str">
        <f t="shared" si="64"/>
        <v/>
      </c>
      <c r="H820" s="2" t="str">
        <f>IF(G820&lt;&gt;"",VLOOKUP(G820,Calculations!$AV$2:$BA$2001,3),"")</f>
        <v/>
      </c>
      <c r="I820" s="2" t="str">
        <f>IF(G820&lt;&gt;"",VLOOKUP(G820,Calculations!$AV$2:$BA$2001,4),"")</f>
        <v/>
      </c>
      <c r="J820" s="2" t="str">
        <f>IF(G820&lt;&gt;"",VLOOKUP(G820,Calculations!$AV$2:$BA$2001,5),"")</f>
        <v/>
      </c>
      <c r="K820" s="2" t="str">
        <f>IF(G820&lt;&gt;"",VLOOKUP(G820,Calculations!$AV$2:$BA$2001,6),"")</f>
        <v/>
      </c>
      <c r="L820" s="64"/>
      <c r="M820" s="64"/>
      <c r="N820" s="64"/>
      <c r="O820" s="64"/>
      <c r="P820" s="64"/>
      <c r="Q820" s="2"/>
      <c r="R820" s="2"/>
      <c r="S820" s="2"/>
    </row>
    <row r="821" spans="6:19">
      <c r="F821" s="2" t="str">
        <f t="shared" si="63"/>
        <v/>
      </c>
      <c r="G821" s="2" t="str">
        <f t="shared" si="64"/>
        <v/>
      </c>
      <c r="H821" s="2" t="str">
        <f>IF(G821&lt;&gt;"",VLOOKUP(G821,Calculations!$AV$2:$BA$2001,3),"")</f>
        <v/>
      </c>
      <c r="I821" s="2" t="str">
        <f>IF(G821&lt;&gt;"",VLOOKUP(G821,Calculations!$AV$2:$BA$2001,4),"")</f>
        <v/>
      </c>
      <c r="J821" s="2" t="str">
        <f>IF(G821&lt;&gt;"",VLOOKUP(G821,Calculations!$AV$2:$BA$2001,5),"")</f>
        <v/>
      </c>
      <c r="K821" s="2" t="str">
        <f>IF(G821&lt;&gt;"",VLOOKUP(G821,Calculations!$AV$2:$BA$2001,6),"")</f>
        <v/>
      </c>
      <c r="L821" s="64"/>
      <c r="M821" s="64"/>
      <c r="N821" s="64"/>
      <c r="O821" s="64"/>
      <c r="P821" s="64"/>
      <c r="Q821" s="2"/>
      <c r="R821" s="2"/>
      <c r="S821" s="2"/>
    </row>
    <row r="822" spans="6:19">
      <c r="F822" s="2" t="str">
        <f t="shared" si="63"/>
        <v/>
      </c>
      <c r="G822" s="2" t="str">
        <f t="shared" si="64"/>
        <v/>
      </c>
      <c r="H822" s="2" t="str">
        <f>IF(G822&lt;&gt;"",VLOOKUP(G822,Calculations!$AV$2:$BA$2001,3),"")</f>
        <v/>
      </c>
      <c r="I822" s="2" t="str">
        <f>IF(G822&lt;&gt;"",VLOOKUP(G822,Calculations!$AV$2:$BA$2001,4),"")</f>
        <v/>
      </c>
      <c r="J822" s="2" t="str">
        <f>IF(G822&lt;&gt;"",VLOOKUP(G822,Calculations!$AV$2:$BA$2001,5),"")</f>
        <v/>
      </c>
      <c r="K822" s="2" t="str">
        <f>IF(G822&lt;&gt;"",VLOOKUP(G822,Calculations!$AV$2:$BA$2001,6),"")</f>
        <v/>
      </c>
      <c r="L822" s="64"/>
      <c r="M822" s="64"/>
      <c r="N822" s="64"/>
      <c r="O822" s="64"/>
      <c r="P822" s="64"/>
      <c r="Q822" s="2"/>
      <c r="R822" s="2"/>
      <c r="S822" s="2"/>
    </row>
    <row r="823" spans="6:19">
      <c r="F823" s="2" t="str">
        <f t="shared" si="63"/>
        <v/>
      </c>
      <c r="G823" s="2" t="str">
        <f t="shared" si="64"/>
        <v/>
      </c>
      <c r="H823" s="2" t="str">
        <f>IF(G823&lt;&gt;"",VLOOKUP(G823,Calculations!$AV$2:$BA$2001,3),"")</f>
        <v/>
      </c>
      <c r="I823" s="2" t="str">
        <f>IF(G823&lt;&gt;"",VLOOKUP(G823,Calculations!$AV$2:$BA$2001,4),"")</f>
        <v/>
      </c>
      <c r="J823" s="2" t="str">
        <f>IF(G823&lt;&gt;"",VLOOKUP(G823,Calculations!$AV$2:$BA$2001,5),"")</f>
        <v/>
      </c>
      <c r="K823" s="2" t="str">
        <f>IF(G823&lt;&gt;"",VLOOKUP(G823,Calculations!$AV$2:$BA$2001,6),"")</f>
        <v/>
      </c>
      <c r="L823" s="64"/>
      <c r="M823" s="64"/>
      <c r="N823" s="64"/>
      <c r="O823" s="64"/>
      <c r="P823" s="64"/>
      <c r="Q823" s="2"/>
      <c r="R823" s="2"/>
      <c r="S823" s="2"/>
    </row>
    <row r="824" spans="6:19">
      <c r="F824" s="2" t="str">
        <f t="shared" si="63"/>
        <v/>
      </c>
      <c r="G824" s="2" t="str">
        <f t="shared" si="64"/>
        <v/>
      </c>
      <c r="H824" s="2" t="str">
        <f>IF(G824&lt;&gt;"",VLOOKUP(G824,Calculations!$AV$2:$BA$2001,3),"")</f>
        <v/>
      </c>
      <c r="I824" s="2" t="str">
        <f>IF(G824&lt;&gt;"",VLOOKUP(G824,Calculations!$AV$2:$BA$2001,4),"")</f>
        <v/>
      </c>
      <c r="J824" s="2" t="str">
        <f>IF(G824&lt;&gt;"",VLOOKUP(G824,Calculations!$AV$2:$BA$2001,5),"")</f>
        <v/>
      </c>
      <c r="K824" s="2" t="str">
        <f>IF(G824&lt;&gt;"",VLOOKUP(G824,Calculations!$AV$2:$BA$2001,6),"")</f>
        <v/>
      </c>
      <c r="L824" s="64"/>
      <c r="M824" s="64"/>
      <c r="N824" s="64"/>
      <c r="O824" s="64"/>
      <c r="P824" s="64"/>
      <c r="Q824" s="2"/>
      <c r="R824" s="2"/>
      <c r="S824" s="2"/>
    </row>
    <row r="825" spans="6:19">
      <c r="F825" s="2" t="str">
        <f t="shared" si="63"/>
        <v/>
      </c>
      <c r="G825" s="2" t="str">
        <f t="shared" si="64"/>
        <v/>
      </c>
      <c r="H825" s="2" t="str">
        <f>IF(G825&lt;&gt;"",VLOOKUP(G825,Calculations!$AV$2:$BA$2001,3),"")</f>
        <v/>
      </c>
      <c r="I825" s="2" t="str">
        <f>IF(G825&lt;&gt;"",VLOOKUP(G825,Calculations!$AV$2:$BA$2001,4),"")</f>
        <v/>
      </c>
      <c r="J825" s="2" t="str">
        <f>IF(G825&lt;&gt;"",VLOOKUP(G825,Calculations!$AV$2:$BA$2001,5),"")</f>
        <v/>
      </c>
      <c r="K825" s="2" t="str">
        <f>IF(G825&lt;&gt;"",VLOOKUP(G825,Calculations!$AV$2:$BA$2001,6),"")</f>
        <v/>
      </c>
      <c r="L825" s="64"/>
      <c r="M825" s="64"/>
      <c r="N825" s="64"/>
      <c r="O825" s="64"/>
      <c r="P825" s="64"/>
      <c r="Q825" s="2"/>
      <c r="R825" s="2"/>
      <c r="S825" s="2"/>
    </row>
    <row r="826" spans="6:19">
      <c r="F826" s="2" t="str">
        <f t="shared" si="63"/>
        <v/>
      </c>
      <c r="G826" s="2" t="str">
        <f t="shared" si="64"/>
        <v/>
      </c>
      <c r="H826" s="2" t="str">
        <f>IF(G826&lt;&gt;"",VLOOKUP(G826,Calculations!$AV$2:$BA$2001,3),"")</f>
        <v/>
      </c>
      <c r="I826" s="2" t="str">
        <f>IF(G826&lt;&gt;"",VLOOKUP(G826,Calculations!$AV$2:$BA$2001,4),"")</f>
        <v/>
      </c>
      <c r="J826" s="2" t="str">
        <f>IF(G826&lt;&gt;"",VLOOKUP(G826,Calculations!$AV$2:$BA$2001,5),"")</f>
        <v/>
      </c>
      <c r="K826" s="2" t="str">
        <f>IF(G826&lt;&gt;"",VLOOKUP(G826,Calculations!$AV$2:$BA$2001,6),"")</f>
        <v/>
      </c>
      <c r="L826" s="64"/>
      <c r="M826" s="64"/>
      <c r="N826" s="64"/>
      <c r="O826" s="64"/>
      <c r="P826" s="64"/>
      <c r="Q826" s="2"/>
      <c r="R826" s="2"/>
      <c r="S826" s="2"/>
    </row>
    <row r="827" spans="6:19">
      <c r="F827" s="2" t="str">
        <f t="shared" si="63"/>
        <v/>
      </c>
      <c r="G827" s="2" t="str">
        <f t="shared" si="64"/>
        <v/>
      </c>
      <c r="H827" s="2" t="str">
        <f>IF(G827&lt;&gt;"",VLOOKUP(G827,Calculations!$AV$2:$BA$2001,3),"")</f>
        <v/>
      </c>
      <c r="I827" s="2" t="str">
        <f>IF(G827&lt;&gt;"",VLOOKUP(G827,Calculations!$AV$2:$BA$2001,4),"")</f>
        <v/>
      </c>
      <c r="J827" s="2" t="str">
        <f>IF(G827&lt;&gt;"",VLOOKUP(G827,Calculations!$AV$2:$BA$2001,5),"")</f>
        <v/>
      </c>
      <c r="K827" s="2" t="str">
        <f>IF(G827&lt;&gt;"",VLOOKUP(G827,Calculations!$AV$2:$BA$2001,6),"")</f>
        <v/>
      </c>
      <c r="L827" s="64"/>
      <c r="M827" s="64"/>
      <c r="N827" s="64"/>
      <c r="O827" s="64"/>
      <c r="P827" s="64"/>
      <c r="Q827" s="2"/>
      <c r="R827" s="2"/>
      <c r="S827" s="2"/>
    </row>
    <row r="828" spans="6:19">
      <c r="F828" s="2" t="str">
        <f t="shared" si="63"/>
        <v/>
      </c>
      <c r="G828" s="2" t="str">
        <f t="shared" si="64"/>
        <v/>
      </c>
      <c r="H828" s="2" t="str">
        <f>IF(G828&lt;&gt;"",VLOOKUP(G828,Calculations!$AV$2:$BA$2001,3),"")</f>
        <v/>
      </c>
      <c r="I828" s="2" t="str">
        <f>IF(G828&lt;&gt;"",VLOOKUP(G828,Calculations!$AV$2:$BA$2001,4),"")</f>
        <v/>
      </c>
      <c r="J828" s="2" t="str">
        <f>IF(G828&lt;&gt;"",VLOOKUP(G828,Calculations!$AV$2:$BA$2001,5),"")</f>
        <v/>
      </c>
      <c r="K828" s="2" t="str">
        <f>IF(G828&lt;&gt;"",VLOOKUP(G828,Calculations!$AV$2:$BA$2001,6),"")</f>
        <v/>
      </c>
      <c r="L828" s="64"/>
      <c r="M828" s="64"/>
      <c r="N828" s="64"/>
      <c r="O828" s="64"/>
      <c r="P828" s="64"/>
      <c r="Q828" s="2"/>
      <c r="R828" s="2"/>
      <c r="S828" s="2"/>
    </row>
    <row r="829" spans="6:19">
      <c r="F829" s="2" t="str">
        <f t="shared" si="63"/>
        <v/>
      </c>
      <c r="G829" s="2" t="str">
        <f t="shared" si="64"/>
        <v/>
      </c>
      <c r="H829" s="2" t="str">
        <f>IF(G829&lt;&gt;"",VLOOKUP(G829,Calculations!$AV$2:$BA$2001,3),"")</f>
        <v/>
      </c>
      <c r="I829" s="2" t="str">
        <f>IF(G829&lt;&gt;"",VLOOKUP(G829,Calculations!$AV$2:$BA$2001,4),"")</f>
        <v/>
      </c>
      <c r="J829" s="2" t="str">
        <f>IF(G829&lt;&gt;"",VLOOKUP(G829,Calculations!$AV$2:$BA$2001,5),"")</f>
        <v/>
      </c>
      <c r="K829" s="2" t="str">
        <f>IF(G829&lt;&gt;"",VLOOKUP(G829,Calculations!$AV$2:$BA$2001,6),"")</f>
        <v/>
      </c>
      <c r="L829" s="64"/>
      <c r="M829" s="64"/>
      <c r="N829" s="64"/>
      <c r="O829" s="64"/>
      <c r="P829" s="64"/>
      <c r="Q829" s="2"/>
      <c r="R829" s="2"/>
      <c r="S829" s="2"/>
    </row>
    <row r="830" spans="6:19">
      <c r="F830" s="2" t="str">
        <f t="shared" si="63"/>
        <v/>
      </c>
      <c r="G830" s="2" t="str">
        <f t="shared" si="64"/>
        <v/>
      </c>
      <c r="H830" s="2" t="str">
        <f>IF(G830&lt;&gt;"",VLOOKUP(G830,Calculations!$AV$2:$BA$2001,3),"")</f>
        <v/>
      </c>
      <c r="I830" s="2" t="str">
        <f>IF(G830&lt;&gt;"",VLOOKUP(G830,Calculations!$AV$2:$BA$2001,4),"")</f>
        <v/>
      </c>
      <c r="J830" s="2" t="str">
        <f>IF(G830&lt;&gt;"",VLOOKUP(G830,Calculations!$AV$2:$BA$2001,5),"")</f>
        <v/>
      </c>
      <c r="K830" s="2" t="str">
        <f>IF(G830&lt;&gt;"",VLOOKUP(G830,Calculations!$AV$2:$BA$2001,6),"")</f>
        <v/>
      </c>
      <c r="L830" s="64"/>
      <c r="M830" s="64"/>
      <c r="N830" s="64"/>
      <c r="O830" s="64"/>
      <c r="P830" s="64"/>
      <c r="Q830" s="2"/>
      <c r="R830" s="2"/>
      <c r="S830" s="2"/>
    </row>
    <row r="831" spans="6:19">
      <c r="F831" s="2" t="str">
        <f t="shared" si="63"/>
        <v/>
      </c>
      <c r="G831" s="2" t="str">
        <f t="shared" si="64"/>
        <v/>
      </c>
      <c r="H831" s="2" t="str">
        <f>IF(G831&lt;&gt;"",VLOOKUP(G831,Calculations!$AV$2:$BA$2001,3),"")</f>
        <v/>
      </c>
      <c r="I831" s="2" t="str">
        <f>IF(G831&lt;&gt;"",VLOOKUP(G831,Calculations!$AV$2:$BA$2001,4),"")</f>
        <v/>
      </c>
      <c r="J831" s="2" t="str">
        <f>IF(G831&lt;&gt;"",VLOOKUP(G831,Calculations!$AV$2:$BA$2001,5),"")</f>
        <v/>
      </c>
      <c r="K831" s="2" t="str">
        <f>IF(G831&lt;&gt;"",VLOOKUP(G831,Calculations!$AV$2:$BA$2001,6),"")</f>
        <v/>
      </c>
      <c r="L831" s="64"/>
      <c r="M831" s="64"/>
      <c r="N831" s="64"/>
      <c r="O831" s="64"/>
      <c r="P831" s="64"/>
      <c r="Q831" s="2"/>
      <c r="R831" s="2"/>
      <c r="S831" s="2"/>
    </row>
    <row r="832" spans="6:19">
      <c r="F832" s="2" t="str">
        <f t="shared" si="63"/>
        <v/>
      </c>
      <c r="G832" s="2" t="str">
        <f t="shared" si="64"/>
        <v/>
      </c>
      <c r="H832" s="2" t="str">
        <f>IF(G832&lt;&gt;"",VLOOKUP(G832,Calculations!$AV$2:$BA$2001,3),"")</f>
        <v/>
      </c>
      <c r="I832" s="2" t="str">
        <f>IF(G832&lt;&gt;"",VLOOKUP(G832,Calculations!$AV$2:$BA$2001,4),"")</f>
        <v/>
      </c>
      <c r="J832" s="2" t="str">
        <f>IF(G832&lt;&gt;"",VLOOKUP(G832,Calculations!$AV$2:$BA$2001,5),"")</f>
        <v/>
      </c>
      <c r="K832" s="2" t="str">
        <f>IF(G832&lt;&gt;"",VLOOKUP(G832,Calculations!$AV$2:$BA$2001,6),"")</f>
        <v/>
      </c>
      <c r="L832" s="64"/>
      <c r="M832" s="64"/>
      <c r="N832" s="64"/>
      <c r="O832" s="64"/>
      <c r="P832" s="64"/>
      <c r="Q832" s="2"/>
      <c r="R832" s="2"/>
      <c r="S832" s="2"/>
    </row>
    <row r="833" spans="6:19">
      <c r="F833" s="2" t="str">
        <f t="shared" si="63"/>
        <v/>
      </c>
      <c r="G833" s="2" t="str">
        <f t="shared" si="64"/>
        <v/>
      </c>
      <c r="H833" s="2" t="str">
        <f>IF(G833&lt;&gt;"",VLOOKUP(G833,Calculations!$AV$2:$BA$2001,3),"")</f>
        <v/>
      </c>
      <c r="I833" s="2" t="str">
        <f>IF(G833&lt;&gt;"",VLOOKUP(G833,Calculations!$AV$2:$BA$2001,4),"")</f>
        <v/>
      </c>
      <c r="J833" s="2" t="str">
        <f>IF(G833&lt;&gt;"",VLOOKUP(G833,Calculations!$AV$2:$BA$2001,5),"")</f>
        <v/>
      </c>
      <c r="K833" s="2" t="str">
        <f>IF(G833&lt;&gt;"",VLOOKUP(G833,Calculations!$AV$2:$BA$2001,6),"")</f>
        <v/>
      </c>
      <c r="L833" s="64"/>
      <c r="M833" s="64"/>
      <c r="N833" s="64"/>
      <c r="O833" s="64"/>
      <c r="P833" s="64"/>
      <c r="Q833" s="2"/>
      <c r="R833" s="2"/>
      <c r="S833" s="2"/>
    </row>
    <row r="834" spans="6:19">
      <c r="F834" s="2" t="str">
        <f t="shared" si="63"/>
        <v/>
      </c>
      <c r="G834" s="2" t="str">
        <f t="shared" si="64"/>
        <v/>
      </c>
      <c r="H834" s="2" t="str">
        <f>IF(G834&lt;&gt;"",VLOOKUP(G834,Calculations!$AV$2:$BA$2001,3),"")</f>
        <v/>
      </c>
      <c r="I834" s="2" t="str">
        <f>IF(G834&lt;&gt;"",VLOOKUP(G834,Calculations!$AV$2:$BA$2001,4),"")</f>
        <v/>
      </c>
      <c r="J834" s="2" t="str">
        <f>IF(G834&lt;&gt;"",VLOOKUP(G834,Calculations!$AV$2:$BA$2001,5),"")</f>
        <v/>
      </c>
      <c r="K834" s="2" t="str">
        <f>IF(G834&lt;&gt;"",VLOOKUP(G834,Calculations!$AV$2:$BA$2001,6),"")</f>
        <v/>
      </c>
      <c r="L834" s="64"/>
      <c r="M834" s="64"/>
      <c r="N834" s="64"/>
      <c r="O834" s="64"/>
      <c r="P834" s="64"/>
      <c r="Q834" s="2"/>
      <c r="R834" s="2"/>
      <c r="S834" s="2"/>
    </row>
    <row r="835" spans="6:19">
      <c r="F835" s="2" t="str">
        <f t="shared" ref="F835:F898" si="65">IF(F834&gt;=Num,"",F834+1)</f>
        <v/>
      </c>
      <c r="G835" s="2" t="str">
        <f t="shared" si="64"/>
        <v/>
      </c>
      <c r="H835" s="2" t="str">
        <f>IF(G835&lt;&gt;"",VLOOKUP(G835,Calculations!$AV$2:$BA$2001,3),"")</f>
        <v/>
      </c>
      <c r="I835" s="2" t="str">
        <f>IF(G835&lt;&gt;"",VLOOKUP(G835,Calculations!$AV$2:$BA$2001,4),"")</f>
        <v/>
      </c>
      <c r="J835" s="2" t="str">
        <f>IF(G835&lt;&gt;"",VLOOKUP(G835,Calculations!$AV$2:$BA$2001,5),"")</f>
        <v/>
      </c>
      <c r="K835" s="2" t="str">
        <f>IF(G835&lt;&gt;"",VLOOKUP(G835,Calculations!$AV$2:$BA$2001,6),"")</f>
        <v/>
      </c>
      <c r="L835" s="64"/>
      <c r="M835" s="64"/>
      <c r="N835" s="64"/>
      <c r="O835" s="64"/>
      <c r="P835" s="64"/>
      <c r="Q835" s="2"/>
      <c r="R835" s="2"/>
      <c r="S835" s="2"/>
    </row>
    <row r="836" spans="6:19">
      <c r="F836" s="2" t="str">
        <f t="shared" si="65"/>
        <v/>
      </c>
      <c r="G836" s="2" t="str">
        <f t="shared" si="64"/>
        <v/>
      </c>
      <c r="H836" s="2" t="str">
        <f>IF(G836&lt;&gt;"",VLOOKUP(G836,Calculations!$AV$2:$BA$2001,3),"")</f>
        <v/>
      </c>
      <c r="I836" s="2" t="str">
        <f>IF(G836&lt;&gt;"",VLOOKUP(G836,Calculations!$AV$2:$BA$2001,4),"")</f>
        <v/>
      </c>
      <c r="J836" s="2" t="str">
        <f>IF(G836&lt;&gt;"",VLOOKUP(G836,Calculations!$AV$2:$BA$2001,5),"")</f>
        <v/>
      </c>
      <c r="K836" s="2" t="str">
        <f>IF(G836&lt;&gt;"",VLOOKUP(G836,Calculations!$AV$2:$BA$2001,6),"")</f>
        <v/>
      </c>
      <c r="L836" s="64"/>
      <c r="M836" s="64"/>
      <c r="N836" s="64"/>
      <c r="O836" s="64"/>
      <c r="P836" s="64"/>
      <c r="Q836" s="2"/>
      <c r="R836" s="2"/>
      <c r="S836" s="2"/>
    </row>
    <row r="837" spans="6:19">
      <c r="F837" s="2" t="str">
        <f t="shared" si="65"/>
        <v/>
      </c>
      <c r="G837" s="2" t="str">
        <f t="shared" si="64"/>
        <v/>
      </c>
      <c r="H837" s="2" t="str">
        <f>IF(G837&lt;&gt;"",VLOOKUP(G837,Calculations!$AV$2:$BA$2001,3),"")</f>
        <v/>
      </c>
      <c r="I837" s="2" t="str">
        <f>IF(G837&lt;&gt;"",VLOOKUP(G837,Calculations!$AV$2:$BA$2001,4),"")</f>
        <v/>
      </c>
      <c r="J837" s="2" t="str">
        <f>IF(G837&lt;&gt;"",VLOOKUP(G837,Calculations!$AV$2:$BA$2001,5),"")</f>
        <v/>
      </c>
      <c r="K837" s="2" t="str">
        <f>IF(G837&lt;&gt;"",VLOOKUP(G837,Calculations!$AV$2:$BA$2001,6),"")</f>
        <v/>
      </c>
      <c r="L837" s="64"/>
      <c r="M837" s="64"/>
      <c r="N837" s="64"/>
      <c r="O837" s="64"/>
      <c r="P837" s="64"/>
      <c r="Q837" s="2"/>
      <c r="R837" s="2"/>
      <c r="S837" s="2"/>
    </row>
    <row r="838" spans="6:19">
      <c r="F838" s="2" t="str">
        <f t="shared" si="65"/>
        <v/>
      </c>
      <c r="G838" s="2" t="str">
        <f t="shared" si="64"/>
        <v/>
      </c>
      <c r="H838" s="2" t="str">
        <f>IF(G838&lt;&gt;"",VLOOKUP(G838,Calculations!$AV$2:$BA$2001,3),"")</f>
        <v/>
      </c>
      <c r="I838" s="2" t="str">
        <f>IF(G838&lt;&gt;"",VLOOKUP(G838,Calculations!$AV$2:$BA$2001,4),"")</f>
        <v/>
      </c>
      <c r="J838" s="2" t="str">
        <f>IF(G838&lt;&gt;"",VLOOKUP(G838,Calculations!$AV$2:$BA$2001,5),"")</f>
        <v/>
      </c>
      <c r="K838" s="2" t="str">
        <f>IF(G838&lt;&gt;"",VLOOKUP(G838,Calculations!$AV$2:$BA$2001,6),"")</f>
        <v/>
      </c>
      <c r="L838" s="64"/>
      <c r="M838" s="64"/>
      <c r="N838" s="64"/>
      <c r="O838" s="64"/>
      <c r="P838" s="64"/>
      <c r="Q838" s="2"/>
      <c r="R838" s="2"/>
      <c r="S838" s="2"/>
    </row>
    <row r="839" spans="6:19">
      <c r="F839" s="2" t="str">
        <f t="shared" si="65"/>
        <v/>
      </c>
      <c r="G839" s="2" t="str">
        <f t="shared" si="64"/>
        <v/>
      </c>
      <c r="H839" s="2" t="str">
        <f>IF(G839&lt;&gt;"",VLOOKUP(G839,Calculations!$AV$2:$BA$2001,3),"")</f>
        <v/>
      </c>
      <c r="I839" s="2" t="str">
        <f>IF(G839&lt;&gt;"",VLOOKUP(G839,Calculations!$AV$2:$BA$2001,4),"")</f>
        <v/>
      </c>
      <c r="J839" s="2" t="str">
        <f>IF(G839&lt;&gt;"",VLOOKUP(G839,Calculations!$AV$2:$BA$2001,5),"")</f>
        <v/>
      </c>
      <c r="K839" s="2" t="str">
        <f>IF(G839&lt;&gt;"",VLOOKUP(G839,Calculations!$AV$2:$BA$2001,6),"")</f>
        <v/>
      </c>
      <c r="L839" s="64"/>
      <c r="M839" s="64"/>
      <c r="N839" s="64"/>
      <c r="O839" s="64"/>
      <c r="P839" s="64"/>
      <c r="Q839" s="2"/>
      <c r="R839" s="2"/>
      <c r="S839" s="2"/>
    </row>
    <row r="840" spans="6:19">
      <c r="F840" s="2" t="str">
        <f t="shared" si="65"/>
        <v/>
      </c>
      <c r="G840" s="2" t="str">
        <f t="shared" si="64"/>
        <v/>
      </c>
      <c r="H840" s="2" t="str">
        <f>IF(G840&lt;&gt;"",VLOOKUP(G840,Calculations!$AV$2:$BA$2001,3),"")</f>
        <v/>
      </c>
      <c r="I840" s="2" t="str">
        <f>IF(G840&lt;&gt;"",VLOOKUP(G840,Calculations!$AV$2:$BA$2001,4),"")</f>
        <v/>
      </c>
      <c r="J840" s="2" t="str">
        <f>IF(G840&lt;&gt;"",VLOOKUP(G840,Calculations!$AV$2:$BA$2001,5),"")</f>
        <v/>
      </c>
      <c r="K840" s="2" t="str">
        <f>IF(G840&lt;&gt;"",VLOOKUP(G840,Calculations!$AV$2:$BA$2001,6),"")</f>
        <v/>
      </c>
      <c r="L840" s="64"/>
      <c r="M840" s="64"/>
      <c r="N840" s="64"/>
      <c r="O840" s="64"/>
      <c r="P840" s="64"/>
      <c r="Q840" s="2"/>
      <c r="R840" s="2"/>
      <c r="S840" s="2"/>
    </row>
    <row r="841" spans="6:19">
      <c r="F841" s="2" t="str">
        <f t="shared" si="65"/>
        <v/>
      </c>
      <c r="G841" s="2" t="str">
        <f t="shared" si="64"/>
        <v/>
      </c>
      <c r="H841" s="2" t="str">
        <f>IF(G841&lt;&gt;"",VLOOKUP(G841,Calculations!$AV$2:$BA$2001,3),"")</f>
        <v/>
      </c>
      <c r="I841" s="2" t="str">
        <f>IF(G841&lt;&gt;"",VLOOKUP(G841,Calculations!$AV$2:$BA$2001,4),"")</f>
        <v/>
      </c>
      <c r="J841" s="2" t="str">
        <f>IF(G841&lt;&gt;"",VLOOKUP(G841,Calculations!$AV$2:$BA$2001,5),"")</f>
        <v/>
      </c>
      <c r="K841" s="2" t="str">
        <f>IF(G841&lt;&gt;"",VLOOKUP(G841,Calculations!$AV$2:$BA$2001,6),"")</f>
        <v/>
      </c>
      <c r="L841" s="64"/>
      <c r="M841" s="64"/>
      <c r="N841" s="64"/>
      <c r="O841" s="64"/>
      <c r="P841" s="64"/>
      <c r="Q841" s="2"/>
      <c r="R841" s="2"/>
      <c r="S841" s="2"/>
    </row>
    <row r="842" spans="6:19">
      <c r="F842" s="2" t="str">
        <f t="shared" si="65"/>
        <v/>
      </c>
      <c r="G842" s="2" t="str">
        <f t="shared" si="64"/>
        <v/>
      </c>
      <c r="H842" s="2" t="str">
        <f>IF(G842&lt;&gt;"",VLOOKUP(G842,Calculations!$AV$2:$BA$2001,3),"")</f>
        <v/>
      </c>
      <c r="I842" s="2" t="str">
        <f>IF(G842&lt;&gt;"",VLOOKUP(G842,Calculations!$AV$2:$BA$2001,4),"")</f>
        <v/>
      </c>
      <c r="J842" s="2" t="str">
        <f>IF(G842&lt;&gt;"",VLOOKUP(G842,Calculations!$AV$2:$BA$2001,5),"")</f>
        <v/>
      </c>
      <c r="K842" s="2" t="str">
        <f>IF(G842&lt;&gt;"",VLOOKUP(G842,Calculations!$AV$2:$BA$2001,6),"")</f>
        <v/>
      </c>
      <c r="L842" s="64"/>
      <c r="M842" s="64"/>
      <c r="N842" s="64"/>
      <c r="O842" s="64"/>
      <c r="P842" s="64"/>
      <c r="Q842" s="2"/>
      <c r="R842" s="2"/>
      <c r="S842" s="2"/>
    </row>
    <row r="843" spans="6:19">
      <c r="F843" s="2" t="str">
        <f t="shared" si="65"/>
        <v/>
      </c>
      <c r="G843" s="2" t="str">
        <f t="shared" si="64"/>
        <v/>
      </c>
      <c r="H843" s="2" t="str">
        <f>IF(G843&lt;&gt;"",VLOOKUP(G843,Calculations!$AV$2:$BA$2001,3),"")</f>
        <v/>
      </c>
      <c r="I843" s="2" t="str">
        <f>IF(G843&lt;&gt;"",VLOOKUP(G843,Calculations!$AV$2:$BA$2001,4),"")</f>
        <v/>
      </c>
      <c r="J843" s="2" t="str">
        <f>IF(G843&lt;&gt;"",VLOOKUP(G843,Calculations!$AV$2:$BA$2001,5),"")</f>
        <v/>
      </c>
      <c r="K843" s="2" t="str">
        <f>IF(G843&lt;&gt;"",VLOOKUP(G843,Calculations!$AV$2:$BA$2001,6),"")</f>
        <v/>
      </c>
      <c r="L843" s="64"/>
      <c r="M843" s="64"/>
      <c r="N843" s="64"/>
      <c r="O843" s="64"/>
      <c r="P843" s="64"/>
      <c r="Q843" s="2"/>
      <c r="R843" s="2"/>
      <c r="S843" s="2"/>
    </row>
    <row r="844" spans="6:19">
      <c r="F844" s="2" t="str">
        <f t="shared" si="65"/>
        <v/>
      </c>
      <c r="G844" s="2" t="str">
        <f t="shared" si="64"/>
        <v/>
      </c>
      <c r="H844" s="2" t="str">
        <f>IF(G844&lt;&gt;"",VLOOKUP(G844,Calculations!$AV$2:$BA$2001,3),"")</f>
        <v/>
      </c>
      <c r="I844" s="2" t="str">
        <f>IF(G844&lt;&gt;"",VLOOKUP(G844,Calculations!$AV$2:$BA$2001,4),"")</f>
        <v/>
      </c>
      <c r="J844" s="2" t="str">
        <f>IF(G844&lt;&gt;"",VLOOKUP(G844,Calculations!$AV$2:$BA$2001,5),"")</f>
        <v/>
      </c>
      <c r="K844" s="2" t="str">
        <f>IF(G844&lt;&gt;"",VLOOKUP(G844,Calculations!$AV$2:$BA$2001,6),"")</f>
        <v/>
      </c>
      <c r="L844" s="64"/>
      <c r="M844" s="64"/>
      <c r="N844" s="64"/>
      <c r="O844" s="64"/>
      <c r="P844" s="64"/>
      <c r="Q844" s="2"/>
      <c r="R844" s="2"/>
      <c r="S844" s="2"/>
    </row>
    <row r="845" spans="6:19">
      <c r="F845" s="2" t="str">
        <f t="shared" si="65"/>
        <v/>
      </c>
      <c r="G845" s="2" t="str">
        <f t="shared" si="64"/>
        <v/>
      </c>
      <c r="H845" s="2" t="str">
        <f>IF(G845&lt;&gt;"",VLOOKUP(G845,Calculations!$AV$2:$BA$2001,3),"")</f>
        <v/>
      </c>
      <c r="I845" s="2" t="str">
        <f>IF(G845&lt;&gt;"",VLOOKUP(G845,Calculations!$AV$2:$BA$2001,4),"")</f>
        <v/>
      </c>
      <c r="J845" s="2" t="str">
        <f>IF(G845&lt;&gt;"",VLOOKUP(G845,Calculations!$AV$2:$BA$2001,5),"")</f>
        <v/>
      </c>
      <c r="K845" s="2" t="str">
        <f>IF(G845&lt;&gt;"",VLOOKUP(G845,Calculations!$AV$2:$BA$2001,6),"")</f>
        <v/>
      </c>
      <c r="L845" s="64"/>
      <c r="M845" s="64"/>
      <c r="N845" s="64"/>
      <c r="O845" s="64"/>
      <c r="P845" s="64"/>
      <c r="Q845" s="2"/>
      <c r="R845" s="2"/>
      <c r="S845" s="2"/>
    </row>
    <row r="846" spans="6:19">
      <c r="F846" s="2" t="str">
        <f t="shared" si="65"/>
        <v/>
      </c>
      <c r="G846" s="2" t="str">
        <f t="shared" si="64"/>
        <v/>
      </c>
      <c r="H846" s="2" t="str">
        <f>IF(G846&lt;&gt;"",VLOOKUP(G846,Calculations!$AV$2:$BA$2001,3),"")</f>
        <v/>
      </c>
      <c r="I846" s="2" t="str">
        <f>IF(G846&lt;&gt;"",VLOOKUP(G846,Calculations!$AV$2:$BA$2001,4),"")</f>
        <v/>
      </c>
      <c r="J846" s="2" t="str">
        <f>IF(G846&lt;&gt;"",VLOOKUP(G846,Calculations!$AV$2:$BA$2001,5),"")</f>
        <v/>
      </c>
      <c r="K846" s="2" t="str">
        <f>IF(G846&lt;&gt;"",VLOOKUP(G846,Calculations!$AV$2:$BA$2001,6),"")</f>
        <v/>
      </c>
      <c r="L846" s="64"/>
      <c r="M846" s="64"/>
      <c r="N846" s="64"/>
      <c r="O846" s="64"/>
      <c r="P846" s="64"/>
      <c r="Q846" s="2"/>
      <c r="R846" s="2"/>
      <c r="S846" s="2"/>
    </row>
    <row r="847" spans="6:19">
      <c r="F847" s="2" t="str">
        <f t="shared" si="65"/>
        <v/>
      </c>
      <c r="G847" s="2" t="str">
        <f t="shared" si="64"/>
        <v/>
      </c>
      <c r="H847" s="2" t="str">
        <f>IF(G847&lt;&gt;"",VLOOKUP(G847,Calculations!$AV$2:$BA$2001,3),"")</f>
        <v/>
      </c>
      <c r="I847" s="2" t="str">
        <f>IF(G847&lt;&gt;"",VLOOKUP(G847,Calculations!$AV$2:$BA$2001,4),"")</f>
        <v/>
      </c>
      <c r="J847" s="2" t="str">
        <f>IF(G847&lt;&gt;"",VLOOKUP(G847,Calculations!$AV$2:$BA$2001,5),"")</f>
        <v/>
      </c>
      <c r="K847" s="2" t="str">
        <f>IF(G847&lt;&gt;"",VLOOKUP(G847,Calculations!$AV$2:$BA$2001,6),"")</f>
        <v/>
      </c>
      <c r="L847" s="64"/>
      <c r="M847" s="64"/>
      <c r="N847" s="64"/>
      <c r="O847" s="64"/>
      <c r="P847" s="64"/>
      <c r="Q847" s="2"/>
      <c r="R847" s="2"/>
      <c r="S847" s="2"/>
    </row>
    <row r="848" spans="6:19">
      <c r="F848" s="2" t="str">
        <f t="shared" si="65"/>
        <v/>
      </c>
      <c r="G848" s="2" t="str">
        <f t="shared" si="64"/>
        <v/>
      </c>
      <c r="H848" s="2" t="str">
        <f>IF(G848&lt;&gt;"",VLOOKUP(G848,Calculations!$AV$2:$BA$2001,3),"")</f>
        <v/>
      </c>
      <c r="I848" s="2" t="str">
        <f>IF(G848&lt;&gt;"",VLOOKUP(G848,Calculations!$AV$2:$BA$2001,4),"")</f>
        <v/>
      </c>
      <c r="J848" s="2" t="str">
        <f>IF(G848&lt;&gt;"",VLOOKUP(G848,Calculations!$AV$2:$BA$2001,5),"")</f>
        <v/>
      </c>
      <c r="K848" s="2" t="str">
        <f>IF(G848&lt;&gt;"",VLOOKUP(G848,Calculations!$AV$2:$BA$2001,6),"")</f>
        <v/>
      </c>
      <c r="L848" s="64"/>
      <c r="M848" s="64"/>
      <c r="N848" s="64"/>
      <c r="O848" s="64"/>
      <c r="P848" s="64"/>
      <c r="Q848" s="2"/>
      <c r="R848" s="2"/>
      <c r="S848" s="2"/>
    </row>
    <row r="849" spans="6:19">
      <c r="F849" s="2" t="str">
        <f t="shared" si="65"/>
        <v/>
      </c>
      <c r="G849" s="2" t="str">
        <f t="shared" ref="G849:G912" si="66">IF(AND(F848&lt;&gt;"",G848&lt;2000),G848+step,"")</f>
        <v/>
      </c>
      <c r="H849" s="2" t="str">
        <f>IF(G849&lt;&gt;"",VLOOKUP(G849,Calculations!$AV$2:$BA$2001,3),"")</f>
        <v/>
      </c>
      <c r="I849" s="2" t="str">
        <f>IF(G849&lt;&gt;"",VLOOKUP(G849,Calculations!$AV$2:$BA$2001,4),"")</f>
        <v/>
      </c>
      <c r="J849" s="2" t="str">
        <f>IF(G849&lt;&gt;"",VLOOKUP(G849,Calculations!$AV$2:$BA$2001,5),"")</f>
        <v/>
      </c>
      <c r="K849" s="2" t="str">
        <f>IF(G849&lt;&gt;"",VLOOKUP(G849,Calculations!$AV$2:$BA$2001,6),"")</f>
        <v/>
      </c>
      <c r="L849" s="64"/>
      <c r="M849" s="64"/>
      <c r="N849" s="64"/>
      <c r="O849" s="64"/>
      <c r="P849" s="64"/>
      <c r="Q849" s="2"/>
      <c r="R849" s="2"/>
      <c r="S849" s="2"/>
    </row>
    <row r="850" spans="6:19">
      <c r="F850" s="2" t="str">
        <f t="shared" si="65"/>
        <v/>
      </c>
      <c r="G850" s="2" t="str">
        <f t="shared" si="66"/>
        <v/>
      </c>
      <c r="H850" s="2" t="str">
        <f>IF(G850&lt;&gt;"",VLOOKUP(G850,Calculations!$AV$2:$BA$2001,3),"")</f>
        <v/>
      </c>
      <c r="I850" s="2" t="str">
        <f>IF(G850&lt;&gt;"",VLOOKUP(G850,Calculations!$AV$2:$BA$2001,4),"")</f>
        <v/>
      </c>
      <c r="J850" s="2" t="str">
        <f>IF(G850&lt;&gt;"",VLOOKUP(G850,Calculations!$AV$2:$BA$2001,5),"")</f>
        <v/>
      </c>
      <c r="K850" s="2" t="str">
        <f>IF(G850&lt;&gt;"",VLOOKUP(G850,Calculations!$AV$2:$BA$2001,6),"")</f>
        <v/>
      </c>
      <c r="L850" s="64"/>
      <c r="M850" s="64"/>
      <c r="N850" s="64"/>
      <c r="O850" s="64"/>
      <c r="P850" s="64"/>
      <c r="Q850" s="2"/>
      <c r="R850" s="2"/>
      <c r="S850" s="2"/>
    </row>
    <row r="851" spans="6:19">
      <c r="F851" s="2" t="str">
        <f t="shared" si="65"/>
        <v/>
      </c>
      <c r="G851" s="2" t="str">
        <f t="shared" si="66"/>
        <v/>
      </c>
      <c r="H851" s="2" t="str">
        <f>IF(G851&lt;&gt;"",VLOOKUP(G851,Calculations!$AV$2:$BA$2001,3),"")</f>
        <v/>
      </c>
      <c r="I851" s="2" t="str">
        <f>IF(G851&lt;&gt;"",VLOOKUP(G851,Calculations!$AV$2:$BA$2001,4),"")</f>
        <v/>
      </c>
      <c r="J851" s="2" t="str">
        <f>IF(G851&lt;&gt;"",VLOOKUP(G851,Calculations!$AV$2:$BA$2001,5),"")</f>
        <v/>
      </c>
      <c r="K851" s="2" t="str">
        <f>IF(G851&lt;&gt;"",VLOOKUP(G851,Calculations!$AV$2:$BA$2001,6),"")</f>
        <v/>
      </c>
      <c r="L851" s="64"/>
      <c r="M851" s="64"/>
      <c r="N851" s="64"/>
      <c r="O851" s="64"/>
      <c r="P851" s="64"/>
      <c r="Q851" s="2"/>
      <c r="R851" s="2"/>
      <c r="S851" s="2"/>
    </row>
    <row r="852" spans="6:19">
      <c r="F852" s="2" t="str">
        <f t="shared" si="65"/>
        <v/>
      </c>
      <c r="G852" s="2" t="str">
        <f t="shared" si="66"/>
        <v/>
      </c>
      <c r="H852" s="2" t="str">
        <f>IF(G852&lt;&gt;"",VLOOKUP(G852,Calculations!$AV$2:$BA$2001,3),"")</f>
        <v/>
      </c>
      <c r="I852" s="2" t="str">
        <f>IF(G852&lt;&gt;"",VLOOKUP(G852,Calculations!$AV$2:$BA$2001,4),"")</f>
        <v/>
      </c>
      <c r="J852" s="2" t="str">
        <f>IF(G852&lt;&gt;"",VLOOKUP(G852,Calculations!$AV$2:$BA$2001,5),"")</f>
        <v/>
      </c>
      <c r="K852" s="2" t="str">
        <f>IF(G852&lt;&gt;"",VLOOKUP(G852,Calculations!$AV$2:$BA$2001,6),"")</f>
        <v/>
      </c>
      <c r="L852" s="64"/>
      <c r="M852" s="64"/>
      <c r="N852" s="64"/>
      <c r="O852" s="64"/>
      <c r="P852" s="64"/>
      <c r="Q852" s="2"/>
      <c r="R852" s="2"/>
      <c r="S852" s="2"/>
    </row>
    <row r="853" spans="6:19">
      <c r="F853" s="2" t="str">
        <f t="shared" si="65"/>
        <v/>
      </c>
      <c r="G853" s="2" t="str">
        <f t="shared" si="66"/>
        <v/>
      </c>
      <c r="H853" s="2" t="str">
        <f>IF(G853&lt;&gt;"",VLOOKUP(G853,Calculations!$AV$2:$BA$2001,3),"")</f>
        <v/>
      </c>
      <c r="I853" s="2" t="str">
        <f>IF(G853&lt;&gt;"",VLOOKUP(G853,Calculations!$AV$2:$BA$2001,4),"")</f>
        <v/>
      </c>
      <c r="J853" s="2" t="str">
        <f>IF(G853&lt;&gt;"",VLOOKUP(G853,Calculations!$AV$2:$BA$2001,5),"")</f>
        <v/>
      </c>
      <c r="K853" s="2" t="str">
        <f>IF(G853&lt;&gt;"",VLOOKUP(G853,Calculations!$AV$2:$BA$2001,6),"")</f>
        <v/>
      </c>
      <c r="L853" s="64"/>
      <c r="M853" s="64"/>
      <c r="N853" s="64"/>
      <c r="O853" s="64"/>
      <c r="P853" s="64"/>
      <c r="Q853" s="2"/>
      <c r="R853" s="2"/>
      <c r="S853" s="2"/>
    </row>
    <row r="854" spans="6:19">
      <c r="F854" s="2" t="str">
        <f t="shared" si="65"/>
        <v/>
      </c>
      <c r="G854" s="2" t="str">
        <f t="shared" si="66"/>
        <v/>
      </c>
      <c r="H854" s="2" t="str">
        <f>IF(G854&lt;&gt;"",VLOOKUP(G854,Calculations!$AV$2:$BA$2001,3),"")</f>
        <v/>
      </c>
      <c r="I854" s="2" t="str">
        <f>IF(G854&lt;&gt;"",VLOOKUP(G854,Calculations!$AV$2:$BA$2001,4),"")</f>
        <v/>
      </c>
      <c r="J854" s="2" t="str">
        <f>IF(G854&lt;&gt;"",VLOOKUP(G854,Calculations!$AV$2:$BA$2001,5),"")</f>
        <v/>
      </c>
      <c r="K854" s="2" t="str">
        <f>IF(G854&lt;&gt;"",VLOOKUP(G854,Calculations!$AV$2:$BA$2001,6),"")</f>
        <v/>
      </c>
      <c r="L854" s="64"/>
      <c r="M854" s="64"/>
      <c r="N854" s="64"/>
      <c r="O854" s="64"/>
      <c r="P854" s="64"/>
      <c r="Q854" s="2"/>
      <c r="R854" s="2"/>
      <c r="S854" s="2"/>
    </row>
    <row r="855" spans="6:19">
      <c r="F855" s="2" t="str">
        <f t="shared" si="65"/>
        <v/>
      </c>
      <c r="G855" s="2" t="str">
        <f t="shared" si="66"/>
        <v/>
      </c>
      <c r="H855" s="2" t="str">
        <f>IF(G855&lt;&gt;"",VLOOKUP(G855,Calculations!$AV$2:$BA$2001,3),"")</f>
        <v/>
      </c>
      <c r="I855" s="2" t="str">
        <f>IF(G855&lt;&gt;"",VLOOKUP(G855,Calculations!$AV$2:$BA$2001,4),"")</f>
        <v/>
      </c>
      <c r="J855" s="2" t="str">
        <f>IF(G855&lt;&gt;"",VLOOKUP(G855,Calculations!$AV$2:$BA$2001,5),"")</f>
        <v/>
      </c>
      <c r="K855" s="2" t="str">
        <f>IF(G855&lt;&gt;"",VLOOKUP(G855,Calculations!$AV$2:$BA$2001,6),"")</f>
        <v/>
      </c>
      <c r="L855" s="64"/>
      <c r="M855" s="64"/>
      <c r="N855" s="64"/>
      <c r="O855" s="64"/>
      <c r="P855" s="64"/>
      <c r="Q855" s="2"/>
      <c r="R855" s="2"/>
      <c r="S855" s="2"/>
    </row>
    <row r="856" spans="6:19">
      <c r="F856" s="2" t="str">
        <f t="shared" si="65"/>
        <v/>
      </c>
      <c r="G856" s="2" t="str">
        <f t="shared" si="66"/>
        <v/>
      </c>
      <c r="H856" s="2" t="str">
        <f>IF(G856&lt;&gt;"",VLOOKUP(G856,Calculations!$AV$2:$BA$2001,3),"")</f>
        <v/>
      </c>
      <c r="I856" s="2" t="str">
        <f>IF(G856&lt;&gt;"",VLOOKUP(G856,Calculations!$AV$2:$BA$2001,4),"")</f>
        <v/>
      </c>
      <c r="J856" s="2" t="str">
        <f>IF(G856&lt;&gt;"",VLOOKUP(G856,Calculations!$AV$2:$BA$2001,5),"")</f>
        <v/>
      </c>
      <c r="K856" s="2" t="str">
        <f>IF(G856&lt;&gt;"",VLOOKUP(G856,Calculations!$AV$2:$BA$2001,6),"")</f>
        <v/>
      </c>
      <c r="L856" s="64"/>
      <c r="M856" s="64"/>
      <c r="N856" s="64"/>
      <c r="O856" s="64"/>
      <c r="P856" s="64"/>
      <c r="Q856" s="2"/>
      <c r="R856" s="2"/>
      <c r="S856" s="2"/>
    </row>
    <row r="857" spans="6:19">
      <c r="F857" s="2" t="str">
        <f t="shared" si="65"/>
        <v/>
      </c>
      <c r="G857" s="2" t="str">
        <f t="shared" si="66"/>
        <v/>
      </c>
      <c r="H857" s="2" t="str">
        <f>IF(G857&lt;&gt;"",VLOOKUP(G857,Calculations!$AV$2:$BA$2001,3),"")</f>
        <v/>
      </c>
      <c r="I857" s="2" t="str">
        <f>IF(G857&lt;&gt;"",VLOOKUP(G857,Calculations!$AV$2:$BA$2001,4),"")</f>
        <v/>
      </c>
      <c r="J857" s="2" t="str">
        <f>IF(G857&lt;&gt;"",VLOOKUP(G857,Calculations!$AV$2:$BA$2001,5),"")</f>
        <v/>
      </c>
      <c r="K857" s="2" t="str">
        <f>IF(G857&lt;&gt;"",VLOOKUP(G857,Calculations!$AV$2:$BA$2001,6),"")</f>
        <v/>
      </c>
      <c r="L857" s="64"/>
      <c r="M857" s="64"/>
      <c r="N857" s="64"/>
      <c r="O857" s="64"/>
      <c r="P857" s="64"/>
      <c r="Q857" s="2"/>
      <c r="R857" s="2"/>
      <c r="S857" s="2"/>
    </row>
    <row r="858" spans="6:19">
      <c r="F858" s="2" t="str">
        <f t="shared" si="65"/>
        <v/>
      </c>
      <c r="G858" s="2" t="str">
        <f t="shared" si="66"/>
        <v/>
      </c>
      <c r="H858" s="2" t="str">
        <f>IF(G858&lt;&gt;"",VLOOKUP(G858,Calculations!$AV$2:$BA$2001,3),"")</f>
        <v/>
      </c>
      <c r="I858" s="2" t="str">
        <f>IF(G858&lt;&gt;"",VLOOKUP(G858,Calculations!$AV$2:$BA$2001,4),"")</f>
        <v/>
      </c>
      <c r="J858" s="2" t="str">
        <f>IF(G858&lt;&gt;"",VLOOKUP(G858,Calculations!$AV$2:$BA$2001,5),"")</f>
        <v/>
      </c>
      <c r="K858" s="2" t="str">
        <f>IF(G858&lt;&gt;"",VLOOKUP(G858,Calculations!$AV$2:$BA$2001,6),"")</f>
        <v/>
      </c>
      <c r="L858" s="64"/>
      <c r="M858" s="64"/>
      <c r="N858" s="64"/>
      <c r="O858" s="64"/>
      <c r="P858" s="64"/>
      <c r="Q858" s="2"/>
      <c r="R858" s="2"/>
      <c r="S858" s="2"/>
    </row>
    <row r="859" spans="6:19">
      <c r="F859" s="2" t="str">
        <f t="shared" si="65"/>
        <v/>
      </c>
      <c r="G859" s="2" t="str">
        <f t="shared" si="66"/>
        <v/>
      </c>
      <c r="H859" s="2" t="str">
        <f>IF(G859&lt;&gt;"",VLOOKUP(G859,Calculations!$AV$2:$BA$2001,3),"")</f>
        <v/>
      </c>
      <c r="I859" s="2" t="str">
        <f>IF(G859&lt;&gt;"",VLOOKUP(G859,Calculations!$AV$2:$BA$2001,4),"")</f>
        <v/>
      </c>
      <c r="J859" s="2" t="str">
        <f>IF(G859&lt;&gt;"",VLOOKUP(G859,Calculations!$AV$2:$BA$2001,5),"")</f>
        <v/>
      </c>
      <c r="K859" s="2" t="str">
        <f>IF(G859&lt;&gt;"",VLOOKUP(G859,Calculations!$AV$2:$BA$2001,6),"")</f>
        <v/>
      </c>
      <c r="L859" s="64"/>
      <c r="M859" s="64"/>
      <c r="N859" s="64"/>
      <c r="O859" s="64"/>
      <c r="P859" s="64"/>
      <c r="Q859" s="2"/>
      <c r="R859" s="2"/>
      <c r="S859" s="2"/>
    </row>
    <row r="860" spans="6:19">
      <c r="F860" s="2" t="str">
        <f t="shared" si="65"/>
        <v/>
      </c>
      <c r="G860" s="2" t="str">
        <f t="shared" si="66"/>
        <v/>
      </c>
      <c r="H860" s="2" t="str">
        <f>IF(G860&lt;&gt;"",VLOOKUP(G860,Calculations!$AV$2:$BA$2001,3),"")</f>
        <v/>
      </c>
      <c r="I860" s="2" t="str">
        <f>IF(G860&lt;&gt;"",VLOOKUP(G860,Calculations!$AV$2:$BA$2001,4),"")</f>
        <v/>
      </c>
      <c r="J860" s="2" t="str">
        <f>IF(G860&lt;&gt;"",VLOOKUP(G860,Calculations!$AV$2:$BA$2001,5),"")</f>
        <v/>
      </c>
      <c r="K860" s="2" t="str">
        <f>IF(G860&lt;&gt;"",VLOOKUP(G860,Calculations!$AV$2:$BA$2001,6),"")</f>
        <v/>
      </c>
      <c r="L860" s="64"/>
      <c r="M860" s="64"/>
      <c r="N860" s="64"/>
      <c r="O860" s="64"/>
      <c r="P860" s="64"/>
      <c r="Q860" s="2"/>
      <c r="R860" s="2"/>
      <c r="S860" s="2"/>
    </row>
    <row r="861" spans="6:19">
      <c r="F861" s="2" t="str">
        <f t="shared" si="65"/>
        <v/>
      </c>
      <c r="G861" s="2" t="str">
        <f t="shared" si="66"/>
        <v/>
      </c>
      <c r="H861" s="2" t="str">
        <f>IF(G861&lt;&gt;"",VLOOKUP(G861,Calculations!$AV$2:$BA$2001,3),"")</f>
        <v/>
      </c>
      <c r="I861" s="2" t="str">
        <f>IF(G861&lt;&gt;"",VLOOKUP(G861,Calculations!$AV$2:$BA$2001,4),"")</f>
        <v/>
      </c>
      <c r="J861" s="2" t="str">
        <f>IF(G861&lt;&gt;"",VLOOKUP(G861,Calculations!$AV$2:$BA$2001,5),"")</f>
        <v/>
      </c>
      <c r="K861" s="2" t="str">
        <f>IF(G861&lt;&gt;"",VLOOKUP(G861,Calculations!$AV$2:$BA$2001,6),"")</f>
        <v/>
      </c>
      <c r="L861" s="64"/>
      <c r="M861" s="64"/>
      <c r="N861" s="64"/>
      <c r="O861" s="64"/>
      <c r="P861" s="64"/>
      <c r="Q861" s="2"/>
      <c r="R861" s="2"/>
      <c r="S861" s="2"/>
    </row>
    <row r="862" spans="6:19">
      <c r="F862" s="2" t="str">
        <f t="shared" si="65"/>
        <v/>
      </c>
      <c r="G862" s="2" t="str">
        <f t="shared" si="66"/>
        <v/>
      </c>
      <c r="H862" s="2" t="str">
        <f>IF(G862&lt;&gt;"",VLOOKUP(G862,Calculations!$AV$2:$BA$2001,3),"")</f>
        <v/>
      </c>
      <c r="I862" s="2" t="str">
        <f>IF(G862&lt;&gt;"",VLOOKUP(G862,Calculations!$AV$2:$BA$2001,4),"")</f>
        <v/>
      </c>
      <c r="J862" s="2" t="str">
        <f>IF(G862&lt;&gt;"",VLOOKUP(G862,Calculations!$AV$2:$BA$2001,5),"")</f>
        <v/>
      </c>
      <c r="K862" s="2" t="str">
        <f>IF(G862&lt;&gt;"",VLOOKUP(G862,Calculations!$AV$2:$BA$2001,6),"")</f>
        <v/>
      </c>
      <c r="L862" s="64"/>
      <c r="M862" s="64"/>
      <c r="N862" s="64"/>
      <c r="O862" s="64"/>
      <c r="P862" s="64"/>
      <c r="Q862" s="2"/>
      <c r="R862" s="2"/>
      <c r="S862" s="2"/>
    </row>
    <row r="863" spans="6:19">
      <c r="F863" s="2" t="str">
        <f t="shared" si="65"/>
        <v/>
      </c>
      <c r="G863" s="2" t="str">
        <f t="shared" si="66"/>
        <v/>
      </c>
      <c r="H863" s="2" t="str">
        <f>IF(G863&lt;&gt;"",VLOOKUP(G863,Calculations!$AV$2:$BA$2001,3),"")</f>
        <v/>
      </c>
      <c r="I863" s="2" t="str">
        <f>IF(G863&lt;&gt;"",VLOOKUP(G863,Calculations!$AV$2:$BA$2001,4),"")</f>
        <v/>
      </c>
      <c r="J863" s="2" t="str">
        <f>IF(G863&lt;&gt;"",VLOOKUP(G863,Calculations!$AV$2:$BA$2001,5),"")</f>
        <v/>
      </c>
      <c r="K863" s="2" t="str">
        <f>IF(G863&lt;&gt;"",VLOOKUP(G863,Calculations!$AV$2:$BA$2001,6),"")</f>
        <v/>
      </c>
      <c r="L863" s="64"/>
      <c r="M863" s="64"/>
      <c r="N863" s="64"/>
      <c r="O863" s="64"/>
      <c r="P863" s="64"/>
      <c r="Q863" s="2"/>
      <c r="R863" s="2"/>
      <c r="S863" s="2"/>
    </row>
    <row r="864" spans="6:19">
      <c r="F864" s="2" t="str">
        <f t="shared" si="65"/>
        <v/>
      </c>
      <c r="G864" s="2" t="str">
        <f t="shared" si="66"/>
        <v/>
      </c>
      <c r="H864" s="2" t="str">
        <f>IF(G864&lt;&gt;"",VLOOKUP(G864,Calculations!$AV$2:$BA$2001,3),"")</f>
        <v/>
      </c>
      <c r="I864" s="2" t="str">
        <f>IF(G864&lt;&gt;"",VLOOKUP(G864,Calculations!$AV$2:$BA$2001,4),"")</f>
        <v/>
      </c>
      <c r="J864" s="2" t="str">
        <f>IF(G864&lt;&gt;"",VLOOKUP(G864,Calculations!$AV$2:$BA$2001,5),"")</f>
        <v/>
      </c>
      <c r="K864" s="2" t="str">
        <f>IF(G864&lt;&gt;"",VLOOKUP(G864,Calculations!$AV$2:$BA$2001,6),"")</f>
        <v/>
      </c>
      <c r="L864" s="64"/>
      <c r="M864" s="64"/>
      <c r="N864" s="64"/>
      <c r="O864" s="64"/>
      <c r="P864" s="64"/>
      <c r="Q864" s="2"/>
      <c r="R864" s="2"/>
      <c r="S864" s="2"/>
    </row>
    <row r="865" spans="6:19">
      <c r="F865" s="2" t="str">
        <f t="shared" si="65"/>
        <v/>
      </c>
      <c r="G865" s="2" t="str">
        <f t="shared" si="66"/>
        <v/>
      </c>
      <c r="H865" s="2" t="str">
        <f>IF(G865&lt;&gt;"",VLOOKUP(G865,Calculations!$AV$2:$BA$2001,3),"")</f>
        <v/>
      </c>
      <c r="I865" s="2" t="str">
        <f>IF(G865&lt;&gt;"",VLOOKUP(G865,Calculations!$AV$2:$BA$2001,4),"")</f>
        <v/>
      </c>
      <c r="J865" s="2" t="str">
        <f>IF(G865&lt;&gt;"",VLOOKUP(G865,Calculations!$AV$2:$BA$2001,5),"")</f>
        <v/>
      </c>
      <c r="K865" s="2" t="str">
        <f>IF(G865&lt;&gt;"",VLOOKUP(G865,Calculations!$AV$2:$BA$2001,6),"")</f>
        <v/>
      </c>
      <c r="L865" s="64"/>
      <c r="M865" s="64"/>
      <c r="N865" s="64"/>
      <c r="O865" s="64"/>
      <c r="P865" s="64"/>
      <c r="Q865" s="2"/>
      <c r="R865" s="2"/>
      <c r="S865" s="2"/>
    </row>
    <row r="866" spans="6:19">
      <c r="F866" s="2" t="str">
        <f t="shared" si="65"/>
        <v/>
      </c>
      <c r="G866" s="2" t="str">
        <f t="shared" si="66"/>
        <v/>
      </c>
      <c r="H866" s="2" t="str">
        <f>IF(G866&lt;&gt;"",VLOOKUP(G866,Calculations!$AV$2:$BA$2001,3),"")</f>
        <v/>
      </c>
      <c r="I866" s="2" t="str">
        <f>IF(G866&lt;&gt;"",VLOOKUP(G866,Calculations!$AV$2:$BA$2001,4),"")</f>
        <v/>
      </c>
      <c r="J866" s="2" t="str">
        <f>IF(G866&lt;&gt;"",VLOOKUP(G866,Calculations!$AV$2:$BA$2001,5),"")</f>
        <v/>
      </c>
      <c r="K866" s="2" t="str">
        <f>IF(G866&lt;&gt;"",VLOOKUP(G866,Calculations!$AV$2:$BA$2001,6),"")</f>
        <v/>
      </c>
      <c r="L866" s="64"/>
      <c r="M866" s="64"/>
      <c r="N866" s="64"/>
      <c r="O866" s="64"/>
      <c r="P866" s="64"/>
      <c r="Q866" s="2"/>
      <c r="R866" s="2"/>
      <c r="S866" s="2"/>
    </row>
    <row r="867" spans="6:19">
      <c r="F867" s="2" t="str">
        <f t="shared" si="65"/>
        <v/>
      </c>
      <c r="G867" s="2" t="str">
        <f t="shared" si="66"/>
        <v/>
      </c>
      <c r="H867" s="2" t="str">
        <f>IF(G867&lt;&gt;"",VLOOKUP(G867,Calculations!$AV$2:$BA$2001,3),"")</f>
        <v/>
      </c>
      <c r="I867" s="2" t="str">
        <f>IF(G867&lt;&gt;"",VLOOKUP(G867,Calculations!$AV$2:$BA$2001,4),"")</f>
        <v/>
      </c>
      <c r="J867" s="2" t="str">
        <f>IF(G867&lt;&gt;"",VLOOKUP(G867,Calculations!$AV$2:$BA$2001,5),"")</f>
        <v/>
      </c>
      <c r="K867" s="2" t="str">
        <f>IF(G867&lt;&gt;"",VLOOKUP(G867,Calculations!$AV$2:$BA$2001,6),"")</f>
        <v/>
      </c>
      <c r="L867" s="64"/>
      <c r="M867" s="64"/>
      <c r="N867" s="64"/>
      <c r="O867" s="64"/>
      <c r="P867" s="64"/>
      <c r="Q867" s="2"/>
      <c r="R867" s="2"/>
      <c r="S867" s="2"/>
    </row>
    <row r="868" spans="6:19">
      <c r="F868" s="2" t="str">
        <f t="shared" si="65"/>
        <v/>
      </c>
      <c r="G868" s="2" t="str">
        <f t="shared" si="66"/>
        <v/>
      </c>
      <c r="H868" s="2" t="str">
        <f>IF(G868&lt;&gt;"",VLOOKUP(G868,Calculations!$AV$2:$BA$2001,3),"")</f>
        <v/>
      </c>
      <c r="I868" s="2" t="str">
        <f>IF(G868&lt;&gt;"",VLOOKUP(G868,Calculations!$AV$2:$BA$2001,4),"")</f>
        <v/>
      </c>
      <c r="J868" s="2" t="str">
        <f>IF(G868&lt;&gt;"",VLOOKUP(G868,Calculations!$AV$2:$BA$2001,5),"")</f>
        <v/>
      </c>
      <c r="K868" s="2" t="str">
        <f>IF(G868&lt;&gt;"",VLOOKUP(G868,Calculations!$AV$2:$BA$2001,6),"")</f>
        <v/>
      </c>
      <c r="L868" s="64"/>
      <c r="M868" s="64"/>
      <c r="N868" s="64"/>
      <c r="O868" s="64"/>
      <c r="P868" s="64"/>
      <c r="Q868" s="2"/>
      <c r="R868" s="2"/>
      <c r="S868" s="2"/>
    </row>
    <row r="869" spans="6:19">
      <c r="F869" s="2" t="str">
        <f t="shared" si="65"/>
        <v/>
      </c>
      <c r="G869" s="2" t="str">
        <f t="shared" si="66"/>
        <v/>
      </c>
      <c r="H869" s="2" t="str">
        <f>IF(G869&lt;&gt;"",VLOOKUP(G869,Calculations!$AV$2:$BA$2001,3),"")</f>
        <v/>
      </c>
      <c r="I869" s="2" t="str">
        <f>IF(G869&lt;&gt;"",VLOOKUP(G869,Calculations!$AV$2:$BA$2001,4),"")</f>
        <v/>
      </c>
      <c r="J869" s="2" t="str">
        <f>IF(G869&lt;&gt;"",VLOOKUP(G869,Calculations!$AV$2:$BA$2001,5),"")</f>
        <v/>
      </c>
      <c r="K869" s="2" t="str">
        <f>IF(G869&lt;&gt;"",VLOOKUP(G869,Calculations!$AV$2:$BA$2001,6),"")</f>
        <v/>
      </c>
      <c r="L869" s="64"/>
      <c r="M869" s="64"/>
      <c r="N869" s="64"/>
      <c r="O869" s="64"/>
      <c r="P869" s="64"/>
      <c r="Q869" s="2"/>
      <c r="R869" s="2"/>
      <c r="S869" s="2"/>
    </row>
    <row r="870" spans="6:19">
      <c r="F870" s="2" t="str">
        <f t="shared" si="65"/>
        <v/>
      </c>
      <c r="G870" s="2" t="str">
        <f t="shared" si="66"/>
        <v/>
      </c>
      <c r="H870" s="2" t="str">
        <f>IF(G870&lt;&gt;"",VLOOKUP(G870,Calculations!$AV$2:$BA$2001,3),"")</f>
        <v/>
      </c>
      <c r="I870" s="2" t="str">
        <f>IF(G870&lt;&gt;"",VLOOKUP(G870,Calculations!$AV$2:$BA$2001,4),"")</f>
        <v/>
      </c>
      <c r="J870" s="2" t="str">
        <f>IF(G870&lt;&gt;"",VLOOKUP(G870,Calculations!$AV$2:$BA$2001,5),"")</f>
        <v/>
      </c>
      <c r="K870" s="2" t="str">
        <f>IF(G870&lt;&gt;"",VLOOKUP(G870,Calculations!$AV$2:$BA$2001,6),"")</f>
        <v/>
      </c>
      <c r="L870" s="64"/>
      <c r="M870" s="64"/>
      <c r="N870" s="64"/>
      <c r="O870" s="64"/>
      <c r="P870" s="64"/>
      <c r="Q870" s="2"/>
      <c r="R870" s="2"/>
      <c r="S870" s="2"/>
    </row>
    <row r="871" spans="6:19">
      <c r="F871" s="2" t="str">
        <f t="shared" si="65"/>
        <v/>
      </c>
      <c r="G871" s="2" t="str">
        <f t="shared" si="66"/>
        <v/>
      </c>
      <c r="H871" s="2" t="str">
        <f>IF(G871&lt;&gt;"",VLOOKUP(G871,Calculations!$AV$2:$BA$2001,3),"")</f>
        <v/>
      </c>
      <c r="I871" s="2" t="str">
        <f>IF(G871&lt;&gt;"",VLOOKUP(G871,Calculations!$AV$2:$BA$2001,4),"")</f>
        <v/>
      </c>
      <c r="J871" s="2" t="str">
        <f>IF(G871&lt;&gt;"",VLOOKUP(G871,Calculations!$AV$2:$BA$2001,5),"")</f>
        <v/>
      </c>
      <c r="K871" s="2" t="str">
        <f>IF(G871&lt;&gt;"",VLOOKUP(G871,Calculations!$AV$2:$BA$2001,6),"")</f>
        <v/>
      </c>
      <c r="L871" s="64"/>
      <c r="M871" s="64"/>
      <c r="N871" s="64"/>
      <c r="O871" s="64"/>
      <c r="P871" s="64"/>
      <c r="Q871" s="2"/>
      <c r="R871" s="2"/>
      <c r="S871" s="2"/>
    </row>
    <row r="872" spans="6:19">
      <c r="F872" s="2" t="str">
        <f t="shared" si="65"/>
        <v/>
      </c>
      <c r="G872" s="2" t="str">
        <f t="shared" si="66"/>
        <v/>
      </c>
      <c r="H872" s="2" t="str">
        <f>IF(G872&lt;&gt;"",VLOOKUP(G872,Calculations!$AV$2:$BA$2001,3),"")</f>
        <v/>
      </c>
      <c r="I872" s="2" t="str">
        <f>IF(G872&lt;&gt;"",VLOOKUP(G872,Calculations!$AV$2:$BA$2001,4),"")</f>
        <v/>
      </c>
      <c r="J872" s="2" t="str">
        <f>IF(G872&lt;&gt;"",VLOOKUP(G872,Calculations!$AV$2:$BA$2001,5),"")</f>
        <v/>
      </c>
      <c r="K872" s="2" t="str">
        <f>IF(G872&lt;&gt;"",VLOOKUP(G872,Calculations!$AV$2:$BA$2001,6),"")</f>
        <v/>
      </c>
      <c r="L872" s="64"/>
      <c r="M872" s="64"/>
      <c r="N872" s="64"/>
      <c r="O872" s="64"/>
      <c r="P872" s="64"/>
      <c r="Q872" s="2"/>
      <c r="R872" s="2"/>
      <c r="S872" s="2"/>
    </row>
    <row r="873" spans="6:19">
      <c r="F873" s="2" t="str">
        <f t="shared" si="65"/>
        <v/>
      </c>
      <c r="G873" s="2" t="str">
        <f t="shared" si="66"/>
        <v/>
      </c>
      <c r="H873" s="2" t="str">
        <f>IF(G873&lt;&gt;"",VLOOKUP(G873,Calculations!$AV$2:$BA$2001,3),"")</f>
        <v/>
      </c>
      <c r="I873" s="2" t="str">
        <f>IF(G873&lt;&gt;"",VLOOKUP(G873,Calculations!$AV$2:$BA$2001,4),"")</f>
        <v/>
      </c>
      <c r="J873" s="2" t="str">
        <f>IF(G873&lt;&gt;"",VLOOKUP(G873,Calculations!$AV$2:$BA$2001,5),"")</f>
        <v/>
      </c>
      <c r="K873" s="2" t="str">
        <f>IF(G873&lt;&gt;"",VLOOKUP(G873,Calculations!$AV$2:$BA$2001,6),"")</f>
        <v/>
      </c>
      <c r="L873" s="64"/>
      <c r="M873" s="64"/>
      <c r="N873" s="64"/>
      <c r="O873" s="64"/>
      <c r="P873" s="64"/>
      <c r="Q873" s="2"/>
      <c r="R873" s="2"/>
      <c r="S873" s="2"/>
    </row>
    <row r="874" spans="6:19">
      <c r="F874" s="2" t="str">
        <f t="shared" si="65"/>
        <v/>
      </c>
      <c r="G874" s="2" t="str">
        <f t="shared" si="66"/>
        <v/>
      </c>
      <c r="H874" s="2" t="str">
        <f>IF(G874&lt;&gt;"",VLOOKUP(G874,Calculations!$AV$2:$BA$2001,3),"")</f>
        <v/>
      </c>
      <c r="I874" s="2" t="str">
        <f>IF(G874&lt;&gt;"",VLOOKUP(G874,Calculations!$AV$2:$BA$2001,4),"")</f>
        <v/>
      </c>
      <c r="J874" s="2" t="str">
        <f>IF(G874&lt;&gt;"",VLOOKUP(G874,Calculations!$AV$2:$BA$2001,5),"")</f>
        <v/>
      </c>
      <c r="K874" s="2" t="str">
        <f>IF(G874&lt;&gt;"",VLOOKUP(G874,Calculations!$AV$2:$BA$2001,6),"")</f>
        <v/>
      </c>
      <c r="L874" s="64"/>
      <c r="M874" s="64"/>
      <c r="N874" s="64"/>
      <c r="O874" s="64"/>
      <c r="P874" s="64"/>
      <c r="Q874" s="2"/>
      <c r="R874" s="2"/>
      <c r="S874" s="2"/>
    </row>
    <row r="875" spans="6:19">
      <c r="F875" s="2" t="str">
        <f t="shared" si="65"/>
        <v/>
      </c>
      <c r="G875" s="2" t="str">
        <f t="shared" si="66"/>
        <v/>
      </c>
      <c r="H875" s="2" t="str">
        <f>IF(G875&lt;&gt;"",VLOOKUP(G875,Calculations!$AV$2:$BA$2001,3),"")</f>
        <v/>
      </c>
      <c r="I875" s="2" t="str">
        <f>IF(G875&lt;&gt;"",VLOOKUP(G875,Calculations!$AV$2:$BA$2001,4),"")</f>
        <v/>
      </c>
      <c r="J875" s="2" t="str">
        <f>IF(G875&lt;&gt;"",VLOOKUP(G875,Calculations!$AV$2:$BA$2001,5),"")</f>
        <v/>
      </c>
      <c r="K875" s="2" t="str">
        <f>IF(G875&lt;&gt;"",VLOOKUP(G875,Calculations!$AV$2:$BA$2001,6),"")</f>
        <v/>
      </c>
      <c r="L875" s="64"/>
      <c r="M875" s="64"/>
      <c r="N875" s="64"/>
      <c r="O875" s="64"/>
      <c r="P875" s="64"/>
      <c r="Q875" s="2"/>
      <c r="R875" s="2"/>
      <c r="S875" s="2"/>
    </row>
    <row r="876" spans="6:19">
      <c r="F876" s="2" t="str">
        <f t="shared" si="65"/>
        <v/>
      </c>
      <c r="G876" s="2" t="str">
        <f t="shared" si="66"/>
        <v/>
      </c>
      <c r="H876" s="2" t="str">
        <f>IF(G876&lt;&gt;"",VLOOKUP(G876,Calculations!$AV$2:$BA$2001,3),"")</f>
        <v/>
      </c>
      <c r="I876" s="2" t="str">
        <f>IF(G876&lt;&gt;"",VLOOKUP(G876,Calculations!$AV$2:$BA$2001,4),"")</f>
        <v/>
      </c>
      <c r="J876" s="2" t="str">
        <f>IF(G876&lt;&gt;"",VLOOKUP(G876,Calculations!$AV$2:$BA$2001,5),"")</f>
        <v/>
      </c>
      <c r="K876" s="2" t="str">
        <f>IF(G876&lt;&gt;"",VLOOKUP(G876,Calculations!$AV$2:$BA$2001,6),"")</f>
        <v/>
      </c>
      <c r="L876" s="64"/>
      <c r="M876" s="64"/>
      <c r="N876" s="64"/>
      <c r="O876" s="64"/>
      <c r="P876" s="64"/>
      <c r="Q876" s="2"/>
      <c r="R876" s="2"/>
      <c r="S876" s="2"/>
    </row>
    <row r="877" spans="6:19">
      <c r="F877" s="2" t="str">
        <f t="shared" si="65"/>
        <v/>
      </c>
      <c r="G877" s="2" t="str">
        <f t="shared" si="66"/>
        <v/>
      </c>
      <c r="H877" s="2" t="str">
        <f>IF(G877&lt;&gt;"",VLOOKUP(G877,Calculations!$AV$2:$BA$2001,3),"")</f>
        <v/>
      </c>
      <c r="I877" s="2" t="str">
        <f>IF(G877&lt;&gt;"",VLOOKUP(G877,Calculations!$AV$2:$BA$2001,4),"")</f>
        <v/>
      </c>
      <c r="J877" s="2" t="str">
        <f>IF(G877&lt;&gt;"",VLOOKUP(G877,Calculations!$AV$2:$BA$2001,5),"")</f>
        <v/>
      </c>
      <c r="K877" s="2" t="str">
        <f>IF(G877&lt;&gt;"",VLOOKUP(G877,Calculations!$AV$2:$BA$2001,6),"")</f>
        <v/>
      </c>
      <c r="L877" s="64"/>
      <c r="M877" s="64"/>
      <c r="N877" s="64"/>
      <c r="O877" s="64"/>
      <c r="P877" s="64"/>
      <c r="Q877" s="2"/>
      <c r="R877" s="2"/>
      <c r="S877" s="2"/>
    </row>
    <row r="878" spans="6:19">
      <c r="F878" s="2" t="str">
        <f t="shared" si="65"/>
        <v/>
      </c>
      <c r="G878" s="2" t="str">
        <f t="shared" si="66"/>
        <v/>
      </c>
      <c r="H878" s="2" t="str">
        <f>IF(G878&lt;&gt;"",VLOOKUP(G878,Calculations!$AV$2:$BA$2001,3),"")</f>
        <v/>
      </c>
      <c r="I878" s="2" t="str">
        <f>IF(G878&lt;&gt;"",VLOOKUP(G878,Calculations!$AV$2:$BA$2001,4),"")</f>
        <v/>
      </c>
      <c r="J878" s="2" t="str">
        <f>IF(G878&lt;&gt;"",VLOOKUP(G878,Calculations!$AV$2:$BA$2001,5),"")</f>
        <v/>
      </c>
      <c r="K878" s="2" t="str">
        <f>IF(G878&lt;&gt;"",VLOOKUP(G878,Calculations!$AV$2:$BA$2001,6),"")</f>
        <v/>
      </c>
      <c r="L878" s="64"/>
      <c r="M878" s="64"/>
      <c r="N878" s="64"/>
      <c r="O878" s="64"/>
      <c r="P878" s="64"/>
      <c r="Q878" s="2"/>
      <c r="R878" s="2"/>
      <c r="S878" s="2"/>
    </row>
    <row r="879" spans="6:19">
      <c r="F879" s="2" t="str">
        <f t="shared" si="65"/>
        <v/>
      </c>
      <c r="G879" s="2" t="str">
        <f t="shared" si="66"/>
        <v/>
      </c>
      <c r="H879" s="2" t="str">
        <f>IF(G879&lt;&gt;"",VLOOKUP(G879,Calculations!$AV$2:$BA$2001,3),"")</f>
        <v/>
      </c>
      <c r="I879" s="2" t="str">
        <f>IF(G879&lt;&gt;"",VLOOKUP(G879,Calculations!$AV$2:$BA$2001,4),"")</f>
        <v/>
      </c>
      <c r="J879" s="2" t="str">
        <f>IF(G879&lt;&gt;"",VLOOKUP(G879,Calculations!$AV$2:$BA$2001,5),"")</f>
        <v/>
      </c>
      <c r="K879" s="2" t="str">
        <f>IF(G879&lt;&gt;"",VLOOKUP(G879,Calculations!$AV$2:$BA$2001,6),"")</f>
        <v/>
      </c>
      <c r="L879" s="64"/>
      <c r="M879" s="64"/>
      <c r="N879" s="64"/>
      <c r="O879" s="64"/>
      <c r="P879" s="64"/>
      <c r="Q879" s="2"/>
      <c r="R879" s="2"/>
      <c r="S879" s="2"/>
    </row>
    <row r="880" spans="6:19">
      <c r="F880" s="2" t="str">
        <f t="shared" si="65"/>
        <v/>
      </c>
      <c r="G880" s="2" t="str">
        <f t="shared" si="66"/>
        <v/>
      </c>
      <c r="H880" s="2" t="str">
        <f>IF(G880&lt;&gt;"",VLOOKUP(G880,Calculations!$AV$2:$BA$2001,3),"")</f>
        <v/>
      </c>
      <c r="I880" s="2" t="str">
        <f>IF(G880&lt;&gt;"",VLOOKUP(G880,Calculations!$AV$2:$BA$2001,4),"")</f>
        <v/>
      </c>
      <c r="J880" s="2" t="str">
        <f>IF(G880&lt;&gt;"",VLOOKUP(G880,Calculations!$AV$2:$BA$2001,5),"")</f>
        <v/>
      </c>
      <c r="K880" s="2" t="str">
        <f>IF(G880&lt;&gt;"",VLOOKUP(G880,Calculations!$AV$2:$BA$2001,6),"")</f>
        <v/>
      </c>
      <c r="L880" s="64"/>
      <c r="M880" s="64"/>
      <c r="N880" s="64"/>
      <c r="O880" s="64"/>
      <c r="P880" s="64"/>
      <c r="Q880" s="2"/>
      <c r="R880" s="2"/>
      <c r="S880" s="2"/>
    </row>
    <row r="881" spans="6:19">
      <c r="F881" s="2" t="str">
        <f t="shared" si="65"/>
        <v/>
      </c>
      <c r="G881" s="2" t="str">
        <f t="shared" si="66"/>
        <v/>
      </c>
      <c r="H881" s="2" t="str">
        <f>IF(G881&lt;&gt;"",VLOOKUP(G881,Calculations!$AV$2:$BA$2001,3),"")</f>
        <v/>
      </c>
      <c r="I881" s="2" t="str">
        <f>IF(G881&lt;&gt;"",VLOOKUP(G881,Calculations!$AV$2:$BA$2001,4),"")</f>
        <v/>
      </c>
      <c r="J881" s="2" t="str">
        <f>IF(G881&lt;&gt;"",VLOOKUP(G881,Calculations!$AV$2:$BA$2001,5),"")</f>
        <v/>
      </c>
      <c r="K881" s="2" t="str">
        <f>IF(G881&lt;&gt;"",VLOOKUP(G881,Calculations!$AV$2:$BA$2001,6),"")</f>
        <v/>
      </c>
      <c r="L881" s="64"/>
      <c r="M881" s="64"/>
      <c r="N881" s="64"/>
      <c r="O881" s="64"/>
      <c r="P881" s="64"/>
      <c r="Q881" s="2"/>
      <c r="R881" s="2"/>
      <c r="S881" s="2"/>
    </row>
    <row r="882" spans="6:19">
      <c r="F882" s="2" t="str">
        <f t="shared" si="65"/>
        <v/>
      </c>
      <c r="G882" s="2" t="str">
        <f t="shared" si="66"/>
        <v/>
      </c>
      <c r="H882" s="2" t="str">
        <f>IF(G882&lt;&gt;"",VLOOKUP(G882,Calculations!$AV$2:$BA$2001,3),"")</f>
        <v/>
      </c>
      <c r="I882" s="2" t="str">
        <f>IF(G882&lt;&gt;"",VLOOKUP(G882,Calculations!$AV$2:$BA$2001,4),"")</f>
        <v/>
      </c>
      <c r="J882" s="2" t="str">
        <f>IF(G882&lt;&gt;"",VLOOKUP(G882,Calculations!$AV$2:$BA$2001,5),"")</f>
        <v/>
      </c>
      <c r="K882" s="2" t="str">
        <f>IF(G882&lt;&gt;"",VLOOKUP(G882,Calculations!$AV$2:$BA$2001,6),"")</f>
        <v/>
      </c>
      <c r="L882" s="64"/>
      <c r="M882" s="64"/>
      <c r="N882" s="64"/>
      <c r="O882" s="64"/>
      <c r="P882" s="64"/>
      <c r="Q882" s="2"/>
      <c r="R882" s="2"/>
      <c r="S882" s="2"/>
    </row>
    <row r="883" spans="6:19">
      <c r="F883" s="2" t="str">
        <f t="shared" si="65"/>
        <v/>
      </c>
      <c r="G883" s="2" t="str">
        <f t="shared" si="66"/>
        <v/>
      </c>
      <c r="H883" s="2" t="str">
        <f>IF(G883&lt;&gt;"",VLOOKUP(G883,Calculations!$AV$2:$BA$2001,3),"")</f>
        <v/>
      </c>
      <c r="I883" s="2" t="str">
        <f>IF(G883&lt;&gt;"",VLOOKUP(G883,Calculations!$AV$2:$BA$2001,4),"")</f>
        <v/>
      </c>
      <c r="J883" s="2" t="str">
        <f>IF(G883&lt;&gt;"",VLOOKUP(G883,Calculations!$AV$2:$BA$2001,5),"")</f>
        <v/>
      </c>
      <c r="K883" s="2" t="str">
        <f>IF(G883&lt;&gt;"",VLOOKUP(G883,Calculations!$AV$2:$BA$2001,6),"")</f>
        <v/>
      </c>
      <c r="L883" s="64"/>
      <c r="M883" s="64"/>
      <c r="N883" s="64"/>
      <c r="O883" s="64"/>
      <c r="P883" s="64"/>
      <c r="Q883" s="2"/>
      <c r="R883" s="2"/>
      <c r="S883" s="2"/>
    </row>
    <row r="884" spans="6:19">
      <c r="F884" s="2" t="str">
        <f t="shared" si="65"/>
        <v/>
      </c>
      <c r="G884" s="2" t="str">
        <f t="shared" si="66"/>
        <v/>
      </c>
      <c r="H884" s="2" t="str">
        <f>IF(G884&lt;&gt;"",VLOOKUP(G884,Calculations!$AV$2:$BA$2001,3),"")</f>
        <v/>
      </c>
      <c r="I884" s="2" t="str">
        <f>IF(G884&lt;&gt;"",VLOOKUP(G884,Calculations!$AV$2:$BA$2001,4),"")</f>
        <v/>
      </c>
      <c r="J884" s="2" t="str">
        <f>IF(G884&lt;&gt;"",VLOOKUP(G884,Calculations!$AV$2:$BA$2001,5),"")</f>
        <v/>
      </c>
      <c r="K884" s="2" t="str">
        <f>IF(G884&lt;&gt;"",VLOOKUP(G884,Calculations!$AV$2:$BA$2001,6),"")</f>
        <v/>
      </c>
      <c r="L884" s="64"/>
      <c r="M884" s="64"/>
      <c r="N884" s="64"/>
      <c r="O884" s="64"/>
      <c r="P884" s="64"/>
      <c r="Q884" s="2"/>
      <c r="R884" s="2"/>
      <c r="S884" s="2"/>
    </row>
    <row r="885" spans="6:19">
      <c r="F885" s="2" t="str">
        <f t="shared" si="65"/>
        <v/>
      </c>
      <c r="G885" s="2" t="str">
        <f t="shared" si="66"/>
        <v/>
      </c>
      <c r="H885" s="2" t="str">
        <f>IF(G885&lt;&gt;"",VLOOKUP(G885,Calculations!$AV$2:$BA$2001,3),"")</f>
        <v/>
      </c>
      <c r="I885" s="2" t="str">
        <f>IF(G885&lt;&gt;"",VLOOKUP(G885,Calculations!$AV$2:$BA$2001,4),"")</f>
        <v/>
      </c>
      <c r="J885" s="2" t="str">
        <f>IF(G885&lt;&gt;"",VLOOKUP(G885,Calculations!$AV$2:$BA$2001,5),"")</f>
        <v/>
      </c>
      <c r="K885" s="2" t="str">
        <f>IF(G885&lt;&gt;"",VLOOKUP(G885,Calculations!$AV$2:$BA$2001,6),"")</f>
        <v/>
      </c>
      <c r="L885" s="64"/>
      <c r="M885" s="64"/>
      <c r="N885" s="64"/>
      <c r="O885" s="64"/>
      <c r="P885" s="64"/>
      <c r="Q885" s="2"/>
      <c r="R885" s="2"/>
      <c r="S885" s="2"/>
    </row>
    <row r="886" spans="6:19">
      <c r="F886" s="2" t="str">
        <f t="shared" si="65"/>
        <v/>
      </c>
      <c r="G886" s="2" t="str">
        <f t="shared" si="66"/>
        <v/>
      </c>
      <c r="H886" s="2" t="str">
        <f>IF(G886&lt;&gt;"",VLOOKUP(G886,Calculations!$AV$2:$BA$2001,3),"")</f>
        <v/>
      </c>
      <c r="I886" s="2" t="str">
        <f>IF(G886&lt;&gt;"",VLOOKUP(G886,Calculations!$AV$2:$BA$2001,4),"")</f>
        <v/>
      </c>
      <c r="J886" s="2" t="str">
        <f>IF(G886&lt;&gt;"",VLOOKUP(G886,Calculations!$AV$2:$BA$2001,5),"")</f>
        <v/>
      </c>
      <c r="K886" s="2" t="str">
        <f>IF(G886&lt;&gt;"",VLOOKUP(G886,Calculations!$AV$2:$BA$2001,6),"")</f>
        <v/>
      </c>
      <c r="L886" s="64"/>
      <c r="M886" s="64"/>
      <c r="N886" s="64"/>
      <c r="O886" s="64"/>
      <c r="P886" s="64"/>
      <c r="Q886" s="2"/>
      <c r="R886" s="2"/>
      <c r="S886" s="2"/>
    </row>
    <row r="887" spans="6:19">
      <c r="F887" s="2" t="str">
        <f t="shared" si="65"/>
        <v/>
      </c>
      <c r="G887" s="2" t="str">
        <f t="shared" si="66"/>
        <v/>
      </c>
      <c r="H887" s="2" t="str">
        <f>IF(G887&lt;&gt;"",VLOOKUP(G887,Calculations!$AV$2:$BA$2001,3),"")</f>
        <v/>
      </c>
      <c r="I887" s="2" t="str">
        <f>IF(G887&lt;&gt;"",VLOOKUP(G887,Calculations!$AV$2:$BA$2001,4),"")</f>
        <v/>
      </c>
      <c r="J887" s="2" t="str">
        <f>IF(G887&lt;&gt;"",VLOOKUP(G887,Calculations!$AV$2:$BA$2001,5),"")</f>
        <v/>
      </c>
      <c r="K887" s="2" t="str">
        <f>IF(G887&lt;&gt;"",VLOOKUP(G887,Calculations!$AV$2:$BA$2001,6),"")</f>
        <v/>
      </c>
      <c r="L887" s="64"/>
      <c r="M887" s="64"/>
      <c r="N887" s="64"/>
      <c r="O887" s="64"/>
      <c r="P887" s="64"/>
      <c r="Q887" s="2"/>
      <c r="R887" s="2"/>
      <c r="S887" s="2"/>
    </row>
    <row r="888" spans="6:19">
      <c r="F888" s="2" t="str">
        <f t="shared" si="65"/>
        <v/>
      </c>
      <c r="G888" s="2" t="str">
        <f t="shared" si="66"/>
        <v/>
      </c>
      <c r="H888" s="2" t="str">
        <f>IF(G888&lt;&gt;"",VLOOKUP(G888,Calculations!$AV$2:$BA$2001,3),"")</f>
        <v/>
      </c>
      <c r="I888" s="2" t="str">
        <f>IF(G888&lt;&gt;"",VLOOKUP(G888,Calculations!$AV$2:$BA$2001,4),"")</f>
        <v/>
      </c>
      <c r="J888" s="2" t="str">
        <f>IF(G888&lt;&gt;"",VLOOKUP(G888,Calculations!$AV$2:$BA$2001,5),"")</f>
        <v/>
      </c>
      <c r="K888" s="2" t="str">
        <f>IF(G888&lt;&gt;"",VLOOKUP(G888,Calculations!$AV$2:$BA$2001,6),"")</f>
        <v/>
      </c>
      <c r="L888" s="64"/>
      <c r="M888" s="64"/>
      <c r="N888" s="64"/>
      <c r="O888" s="64"/>
      <c r="P888" s="64"/>
      <c r="Q888" s="2"/>
      <c r="R888" s="2"/>
      <c r="S888" s="2"/>
    </row>
    <row r="889" spans="6:19">
      <c r="F889" s="2" t="str">
        <f t="shared" si="65"/>
        <v/>
      </c>
      <c r="G889" s="2" t="str">
        <f t="shared" si="66"/>
        <v/>
      </c>
      <c r="H889" s="2" t="str">
        <f>IF(G889&lt;&gt;"",VLOOKUP(G889,Calculations!$AV$2:$BA$2001,3),"")</f>
        <v/>
      </c>
      <c r="I889" s="2" t="str">
        <f>IF(G889&lt;&gt;"",VLOOKUP(G889,Calculations!$AV$2:$BA$2001,4),"")</f>
        <v/>
      </c>
      <c r="J889" s="2" t="str">
        <f>IF(G889&lt;&gt;"",VLOOKUP(G889,Calculations!$AV$2:$BA$2001,5),"")</f>
        <v/>
      </c>
      <c r="K889" s="2" t="str">
        <f>IF(G889&lt;&gt;"",VLOOKUP(G889,Calculations!$AV$2:$BA$2001,6),"")</f>
        <v/>
      </c>
      <c r="L889" s="64"/>
      <c r="M889" s="64"/>
      <c r="N889" s="64"/>
      <c r="O889" s="64"/>
      <c r="P889" s="64"/>
      <c r="Q889" s="2"/>
      <c r="R889" s="2"/>
      <c r="S889" s="2"/>
    </row>
    <row r="890" spans="6:19">
      <c r="F890" s="2" t="str">
        <f t="shared" si="65"/>
        <v/>
      </c>
      <c r="G890" s="2" t="str">
        <f t="shared" si="66"/>
        <v/>
      </c>
      <c r="H890" s="2" t="str">
        <f>IF(G890&lt;&gt;"",VLOOKUP(G890,Calculations!$AV$2:$BA$2001,3),"")</f>
        <v/>
      </c>
      <c r="I890" s="2" t="str">
        <f>IF(G890&lt;&gt;"",VLOOKUP(G890,Calculations!$AV$2:$BA$2001,4),"")</f>
        <v/>
      </c>
      <c r="J890" s="2" t="str">
        <f>IF(G890&lt;&gt;"",VLOOKUP(G890,Calculations!$AV$2:$BA$2001,5),"")</f>
        <v/>
      </c>
      <c r="K890" s="2" t="str">
        <f>IF(G890&lt;&gt;"",VLOOKUP(G890,Calculations!$AV$2:$BA$2001,6),"")</f>
        <v/>
      </c>
      <c r="L890" s="64"/>
      <c r="M890" s="64"/>
      <c r="N890" s="64"/>
      <c r="O890" s="64"/>
      <c r="P890" s="64"/>
      <c r="Q890" s="2"/>
      <c r="R890" s="2"/>
      <c r="S890" s="2"/>
    </row>
    <row r="891" spans="6:19">
      <c r="F891" s="2" t="str">
        <f t="shared" si="65"/>
        <v/>
      </c>
      <c r="G891" s="2" t="str">
        <f t="shared" si="66"/>
        <v/>
      </c>
      <c r="H891" s="2" t="str">
        <f>IF(G891&lt;&gt;"",VLOOKUP(G891,Calculations!$AV$2:$BA$2001,3),"")</f>
        <v/>
      </c>
      <c r="I891" s="2" t="str">
        <f>IF(G891&lt;&gt;"",VLOOKUP(G891,Calculations!$AV$2:$BA$2001,4),"")</f>
        <v/>
      </c>
      <c r="J891" s="2" t="str">
        <f>IF(G891&lt;&gt;"",VLOOKUP(G891,Calculations!$AV$2:$BA$2001,5),"")</f>
        <v/>
      </c>
      <c r="K891" s="2" t="str">
        <f>IF(G891&lt;&gt;"",VLOOKUP(G891,Calculations!$AV$2:$BA$2001,6),"")</f>
        <v/>
      </c>
      <c r="L891" s="64"/>
      <c r="M891" s="64"/>
      <c r="N891" s="64"/>
      <c r="O891" s="64"/>
      <c r="P891" s="64"/>
      <c r="Q891" s="2"/>
      <c r="R891" s="2"/>
      <c r="S891" s="2"/>
    </row>
    <row r="892" spans="6:19">
      <c r="F892" s="2" t="str">
        <f t="shared" si="65"/>
        <v/>
      </c>
      <c r="G892" s="2" t="str">
        <f t="shared" si="66"/>
        <v/>
      </c>
      <c r="H892" s="2" t="str">
        <f>IF(G892&lt;&gt;"",VLOOKUP(G892,Calculations!$AV$2:$BA$2001,3),"")</f>
        <v/>
      </c>
      <c r="I892" s="2" t="str">
        <f>IF(G892&lt;&gt;"",VLOOKUP(G892,Calculations!$AV$2:$BA$2001,4),"")</f>
        <v/>
      </c>
      <c r="J892" s="2" t="str">
        <f>IF(G892&lt;&gt;"",VLOOKUP(G892,Calculations!$AV$2:$BA$2001,5),"")</f>
        <v/>
      </c>
      <c r="K892" s="2" t="str">
        <f>IF(G892&lt;&gt;"",VLOOKUP(G892,Calculations!$AV$2:$BA$2001,6),"")</f>
        <v/>
      </c>
      <c r="L892" s="64"/>
      <c r="M892" s="64"/>
      <c r="N892" s="64"/>
      <c r="O892" s="64"/>
      <c r="P892" s="64"/>
      <c r="Q892" s="2"/>
      <c r="R892" s="2"/>
      <c r="S892" s="2"/>
    </row>
    <row r="893" spans="6:19">
      <c r="F893" s="2" t="str">
        <f t="shared" si="65"/>
        <v/>
      </c>
      <c r="G893" s="2" t="str">
        <f t="shared" si="66"/>
        <v/>
      </c>
      <c r="H893" s="2" t="str">
        <f>IF(G893&lt;&gt;"",VLOOKUP(G893,Calculations!$AV$2:$BA$2001,3),"")</f>
        <v/>
      </c>
      <c r="I893" s="2" t="str">
        <f>IF(G893&lt;&gt;"",VLOOKUP(G893,Calculations!$AV$2:$BA$2001,4),"")</f>
        <v/>
      </c>
      <c r="J893" s="2" t="str">
        <f>IF(G893&lt;&gt;"",VLOOKUP(G893,Calculations!$AV$2:$BA$2001,5),"")</f>
        <v/>
      </c>
      <c r="K893" s="2" t="str">
        <f>IF(G893&lt;&gt;"",VLOOKUP(G893,Calculations!$AV$2:$BA$2001,6),"")</f>
        <v/>
      </c>
      <c r="L893" s="64"/>
      <c r="M893" s="64"/>
      <c r="N893" s="64"/>
      <c r="O893" s="64"/>
      <c r="P893" s="64"/>
      <c r="Q893" s="2"/>
      <c r="R893" s="2"/>
      <c r="S893" s="2"/>
    </row>
    <row r="894" spans="6:19">
      <c r="F894" s="2" t="str">
        <f t="shared" si="65"/>
        <v/>
      </c>
      <c r="G894" s="2" t="str">
        <f t="shared" si="66"/>
        <v/>
      </c>
      <c r="H894" s="2" t="str">
        <f>IF(G894&lt;&gt;"",VLOOKUP(G894,Calculations!$AV$2:$BA$2001,3),"")</f>
        <v/>
      </c>
      <c r="I894" s="2" t="str">
        <f>IF(G894&lt;&gt;"",VLOOKUP(G894,Calculations!$AV$2:$BA$2001,4),"")</f>
        <v/>
      </c>
      <c r="J894" s="2" t="str">
        <f>IF(G894&lt;&gt;"",VLOOKUP(G894,Calculations!$AV$2:$BA$2001,5),"")</f>
        <v/>
      </c>
      <c r="K894" s="2" t="str">
        <f>IF(G894&lt;&gt;"",VLOOKUP(G894,Calculations!$AV$2:$BA$2001,6),"")</f>
        <v/>
      </c>
      <c r="L894" s="64"/>
      <c r="M894" s="64"/>
      <c r="N894" s="64"/>
      <c r="O894" s="64"/>
      <c r="P894" s="64"/>
      <c r="Q894" s="2"/>
      <c r="R894" s="2"/>
      <c r="S894" s="2"/>
    </row>
    <row r="895" spans="6:19">
      <c r="F895" s="2" t="str">
        <f t="shared" si="65"/>
        <v/>
      </c>
      <c r="G895" s="2" t="str">
        <f t="shared" si="66"/>
        <v/>
      </c>
      <c r="H895" s="2" t="str">
        <f>IF(G895&lt;&gt;"",VLOOKUP(G895,Calculations!$AV$2:$BA$2001,3),"")</f>
        <v/>
      </c>
      <c r="I895" s="2" t="str">
        <f>IF(G895&lt;&gt;"",VLOOKUP(G895,Calculations!$AV$2:$BA$2001,4),"")</f>
        <v/>
      </c>
      <c r="J895" s="2" t="str">
        <f>IF(G895&lt;&gt;"",VLOOKUP(G895,Calculations!$AV$2:$BA$2001,5),"")</f>
        <v/>
      </c>
      <c r="K895" s="2" t="str">
        <f>IF(G895&lt;&gt;"",VLOOKUP(G895,Calculations!$AV$2:$BA$2001,6),"")</f>
        <v/>
      </c>
      <c r="L895" s="64"/>
      <c r="M895" s="64"/>
      <c r="N895" s="64"/>
      <c r="O895" s="64"/>
      <c r="P895" s="64"/>
      <c r="Q895" s="2"/>
      <c r="R895" s="2"/>
      <c r="S895" s="2"/>
    </row>
    <row r="896" spans="6:19">
      <c r="F896" s="2" t="str">
        <f t="shared" si="65"/>
        <v/>
      </c>
      <c r="G896" s="2" t="str">
        <f t="shared" si="66"/>
        <v/>
      </c>
      <c r="H896" s="2" t="str">
        <f>IF(G896&lt;&gt;"",VLOOKUP(G896,Calculations!$AV$2:$BA$2001,3),"")</f>
        <v/>
      </c>
      <c r="I896" s="2" t="str">
        <f>IF(G896&lt;&gt;"",VLOOKUP(G896,Calculations!$AV$2:$BA$2001,4),"")</f>
        <v/>
      </c>
      <c r="J896" s="2" t="str">
        <f>IF(G896&lt;&gt;"",VLOOKUP(G896,Calculations!$AV$2:$BA$2001,5),"")</f>
        <v/>
      </c>
      <c r="K896" s="2" t="str">
        <f>IF(G896&lt;&gt;"",VLOOKUP(G896,Calculations!$AV$2:$BA$2001,6),"")</f>
        <v/>
      </c>
      <c r="L896" s="64"/>
      <c r="M896" s="64"/>
      <c r="N896" s="64"/>
      <c r="O896" s="64"/>
      <c r="P896" s="64"/>
      <c r="Q896" s="2"/>
      <c r="R896" s="2"/>
      <c r="S896" s="2"/>
    </row>
    <row r="897" spans="6:19">
      <c r="F897" s="2" t="str">
        <f t="shared" si="65"/>
        <v/>
      </c>
      <c r="G897" s="2" t="str">
        <f t="shared" si="66"/>
        <v/>
      </c>
      <c r="H897" s="2" t="str">
        <f>IF(G897&lt;&gt;"",VLOOKUP(G897,Calculations!$AV$2:$BA$2001,3),"")</f>
        <v/>
      </c>
      <c r="I897" s="2" t="str">
        <f>IF(G897&lt;&gt;"",VLOOKUP(G897,Calculations!$AV$2:$BA$2001,4),"")</f>
        <v/>
      </c>
      <c r="J897" s="2" t="str">
        <f>IF(G897&lt;&gt;"",VLOOKUP(G897,Calculations!$AV$2:$BA$2001,5),"")</f>
        <v/>
      </c>
      <c r="K897" s="2" t="str">
        <f>IF(G897&lt;&gt;"",VLOOKUP(G897,Calculations!$AV$2:$BA$2001,6),"")</f>
        <v/>
      </c>
      <c r="L897" s="64"/>
      <c r="M897" s="64"/>
      <c r="N897" s="64"/>
      <c r="O897" s="64"/>
      <c r="P897" s="64"/>
      <c r="Q897" s="2"/>
      <c r="R897" s="2"/>
      <c r="S897" s="2"/>
    </row>
    <row r="898" spans="6:19">
      <c r="F898" s="2" t="str">
        <f t="shared" si="65"/>
        <v/>
      </c>
      <c r="G898" s="2" t="str">
        <f t="shared" si="66"/>
        <v/>
      </c>
      <c r="H898" s="2" t="str">
        <f>IF(G898&lt;&gt;"",VLOOKUP(G898,Calculations!$AV$2:$BA$2001,3),"")</f>
        <v/>
      </c>
      <c r="I898" s="2" t="str">
        <f>IF(G898&lt;&gt;"",VLOOKUP(G898,Calculations!$AV$2:$BA$2001,4),"")</f>
        <v/>
      </c>
      <c r="J898" s="2" t="str">
        <f>IF(G898&lt;&gt;"",VLOOKUP(G898,Calculations!$AV$2:$BA$2001,5),"")</f>
        <v/>
      </c>
      <c r="K898" s="2" t="str">
        <f>IF(G898&lt;&gt;"",VLOOKUP(G898,Calculations!$AV$2:$BA$2001,6),"")</f>
        <v/>
      </c>
      <c r="L898" s="64"/>
      <c r="M898" s="64"/>
      <c r="N898" s="64"/>
      <c r="O898" s="64"/>
      <c r="P898" s="64"/>
      <c r="Q898" s="2"/>
      <c r="R898" s="2"/>
      <c r="S898" s="2"/>
    </row>
    <row r="899" spans="6:19">
      <c r="F899" s="2" t="str">
        <f t="shared" ref="F899:F962" si="67">IF(F898&gt;=Num,"",F898+1)</f>
        <v/>
      </c>
      <c r="G899" s="2" t="str">
        <f t="shared" si="66"/>
        <v/>
      </c>
      <c r="H899" s="2" t="str">
        <f>IF(G899&lt;&gt;"",VLOOKUP(G899,Calculations!$AV$2:$BA$2001,3),"")</f>
        <v/>
      </c>
      <c r="I899" s="2" t="str">
        <f>IF(G899&lt;&gt;"",VLOOKUP(G899,Calculations!$AV$2:$BA$2001,4),"")</f>
        <v/>
      </c>
      <c r="J899" s="2" t="str">
        <f>IF(G899&lt;&gt;"",VLOOKUP(G899,Calculations!$AV$2:$BA$2001,5),"")</f>
        <v/>
      </c>
      <c r="K899" s="2" t="str">
        <f>IF(G899&lt;&gt;"",VLOOKUP(G899,Calculations!$AV$2:$BA$2001,6),"")</f>
        <v/>
      </c>
      <c r="L899" s="64"/>
      <c r="M899" s="64"/>
      <c r="N899" s="64"/>
      <c r="O899" s="64"/>
      <c r="P899" s="64"/>
      <c r="Q899" s="2"/>
      <c r="R899" s="2"/>
      <c r="S899" s="2"/>
    </row>
    <row r="900" spans="6:19">
      <c r="F900" s="2" t="str">
        <f t="shared" si="67"/>
        <v/>
      </c>
      <c r="G900" s="2" t="str">
        <f t="shared" si="66"/>
        <v/>
      </c>
      <c r="H900" s="2" t="str">
        <f>IF(G900&lt;&gt;"",VLOOKUP(G900,Calculations!$AV$2:$BA$2001,3),"")</f>
        <v/>
      </c>
      <c r="I900" s="2" t="str">
        <f>IF(G900&lt;&gt;"",VLOOKUP(G900,Calculations!$AV$2:$BA$2001,4),"")</f>
        <v/>
      </c>
      <c r="J900" s="2" t="str">
        <f>IF(G900&lt;&gt;"",VLOOKUP(G900,Calculations!$AV$2:$BA$2001,5),"")</f>
        <v/>
      </c>
      <c r="K900" s="2" t="str">
        <f>IF(G900&lt;&gt;"",VLOOKUP(G900,Calculations!$AV$2:$BA$2001,6),"")</f>
        <v/>
      </c>
      <c r="L900" s="64"/>
      <c r="M900" s="64"/>
      <c r="N900" s="64"/>
      <c r="O900" s="64"/>
      <c r="P900" s="64"/>
      <c r="Q900" s="2"/>
      <c r="R900" s="2"/>
      <c r="S900" s="2"/>
    </row>
    <row r="901" spans="6:19">
      <c r="F901" s="2" t="str">
        <f t="shared" si="67"/>
        <v/>
      </c>
      <c r="G901" s="2" t="str">
        <f t="shared" si="66"/>
        <v/>
      </c>
      <c r="H901" s="2" t="str">
        <f>IF(G901&lt;&gt;"",VLOOKUP(G901,Calculations!$AV$2:$BA$2001,3),"")</f>
        <v/>
      </c>
      <c r="I901" s="2" t="str">
        <f>IF(G901&lt;&gt;"",VLOOKUP(G901,Calculations!$AV$2:$BA$2001,4),"")</f>
        <v/>
      </c>
      <c r="J901" s="2" t="str">
        <f>IF(G901&lt;&gt;"",VLOOKUP(G901,Calculations!$AV$2:$BA$2001,5),"")</f>
        <v/>
      </c>
      <c r="K901" s="2" t="str">
        <f>IF(G901&lt;&gt;"",VLOOKUP(G901,Calculations!$AV$2:$BA$2001,6),"")</f>
        <v/>
      </c>
      <c r="L901" s="64"/>
      <c r="M901" s="64"/>
      <c r="N901" s="64"/>
      <c r="O901" s="64"/>
      <c r="P901" s="64"/>
      <c r="Q901" s="2"/>
      <c r="R901" s="2"/>
      <c r="S901" s="2"/>
    </row>
    <row r="902" spans="6:19">
      <c r="F902" s="2" t="str">
        <f t="shared" si="67"/>
        <v/>
      </c>
      <c r="G902" s="2" t="str">
        <f t="shared" si="66"/>
        <v/>
      </c>
      <c r="H902" s="2" t="str">
        <f>IF(G902&lt;&gt;"",VLOOKUP(G902,Calculations!$AV$2:$BA$2001,3),"")</f>
        <v/>
      </c>
      <c r="I902" s="2" t="str">
        <f>IF(G902&lt;&gt;"",VLOOKUP(G902,Calculations!$AV$2:$BA$2001,4),"")</f>
        <v/>
      </c>
      <c r="J902" s="2" t="str">
        <f>IF(G902&lt;&gt;"",VLOOKUP(G902,Calculations!$AV$2:$BA$2001,5),"")</f>
        <v/>
      </c>
      <c r="K902" s="2" t="str">
        <f>IF(G902&lt;&gt;"",VLOOKUP(G902,Calculations!$AV$2:$BA$2001,6),"")</f>
        <v/>
      </c>
      <c r="L902" s="64"/>
      <c r="M902" s="64"/>
      <c r="N902" s="64"/>
      <c r="O902" s="64"/>
      <c r="P902" s="64"/>
      <c r="Q902" s="2"/>
      <c r="R902" s="2"/>
      <c r="S902" s="2"/>
    </row>
    <row r="903" spans="6:19">
      <c r="F903" s="2" t="str">
        <f t="shared" si="67"/>
        <v/>
      </c>
      <c r="G903" s="2" t="str">
        <f t="shared" si="66"/>
        <v/>
      </c>
      <c r="H903" s="2" t="str">
        <f>IF(G903&lt;&gt;"",VLOOKUP(G903,Calculations!$AV$2:$BA$2001,3),"")</f>
        <v/>
      </c>
      <c r="I903" s="2" t="str">
        <f>IF(G903&lt;&gt;"",VLOOKUP(G903,Calculations!$AV$2:$BA$2001,4),"")</f>
        <v/>
      </c>
      <c r="J903" s="2" t="str">
        <f>IF(G903&lt;&gt;"",VLOOKUP(G903,Calculations!$AV$2:$BA$2001,5),"")</f>
        <v/>
      </c>
      <c r="K903" s="2" t="str">
        <f>IF(G903&lt;&gt;"",VLOOKUP(G903,Calculations!$AV$2:$BA$2001,6),"")</f>
        <v/>
      </c>
      <c r="L903" s="64"/>
      <c r="M903" s="64"/>
      <c r="N903" s="64"/>
      <c r="O903" s="64"/>
      <c r="P903" s="64"/>
      <c r="Q903" s="2"/>
      <c r="R903" s="2"/>
      <c r="S903" s="2"/>
    </row>
    <row r="904" spans="6:19">
      <c r="F904" s="2" t="str">
        <f t="shared" si="67"/>
        <v/>
      </c>
      <c r="G904" s="2" t="str">
        <f t="shared" si="66"/>
        <v/>
      </c>
      <c r="H904" s="2" t="str">
        <f>IF(G904&lt;&gt;"",VLOOKUP(G904,Calculations!$AV$2:$BA$2001,3),"")</f>
        <v/>
      </c>
      <c r="I904" s="2" t="str">
        <f>IF(G904&lt;&gt;"",VLOOKUP(G904,Calculations!$AV$2:$BA$2001,4),"")</f>
        <v/>
      </c>
      <c r="J904" s="2" t="str">
        <f>IF(G904&lt;&gt;"",VLOOKUP(G904,Calculations!$AV$2:$BA$2001,5),"")</f>
        <v/>
      </c>
      <c r="K904" s="2" t="str">
        <f>IF(G904&lt;&gt;"",VLOOKUP(G904,Calculations!$AV$2:$BA$2001,6),"")</f>
        <v/>
      </c>
      <c r="L904" s="64"/>
      <c r="M904" s="64"/>
      <c r="N904" s="64"/>
      <c r="O904" s="64"/>
      <c r="P904" s="64"/>
      <c r="Q904" s="2"/>
      <c r="R904" s="2"/>
      <c r="S904" s="2"/>
    </row>
    <row r="905" spans="6:19">
      <c r="F905" s="2" t="str">
        <f t="shared" si="67"/>
        <v/>
      </c>
      <c r="G905" s="2" t="str">
        <f t="shared" si="66"/>
        <v/>
      </c>
      <c r="H905" s="2" t="str">
        <f>IF(G905&lt;&gt;"",VLOOKUP(G905,Calculations!$AV$2:$BA$2001,3),"")</f>
        <v/>
      </c>
      <c r="I905" s="2" t="str">
        <f>IF(G905&lt;&gt;"",VLOOKUP(G905,Calculations!$AV$2:$BA$2001,4),"")</f>
        <v/>
      </c>
      <c r="J905" s="2" t="str">
        <f>IF(G905&lt;&gt;"",VLOOKUP(G905,Calculations!$AV$2:$BA$2001,5),"")</f>
        <v/>
      </c>
      <c r="K905" s="2" t="str">
        <f>IF(G905&lt;&gt;"",VLOOKUP(G905,Calculations!$AV$2:$BA$2001,6),"")</f>
        <v/>
      </c>
      <c r="L905" s="64"/>
      <c r="M905" s="64"/>
      <c r="N905" s="64"/>
      <c r="O905" s="64"/>
      <c r="P905" s="64"/>
      <c r="Q905" s="2"/>
      <c r="R905" s="2"/>
      <c r="S905" s="2"/>
    </row>
    <row r="906" spans="6:19">
      <c r="F906" s="2" t="str">
        <f t="shared" si="67"/>
        <v/>
      </c>
      <c r="G906" s="2" t="str">
        <f t="shared" si="66"/>
        <v/>
      </c>
      <c r="H906" s="2" t="str">
        <f>IF(G906&lt;&gt;"",VLOOKUP(G906,Calculations!$AV$2:$BA$2001,3),"")</f>
        <v/>
      </c>
      <c r="I906" s="2" t="str">
        <f>IF(G906&lt;&gt;"",VLOOKUP(G906,Calculations!$AV$2:$BA$2001,4),"")</f>
        <v/>
      </c>
      <c r="J906" s="2" t="str">
        <f>IF(G906&lt;&gt;"",VLOOKUP(G906,Calculations!$AV$2:$BA$2001,5),"")</f>
        <v/>
      </c>
      <c r="K906" s="2" t="str">
        <f>IF(G906&lt;&gt;"",VLOOKUP(G906,Calculations!$AV$2:$BA$2001,6),"")</f>
        <v/>
      </c>
      <c r="L906" s="64"/>
      <c r="M906" s="64"/>
      <c r="N906" s="64"/>
      <c r="O906" s="64"/>
      <c r="P906" s="64"/>
      <c r="Q906" s="2"/>
      <c r="R906" s="2"/>
      <c r="S906" s="2"/>
    </row>
    <row r="907" spans="6:19">
      <c r="F907" s="2" t="str">
        <f t="shared" si="67"/>
        <v/>
      </c>
      <c r="G907" s="2" t="str">
        <f t="shared" si="66"/>
        <v/>
      </c>
      <c r="H907" s="2" t="str">
        <f>IF(G907&lt;&gt;"",VLOOKUP(G907,Calculations!$AV$2:$BA$2001,3),"")</f>
        <v/>
      </c>
      <c r="I907" s="2" t="str">
        <f>IF(G907&lt;&gt;"",VLOOKUP(G907,Calculations!$AV$2:$BA$2001,4),"")</f>
        <v/>
      </c>
      <c r="J907" s="2" t="str">
        <f>IF(G907&lt;&gt;"",VLOOKUP(G907,Calculations!$AV$2:$BA$2001,5),"")</f>
        <v/>
      </c>
      <c r="K907" s="2" t="str">
        <f>IF(G907&lt;&gt;"",VLOOKUP(G907,Calculations!$AV$2:$BA$2001,6),"")</f>
        <v/>
      </c>
      <c r="L907" s="64"/>
      <c r="M907" s="64"/>
      <c r="N907" s="64"/>
      <c r="O907" s="64"/>
      <c r="P907" s="64"/>
      <c r="Q907" s="2"/>
      <c r="R907" s="2"/>
      <c r="S907" s="2"/>
    </row>
    <row r="908" spans="6:19">
      <c r="F908" s="2" t="str">
        <f t="shared" si="67"/>
        <v/>
      </c>
      <c r="G908" s="2" t="str">
        <f t="shared" si="66"/>
        <v/>
      </c>
      <c r="H908" s="2" t="str">
        <f>IF(G908&lt;&gt;"",VLOOKUP(G908,Calculations!$AV$2:$BA$2001,3),"")</f>
        <v/>
      </c>
      <c r="I908" s="2" t="str">
        <f>IF(G908&lt;&gt;"",VLOOKUP(G908,Calculations!$AV$2:$BA$2001,4),"")</f>
        <v/>
      </c>
      <c r="J908" s="2" t="str">
        <f>IF(G908&lt;&gt;"",VLOOKUP(G908,Calculations!$AV$2:$BA$2001,5),"")</f>
        <v/>
      </c>
      <c r="K908" s="2" t="str">
        <f>IF(G908&lt;&gt;"",VLOOKUP(G908,Calculations!$AV$2:$BA$2001,6),"")</f>
        <v/>
      </c>
      <c r="L908" s="64"/>
      <c r="M908" s="64"/>
      <c r="N908" s="64"/>
      <c r="O908" s="64"/>
      <c r="P908" s="64"/>
      <c r="Q908" s="2"/>
      <c r="R908" s="2"/>
      <c r="S908" s="2"/>
    </row>
    <row r="909" spans="6:19">
      <c r="F909" s="2" t="str">
        <f t="shared" si="67"/>
        <v/>
      </c>
      <c r="G909" s="2" t="str">
        <f t="shared" si="66"/>
        <v/>
      </c>
      <c r="H909" s="2" t="str">
        <f>IF(G909&lt;&gt;"",VLOOKUP(G909,Calculations!$AV$2:$BA$2001,3),"")</f>
        <v/>
      </c>
      <c r="I909" s="2" t="str">
        <f>IF(G909&lt;&gt;"",VLOOKUP(G909,Calculations!$AV$2:$BA$2001,4),"")</f>
        <v/>
      </c>
      <c r="J909" s="2" t="str">
        <f>IF(G909&lt;&gt;"",VLOOKUP(G909,Calculations!$AV$2:$BA$2001,5),"")</f>
        <v/>
      </c>
      <c r="K909" s="2" t="str">
        <f>IF(G909&lt;&gt;"",VLOOKUP(G909,Calculations!$AV$2:$BA$2001,6),"")</f>
        <v/>
      </c>
      <c r="L909" s="64"/>
      <c r="M909" s="64"/>
      <c r="N909" s="64"/>
      <c r="O909" s="64"/>
      <c r="P909" s="64"/>
      <c r="Q909" s="2"/>
      <c r="R909" s="2"/>
      <c r="S909" s="2"/>
    </row>
    <row r="910" spans="6:19">
      <c r="F910" s="2" t="str">
        <f t="shared" si="67"/>
        <v/>
      </c>
      <c r="G910" s="2" t="str">
        <f t="shared" si="66"/>
        <v/>
      </c>
      <c r="H910" s="2" t="str">
        <f>IF(G910&lt;&gt;"",VLOOKUP(G910,Calculations!$AV$2:$BA$2001,3),"")</f>
        <v/>
      </c>
      <c r="I910" s="2" t="str">
        <f>IF(G910&lt;&gt;"",VLOOKUP(G910,Calculations!$AV$2:$BA$2001,4),"")</f>
        <v/>
      </c>
      <c r="J910" s="2" t="str">
        <f>IF(G910&lt;&gt;"",VLOOKUP(G910,Calculations!$AV$2:$BA$2001,5),"")</f>
        <v/>
      </c>
      <c r="K910" s="2" t="str">
        <f>IF(G910&lt;&gt;"",VLOOKUP(G910,Calculations!$AV$2:$BA$2001,6),"")</f>
        <v/>
      </c>
      <c r="L910" s="64"/>
      <c r="M910" s="64"/>
      <c r="N910" s="64"/>
      <c r="O910" s="64"/>
      <c r="P910" s="64"/>
      <c r="Q910" s="2"/>
      <c r="R910" s="2"/>
      <c r="S910" s="2"/>
    </row>
    <row r="911" spans="6:19">
      <c r="F911" s="2" t="str">
        <f t="shared" si="67"/>
        <v/>
      </c>
      <c r="G911" s="2" t="str">
        <f t="shared" si="66"/>
        <v/>
      </c>
      <c r="H911" s="2" t="str">
        <f>IF(G911&lt;&gt;"",VLOOKUP(G911,Calculations!$AV$2:$BA$2001,3),"")</f>
        <v/>
      </c>
      <c r="I911" s="2" t="str">
        <f>IF(G911&lt;&gt;"",VLOOKUP(G911,Calculations!$AV$2:$BA$2001,4),"")</f>
        <v/>
      </c>
      <c r="J911" s="2" t="str">
        <f>IF(G911&lt;&gt;"",VLOOKUP(G911,Calculations!$AV$2:$BA$2001,5),"")</f>
        <v/>
      </c>
      <c r="K911" s="2" t="str">
        <f>IF(G911&lt;&gt;"",VLOOKUP(G911,Calculations!$AV$2:$BA$2001,6),"")</f>
        <v/>
      </c>
      <c r="L911" s="64"/>
      <c r="M911" s="64"/>
      <c r="N911" s="64"/>
      <c r="O911" s="64"/>
      <c r="P911" s="64"/>
      <c r="Q911" s="2"/>
      <c r="R911" s="2"/>
      <c r="S911" s="2"/>
    </row>
    <row r="912" spans="6:19">
      <c r="F912" s="2" t="str">
        <f t="shared" si="67"/>
        <v/>
      </c>
      <c r="G912" s="2" t="str">
        <f t="shared" si="66"/>
        <v/>
      </c>
      <c r="H912" s="2" t="str">
        <f>IF(G912&lt;&gt;"",VLOOKUP(G912,Calculations!$AV$2:$BA$2001,3),"")</f>
        <v/>
      </c>
      <c r="I912" s="2" t="str">
        <f>IF(G912&lt;&gt;"",VLOOKUP(G912,Calculations!$AV$2:$BA$2001,4),"")</f>
        <v/>
      </c>
      <c r="J912" s="2" t="str">
        <f>IF(G912&lt;&gt;"",VLOOKUP(G912,Calculations!$AV$2:$BA$2001,5),"")</f>
        <v/>
      </c>
      <c r="K912" s="2" t="str">
        <f>IF(G912&lt;&gt;"",VLOOKUP(G912,Calculations!$AV$2:$BA$2001,6),"")</f>
        <v/>
      </c>
      <c r="L912" s="64"/>
      <c r="M912" s="64"/>
      <c r="N912" s="64"/>
      <c r="O912" s="64"/>
      <c r="P912" s="64"/>
      <c r="Q912" s="2"/>
      <c r="R912" s="2"/>
      <c r="S912" s="2"/>
    </row>
    <row r="913" spans="6:19">
      <c r="F913" s="2" t="str">
        <f t="shared" si="67"/>
        <v/>
      </c>
      <c r="G913" s="2" t="str">
        <f t="shared" ref="G913:G976" si="68">IF(AND(F912&lt;&gt;"",G912&lt;2000),G912+step,"")</f>
        <v/>
      </c>
      <c r="H913" s="2" t="str">
        <f>IF(G913&lt;&gt;"",VLOOKUP(G913,Calculations!$AV$2:$BA$2001,3),"")</f>
        <v/>
      </c>
      <c r="I913" s="2" t="str">
        <f>IF(G913&lt;&gt;"",VLOOKUP(G913,Calculations!$AV$2:$BA$2001,4),"")</f>
        <v/>
      </c>
      <c r="J913" s="2" t="str">
        <f>IF(G913&lt;&gt;"",VLOOKUP(G913,Calculations!$AV$2:$BA$2001,5),"")</f>
        <v/>
      </c>
      <c r="K913" s="2" t="str">
        <f>IF(G913&lt;&gt;"",VLOOKUP(G913,Calculations!$AV$2:$BA$2001,6),"")</f>
        <v/>
      </c>
      <c r="L913" s="64"/>
      <c r="M913" s="64"/>
      <c r="N913" s="64"/>
      <c r="O913" s="64"/>
      <c r="P913" s="64"/>
      <c r="Q913" s="2"/>
      <c r="R913" s="2"/>
      <c r="S913" s="2"/>
    </row>
    <row r="914" spans="6:19">
      <c r="F914" s="2" t="str">
        <f t="shared" si="67"/>
        <v/>
      </c>
      <c r="G914" s="2" t="str">
        <f t="shared" si="68"/>
        <v/>
      </c>
      <c r="H914" s="2" t="str">
        <f>IF(G914&lt;&gt;"",VLOOKUP(G914,Calculations!$AV$2:$BA$2001,3),"")</f>
        <v/>
      </c>
      <c r="I914" s="2" t="str">
        <f>IF(G914&lt;&gt;"",VLOOKUP(G914,Calculations!$AV$2:$BA$2001,4),"")</f>
        <v/>
      </c>
      <c r="J914" s="2" t="str">
        <f>IF(G914&lt;&gt;"",VLOOKUP(G914,Calculations!$AV$2:$BA$2001,5),"")</f>
        <v/>
      </c>
      <c r="K914" s="2" t="str">
        <f>IF(G914&lt;&gt;"",VLOOKUP(G914,Calculations!$AV$2:$BA$2001,6),"")</f>
        <v/>
      </c>
      <c r="L914" s="64"/>
      <c r="M914" s="64"/>
      <c r="N914" s="64"/>
      <c r="O914" s="64"/>
      <c r="P914" s="64"/>
      <c r="Q914" s="2"/>
      <c r="R914" s="2"/>
      <c r="S914" s="2"/>
    </row>
    <row r="915" spans="6:19">
      <c r="F915" s="2" t="str">
        <f t="shared" si="67"/>
        <v/>
      </c>
      <c r="G915" s="2" t="str">
        <f t="shared" si="68"/>
        <v/>
      </c>
      <c r="H915" s="2" t="str">
        <f>IF(G915&lt;&gt;"",VLOOKUP(G915,Calculations!$AV$2:$BA$2001,3),"")</f>
        <v/>
      </c>
      <c r="I915" s="2" t="str">
        <f>IF(G915&lt;&gt;"",VLOOKUP(G915,Calculations!$AV$2:$BA$2001,4),"")</f>
        <v/>
      </c>
      <c r="J915" s="2" t="str">
        <f>IF(G915&lt;&gt;"",VLOOKUP(G915,Calculations!$AV$2:$BA$2001,5),"")</f>
        <v/>
      </c>
      <c r="K915" s="2" t="str">
        <f>IF(G915&lt;&gt;"",VLOOKUP(G915,Calculations!$AV$2:$BA$2001,6),"")</f>
        <v/>
      </c>
      <c r="L915" s="64"/>
      <c r="M915" s="64"/>
      <c r="N915" s="64"/>
      <c r="O915" s="64"/>
      <c r="P915" s="64"/>
      <c r="Q915" s="2"/>
      <c r="R915" s="2"/>
      <c r="S915" s="2"/>
    </row>
    <row r="916" spans="6:19">
      <c r="F916" s="2" t="str">
        <f t="shared" si="67"/>
        <v/>
      </c>
      <c r="G916" s="2" t="str">
        <f t="shared" si="68"/>
        <v/>
      </c>
      <c r="H916" s="2" t="str">
        <f>IF(G916&lt;&gt;"",VLOOKUP(G916,Calculations!$AV$2:$BA$2001,3),"")</f>
        <v/>
      </c>
      <c r="I916" s="2" t="str">
        <f>IF(G916&lt;&gt;"",VLOOKUP(G916,Calculations!$AV$2:$BA$2001,4),"")</f>
        <v/>
      </c>
      <c r="J916" s="2" t="str">
        <f>IF(G916&lt;&gt;"",VLOOKUP(G916,Calculations!$AV$2:$BA$2001,5),"")</f>
        <v/>
      </c>
      <c r="K916" s="2" t="str">
        <f>IF(G916&lt;&gt;"",VLOOKUP(G916,Calculations!$AV$2:$BA$2001,6),"")</f>
        <v/>
      </c>
      <c r="L916" s="64"/>
      <c r="M916" s="64"/>
      <c r="N916" s="64"/>
      <c r="O916" s="64"/>
      <c r="P916" s="64"/>
      <c r="Q916" s="2"/>
      <c r="R916" s="2"/>
      <c r="S916" s="2"/>
    </row>
    <row r="917" spans="6:19">
      <c r="F917" s="2" t="str">
        <f t="shared" si="67"/>
        <v/>
      </c>
      <c r="G917" s="2" t="str">
        <f t="shared" si="68"/>
        <v/>
      </c>
      <c r="H917" s="2" t="str">
        <f>IF(G917&lt;&gt;"",VLOOKUP(G917,Calculations!$AV$2:$BA$2001,3),"")</f>
        <v/>
      </c>
      <c r="I917" s="2" t="str">
        <f>IF(G917&lt;&gt;"",VLOOKUP(G917,Calculations!$AV$2:$BA$2001,4),"")</f>
        <v/>
      </c>
      <c r="J917" s="2" t="str">
        <f>IF(G917&lt;&gt;"",VLOOKUP(G917,Calculations!$AV$2:$BA$2001,5),"")</f>
        <v/>
      </c>
      <c r="K917" s="2" t="str">
        <f>IF(G917&lt;&gt;"",VLOOKUP(G917,Calculations!$AV$2:$BA$2001,6),"")</f>
        <v/>
      </c>
      <c r="L917" s="64"/>
      <c r="M917" s="64"/>
      <c r="N917" s="64"/>
      <c r="O917" s="64"/>
      <c r="P917" s="64"/>
      <c r="Q917" s="2"/>
      <c r="R917" s="2"/>
      <c r="S917" s="2"/>
    </row>
    <row r="918" spans="6:19">
      <c r="F918" s="2" t="str">
        <f t="shared" si="67"/>
        <v/>
      </c>
      <c r="G918" s="2" t="str">
        <f t="shared" si="68"/>
        <v/>
      </c>
      <c r="H918" s="2" t="str">
        <f>IF(G918&lt;&gt;"",VLOOKUP(G918,Calculations!$AV$2:$BA$2001,3),"")</f>
        <v/>
      </c>
      <c r="I918" s="2" t="str">
        <f>IF(G918&lt;&gt;"",VLOOKUP(G918,Calculations!$AV$2:$BA$2001,4),"")</f>
        <v/>
      </c>
      <c r="J918" s="2" t="str">
        <f>IF(G918&lt;&gt;"",VLOOKUP(G918,Calculations!$AV$2:$BA$2001,5),"")</f>
        <v/>
      </c>
      <c r="K918" s="2" t="str">
        <f>IF(G918&lt;&gt;"",VLOOKUP(G918,Calculations!$AV$2:$BA$2001,6),"")</f>
        <v/>
      </c>
      <c r="L918" s="64"/>
      <c r="M918" s="64"/>
      <c r="N918" s="64"/>
      <c r="O918" s="64"/>
      <c r="P918" s="64"/>
      <c r="Q918" s="2"/>
      <c r="R918" s="2"/>
      <c r="S918" s="2"/>
    </row>
    <row r="919" spans="6:19">
      <c r="F919" s="2" t="str">
        <f t="shared" si="67"/>
        <v/>
      </c>
      <c r="G919" s="2" t="str">
        <f t="shared" si="68"/>
        <v/>
      </c>
      <c r="H919" s="2" t="str">
        <f>IF(G919&lt;&gt;"",VLOOKUP(G919,Calculations!$AV$2:$BA$2001,3),"")</f>
        <v/>
      </c>
      <c r="I919" s="2" t="str">
        <f>IF(G919&lt;&gt;"",VLOOKUP(G919,Calculations!$AV$2:$BA$2001,4),"")</f>
        <v/>
      </c>
      <c r="J919" s="2" t="str">
        <f>IF(G919&lt;&gt;"",VLOOKUP(G919,Calculations!$AV$2:$BA$2001,5),"")</f>
        <v/>
      </c>
      <c r="K919" s="2" t="str">
        <f>IF(G919&lt;&gt;"",VLOOKUP(G919,Calculations!$AV$2:$BA$2001,6),"")</f>
        <v/>
      </c>
      <c r="L919" s="64"/>
      <c r="M919" s="64"/>
      <c r="N919" s="64"/>
      <c r="O919" s="64"/>
      <c r="P919" s="64"/>
      <c r="Q919" s="2"/>
      <c r="R919" s="2"/>
      <c r="S919" s="2"/>
    </row>
    <row r="920" spans="6:19">
      <c r="F920" s="2" t="str">
        <f t="shared" si="67"/>
        <v/>
      </c>
      <c r="G920" s="2" t="str">
        <f t="shared" si="68"/>
        <v/>
      </c>
      <c r="H920" s="2" t="str">
        <f>IF(G920&lt;&gt;"",VLOOKUP(G920,Calculations!$AV$2:$BA$2001,3),"")</f>
        <v/>
      </c>
      <c r="I920" s="2" t="str">
        <f>IF(G920&lt;&gt;"",VLOOKUP(G920,Calculations!$AV$2:$BA$2001,4),"")</f>
        <v/>
      </c>
      <c r="J920" s="2" t="str">
        <f>IF(G920&lt;&gt;"",VLOOKUP(G920,Calculations!$AV$2:$BA$2001,5),"")</f>
        <v/>
      </c>
      <c r="K920" s="2" t="str">
        <f>IF(G920&lt;&gt;"",VLOOKUP(G920,Calculations!$AV$2:$BA$2001,6),"")</f>
        <v/>
      </c>
      <c r="L920" s="64"/>
      <c r="M920" s="64"/>
      <c r="N920" s="64"/>
      <c r="O920" s="64"/>
      <c r="P920" s="64"/>
      <c r="Q920" s="2"/>
      <c r="R920" s="2"/>
      <c r="S920" s="2"/>
    </row>
    <row r="921" spans="6:19">
      <c r="F921" s="2" t="str">
        <f t="shared" si="67"/>
        <v/>
      </c>
      <c r="G921" s="2" t="str">
        <f t="shared" si="68"/>
        <v/>
      </c>
      <c r="H921" s="2" t="str">
        <f>IF(G921&lt;&gt;"",VLOOKUP(G921,Calculations!$AV$2:$BA$2001,3),"")</f>
        <v/>
      </c>
      <c r="I921" s="2" t="str">
        <f>IF(G921&lt;&gt;"",VLOOKUP(G921,Calculations!$AV$2:$BA$2001,4),"")</f>
        <v/>
      </c>
      <c r="J921" s="2" t="str">
        <f>IF(G921&lt;&gt;"",VLOOKUP(G921,Calculations!$AV$2:$BA$2001,5),"")</f>
        <v/>
      </c>
      <c r="K921" s="2" t="str">
        <f>IF(G921&lt;&gt;"",VLOOKUP(G921,Calculations!$AV$2:$BA$2001,6),"")</f>
        <v/>
      </c>
      <c r="L921" s="64"/>
      <c r="M921" s="64"/>
      <c r="N921" s="64"/>
      <c r="O921" s="64"/>
      <c r="P921" s="64"/>
      <c r="Q921" s="2"/>
      <c r="R921" s="2"/>
      <c r="S921" s="2"/>
    </row>
    <row r="922" spans="6:19">
      <c r="F922" s="2" t="str">
        <f t="shared" si="67"/>
        <v/>
      </c>
      <c r="G922" s="2" t="str">
        <f t="shared" si="68"/>
        <v/>
      </c>
      <c r="H922" s="2" t="str">
        <f>IF(G922&lt;&gt;"",VLOOKUP(G922,Calculations!$AV$2:$BA$2001,3),"")</f>
        <v/>
      </c>
      <c r="I922" s="2" t="str">
        <f>IF(G922&lt;&gt;"",VLOOKUP(G922,Calculations!$AV$2:$BA$2001,4),"")</f>
        <v/>
      </c>
      <c r="J922" s="2" t="str">
        <f>IF(G922&lt;&gt;"",VLOOKUP(G922,Calculations!$AV$2:$BA$2001,5),"")</f>
        <v/>
      </c>
      <c r="K922" s="2" t="str">
        <f>IF(G922&lt;&gt;"",VLOOKUP(G922,Calculations!$AV$2:$BA$2001,6),"")</f>
        <v/>
      </c>
      <c r="L922" s="64"/>
      <c r="M922" s="64"/>
      <c r="N922" s="64"/>
      <c r="O922" s="64"/>
      <c r="P922" s="64"/>
      <c r="Q922" s="2"/>
      <c r="R922" s="2"/>
      <c r="S922" s="2"/>
    </row>
    <row r="923" spans="6:19">
      <c r="F923" s="2" t="str">
        <f t="shared" si="67"/>
        <v/>
      </c>
      <c r="G923" s="2" t="str">
        <f t="shared" si="68"/>
        <v/>
      </c>
      <c r="H923" s="2" t="str">
        <f>IF(G923&lt;&gt;"",VLOOKUP(G923,Calculations!$AV$2:$BA$2001,3),"")</f>
        <v/>
      </c>
      <c r="I923" s="2" t="str">
        <f>IF(G923&lt;&gt;"",VLOOKUP(G923,Calculations!$AV$2:$BA$2001,4),"")</f>
        <v/>
      </c>
      <c r="J923" s="2" t="str">
        <f>IF(G923&lt;&gt;"",VLOOKUP(G923,Calculations!$AV$2:$BA$2001,5),"")</f>
        <v/>
      </c>
      <c r="K923" s="2" t="str">
        <f>IF(G923&lt;&gt;"",VLOOKUP(G923,Calculations!$AV$2:$BA$2001,6),"")</f>
        <v/>
      </c>
      <c r="L923" s="64"/>
      <c r="M923" s="64"/>
      <c r="N923" s="64"/>
      <c r="O923" s="64"/>
      <c r="P923" s="64"/>
      <c r="Q923" s="2"/>
      <c r="R923" s="2"/>
      <c r="S923" s="2"/>
    </row>
    <row r="924" spans="6:19">
      <c r="F924" s="2" t="str">
        <f t="shared" si="67"/>
        <v/>
      </c>
      <c r="G924" s="2" t="str">
        <f t="shared" si="68"/>
        <v/>
      </c>
      <c r="H924" s="2" t="str">
        <f>IF(G924&lt;&gt;"",VLOOKUP(G924,Calculations!$AV$2:$BA$2001,3),"")</f>
        <v/>
      </c>
      <c r="I924" s="2" t="str">
        <f>IF(G924&lt;&gt;"",VLOOKUP(G924,Calculations!$AV$2:$BA$2001,4),"")</f>
        <v/>
      </c>
      <c r="J924" s="2" t="str">
        <f>IF(G924&lt;&gt;"",VLOOKUP(G924,Calculations!$AV$2:$BA$2001,5),"")</f>
        <v/>
      </c>
      <c r="K924" s="2" t="str">
        <f>IF(G924&lt;&gt;"",VLOOKUP(G924,Calculations!$AV$2:$BA$2001,6),"")</f>
        <v/>
      </c>
      <c r="L924" s="64"/>
      <c r="M924" s="64"/>
      <c r="N924" s="64"/>
      <c r="O924" s="64"/>
      <c r="P924" s="64"/>
      <c r="Q924" s="2"/>
      <c r="R924" s="2"/>
      <c r="S924" s="2"/>
    </row>
    <row r="925" spans="6:19">
      <c r="F925" s="2" t="str">
        <f t="shared" si="67"/>
        <v/>
      </c>
      <c r="G925" s="2" t="str">
        <f t="shared" si="68"/>
        <v/>
      </c>
      <c r="H925" s="2" t="str">
        <f>IF(G925&lt;&gt;"",VLOOKUP(G925,Calculations!$AV$2:$BA$2001,3),"")</f>
        <v/>
      </c>
      <c r="I925" s="2" t="str">
        <f>IF(G925&lt;&gt;"",VLOOKUP(G925,Calculations!$AV$2:$BA$2001,4),"")</f>
        <v/>
      </c>
      <c r="J925" s="2" t="str">
        <f>IF(G925&lt;&gt;"",VLOOKUP(G925,Calculations!$AV$2:$BA$2001,5),"")</f>
        <v/>
      </c>
      <c r="K925" s="2" t="str">
        <f>IF(G925&lt;&gt;"",VLOOKUP(G925,Calculations!$AV$2:$BA$2001,6),"")</f>
        <v/>
      </c>
      <c r="L925" s="64"/>
      <c r="M925" s="64"/>
      <c r="N925" s="64"/>
      <c r="O925" s="64"/>
      <c r="P925" s="64"/>
      <c r="Q925" s="2"/>
      <c r="R925" s="2"/>
      <c r="S925" s="2"/>
    </row>
    <row r="926" spans="6:19">
      <c r="F926" s="2" t="str">
        <f t="shared" si="67"/>
        <v/>
      </c>
      <c r="G926" s="2" t="str">
        <f t="shared" si="68"/>
        <v/>
      </c>
      <c r="H926" s="2" t="str">
        <f>IF(G926&lt;&gt;"",VLOOKUP(G926,Calculations!$AV$2:$BA$2001,3),"")</f>
        <v/>
      </c>
      <c r="I926" s="2" t="str">
        <f>IF(G926&lt;&gt;"",VLOOKUP(G926,Calculations!$AV$2:$BA$2001,4),"")</f>
        <v/>
      </c>
      <c r="J926" s="2" t="str">
        <f>IF(G926&lt;&gt;"",VLOOKUP(G926,Calculations!$AV$2:$BA$2001,5),"")</f>
        <v/>
      </c>
      <c r="K926" s="2" t="str">
        <f>IF(G926&lt;&gt;"",VLOOKUP(G926,Calculations!$AV$2:$BA$2001,6),"")</f>
        <v/>
      </c>
      <c r="L926" s="64"/>
      <c r="M926" s="64"/>
      <c r="N926" s="64"/>
      <c r="O926" s="64"/>
      <c r="P926" s="64"/>
      <c r="Q926" s="2"/>
      <c r="R926" s="2"/>
      <c r="S926" s="2"/>
    </row>
    <row r="927" spans="6:19">
      <c r="F927" s="2" t="str">
        <f t="shared" si="67"/>
        <v/>
      </c>
      <c r="G927" s="2" t="str">
        <f t="shared" si="68"/>
        <v/>
      </c>
      <c r="H927" s="2" t="str">
        <f>IF(G927&lt;&gt;"",VLOOKUP(G927,Calculations!$AV$2:$BA$2001,3),"")</f>
        <v/>
      </c>
      <c r="I927" s="2" t="str">
        <f>IF(G927&lt;&gt;"",VLOOKUP(G927,Calculations!$AV$2:$BA$2001,4),"")</f>
        <v/>
      </c>
      <c r="J927" s="2" t="str">
        <f>IF(G927&lt;&gt;"",VLOOKUP(G927,Calculations!$AV$2:$BA$2001,5),"")</f>
        <v/>
      </c>
      <c r="K927" s="2" t="str">
        <f>IF(G927&lt;&gt;"",VLOOKUP(G927,Calculations!$AV$2:$BA$2001,6),"")</f>
        <v/>
      </c>
      <c r="L927" s="64"/>
      <c r="M927" s="64"/>
      <c r="N927" s="64"/>
      <c r="O927" s="64"/>
      <c r="P927" s="64"/>
      <c r="Q927" s="2"/>
      <c r="R927" s="2"/>
      <c r="S927" s="2"/>
    </row>
    <row r="928" spans="6:19">
      <c r="F928" s="2" t="str">
        <f t="shared" si="67"/>
        <v/>
      </c>
      <c r="G928" s="2" t="str">
        <f t="shared" si="68"/>
        <v/>
      </c>
      <c r="H928" s="2" t="str">
        <f>IF(G928&lt;&gt;"",VLOOKUP(G928,Calculations!$AV$2:$BA$2001,3),"")</f>
        <v/>
      </c>
      <c r="I928" s="2" t="str">
        <f>IF(G928&lt;&gt;"",VLOOKUP(G928,Calculations!$AV$2:$BA$2001,4),"")</f>
        <v/>
      </c>
      <c r="J928" s="2" t="str">
        <f>IF(G928&lt;&gt;"",VLOOKUP(G928,Calculations!$AV$2:$BA$2001,5),"")</f>
        <v/>
      </c>
      <c r="K928" s="2" t="str">
        <f>IF(G928&lt;&gt;"",VLOOKUP(G928,Calculations!$AV$2:$BA$2001,6),"")</f>
        <v/>
      </c>
      <c r="L928" s="64"/>
      <c r="M928" s="64"/>
      <c r="N928" s="64"/>
      <c r="O928" s="64"/>
      <c r="P928" s="64"/>
      <c r="Q928" s="2"/>
      <c r="R928" s="2"/>
      <c r="S928" s="2"/>
    </row>
    <row r="929" spans="6:19">
      <c r="F929" s="2" t="str">
        <f t="shared" si="67"/>
        <v/>
      </c>
      <c r="G929" s="2" t="str">
        <f t="shared" si="68"/>
        <v/>
      </c>
      <c r="H929" s="2" t="str">
        <f>IF(G929&lt;&gt;"",VLOOKUP(G929,Calculations!$AV$2:$BA$2001,3),"")</f>
        <v/>
      </c>
      <c r="I929" s="2" t="str">
        <f>IF(G929&lt;&gt;"",VLOOKUP(G929,Calculations!$AV$2:$BA$2001,4),"")</f>
        <v/>
      </c>
      <c r="J929" s="2" t="str">
        <f>IF(G929&lt;&gt;"",VLOOKUP(G929,Calculations!$AV$2:$BA$2001,5),"")</f>
        <v/>
      </c>
      <c r="K929" s="2" t="str">
        <f>IF(G929&lt;&gt;"",VLOOKUP(G929,Calculations!$AV$2:$BA$2001,6),"")</f>
        <v/>
      </c>
      <c r="L929" s="64"/>
      <c r="M929" s="64"/>
      <c r="N929" s="64"/>
      <c r="O929" s="64"/>
      <c r="P929" s="64"/>
      <c r="Q929" s="2"/>
      <c r="R929" s="2"/>
      <c r="S929" s="2"/>
    </row>
    <row r="930" spans="6:19">
      <c r="F930" s="2" t="str">
        <f t="shared" si="67"/>
        <v/>
      </c>
      <c r="G930" s="2" t="str">
        <f t="shared" si="68"/>
        <v/>
      </c>
      <c r="H930" s="2" t="str">
        <f>IF(G930&lt;&gt;"",VLOOKUP(G930,Calculations!$AV$2:$BA$2001,3),"")</f>
        <v/>
      </c>
      <c r="I930" s="2" t="str">
        <f>IF(G930&lt;&gt;"",VLOOKUP(G930,Calculations!$AV$2:$BA$2001,4),"")</f>
        <v/>
      </c>
      <c r="J930" s="2" t="str">
        <f>IF(G930&lt;&gt;"",VLOOKUP(G930,Calculations!$AV$2:$BA$2001,5),"")</f>
        <v/>
      </c>
      <c r="K930" s="2" t="str">
        <f>IF(G930&lt;&gt;"",VLOOKUP(G930,Calculations!$AV$2:$BA$2001,6),"")</f>
        <v/>
      </c>
      <c r="L930" s="64"/>
      <c r="M930" s="64"/>
      <c r="N930" s="64"/>
      <c r="O930" s="64"/>
      <c r="P930" s="64"/>
      <c r="Q930" s="2"/>
      <c r="R930" s="2"/>
      <c r="S930" s="2"/>
    </row>
    <row r="931" spans="6:19">
      <c r="F931" s="2" t="str">
        <f t="shared" si="67"/>
        <v/>
      </c>
      <c r="G931" s="2" t="str">
        <f t="shared" si="68"/>
        <v/>
      </c>
      <c r="H931" s="2" t="str">
        <f>IF(G931&lt;&gt;"",VLOOKUP(G931,Calculations!$AV$2:$BA$2001,3),"")</f>
        <v/>
      </c>
      <c r="I931" s="2" t="str">
        <f>IF(G931&lt;&gt;"",VLOOKUP(G931,Calculations!$AV$2:$BA$2001,4),"")</f>
        <v/>
      </c>
      <c r="J931" s="2" t="str">
        <f>IF(G931&lt;&gt;"",VLOOKUP(G931,Calculations!$AV$2:$BA$2001,5),"")</f>
        <v/>
      </c>
      <c r="K931" s="2" t="str">
        <f>IF(G931&lt;&gt;"",VLOOKUP(G931,Calculations!$AV$2:$BA$2001,6),"")</f>
        <v/>
      </c>
      <c r="L931" s="64"/>
      <c r="M931" s="64"/>
      <c r="N931" s="64"/>
      <c r="O931" s="64"/>
      <c r="P931" s="64"/>
      <c r="Q931" s="2"/>
      <c r="R931" s="2"/>
      <c r="S931" s="2"/>
    </row>
    <row r="932" spans="6:19">
      <c r="F932" s="2" t="str">
        <f t="shared" si="67"/>
        <v/>
      </c>
      <c r="G932" s="2" t="str">
        <f t="shared" si="68"/>
        <v/>
      </c>
      <c r="H932" s="2" t="str">
        <f>IF(G932&lt;&gt;"",VLOOKUP(G932,Calculations!$AV$2:$BA$2001,3),"")</f>
        <v/>
      </c>
      <c r="I932" s="2" t="str">
        <f>IF(G932&lt;&gt;"",VLOOKUP(G932,Calculations!$AV$2:$BA$2001,4),"")</f>
        <v/>
      </c>
      <c r="J932" s="2" t="str">
        <f>IF(G932&lt;&gt;"",VLOOKUP(G932,Calculations!$AV$2:$BA$2001,5),"")</f>
        <v/>
      </c>
      <c r="K932" s="2" t="str">
        <f>IF(G932&lt;&gt;"",VLOOKUP(G932,Calculations!$AV$2:$BA$2001,6),"")</f>
        <v/>
      </c>
      <c r="L932" s="64"/>
      <c r="M932" s="64"/>
      <c r="N932" s="64"/>
      <c r="O932" s="64"/>
      <c r="P932" s="64"/>
      <c r="Q932" s="2"/>
      <c r="R932" s="2"/>
      <c r="S932" s="2"/>
    </row>
    <row r="933" spans="6:19">
      <c r="F933" s="2" t="str">
        <f t="shared" si="67"/>
        <v/>
      </c>
      <c r="G933" s="2" t="str">
        <f t="shared" si="68"/>
        <v/>
      </c>
      <c r="H933" s="2" t="str">
        <f>IF(G933&lt;&gt;"",VLOOKUP(G933,Calculations!$AV$2:$BA$2001,3),"")</f>
        <v/>
      </c>
      <c r="I933" s="2" t="str">
        <f>IF(G933&lt;&gt;"",VLOOKUP(G933,Calculations!$AV$2:$BA$2001,4),"")</f>
        <v/>
      </c>
      <c r="J933" s="2" t="str">
        <f>IF(G933&lt;&gt;"",VLOOKUP(G933,Calculations!$AV$2:$BA$2001,5),"")</f>
        <v/>
      </c>
      <c r="K933" s="2" t="str">
        <f>IF(G933&lt;&gt;"",VLOOKUP(G933,Calculations!$AV$2:$BA$2001,6),"")</f>
        <v/>
      </c>
      <c r="L933" s="64"/>
      <c r="M933" s="64"/>
      <c r="N933" s="64"/>
      <c r="O933" s="64"/>
      <c r="P933" s="64"/>
      <c r="Q933" s="2"/>
      <c r="R933" s="2"/>
      <c r="S933" s="2"/>
    </row>
    <row r="934" spans="6:19">
      <c r="F934" s="2" t="str">
        <f t="shared" si="67"/>
        <v/>
      </c>
      <c r="G934" s="2" t="str">
        <f t="shared" si="68"/>
        <v/>
      </c>
      <c r="H934" s="2" t="str">
        <f>IF(G934&lt;&gt;"",VLOOKUP(G934,Calculations!$AV$2:$BA$2001,3),"")</f>
        <v/>
      </c>
      <c r="I934" s="2" t="str">
        <f>IF(G934&lt;&gt;"",VLOOKUP(G934,Calculations!$AV$2:$BA$2001,4),"")</f>
        <v/>
      </c>
      <c r="J934" s="2" t="str">
        <f>IF(G934&lt;&gt;"",VLOOKUP(G934,Calculations!$AV$2:$BA$2001,5),"")</f>
        <v/>
      </c>
      <c r="K934" s="2" t="str">
        <f>IF(G934&lt;&gt;"",VLOOKUP(G934,Calculations!$AV$2:$BA$2001,6),"")</f>
        <v/>
      </c>
      <c r="L934" s="64"/>
      <c r="M934" s="64"/>
      <c r="N934" s="64"/>
      <c r="O934" s="64"/>
      <c r="P934" s="64"/>
      <c r="Q934" s="2"/>
      <c r="R934" s="2"/>
      <c r="S934" s="2"/>
    </row>
    <row r="935" spans="6:19">
      <c r="F935" s="2" t="str">
        <f t="shared" si="67"/>
        <v/>
      </c>
      <c r="G935" s="2" t="str">
        <f t="shared" si="68"/>
        <v/>
      </c>
      <c r="H935" s="2" t="str">
        <f>IF(G935&lt;&gt;"",VLOOKUP(G935,Calculations!$AV$2:$BA$2001,3),"")</f>
        <v/>
      </c>
      <c r="I935" s="2" t="str">
        <f>IF(G935&lt;&gt;"",VLOOKUP(G935,Calculations!$AV$2:$BA$2001,4),"")</f>
        <v/>
      </c>
      <c r="J935" s="2" t="str">
        <f>IF(G935&lt;&gt;"",VLOOKUP(G935,Calculations!$AV$2:$BA$2001,5),"")</f>
        <v/>
      </c>
      <c r="K935" s="2" t="str">
        <f>IF(G935&lt;&gt;"",VLOOKUP(G935,Calculations!$AV$2:$BA$2001,6),"")</f>
        <v/>
      </c>
      <c r="L935" s="64"/>
      <c r="M935" s="64"/>
      <c r="N935" s="64"/>
      <c r="O935" s="64"/>
      <c r="P935" s="64"/>
      <c r="Q935" s="2"/>
      <c r="R935" s="2"/>
      <c r="S935" s="2"/>
    </row>
    <row r="936" spans="6:19">
      <c r="F936" s="2" t="str">
        <f t="shared" si="67"/>
        <v/>
      </c>
      <c r="G936" s="2" t="str">
        <f t="shared" si="68"/>
        <v/>
      </c>
      <c r="H936" s="2" t="str">
        <f>IF(G936&lt;&gt;"",VLOOKUP(G936,Calculations!$AV$2:$BA$2001,3),"")</f>
        <v/>
      </c>
      <c r="I936" s="2" t="str">
        <f>IF(G936&lt;&gt;"",VLOOKUP(G936,Calculations!$AV$2:$BA$2001,4),"")</f>
        <v/>
      </c>
      <c r="J936" s="2" t="str">
        <f>IF(G936&lt;&gt;"",VLOOKUP(G936,Calculations!$AV$2:$BA$2001,5),"")</f>
        <v/>
      </c>
      <c r="K936" s="2" t="str">
        <f>IF(G936&lt;&gt;"",VLOOKUP(G936,Calculations!$AV$2:$BA$2001,6),"")</f>
        <v/>
      </c>
      <c r="L936" s="64"/>
      <c r="M936" s="64"/>
      <c r="N936" s="64"/>
      <c r="O936" s="64"/>
      <c r="P936" s="64"/>
      <c r="Q936" s="2"/>
      <c r="R936" s="2"/>
      <c r="S936" s="2"/>
    </row>
    <row r="937" spans="6:19">
      <c r="F937" s="2" t="str">
        <f t="shared" si="67"/>
        <v/>
      </c>
      <c r="G937" s="2" t="str">
        <f t="shared" si="68"/>
        <v/>
      </c>
      <c r="H937" s="2" t="str">
        <f>IF(G937&lt;&gt;"",VLOOKUP(G937,Calculations!$AV$2:$BA$2001,3),"")</f>
        <v/>
      </c>
      <c r="I937" s="2" t="str">
        <f>IF(G937&lt;&gt;"",VLOOKUP(G937,Calculations!$AV$2:$BA$2001,4),"")</f>
        <v/>
      </c>
      <c r="J937" s="2" t="str">
        <f>IF(G937&lt;&gt;"",VLOOKUP(G937,Calculations!$AV$2:$BA$2001,5),"")</f>
        <v/>
      </c>
      <c r="K937" s="2" t="str">
        <f>IF(G937&lt;&gt;"",VLOOKUP(G937,Calculations!$AV$2:$BA$2001,6),"")</f>
        <v/>
      </c>
      <c r="L937" s="64"/>
      <c r="M937" s="64"/>
      <c r="N937" s="64"/>
      <c r="O937" s="64"/>
      <c r="P937" s="64"/>
      <c r="Q937" s="2"/>
      <c r="R937" s="2"/>
      <c r="S937" s="2"/>
    </row>
    <row r="938" spans="6:19">
      <c r="F938" s="2" t="str">
        <f t="shared" si="67"/>
        <v/>
      </c>
      <c r="G938" s="2" t="str">
        <f t="shared" si="68"/>
        <v/>
      </c>
      <c r="H938" s="2" t="str">
        <f>IF(G938&lt;&gt;"",VLOOKUP(G938,Calculations!$AV$2:$BA$2001,3),"")</f>
        <v/>
      </c>
      <c r="I938" s="2" t="str">
        <f>IF(G938&lt;&gt;"",VLOOKUP(G938,Calculations!$AV$2:$BA$2001,4),"")</f>
        <v/>
      </c>
      <c r="J938" s="2" t="str">
        <f>IF(G938&lt;&gt;"",VLOOKUP(G938,Calculations!$AV$2:$BA$2001,5),"")</f>
        <v/>
      </c>
      <c r="K938" s="2" t="str">
        <f>IF(G938&lt;&gt;"",VLOOKUP(G938,Calculations!$AV$2:$BA$2001,6),"")</f>
        <v/>
      </c>
      <c r="L938" s="64"/>
      <c r="M938" s="64"/>
      <c r="N938" s="64"/>
      <c r="O938" s="64"/>
      <c r="P938" s="64"/>
      <c r="Q938" s="2"/>
      <c r="R938" s="2"/>
      <c r="S938" s="2"/>
    </row>
    <row r="939" spans="6:19">
      <c r="F939" s="2" t="str">
        <f t="shared" si="67"/>
        <v/>
      </c>
      <c r="G939" s="2" t="str">
        <f t="shared" si="68"/>
        <v/>
      </c>
      <c r="H939" s="2" t="str">
        <f>IF(G939&lt;&gt;"",VLOOKUP(G939,Calculations!$AV$2:$BA$2001,3),"")</f>
        <v/>
      </c>
      <c r="I939" s="2" t="str">
        <f>IF(G939&lt;&gt;"",VLOOKUP(G939,Calculations!$AV$2:$BA$2001,4),"")</f>
        <v/>
      </c>
      <c r="J939" s="2" t="str">
        <f>IF(G939&lt;&gt;"",VLOOKUP(G939,Calculations!$AV$2:$BA$2001,5),"")</f>
        <v/>
      </c>
      <c r="K939" s="2" t="str">
        <f>IF(G939&lt;&gt;"",VLOOKUP(G939,Calculations!$AV$2:$BA$2001,6),"")</f>
        <v/>
      </c>
      <c r="L939" s="64"/>
      <c r="M939" s="64"/>
      <c r="N939" s="64"/>
      <c r="O939" s="64"/>
      <c r="P939" s="64"/>
      <c r="Q939" s="2"/>
      <c r="R939" s="2"/>
      <c r="S939" s="2"/>
    </row>
    <row r="940" spans="6:19">
      <c r="F940" s="2" t="str">
        <f t="shared" si="67"/>
        <v/>
      </c>
      <c r="G940" s="2" t="str">
        <f t="shared" si="68"/>
        <v/>
      </c>
      <c r="H940" s="2" t="str">
        <f>IF(G940&lt;&gt;"",VLOOKUP(G940,Calculations!$AV$2:$BA$2001,3),"")</f>
        <v/>
      </c>
      <c r="I940" s="2" t="str">
        <f>IF(G940&lt;&gt;"",VLOOKUP(G940,Calculations!$AV$2:$BA$2001,4),"")</f>
        <v/>
      </c>
      <c r="J940" s="2" t="str">
        <f>IF(G940&lt;&gt;"",VLOOKUP(G940,Calculations!$AV$2:$BA$2001,5),"")</f>
        <v/>
      </c>
      <c r="K940" s="2" t="str">
        <f>IF(G940&lt;&gt;"",VLOOKUP(G940,Calculations!$AV$2:$BA$2001,6),"")</f>
        <v/>
      </c>
      <c r="L940" s="64"/>
      <c r="M940" s="64"/>
      <c r="N940" s="64"/>
      <c r="O940" s="64"/>
      <c r="P940" s="64"/>
      <c r="Q940" s="2"/>
      <c r="R940" s="2"/>
      <c r="S940" s="2"/>
    </row>
    <row r="941" spans="6:19">
      <c r="F941" s="2" t="str">
        <f t="shared" si="67"/>
        <v/>
      </c>
      <c r="G941" s="2" t="str">
        <f t="shared" si="68"/>
        <v/>
      </c>
      <c r="H941" s="2" t="str">
        <f>IF(G941&lt;&gt;"",VLOOKUP(G941,Calculations!$AV$2:$BA$2001,3),"")</f>
        <v/>
      </c>
      <c r="I941" s="2" t="str">
        <f>IF(G941&lt;&gt;"",VLOOKUP(G941,Calculations!$AV$2:$BA$2001,4),"")</f>
        <v/>
      </c>
      <c r="J941" s="2" t="str">
        <f>IF(G941&lt;&gt;"",VLOOKUP(G941,Calculations!$AV$2:$BA$2001,5),"")</f>
        <v/>
      </c>
      <c r="K941" s="2" t="str">
        <f>IF(G941&lt;&gt;"",VLOOKUP(G941,Calculations!$AV$2:$BA$2001,6),"")</f>
        <v/>
      </c>
      <c r="L941" s="64"/>
      <c r="M941" s="64"/>
      <c r="N941" s="64"/>
      <c r="O941" s="64"/>
      <c r="P941" s="64"/>
      <c r="Q941" s="2"/>
      <c r="R941" s="2"/>
      <c r="S941" s="2"/>
    </row>
    <row r="942" spans="6:19">
      <c r="F942" s="2" t="str">
        <f t="shared" si="67"/>
        <v/>
      </c>
      <c r="G942" s="2" t="str">
        <f t="shared" si="68"/>
        <v/>
      </c>
      <c r="H942" s="2" t="str">
        <f>IF(G942&lt;&gt;"",VLOOKUP(G942,Calculations!$AV$2:$BA$2001,3),"")</f>
        <v/>
      </c>
      <c r="I942" s="2" t="str">
        <f>IF(G942&lt;&gt;"",VLOOKUP(G942,Calculations!$AV$2:$BA$2001,4),"")</f>
        <v/>
      </c>
      <c r="J942" s="2" t="str">
        <f>IF(G942&lt;&gt;"",VLOOKUP(G942,Calculations!$AV$2:$BA$2001,5),"")</f>
        <v/>
      </c>
      <c r="K942" s="2" t="str">
        <f>IF(G942&lt;&gt;"",VLOOKUP(G942,Calculations!$AV$2:$BA$2001,6),"")</f>
        <v/>
      </c>
      <c r="L942" s="64"/>
      <c r="M942" s="64"/>
      <c r="N942" s="64"/>
      <c r="O942" s="64"/>
      <c r="P942" s="64"/>
      <c r="Q942" s="2"/>
      <c r="R942" s="2"/>
      <c r="S942" s="2"/>
    </row>
    <row r="943" spans="6:19">
      <c r="F943" s="2" t="str">
        <f t="shared" si="67"/>
        <v/>
      </c>
      <c r="G943" s="2" t="str">
        <f t="shared" si="68"/>
        <v/>
      </c>
      <c r="H943" s="2" t="str">
        <f>IF(G943&lt;&gt;"",VLOOKUP(G943,Calculations!$AV$2:$BA$2001,3),"")</f>
        <v/>
      </c>
      <c r="I943" s="2" t="str">
        <f>IF(G943&lt;&gt;"",VLOOKUP(G943,Calculations!$AV$2:$BA$2001,4),"")</f>
        <v/>
      </c>
      <c r="J943" s="2" t="str">
        <f>IF(G943&lt;&gt;"",VLOOKUP(G943,Calculations!$AV$2:$BA$2001,5),"")</f>
        <v/>
      </c>
      <c r="K943" s="2" t="str">
        <f>IF(G943&lt;&gt;"",VLOOKUP(G943,Calculations!$AV$2:$BA$2001,6),"")</f>
        <v/>
      </c>
      <c r="L943" s="64"/>
      <c r="M943" s="64"/>
      <c r="N943" s="64"/>
      <c r="O943" s="64"/>
      <c r="P943" s="64"/>
      <c r="Q943" s="2"/>
      <c r="R943" s="2"/>
      <c r="S943" s="2"/>
    </row>
    <row r="944" spans="6:19">
      <c r="F944" s="2" t="str">
        <f t="shared" si="67"/>
        <v/>
      </c>
      <c r="G944" s="2" t="str">
        <f t="shared" si="68"/>
        <v/>
      </c>
      <c r="H944" s="2" t="str">
        <f>IF(G944&lt;&gt;"",VLOOKUP(G944,Calculations!$AV$2:$BA$2001,3),"")</f>
        <v/>
      </c>
      <c r="I944" s="2" t="str">
        <f>IF(G944&lt;&gt;"",VLOOKUP(G944,Calculations!$AV$2:$BA$2001,4),"")</f>
        <v/>
      </c>
      <c r="J944" s="2" t="str">
        <f>IF(G944&lt;&gt;"",VLOOKUP(G944,Calculations!$AV$2:$BA$2001,5),"")</f>
        <v/>
      </c>
      <c r="K944" s="2" t="str">
        <f>IF(G944&lt;&gt;"",VLOOKUP(G944,Calculations!$AV$2:$BA$2001,6),"")</f>
        <v/>
      </c>
      <c r="L944" s="64"/>
      <c r="M944" s="64"/>
      <c r="N944" s="64"/>
      <c r="O944" s="64"/>
      <c r="P944" s="64"/>
      <c r="Q944" s="2"/>
      <c r="R944" s="2"/>
      <c r="S944" s="2"/>
    </row>
    <row r="945" spans="6:19">
      <c r="F945" s="2" t="str">
        <f t="shared" si="67"/>
        <v/>
      </c>
      <c r="G945" s="2" t="str">
        <f t="shared" si="68"/>
        <v/>
      </c>
      <c r="H945" s="2" t="str">
        <f>IF(G945&lt;&gt;"",VLOOKUP(G945,Calculations!$AV$2:$BA$2001,3),"")</f>
        <v/>
      </c>
      <c r="I945" s="2" t="str">
        <f>IF(G945&lt;&gt;"",VLOOKUP(G945,Calculations!$AV$2:$BA$2001,4),"")</f>
        <v/>
      </c>
      <c r="J945" s="2" t="str">
        <f>IF(G945&lt;&gt;"",VLOOKUP(G945,Calculations!$AV$2:$BA$2001,5),"")</f>
        <v/>
      </c>
      <c r="K945" s="2" t="str">
        <f>IF(G945&lt;&gt;"",VLOOKUP(G945,Calculations!$AV$2:$BA$2001,6),"")</f>
        <v/>
      </c>
      <c r="L945" s="64"/>
      <c r="M945" s="64"/>
      <c r="N945" s="64"/>
      <c r="O945" s="64"/>
      <c r="P945" s="64"/>
      <c r="Q945" s="2"/>
      <c r="R945" s="2"/>
      <c r="S945" s="2"/>
    </row>
    <row r="946" spans="6:19">
      <c r="F946" s="2" t="str">
        <f t="shared" si="67"/>
        <v/>
      </c>
      <c r="G946" s="2" t="str">
        <f t="shared" si="68"/>
        <v/>
      </c>
      <c r="H946" s="2" t="str">
        <f>IF(G946&lt;&gt;"",VLOOKUP(G946,Calculations!$AV$2:$BA$2001,3),"")</f>
        <v/>
      </c>
      <c r="I946" s="2" t="str">
        <f>IF(G946&lt;&gt;"",VLOOKUP(G946,Calculations!$AV$2:$BA$2001,4),"")</f>
        <v/>
      </c>
      <c r="J946" s="2" t="str">
        <f>IF(G946&lt;&gt;"",VLOOKUP(G946,Calculations!$AV$2:$BA$2001,5),"")</f>
        <v/>
      </c>
      <c r="K946" s="2" t="str">
        <f>IF(G946&lt;&gt;"",VLOOKUP(G946,Calculations!$AV$2:$BA$2001,6),"")</f>
        <v/>
      </c>
      <c r="L946" s="64"/>
      <c r="M946" s="64"/>
      <c r="N946" s="64"/>
      <c r="O946" s="64"/>
      <c r="P946" s="64"/>
      <c r="Q946" s="2"/>
      <c r="R946" s="2"/>
      <c r="S946" s="2"/>
    </row>
    <row r="947" spans="6:19">
      <c r="F947" s="2" t="str">
        <f t="shared" si="67"/>
        <v/>
      </c>
      <c r="G947" s="2" t="str">
        <f t="shared" si="68"/>
        <v/>
      </c>
      <c r="H947" s="2" t="str">
        <f>IF(G947&lt;&gt;"",VLOOKUP(G947,Calculations!$AV$2:$BA$2001,3),"")</f>
        <v/>
      </c>
      <c r="I947" s="2" t="str">
        <f>IF(G947&lt;&gt;"",VLOOKUP(G947,Calculations!$AV$2:$BA$2001,4),"")</f>
        <v/>
      </c>
      <c r="J947" s="2" t="str">
        <f>IF(G947&lt;&gt;"",VLOOKUP(G947,Calculations!$AV$2:$BA$2001,5),"")</f>
        <v/>
      </c>
      <c r="K947" s="2" t="str">
        <f>IF(G947&lt;&gt;"",VLOOKUP(G947,Calculations!$AV$2:$BA$2001,6),"")</f>
        <v/>
      </c>
      <c r="L947" s="64"/>
      <c r="M947" s="64"/>
      <c r="N947" s="64"/>
      <c r="O947" s="64"/>
      <c r="P947" s="64"/>
      <c r="Q947" s="2"/>
      <c r="R947" s="2"/>
      <c r="S947" s="2"/>
    </row>
    <row r="948" spans="6:19">
      <c r="F948" s="2" t="str">
        <f t="shared" si="67"/>
        <v/>
      </c>
      <c r="G948" s="2" t="str">
        <f t="shared" si="68"/>
        <v/>
      </c>
      <c r="H948" s="2" t="str">
        <f>IF(G948&lt;&gt;"",VLOOKUP(G948,Calculations!$AV$2:$BA$2001,3),"")</f>
        <v/>
      </c>
      <c r="I948" s="2" t="str">
        <f>IF(G948&lt;&gt;"",VLOOKUP(G948,Calculations!$AV$2:$BA$2001,4),"")</f>
        <v/>
      </c>
      <c r="J948" s="2" t="str">
        <f>IF(G948&lt;&gt;"",VLOOKUP(G948,Calculations!$AV$2:$BA$2001,5),"")</f>
        <v/>
      </c>
      <c r="K948" s="2" t="str">
        <f>IF(G948&lt;&gt;"",VLOOKUP(G948,Calculations!$AV$2:$BA$2001,6),"")</f>
        <v/>
      </c>
      <c r="L948" s="64"/>
      <c r="M948" s="64"/>
      <c r="N948" s="64"/>
      <c r="O948" s="64"/>
      <c r="P948" s="64"/>
      <c r="Q948" s="2"/>
      <c r="R948" s="2"/>
      <c r="S948" s="2"/>
    </row>
    <row r="949" spans="6:19">
      <c r="F949" s="2" t="str">
        <f t="shared" si="67"/>
        <v/>
      </c>
      <c r="G949" s="2" t="str">
        <f t="shared" si="68"/>
        <v/>
      </c>
      <c r="H949" s="2" t="str">
        <f>IF(G949&lt;&gt;"",VLOOKUP(G949,Calculations!$AV$2:$BA$2001,3),"")</f>
        <v/>
      </c>
      <c r="I949" s="2" t="str">
        <f>IF(G949&lt;&gt;"",VLOOKUP(G949,Calculations!$AV$2:$BA$2001,4),"")</f>
        <v/>
      </c>
      <c r="J949" s="2" t="str">
        <f>IF(G949&lt;&gt;"",VLOOKUP(G949,Calculations!$AV$2:$BA$2001,5),"")</f>
        <v/>
      </c>
      <c r="K949" s="2" t="str">
        <f>IF(G949&lt;&gt;"",VLOOKUP(G949,Calculations!$AV$2:$BA$2001,6),"")</f>
        <v/>
      </c>
      <c r="L949" s="64"/>
      <c r="M949" s="64"/>
      <c r="N949" s="64"/>
      <c r="O949" s="64"/>
      <c r="P949" s="64"/>
      <c r="Q949" s="2"/>
      <c r="R949" s="2"/>
      <c r="S949" s="2"/>
    </row>
    <row r="950" spans="6:19">
      <c r="F950" s="2" t="str">
        <f t="shared" si="67"/>
        <v/>
      </c>
      <c r="G950" s="2" t="str">
        <f t="shared" si="68"/>
        <v/>
      </c>
      <c r="H950" s="2" t="str">
        <f>IF(G950&lt;&gt;"",VLOOKUP(G950,Calculations!$AV$2:$BA$2001,3),"")</f>
        <v/>
      </c>
      <c r="I950" s="2" t="str">
        <f>IF(G950&lt;&gt;"",VLOOKUP(G950,Calculations!$AV$2:$BA$2001,4),"")</f>
        <v/>
      </c>
      <c r="J950" s="2" t="str">
        <f>IF(G950&lt;&gt;"",VLOOKUP(G950,Calculations!$AV$2:$BA$2001,5),"")</f>
        <v/>
      </c>
      <c r="K950" s="2" t="str">
        <f>IF(G950&lt;&gt;"",VLOOKUP(G950,Calculations!$AV$2:$BA$2001,6),"")</f>
        <v/>
      </c>
      <c r="L950" s="64"/>
      <c r="M950" s="64"/>
      <c r="N950" s="64"/>
      <c r="O950" s="64"/>
      <c r="P950" s="64"/>
      <c r="Q950" s="2"/>
      <c r="R950" s="2"/>
      <c r="S950" s="2"/>
    </row>
    <row r="951" spans="6:19">
      <c r="F951" s="2" t="str">
        <f t="shared" si="67"/>
        <v/>
      </c>
      <c r="G951" s="2" t="str">
        <f t="shared" si="68"/>
        <v/>
      </c>
      <c r="H951" s="2" t="str">
        <f>IF(G951&lt;&gt;"",VLOOKUP(G951,Calculations!$AV$2:$BA$2001,3),"")</f>
        <v/>
      </c>
      <c r="I951" s="2" t="str">
        <f>IF(G951&lt;&gt;"",VLOOKUP(G951,Calculations!$AV$2:$BA$2001,4),"")</f>
        <v/>
      </c>
      <c r="J951" s="2" t="str">
        <f>IF(G951&lt;&gt;"",VLOOKUP(G951,Calculations!$AV$2:$BA$2001,5),"")</f>
        <v/>
      </c>
      <c r="K951" s="2" t="str">
        <f>IF(G951&lt;&gt;"",VLOOKUP(G951,Calculations!$AV$2:$BA$2001,6),"")</f>
        <v/>
      </c>
      <c r="L951" s="64"/>
      <c r="M951" s="64"/>
      <c r="N951" s="64"/>
      <c r="O951" s="64"/>
      <c r="P951" s="64"/>
      <c r="Q951" s="2"/>
      <c r="R951" s="2"/>
      <c r="S951" s="2"/>
    </row>
    <row r="952" spans="6:19">
      <c r="F952" s="2" t="str">
        <f t="shared" si="67"/>
        <v/>
      </c>
      <c r="G952" s="2" t="str">
        <f t="shared" si="68"/>
        <v/>
      </c>
      <c r="H952" s="2" t="str">
        <f>IF(G952&lt;&gt;"",VLOOKUP(G952,Calculations!$AV$2:$BA$2001,3),"")</f>
        <v/>
      </c>
      <c r="I952" s="2" t="str">
        <f>IF(G952&lt;&gt;"",VLOOKUP(G952,Calculations!$AV$2:$BA$2001,4),"")</f>
        <v/>
      </c>
      <c r="J952" s="2" t="str">
        <f>IF(G952&lt;&gt;"",VLOOKUP(G952,Calculations!$AV$2:$BA$2001,5),"")</f>
        <v/>
      </c>
      <c r="K952" s="2" t="str">
        <f>IF(G952&lt;&gt;"",VLOOKUP(G952,Calculations!$AV$2:$BA$2001,6),"")</f>
        <v/>
      </c>
      <c r="L952" s="64"/>
      <c r="M952" s="64"/>
      <c r="N952" s="64"/>
      <c r="O952" s="64"/>
      <c r="P952" s="64"/>
      <c r="Q952" s="2"/>
      <c r="R952" s="2"/>
      <c r="S952" s="2"/>
    </row>
    <row r="953" spans="6:19">
      <c r="F953" s="2" t="str">
        <f t="shared" si="67"/>
        <v/>
      </c>
      <c r="G953" s="2" t="str">
        <f t="shared" si="68"/>
        <v/>
      </c>
      <c r="H953" s="2" t="str">
        <f>IF(G953&lt;&gt;"",VLOOKUP(G953,Calculations!$AV$2:$BA$2001,3),"")</f>
        <v/>
      </c>
      <c r="I953" s="2" t="str">
        <f>IF(G953&lt;&gt;"",VLOOKUP(G953,Calculations!$AV$2:$BA$2001,4),"")</f>
        <v/>
      </c>
      <c r="J953" s="2" t="str">
        <f>IF(G953&lt;&gt;"",VLOOKUP(G953,Calculations!$AV$2:$BA$2001,5),"")</f>
        <v/>
      </c>
      <c r="K953" s="2" t="str">
        <f>IF(G953&lt;&gt;"",VLOOKUP(G953,Calculations!$AV$2:$BA$2001,6),"")</f>
        <v/>
      </c>
      <c r="L953" s="64"/>
      <c r="M953" s="64"/>
      <c r="N953" s="64"/>
      <c r="O953" s="64"/>
      <c r="P953" s="64"/>
      <c r="Q953" s="2"/>
      <c r="R953" s="2"/>
      <c r="S953" s="2"/>
    </row>
    <row r="954" spans="6:19">
      <c r="F954" s="2" t="str">
        <f t="shared" si="67"/>
        <v/>
      </c>
      <c r="G954" s="2" t="str">
        <f t="shared" si="68"/>
        <v/>
      </c>
      <c r="H954" s="2" t="str">
        <f>IF(G954&lt;&gt;"",VLOOKUP(G954,Calculations!$AV$2:$BA$2001,3),"")</f>
        <v/>
      </c>
      <c r="I954" s="2" t="str">
        <f>IF(G954&lt;&gt;"",VLOOKUP(G954,Calculations!$AV$2:$BA$2001,4),"")</f>
        <v/>
      </c>
      <c r="J954" s="2" t="str">
        <f>IF(G954&lt;&gt;"",VLOOKUP(G954,Calculations!$AV$2:$BA$2001,5),"")</f>
        <v/>
      </c>
      <c r="K954" s="2" t="str">
        <f>IF(G954&lt;&gt;"",VLOOKUP(G954,Calculations!$AV$2:$BA$2001,6),"")</f>
        <v/>
      </c>
      <c r="L954" s="64"/>
      <c r="M954" s="64"/>
      <c r="N954" s="64"/>
      <c r="O954" s="64"/>
      <c r="P954" s="64"/>
      <c r="Q954" s="2"/>
      <c r="R954" s="2"/>
      <c r="S954" s="2"/>
    </row>
    <row r="955" spans="6:19">
      <c r="F955" s="2" t="str">
        <f t="shared" si="67"/>
        <v/>
      </c>
      <c r="G955" s="2" t="str">
        <f t="shared" si="68"/>
        <v/>
      </c>
      <c r="H955" s="2" t="str">
        <f>IF(G955&lt;&gt;"",VLOOKUP(G955,Calculations!$AV$2:$BA$2001,3),"")</f>
        <v/>
      </c>
      <c r="I955" s="2" t="str">
        <f>IF(G955&lt;&gt;"",VLOOKUP(G955,Calculations!$AV$2:$BA$2001,4),"")</f>
        <v/>
      </c>
      <c r="J955" s="2" t="str">
        <f>IF(G955&lt;&gt;"",VLOOKUP(G955,Calculations!$AV$2:$BA$2001,5),"")</f>
        <v/>
      </c>
      <c r="K955" s="2" t="str">
        <f>IF(G955&lt;&gt;"",VLOOKUP(G955,Calculations!$AV$2:$BA$2001,6),"")</f>
        <v/>
      </c>
      <c r="L955" s="64"/>
      <c r="M955" s="64"/>
      <c r="N955" s="64"/>
      <c r="O955" s="64"/>
      <c r="P955" s="64"/>
      <c r="Q955" s="2"/>
      <c r="R955" s="2"/>
      <c r="S955" s="2"/>
    </row>
    <row r="956" spans="6:19">
      <c r="F956" s="2" t="str">
        <f t="shared" si="67"/>
        <v/>
      </c>
      <c r="G956" s="2" t="str">
        <f t="shared" si="68"/>
        <v/>
      </c>
      <c r="H956" s="2" t="str">
        <f>IF(G956&lt;&gt;"",VLOOKUP(G956,Calculations!$AV$2:$BA$2001,3),"")</f>
        <v/>
      </c>
      <c r="I956" s="2" t="str">
        <f>IF(G956&lt;&gt;"",VLOOKUP(G956,Calculations!$AV$2:$BA$2001,4),"")</f>
        <v/>
      </c>
      <c r="J956" s="2" t="str">
        <f>IF(G956&lt;&gt;"",VLOOKUP(G956,Calculations!$AV$2:$BA$2001,5),"")</f>
        <v/>
      </c>
      <c r="K956" s="2" t="str">
        <f>IF(G956&lt;&gt;"",VLOOKUP(G956,Calculations!$AV$2:$BA$2001,6),"")</f>
        <v/>
      </c>
      <c r="L956" s="64"/>
      <c r="M956" s="64"/>
      <c r="N956" s="64"/>
      <c r="O956" s="64"/>
      <c r="P956" s="64"/>
      <c r="Q956" s="2"/>
      <c r="R956" s="2"/>
      <c r="S956" s="2"/>
    </row>
    <row r="957" spans="6:19">
      <c r="F957" s="2" t="str">
        <f t="shared" si="67"/>
        <v/>
      </c>
      <c r="G957" s="2" t="str">
        <f t="shared" si="68"/>
        <v/>
      </c>
      <c r="H957" s="2" t="str">
        <f>IF(G957&lt;&gt;"",VLOOKUP(G957,Calculations!$AV$2:$BA$2001,3),"")</f>
        <v/>
      </c>
      <c r="I957" s="2" t="str">
        <f>IF(G957&lt;&gt;"",VLOOKUP(G957,Calculations!$AV$2:$BA$2001,4),"")</f>
        <v/>
      </c>
      <c r="J957" s="2" t="str">
        <f>IF(G957&lt;&gt;"",VLOOKUP(G957,Calculations!$AV$2:$BA$2001,5),"")</f>
        <v/>
      </c>
      <c r="K957" s="2" t="str">
        <f>IF(G957&lt;&gt;"",VLOOKUP(G957,Calculations!$AV$2:$BA$2001,6),"")</f>
        <v/>
      </c>
      <c r="L957" s="64"/>
      <c r="M957" s="64"/>
      <c r="N957" s="64"/>
      <c r="O957" s="64"/>
      <c r="P957" s="64"/>
      <c r="Q957" s="2"/>
      <c r="R957" s="2"/>
      <c r="S957" s="2"/>
    </row>
    <row r="958" spans="6:19">
      <c r="F958" s="2" t="str">
        <f t="shared" si="67"/>
        <v/>
      </c>
      <c r="G958" s="2" t="str">
        <f t="shared" si="68"/>
        <v/>
      </c>
      <c r="H958" s="2" t="str">
        <f>IF(G958&lt;&gt;"",VLOOKUP(G958,Calculations!$AV$2:$BA$2001,3),"")</f>
        <v/>
      </c>
      <c r="I958" s="2" t="str">
        <f>IF(G958&lt;&gt;"",VLOOKUP(G958,Calculations!$AV$2:$BA$2001,4),"")</f>
        <v/>
      </c>
      <c r="J958" s="2" t="str">
        <f>IF(G958&lt;&gt;"",VLOOKUP(G958,Calculations!$AV$2:$BA$2001,5),"")</f>
        <v/>
      </c>
      <c r="K958" s="2" t="str">
        <f>IF(G958&lt;&gt;"",VLOOKUP(G958,Calculations!$AV$2:$BA$2001,6),"")</f>
        <v/>
      </c>
      <c r="L958" s="64"/>
      <c r="M958" s="64"/>
      <c r="N958" s="64"/>
      <c r="O958" s="64"/>
      <c r="P958" s="64"/>
      <c r="Q958" s="2"/>
      <c r="R958" s="2"/>
      <c r="S958" s="2"/>
    </row>
    <row r="959" spans="6:19">
      <c r="F959" s="2" t="str">
        <f t="shared" si="67"/>
        <v/>
      </c>
      <c r="G959" s="2" t="str">
        <f t="shared" si="68"/>
        <v/>
      </c>
      <c r="H959" s="2" t="str">
        <f>IF(G959&lt;&gt;"",VLOOKUP(G959,Calculations!$AV$2:$BA$2001,3),"")</f>
        <v/>
      </c>
      <c r="I959" s="2" t="str">
        <f>IF(G959&lt;&gt;"",VLOOKUP(G959,Calculations!$AV$2:$BA$2001,4),"")</f>
        <v/>
      </c>
      <c r="J959" s="2" t="str">
        <f>IF(G959&lt;&gt;"",VLOOKUP(G959,Calculations!$AV$2:$BA$2001,5),"")</f>
        <v/>
      </c>
      <c r="K959" s="2" t="str">
        <f>IF(G959&lt;&gt;"",VLOOKUP(G959,Calculations!$AV$2:$BA$2001,6),"")</f>
        <v/>
      </c>
      <c r="L959" s="64"/>
      <c r="M959" s="64"/>
      <c r="N959" s="64"/>
      <c r="O959" s="64"/>
      <c r="P959" s="64"/>
      <c r="Q959" s="2"/>
      <c r="R959" s="2"/>
      <c r="S959" s="2"/>
    </row>
    <row r="960" spans="6:19">
      <c r="F960" s="2" t="str">
        <f t="shared" si="67"/>
        <v/>
      </c>
      <c r="G960" s="2" t="str">
        <f t="shared" si="68"/>
        <v/>
      </c>
      <c r="H960" s="2" t="str">
        <f>IF(G960&lt;&gt;"",VLOOKUP(G960,Calculations!$AV$2:$BA$2001,3),"")</f>
        <v/>
      </c>
      <c r="I960" s="2" t="str">
        <f>IF(G960&lt;&gt;"",VLOOKUP(G960,Calculations!$AV$2:$BA$2001,4),"")</f>
        <v/>
      </c>
      <c r="J960" s="2" t="str">
        <f>IF(G960&lt;&gt;"",VLOOKUP(G960,Calculations!$AV$2:$BA$2001,5),"")</f>
        <v/>
      </c>
      <c r="K960" s="2" t="str">
        <f>IF(G960&lt;&gt;"",VLOOKUP(G960,Calculations!$AV$2:$BA$2001,6),"")</f>
        <v/>
      </c>
      <c r="L960" s="64"/>
      <c r="M960" s="64"/>
      <c r="N960" s="64"/>
      <c r="O960" s="64"/>
      <c r="P960" s="64"/>
      <c r="Q960" s="2"/>
      <c r="R960" s="2"/>
      <c r="S960" s="2"/>
    </row>
    <row r="961" spans="6:19">
      <c r="F961" s="2" t="str">
        <f t="shared" si="67"/>
        <v/>
      </c>
      <c r="G961" s="2" t="str">
        <f t="shared" si="68"/>
        <v/>
      </c>
      <c r="H961" s="2" t="str">
        <f>IF(G961&lt;&gt;"",VLOOKUP(G961,Calculations!$AV$2:$BA$2001,3),"")</f>
        <v/>
      </c>
      <c r="I961" s="2" t="str">
        <f>IF(G961&lt;&gt;"",VLOOKUP(G961,Calculations!$AV$2:$BA$2001,4),"")</f>
        <v/>
      </c>
      <c r="J961" s="2" t="str">
        <f>IF(G961&lt;&gt;"",VLOOKUP(G961,Calculations!$AV$2:$BA$2001,5),"")</f>
        <v/>
      </c>
      <c r="K961" s="2" t="str">
        <f>IF(G961&lt;&gt;"",VLOOKUP(G961,Calculations!$AV$2:$BA$2001,6),"")</f>
        <v/>
      </c>
      <c r="L961" s="64"/>
      <c r="M961" s="64"/>
      <c r="N961" s="64"/>
      <c r="O961" s="64"/>
      <c r="P961" s="64"/>
      <c r="Q961" s="2"/>
      <c r="R961" s="2"/>
      <c r="S961" s="2"/>
    </row>
    <row r="962" spans="6:19">
      <c r="F962" s="2" t="str">
        <f t="shared" si="67"/>
        <v/>
      </c>
      <c r="G962" s="2" t="str">
        <f t="shared" si="68"/>
        <v/>
      </c>
      <c r="H962" s="2" t="str">
        <f>IF(G962&lt;&gt;"",VLOOKUP(G962,Calculations!$AV$2:$BA$2001,3),"")</f>
        <v/>
      </c>
      <c r="I962" s="2" t="str">
        <f>IF(G962&lt;&gt;"",VLOOKUP(G962,Calculations!$AV$2:$BA$2001,4),"")</f>
        <v/>
      </c>
      <c r="J962" s="2" t="str">
        <f>IF(G962&lt;&gt;"",VLOOKUP(G962,Calculations!$AV$2:$BA$2001,5),"")</f>
        <v/>
      </c>
      <c r="K962" s="2" t="str">
        <f>IF(G962&lt;&gt;"",VLOOKUP(G962,Calculations!$AV$2:$BA$2001,6),"")</f>
        <v/>
      </c>
      <c r="L962" s="64"/>
      <c r="M962" s="64"/>
      <c r="N962" s="64"/>
      <c r="O962" s="64"/>
      <c r="P962" s="64"/>
      <c r="Q962" s="2"/>
      <c r="R962" s="2"/>
      <c r="S962" s="2"/>
    </row>
    <row r="963" spans="6:19">
      <c r="F963" s="2" t="str">
        <f t="shared" ref="F963:F1026" si="69">IF(F962&gt;=Num,"",F962+1)</f>
        <v/>
      </c>
      <c r="G963" s="2" t="str">
        <f t="shared" si="68"/>
        <v/>
      </c>
      <c r="H963" s="2" t="str">
        <f>IF(G963&lt;&gt;"",VLOOKUP(G963,Calculations!$AV$2:$BA$2001,3),"")</f>
        <v/>
      </c>
      <c r="I963" s="2" t="str">
        <f>IF(G963&lt;&gt;"",VLOOKUP(G963,Calculations!$AV$2:$BA$2001,4),"")</f>
        <v/>
      </c>
      <c r="J963" s="2" t="str">
        <f>IF(G963&lt;&gt;"",VLOOKUP(G963,Calculations!$AV$2:$BA$2001,5),"")</f>
        <v/>
      </c>
      <c r="K963" s="2" t="str">
        <f>IF(G963&lt;&gt;"",VLOOKUP(G963,Calculations!$AV$2:$BA$2001,6),"")</f>
        <v/>
      </c>
      <c r="L963" s="64"/>
      <c r="M963" s="64"/>
      <c r="N963" s="64"/>
      <c r="O963" s="64"/>
      <c r="P963" s="64"/>
      <c r="Q963" s="2"/>
      <c r="R963" s="2"/>
      <c r="S963" s="2"/>
    </row>
    <row r="964" spans="6:19">
      <c r="F964" s="2" t="str">
        <f t="shared" si="69"/>
        <v/>
      </c>
      <c r="G964" s="2" t="str">
        <f t="shared" si="68"/>
        <v/>
      </c>
      <c r="H964" s="2" t="str">
        <f>IF(G964&lt;&gt;"",VLOOKUP(G964,Calculations!$AV$2:$BA$2001,3),"")</f>
        <v/>
      </c>
      <c r="I964" s="2" t="str">
        <f>IF(G964&lt;&gt;"",VLOOKUP(G964,Calculations!$AV$2:$BA$2001,4),"")</f>
        <v/>
      </c>
      <c r="J964" s="2" t="str">
        <f>IF(G964&lt;&gt;"",VLOOKUP(G964,Calculations!$AV$2:$BA$2001,5),"")</f>
        <v/>
      </c>
      <c r="K964" s="2" t="str">
        <f>IF(G964&lt;&gt;"",VLOOKUP(G964,Calculations!$AV$2:$BA$2001,6),"")</f>
        <v/>
      </c>
      <c r="L964" s="64"/>
      <c r="M964" s="64"/>
      <c r="N964" s="64"/>
      <c r="O964" s="64"/>
      <c r="P964" s="64"/>
      <c r="Q964" s="2"/>
      <c r="R964" s="2"/>
      <c r="S964" s="2"/>
    </row>
    <row r="965" spans="6:19">
      <c r="F965" s="2" t="str">
        <f t="shared" si="69"/>
        <v/>
      </c>
      <c r="G965" s="2" t="str">
        <f t="shared" si="68"/>
        <v/>
      </c>
      <c r="H965" s="2" t="str">
        <f>IF(G965&lt;&gt;"",VLOOKUP(G965,Calculations!$AV$2:$BA$2001,3),"")</f>
        <v/>
      </c>
      <c r="I965" s="2" t="str">
        <f>IF(G965&lt;&gt;"",VLOOKUP(G965,Calculations!$AV$2:$BA$2001,4),"")</f>
        <v/>
      </c>
      <c r="J965" s="2" t="str">
        <f>IF(G965&lt;&gt;"",VLOOKUP(G965,Calculations!$AV$2:$BA$2001,5),"")</f>
        <v/>
      </c>
      <c r="K965" s="2" t="str">
        <f>IF(G965&lt;&gt;"",VLOOKUP(G965,Calculations!$AV$2:$BA$2001,6),"")</f>
        <v/>
      </c>
      <c r="L965" s="64"/>
      <c r="M965" s="64"/>
      <c r="N965" s="64"/>
      <c r="O965" s="64"/>
      <c r="P965" s="64"/>
      <c r="Q965" s="2"/>
      <c r="R965" s="2"/>
      <c r="S965" s="2"/>
    </row>
    <row r="966" spans="6:19">
      <c r="F966" s="2" t="str">
        <f t="shared" si="69"/>
        <v/>
      </c>
      <c r="G966" s="2" t="str">
        <f t="shared" si="68"/>
        <v/>
      </c>
      <c r="H966" s="2" t="str">
        <f>IF(G966&lt;&gt;"",VLOOKUP(G966,Calculations!$AV$2:$BA$2001,3),"")</f>
        <v/>
      </c>
      <c r="I966" s="2" t="str">
        <f>IF(G966&lt;&gt;"",VLOOKUP(G966,Calculations!$AV$2:$BA$2001,4),"")</f>
        <v/>
      </c>
      <c r="J966" s="2" t="str">
        <f>IF(G966&lt;&gt;"",VLOOKUP(G966,Calculations!$AV$2:$BA$2001,5),"")</f>
        <v/>
      </c>
      <c r="K966" s="2" t="str">
        <f>IF(G966&lt;&gt;"",VLOOKUP(G966,Calculations!$AV$2:$BA$2001,6),"")</f>
        <v/>
      </c>
      <c r="L966" s="64"/>
      <c r="M966" s="64"/>
      <c r="N966" s="64"/>
      <c r="O966" s="64"/>
      <c r="P966" s="64"/>
      <c r="Q966" s="2"/>
      <c r="R966" s="2"/>
      <c r="S966" s="2"/>
    </row>
    <row r="967" spans="6:19">
      <c r="F967" s="2" t="str">
        <f t="shared" si="69"/>
        <v/>
      </c>
      <c r="G967" s="2" t="str">
        <f t="shared" si="68"/>
        <v/>
      </c>
      <c r="H967" s="2" t="str">
        <f>IF(G967&lt;&gt;"",VLOOKUP(G967,Calculations!$AV$2:$BA$2001,3),"")</f>
        <v/>
      </c>
      <c r="I967" s="2" t="str">
        <f>IF(G967&lt;&gt;"",VLOOKUP(G967,Calculations!$AV$2:$BA$2001,4),"")</f>
        <v/>
      </c>
      <c r="J967" s="2" t="str">
        <f>IF(G967&lt;&gt;"",VLOOKUP(G967,Calculations!$AV$2:$BA$2001,5),"")</f>
        <v/>
      </c>
      <c r="K967" s="2" t="str">
        <f>IF(G967&lt;&gt;"",VLOOKUP(G967,Calculations!$AV$2:$BA$2001,6),"")</f>
        <v/>
      </c>
      <c r="L967" s="64"/>
      <c r="M967" s="64"/>
      <c r="N967" s="64"/>
      <c r="O967" s="64"/>
      <c r="P967" s="64"/>
      <c r="Q967" s="2"/>
      <c r="R967" s="2"/>
      <c r="S967" s="2"/>
    </row>
    <row r="968" spans="6:19">
      <c r="F968" s="2" t="str">
        <f t="shared" si="69"/>
        <v/>
      </c>
      <c r="G968" s="2" t="str">
        <f t="shared" si="68"/>
        <v/>
      </c>
      <c r="H968" s="2" t="str">
        <f>IF(G968&lt;&gt;"",VLOOKUP(G968,Calculations!$AV$2:$BA$2001,3),"")</f>
        <v/>
      </c>
      <c r="I968" s="2" t="str">
        <f>IF(G968&lt;&gt;"",VLOOKUP(G968,Calculations!$AV$2:$BA$2001,4),"")</f>
        <v/>
      </c>
      <c r="J968" s="2" t="str">
        <f>IF(G968&lt;&gt;"",VLOOKUP(G968,Calculations!$AV$2:$BA$2001,5),"")</f>
        <v/>
      </c>
      <c r="K968" s="2" t="str">
        <f>IF(G968&lt;&gt;"",VLOOKUP(G968,Calculations!$AV$2:$BA$2001,6),"")</f>
        <v/>
      </c>
      <c r="L968" s="64"/>
      <c r="M968" s="64"/>
      <c r="N968" s="64"/>
      <c r="O968" s="64"/>
      <c r="P968" s="64"/>
      <c r="Q968" s="2"/>
      <c r="R968" s="2"/>
      <c r="S968" s="2"/>
    </row>
    <row r="969" spans="6:19">
      <c r="F969" s="2" t="str">
        <f t="shared" si="69"/>
        <v/>
      </c>
      <c r="G969" s="2" t="str">
        <f t="shared" si="68"/>
        <v/>
      </c>
      <c r="H969" s="2" t="str">
        <f>IF(G969&lt;&gt;"",VLOOKUP(G969,Calculations!$AV$2:$BA$2001,3),"")</f>
        <v/>
      </c>
      <c r="I969" s="2" t="str">
        <f>IF(G969&lt;&gt;"",VLOOKUP(G969,Calculations!$AV$2:$BA$2001,4),"")</f>
        <v/>
      </c>
      <c r="J969" s="2" t="str">
        <f>IF(G969&lt;&gt;"",VLOOKUP(G969,Calculations!$AV$2:$BA$2001,5),"")</f>
        <v/>
      </c>
      <c r="K969" s="2" t="str">
        <f>IF(G969&lt;&gt;"",VLOOKUP(G969,Calculations!$AV$2:$BA$2001,6),"")</f>
        <v/>
      </c>
      <c r="L969" s="64"/>
      <c r="M969" s="64"/>
      <c r="N969" s="64"/>
      <c r="O969" s="64"/>
      <c r="P969" s="64"/>
      <c r="Q969" s="2"/>
      <c r="R969" s="2"/>
      <c r="S969" s="2"/>
    </row>
    <row r="970" spans="6:19">
      <c r="F970" s="2" t="str">
        <f t="shared" si="69"/>
        <v/>
      </c>
      <c r="G970" s="2" t="str">
        <f t="shared" si="68"/>
        <v/>
      </c>
      <c r="H970" s="2" t="str">
        <f>IF(G970&lt;&gt;"",VLOOKUP(G970,Calculations!$AV$2:$BA$2001,3),"")</f>
        <v/>
      </c>
      <c r="I970" s="2" t="str">
        <f>IF(G970&lt;&gt;"",VLOOKUP(G970,Calculations!$AV$2:$BA$2001,4),"")</f>
        <v/>
      </c>
      <c r="J970" s="2" t="str">
        <f>IF(G970&lt;&gt;"",VLOOKUP(G970,Calculations!$AV$2:$BA$2001,5),"")</f>
        <v/>
      </c>
      <c r="K970" s="2" t="str">
        <f>IF(G970&lt;&gt;"",VLOOKUP(G970,Calculations!$AV$2:$BA$2001,6),"")</f>
        <v/>
      </c>
      <c r="L970" s="64"/>
      <c r="M970" s="64"/>
      <c r="N970" s="64"/>
      <c r="O970" s="64"/>
      <c r="P970" s="64"/>
      <c r="Q970" s="2"/>
      <c r="R970" s="2"/>
      <c r="S970" s="2"/>
    </row>
    <row r="971" spans="6:19">
      <c r="F971" s="2" t="str">
        <f t="shared" si="69"/>
        <v/>
      </c>
      <c r="G971" s="2" t="str">
        <f t="shared" si="68"/>
        <v/>
      </c>
      <c r="H971" s="2" t="str">
        <f>IF(G971&lt;&gt;"",VLOOKUP(G971,Calculations!$AV$2:$BA$2001,3),"")</f>
        <v/>
      </c>
      <c r="I971" s="2" t="str">
        <f>IF(G971&lt;&gt;"",VLOOKUP(G971,Calculations!$AV$2:$BA$2001,4),"")</f>
        <v/>
      </c>
      <c r="J971" s="2" t="str">
        <f>IF(G971&lt;&gt;"",VLOOKUP(G971,Calculations!$AV$2:$BA$2001,5),"")</f>
        <v/>
      </c>
      <c r="K971" s="2" t="str">
        <f>IF(G971&lt;&gt;"",VLOOKUP(G971,Calculations!$AV$2:$BA$2001,6),"")</f>
        <v/>
      </c>
      <c r="L971" s="64"/>
      <c r="M971" s="64"/>
      <c r="N971" s="64"/>
      <c r="O971" s="64"/>
      <c r="P971" s="64"/>
      <c r="Q971" s="2"/>
      <c r="R971" s="2"/>
      <c r="S971" s="2"/>
    </row>
    <row r="972" spans="6:19">
      <c r="F972" s="2" t="str">
        <f t="shared" si="69"/>
        <v/>
      </c>
      <c r="G972" s="2" t="str">
        <f t="shared" si="68"/>
        <v/>
      </c>
      <c r="H972" s="2" t="str">
        <f>IF(G972&lt;&gt;"",VLOOKUP(G972,Calculations!$AV$2:$BA$2001,3),"")</f>
        <v/>
      </c>
      <c r="I972" s="2" t="str">
        <f>IF(G972&lt;&gt;"",VLOOKUP(G972,Calculations!$AV$2:$BA$2001,4),"")</f>
        <v/>
      </c>
      <c r="J972" s="2" t="str">
        <f>IF(G972&lt;&gt;"",VLOOKUP(G972,Calculations!$AV$2:$BA$2001,5),"")</f>
        <v/>
      </c>
      <c r="K972" s="2" t="str">
        <f>IF(G972&lt;&gt;"",VLOOKUP(G972,Calculations!$AV$2:$BA$2001,6),"")</f>
        <v/>
      </c>
      <c r="L972" s="64"/>
      <c r="M972" s="64"/>
      <c r="N972" s="64"/>
      <c r="O972" s="64"/>
      <c r="P972" s="64"/>
      <c r="Q972" s="2"/>
      <c r="R972" s="2"/>
      <c r="S972" s="2"/>
    </row>
    <row r="973" spans="6:19">
      <c r="F973" s="2" t="str">
        <f t="shared" si="69"/>
        <v/>
      </c>
      <c r="G973" s="2" t="str">
        <f t="shared" si="68"/>
        <v/>
      </c>
      <c r="H973" s="2" t="str">
        <f>IF(G973&lt;&gt;"",VLOOKUP(G973,Calculations!$AV$2:$BA$2001,3),"")</f>
        <v/>
      </c>
      <c r="I973" s="2" t="str">
        <f>IF(G973&lt;&gt;"",VLOOKUP(G973,Calculations!$AV$2:$BA$2001,4),"")</f>
        <v/>
      </c>
      <c r="J973" s="2" t="str">
        <f>IF(G973&lt;&gt;"",VLOOKUP(G973,Calculations!$AV$2:$BA$2001,5),"")</f>
        <v/>
      </c>
      <c r="K973" s="2" t="str">
        <f>IF(G973&lt;&gt;"",VLOOKUP(G973,Calculations!$AV$2:$BA$2001,6),"")</f>
        <v/>
      </c>
      <c r="L973" s="64"/>
      <c r="M973" s="64"/>
      <c r="N973" s="64"/>
      <c r="O973" s="64"/>
      <c r="P973" s="64"/>
      <c r="Q973" s="2"/>
      <c r="R973" s="2"/>
      <c r="S973" s="2"/>
    </row>
    <row r="974" spans="6:19">
      <c r="F974" s="2" t="str">
        <f t="shared" si="69"/>
        <v/>
      </c>
      <c r="G974" s="2" t="str">
        <f t="shared" si="68"/>
        <v/>
      </c>
      <c r="H974" s="2" t="str">
        <f>IF(G974&lt;&gt;"",VLOOKUP(G974,Calculations!$AV$2:$BA$2001,3),"")</f>
        <v/>
      </c>
      <c r="I974" s="2" t="str">
        <f>IF(G974&lt;&gt;"",VLOOKUP(G974,Calculations!$AV$2:$BA$2001,4),"")</f>
        <v/>
      </c>
      <c r="J974" s="2" t="str">
        <f>IF(G974&lt;&gt;"",VLOOKUP(G974,Calculations!$AV$2:$BA$2001,5),"")</f>
        <v/>
      </c>
      <c r="K974" s="2" t="str">
        <f>IF(G974&lt;&gt;"",VLOOKUP(G974,Calculations!$AV$2:$BA$2001,6),"")</f>
        <v/>
      </c>
      <c r="L974" s="64"/>
      <c r="M974" s="64"/>
      <c r="N974" s="64"/>
      <c r="O974" s="64"/>
      <c r="P974" s="64"/>
      <c r="Q974" s="2"/>
      <c r="R974" s="2"/>
      <c r="S974" s="2"/>
    </row>
    <row r="975" spans="6:19">
      <c r="F975" s="2" t="str">
        <f t="shared" si="69"/>
        <v/>
      </c>
      <c r="G975" s="2" t="str">
        <f t="shared" si="68"/>
        <v/>
      </c>
      <c r="H975" s="2" t="str">
        <f>IF(G975&lt;&gt;"",VLOOKUP(G975,Calculations!$AV$2:$BA$2001,3),"")</f>
        <v/>
      </c>
      <c r="I975" s="2" t="str">
        <f>IF(G975&lt;&gt;"",VLOOKUP(G975,Calculations!$AV$2:$BA$2001,4),"")</f>
        <v/>
      </c>
      <c r="J975" s="2" t="str">
        <f>IF(G975&lt;&gt;"",VLOOKUP(G975,Calculations!$AV$2:$BA$2001,5),"")</f>
        <v/>
      </c>
      <c r="K975" s="2" t="str">
        <f>IF(G975&lt;&gt;"",VLOOKUP(G975,Calculations!$AV$2:$BA$2001,6),"")</f>
        <v/>
      </c>
      <c r="L975" s="64"/>
      <c r="M975" s="64"/>
      <c r="N975" s="64"/>
      <c r="O975" s="64"/>
      <c r="P975" s="64"/>
      <c r="Q975" s="2"/>
      <c r="R975" s="2"/>
      <c r="S975" s="2"/>
    </row>
    <row r="976" spans="6:19">
      <c r="F976" s="2" t="str">
        <f t="shared" si="69"/>
        <v/>
      </c>
      <c r="G976" s="2" t="str">
        <f t="shared" si="68"/>
        <v/>
      </c>
      <c r="H976" s="2" t="str">
        <f>IF(G976&lt;&gt;"",VLOOKUP(G976,Calculations!$AV$2:$BA$2001,3),"")</f>
        <v/>
      </c>
      <c r="I976" s="2" t="str">
        <f>IF(G976&lt;&gt;"",VLOOKUP(G976,Calculations!$AV$2:$BA$2001,4),"")</f>
        <v/>
      </c>
      <c r="J976" s="2" t="str">
        <f>IF(G976&lt;&gt;"",VLOOKUP(G976,Calculations!$AV$2:$BA$2001,5),"")</f>
        <v/>
      </c>
      <c r="K976" s="2" t="str">
        <f>IF(G976&lt;&gt;"",VLOOKUP(G976,Calculations!$AV$2:$BA$2001,6),"")</f>
        <v/>
      </c>
      <c r="L976" s="64"/>
      <c r="M976" s="64"/>
      <c r="N976" s="64"/>
      <c r="O976" s="64"/>
      <c r="P976" s="64"/>
      <c r="Q976" s="2"/>
      <c r="R976" s="2"/>
      <c r="S976" s="2"/>
    </row>
    <row r="977" spans="6:19">
      <c r="F977" s="2" t="str">
        <f t="shared" si="69"/>
        <v/>
      </c>
      <c r="G977" s="2" t="str">
        <f t="shared" ref="G977:G1040" si="70">IF(AND(F976&lt;&gt;"",G976&lt;2000),G976+step,"")</f>
        <v/>
      </c>
      <c r="H977" s="2" t="str">
        <f>IF(G977&lt;&gt;"",VLOOKUP(G977,Calculations!$AV$2:$BA$2001,3),"")</f>
        <v/>
      </c>
      <c r="I977" s="2" t="str">
        <f>IF(G977&lt;&gt;"",VLOOKUP(G977,Calculations!$AV$2:$BA$2001,4),"")</f>
        <v/>
      </c>
      <c r="J977" s="2" t="str">
        <f>IF(G977&lt;&gt;"",VLOOKUP(G977,Calculations!$AV$2:$BA$2001,5),"")</f>
        <v/>
      </c>
      <c r="K977" s="2" t="str">
        <f>IF(G977&lt;&gt;"",VLOOKUP(G977,Calculations!$AV$2:$BA$2001,6),"")</f>
        <v/>
      </c>
      <c r="L977" s="64"/>
      <c r="M977" s="64"/>
      <c r="N977" s="64"/>
      <c r="O977" s="64"/>
      <c r="P977" s="64"/>
      <c r="Q977" s="2"/>
      <c r="R977" s="2"/>
      <c r="S977" s="2"/>
    </row>
    <row r="978" spans="6:19">
      <c r="F978" s="2" t="str">
        <f t="shared" si="69"/>
        <v/>
      </c>
      <c r="G978" s="2" t="str">
        <f t="shared" si="70"/>
        <v/>
      </c>
      <c r="H978" s="2" t="str">
        <f>IF(G978&lt;&gt;"",VLOOKUP(G978,Calculations!$AV$2:$BA$2001,3),"")</f>
        <v/>
      </c>
      <c r="I978" s="2" t="str">
        <f>IF(G978&lt;&gt;"",VLOOKUP(G978,Calculations!$AV$2:$BA$2001,4),"")</f>
        <v/>
      </c>
      <c r="J978" s="2" t="str">
        <f>IF(G978&lt;&gt;"",VLOOKUP(G978,Calculations!$AV$2:$BA$2001,5),"")</f>
        <v/>
      </c>
      <c r="K978" s="2" t="str">
        <f>IF(G978&lt;&gt;"",VLOOKUP(G978,Calculations!$AV$2:$BA$2001,6),"")</f>
        <v/>
      </c>
      <c r="L978" s="64"/>
      <c r="M978" s="64"/>
      <c r="N978" s="64"/>
      <c r="O978" s="64"/>
      <c r="P978" s="64"/>
      <c r="Q978" s="2"/>
      <c r="R978" s="2"/>
      <c r="S978" s="2"/>
    </row>
    <row r="979" spans="6:19">
      <c r="F979" s="2" t="str">
        <f t="shared" si="69"/>
        <v/>
      </c>
      <c r="G979" s="2" t="str">
        <f t="shared" si="70"/>
        <v/>
      </c>
      <c r="H979" s="2" t="str">
        <f>IF(G979&lt;&gt;"",VLOOKUP(G979,Calculations!$AV$2:$BA$2001,3),"")</f>
        <v/>
      </c>
      <c r="I979" s="2" t="str">
        <f>IF(G979&lt;&gt;"",VLOOKUP(G979,Calculations!$AV$2:$BA$2001,4),"")</f>
        <v/>
      </c>
      <c r="J979" s="2" t="str">
        <f>IF(G979&lt;&gt;"",VLOOKUP(G979,Calculations!$AV$2:$BA$2001,5),"")</f>
        <v/>
      </c>
      <c r="K979" s="2" t="str">
        <f>IF(G979&lt;&gt;"",VLOOKUP(G979,Calculations!$AV$2:$BA$2001,6),"")</f>
        <v/>
      </c>
      <c r="L979" s="64"/>
      <c r="M979" s="64"/>
      <c r="N979" s="64"/>
      <c r="O979" s="64"/>
      <c r="P979" s="64"/>
      <c r="Q979" s="2"/>
      <c r="R979" s="2"/>
      <c r="S979" s="2"/>
    </row>
    <row r="980" spans="6:19">
      <c r="F980" s="2" t="str">
        <f t="shared" si="69"/>
        <v/>
      </c>
      <c r="G980" s="2" t="str">
        <f t="shared" si="70"/>
        <v/>
      </c>
      <c r="H980" s="2" t="str">
        <f>IF(G980&lt;&gt;"",VLOOKUP(G980,Calculations!$AV$2:$BA$2001,3),"")</f>
        <v/>
      </c>
      <c r="I980" s="2" t="str">
        <f>IF(G980&lt;&gt;"",VLOOKUP(G980,Calculations!$AV$2:$BA$2001,4),"")</f>
        <v/>
      </c>
      <c r="J980" s="2" t="str">
        <f>IF(G980&lt;&gt;"",VLOOKUP(G980,Calculations!$AV$2:$BA$2001,5),"")</f>
        <v/>
      </c>
      <c r="K980" s="2" t="str">
        <f>IF(G980&lt;&gt;"",VLOOKUP(G980,Calculations!$AV$2:$BA$2001,6),"")</f>
        <v/>
      </c>
      <c r="L980" s="64"/>
      <c r="M980" s="64"/>
      <c r="N980" s="64"/>
      <c r="O980" s="64"/>
      <c r="P980" s="64"/>
      <c r="Q980" s="2"/>
      <c r="R980" s="2"/>
      <c r="S980" s="2"/>
    </row>
    <row r="981" spans="6:19">
      <c r="F981" s="2" t="str">
        <f t="shared" si="69"/>
        <v/>
      </c>
      <c r="G981" s="2" t="str">
        <f t="shared" si="70"/>
        <v/>
      </c>
      <c r="H981" s="2" t="str">
        <f>IF(G981&lt;&gt;"",VLOOKUP(G981,Calculations!$AV$2:$BA$2001,3),"")</f>
        <v/>
      </c>
      <c r="I981" s="2" t="str">
        <f>IF(G981&lt;&gt;"",VLOOKUP(G981,Calculations!$AV$2:$BA$2001,4),"")</f>
        <v/>
      </c>
      <c r="J981" s="2" t="str">
        <f>IF(G981&lt;&gt;"",VLOOKUP(G981,Calculations!$AV$2:$BA$2001,5),"")</f>
        <v/>
      </c>
      <c r="K981" s="2" t="str">
        <f>IF(G981&lt;&gt;"",VLOOKUP(G981,Calculations!$AV$2:$BA$2001,6),"")</f>
        <v/>
      </c>
      <c r="L981" s="64"/>
      <c r="M981" s="64"/>
      <c r="N981" s="64"/>
      <c r="O981" s="64"/>
      <c r="P981" s="64"/>
      <c r="Q981" s="2"/>
      <c r="R981" s="2"/>
      <c r="S981" s="2"/>
    </row>
    <row r="982" spans="6:19">
      <c r="F982" s="2" t="str">
        <f t="shared" si="69"/>
        <v/>
      </c>
      <c r="G982" s="2" t="str">
        <f t="shared" si="70"/>
        <v/>
      </c>
      <c r="H982" s="2" t="str">
        <f>IF(G982&lt;&gt;"",VLOOKUP(G982,Calculations!$AV$2:$BA$2001,3),"")</f>
        <v/>
      </c>
      <c r="I982" s="2" t="str">
        <f>IF(G982&lt;&gt;"",VLOOKUP(G982,Calculations!$AV$2:$BA$2001,4),"")</f>
        <v/>
      </c>
      <c r="J982" s="2" t="str">
        <f>IF(G982&lt;&gt;"",VLOOKUP(G982,Calculations!$AV$2:$BA$2001,5),"")</f>
        <v/>
      </c>
      <c r="K982" s="2" t="str">
        <f>IF(G982&lt;&gt;"",VLOOKUP(G982,Calculations!$AV$2:$BA$2001,6),"")</f>
        <v/>
      </c>
      <c r="L982" s="64"/>
      <c r="M982" s="64"/>
      <c r="N982" s="64"/>
      <c r="O982" s="64"/>
      <c r="P982" s="64"/>
      <c r="Q982" s="2"/>
      <c r="R982" s="2"/>
      <c r="S982" s="2"/>
    </row>
    <row r="983" spans="6:19">
      <c r="F983" s="2" t="str">
        <f t="shared" si="69"/>
        <v/>
      </c>
      <c r="G983" s="2" t="str">
        <f t="shared" si="70"/>
        <v/>
      </c>
      <c r="H983" s="2" t="str">
        <f>IF(G983&lt;&gt;"",VLOOKUP(G983,Calculations!$AV$2:$BA$2001,3),"")</f>
        <v/>
      </c>
      <c r="I983" s="2" t="str">
        <f>IF(G983&lt;&gt;"",VLOOKUP(G983,Calculations!$AV$2:$BA$2001,4),"")</f>
        <v/>
      </c>
      <c r="J983" s="2" t="str">
        <f>IF(G983&lt;&gt;"",VLOOKUP(G983,Calculations!$AV$2:$BA$2001,5),"")</f>
        <v/>
      </c>
      <c r="K983" s="2" t="str">
        <f>IF(G983&lt;&gt;"",VLOOKUP(G983,Calculations!$AV$2:$BA$2001,6),"")</f>
        <v/>
      </c>
      <c r="L983" s="64"/>
      <c r="M983" s="64"/>
      <c r="N983" s="64"/>
      <c r="O983" s="64"/>
      <c r="P983" s="64"/>
      <c r="Q983" s="2"/>
      <c r="R983" s="2"/>
      <c r="S983" s="2"/>
    </row>
    <row r="984" spans="6:19">
      <c r="F984" s="2" t="str">
        <f t="shared" si="69"/>
        <v/>
      </c>
      <c r="G984" s="2" t="str">
        <f t="shared" si="70"/>
        <v/>
      </c>
      <c r="H984" s="2" t="str">
        <f>IF(G984&lt;&gt;"",VLOOKUP(G984,Calculations!$AV$2:$BA$2001,3),"")</f>
        <v/>
      </c>
      <c r="I984" s="2" t="str">
        <f>IF(G984&lt;&gt;"",VLOOKUP(G984,Calculations!$AV$2:$BA$2001,4),"")</f>
        <v/>
      </c>
      <c r="J984" s="2" t="str">
        <f>IF(G984&lt;&gt;"",VLOOKUP(G984,Calculations!$AV$2:$BA$2001,5),"")</f>
        <v/>
      </c>
      <c r="K984" s="2" t="str">
        <f>IF(G984&lt;&gt;"",VLOOKUP(G984,Calculations!$AV$2:$BA$2001,6),"")</f>
        <v/>
      </c>
      <c r="L984" s="64"/>
      <c r="M984" s="64"/>
      <c r="N984" s="64"/>
      <c r="O984" s="64"/>
      <c r="P984" s="64"/>
      <c r="Q984" s="2"/>
      <c r="R984" s="2"/>
      <c r="S984" s="2"/>
    </row>
    <row r="985" spans="6:19">
      <c r="F985" s="2" t="str">
        <f t="shared" si="69"/>
        <v/>
      </c>
      <c r="G985" s="2" t="str">
        <f t="shared" si="70"/>
        <v/>
      </c>
      <c r="H985" s="2" t="str">
        <f>IF(G985&lt;&gt;"",VLOOKUP(G985,Calculations!$AV$2:$BA$2001,3),"")</f>
        <v/>
      </c>
      <c r="I985" s="2" t="str">
        <f>IF(G985&lt;&gt;"",VLOOKUP(G985,Calculations!$AV$2:$BA$2001,4),"")</f>
        <v/>
      </c>
      <c r="J985" s="2" t="str">
        <f>IF(G985&lt;&gt;"",VLOOKUP(G985,Calculations!$AV$2:$BA$2001,5),"")</f>
        <v/>
      </c>
      <c r="K985" s="2" t="str">
        <f>IF(G985&lt;&gt;"",VLOOKUP(G985,Calculations!$AV$2:$BA$2001,6),"")</f>
        <v/>
      </c>
      <c r="L985" s="64"/>
      <c r="M985" s="64"/>
      <c r="N985" s="64"/>
      <c r="O985" s="64"/>
      <c r="P985" s="64"/>
      <c r="Q985" s="2"/>
      <c r="R985" s="2"/>
      <c r="S985" s="2"/>
    </row>
    <row r="986" spans="6:19">
      <c r="F986" s="2" t="str">
        <f t="shared" si="69"/>
        <v/>
      </c>
      <c r="G986" s="2" t="str">
        <f t="shared" si="70"/>
        <v/>
      </c>
      <c r="H986" s="2" t="str">
        <f>IF(G986&lt;&gt;"",VLOOKUP(G986,Calculations!$AV$2:$BA$2001,3),"")</f>
        <v/>
      </c>
      <c r="I986" s="2" t="str">
        <f>IF(G986&lt;&gt;"",VLOOKUP(G986,Calculations!$AV$2:$BA$2001,4),"")</f>
        <v/>
      </c>
      <c r="J986" s="2" t="str">
        <f>IF(G986&lt;&gt;"",VLOOKUP(G986,Calculations!$AV$2:$BA$2001,5),"")</f>
        <v/>
      </c>
      <c r="K986" s="2" t="str">
        <f>IF(G986&lt;&gt;"",VLOOKUP(G986,Calculations!$AV$2:$BA$2001,6),"")</f>
        <v/>
      </c>
      <c r="L986" s="64"/>
      <c r="M986" s="64"/>
      <c r="N986" s="64"/>
      <c r="O986" s="64"/>
      <c r="P986" s="64"/>
      <c r="Q986" s="2"/>
      <c r="R986" s="2"/>
      <c r="S986" s="2"/>
    </row>
    <row r="987" spans="6:19">
      <c r="F987" s="2" t="str">
        <f t="shared" si="69"/>
        <v/>
      </c>
      <c r="G987" s="2" t="str">
        <f t="shared" si="70"/>
        <v/>
      </c>
      <c r="H987" s="2" t="str">
        <f>IF(G987&lt;&gt;"",VLOOKUP(G987,Calculations!$AV$2:$BA$2001,3),"")</f>
        <v/>
      </c>
      <c r="I987" s="2" t="str">
        <f>IF(G987&lt;&gt;"",VLOOKUP(G987,Calculations!$AV$2:$BA$2001,4),"")</f>
        <v/>
      </c>
      <c r="J987" s="2" t="str">
        <f>IF(G987&lt;&gt;"",VLOOKUP(G987,Calculations!$AV$2:$BA$2001,5),"")</f>
        <v/>
      </c>
      <c r="K987" s="2" t="str">
        <f>IF(G987&lt;&gt;"",VLOOKUP(G987,Calculations!$AV$2:$BA$2001,6),"")</f>
        <v/>
      </c>
      <c r="L987" s="64"/>
      <c r="M987" s="64"/>
      <c r="N987" s="64"/>
      <c r="O987" s="64"/>
      <c r="P987" s="64"/>
      <c r="Q987" s="2"/>
      <c r="R987" s="2"/>
      <c r="S987" s="2"/>
    </row>
    <row r="988" spans="6:19">
      <c r="F988" s="2" t="str">
        <f t="shared" si="69"/>
        <v/>
      </c>
      <c r="G988" s="2" t="str">
        <f t="shared" si="70"/>
        <v/>
      </c>
      <c r="H988" s="2" t="str">
        <f>IF(G988&lt;&gt;"",VLOOKUP(G988,Calculations!$AV$2:$BA$2001,3),"")</f>
        <v/>
      </c>
      <c r="I988" s="2" t="str">
        <f>IF(G988&lt;&gt;"",VLOOKUP(G988,Calculations!$AV$2:$BA$2001,4),"")</f>
        <v/>
      </c>
      <c r="J988" s="2" t="str">
        <f>IF(G988&lt;&gt;"",VLOOKUP(G988,Calculations!$AV$2:$BA$2001,5),"")</f>
        <v/>
      </c>
      <c r="K988" s="2" t="str">
        <f>IF(G988&lt;&gt;"",VLOOKUP(G988,Calculations!$AV$2:$BA$2001,6),"")</f>
        <v/>
      </c>
      <c r="L988" s="64"/>
      <c r="M988" s="64"/>
      <c r="N988" s="64"/>
      <c r="O988" s="64"/>
      <c r="P988" s="64"/>
      <c r="Q988" s="2"/>
      <c r="R988" s="2"/>
      <c r="S988" s="2"/>
    </row>
    <row r="989" spans="6:19">
      <c r="F989" s="2" t="str">
        <f t="shared" si="69"/>
        <v/>
      </c>
      <c r="G989" s="2" t="str">
        <f t="shared" si="70"/>
        <v/>
      </c>
      <c r="H989" s="2" t="str">
        <f>IF(G989&lt;&gt;"",VLOOKUP(G989,Calculations!$AV$2:$BA$2001,3),"")</f>
        <v/>
      </c>
      <c r="I989" s="2" t="str">
        <f>IF(G989&lt;&gt;"",VLOOKUP(G989,Calculations!$AV$2:$BA$2001,4),"")</f>
        <v/>
      </c>
      <c r="J989" s="2" t="str">
        <f>IF(G989&lt;&gt;"",VLOOKUP(G989,Calculations!$AV$2:$BA$2001,5),"")</f>
        <v/>
      </c>
      <c r="K989" s="2" t="str">
        <f>IF(G989&lt;&gt;"",VLOOKUP(G989,Calculations!$AV$2:$BA$2001,6),"")</f>
        <v/>
      </c>
      <c r="L989" s="64"/>
      <c r="M989" s="64"/>
      <c r="N989" s="64"/>
      <c r="O989" s="64"/>
      <c r="P989" s="64"/>
      <c r="Q989" s="2"/>
      <c r="R989" s="2"/>
      <c r="S989" s="2"/>
    </row>
    <row r="990" spans="6:19">
      <c r="F990" s="2" t="str">
        <f t="shared" si="69"/>
        <v/>
      </c>
      <c r="G990" s="2" t="str">
        <f t="shared" si="70"/>
        <v/>
      </c>
      <c r="H990" s="2" t="str">
        <f>IF(G990&lt;&gt;"",VLOOKUP(G990,Calculations!$AV$2:$BA$2001,3),"")</f>
        <v/>
      </c>
      <c r="I990" s="2" t="str">
        <f>IF(G990&lt;&gt;"",VLOOKUP(G990,Calculations!$AV$2:$BA$2001,4),"")</f>
        <v/>
      </c>
      <c r="J990" s="2" t="str">
        <f>IF(G990&lt;&gt;"",VLOOKUP(G990,Calculations!$AV$2:$BA$2001,5),"")</f>
        <v/>
      </c>
      <c r="K990" s="2" t="str">
        <f>IF(G990&lt;&gt;"",VLOOKUP(G990,Calculations!$AV$2:$BA$2001,6),"")</f>
        <v/>
      </c>
      <c r="L990" s="64"/>
      <c r="M990" s="64"/>
      <c r="N990" s="64"/>
      <c r="O990" s="64"/>
      <c r="P990" s="64"/>
      <c r="Q990" s="2"/>
      <c r="R990" s="2"/>
      <c r="S990" s="2"/>
    </row>
    <row r="991" spans="6:19">
      <c r="F991" s="2" t="str">
        <f t="shared" si="69"/>
        <v/>
      </c>
      <c r="G991" s="2" t="str">
        <f t="shared" si="70"/>
        <v/>
      </c>
      <c r="H991" s="2" t="str">
        <f>IF(G991&lt;&gt;"",VLOOKUP(G991,Calculations!$AV$2:$BA$2001,3),"")</f>
        <v/>
      </c>
      <c r="I991" s="2" t="str">
        <f>IF(G991&lt;&gt;"",VLOOKUP(G991,Calculations!$AV$2:$BA$2001,4),"")</f>
        <v/>
      </c>
      <c r="J991" s="2" t="str">
        <f>IF(G991&lt;&gt;"",VLOOKUP(G991,Calculations!$AV$2:$BA$2001,5),"")</f>
        <v/>
      </c>
      <c r="K991" s="2" t="str">
        <f>IF(G991&lt;&gt;"",VLOOKUP(G991,Calculations!$AV$2:$BA$2001,6),"")</f>
        <v/>
      </c>
      <c r="L991" s="64"/>
      <c r="M991" s="64"/>
      <c r="N991" s="64"/>
      <c r="O991" s="64"/>
      <c r="P991" s="64"/>
      <c r="Q991" s="2"/>
      <c r="R991" s="2"/>
      <c r="S991" s="2"/>
    </row>
    <row r="992" spans="6:19">
      <c r="F992" s="2" t="str">
        <f t="shared" si="69"/>
        <v/>
      </c>
      <c r="G992" s="2" t="str">
        <f t="shared" si="70"/>
        <v/>
      </c>
      <c r="H992" s="2" t="str">
        <f>IF(G992&lt;&gt;"",VLOOKUP(G992,Calculations!$AV$2:$BA$2001,3),"")</f>
        <v/>
      </c>
      <c r="I992" s="2" t="str">
        <f>IF(G992&lt;&gt;"",VLOOKUP(G992,Calculations!$AV$2:$BA$2001,4),"")</f>
        <v/>
      </c>
      <c r="J992" s="2" t="str">
        <f>IF(G992&lt;&gt;"",VLOOKUP(G992,Calculations!$AV$2:$BA$2001,5),"")</f>
        <v/>
      </c>
      <c r="K992" s="2" t="str">
        <f>IF(G992&lt;&gt;"",VLOOKUP(G992,Calculations!$AV$2:$BA$2001,6),"")</f>
        <v/>
      </c>
      <c r="L992" s="64"/>
      <c r="M992" s="64"/>
      <c r="N992" s="64"/>
      <c r="O992" s="64"/>
      <c r="P992" s="64"/>
      <c r="Q992" s="2"/>
      <c r="R992" s="2"/>
      <c r="S992" s="2"/>
    </row>
    <row r="993" spans="6:19">
      <c r="F993" s="2" t="str">
        <f t="shared" si="69"/>
        <v/>
      </c>
      <c r="G993" s="2" t="str">
        <f t="shared" si="70"/>
        <v/>
      </c>
      <c r="H993" s="2" t="str">
        <f>IF(G993&lt;&gt;"",VLOOKUP(G993,Calculations!$AV$2:$BA$2001,3),"")</f>
        <v/>
      </c>
      <c r="I993" s="2" t="str">
        <f>IF(G993&lt;&gt;"",VLOOKUP(G993,Calculations!$AV$2:$BA$2001,4),"")</f>
        <v/>
      </c>
      <c r="J993" s="2" t="str">
        <f>IF(G993&lt;&gt;"",VLOOKUP(G993,Calculations!$AV$2:$BA$2001,5),"")</f>
        <v/>
      </c>
      <c r="K993" s="2" t="str">
        <f>IF(G993&lt;&gt;"",VLOOKUP(G993,Calculations!$AV$2:$BA$2001,6),"")</f>
        <v/>
      </c>
      <c r="L993" s="64"/>
      <c r="M993" s="64"/>
      <c r="N993" s="64"/>
      <c r="O993" s="64"/>
      <c r="P993" s="64"/>
      <c r="Q993" s="2"/>
      <c r="R993" s="2"/>
      <c r="S993" s="2"/>
    </row>
    <row r="994" spans="6:19">
      <c r="F994" s="2" t="str">
        <f t="shared" si="69"/>
        <v/>
      </c>
      <c r="G994" s="2" t="str">
        <f t="shared" si="70"/>
        <v/>
      </c>
      <c r="H994" s="2" t="str">
        <f>IF(G994&lt;&gt;"",VLOOKUP(G994,Calculations!$AV$2:$BA$2001,3),"")</f>
        <v/>
      </c>
      <c r="I994" s="2" t="str">
        <f>IF(G994&lt;&gt;"",VLOOKUP(G994,Calculations!$AV$2:$BA$2001,4),"")</f>
        <v/>
      </c>
      <c r="J994" s="2" t="str">
        <f>IF(G994&lt;&gt;"",VLOOKUP(G994,Calculations!$AV$2:$BA$2001,5),"")</f>
        <v/>
      </c>
      <c r="K994" s="2" t="str">
        <f>IF(G994&lt;&gt;"",VLOOKUP(G994,Calculations!$AV$2:$BA$2001,6),"")</f>
        <v/>
      </c>
      <c r="L994" s="64"/>
      <c r="M994" s="64"/>
      <c r="N994" s="64"/>
      <c r="O994" s="64"/>
      <c r="P994" s="64"/>
      <c r="Q994" s="2"/>
      <c r="R994" s="2"/>
      <c r="S994" s="2"/>
    </row>
    <row r="995" spans="6:19">
      <c r="F995" s="2" t="str">
        <f t="shared" si="69"/>
        <v/>
      </c>
      <c r="G995" s="2" t="str">
        <f t="shared" si="70"/>
        <v/>
      </c>
      <c r="H995" s="2" t="str">
        <f>IF(G995&lt;&gt;"",VLOOKUP(G995,Calculations!$AV$2:$BA$2001,3),"")</f>
        <v/>
      </c>
      <c r="I995" s="2" t="str">
        <f>IF(G995&lt;&gt;"",VLOOKUP(G995,Calculations!$AV$2:$BA$2001,4),"")</f>
        <v/>
      </c>
      <c r="J995" s="2" t="str">
        <f>IF(G995&lt;&gt;"",VLOOKUP(G995,Calculations!$AV$2:$BA$2001,5),"")</f>
        <v/>
      </c>
      <c r="K995" s="2" t="str">
        <f>IF(G995&lt;&gt;"",VLOOKUP(G995,Calculations!$AV$2:$BA$2001,6),"")</f>
        <v/>
      </c>
      <c r="L995" s="64"/>
      <c r="M995" s="64"/>
      <c r="N995" s="64"/>
      <c r="O995" s="64"/>
      <c r="P995" s="64"/>
      <c r="Q995" s="2"/>
      <c r="R995" s="2"/>
      <c r="S995" s="2"/>
    </row>
    <row r="996" spans="6:19">
      <c r="F996" s="2" t="str">
        <f t="shared" si="69"/>
        <v/>
      </c>
      <c r="G996" s="2" t="str">
        <f t="shared" si="70"/>
        <v/>
      </c>
      <c r="H996" s="2" t="str">
        <f>IF(G996&lt;&gt;"",VLOOKUP(G996,Calculations!$AV$2:$BA$2001,3),"")</f>
        <v/>
      </c>
      <c r="I996" s="2" t="str">
        <f>IF(G996&lt;&gt;"",VLOOKUP(G996,Calculations!$AV$2:$BA$2001,4),"")</f>
        <v/>
      </c>
      <c r="J996" s="2" t="str">
        <f>IF(G996&lt;&gt;"",VLOOKUP(G996,Calculations!$AV$2:$BA$2001,5),"")</f>
        <v/>
      </c>
      <c r="K996" s="2" t="str">
        <f>IF(G996&lt;&gt;"",VLOOKUP(G996,Calculations!$AV$2:$BA$2001,6),"")</f>
        <v/>
      </c>
      <c r="L996" s="64"/>
      <c r="M996" s="64"/>
      <c r="N996" s="64"/>
      <c r="O996" s="64"/>
      <c r="P996" s="64"/>
      <c r="Q996" s="2"/>
      <c r="R996" s="2"/>
      <c r="S996" s="2"/>
    </row>
    <row r="997" spans="6:19">
      <c r="F997" s="2" t="str">
        <f t="shared" si="69"/>
        <v/>
      </c>
      <c r="G997" s="2" t="str">
        <f t="shared" si="70"/>
        <v/>
      </c>
      <c r="H997" s="2" t="str">
        <f>IF(G997&lt;&gt;"",VLOOKUP(G997,Calculations!$AV$2:$BA$2001,3),"")</f>
        <v/>
      </c>
      <c r="I997" s="2" t="str">
        <f>IF(G997&lt;&gt;"",VLOOKUP(G997,Calculations!$AV$2:$BA$2001,4),"")</f>
        <v/>
      </c>
      <c r="J997" s="2" t="str">
        <f>IF(G997&lt;&gt;"",VLOOKUP(G997,Calculations!$AV$2:$BA$2001,5),"")</f>
        <v/>
      </c>
      <c r="K997" s="2" t="str">
        <f>IF(G997&lt;&gt;"",VLOOKUP(G997,Calculations!$AV$2:$BA$2001,6),"")</f>
        <v/>
      </c>
      <c r="L997" s="64"/>
      <c r="M997" s="64"/>
      <c r="N997" s="64"/>
      <c r="O997" s="64"/>
      <c r="P997" s="64"/>
      <c r="Q997" s="2"/>
      <c r="R997" s="2"/>
      <c r="S997" s="2"/>
    </row>
    <row r="998" spans="6:19">
      <c r="F998" s="2" t="str">
        <f t="shared" si="69"/>
        <v/>
      </c>
      <c r="G998" s="2" t="str">
        <f t="shared" si="70"/>
        <v/>
      </c>
      <c r="H998" s="2" t="str">
        <f>IF(G998&lt;&gt;"",VLOOKUP(G998,Calculations!$AV$2:$BA$2001,3),"")</f>
        <v/>
      </c>
      <c r="I998" s="2" t="str">
        <f>IF(G998&lt;&gt;"",VLOOKUP(G998,Calculations!$AV$2:$BA$2001,4),"")</f>
        <v/>
      </c>
      <c r="J998" s="2" t="str">
        <f>IF(G998&lt;&gt;"",VLOOKUP(G998,Calculations!$AV$2:$BA$2001,5),"")</f>
        <v/>
      </c>
      <c r="K998" s="2" t="str">
        <f>IF(G998&lt;&gt;"",VLOOKUP(G998,Calculations!$AV$2:$BA$2001,6),"")</f>
        <v/>
      </c>
      <c r="L998" s="64"/>
      <c r="M998" s="64"/>
      <c r="N998" s="64"/>
      <c r="O998" s="64"/>
      <c r="P998" s="64"/>
      <c r="Q998" s="2"/>
      <c r="R998" s="2"/>
      <c r="S998" s="2"/>
    </row>
    <row r="999" spans="6:19">
      <c r="F999" s="2" t="str">
        <f t="shared" si="69"/>
        <v/>
      </c>
      <c r="G999" s="2" t="str">
        <f t="shared" si="70"/>
        <v/>
      </c>
      <c r="H999" s="2" t="str">
        <f>IF(G999&lt;&gt;"",VLOOKUP(G999,Calculations!$AV$2:$BA$2001,3),"")</f>
        <v/>
      </c>
      <c r="I999" s="2" t="str">
        <f>IF(G999&lt;&gt;"",VLOOKUP(G999,Calculations!$AV$2:$BA$2001,4),"")</f>
        <v/>
      </c>
      <c r="J999" s="2" t="str">
        <f>IF(G999&lt;&gt;"",VLOOKUP(G999,Calculations!$AV$2:$BA$2001,5),"")</f>
        <v/>
      </c>
      <c r="K999" s="2" t="str">
        <f>IF(G999&lt;&gt;"",VLOOKUP(G999,Calculations!$AV$2:$BA$2001,6),"")</f>
        <v/>
      </c>
      <c r="L999" s="64"/>
      <c r="M999" s="64"/>
      <c r="N999" s="64"/>
      <c r="O999" s="64"/>
      <c r="P999" s="64"/>
      <c r="Q999" s="2"/>
      <c r="R999" s="2"/>
      <c r="S999" s="2"/>
    </row>
    <row r="1000" spans="6:19">
      <c r="F1000" s="2" t="str">
        <f t="shared" si="69"/>
        <v/>
      </c>
      <c r="G1000" s="2" t="str">
        <f t="shared" si="70"/>
        <v/>
      </c>
      <c r="H1000" s="2" t="str">
        <f>IF(G1000&lt;&gt;"",VLOOKUP(G1000,Calculations!$AV$2:$BA$2001,3),"")</f>
        <v/>
      </c>
      <c r="I1000" s="2" t="str">
        <f>IF(G1000&lt;&gt;"",VLOOKUP(G1000,Calculations!$AV$2:$BA$2001,4),"")</f>
        <v/>
      </c>
      <c r="J1000" s="2" t="str">
        <f>IF(G1000&lt;&gt;"",VLOOKUP(G1000,Calculations!$AV$2:$BA$2001,5),"")</f>
        <v/>
      </c>
      <c r="K1000" s="2" t="str">
        <f>IF(G1000&lt;&gt;"",VLOOKUP(G1000,Calculations!$AV$2:$BA$2001,6),"")</f>
        <v/>
      </c>
      <c r="L1000" s="64"/>
      <c r="M1000" s="64"/>
      <c r="N1000" s="64"/>
      <c r="O1000" s="64"/>
      <c r="P1000" s="64"/>
      <c r="Q1000" s="2"/>
      <c r="R1000" s="2"/>
      <c r="S1000" s="2"/>
    </row>
    <row r="1001" spans="6:19">
      <c r="F1001" s="2" t="str">
        <f t="shared" si="69"/>
        <v/>
      </c>
      <c r="G1001" s="2" t="str">
        <f t="shared" si="70"/>
        <v/>
      </c>
      <c r="H1001" s="2" t="str">
        <f>IF(G1001&lt;&gt;"",VLOOKUP(G1001,Calculations!$AV$2:$BA$2001,3),"")</f>
        <v/>
      </c>
      <c r="I1001" s="2" t="str">
        <f>IF(G1001&lt;&gt;"",VLOOKUP(G1001,Calculations!$AV$2:$BA$2001,4),"")</f>
        <v/>
      </c>
      <c r="J1001" s="2" t="str">
        <f>IF(G1001&lt;&gt;"",VLOOKUP(G1001,Calculations!$AV$2:$BA$2001,5),"")</f>
        <v/>
      </c>
      <c r="K1001" s="2" t="str">
        <f>IF(G1001&lt;&gt;"",VLOOKUP(G1001,Calculations!$AV$2:$BA$2001,6),"")</f>
        <v/>
      </c>
      <c r="L1001" s="64"/>
      <c r="M1001" s="64"/>
      <c r="N1001" s="64"/>
      <c r="O1001" s="64"/>
      <c r="P1001" s="64"/>
      <c r="Q1001" s="2"/>
      <c r="R1001" s="2"/>
      <c r="S1001" s="2"/>
    </row>
    <row r="1002" spans="6:19">
      <c r="F1002" s="2" t="str">
        <f t="shared" si="69"/>
        <v/>
      </c>
      <c r="G1002" s="2" t="str">
        <f t="shared" si="70"/>
        <v/>
      </c>
      <c r="H1002" s="2" t="str">
        <f>IF(G1002&lt;&gt;"",VLOOKUP(G1002,Calculations!$AV$2:$BA$2001,3),"")</f>
        <v/>
      </c>
      <c r="I1002" s="2" t="str">
        <f>IF(G1002&lt;&gt;"",VLOOKUP(G1002,Calculations!$AV$2:$BA$2001,4),"")</f>
        <v/>
      </c>
      <c r="J1002" s="2" t="str">
        <f>IF(G1002&lt;&gt;"",VLOOKUP(G1002,Calculations!$AV$2:$BA$2001,5),"")</f>
        <v/>
      </c>
      <c r="K1002" s="2" t="str">
        <f>IF(G1002&lt;&gt;"",VLOOKUP(G1002,Calculations!$AV$2:$BA$2001,6),"")</f>
        <v/>
      </c>
      <c r="L1002" s="64"/>
      <c r="M1002" s="64"/>
      <c r="N1002" s="64"/>
      <c r="O1002" s="64"/>
      <c r="P1002" s="64"/>
      <c r="Q1002" s="2"/>
      <c r="R1002" s="2"/>
      <c r="S1002" s="2"/>
    </row>
    <row r="1003" spans="6:19">
      <c r="F1003" s="2" t="str">
        <f t="shared" si="69"/>
        <v/>
      </c>
      <c r="G1003" s="2" t="str">
        <f t="shared" si="70"/>
        <v/>
      </c>
      <c r="H1003" s="2" t="str">
        <f>IF(G1003&lt;&gt;"",VLOOKUP(G1003,Calculations!$AV$2:$BA$2001,3),"")</f>
        <v/>
      </c>
      <c r="I1003" s="2" t="str">
        <f>IF(G1003&lt;&gt;"",VLOOKUP(G1003,Calculations!$AV$2:$BA$2001,4),"")</f>
        <v/>
      </c>
      <c r="J1003" s="2" t="str">
        <f>IF(G1003&lt;&gt;"",VLOOKUP(G1003,Calculations!$AV$2:$BA$2001,5),"")</f>
        <v/>
      </c>
      <c r="K1003" s="2" t="str">
        <f>IF(G1003&lt;&gt;"",VLOOKUP(G1003,Calculations!$AV$2:$BA$2001,6),"")</f>
        <v/>
      </c>
      <c r="L1003" s="64"/>
      <c r="M1003" s="64"/>
      <c r="N1003" s="64"/>
      <c r="O1003" s="64"/>
      <c r="P1003" s="64"/>
      <c r="Q1003" s="2"/>
      <c r="R1003" s="2"/>
      <c r="S1003" s="2"/>
    </row>
    <row r="1004" spans="6:19">
      <c r="F1004" s="2" t="str">
        <f t="shared" si="69"/>
        <v/>
      </c>
      <c r="G1004" s="2" t="str">
        <f t="shared" si="70"/>
        <v/>
      </c>
      <c r="H1004" s="2" t="str">
        <f>IF(G1004&lt;&gt;"",VLOOKUP(G1004,Calculations!$AV$2:$BA$2001,3),"")</f>
        <v/>
      </c>
      <c r="I1004" s="2" t="str">
        <f>IF(G1004&lt;&gt;"",VLOOKUP(G1004,Calculations!$AV$2:$BA$2001,4),"")</f>
        <v/>
      </c>
      <c r="J1004" s="2" t="str">
        <f>IF(G1004&lt;&gt;"",VLOOKUP(G1004,Calculations!$AV$2:$BA$2001,5),"")</f>
        <v/>
      </c>
      <c r="K1004" s="2" t="str">
        <f>IF(G1004&lt;&gt;"",VLOOKUP(G1004,Calculations!$AV$2:$BA$2001,6),"")</f>
        <v/>
      </c>
      <c r="L1004" s="64"/>
      <c r="M1004" s="64"/>
      <c r="N1004" s="64"/>
      <c r="O1004" s="64"/>
      <c r="P1004" s="64"/>
      <c r="Q1004" s="2"/>
      <c r="R1004" s="2"/>
      <c r="S1004" s="2"/>
    </row>
    <row r="1005" spans="6:19">
      <c r="F1005" s="2" t="str">
        <f t="shared" si="69"/>
        <v/>
      </c>
      <c r="G1005" s="2" t="str">
        <f t="shared" si="70"/>
        <v/>
      </c>
      <c r="H1005" s="2" t="str">
        <f>IF(G1005&lt;&gt;"",VLOOKUP(G1005,Calculations!$AV$2:$BA$2001,3),"")</f>
        <v/>
      </c>
      <c r="I1005" s="2" t="str">
        <f>IF(G1005&lt;&gt;"",VLOOKUP(G1005,Calculations!$AV$2:$BA$2001,4),"")</f>
        <v/>
      </c>
      <c r="J1005" s="2" t="str">
        <f>IF(G1005&lt;&gt;"",VLOOKUP(G1005,Calculations!$AV$2:$BA$2001,5),"")</f>
        <v/>
      </c>
      <c r="K1005" s="2" t="str">
        <f>IF(G1005&lt;&gt;"",VLOOKUP(G1005,Calculations!$AV$2:$BA$2001,6),"")</f>
        <v/>
      </c>
      <c r="L1005" s="64"/>
      <c r="M1005" s="64"/>
      <c r="N1005" s="64"/>
      <c r="O1005" s="64"/>
      <c r="P1005" s="64"/>
      <c r="Q1005" s="2"/>
      <c r="R1005" s="2"/>
      <c r="S1005" s="2"/>
    </row>
    <row r="1006" spans="6:19">
      <c r="F1006" s="2" t="str">
        <f t="shared" si="69"/>
        <v/>
      </c>
      <c r="G1006" s="2" t="str">
        <f t="shared" si="70"/>
        <v/>
      </c>
      <c r="H1006" s="2" t="str">
        <f>IF(G1006&lt;&gt;"",VLOOKUP(G1006,Calculations!$AV$2:$BA$2001,3),"")</f>
        <v/>
      </c>
      <c r="I1006" s="2" t="str">
        <f>IF(G1006&lt;&gt;"",VLOOKUP(G1006,Calculations!$AV$2:$BA$2001,4),"")</f>
        <v/>
      </c>
      <c r="J1006" s="2" t="str">
        <f>IF(G1006&lt;&gt;"",VLOOKUP(G1006,Calculations!$AV$2:$BA$2001,5),"")</f>
        <v/>
      </c>
      <c r="K1006" s="2" t="str">
        <f>IF(G1006&lt;&gt;"",VLOOKUP(G1006,Calculations!$AV$2:$BA$2001,6),"")</f>
        <v/>
      </c>
      <c r="L1006" s="64"/>
      <c r="M1006" s="64"/>
      <c r="N1006" s="64"/>
      <c r="O1006" s="64"/>
      <c r="P1006" s="64"/>
      <c r="Q1006" s="2"/>
      <c r="R1006" s="2"/>
      <c r="S1006" s="2"/>
    </row>
    <row r="1007" spans="6:19">
      <c r="F1007" s="2" t="str">
        <f t="shared" si="69"/>
        <v/>
      </c>
      <c r="G1007" s="2" t="str">
        <f t="shared" si="70"/>
        <v/>
      </c>
      <c r="H1007" s="2" t="str">
        <f>IF(G1007&lt;&gt;"",VLOOKUP(G1007,Calculations!$AV$2:$BA$2001,3),"")</f>
        <v/>
      </c>
      <c r="I1007" s="2" t="str">
        <f>IF(G1007&lt;&gt;"",VLOOKUP(G1007,Calculations!$AV$2:$BA$2001,4),"")</f>
        <v/>
      </c>
      <c r="J1007" s="2" t="str">
        <f>IF(G1007&lt;&gt;"",VLOOKUP(G1007,Calculations!$AV$2:$BA$2001,5),"")</f>
        <v/>
      </c>
      <c r="K1007" s="2" t="str">
        <f>IF(G1007&lt;&gt;"",VLOOKUP(G1007,Calculations!$AV$2:$BA$2001,6),"")</f>
        <v/>
      </c>
      <c r="L1007" s="64"/>
      <c r="M1007" s="64"/>
      <c r="N1007" s="64"/>
      <c r="O1007" s="64"/>
      <c r="P1007" s="64"/>
      <c r="Q1007" s="2"/>
      <c r="R1007" s="2"/>
      <c r="S1007" s="2"/>
    </row>
    <row r="1008" spans="6:19">
      <c r="F1008" s="2" t="str">
        <f t="shared" si="69"/>
        <v/>
      </c>
      <c r="G1008" s="2" t="str">
        <f t="shared" si="70"/>
        <v/>
      </c>
      <c r="H1008" s="2" t="str">
        <f>IF(G1008&lt;&gt;"",VLOOKUP(G1008,Calculations!$AV$2:$BA$2001,3),"")</f>
        <v/>
      </c>
      <c r="I1008" s="2" t="str">
        <f>IF(G1008&lt;&gt;"",VLOOKUP(G1008,Calculations!$AV$2:$BA$2001,4),"")</f>
        <v/>
      </c>
      <c r="J1008" s="2" t="str">
        <f>IF(G1008&lt;&gt;"",VLOOKUP(G1008,Calculations!$AV$2:$BA$2001,5),"")</f>
        <v/>
      </c>
      <c r="K1008" s="2" t="str">
        <f>IF(G1008&lt;&gt;"",VLOOKUP(G1008,Calculations!$AV$2:$BA$2001,6),"")</f>
        <v/>
      </c>
      <c r="L1008" s="64"/>
      <c r="M1008" s="64"/>
      <c r="N1008" s="64"/>
      <c r="O1008" s="64"/>
      <c r="P1008" s="64"/>
      <c r="Q1008" s="2"/>
      <c r="R1008" s="2"/>
      <c r="S1008" s="2"/>
    </row>
    <row r="1009" spans="6:19">
      <c r="F1009" s="2" t="str">
        <f t="shared" si="69"/>
        <v/>
      </c>
      <c r="G1009" s="2" t="str">
        <f t="shared" si="70"/>
        <v/>
      </c>
      <c r="H1009" s="2" t="str">
        <f>IF(G1009&lt;&gt;"",VLOOKUP(G1009,Calculations!$AV$2:$BA$2001,3),"")</f>
        <v/>
      </c>
      <c r="I1009" s="2" t="str">
        <f>IF(G1009&lt;&gt;"",VLOOKUP(G1009,Calculations!$AV$2:$BA$2001,4),"")</f>
        <v/>
      </c>
      <c r="J1009" s="2" t="str">
        <f>IF(G1009&lt;&gt;"",VLOOKUP(G1009,Calculations!$AV$2:$BA$2001,5),"")</f>
        <v/>
      </c>
      <c r="K1009" s="2" t="str">
        <f>IF(G1009&lt;&gt;"",VLOOKUP(G1009,Calculations!$AV$2:$BA$2001,6),"")</f>
        <v/>
      </c>
      <c r="L1009" s="64"/>
      <c r="M1009" s="64"/>
      <c r="N1009" s="64"/>
      <c r="O1009" s="64"/>
      <c r="P1009" s="64"/>
      <c r="Q1009" s="2"/>
      <c r="R1009" s="2"/>
      <c r="S1009" s="2"/>
    </row>
    <row r="1010" spans="6:19">
      <c r="F1010" s="2" t="str">
        <f t="shared" si="69"/>
        <v/>
      </c>
      <c r="G1010" s="2" t="str">
        <f t="shared" si="70"/>
        <v/>
      </c>
      <c r="H1010" s="2" t="str">
        <f>IF(G1010&lt;&gt;"",VLOOKUP(G1010,Calculations!$AV$2:$BA$2001,3),"")</f>
        <v/>
      </c>
      <c r="I1010" s="2" t="str">
        <f>IF(G1010&lt;&gt;"",VLOOKUP(G1010,Calculations!$AV$2:$BA$2001,4),"")</f>
        <v/>
      </c>
      <c r="J1010" s="2" t="str">
        <f>IF(G1010&lt;&gt;"",VLOOKUP(G1010,Calculations!$AV$2:$BA$2001,5),"")</f>
        <v/>
      </c>
      <c r="K1010" s="2" t="str">
        <f>IF(G1010&lt;&gt;"",VLOOKUP(G1010,Calculations!$AV$2:$BA$2001,6),"")</f>
        <v/>
      </c>
      <c r="L1010" s="64"/>
      <c r="M1010" s="64"/>
      <c r="N1010" s="64"/>
      <c r="O1010" s="64"/>
      <c r="P1010" s="64"/>
      <c r="Q1010" s="2"/>
      <c r="R1010" s="2"/>
      <c r="S1010" s="2"/>
    </row>
    <row r="1011" spans="6:19">
      <c r="F1011" s="2" t="str">
        <f t="shared" si="69"/>
        <v/>
      </c>
      <c r="G1011" s="2" t="str">
        <f t="shared" si="70"/>
        <v/>
      </c>
      <c r="H1011" s="2" t="str">
        <f>IF(G1011&lt;&gt;"",VLOOKUP(G1011,Calculations!$AV$2:$BA$2001,3),"")</f>
        <v/>
      </c>
      <c r="I1011" s="2" t="str">
        <f>IF(G1011&lt;&gt;"",VLOOKUP(G1011,Calculations!$AV$2:$BA$2001,4),"")</f>
        <v/>
      </c>
      <c r="J1011" s="2" t="str">
        <f>IF(G1011&lt;&gt;"",VLOOKUP(G1011,Calculations!$AV$2:$BA$2001,5),"")</f>
        <v/>
      </c>
      <c r="K1011" s="2" t="str">
        <f>IF(G1011&lt;&gt;"",VLOOKUP(G1011,Calculations!$AV$2:$BA$2001,6),"")</f>
        <v/>
      </c>
      <c r="L1011" s="64"/>
      <c r="M1011" s="64"/>
      <c r="N1011" s="64"/>
      <c r="O1011" s="64"/>
      <c r="P1011" s="64"/>
      <c r="Q1011" s="2"/>
      <c r="R1011" s="2"/>
      <c r="S1011" s="2"/>
    </row>
    <row r="1012" spans="6:19">
      <c r="F1012" s="2" t="str">
        <f t="shared" si="69"/>
        <v/>
      </c>
      <c r="G1012" s="2" t="str">
        <f t="shared" si="70"/>
        <v/>
      </c>
      <c r="H1012" s="2" t="str">
        <f>IF(G1012&lt;&gt;"",VLOOKUP(G1012,Calculations!$AV$2:$BA$2001,3),"")</f>
        <v/>
      </c>
      <c r="I1012" s="2" t="str">
        <f>IF(G1012&lt;&gt;"",VLOOKUP(G1012,Calculations!$AV$2:$BA$2001,4),"")</f>
        <v/>
      </c>
      <c r="J1012" s="2" t="str">
        <f>IF(G1012&lt;&gt;"",VLOOKUP(G1012,Calculations!$AV$2:$BA$2001,5),"")</f>
        <v/>
      </c>
      <c r="K1012" s="2" t="str">
        <f>IF(G1012&lt;&gt;"",VLOOKUP(G1012,Calculations!$AV$2:$BA$2001,6),"")</f>
        <v/>
      </c>
      <c r="L1012" s="64"/>
      <c r="M1012" s="64"/>
      <c r="N1012" s="64"/>
      <c r="O1012" s="64"/>
      <c r="P1012" s="64"/>
      <c r="Q1012" s="2"/>
      <c r="R1012" s="2"/>
      <c r="S1012" s="2"/>
    </row>
    <row r="1013" spans="6:19">
      <c r="F1013" s="2" t="str">
        <f t="shared" si="69"/>
        <v/>
      </c>
      <c r="G1013" s="2" t="str">
        <f t="shared" si="70"/>
        <v/>
      </c>
      <c r="H1013" s="2" t="str">
        <f>IF(G1013&lt;&gt;"",VLOOKUP(G1013,Calculations!$AV$2:$BA$2001,3),"")</f>
        <v/>
      </c>
      <c r="I1013" s="2" t="str">
        <f>IF(G1013&lt;&gt;"",VLOOKUP(G1013,Calculations!$AV$2:$BA$2001,4),"")</f>
        <v/>
      </c>
      <c r="J1013" s="2" t="str">
        <f>IF(G1013&lt;&gt;"",VLOOKUP(G1013,Calculations!$AV$2:$BA$2001,5),"")</f>
        <v/>
      </c>
      <c r="K1013" s="2" t="str">
        <f>IF(G1013&lt;&gt;"",VLOOKUP(G1013,Calculations!$AV$2:$BA$2001,6),"")</f>
        <v/>
      </c>
      <c r="L1013" s="64"/>
      <c r="M1013" s="64"/>
      <c r="N1013" s="64"/>
      <c r="O1013" s="64"/>
      <c r="P1013" s="64"/>
      <c r="Q1013" s="2"/>
      <c r="R1013" s="2"/>
      <c r="S1013" s="2"/>
    </row>
    <row r="1014" spans="6:19">
      <c r="F1014" s="2" t="str">
        <f t="shared" si="69"/>
        <v/>
      </c>
      <c r="G1014" s="2" t="str">
        <f t="shared" si="70"/>
        <v/>
      </c>
      <c r="H1014" s="2" t="str">
        <f>IF(G1014&lt;&gt;"",VLOOKUP(G1014,Calculations!$AV$2:$BA$2001,3),"")</f>
        <v/>
      </c>
      <c r="I1014" s="2" t="str">
        <f>IF(G1014&lt;&gt;"",VLOOKUP(G1014,Calculations!$AV$2:$BA$2001,4),"")</f>
        <v/>
      </c>
      <c r="J1014" s="2" t="str">
        <f>IF(G1014&lt;&gt;"",VLOOKUP(G1014,Calculations!$AV$2:$BA$2001,5),"")</f>
        <v/>
      </c>
      <c r="K1014" s="2" t="str">
        <f>IF(G1014&lt;&gt;"",VLOOKUP(G1014,Calculations!$AV$2:$BA$2001,6),"")</f>
        <v/>
      </c>
      <c r="L1014" s="64"/>
      <c r="M1014" s="64"/>
      <c r="N1014" s="64"/>
      <c r="O1014" s="64"/>
      <c r="P1014" s="64"/>
      <c r="Q1014" s="2"/>
      <c r="R1014" s="2"/>
      <c r="S1014" s="2"/>
    </row>
    <row r="1015" spans="6:19">
      <c r="F1015" s="2" t="str">
        <f t="shared" si="69"/>
        <v/>
      </c>
      <c r="G1015" s="2" t="str">
        <f t="shared" si="70"/>
        <v/>
      </c>
      <c r="H1015" s="2" t="str">
        <f>IF(G1015&lt;&gt;"",VLOOKUP(G1015,Calculations!$AV$2:$BA$2001,3),"")</f>
        <v/>
      </c>
      <c r="I1015" s="2" t="str">
        <f>IF(G1015&lt;&gt;"",VLOOKUP(G1015,Calculations!$AV$2:$BA$2001,4),"")</f>
        <v/>
      </c>
      <c r="J1015" s="2" t="str">
        <f>IF(G1015&lt;&gt;"",VLOOKUP(G1015,Calculations!$AV$2:$BA$2001,5),"")</f>
        <v/>
      </c>
      <c r="K1015" s="2" t="str">
        <f>IF(G1015&lt;&gt;"",VLOOKUP(G1015,Calculations!$AV$2:$BA$2001,6),"")</f>
        <v/>
      </c>
      <c r="L1015" s="64"/>
      <c r="M1015" s="64"/>
      <c r="N1015" s="64"/>
      <c r="O1015" s="64"/>
      <c r="P1015" s="64"/>
      <c r="Q1015" s="2"/>
      <c r="R1015" s="2"/>
      <c r="S1015" s="2"/>
    </row>
    <row r="1016" spans="6:19">
      <c r="F1016" s="2" t="str">
        <f t="shared" si="69"/>
        <v/>
      </c>
      <c r="G1016" s="2" t="str">
        <f t="shared" si="70"/>
        <v/>
      </c>
      <c r="H1016" s="2" t="str">
        <f>IF(G1016&lt;&gt;"",VLOOKUP(G1016,Calculations!$AV$2:$BA$2001,3),"")</f>
        <v/>
      </c>
      <c r="I1016" s="2" t="str">
        <f>IF(G1016&lt;&gt;"",VLOOKUP(G1016,Calculations!$AV$2:$BA$2001,4),"")</f>
        <v/>
      </c>
      <c r="J1016" s="2" t="str">
        <f>IF(G1016&lt;&gt;"",VLOOKUP(G1016,Calculations!$AV$2:$BA$2001,5),"")</f>
        <v/>
      </c>
      <c r="K1016" s="2" t="str">
        <f>IF(G1016&lt;&gt;"",VLOOKUP(G1016,Calculations!$AV$2:$BA$2001,6),"")</f>
        <v/>
      </c>
      <c r="L1016" s="64"/>
      <c r="M1016" s="64"/>
      <c r="N1016" s="64"/>
      <c r="O1016" s="64"/>
      <c r="P1016" s="64"/>
      <c r="Q1016" s="2"/>
      <c r="R1016" s="2"/>
      <c r="S1016" s="2"/>
    </row>
    <row r="1017" spans="6:19">
      <c r="F1017" s="2" t="str">
        <f t="shared" si="69"/>
        <v/>
      </c>
      <c r="G1017" s="2" t="str">
        <f t="shared" si="70"/>
        <v/>
      </c>
      <c r="H1017" s="2" t="str">
        <f>IF(G1017&lt;&gt;"",VLOOKUP(G1017,Calculations!$AV$2:$BA$2001,3),"")</f>
        <v/>
      </c>
      <c r="I1017" s="2" t="str">
        <f>IF(G1017&lt;&gt;"",VLOOKUP(G1017,Calculations!$AV$2:$BA$2001,4),"")</f>
        <v/>
      </c>
      <c r="J1017" s="2" t="str">
        <f>IF(G1017&lt;&gt;"",VLOOKUP(G1017,Calculations!$AV$2:$BA$2001,5),"")</f>
        <v/>
      </c>
      <c r="K1017" s="2" t="str">
        <f>IF(G1017&lt;&gt;"",VLOOKUP(G1017,Calculations!$AV$2:$BA$2001,6),"")</f>
        <v/>
      </c>
      <c r="L1017" s="64"/>
      <c r="M1017" s="64"/>
      <c r="N1017" s="64"/>
      <c r="O1017" s="64"/>
      <c r="P1017" s="64"/>
      <c r="Q1017" s="2"/>
      <c r="R1017" s="2"/>
      <c r="S1017" s="2"/>
    </row>
    <row r="1018" spans="6:19">
      <c r="F1018" s="2" t="str">
        <f t="shared" si="69"/>
        <v/>
      </c>
      <c r="G1018" s="2" t="str">
        <f t="shared" si="70"/>
        <v/>
      </c>
      <c r="H1018" s="2" t="str">
        <f>IF(G1018&lt;&gt;"",VLOOKUP(G1018,Calculations!$AV$2:$BA$2001,3),"")</f>
        <v/>
      </c>
      <c r="I1018" s="2" t="str">
        <f>IF(G1018&lt;&gt;"",VLOOKUP(G1018,Calculations!$AV$2:$BA$2001,4),"")</f>
        <v/>
      </c>
      <c r="J1018" s="2" t="str">
        <f>IF(G1018&lt;&gt;"",VLOOKUP(G1018,Calculations!$AV$2:$BA$2001,5),"")</f>
        <v/>
      </c>
      <c r="K1018" s="2" t="str">
        <f>IF(G1018&lt;&gt;"",VLOOKUP(G1018,Calculations!$AV$2:$BA$2001,6),"")</f>
        <v/>
      </c>
      <c r="L1018" s="64"/>
      <c r="M1018" s="64"/>
      <c r="N1018" s="64"/>
      <c r="O1018" s="64"/>
      <c r="P1018" s="64"/>
      <c r="Q1018" s="2"/>
      <c r="R1018" s="2"/>
      <c r="S1018" s="2"/>
    </row>
    <row r="1019" spans="6:19">
      <c r="F1019" s="2" t="str">
        <f t="shared" si="69"/>
        <v/>
      </c>
      <c r="G1019" s="2" t="str">
        <f t="shared" si="70"/>
        <v/>
      </c>
      <c r="H1019" s="2" t="str">
        <f>IF(G1019&lt;&gt;"",VLOOKUP(G1019,Calculations!$AV$2:$BA$2001,3),"")</f>
        <v/>
      </c>
      <c r="I1019" s="2" t="str">
        <f>IF(G1019&lt;&gt;"",VLOOKUP(G1019,Calculations!$AV$2:$BA$2001,4),"")</f>
        <v/>
      </c>
      <c r="J1019" s="2" t="str">
        <f>IF(G1019&lt;&gt;"",VLOOKUP(G1019,Calculations!$AV$2:$BA$2001,5),"")</f>
        <v/>
      </c>
      <c r="K1019" s="2" t="str">
        <f>IF(G1019&lt;&gt;"",VLOOKUP(G1019,Calculations!$AV$2:$BA$2001,6),"")</f>
        <v/>
      </c>
      <c r="L1019" s="64"/>
      <c r="M1019" s="64"/>
      <c r="N1019" s="64"/>
      <c r="O1019" s="64"/>
      <c r="P1019" s="64"/>
      <c r="Q1019" s="2"/>
      <c r="R1019" s="2"/>
      <c r="S1019" s="2"/>
    </row>
    <row r="1020" spans="6:19">
      <c r="F1020" s="2" t="str">
        <f t="shared" si="69"/>
        <v/>
      </c>
      <c r="G1020" s="2" t="str">
        <f t="shared" si="70"/>
        <v/>
      </c>
      <c r="H1020" s="2" t="str">
        <f>IF(G1020&lt;&gt;"",VLOOKUP(G1020,Calculations!$AV$2:$BA$2001,3),"")</f>
        <v/>
      </c>
      <c r="I1020" s="2" t="str">
        <f>IF(G1020&lt;&gt;"",VLOOKUP(G1020,Calculations!$AV$2:$BA$2001,4),"")</f>
        <v/>
      </c>
      <c r="J1020" s="2" t="str">
        <f>IF(G1020&lt;&gt;"",VLOOKUP(G1020,Calculations!$AV$2:$BA$2001,5),"")</f>
        <v/>
      </c>
      <c r="K1020" s="2" t="str">
        <f>IF(G1020&lt;&gt;"",VLOOKUP(G1020,Calculations!$AV$2:$BA$2001,6),"")</f>
        <v/>
      </c>
      <c r="L1020" s="64"/>
      <c r="M1020" s="64"/>
      <c r="N1020" s="64"/>
      <c r="O1020" s="64"/>
      <c r="P1020" s="64"/>
      <c r="Q1020" s="2"/>
      <c r="R1020" s="2"/>
      <c r="S1020" s="2"/>
    </row>
    <row r="1021" spans="6:19">
      <c r="F1021" s="2" t="str">
        <f t="shared" si="69"/>
        <v/>
      </c>
      <c r="G1021" s="2" t="str">
        <f t="shared" si="70"/>
        <v/>
      </c>
      <c r="H1021" s="2" t="str">
        <f>IF(G1021&lt;&gt;"",VLOOKUP(G1021,Calculations!$AV$2:$BA$2001,3),"")</f>
        <v/>
      </c>
      <c r="I1021" s="2" t="str">
        <f>IF(G1021&lt;&gt;"",VLOOKUP(G1021,Calculations!$AV$2:$BA$2001,4),"")</f>
        <v/>
      </c>
      <c r="J1021" s="2" t="str">
        <f>IF(G1021&lt;&gt;"",VLOOKUP(G1021,Calculations!$AV$2:$BA$2001,5),"")</f>
        <v/>
      </c>
      <c r="K1021" s="2" t="str">
        <f>IF(G1021&lt;&gt;"",VLOOKUP(G1021,Calculations!$AV$2:$BA$2001,6),"")</f>
        <v/>
      </c>
      <c r="L1021" s="64"/>
      <c r="M1021" s="64"/>
      <c r="N1021" s="64"/>
      <c r="O1021" s="64"/>
      <c r="P1021" s="64"/>
      <c r="Q1021" s="2"/>
      <c r="R1021" s="2"/>
      <c r="S1021" s="2"/>
    </row>
    <row r="1022" spans="6:19">
      <c r="F1022" s="2" t="str">
        <f t="shared" si="69"/>
        <v/>
      </c>
      <c r="G1022" s="2" t="str">
        <f t="shared" si="70"/>
        <v/>
      </c>
      <c r="H1022" s="2" t="str">
        <f>IF(G1022&lt;&gt;"",VLOOKUP(G1022,Calculations!$AV$2:$BA$2001,3),"")</f>
        <v/>
      </c>
      <c r="I1022" s="2" t="str">
        <f>IF(G1022&lt;&gt;"",VLOOKUP(G1022,Calculations!$AV$2:$BA$2001,4),"")</f>
        <v/>
      </c>
      <c r="J1022" s="2" t="str">
        <f>IF(G1022&lt;&gt;"",VLOOKUP(G1022,Calculations!$AV$2:$BA$2001,5),"")</f>
        <v/>
      </c>
      <c r="K1022" s="2" t="str">
        <f>IF(G1022&lt;&gt;"",VLOOKUP(G1022,Calculations!$AV$2:$BA$2001,6),"")</f>
        <v/>
      </c>
      <c r="L1022" s="64"/>
      <c r="M1022" s="64"/>
      <c r="N1022" s="64"/>
      <c r="O1022" s="64"/>
      <c r="P1022" s="64"/>
      <c r="Q1022" s="2"/>
      <c r="R1022" s="2"/>
      <c r="S1022" s="2"/>
    </row>
    <row r="1023" spans="6:19">
      <c r="F1023" s="2" t="str">
        <f t="shared" si="69"/>
        <v/>
      </c>
      <c r="G1023" s="2" t="str">
        <f t="shared" si="70"/>
        <v/>
      </c>
      <c r="H1023" s="2" t="str">
        <f>IF(G1023&lt;&gt;"",VLOOKUP(G1023,Calculations!$AV$2:$BA$2001,3),"")</f>
        <v/>
      </c>
      <c r="I1023" s="2" t="str">
        <f>IF(G1023&lt;&gt;"",VLOOKUP(G1023,Calculations!$AV$2:$BA$2001,4),"")</f>
        <v/>
      </c>
      <c r="J1023" s="2" t="str">
        <f>IF(G1023&lt;&gt;"",VLOOKUP(G1023,Calculations!$AV$2:$BA$2001,5),"")</f>
        <v/>
      </c>
      <c r="K1023" s="2" t="str">
        <f>IF(G1023&lt;&gt;"",VLOOKUP(G1023,Calculations!$AV$2:$BA$2001,6),"")</f>
        <v/>
      </c>
      <c r="L1023" s="64"/>
      <c r="M1023" s="64"/>
      <c r="N1023" s="64"/>
      <c r="O1023" s="64"/>
      <c r="P1023" s="64"/>
      <c r="Q1023" s="2"/>
      <c r="R1023" s="2"/>
      <c r="S1023" s="2"/>
    </row>
    <row r="1024" spans="6:19">
      <c r="F1024" s="2" t="str">
        <f t="shared" si="69"/>
        <v/>
      </c>
      <c r="G1024" s="2" t="str">
        <f t="shared" si="70"/>
        <v/>
      </c>
      <c r="H1024" s="2" t="str">
        <f>IF(G1024&lt;&gt;"",VLOOKUP(G1024,Calculations!$AV$2:$BA$2001,3),"")</f>
        <v/>
      </c>
      <c r="I1024" s="2" t="str">
        <f>IF(G1024&lt;&gt;"",VLOOKUP(G1024,Calculations!$AV$2:$BA$2001,4),"")</f>
        <v/>
      </c>
      <c r="J1024" s="2" t="str">
        <f>IF(G1024&lt;&gt;"",VLOOKUP(G1024,Calculations!$AV$2:$BA$2001,5),"")</f>
        <v/>
      </c>
      <c r="K1024" s="2" t="str">
        <f>IF(G1024&lt;&gt;"",VLOOKUP(G1024,Calculations!$AV$2:$BA$2001,6),"")</f>
        <v/>
      </c>
      <c r="L1024" s="64"/>
      <c r="M1024" s="64"/>
      <c r="N1024" s="64"/>
      <c r="O1024" s="64"/>
      <c r="P1024" s="64"/>
      <c r="Q1024" s="2"/>
      <c r="R1024" s="2"/>
      <c r="S1024" s="2"/>
    </row>
    <row r="1025" spans="6:19">
      <c r="F1025" s="2" t="str">
        <f t="shared" si="69"/>
        <v/>
      </c>
      <c r="G1025" s="2" t="str">
        <f t="shared" si="70"/>
        <v/>
      </c>
      <c r="H1025" s="2" t="str">
        <f>IF(G1025&lt;&gt;"",VLOOKUP(G1025,Calculations!$AV$2:$BA$2001,3),"")</f>
        <v/>
      </c>
      <c r="I1025" s="2" t="str">
        <f>IF(G1025&lt;&gt;"",VLOOKUP(G1025,Calculations!$AV$2:$BA$2001,4),"")</f>
        <v/>
      </c>
      <c r="J1025" s="2" t="str">
        <f>IF(G1025&lt;&gt;"",VLOOKUP(G1025,Calculations!$AV$2:$BA$2001,5),"")</f>
        <v/>
      </c>
      <c r="K1025" s="2" t="str">
        <f>IF(G1025&lt;&gt;"",VLOOKUP(G1025,Calculations!$AV$2:$BA$2001,6),"")</f>
        <v/>
      </c>
      <c r="L1025" s="64"/>
      <c r="M1025" s="64"/>
      <c r="N1025" s="64"/>
      <c r="O1025" s="64"/>
      <c r="P1025" s="64"/>
      <c r="Q1025" s="2"/>
      <c r="R1025" s="2"/>
      <c r="S1025" s="2"/>
    </row>
    <row r="1026" spans="6:19">
      <c r="F1026" s="2" t="str">
        <f t="shared" si="69"/>
        <v/>
      </c>
      <c r="G1026" s="2" t="str">
        <f t="shared" si="70"/>
        <v/>
      </c>
      <c r="H1026" s="2" t="str">
        <f>IF(G1026&lt;&gt;"",VLOOKUP(G1026,Calculations!$AV$2:$BA$2001,3),"")</f>
        <v/>
      </c>
      <c r="I1026" s="2" t="str">
        <f>IF(G1026&lt;&gt;"",VLOOKUP(G1026,Calculations!$AV$2:$BA$2001,4),"")</f>
        <v/>
      </c>
      <c r="J1026" s="2" t="str">
        <f>IF(G1026&lt;&gt;"",VLOOKUP(G1026,Calculations!$AV$2:$BA$2001,5),"")</f>
        <v/>
      </c>
      <c r="K1026" s="2" t="str">
        <f>IF(G1026&lt;&gt;"",VLOOKUP(G1026,Calculations!$AV$2:$BA$2001,6),"")</f>
        <v/>
      </c>
      <c r="L1026" s="64"/>
      <c r="M1026" s="64"/>
      <c r="N1026" s="64"/>
      <c r="O1026" s="64"/>
      <c r="P1026" s="64"/>
      <c r="Q1026" s="2"/>
      <c r="R1026" s="2"/>
      <c r="S1026" s="2"/>
    </row>
    <row r="1027" spans="6:19">
      <c r="F1027" s="2" t="str">
        <f t="shared" ref="F1027:F1090" si="71">IF(F1026&gt;=Num,"",F1026+1)</f>
        <v/>
      </c>
      <c r="G1027" s="2" t="str">
        <f t="shared" si="70"/>
        <v/>
      </c>
      <c r="H1027" s="2" t="str">
        <f>IF(G1027&lt;&gt;"",VLOOKUP(G1027,Calculations!$AV$2:$BA$2001,3),"")</f>
        <v/>
      </c>
      <c r="I1027" s="2" t="str">
        <f>IF(G1027&lt;&gt;"",VLOOKUP(G1027,Calculations!$AV$2:$BA$2001,4),"")</f>
        <v/>
      </c>
      <c r="J1027" s="2" t="str">
        <f>IF(G1027&lt;&gt;"",VLOOKUP(G1027,Calculations!$AV$2:$BA$2001,5),"")</f>
        <v/>
      </c>
      <c r="K1027" s="2" t="str">
        <f>IF(G1027&lt;&gt;"",VLOOKUP(G1027,Calculations!$AV$2:$BA$2001,6),"")</f>
        <v/>
      </c>
      <c r="L1027" s="64"/>
      <c r="M1027" s="64"/>
      <c r="N1027" s="64"/>
      <c r="O1027" s="64"/>
      <c r="P1027" s="64"/>
      <c r="Q1027" s="2"/>
      <c r="R1027" s="2"/>
      <c r="S1027" s="2"/>
    </row>
    <row r="1028" spans="6:19">
      <c r="F1028" s="2" t="str">
        <f t="shared" si="71"/>
        <v/>
      </c>
      <c r="G1028" s="2" t="str">
        <f t="shared" si="70"/>
        <v/>
      </c>
      <c r="H1028" s="2" t="str">
        <f>IF(G1028&lt;&gt;"",VLOOKUP(G1028,Calculations!$AV$2:$BA$2001,3),"")</f>
        <v/>
      </c>
      <c r="I1028" s="2" t="str">
        <f>IF(G1028&lt;&gt;"",VLOOKUP(G1028,Calculations!$AV$2:$BA$2001,4),"")</f>
        <v/>
      </c>
      <c r="J1028" s="2" t="str">
        <f>IF(G1028&lt;&gt;"",VLOOKUP(G1028,Calculations!$AV$2:$BA$2001,5),"")</f>
        <v/>
      </c>
      <c r="K1028" s="2" t="str">
        <f>IF(G1028&lt;&gt;"",VLOOKUP(G1028,Calculations!$AV$2:$BA$2001,6),"")</f>
        <v/>
      </c>
      <c r="L1028" s="64"/>
      <c r="M1028" s="64"/>
      <c r="N1028" s="64"/>
      <c r="O1028" s="64"/>
      <c r="P1028" s="64"/>
      <c r="Q1028" s="2"/>
      <c r="R1028" s="2"/>
      <c r="S1028" s="2"/>
    </row>
    <row r="1029" spans="6:19">
      <c r="F1029" s="2" t="str">
        <f t="shared" si="71"/>
        <v/>
      </c>
      <c r="G1029" s="2" t="str">
        <f t="shared" si="70"/>
        <v/>
      </c>
      <c r="H1029" s="2" t="str">
        <f>IF(G1029&lt;&gt;"",VLOOKUP(G1029,Calculations!$AV$2:$BA$2001,3),"")</f>
        <v/>
      </c>
      <c r="I1029" s="2" t="str">
        <f>IF(G1029&lt;&gt;"",VLOOKUP(G1029,Calculations!$AV$2:$BA$2001,4),"")</f>
        <v/>
      </c>
      <c r="J1029" s="2" t="str">
        <f>IF(G1029&lt;&gt;"",VLOOKUP(G1029,Calculations!$AV$2:$BA$2001,5),"")</f>
        <v/>
      </c>
      <c r="K1029" s="2" t="str">
        <f>IF(G1029&lt;&gt;"",VLOOKUP(G1029,Calculations!$AV$2:$BA$2001,6),"")</f>
        <v/>
      </c>
      <c r="L1029" s="64"/>
      <c r="M1029" s="64"/>
      <c r="N1029" s="64"/>
      <c r="O1029" s="64"/>
      <c r="P1029" s="64"/>
      <c r="Q1029" s="2"/>
      <c r="R1029" s="2"/>
      <c r="S1029" s="2"/>
    </row>
    <row r="1030" spans="6:19">
      <c r="F1030" s="2" t="str">
        <f t="shared" si="71"/>
        <v/>
      </c>
      <c r="G1030" s="2" t="str">
        <f t="shared" si="70"/>
        <v/>
      </c>
      <c r="H1030" s="2" t="str">
        <f>IF(G1030&lt;&gt;"",VLOOKUP(G1030,Calculations!$AV$2:$BA$2001,3),"")</f>
        <v/>
      </c>
      <c r="I1030" s="2" t="str">
        <f>IF(G1030&lt;&gt;"",VLOOKUP(G1030,Calculations!$AV$2:$BA$2001,4),"")</f>
        <v/>
      </c>
      <c r="J1030" s="2" t="str">
        <f>IF(G1030&lt;&gt;"",VLOOKUP(G1030,Calculations!$AV$2:$BA$2001,5),"")</f>
        <v/>
      </c>
      <c r="K1030" s="2" t="str">
        <f>IF(G1030&lt;&gt;"",VLOOKUP(G1030,Calculations!$AV$2:$BA$2001,6),"")</f>
        <v/>
      </c>
      <c r="L1030" s="64"/>
      <c r="M1030" s="64"/>
      <c r="N1030" s="64"/>
      <c r="O1030" s="64"/>
      <c r="P1030" s="64"/>
      <c r="Q1030" s="2"/>
      <c r="R1030" s="2"/>
      <c r="S1030" s="2"/>
    </row>
    <row r="1031" spans="6:19">
      <c r="F1031" s="2" t="str">
        <f t="shared" si="71"/>
        <v/>
      </c>
      <c r="G1031" s="2" t="str">
        <f t="shared" si="70"/>
        <v/>
      </c>
      <c r="H1031" s="2" t="str">
        <f>IF(G1031&lt;&gt;"",VLOOKUP(G1031,Calculations!$AV$2:$BA$2001,3),"")</f>
        <v/>
      </c>
      <c r="I1031" s="2" t="str">
        <f>IF(G1031&lt;&gt;"",VLOOKUP(G1031,Calculations!$AV$2:$BA$2001,4),"")</f>
        <v/>
      </c>
      <c r="J1031" s="2" t="str">
        <f>IF(G1031&lt;&gt;"",VLOOKUP(G1031,Calculations!$AV$2:$BA$2001,5),"")</f>
        <v/>
      </c>
      <c r="K1031" s="2" t="str">
        <f>IF(G1031&lt;&gt;"",VLOOKUP(G1031,Calculations!$AV$2:$BA$2001,6),"")</f>
        <v/>
      </c>
      <c r="L1031" s="64"/>
      <c r="M1031" s="64"/>
      <c r="N1031" s="64"/>
      <c r="O1031" s="64"/>
      <c r="P1031" s="64"/>
      <c r="Q1031" s="2"/>
      <c r="R1031" s="2"/>
      <c r="S1031" s="2"/>
    </row>
    <row r="1032" spans="6:19">
      <c r="F1032" s="2" t="str">
        <f t="shared" si="71"/>
        <v/>
      </c>
      <c r="G1032" s="2" t="str">
        <f t="shared" si="70"/>
        <v/>
      </c>
      <c r="H1032" s="2" t="str">
        <f>IF(G1032&lt;&gt;"",VLOOKUP(G1032,Calculations!$AV$2:$BA$2001,3),"")</f>
        <v/>
      </c>
      <c r="I1032" s="2" t="str">
        <f>IF(G1032&lt;&gt;"",VLOOKUP(G1032,Calculations!$AV$2:$BA$2001,4),"")</f>
        <v/>
      </c>
      <c r="J1032" s="2" t="str">
        <f>IF(G1032&lt;&gt;"",VLOOKUP(G1032,Calculations!$AV$2:$BA$2001,5),"")</f>
        <v/>
      </c>
      <c r="K1032" s="2" t="str">
        <f>IF(G1032&lt;&gt;"",VLOOKUP(G1032,Calculations!$AV$2:$BA$2001,6),"")</f>
        <v/>
      </c>
      <c r="L1032" s="64"/>
      <c r="M1032" s="64"/>
      <c r="N1032" s="64"/>
      <c r="O1032" s="64"/>
      <c r="P1032" s="64"/>
      <c r="Q1032" s="2"/>
      <c r="R1032" s="2"/>
      <c r="S1032" s="2"/>
    </row>
    <row r="1033" spans="6:19">
      <c r="F1033" s="2" t="str">
        <f t="shared" si="71"/>
        <v/>
      </c>
      <c r="G1033" s="2" t="str">
        <f t="shared" si="70"/>
        <v/>
      </c>
      <c r="H1033" s="2" t="str">
        <f>IF(G1033&lt;&gt;"",VLOOKUP(G1033,Calculations!$AV$2:$BA$2001,3),"")</f>
        <v/>
      </c>
      <c r="I1033" s="2" t="str">
        <f>IF(G1033&lt;&gt;"",VLOOKUP(G1033,Calculations!$AV$2:$BA$2001,4),"")</f>
        <v/>
      </c>
      <c r="J1033" s="2" t="str">
        <f>IF(G1033&lt;&gt;"",VLOOKUP(G1033,Calculations!$AV$2:$BA$2001,5),"")</f>
        <v/>
      </c>
      <c r="K1033" s="2" t="str">
        <f>IF(G1033&lt;&gt;"",VLOOKUP(G1033,Calculations!$AV$2:$BA$2001,6),"")</f>
        <v/>
      </c>
      <c r="L1033" s="64"/>
      <c r="M1033" s="64"/>
      <c r="N1033" s="64"/>
      <c r="O1033" s="64"/>
      <c r="P1033" s="64"/>
      <c r="Q1033" s="2"/>
      <c r="R1033" s="2"/>
      <c r="S1033" s="2"/>
    </row>
    <row r="1034" spans="6:19">
      <c r="F1034" s="2" t="str">
        <f t="shared" si="71"/>
        <v/>
      </c>
      <c r="G1034" s="2" t="str">
        <f t="shared" si="70"/>
        <v/>
      </c>
      <c r="H1034" s="2" t="str">
        <f>IF(G1034&lt;&gt;"",VLOOKUP(G1034,Calculations!$AV$2:$BA$2001,3),"")</f>
        <v/>
      </c>
      <c r="I1034" s="2" t="str">
        <f>IF(G1034&lt;&gt;"",VLOOKUP(G1034,Calculations!$AV$2:$BA$2001,4),"")</f>
        <v/>
      </c>
      <c r="J1034" s="2" t="str">
        <f>IF(G1034&lt;&gt;"",VLOOKUP(G1034,Calculations!$AV$2:$BA$2001,5),"")</f>
        <v/>
      </c>
      <c r="K1034" s="2" t="str">
        <f>IF(G1034&lt;&gt;"",VLOOKUP(G1034,Calculations!$AV$2:$BA$2001,6),"")</f>
        <v/>
      </c>
      <c r="L1034" s="64"/>
      <c r="M1034" s="64"/>
      <c r="N1034" s="64"/>
      <c r="O1034" s="64"/>
      <c r="P1034" s="64"/>
      <c r="Q1034" s="2"/>
      <c r="R1034" s="2"/>
      <c r="S1034" s="2"/>
    </row>
    <row r="1035" spans="6:19">
      <c r="F1035" s="2" t="str">
        <f t="shared" si="71"/>
        <v/>
      </c>
      <c r="G1035" s="2" t="str">
        <f t="shared" si="70"/>
        <v/>
      </c>
      <c r="H1035" s="2" t="str">
        <f>IF(G1035&lt;&gt;"",VLOOKUP(G1035,Calculations!$AV$2:$BA$2001,3),"")</f>
        <v/>
      </c>
      <c r="I1035" s="2" t="str">
        <f>IF(G1035&lt;&gt;"",VLOOKUP(G1035,Calculations!$AV$2:$BA$2001,4),"")</f>
        <v/>
      </c>
      <c r="J1035" s="2" t="str">
        <f>IF(G1035&lt;&gt;"",VLOOKUP(G1035,Calculations!$AV$2:$BA$2001,5),"")</f>
        <v/>
      </c>
      <c r="K1035" s="2" t="str">
        <f>IF(G1035&lt;&gt;"",VLOOKUP(G1035,Calculations!$AV$2:$BA$2001,6),"")</f>
        <v/>
      </c>
      <c r="L1035" s="64"/>
      <c r="M1035" s="64"/>
      <c r="N1035" s="64"/>
      <c r="O1035" s="64"/>
      <c r="P1035" s="64"/>
      <c r="Q1035" s="2"/>
      <c r="R1035" s="2"/>
      <c r="S1035" s="2"/>
    </row>
    <row r="1036" spans="6:19">
      <c r="F1036" s="2" t="str">
        <f t="shared" si="71"/>
        <v/>
      </c>
      <c r="G1036" s="2" t="str">
        <f t="shared" si="70"/>
        <v/>
      </c>
      <c r="H1036" s="2" t="str">
        <f>IF(G1036&lt;&gt;"",VLOOKUP(G1036,Calculations!$AV$2:$BA$2001,3),"")</f>
        <v/>
      </c>
      <c r="I1036" s="2" t="str">
        <f>IF(G1036&lt;&gt;"",VLOOKUP(G1036,Calculations!$AV$2:$BA$2001,4),"")</f>
        <v/>
      </c>
      <c r="J1036" s="2" t="str">
        <f>IF(G1036&lt;&gt;"",VLOOKUP(G1036,Calculations!$AV$2:$BA$2001,5),"")</f>
        <v/>
      </c>
      <c r="K1036" s="2" t="str">
        <f>IF(G1036&lt;&gt;"",VLOOKUP(G1036,Calculations!$AV$2:$BA$2001,6),"")</f>
        <v/>
      </c>
      <c r="L1036" s="64"/>
      <c r="M1036" s="64"/>
      <c r="N1036" s="64"/>
      <c r="O1036" s="64"/>
      <c r="P1036" s="64"/>
      <c r="Q1036" s="2"/>
      <c r="R1036" s="2"/>
      <c r="S1036" s="2"/>
    </row>
    <row r="1037" spans="6:19">
      <c r="F1037" s="2" t="str">
        <f t="shared" si="71"/>
        <v/>
      </c>
      <c r="G1037" s="2" t="str">
        <f t="shared" si="70"/>
        <v/>
      </c>
      <c r="H1037" s="2" t="str">
        <f>IF(G1037&lt;&gt;"",VLOOKUP(G1037,Calculations!$AV$2:$BA$2001,3),"")</f>
        <v/>
      </c>
      <c r="I1037" s="2" t="str">
        <f>IF(G1037&lt;&gt;"",VLOOKUP(G1037,Calculations!$AV$2:$BA$2001,4),"")</f>
        <v/>
      </c>
      <c r="J1037" s="2" t="str">
        <f>IF(G1037&lt;&gt;"",VLOOKUP(G1037,Calculations!$AV$2:$BA$2001,5),"")</f>
        <v/>
      </c>
      <c r="K1037" s="2" t="str">
        <f>IF(G1037&lt;&gt;"",VLOOKUP(G1037,Calculations!$AV$2:$BA$2001,6),"")</f>
        <v/>
      </c>
      <c r="L1037" s="64"/>
      <c r="M1037" s="64"/>
      <c r="N1037" s="64"/>
      <c r="O1037" s="64"/>
      <c r="P1037" s="64"/>
      <c r="Q1037" s="2"/>
      <c r="R1037" s="2"/>
      <c r="S1037" s="2"/>
    </row>
    <row r="1038" spans="6:19">
      <c r="F1038" s="2" t="str">
        <f t="shared" si="71"/>
        <v/>
      </c>
      <c r="G1038" s="2" t="str">
        <f t="shared" si="70"/>
        <v/>
      </c>
      <c r="H1038" s="2" t="str">
        <f>IF(G1038&lt;&gt;"",VLOOKUP(G1038,Calculations!$AV$2:$BA$2001,3),"")</f>
        <v/>
      </c>
      <c r="I1038" s="2" t="str">
        <f>IF(G1038&lt;&gt;"",VLOOKUP(G1038,Calculations!$AV$2:$BA$2001,4),"")</f>
        <v/>
      </c>
      <c r="J1038" s="2" t="str">
        <f>IF(G1038&lt;&gt;"",VLOOKUP(G1038,Calculations!$AV$2:$BA$2001,5),"")</f>
        <v/>
      </c>
      <c r="K1038" s="2" t="str">
        <f>IF(G1038&lt;&gt;"",VLOOKUP(G1038,Calculations!$AV$2:$BA$2001,6),"")</f>
        <v/>
      </c>
      <c r="L1038" s="64"/>
      <c r="M1038" s="64"/>
      <c r="N1038" s="64"/>
      <c r="O1038" s="64"/>
      <c r="P1038" s="64"/>
      <c r="Q1038" s="2"/>
      <c r="R1038" s="2"/>
      <c r="S1038" s="2"/>
    </row>
    <row r="1039" spans="6:19">
      <c r="F1039" s="2" t="str">
        <f t="shared" si="71"/>
        <v/>
      </c>
      <c r="G1039" s="2" t="str">
        <f t="shared" si="70"/>
        <v/>
      </c>
      <c r="H1039" s="2" t="str">
        <f>IF(G1039&lt;&gt;"",VLOOKUP(G1039,Calculations!$AV$2:$BA$2001,3),"")</f>
        <v/>
      </c>
      <c r="I1039" s="2" t="str">
        <f>IF(G1039&lt;&gt;"",VLOOKUP(G1039,Calculations!$AV$2:$BA$2001,4),"")</f>
        <v/>
      </c>
      <c r="J1039" s="2" t="str">
        <f>IF(G1039&lt;&gt;"",VLOOKUP(G1039,Calculations!$AV$2:$BA$2001,5),"")</f>
        <v/>
      </c>
      <c r="K1039" s="2" t="str">
        <f>IF(G1039&lt;&gt;"",VLOOKUP(G1039,Calculations!$AV$2:$BA$2001,6),"")</f>
        <v/>
      </c>
      <c r="L1039" s="64"/>
      <c r="M1039" s="64"/>
      <c r="N1039" s="64"/>
      <c r="O1039" s="64"/>
      <c r="P1039" s="64"/>
      <c r="Q1039" s="2"/>
      <c r="R1039" s="2"/>
      <c r="S1039" s="2"/>
    </row>
    <row r="1040" spans="6:19">
      <c r="F1040" s="2" t="str">
        <f t="shared" si="71"/>
        <v/>
      </c>
      <c r="G1040" s="2" t="str">
        <f t="shared" si="70"/>
        <v/>
      </c>
      <c r="H1040" s="2" t="str">
        <f>IF(G1040&lt;&gt;"",VLOOKUP(G1040,Calculations!$AV$2:$BA$2001,3),"")</f>
        <v/>
      </c>
      <c r="I1040" s="2" t="str">
        <f>IF(G1040&lt;&gt;"",VLOOKUP(G1040,Calculations!$AV$2:$BA$2001,4),"")</f>
        <v/>
      </c>
      <c r="J1040" s="2" t="str">
        <f>IF(G1040&lt;&gt;"",VLOOKUP(G1040,Calculations!$AV$2:$BA$2001,5),"")</f>
        <v/>
      </c>
      <c r="K1040" s="2" t="str">
        <f>IF(G1040&lt;&gt;"",VLOOKUP(G1040,Calculations!$AV$2:$BA$2001,6),"")</f>
        <v/>
      </c>
      <c r="L1040" s="64"/>
      <c r="M1040" s="64"/>
      <c r="N1040" s="64"/>
      <c r="O1040" s="64"/>
      <c r="P1040" s="64"/>
      <c r="Q1040" s="2"/>
      <c r="R1040" s="2"/>
      <c r="S1040" s="2"/>
    </row>
    <row r="1041" spans="6:19">
      <c r="F1041" s="2" t="str">
        <f t="shared" si="71"/>
        <v/>
      </c>
      <c r="G1041" s="2" t="str">
        <f t="shared" ref="G1041:G1104" si="72">IF(AND(F1040&lt;&gt;"",G1040&lt;2000),G1040+step,"")</f>
        <v/>
      </c>
      <c r="H1041" s="2" t="str">
        <f>IF(G1041&lt;&gt;"",VLOOKUP(G1041,Calculations!$AV$2:$BA$2001,3),"")</f>
        <v/>
      </c>
      <c r="I1041" s="2" t="str">
        <f>IF(G1041&lt;&gt;"",VLOOKUP(G1041,Calculations!$AV$2:$BA$2001,4),"")</f>
        <v/>
      </c>
      <c r="J1041" s="2" t="str">
        <f>IF(G1041&lt;&gt;"",VLOOKUP(G1041,Calculations!$AV$2:$BA$2001,5),"")</f>
        <v/>
      </c>
      <c r="K1041" s="2" t="str">
        <f>IF(G1041&lt;&gt;"",VLOOKUP(G1041,Calculations!$AV$2:$BA$2001,6),"")</f>
        <v/>
      </c>
      <c r="L1041" s="64"/>
      <c r="M1041" s="64"/>
      <c r="N1041" s="64"/>
      <c r="O1041" s="64"/>
      <c r="P1041" s="64"/>
      <c r="Q1041" s="2"/>
      <c r="R1041" s="2"/>
      <c r="S1041" s="2"/>
    </row>
    <row r="1042" spans="6:19">
      <c r="F1042" s="2" t="str">
        <f t="shared" si="71"/>
        <v/>
      </c>
      <c r="G1042" s="2" t="str">
        <f t="shared" si="72"/>
        <v/>
      </c>
      <c r="H1042" s="2" t="str">
        <f>IF(G1042&lt;&gt;"",VLOOKUP(G1042,Calculations!$AV$2:$BA$2001,3),"")</f>
        <v/>
      </c>
      <c r="I1042" s="2" t="str">
        <f>IF(G1042&lt;&gt;"",VLOOKUP(G1042,Calculations!$AV$2:$BA$2001,4),"")</f>
        <v/>
      </c>
      <c r="J1042" s="2" t="str">
        <f>IF(G1042&lt;&gt;"",VLOOKUP(G1042,Calculations!$AV$2:$BA$2001,5),"")</f>
        <v/>
      </c>
      <c r="K1042" s="2" t="str">
        <f>IF(G1042&lt;&gt;"",VLOOKUP(G1042,Calculations!$AV$2:$BA$2001,6),"")</f>
        <v/>
      </c>
      <c r="L1042" s="64"/>
      <c r="M1042" s="64"/>
      <c r="N1042" s="64"/>
      <c r="O1042" s="64"/>
      <c r="P1042" s="64"/>
      <c r="Q1042" s="2"/>
      <c r="R1042" s="2"/>
      <c r="S1042" s="2"/>
    </row>
    <row r="1043" spans="6:19">
      <c r="F1043" s="2" t="str">
        <f t="shared" si="71"/>
        <v/>
      </c>
      <c r="G1043" s="2" t="str">
        <f t="shared" si="72"/>
        <v/>
      </c>
      <c r="H1043" s="2" t="str">
        <f>IF(G1043&lt;&gt;"",VLOOKUP(G1043,Calculations!$AV$2:$BA$2001,3),"")</f>
        <v/>
      </c>
      <c r="I1043" s="2" t="str">
        <f>IF(G1043&lt;&gt;"",VLOOKUP(G1043,Calculations!$AV$2:$BA$2001,4),"")</f>
        <v/>
      </c>
      <c r="J1043" s="2" t="str">
        <f>IF(G1043&lt;&gt;"",VLOOKUP(G1043,Calculations!$AV$2:$BA$2001,5),"")</f>
        <v/>
      </c>
      <c r="K1043" s="2" t="str">
        <f>IF(G1043&lt;&gt;"",VLOOKUP(G1043,Calculations!$AV$2:$BA$2001,6),"")</f>
        <v/>
      </c>
      <c r="L1043" s="64"/>
      <c r="M1043" s="64"/>
      <c r="N1043" s="64"/>
      <c r="O1043" s="64"/>
      <c r="P1043" s="64"/>
      <c r="Q1043" s="2"/>
      <c r="R1043" s="2"/>
      <c r="S1043" s="2"/>
    </row>
    <row r="1044" spans="6:19">
      <c r="F1044" s="2" t="str">
        <f t="shared" si="71"/>
        <v/>
      </c>
      <c r="G1044" s="2" t="str">
        <f t="shared" si="72"/>
        <v/>
      </c>
      <c r="H1044" s="2" t="str">
        <f>IF(G1044&lt;&gt;"",VLOOKUP(G1044,Calculations!$AV$2:$BA$2001,3),"")</f>
        <v/>
      </c>
      <c r="I1044" s="2" t="str">
        <f>IF(G1044&lt;&gt;"",VLOOKUP(G1044,Calculations!$AV$2:$BA$2001,4),"")</f>
        <v/>
      </c>
      <c r="J1044" s="2" t="str">
        <f>IF(G1044&lt;&gt;"",VLOOKUP(G1044,Calculations!$AV$2:$BA$2001,5),"")</f>
        <v/>
      </c>
      <c r="K1044" s="2" t="str">
        <f>IF(G1044&lt;&gt;"",VLOOKUP(G1044,Calculations!$AV$2:$BA$2001,6),"")</f>
        <v/>
      </c>
      <c r="L1044" s="64"/>
      <c r="M1044" s="64"/>
      <c r="N1044" s="64"/>
      <c r="O1044" s="64"/>
      <c r="P1044" s="64"/>
      <c r="Q1044" s="2"/>
      <c r="R1044" s="2"/>
      <c r="S1044" s="2"/>
    </row>
    <row r="1045" spans="6:19">
      <c r="F1045" s="2" t="str">
        <f t="shared" si="71"/>
        <v/>
      </c>
      <c r="G1045" s="2" t="str">
        <f t="shared" si="72"/>
        <v/>
      </c>
      <c r="H1045" s="2" t="str">
        <f>IF(G1045&lt;&gt;"",VLOOKUP(G1045,Calculations!$AV$2:$BA$2001,3),"")</f>
        <v/>
      </c>
      <c r="I1045" s="2" t="str">
        <f>IF(G1045&lt;&gt;"",VLOOKUP(G1045,Calculations!$AV$2:$BA$2001,4),"")</f>
        <v/>
      </c>
      <c r="J1045" s="2" t="str">
        <f>IF(G1045&lt;&gt;"",VLOOKUP(G1045,Calculations!$AV$2:$BA$2001,5),"")</f>
        <v/>
      </c>
      <c r="K1045" s="2" t="str">
        <f>IF(G1045&lt;&gt;"",VLOOKUP(G1045,Calculations!$AV$2:$BA$2001,6),"")</f>
        <v/>
      </c>
      <c r="L1045" s="64"/>
      <c r="M1045" s="64"/>
      <c r="N1045" s="64"/>
      <c r="O1045" s="64"/>
      <c r="P1045" s="64"/>
      <c r="Q1045" s="2"/>
      <c r="R1045" s="2"/>
      <c r="S1045" s="2"/>
    </row>
    <row r="1046" spans="6:19">
      <c r="F1046" s="2" t="str">
        <f t="shared" si="71"/>
        <v/>
      </c>
      <c r="G1046" s="2" t="str">
        <f t="shared" si="72"/>
        <v/>
      </c>
      <c r="H1046" s="2" t="str">
        <f>IF(G1046&lt;&gt;"",VLOOKUP(G1046,Calculations!$AV$2:$BA$2001,3),"")</f>
        <v/>
      </c>
      <c r="I1046" s="2" t="str">
        <f>IF(G1046&lt;&gt;"",VLOOKUP(G1046,Calculations!$AV$2:$BA$2001,4),"")</f>
        <v/>
      </c>
      <c r="J1046" s="2" t="str">
        <f>IF(G1046&lt;&gt;"",VLOOKUP(G1046,Calculations!$AV$2:$BA$2001,5),"")</f>
        <v/>
      </c>
      <c r="K1046" s="2" t="str">
        <f>IF(G1046&lt;&gt;"",VLOOKUP(G1046,Calculations!$AV$2:$BA$2001,6),"")</f>
        <v/>
      </c>
      <c r="L1046" s="64"/>
      <c r="M1046" s="64"/>
      <c r="N1046" s="64"/>
      <c r="O1046" s="64"/>
      <c r="P1046" s="64"/>
      <c r="Q1046" s="2"/>
      <c r="R1046" s="2"/>
      <c r="S1046" s="2"/>
    </row>
    <row r="1047" spans="6:19">
      <c r="F1047" s="2" t="str">
        <f t="shared" si="71"/>
        <v/>
      </c>
      <c r="G1047" s="2" t="str">
        <f t="shared" si="72"/>
        <v/>
      </c>
      <c r="H1047" s="2" t="str">
        <f>IF(G1047&lt;&gt;"",VLOOKUP(G1047,Calculations!$AV$2:$BA$2001,3),"")</f>
        <v/>
      </c>
      <c r="I1047" s="2" t="str">
        <f>IF(G1047&lt;&gt;"",VLOOKUP(G1047,Calculations!$AV$2:$BA$2001,4),"")</f>
        <v/>
      </c>
      <c r="J1047" s="2" t="str">
        <f>IF(G1047&lt;&gt;"",VLOOKUP(G1047,Calculations!$AV$2:$BA$2001,5),"")</f>
        <v/>
      </c>
      <c r="K1047" s="2" t="str">
        <f>IF(G1047&lt;&gt;"",VLOOKUP(G1047,Calculations!$AV$2:$BA$2001,6),"")</f>
        <v/>
      </c>
      <c r="L1047" s="64"/>
      <c r="M1047" s="64"/>
      <c r="N1047" s="64"/>
      <c r="O1047" s="64"/>
      <c r="P1047" s="64"/>
      <c r="Q1047" s="2"/>
      <c r="R1047" s="2"/>
      <c r="S1047" s="2"/>
    </row>
    <row r="1048" spans="6:19">
      <c r="F1048" s="2" t="str">
        <f t="shared" si="71"/>
        <v/>
      </c>
      <c r="G1048" s="2" t="str">
        <f t="shared" si="72"/>
        <v/>
      </c>
      <c r="H1048" s="2" t="str">
        <f>IF(G1048&lt;&gt;"",VLOOKUP(G1048,Calculations!$AV$2:$BA$2001,3),"")</f>
        <v/>
      </c>
      <c r="I1048" s="2" t="str">
        <f>IF(G1048&lt;&gt;"",VLOOKUP(G1048,Calculations!$AV$2:$BA$2001,4),"")</f>
        <v/>
      </c>
      <c r="J1048" s="2" t="str">
        <f>IF(G1048&lt;&gt;"",VLOOKUP(G1048,Calculations!$AV$2:$BA$2001,5),"")</f>
        <v/>
      </c>
      <c r="K1048" s="2" t="str">
        <f>IF(G1048&lt;&gt;"",VLOOKUP(G1048,Calculations!$AV$2:$BA$2001,6),"")</f>
        <v/>
      </c>
      <c r="L1048" s="64"/>
      <c r="M1048" s="64"/>
      <c r="N1048" s="64"/>
      <c r="O1048" s="64"/>
      <c r="P1048" s="64"/>
      <c r="Q1048" s="2"/>
      <c r="R1048" s="2"/>
      <c r="S1048" s="2"/>
    </row>
    <row r="1049" spans="6:19">
      <c r="F1049" s="2" t="str">
        <f t="shared" si="71"/>
        <v/>
      </c>
      <c r="G1049" s="2" t="str">
        <f t="shared" si="72"/>
        <v/>
      </c>
      <c r="H1049" s="2" t="str">
        <f>IF(G1049&lt;&gt;"",VLOOKUP(G1049,Calculations!$AV$2:$BA$2001,3),"")</f>
        <v/>
      </c>
      <c r="I1049" s="2" t="str">
        <f>IF(G1049&lt;&gt;"",VLOOKUP(G1049,Calculations!$AV$2:$BA$2001,4),"")</f>
        <v/>
      </c>
      <c r="J1049" s="2" t="str">
        <f>IF(G1049&lt;&gt;"",VLOOKUP(G1049,Calculations!$AV$2:$BA$2001,5),"")</f>
        <v/>
      </c>
      <c r="K1049" s="2" t="str">
        <f>IF(G1049&lt;&gt;"",VLOOKUP(G1049,Calculations!$AV$2:$BA$2001,6),"")</f>
        <v/>
      </c>
      <c r="L1049" s="64"/>
      <c r="M1049" s="64"/>
      <c r="N1049" s="64"/>
      <c r="O1049" s="64"/>
      <c r="P1049" s="64"/>
      <c r="Q1049" s="2"/>
      <c r="R1049" s="2"/>
      <c r="S1049" s="2"/>
    </row>
    <row r="1050" spans="6:19">
      <c r="F1050" s="2" t="str">
        <f t="shared" si="71"/>
        <v/>
      </c>
      <c r="G1050" s="2" t="str">
        <f t="shared" si="72"/>
        <v/>
      </c>
      <c r="H1050" s="2" t="str">
        <f>IF(G1050&lt;&gt;"",VLOOKUP(G1050,Calculations!$AV$2:$BA$2001,3),"")</f>
        <v/>
      </c>
      <c r="I1050" s="2" t="str">
        <f>IF(G1050&lt;&gt;"",VLOOKUP(G1050,Calculations!$AV$2:$BA$2001,4),"")</f>
        <v/>
      </c>
      <c r="J1050" s="2" t="str">
        <f>IF(G1050&lt;&gt;"",VLOOKUP(G1050,Calculations!$AV$2:$BA$2001,5),"")</f>
        <v/>
      </c>
      <c r="K1050" s="2" t="str">
        <f>IF(G1050&lt;&gt;"",VLOOKUP(G1050,Calculations!$AV$2:$BA$2001,6),"")</f>
        <v/>
      </c>
      <c r="L1050" s="64"/>
      <c r="M1050" s="64"/>
      <c r="N1050" s="64"/>
      <c r="O1050" s="64"/>
      <c r="P1050" s="64"/>
      <c r="Q1050" s="2"/>
      <c r="R1050" s="2"/>
      <c r="S1050" s="2"/>
    </row>
    <row r="1051" spans="6:19">
      <c r="F1051" s="2" t="str">
        <f t="shared" si="71"/>
        <v/>
      </c>
      <c r="G1051" s="2" t="str">
        <f t="shared" si="72"/>
        <v/>
      </c>
      <c r="H1051" s="2" t="str">
        <f>IF(G1051&lt;&gt;"",VLOOKUP(G1051,Calculations!$AV$2:$BA$2001,3),"")</f>
        <v/>
      </c>
      <c r="I1051" s="2" t="str">
        <f>IF(G1051&lt;&gt;"",VLOOKUP(G1051,Calculations!$AV$2:$BA$2001,4),"")</f>
        <v/>
      </c>
      <c r="J1051" s="2" t="str">
        <f>IF(G1051&lt;&gt;"",VLOOKUP(G1051,Calculations!$AV$2:$BA$2001,5),"")</f>
        <v/>
      </c>
      <c r="K1051" s="2" t="str">
        <f>IF(G1051&lt;&gt;"",VLOOKUP(G1051,Calculations!$AV$2:$BA$2001,6),"")</f>
        <v/>
      </c>
      <c r="L1051" s="64"/>
      <c r="M1051" s="64"/>
      <c r="N1051" s="64"/>
      <c r="O1051" s="64"/>
      <c r="P1051" s="64"/>
      <c r="Q1051" s="2"/>
      <c r="R1051" s="2"/>
      <c r="S1051" s="2"/>
    </row>
    <row r="1052" spans="6:19">
      <c r="F1052" s="2" t="str">
        <f t="shared" si="71"/>
        <v/>
      </c>
      <c r="G1052" s="2" t="str">
        <f t="shared" si="72"/>
        <v/>
      </c>
      <c r="H1052" s="2" t="str">
        <f>IF(G1052&lt;&gt;"",VLOOKUP(G1052,Calculations!$AV$2:$BA$2001,3),"")</f>
        <v/>
      </c>
      <c r="I1052" s="2" t="str">
        <f>IF(G1052&lt;&gt;"",VLOOKUP(G1052,Calculations!$AV$2:$BA$2001,4),"")</f>
        <v/>
      </c>
      <c r="J1052" s="2" t="str">
        <f>IF(G1052&lt;&gt;"",VLOOKUP(G1052,Calculations!$AV$2:$BA$2001,5),"")</f>
        <v/>
      </c>
      <c r="K1052" s="2" t="str">
        <f>IF(G1052&lt;&gt;"",VLOOKUP(G1052,Calculations!$AV$2:$BA$2001,6),"")</f>
        <v/>
      </c>
      <c r="L1052" s="64"/>
      <c r="M1052" s="64"/>
      <c r="N1052" s="64"/>
      <c r="O1052" s="64"/>
      <c r="P1052" s="64"/>
      <c r="Q1052" s="2"/>
      <c r="R1052" s="2"/>
      <c r="S1052" s="2"/>
    </row>
    <row r="1053" spans="6:19">
      <c r="F1053" s="2" t="str">
        <f t="shared" si="71"/>
        <v/>
      </c>
      <c r="G1053" s="2" t="str">
        <f t="shared" si="72"/>
        <v/>
      </c>
      <c r="H1053" s="2" t="str">
        <f>IF(G1053&lt;&gt;"",VLOOKUP(G1053,Calculations!$AV$2:$BA$2001,3),"")</f>
        <v/>
      </c>
      <c r="I1053" s="2" t="str">
        <f>IF(G1053&lt;&gt;"",VLOOKUP(G1053,Calculations!$AV$2:$BA$2001,4),"")</f>
        <v/>
      </c>
      <c r="J1053" s="2" t="str">
        <f>IF(G1053&lt;&gt;"",VLOOKUP(G1053,Calculations!$AV$2:$BA$2001,5),"")</f>
        <v/>
      </c>
      <c r="K1053" s="2" t="str">
        <f>IF(G1053&lt;&gt;"",VLOOKUP(G1053,Calculations!$AV$2:$BA$2001,6),"")</f>
        <v/>
      </c>
      <c r="L1053" s="64"/>
      <c r="M1053" s="64"/>
      <c r="N1053" s="64"/>
      <c r="O1053" s="64"/>
      <c r="P1053" s="64"/>
      <c r="Q1053" s="2"/>
      <c r="R1053" s="2"/>
      <c r="S1053" s="2"/>
    </row>
    <row r="1054" spans="6:19">
      <c r="F1054" s="2" t="str">
        <f t="shared" si="71"/>
        <v/>
      </c>
      <c r="G1054" s="2" t="str">
        <f t="shared" si="72"/>
        <v/>
      </c>
      <c r="H1054" s="2" t="str">
        <f>IF(G1054&lt;&gt;"",VLOOKUP(G1054,Calculations!$AV$2:$BA$2001,3),"")</f>
        <v/>
      </c>
      <c r="I1054" s="2" t="str">
        <f>IF(G1054&lt;&gt;"",VLOOKUP(G1054,Calculations!$AV$2:$BA$2001,4),"")</f>
        <v/>
      </c>
      <c r="J1054" s="2" t="str">
        <f>IF(G1054&lt;&gt;"",VLOOKUP(G1054,Calculations!$AV$2:$BA$2001,5),"")</f>
        <v/>
      </c>
      <c r="K1054" s="2" t="str">
        <f>IF(G1054&lt;&gt;"",VLOOKUP(G1054,Calculations!$AV$2:$BA$2001,6),"")</f>
        <v/>
      </c>
      <c r="L1054" s="64"/>
      <c r="M1054" s="64"/>
      <c r="N1054" s="64"/>
      <c r="O1054" s="64"/>
      <c r="P1054" s="64"/>
      <c r="Q1054" s="2"/>
      <c r="R1054" s="2"/>
      <c r="S1054" s="2"/>
    </row>
    <row r="1055" spans="6:19">
      <c r="F1055" s="2" t="str">
        <f t="shared" si="71"/>
        <v/>
      </c>
      <c r="G1055" s="2" t="str">
        <f t="shared" si="72"/>
        <v/>
      </c>
      <c r="H1055" s="2" t="str">
        <f>IF(G1055&lt;&gt;"",VLOOKUP(G1055,Calculations!$AV$2:$BA$2001,3),"")</f>
        <v/>
      </c>
      <c r="I1055" s="2" t="str">
        <f>IF(G1055&lt;&gt;"",VLOOKUP(G1055,Calculations!$AV$2:$BA$2001,4),"")</f>
        <v/>
      </c>
      <c r="J1055" s="2" t="str">
        <f>IF(G1055&lt;&gt;"",VLOOKUP(G1055,Calculations!$AV$2:$BA$2001,5),"")</f>
        <v/>
      </c>
      <c r="K1055" s="2" t="str">
        <f>IF(G1055&lt;&gt;"",VLOOKUP(G1055,Calculations!$AV$2:$BA$2001,6),"")</f>
        <v/>
      </c>
      <c r="L1055" s="64"/>
      <c r="M1055" s="64"/>
      <c r="N1055" s="64"/>
      <c r="O1055" s="64"/>
      <c r="P1055" s="64"/>
      <c r="Q1055" s="2"/>
      <c r="R1055" s="2"/>
      <c r="S1055" s="2"/>
    </row>
    <row r="1056" spans="6:19">
      <c r="F1056" s="2" t="str">
        <f t="shared" si="71"/>
        <v/>
      </c>
      <c r="G1056" s="2" t="str">
        <f t="shared" si="72"/>
        <v/>
      </c>
      <c r="H1056" s="2" t="str">
        <f>IF(G1056&lt;&gt;"",VLOOKUP(G1056,Calculations!$AV$2:$BA$2001,3),"")</f>
        <v/>
      </c>
      <c r="I1056" s="2" t="str">
        <f>IF(G1056&lt;&gt;"",VLOOKUP(G1056,Calculations!$AV$2:$BA$2001,4),"")</f>
        <v/>
      </c>
      <c r="J1056" s="2" t="str">
        <f>IF(G1056&lt;&gt;"",VLOOKUP(G1056,Calculations!$AV$2:$BA$2001,5),"")</f>
        <v/>
      </c>
      <c r="K1056" s="2" t="str">
        <f>IF(G1056&lt;&gt;"",VLOOKUP(G1056,Calculations!$AV$2:$BA$2001,6),"")</f>
        <v/>
      </c>
      <c r="L1056" s="64"/>
      <c r="M1056" s="64"/>
      <c r="N1056" s="64"/>
      <c r="O1056" s="64"/>
      <c r="P1056" s="64"/>
      <c r="Q1056" s="2"/>
      <c r="R1056" s="2"/>
      <c r="S1056" s="2"/>
    </row>
    <row r="1057" spans="6:19">
      <c r="F1057" s="2" t="str">
        <f t="shared" si="71"/>
        <v/>
      </c>
      <c r="G1057" s="2" t="str">
        <f t="shared" si="72"/>
        <v/>
      </c>
      <c r="H1057" s="2" t="str">
        <f>IF(G1057&lt;&gt;"",VLOOKUP(G1057,Calculations!$AV$2:$BA$2001,3),"")</f>
        <v/>
      </c>
      <c r="I1057" s="2" t="str">
        <f>IF(G1057&lt;&gt;"",VLOOKUP(G1057,Calculations!$AV$2:$BA$2001,4),"")</f>
        <v/>
      </c>
      <c r="J1057" s="2" t="str">
        <f>IF(G1057&lt;&gt;"",VLOOKUP(G1057,Calculations!$AV$2:$BA$2001,5),"")</f>
        <v/>
      </c>
      <c r="K1057" s="2" t="str">
        <f>IF(G1057&lt;&gt;"",VLOOKUP(G1057,Calculations!$AV$2:$BA$2001,6),"")</f>
        <v/>
      </c>
      <c r="L1057" s="64"/>
      <c r="M1057" s="64"/>
      <c r="N1057" s="64"/>
      <c r="O1057" s="64"/>
      <c r="P1057" s="64"/>
      <c r="Q1057" s="2"/>
      <c r="R1057" s="2"/>
      <c r="S1057" s="2"/>
    </row>
    <row r="1058" spans="6:19">
      <c r="F1058" s="2" t="str">
        <f t="shared" si="71"/>
        <v/>
      </c>
      <c r="G1058" s="2" t="str">
        <f t="shared" si="72"/>
        <v/>
      </c>
      <c r="H1058" s="2" t="str">
        <f>IF(G1058&lt;&gt;"",VLOOKUP(G1058,Calculations!$AV$2:$BA$2001,3),"")</f>
        <v/>
      </c>
      <c r="I1058" s="2" t="str">
        <f>IF(G1058&lt;&gt;"",VLOOKUP(G1058,Calculations!$AV$2:$BA$2001,4),"")</f>
        <v/>
      </c>
      <c r="J1058" s="2" t="str">
        <f>IF(G1058&lt;&gt;"",VLOOKUP(G1058,Calculations!$AV$2:$BA$2001,5),"")</f>
        <v/>
      </c>
      <c r="K1058" s="2" t="str">
        <f>IF(G1058&lt;&gt;"",VLOOKUP(G1058,Calculations!$AV$2:$BA$2001,6),"")</f>
        <v/>
      </c>
      <c r="L1058" s="64"/>
      <c r="M1058" s="64"/>
      <c r="N1058" s="64"/>
      <c r="O1058" s="64"/>
      <c r="P1058" s="64"/>
      <c r="Q1058" s="2"/>
      <c r="R1058" s="2"/>
      <c r="S1058" s="2"/>
    </row>
    <row r="1059" spans="6:19">
      <c r="F1059" s="2" t="str">
        <f t="shared" si="71"/>
        <v/>
      </c>
      <c r="G1059" s="2" t="str">
        <f t="shared" si="72"/>
        <v/>
      </c>
      <c r="H1059" s="2" t="str">
        <f>IF(G1059&lt;&gt;"",VLOOKUP(G1059,Calculations!$AV$2:$BA$2001,3),"")</f>
        <v/>
      </c>
      <c r="I1059" s="2" t="str">
        <f>IF(G1059&lt;&gt;"",VLOOKUP(G1059,Calculations!$AV$2:$BA$2001,4),"")</f>
        <v/>
      </c>
      <c r="J1059" s="2" t="str">
        <f>IF(G1059&lt;&gt;"",VLOOKUP(G1059,Calculations!$AV$2:$BA$2001,5),"")</f>
        <v/>
      </c>
      <c r="K1059" s="2" t="str">
        <f>IF(G1059&lt;&gt;"",VLOOKUP(G1059,Calculations!$AV$2:$BA$2001,6),"")</f>
        <v/>
      </c>
      <c r="L1059" s="64"/>
      <c r="M1059" s="64"/>
      <c r="N1059" s="64"/>
      <c r="O1059" s="64"/>
      <c r="P1059" s="64"/>
      <c r="Q1059" s="2"/>
      <c r="R1059" s="2"/>
      <c r="S1059" s="2"/>
    </row>
    <row r="1060" spans="6:19">
      <c r="F1060" s="2" t="str">
        <f t="shared" si="71"/>
        <v/>
      </c>
      <c r="G1060" s="2" t="str">
        <f t="shared" si="72"/>
        <v/>
      </c>
      <c r="H1060" s="2" t="str">
        <f>IF(G1060&lt;&gt;"",VLOOKUP(G1060,Calculations!$AV$2:$BA$2001,3),"")</f>
        <v/>
      </c>
      <c r="I1060" s="2" t="str">
        <f>IF(G1060&lt;&gt;"",VLOOKUP(G1060,Calculations!$AV$2:$BA$2001,4),"")</f>
        <v/>
      </c>
      <c r="J1060" s="2" t="str">
        <f>IF(G1060&lt;&gt;"",VLOOKUP(G1060,Calculations!$AV$2:$BA$2001,5),"")</f>
        <v/>
      </c>
      <c r="K1060" s="2" t="str">
        <f>IF(G1060&lt;&gt;"",VLOOKUP(G1060,Calculations!$AV$2:$BA$2001,6),"")</f>
        <v/>
      </c>
      <c r="L1060" s="64"/>
      <c r="M1060" s="64"/>
      <c r="N1060" s="64"/>
      <c r="O1060" s="64"/>
      <c r="P1060" s="64"/>
      <c r="Q1060" s="2"/>
      <c r="R1060" s="2"/>
      <c r="S1060" s="2"/>
    </row>
    <row r="1061" spans="6:19">
      <c r="F1061" s="2" t="str">
        <f t="shared" si="71"/>
        <v/>
      </c>
      <c r="G1061" s="2" t="str">
        <f t="shared" si="72"/>
        <v/>
      </c>
      <c r="H1061" s="2" t="str">
        <f>IF(G1061&lt;&gt;"",VLOOKUP(G1061,Calculations!$AV$2:$BA$2001,3),"")</f>
        <v/>
      </c>
      <c r="I1061" s="2" t="str">
        <f>IF(G1061&lt;&gt;"",VLOOKUP(G1061,Calculations!$AV$2:$BA$2001,4),"")</f>
        <v/>
      </c>
      <c r="J1061" s="2" t="str">
        <f>IF(G1061&lt;&gt;"",VLOOKUP(G1061,Calculations!$AV$2:$BA$2001,5),"")</f>
        <v/>
      </c>
      <c r="K1061" s="2" t="str">
        <f>IF(G1061&lt;&gt;"",VLOOKUP(G1061,Calculations!$AV$2:$BA$2001,6),"")</f>
        <v/>
      </c>
      <c r="L1061" s="64"/>
      <c r="M1061" s="64"/>
      <c r="N1061" s="64"/>
      <c r="O1061" s="64"/>
      <c r="P1061" s="64"/>
      <c r="Q1061" s="2"/>
      <c r="R1061" s="2"/>
      <c r="S1061" s="2"/>
    </row>
    <row r="1062" spans="6:19">
      <c r="F1062" s="2" t="str">
        <f t="shared" si="71"/>
        <v/>
      </c>
      <c r="G1062" s="2" t="str">
        <f t="shared" si="72"/>
        <v/>
      </c>
      <c r="H1062" s="2" t="str">
        <f>IF(G1062&lt;&gt;"",VLOOKUP(G1062,Calculations!$AV$2:$BA$2001,3),"")</f>
        <v/>
      </c>
      <c r="I1062" s="2" t="str">
        <f>IF(G1062&lt;&gt;"",VLOOKUP(G1062,Calculations!$AV$2:$BA$2001,4),"")</f>
        <v/>
      </c>
      <c r="J1062" s="2" t="str">
        <f>IF(G1062&lt;&gt;"",VLOOKUP(G1062,Calculations!$AV$2:$BA$2001,5),"")</f>
        <v/>
      </c>
      <c r="K1062" s="2" t="str">
        <f>IF(G1062&lt;&gt;"",VLOOKUP(G1062,Calculations!$AV$2:$BA$2001,6),"")</f>
        <v/>
      </c>
      <c r="L1062" s="64"/>
      <c r="M1062" s="64"/>
      <c r="N1062" s="64"/>
      <c r="O1062" s="64"/>
      <c r="P1062" s="64"/>
      <c r="Q1062" s="2"/>
      <c r="R1062" s="2"/>
      <c r="S1062" s="2"/>
    </row>
    <row r="1063" spans="6:19">
      <c r="F1063" s="2" t="str">
        <f t="shared" si="71"/>
        <v/>
      </c>
      <c r="G1063" s="2" t="str">
        <f t="shared" si="72"/>
        <v/>
      </c>
      <c r="H1063" s="2" t="str">
        <f>IF(G1063&lt;&gt;"",VLOOKUP(G1063,Calculations!$AV$2:$BA$2001,3),"")</f>
        <v/>
      </c>
      <c r="I1063" s="2" t="str">
        <f>IF(G1063&lt;&gt;"",VLOOKUP(G1063,Calculations!$AV$2:$BA$2001,4),"")</f>
        <v/>
      </c>
      <c r="J1063" s="2" t="str">
        <f>IF(G1063&lt;&gt;"",VLOOKUP(G1063,Calculations!$AV$2:$BA$2001,5),"")</f>
        <v/>
      </c>
      <c r="K1063" s="2" t="str">
        <f>IF(G1063&lt;&gt;"",VLOOKUP(G1063,Calculations!$AV$2:$BA$2001,6),"")</f>
        <v/>
      </c>
      <c r="L1063" s="64"/>
      <c r="M1063" s="64"/>
      <c r="N1063" s="64"/>
      <c r="O1063" s="64"/>
      <c r="P1063" s="64"/>
      <c r="Q1063" s="2"/>
      <c r="R1063" s="2"/>
      <c r="S1063" s="2"/>
    </row>
    <row r="1064" spans="6:19">
      <c r="F1064" s="2" t="str">
        <f t="shared" si="71"/>
        <v/>
      </c>
      <c r="G1064" s="2" t="str">
        <f t="shared" si="72"/>
        <v/>
      </c>
      <c r="H1064" s="2" t="str">
        <f>IF(G1064&lt;&gt;"",VLOOKUP(G1064,Calculations!$AV$2:$BA$2001,3),"")</f>
        <v/>
      </c>
      <c r="I1064" s="2" t="str">
        <f>IF(G1064&lt;&gt;"",VLOOKUP(G1064,Calculations!$AV$2:$BA$2001,4),"")</f>
        <v/>
      </c>
      <c r="J1064" s="2" t="str">
        <f>IF(G1064&lt;&gt;"",VLOOKUP(G1064,Calculations!$AV$2:$BA$2001,5),"")</f>
        <v/>
      </c>
      <c r="K1064" s="2" t="str">
        <f>IF(G1064&lt;&gt;"",VLOOKUP(G1064,Calculations!$AV$2:$BA$2001,6),"")</f>
        <v/>
      </c>
      <c r="L1064" s="64"/>
      <c r="M1064" s="64"/>
      <c r="N1064" s="64"/>
      <c r="O1064" s="64"/>
      <c r="P1064" s="64"/>
      <c r="Q1064" s="2"/>
      <c r="R1064" s="2"/>
      <c r="S1064" s="2"/>
    </row>
    <row r="1065" spans="6:19">
      <c r="F1065" s="2" t="str">
        <f t="shared" si="71"/>
        <v/>
      </c>
      <c r="G1065" s="2" t="str">
        <f t="shared" si="72"/>
        <v/>
      </c>
      <c r="H1065" s="2" t="str">
        <f>IF(G1065&lt;&gt;"",VLOOKUP(G1065,Calculations!$AV$2:$BA$2001,3),"")</f>
        <v/>
      </c>
      <c r="I1065" s="2" t="str">
        <f>IF(G1065&lt;&gt;"",VLOOKUP(G1065,Calculations!$AV$2:$BA$2001,4),"")</f>
        <v/>
      </c>
      <c r="J1065" s="2" t="str">
        <f>IF(G1065&lt;&gt;"",VLOOKUP(G1065,Calculations!$AV$2:$BA$2001,5),"")</f>
        <v/>
      </c>
      <c r="K1065" s="2" t="str">
        <f>IF(G1065&lt;&gt;"",VLOOKUP(G1065,Calculations!$AV$2:$BA$2001,6),"")</f>
        <v/>
      </c>
      <c r="L1065" s="64"/>
      <c r="M1065" s="64"/>
      <c r="N1065" s="64"/>
      <c r="O1065" s="64"/>
      <c r="P1065" s="64"/>
      <c r="Q1065" s="2"/>
      <c r="R1065" s="2"/>
      <c r="S1065" s="2"/>
    </row>
    <row r="1066" spans="6:19">
      <c r="F1066" s="2" t="str">
        <f t="shared" si="71"/>
        <v/>
      </c>
      <c r="G1066" s="2" t="str">
        <f t="shared" si="72"/>
        <v/>
      </c>
      <c r="H1066" s="2" t="str">
        <f>IF(G1066&lt;&gt;"",VLOOKUP(G1066,Calculations!$AV$2:$BA$2001,3),"")</f>
        <v/>
      </c>
      <c r="I1066" s="2" t="str">
        <f>IF(G1066&lt;&gt;"",VLOOKUP(G1066,Calculations!$AV$2:$BA$2001,4),"")</f>
        <v/>
      </c>
      <c r="J1066" s="2" t="str">
        <f>IF(G1066&lt;&gt;"",VLOOKUP(G1066,Calculations!$AV$2:$BA$2001,5),"")</f>
        <v/>
      </c>
      <c r="K1066" s="2" t="str">
        <f>IF(G1066&lt;&gt;"",VLOOKUP(G1066,Calculations!$AV$2:$BA$2001,6),"")</f>
        <v/>
      </c>
      <c r="L1066" s="64"/>
      <c r="M1066" s="64"/>
      <c r="N1066" s="64"/>
      <c r="O1066" s="64"/>
      <c r="P1066" s="64"/>
      <c r="Q1066" s="2"/>
      <c r="R1066" s="2"/>
      <c r="S1066" s="2"/>
    </row>
    <row r="1067" spans="6:19">
      <c r="F1067" s="2" t="str">
        <f t="shared" si="71"/>
        <v/>
      </c>
      <c r="G1067" s="2" t="str">
        <f t="shared" si="72"/>
        <v/>
      </c>
      <c r="H1067" s="2" t="str">
        <f>IF(G1067&lt;&gt;"",VLOOKUP(G1067,Calculations!$AV$2:$BA$2001,3),"")</f>
        <v/>
      </c>
      <c r="I1067" s="2" t="str">
        <f>IF(G1067&lt;&gt;"",VLOOKUP(G1067,Calculations!$AV$2:$BA$2001,4),"")</f>
        <v/>
      </c>
      <c r="J1067" s="2" t="str">
        <f>IF(G1067&lt;&gt;"",VLOOKUP(G1067,Calculations!$AV$2:$BA$2001,5),"")</f>
        <v/>
      </c>
      <c r="K1067" s="2" t="str">
        <f>IF(G1067&lt;&gt;"",VLOOKUP(G1067,Calculations!$AV$2:$BA$2001,6),"")</f>
        <v/>
      </c>
      <c r="L1067" s="64"/>
      <c r="M1067" s="64"/>
      <c r="N1067" s="64"/>
      <c r="O1067" s="64"/>
      <c r="P1067" s="64"/>
      <c r="Q1067" s="2"/>
      <c r="R1067" s="2"/>
      <c r="S1067" s="2"/>
    </row>
    <row r="1068" spans="6:19">
      <c r="F1068" s="2" t="str">
        <f t="shared" si="71"/>
        <v/>
      </c>
      <c r="G1068" s="2" t="str">
        <f t="shared" si="72"/>
        <v/>
      </c>
      <c r="H1068" s="2" t="str">
        <f>IF(G1068&lt;&gt;"",VLOOKUP(G1068,Calculations!$AV$2:$BA$2001,3),"")</f>
        <v/>
      </c>
      <c r="I1068" s="2" t="str">
        <f>IF(G1068&lt;&gt;"",VLOOKUP(G1068,Calculations!$AV$2:$BA$2001,4),"")</f>
        <v/>
      </c>
      <c r="J1068" s="2" t="str">
        <f>IF(G1068&lt;&gt;"",VLOOKUP(G1068,Calculations!$AV$2:$BA$2001,5),"")</f>
        <v/>
      </c>
      <c r="K1068" s="2" t="str">
        <f>IF(G1068&lt;&gt;"",VLOOKUP(G1068,Calculations!$AV$2:$BA$2001,6),"")</f>
        <v/>
      </c>
      <c r="L1068" s="64"/>
      <c r="M1068" s="64"/>
      <c r="N1068" s="64"/>
      <c r="O1068" s="64"/>
      <c r="P1068" s="64"/>
      <c r="Q1068" s="2"/>
      <c r="R1068" s="2"/>
      <c r="S1068" s="2"/>
    </row>
    <row r="1069" spans="6:19">
      <c r="F1069" s="2" t="str">
        <f t="shared" si="71"/>
        <v/>
      </c>
      <c r="G1069" s="2" t="str">
        <f t="shared" si="72"/>
        <v/>
      </c>
      <c r="H1069" s="2" t="str">
        <f>IF(G1069&lt;&gt;"",VLOOKUP(G1069,Calculations!$AV$2:$BA$2001,3),"")</f>
        <v/>
      </c>
      <c r="I1069" s="2" t="str">
        <f>IF(G1069&lt;&gt;"",VLOOKUP(G1069,Calculations!$AV$2:$BA$2001,4),"")</f>
        <v/>
      </c>
      <c r="J1069" s="2" t="str">
        <f>IF(G1069&lt;&gt;"",VLOOKUP(G1069,Calculations!$AV$2:$BA$2001,5),"")</f>
        <v/>
      </c>
      <c r="K1069" s="2" t="str">
        <f>IF(G1069&lt;&gt;"",VLOOKUP(G1069,Calculations!$AV$2:$BA$2001,6),"")</f>
        <v/>
      </c>
      <c r="L1069" s="64"/>
      <c r="M1069" s="64"/>
      <c r="N1069" s="64"/>
      <c r="O1069" s="64"/>
      <c r="P1069" s="64"/>
      <c r="Q1069" s="2"/>
      <c r="R1069" s="2"/>
      <c r="S1069" s="2"/>
    </row>
    <row r="1070" spans="6:19">
      <c r="F1070" s="2" t="str">
        <f t="shared" si="71"/>
        <v/>
      </c>
      <c r="G1070" s="2" t="str">
        <f t="shared" si="72"/>
        <v/>
      </c>
      <c r="H1070" s="2" t="str">
        <f>IF(G1070&lt;&gt;"",VLOOKUP(G1070,Calculations!$AV$2:$BA$2001,3),"")</f>
        <v/>
      </c>
      <c r="I1070" s="2" t="str">
        <f>IF(G1070&lt;&gt;"",VLOOKUP(G1070,Calculations!$AV$2:$BA$2001,4),"")</f>
        <v/>
      </c>
      <c r="J1070" s="2" t="str">
        <f>IF(G1070&lt;&gt;"",VLOOKUP(G1070,Calculations!$AV$2:$BA$2001,5),"")</f>
        <v/>
      </c>
      <c r="K1070" s="2" t="str">
        <f>IF(G1070&lt;&gt;"",VLOOKUP(G1070,Calculations!$AV$2:$BA$2001,6),"")</f>
        <v/>
      </c>
      <c r="L1070" s="64"/>
      <c r="M1070" s="64"/>
      <c r="N1070" s="64"/>
      <c r="O1070" s="64"/>
      <c r="P1070" s="64"/>
      <c r="Q1070" s="2"/>
      <c r="R1070" s="2"/>
      <c r="S1070" s="2"/>
    </row>
    <row r="1071" spans="6:19">
      <c r="F1071" s="2" t="str">
        <f t="shared" si="71"/>
        <v/>
      </c>
      <c r="G1071" s="2" t="str">
        <f t="shared" si="72"/>
        <v/>
      </c>
      <c r="H1071" s="2" t="str">
        <f>IF(G1071&lt;&gt;"",VLOOKUP(G1071,Calculations!$AV$2:$BA$2001,3),"")</f>
        <v/>
      </c>
      <c r="I1071" s="2" t="str">
        <f>IF(G1071&lt;&gt;"",VLOOKUP(G1071,Calculations!$AV$2:$BA$2001,4),"")</f>
        <v/>
      </c>
      <c r="J1071" s="2" t="str">
        <f>IF(G1071&lt;&gt;"",VLOOKUP(G1071,Calculations!$AV$2:$BA$2001,5),"")</f>
        <v/>
      </c>
      <c r="K1071" s="2" t="str">
        <f>IF(G1071&lt;&gt;"",VLOOKUP(G1071,Calculations!$AV$2:$BA$2001,6),"")</f>
        <v/>
      </c>
      <c r="L1071" s="64"/>
      <c r="M1071" s="64"/>
      <c r="N1071" s="64"/>
      <c r="O1071" s="64"/>
      <c r="P1071" s="64"/>
      <c r="Q1071" s="2"/>
      <c r="R1071" s="2"/>
      <c r="S1071" s="2"/>
    </row>
    <row r="1072" spans="6:19">
      <c r="F1072" s="2" t="str">
        <f t="shared" si="71"/>
        <v/>
      </c>
      <c r="G1072" s="2" t="str">
        <f t="shared" si="72"/>
        <v/>
      </c>
      <c r="H1072" s="2" t="str">
        <f>IF(G1072&lt;&gt;"",VLOOKUP(G1072,Calculations!$AV$2:$BA$2001,3),"")</f>
        <v/>
      </c>
      <c r="I1072" s="2" t="str">
        <f>IF(G1072&lt;&gt;"",VLOOKUP(G1072,Calculations!$AV$2:$BA$2001,4),"")</f>
        <v/>
      </c>
      <c r="J1072" s="2" t="str">
        <f>IF(G1072&lt;&gt;"",VLOOKUP(G1072,Calculations!$AV$2:$BA$2001,5),"")</f>
        <v/>
      </c>
      <c r="K1072" s="2" t="str">
        <f>IF(G1072&lt;&gt;"",VLOOKUP(G1072,Calculations!$AV$2:$BA$2001,6),"")</f>
        <v/>
      </c>
      <c r="L1072" s="64"/>
      <c r="M1072" s="64"/>
      <c r="N1072" s="64"/>
      <c r="O1072" s="64"/>
      <c r="P1072" s="64"/>
      <c r="Q1072" s="2"/>
      <c r="R1072" s="2"/>
      <c r="S1072" s="2"/>
    </row>
    <row r="1073" spans="6:19">
      <c r="F1073" s="2" t="str">
        <f t="shared" si="71"/>
        <v/>
      </c>
      <c r="G1073" s="2" t="str">
        <f t="shared" si="72"/>
        <v/>
      </c>
      <c r="H1073" s="2" t="str">
        <f>IF(G1073&lt;&gt;"",VLOOKUP(G1073,Calculations!$AV$2:$BA$2001,3),"")</f>
        <v/>
      </c>
      <c r="I1073" s="2" t="str">
        <f>IF(G1073&lt;&gt;"",VLOOKUP(G1073,Calculations!$AV$2:$BA$2001,4),"")</f>
        <v/>
      </c>
      <c r="J1073" s="2" t="str">
        <f>IF(G1073&lt;&gt;"",VLOOKUP(G1073,Calculations!$AV$2:$BA$2001,5),"")</f>
        <v/>
      </c>
      <c r="K1073" s="2" t="str">
        <f>IF(G1073&lt;&gt;"",VLOOKUP(G1073,Calculations!$AV$2:$BA$2001,6),"")</f>
        <v/>
      </c>
      <c r="L1073" s="64"/>
      <c r="M1073" s="64"/>
      <c r="N1073" s="64"/>
      <c r="O1073" s="64"/>
      <c r="P1073" s="64"/>
      <c r="Q1073" s="2"/>
      <c r="R1073" s="2"/>
      <c r="S1073" s="2"/>
    </row>
    <row r="1074" spans="6:19">
      <c r="F1074" s="2" t="str">
        <f t="shared" si="71"/>
        <v/>
      </c>
      <c r="G1074" s="2" t="str">
        <f t="shared" si="72"/>
        <v/>
      </c>
      <c r="H1074" s="2" t="str">
        <f>IF(G1074&lt;&gt;"",VLOOKUP(G1074,Calculations!$AV$2:$BA$2001,3),"")</f>
        <v/>
      </c>
      <c r="I1074" s="2" t="str">
        <f>IF(G1074&lt;&gt;"",VLOOKUP(G1074,Calculations!$AV$2:$BA$2001,4),"")</f>
        <v/>
      </c>
      <c r="J1074" s="2" t="str">
        <f>IF(G1074&lt;&gt;"",VLOOKUP(G1074,Calculations!$AV$2:$BA$2001,5),"")</f>
        <v/>
      </c>
      <c r="K1074" s="2" t="str">
        <f>IF(G1074&lt;&gt;"",VLOOKUP(G1074,Calculations!$AV$2:$BA$2001,6),"")</f>
        <v/>
      </c>
      <c r="L1074" s="64"/>
      <c r="M1074" s="64"/>
      <c r="N1074" s="64"/>
      <c r="O1074" s="64"/>
      <c r="P1074" s="64"/>
      <c r="Q1074" s="2"/>
      <c r="R1074" s="2"/>
      <c r="S1074" s="2"/>
    </row>
    <row r="1075" spans="6:19">
      <c r="F1075" s="2" t="str">
        <f t="shared" si="71"/>
        <v/>
      </c>
      <c r="G1075" s="2" t="str">
        <f t="shared" si="72"/>
        <v/>
      </c>
      <c r="H1075" s="2" t="str">
        <f>IF(G1075&lt;&gt;"",VLOOKUP(G1075,Calculations!$AV$2:$BA$2001,3),"")</f>
        <v/>
      </c>
      <c r="I1075" s="2" t="str">
        <f>IF(G1075&lt;&gt;"",VLOOKUP(G1075,Calculations!$AV$2:$BA$2001,4),"")</f>
        <v/>
      </c>
      <c r="J1075" s="2" t="str">
        <f>IF(G1075&lt;&gt;"",VLOOKUP(G1075,Calculations!$AV$2:$BA$2001,5),"")</f>
        <v/>
      </c>
      <c r="K1075" s="2" t="str">
        <f>IF(G1075&lt;&gt;"",VLOOKUP(G1075,Calculations!$AV$2:$BA$2001,6),"")</f>
        <v/>
      </c>
      <c r="L1075" s="64"/>
      <c r="M1075" s="64"/>
      <c r="N1075" s="64"/>
      <c r="O1075" s="64"/>
      <c r="P1075" s="64"/>
      <c r="Q1075" s="2"/>
      <c r="R1075" s="2"/>
      <c r="S1075" s="2"/>
    </row>
    <row r="1076" spans="6:19">
      <c r="F1076" s="2" t="str">
        <f t="shared" si="71"/>
        <v/>
      </c>
      <c r="G1076" s="2" t="str">
        <f t="shared" si="72"/>
        <v/>
      </c>
      <c r="H1076" s="2" t="str">
        <f>IF(G1076&lt;&gt;"",VLOOKUP(G1076,Calculations!$AV$2:$BA$2001,3),"")</f>
        <v/>
      </c>
      <c r="I1076" s="2" t="str">
        <f>IF(G1076&lt;&gt;"",VLOOKUP(G1076,Calculations!$AV$2:$BA$2001,4),"")</f>
        <v/>
      </c>
      <c r="J1076" s="2" t="str">
        <f>IF(G1076&lt;&gt;"",VLOOKUP(G1076,Calculations!$AV$2:$BA$2001,5),"")</f>
        <v/>
      </c>
      <c r="K1076" s="2" t="str">
        <f>IF(G1076&lt;&gt;"",VLOOKUP(G1076,Calculations!$AV$2:$BA$2001,6),"")</f>
        <v/>
      </c>
      <c r="L1076" s="64"/>
      <c r="M1076" s="64"/>
      <c r="N1076" s="64"/>
      <c r="O1076" s="64"/>
      <c r="P1076" s="64"/>
      <c r="Q1076" s="2"/>
      <c r="R1076" s="2"/>
      <c r="S1076" s="2"/>
    </row>
    <row r="1077" spans="6:19">
      <c r="F1077" s="2" t="str">
        <f t="shared" si="71"/>
        <v/>
      </c>
      <c r="G1077" s="2" t="str">
        <f t="shared" si="72"/>
        <v/>
      </c>
      <c r="H1077" s="2" t="str">
        <f>IF(G1077&lt;&gt;"",VLOOKUP(G1077,Calculations!$AV$2:$BA$2001,3),"")</f>
        <v/>
      </c>
      <c r="I1077" s="2" t="str">
        <f>IF(G1077&lt;&gt;"",VLOOKUP(G1077,Calculations!$AV$2:$BA$2001,4),"")</f>
        <v/>
      </c>
      <c r="J1077" s="2" t="str">
        <f>IF(G1077&lt;&gt;"",VLOOKUP(G1077,Calculations!$AV$2:$BA$2001,5),"")</f>
        <v/>
      </c>
      <c r="K1077" s="2" t="str">
        <f>IF(G1077&lt;&gt;"",VLOOKUP(G1077,Calculations!$AV$2:$BA$2001,6),"")</f>
        <v/>
      </c>
      <c r="L1077" s="64"/>
      <c r="M1077" s="64"/>
      <c r="N1077" s="64"/>
      <c r="O1077" s="64"/>
      <c r="P1077" s="64"/>
      <c r="Q1077" s="2"/>
      <c r="R1077" s="2"/>
      <c r="S1077" s="2"/>
    </row>
    <row r="1078" spans="6:19">
      <c r="F1078" s="2" t="str">
        <f t="shared" si="71"/>
        <v/>
      </c>
      <c r="G1078" s="2" t="str">
        <f t="shared" si="72"/>
        <v/>
      </c>
      <c r="H1078" s="2" t="str">
        <f>IF(G1078&lt;&gt;"",VLOOKUP(G1078,Calculations!$AV$2:$BA$2001,3),"")</f>
        <v/>
      </c>
      <c r="I1078" s="2" t="str">
        <f>IF(G1078&lt;&gt;"",VLOOKUP(G1078,Calculations!$AV$2:$BA$2001,4),"")</f>
        <v/>
      </c>
      <c r="J1078" s="2" t="str">
        <f>IF(G1078&lt;&gt;"",VLOOKUP(G1078,Calculations!$AV$2:$BA$2001,5),"")</f>
        <v/>
      </c>
      <c r="K1078" s="2" t="str">
        <f>IF(G1078&lt;&gt;"",VLOOKUP(G1078,Calculations!$AV$2:$BA$2001,6),"")</f>
        <v/>
      </c>
      <c r="L1078" s="64"/>
      <c r="M1078" s="64"/>
      <c r="N1078" s="64"/>
      <c r="O1078" s="64"/>
      <c r="P1078" s="64"/>
      <c r="Q1078" s="2"/>
      <c r="R1078" s="2"/>
      <c r="S1078" s="2"/>
    </row>
    <row r="1079" spans="6:19">
      <c r="F1079" s="2" t="str">
        <f t="shared" si="71"/>
        <v/>
      </c>
      <c r="G1079" s="2" t="str">
        <f t="shared" si="72"/>
        <v/>
      </c>
      <c r="H1079" s="2" t="str">
        <f>IF(G1079&lt;&gt;"",VLOOKUP(G1079,Calculations!$AV$2:$BA$2001,3),"")</f>
        <v/>
      </c>
      <c r="I1079" s="2" t="str">
        <f>IF(G1079&lt;&gt;"",VLOOKUP(G1079,Calculations!$AV$2:$BA$2001,4),"")</f>
        <v/>
      </c>
      <c r="J1079" s="2" t="str">
        <f>IF(G1079&lt;&gt;"",VLOOKUP(G1079,Calculations!$AV$2:$BA$2001,5),"")</f>
        <v/>
      </c>
      <c r="K1079" s="2" t="str">
        <f>IF(G1079&lt;&gt;"",VLOOKUP(G1079,Calculations!$AV$2:$BA$2001,6),"")</f>
        <v/>
      </c>
      <c r="L1079" s="64"/>
      <c r="M1079" s="64"/>
      <c r="N1079" s="64"/>
      <c r="O1079" s="64"/>
      <c r="P1079" s="64"/>
      <c r="Q1079" s="2"/>
      <c r="R1079" s="2"/>
      <c r="S1079" s="2"/>
    </row>
    <row r="1080" spans="6:19">
      <c r="F1080" s="2" t="str">
        <f t="shared" si="71"/>
        <v/>
      </c>
      <c r="G1080" s="2" t="str">
        <f t="shared" si="72"/>
        <v/>
      </c>
      <c r="H1080" s="2" t="str">
        <f>IF(G1080&lt;&gt;"",VLOOKUP(G1080,Calculations!$AV$2:$BA$2001,3),"")</f>
        <v/>
      </c>
      <c r="I1080" s="2" t="str">
        <f>IF(G1080&lt;&gt;"",VLOOKUP(G1080,Calculations!$AV$2:$BA$2001,4),"")</f>
        <v/>
      </c>
      <c r="J1080" s="2" t="str">
        <f>IF(G1080&lt;&gt;"",VLOOKUP(G1080,Calculations!$AV$2:$BA$2001,5),"")</f>
        <v/>
      </c>
      <c r="K1080" s="2" t="str">
        <f>IF(G1080&lt;&gt;"",VLOOKUP(G1080,Calculations!$AV$2:$BA$2001,6),"")</f>
        <v/>
      </c>
      <c r="L1080" s="64"/>
      <c r="M1080" s="64"/>
      <c r="N1080" s="64"/>
      <c r="O1080" s="64"/>
      <c r="P1080" s="64"/>
      <c r="Q1080" s="2"/>
      <c r="R1080" s="2"/>
      <c r="S1080" s="2"/>
    </row>
    <row r="1081" spans="6:19">
      <c r="F1081" s="2" t="str">
        <f t="shared" si="71"/>
        <v/>
      </c>
      <c r="G1081" s="2" t="str">
        <f t="shared" si="72"/>
        <v/>
      </c>
      <c r="H1081" s="2" t="str">
        <f>IF(G1081&lt;&gt;"",VLOOKUP(G1081,Calculations!$AV$2:$BA$2001,3),"")</f>
        <v/>
      </c>
      <c r="I1081" s="2" t="str">
        <f>IF(G1081&lt;&gt;"",VLOOKUP(G1081,Calculations!$AV$2:$BA$2001,4),"")</f>
        <v/>
      </c>
      <c r="J1081" s="2" t="str">
        <f>IF(G1081&lt;&gt;"",VLOOKUP(G1081,Calculations!$AV$2:$BA$2001,5),"")</f>
        <v/>
      </c>
      <c r="K1081" s="2" t="str">
        <f>IF(G1081&lt;&gt;"",VLOOKUP(G1081,Calculations!$AV$2:$BA$2001,6),"")</f>
        <v/>
      </c>
      <c r="L1081" s="64"/>
      <c r="M1081" s="64"/>
      <c r="N1081" s="64"/>
      <c r="O1081" s="64"/>
      <c r="P1081" s="64"/>
      <c r="Q1081" s="2"/>
      <c r="R1081" s="2"/>
      <c r="S1081" s="2"/>
    </row>
    <row r="1082" spans="6:19">
      <c r="F1082" s="2" t="str">
        <f t="shared" si="71"/>
        <v/>
      </c>
      <c r="G1082" s="2" t="str">
        <f t="shared" si="72"/>
        <v/>
      </c>
      <c r="H1082" s="2" t="str">
        <f>IF(G1082&lt;&gt;"",VLOOKUP(G1082,Calculations!$AV$2:$BA$2001,3),"")</f>
        <v/>
      </c>
      <c r="I1082" s="2" t="str">
        <f>IF(G1082&lt;&gt;"",VLOOKUP(G1082,Calculations!$AV$2:$BA$2001,4),"")</f>
        <v/>
      </c>
      <c r="J1082" s="2" t="str">
        <f>IF(G1082&lt;&gt;"",VLOOKUP(G1082,Calculations!$AV$2:$BA$2001,5),"")</f>
        <v/>
      </c>
      <c r="K1082" s="2" t="str">
        <f>IF(G1082&lt;&gt;"",VLOOKUP(G1082,Calculations!$AV$2:$BA$2001,6),"")</f>
        <v/>
      </c>
      <c r="L1082" s="64"/>
      <c r="M1082" s="64"/>
      <c r="N1082" s="64"/>
      <c r="O1082" s="64"/>
      <c r="P1082" s="64"/>
      <c r="Q1082" s="2"/>
      <c r="R1082" s="2"/>
      <c r="S1082" s="2"/>
    </row>
    <row r="1083" spans="6:19">
      <c r="F1083" s="2" t="str">
        <f t="shared" si="71"/>
        <v/>
      </c>
      <c r="G1083" s="2" t="str">
        <f t="shared" si="72"/>
        <v/>
      </c>
      <c r="H1083" s="2" t="str">
        <f>IF(G1083&lt;&gt;"",VLOOKUP(G1083,Calculations!$AV$2:$BA$2001,3),"")</f>
        <v/>
      </c>
      <c r="I1083" s="2" t="str">
        <f>IF(G1083&lt;&gt;"",VLOOKUP(G1083,Calculations!$AV$2:$BA$2001,4),"")</f>
        <v/>
      </c>
      <c r="J1083" s="2" t="str">
        <f>IF(G1083&lt;&gt;"",VLOOKUP(G1083,Calculations!$AV$2:$BA$2001,5),"")</f>
        <v/>
      </c>
      <c r="K1083" s="2" t="str">
        <f>IF(G1083&lt;&gt;"",VLOOKUP(G1083,Calculations!$AV$2:$BA$2001,6),"")</f>
        <v/>
      </c>
      <c r="L1083" s="64"/>
      <c r="M1083" s="64"/>
      <c r="N1083" s="64"/>
      <c r="O1083" s="64"/>
      <c r="P1083" s="64"/>
      <c r="Q1083" s="2"/>
      <c r="R1083" s="2"/>
      <c r="S1083" s="2"/>
    </row>
    <row r="1084" spans="6:19">
      <c r="F1084" s="2" t="str">
        <f t="shared" si="71"/>
        <v/>
      </c>
      <c r="G1084" s="2" t="str">
        <f t="shared" si="72"/>
        <v/>
      </c>
      <c r="H1084" s="2" t="str">
        <f>IF(G1084&lt;&gt;"",VLOOKUP(G1084,Calculations!$AV$2:$BA$2001,3),"")</f>
        <v/>
      </c>
      <c r="I1084" s="2" t="str">
        <f>IF(G1084&lt;&gt;"",VLOOKUP(G1084,Calculations!$AV$2:$BA$2001,4),"")</f>
        <v/>
      </c>
      <c r="J1084" s="2" t="str">
        <f>IF(G1084&lt;&gt;"",VLOOKUP(G1084,Calculations!$AV$2:$BA$2001,5),"")</f>
        <v/>
      </c>
      <c r="K1084" s="2" t="str">
        <f>IF(G1084&lt;&gt;"",VLOOKUP(G1084,Calculations!$AV$2:$BA$2001,6),"")</f>
        <v/>
      </c>
      <c r="L1084" s="64"/>
      <c r="M1084" s="64"/>
      <c r="N1084" s="64"/>
      <c r="O1084" s="64"/>
      <c r="P1084" s="64"/>
      <c r="Q1084" s="2"/>
      <c r="R1084" s="2"/>
      <c r="S1084" s="2"/>
    </row>
    <row r="1085" spans="6:19">
      <c r="F1085" s="2" t="str">
        <f t="shared" si="71"/>
        <v/>
      </c>
      <c r="G1085" s="2" t="str">
        <f t="shared" si="72"/>
        <v/>
      </c>
      <c r="H1085" s="2" t="str">
        <f>IF(G1085&lt;&gt;"",VLOOKUP(G1085,Calculations!$AV$2:$BA$2001,3),"")</f>
        <v/>
      </c>
      <c r="I1085" s="2" t="str">
        <f>IF(G1085&lt;&gt;"",VLOOKUP(G1085,Calculations!$AV$2:$BA$2001,4),"")</f>
        <v/>
      </c>
      <c r="J1085" s="2" t="str">
        <f>IF(G1085&lt;&gt;"",VLOOKUP(G1085,Calculations!$AV$2:$BA$2001,5),"")</f>
        <v/>
      </c>
      <c r="K1085" s="2" t="str">
        <f>IF(G1085&lt;&gt;"",VLOOKUP(G1085,Calculations!$AV$2:$BA$2001,6),"")</f>
        <v/>
      </c>
      <c r="L1085" s="64"/>
      <c r="M1085" s="64"/>
      <c r="N1085" s="64"/>
      <c r="O1085" s="64"/>
      <c r="P1085" s="64"/>
      <c r="Q1085" s="2"/>
      <c r="R1085" s="2"/>
      <c r="S1085" s="2"/>
    </row>
    <row r="1086" spans="6:19">
      <c r="F1086" s="2" t="str">
        <f t="shared" si="71"/>
        <v/>
      </c>
      <c r="G1086" s="2" t="str">
        <f t="shared" si="72"/>
        <v/>
      </c>
      <c r="H1086" s="2" t="str">
        <f>IF(G1086&lt;&gt;"",VLOOKUP(G1086,Calculations!$AV$2:$BA$2001,3),"")</f>
        <v/>
      </c>
      <c r="I1086" s="2" t="str">
        <f>IF(G1086&lt;&gt;"",VLOOKUP(G1086,Calculations!$AV$2:$BA$2001,4),"")</f>
        <v/>
      </c>
      <c r="J1086" s="2" t="str">
        <f>IF(G1086&lt;&gt;"",VLOOKUP(G1086,Calculations!$AV$2:$BA$2001,5),"")</f>
        <v/>
      </c>
      <c r="K1086" s="2" t="str">
        <f>IF(G1086&lt;&gt;"",VLOOKUP(G1086,Calculations!$AV$2:$BA$2001,6),"")</f>
        <v/>
      </c>
      <c r="L1086" s="64"/>
      <c r="M1086" s="64"/>
      <c r="N1086" s="64"/>
      <c r="O1086" s="64"/>
      <c r="P1086" s="64"/>
      <c r="Q1086" s="2"/>
      <c r="R1086" s="2"/>
      <c r="S1086" s="2"/>
    </row>
    <row r="1087" spans="6:19">
      <c r="F1087" s="2" t="str">
        <f t="shared" si="71"/>
        <v/>
      </c>
      <c r="G1087" s="2" t="str">
        <f t="shared" si="72"/>
        <v/>
      </c>
      <c r="H1087" s="2" t="str">
        <f>IF(G1087&lt;&gt;"",VLOOKUP(G1087,Calculations!$AV$2:$BA$2001,3),"")</f>
        <v/>
      </c>
      <c r="I1087" s="2" t="str">
        <f>IF(G1087&lt;&gt;"",VLOOKUP(G1087,Calculations!$AV$2:$BA$2001,4),"")</f>
        <v/>
      </c>
      <c r="J1087" s="2" t="str">
        <f>IF(G1087&lt;&gt;"",VLOOKUP(G1087,Calculations!$AV$2:$BA$2001,5),"")</f>
        <v/>
      </c>
      <c r="K1087" s="2" t="str">
        <f>IF(G1087&lt;&gt;"",VLOOKUP(G1087,Calculations!$AV$2:$BA$2001,6),"")</f>
        <v/>
      </c>
      <c r="L1087" s="64"/>
      <c r="M1087" s="64"/>
      <c r="N1087" s="64"/>
      <c r="O1087" s="64"/>
      <c r="P1087" s="64"/>
      <c r="Q1087" s="2"/>
      <c r="R1087" s="2"/>
      <c r="S1087" s="2"/>
    </row>
    <row r="1088" spans="6:19">
      <c r="F1088" s="2" t="str">
        <f t="shared" si="71"/>
        <v/>
      </c>
      <c r="G1088" s="2" t="str">
        <f t="shared" si="72"/>
        <v/>
      </c>
      <c r="H1088" s="2" t="str">
        <f>IF(G1088&lt;&gt;"",VLOOKUP(G1088,Calculations!$AV$2:$BA$2001,3),"")</f>
        <v/>
      </c>
      <c r="I1088" s="2" t="str">
        <f>IF(G1088&lt;&gt;"",VLOOKUP(G1088,Calculations!$AV$2:$BA$2001,4),"")</f>
        <v/>
      </c>
      <c r="J1088" s="2" t="str">
        <f>IF(G1088&lt;&gt;"",VLOOKUP(G1088,Calculations!$AV$2:$BA$2001,5),"")</f>
        <v/>
      </c>
      <c r="K1088" s="2" t="str">
        <f>IF(G1088&lt;&gt;"",VLOOKUP(G1088,Calculations!$AV$2:$BA$2001,6),"")</f>
        <v/>
      </c>
      <c r="L1088" s="64"/>
      <c r="M1088" s="64"/>
      <c r="N1088" s="64"/>
      <c r="O1088" s="64"/>
      <c r="P1088" s="64"/>
      <c r="Q1088" s="2"/>
      <c r="R1088" s="2"/>
      <c r="S1088" s="2"/>
    </row>
    <row r="1089" spans="6:19">
      <c r="F1089" s="2" t="str">
        <f t="shared" si="71"/>
        <v/>
      </c>
      <c r="G1089" s="2" t="str">
        <f t="shared" si="72"/>
        <v/>
      </c>
      <c r="H1089" s="2" t="str">
        <f>IF(G1089&lt;&gt;"",VLOOKUP(G1089,Calculations!$AV$2:$BA$2001,3),"")</f>
        <v/>
      </c>
      <c r="I1089" s="2" t="str">
        <f>IF(G1089&lt;&gt;"",VLOOKUP(G1089,Calculations!$AV$2:$BA$2001,4),"")</f>
        <v/>
      </c>
      <c r="J1089" s="2" t="str">
        <f>IF(G1089&lt;&gt;"",VLOOKUP(G1089,Calculations!$AV$2:$BA$2001,5),"")</f>
        <v/>
      </c>
      <c r="K1089" s="2" t="str">
        <f>IF(G1089&lt;&gt;"",VLOOKUP(G1089,Calculations!$AV$2:$BA$2001,6),"")</f>
        <v/>
      </c>
      <c r="L1089" s="64"/>
      <c r="M1089" s="64"/>
      <c r="N1089" s="64"/>
      <c r="O1089" s="64"/>
      <c r="P1089" s="64"/>
      <c r="Q1089" s="2"/>
      <c r="R1089" s="2"/>
      <c r="S1089" s="2"/>
    </row>
    <row r="1090" spans="6:19">
      <c r="F1090" s="2" t="str">
        <f t="shared" si="71"/>
        <v/>
      </c>
      <c r="G1090" s="2" t="str">
        <f t="shared" si="72"/>
        <v/>
      </c>
      <c r="H1090" s="2" t="str">
        <f>IF(G1090&lt;&gt;"",VLOOKUP(G1090,Calculations!$AV$2:$BA$2001,3),"")</f>
        <v/>
      </c>
      <c r="I1090" s="2" t="str">
        <f>IF(G1090&lt;&gt;"",VLOOKUP(G1090,Calculations!$AV$2:$BA$2001,4),"")</f>
        <v/>
      </c>
      <c r="J1090" s="2" t="str">
        <f>IF(G1090&lt;&gt;"",VLOOKUP(G1090,Calculations!$AV$2:$BA$2001,5),"")</f>
        <v/>
      </c>
      <c r="K1090" s="2" t="str">
        <f>IF(G1090&lt;&gt;"",VLOOKUP(G1090,Calculations!$AV$2:$BA$2001,6),"")</f>
        <v/>
      </c>
      <c r="L1090" s="64"/>
      <c r="M1090" s="64"/>
      <c r="N1090" s="64"/>
      <c r="O1090" s="64"/>
      <c r="P1090" s="64"/>
      <c r="Q1090" s="2"/>
      <c r="R1090" s="2"/>
      <c r="S1090" s="2"/>
    </row>
    <row r="1091" spans="6:19">
      <c r="F1091" s="2" t="str">
        <f t="shared" ref="F1091:F1154" si="73">IF(F1090&gt;=Num,"",F1090+1)</f>
        <v/>
      </c>
      <c r="G1091" s="2" t="str">
        <f t="shared" si="72"/>
        <v/>
      </c>
      <c r="H1091" s="2" t="str">
        <f>IF(G1091&lt;&gt;"",VLOOKUP(G1091,Calculations!$AV$2:$BA$2001,3),"")</f>
        <v/>
      </c>
      <c r="I1091" s="2" t="str">
        <f>IF(G1091&lt;&gt;"",VLOOKUP(G1091,Calculations!$AV$2:$BA$2001,4),"")</f>
        <v/>
      </c>
      <c r="J1091" s="2" t="str">
        <f>IF(G1091&lt;&gt;"",VLOOKUP(G1091,Calculations!$AV$2:$BA$2001,5),"")</f>
        <v/>
      </c>
      <c r="K1091" s="2" t="str">
        <f>IF(G1091&lt;&gt;"",VLOOKUP(G1091,Calculations!$AV$2:$BA$2001,6),"")</f>
        <v/>
      </c>
      <c r="L1091" s="64"/>
      <c r="M1091" s="64"/>
      <c r="N1091" s="64"/>
      <c r="O1091" s="64"/>
      <c r="P1091" s="64"/>
      <c r="Q1091" s="2"/>
      <c r="R1091" s="2"/>
      <c r="S1091" s="2"/>
    </row>
    <row r="1092" spans="6:19">
      <c r="F1092" s="2" t="str">
        <f t="shared" si="73"/>
        <v/>
      </c>
      <c r="G1092" s="2" t="str">
        <f t="shared" si="72"/>
        <v/>
      </c>
      <c r="H1092" s="2" t="str">
        <f>IF(G1092&lt;&gt;"",VLOOKUP(G1092,Calculations!$AV$2:$BA$2001,3),"")</f>
        <v/>
      </c>
      <c r="I1092" s="2" t="str">
        <f>IF(G1092&lt;&gt;"",VLOOKUP(G1092,Calculations!$AV$2:$BA$2001,4),"")</f>
        <v/>
      </c>
      <c r="J1092" s="2" t="str">
        <f>IF(G1092&lt;&gt;"",VLOOKUP(G1092,Calculations!$AV$2:$BA$2001,5),"")</f>
        <v/>
      </c>
      <c r="K1092" s="2" t="str">
        <f>IF(G1092&lt;&gt;"",VLOOKUP(G1092,Calculations!$AV$2:$BA$2001,6),"")</f>
        <v/>
      </c>
      <c r="L1092" s="64"/>
      <c r="M1092" s="64"/>
      <c r="N1092" s="64"/>
      <c r="O1092" s="64"/>
      <c r="P1092" s="64"/>
      <c r="Q1092" s="2"/>
      <c r="R1092" s="2"/>
      <c r="S1092" s="2"/>
    </row>
    <row r="1093" spans="6:19">
      <c r="F1093" s="2" t="str">
        <f t="shared" si="73"/>
        <v/>
      </c>
      <c r="G1093" s="2" t="str">
        <f t="shared" si="72"/>
        <v/>
      </c>
      <c r="H1093" s="2" t="str">
        <f>IF(G1093&lt;&gt;"",VLOOKUP(G1093,Calculations!$AV$2:$BA$2001,3),"")</f>
        <v/>
      </c>
      <c r="I1093" s="2" t="str">
        <f>IF(G1093&lt;&gt;"",VLOOKUP(G1093,Calculations!$AV$2:$BA$2001,4),"")</f>
        <v/>
      </c>
      <c r="J1093" s="2" t="str">
        <f>IF(G1093&lt;&gt;"",VLOOKUP(G1093,Calculations!$AV$2:$BA$2001,5),"")</f>
        <v/>
      </c>
      <c r="K1093" s="2" t="str">
        <f>IF(G1093&lt;&gt;"",VLOOKUP(G1093,Calculations!$AV$2:$BA$2001,6),"")</f>
        <v/>
      </c>
      <c r="L1093" s="64"/>
      <c r="M1093" s="64"/>
      <c r="N1093" s="64"/>
      <c r="O1093" s="64"/>
      <c r="P1093" s="64"/>
      <c r="Q1093" s="2"/>
      <c r="R1093" s="2"/>
      <c r="S1093" s="2"/>
    </row>
    <row r="1094" spans="6:19">
      <c r="F1094" s="2" t="str">
        <f t="shared" si="73"/>
        <v/>
      </c>
      <c r="G1094" s="2" t="str">
        <f t="shared" si="72"/>
        <v/>
      </c>
      <c r="H1094" s="2" t="str">
        <f>IF(G1094&lt;&gt;"",VLOOKUP(G1094,Calculations!$AV$2:$BA$2001,3),"")</f>
        <v/>
      </c>
      <c r="I1094" s="2" t="str">
        <f>IF(G1094&lt;&gt;"",VLOOKUP(G1094,Calculations!$AV$2:$BA$2001,4),"")</f>
        <v/>
      </c>
      <c r="J1094" s="2" t="str">
        <f>IF(G1094&lt;&gt;"",VLOOKUP(G1094,Calculations!$AV$2:$BA$2001,5),"")</f>
        <v/>
      </c>
      <c r="K1094" s="2" t="str">
        <f>IF(G1094&lt;&gt;"",VLOOKUP(G1094,Calculations!$AV$2:$BA$2001,6),"")</f>
        <v/>
      </c>
      <c r="L1094" s="64"/>
      <c r="M1094" s="64"/>
      <c r="N1094" s="64"/>
      <c r="O1094" s="64"/>
      <c r="P1094" s="64"/>
      <c r="Q1094" s="2"/>
      <c r="R1094" s="2"/>
      <c r="S1094" s="2"/>
    </row>
    <row r="1095" spans="6:19">
      <c r="F1095" s="2" t="str">
        <f t="shared" si="73"/>
        <v/>
      </c>
      <c r="G1095" s="2" t="str">
        <f t="shared" si="72"/>
        <v/>
      </c>
      <c r="H1095" s="2" t="str">
        <f>IF(G1095&lt;&gt;"",VLOOKUP(G1095,Calculations!$AV$2:$BA$2001,3),"")</f>
        <v/>
      </c>
      <c r="I1095" s="2" t="str">
        <f>IF(G1095&lt;&gt;"",VLOOKUP(G1095,Calculations!$AV$2:$BA$2001,4),"")</f>
        <v/>
      </c>
      <c r="J1095" s="2" t="str">
        <f>IF(G1095&lt;&gt;"",VLOOKUP(G1095,Calculations!$AV$2:$BA$2001,5),"")</f>
        <v/>
      </c>
      <c r="K1095" s="2" t="str">
        <f>IF(G1095&lt;&gt;"",VLOOKUP(G1095,Calculations!$AV$2:$BA$2001,6),"")</f>
        <v/>
      </c>
      <c r="L1095" s="64"/>
      <c r="M1095" s="64"/>
      <c r="N1095" s="64"/>
      <c r="O1095" s="64"/>
      <c r="P1095" s="64"/>
      <c r="Q1095" s="2"/>
      <c r="R1095" s="2"/>
      <c r="S1095" s="2"/>
    </row>
    <row r="1096" spans="6:19">
      <c r="F1096" s="2" t="str">
        <f t="shared" si="73"/>
        <v/>
      </c>
      <c r="G1096" s="2" t="str">
        <f t="shared" si="72"/>
        <v/>
      </c>
      <c r="H1096" s="2" t="str">
        <f>IF(G1096&lt;&gt;"",VLOOKUP(G1096,Calculations!$AV$2:$BA$2001,3),"")</f>
        <v/>
      </c>
      <c r="I1096" s="2" t="str">
        <f>IF(G1096&lt;&gt;"",VLOOKUP(G1096,Calculations!$AV$2:$BA$2001,4),"")</f>
        <v/>
      </c>
      <c r="J1096" s="2" t="str">
        <f>IF(G1096&lt;&gt;"",VLOOKUP(G1096,Calculations!$AV$2:$BA$2001,5),"")</f>
        <v/>
      </c>
      <c r="K1096" s="2" t="str">
        <f>IF(G1096&lt;&gt;"",VLOOKUP(G1096,Calculations!$AV$2:$BA$2001,6),"")</f>
        <v/>
      </c>
      <c r="L1096" s="64"/>
      <c r="M1096" s="64"/>
      <c r="N1096" s="64"/>
      <c r="O1096" s="64"/>
      <c r="P1096" s="64"/>
      <c r="Q1096" s="2"/>
      <c r="R1096" s="2"/>
      <c r="S1096" s="2"/>
    </row>
    <row r="1097" spans="6:19">
      <c r="F1097" s="2" t="str">
        <f t="shared" si="73"/>
        <v/>
      </c>
      <c r="G1097" s="2" t="str">
        <f t="shared" si="72"/>
        <v/>
      </c>
      <c r="H1097" s="2" t="str">
        <f>IF(G1097&lt;&gt;"",VLOOKUP(G1097,Calculations!$AV$2:$BA$2001,3),"")</f>
        <v/>
      </c>
      <c r="I1097" s="2" t="str">
        <f>IF(G1097&lt;&gt;"",VLOOKUP(G1097,Calculations!$AV$2:$BA$2001,4),"")</f>
        <v/>
      </c>
      <c r="J1097" s="2" t="str">
        <f>IF(G1097&lt;&gt;"",VLOOKUP(G1097,Calculations!$AV$2:$BA$2001,5),"")</f>
        <v/>
      </c>
      <c r="K1097" s="2" t="str">
        <f>IF(G1097&lt;&gt;"",VLOOKUP(G1097,Calculations!$AV$2:$BA$2001,6),"")</f>
        <v/>
      </c>
      <c r="L1097" s="64"/>
      <c r="M1097" s="64"/>
      <c r="N1097" s="64"/>
      <c r="O1097" s="64"/>
      <c r="P1097" s="64"/>
      <c r="Q1097" s="2"/>
      <c r="R1097" s="2"/>
      <c r="S1097" s="2"/>
    </row>
    <row r="1098" spans="6:19">
      <c r="F1098" s="2" t="str">
        <f t="shared" si="73"/>
        <v/>
      </c>
      <c r="G1098" s="2" t="str">
        <f t="shared" si="72"/>
        <v/>
      </c>
      <c r="H1098" s="2" t="str">
        <f>IF(G1098&lt;&gt;"",VLOOKUP(G1098,Calculations!$AV$2:$BA$2001,3),"")</f>
        <v/>
      </c>
      <c r="I1098" s="2" t="str">
        <f>IF(G1098&lt;&gt;"",VLOOKUP(G1098,Calculations!$AV$2:$BA$2001,4),"")</f>
        <v/>
      </c>
      <c r="J1098" s="2" t="str">
        <f>IF(G1098&lt;&gt;"",VLOOKUP(G1098,Calculations!$AV$2:$BA$2001,5),"")</f>
        <v/>
      </c>
      <c r="K1098" s="2" t="str">
        <f>IF(G1098&lt;&gt;"",VLOOKUP(G1098,Calculations!$AV$2:$BA$2001,6),"")</f>
        <v/>
      </c>
      <c r="L1098" s="64"/>
      <c r="M1098" s="64"/>
      <c r="N1098" s="64"/>
      <c r="O1098" s="64"/>
      <c r="P1098" s="64"/>
      <c r="Q1098" s="2"/>
      <c r="R1098" s="2"/>
      <c r="S1098" s="2"/>
    </row>
    <row r="1099" spans="6:19">
      <c r="F1099" s="2" t="str">
        <f t="shared" si="73"/>
        <v/>
      </c>
      <c r="G1099" s="2" t="str">
        <f t="shared" si="72"/>
        <v/>
      </c>
      <c r="H1099" s="2" t="str">
        <f>IF(G1099&lt;&gt;"",VLOOKUP(G1099,Calculations!$AV$2:$BA$2001,3),"")</f>
        <v/>
      </c>
      <c r="I1099" s="2" t="str">
        <f>IF(G1099&lt;&gt;"",VLOOKUP(G1099,Calculations!$AV$2:$BA$2001,4),"")</f>
        <v/>
      </c>
      <c r="J1099" s="2" t="str">
        <f>IF(G1099&lt;&gt;"",VLOOKUP(G1099,Calculations!$AV$2:$BA$2001,5),"")</f>
        <v/>
      </c>
      <c r="K1099" s="2" t="str">
        <f>IF(G1099&lt;&gt;"",VLOOKUP(G1099,Calculations!$AV$2:$BA$2001,6),"")</f>
        <v/>
      </c>
      <c r="L1099" s="64"/>
      <c r="M1099" s="64"/>
      <c r="N1099" s="64"/>
      <c r="O1099" s="64"/>
      <c r="P1099" s="64"/>
      <c r="Q1099" s="2"/>
      <c r="R1099" s="2"/>
      <c r="S1099" s="2"/>
    </row>
    <row r="1100" spans="6:19">
      <c r="F1100" s="2" t="str">
        <f t="shared" si="73"/>
        <v/>
      </c>
      <c r="G1100" s="2" t="str">
        <f t="shared" si="72"/>
        <v/>
      </c>
      <c r="H1100" s="2" t="str">
        <f>IF(G1100&lt;&gt;"",VLOOKUP(G1100,Calculations!$AV$2:$BA$2001,3),"")</f>
        <v/>
      </c>
      <c r="I1100" s="2" t="str">
        <f>IF(G1100&lt;&gt;"",VLOOKUP(G1100,Calculations!$AV$2:$BA$2001,4),"")</f>
        <v/>
      </c>
      <c r="J1100" s="2" t="str">
        <f>IF(G1100&lt;&gt;"",VLOOKUP(G1100,Calculations!$AV$2:$BA$2001,5),"")</f>
        <v/>
      </c>
      <c r="K1100" s="2" t="str">
        <f>IF(G1100&lt;&gt;"",VLOOKUP(G1100,Calculations!$AV$2:$BA$2001,6),"")</f>
        <v/>
      </c>
      <c r="L1100" s="64"/>
      <c r="M1100" s="64"/>
      <c r="N1100" s="64"/>
      <c r="O1100" s="64"/>
      <c r="P1100" s="64"/>
      <c r="Q1100" s="2"/>
      <c r="R1100" s="2"/>
      <c r="S1100" s="2"/>
    </row>
    <row r="1101" spans="6:19">
      <c r="F1101" s="2" t="str">
        <f t="shared" si="73"/>
        <v/>
      </c>
      <c r="G1101" s="2" t="str">
        <f t="shared" si="72"/>
        <v/>
      </c>
      <c r="H1101" s="2" t="str">
        <f>IF(G1101&lt;&gt;"",VLOOKUP(G1101,Calculations!$AV$2:$BA$2001,3),"")</f>
        <v/>
      </c>
      <c r="I1101" s="2" t="str">
        <f>IF(G1101&lt;&gt;"",VLOOKUP(G1101,Calculations!$AV$2:$BA$2001,4),"")</f>
        <v/>
      </c>
      <c r="J1101" s="2" t="str">
        <f>IF(G1101&lt;&gt;"",VLOOKUP(G1101,Calculations!$AV$2:$BA$2001,5),"")</f>
        <v/>
      </c>
      <c r="K1101" s="2" t="str">
        <f>IF(G1101&lt;&gt;"",VLOOKUP(G1101,Calculations!$AV$2:$BA$2001,6),"")</f>
        <v/>
      </c>
      <c r="L1101" s="64"/>
      <c r="M1101" s="64"/>
      <c r="N1101" s="64"/>
      <c r="O1101" s="64"/>
      <c r="P1101" s="64"/>
      <c r="Q1101" s="2"/>
      <c r="R1101" s="2"/>
      <c r="S1101" s="2"/>
    </row>
    <row r="1102" spans="6:19">
      <c r="F1102" s="2" t="str">
        <f t="shared" si="73"/>
        <v/>
      </c>
      <c r="G1102" s="2" t="str">
        <f t="shared" si="72"/>
        <v/>
      </c>
      <c r="H1102" s="2" t="str">
        <f>IF(G1102&lt;&gt;"",VLOOKUP(G1102,Calculations!$AV$2:$BA$2001,3),"")</f>
        <v/>
      </c>
      <c r="I1102" s="2" t="str">
        <f>IF(G1102&lt;&gt;"",VLOOKUP(G1102,Calculations!$AV$2:$BA$2001,4),"")</f>
        <v/>
      </c>
      <c r="J1102" s="2" t="str">
        <f>IF(G1102&lt;&gt;"",VLOOKUP(G1102,Calculations!$AV$2:$BA$2001,5),"")</f>
        <v/>
      </c>
      <c r="K1102" s="2" t="str">
        <f>IF(G1102&lt;&gt;"",VLOOKUP(G1102,Calculations!$AV$2:$BA$2001,6),"")</f>
        <v/>
      </c>
      <c r="L1102" s="64"/>
      <c r="M1102" s="64"/>
      <c r="N1102" s="64"/>
      <c r="O1102" s="64"/>
      <c r="P1102" s="64"/>
      <c r="Q1102" s="2"/>
      <c r="R1102" s="2"/>
      <c r="S1102" s="2"/>
    </row>
    <row r="1103" spans="6:19">
      <c r="F1103" s="2" t="str">
        <f t="shared" si="73"/>
        <v/>
      </c>
      <c r="G1103" s="2" t="str">
        <f t="shared" si="72"/>
        <v/>
      </c>
      <c r="H1103" s="2" t="str">
        <f>IF(G1103&lt;&gt;"",VLOOKUP(G1103,Calculations!$AV$2:$BA$2001,3),"")</f>
        <v/>
      </c>
      <c r="I1103" s="2" t="str">
        <f>IF(G1103&lt;&gt;"",VLOOKUP(G1103,Calculations!$AV$2:$BA$2001,4),"")</f>
        <v/>
      </c>
      <c r="J1103" s="2" t="str">
        <f>IF(G1103&lt;&gt;"",VLOOKUP(G1103,Calculations!$AV$2:$BA$2001,5),"")</f>
        <v/>
      </c>
      <c r="K1103" s="2" t="str">
        <f>IF(G1103&lt;&gt;"",VLOOKUP(G1103,Calculations!$AV$2:$BA$2001,6),"")</f>
        <v/>
      </c>
      <c r="L1103" s="64"/>
      <c r="M1103" s="64"/>
      <c r="N1103" s="64"/>
      <c r="O1103" s="64"/>
      <c r="P1103" s="64"/>
      <c r="Q1103" s="2"/>
      <c r="R1103" s="2"/>
      <c r="S1103" s="2"/>
    </row>
    <row r="1104" spans="6:19">
      <c r="F1104" s="2" t="str">
        <f t="shared" si="73"/>
        <v/>
      </c>
      <c r="G1104" s="2" t="str">
        <f t="shared" si="72"/>
        <v/>
      </c>
      <c r="H1104" s="2" t="str">
        <f>IF(G1104&lt;&gt;"",VLOOKUP(G1104,Calculations!$AV$2:$BA$2001,3),"")</f>
        <v/>
      </c>
      <c r="I1104" s="2" t="str">
        <f>IF(G1104&lt;&gt;"",VLOOKUP(G1104,Calculations!$AV$2:$BA$2001,4),"")</f>
        <v/>
      </c>
      <c r="J1104" s="2" t="str">
        <f>IF(G1104&lt;&gt;"",VLOOKUP(G1104,Calculations!$AV$2:$BA$2001,5),"")</f>
        <v/>
      </c>
      <c r="K1104" s="2" t="str">
        <f>IF(G1104&lt;&gt;"",VLOOKUP(G1104,Calculations!$AV$2:$BA$2001,6),"")</f>
        <v/>
      </c>
      <c r="L1104" s="64"/>
      <c r="M1104" s="64"/>
      <c r="N1104" s="64"/>
      <c r="O1104" s="64"/>
      <c r="P1104" s="64"/>
      <c r="Q1104" s="2"/>
      <c r="R1104" s="2"/>
      <c r="S1104" s="2"/>
    </row>
    <row r="1105" spans="6:19">
      <c r="F1105" s="2" t="str">
        <f t="shared" si="73"/>
        <v/>
      </c>
      <c r="G1105" s="2" t="str">
        <f t="shared" ref="G1105:G1168" si="74">IF(AND(F1104&lt;&gt;"",G1104&lt;2000),G1104+step,"")</f>
        <v/>
      </c>
      <c r="H1105" s="2" t="str">
        <f>IF(G1105&lt;&gt;"",VLOOKUP(G1105,Calculations!$AV$2:$BA$2001,3),"")</f>
        <v/>
      </c>
      <c r="I1105" s="2" t="str">
        <f>IF(G1105&lt;&gt;"",VLOOKUP(G1105,Calculations!$AV$2:$BA$2001,4),"")</f>
        <v/>
      </c>
      <c r="J1105" s="2" t="str">
        <f>IF(G1105&lt;&gt;"",VLOOKUP(G1105,Calculations!$AV$2:$BA$2001,5),"")</f>
        <v/>
      </c>
      <c r="K1105" s="2" t="str">
        <f>IF(G1105&lt;&gt;"",VLOOKUP(G1105,Calculations!$AV$2:$BA$2001,6),"")</f>
        <v/>
      </c>
      <c r="L1105" s="64"/>
      <c r="M1105" s="64"/>
      <c r="N1105" s="64"/>
      <c r="O1105" s="64"/>
      <c r="P1105" s="64"/>
      <c r="Q1105" s="2"/>
      <c r="R1105" s="2"/>
      <c r="S1105" s="2"/>
    </row>
    <row r="1106" spans="6:19">
      <c r="F1106" s="2" t="str">
        <f t="shared" si="73"/>
        <v/>
      </c>
      <c r="G1106" s="2" t="str">
        <f t="shared" si="74"/>
        <v/>
      </c>
      <c r="H1106" s="2" t="str">
        <f>IF(G1106&lt;&gt;"",VLOOKUP(G1106,Calculations!$AV$2:$BA$2001,3),"")</f>
        <v/>
      </c>
      <c r="I1106" s="2" t="str">
        <f>IF(G1106&lt;&gt;"",VLOOKUP(G1106,Calculations!$AV$2:$BA$2001,4),"")</f>
        <v/>
      </c>
      <c r="J1106" s="2" t="str">
        <f>IF(G1106&lt;&gt;"",VLOOKUP(G1106,Calculations!$AV$2:$BA$2001,5),"")</f>
        <v/>
      </c>
      <c r="K1106" s="2" t="str">
        <f>IF(G1106&lt;&gt;"",VLOOKUP(G1106,Calculations!$AV$2:$BA$2001,6),"")</f>
        <v/>
      </c>
      <c r="L1106" s="64"/>
      <c r="M1106" s="64"/>
      <c r="N1106" s="64"/>
      <c r="O1106" s="64"/>
      <c r="P1106" s="64"/>
      <c r="Q1106" s="2"/>
      <c r="R1106" s="2"/>
      <c r="S1106" s="2"/>
    </row>
    <row r="1107" spans="6:19">
      <c r="F1107" s="2" t="str">
        <f t="shared" si="73"/>
        <v/>
      </c>
      <c r="G1107" s="2" t="str">
        <f t="shared" si="74"/>
        <v/>
      </c>
      <c r="H1107" s="2" t="str">
        <f>IF(G1107&lt;&gt;"",VLOOKUP(G1107,Calculations!$AV$2:$BA$2001,3),"")</f>
        <v/>
      </c>
      <c r="I1107" s="2" t="str">
        <f>IF(G1107&lt;&gt;"",VLOOKUP(G1107,Calculations!$AV$2:$BA$2001,4),"")</f>
        <v/>
      </c>
      <c r="J1107" s="2" t="str">
        <f>IF(G1107&lt;&gt;"",VLOOKUP(G1107,Calculations!$AV$2:$BA$2001,5),"")</f>
        <v/>
      </c>
      <c r="K1107" s="2" t="str">
        <f>IF(G1107&lt;&gt;"",VLOOKUP(G1107,Calculations!$AV$2:$BA$2001,6),"")</f>
        <v/>
      </c>
      <c r="L1107" s="64"/>
      <c r="M1107" s="64"/>
      <c r="N1107" s="64"/>
      <c r="O1107" s="64"/>
      <c r="P1107" s="64"/>
      <c r="Q1107" s="2"/>
      <c r="R1107" s="2"/>
      <c r="S1107" s="2"/>
    </row>
    <row r="1108" spans="6:19">
      <c r="F1108" s="2" t="str">
        <f t="shared" si="73"/>
        <v/>
      </c>
      <c r="G1108" s="2" t="str">
        <f t="shared" si="74"/>
        <v/>
      </c>
      <c r="H1108" s="2" t="str">
        <f>IF(G1108&lt;&gt;"",VLOOKUP(G1108,Calculations!$AV$2:$BA$2001,3),"")</f>
        <v/>
      </c>
      <c r="I1108" s="2" t="str">
        <f>IF(G1108&lt;&gt;"",VLOOKUP(G1108,Calculations!$AV$2:$BA$2001,4),"")</f>
        <v/>
      </c>
      <c r="J1108" s="2" t="str">
        <f>IF(G1108&lt;&gt;"",VLOOKUP(G1108,Calculations!$AV$2:$BA$2001,5),"")</f>
        <v/>
      </c>
      <c r="K1108" s="2" t="str">
        <f>IF(G1108&lt;&gt;"",VLOOKUP(G1108,Calculations!$AV$2:$BA$2001,6),"")</f>
        <v/>
      </c>
      <c r="L1108" s="64"/>
      <c r="M1108" s="64"/>
      <c r="N1108" s="64"/>
      <c r="O1108" s="64"/>
      <c r="P1108" s="64"/>
      <c r="Q1108" s="2"/>
      <c r="R1108" s="2"/>
      <c r="S1108" s="2"/>
    </row>
    <row r="1109" spans="6:19">
      <c r="F1109" s="2" t="str">
        <f t="shared" si="73"/>
        <v/>
      </c>
      <c r="G1109" s="2" t="str">
        <f t="shared" si="74"/>
        <v/>
      </c>
      <c r="H1109" s="2" t="str">
        <f>IF(G1109&lt;&gt;"",VLOOKUP(G1109,Calculations!$AV$2:$BA$2001,3),"")</f>
        <v/>
      </c>
      <c r="I1109" s="2" t="str">
        <f>IF(G1109&lt;&gt;"",VLOOKUP(G1109,Calculations!$AV$2:$BA$2001,4),"")</f>
        <v/>
      </c>
      <c r="J1109" s="2" t="str">
        <f>IF(G1109&lt;&gt;"",VLOOKUP(G1109,Calculations!$AV$2:$BA$2001,5),"")</f>
        <v/>
      </c>
      <c r="K1109" s="2" t="str">
        <f>IF(G1109&lt;&gt;"",VLOOKUP(G1109,Calculations!$AV$2:$BA$2001,6),"")</f>
        <v/>
      </c>
      <c r="L1109" s="64"/>
      <c r="M1109" s="64"/>
      <c r="N1109" s="64"/>
      <c r="O1109" s="64"/>
      <c r="P1109" s="64"/>
      <c r="Q1109" s="2"/>
      <c r="R1109" s="2"/>
      <c r="S1109" s="2"/>
    </row>
    <row r="1110" spans="6:19">
      <c r="F1110" s="2" t="str">
        <f t="shared" si="73"/>
        <v/>
      </c>
      <c r="G1110" s="2" t="str">
        <f t="shared" si="74"/>
        <v/>
      </c>
      <c r="H1110" s="2" t="str">
        <f>IF(G1110&lt;&gt;"",VLOOKUP(G1110,Calculations!$AV$2:$BA$2001,3),"")</f>
        <v/>
      </c>
      <c r="I1110" s="2" t="str">
        <f>IF(G1110&lt;&gt;"",VLOOKUP(G1110,Calculations!$AV$2:$BA$2001,4),"")</f>
        <v/>
      </c>
      <c r="J1110" s="2" t="str">
        <f>IF(G1110&lt;&gt;"",VLOOKUP(G1110,Calculations!$AV$2:$BA$2001,5),"")</f>
        <v/>
      </c>
      <c r="K1110" s="2" t="str">
        <f>IF(G1110&lt;&gt;"",VLOOKUP(G1110,Calculations!$AV$2:$BA$2001,6),"")</f>
        <v/>
      </c>
      <c r="L1110" s="64"/>
      <c r="M1110" s="64"/>
      <c r="N1110" s="64"/>
      <c r="O1110" s="64"/>
      <c r="P1110" s="64"/>
      <c r="Q1110" s="2"/>
      <c r="R1110" s="2"/>
      <c r="S1110" s="2"/>
    </row>
    <row r="1111" spans="6:19">
      <c r="F1111" s="2" t="str">
        <f t="shared" si="73"/>
        <v/>
      </c>
      <c r="G1111" s="2" t="str">
        <f t="shared" si="74"/>
        <v/>
      </c>
      <c r="H1111" s="2" t="str">
        <f>IF(G1111&lt;&gt;"",VLOOKUP(G1111,Calculations!$AV$2:$BA$2001,3),"")</f>
        <v/>
      </c>
      <c r="I1111" s="2" t="str">
        <f>IF(G1111&lt;&gt;"",VLOOKUP(G1111,Calculations!$AV$2:$BA$2001,4),"")</f>
        <v/>
      </c>
      <c r="J1111" s="2" t="str">
        <f>IF(G1111&lt;&gt;"",VLOOKUP(G1111,Calculations!$AV$2:$BA$2001,5),"")</f>
        <v/>
      </c>
      <c r="K1111" s="2" t="str">
        <f>IF(G1111&lt;&gt;"",VLOOKUP(G1111,Calculations!$AV$2:$BA$2001,6),"")</f>
        <v/>
      </c>
      <c r="L1111" s="64"/>
      <c r="M1111" s="64"/>
      <c r="N1111" s="64"/>
      <c r="O1111" s="64"/>
      <c r="P1111" s="64"/>
      <c r="Q1111" s="2"/>
      <c r="R1111" s="2"/>
      <c r="S1111" s="2"/>
    </row>
    <row r="1112" spans="6:19">
      <c r="F1112" s="2" t="str">
        <f t="shared" si="73"/>
        <v/>
      </c>
      <c r="G1112" s="2" t="str">
        <f t="shared" si="74"/>
        <v/>
      </c>
      <c r="H1112" s="2" t="str">
        <f>IF(G1112&lt;&gt;"",VLOOKUP(G1112,Calculations!$AV$2:$BA$2001,3),"")</f>
        <v/>
      </c>
      <c r="I1112" s="2" t="str">
        <f>IF(G1112&lt;&gt;"",VLOOKUP(G1112,Calculations!$AV$2:$BA$2001,4),"")</f>
        <v/>
      </c>
      <c r="J1112" s="2" t="str">
        <f>IF(G1112&lt;&gt;"",VLOOKUP(G1112,Calculations!$AV$2:$BA$2001,5),"")</f>
        <v/>
      </c>
      <c r="K1112" s="2" t="str">
        <f>IF(G1112&lt;&gt;"",VLOOKUP(G1112,Calculations!$AV$2:$BA$2001,6),"")</f>
        <v/>
      </c>
      <c r="L1112" s="64"/>
      <c r="M1112" s="64"/>
      <c r="N1112" s="64"/>
      <c r="O1112" s="64"/>
      <c r="P1112" s="64"/>
      <c r="Q1112" s="2"/>
      <c r="R1112" s="2"/>
      <c r="S1112" s="2"/>
    </row>
    <row r="1113" spans="6:19">
      <c r="F1113" s="2" t="str">
        <f t="shared" si="73"/>
        <v/>
      </c>
      <c r="G1113" s="2" t="str">
        <f t="shared" si="74"/>
        <v/>
      </c>
      <c r="H1113" s="2" t="str">
        <f>IF(G1113&lt;&gt;"",VLOOKUP(G1113,Calculations!$AV$2:$BA$2001,3),"")</f>
        <v/>
      </c>
      <c r="I1113" s="2" t="str">
        <f>IF(G1113&lt;&gt;"",VLOOKUP(G1113,Calculations!$AV$2:$BA$2001,4),"")</f>
        <v/>
      </c>
      <c r="J1113" s="2" t="str">
        <f>IF(G1113&lt;&gt;"",VLOOKUP(G1113,Calculations!$AV$2:$BA$2001,5),"")</f>
        <v/>
      </c>
      <c r="K1113" s="2" t="str">
        <f>IF(G1113&lt;&gt;"",VLOOKUP(G1113,Calculations!$AV$2:$BA$2001,6),"")</f>
        <v/>
      </c>
      <c r="L1113" s="64"/>
      <c r="M1113" s="64"/>
      <c r="N1113" s="64"/>
      <c r="O1113" s="64"/>
      <c r="P1113" s="64"/>
      <c r="Q1113" s="2"/>
      <c r="R1113" s="2"/>
      <c r="S1113" s="2"/>
    </row>
    <row r="1114" spans="6:19">
      <c r="F1114" s="2" t="str">
        <f t="shared" si="73"/>
        <v/>
      </c>
      <c r="G1114" s="2" t="str">
        <f t="shared" si="74"/>
        <v/>
      </c>
      <c r="H1114" s="2" t="str">
        <f>IF(G1114&lt;&gt;"",VLOOKUP(G1114,Calculations!$AV$2:$BA$2001,3),"")</f>
        <v/>
      </c>
      <c r="I1114" s="2" t="str">
        <f>IF(G1114&lt;&gt;"",VLOOKUP(G1114,Calculations!$AV$2:$BA$2001,4),"")</f>
        <v/>
      </c>
      <c r="J1114" s="2" t="str">
        <f>IF(G1114&lt;&gt;"",VLOOKUP(G1114,Calculations!$AV$2:$BA$2001,5),"")</f>
        <v/>
      </c>
      <c r="K1114" s="2" t="str">
        <f>IF(G1114&lt;&gt;"",VLOOKUP(G1114,Calculations!$AV$2:$BA$2001,6),"")</f>
        <v/>
      </c>
      <c r="L1114" s="64"/>
      <c r="M1114" s="64"/>
      <c r="N1114" s="64"/>
      <c r="O1114" s="64"/>
      <c r="P1114" s="64"/>
      <c r="Q1114" s="2"/>
      <c r="R1114" s="2"/>
      <c r="S1114" s="2"/>
    </row>
    <row r="1115" spans="6:19">
      <c r="F1115" s="2" t="str">
        <f t="shared" si="73"/>
        <v/>
      </c>
      <c r="G1115" s="2" t="str">
        <f t="shared" si="74"/>
        <v/>
      </c>
      <c r="H1115" s="2" t="str">
        <f>IF(G1115&lt;&gt;"",VLOOKUP(G1115,Calculations!$AV$2:$BA$2001,3),"")</f>
        <v/>
      </c>
      <c r="I1115" s="2" t="str">
        <f>IF(G1115&lt;&gt;"",VLOOKUP(G1115,Calculations!$AV$2:$BA$2001,4),"")</f>
        <v/>
      </c>
      <c r="J1115" s="2" t="str">
        <f>IF(G1115&lt;&gt;"",VLOOKUP(G1115,Calculations!$AV$2:$BA$2001,5),"")</f>
        <v/>
      </c>
      <c r="K1115" s="2" t="str">
        <f>IF(G1115&lt;&gt;"",VLOOKUP(G1115,Calculations!$AV$2:$BA$2001,6),"")</f>
        <v/>
      </c>
      <c r="L1115" s="64"/>
      <c r="M1115" s="64"/>
      <c r="N1115" s="64"/>
      <c r="O1115" s="64"/>
      <c r="P1115" s="64"/>
      <c r="Q1115" s="2"/>
      <c r="R1115" s="2"/>
      <c r="S1115" s="2"/>
    </row>
    <row r="1116" spans="6:19">
      <c r="F1116" s="2" t="str">
        <f t="shared" si="73"/>
        <v/>
      </c>
      <c r="G1116" s="2" t="str">
        <f t="shared" si="74"/>
        <v/>
      </c>
      <c r="H1116" s="2" t="str">
        <f>IF(G1116&lt;&gt;"",VLOOKUP(G1116,Calculations!$AV$2:$BA$2001,3),"")</f>
        <v/>
      </c>
      <c r="I1116" s="2" t="str">
        <f>IF(G1116&lt;&gt;"",VLOOKUP(G1116,Calculations!$AV$2:$BA$2001,4),"")</f>
        <v/>
      </c>
      <c r="J1116" s="2" t="str">
        <f>IF(G1116&lt;&gt;"",VLOOKUP(G1116,Calculations!$AV$2:$BA$2001,5),"")</f>
        <v/>
      </c>
      <c r="K1116" s="2" t="str">
        <f>IF(G1116&lt;&gt;"",VLOOKUP(G1116,Calculations!$AV$2:$BA$2001,6),"")</f>
        <v/>
      </c>
      <c r="L1116" s="64"/>
      <c r="M1116" s="64"/>
      <c r="N1116" s="64"/>
      <c r="O1116" s="64"/>
      <c r="P1116" s="64"/>
      <c r="Q1116" s="2"/>
      <c r="R1116" s="2"/>
      <c r="S1116" s="2"/>
    </row>
    <row r="1117" spans="6:19">
      <c r="F1117" s="2" t="str">
        <f t="shared" si="73"/>
        <v/>
      </c>
      <c r="G1117" s="2" t="str">
        <f t="shared" si="74"/>
        <v/>
      </c>
      <c r="H1117" s="2" t="str">
        <f>IF(G1117&lt;&gt;"",VLOOKUP(G1117,Calculations!$AV$2:$BA$2001,3),"")</f>
        <v/>
      </c>
      <c r="I1117" s="2" t="str">
        <f>IF(G1117&lt;&gt;"",VLOOKUP(G1117,Calculations!$AV$2:$BA$2001,4),"")</f>
        <v/>
      </c>
      <c r="J1117" s="2" t="str">
        <f>IF(G1117&lt;&gt;"",VLOOKUP(G1117,Calculations!$AV$2:$BA$2001,5),"")</f>
        <v/>
      </c>
      <c r="K1117" s="2" t="str">
        <f>IF(G1117&lt;&gt;"",VLOOKUP(G1117,Calculations!$AV$2:$BA$2001,6),"")</f>
        <v/>
      </c>
      <c r="L1117" s="64"/>
      <c r="M1117" s="64"/>
      <c r="N1117" s="64"/>
      <c r="O1117" s="64"/>
      <c r="P1117" s="64"/>
      <c r="Q1117" s="2"/>
      <c r="R1117" s="2"/>
      <c r="S1117" s="2"/>
    </row>
    <row r="1118" spans="6:19">
      <c r="F1118" s="2" t="str">
        <f t="shared" si="73"/>
        <v/>
      </c>
      <c r="G1118" s="2" t="str">
        <f t="shared" si="74"/>
        <v/>
      </c>
      <c r="H1118" s="2" t="str">
        <f>IF(G1118&lt;&gt;"",VLOOKUP(G1118,Calculations!$AV$2:$BA$2001,3),"")</f>
        <v/>
      </c>
      <c r="I1118" s="2" t="str">
        <f>IF(G1118&lt;&gt;"",VLOOKUP(G1118,Calculations!$AV$2:$BA$2001,4),"")</f>
        <v/>
      </c>
      <c r="J1118" s="2" t="str">
        <f>IF(G1118&lt;&gt;"",VLOOKUP(G1118,Calculations!$AV$2:$BA$2001,5),"")</f>
        <v/>
      </c>
      <c r="K1118" s="2" t="str">
        <f>IF(G1118&lt;&gt;"",VLOOKUP(G1118,Calculations!$AV$2:$BA$2001,6),"")</f>
        <v/>
      </c>
      <c r="L1118" s="64"/>
      <c r="M1118" s="64"/>
      <c r="N1118" s="64"/>
      <c r="O1118" s="64"/>
      <c r="P1118" s="64"/>
      <c r="Q1118" s="2"/>
      <c r="R1118" s="2"/>
      <c r="S1118" s="2"/>
    </row>
    <row r="1119" spans="6:19">
      <c r="F1119" s="2" t="str">
        <f t="shared" si="73"/>
        <v/>
      </c>
      <c r="G1119" s="2" t="str">
        <f t="shared" si="74"/>
        <v/>
      </c>
      <c r="H1119" s="2" t="str">
        <f>IF(G1119&lt;&gt;"",VLOOKUP(G1119,Calculations!$AV$2:$BA$2001,3),"")</f>
        <v/>
      </c>
      <c r="I1119" s="2" t="str">
        <f>IF(G1119&lt;&gt;"",VLOOKUP(G1119,Calculations!$AV$2:$BA$2001,4),"")</f>
        <v/>
      </c>
      <c r="J1119" s="2" t="str">
        <f>IF(G1119&lt;&gt;"",VLOOKUP(G1119,Calculations!$AV$2:$BA$2001,5),"")</f>
        <v/>
      </c>
      <c r="K1119" s="2" t="str">
        <f>IF(G1119&lt;&gt;"",VLOOKUP(G1119,Calculations!$AV$2:$BA$2001,6),"")</f>
        <v/>
      </c>
      <c r="L1119" s="64"/>
      <c r="M1119" s="64"/>
      <c r="N1119" s="64"/>
      <c r="O1119" s="64"/>
      <c r="P1119" s="64"/>
      <c r="Q1119" s="2"/>
      <c r="R1119" s="2"/>
      <c r="S1119" s="2"/>
    </row>
    <row r="1120" spans="6:19">
      <c r="F1120" s="2" t="str">
        <f t="shared" si="73"/>
        <v/>
      </c>
      <c r="G1120" s="2" t="str">
        <f t="shared" si="74"/>
        <v/>
      </c>
      <c r="H1120" s="2" t="str">
        <f>IF(G1120&lt;&gt;"",VLOOKUP(G1120,Calculations!$AV$2:$BA$2001,3),"")</f>
        <v/>
      </c>
      <c r="I1120" s="2" t="str">
        <f>IF(G1120&lt;&gt;"",VLOOKUP(G1120,Calculations!$AV$2:$BA$2001,4),"")</f>
        <v/>
      </c>
      <c r="J1120" s="2" t="str">
        <f>IF(G1120&lt;&gt;"",VLOOKUP(G1120,Calculations!$AV$2:$BA$2001,5),"")</f>
        <v/>
      </c>
      <c r="K1120" s="2" t="str">
        <f>IF(G1120&lt;&gt;"",VLOOKUP(G1120,Calculations!$AV$2:$BA$2001,6),"")</f>
        <v/>
      </c>
      <c r="L1120" s="64"/>
      <c r="M1120" s="64"/>
      <c r="N1120" s="64"/>
      <c r="O1120" s="64"/>
      <c r="P1120" s="64"/>
      <c r="Q1120" s="2"/>
      <c r="R1120" s="2"/>
      <c r="S1120" s="2"/>
    </row>
    <row r="1121" spans="6:19">
      <c r="F1121" s="2" t="str">
        <f t="shared" si="73"/>
        <v/>
      </c>
      <c r="G1121" s="2" t="str">
        <f t="shared" si="74"/>
        <v/>
      </c>
      <c r="H1121" s="2" t="str">
        <f>IF(G1121&lt;&gt;"",VLOOKUP(G1121,Calculations!$AV$2:$BA$2001,3),"")</f>
        <v/>
      </c>
      <c r="I1121" s="2" t="str">
        <f>IF(G1121&lt;&gt;"",VLOOKUP(G1121,Calculations!$AV$2:$BA$2001,4),"")</f>
        <v/>
      </c>
      <c r="J1121" s="2" t="str">
        <f>IF(G1121&lt;&gt;"",VLOOKUP(G1121,Calculations!$AV$2:$BA$2001,5),"")</f>
        <v/>
      </c>
      <c r="K1121" s="2" t="str">
        <f>IF(G1121&lt;&gt;"",VLOOKUP(G1121,Calculations!$AV$2:$BA$2001,6),"")</f>
        <v/>
      </c>
      <c r="L1121" s="64"/>
      <c r="M1121" s="64"/>
      <c r="N1121" s="64"/>
      <c r="O1121" s="64"/>
      <c r="P1121" s="64"/>
      <c r="Q1121" s="2"/>
      <c r="R1121" s="2"/>
      <c r="S1121" s="2"/>
    </row>
    <row r="1122" spans="6:19">
      <c r="F1122" s="2" t="str">
        <f t="shared" si="73"/>
        <v/>
      </c>
      <c r="G1122" s="2" t="str">
        <f t="shared" si="74"/>
        <v/>
      </c>
      <c r="H1122" s="2" t="str">
        <f>IF(G1122&lt;&gt;"",VLOOKUP(G1122,Calculations!$AV$2:$BA$2001,3),"")</f>
        <v/>
      </c>
      <c r="I1122" s="2" t="str">
        <f>IF(G1122&lt;&gt;"",VLOOKUP(G1122,Calculations!$AV$2:$BA$2001,4),"")</f>
        <v/>
      </c>
      <c r="J1122" s="2" t="str">
        <f>IF(G1122&lt;&gt;"",VLOOKUP(G1122,Calculations!$AV$2:$BA$2001,5),"")</f>
        <v/>
      </c>
      <c r="K1122" s="2" t="str">
        <f>IF(G1122&lt;&gt;"",VLOOKUP(G1122,Calculations!$AV$2:$BA$2001,6),"")</f>
        <v/>
      </c>
      <c r="L1122" s="64"/>
      <c r="M1122" s="64"/>
      <c r="N1122" s="64"/>
      <c r="O1122" s="64"/>
      <c r="P1122" s="64"/>
      <c r="Q1122" s="2"/>
      <c r="R1122" s="2"/>
      <c r="S1122" s="2"/>
    </row>
    <row r="1123" spans="6:19">
      <c r="F1123" s="2" t="str">
        <f t="shared" si="73"/>
        <v/>
      </c>
      <c r="G1123" s="2" t="str">
        <f t="shared" si="74"/>
        <v/>
      </c>
      <c r="H1123" s="2" t="str">
        <f>IF(G1123&lt;&gt;"",VLOOKUP(G1123,Calculations!$AV$2:$BA$2001,3),"")</f>
        <v/>
      </c>
      <c r="I1123" s="2" t="str">
        <f>IF(G1123&lt;&gt;"",VLOOKUP(G1123,Calculations!$AV$2:$BA$2001,4),"")</f>
        <v/>
      </c>
      <c r="J1123" s="2" t="str">
        <f>IF(G1123&lt;&gt;"",VLOOKUP(G1123,Calculations!$AV$2:$BA$2001,5),"")</f>
        <v/>
      </c>
      <c r="K1123" s="2" t="str">
        <f>IF(G1123&lt;&gt;"",VLOOKUP(G1123,Calculations!$AV$2:$BA$2001,6),"")</f>
        <v/>
      </c>
      <c r="L1123" s="64"/>
      <c r="M1123" s="64"/>
      <c r="N1123" s="64"/>
      <c r="O1123" s="64"/>
      <c r="P1123" s="64"/>
      <c r="Q1123" s="2"/>
      <c r="R1123" s="2"/>
      <c r="S1123" s="2"/>
    </row>
    <row r="1124" spans="6:19">
      <c r="F1124" s="2" t="str">
        <f t="shared" si="73"/>
        <v/>
      </c>
      <c r="G1124" s="2" t="str">
        <f t="shared" si="74"/>
        <v/>
      </c>
      <c r="H1124" s="2" t="str">
        <f>IF(G1124&lt;&gt;"",VLOOKUP(G1124,Calculations!$AV$2:$BA$2001,3),"")</f>
        <v/>
      </c>
      <c r="I1124" s="2" t="str">
        <f>IF(G1124&lt;&gt;"",VLOOKUP(G1124,Calculations!$AV$2:$BA$2001,4),"")</f>
        <v/>
      </c>
      <c r="J1124" s="2" t="str">
        <f>IF(G1124&lt;&gt;"",VLOOKUP(G1124,Calculations!$AV$2:$BA$2001,5),"")</f>
        <v/>
      </c>
      <c r="K1124" s="2" t="str">
        <f>IF(G1124&lt;&gt;"",VLOOKUP(G1124,Calculations!$AV$2:$BA$2001,6),"")</f>
        <v/>
      </c>
      <c r="L1124" s="64"/>
      <c r="M1124" s="64"/>
      <c r="N1124" s="64"/>
      <c r="O1124" s="64"/>
      <c r="P1124" s="64"/>
      <c r="Q1124" s="2"/>
      <c r="R1124" s="2"/>
      <c r="S1124" s="2"/>
    </row>
    <row r="1125" spans="6:19">
      <c r="F1125" s="2" t="str">
        <f t="shared" si="73"/>
        <v/>
      </c>
      <c r="G1125" s="2" t="str">
        <f t="shared" si="74"/>
        <v/>
      </c>
      <c r="H1125" s="2" t="str">
        <f>IF(G1125&lt;&gt;"",VLOOKUP(G1125,Calculations!$AV$2:$BA$2001,3),"")</f>
        <v/>
      </c>
      <c r="I1125" s="2" t="str">
        <f>IF(G1125&lt;&gt;"",VLOOKUP(G1125,Calculations!$AV$2:$BA$2001,4),"")</f>
        <v/>
      </c>
      <c r="J1125" s="2" t="str">
        <f>IF(G1125&lt;&gt;"",VLOOKUP(G1125,Calculations!$AV$2:$BA$2001,5),"")</f>
        <v/>
      </c>
      <c r="K1125" s="2" t="str">
        <f>IF(G1125&lt;&gt;"",VLOOKUP(G1125,Calculations!$AV$2:$BA$2001,6),"")</f>
        <v/>
      </c>
      <c r="L1125" s="64"/>
      <c r="M1125" s="64"/>
      <c r="N1125" s="64"/>
      <c r="O1125" s="64"/>
      <c r="P1125" s="64"/>
      <c r="Q1125" s="2"/>
      <c r="R1125" s="2"/>
      <c r="S1125" s="2"/>
    </row>
    <row r="1126" spans="6:19">
      <c r="F1126" s="2" t="str">
        <f t="shared" si="73"/>
        <v/>
      </c>
      <c r="G1126" s="2" t="str">
        <f t="shared" si="74"/>
        <v/>
      </c>
      <c r="H1126" s="2" t="str">
        <f>IF(G1126&lt;&gt;"",VLOOKUP(G1126,Calculations!$AV$2:$BA$2001,3),"")</f>
        <v/>
      </c>
      <c r="I1126" s="2" t="str">
        <f>IF(G1126&lt;&gt;"",VLOOKUP(G1126,Calculations!$AV$2:$BA$2001,4),"")</f>
        <v/>
      </c>
      <c r="J1126" s="2" t="str">
        <f>IF(G1126&lt;&gt;"",VLOOKUP(G1126,Calculations!$AV$2:$BA$2001,5),"")</f>
        <v/>
      </c>
      <c r="K1126" s="2" t="str">
        <f>IF(G1126&lt;&gt;"",VLOOKUP(G1126,Calculations!$AV$2:$BA$2001,6),"")</f>
        <v/>
      </c>
      <c r="L1126" s="64"/>
      <c r="M1126" s="64"/>
      <c r="N1126" s="64"/>
      <c r="O1126" s="64"/>
      <c r="P1126" s="64"/>
      <c r="Q1126" s="2"/>
      <c r="R1126" s="2"/>
      <c r="S1126" s="2"/>
    </row>
    <row r="1127" spans="6:19">
      <c r="F1127" s="2" t="str">
        <f t="shared" si="73"/>
        <v/>
      </c>
      <c r="G1127" s="2" t="str">
        <f t="shared" si="74"/>
        <v/>
      </c>
      <c r="H1127" s="2" t="str">
        <f>IF(G1127&lt;&gt;"",VLOOKUP(G1127,Calculations!$AV$2:$BA$2001,3),"")</f>
        <v/>
      </c>
      <c r="I1127" s="2" t="str">
        <f>IF(G1127&lt;&gt;"",VLOOKUP(G1127,Calculations!$AV$2:$BA$2001,4),"")</f>
        <v/>
      </c>
      <c r="J1127" s="2" t="str">
        <f>IF(G1127&lt;&gt;"",VLOOKUP(G1127,Calculations!$AV$2:$BA$2001,5),"")</f>
        <v/>
      </c>
      <c r="K1127" s="2" t="str">
        <f>IF(G1127&lt;&gt;"",VLOOKUP(G1127,Calculations!$AV$2:$BA$2001,6),"")</f>
        <v/>
      </c>
      <c r="L1127" s="64"/>
      <c r="M1127" s="64"/>
      <c r="N1127" s="64"/>
      <c r="O1127" s="64"/>
      <c r="P1127" s="64"/>
      <c r="Q1127" s="2"/>
      <c r="R1127" s="2"/>
      <c r="S1127" s="2"/>
    </row>
    <row r="1128" spans="6:19">
      <c r="F1128" s="2" t="str">
        <f t="shared" si="73"/>
        <v/>
      </c>
      <c r="G1128" s="2" t="str">
        <f t="shared" si="74"/>
        <v/>
      </c>
      <c r="H1128" s="2" t="str">
        <f>IF(G1128&lt;&gt;"",VLOOKUP(G1128,Calculations!$AV$2:$BA$2001,3),"")</f>
        <v/>
      </c>
      <c r="I1128" s="2" t="str">
        <f>IF(G1128&lt;&gt;"",VLOOKUP(G1128,Calculations!$AV$2:$BA$2001,4),"")</f>
        <v/>
      </c>
      <c r="J1128" s="2" t="str">
        <f>IF(G1128&lt;&gt;"",VLOOKUP(G1128,Calculations!$AV$2:$BA$2001,5),"")</f>
        <v/>
      </c>
      <c r="K1128" s="2" t="str">
        <f>IF(G1128&lt;&gt;"",VLOOKUP(G1128,Calculations!$AV$2:$BA$2001,6),"")</f>
        <v/>
      </c>
      <c r="L1128" s="64"/>
      <c r="M1128" s="64"/>
      <c r="N1128" s="64"/>
      <c r="O1128" s="64"/>
      <c r="P1128" s="64"/>
      <c r="Q1128" s="2"/>
      <c r="R1128" s="2"/>
      <c r="S1128" s="2"/>
    </row>
    <row r="1129" spans="6:19">
      <c r="F1129" s="2" t="str">
        <f t="shared" si="73"/>
        <v/>
      </c>
      <c r="G1129" s="2" t="str">
        <f t="shared" si="74"/>
        <v/>
      </c>
      <c r="H1129" s="2" t="str">
        <f>IF(G1129&lt;&gt;"",VLOOKUP(G1129,Calculations!$AV$2:$BA$2001,3),"")</f>
        <v/>
      </c>
      <c r="I1129" s="2" t="str">
        <f>IF(G1129&lt;&gt;"",VLOOKUP(G1129,Calculations!$AV$2:$BA$2001,4),"")</f>
        <v/>
      </c>
      <c r="J1129" s="2" t="str">
        <f>IF(G1129&lt;&gt;"",VLOOKUP(G1129,Calculations!$AV$2:$BA$2001,5),"")</f>
        <v/>
      </c>
      <c r="K1129" s="2" t="str">
        <f>IF(G1129&lt;&gt;"",VLOOKUP(G1129,Calculations!$AV$2:$BA$2001,6),"")</f>
        <v/>
      </c>
      <c r="L1129" s="64"/>
      <c r="M1129" s="64"/>
      <c r="N1129" s="64"/>
      <c r="O1129" s="64"/>
      <c r="P1129" s="64"/>
      <c r="Q1129" s="2"/>
      <c r="R1129" s="2"/>
      <c r="S1129" s="2"/>
    </row>
    <row r="1130" spans="6:19">
      <c r="F1130" s="2" t="str">
        <f t="shared" si="73"/>
        <v/>
      </c>
      <c r="G1130" s="2" t="str">
        <f t="shared" si="74"/>
        <v/>
      </c>
      <c r="H1130" s="2" t="str">
        <f>IF(G1130&lt;&gt;"",VLOOKUP(G1130,Calculations!$AV$2:$BA$2001,3),"")</f>
        <v/>
      </c>
      <c r="I1130" s="2" t="str">
        <f>IF(G1130&lt;&gt;"",VLOOKUP(G1130,Calculations!$AV$2:$BA$2001,4),"")</f>
        <v/>
      </c>
      <c r="J1130" s="2" t="str">
        <f>IF(G1130&lt;&gt;"",VLOOKUP(G1130,Calculations!$AV$2:$BA$2001,5),"")</f>
        <v/>
      </c>
      <c r="K1130" s="2" t="str">
        <f>IF(G1130&lt;&gt;"",VLOOKUP(G1130,Calculations!$AV$2:$BA$2001,6),"")</f>
        <v/>
      </c>
      <c r="L1130" s="64"/>
      <c r="M1130" s="64"/>
      <c r="N1130" s="64"/>
      <c r="O1130" s="64"/>
      <c r="P1130" s="64"/>
      <c r="Q1130" s="2"/>
      <c r="R1130" s="2"/>
      <c r="S1130" s="2"/>
    </row>
    <row r="1131" spans="6:19">
      <c r="F1131" s="2" t="str">
        <f t="shared" si="73"/>
        <v/>
      </c>
      <c r="G1131" s="2" t="str">
        <f t="shared" si="74"/>
        <v/>
      </c>
      <c r="H1131" s="2" t="str">
        <f>IF(G1131&lt;&gt;"",VLOOKUP(G1131,Calculations!$AV$2:$BA$2001,3),"")</f>
        <v/>
      </c>
      <c r="I1131" s="2" t="str">
        <f>IF(G1131&lt;&gt;"",VLOOKUP(G1131,Calculations!$AV$2:$BA$2001,4),"")</f>
        <v/>
      </c>
      <c r="J1131" s="2" t="str">
        <f>IF(G1131&lt;&gt;"",VLOOKUP(G1131,Calculations!$AV$2:$BA$2001,5),"")</f>
        <v/>
      </c>
      <c r="K1131" s="2" t="str">
        <f>IF(G1131&lt;&gt;"",VLOOKUP(G1131,Calculations!$AV$2:$BA$2001,6),"")</f>
        <v/>
      </c>
      <c r="L1131" s="64"/>
      <c r="M1131" s="64"/>
      <c r="N1131" s="64"/>
      <c r="O1131" s="64"/>
      <c r="P1131" s="64"/>
      <c r="Q1131" s="2"/>
      <c r="R1131" s="2"/>
      <c r="S1131" s="2"/>
    </row>
    <row r="1132" spans="6:19">
      <c r="F1132" s="2" t="str">
        <f t="shared" si="73"/>
        <v/>
      </c>
      <c r="G1132" s="2" t="str">
        <f t="shared" si="74"/>
        <v/>
      </c>
      <c r="H1132" s="2" t="str">
        <f>IF(G1132&lt;&gt;"",VLOOKUP(G1132,Calculations!$AV$2:$BA$2001,3),"")</f>
        <v/>
      </c>
      <c r="I1132" s="2" t="str">
        <f>IF(G1132&lt;&gt;"",VLOOKUP(G1132,Calculations!$AV$2:$BA$2001,4),"")</f>
        <v/>
      </c>
      <c r="J1132" s="2" t="str">
        <f>IF(G1132&lt;&gt;"",VLOOKUP(G1132,Calculations!$AV$2:$BA$2001,5),"")</f>
        <v/>
      </c>
      <c r="K1132" s="2" t="str">
        <f>IF(G1132&lt;&gt;"",VLOOKUP(G1132,Calculations!$AV$2:$BA$2001,6),"")</f>
        <v/>
      </c>
      <c r="L1132" s="64"/>
      <c r="M1132" s="64"/>
      <c r="N1132" s="64"/>
      <c r="O1132" s="64"/>
      <c r="P1132" s="64"/>
      <c r="Q1132" s="2"/>
      <c r="R1132" s="2"/>
      <c r="S1132" s="2"/>
    </row>
    <row r="1133" spans="6:19">
      <c r="F1133" s="2" t="str">
        <f t="shared" si="73"/>
        <v/>
      </c>
      <c r="G1133" s="2" t="str">
        <f t="shared" si="74"/>
        <v/>
      </c>
      <c r="H1133" s="2" t="str">
        <f>IF(G1133&lt;&gt;"",VLOOKUP(G1133,Calculations!$AV$2:$BA$2001,3),"")</f>
        <v/>
      </c>
      <c r="I1133" s="2" t="str">
        <f>IF(G1133&lt;&gt;"",VLOOKUP(G1133,Calculations!$AV$2:$BA$2001,4),"")</f>
        <v/>
      </c>
      <c r="J1133" s="2" t="str">
        <f>IF(G1133&lt;&gt;"",VLOOKUP(G1133,Calculations!$AV$2:$BA$2001,5),"")</f>
        <v/>
      </c>
      <c r="K1133" s="2" t="str">
        <f>IF(G1133&lt;&gt;"",VLOOKUP(G1133,Calculations!$AV$2:$BA$2001,6),"")</f>
        <v/>
      </c>
      <c r="L1133" s="64"/>
      <c r="M1133" s="64"/>
      <c r="N1133" s="64"/>
      <c r="O1133" s="64"/>
      <c r="P1133" s="64"/>
      <c r="Q1133" s="2"/>
      <c r="R1133" s="2"/>
      <c r="S1133" s="2"/>
    </row>
    <row r="1134" spans="6:19">
      <c r="F1134" s="2" t="str">
        <f t="shared" si="73"/>
        <v/>
      </c>
      <c r="G1134" s="2" t="str">
        <f t="shared" si="74"/>
        <v/>
      </c>
      <c r="H1134" s="2" t="str">
        <f>IF(G1134&lt;&gt;"",VLOOKUP(G1134,Calculations!$AV$2:$BA$2001,3),"")</f>
        <v/>
      </c>
      <c r="I1134" s="2" t="str">
        <f>IF(G1134&lt;&gt;"",VLOOKUP(G1134,Calculations!$AV$2:$BA$2001,4),"")</f>
        <v/>
      </c>
      <c r="J1134" s="2" t="str">
        <f>IF(G1134&lt;&gt;"",VLOOKUP(G1134,Calculations!$AV$2:$BA$2001,5),"")</f>
        <v/>
      </c>
      <c r="K1134" s="2" t="str">
        <f>IF(G1134&lt;&gt;"",VLOOKUP(G1134,Calculations!$AV$2:$BA$2001,6),"")</f>
        <v/>
      </c>
      <c r="L1134" s="64"/>
      <c r="M1134" s="64"/>
      <c r="N1134" s="64"/>
      <c r="O1134" s="64"/>
      <c r="P1134" s="64"/>
      <c r="Q1134" s="2"/>
      <c r="R1134" s="2"/>
      <c r="S1134" s="2"/>
    </row>
    <row r="1135" spans="6:19">
      <c r="F1135" s="2" t="str">
        <f t="shared" si="73"/>
        <v/>
      </c>
      <c r="G1135" s="2" t="str">
        <f t="shared" si="74"/>
        <v/>
      </c>
      <c r="H1135" s="2" t="str">
        <f>IF(G1135&lt;&gt;"",VLOOKUP(G1135,Calculations!$AV$2:$BA$2001,3),"")</f>
        <v/>
      </c>
      <c r="I1135" s="2" t="str">
        <f>IF(G1135&lt;&gt;"",VLOOKUP(G1135,Calculations!$AV$2:$BA$2001,4),"")</f>
        <v/>
      </c>
      <c r="J1135" s="2" t="str">
        <f>IF(G1135&lt;&gt;"",VLOOKUP(G1135,Calculations!$AV$2:$BA$2001,5),"")</f>
        <v/>
      </c>
      <c r="K1135" s="2" t="str">
        <f>IF(G1135&lt;&gt;"",VLOOKUP(G1135,Calculations!$AV$2:$BA$2001,6),"")</f>
        <v/>
      </c>
      <c r="L1135" s="64"/>
      <c r="M1135" s="64"/>
      <c r="N1135" s="64"/>
      <c r="O1135" s="64"/>
      <c r="P1135" s="64"/>
      <c r="Q1135" s="2"/>
      <c r="R1135" s="2"/>
      <c r="S1135" s="2"/>
    </row>
    <row r="1136" spans="6:19">
      <c r="F1136" s="2" t="str">
        <f t="shared" si="73"/>
        <v/>
      </c>
      <c r="G1136" s="2" t="str">
        <f t="shared" si="74"/>
        <v/>
      </c>
      <c r="H1136" s="2" t="str">
        <f>IF(G1136&lt;&gt;"",VLOOKUP(G1136,Calculations!$AV$2:$BA$2001,3),"")</f>
        <v/>
      </c>
      <c r="I1136" s="2" t="str">
        <f>IF(G1136&lt;&gt;"",VLOOKUP(G1136,Calculations!$AV$2:$BA$2001,4),"")</f>
        <v/>
      </c>
      <c r="J1136" s="2" t="str">
        <f>IF(G1136&lt;&gt;"",VLOOKUP(G1136,Calculations!$AV$2:$BA$2001,5),"")</f>
        <v/>
      </c>
      <c r="K1136" s="2" t="str">
        <f>IF(G1136&lt;&gt;"",VLOOKUP(G1136,Calculations!$AV$2:$BA$2001,6),"")</f>
        <v/>
      </c>
      <c r="L1136" s="64"/>
      <c r="M1136" s="64"/>
      <c r="N1136" s="64"/>
      <c r="O1136" s="64"/>
      <c r="P1136" s="64"/>
      <c r="Q1136" s="2"/>
      <c r="R1136" s="2"/>
      <c r="S1136" s="2"/>
    </row>
    <row r="1137" spans="6:19">
      <c r="F1137" s="2" t="str">
        <f t="shared" si="73"/>
        <v/>
      </c>
      <c r="G1137" s="2" t="str">
        <f t="shared" si="74"/>
        <v/>
      </c>
      <c r="H1137" s="2" t="str">
        <f>IF(G1137&lt;&gt;"",VLOOKUP(G1137,Calculations!$AV$2:$BA$2001,3),"")</f>
        <v/>
      </c>
      <c r="I1137" s="2" t="str">
        <f>IF(G1137&lt;&gt;"",VLOOKUP(G1137,Calculations!$AV$2:$BA$2001,4),"")</f>
        <v/>
      </c>
      <c r="J1137" s="2" t="str">
        <f>IF(G1137&lt;&gt;"",VLOOKUP(G1137,Calculations!$AV$2:$BA$2001,5),"")</f>
        <v/>
      </c>
      <c r="K1137" s="2" t="str">
        <f>IF(G1137&lt;&gt;"",VLOOKUP(G1137,Calculations!$AV$2:$BA$2001,6),"")</f>
        <v/>
      </c>
      <c r="L1137" s="64"/>
      <c r="M1137" s="64"/>
      <c r="N1137" s="64"/>
      <c r="O1137" s="64"/>
      <c r="P1137" s="64"/>
      <c r="Q1137" s="2"/>
      <c r="R1137" s="2"/>
      <c r="S1137" s="2"/>
    </row>
    <row r="1138" spans="6:19">
      <c r="F1138" s="2" t="str">
        <f t="shared" si="73"/>
        <v/>
      </c>
      <c r="G1138" s="2" t="str">
        <f t="shared" si="74"/>
        <v/>
      </c>
      <c r="H1138" s="2" t="str">
        <f>IF(G1138&lt;&gt;"",VLOOKUP(G1138,Calculations!$AV$2:$BA$2001,3),"")</f>
        <v/>
      </c>
      <c r="I1138" s="2" t="str">
        <f>IF(G1138&lt;&gt;"",VLOOKUP(G1138,Calculations!$AV$2:$BA$2001,4),"")</f>
        <v/>
      </c>
      <c r="J1138" s="2" t="str">
        <f>IF(G1138&lt;&gt;"",VLOOKUP(G1138,Calculations!$AV$2:$BA$2001,5),"")</f>
        <v/>
      </c>
      <c r="K1138" s="2" t="str">
        <f>IF(G1138&lt;&gt;"",VLOOKUP(G1138,Calculations!$AV$2:$BA$2001,6),"")</f>
        <v/>
      </c>
      <c r="L1138" s="64"/>
      <c r="M1138" s="64"/>
      <c r="N1138" s="64"/>
      <c r="O1138" s="64"/>
      <c r="P1138" s="64"/>
      <c r="Q1138" s="2"/>
      <c r="R1138" s="2"/>
      <c r="S1138" s="2"/>
    </row>
    <row r="1139" spans="6:19">
      <c r="F1139" s="2" t="str">
        <f t="shared" si="73"/>
        <v/>
      </c>
      <c r="G1139" s="2" t="str">
        <f t="shared" si="74"/>
        <v/>
      </c>
      <c r="H1139" s="2" t="str">
        <f>IF(G1139&lt;&gt;"",VLOOKUP(G1139,Calculations!$AV$2:$BA$2001,3),"")</f>
        <v/>
      </c>
      <c r="I1139" s="2" t="str">
        <f>IF(G1139&lt;&gt;"",VLOOKUP(G1139,Calculations!$AV$2:$BA$2001,4),"")</f>
        <v/>
      </c>
      <c r="J1139" s="2" t="str">
        <f>IF(G1139&lt;&gt;"",VLOOKUP(G1139,Calculations!$AV$2:$BA$2001,5),"")</f>
        <v/>
      </c>
      <c r="K1139" s="2" t="str">
        <f>IF(G1139&lt;&gt;"",VLOOKUP(G1139,Calculations!$AV$2:$BA$2001,6),"")</f>
        <v/>
      </c>
      <c r="L1139" s="64"/>
      <c r="M1139" s="64"/>
      <c r="N1139" s="64"/>
      <c r="O1139" s="64"/>
      <c r="P1139" s="64"/>
      <c r="Q1139" s="2"/>
      <c r="R1139" s="2"/>
      <c r="S1139" s="2"/>
    </row>
    <row r="1140" spans="6:19">
      <c r="F1140" s="2" t="str">
        <f t="shared" si="73"/>
        <v/>
      </c>
      <c r="G1140" s="2" t="str">
        <f t="shared" si="74"/>
        <v/>
      </c>
      <c r="H1140" s="2" t="str">
        <f>IF(G1140&lt;&gt;"",VLOOKUP(G1140,Calculations!$AV$2:$BA$2001,3),"")</f>
        <v/>
      </c>
      <c r="I1140" s="2" t="str">
        <f>IF(G1140&lt;&gt;"",VLOOKUP(G1140,Calculations!$AV$2:$BA$2001,4),"")</f>
        <v/>
      </c>
      <c r="J1140" s="2" t="str">
        <f>IF(G1140&lt;&gt;"",VLOOKUP(G1140,Calculations!$AV$2:$BA$2001,5),"")</f>
        <v/>
      </c>
      <c r="K1140" s="2" t="str">
        <f>IF(G1140&lt;&gt;"",VLOOKUP(G1140,Calculations!$AV$2:$BA$2001,6),"")</f>
        <v/>
      </c>
      <c r="L1140" s="64"/>
      <c r="M1140" s="64"/>
      <c r="N1140" s="64"/>
      <c r="O1140" s="64"/>
      <c r="P1140" s="64"/>
      <c r="Q1140" s="2"/>
      <c r="R1140" s="2"/>
      <c r="S1140" s="2"/>
    </row>
    <row r="1141" spans="6:19">
      <c r="F1141" s="2" t="str">
        <f t="shared" si="73"/>
        <v/>
      </c>
      <c r="G1141" s="2" t="str">
        <f t="shared" si="74"/>
        <v/>
      </c>
      <c r="H1141" s="2" t="str">
        <f>IF(G1141&lt;&gt;"",VLOOKUP(G1141,Calculations!$AV$2:$BA$2001,3),"")</f>
        <v/>
      </c>
      <c r="I1141" s="2" t="str">
        <f>IF(G1141&lt;&gt;"",VLOOKUP(G1141,Calculations!$AV$2:$BA$2001,4),"")</f>
        <v/>
      </c>
      <c r="J1141" s="2" t="str">
        <f>IF(G1141&lt;&gt;"",VLOOKUP(G1141,Calculations!$AV$2:$BA$2001,5),"")</f>
        <v/>
      </c>
      <c r="K1141" s="2" t="str">
        <f>IF(G1141&lt;&gt;"",VLOOKUP(G1141,Calculations!$AV$2:$BA$2001,6),"")</f>
        <v/>
      </c>
      <c r="L1141" s="64"/>
      <c r="M1141" s="64"/>
      <c r="N1141" s="64"/>
      <c r="O1141" s="64"/>
      <c r="P1141" s="64"/>
      <c r="Q1141" s="2"/>
      <c r="R1141" s="2"/>
      <c r="S1141" s="2"/>
    </row>
    <row r="1142" spans="6:19">
      <c r="F1142" s="2" t="str">
        <f t="shared" si="73"/>
        <v/>
      </c>
      <c r="G1142" s="2" t="str">
        <f t="shared" si="74"/>
        <v/>
      </c>
      <c r="H1142" s="2" t="str">
        <f>IF(G1142&lt;&gt;"",VLOOKUP(G1142,Calculations!$AV$2:$BA$2001,3),"")</f>
        <v/>
      </c>
      <c r="I1142" s="2" t="str">
        <f>IF(G1142&lt;&gt;"",VLOOKUP(G1142,Calculations!$AV$2:$BA$2001,4),"")</f>
        <v/>
      </c>
      <c r="J1142" s="2" t="str">
        <f>IF(G1142&lt;&gt;"",VLOOKUP(G1142,Calculations!$AV$2:$BA$2001,5),"")</f>
        <v/>
      </c>
      <c r="K1142" s="2" t="str">
        <f>IF(G1142&lt;&gt;"",VLOOKUP(G1142,Calculations!$AV$2:$BA$2001,6),"")</f>
        <v/>
      </c>
      <c r="L1142" s="64"/>
      <c r="M1142" s="64"/>
      <c r="N1142" s="64"/>
      <c r="O1142" s="64"/>
      <c r="P1142" s="64"/>
      <c r="Q1142" s="2"/>
      <c r="R1142" s="2"/>
      <c r="S1142" s="2"/>
    </row>
    <row r="1143" spans="6:19">
      <c r="F1143" s="2" t="str">
        <f t="shared" si="73"/>
        <v/>
      </c>
      <c r="G1143" s="2" t="str">
        <f t="shared" si="74"/>
        <v/>
      </c>
      <c r="H1143" s="2" t="str">
        <f>IF(G1143&lt;&gt;"",VLOOKUP(G1143,Calculations!$AV$2:$BA$2001,3),"")</f>
        <v/>
      </c>
      <c r="I1143" s="2" t="str">
        <f>IF(G1143&lt;&gt;"",VLOOKUP(G1143,Calculations!$AV$2:$BA$2001,4),"")</f>
        <v/>
      </c>
      <c r="J1143" s="2" t="str">
        <f>IF(G1143&lt;&gt;"",VLOOKUP(G1143,Calculations!$AV$2:$BA$2001,5),"")</f>
        <v/>
      </c>
      <c r="K1143" s="2" t="str">
        <f>IF(G1143&lt;&gt;"",VLOOKUP(G1143,Calculations!$AV$2:$BA$2001,6),"")</f>
        <v/>
      </c>
      <c r="L1143" s="64"/>
      <c r="M1143" s="64"/>
      <c r="N1143" s="64"/>
      <c r="O1143" s="64"/>
      <c r="P1143" s="64"/>
      <c r="Q1143" s="2"/>
      <c r="R1143" s="2"/>
      <c r="S1143" s="2"/>
    </row>
    <row r="1144" spans="6:19">
      <c r="F1144" s="2" t="str">
        <f t="shared" si="73"/>
        <v/>
      </c>
      <c r="G1144" s="2" t="str">
        <f t="shared" si="74"/>
        <v/>
      </c>
      <c r="H1144" s="2" t="str">
        <f>IF(G1144&lt;&gt;"",VLOOKUP(G1144,Calculations!$AV$2:$BA$2001,3),"")</f>
        <v/>
      </c>
      <c r="I1144" s="2" t="str">
        <f>IF(G1144&lt;&gt;"",VLOOKUP(G1144,Calculations!$AV$2:$BA$2001,4),"")</f>
        <v/>
      </c>
      <c r="J1144" s="2" t="str">
        <f>IF(G1144&lt;&gt;"",VLOOKUP(G1144,Calculations!$AV$2:$BA$2001,5),"")</f>
        <v/>
      </c>
      <c r="K1144" s="2" t="str">
        <f>IF(G1144&lt;&gt;"",VLOOKUP(G1144,Calculations!$AV$2:$BA$2001,6),"")</f>
        <v/>
      </c>
      <c r="L1144" s="64"/>
      <c r="M1144" s="64"/>
      <c r="N1144" s="64"/>
      <c r="O1144" s="64"/>
      <c r="P1144" s="64"/>
      <c r="Q1144" s="2"/>
      <c r="R1144" s="2"/>
      <c r="S1144" s="2"/>
    </row>
    <row r="1145" spans="6:19">
      <c r="F1145" s="2" t="str">
        <f t="shared" si="73"/>
        <v/>
      </c>
      <c r="G1145" s="2" t="str">
        <f t="shared" si="74"/>
        <v/>
      </c>
      <c r="H1145" s="2" t="str">
        <f>IF(G1145&lt;&gt;"",VLOOKUP(G1145,Calculations!$AV$2:$BA$2001,3),"")</f>
        <v/>
      </c>
      <c r="I1145" s="2" t="str">
        <f>IF(G1145&lt;&gt;"",VLOOKUP(G1145,Calculations!$AV$2:$BA$2001,4),"")</f>
        <v/>
      </c>
      <c r="J1145" s="2" t="str">
        <f>IF(G1145&lt;&gt;"",VLOOKUP(G1145,Calculations!$AV$2:$BA$2001,5),"")</f>
        <v/>
      </c>
      <c r="K1145" s="2" t="str">
        <f>IF(G1145&lt;&gt;"",VLOOKUP(G1145,Calculations!$AV$2:$BA$2001,6),"")</f>
        <v/>
      </c>
      <c r="L1145" s="64"/>
      <c r="M1145" s="64"/>
      <c r="N1145" s="64"/>
      <c r="O1145" s="64"/>
      <c r="P1145" s="64"/>
      <c r="Q1145" s="2"/>
      <c r="R1145" s="2"/>
      <c r="S1145" s="2"/>
    </row>
    <row r="1146" spans="6:19">
      <c r="F1146" s="2" t="str">
        <f t="shared" si="73"/>
        <v/>
      </c>
      <c r="G1146" s="2" t="str">
        <f t="shared" si="74"/>
        <v/>
      </c>
      <c r="H1146" s="2" t="str">
        <f>IF(G1146&lt;&gt;"",VLOOKUP(G1146,Calculations!$AV$2:$BA$2001,3),"")</f>
        <v/>
      </c>
      <c r="I1146" s="2" t="str">
        <f>IF(G1146&lt;&gt;"",VLOOKUP(G1146,Calculations!$AV$2:$BA$2001,4),"")</f>
        <v/>
      </c>
      <c r="J1146" s="2" t="str">
        <f>IF(G1146&lt;&gt;"",VLOOKUP(G1146,Calculations!$AV$2:$BA$2001,5),"")</f>
        <v/>
      </c>
      <c r="K1146" s="2" t="str">
        <f>IF(G1146&lt;&gt;"",VLOOKUP(G1146,Calculations!$AV$2:$BA$2001,6),"")</f>
        <v/>
      </c>
      <c r="L1146" s="64"/>
      <c r="M1146" s="64"/>
      <c r="N1146" s="64"/>
      <c r="O1146" s="64"/>
      <c r="P1146" s="64"/>
      <c r="Q1146" s="2"/>
      <c r="R1146" s="2"/>
      <c r="S1146" s="2"/>
    </row>
    <row r="1147" spans="6:19">
      <c r="F1147" s="2" t="str">
        <f t="shared" si="73"/>
        <v/>
      </c>
      <c r="G1147" s="2" t="str">
        <f t="shared" si="74"/>
        <v/>
      </c>
      <c r="H1147" s="2" t="str">
        <f>IF(G1147&lt;&gt;"",VLOOKUP(G1147,Calculations!$AV$2:$BA$2001,3),"")</f>
        <v/>
      </c>
      <c r="I1147" s="2" t="str">
        <f>IF(G1147&lt;&gt;"",VLOOKUP(G1147,Calculations!$AV$2:$BA$2001,4),"")</f>
        <v/>
      </c>
      <c r="J1147" s="2" t="str">
        <f>IF(G1147&lt;&gt;"",VLOOKUP(G1147,Calculations!$AV$2:$BA$2001,5),"")</f>
        <v/>
      </c>
      <c r="K1147" s="2" t="str">
        <f>IF(G1147&lt;&gt;"",VLOOKUP(G1147,Calculations!$AV$2:$BA$2001,6),"")</f>
        <v/>
      </c>
      <c r="L1147" s="64"/>
      <c r="M1147" s="64"/>
      <c r="N1147" s="64"/>
      <c r="O1147" s="64"/>
      <c r="P1147" s="64"/>
      <c r="Q1147" s="2"/>
      <c r="R1147" s="2"/>
      <c r="S1147" s="2"/>
    </row>
    <row r="1148" spans="6:19">
      <c r="F1148" s="2" t="str">
        <f t="shared" si="73"/>
        <v/>
      </c>
      <c r="G1148" s="2" t="str">
        <f t="shared" si="74"/>
        <v/>
      </c>
      <c r="H1148" s="2" t="str">
        <f>IF(G1148&lt;&gt;"",VLOOKUP(G1148,Calculations!$AV$2:$BA$2001,3),"")</f>
        <v/>
      </c>
      <c r="I1148" s="2" t="str">
        <f>IF(G1148&lt;&gt;"",VLOOKUP(G1148,Calculations!$AV$2:$BA$2001,4),"")</f>
        <v/>
      </c>
      <c r="J1148" s="2" t="str">
        <f>IF(G1148&lt;&gt;"",VLOOKUP(G1148,Calculations!$AV$2:$BA$2001,5),"")</f>
        <v/>
      </c>
      <c r="K1148" s="2" t="str">
        <f>IF(G1148&lt;&gt;"",VLOOKUP(G1148,Calculations!$AV$2:$BA$2001,6),"")</f>
        <v/>
      </c>
      <c r="L1148" s="64"/>
      <c r="M1148" s="64"/>
      <c r="N1148" s="64"/>
      <c r="O1148" s="64"/>
      <c r="P1148" s="64"/>
      <c r="Q1148" s="2"/>
      <c r="R1148" s="2"/>
      <c r="S1148" s="2"/>
    </row>
    <row r="1149" spans="6:19">
      <c r="F1149" s="2" t="str">
        <f t="shared" si="73"/>
        <v/>
      </c>
      <c r="G1149" s="2" t="str">
        <f t="shared" si="74"/>
        <v/>
      </c>
      <c r="H1149" s="2" t="str">
        <f>IF(G1149&lt;&gt;"",VLOOKUP(G1149,Calculations!$AV$2:$BA$2001,3),"")</f>
        <v/>
      </c>
      <c r="I1149" s="2" t="str">
        <f>IF(G1149&lt;&gt;"",VLOOKUP(G1149,Calculations!$AV$2:$BA$2001,4),"")</f>
        <v/>
      </c>
      <c r="J1149" s="2" t="str">
        <f>IF(G1149&lt;&gt;"",VLOOKUP(G1149,Calculations!$AV$2:$BA$2001,5),"")</f>
        <v/>
      </c>
      <c r="K1149" s="2" t="str">
        <f>IF(G1149&lt;&gt;"",VLOOKUP(G1149,Calculations!$AV$2:$BA$2001,6),"")</f>
        <v/>
      </c>
      <c r="L1149" s="64"/>
      <c r="M1149" s="64"/>
      <c r="N1149" s="64"/>
      <c r="O1149" s="64"/>
      <c r="P1149" s="64"/>
      <c r="Q1149" s="2"/>
      <c r="R1149" s="2"/>
      <c r="S1149" s="2"/>
    </row>
    <row r="1150" spans="6:19">
      <c r="F1150" s="2" t="str">
        <f t="shared" si="73"/>
        <v/>
      </c>
      <c r="G1150" s="2" t="str">
        <f t="shared" si="74"/>
        <v/>
      </c>
      <c r="H1150" s="2" t="str">
        <f>IF(G1150&lt;&gt;"",VLOOKUP(G1150,Calculations!$AV$2:$BA$2001,3),"")</f>
        <v/>
      </c>
      <c r="I1150" s="2" t="str">
        <f>IF(G1150&lt;&gt;"",VLOOKUP(G1150,Calculations!$AV$2:$BA$2001,4),"")</f>
        <v/>
      </c>
      <c r="J1150" s="2" t="str">
        <f>IF(G1150&lt;&gt;"",VLOOKUP(G1150,Calculations!$AV$2:$BA$2001,5),"")</f>
        <v/>
      </c>
      <c r="K1150" s="2" t="str">
        <f>IF(G1150&lt;&gt;"",VLOOKUP(G1150,Calculations!$AV$2:$BA$2001,6),"")</f>
        <v/>
      </c>
      <c r="L1150" s="64"/>
      <c r="M1150" s="64"/>
      <c r="N1150" s="64"/>
      <c r="O1150" s="64"/>
      <c r="P1150" s="64"/>
      <c r="Q1150" s="2"/>
      <c r="R1150" s="2"/>
      <c r="S1150" s="2"/>
    </row>
    <row r="1151" spans="6:19">
      <c r="F1151" s="2" t="str">
        <f t="shared" si="73"/>
        <v/>
      </c>
      <c r="G1151" s="2" t="str">
        <f t="shared" si="74"/>
        <v/>
      </c>
      <c r="H1151" s="2" t="str">
        <f>IF(G1151&lt;&gt;"",VLOOKUP(G1151,Calculations!$AV$2:$BA$2001,3),"")</f>
        <v/>
      </c>
      <c r="I1151" s="2" t="str">
        <f>IF(G1151&lt;&gt;"",VLOOKUP(G1151,Calculations!$AV$2:$BA$2001,4),"")</f>
        <v/>
      </c>
      <c r="J1151" s="2" t="str">
        <f>IF(G1151&lt;&gt;"",VLOOKUP(G1151,Calculations!$AV$2:$BA$2001,5),"")</f>
        <v/>
      </c>
      <c r="K1151" s="2" t="str">
        <f>IF(G1151&lt;&gt;"",VLOOKUP(G1151,Calculations!$AV$2:$BA$2001,6),"")</f>
        <v/>
      </c>
      <c r="L1151" s="64"/>
      <c r="M1151" s="64"/>
      <c r="N1151" s="64"/>
      <c r="O1151" s="64"/>
      <c r="P1151" s="64"/>
      <c r="Q1151" s="2"/>
      <c r="R1151" s="2"/>
      <c r="S1151" s="2"/>
    </row>
    <row r="1152" spans="6:19">
      <c r="F1152" s="2" t="str">
        <f t="shared" si="73"/>
        <v/>
      </c>
      <c r="G1152" s="2" t="str">
        <f t="shared" si="74"/>
        <v/>
      </c>
      <c r="H1152" s="2" t="str">
        <f>IF(G1152&lt;&gt;"",VLOOKUP(G1152,Calculations!$AV$2:$BA$2001,3),"")</f>
        <v/>
      </c>
      <c r="I1152" s="2" t="str">
        <f>IF(G1152&lt;&gt;"",VLOOKUP(G1152,Calculations!$AV$2:$BA$2001,4),"")</f>
        <v/>
      </c>
      <c r="J1152" s="2" t="str">
        <f>IF(G1152&lt;&gt;"",VLOOKUP(G1152,Calculations!$AV$2:$BA$2001,5),"")</f>
        <v/>
      </c>
      <c r="K1152" s="2" t="str">
        <f>IF(G1152&lt;&gt;"",VLOOKUP(G1152,Calculations!$AV$2:$BA$2001,6),"")</f>
        <v/>
      </c>
      <c r="L1152" s="64"/>
      <c r="M1152" s="64"/>
      <c r="N1152" s="64"/>
      <c r="O1152" s="64"/>
      <c r="P1152" s="64"/>
      <c r="Q1152" s="2"/>
      <c r="R1152" s="2"/>
      <c r="S1152" s="2"/>
    </row>
    <row r="1153" spans="6:19">
      <c r="F1153" s="2" t="str">
        <f t="shared" si="73"/>
        <v/>
      </c>
      <c r="G1153" s="2" t="str">
        <f t="shared" si="74"/>
        <v/>
      </c>
      <c r="H1153" s="2" t="str">
        <f>IF(G1153&lt;&gt;"",VLOOKUP(G1153,Calculations!$AV$2:$BA$2001,3),"")</f>
        <v/>
      </c>
      <c r="I1153" s="2" t="str">
        <f>IF(G1153&lt;&gt;"",VLOOKUP(G1153,Calculations!$AV$2:$BA$2001,4),"")</f>
        <v/>
      </c>
      <c r="J1153" s="2" t="str">
        <f>IF(G1153&lt;&gt;"",VLOOKUP(G1153,Calculations!$AV$2:$BA$2001,5),"")</f>
        <v/>
      </c>
      <c r="K1153" s="2" t="str">
        <f>IF(G1153&lt;&gt;"",VLOOKUP(G1153,Calculations!$AV$2:$BA$2001,6),"")</f>
        <v/>
      </c>
      <c r="L1153" s="64"/>
      <c r="M1153" s="64"/>
      <c r="N1153" s="64"/>
      <c r="O1153" s="64"/>
      <c r="P1153" s="64"/>
      <c r="Q1153" s="2"/>
      <c r="R1153" s="2"/>
      <c r="S1153" s="2"/>
    </row>
    <row r="1154" spans="6:19">
      <c r="F1154" s="2" t="str">
        <f t="shared" si="73"/>
        <v/>
      </c>
      <c r="G1154" s="2" t="str">
        <f t="shared" si="74"/>
        <v/>
      </c>
      <c r="H1154" s="2" t="str">
        <f>IF(G1154&lt;&gt;"",VLOOKUP(G1154,Calculations!$AV$2:$BA$2001,3),"")</f>
        <v/>
      </c>
      <c r="I1154" s="2" t="str">
        <f>IF(G1154&lt;&gt;"",VLOOKUP(G1154,Calculations!$AV$2:$BA$2001,4),"")</f>
        <v/>
      </c>
      <c r="J1154" s="2" t="str">
        <f>IF(G1154&lt;&gt;"",VLOOKUP(G1154,Calculations!$AV$2:$BA$2001,5),"")</f>
        <v/>
      </c>
      <c r="K1154" s="2" t="str">
        <f>IF(G1154&lt;&gt;"",VLOOKUP(G1154,Calculations!$AV$2:$BA$2001,6),"")</f>
        <v/>
      </c>
      <c r="L1154" s="64"/>
      <c r="M1154" s="64"/>
      <c r="N1154" s="64"/>
      <c r="O1154" s="64"/>
      <c r="P1154" s="64"/>
      <c r="Q1154" s="2"/>
      <c r="R1154" s="2"/>
      <c r="S1154" s="2"/>
    </row>
    <row r="1155" spans="6:19">
      <c r="F1155" s="2" t="str">
        <f t="shared" ref="F1155:F1218" si="75">IF(F1154&gt;=Num,"",F1154+1)</f>
        <v/>
      </c>
      <c r="G1155" s="2" t="str">
        <f t="shared" si="74"/>
        <v/>
      </c>
      <c r="H1155" s="2" t="str">
        <f>IF(G1155&lt;&gt;"",VLOOKUP(G1155,Calculations!$AV$2:$BA$2001,3),"")</f>
        <v/>
      </c>
      <c r="I1155" s="2" t="str">
        <f>IF(G1155&lt;&gt;"",VLOOKUP(G1155,Calculations!$AV$2:$BA$2001,4),"")</f>
        <v/>
      </c>
      <c r="J1155" s="2" t="str">
        <f>IF(G1155&lt;&gt;"",VLOOKUP(G1155,Calculations!$AV$2:$BA$2001,5),"")</f>
        <v/>
      </c>
      <c r="K1155" s="2" t="str">
        <f>IF(G1155&lt;&gt;"",VLOOKUP(G1155,Calculations!$AV$2:$BA$2001,6),"")</f>
        <v/>
      </c>
      <c r="L1155" s="64"/>
      <c r="M1155" s="64"/>
      <c r="N1155" s="64"/>
      <c r="O1155" s="64"/>
      <c r="P1155" s="64"/>
      <c r="Q1155" s="2"/>
      <c r="R1155" s="2"/>
      <c r="S1155" s="2"/>
    </row>
    <row r="1156" spans="6:19">
      <c r="F1156" s="2" t="str">
        <f t="shared" si="75"/>
        <v/>
      </c>
      <c r="G1156" s="2" t="str">
        <f t="shared" si="74"/>
        <v/>
      </c>
      <c r="H1156" s="2" t="str">
        <f>IF(G1156&lt;&gt;"",VLOOKUP(G1156,Calculations!$AV$2:$BA$2001,3),"")</f>
        <v/>
      </c>
      <c r="I1156" s="2" t="str">
        <f>IF(G1156&lt;&gt;"",VLOOKUP(G1156,Calculations!$AV$2:$BA$2001,4),"")</f>
        <v/>
      </c>
      <c r="J1156" s="2" t="str">
        <f>IF(G1156&lt;&gt;"",VLOOKUP(G1156,Calculations!$AV$2:$BA$2001,5),"")</f>
        <v/>
      </c>
      <c r="K1156" s="2" t="str">
        <f>IF(G1156&lt;&gt;"",VLOOKUP(G1156,Calculations!$AV$2:$BA$2001,6),"")</f>
        <v/>
      </c>
      <c r="L1156" s="64"/>
      <c r="M1156" s="64"/>
      <c r="N1156" s="64"/>
      <c r="O1156" s="64"/>
      <c r="P1156" s="64"/>
      <c r="Q1156" s="2"/>
      <c r="R1156" s="2"/>
      <c r="S1156" s="2"/>
    </row>
    <row r="1157" spans="6:19">
      <c r="F1157" s="2" t="str">
        <f t="shared" si="75"/>
        <v/>
      </c>
      <c r="G1157" s="2" t="str">
        <f t="shared" si="74"/>
        <v/>
      </c>
      <c r="H1157" s="2" t="str">
        <f>IF(G1157&lt;&gt;"",VLOOKUP(G1157,Calculations!$AV$2:$BA$2001,3),"")</f>
        <v/>
      </c>
      <c r="I1157" s="2" t="str">
        <f>IF(G1157&lt;&gt;"",VLOOKUP(G1157,Calculations!$AV$2:$BA$2001,4),"")</f>
        <v/>
      </c>
      <c r="J1157" s="2" t="str">
        <f>IF(G1157&lt;&gt;"",VLOOKUP(G1157,Calculations!$AV$2:$BA$2001,5),"")</f>
        <v/>
      </c>
      <c r="K1157" s="2" t="str">
        <f>IF(G1157&lt;&gt;"",VLOOKUP(G1157,Calculations!$AV$2:$BA$2001,6),"")</f>
        <v/>
      </c>
      <c r="L1157" s="64"/>
      <c r="M1157" s="64"/>
      <c r="N1157" s="64"/>
      <c r="O1157" s="64"/>
      <c r="P1157" s="64"/>
      <c r="Q1157" s="2"/>
      <c r="R1157" s="2"/>
      <c r="S1157" s="2"/>
    </row>
    <row r="1158" spans="6:19">
      <c r="F1158" s="2" t="str">
        <f t="shared" si="75"/>
        <v/>
      </c>
      <c r="G1158" s="2" t="str">
        <f t="shared" si="74"/>
        <v/>
      </c>
      <c r="H1158" s="2" t="str">
        <f>IF(G1158&lt;&gt;"",VLOOKUP(G1158,Calculations!$AV$2:$BA$2001,3),"")</f>
        <v/>
      </c>
      <c r="I1158" s="2" t="str">
        <f>IF(G1158&lt;&gt;"",VLOOKUP(G1158,Calculations!$AV$2:$BA$2001,4),"")</f>
        <v/>
      </c>
      <c r="J1158" s="2" t="str">
        <f>IF(G1158&lt;&gt;"",VLOOKUP(G1158,Calculations!$AV$2:$BA$2001,5),"")</f>
        <v/>
      </c>
      <c r="K1158" s="2" t="str">
        <f>IF(G1158&lt;&gt;"",VLOOKUP(G1158,Calculations!$AV$2:$BA$2001,6),"")</f>
        <v/>
      </c>
      <c r="L1158" s="64"/>
      <c r="M1158" s="64"/>
      <c r="N1158" s="64"/>
      <c r="O1158" s="64"/>
      <c r="P1158" s="64"/>
      <c r="Q1158" s="2"/>
      <c r="R1158" s="2"/>
      <c r="S1158" s="2"/>
    </row>
    <row r="1159" spans="6:19">
      <c r="F1159" s="2" t="str">
        <f t="shared" si="75"/>
        <v/>
      </c>
      <c r="G1159" s="2" t="str">
        <f t="shared" si="74"/>
        <v/>
      </c>
      <c r="H1159" s="2" t="str">
        <f>IF(G1159&lt;&gt;"",VLOOKUP(G1159,Calculations!$AV$2:$BA$2001,3),"")</f>
        <v/>
      </c>
      <c r="I1159" s="2" t="str">
        <f>IF(G1159&lt;&gt;"",VLOOKUP(G1159,Calculations!$AV$2:$BA$2001,4),"")</f>
        <v/>
      </c>
      <c r="J1159" s="2" t="str">
        <f>IF(G1159&lt;&gt;"",VLOOKUP(G1159,Calculations!$AV$2:$BA$2001,5),"")</f>
        <v/>
      </c>
      <c r="K1159" s="2" t="str">
        <f>IF(G1159&lt;&gt;"",VLOOKUP(G1159,Calculations!$AV$2:$BA$2001,6),"")</f>
        <v/>
      </c>
      <c r="L1159" s="64"/>
      <c r="M1159" s="64"/>
      <c r="N1159" s="64"/>
      <c r="O1159" s="64"/>
      <c r="P1159" s="64"/>
      <c r="Q1159" s="2"/>
      <c r="R1159" s="2"/>
      <c r="S1159" s="2"/>
    </row>
    <row r="1160" spans="6:19">
      <c r="F1160" s="2" t="str">
        <f t="shared" si="75"/>
        <v/>
      </c>
      <c r="G1160" s="2" t="str">
        <f t="shared" si="74"/>
        <v/>
      </c>
      <c r="H1160" s="2" t="str">
        <f>IF(G1160&lt;&gt;"",VLOOKUP(G1160,Calculations!$AV$2:$BA$2001,3),"")</f>
        <v/>
      </c>
      <c r="I1160" s="2" t="str">
        <f>IF(G1160&lt;&gt;"",VLOOKUP(G1160,Calculations!$AV$2:$BA$2001,4),"")</f>
        <v/>
      </c>
      <c r="J1160" s="2" t="str">
        <f>IF(G1160&lt;&gt;"",VLOOKUP(G1160,Calculations!$AV$2:$BA$2001,5),"")</f>
        <v/>
      </c>
      <c r="K1160" s="2" t="str">
        <f>IF(G1160&lt;&gt;"",VLOOKUP(G1160,Calculations!$AV$2:$BA$2001,6),"")</f>
        <v/>
      </c>
      <c r="L1160" s="64"/>
      <c r="M1160" s="64"/>
      <c r="N1160" s="64"/>
      <c r="O1160" s="64"/>
      <c r="P1160" s="64"/>
      <c r="Q1160" s="2"/>
      <c r="R1160" s="2"/>
      <c r="S1160" s="2"/>
    </row>
    <row r="1161" spans="6:19">
      <c r="F1161" s="2" t="str">
        <f t="shared" si="75"/>
        <v/>
      </c>
      <c r="G1161" s="2" t="str">
        <f t="shared" si="74"/>
        <v/>
      </c>
      <c r="H1161" s="2" t="str">
        <f>IF(G1161&lt;&gt;"",VLOOKUP(G1161,Calculations!$AV$2:$BA$2001,3),"")</f>
        <v/>
      </c>
      <c r="I1161" s="2" t="str">
        <f>IF(G1161&lt;&gt;"",VLOOKUP(G1161,Calculations!$AV$2:$BA$2001,4),"")</f>
        <v/>
      </c>
      <c r="J1161" s="2" t="str">
        <f>IF(G1161&lt;&gt;"",VLOOKUP(G1161,Calculations!$AV$2:$BA$2001,5),"")</f>
        <v/>
      </c>
      <c r="K1161" s="2" t="str">
        <f>IF(G1161&lt;&gt;"",VLOOKUP(G1161,Calculations!$AV$2:$BA$2001,6),"")</f>
        <v/>
      </c>
      <c r="L1161" s="64"/>
      <c r="M1161" s="64"/>
      <c r="N1161" s="64"/>
      <c r="O1161" s="64"/>
      <c r="P1161" s="64"/>
      <c r="Q1161" s="2"/>
      <c r="R1161" s="2"/>
      <c r="S1161" s="2"/>
    </row>
    <row r="1162" spans="6:19">
      <c r="F1162" s="2" t="str">
        <f t="shared" si="75"/>
        <v/>
      </c>
      <c r="G1162" s="2" t="str">
        <f t="shared" si="74"/>
        <v/>
      </c>
      <c r="H1162" s="2" t="str">
        <f>IF(G1162&lt;&gt;"",VLOOKUP(G1162,Calculations!$AV$2:$BA$2001,3),"")</f>
        <v/>
      </c>
      <c r="I1162" s="2" t="str">
        <f>IF(G1162&lt;&gt;"",VLOOKUP(G1162,Calculations!$AV$2:$BA$2001,4),"")</f>
        <v/>
      </c>
      <c r="J1162" s="2" t="str">
        <f>IF(G1162&lt;&gt;"",VLOOKUP(G1162,Calculations!$AV$2:$BA$2001,5),"")</f>
        <v/>
      </c>
      <c r="K1162" s="2" t="str">
        <f>IF(G1162&lt;&gt;"",VLOOKUP(G1162,Calculations!$AV$2:$BA$2001,6),"")</f>
        <v/>
      </c>
      <c r="L1162" s="64"/>
      <c r="M1162" s="64"/>
      <c r="N1162" s="64"/>
      <c r="O1162" s="64"/>
      <c r="P1162" s="64"/>
      <c r="Q1162" s="2"/>
      <c r="R1162" s="2"/>
      <c r="S1162" s="2"/>
    </row>
    <row r="1163" spans="6:19">
      <c r="F1163" s="2" t="str">
        <f t="shared" si="75"/>
        <v/>
      </c>
      <c r="G1163" s="2" t="str">
        <f t="shared" si="74"/>
        <v/>
      </c>
      <c r="H1163" s="2" t="str">
        <f>IF(G1163&lt;&gt;"",VLOOKUP(G1163,Calculations!$AV$2:$BA$2001,3),"")</f>
        <v/>
      </c>
      <c r="I1163" s="2" t="str">
        <f>IF(G1163&lt;&gt;"",VLOOKUP(G1163,Calculations!$AV$2:$BA$2001,4),"")</f>
        <v/>
      </c>
      <c r="J1163" s="2" t="str">
        <f>IF(G1163&lt;&gt;"",VLOOKUP(G1163,Calculations!$AV$2:$BA$2001,5),"")</f>
        <v/>
      </c>
      <c r="K1163" s="2" t="str">
        <f>IF(G1163&lt;&gt;"",VLOOKUP(G1163,Calculations!$AV$2:$BA$2001,6),"")</f>
        <v/>
      </c>
      <c r="L1163" s="64"/>
      <c r="M1163" s="64"/>
      <c r="N1163" s="64"/>
      <c r="O1163" s="64"/>
      <c r="P1163" s="64"/>
      <c r="Q1163" s="2"/>
      <c r="R1163" s="2"/>
      <c r="S1163" s="2"/>
    </row>
    <row r="1164" spans="6:19">
      <c r="F1164" s="2" t="str">
        <f t="shared" si="75"/>
        <v/>
      </c>
      <c r="G1164" s="2" t="str">
        <f t="shared" si="74"/>
        <v/>
      </c>
      <c r="H1164" s="2" t="str">
        <f>IF(G1164&lt;&gt;"",VLOOKUP(G1164,Calculations!$AV$2:$BA$2001,3),"")</f>
        <v/>
      </c>
      <c r="I1164" s="2" t="str">
        <f>IF(G1164&lt;&gt;"",VLOOKUP(G1164,Calculations!$AV$2:$BA$2001,4),"")</f>
        <v/>
      </c>
      <c r="J1164" s="2" t="str">
        <f>IF(G1164&lt;&gt;"",VLOOKUP(G1164,Calculations!$AV$2:$BA$2001,5),"")</f>
        <v/>
      </c>
      <c r="K1164" s="2" t="str">
        <f>IF(G1164&lt;&gt;"",VLOOKUP(G1164,Calculations!$AV$2:$BA$2001,6),"")</f>
        <v/>
      </c>
      <c r="L1164" s="64"/>
      <c r="M1164" s="64"/>
      <c r="N1164" s="64"/>
      <c r="O1164" s="64"/>
      <c r="P1164" s="64"/>
      <c r="Q1164" s="2"/>
      <c r="R1164" s="2"/>
      <c r="S1164" s="2"/>
    </row>
    <row r="1165" spans="6:19">
      <c r="F1165" s="2" t="str">
        <f t="shared" si="75"/>
        <v/>
      </c>
      <c r="G1165" s="2" t="str">
        <f t="shared" si="74"/>
        <v/>
      </c>
      <c r="H1165" s="2" t="str">
        <f>IF(G1165&lt;&gt;"",VLOOKUP(G1165,Calculations!$AV$2:$BA$2001,3),"")</f>
        <v/>
      </c>
      <c r="I1165" s="2" t="str">
        <f>IF(G1165&lt;&gt;"",VLOOKUP(G1165,Calculations!$AV$2:$BA$2001,4),"")</f>
        <v/>
      </c>
      <c r="J1165" s="2" t="str">
        <f>IF(G1165&lt;&gt;"",VLOOKUP(G1165,Calculations!$AV$2:$BA$2001,5),"")</f>
        <v/>
      </c>
      <c r="K1165" s="2" t="str">
        <f>IF(G1165&lt;&gt;"",VLOOKUP(G1165,Calculations!$AV$2:$BA$2001,6),"")</f>
        <v/>
      </c>
      <c r="L1165" s="64"/>
      <c r="M1165" s="64"/>
      <c r="N1165" s="64"/>
      <c r="O1165" s="64"/>
      <c r="P1165" s="64"/>
      <c r="Q1165" s="2"/>
      <c r="R1165" s="2"/>
      <c r="S1165" s="2"/>
    </row>
    <row r="1166" spans="6:19">
      <c r="F1166" s="2" t="str">
        <f t="shared" si="75"/>
        <v/>
      </c>
      <c r="G1166" s="2" t="str">
        <f t="shared" si="74"/>
        <v/>
      </c>
      <c r="H1166" s="2" t="str">
        <f>IF(G1166&lt;&gt;"",VLOOKUP(G1166,Calculations!$AV$2:$BA$2001,3),"")</f>
        <v/>
      </c>
      <c r="I1166" s="2" t="str">
        <f>IF(G1166&lt;&gt;"",VLOOKUP(G1166,Calculations!$AV$2:$BA$2001,4),"")</f>
        <v/>
      </c>
      <c r="J1166" s="2" t="str">
        <f>IF(G1166&lt;&gt;"",VLOOKUP(G1166,Calculations!$AV$2:$BA$2001,5),"")</f>
        <v/>
      </c>
      <c r="K1166" s="2" t="str">
        <f>IF(G1166&lt;&gt;"",VLOOKUP(G1166,Calculations!$AV$2:$BA$2001,6),"")</f>
        <v/>
      </c>
      <c r="L1166" s="64"/>
      <c r="M1166" s="64"/>
      <c r="N1166" s="64"/>
      <c r="O1166" s="64"/>
      <c r="P1166" s="64"/>
      <c r="Q1166" s="2"/>
      <c r="R1166" s="2"/>
      <c r="S1166" s="2"/>
    </row>
    <row r="1167" spans="6:19">
      <c r="F1167" s="2" t="str">
        <f t="shared" si="75"/>
        <v/>
      </c>
      <c r="G1167" s="2" t="str">
        <f t="shared" si="74"/>
        <v/>
      </c>
      <c r="H1167" s="2" t="str">
        <f>IF(G1167&lt;&gt;"",VLOOKUP(G1167,Calculations!$AV$2:$BA$2001,3),"")</f>
        <v/>
      </c>
      <c r="I1167" s="2" t="str">
        <f>IF(G1167&lt;&gt;"",VLOOKUP(G1167,Calculations!$AV$2:$BA$2001,4),"")</f>
        <v/>
      </c>
      <c r="J1167" s="2" t="str">
        <f>IF(G1167&lt;&gt;"",VLOOKUP(G1167,Calculations!$AV$2:$BA$2001,5),"")</f>
        <v/>
      </c>
      <c r="K1167" s="2" t="str">
        <f>IF(G1167&lt;&gt;"",VLOOKUP(G1167,Calculations!$AV$2:$BA$2001,6),"")</f>
        <v/>
      </c>
      <c r="L1167" s="64"/>
      <c r="M1167" s="64"/>
      <c r="N1167" s="64"/>
      <c r="O1167" s="64"/>
      <c r="P1167" s="64"/>
      <c r="Q1167" s="2"/>
      <c r="R1167" s="2"/>
      <c r="S1167" s="2"/>
    </row>
    <row r="1168" spans="6:19">
      <c r="F1168" s="2" t="str">
        <f t="shared" si="75"/>
        <v/>
      </c>
      <c r="G1168" s="2" t="str">
        <f t="shared" si="74"/>
        <v/>
      </c>
      <c r="H1168" s="2" t="str">
        <f>IF(G1168&lt;&gt;"",VLOOKUP(G1168,Calculations!$AV$2:$BA$2001,3),"")</f>
        <v/>
      </c>
      <c r="I1168" s="2" t="str">
        <f>IF(G1168&lt;&gt;"",VLOOKUP(G1168,Calculations!$AV$2:$BA$2001,4),"")</f>
        <v/>
      </c>
      <c r="J1168" s="2" t="str">
        <f>IF(G1168&lt;&gt;"",VLOOKUP(G1168,Calculations!$AV$2:$BA$2001,5),"")</f>
        <v/>
      </c>
      <c r="K1168" s="2" t="str">
        <f>IF(G1168&lt;&gt;"",VLOOKUP(G1168,Calculations!$AV$2:$BA$2001,6),"")</f>
        <v/>
      </c>
      <c r="L1168" s="64"/>
      <c r="M1168" s="64"/>
      <c r="N1168" s="64"/>
      <c r="O1168" s="64"/>
      <c r="P1168" s="64"/>
      <c r="Q1168" s="2"/>
      <c r="R1168" s="2"/>
      <c r="S1168" s="2"/>
    </row>
    <row r="1169" spans="6:19">
      <c r="F1169" s="2" t="str">
        <f t="shared" si="75"/>
        <v/>
      </c>
      <c r="G1169" s="2" t="str">
        <f t="shared" ref="G1169:G1232" si="76">IF(AND(F1168&lt;&gt;"",G1168&lt;2000),G1168+step,"")</f>
        <v/>
      </c>
      <c r="H1169" s="2" t="str">
        <f>IF(G1169&lt;&gt;"",VLOOKUP(G1169,Calculations!$AV$2:$BA$2001,3),"")</f>
        <v/>
      </c>
      <c r="I1169" s="2" t="str">
        <f>IF(G1169&lt;&gt;"",VLOOKUP(G1169,Calculations!$AV$2:$BA$2001,4),"")</f>
        <v/>
      </c>
      <c r="J1169" s="2" t="str">
        <f>IF(G1169&lt;&gt;"",VLOOKUP(G1169,Calculations!$AV$2:$BA$2001,5),"")</f>
        <v/>
      </c>
      <c r="K1169" s="2" t="str">
        <f>IF(G1169&lt;&gt;"",VLOOKUP(G1169,Calculations!$AV$2:$BA$2001,6),"")</f>
        <v/>
      </c>
      <c r="L1169" s="64"/>
      <c r="M1169" s="64"/>
      <c r="N1169" s="64"/>
      <c r="O1169" s="64"/>
      <c r="P1169" s="64"/>
      <c r="Q1169" s="2"/>
      <c r="R1169" s="2"/>
      <c r="S1169" s="2"/>
    </row>
    <row r="1170" spans="6:19">
      <c r="F1170" s="2" t="str">
        <f t="shared" si="75"/>
        <v/>
      </c>
      <c r="G1170" s="2" t="str">
        <f t="shared" si="76"/>
        <v/>
      </c>
      <c r="H1170" s="2" t="str">
        <f>IF(G1170&lt;&gt;"",VLOOKUP(G1170,Calculations!$AV$2:$BA$2001,3),"")</f>
        <v/>
      </c>
      <c r="I1170" s="2" t="str">
        <f>IF(G1170&lt;&gt;"",VLOOKUP(G1170,Calculations!$AV$2:$BA$2001,4),"")</f>
        <v/>
      </c>
      <c r="J1170" s="2" t="str">
        <f>IF(G1170&lt;&gt;"",VLOOKUP(G1170,Calculations!$AV$2:$BA$2001,5),"")</f>
        <v/>
      </c>
      <c r="K1170" s="2" t="str">
        <f>IF(G1170&lt;&gt;"",VLOOKUP(G1170,Calculations!$AV$2:$BA$2001,6),"")</f>
        <v/>
      </c>
      <c r="L1170" s="64"/>
      <c r="M1170" s="64"/>
      <c r="N1170" s="64"/>
      <c r="O1170" s="64"/>
      <c r="P1170" s="64"/>
      <c r="Q1170" s="2"/>
      <c r="R1170" s="2"/>
      <c r="S1170" s="2"/>
    </row>
    <row r="1171" spans="6:19">
      <c r="F1171" s="2" t="str">
        <f t="shared" si="75"/>
        <v/>
      </c>
      <c r="G1171" s="2" t="str">
        <f t="shared" si="76"/>
        <v/>
      </c>
      <c r="H1171" s="2" t="str">
        <f>IF(G1171&lt;&gt;"",VLOOKUP(G1171,Calculations!$AV$2:$BA$2001,3),"")</f>
        <v/>
      </c>
      <c r="I1171" s="2" t="str">
        <f>IF(G1171&lt;&gt;"",VLOOKUP(G1171,Calculations!$AV$2:$BA$2001,4),"")</f>
        <v/>
      </c>
      <c r="J1171" s="2" t="str">
        <f>IF(G1171&lt;&gt;"",VLOOKUP(G1171,Calculations!$AV$2:$BA$2001,5),"")</f>
        <v/>
      </c>
      <c r="K1171" s="2" t="str">
        <f>IF(G1171&lt;&gt;"",VLOOKUP(G1171,Calculations!$AV$2:$BA$2001,6),"")</f>
        <v/>
      </c>
      <c r="L1171" s="64"/>
      <c r="M1171" s="64"/>
      <c r="N1171" s="64"/>
      <c r="O1171" s="64"/>
      <c r="P1171" s="64"/>
      <c r="Q1171" s="2"/>
      <c r="R1171" s="2"/>
      <c r="S1171" s="2"/>
    </row>
    <row r="1172" spans="6:19">
      <c r="F1172" s="2" t="str">
        <f t="shared" si="75"/>
        <v/>
      </c>
      <c r="G1172" s="2" t="str">
        <f t="shared" si="76"/>
        <v/>
      </c>
      <c r="H1172" s="2" t="str">
        <f>IF(G1172&lt;&gt;"",VLOOKUP(G1172,Calculations!$AV$2:$BA$2001,3),"")</f>
        <v/>
      </c>
      <c r="I1172" s="2" t="str">
        <f>IF(G1172&lt;&gt;"",VLOOKUP(G1172,Calculations!$AV$2:$BA$2001,4),"")</f>
        <v/>
      </c>
      <c r="J1172" s="2" t="str">
        <f>IF(G1172&lt;&gt;"",VLOOKUP(G1172,Calculations!$AV$2:$BA$2001,5),"")</f>
        <v/>
      </c>
      <c r="K1172" s="2" t="str">
        <f>IF(G1172&lt;&gt;"",VLOOKUP(G1172,Calculations!$AV$2:$BA$2001,6),"")</f>
        <v/>
      </c>
      <c r="L1172" s="64"/>
      <c r="M1172" s="64"/>
      <c r="N1172" s="64"/>
      <c r="O1172" s="64"/>
      <c r="P1172" s="64"/>
      <c r="Q1172" s="2"/>
      <c r="R1172" s="2"/>
      <c r="S1172" s="2"/>
    </row>
    <row r="1173" spans="6:19">
      <c r="F1173" s="2" t="str">
        <f t="shared" si="75"/>
        <v/>
      </c>
      <c r="G1173" s="2" t="str">
        <f t="shared" si="76"/>
        <v/>
      </c>
      <c r="H1173" s="2" t="str">
        <f>IF(G1173&lt;&gt;"",VLOOKUP(G1173,Calculations!$AV$2:$BA$2001,3),"")</f>
        <v/>
      </c>
      <c r="I1173" s="2" t="str">
        <f>IF(G1173&lt;&gt;"",VLOOKUP(G1173,Calculations!$AV$2:$BA$2001,4),"")</f>
        <v/>
      </c>
      <c r="J1173" s="2" t="str">
        <f>IF(G1173&lt;&gt;"",VLOOKUP(G1173,Calculations!$AV$2:$BA$2001,5),"")</f>
        <v/>
      </c>
      <c r="K1173" s="2" t="str">
        <f>IF(G1173&lt;&gt;"",VLOOKUP(G1173,Calculations!$AV$2:$BA$2001,6),"")</f>
        <v/>
      </c>
      <c r="L1173" s="64"/>
      <c r="M1173" s="64"/>
      <c r="N1173" s="64"/>
      <c r="O1173" s="64"/>
      <c r="P1173" s="64"/>
      <c r="Q1173" s="2"/>
      <c r="R1173" s="2"/>
      <c r="S1173" s="2"/>
    </row>
    <row r="1174" spans="6:19">
      <c r="F1174" s="2" t="str">
        <f t="shared" si="75"/>
        <v/>
      </c>
      <c r="G1174" s="2" t="str">
        <f t="shared" si="76"/>
        <v/>
      </c>
      <c r="H1174" s="2" t="str">
        <f>IF(G1174&lt;&gt;"",VLOOKUP(G1174,Calculations!$AV$2:$BA$2001,3),"")</f>
        <v/>
      </c>
      <c r="I1174" s="2" t="str">
        <f>IF(G1174&lt;&gt;"",VLOOKUP(G1174,Calculations!$AV$2:$BA$2001,4),"")</f>
        <v/>
      </c>
      <c r="J1174" s="2" t="str">
        <f>IF(G1174&lt;&gt;"",VLOOKUP(G1174,Calculations!$AV$2:$BA$2001,5),"")</f>
        <v/>
      </c>
      <c r="K1174" s="2" t="str">
        <f>IF(G1174&lt;&gt;"",VLOOKUP(G1174,Calculations!$AV$2:$BA$2001,6),"")</f>
        <v/>
      </c>
      <c r="L1174" s="64"/>
      <c r="M1174" s="64"/>
      <c r="N1174" s="64"/>
      <c r="O1174" s="64"/>
      <c r="P1174" s="64"/>
      <c r="Q1174" s="2"/>
      <c r="R1174" s="2"/>
      <c r="S1174" s="2"/>
    </row>
    <row r="1175" spans="6:19">
      <c r="F1175" s="2" t="str">
        <f t="shared" si="75"/>
        <v/>
      </c>
      <c r="G1175" s="2" t="str">
        <f t="shared" si="76"/>
        <v/>
      </c>
      <c r="H1175" s="2" t="str">
        <f>IF(G1175&lt;&gt;"",VLOOKUP(G1175,Calculations!$AV$2:$BA$2001,3),"")</f>
        <v/>
      </c>
      <c r="I1175" s="2" t="str">
        <f>IF(G1175&lt;&gt;"",VLOOKUP(G1175,Calculations!$AV$2:$BA$2001,4),"")</f>
        <v/>
      </c>
      <c r="J1175" s="2" t="str">
        <f>IF(G1175&lt;&gt;"",VLOOKUP(G1175,Calculations!$AV$2:$BA$2001,5),"")</f>
        <v/>
      </c>
      <c r="K1175" s="2" t="str">
        <f>IF(G1175&lt;&gt;"",VLOOKUP(G1175,Calculations!$AV$2:$BA$2001,6),"")</f>
        <v/>
      </c>
      <c r="L1175" s="64"/>
      <c r="M1175" s="64"/>
      <c r="N1175" s="64"/>
      <c r="O1175" s="64"/>
      <c r="P1175" s="64"/>
      <c r="Q1175" s="2"/>
      <c r="R1175" s="2"/>
      <c r="S1175" s="2"/>
    </row>
    <row r="1176" spans="6:19">
      <c r="F1176" s="2" t="str">
        <f t="shared" si="75"/>
        <v/>
      </c>
      <c r="G1176" s="2" t="str">
        <f t="shared" si="76"/>
        <v/>
      </c>
      <c r="H1176" s="2" t="str">
        <f>IF(G1176&lt;&gt;"",VLOOKUP(G1176,Calculations!$AV$2:$BA$2001,3),"")</f>
        <v/>
      </c>
      <c r="I1176" s="2" t="str">
        <f>IF(G1176&lt;&gt;"",VLOOKUP(G1176,Calculations!$AV$2:$BA$2001,4),"")</f>
        <v/>
      </c>
      <c r="J1176" s="2" t="str">
        <f>IF(G1176&lt;&gt;"",VLOOKUP(G1176,Calculations!$AV$2:$BA$2001,5),"")</f>
        <v/>
      </c>
      <c r="K1176" s="2" t="str">
        <f>IF(G1176&lt;&gt;"",VLOOKUP(G1176,Calculations!$AV$2:$BA$2001,6),"")</f>
        <v/>
      </c>
      <c r="L1176" s="64"/>
      <c r="M1176" s="64"/>
      <c r="N1176" s="64"/>
      <c r="O1176" s="64"/>
      <c r="P1176" s="64"/>
      <c r="Q1176" s="2"/>
      <c r="R1176" s="2"/>
      <c r="S1176" s="2"/>
    </row>
    <row r="1177" spans="6:19">
      <c r="F1177" s="2" t="str">
        <f t="shared" si="75"/>
        <v/>
      </c>
      <c r="G1177" s="2" t="str">
        <f t="shared" si="76"/>
        <v/>
      </c>
      <c r="H1177" s="2" t="str">
        <f>IF(G1177&lt;&gt;"",VLOOKUP(G1177,Calculations!$AV$2:$BA$2001,3),"")</f>
        <v/>
      </c>
      <c r="I1177" s="2" t="str">
        <f>IF(G1177&lt;&gt;"",VLOOKUP(G1177,Calculations!$AV$2:$BA$2001,4),"")</f>
        <v/>
      </c>
      <c r="J1177" s="2" t="str">
        <f>IF(G1177&lt;&gt;"",VLOOKUP(G1177,Calculations!$AV$2:$BA$2001,5),"")</f>
        <v/>
      </c>
      <c r="K1177" s="2" t="str">
        <f>IF(G1177&lt;&gt;"",VLOOKUP(G1177,Calculations!$AV$2:$BA$2001,6),"")</f>
        <v/>
      </c>
      <c r="L1177" s="64"/>
      <c r="M1177" s="64"/>
      <c r="N1177" s="64"/>
      <c r="O1177" s="64"/>
      <c r="P1177" s="64"/>
      <c r="Q1177" s="2"/>
      <c r="R1177" s="2"/>
      <c r="S1177" s="2"/>
    </row>
    <row r="1178" spans="6:19">
      <c r="F1178" s="2" t="str">
        <f t="shared" si="75"/>
        <v/>
      </c>
      <c r="G1178" s="2" t="str">
        <f t="shared" si="76"/>
        <v/>
      </c>
      <c r="H1178" s="2" t="str">
        <f>IF(G1178&lt;&gt;"",VLOOKUP(G1178,Calculations!$AV$2:$BA$2001,3),"")</f>
        <v/>
      </c>
      <c r="I1178" s="2" t="str">
        <f>IF(G1178&lt;&gt;"",VLOOKUP(G1178,Calculations!$AV$2:$BA$2001,4),"")</f>
        <v/>
      </c>
      <c r="J1178" s="2" t="str">
        <f>IF(G1178&lt;&gt;"",VLOOKUP(G1178,Calculations!$AV$2:$BA$2001,5),"")</f>
        <v/>
      </c>
      <c r="K1178" s="2" t="str">
        <f>IF(G1178&lt;&gt;"",VLOOKUP(G1178,Calculations!$AV$2:$BA$2001,6),"")</f>
        <v/>
      </c>
      <c r="L1178" s="64"/>
      <c r="M1178" s="64"/>
      <c r="N1178" s="64"/>
      <c r="O1178" s="64"/>
      <c r="P1178" s="64"/>
      <c r="Q1178" s="2"/>
      <c r="R1178" s="2"/>
      <c r="S1178" s="2"/>
    </row>
    <row r="1179" spans="6:19">
      <c r="F1179" s="2" t="str">
        <f t="shared" si="75"/>
        <v/>
      </c>
      <c r="G1179" s="2" t="str">
        <f t="shared" si="76"/>
        <v/>
      </c>
      <c r="H1179" s="2" t="str">
        <f>IF(G1179&lt;&gt;"",VLOOKUP(G1179,Calculations!$AV$2:$BA$2001,3),"")</f>
        <v/>
      </c>
      <c r="I1179" s="2" t="str">
        <f>IF(G1179&lt;&gt;"",VLOOKUP(G1179,Calculations!$AV$2:$BA$2001,4),"")</f>
        <v/>
      </c>
      <c r="J1179" s="2" t="str">
        <f>IF(G1179&lt;&gt;"",VLOOKUP(G1179,Calculations!$AV$2:$BA$2001,5),"")</f>
        <v/>
      </c>
      <c r="K1179" s="2" t="str">
        <f>IF(G1179&lt;&gt;"",VLOOKUP(G1179,Calculations!$AV$2:$BA$2001,6),"")</f>
        <v/>
      </c>
      <c r="L1179" s="64"/>
      <c r="M1179" s="64"/>
      <c r="N1179" s="64"/>
      <c r="O1179" s="64"/>
      <c r="P1179" s="64"/>
      <c r="Q1179" s="2"/>
      <c r="R1179" s="2"/>
      <c r="S1179" s="2"/>
    </row>
    <row r="1180" spans="6:19">
      <c r="F1180" s="2" t="str">
        <f t="shared" si="75"/>
        <v/>
      </c>
      <c r="G1180" s="2" t="str">
        <f t="shared" si="76"/>
        <v/>
      </c>
      <c r="H1180" s="2" t="str">
        <f>IF(G1180&lt;&gt;"",VLOOKUP(G1180,Calculations!$AV$2:$BA$2001,3),"")</f>
        <v/>
      </c>
      <c r="I1180" s="2" t="str">
        <f>IF(G1180&lt;&gt;"",VLOOKUP(G1180,Calculations!$AV$2:$BA$2001,4),"")</f>
        <v/>
      </c>
      <c r="J1180" s="2" t="str">
        <f>IF(G1180&lt;&gt;"",VLOOKUP(G1180,Calculations!$AV$2:$BA$2001,5),"")</f>
        <v/>
      </c>
      <c r="K1180" s="2" t="str">
        <f>IF(G1180&lt;&gt;"",VLOOKUP(G1180,Calculations!$AV$2:$BA$2001,6),"")</f>
        <v/>
      </c>
      <c r="L1180" s="64"/>
      <c r="M1180" s="64"/>
      <c r="N1180" s="64"/>
      <c r="O1180" s="64"/>
      <c r="P1180" s="64"/>
      <c r="Q1180" s="2"/>
      <c r="R1180" s="2"/>
      <c r="S1180" s="2"/>
    </row>
    <row r="1181" spans="6:19">
      <c r="F1181" s="2" t="str">
        <f t="shared" si="75"/>
        <v/>
      </c>
      <c r="G1181" s="2" t="str">
        <f t="shared" si="76"/>
        <v/>
      </c>
      <c r="H1181" s="2" t="str">
        <f>IF(G1181&lt;&gt;"",VLOOKUP(G1181,Calculations!$AV$2:$BA$2001,3),"")</f>
        <v/>
      </c>
      <c r="I1181" s="2" t="str">
        <f>IF(G1181&lt;&gt;"",VLOOKUP(G1181,Calculations!$AV$2:$BA$2001,4),"")</f>
        <v/>
      </c>
      <c r="J1181" s="2" t="str">
        <f>IF(G1181&lt;&gt;"",VLOOKUP(G1181,Calculations!$AV$2:$BA$2001,5),"")</f>
        <v/>
      </c>
      <c r="K1181" s="2" t="str">
        <f>IF(G1181&lt;&gt;"",VLOOKUP(G1181,Calculations!$AV$2:$BA$2001,6),"")</f>
        <v/>
      </c>
      <c r="L1181" s="64"/>
      <c r="M1181" s="64"/>
      <c r="N1181" s="64"/>
      <c r="O1181" s="64"/>
      <c r="P1181" s="64"/>
      <c r="Q1181" s="2"/>
      <c r="R1181" s="2"/>
      <c r="S1181" s="2"/>
    </row>
    <row r="1182" spans="6:19">
      <c r="F1182" s="2" t="str">
        <f t="shared" si="75"/>
        <v/>
      </c>
      <c r="G1182" s="2" t="str">
        <f t="shared" si="76"/>
        <v/>
      </c>
      <c r="H1182" s="2" t="str">
        <f>IF(G1182&lt;&gt;"",VLOOKUP(G1182,Calculations!$AV$2:$BA$2001,3),"")</f>
        <v/>
      </c>
      <c r="I1182" s="2" t="str">
        <f>IF(G1182&lt;&gt;"",VLOOKUP(G1182,Calculations!$AV$2:$BA$2001,4),"")</f>
        <v/>
      </c>
      <c r="J1182" s="2" t="str">
        <f>IF(G1182&lt;&gt;"",VLOOKUP(G1182,Calculations!$AV$2:$BA$2001,5),"")</f>
        <v/>
      </c>
      <c r="K1182" s="2" t="str">
        <f>IF(G1182&lt;&gt;"",VLOOKUP(G1182,Calculations!$AV$2:$BA$2001,6),"")</f>
        <v/>
      </c>
      <c r="L1182" s="64"/>
      <c r="M1182" s="64"/>
      <c r="N1182" s="64"/>
      <c r="O1182" s="64"/>
      <c r="P1182" s="64"/>
      <c r="Q1182" s="2"/>
      <c r="R1182" s="2"/>
      <c r="S1182" s="2"/>
    </row>
    <row r="1183" spans="6:19">
      <c r="F1183" s="2" t="str">
        <f t="shared" si="75"/>
        <v/>
      </c>
      <c r="G1183" s="2" t="str">
        <f t="shared" si="76"/>
        <v/>
      </c>
      <c r="H1183" s="2" t="str">
        <f>IF(G1183&lt;&gt;"",VLOOKUP(G1183,Calculations!$AV$2:$BA$2001,3),"")</f>
        <v/>
      </c>
      <c r="I1183" s="2" t="str">
        <f>IF(G1183&lt;&gt;"",VLOOKUP(G1183,Calculations!$AV$2:$BA$2001,4),"")</f>
        <v/>
      </c>
      <c r="J1183" s="2" t="str">
        <f>IF(G1183&lt;&gt;"",VLOOKUP(G1183,Calculations!$AV$2:$BA$2001,5),"")</f>
        <v/>
      </c>
      <c r="K1183" s="2" t="str">
        <f>IF(G1183&lt;&gt;"",VLOOKUP(G1183,Calculations!$AV$2:$BA$2001,6),"")</f>
        <v/>
      </c>
      <c r="L1183" s="64"/>
      <c r="M1183" s="64"/>
      <c r="N1183" s="64"/>
      <c r="O1183" s="64"/>
      <c r="P1183" s="64"/>
      <c r="Q1183" s="2"/>
      <c r="R1183" s="2"/>
      <c r="S1183" s="2"/>
    </row>
    <row r="1184" spans="6:19">
      <c r="F1184" s="2" t="str">
        <f t="shared" si="75"/>
        <v/>
      </c>
      <c r="G1184" s="2" t="str">
        <f t="shared" si="76"/>
        <v/>
      </c>
      <c r="H1184" s="2" t="str">
        <f>IF(G1184&lt;&gt;"",VLOOKUP(G1184,Calculations!$AV$2:$BA$2001,3),"")</f>
        <v/>
      </c>
      <c r="I1184" s="2" t="str">
        <f>IF(G1184&lt;&gt;"",VLOOKUP(G1184,Calculations!$AV$2:$BA$2001,4),"")</f>
        <v/>
      </c>
      <c r="J1184" s="2" t="str">
        <f>IF(G1184&lt;&gt;"",VLOOKUP(G1184,Calculations!$AV$2:$BA$2001,5),"")</f>
        <v/>
      </c>
      <c r="K1184" s="2" t="str">
        <f>IF(G1184&lt;&gt;"",VLOOKUP(G1184,Calculations!$AV$2:$BA$2001,6),"")</f>
        <v/>
      </c>
      <c r="L1184" s="64"/>
      <c r="M1184" s="64"/>
      <c r="N1184" s="64"/>
      <c r="O1184" s="64"/>
      <c r="P1184" s="64"/>
      <c r="Q1184" s="2"/>
      <c r="R1184" s="2"/>
      <c r="S1184" s="2"/>
    </row>
    <row r="1185" spans="6:19">
      <c r="F1185" s="2" t="str">
        <f t="shared" si="75"/>
        <v/>
      </c>
      <c r="G1185" s="2" t="str">
        <f t="shared" si="76"/>
        <v/>
      </c>
      <c r="H1185" s="2" t="str">
        <f>IF(G1185&lt;&gt;"",VLOOKUP(G1185,Calculations!$AV$2:$BA$2001,3),"")</f>
        <v/>
      </c>
      <c r="I1185" s="2" t="str">
        <f>IF(G1185&lt;&gt;"",VLOOKUP(G1185,Calculations!$AV$2:$BA$2001,4),"")</f>
        <v/>
      </c>
      <c r="J1185" s="2" t="str">
        <f>IF(G1185&lt;&gt;"",VLOOKUP(G1185,Calculations!$AV$2:$BA$2001,5),"")</f>
        <v/>
      </c>
      <c r="K1185" s="2" t="str">
        <f>IF(G1185&lt;&gt;"",VLOOKUP(G1185,Calculations!$AV$2:$BA$2001,6),"")</f>
        <v/>
      </c>
      <c r="L1185" s="64"/>
      <c r="M1185" s="64"/>
      <c r="N1185" s="64"/>
      <c r="O1185" s="64"/>
      <c r="P1185" s="64"/>
      <c r="Q1185" s="2"/>
      <c r="R1185" s="2"/>
      <c r="S1185" s="2"/>
    </row>
    <row r="1186" spans="6:19">
      <c r="F1186" s="2" t="str">
        <f t="shared" si="75"/>
        <v/>
      </c>
      <c r="G1186" s="2" t="str">
        <f t="shared" si="76"/>
        <v/>
      </c>
      <c r="H1186" s="2" t="str">
        <f>IF(G1186&lt;&gt;"",VLOOKUP(G1186,Calculations!$AV$2:$BA$2001,3),"")</f>
        <v/>
      </c>
      <c r="I1186" s="2" t="str">
        <f>IF(G1186&lt;&gt;"",VLOOKUP(G1186,Calculations!$AV$2:$BA$2001,4),"")</f>
        <v/>
      </c>
      <c r="J1186" s="2" t="str">
        <f>IF(G1186&lt;&gt;"",VLOOKUP(G1186,Calculations!$AV$2:$BA$2001,5),"")</f>
        <v/>
      </c>
      <c r="K1186" s="2" t="str">
        <f>IF(G1186&lt;&gt;"",VLOOKUP(G1186,Calculations!$AV$2:$BA$2001,6),"")</f>
        <v/>
      </c>
      <c r="L1186" s="64"/>
      <c r="M1186" s="64"/>
      <c r="N1186" s="64"/>
      <c r="O1186" s="64"/>
      <c r="P1186" s="64"/>
      <c r="Q1186" s="2"/>
      <c r="R1186" s="2"/>
      <c r="S1186" s="2"/>
    </row>
    <row r="1187" spans="6:19">
      <c r="F1187" s="2" t="str">
        <f t="shared" si="75"/>
        <v/>
      </c>
      <c r="G1187" s="2" t="str">
        <f t="shared" si="76"/>
        <v/>
      </c>
      <c r="H1187" s="2" t="str">
        <f>IF(G1187&lt;&gt;"",VLOOKUP(G1187,Calculations!$AV$2:$BA$2001,3),"")</f>
        <v/>
      </c>
      <c r="I1187" s="2" t="str">
        <f>IF(G1187&lt;&gt;"",VLOOKUP(G1187,Calculations!$AV$2:$BA$2001,4),"")</f>
        <v/>
      </c>
      <c r="J1187" s="2" t="str">
        <f>IF(G1187&lt;&gt;"",VLOOKUP(G1187,Calculations!$AV$2:$BA$2001,5),"")</f>
        <v/>
      </c>
      <c r="K1187" s="2" t="str">
        <f>IF(G1187&lt;&gt;"",VLOOKUP(G1187,Calculations!$AV$2:$BA$2001,6),"")</f>
        <v/>
      </c>
      <c r="L1187" s="64"/>
      <c r="M1187" s="64"/>
      <c r="N1187" s="64"/>
      <c r="O1187" s="64"/>
      <c r="P1187" s="64"/>
      <c r="Q1187" s="2"/>
      <c r="R1187" s="2"/>
      <c r="S1187" s="2"/>
    </row>
    <row r="1188" spans="6:19">
      <c r="F1188" s="2" t="str">
        <f t="shared" si="75"/>
        <v/>
      </c>
      <c r="G1188" s="2" t="str">
        <f t="shared" si="76"/>
        <v/>
      </c>
      <c r="H1188" s="2" t="str">
        <f>IF(G1188&lt;&gt;"",VLOOKUP(G1188,Calculations!$AV$2:$BA$2001,3),"")</f>
        <v/>
      </c>
      <c r="I1188" s="2" t="str">
        <f>IF(G1188&lt;&gt;"",VLOOKUP(G1188,Calculations!$AV$2:$BA$2001,4),"")</f>
        <v/>
      </c>
      <c r="J1188" s="2" t="str">
        <f>IF(G1188&lt;&gt;"",VLOOKUP(G1188,Calculations!$AV$2:$BA$2001,5),"")</f>
        <v/>
      </c>
      <c r="K1188" s="2" t="str">
        <f>IF(G1188&lt;&gt;"",VLOOKUP(G1188,Calculations!$AV$2:$BA$2001,6),"")</f>
        <v/>
      </c>
      <c r="L1188" s="64"/>
      <c r="M1188" s="64"/>
      <c r="N1188" s="64"/>
      <c r="O1188" s="64"/>
      <c r="P1188" s="64"/>
      <c r="Q1188" s="2"/>
      <c r="R1188" s="2"/>
      <c r="S1188" s="2"/>
    </row>
    <row r="1189" spans="6:19">
      <c r="F1189" s="2" t="str">
        <f t="shared" si="75"/>
        <v/>
      </c>
      <c r="G1189" s="2" t="str">
        <f t="shared" si="76"/>
        <v/>
      </c>
      <c r="H1189" s="2" t="str">
        <f>IF(G1189&lt;&gt;"",VLOOKUP(G1189,Calculations!$AV$2:$BA$2001,3),"")</f>
        <v/>
      </c>
      <c r="I1189" s="2" t="str">
        <f>IF(G1189&lt;&gt;"",VLOOKUP(G1189,Calculations!$AV$2:$BA$2001,4),"")</f>
        <v/>
      </c>
      <c r="J1189" s="2" t="str">
        <f>IF(G1189&lt;&gt;"",VLOOKUP(G1189,Calculations!$AV$2:$BA$2001,5),"")</f>
        <v/>
      </c>
      <c r="K1189" s="2" t="str">
        <f>IF(G1189&lt;&gt;"",VLOOKUP(G1189,Calculations!$AV$2:$BA$2001,6),"")</f>
        <v/>
      </c>
      <c r="L1189" s="64"/>
      <c r="M1189" s="64"/>
      <c r="N1189" s="64"/>
      <c r="O1189" s="64"/>
      <c r="P1189" s="64"/>
      <c r="Q1189" s="2"/>
      <c r="R1189" s="2"/>
      <c r="S1189" s="2"/>
    </row>
    <row r="1190" spans="6:19">
      <c r="F1190" s="2" t="str">
        <f t="shared" si="75"/>
        <v/>
      </c>
      <c r="G1190" s="2" t="str">
        <f t="shared" si="76"/>
        <v/>
      </c>
      <c r="H1190" s="2" t="str">
        <f>IF(G1190&lt;&gt;"",VLOOKUP(G1190,Calculations!$AV$2:$BA$2001,3),"")</f>
        <v/>
      </c>
      <c r="I1190" s="2" t="str">
        <f>IF(G1190&lt;&gt;"",VLOOKUP(G1190,Calculations!$AV$2:$BA$2001,4),"")</f>
        <v/>
      </c>
      <c r="J1190" s="2" t="str">
        <f>IF(G1190&lt;&gt;"",VLOOKUP(G1190,Calculations!$AV$2:$BA$2001,5),"")</f>
        <v/>
      </c>
      <c r="K1190" s="2" t="str">
        <f>IF(G1190&lt;&gt;"",VLOOKUP(G1190,Calculations!$AV$2:$BA$2001,6),"")</f>
        <v/>
      </c>
      <c r="L1190" s="64"/>
      <c r="M1190" s="64"/>
      <c r="N1190" s="64"/>
      <c r="O1190" s="64"/>
      <c r="P1190" s="64"/>
      <c r="Q1190" s="2"/>
      <c r="R1190" s="2"/>
      <c r="S1190" s="2"/>
    </row>
    <row r="1191" spans="6:19">
      <c r="F1191" s="2" t="str">
        <f t="shared" si="75"/>
        <v/>
      </c>
      <c r="G1191" s="2" t="str">
        <f t="shared" si="76"/>
        <v/>
      </c>
      <c r="H1191" s="2" t="str">
        <f>IF(G1191&lt;&gt;"",VLOOKUP(G1191,Calculations!$AV$2:$BA$2001,3),"")</f>
        <v/>
      </c>
      <c r="I1191" s="2" t="str">
        <f>IF(G1191&lt;&gt;"",VLOOKUP(G1191,Calculations!$AV$2:$BA$2001,4),"")</f>
        <v/>
      </c>
      <c r="J1191" s="2" t="str">
        <f>IF(G1191&lt;&gt;"",VLOOKUP(G1191,Calculations!$AV$2:$BA$2001,5),"")</f>
        <v/>
      </c>
      <c r="K1191" s="2" t="str">
        <f>IF(G1191&lt;&gt;"",VLOOKUP(G1191,Calculations!$AV$2:$BA$2001,6),"")</f>
        <v/>
      </c>
      <c r="L1191" s="64"/>
      <c r="M1191" s="64"/>
      <c r="N1191" s="64"/>
      <c r="O1191" s="64"/>
      <c r="P1191" s="64"/>
      <c r="Q1191" s="2"/>
      <c r="R1191" s="2"/>
      <c r="S1191" s="2"/>
    </row>
    <row r="1192" spans="6:19">
      <c r="F1192" s="2" t="str">
        <f t="shared" si="75"/>
        <v/>
      </c>
      <c r="G1192" s="2" t="str">
        <f t="shared" si="76"/>
        <v/>
      </c>
      <c r="H1192" s="2" t="str">
        <f>IF(G1192&lt;&gt;"",VLOOKUP(G1192,Calculations!$AV$2:$BA$2001,3),"")</f>
        <v/>
      </c>
      <c r="I1192" s="2" t="str">
        <f>IF(G1192&lt;&gt;"",VLOOKUP(G1192,Calculations!$AV$2:$BA$2001,4),"")</f>
        <v/>
      </c>
      <c r="J1192" s="2" t="str">
        <f>IF(G1192&lt;&gt;"",VLOOKUP(G1192,Calculations!$AV$2:$BA$2001,5),"")</f>
        <v/>
      </c>
      <c r="K1192" s="2" t="str">
        <f>IF(G1192&lt;&gt;"",VLOOKUP(G1192,Calculations!$AV$2:$BA$2001,6),"")</f>
        <v/>
      </c>
      <c r="L1192" s="64"/>
      <c r="M1192" s="64"/>
      <c r="N1192" s="64"/>
      <c r="O1192" s="64"/>
      <c r="P1192" s="64"/>
      <c r="Q1192" s="2"/>
      <c r="R1192" s="2"/>
      <c r="S1192" s="2"/>
    </row>
    <row r="1193" spans="6:19">
      <c r="F1193" s="2" t="str">
        <f t="shared" si="75"/>
        <v/>
      </c>
      <c r="G1193" s="2" t="str">
        <f t="shared" si="76"/>
        <v/>
      </c>
      <c r="H1193" s="2" t="str">
        <f>IF(G1193&lt;&gt;"",VLOOKUP(G1193,Calculations!$AV$2:$BA$2001,3),"")</f>
        <v/>
      </c>
      <c r="I1193" s="2" t="str">
        <f>IF(G1193&lt;&gt;"",VLOOKUP(G1193,Calculations!$AV$2:$BA$2001,4),"")</f>
        <v/>
      </c>
      <c r="J1193" s="2" t="str">
        <f>IF(G1193&lt;&gt;"",VLOOKUP(G1193,Calculations!$AV$2:$BA$2001,5),"")</f>
        <v/>
      </c>
      <c r="K1193" s="2" t="str">
        <f>IF(G1193&lt;&gt;"",VLOOKUP(G1193,Calculations!$AV$2:$BA$2001,6),"")</f>
        <v/>
      </c>
      <c r="L1193" s="64"/>
      <c r="M1193" s="64"/>
      <c r="N1193" s="64"/>
      <c r="O1193" s="64"/>
      <c r="P1193" s="64"/>
      <c r="Q1193" s="2"/>
      <c r="R1193" s="2"/>
      <c r="S1193" s="2"/>
    </row>
    <row r="1194" spans="6:19">
      <c r="F1194" s="2" t="str">
        <f t="shared" si="75"/>
        <v/>
      </c>
      <c r="G1194" s="2" t="str">
        <f t="shared" si="76"/>
        <v/>
      </c>
      <c r="H1194" s="2" t="str">
        <f>IF(G1194&lt;&gt;"",VLOOKUP(G1194,Calculations!$AV$2:$BA$2001,3),"")</f>
        <v/>
      </c>
      <c r="I1194" s="2" t="str">
        <f>IF(G1194&lt;&gt;"",VLOOKUP(G1194,Calculations!$AV$2:$BA$2001,4),"")</f>
        <v/>
      </c>
      <c r="J1194" s="2" t="str">
        <f>IF(G1194&lt;&gt;"",VLOOKUP(G1194,Calculations!$AV$2:$BA$2001,5),"")</f>
        <v/>
      </c>
      <c r="K1194" s="2" t="str">
        <f>IF(G1194&lt;&gt;"",VLOOKUP(G1194,Calculations!$AV$2:$BA$2001,6),"")</f>
        <v/>
      </c>
      <c r="L1194" s="64"/>
      <c r="M1194" s="64"/>
      <c r="N1194" s="64"/>
      <c r="O1194" s="64"/>
      <c r="P1194" s="64"/>
      <c r="Q1194" s="2"/>
      <c r="R1194" s="2"/>
      <c r="S1194" s="2"/>
    </row>
    <row r="1195" spans="6:19">
      <c r="F1195" s="2" t="str">
        <f t="shared" si="75"/>
        <v/>
      </c>
      <c r="G1195" s="2" t="str">
        <f t="shared" si="76"/>
        <v/>
      </c>
      <c r="H1195" s="2" t="str">
        <f>IF(G1195&lt;&gt;"",VLOOKUP(G1195,Calculations!$AV$2:$BA$2001,3),"")</f>
        <v/>
      </c>
      <c r="I1195" s="2" t="str">
        <f>IF(G1195&lt;&gt;"",VLOOKUP(G1195,Calculations!$AV$2:$BA$2001,4),"")</f>
        <v/>
      </c>
      <c r="J1195" s="2" t="str">
        <f>IF(G1195&lt;&gt;"",VLOOKUP(G1195,Calculations!$AV$2:$BA$2001,5),"")</f>
        <v/>
      </c>
      <c r="K1195" s="2" t="str">
        <f>IF(G1195&lt;&gt;"",VLOOKUP(G1195,Calculations!$AV$2:$BA$2001,6),"")</f>
        <v/>
      </c>
      <c r="L1195" s="64"/>
      <c r="M1195" s="64"/>
      <c r="N1195" s="64"/>
      <c r="O1195" s="64"/>
      <c r="P1195" s="64"/>
      <c r="Q1195" s="2"/>
      <c r="R1195" s="2"/>
      <c r="S1195" s="2"/>
    </row>
    <row r="1196" spans="6:19">
      <c r="F1196" s="2" t="str">
        <f t="shared" si="75"/>
        <v/>
      </c>
      <c r="G1196" s="2" t="str">
        <f t="shared" si="76"/>
        <v/>
      </c>
      <c r="H1196" s="2" t="str">
        <f>IF(G1196&lt;&gt;"",VLOOKUP(G1196,Calculations!$AV$2:$BA$2001,3),"")</f>
        <v/>
      </c>
      <c r="I1196" s="2" t="str">
        <f>IF(G1196&lt;&gt;"",VLOOKUP(G1196,Calculations!$AV$2:$BA$2001,4),"")</f>
        <v/>
      </c>
      <c r="J1196" s="2" t="str">
        <f>IF(G1196&lt;&gt;"",VLOOKUP(G1196,Calculations!$AV$2:$BA$2001,5),"")</f>
        <v/>
      </c>
      <c r="K1196" s="2" t="str">
        <f>IF(G1196&lt;&gt;"",VLOOKUP(G1196,Calculations!$AV$2:$BA$2001,6),"")</f>
        <v/>
      </c>
      <c r="L1196" s="64"/>
      <c r="M1196" s="64"/>
      <c r="N1196" s="64"/>
      <c r="O1196" s="64"/>
      <c r="P1196" s="64"/>
      <c r="Q1196" s="2"/>
      <c r="R1196" s="2"/>
      <c r="S1196" s="2"/>
    </row>
    <row r="1197" spans="6:19">
      <c r="F1197" s="2" t="str">
        <f t="shared" si="75"/>
        <v/>
      </c>
      <c r="G1197" s="2" t="str">
        <f t="shared" si="76"/>
        <v/>
      </c>
      <c r="H1197" s="2" t="str">
        <f>IF(G1197&lt;&gt;"",VLOOKUP(G1197,Calculations!$AV$2:$BA$2001,3),"")</f>
        <v/>
      </c>
      <c r="I1197" s="2" t="str">
        <f>IF(G1197&lt;&gt;"",VLOOKUP(G1197,Calculations!$AV$2:$BA$2001,4),"")</f>
        <v/>
      </c>
      <c r="J1197" s="2" t="str">
        <f>IF(G1197&lt;&gt;"",VLOOKUP(G1197,Calculations!$AV$2:$BA$2001,5),"")</f>
        <v/>
      </c>
      <c r="K1197" s="2" t="str">
        <f>IF(G1197&lt;&gt;"",VLOOKUP(G1197,Calculations!$AV$2:$BA$2001,6),"")</f>
        <v/>
      </c>
      <c r="L1197" s="64"/>
      <c r="M1197" s="64"/>
      <c r="N1197" s="64"/>
      <c r="O1197" s="64"/>
      <c r="P1197" s="64"/>
      <c r="Q1197" s="2"/>
      <c r="R1197" s="2"/>
      <c r="S1197" s="2"/>
    </row>
    <row r="1198" spans="6:19">
      <c r="F1198" s="2" t="str">
        <f t="shared" si="75"/>
        <v/>
      </c>
      <c r="G1198" s="2" t="str">
        <f t="shared" si="76"/>
        <v/>
      </c>
      <c r="H1198" s="2" t="str">
        <f>IF(G1198&lt;&gt;"",VLOOKUP(G1198,Calculations!$AV$2:$BA$2001,3),"")</f>
        <v/>
      </c>
      <c r="I1198" s="2" t="str">
        <f>IF(G1198&lt;&gt;"",VLOOKUP(G1198,Calculations!$AV$2:$BA$2001,4),"")</f>
        <v/>
      </c>
      <c r="J1198" s="2" t="str">
        <f>IF(G1198&lt;&gt;"",VLOOKUP(G1198,Calculations!$AV$2:$BA$2001,5),"")</f>
        <v/>
      </c>
      <c r="K1198" s="2" t="str">
        <f>IF(G1198&lt;&gt;"",VLOOKUP(G1198,Calculations!$AV$2:$BA$2001,6),"")</f>
        <v/>
      </c>
      <c r="L1198" s="64"/>
      <c r="M1198" s="64"/>
      <c r="N1198" s="64"/>
      <c r="O1198" s="64"/>
      <c r="P1198" s="64"/>
      <c r="Q1198" s="2"/>
      <c r="R1198" s="2"/>
      <c r="S1198" s="2"/>
    </row>
    <row r="1199" spans="6:19">
      <c r="F1199" s="2" t="str">
        <f t="shared" si="75"/>
        <v/>
      </c>
      <c r="G1199" s="2" t="str">
        <f t="shared" si="76"/>
        <v/>
      </c>
      <c r="H1199" s="2" t="str">
        <f>IF(G1199&lt;&gt;"",VLOOKUP(G1199,Calculations!$AV$2:$BA$2001,3),"")</f>
        <v/>
      </c>
      <c r="I1199" s="2" t="str">
        <f>IF(G1199&lt;&gt;"",VLOOKUP(G1199,Calculations!$AV$2:$BA$2001,4),"")</f>
        <v/>
      </c>
      <c r="J1199" s="2" t="str">
        <f>IF(G1199&lt;&gt;"",VLOOKUP(G1199,Calculations!$AV$2:$BA$2001,5),"")</f>
        <v/>
      </c>
      <c r="K1199" s="2" t="str">
        <f>IF(G1199&lt;&gt;"",VLOOKUP(G1199,Calculations!$AV$2:$BA$2001,6),"")</f>
        <v/>
      </c>
      <c r="L1199" s="64"/>
      <c r="M1199" s="64"/>
      <c r="N1199" s="64"/>
      <c r="O1199" s="64"/>
      <c r="P1199" s="64"/>
      <c r="Q1199" s="2"/>
      <c r="R1199" s="2"/>
      <c r="S1199" s="2"/>
    </row>
    <row r="1200" spans="6:19">
      <c r="F1200" s="2" t="str">
        <f t="shared" si="75"/>
        <v/>
      </c>
      <c r="G1200" s="2" t="str">
        <f t="shared" si="76"/>
        <v/>
      </c>
      <c r="H1200" s="2" t="str">
        <f>IF(G1200&lt;&gt;"",VLOOKUP(G1200,Calculations!$AV$2:$BA$2001,3),"")</f>
        <v/>
      </c>
      <c r="I1200" s="2" t="str">
        <f>IF(G1200&lt;&gt;"",VLOOKUP(G1200,Calculations!$AV$2:$BA$2001,4),"")</f>
        <v/>
      </c>
      <c r="J1200" s="2" t="str">
        <f>IF(G1200&lt;&gt;"",VLOOKUP(G1200,Calculations!$AV$2:$BA$2001,5),"")</f>
        <v/>
      </c>
      <c r="K1200" s="2" t="str">
        <f>IF(G1200&lt;&gt;"",VLOOKUP(G1200,Calculations!$AV$2:$BA$2001,6),"")</f>
        <v/>
      </c>
      <c r="L1200" s="64"/>
      <c r="M1200" s="64"/>
      <c r="N1200" s="64"/>
      <c r="O1200" s="64"/>
      <c r="P1200" s="64"/>
      <c r="Q1200" s="2"/>
      <c r="R1200" s="2"/>
      <c r="S1200" s="2"/>
    </row>
    <row r="1201" spans="6:19">
      <c r="F1201" s="2" t="str">
        <f t="shared" si="75"/>
        <v/>
      </c>
      <c r="G1201" s="2" t="str">
        <f t="shared" si="76"/>
        <v/>
      </c>
      <c r="H1201" s="2" t="str">
        <f>IF(G1201&lt;&gt;"",VLOOKUP(G1201,Calculations!$AV$2:$BA$2001,3),"")</f>
        <v/>
      </c>
      <c r="I1201" s="2" t="str">
        <f>IF(G1201&lt;&gt;"",VLOOKUP(G1201,Calculations!$AV$2:$BA$2001,4),"")</f>
        <v/>
      </c>
      <c r="J1201" s="2" t="str">
        <f>IF(G1201&lt;&gt;"",VLOOKUP(G1201,Calculations!$AV$2:$BA$2001,5),"")</f>
        <v/>
      </c>
      <c r="K1201" s="2" t="str">
        <f>IF(G1201&lt;&gt;"",VLOOKUP(G1201,Calculations!$AV$2:$BA$2001,6),"")</f>
        <v/>
      </c>
      <c r="L1201" s="64"/>
      <c r="M1201" s="64"/>
      <c r="N1201" s="64"/>
      <c r="O1201" s="64"/>
      <c r="P1201" s="64"/>
      <c r="Q1201" s="2"/>
      <c r="R1201" s="2"/>
      <c r="S1201" s="2"/>
    </row>
    <row r="1202" spans="6:19">
      <c r="F1202" s="2" t="str">
        <f t="shared" si="75"/>
        <v/>
      </c>
      <c r="G1202" s="2" t="str">
        <f t="shared" si="76"/>
        <v/>
      </c>
      <c r="H1202" s="2" t="str">
        <f>IF(G1202&lt;&gt;"",VLOOKUP(G1202,Calculations!$AV$2:$BA$2001,3),"")</f>
        <v/>
      </c>
      <c r="I1202" s="2" t="str">
        <f>IF(G1202&lt;&gt;"",VLOOKUP(G1202,Calculations!$AV$2:$BA$2001,4),"")</f>
        <v/>
      </c>
      <c r="J1202" s="2" t="str">
        <f>IF(G1202&lt;&gt;"",VLOOKUP(G1202,Calculations!$AV$2:$BA$2001,5),"")</f>
        <v/>
      </c>
      <c r="K1202" s="2" t="str">
        <f>IF(G1202&lt;&gt;"",VLOOKUP(G1202,Calculations!$AV$2:$BA$2001,6),"")</f>
        <v/>
      </c>
      <c r="L1202" s="64"/>
      <c r="M1202" s="64"/>
      <c r="N1202" s="64"/>
      <c r="O1202" s="64"/>
      <c r="P1202" s="64"/>
      <c r="Q1202" s="2"/>
      <c r="R1202" s="2"/>
      <c r="S1202" s="2"/>
    </row>
    <row r="1203" spans="6:19">
      <c r="F1203" s="2" t="str">
        <f t="shared" si="75"/>
        <v/>
      </c>
      <c r="G1203" s="2" t="str">
        <f t="shared" si="76"/>
        <v/>
      </c>
      <c r="H1203" s="2" t="str">
        <f>IF(G1203&lt;&gt;"",VLOOKUP(G1203,Calculations!$AV$2:$BA$2001,3),"")</f>
        <v/>
      </c>
      <c r="I1203" s="2" t="str">
        <f>IF(G1203&lt;&gt;"",VLOOKUP(G1203,Calculations!$AV$2:$BA$2001,4),"")</f>
        <v/>
      </c>
      <c r="J1203" s="2" t="str">
        <f>IF(G1203&lt;&gt;"",VLOOKUP(G1203,Calculations!$AV$2:$BA$2001,5),"")</f>
        <v/>
      </c>
      <c r="K1203" s="2" t="str">
        <f>IF(G1203&lt;&gt;"",VLOOKUP(G1203,Calculations!$AV$2:$BA$2001,6),"")</f>
        <v/>
      </c>
      <c r="L1203" s="64"/>
      <c r="M1203" s="64"/>
      <c r="N1203" s="64"/>
      <c r="O1203" s="64"/>
      <c r="P1203" s="64"/>
      <c r="Q1203" s="2"/>
      <c r="R1203" s="2"/>
      <c r="S1203" s="2"/>
    </row>
    <row r="1204" spans="6:19">
      <c r="F1204" s="2" t="str">
        <f t="shared" si="75"/>
        <v/>
      </c>
      <c r="G1204" s="2" t="str">
        <f t="shared" si="76"/>
        <v/>
      </c>
      <c r="H1204" s="2" t="str">
        <f>IF(G1204&lt;&gt;"",VLOOKUP(G1204,Calculations!$AV$2:$BA$2001,3),"")</f>
        <v/>
      </c>
      <c r="I1204" s="2" t="str">
        <f>IF(G1204&lt;&gt;"",VLOOKUP(G1204,Calculations!$AV$2:$BA$2001,4),"")</f>
        <v/>
      </c>
      <c r="J1204" s="2" t="str">
        <f>IF(G1204&lt;&gt;"",VLOOKUP(G1204,Calculations!$AV$2:$BA$2001,5),"")</f>
        <v/>
      </c>
      <c r="K1204" s="2" t="str">
        <f>IF(G1204&lt;&gt;"",VLOOKUP(G1204,Calculations!$AV$2:$BA$2001,6),"")</f>
        <v/>
      </c>
      <c r="L1204" s="64"/>
      <c r="M1204" s="64"/>
      <c r="N1204" s="64"/>
      <c r="O1204" s="64"/>
      <c r="P1204" s="64"/>
      <c r="Q1204" s="2"/>
      <c r="R1204" s="2"/>
      <c r="S1204" s="2"/>
    </row>
    <row r="1205" spans="6:19">
      <c r="F1205" s="2" t="str">
        <f t="shared" si="75"/>
        <v/>
      </c>
      <c r="G1205" s="2" t="str">
        <f t="shared" si="76"/>
        <v/>
      </c>
      <c r="H1205" s="2" t="str">
        <f>IF(G1205&lt;&gt;"",VLOOKUP(G1205,Calculations!$AV$2:$BA$2001,3),"")</f>
        <v/>
      </c>
      <c r="I1205" s="2" t="str">
        <f>IF(G1205&lt;&gt;"",VLOOKUP(G1205,Calculations!$AV$2:$BA$2001,4),"")</f>
        <v/>
      </c>
      <c r="J1205" s="2" t="str">
        <f>IF(G1205&lt;&gt;"",VLOOKUP(G1205,Calculations!$AV$2:$BA$2001,5),"")</f>
        <v/>
      </c>
      <c r="K1205" s="2" t="str">
        <f>IF(G1205&lt;&gt;"",VLOOKUP(G1205,Calculations!$AV$2:$BA$2001,6),"")</f>
        <v/>
      </c>
      <c r="L1205" s="64"/>
      <c r="M1205" s="64"/>
      <c r="N1205" s="64"/>
      <c r="O1205" s="64"/>
      <c r="P1205" s="64"/>
      <c r="Q1205" s="2"/>
      <c r="R1205" s="2"/>
      <c r="S1205" s="2"/>
    </row>
    <row r="1206" spans="6:19">
      <c r="F1206" s="2" t="str">
        <f t="shared" si="75"/>
        <v/>
      </c>
      <c r="G1206" s="2" t="str">
        <f t="shared" si="76"/>
        <v/>
      </c>
      <c r="H1206" s="2" t="str">
        <f>IF(G1206&lt;&gt;"",VLOOKUP(G1206,Calculations!$AV$2:$BA$2001,3),"")</f>
        <v/>
      </c>
      <c r="I1206" s="2" t="str">
        <f>IF(G1206&lt;&gt;"",VLOOKUP(G1206,Calculations!$AV$2:$BA$2001,4),"")</f>
        <v/>
      </c>
      <c r="J1206" s="2" t="str">
        <f>IF(G1206&lt;&gt;"",VLOOKUP(G1206,Calculations!$AV$2:$BA$2001,5),"")</f>
        <v/>
      </c>
      <c r="K1206" s="2" t="str">
        <f>IF(G1206&lt;&gt;"",VLOOKUP(G1206,Calculations!$AV$2:$BA$2001,6),"")</f>
        <v/>
      </c>
      <c r="L1206" s="64"/>
      <c r="M1206" s="64"/>
      <c r="N1206" s="64"/>
      <c r="O1206" s="64"/>
      <c r="P1206" s="64"/>
      <c r="Q1206" s="2"/>
      <c r="R1206" s="2"/>
      <c r="S1206" s="2"/>
    </row>
    <row r="1207" spans="6:19">
      <c r="F1207" s="2" t="str">
        <f t="shared" si="75"/>
        <v/>
      </c>
      <c r="G1207" s="2" t="str">
        <f t="shared" si="76"/>
        <v/>
      </c>
      <c r="H1207" s="2" t="str">
        <f>IF(G1207&lt;&gt;"",VLOOKUP(G1207,Calculations!$AV$2:$BA$2001,3),"")</f>
        <v/>
      </c>
      <c r="I1207" s="2" t="str">
        <f>IF(G1207&lt;&gt;"",VLOOKUP(G1207,Calculations!$AV$2:$BA$2001,4),"")</f>
        <v/>
      </c>
      <c r="J1207" s="2" t="str">
        <f>IF(G1207&lt;&gt;"",VLOOKUP(G1207,Calculations!$AV$2:$BA$2001,5),"")</f>
        <v/>
      </c>
      <c r="K1207" s="2" t="str">
        <f>IF(G1207&lt;&gt;"",VLOOKUP(G1207,Calculations!$AV$2:$BA$2001,6),"")</f>
        <v/>
      </c>
      <c r="L1207" s="64"/>
      <c r="M1207" s="64"/>
      <c r="N1207" s="64"/>
      <c r="O1207" s="64"/>
      <c r="P1207" s="64"/>
      <c r="Q1207" s="2"/>
      <c r="R1207" s="2"/>
      <c r="S1207" s="2"/>
    </row>
    <row r="1208" spans="6:19">
      <c r="F1208" s="2" t="str">
        <f t="shared" si="75"/>
        <v/>
      </c>
      <c r="G1208" s="2" t="str">
        <f t="shared" si="76"/>
        <v/>
      </c>
      <c r="H1208" s="2" t="str">
        <f>IF(G1208&lt;&gt;"",VLOOKUP(G1208,Calculations!$AV$2:$BA$2001,3),"")</f>
        <v/>
      </c>
      <c r="I1208" s="2" t="str">
        <f>IF(G1208&lt;&gt;"",VLOOKUP(G1208,Calculations!$AV$2:$BA$2001,4),"")</f>
        <v/>
      </c>
      <c r="J1208" s="2" t="str">
        <f>IF(G1208&lt;&gt;"",VLOOKUP(G1208,Calculations!$AV$2:$BA$2001,5),"")</f>
        <v/>
      </c>
      <c r="K1208" s="2" t="str">
        <f>IF(G1208&lt;&gt;"",VLOOKUP(G1208,Calculations!$AV$2:$BA$2001,6),"")</f>
        <v/>
      </c>
      <c r="L1208" s="64"/>
      <c r="M1208" s="64"/>
      <c r="N1208" s="64"/>
      <c r="O1208" s="64"/>
      <c r="P1208" s="64"/>
      <c r="Q1208" s="2"/>
      <c r="R1208" s="2"/>
      <c r="S1208" s="2"/>
    </row>
    <row r="1209" spans="6:19">
      <c r="F1209" s="2" t="str">
        <f t="shared" si="75"/>
        <v/>
      </c>
      <c r="G1209" s="2" t="str">
        <f t="shared" si="76"/>
        <v/>
      </c>
      <c r="H1209" s="2" t="str">
        <f>IF(G1209&lt;&gt;"",VLOOKUP(G1209,Calculations!$AV$2:$BA$2001,3),"")</f>
        <v/>
      </c>
      <c r="I1209" s="2" t="str">
        <f>IF(G1209&lt;&gt;"",VLOOKUP(G1209,Calculations!$AV$2:$BA$2001,4),"")</f>
        <v/>
      </c>
      <c r="J1209" s="2" t="str">
        <f>IF(G1209&lt;&gt;"",VLOOKUP(G1209,Calculations!$AV$2:$BA$2001,5),"")</f>
        <v/>
      </c>
      <c r="K1209" s="2" t="str">
        <f>IF(G1209&lt;&gt;"",VLOOKUP(G1209,Calculations!$AV$2:$BA$2001,6),"")</f>
        <v/>
      </c>
      <c r="L1209" s="64"/>
      <c r="M1209" s="64"/>
      <c r="N1209" s="64"/>
      <c r="O1209" s="64"/>
      <c r="P1209" s="64"/>
      <c r="Q1209" s="2"/>
      <c r="R1209" s="2"/>
      <c r="S1209" s="2"/>
    </row>
    <row r="1210" spans="6:19">
      <c r="F1210" s="2" t="str">
        <f t="shared" si="75"/>
        <v/>
      </c>
      <c r="G1210" s="2" t="str">
        <f t="shared" si="76"/>
        <v/>
      </c>
      <c r="H1210" s="2" t="str">
        <f>IF(G1210&lt;&gt;"",VLOOKUP(G1210,Calculations!$AV$2:$BA$2001,3),"")</f>
        <v/>
      </c>
      <c r="I1210" s="2" t="str">
        <f>IF(G1210&lt;&gt;"",VLOOKUP(G1210,Calculations!$AV$2:$BA$2001,4),"")</f>
        <v/>
      </c>
      <c r="J1210" s="2" t="str">
        <f>IF(G1210&lt;&gt;"",VLOOKUP(G1210,Calculations!$AV$2:$BA$2001,5),"")</f>
        <v/>
      </c>
      <c r="K1210" s="2" t="str">
        <f>IF(G1210&lt;&gt;"",VLOOKUP(G1210,Calculations!$AV$2:$BA$2001,6),"")</f>
        <v/>
      </c>
      <c r="L1210" s="64"/>
      <c r="M1210" s="64"/>
      <c r="N1210" s="64"/>
      <c r="O1210" s="64"/>
      <c r="P1210" s="64"/>
      <c r="Q1210" s="2"/>
      <c r="R1210" s="2"/>
      <c r="S1210" s="2"/>
    </row>
    <row r="1211" spans="6:19">
      <c r="F1211" s="2" t="str">
        <f t="shared" si="75"/>
        <v/>
      </c>
      <c r="G1211" s="2" t="str">
        <f t="shared" si="76"/>
        <v/>
      </c>
      <c r="H1211" s="2" t="str">
        <f>IF(G1211&lt;&gt;"",VLOOKUP(G1211,Calculations!$AV$2:$BA$2001,3),"")</f>
        <v/>
      </c>
      <c r="I1211" s="2" t="str">
        <f>IF(G1211&lt;&gt;"",VLOOKUP(G1211,Calculations!$AV$2:$BA$2001,4),"")</f>
        <v/>
      </c>
      <c r="J1211" s="2" t="str">
        <f>IF(G1211&lt;&gt;"",VLOOKUP(G1211,Calculations!$AV$2:$BA$2001,5),"")</f>
        <v/>
      </c>
      <c r="K1211" s="2" t="str">
        <f>IF(G1211&lt;&gt;"",VLOOKUP(G1211,Calculations!$AV$2:$BA$2001,6),"")</f>
        <v/>
      </c>
      <c r="L1211" s="64"/>
      <c r="M1211" s="64"/>
      <c r="N1211" s="64"/>
      <c r="O1211" s="64"/>
      <c r="P1211" s="64"/>
      <c r="Q1211" s="2"/>
      <c r="R1211" s="2"/>
      <c r="S1211" s="2"/>
    </row>
    <row r="1212" spans="6:19">
      <c r="F1212" s="2" t="str">
        <f t="shared" si="75"/>
        <v/>
      </c>
      <c r="G1212" s="2" t="str">
        <f t="shared" si="76"/>
        <v/>
      </c>
      <c r="H1212" s="2" t="str">
        <f>IF(G1212&lt;&gt;"",VLOOKUP(G1212,Calculations!$AV$2:$BA$2001,3),"")</f>
        <v/>
      </c>
      <c r="I1212" s="2" t="str">
        <f>IF(G1212&lt;&gt;"",VLOOKUP(G1212,Calculations!$AV$2:$BA$2001,4),"")</f>
        <v/>
      </c>
      <c r="J1212" s="2" t="str">
        <f>IF(G1212&lt;&gt;"",VLOOKUP(G1212,Calculations!$AV$2:$BA$2001,5),"")</f>
        <v/>
      </c>
      <c r="K1212" s="2" t="str">
        <f>IF(G1212&lt;&gt;"",VLOOKUP(G1212,Calculations!$AV$2:$BA$2001,6),"")</f>
        <v/>
      </c>
      <c r="L1212" s="64"/>
      <c r="M1212" s="64"/>
      <c r="N1212" s="64"/>
      <c r="O1212" s="64"/>
      <c r="P1212" s="64"/>
      <c r="Q1212" s="2"/>
      <c r="R1212" s="2"/>
      <c r="S1212" s="2"/>
    </row>
    <row r="1213" spans="6:19">
      <c r="F1213" s="2" t="str">
        <f t="shared" si="75"/>
        <v/>
      </c>
      <c r="G1213" s="2" t="str">
        <f t="shared" si="76"/>
        <v/>
      </c>
      <c r="H1213" s="2" t="str">
        <f>IF(G1213&lt;&gt;"",VLOOKUP(G1213,Calculations!$AV$2:$BA$2001,3),"")</f>
        <v/>
      </c>
      <c r="I1213" s="2" t="str">
        <f>IF(G1213&lt;&gt;"",VLOOKUP(G1213,Calculations!$AV$2:$BA$2001,4),"")</f>
        <v/>
      </c>
      <c r="J1213" s="2" t="str">
        <f>IF(G1213&lt;&gt;"",VLOOKUP(G1213,Calculations!$AV$2:$BA$2001,5),"")</f>
        <v/>
      </c>
      <c r="K1213" s="2" t="str">
        <f>IF(G1213&lt;&gt;"",VLOOKUP(G1213,Calculations!$AV$2:$BA$2001,6),"")</f>
        <v/>
      </c>
      <c r="L1213" s="64"/>
      <c r="M1213" s="64"/>
      <c r="N1213" s="64"/>
      <c r="O1213" s="64"/>
      <c r="P1213" s="64"/>
      <c r="Q1213" s="2"/>
      <c r="R1213" s="2"/>
      <c r="S1213" s="2"/>
    </row>
    <row r="1214" spans="6:19">
      <c r="F1214" s="2" t="str">
        <f t="shared" si="75"/>
        <v/>
      </c>
      <c r="G1214" s="2" t="str">
        <f t="shared" si="76"/>
        <v/>
      </c>
      <c r="H1214" s="2" t="str">
        <f>IF(G1214&lt;&gt;"",VLOOKUP(G1214,Calculations!$AV$2:$BA$2001,3),"")</f>
        <v/>
      </c>
      <c r="I1214" s="2" t="str">
        <f>IF(G1214&lt;&gt;"",VLOOKUP(G1214,Calculations!$AV$2:$BA$2001,4),"")</f>
        <v/>
      </c>
      <c r="J1214" s="2" t="str">
        <f>IF(G1214&lt;&gt;"",VLOOKUP(G1214,Calculations!$AV$2:$BA$2001,5),"")</f>
        <v/>
      </c>
      <c r="K1214" s="2" t="str">
        <f>IF(G1214&lt;&gt;"",VLOOKUP(G1214,Calculations!$AV$2:$BA$2001,6),"")</f>
        <v/>
      </c>
      <c r="L1214" s="64"/>
      <c r="M1214" s="64"/>
      <c r="N1214" s="64"/>
      <c r="O1214" s="64"/>
      <c r="P1214" s="64"/>
      <c r="Q1214" s="2"/>
      <c r="R1214" s="2"/>
      <c r="S1214" s="2"/>
    </row>
    <row r="1215" spans="6:19">
      <c r="F1215" s="2" t="str">
        <f t="shared" si="75"/>
        <v/>
      </c>
      <c r="G1215" s="2" t="str">
        <f t="shared" si="76"/>
        <v/>
      </c>
      <c r="H1215" s="2" t="str">
        <f>IF(G1215&lt;&gt;"",VLOOKUP(G1215,Calculations!$AV$2:$BA$2001,3),"")</f>
        <v/>
      </c>
      <c r="I1215" s="2" t="str">
        <f>IF(G1215&lt;&gt;"",VLOOKUP(G1215,Calculations!$AV$2:$BA$2001,4),"")</f>
        <v/>
      </c>
      <c r="J1215" s="2" t="str">
        <f>IF(G1215&lt;&gt;"",VLOOKUP(G1215,Calculations!$AV$2:$BA$2001,5),"")</f>
        <v/>
      </c>
      <c r="K1215" s="2" t="str">
        <f>IF(G1215&lt;&gt;"",VLOOKUP(G1215,Calculations!$AV$2:$BA$2001,6),"")</f>
        <v/>
      </c>
      <c r="L1215" s="64"/>
      <c r="M1215" s="64"/>
      <c r="N1215" s="64"/>
      <c r="O1215" s="64"/>
      <c r="P1215" s="64"/>
      <c r="Q1215" s="2"/>
      <c r="R1215" s="2"/>
      <c r="S1215" s="2"/>
    </row>
    <row r="1216" spans="6:19">
      <c r="F1216" s="2" t="str">
        <f t="shared" si="75"/>
        <v/>
      </c>
      <c r="G1216" s="2" t="str">
        <f t="shared" si="76"/>
        <v/>
      </c>
      <c r="H1216" s="2" t="str">
        <f>IF(G1216&lt;&gt;"",VLOOKUP(G1216,Calculations!$AV$2:$BA$2001,3),"")</f>
        <v/>
      </c>
      <c r="I1216" s="2" t="str">
        <f>IF(G1216&lt;&gt;"",VLOOKUP(G1216,Calculations!$AV$2:$BA$2001,4),"")</f>
        <v/>
      </c>
      <c r="J1216" s="2" t="str">
        <f>IF(G1216&lt;&gt;"",VLOOKUP(G1216,Calculations!$AV$2:$BA$2001,5),"")</f>
        <v/>
      </c>
      <c r="K1216" s="2" t="str">
        <f>IF(G1216&lt;&gt;"",VLOOKUP(G1216,Calculations!$AV$2:$BA$2001,6),"")</f>
        <v/>
      </c>
      <c r="L1216" s="64"/>
      <c r="M1216" s="64"/>
      <c r="N1216" s="64"/>
      <c r="O1216" s="64"/>
      <c r="P1216" s="64"/>
      <c r="Q1216" s="2"/>
      <c r="R1216" s="2"/>
      <c r="S1216" s="2"/>
    </row>
    <row r="1217" spans="6:19">
      <c r="F1217" s="2" t="str">
        <f t="shared" si="75"/>
        <v/>
      </c>
      <c r="G1217" s="2" t="str">
        <f t="shared" si="76"/>
        <v/>
      </c>
      <c r="H1217" s="2" t="str">
        <f>IF(G1217&lt;&gt;"",VLOOKUP(G1217,Calculations!$AV$2:$BA$2001,3),"")</f>
        <v/>
      </c>
      <c r="I1217" s="2" t="str">
        <f>IF(G1217&lt;&gt;"",VLOOKUP(G1217,Calculations!$AV$2:$BA$2001,4),"")</f>
        <v/>
      </c>
      <c r="J1217" s="2" t="str">
        <f>IF(G1217&lt;&gt;"",VLOOKUP(G1217,Calculations!$AV$2:$BA$2001,5),"")</f>
        <v/>
      </c>
      <c r="K1217" s="2" t="str">
        <f>IF(G1217&lt;&gt;"",VLOOKUP(G1217,Calculations!$AV$2:$BA$2001,6),"")</f>
        <v/>
      </c>
      <c r="L1217" s="64"/>
      <c r="M1217" s="64"/>
      <c r="N1217" s="64"/>
      <c r="O1217" s="64"/>
      <c r="P1217" s="64"/>
      <c r="Q1217" s="2"/>
      <c r="R1217" s="2"/>
      <c r="S1217" s="2"/>
    </row>
    <row r="1218" spans="6:19">
      <c r="F1218" s="2" t="str">
        <f t="shared" si="75"/>
        <v/>
      </c>
      <c r="G1218" s="2" t="str">
        <f t="shared" si="76"/>
        <v/>
      </c>
      <c r="H1218" s="2" t="str">
        <f>IF(G1218&lt;&gt;"",VLOOKUP(G1218,Calculations!$AV$2:$BA$2001,3),"")</f>
        <v/>
      </c>
      <c r="I1218" s="2" t="str">
        <f>IF(G1218&lt;&gt;"",VLOOKUP(G1218,Calculations!$AV$2:$BA$2001,4),"")</f>
        <v/>
      </c>
      <c r="J1218" s="2" t="str">
        <f>IF(G1218&lt;&gt;"",VLOOKUP(G1218,Calculations!$AV$2:$BA$2001,5),"")</f>
        <v/>
      </c>
      <c r="K1218" s="2" t="str">
        <f>IF(G1218&lt;&gt;"",VLOOKUP(G1218,Calculations!$AV$2:$BA$2001,6),"")</f>
        <v/>
      </c>
      <c r="L1218" s="64"/>
      <c r="M1218" s="64"/>
      <c r="N1218" s="64"/>
      <c r="O1218" s="64"/>
      <c r="P1218" s="64"/>
      <c r="Q1218" s="2"/>
      <c r="R1218" s="2"/>
      <c r="S1218" s="2"/>
    </row>
    <row r="1219" spans="6:19">
      <c r="F1219" s="2" t="str">
        <f t="shared" ref="F1219:F1282" si="77">IF(F1218&gt;=Num,"",F1218+1)</f>
        <v/>
      </c>
      <c r="G1219" s="2" t="str">
        <f t="shared" si="76"/>
        <v/>
      </c>
      <c r="H1219" s="2" t="str">
        <f>IF(G1219&lt;&gt;"",VLOOKUP(G1219,Calculations!$AV$2:$BA$2001,3),"")</f>
        <v/>
      </c>
      <c r="I1219" s="2" t="str">
        <f>IF(G1219&lt;&gt;"",VLOOKUP(G1219,Calculations!$AV$2:$BA$2001,4),"")</f>
        <v/>
      </c>
      <c r="J1219" s="2" t="str">
        <f>IF(G1219&lt;&gt;"",VLOOKUP(G1219,Calculations!$AV$2:$BA$2001,5),"")</f>
        <v/>
      </c>
      <c r="K1219" s="2" t="str">
        <f>IF(G1219&lt;&gt;"",VLOOKUP(G1219,Calculations!$AV$2:$BA$2001,6),"")</f>
        <v/>
      </c>
      <c r="L1219" s="64"/>
      <c r="M1219" s="64"/>
      <c r="N1219" s="64"/>
      <c r="O1219" s="64"/>
      <c r="P1219" s="64"/>
      <c r="Q1219" s="2"/>
      <c r="R1219" s="2"/>
      <c r="S1219" s="2"/>
    </row>
    <row r="1220" spans="6:19">
      <c r="F1220" s="2" t="str">
        <f t="shared" si="77"/>
        <v/>
      </c>
      <c r="G1220" s="2" t="str">
        <f t="shared" si="76"/>
        <v/>
      </c>
      <c r="H1220" s="2" t="str">
        <f>IF(G1220&lt;&gt;"",VLOOKUP(G1220,Calculations!$AV$2:$BA$2001,3),"")</f>
        <v/>
      </c>
      <c r="I1220" s="2" t="str">
        <f>IF(G1220&lt;&gt;"",VLOOKUP(G1220,Calculations!$AV$2:$BA$2001,4),"")</f>
        <v/>
      </c>
      <c r="J1220" s="2" t="str">
        <f>IF(G1220&lt;&gt;"",VLOOKUP(G1220,Calculations!$AV$2:$BA$2001,5),"")</f>
        <v/>
      </c>
      <c r="K1220" s="2" t="str">
        <f>IF(G1220&lt;&gt;"",VLOOKUP(G1220,Calculations!$AV$2:$BA$2001,6),"")</f>
        <v/>
      </c>
      <c r="L1220" s="64"/>
      <c r="M1220" s="64"/>
      <c r="N1220" s="64"/>
      <c r="O1220" s="64"/>
      <c r="P1220" s="64"/>
      <c r="Q1220" s="2"/>
      <c r="R1220" s="2"/>
      <c r="S1220" s="2"/>
    </row>
    <row r="1221" spans="6:19">
      <c r="F1221" s="2" t="str">
        <f t="shared" si="77"/>
        <v/>
      </c>
      <c r="G1221" s="2" t="str">
        <f t="shared" si="76"/>
        <v/>
      </c>
      <c r="H1221" s="2" t="str">
        <f>IF(G1221&lt;&gt;"",VLOOKUP(G1221,Calculations!$AV$2:$BA$2001,3),"")</f>
        <v/>
      </c>
      <c r="I1221" s="2" t="str">
        <f>IF(G1221&lt;&gt;"",VLOOKUP(G1221,Calculations!$AV$2:$BA$2001,4),"")</f>
        <v/>
      </c>
      <c r="J1221" s="2" t="str">
        <f>IF(G1221&lt;&gt;"",VLOOKUP(G1221,Calculations!$AV$2:$BA$2001,5),"")</f>
        <v/>
      </c>
      <c r="K1221" s="2" t="str">
        <f>IF(G1221&lt;&gt;"",VLOOKUP(G1221,Calculations!$AV$2:$BA$2001,6),"")</f>
        <v/>
      </c>
      <c r="L1221" s="64"/>
      <c r="M1221" s="64"/>
      <c r="N1221" s="64"/>
      <c r="O1221" s="64"/>
      <c r="P1221" s="64"/>
      <c r="Q1221" s="2"/>
      <c r="R1221" s="2"/>
      <c r="S1221" s="2"/>
    </row>
    <row r="1222" spans="6:19">
      <c r="F1222" s="2" t="str">
        <f t="shared" si="77"/>
        <v/>
      </c>
      <c r="G1222" s="2" t="str">
        <f t="shared" si="76"/>
        <v/>
      </c>
      <c r="H1222" s="2" t="str">
        <f>IF(G1222&lt;&gt;"",VLOOKUP(G1222,Calculations!$AV$2:$BA$2001,3),"")</f>
        <v/>
      </c>
      <c r="I1222" s="2" t="str">
        <f>IF(G1222&lt;&gt;"",VLOOKUP(G1222,Calculations!$AV$2:$BA$2001,4),"")</f>
        <v/>
      </c>
      <c r="J1222" s="2" t="str">
        <f>IF(G1222&lt;&gt;"",VLOOKUP(G1222,Calculations!$AV$2:$BA$2001,5),"")</f>
        <v/>
      </c>
      <c r="K1222" s="2" t="str">
        <f>IF(G1222&lt;&gt;"",VLOOKUP(G1222,Calculations!$AV$2:$BA$2001,6),"")</f>
        <v/>
      </c>
      <c r="L1222" s="64"/>
      <c r="M1222" s="64"/>
      <c r="N1222" s="64"/>
      <c r="O1222" s="64"/>
      <c r="P1222" s="64"/>
      <c r="Q1222" s="2"/>
      <c r="R1222" s="2"/>
      <c r="S1222" s="2"/>
    </row>
    <row r="1223" spans="6:19">
      <c r="F1223" s="2" t="str">
        <f t="shared" si="77"/>
        <v/>
      </c>
      <c r="G1223" s="2" t="str">
        <f t="shared" si="76"/>
        <v/>
      </c>
      <c r="H1223" s="2" t="str">
        <f>IF(G1223&lt;&gt;"",VLOOKUP(G1223,Calculations!$AV$2:$BA$2001,3),"")</f>
        <v/>
      </c>
      <c r="I1223" s="2" t="str">
        <f>IF(G1223&lt;&gt;"",VLOOKUP(G1223,Calculations!$AV$2:$BA$2001,4),"")</f>
        <v/>
      </c>
      <c r="J1223" s="2" t="str">
        <f>IF(G1223&lt;&gt;"",VLOOKUP(G1223,Calculations!$AV$2:$BA$2001,5),"")</f>
        <v/>
      </c>
      <c r="K1223" s="2" t="str">
        <f>IF(G1223&lt;&gt;"",VLOOKUP(G1223,Calculations!$AV$2:$BA$2001,6),"")</f>
        <v/>
      </c>
      <c r="L1223" s="64"/>
      <c r="M1223" s="64"/>
      <c r="N1223" s="64"/>
      <c r="O1223" s="64"/>
      <c r="P1223" s="64"/>
      <c r="Q1223" s="2"/>
      <c r="R1223" s="2"/>
      <c r="S1223" s="2"/>
    </row>
    <row r="1224" spans="6:19">
      <c r="F1224" s="2" t="str">
        <f t="shared" si="77"/>
        <v/>
      </c>
      <c r="G1224" s="2" t="str">
        <f t="shared" si="76"/>
        <v/>
      </c>
      <c r="H1224" s="2" t="str">
        <f>IF(G1224&lt;&gt;"",VLOOKUP(G1224,Calculations!$AV$2:$BA$2001,3),"")</f>
        <v/>
      </c>
      <c r="I1224" s="2" t="str">
        <f>IF(G1224&lt;&gt;"",VLOOKUP(G1224,Calculations!$AV$2:$BA$2001,4),"")</f>
        <v/>
      </c>
      <c r="J1224" s="2" t="str">
        <f>IF(G1224&lt;&gt;"",VLOOKUP(G1224,Calculations!$AV$2:$BA$2001,5),"")</f>
        <v/>
      </c>
      <c r="K1224" s="2" t="str">
        <f>IF(G1224&lt;&gt;"",VLOOKUP(G1224,Calculations!$AV$2:$BA$2001,6),"")</f>
        <v/>
      </c>
      <c r="L1224" s="64"/>
      <c r="M1224" s="64"/>
      <c r="N1224" s="64"/>
      <c r="O1224" s="64"/>
      <c r="P1224" s="64"/>
      <c r="Q1224" s="2"/>
      <c r="R1224" s="2"/>
      <c r="S1224" s="2"/>
    </row>
    <row r="1225" spans="6:19">
      <c r="F1225" s="2" t="str">
        <f t="shared" si="77"/>
        <v/>
      </c>
      <c r="G1225" s="2" t="str">
        <f t="shared" si="76"/>
        <v/>
      </c>
      <c r="H1225" s="2" t="str">
        <f>IF(G1225&lt;&gt;"",VLOOKUP(G1225,Calculations!$AV$2:$BA$2001,3),"")</f>
        <v/>
      </c>
      <c r="I1225" s="2" t="str">
        <f>IF(G1225&lt;&gt;"",VLOOKUP(G1225,Calculations!$AV$2:$BA$2001,4),"")</f>
        <v/>
      </c>
      <c r="J1225" s="2" t="str">
        <f>IF(G1225&lt;&gt;"",VLOOKUP(G1225,Calculations!$AV$2:$BA$2001,5),"")</f>
        <v/>
      </c>
      <c r="K1225" s="2" t="str">
        <f>IF(G1225&lt;&gt;"",VLOOKUP(G1225,Calculations!$AV$2:$BA$2001,6),"")</f>
        <v/>
      </c>
      <c r="L1225" s="64"/>
      <c r="M1225" s="64"/>
      <c r="N1225" s="64"/>
      <c r="O1225" s="64"/>
      <c r="P1225" s="64"/>
      <c r="Q1225" s="2"/>
      <c r="R1225" s="2"/>
      <c r="S1225" s="2"/>
    </row>
    <row r="1226" spans="6:19">
      <c r="F1226" s="2" t="str">
        <f t="shared" si="77"/>
        <v/>
      </c>
      <c r="G1226" s="2" t="str">
        <f t="shared" si="76"/>
        <v/>
      </c>
      <c r="H1226" s="2" t="str">
        <f>IF(G1226&lt;&gt;"",VLOOKUP(G1226,Calculations!$AV$2:$BA$2001,3),"")</f>
        <v/>
      </c>
      <c r="I1226" s="2" t="str">
        <f>IF(G1226&lt;&gt;"",VLOOKUP(G1226,Calculations!$AV$2:$BA$2001,4),"")</f>
        <v/>
      </c>
      <c r="J1226" s="2" t="str">
        <f>IF(G1226&lt;&gt;"",VLOOKUP(G1226,Calculations!$AV$2:$BA$2001,5),"")</f>
        <v/>
      </c>
      <c r="K1226" s="2" t="str">
        <f>IF(G1226&lt;&gt;"",VLOOKUP(G1226,Calculations!$AV$2:$BA$2001,6),"")</f>
        <v/>
      </c>
      <c r="L1226" s="64"/>
      <c r="M1226" s="64"/>
      <c r="N1226" s="64"/>
      <c r="O1226" s="64"/>
      <c r="P1226" s="64"/>
      <c r="Q1226" s="2"/>
      <c r="R1226" s="2"/>
      <c r="S1226" s="2"/>
    </row>
    <row r="1227" spans="6:19">
      <c r="F1227" s="2" t="str">
        <f t="shared" si="77"/>
        <v/>
      </c>
      <c r="G1227" s="2" t="str">
        <f t="shared" si="76"/>
        <v/>
      </c>
      <c r="H1227" s="2" t="str">
        <f>IF(G1227&lt;&gt;"",VLOOKUP(G1227,Calculations!$AV$2:$BA$2001,3),"")</f>
        <v/>
      </c>
      <c r="I1227" s="2" t="str">
        <f>IF(G1227&lt;&gt;"",VLOOKUP(G1227,Calculations!$AV$2:$BA$2001,4),"")</f>
        <v/>
      </c>
      <c r="J1227" s="2" t="str">
        <f>IF(G1227&lt;&gt;"",VLOOKUP(G1227,Calculations!$AV$2:$BA$2001,5),"")</f>
        <v/>
      </c>
      <c r="K1227" s="2" t="str">
        <f>IF(G1227&lt;&gt;"",VLOOKUP(G1227,Calculations!$AV$2:$BA$2001,6),"")</f>
        <v/>
      </c>
      <c r="L1227" s="64"/>
      <c r="M1227" s="64"/>
      <c r="N1227" s="64"/>
      <c r="O1227" s="64"/>
      <c r="P1227" s="64"/>
      <c r="Q1227" s="2"/>
      <c r="R1227" s="2"/>
      <c r="S1227" s="2"/>
    </row>
    <row r="1228" spans="6:19">
      <c r="F1228" s="2" t="str">
        <f t="shared" si="77"/>
        <v/>
      </c>
      <c r="G1228" s="2" t="str">
        <f t="shared" si="76"/>
        <v/>
      </c>
      <c r="H1228" s="2" t="str">
        <f>IF(G1228&lt;&gt;"",VLOOKUP(G1228,Calculations!$AV$2:$BA$2001,3),"")</f>
        <v/>
      </c>
      <c r="I1228" s="2" t="str">
        <f>IF(G1228&lt;&gt;"",VLOOKUP(G1228,Calculations!$AV$2:$BA$2001,4),"")</f>
        <v/>
      </c>
      <c r="J1228" s="2" t="str">
        <f>IF(G1228&lt;&gt;"",VLOOKUP(G1228,Calculations!$AV$2:$BA$2001,5),"")</f>
        <v/>
      </c>
      <c r="K1228" s="2" t="str">
        <f>IF(G1228&lt;&gt;"",VLOOKUP(G1228,Calculations!$AV$2:$BA$2001,6),"")</f>
        <v/>
      </c>
      <c r="L1228" s="64"/>
      <c r="M1228" s="64"/>
      <c r="N1228" s="64"/>
      <c r="O1228" s="64"/>
      <c r="P1228" s="64"/>
      <c r="Q1228" s="2"/>
      <c r="R1228" s="2"/>
      <c r="S1228" s="2"/>
    </row>
    <row r="1229" spans="6:19">
      <c r="F1229" s="2" t="str">
        <f t="shared" si="77"/>
        <v/>
      </c>
      <c r="G1229" s="2" t="str">
        <f t="shared" si="76"/>
        <v/>
      </c>
      <c r="H1229" s="2" t="str">
        <f>IF(G1229&lt;&gt;"",VLOOKUP(G1229,Calculations!$AV$2:$BA$2001,3),"")</f>
        <v/>
      </c>
      <c r="I1229" s="2" t="str">
        <f>IF(G1229&lt;&gt;"",VLOOKUP(G1229,Calculations!$AV$2:$BA$2001,4),"")</f>
        <v/>
      </c>
      <c r="J1229" s="2" t="str">
        <f>IF(G1229&lt;&gt;"",VLOOKUP(G1229,Calculations!$AV$2:$BA$2001,5),"")</f>
        <v/>
      </c>
      <c r="K1229" s="2" t="str">
        <f>IF(G1229&lt;&gt;"",VLOOKUP(G1229,Calculations!$AV$2:$BA$2001,6),"")</f>
        <v/>
      </c>
      <c r="L1229" s="64"/>
      <c r="M1229" s="64"/>
      <c r="N1229" s="64"/>
      <c r="O1229" s="64"/>
      <c r="P1229" s="64"/>
      <c r="Q1229" s="2"/>
      <c r="R1229" s="2"/>
      <c r="S1229" s="2"/>
    </row>
    <row r="1230" spans="6:19">
      <c r="F1230" s="2" t="str">
        <f t="shared" si="77"/>
        <v/>
      </c>
      <c r="G1230" s="2" t="str">
        <f t="shared" si="76"/>
        <v/>
      </c>
      <c r="H1230" s="2" t="str">
        <f>IF(G1230&lt;&gt;"",VLOOKUP(G1230,Calculations!$AV$2:$BA$2001,3),"")</f>
        <v/>
      </c>
      <c r="I1230" s="2" t="str">
        <f>IF(G1230&lt;&gt;"",VLOOKUP(G1230,Calculations!$AV$2:$BA$2001,4),"")</f>
        <v/>
      </c>
      <c r="J1230" s="2" t="str">
        <f>IF(G1230&lt;&gt;"",VLOOKUP(G1230,Calculations!$AV$2:$BA$2001,5),"")</f>
        <v/>
      </c>
      <c r="K1230" s="2" t="str">
        <f>IF(G1230&lt;&gt;"",VLOOKUP(G1230,Calculations!$AV$2:$BA$2001,6),"")</f>
        <v/>
      </c>
      <c r="L1230" s="64"/>
      <c r="M1230" s="64"/>
      <c r="N1230" s="64"/>
      <c r="O1230" s="64"/>
      <c r="P1230" s="64"/>
      <c r="Q1230" s="2"/>
      <c r="R1230" s="2"/>
      <c r="S1230" s="2"/>
    </row>
    <row r="1231" spans="6:19">
      <c r="F1231" s="2" t="str">
        <f t="shared" si="77"/>
        <v/>
      </c>
      <c r="G1231" s="2" t="str">
        <f t="shared" si="76"/>
        <v/>
      </c>
      <c r="H1231" s="2" t="str">
        <f>IF(G1231&lt;&gt;"",VLOOKUP(G1231,Calculations!$AV$2:$BA$2001,3),"")</f>
        <v/>
      </c>
      <c r="I1231" s="2" t="str">
        <f>IF(G1231&lt;&gt;"",VLOOKUP(G1231,Calculations!$AV$2:$BA$2001,4),"")</f>
        <v/>
      </c>
      <c r="J1231" s="2" t="str">
        <f>IF(G1231&lt;&gt;"",VLOOKUP(G1231,Calculations!$AV$2:$BA$2001,5),"")</f>
        <v/>
      </c>
      <c r="K1231" s="2" t="str">
        <f>IF(G1231&lt;&gt;"",VLOOKUP(G1231,Calculations!$AV$2:$BA$2001,6),"")</f>
        <v/>
      </c>
      <c r="L1231" s="64"/>
      <c r="M1231" s="64"/>
      <c r="N1231" s="64"/>
      <c r="O1231" s="64"/>
      <c r="P1231" s="64"/>
      <c r="Q1231" s="2"/>
      <c r="R1231" s="2"/>
      <c r="S1231" s="2"/>
    </row>
    <row r="1232" spans="6:19">
      <c r="F1232" s="2" t="str">
        <f t="shared" si="77"/>
        <v/>
      </c>
      <c r="G1232" s="2" t="str">
        <f t="shared" si="76"/>
        <v/>
      </c>
      <c r="H1232" s="2" t="str">
        <f>IF(G1232&lt;&gt;"",VLOOKUP(G1232,Calculations!$AV$2:$BA$2001,3),"")</f>
        <v/>
      </c>
      <c r="I1232" s="2" t="str">
        <f>IF(G1232&lt;&gt;"",VLOOKUP(G1232,Calculations!$AV$2:$BA$2001,4),"")</f>
        <v/>
      </c>
      <c r="J1232" s="2" t="str">
        <f>IF(G1232&lt;&gt;"",VLOOKUP(G1232,Calculations!$AV$2:$BA$2001,5),"")</f>
        <v/>
      </c>
      <c r="K1232" s="2" t="str">
        <f>IF(G1232&lt;&gt;"",VLOOKUP(G1232,Calculations!$AV$2:$BA$2001,6),"")</f>
        <v/>
      </c>
      <c r="L1232" s="64"/>
      <c r="M1232" s="64"/>
      <c r="N1232" s="64"/>
      <c r="O1232" s="64"/>
      <c r="P1232" s="64"/>
      <c r="Q1232" s="2"/>
      <c r="R1232" s="2"/>
      <c r="S1232" s="2"/>
    </row>
    <row r="1233" spans="6:19">
      <c r="F1233" s="2" t="str">
        <f t="shared" si="77"/>
        <v/>
      </c>
      <c r="G1233" s="2" t="str">
        <f t="shared" ref="G1233:G1296" si="78">IF(AND(F1232&lt;&gt;"",G1232&lt;2000),G1232+step,"")</f>
        <v/>
      </c>
      <c r="H1233" s="2" t="str">
        <f>IF(G1233&lt;&gt;"",VLOOKUP(G1233,Calculations!$AV$2:$BA$2001,3),"")</f>
        <v/>
      </c>
      <c r="I1233" s="2" t="str">
        <f>IF(G1233&lt;&gt;"",VLOOKUP(G1233,Calculations!$AV$2:$BA$2001,4),"")</f>
        <v/>
      </c>
      <c r="J1233" s="2" t="str">
        <f>IF(G1233&lt;&gt;"",VLOOKUP(G1233,Calculations!$AV$2:$BA$2001,5),"")</f>
        <v/>
      </c>
      <c r="K1233" s="2" t="str">
        <f>IF(G1233&lt;&gt;"",VLOOKUP(G1233,Calculations!$AV$2:$BA$2001,6),"")</f>
        <v/>
      </c>
      <c r="L1233" s="64"/>
      <c r="M1233" s="64"/>
      <c r="N1233" s="64"/>
      <c r="O1233" s="64"/>
      <c r="P1233" s="64"/>
      <c r="Q1233" s="2"/>
      <c r="R1233" s="2"/>
      <c r="S1233" s="2"/>
    </row>
    <row r="1234" spans="6:19">
      <c r="F1234" s="2" t="str">
        <f t="shared" si="77"/>
        <v/>
      </c>
      <c r="G1234" s="2" t="str">
        <f t="shared" si="78"/>
        <v/>
      </c>
      <c r="H1234" s="2" t="str">
        <f>IF(G1234&lt;&gt;"",VLOOKUP(G1234,Calculations!$AV$2:$BA$2001,3),"")</f>
        <v/>
      </c>
      <c r="I1234" s="2" t="str">
        <f>IF(G1234&lt;&gt;"",VLOOKUP(G1234,Calculations!$AV$2:$BA$2001,4),"")</f>
        <v/>
      </c>
      <c r="J1234" s="2" t="str">
        <f>IF(G1234&lt;&gt;"",VLOOKUP(G1234,Calculations!$AV$2:$BA$2001,5),"")</f>
        <v/>
      </c>
      <c r="K1234" s="2" t="str">
        <f>IF(G1234&lt;&gt;"",VLOOKUP(G1234,Calculations!$AV$2:$BA$2001,6),"")</f>
        <v/>
      </c>
      <c r="L1234" s="64"/>
      <c r="M1234" s="64"/>
      <c r="N1234" s="64"/>
      <c r="O1234" s="64"/>
      <c r="P1234" s="64"/>
      <c r="Q1234" s="2"/>
      <c r="R1234" s="2"/>
      <c r="S1234" s="2"/>
    </row>
    <row r="1235" spans="6:19">
      <c r="F1235" s="2" t="str">
        <f t="shared" si="77"/>
        <v/>
      </c>
      <c r="G1235" s="2" t="str">
        <f t="shared" si="78"/>
        <v/>
      </c>
      <c r="H1235" s="2" t="str">
        <f>IF(G1235&lt;&gt;"",VLOOKUP(G1235,Calculations!$AV$2:$BA$2001,3),"")</f>
        <v/>
      </c>
      <c r="I1235" s="2" t="str">
        <f>IF(G1235&lt;&gt;"",VLOOKUP(G1235,Calculations!$AV$2:$BA$2001,4),"")</f>
        <v/>
      </c>
      <c r="J1235" s="2" t="str">
        <f>IF(G1235&lt;&gt;"",VLOOKUP(G1235,Calculations!$AV$2:$BA$2001,5),"")</f>
        <v/>
      </c>
      <c r="K1235" s="2" t="str">
        <f>IF(G1235&lt;&gt;"",VLOOKUP(G1235,Calculations!$AV$2:$BA$2001,6),"")</f>
        <v/>
      </c>
      <c r="L1235" s="64"/>
      <c r="M1235" s="64"/>
      <c r="N1235" s="64"/>
      <c r="O1235" s="64"/>
      <c r="P1235" s="64"/>
      <c r="Q1235" s="2"/>
      <c r="R1235" s="2"/>
      <c r="S1235" s="2"/>
    </row>
    <row r="1236" spans="6:19">
      <c r="F1236" s="2" t="str">
        <f t="shared" si="77"/>
        <v/>
      </c>
      <c r="G1236" s="2" t="str">
        <f t="shared" si="78"/>
        <v/>
      </c>
      <c r="H1236" s="2" t="str">
        <f>IF(G1236&lt;&gt;"",VLOOKUP(G1236,Calculations!$AV$2:$BA$2001,3),"")</f>
        <v/>
      </c>
      <c r="I1236" s="2" t="str">
        <f>IF(G1236&lt;&gt;"",VLOOKUP(G1236,Calculations!$AV$2:$BA$2001,4),"")</f>
        <v/>
      </c>
      <c r="J1236" s="2" t="str">
        <f>IF(G1236&lt;&gt;"",VLOOKUP(G1236,Calculations!$AV$2:$BA$2001,5),"")</f>
        <v/>
      </c>
      <c r="K1236" s="2" t="str">
        <f>IF(G1236&lt;&gt;"",VLOOKUP(G1236,Calculations!$AV$2:$BA$2001,6),"")</f>
        <v/>
      </c>
      <c r="L1236" s="64"/>
      <c r="M1236" s="64"/>
      <c r="N1236" s="64"/>
      <c r="O1236" s="64"/>
      <c r="P1236" s="64"/>
      <c r="Q1236" s="2"/>
      <c r="R1236" s="2"/>
      <c r="S1236" s="2"/>
    </row>
    <row r="1237" spans="6:19">
      <c r="F1237" s="2" t="str">
        <f t="shared" si="77"/>
        <v/>
      </c>
      <c r="G1237" s="2" t="str">
        <f t="shared" si="78"/>
        <v/>
      </c>
      <c r="H1237" s="2" t="str">
        <f>IF(G1237&lt;&gt;"",VLOOKUP(G1237,Calculations!$AV$2:$BA$2001,3),"")</f>
        <v/>
      </c>
      <c r="I1237" s="2" t="str">
        <f>IF(G1237&lt;&gt;"",VLOOKUP(G1237,Calculations!$AV$2:$BA$2001,4),"")</f>
        <v/>
      </c>
      <c r="J1237" s="2" t="str">
        <f>IF(G1237&lt;&gt;"",VLOOKUP(G1237,Calculations!$AV$2:$BA$2001,5),"")</f>
        <v/>
      </c>
      <c r="K1237" s="2" t="str">
        <f>IF(G1237&lt;&gt;"",VLOOKUP(G1237,Calculations!$AV$2:$BA$2001,6),"")</f>
        <v/>
      </c>
      <c r="L1237" s="64"/>
      <c r="M1237" s="64"/>
      <c r="N1237" s="64"/>
      <c r="O1237" s="64"/>
      <c r="P1237" s="64"/>
      <c r="Q1237" s="2"/>
      <c r="R1237" s="2"/>
      <c r="S1237" s="2"/>
    </row>
    <row r="1238" spans="6:19">
      <c r="F1238" s="2" t="str">
        <f t="shared" si="77"/>
        <v/>
      </c>
      <c r="G1238" s="2" t="str">
        <f t="shared" si="78"/>
        <v/>
      </c>
      <c r="H1238" s="2" t="str">
        <f>IF(G1238&lt;&gt;"",VLOOKUP(G1238,Calculations!$AV$2:$BA$2001,3),"")</f>
        <v/>
      </c>
      <c r="I1238" s="2" t="str">
        <f>IF(G1238&lt;&gt;"",VLOOKUP(G1238,Calculations!$AV$2:$BA$2001,4),"")</f>
        <v/>
      </c>
      <c r="J1238" s="2" t="str">
        <f>IF(G1238&lt;&gt;"",VLOOKUP(G1238,Calculations!$AV$2:$BA$2001,5),"")</f>
        <v/>
      </c>
      <c r="K1238" s="2" t="str">
        <f>IF(G1238&lt;&gt;"",VLOOKUP(G1238,Calculations!$AV$2:$BA$2001,6),"")</f>
        <v/>
      </c>
      <c r="L1238" s="64"/>
      <c r="M1238" s="64"/>
      <c r="N1238" s="64"/>
      <c r="O1238" s="64"/>
      <c r="P1238" s="64"/>
      <c r="Q1238" s="2"/>
      <c r="R1238" s="2"/>
      <c r="S1238" s="2"/>
    </row>
    <row r="1239" spans="6:19">
      <c r="F1239" s="2" t="str">
        <f t="shared" si="77"/>
        <v/>
      </c>
      <c r="G1239" s="2" t="str">
        <f t="shared" si="78"/>
        <v/>
      </c>
      <c r="H1239" s="2" t="str">
        <f>IF(G1239&lt;&gt;"",VLOOKUP(G1239,Calculations!$AV$2:$BA$2001,3),"")</f>
        <v/>
      </c>
      <c r="I1239" s="2" t="str">
        <f>IF(G1239&lt;&gt;"",VLOOKUP(G1239,Calculations!$AV$2:$BA$2001,4),"")</f>
        <v/>
      </c>
      <c r="J1239" s="2" t="str">
        <f>IF(G1239&lt;&gt;"",VLOOKUP(G1239,Calculations!$AV$2:$BA$2001,5),"")</f>
        <v/>
      </c>
      <c r="K1239" s="2" t="str">
        <f>IF(G1239&lt;&gt;"",VLOOKUP(G1239,Calculations!$AV$2:$BA$2001,6),"")</f>
        <v/>
      </c>
      <c r="L1239" s="64"/>
      <c r="M1239" s="64"/>
      <c r="N1239" s="64"/>
      <c r="O1239" s="64"/>
      <c r="P1239" s="64"/>
      <c r="Q1239" s="2"/>
      <c r="R1239" s="2"/>
      <c r="S1239" s="2"/>
    </row>
    <row r="1240" spans="6:19">
      <c r="F1240" s="2" t="str">
        <f t="shared" si="77"/>
        <v/>
      </c>
      <c r="G1240" s="2" t="str">
        <f t="shared" si="78"/>
        <v/>
      </c>
      <c r="H1240" s="2" t="str">
        <f>IF(G1240&lt;&gt;"",VLOOKUP(G1240,Calculations!$AV$2:$BA$2001,3),"")</f>
        <v/>
      </c>
      <c r="I1240" s="2" t="str">
        <f>IF(G1240&lt;&gt;"",VLOOKUP(G1240,Calculations!$AV$2:$BA$2001,4),"")</f>
        <v/>
      </c>
      <c r="J1240" s="2" t="str">
        <f>IF(G1240&lt;&gt;"",VLOOKUP(G1240,Calculations!$AV$2:$BA$2001,5),"")</f>
        <v/>
      </c>
      <c r="K1240" s="2" t="str">
        <f>IF(G1240&lt;&gt;"",VLOOKUP(G1240,Calculations!$AV$2:$BA$2001,6),"")</f>
        <v/>
      </c>
      <c r="L1240" s="64"/>
      <c r="M1240" s="64"/>
      <c r="N1240" s="64"/>
      <c r="O1240" s="64"/>
      <c r="P1240" s="64"/>
      <c r="Q1240" s="2"/>
      <c r="R1240" s="2"/>
      <c r="S1240" s="2"/>
    </row>
    <row r="1241" spans="6:19">
      <c r="F1241" s="2" t="str">
        <f t="shared" si="77"/>
        <v/>
      </c>
      <c r="G1241" s="2" t="str">
        <f t="shared" si="78"/>
        <v/>
      </c>
      <c r="H1241" s="2" t="str">
        <f>IF(G1241&lt;&gt;"",VLOOKUP(G1241,Calculations!$AV$2:$BA$2001,3),"")</f>
        <v/>
      </c>
      <c r="I1241" s="2" t="str">
        <f>IF(G1241&lt;&gt;"",VLOOKUP(G1241,Calculations!$AV$2:$BA$2001,4),"")</f>
        <v/>
      </c>
      <c r="J1241" s="2" t="str">
        <f>IF(G1241&lt;&gt;"",VLOOKUP(G1241,Calculations!$AV$2:$BA$2001,5),"")</f>
        <v/>
      </c>
      <c r="K1241" s="2" t="str">
        <f>IF(G1241&lt;&gt;"",VLOOKUP(G1241,Calculations!$AV$2:$BA$2001,6),"")</f>
        <v/>
      </c>
      <c r="L1241" s="64"/>
      <c r="M1241" s="64"/>
      <c r="N1241" s="64"/>
      <c r="O1241" s="64"/>
      <c r="P1241" s="64"/>
      <c r="Q1241" s="2"/>
      <c r="R1241" s="2"/>
      <c r="S1241" s="2"/>
    </row>
    <row r="1242" spans="6:19">
      <c r="F1242" s="2" t="str">
        <f t="shared" si="77"/>
        <v/>
      </c>
      <c r="G1242" s="2" t="str">
        <f t="shared" si="78"/>
        <v/>
      </c>
      <c r="H1242" s="2" t="str">
        <f>IF(G1242&lt;&gt;"",VLOOKUP(G1242,Calculations!$AV$2:$BA$2001,3),"")</f>
        <v/>
      </c>
      <c r="I1242" s="2" t="str">
        <f>IF(G1242&lt;&gt;"",VLOOKUP(G1242,Calculations!$AV$2:$BA$2001,4),"")</f>
        <v/>
      </c>
      <c r="J1242" s="2" t="str">
        <f>IF(G1242&lt;&gt;"",VLOOKUP(G1242,Calculations!$AV$2:$BA$2001,5),"")</f>
        <v/>
      </c>
      <c r="K1242" s="2" t="str">
        <f>IF(G1242&lt;&gt;"",VLOOKUP(G1242,Calculations!$AV$2:$BA$2001,6),"")</f>
        <v/>
      </c>
      <c r="L1242" s="64"/>
      <c r="M1242" s="64"/>
      <c r="N1242" s="64"/>
      <c r="O1242" s="64"/>
      <c r="P1242" s="64"/>
      <c r="Q1242" s="2"/>
      <c r="R1242" s="2"/>
      <c r="S1242" s="2"/>
    </row>
    <row r="1243" spans="6:19">
      <c r="F1243" s="2" t="str">
        <f t="shared" si="77"/>
        <v/>
      </c>
      <c r="G1243" s="2" t="str">
        <f t="shared" si="78"/>
        <v/>
      </c>
      <c r="H1243" s="2" t="str">
        <f>IF(G1243&lt;&gt;"",VLOOKUP(G1243,Calculations!$AV$2:$BA$2001,3),"")</f>
        <v/>
      </c>
      <c r="I1243" s="2" t="str">
        <f>IF(G1243&lt;&gt;"",VLOOKUP(G1243,Calculations!$AV$2:$BA$2001,4),"")</f>
        <v/>
      </c>
      <c r="J1243" s="2" t="str">
        <f>IF(G1243&lt;&gt;"",VLOOKUP(G1243,Calculations!$AV$2:$BA$2001,5),"")</f>
        <v/>
      </c>
      <c r="K1243" s="2" t="str">
        <f>IF(G1243&lt;&gt;"",VLOOKUP(G1243,Calculations!$AV$2:$BA$2001,6),"")</f>
        <v/>
      </c>
      <c r="L1243" s="64"/>
      <c r="M1243" s="64"/>
      <c r="N1243" s="64"/>
      <c r="O1243" s="64"/>
      <c r="P1243" s="64"/>
      <c r="Q1243" s="2"/>
      <c r="R1243" s="2"/>
      <c r="S1243" s="2"/>
    </row>
    <row r="1244" spans="6:19">
      <c r="F1244" s="2" t="str">
        <f t="shared" si="77"/>
        <v/>
      </c>
      <c r="G1244" s="2" t="str">
        <f t="shared" si="78"/>
        <v/>
      </c>
      <c r="H1244" s="2" t="str">
        <f>IF(G1244&lt;&gt;"",VLOOKUP(G1244,Calculations!$AV$2:$BA$2001,3),"")</f>
        <v/>
      </c>
      <c r="I1244" s="2" t="str">
        <f>IF(G1244&lt;&gt;"",VLOOKUP(G1244,Calculations!$AV$2:$BA$2001,4),"")</f>
        <v/>
      </c>
      <c r="J1244" s="2" t="str">
        <f>IF(G1244&lt;&gt;"",VLOOKUP(G1244,Calculations!$AV$2:$BA$2001,5),"")</f>
        <v/>
      </c>
      <c r="K1244" s="2" t="str">
        <f>IF(G1244&lt;&gt;"",VLOOKUP(G1244,Calculations!$AV$2:$BA$2001,6),"")</f>
        <v/>
      </c>
      <c r="L1244" s="64"/>
      <c r="M1244" s="64"/>
      <c r="N1244" s="64"/>
      <c r="O1244" s="64"/>
      <c r="P1244" s="64"/>
      <c r="Q1244" s="2"/>
      <c r="R1244" s="2"/>
      <c r="S1244" s="2"/>
    </row>
    <row r="1245" spans="6:19">
      <c r="F1245" s="2" t="str">
        <f t="shared" si="77"/>
        <v/>
      </c>
      <c r="G1245" s="2" t="str">
        <f t="shared" si="78"/>
        <v/>
      </c>
      <c r="H1245" s="2" t="str">
        <f>IF(G1245&lt;&gt;"",VLOOKUP(G1245,Calculations!$AV$2:$BA$2001,3),"")</f>
        <v/>
      </c>
      <c r="I1245" s="2" t="str">
        <f>IF(G1245&lt;&gt;"",VLOOKUP(G1245,Calculations!$AV$2:$BA$2001,4),"")</f>
        <v/>
      </c>
      <c r="J1245" s="2" t="str">
        <f>IF(G1245&lt;&gt;"",VLOOKUP(G1245,Calculations!$AV$2:$BA$2001,5),"")</f>
        <v/>
      </c>
      <c r="K1245" s="2" t="str">
        <f>IF(G1245&lt;&gt;"",VLOOKUP(G1245,Calculations!$AV$2:$BA$2001,6),"")</f>
        <v/>
      </c>
      <c r="L1245" s="64"/>
      <c r="M1245" s="64"/>
      <c r="N1245" s="64"/>
      <c r="O1245" s="64"/>
      <c r="P1245" s="64"/>
      <c r="Q1245" s="2"/>
      <c r="R1245" s="2"/>
      <c r="S1245" s="2"/>
    </row>
    <row r="1246" spans="6:19">
      <c r="F1246" s="2" t="str">
        <f t="shared" si="77"/>
        <v/>
      </c>
      <c r="G1246" s="2" t="str">
        <f t="shared" si="78"/>
        <v/>
      </c>
      <c r="H1246" s="2" t="str">
        <f>IF(G1246&lt;&gt;"",VLOOKUP(G1246,Calculations!$AV$2:$BA$2001,3),"")</f>
        <v/>
      </c>
      <c r="I1246" s="2" t="str">
        <f>IF(G1246&lt;&gt;"",VLOOKUP(G1246,Calculations!$AV$2:$BA$2001,4),"")</f>
        <v/>
      </c>
      <c r="J1246" s="2" t="str">
        <f>IF(G1246&lt;&gt;"",VLOOKUP(G1246,Calculations!$AV$2:$BA$2001,5),"")</f>
        <v/>
      </c>
      <c r="K1246" s="2" t="str">
        <f>IF(G1246&lt;&gt;"",VLOOKUP(G1246,Calculations!$AV$2:$BA$2001,6),"")</f>
        <v/>
      </c>
      <c r="L1246" s="64"/>
      <c r="M1246" s="64"/>
      <c r="N1246" s="64"/>
      <c r="O1246" s="64"/>
      <c r="P1246" s="64"/>
      <c r="Q1246" s="2"/>
      <c r="R1246" s="2"/>
      <c r="S1246" s="2"/>
    </row>
    <row r="1247" spans="6:19">
      <c r="F1247" s="2" t="str">
        <f t="shared" si="77"/>
        <v/>
      </c>
      <c r="G1247" s="2" t="str">
        <f t="shared" si="78"/>
        <v/>
      </c>
      <c r="H1247" s="2" t="str">
        <f>IF(G1247&lt;&gt;"",VLOOKUP(G1247,Calculations!$AV$2:$BA$2001,3),"")</f>
        <v/>
      </c>
      <c r="I1247" s="2" t="str">
        <f>IF(G1247&lt;&gt;"",VLOOKUP(G1247,Calculations!$AV$2:$BA$2001,4),"")</f>
        <v/>
      </c>
      <c r="J1247" s="2" t="str">
        <f>IF(G1247&lt;&gt;"",VLOOKUP(G1247,Calculations!$AV$2:$BA$2001,5),"")</f>
        <v/>
      </c>
      <c r="K1247" s="2" t="str">
        <f>IF(G1247&lt;&gt;"",VLOOKUP(G1247,Calculations!$AV$2:$BA$2001,6),"")</f>
        <v/>
      </c>
      <c r="L1247" s="64"/>
      <c r="M1247" s="64"/>
      <c r="N1247" s="64"/>
      <c r="O1247" s="64"/>
      <c r="P1247" s="64"/>
      <c r="Q1247" s="2"/>
      <c r="R1247" s="2"/>
      <c r="S1247" s="2"/>
    </row>
    <row r="1248" spans="6:19">
      <c r="F1248" s="2" t="str">
        <f t="shared" si="77"/>
        <v/>
      </c>
      <c r="G1248" s="2" t="str">
        <f t="shared" si="78"/>
        <v/>
      </c>
      <c r="H1248" s="2" t="str">
        <f>IF(G1248&lt;&gt;"",VLOOKUP(G1248,Calculations!$AV$2:$BA$2001,3),"")</f>
        <v/>
      </c>
      <c r="I1248" s="2" t="str">
        <f>IF(G1248&lt;&gt;"",VLOOKUP(G1248,Calculations!$AV$2:$BA$2001,4),"")</f>
        <v/>
      </c>
      <c r="J1248" s="2" t="str">
        <f>IF(G1248&lt;&gt;"",VLOOKUP(G1248,Calculations!$AV$2:$BA$2001,5),"")</f>
        <v/>
      </c>
      <c r="K1248" s="2" t="str">
        <f>IF(G1248&lt;&gt;"",VLOOKUP(G1248,Calculations!$AV$2:$BA$2001,6),"")</f>
        <v/>
      </c>
      <c r="L1248" s="64"/>
      <c r="M1248" s="64"/>
      <c r="N1248" s="64"/>
      <c r="O1248" s="64"/>
      <c r="P1248" s="64"/>
      <c r="Q1248" s="2"/>
      <c r="R1248" s="2"/>
      <c r="S1248" s="2"/>
    </row>
    <row r="1249" spans="6:19">
      <c r="F1249" s="2" t="str">
        <f t="shared" si="77"/>
        <v/>
      </c>
      <c r="G1249" s="2" t="str">
        <f t="shared" si="78"/>
        <v/>
      </c>
      <c r="H1249" s="2" t="str">
        <f>IF(G1249&lt;&gt;"",VLOOKUP(G1249,Calculations!$AV$2:$BA$2001,3),"")</f>
        <v/>
      </c>
      <c r="I1249" s="2" t="str">
        <f>IF(G1249&lt;&gt;"",VLOOKUP(G1249,Calculations!$AV$2:$BA$2001,4),"")</f>
        <v/>
      </c>
      <c r="J1249" s="2" t="str">
        <f>IF(G1249&lt;&gt;"",VLOOKUP(G1249,Calculations!$AV$2:$BA$2001,5),"")</f>
        <v/>
      </c>
      <c r="K1249" s="2" t="str">
        <f>IF(G1249&lt;&gt;"",VLOOKUP(G1249,Calculations!$AV$2:$BA$2001,6),"")</f>
        <v/>
      </c>
      <c r="L1249" s="64"/>
      <c r="M1249" s="64"/>
      <c r="N1249" s="64"/>
      <c r="O1249" s="64"/>
      <c r="P1249" s="64"/>
      <c r="Q1249" s="2"/>
      <c r="R1249" s="2"/>
      <c r="S1249" s="2"/>
    </row>
    <row r="1250" spans="6:19">
      <c r="F1250" s="2" t="str">
        <f t="shared" si="77"/>
        <v/>
      </c>
      <c r="G1250" s="2" t="str">
        <f t="shared" si="78"/>
        <v/>
      </c>
      <c r="H1250" s="2" t="str">
        <f>IF(G1250&lt;&gt;"",VLOOKUP(G1250,Calculations!$AV$2:$BA$2001,3),"")</f>
        <v/>
      </c>
      <c r="I1250" s="2" t="str">
        <f>IF(G1250&lt;&gt;"",VLOOKUP(G1250,Calculations!$AV$2:$BA$2001,4),"")</f>
        <v/>
      </c>
      <c r="J1250" s="2" t="str">
        <f>IF(G1250&lt;&gt;"",VLOOKUP(G1250,Calculations!$AV$2:$BA$2001,5),"")</f>
        <v/>
      </c>
      <c r="K1250" s="2" t="str">
        <f>IF(G1250&lt;&gt;"",VLOOKUP(G1250,Calculations!$AV$2:$BA$2001,6),"")</f>
        <v/>
      </c>
      <c r="L1250" s="64"/>
      <c r="M1250" s="64"/>
      <c r="N1250" s="64"/>
      <c r="O1250" s="64"/>
      <c r="P1250" s="64"/>
      <c r="Q1250" s="2"/>
      <c r="R1250" s="2"/>
      <c r="S1250" s="2"/>
    </row>
    <row r="1251" spans="6:19">
      <c r="F1251" s="2" t="str">
        <f t="shared" si="77"/>
        <v/>
      </c>
      <c r="G1251" s="2" t="str">
        <f t="shared" si="78"/>
        <v/>
      </c>
      <c r="H1251" s="2" t="str">
        <f>IF(G1251&lt;&gt;"",VLOOKUP(G1251,Calculations!$AV$2:$BA$2001,3),"")</f>
        <v/>
      </c>
      <c r="I1251" s="2" t="str">
        <f>IF(G1251&lt;&gt;"",VLOOKUP(G1251,Calculations!$AV$2:$BA$2001,4),"")</f>
        <v/>
      </c>
      <c r="J1251" s="2" t="str">
        <f>IF(G1251&lt;&gt;"",VLOOKUP(G1251,Calculations!$AV$2:$BA$2001,5),"")</f>
        <v/>
      </c>
      <c r="K1251" s="2" t="str">
        <f>IF(G1251&lt;&gt;"",VLOOKUP(G1251,Calculations!$AV$2:$BA$2001,6),"")</f>
        <v/>
      </c>
      <c r="L1251" s="64"/>
      <c r="M1251" s="64"/>
      <c r="N1251" s="64"/>
      <c r="O1251" s="64"/>
      <c r="P1251" s="64"/>
      <c r="Q1251" s="2"/>
      <c r="R1251" s="2"/>
      <c r="S1251" s="2"/>
    </row>
    <row r="1252" spans="6:19">
      <c r="F1252" s="2" t="str">
        <f t="shared" si="77"/>
        <v/>
      </c>
      <c r="G1252" s="2" t="str">
        <f t="shared" si="78"/>
        <v/>
      </c>
      <c r="H1252" s="2" t="str">
        <f>IF(G1252&lt;&gt;"",VLOOKUP(G1252,Calculations!$AV$2:$BA$2001,3),"")</f>
        <v/>
      </c>
      <c r="I1252" s="2" t="str">
        <f>IF(G1252&lt;&gt;"",VLOOKUP(G1252,Calculations!$AV$2:$BA$2001,4),"")</f>
        <v/>
      </c>
      <c r="J1252" s="2" t="str">
        <f>IF(G1252&lt;&gt;"",VLOOKUP(G1252,Calculations!$AV$2:$BA$2001,5),"")</f>
        <v/>
      </c>
      <c r="K1252" s="2" t="str">
        <f>IF(G1252&lt;&gt;"",VLOOKUP(G1252,Calculations!$AV$2:$BA$2001,6),"")</f>
        <v/>
      </c>
      <c r="L1252" s="64"/>
      <c r="M1252" s="64"/>
      <c r="N1252" s="64"/>
      <c r="O1252" s="64"/>
      <c r="P1252" s="64"/>
      <c r="Q1252" s="2"/>
      <c r="R1252" s="2"/>
      <c r="S1252" s="2"/>
    </row>
    <row r="1253" spans="6:19">
      <c r="F1253" s="2" t="str">
        <f t="shared" si="77"/>
        <v/>
      </c>
      <c r="G1253" s="2" t="str">
        <f t="shared" si="78"/>
        <v/>
      </c>
      <c r="H1253" s="2" t="str">
        <f>IF(G1253&lt;&gt;"",VLOOKUP(G1253,Calculations!$AV$2:$BA$2001,3),"")</f>
        <v/>
      </c>
      <c r="I1253" s="2" t="str">
        <f>IF(G1253&lt;&gt;"",VLOOKUP(G1253,Calculations!$AV$2:$BA$2001,4),"")</f>
        <v/>
      </c>
      <c r="J1253" s="2" t="str">
        <f>IF(G1253&lt;&gt;"",VLOOKUP(G1253,Calculations!$AV$2:$BA$2001,5),"")</f>
        <v/>
      </c>
      <c r="K1253" s="2" t="str">
        <f>IF(G1253&lt;&gt;"",VLOOKUP(G1253,Calculations!$AV$2:$BA$2001,6),"")</f>
        <v/>
      </c>
      <c r="L1253" s="64"/>
      <c r="M1253" s="64"/>
      <c r="N1253" s="64"/>
      <c r="O1253" s="64"/>
      <c r="P1253" s="64"/>
      <c r="Q1253" s="2"/>
      <c r="R1253" s="2"/>
      <c r="S1253" s="2"/>
    </row>
    <row r="1254" spans="6:19">
      <c r="F1254" s="2" t="str">
        <f t="shared" si="77"/>
        <v/>
      </c>
      <c r="G1254" s="2" t="str">
        <f t="shared" si="78"/>
        <v/>
      </c>
      <c r="H1254" s="2" t="str">
        <f>IF(G1254&lt;&gt;"",VLOOKUP(G1254,Calculations!$AV$2:$BA$2001,3),"")</f>
        <v/>
      </c>
      <c r="I1254" s="2" t="str">
        <f>IF(G1254&lt;&gt;"",VLOOKUP(G1254,Calculations!$AV$2:$BA$2001,4),"")</f>
        <v/>
      </c>
      <c r="J1254" s="2" t="str">
        <f>IF(G1254&lt;&gt;"",VLOOKUP(G1254,Calculations!$AV$2:$BA$2001,5),"")</f>
        <v/>
      </c>
      <c r="K1254" s="2" t="str">
        <f>IF(G1254&lt;&gt;"",VLOOKUP(G1254,Calculations!$AV$2:$BA$2001,6),"")</f>
        <v/>
      </c>
      <c r="L1254" s="64"/>
      <c r="M1254" s="64"/>
      <c r="N1254" s="64"/>
      <c r="O1254" s="64"/>
      <c r="P1254" s="64"/>
      <c r="Q1254" s="2"/>
      <c r="R1254" s="2"/>
      <c r="S1254" s="2"/>
    </row>
    <row r="1255" spans="6:19">
      <c r="F1255" s="2" t="str">
        <f t="shared" si="77"/>
        <v/>
      </c>
      <c r="G1255" s="2" t="str">
        <f t="shared" si="78"/>
        <v/>
      </c>
      <c r="H1255" s="2" t="str">
        <f>IF(G1255&lt;&gt;"",VLOOKUP(G1255,Calculations!$AV$2:$BA$2001,3),"")</f>
        <v/>
      </c>
      <c r="I1255" s="2" t="str">
        <f>IF(G1255&lt;&gt;"",VLOOKUP(G1255,Calculations!$AV$2:$BA$2001,4),"")</f>
        <v/>
      </c>
      <c r="J1255" s="2" t="str">
        <f>IF(G1255&lt;&gt;"",VLOOKUP(G1255,Calculations!$AV$2:$BA$2001,5),"")</f>
        <v/>
      </c>
      <c r="K1255" s="2" t="str">
        <f>IF(G1255&lt;&gt;"",VLOOKUP(G1255,Calculations!$AV$2:$BA$2001,6),"")</f>
        <v/>
      </c>
      <c r="L1255" s="64"/>
      <c r="M1255" s="64"/>
      <c r="N1255" s="64"/>
      <c r="O1255" s="64"/>
      <c r="P1255" s="64"/>
      <c r="Q1255" s="2"/>
      <c r="R1255" s="2"/>
      <c r="S1255" s="2"/>
    </row>
    <row r="1256" spans="6:19">
      <c r="F1256" s="2" t="str">
        <f t="shared" si="77"/>
        <v/>
      </c>
      <c r="G1256" s="2" t="str">
        <f t="shared" si="78"/>
        <v/>
      </c>
      <c r="H1256" s="2" t="str">
        <f>IF(G1256&lt;&gt;"",VLOOKUP(G1256,Calculations!$AV$2:$BA$2001,3),"")</f>
        <v/>
      </c>
      <c r="I1256" s="2" t="str">
        <f>IF(G1256&lt;&gt;"",VLOOKUP(G1256,Calculations!$AV$2:$BA$2001,4),"")</f>
        <v/>
      </c>
      <c r="J1256" s="2" t="str">
        <f>IF(G1256&lt;&gt;"",VLOOKUP(G1256,Calculations!$AV$2:$BA$2001,5),"")</f>
        <v/>
      </c>
      <c r="K1256" s="2" t="str">
        <f>IF(G1256&lt;&gt;"",VLOOKUP(G1256,Calculations!$AV$2:$BA$2001,6),"")</f>
        <v/>
      </c>
      <c r="L1256" s="64"/>
      <c r="M1256" s="64"/>
      <c r="N1256" s="64"/>
      <c r="O1256" s="64"/>
      <c r="P1256" s="64"/>
      <c r="Q1256" s="2"/>
      <c r="R1256" s="2"/>
      <c r="S1256" s="2"/>
    </row>
    <row r="1257" spans="6:19">
      <c r="F1257" s="2" t="str">
        <f t="shared" si="77"/>
        <v/>
      </c>
      <c r="G1257" s="2" t="str">
        <f t="shared" si="78"/>
        <v/>
      </c>
      <c r="H1257" s="2" t="str">
        <f>IF(G1257&lt;&gt;"",VLOOKUP(G1257,Calculations!$AV$2:$BA$2001,3),"")</f>
        <v/>
      </c>
      <c r="I1257" s="2" t="str">
        <f>IF(G1257&lt;&gt;"",VLOOKUP(G1257,Calculations!$AV$2:$BA$2001,4),"")</f>
        <v/>
      </c>
      <c r="J1257" s="2" t="str">
        <f>IF(G1257&lt;&gt;"",VLOOKUP(G1257,Calculations!$AV$2:$BA$2001,5),"")</f>
        <v/>
      </c>
      <c r="K1257" s="2" t="str">
        <f>IF(G1257&lt;&gt;"",VLOOKUP(G1257,Calculations!$AV$2:$BA$2001,6),"")</f>
        <v/>
      </c>
      <c r="L1257" s="64"/>
      <c r="M1257" s="64"/>
      <c r="N1257" s="64"/>
      <c r="O1257" s="64"/>
      <c r="P1257" s="64"/>
      <c r="Q1257" s="2"/>
      <c r="R1257" s="2"/>
      <c r="S1257" s="2"/>
    </row>
    <row r="1258" spans="6:19">
      <c r="F1258" s="2" t="str">
        <f t="shared" si="77"/>
        <v/>
      </c>
      <c r="G1258" s="2" t="str">
        <f t="shared" si="78"/>
        <v/>
      </c>
      <c r="H1258" s="2" t="str">
        <f>IF(G1258&lt;&gt;"",VLOOKUP(G1258,Calculations!$AV$2:$BA$2001,3),"")</f>
        <v/>
      </c>
      <c r="I1258" s="2" t="str">
        <f>IF(G1258&lt;&gt;"",VLOOKUP(G1258,Calculations!$AV$2:$BA$2001,4),"")</f>
        <v/>
      </c>
      <c r="J1258" s="2" t="str">
        <f>IF(G1258&lt;&gt;"",VLOOKUP(G1258,Calculations!$AV$2:$BA$2001,5),"")</f>
        <v/>
      </c>
      <c r="K1258" s="2" t="str">
        <f>IF(G1258&lt;&gt;"",VLOOKUP(G1258,Calculations!$AV$2:$BA$2001,6),"")</f>
        <v/>
      </c>
      <c r="L1258" s="64"/>
      <c r="M1258" s="64"/>
      <c r="N1258" s="64"/>
      <c r="O1258" s="64"/>
      <c r="P1258" s="64"/>
      <c r="Q1258" s="2"/>
      <c r="R1258" s="2"/>
      <c r="S1258" s="2"/>
    </row>
    <row r="1259" spans="6:19">
      <c r="F1259" s="2" t="str">
        <f t="shared" si="77"/>
        <v/>
      </c>
      <c r="G1259" s="2" t="str">
        <f t="shared" si="78"/>
        <v/>
      </c>
      <c r="H1259" s="2" t="str">
        <f>IF(G1259&lt;&gt;"",VLOOKUP(G1259,Calculations!$AV$2:$BA$2001,3),"")</f>
        <v/>
      </c>
      <c r="I1259" s="2" t="str">
        <f>IF(G1259&lt;&gt;"",VLOOKUP(G1259,Calculations!$AV$2:$BA$2001,4),"")</f>
        <v/>
      </c>
      <c r="J1259" s="2" t="str">
        <f>IF(G1259&lt;&gt;"",VLOOKUP(G1259,Calculations!$AV$2:$BA$2001,5),"")</f>
        <v/>
      </c>
      <c r="K1259" s="2" t="str">
        <f>IF(G1259&lt;&gt;"",VLOOKUP(G1259,Calculations!$AV$2:$BA$2001,6),"")</f>
        <v/>
      </c>
      <c r="L1259" s="64"/>
      <c r="M1259" s="64"/>
      <c r="N1259" s="64"/>
      <c r="O1259" s="64"/>
      <c r="P1259" s="64"/>
      <c r="Q1259" s="2"/>
      <c r="R1259" s="2"/>
      <c r="S1259" s="2"/>
    </row>
    <row r="1260" spans="6:19">
      <c r="F1260" s="2" t="str">
        <f t="shared" si="77"/>
        <v/>
      </c>
      <c r="G1260" s="2" t="str">
        <f t="shared" si="78"/>
        <v/>
      </c>
      <c r="H1260" s="2" t="str">
        <f>IF(G1260&lt;&gt;"",VLOOKUP(G1260,Calculations!$AV$2:$BA$2001,3),"")</f>
        <v/>
      </c>
      <c r="I1260" s="2" t="str">
        <f>IF(G1260&lt;&gt;"",VLOOKUP(G1260,Calculations!$AV$2:$BA$2001,4),"")</f>
        <v/>
      </c>
      <c r="J1260" s="2" t="str">
        <f>IF(G1260&lt;&gt;"",VLOOKUP(G1260,Calculations!$AV$2:$BA$2001,5),"")</f>
        <v/>
      </c>
      <c r="K1260" s="2" t="str">
        <f>IF(G1260&lt;&gt;"",VLOOKUP(G1260,Calculations!$AV$2:$BA$2001,6),"")</f>
        <v/>
      </c>
      <c r="L1260" s="64"/>
      <c r="M1260" s="64"/>
      <c r="N1260" s="64"/>
      <c r="O1260" s="64"/>
      <c r="P1260" s="64"/>
      <c r="Q1260" s="2"/>
      <c r="R1260" s="2"/>
      <c r="S1260" s="2"/>
    </row>
    <row r="1261" spans="6:19">
      <c r="F1261" s="2" t="str">
        <f t="shared" si="77"/>
        <v/>
      </c>
      <c r="G1261" s="2" t="str">
        <f t="shared" si="78"/>
        <v/>
      </c>
      <c r="H1261" s="2" t="str">
        <f>IF(G1261&lt;&gt;"",VLOOKUP(G1261,Calculations!$AV$2:$BA$2001,3),"")</f>
        <v/>
      </c>
      <c r="I1261" s="2" t="str">
        <f>IF(G1261&lt;&gt;"",VLOOKUP(G1261,Calculations!$AV$2:$BA$2001,4),"")</f>
        <v/>
      </c>
      <c r="J1261" s="2" t="str">
        <f>IF(G1261&lt;&gt;"",VLOOKUP(G1261,Calculations!$AV$2:$BA$2001,5),"")</f>
        <v/>
      </c>
      <c r="K1261" s="2" t="str">
        <f>IF(G1261&lt;&gt;"",VLOOKUP(G1261,Calculations!$AV$2:$BA$2001,6),"")</f>
        <v/>
      </c>
      <c r="L1261" s="64"/>
      <c r="M1261" s="64"/>
      <c r="N1261" s="64"/>
      <c r="O1261" s="64"/>
      <c r="P1261" s="64"/>
      <c r="Q1261" s="2"/>
      <c r="R1261" s="2"/>
      <c r="S1261" s="2"/>
    </row>
    <row r="1262" spans="6:19">
      <c r="F1262" s="2" t="str">
        <f t="shared" si="77"/>
        <v/>
      </c>
      <c r="G1262" s="2" t="str">
        <f t="shared" si="78"/>
        <v/>
      </c>
      <c r="H1262" s="2" t="str">
        <f>IF(G1262&lt;&gt;"",VLOOKUP(G1262,Calculations!$AV$2:$BA$2001,3),"")</f>
        <v/>
      </c>
      <c r="I1262" s="2" t="str">
        <f>IF(G1262&lt;&gt;"",VLOOKUP(G1262,Calculations!$AV$2:$BA$2001,4),"")</f>
        <v/>
      </c>
      <c r="J1262" s="2" t="str">
        <f>IF(G1262&lt;&gt;"",VLOOKUP(G1262,Calculations!$AV$2:$BA$2001,5),"")</f>
        <v/>
      </c>
      <c r="K1262" s="2" t="str">
        <f>IF(G1262&lt;&gt;"",VLOOKUP(G1262,Calculations!$AV$2:$BA$2001,6),"")</f>
        <v/>
      </c>
      <c r="L1262" s="64"/>
      <c r="M1262" s="64"/>
      <c r="N1262" s="64"/>
      <c r="O1262" s="64"/>
      <c r="P1262" s="64"/>
      <c r="Q1262" s="2"/>
      <c r="R1262" s="2"/>
      <c r="S1262" s="2"/>
    </row>
    <row r="1263" spans="6:19">
      <c r="F1263" s="2" t="str">
        <f t="shared" si="77"/>
        <v/>
      </c>
      <c r="G1263" s="2" t="str">
        <f t="shared" si="78"/>
        <v/>
      </c>
      <c r="H1263" s="2" t="str">
        <f>IF(G1263&lt;&gt;"",VLOOKUP(G1263,Calculations!$AV$2:$BA$2001,3),"")</f>
        <v/>
      </c>
      <c r="I1263" s="2" t="str">
        <f>IF(G1263&lt;&gt;"",VLOOKUP(G1263,Calculations!$AV$2:$BA$2001,4),"")</f>
        <v/>
      </c>
      <c r="J1263" s="2" t="str">
        <f>IF(G1263&lt;&gt;"",VLOOKUP(G1263,Calculations!$AV$2:$BA$2001,5),"")</f>
        <v/>
      </c>
      <c r="K1263" s="2" t="str">
        <f>IF(G1263&lt;&gt;"",VLOOKUP(G1263,Calculations!$AV$2:$BA$2001,6),"")</f>
        <v/>
      </c>
      <c r="L1263" s="64"/>
      <c r="M1263" s="64"/>
      <c r="N1263" s="64"/>
      <c r="O1263" s="64"/>
      <c r="P1263" s="64"/>
      <c r="Q1263" s="2"/>
      <c r="R1263" s="2"/>
      <c r="S1263" s="2"/>
    </row>
    <row r="1264" spans="6:19">
      <c r="F1264" s="2" t="str">
        <f t="shared" si="77"/>
        <v/>
      </c>
      <c r="G1264" s="2" t="str">
        <f t="shared" si="78"/>
        <v/>
      </c>
      <c r="H1264" s="2" t="str">
        <f>IF(G1264&lt;&gt;"",VLOOKUP(G1264,Calculations!$AV$2:$BA$2001,3),"")</f>
        <v/>
      </c>
      <c r="I1264" s="2" t="str">
        <f>IF(G1264&lt;&gt;"",VLOOKUP(G1264,Calculations!$AV$2:$BA$2001,4),"")</f>
        <v/>
      </c>
      <c r="J1264" s="2" t="str">
        <f>IF(G1264&lt;&gt;"",VLOOKUP(G1264,Calculations!$AV$2:$BA$2001,5),"")</f>
        <v/>
      </c>
      <c r="K1264" s="2" t="str">
        <f>IF(G1264&lt;&gt;"",VLOOKUP(G1264,Calculations!$AV$2:$BA$2001,6),"")</f>
        <v/>
      </c>
      <c r="L1264" s="64"/>
      <c r="M1264" s="64"/>
      <c r="N1264" s="64"/>
      <c r="O1264" s="64"/>
      <c r="P1264" s="64"/>
      <c r="Q1264" s="2"/>
      <c r="R1264" s="2"/>
      <c r="S1264" s="2"/>
    </row>
    <row r="1265" spans="6:19">
      <c r="F1265" s="2" t="str">
        <f t="shared" si="77"/>
        <v/>
      </c>
      <c r="G1265" s="2" t="str">
        <f t="shared" si="78"/>
        <v/>
      </c>
      <c r="H1265" s="2" t="str">
        <f>IF(G1265&lt;&gt;"",VLOOKUP(G1265,Calculations!$AV$2:$BA$2001,3),"")</f>
        <v/>
      </c>
      <c r="I1265" s="2" t="str">
        <f>IF(G1265&lt;&gt;"",VLOOKUP(G1265,Calculations!$AV$2:$BA$2001,4),"")</f>
        <v/>
      </c>
      <c r="J1265" s="2" t="str">
        <f>IF(G1265&lt;&gt;"",VLOOKUP(G1265,Calculations!$AV$2:$BA$2001,5),"")</f>
        <v/>
      </c>
      <c r="K1265" s="2" t="str">
        <f>IF(G1265&lt;&gt;"",VLOOKUP(G1265,Calculations!$AV$2:$BA$2001,6),"")</f>
        <v/>
      </c>
      <c r="L1265" s="64"/>
      <c r="M1265" s="64"/>
      <c r="N1265" s="64"/>
      <c r="O1265" s="64"/>
      <c r="P1265" s="64"/>
      <c r="Q1265" s="2"/>
      <c r="R1265" s="2"/>
      <c r="S1265" s="2"/>
    </row>
    <row r="1266" spans="6:19">
      <c r="F1266" s="2" t="str">
        <f t="shared" si="77"/>
        <v/>
      </c>
      <c r="G1266" s="2" t="str">
        <f t="shared" si="78"/>
        <v/>
      </c>
      <c r="H1266" s="2" t="str">
        <f>IF(G1266&lt;&gt;"",VLOOKUP(G1266,Calculations!$AV$2:$BA$2001,3),"")</f>
        <v/>
      </c>
      <c r="I1266" s="2" t="str">
        <f>IF(G1266&lt;&gt;"",VLOOKUP(G1266,Calculations!$AV$2:$BA$2001,4),"")</f>
        <v/>
      </c>
      <c r="J1266" s="2" t="str">
        <f>IF(G1266&lt;&gt;"",VLOOKUP(G1266,Calculations!$AV$2:$BA$2001,5),"")</f>
        <v/>
      </c>
      <c r="K1266" s="2" t="str">
        <f>IF(G1266&lt;&gt;"",VLOOKUP(G1266,Calculations!$AV$2:$BA$2001,6),"")</f>
        <v/>
      </c>
      <c r="L1266" s="64"/>
      <c r="M1266" s="64"/>
      <c r="N1266" s="64"/>
      <c r="O1266" s="64"/>
      <c r="P1266" s="64"/>
      <c r="Q1266" s="2"/>
      <c r="R1266" s="2"/>
      <c r="S1266" s="2"/>
    </row>
    <row r="1267" spans="6:19">
      <c r="F1267" s="2" t="str">
        <f t="shared" si="77"/>
        <v/>
      </c>
      <c r="G1267" s="2" t="str">
        <f t="shared" si="78"/>
        <v/>
      </c>
      <c r="H1267" s="2" t="str">
        <f>IF(G1267&lt;&gt;"",VLOOKUP(G1267,Calculations!$AV$2:$BA$2001,3),"")</f>
        <v/>
      </c>
      <c r="I1267" s="2" t="str">
        <f>IF(G1267&lt;&gt;"",VLOOKUP(G1267,Calculations!$AV$2:$BA$2001,4),"")</f>
        <v/>
      </c>
      <c r="J1267" s="2" t="str">
        <f>IF(G1267&lt;&gt;"",VLOOKUP(G1267,Calculations!$AV$2:$BA$2001,5),"")</f>
        <v/>
      </c>
      <c r="K1267" s="2" t="str">
        <f>IF(G1267&lt;&gt;"",VLOOKUP(G1267,Calculations!$AV$2:$BA$2001,6),"")</f>
        <v/>
      </c>
      <c r="L1267" s="64"/>
      <c r="M1267" s="64"/>
      <c r="N1267" s="64"/>
      <c r="O1267" s="64"/>
      <c r="P1267" s="64"/>
      <c r="Q1267" s="2"/>
      <c r="R1267" s="2"/>
      <c r="S1267" s="2"/>
    </row>
    <row r="1268" spans="6:19">
      <c r="F1268" s="2" t="str">
        <f t="shared" si="77"/>
        <v/>
      </c>
      <c r="G1268" s="2" t="str">
        <f t="shared" si="78"/>
        <v/>
      </c>
      <c r="H1268" s="2" t="str">
        <f>IF(G1268&lt;&gt;"",VLOOKUP(G1268,Calculations!$AV$2:$BA$2001,3),"")</f>
        <v/>
      </c>
      <c r="I1268" s="2" t="str">
        <f>IF(G1268&lt;&gt;"",VLOOKUP(G1268,Calculations!$AV$2:$BA$2001,4),"")</f>
        <v/>
      </c>
      <c r="J1268" s="2" t="str">
        <f>IF(G1268&lt;&gt;"",VLOOKUP(G1268,Calculations!$AV$2:$BA$2001,5),"")</f>
        <v/>
      </c>
      <c r="K1268" s="2" t="str">
        <f>IF(G1268&lt;&gt;"",VLOOKUP(G1268,Calculations!$AV$2:$BA$2001,6),"")</f>
        <v/>
      </c>
      <c r="L1268" s="64"/>
      <c r="M1268" s="64"/>
      <c r="N1268" s="64"/>
      <c r="O1268" s="64"/>
      <c r="P1268" s="64"/>
      <c r="Q1268" s="2"/>
      <c r="R1268" s="2"/>
      <c r="S1268" s="2"/>
    </row>
    <row r="1269" spans="6:19">
      <c r="F1269" s="2" t="str">
        <f t="shared" si="77"/>
        <v/>
      </c>
      <c r="G1269" s="2" t="str">
        <f t="shared" si="78"/>
        <v/>
      </c>
      <c r="H1269" s="2" t="str">
        <f>IF(G1269&lt;&gt;"",VLOOKUP(G1269,Calculations!$AV$2:$BA$2001,3),"")</f>
        <v/>
      </c>
      <c r="I1269" s="2" t="str">
        <f>IF(G1269&lt;&gt;"",VLOOKUP(G1269,Calculations!$AV$2:$BA$2001,4),"")</f>
        <v/>
      </c>
      <c r="J1269" s="2" t="str">
        <f>IF(G1269&lt;&gt;"",VLOOKUP(G1269,Calculations!$AV$2:$BA$2001,5),"")</f>
        <v/>
      </c>
      <c r="K1269" s="2" t="str">
        <f>IF(G1269&lt;&gt;"",VLOOKUP(G1269,Calculations!$AV$2:$BA$2001,6),"")</f>
        <v/>
      </c>
      <c r="L1269" s="64"/>
      <c r="M1269" s="64"/>
      <c r="N1269" s="64"/>
      <c r="O1269" s="64"/>
      <c r="P1269" s="64"/>
      <c r="Q1269" s="2"/>
      <c r="R1269" s="2"/>
      <c r="S1269" s="2"/>
    </row>
    <row r="1270" spans="6:19">
      <c r="F1270" s="2" t="str">
        <f t="shared" si="77"/>
        <v/>
      </c>
      <c r="G1270" s="2" t="str">
        <f t="shared" si="78"/>
        <v/>
      </c>
      <c r="H1270" s="2" t="str">
        <f>IF(G1270&lt;&gt;"",VLOOKUP(G1270,Calculations!$AV$2:$BA$2001,3),"")</f>
        <v/>
      </c>
      <c r="I1270" s="2" t="str">
        <f>IF(G1270&lt;&gt;"",VLOOKUP(G1270,Calculations!$AV$2:$BA$2001,4),"")</f>
        <v/>
      </c>
      <c r="J1270" s="2" t="str">
        <f>IF(G1270&lt;&gt;"",VLOOKUP(G1270,Calculations!$AV$2:$BA$2001,5),"")</f>
        <v/>
      </c>
      <c r="K1270" s="2" t="str">
        <f>IF(G1270&lt;&gt;"",VLOOKUP(G1270,Calculations!$AV$2:$BA$2001,6),"")</f>
        <v/>
      </c>
      <c r="L1270" s="64"/>
      <c r="M1270" s="64"/>
      <c r="N1270" s="64"/>
      <c r="O1270" s="64"/>
      <c r="P1270" s="64"/>
      <c r="Q1270" s="2"/>
      <c r="R1270" s="2"/>
      <c r="S1270" s="2"/>
    </row>
    <row r="1271" spans="6:19">
      <c r="F1271" s="2" t="str">
        <f t="shared" si="77"/>
        <v/>
      </c>
      <c r="G1271" s="2" t="str">
        <f t="shared" si="78"/>
        <v/>
      </c>
      <c r="H1271" s="2" t="str">
        <f>IF(G1271&lt;&gt;"",VLOOKUP(G1271,Calculations!$AV$2:$BA$2001,3),"")</f>
        <v/>
      </c>
      <c r="I1271" s="2" t="str">
        <f>IF(G1271&lt;&gt;"",VLOOKUP(G1271,Calculations!$AV$2:$BA$2001,4),"")</f>
        <v/>
      </c>
      <c r="J1271" s="2" t="str">
        <f>IF(G1271&lt;&gt;"",VLOOKUP(G1271,Calculations!$AV$2:$BA$2001,5),"")</f>
        <v/>
      </c>
      <c r="K1271" s="2" t="str">
        <f>IF(G1271&lt;&gt;"",VLOOKUP(G1271,Calculations!$AV$2:$BA$2001,6),"")</f>
        <v/>
      </c>
      <c r="L1271" s="64"/>
      <c r="M1271" s="64"/>
      <c r="N1271" s="64"/>
      <c r="O1271" s="64"/>
      <c r="P1271" s="64"/>
      <c r="Q1271" s="2"/>
      <c r="R1271" s="2"/>
      <c r="S1271" s="2"/>
    </row>
    <row r="1272" spans="6:19">
      <c r="F1272" s="2" t="str">
        <f t="shared" si="77"/>
        <v/>
      </c>
      <c r="G1272" s="2" t="str">
        <f t="shared" si="78"/>
        <v/>
      </c>
      <c r="H1272" s="2" t="str">
        <f>IF(G1272&lt;&gt;"",VLOOKUP(G1272,Calculations!$AV$2:$BA$2001,3),"")</f>
        <v/>
      </c>
      <c r="I1272" s="2" t="str">
        <f>IF(G1272&lt;&gt;"",VLOOKUP(G1272,Calculations!$AV$2:$BA$2001,4),"")</f>
        <v/>
      </c>
      <c r="J1272" s="2" t="str">
        <f>IF(G1272&lt;&gt;"",VLOOKUP(G1272,Calculations!$AV$2:$BA$2001,5),"")</f>
        <v/>
      </c>
      <c r="K1272" s="2" t="str">
        <f>IF(G1272&lt;&gt;"",VLOOKUP(G1272,Calculations!$AV$2:$BA$2001,6),"")</f>
        <v/>
      </c>
      <c r="L1272" s="64"/>
      <c r="M1272" s="64"/>
      <c r="N1272" s="64"/>
      <c r="O1272" s="64"/>
      <c r="P1272" s="64"/>
      <c r="Q1272" s="2"/>
      <c r="R1272" s="2"/>
      <c r="S1272" s="2"/>
    </row>
    <row r="1273" spans="6:19">
      <c r="F1273" s="2" t="str">
        <f t="shared" si="77"/>
        <v/>
      </c>
      <c r="G1273" s="2" t="str">
        <f t="shared" si="78"/>
        <v/>
      </c>
      <c r="H1273" s="2" t="str">
        <f>IF(G1273&lt;&gt;"",VLOOKUP(G1273,Calculations!$AV$2:$BA$2001,3),"")</f>
        <v/>
      </c>
      <c r="I1273" s="2" t="str">
        <f>IF(G1273&lt;&gt;"",VLOOKUP(G1273,Calculations!$AV$2:$BA$2001,4),"")</f>
        <v/>
      </c>
      <c r="J1273" s="2" t="str">
        <f>IF(G1273&lt;&gt;"",VLOOKUP(G1273,Calculations!$AV$2:$BA$2001,5),"")</f>
        <v/>
      </c>
      <c r="K1273" s="2" t="str">
        <f>IF(G1273&lt;&gt;"",VLOOKUP(G1273,Calculations!$AV$2:$BA$2001,6),"")</f>
        <v/>
      </c>
      <c r="L1273" s="64"/>
      <c r="M1273" s="64"/>
      <c r="N1273" s="64"/>
      <c r="O1273" s="64"/>
      <c r="P1273" s="64"/>
      <c r="Q1273" s="2"/>
      <c r="R1273" s="2"/>
      <c r="S1273" s="2"/>
    </row>
    <row r="1274" spans="6:19">
      <c r="F1274" s="2" t="str">
        <f t="shared" si="77"/>
        <v/>
      </c>
      <c r="G1274" s="2" t="str">
        <f t="shared" si="78"/>
        <v/>
      </c>
      <c r="H1274" s="2" t="str">
        <f>IF(G1274&lt;&gt;"",VLOOKUP(G1274,Calculations!$AV$2:$BA$2001,3),"")</f>
        <v/>
      </c>
      <c r="I1274" s="2" t="str">
        <f>IF(G1274&lt;&gt;"",VLOOKUP(G1274,Calculations!$AV$2:$BA$2001,4),"")</f>
        <v/>
      </c>
      <c r="J1274" s="2" t="str">
        <f>IF(G1274&lt;&gt;"",VLOOKUP(G1274,Calculations!$AV$2:$BA$2001,5),"")</f>
        <v/>
      </c>
      <c r="K1274" s="2" t="str">
        <f>IF(G1274&lt;&gt;"",VLOOKUP(G1274,Calculations!$AV$2:$BA$2001,6),"")</f>
        <v/>
      </c>
      <c r="L1274" s="64"/>
      <c r="M1274" s="64"/>
      <c r="N1274" s="64"/>
      <c r="O1274" s="64"/>
      <c r="P1274" s="64"/>
      <c r="Q1274" s="2"/>
      <c r="R1274" s="2"/>
      <c r="S1274" s="2"/>
    </row>
    <row r="1275" spans="6:19">
      <c r="F1275" s="2" t="str">
        <f t="shared" si="77"/>
        <v/>
      </c>
      <c r="G1275" s="2" t="str">
        <f t="shared" si="78"/>
        <v/>
      </c>
      <c r="H1275" s="2" t="str">
        <f>IF(G1275&lt;&gt;"",VLOOKUP(G1275,Calculations!$AV$2:$BA$2001,3),"")</f>
        <v/>
      </c>
      <c r="I1275" s="2" t="str">
        <f>IF(G1275&lt;&gt;"",VLOOKUP(G1275,Calculations!$AV$2:$BA$2001,4),"")</f>
        <v/>
      </c>
      <c r="J1275" s="2" t="str">
        <f>IF(G1275&lt;&gt;"",VLOOKUP(G1275,Calculations!$AV$2:$BA$2001,5),"")</f>
        <v/>
      </c>
      <c r="K1275" s="2" t="str">
        <f>IF(G1275&lt;&gt;"",VLOOKUP(G1275,Calculations!$AV$2:$BA$2001,6),"")</f>
        <v/>
      </c>
      <c r="L1275" s="64"/>
      <c r="M1275" s="64"/>
      <c r="N1275" s="64"/>
      <c r="O1275" s="64"/>
      <c r="P1275" s="64"/>
      <c r="Q1275" s="2"/>
      <c r="R1275" s="2"/>
      <c r="S1275" s="2"/>
    </row>
    <row r="1276" spans="6:19">
      <c r="F1276" s="2" t="str">
        <f t="shared" si="77"/>
        <v/>
      </c>
      <c r="G1276" s="2" t="str">
        <f t="shared" si="78"/>
        <v/>
      </c>
      <c r="H1276" s="2" t="str">
        <f>IF(G1276&lt;&gt;"",VLOOKUP(G1276,Calculations!$AV$2:$BA$2001,3),"")</f>
        <v/>
      </c>
      <c r="I1276" s="2" t="str">
        <f>IF(G1276&lt;&gt;"",VLOOKUP(G1276,Calculations!$AV$2:$BA$2001,4),"")</f>
        <v/>
      </c>
      <c r="J1276" s="2" t="str">
        <f>IF(G1276&lt;&gt;"",VLOOKUP(G1276,Calculations!$AV$2:$BA$2001,5),"")</f>
        <v/>
      </c>
      <c r="K1276" s="2" t="str">
        <f>IF(G1276&lt;&gt;"",VLOOKUP(G1276,Calculations!$AV$2:$BA$2001,6),"")</f>
        <v/>
      </c>
      <c r="L1276" s="64"/>
      <c r="M1276" s="64"/>
      <c r="N1276" s="64"/>
      <c r="O1276" s="64"/>
      <c r="P1276" s="64"/>
      <c r="Q1276" s="2"/>
      <c r="R1276" s="2"/>
      <c r="S1276" s="2"/>
    </row>
    <row r="1277" spans="6:19">
      <c r="F1277" s="2" t="str">
        <f t="shared" si="77"/>
        <v/>
      </c>
      <c r="G1277" s="2" t="str">
        <f t="shared" si="78"/>
        <v/>
      </c>
      <c r="H1277" s="2" t="str">
        <f>IF(G1277&lt;&gt;"",VLOOKUP(G1277,Calculations!$AV$2:$BA$2001,3),"")</f>
        <v/>
      </c>
      <c r="I1277" s="2" t="str">
        <f>IF(G1277&lt;&gt;"",VLOOKUP(G1277,Calculations!$AV$2:$BA$2001,4),"")</f>
        <v/>
      </c>
      <c r="J1277" s="2" t="str">
        <f>IF(G1277&lt;&gt;"",VLOOKUP(G1277,Calculations!$AV$2:$BA$2001,5),"")</f>
        <v/>
      </c>
      <c r="K1277" s="2" t="str">
        <f>IF(G1277&lt;&gt;"",VLOOKUP(G1277,Calculations!$AV$2:$BA$2001,6),"")</f>
        <v/>
      </c>
      <c r="L1277" s="64"/>
      <c r="M1277" s="64"/>
      <c r="N1277" s="64"/>
      <c r="O1277" s="64"/>
      <c r="P1277" s="64"/>
      <c r="Q1277" s="2"/>
      <c r="R1277" s="2"/>
      <c r="S1277" s="2"/>
    </row>
    <row r="1278" spans="6:19">
      <c r="F1278" s="2" t="str">
        <f t="shared" si="77"/>
        <v/>
      </c>
      <c r="G1278" s="2" t="str">
        <f t="shared" si="78"/>
        <v/>
      </c>
      <c r="H1278" s="2" t="str">
        <f>IF(G1278&lt;&gt;"",VLOOKUP(G1278,Calculations!$AV$2:$BA$2001,3),"")</f>
        <v/>
      </c>
      <c r="I1278" s="2" t="str">
        <f>IF(G1278&lt;&gt;"",VLOOKUP(G1278,Calculations!$AV$2:$BA$2001,4),"")</f>
        <v/>
      </c>
      <c r="J1278" s="2" t="str">
        <f>IF(G1278&lt;&gt;"",VLOOKUP(G1278,Calculations!$AV$2:$BA$2001,5),"")</f>
        <v/>
      </c>
      <c r="K1278" s="2" t="str">
        <f>IF(G1278&lt;&gt;"",VLOOKUP(G1278,Calculations!$AV$2:$BA$2001,6),"")</f>
        <v/>
      </c>
      <c r="L1278" s="64"/>
      <c r="M1278" s="64"/>
      <c r="N1278" s="64"/>
      <c r="O1278" s="64"/>
      <c r="P1278" s="64"/>
      <c r="Q1278" s="2"/>
      <c r="R1278" s="2"/>
      <c r="S1278" s="2"/>
    </row>
    <row r="1279" spans="6:19">
      <c r="F1279" s="2" t="str">
        <f t="shared" si="77"/>
        <v/>
      </c>
      <c r="G1279" s="2" t="str">
        <f t="shared" si="78"/>
        <v/>
      </c>
      <c r="H1279" s="2" t="str">
        <f>IF(G1279&lt;&gt;"",VLOOKUP(G1279,Calculations!$AV$2:$BA$2001,3),"")</f>
        <v/>
      </c>
      <c r="I1279" s="2" t="str">
        <f>IF(G1279&lt;&gt;"",VLOOKUP(G1279,Calculations!$AV$2:$BA$2001,4),"")</f>
        <v/>
      </c>
      <c r="J1279" s="2" t="str">
        <f>IF(G1279&lt;&gt;"",VLOOKUP(G1279,Calculations!$AV$2:$BA$2001,5),"")</f>
        <v/>
      </c>
      <c r="K1279" s="2" t="str">
        <f>IF(G1279&lt;&gt;"",VLOOKUP(G1279,Calculations!$AV$2:$BA$2001,6),"")</f>
        <v/>
      </c>
      <c r="L1279" s="64"/>
      <c r="M1279" s="64"/>
      <c r="N1279" s="64"/>
      <c r="O1279" s="64"/>
      <c r="P1279" s="64"/>
      <c r="Q1279" s="2"/>
      <c r="R1279" s="2"/>
      <c r="S1279" s="2"/>
    </row>
    <row r="1280" spans="6:19">
      <c r="F1280" s="2" t="str">
        <f t="shared" si="77"/>
        <v/>
      </c>
      <c r="G1280" s="2" t="str">
        <f t="shared" si="78"/>
        <v/>
      </c>
      <c r="H1280" s="2" t="str">
        <f>IF(G1280&lt;&gt;"",VLOOKUP(G1280,Calculations!$AV$2:$BA$2001,3),"")</f>
        <v/>
      </c>
      <c r="I1280" s="2" t="str">
        <f>IF(G1280&lt;&gt;"",VLOOKUP(G1280,Calculations!$AV$2:$BA$2001,4),"")</f>
        <v/>
      </c>
      <c r="J1280" s="2" t="str">
        <f>IF(G1280&lt;&gt;"",VLOOKUP(G1280,Calculations!$AV$2:$BA$2001,5),"")</f>
        <v/>
      </c>
      <c r="K1280" s="2" t="str">
        <f>IF(G1280&lt;&gt;"",VLOOKUP(G1280,Calculations!$AV$2:$BA$2001,6),"")</f>
        <v/>
      </c>
      <c r="L1280" s="64"/>
      <c r="M1280" s="64"/>
      <c r="N1280" s="64"/>
      <c r="O1280" s="64"/>
      <c r="P1280" s="64"/>
      <c r="Q1280" s="2"/>
      <c r="R1280" s="2"/>
      <c r="S1280" s="2"/>
    </row>
    <row r="1281" spans="6:19">
      <c r="F1281" s="2" t="str">
        <f t="shared" si="77"/>
        <v/>
      </c>
      <c r="G1281" s="2" t="str">
        <f t="shared" si="78"/>
        <v/>
      </c>
      <c r="H1281" s="2" t="str">
        <f>IF(G1281&lt;&gt;"",VLOOKUP(G1281,Calculations!$AV$2:$BA$2001,3),"")</f>
        <v/>
      </c>
      <c r="I1281" s="2" t="str">
        <f>IF(G1281&lt;&gt;"",VLOOKUP(G1281,Calculations!$AV$2:$BA$2001,4),"")</f>
        <v/>
      </c>
      <c r="J1281" s="2" t="str">
        <f>IF(G1281&lt;&gt;"",VLOOKUP(G1281,Calculations!$AV$2:$BA$2001,5),"")</f>
        <v/>
      </c>
      <c r="K1281" s="2" t="str">
        <f>IF(G1281&lt;&gt;"",VLOOKUP(G1281,Calculations!$AV$2:$BA$2001,6),"")</f>
        <v/>
      </c>
      <c r="L1281" s="64"/>
      <c r="M1281" s="64"/>
      <c r="N1281" s="64"/>
      <c r="O1281" s="64"/>
      <c r="P1281" s="64"/>
      <c r="Q1281" s="2"/>
      <c r="R1281" s="2"/>
      <c r="S1281" s="2"/>
    </row>
    <row r="1282" spans="6:19">
      <c r="F1282" s="2" t="str">
        <f t="shared" si="77"/>
        <v/>
      </c>
      <c r="G1282" s="2" t="str">
        <f t="shared" si="78"/>
        <v/>
      </c>
      <c r="H1282" s="2" t="str">
        <f>IF(G1282&lt;&gt;"",VLOOKUP(G1282,Calculations!$AV$2:$BA$2001,3),"")</f>
        <v/>
      </c>
      <c r="I1282" s="2" t="str">
        <f>IF(G1282&lt;&gt;"",VLOOKUP(G1282,Calculations!$AV$2:$BA$2001,4),"")</f>
        <v/>
      </c>
      <c r="J1282" s="2" t="str">
        <f>IF(G1282&lt;&gt;"",VLOOKUP(G1282,Calculations!$AV$2:$BA$2001,5),"")</f>
        <v/>
      </c>
      <c r="K1282" s="2" t="str">
        <f>IF(G1282&lt;&gt;"",VLOOKUP(G1282,Calculations!$AV$2:$BA$2001,6),"")</f>
        <v/>
      </c>
      <c r="L1282" s="64"/>
      <c r="M1282" s="64"/>
      <c r="N1282" s="64"/>
      <c r="O1282" s="64"/>
      <c r="P1282" s="64"/>
      <c r="Q1282" s="2"/>
      <c r="R1282" s="2"/>
      <c r="S1282" s="2"/>
    </row>
    <row r="1283" spans="6:19">
      <c r="F1283" s="2" t="str">
        <f t="shared" ref="F1283:F1346" si="79">IF(F1282&gt;=Num,"",F1282+1)</f>
        <v/>
      </c>
      <c r="G1283" s="2" t="str">
        <f t="shared" si="78"/>
        <v/>
      </c>
      <c r="H1283" s="2" t="str">
        <f>IF(G1283&lt;&gt;"",VLOOKUP(G1283,Calculations!$AV$2:$BA$2001,3),"")</f>
        <v/>
      </c>
      <c r="I1283" s="2" t="str">
        <f>IF(G1283&lt;&gt;"",VLOOKUP(G1283,Calculations!$AV$2:$BA$2001,4),"")</f>
        <v/>
      </c>
      <c r="J1283" s="2" t="str">
        <f>IF(G1283&lt;&gt;"",VLOOKUP(G1283,Calculations!$AV$2:$BA$2001,5),"")</f>
        <v/>
      </c>
      <c r="K1283" s="2" t="str">
        <f>IF(G1283&lt;&gt;"",VLOOKUP(G1283,Calculations!$AV$2:$BA$2001,6),"")</f>
        <v/>
      </c>
      <c r="L1283" s="64"/>
      <c r="M1283" s="64"/>
      <c r="N1283" s="64"/>
      <c r="O1283" s="64"/>
      <c r="P1283" s="64"/>
      <c r="Q1283" s="2"/>
      <c r="R1283" s="2"/>
      <c r="S1283" s="2"/>
    </row>
    <row r="1284" spans="6:19">
      <c r="F1284" s="2" t="str">
        <f t="shared" si="79"/>
        <v/>
      </c>
      <c r="G1284" s="2" t="str">
        <f t="shared" si="78"/>
        <v/>
      </c>
      <c r="H1284" s="2" t="str">
        <f>IF(G1284&lt;&gt;"",VLOOKUP(G1284,Calculations!$AV$2:$BA$2001,3),"")</f>
        <v/>
      </c>
      <c r="I1284" s="2" t="str">
        <f>IF(G1284&lt;&gt;"",VLOOKUP(G1284,Calculations!$AV$2:$BA$2001,4),"")</f>
        <v/>
      </c>
      <c r="J1284" s="2" t="str">
        <f>IF(G1284&lt;&gt;"",VLOOKUP(G1284,Calculations!$AV$2:$BA$2001,5),"")</f>
        <v/>
      </c>
      <c r="K1284" s="2" t="str">
        <f>IF(G1284&lt;&gt;"",VLOOKUP(G1284,Calculations!$AV$2:$BA$2001,6),"")</f>
        <v/>
      </c>
      <c r="L1284" s="64"/>
      <c r="M1284" s="64"/>
      <c r="N1284" s="64"/>
      <c r="O1284" s="64"/>
      <c r="P1284" s="64"/>
      <c r="Q1284" s="2"/>
      <c r="R1284" s="2"/>
      <c r="S1284" s="2"/>
    </row>
    <row r="1285" spans="6:19">
      <c r="F1285" s="2" t="str">
        <f t="shared" si="79"/>
        <v/>
      </c>
      <c r="G1285" s="2" t="str">
        <f t="shared" si="78"/>
        <v/>
      </c>
      <c r="H1285" s="2" t="str">
        <f>IF(G1285&lt;&gt;"",VLOOKUP(G1285,Calculations!$AV$2:$BA$2001,3),"")</f>
        <v/>
      </c>
      <c r="I1285" s="2" t="str">
        <f>IF(G1285&lt;&gt;"",VLOOKUP(G1285,Calculations!$AV$2:$BA$2001,4),"")</f>
        <v/>
      </c>
      <c r="J1285" s="2" t="str">
        <f>IF(G1285&lt;&gt;"",VLOOKUP(G1285,Calculations!$AV$2:$BA$2001,5),"")</f>
        <v/>
      </c>
      <c r="K1285" s="2" t="str">
        <f>IF(G1285&lt;&gt;"",VLOOKUP(G1285,Calculations!$AV$2:$BA$2001,6),"")</f>
        <v/>
      </c>
      <c r="L1285" s="64"/>
      <c r="M1285" s="64"/>
      <c r="N1285" s="64"/>
      <c r="O1285" s="64"/>
      <c r="P1285" s="64"/>
      <c r="Q1285" s="2"/>
      <c r="R1285" s="2"/>
      <c r="S1285" s="2"/>
    </row>
    <row r="1286" spans="6:19">
      <c r="F1286" s="2" t="str">
        <f t="shared" si="79"/>
        <v/>
      </c>
      <c r="G1286" s="2" t="str">
        <f t="shared" si="78"/>
        <v/>
      </c>
      <c r="H1286" s="2" t="str">
        <f>IF(G1286&lt;&gt;"",VLOOKUP(G1286,Calculations!$AV$2:$BA$2001,3),"")</f>
        <v/>
      </c>
      <c r="I1286" s="2" t="str">
        <f>IF(G1286&lt;&gt;"",VLOOKUP(G1286,Calculations!$AV$2:$BA$2001,4),"")</f>
        <v/>
      </c>
      <c r="J1286" s="2" t="str">
        <f>IF(G1286&lt;&gt;"",VLOOKUP(G1286,Calculations!$AV$2:$BA$2001,5),"")</f>
        <v/>
      </c>
      <c r="K1286" s="2" t="str">
        <f>IF(G1286&lt;&gt;"",VLOOKUP(G1286,Calculations!$AV$2:$BA$2001,6),"")</f>
        <v/>
      </c>
      <c r="L1286" s="64"/>
      <c r="M1286" s="64"/>
      <c r="N1286" s="64"/>
      <c r="O1286" s="64"/>
      <c r="P1286" s="64"/>
      <c r="Q1286" s="2"/>
      <c r="R1286" s="2"/>
      <c r="S1286" s="2"/>
    </row>
    <row r="1287" spans="6:19">
      <c r="F1287" s="2" t="str">
        <f t="shared" si="79"/>
        <v/>
      </c>
      <c r="G1287" s="2" t="str">
        <f t="shared" si="78"/>
        <v/>
      </c>
      <c r="H1287" s="2" t="str">
        <f>IF(G1287&lt;&gt;"",VLOOKUP(G1287,Calculations!$AV$2:$BA$2001,3),"")</f>
        <v/>
      </c>
      <c r="I1287" s="2" t="str">
        <f>IF(G1287&lt;&gt;"",VLOOKUP(G1287,Calculations!$AV$2:$BA$2001,4),"")</f>
        <v/>
      </c>
      <c r="J1287" s="2" t="str">
        <f>IF(G1287&lt;&gt;"",VLOOKUP(G1287,Calculations!$AV$2:$BA$2001,5),"")</f>
        <v/>
      </c>
      <c r="K1287" s="2" t="str">
        <f>IF(G1287&lt;&gt;"",VLOOKUP(G1287,Calculations!$AV$2:$BA$2001,6),"")</f>
        <v/>
      </c>
      <c r="L1287" s="64"/>
      <c r="M1287" s="64"/>
      <c r="N1287" s="64"/>
      <c r="O1287" s="64"/>
      <c r="P1287" s="64"/>
      <c r="Q1287" s="2"/>
      <c r="R1287" s="2"/>
      <c r="S1287" s="2"/>
    </row>
    <row r="1288" spans="6:19">
      <c r="F1288" s="2" t="str">
        <f t="shared" si="79"/>
        <v/>
      </c>
      <c r="G1288" s="2" t="str">
        <f t="shared" si="78"/>
        <v/>
      </c>
      <c r="H1288" s="2" t="str">
        <f>IF(G1288&lt;&gt;"",VLOOKUP(G1288,Calculations!$AV$2:$BA$2001,3),"")</f>
        <v/>
      </c>
      <c r="I1288" s="2" t="str">
        <f>IF(G1288&lt;&gt;"",VLOOKUP(G1288,Calculations!$AV$2:$BA$2001,4),"")</f>
        <v/>
      </c>
      <c r="J1288" s="2" t="str">
        <f>IF(G1288&lt;&gt;"",VLOOKUP(G1288,Calculations!$AV$2:$BA$2001,5),"")</f>
        <v/>
      </c>
      <c r="K1288" s="2" t="str">
        <f>IF(G1288&lt;&gt;"",VLOOKUP(G1288,Calculations!$AV$2:$BA$2001,6),"")</f>
        <v/>
      </c>
      <c r="L1288" s="64"/>
      <c r="M1288" s="64"/>
      <c r="N1288" s="64"/>
      <c r="O1288" s="64"/>
      <c r="P1288" s="64"/>
      <c r="Q1288" s="2"/>
      <c r="R1288" s="2"/>
      <c r="S1288" s="2"/>
    </row>
    <row r="1289" spans="6:19">
      <c r="F1289" s="2" t="str">
        <f t="shared" si="79"/>
        <v/>
      </c>
      <c r="G1289" s="2" t="str">
        <f t="shared" si="78"/>
        <v/>
      </c>
      <c r="H1289" s="2" t="str">
        <f>IF(G1289&lt;&gt;"",VLOOKUP(G1289,Calculations!$AV$2:$BA$2001,3),"")</f>
        <v/>
      </c>
      <c r="I1289" s="2" t="str">
        <f>IF(G1289&lt;&gt;"",VLOOKUP(G1289,Calculations!$AV$2:$BA$2001,4),"")</f>
        <v/>
      </c>
      <c r="J1289" s="2" t="str">
        <f>IF(G1289&lt;&gt;"",VLOOKUP(G1289,Calculations!$AV$2:$BA$2001,5),"")</f>
        <v/>
      </c>
      <c r="K1289" s="2" t="str">
        <f>IF(G1289&lt;&gt;"",VLOOKUP(G1289,Calculations!$AV$2:$BA$2001,6),"")</f>
        <v/>
      </c>
      <c r="L1289" s="64"/>
      <c r="M1289" s="64"/>
      <c r="N1289" s="64"/>
      <c r="O1289" s="64"/>
      <c r="P1289" s="64"/>
      <c r="Q1289" s="2"/>
      <c r="R1289" s="2"/>
      <c r="S1289" s="2"/>
    </row>
    <row r="1290" spans="6:19">
      <c r="F1290" s="2" t="str">
        <f t="shared" si="79"/>
        <v/>
      </c>
      <c r="G1290" s="2" t="str">
        <f t="shared" si="78"/>
        <v/>
      </c>
      <c r="H1290" s="2" t="str">
        <f>IF(G1290&lt;&gt;"",VLOOKUP(G1290,Calculations!$AV$2:$BA$2001,3),"")</f>
        <v/>
      </c>
      <c r="I1290" s="2" t="str">
        <f>IF(G1290&lt;&gt;"",VLOOKUP(G1290,Calculations!$AV$2:$BA$2001,4),"")</f>
        <v/>
      </c>
      <c r="J1290" s="2" t="str">
        <f>IF(G1290&lt;&gt;"",VLOOKUP(G1290,Calculations!$AV$2:$BA$2001,5),"")</f>
        <v/>
      </c>
      <c r="K1290" s="2" t="str">
        <f>IF(G1290&lt;&gt;"",VLOOKUP(G1290,Calculations!$AV$2:$BA$2001,6),"")</f>
        <v/>
      </c>
      <c r="L1290" s="64"/>
      <c r="M1290" s="64"/>
      <c r="N1290" s="64"/>
      <c r="O1290" s="64"/>
      <c r="P1290" s="64"/>
      <c r="Q1290" s="2"/>
      <c r="R1290" s="2"/>
      <c r="S1290" s="2"/>
    </row>
    <row r="1291" spans="6:19">
      <c r="F1291" s="2" t="str">
        <f t="shared" si="79"/>
        <v/>
      </c>
      <c r="G1291" s="2" t="str">
        <f t="shared" si="78"/>
        <v/>
      </c>
      <c r="H1291" s="2" t="str">
        <f>IF(G1291&lt;&gt;"",VLOOKUP(G1291,Calculations!$AV$2:$BA$2001,3),"")</f>
        <v/>
      </c>
      <c r="I1291" s="2" t="str">
        <f>IF(G1291&lt;&gt;"",VLOOKUP(G1291,Calculations!$AV$2:$BA$2001,4),"")</f>
        <v/>
      </c>
      <c r="J1291" s="2" t="str">
        <f>IF(G1291&lt;&gt;"",VLOOKUP(G1291,Calculations!$AV$2:$BA$2001,5),"")</f>
        <v/>
      </c>
      <c r="K1291" s="2" t="str">
        <f>IF(G1291&lt;&gt;"",VLOOKUP(G1291,Calculations!$AV$2:$BA$2001,6),"")</f>
        <v/>
      </c>
      <c r="L1291" s="64"/>
      <c r="M1291" s="64"/>
      <c r="N1291" s="64"/>
      <c r="O1291" s="64"/>
      <c r="P1291" s="64"/>
      <c r="Q1291" s="2"/>
      <c r="R1291" s="2"/>
      <c r="S1291" s="2"/>
    </row>
    <row r="1292" spans="6:19">
      <c r="F1292" s="2" t="str">
        <f t="shared" si="79"/>
        <v/>
      </c>
      <c r="G1292" s="2" t="str">
        <f t="shared" si="78"/>
        <v/>
      </c>
      <c r="H1292" s="2" t="str">
        <f>IF(G1292&lt;&gt;"",VLOOKUP(G1292,Calculations!$AV$2:$BA$2001,3),"")</f>
        <v/>
      </c>
      <c r="I1292" s="2" t="str">
        <f>IF(G1292&lt;&gt;"",VLOOKUP(G1292,Calculations!$AV$2:$BA$2001,4),"")</f>
        <v/>
      </c>
      <c r="J1292" s="2" t="str">
        <f>IF(G1292&lt;&gt;"",VLOOKUP(G1292,Calculations!$AV$2:$BA$2001,5),"")</f>
        <v/>
      </c>
      <c r="K1292" s="2" t="str">
        <f>IF(G1292&lt;&gt;"",VLOOKUP(G1292,Calculations!$AV$2:$BA$2001,6),"")</f>
        <v/>
      </c>
      <c r="L1292" s="64"/>
      <c r="M1292" s="64"/>
      <c r="N1292" s="64"/>
      <c r="O1292" s="64"/>
      <c r="P1292" s="64"/>
      <c r="Q1292" s="2"/>
      <c r="R1292" s="2"/>
      <c r="S1292" s="2"/>
    </row>
    <row r="1293" spans="6:19">
      <c r="F1293" s="2" t="str">
        <f t="shared" si="79"/>
        <v/>
      </c>
      <c r="G1293" s="2" t="str">
        <f t="shared" si="78"/>
        <v/>
      </c>
      <c r="H1293" s="2" t="str">
        <f>IF(G1293&lt;&gt;"",VLOOKUP(G1293,Calculations!$AV$2:$BA$2001,3),"")</f>
        <v/>
      </c>
      <c r="I1293" s="2" t="str">
        <f>IF(G1293&lt;&gt;"",VLOOKUP(G1293,Calculations!$AV$2:$BA$2001,4),"")</f>
        <v/>
      </c>
      <c r="J1293" s="2" t="str">
        <f>IF(G1293&lt;&gt;"",VLOOKUP(G1293,Calculations!$AV$2:$BA$2001,5),"")</f>
        <v/>
      </c>
      <c r="K1293" s="2" t="str">
        <f>IF(G1293&lt;&gt;"",VLOOKUP(G1293,Calculations!$AV$2:$BA$2001,6),"")</f>
        <v/>
      </c>
      <c r="L1293" s="64"/>
      <c r="M1293" s="64"/>
      <c r="N1293" s="64"/>
      <c r="O1293" s="64"/>
      <c r="P1293" s="64"/>
      <c r="Q1293" s="2"/>
      <c r="R1293" s="2"/>
      <c r="S1293" s="2"/>
    </row>
    <row r="1294" spans="6:19">
      <c r="F1294" s="2" t="str">
        <f t="shared" si="79"/>
        <v/>
      </c>
      <c r="G1294" s="2" t="str">
        <f t="shared" si="78"/>
        <v/>
      </c>
      <c r="H1294" s="2" t="str">
        <f>IF(G1294&lt;&gt;"",VLOOKUP(G1294,Calculations!$AV$2:$BA$2001,3),"")</f>
        <v/>
      </c>
      <c r="I1294" s="2" t="str">
        <f>IF(G1294&lt;&gt;"",VLOOKUP(G1294,Calculations!$AV$2:$BA$2001,4),"")</f>
        <v/>
      </c>
      <c r="J1294" s="2" t="str">
        <f>IF(G1294&lt;&gt;"",VLOOKUP(G1294,Calculations!$AV$2:$BA$2001,5),"")</f>
        <v/>
      </c>
      <c r="K1294" s="2" t="str">
        <f>IF(G1294&lt;&gt;"",VLOOKUP(G1294,Calculations!$AV$2:$BA$2001,6),"")</f>
        <v/>
      </c>
      <c r="L1294" s="64"/>
      <c r="M1294" s="64"/>
      <c r="N1294" s="64"/>
      <c r="O1294" s="64"/>
      <c r="P1294" s="64"/>
      <c r="Q1294" s="2"/>
      <c r="R1294" s="2"/>
      <c r="S1294" s="2"/>
    </row>
    <row r="1295" spans="6:19">
      <c r="F1295" s="2" t="str">
        <f t="shared" si="79"/>
        <v/>
      </c>
      <c r="G1295" s="2" t="str">
        <f t="shared" si="78"/>
        <v/>
      </c>
      <c r="H1295" s="2" t="str">
        <f>IF(G1295&lt;&gt;"",VLOOKUP(G1295,Calculations!$AV$2:$BA$2001,3),"")</f>
        <v/>
      </c>
      <c r="I1295" s="2" t="str">
        <f>IF(G1295&lt;&gt;"",VLOOKUP(G1295,Calculations!$AV$2:$BA$2001,4),"")</f>
        <v/>
      </c>
      <c r="J1295" s="2" t="str">
        <f>IF(G1295&lt;&gt;"",VLOOKUP(G1295,Calculations!$AV$2:$BA$2001,5),"")</f>
        <v/>
      </c>
      <c r="K1295" s="2" t="str">
        <f>IF(G1295&lt;&gt;"",VLOOKUP(G1295,Calculations!$AV$2:$BA$2001,6),"")</f>
        <v/>
      </c>
      <c r="L1295" s="64"/>
      <c r="M1295" s="64"/>
      <c r="N1295" s="64"/>
      <c r="O1295" s="64"/>
      <c r="P1295" s="64"/>
      <c r="Q1295" s="2"/>
      <c r="R1295" s="2"/>
      <c r="S1295" s="2"/>
    </row>
    <row r="1296" spans="6:19">
      <c r="F1296" s="2" t="str">
        <f t="shared" si="79"/>
        <v/>
      </c>
      <c r="G1296" s="2" t="str">
        <f t="shared" si="78"/>
        <v/>
      </c>
      <c r="H1296" s="2" t="str">
        <f>IF(G1296&lt;&gt;"",VLOOKUP(G1296,Calculations!$AV$2:$BA$2001,3),"")</f>
        <v/>
      </c>
      <c r="I1296" s="2" t="str">
        <f>IF(G1296&lt;&gt;"",VLOOKUP(G1296,Calculations!$AV$2:$BA$2001,4),"")</f>
        <v/>
      </c>
      <c r="J1296" s="2" t="str">
        <f>IF(G1296&lt;&gt;"",VLOOKUP(G1296,Calculations!$AV$2:$BA$2001,5),"")</f>
        <v/>
      </c>
      <c r="K1296" s="2" t="str">
        <f>IF(G1296&lt;&gt;"",VLOOKUP(G1296,Calculations!$AV$2:$BA$2001,6),"")</f>
        <v/>
      </c>
      <c r="L1296" s="64"/>
      <c r="M1296" s="64"/>
      <c r="N1296" s="64"/>
      <c r="O1296" s="64"/>
      <c r="P1296" s="64"/>
      <c r="Q1296" s="2"/>
      <c r="R1296" s="2"/>
      <c r="S1296" s="2"/>
    </row>
    <row r="1297" spans="6:19">
      <c r="F1297" s="2" t="str">
        <f t="shared" si="79"/>
        <v/>
      </c>
      <c r="G1297" s="2" t="str">
        <f t="shared" ref="G1297:G1360" si="80">IF(AND(F1296&lt;&gt;"",G1296&lt;2000),G1296+step,"")</f>
        <v/>
      </c>
      <c r="H1297" s="2" t="str">
        <f>IF(G1297&lt;&gt;"",VLOOKUP(G1297,Calculations!$AV$2:$BA$2001,3),"")</f>
        <v/>
      </c>
      <c r="I1297" s="2" t="str">
        <f>IF(G1297&lt;&gt;"",VLOOKUP(G1297,Calculations!$AV$2:$BA$2001,4),"")</f>
        <v/>
      </c>
      <c r="J1297" s="2" t="str">
        <f>IF(G1297&lt;&gt;"",VLOOKUP(G1297,Calculations!$AV$2:$BA$2001,5),"")</f>
        <v/>
      </c>
      <c r="K1297" s="2" t="str">
        <f>IF(G1297&lt;&gt;"",VLOOKUP(G1297,Calculations!$AV$2:$BA$2001,6),"")</f>
        <v/>
      </c>
      <c r="L1297" s="64"/>
      <c r="M1297" s="64"/>
      <c r="N1297" s="64"/>
      <c r="O1297" s="64"/>
      <c r="P1297" s="64"/>
      <c r="Q1297" s="2"/>
      <c r="R1297" s="2"/>
      <c r="S1297" s="2"/>
    </row>
    <row r="1298" spans="6:19">
      <c r="F1298" s="2" t="str">
        <f t="shared" si="79"/>
        <v/>
      </c>
      <c r="G1298" s="2" t="str">
        <f t="shared" si="80"/>
        <v/>
      </c>
      <c r="H1298" s="2" t="str">
        <f>IF(G1298&lt;&gt;"",VLOOKUP(G1298,Calculations!$AV$2:$BA$2001,3),"")</f>
        <v/>
      </c>
      <c r="I1298" s="2" t="str">
        <f>IF(G1298&lt;&gt;"",VLOOKUP(G1298,Calculations!$AV$2:$BA$2001,4),"")</f>
        <v/>
      </c>
      <c r="J1298" s="2" t="str">
        <f>IF(G1298&lt;&gt;"",VLOOKUP(G1298,Calculations!$AV$2:$BA$2001,5),"")</f>
        <v/>
      </c>
      <c r="K1298" s="2" t="str">
        <f>IF(G1298&lt;&gt;"",VLOOKUP(G1298,Calculations!$AV$2:$BA$2001,6),"")</f>
        <v/>
      </c>
      <c r="L1298" s="64"/>
      <c r="M1298" s="64"/>
      <c r="N1298" s="64"/>
      <c r="O1298" s="64"/>
      <c r="P1298" s="64"/>
      <c r="Q1298" s="2"/>
      <c r="R1298" s="2"/>
      <c r="S1298" s="2"/>
    </row>
    <row r="1299" spans="6:19">
      <c r="F1299" s="2" t="str">
        <f t="shared" si="79"/>
        <v/>
      </c>
      <c r="G1299" s="2" t="str">
        <f t="shared" si="80"/>
        <v/>
      </c>
      <c r="H1299" s="2" t="str">
        <f>IF(G1299&lt;&gt;"",VLOOKUP(G1299,Calculations!$AV$2:$BA$2001,3),"")</f>
        <v/>
      </c>
      <c r="I1299" s="2" t="str">
        <f>IF(G1299&lt;&gt;"",VLOOKUP(G1299,Calculations!$AV$2:$BA$2001,4),"")</f>
        <v/>
      </c>
      <c r="J1299" s="2" t="str">
        <f>IF(G1299&lt;&gt;"",VLOOKUP(G1299,Calculations!$AV$2:$BA$2001,5),"")</f>
        <v/>
      </c>
      <c r="K1299" s="2" t="str">
        <f>IF(G1299&lt;&gt;"",VLOOKUP(G1299,Calculations!$AV$2:$BA$2001,6),"")</f>
        <v/>
      </c>
      <c r="L1299" s="64"/>
      <c r="M1299" s="64"/>
      <c r="N1299" s="64"/>
      <c r="O1299" s="64"/>
      <c r="P1299" s="64"/>
      <c r="Q1299" s="2"/>
      <c r="R1299" s="2"/>
      <c r="S1299" s="2"/>
    </row>
    <row r="1300" spans="6:19">
      <c r="F1300" s="2" t="str">
        <f t="shared" si="79"/>
        <v/>
      </c>
      <c r="G1300" s="2" t="str">
        <f t="shared" si="80"/>
        <v/>
      </c>
      <c r="H1300" s="2" t="str">
        <f>IF(G1300&lt;&gt;"",VLOOKUP(G1300,Calculations!$AV$2:$BA$2001,3),"")</f>
        <v/>
      </c>
      <c r="I1300" s="2" t="str">
        <f>IF(G1300&lt;&gt;"",VLOOKUP(G1300,Calculations!$AV$2:$BA$2001,4),"")</f>
        <v/>
      </c>
      <c r="J1300" s="2" t="str">
        <f>IF(G1300&lt;&gt;"",VLOOKUP(G1300,Calculations!$AV$2:$BA$2001,5),"")</f>
        <v/>
      </c>
      <c r="K1300" s="2" t="str">
        <f>IF(G1300&lt;&gt;"",VLOOKUP(G1300,Calculations!$AV$2:$BA$2001,6),"")</f>
        <v/>
      </c>
      <c r="L1300" s="64"/>
      <c r="M1300" s="64"/>
      <c r="N1300" s="64"/>
      <c r="O1300" s="64"/>
      <c r="P1300" s="64"/>
      <c r="Q1300" s="2"/>
      <c r="R1300" s="2"/>
      <c r="S1300" s="2"/>
    </row>
    <row r="1301" spans="6:19">
      <c r="F1301" s="2" t="str">
        <f t="shared" si="79"/>
        <v/>
      </c>
      <c r="G1301" s="2" t="str">
        <f t="shared" si="80"/>
        <v/>
      </c>
      <c r="H1301" s="2" t="str">
        <f>IF(G1301&lt;&gt;"",VLOOKUP(G1301,Calculations!$AV$2:$BA$2001,3),"")</f>
        <v/>
      </c>
      <c r="I1301" s="2" t="str">
        <f>IF(G1301&lt;&gt;"",VLOOKUP(G1301,Calculations!$AV$2:$BA$2001,4),"")</f>
        <v/>
      </c>
      <c r="J1301" s="2" t="str">
        <f>IF(G1301&lt;&gt;"",VLOOKUP(G1301,Calculations!$AV$2:$BA$2001,5),"")</f>
        <v/>
      </c>
      <c r="K1301" s="2" t="str">
        <f>IF(G1301&lt;&gt;"",VLOOKUP(G1301,Calculations!$AV$2:$BA$2001,6),"")</f>
        <v/>
      </c>
      <c r="L1301" s="64"/>
      <c r="M1301" s="64"/>
      <c r="N1301" s="64"/>
      <c r="O1301" s="64"/>
      <c r="P1301" s="64"/>
      <c r="Q1301" s="2"/>
      <c r="R1301" s="2"/>
      <c r="S1301" s="2"/>
    </row>
    <row r="1302" spans="6:19">
      <c r="F1302" s="2" t="str">
        <f t="shared" si="79"/>
        <v/>
      </c>
      <c r="G1302" s="2" t="str">
        <f t="shared" si="80"/>
        <v/>
      </c>
      <c r="H1302" s="2" t="str">
        <f>IF(G1302&lt;&gt;"",VLOOKUP(G1302,Calculations!$AV$2:$BA$2001,3),"")</f>
        <v/>
      </c>
      <c r="I1302" s="2" t="str">
        <f>IF(G1302&lt;&gt;"",VLOOKUP(G1302,Calculations!$AV$2:$BA$2001,4),"")</f>
        <v/>
      </c>
      <c r="J1302" s="2" t="str">
        <f>IF(G1302&lt;&gt;"",VLOOKUP(G1302,Calculations!$AV$2:$BA$2001,5),"")</f>
        <v/>
      </c>
      <c r="K1302" s="2" t="str">
        <f>IF(G1302&lt;&gt;"",VLOOKUP(G1302,Calculations!$AV$2:$BA$2001,6),"")</f>
        <v/>
      </c>
      <c r="L1302" s="64"/>
      <c r="M1302" s="64"/>
      <c r="N1302" s="64"/>
      <c r="O1302" s="64"/>
      <c r="P1302" s="64"/>
      <c r="Q1302" s="2"/>
      <c r="R1302" s="2"/>
      <c r="S1302" s="2"/>
    </row>
    <row r="1303" spans="6:19">
      <c r="F1303" s="2" t="str">
        <f t="shared" si="79"/>
        <v/>
      </c>
      <c r="G1303" s="2" t="str">
        <f t="shared" si="80"/>
        <v/>
      </c>
      <c r="H1303" s="2" t="str">
        <f>IF(G1303&lt;&gt;"",VLOOKUP(G1303,Calculations!$AV$2:$BA$2001,3),"")</f>
        <v/>
      </c>
      <c r="I1303" s="2" t="str">
        <f>IF(G1303&lt;&gt;"",VLOOKUP(G1303,Calculations!$AV$2:$BA$2001,4),"")</f>
        <v/>
      </c>
      <c r="J1303" s="2" t="str">
        <f>IF(G1303&lt;&gt;"",VLOOKUP(G1303,Calculations!$AV$2:$BA$2001,5),"")</f>
        <v/>
      </c>
      <c r="K1303" s="2" t="str">
        <f>IF(G1303&lt;&gt;"",VLOOKUP(G1303,Calculations!$AV$2:$BA$2001,6),"")</f>
        <v/>
      </c>
      <c r="L1303" s="64"/>
      <c r="M1303" s="64"/>
      <c r="N1303" s="64"/>
      <c r="O1303" s="64"/>
      <c r="P1303" s="64"/>
      <c r="Q1303" s="2"/>
      <c r="R1303" s="2"/>
      <c r="S1303" s="2"/>
    </row>
    <row r="1304" spans="6:19">
      <c r="F1304" s="2" t="str">
        <f t="shared" si="79"/>
        <v/>
      </c>
      <c r="G1304" s="2" t="str">
        <f t="shared" si="80"/>
        <v/>
      </c>
      <c r="H1304" s="2" t="str">
        <f>IF(G1304&lt;&gt;"",VLOOKUP(G1304,Calculations!$AV$2:$BA$2001,3),"")</f>
        <v/>
      </c>
      <c r="I1304" s="2" t="str">
        <f>IF(G1304&lt;&gt;"",VLOOKUP(G1304,Calculations!$AV$2:$BA$2001,4),"")</f>
        <v/>
      </c>
      <c r="J1304" s="2" t="str">
        <f>IF(G1304&lt;&gt;"",VLOOKUP(G1304,Calculations!$AV$2:$BA$2001,5),"")</f>
        <v/>
      </c>
      <c r="K1304" s="2" t="str">
        <f>IF(G1304&lt;&gt;"",VLOOKUP(G1304,Calculations!$AV$2:$BA$2001,6),"")</f>
        <v/>
      </c>
      <c r="L1304" s="64"/>
      <c r="M1304" s="64"/>
      <c r="N1304" s="64"/>
      <c r="O1304" s="64"/>
      <c r="P1304" s="64"/>
      <c r="Q1304" s="2"/>
      <c r="R1304" s="2"/>
      <c r="S1304" s="2"/>
    </row>
    <row r="1305" spans="6:19">
      <c r="F1305" s="2" t="str">
        <f t="shared" si="79"/>
        <v/>
      </c>
      <c r="G1305" s="2" t="str">
        <f t="shared" si="80"/>
        <v/>
      </c>
      <c r="H1305" s="2" t="str">
        <f>IF(G1305&lt;&gt;"",VLOOKUP(G1305,Calculations!$AV$2:$BA$2001,3),"")</f>
        <v/>
      </c>
      <c r="I1305" s="2" t="str">
        <f>IF(G1305&lt;&gt;"",VLOOKUP(G1305,Calculations!$AV$2:$BA$2001,4),"")</f>
        <v/>
      </c>
      <c r="J1305" s="2" t="str">
        <f>IF(G1305&lt;&gt;"",VLOOKUP(G1305,Calculations!$AV$2:$BA$2001,5),"")</f>
        <v/>
      </c>
      <c r="K1305" s="2" t="str">
        <f>IF(G1305&lt;&gt;"",VLOOKUP(G1305,Calculations!$AV$2:$BA$2001,6),"")</f>
        <v/>
      </c>
      <c r="L1305" s="64"/>
      <c r="M1305" s="64"/>
      <c r="N1305" s="64"/>
      <c r="O1305" s="64"/>
      <c r="P1305" s="64"/>
      <c r="Q1305" s="2"/>
      <c r="R1305" s="2"/>
      <c r="S1305" s="2"/>
    </row>
    <row r="1306" spans="6:19">
      <c r="F1306" s="2" t="str">
        <f t="shared" si="79"/>
        <v/>
      </c>
      <c r="G1306" s="2" t="str">
        <f t="shared" si="80"/>
        <v/>
      </c>
      <c r="H1306" s="2" t="str">
        <f>IF(G1306&lt;&gt;"",VLOOKUP(G1306,Calculations!$AV$2:$BA$2001,3),"")</f>
        <v/>
      </c>
      <c r="I1306" s="2" t="str">
        <f>IF(G1306&lt;&gt;"",VLOOKUP(G1306,Calculations!$AV$2:$BA$2001,4),"")</f>
        <v/>
      </c>
      <c r="J1306" s="2" t="str">
        <f>IF(G1306&lt;&gt;"",VLOOKUP(G1306,Calculations!$AV$2:$BA$2001,5),"")</f>
        <v/>
      </c>
      <c r="K1306" s="2" t="str">
        <f>IF(G1306&lt;&gt;"",VLOOKUP(G1306,Calculations!$AV$2:$BA$2001,6),"")</f>
        <v/>
      </c>
      <c r="L1306" s="64"/>
      <c r="M1306" s="64"/>
      <c r="N1306" s="64"/>
      <c r="O1306" s="64"/>
      <c r="P1306" s="64"/>
      <c r="Q1306" s="2"/>
      <c r="R1306" s="2"/>
      <c r="S1306" s="2"/>
    </row>
    <row r="1307" spans="6:19">
      <c r="F1307" s="2" t="str">
        <f t="shared" si="79"/>
        <v/>
      </c>
      <c r="G1307" s="2" t="str">
        <f t="shared" si="80"/>
        <v/>
      </c>
      <c r="H1307" s="2" t="str">
        <f>IF(G1307&lt;&gt;"",VLOOKUP(G1307,Calculations!$AV$2:$BA$2001,3),"")</f>
        <v/>
      </c>
      <c r="I1307" s="2" t="str">
        <f>IF(G1307&lt;&gt;"",VLOOKUP(G1307,Calculations!$AV$2:$BA$2001,4),"")</f>
        <v/>
      </c>
      <c r="J1307" s="2" t="str">
        <f>IF(G1307&lt;&gt;"",VLOOKUP(G1307,Calculations!$AV$2:$BA$2001,5),"")</f>
        <v/>
      </c>
      <c r="K1307" s="2" t="str">
        <f>IF(G1307&lt;&gt;"",VLOOKUP(G1307,Calculations!$AV$2:$BA$2001,6),"")</f>
        <v/>
      </c>
      <c r="L1307" s="64"/>
      <c r="M1307" s="64"/>
      <c r="N1307" s="64"/>
      <c r="O1307" s="64"/>
      <c r="P1307" s="64"/>
      <c r="Q1307" s="2"/>
      <c r="R1307" s="2"/>
      <c r="S1307" s="2"/>
    </row>
    <row r="1308" spans="6:19">
      <c r="F1308" s="2" t="str">
        <f t="shared" si="79"/>
        <v/>
      </c>
      <c r="G1308" s="2" t="str">
        <f t="shared" si="80"/>
        <v/>
      </c>
      <c r="H1308" s="2" t="str">
        <f>IF(G1308&lt;&gt;"",VLOOKUP(G1308,Calculations!$AV$2:$BA$2001,3),"")</f>
        <v/>
      </c>
      <c r="I1308" s="2" t="str">
        <f>IF(G1308&lt;&gt;"",VLOOKUP(G1308,Calculations!$AV$2:$BA$2001,4),"")</f>
        <v/>
      </c>
      <c r="J1308" s="2" t="str">
        <f>IF(G1308&lt;&gt;"",VLOOKUP(G1308,Calculations!$AV$2:$BA$2001,5),"")</f>
        <v/>
      </c>
      <c r="K1308" s="2" t="str">
        <f>IF(G1308&lt;&gt;"",VLOOKUP(G1308,Calculations!$AV$2:$BA$2001,6),"")</f>
        <v/>
      </c>
      <c r="L1308" s="64"/>
      <c r="M1308" s="64"/>
      <c r="N1308" s="64"/>
      <c r="O1308" s="64"/>
      <c r="P1308" s="64"/>
      <c r="Q1308" s="2"/>
      <c r="R1308" s="2"/>
      <c r="S1308" s="2"/>
    </row>
    <row r="1309" spans="6:19">
      <c r="F1309" s="2" t="str">
        <f t="shared" si="79"/>
        <v/>
      </c>
      <c r="G1309" s="2" t="str">
        <f t="shared" si="80"/>
        <v/>
      </c>
      <c r="H1309" s="2" t="str">
        <f>IF(G1309&lt;&gt;"",VLOOKUP(G1309,Calculations!$AV$2:$BA$2001,3),"")</f>
        <v/>
      </c>
      <c r="I1309" s="2" t="str">
        <f>IF(G1309&lt;&gt;"",VLOOKUP(G1309,Calculations!$AV$2:$BA$2001,4),"")</f>
        <v/>
      </c>
      <c r="J1309" s="2" t="str">
        <f>IF(G1309&lt;&gt;"",VLOOKUP(G1309,Calculations!$AV$2:$BA$2001,5),"")</f>
        <v/>
      </c>
      <c r="K1309" s="2" t="str">
        <f>IF(G1309&lt;&gt;"",VLOOKUP(G1309,Calculations!$AV$2:$BA$2001,6),"")</f>
        <v/>
      </c>
      <c r="L1309" s="64"/>
      <c r="M1309" s="64"/>
      <c r="N1309" s="64"/>
      <c r="O1309" s="64"/>
      <c r="P1309" s="64"/>
      <c r="Q1309" s="2"/>
      <c r="R1309" s="2"/>
      <c r="S1309" s="2"/>
    </row>
    <row r="1310" spans="6:19">
      <c r="F1310" s="2" t="str">
        <f t="shared" si="79"/>
        <v/>
      </c>
      <c r="G1310" s="2" t="str">
        <f t="shared" si="80"/>
        <v/>
      </c>
      <c r="H1310" s="2" t="str">
        <f>IF(G1310&lt;&gt;"",VLOOKUP(G1310,Calculations!$AV$2:$BA$2001,3),"")</f>
        <v/>
      </c>
      <c r="I1310" s="2" t="str">
        <f>IF(G1310&lt;&gt;"",VLOOKUP(G1310,Calculations!$AV$2:$BA$2001,4),"")</f>
        <v/>
      </c>
      <c r="J1310" s="2" t="str">
        <f>IF(G1310&lt;&gt;"",VLOOKUP(G1310,Calculations!$AV$2:$BA$2001,5),"")</f>
        <v/>
      </c>
      <c r="K1310" s="2" t="str">
        <f>IF(G1310&lt;&gt;"",VLOOKUP(G1310,Calculations!$AV$2:$BA$2001,6),"")</f>
        <v/>
      </c>
      <c r="L1310" s="64"/>
      <c r="M1310" s="64"/>
      <c r="N1310" s="64"/>
      <c r="O1310" s="64"/>
      <c r="P1310" s="64"/>
      <c r="Q1310" s="2"/>
      <c r="R1310" s="2"/>
      <c r="S1310" s="2"/>
    </row>
    <row r="1311" spans="6:19">
      <c r="F1311" s="2" t="str">
        <f t="shared" si="79"/>
        <v/>
      </c>
      <c r="G1311" s="2" t="str">
        <f t="shared" si="80"/>
        <v/>
      </c>
      <c r="H1311" s="2" t="str">
        <f>IF(G1311&lt;&gt;"",VLOOKUP(G1311,Calculations!$AV$2:$BA$2001,3),"")</f>
        <v/>
      </c>
      <c r="I1311" s="2" t="str">
        <f>IF(G1311&lt;&gt;"",VLOOKUP(G1311,Calculations!$AV$2:$BA$2001,4),"")</f>
        <v/>
      </c>
      <c r="J1311" s="2" t="str">
        <f>IF(G1311&lt;&gt;"",VLOOKUP(G1311,Calculations!$AV$2:$BA$2001,5),"")</f>
        <v/>
      </c>
      <c r="K1311" s="2" t="str">
        <f>IF(G1311&lt;&gt;"",VLOOKUP(G1311,Calculations!$AV$2:$BA$2001,6),"")</f>
        <v/>
      </c>
      <c r="L1311" s="64"/>
      <c r="M1311" s="64"/>
      <c r="N1311" s="64"/>
      <c r="O1311" s="64"/>
      <c r="P1311" s="64"/>
      <c r="Q1311" s="2"/>
      <c r="R1311" s="2"/>
      <c r="S1311" s="2"/>
    </row>
    <row r="1312" spans="6:19">
      <c r="F1312" s="2" t="str">
        <f t="shared" si="79"/>
        <v/>
      </c>
      <c r="G1312" s="2" t="str">
        <f t="shared" si="80"/>
        <v/>
      </c>
      <c r="H1312" s="2" t="str">
        <f>IF(G1312&lt;&gt;"",VLOOKUP(G1312,Calculations!$AV$2:$BA$2001,3),"")</f>
        <v/>
      </c>
      <c r="I1312" s="2" t="str">
        <f>IF(G1312&lt;&gt;"",VLOOKUP(G1312,Calculations!$AV$2:$BA$2001,4),"")</f>
        <v/>
      </c>
      <c r="J1312" s="2" t="str">
        <f>IF(G1312&lt;&gt;"",VLOOKUP(G1312,Calculations!$AV$2:$BA$2001,5),"")</f>
        <v/>
      </c>
      <c r="K1312" s="2" t="str">
        <f>IF(G1312&lt;&gt;"",VLOOKUP(G1312,Calculations!$AV$2:$BA$2001,6),"")</f>
        <v/>
      </c>
      <c r="L1312" s="64"/>
      <c r="M1312" s="64"/>
      <c r="N1312" s="64"/>
      <c r="O1312" s="64"/>
      <c r="P1312" s="64"/>
      <c r="Q1312" s="2"/>
      <c r="R1312" s="2"/>
      <c r="S1312" s="2"/>
    </row>
    <row r="1313" spans="6:19">
      <c r="F1313" s="2" t="str">
        <f t="shared" si="79"/>
        <v/>
      </c>
      <c r="G1313" s="2" t="str">
        <f t="shared" si="80"/>
        <v/>
      </c>
      <c r="H1313" s="2" t="str">
        <f>IF(G1313&lt;&gt;"",VLOOKUP(G1313,Calculations!$AV$2:$BA$2001,3),"")</f>
        <v/>
      </c>
      <c r="I1313" s="2" t="str">
        <f>IF(G1313&lt;&gt;"",VLOOKUP(G1313,Calculations!$AV$2:$BA$2001,4),"")</f>
        <v/>
      </c>
      <c r="J1313" s="2" t="str">
        <f>IF(G1313&lt;&gt;"",VLOOKUP(G1313,Calculations!$AV$2:$BA$2001,5),"")</f>
        <v/>
      </c>
      <c r="K1313" s="2" t="str">
        <f>IF(G1313&lt;&gt;"",VLOOKUP(G1313,Calculations!$AV$2:$BA$2001,6),"")</f>
        <v/>
      </c>
      <c r="L1313" s="64"/>
      <c r="M1313" s="64"/>
      <c r="N1313" s="64"/>
      <c r="O1313" s="64"/>
      <c r="P1313" s="64"/>
      <c r="Q1313" s="2"/>
      <c r="R1313" s="2"/>
      <c r="S1313" s="2"/>
    </row>
    <row r="1314" spans="6:19">
      <c r="F1314" s="2" t="str">
        <f t="shared" si="79"/>
        <v/>
      </c>
      <c r="G1314" s="2" t="str">
        <f t="shared" si="80"/>
        <v/>
      </c>
      <c r="H1314" s="2" t="str">
        <f>IF(G1314&lt;&gt;"",VLOOKUP(G1314,Calculations!$AV$2:$BA$2001,3),"")</f>
        <v/>
      </c>
      <c r="I1314" s="2" t="str">
        <f>IF(G1314&lt;&gt;"",VLOOKUP(G1314,Calculations!$AV$2:$BA$2001,4),"")</f>
        <v/>
      </c>
      <c r="J1314" s="2" t="str">
        <f>IF(G1314&lt;&gt;"",VLOOKUP(G1314,Calculations!$AV$2:$BA$2001,5),"")</f>
        <v/>
      </c>
      <c r="K1314" s="2" t="str">
        <f>IF(G1314&lt;&gt;"",VLOOKUP(G1314,Calculations!$AV$2:$BA$2001,6),"")</f>
        <v/>
      </c>
      <c r="L1314" s="64"/>
      <c r="M1314" s="64"/>
      <c r="N1314" s="64"/>
      <c r="O1314" s="64"/>
      <c r="P1314" s="64"/>
      <c r="Q1314" s="2"/>
      <c r="R1314" s="2"/>
      <c r="S1314" s="2"/>
    </row>
    <row r="1315" spans="6:19">
      <c r="F1315" s="2" t="str">
        <f t="shared" si="79"/>
        <v/>
      </c>
      <c r="G1315" s="2" t="str">
        <f t="shared" si="80"/>
        <v/>
      </c>
      <c r="H1315" s="2" t="str">
        <f>IF(G1315&lt;&gt;"",VLOOKUP(G1315,Calculations!$AV$2:$BA$2001,3),"")</f>
        <v/>
      </c>
      <c r="I1315" s="2" t="str">
        <f>IF(G1315&lt;&gt;"",VLOOKUP(G1315,Calculations!$AV$2:$BA$2001,4),"")</f>
        <v/>
      </c>
      <c r="J1315" s="2" t="str">
        <f>IF(G1315&lt;&gt;"",VLOOKUP(G1315,Calculations!$AV$2:$BA$2001,5),"")</f>
        <v/>
      </c>
      <c r="K1315" s="2" t="str">
        <f>IF(G1315&lt;&gt;"",VLOOKUP(G1315,Calculations!$AV$2:$BA$2001,6),"")</f>
        <v/>
      </c>
      <c r="L1315" s="64"/>
      <c r="M1315" s="64"/>
      <c r="N1315" s="64"/>
      <c r="O1315" s="64"/>
      <c r="P1315" s="64"/>
      <c r="Q1315" s="2"/>
      <c r="R1315" s="2"/>
      <c r="S1315" s="2"/>
    </row>
    <row r="1316" spans="6:19">
      <c r="F1316" s="2" t="str">
        <f t="shared" si="79"/>
        <v/>
      </c>
      <c r="G1316" s="2" t="str">
        <f t="shared" si="80"/>
        <v/>
      </c>
      <c r="H1316" s="2" t="str">
        <f>IF(G1316&lt;&gt;"",VLOOKUP(G1316,Calculations!$AV$2:$BA$2001,3),"")</f>
        <v/>
      </c>
      <c r="I1316" s="2" t="str">
        <f>IF(G1316&lt;&gt;"",VLOOKUP(G1316,Calculations!$AV$2:$BA$2001,4),"")</f>
        <v/>
      </c>
      <c r="J1316" s="2" t="str">
        <f>IF(G1316&lt;&gt;"",VLOOKUP(G1316,Calculations!$AV$2:$BA$2001,5),"")</f>
        <v/>
      </c>
      <c r="K1316" s="2" t="str">
        <f>IF(G1316&lt;&gt;"",VLOOKUP(G1316,Calculations!$AV$2:$BA$2001,6),"")</f>
        <v/>
      </c>
      <c r="L1316" s="64"/>
      <c r="M1316" s="64"/>
      <c r="N1316" s="64"/>
      <c r="O1316" s="64"/>
      <c r="P1316" s="64"/>
      <c r="Q1316" s="2"/>
      <c r="R1316" s="2"/>
      <c r="S1316" s="2"/>
    </row>
    <row r="1317" spans="6:19">
      <c r="F1317" s="2" t="str">
        <f t="shared" si="79"/>
        <v/>
      </c>
      <c r="G1317" s="2" t="str">
        <f t="shared" si="80"/>
        <v/>
      </c>
      <c r="H1317" s="2" t="str">
        <f>IF(G1317&lt;&gt;"",VLOOKUP(G1317,Calculations!$AV$2:$BA$2001,3),"")</f>
        <v/>
      </c>
      <c r="I1317" s="2" t="str">
        <f>IF(G1317&lt;&gt;"",VLOOKUP(G1317,Calculations!$AV$2:$BA$2001,4),"")</f>
        <v/>
      </c>
      <c r="J1317" s="2" t="str">
        <f>IF(G1317&lt;&gt;"",VLOOKUP(G1317,Calculations!$AV$2:$BA$2001,5),"")</f>
        <v/>
      </c>
      <c r="K1317" s="2" t="str">
        <f>IF(G1317&lt;&gt;"",VLOOKUP(G1317,Calculations!$AV$2:$BA$2001,6),"")</f>
        <v/>
      </c>
      <c r="L1317" s="64"/>
      <c r="M1317" s="64"/>
      <c r="N1317" s="64"/>
      <c r="O1317" s="64"/>
      <c r="P1317" s="64"/>
      <c r="Q1317" s="2"/>
      <c r="R1317" s="2"/>
      <c r="S1317" s="2"/>
    </row>
    <row r="1318" spans="6:19">
      <c r="F1318" s="2" t="str">
        <f t="shared" si="79"/>
        <v/>
      </c>
      <c r="G1318" s="2" t="str">
        <f t="shared" si="80"/>
        <v/>
      </c>
      <c r="H1318" s="2" t="str">
        <f>IF(G1318&lt;&gt;"",VLOOKUP(G1318,Calculations!$AV$2:$BA$2001,3),"")</f>
        <v/>
      </c>
      <c r="I1318" s="2" t="str">
        <f>IF(G1318&lt;&gt;"",VLOOKUP(G1318,Calculations!$AV$2:$BA$2001,4),"")</f>
        <v/>
      </c>
      <c r="J1318" s="2" t="str">
        <f>IF(G1318&lt;&gt;"",VLOOKUP(G1318,Calculations!$AV$2:$BA$2001,5),"")</f>
        <v/>
      </c>
      <c r="K1318" s="2" t="str">
        <f>IF(G1318&lt;&gt;"",VLOOKUP(G1318,Calculations!$AV$2:$BA$2001,6),"")</f>
        <v/>
      </c>
      <c r="L1318" s="64"/>
      <c r="M1318" s="64"/>
      <c r="N1318" s="64"/>
      <c r="O1318" s="64"/>
      <c r="P1318" s="64"/>
      <c r="Q1318" s="2"/>
      <c r="R1318" s="2"/>
      <c r="S1318" s="2"/>
    </row>
    <row r="1319" spans="6:19">
      <c r="F1319" s="2" t="str">
        <f t="shared" si="79"/>
        <v/>
      </c>
      <c r="G1319" s="2" t="str">
        <f t="shared" si="80"/>
        <v/>
      </c>
      <c r="H1319" s="2" t="str">
        <f>IF(G1319&lt;&gt;"",VLOOKUP(G1319,Calculations!$AV$2:$BA$2001,3),"")</f>
        <v/>
      </c>
      <c r="I1319" s="2" t="str">
        <f>IF(G1319&lt;&gt;"",VLOOKUP(G1319,Calculations!$AV$2:$BA$2001,4),"")</f>
        <v/>
      </c>
      <c r="J1319" s="2" t="str">
        <f>IF(G1319&lt;&gt;"",VLOOKUP(G1319,Calculations!$AV$2:$BA$2001,5),"")</f>
        <v/>
      </c>
      <c r="K1319" s="2" t="str">
        <f>IF(G1319&lt;&gt;"",VLOOKUP(G1319,Calculations!$AV$2:$BA$2001,6),"")</f>
        <v/>
      </c>
      <c r="L1319" s="64"/>
      <c r="M1319" s="64"/>
      <c r="N1319" s="64"/>
      <c r="O1319" s="64"/>
      <c r="P1319" s="64"/>
      <c r="Q1319" s="2"/>
      <c r="R1319" s="2"/>
      <c r="S1319" s="2"/>
    </row>
    <row r="1320" spans="6:19">
      <c r="F1320" s="2" t="str">
        <f t="shared" si="79"/>
        <v/>
      </c>
      <c r="G1320" s="2" t="str">
        <f t="shared" si="80"/>
        <v/>
      </c>
      <c r="H1320" s="2" t="str">
        <f>IF(G1320&lt;&gt;"",VLOOKUP(G1320,Calculations!$AV$2:$BA$2001,3),"")</f>
        <v/>
      </c>
      <c r="I1320" s="2" t="str">
        <f>IF(G1320&lt;&gt;"",VLOOKUP(G1320,Calculations!$AV$2:$BA$2001,4),"")</f>
        <v/>
      </c>
      <c r="J1320" s="2" t="str">
        <f>IF(G1320&lt;&gt;"",VLOOKUP(G1320,Calculations!$AV$2:$BA$2001,5),"")</f>
        <v/>
      </c>
      <c r="K1320" s="2" t="str">
        <f>IF(G1320&lt;&gt;"",VLOOKUP(G1320,Calculations!$AV$2:$BA$2001,6),"")</f>
        <v/>
      </c>
      <c r="L1320" s="64"/>
      <c r="M1320" s="64"/>
      <c r="N1320" s="64"/>
      <c r="O1320" s="64"/>
      <c r="P1320" s="64"/>
      <c r="Q1320" s="2"/>
      <c r="R1320" s="2"/>
      <c r="S1320" s="2"/>
    </row>
    <row r="1321" spans="6:19">
      <c r="F1321" s="2" t="str">
        <f t="shared" si="79"/>
        <v/>
      </c>
      <c r="G1321" s="2" t="str">
        <f t="shared" si="80"/>
        <v/>
      </c>
      <c r="H1321" s="2" t="str">
        <f>IF(G1321&lt;&gt;"",VLOOKUP(G1321,Calculations!$AV$2:$BA$2001,3),"")</f>
        <v/>
      </c>
      <c r="I1321" s="2" t="str">
        <f>IF(G1321&lt;&gt;"",VLOOKUP(G1321,Calculations!$AV$2:$BA$2001,4),"")</f>
        <v/>
      </c>
      <c r="J1321" s="2" t="str">
        <f>IF(G1321&lt;&gt;"",VLOOKUP(G1321,Calculations!$AV$2:$BA$2001,5),"")</f>
        <v/>
      </c>
      <c r="K1321" s="2" t="str">
        <f>IF(G1321&lt;&gt;"",VLOOKUP(G1321,Calculations!$AV$2:$BA$2001,6),"")</f>
        <v/>
      </c>
      <c r="L1321" s="64"/>
      <c r="M1321" s="64"/>
      <c r="N1321" s="64"/>
      <c r="O1321" s="64"/>
      <c r="P1321" s="64"/>
      <c r="Q1321" s="2"/>
      <c r="R1321" s="2"/>
      <c r="S1321" s="2"/>
    </row>
    <row r="1322" spans="6:19">
      <c r="F1322" s="2" t="str">
        <f t="shared" si="79"/>
        <v/>
      </c>
      <c r="G1322" s="2" t="str">
        <f t="shared" si="80"/>
        <v/>
      </c>
      <c r="H1322" s="2" t="str">
        <f>IF(G1322&lt;&gt;"",VLOOKUP(G1322,Calculations!$AV$2:$BA$2001,3),"")</f>
        <v/>
      </c>
      <c r="I1322" s="2" t="str">
        <f>IF(G1322&lt;&gt;"",VLOOKUP(G1322,Calculations!$AV$2:$BA$2001,4),"")</f>
        <v/>
      </c>
      <c r="J1322" s="2" t="str">
        <f>IF(G1322&lt;&gt;"",VLOOKUP(G1322,Calculations!$AV$2:$BA$2001,5),"")</f>
        <v/>
      </c>
      <c r="K1322" s="2" t="str">
        <f>IF(G1322&lt;&gt;"",VLOOKUP(G1322,Calculations!$AV$2:$BA$2001,6),"")</f>
        <v/>
      </c>
      <c r="L1322" s="64"/>
      <c r="M1322" s="64"/>
      <c r="N1322" s="64"/>
      <c r="O1322" s="64"/>
      <c r="P1322" s="64"/>
      <c r="Q1322" s="2"/>
      <c r="R1322" s="2"/>
      <c r="S1322" s="2"/>
    </row>
    <row r="1323" spans="6:19">
      <c r="F1323" s="2" t="str">
        <f t="shared" si="79"/>
        <v/>
      </c>
      <c r="G1323" s="2" t="str">
        <f t="shared" si="80"/>
        <v/>
      </c>
      <c r="H1323" s="2" t="str">
        <f>IF(G1323&lt;&gt;"",VLOOKUP(G1323,Calculations!$AV$2:$BA$2001,3),"")</f>
        <v/>
      </c>
      <c r="I1323" s="2" t="str">
        <f>IF(G1323&lt;&gt;"",VLOOKUP(G1323,Calculations!$AV$2:$BA$2001,4),"")</f>
        <v/>
      </c>
      <c r="J1323" s="2" t="str">
        <f>IF(G1323&lt;&gt;"",VLOOKUP(G1323,Calculations!$AV$2:$BA$2001,5),"")</f>
        <v/>
      </c>
      <c r="K1323" s="2" t="str">
        <f>IF(G1323&lt;&gt;"",VLOOKUP(G1323,Calculations!$AV$2:$BA$2001,6),"")</f>
        <v/>
      </c>
      <c r="L1323" s="64"/>
      <c r="M1323" s="64"/>
      <c r="N1323" s="64"/>
      <c r="O1323" s="64"/>
      <c r="P1323" s="64"/>
      <c r="Q1323" s="2"/>
      <c r="R1323" s="2"/>
      <c r="S1323" s="2"/>
    </row>
    <row r="1324" spans="6:19">
      <c r="F1324" s="2" t="str">
        <f t="shared" si="79"/>
        <v/>
      </c>
      <c r="G1324" s="2" t="str">
        <f t="shared" si="80"/>
        <v/>
      </c>
      <c r="H1324" s="2" t="str">
        <f>IF(G1324&lt;&gt;"",VLOOKUP(G1324,Calculations!$AV$2:$BA$2001,3),"")</f>
        <v/>
      </c>
      <c r="I1324" s="2" t="str">
        <f>IF(G1324&lt;&gt;"",VLOOKUP(G1324,Calculations!$AV$2:$BA$2001,4),"")</f>
        <v/>
      </c>
      <c r="J1324" s="2" t="str">
        <f>IF(G1324&lt;&gt;"",VLOOKUP(G1324,Calculations!$AV$2:$BA$2001,5),"")</f>
        <v/>
      </c>
      <c r="K1324" s="2" t="str">
        <f>IF(G1324&lt;&gt;"",VLOOKUP(G1324,Calculations!$AV$2:$BA$2001,6),"")</f>
        <v/>
      </c>
      <c r="L1324" s="64"/>
      <c r="M1324" s="64"/>
      <c r="N1324" s="64"/>
      <c r="O1324" s="64"/>
      <c r="P1324" s="64"/>
      <c r="Q1324" s="2"/>
      <c r="R1324" s="2"/>
      <c r="S1324" s="2"/>
    </row>
    <row r="1325" spans="6:19">
      <c r="F1325" s="2" t="str">
        <f t="shared" si="79"/>
        <v/>
      </c>
      <c r="G1325" s="2" t="str">
        <f t="shared" si="80"/>
        <v/>
      </c>
      <c r="H1325" s="2" t="str">
        <f>IF(G1325&lt;&gt;"",VLOOKUP(G1325,Calculations!$AV$2:$BA$2001,3),"")</f>
        <v/>
      </c>
      <c r="I1325" s="2" t="str">
        <f>IF(G1325&lt;&gt;"",VLOOKUP(G1325,Calculations!$AV$2:$BA$2001,4),"")</f>
        <v/>
      </c>
      <c r="J1325" s="2" t="str">
        <f>IF(G1325&lt;&gt;"",VLOOKUP(G1325,Calculations!$AV$2:$BA$2001,5),"")</f>
        <v/>
      </c>
      <c r="K1325" s="2" t="str">
        <f>IF(G1325&lt;&gt;"",VLOOKUP(G1325,Calculations!$AV$2:$BA$2001,6),"")</f>
        <v/>
      </c>
      <c r="L1325" s="64"/>
      <c r="M1325" s="64"/>
      <c r="N1325" s="64"/>
      <c r="O1325" s="64"/>
      <c r="P1325" s="64"/>
      <c r="Q1325" s="2"/>
      <c r="R1325" s="2"/>
      <c r="S1325" s="2"/>
    </row>
    <row r="1326" spans="6:19">
      <c r="F1326" s="2" t="str">
        <f t="shared" si="79"/>
        <v/>
      </c>
      <c r="G1326" s="2" t="str">
        <f t="shared" si="80"/>
        <v/>
      </c>
      <c r="H1326" s="2" t="str">
        <f>IF(G1326&lt;&gt;"",VLOOKUP(G1326,Calculations!$AV$2:$BA$2001,3),"")</f>
        <v/>
      </c>
      <c r="I1326" s="2" t="str">
        <f>IF(G1326&lt;&gt;"",VLOOKUP(G1326,Calculations!$AV$2:$BA$2001,4),"")</f>
        <v/>
      </c>
      <c r="J1326" s="2" t="str">
        <f>IF(G1326&lt;&gt;"",VLOOKUP(G1326,Calculations!$AV$2:$BA$2001,5),"")</f>
        <v/>
      </c>
      <c r="K1326" s="2" t="str">
        <f>IF(G1326&lt;&gt;"",VLOOKUP(G1326,Calculations!$AV$2:$BA$2001,6),"")</f>
        <v/>
      </c>
      <c r="L1326" s="64"/>
      <c r="M1326" s="64"/>
      <c r="N1326" s="64"/>
      <c r="O1326" s="64"/>
      <c r="P1326" s="64"/>
      <c r="Q1326" s="2"/>
      <c r="R1326" s="2"/>
      <c r="S1326" s="2"/>
    </row>
    <row r="1327" spans="6:19">
      <c r="F1327" s="2" t="str">
        <f t="shared" si="79"/>
        <v/>
      </c>
      <c r="G1327" s="2" t="str">
        <f t="shared" si="80"/>
        <v/>
      </c>
      <c r="H1327" s="2" t="str">
        <f>IF(G1327&lt;&gt;"",VLOOKUP(G1327,Calculations!$AV$2:$BA$2001,3),"")</f>
        <v/>
      </c>
      <c r="I1327" s="2" t="str">
        <f>IF(G1327&lt;&gt;"",VLOOKUP(G1327,Calculations!$AV$2:$BA$2001,4),"")</f>
        <v/>
      </c>
      <c r="J1327" s="2" t="str">
        <f>IF(G1327&lt;&gt;"",VLOOKUP(G1327,Calculations!$AV$2:$BA$2001,5),"")</f>
        <v/>
      </c>
      <c r="K1327" s="2" t="str">
        <f>IF(G1327&lt;&gt;"",VLOOKUP(G1327,Calculations!$AV$2:$BA$2001,6),"")</f>
        <v/>
      </c>
      <c r="L1327" s="64"/>
      <c r="M1327" s="64"/>
      <c r="N1327" s="64"/>
      <c r="O1327" s="64"/>
      <c r="P1327" s="64"/>
      <c r="Q1327" s="2"/>
      <c r="R1327" s="2"/>
      <c r="S1327" s="2"/>
    </row>
    <row r="1328" spans="6:19">
      <c r="F1328" s="2" t="str">
        <f t="shared" si="79"/>
        <v/>
      </c>
      <c r="G1328" s="2" t="str">
        <f t="shared" si="80"/>
        <v/>
      </c>
      <c r="H1328" s="2" t="str">
        <f>IF(G1328&lt;&gt;"",VLOOKUP(G1328,Calculations!$AV$2:$BA$2001,3),"")</f>
        <v/>
      </c>
      <c r="I1328" s="2" t="str">
        <f>IF(G1328&lt;&gt;"",VLOOKUP(G1328,Calculations!$AV$2:$BA$2001,4),"")</f>
        <v/>
      </c>
      <c r="J1328" s="2" t="str">
        <f>IF(G1328&lt;&gt;"",VLOOKUP(G1328,Calculations!$AV$2:$BA$2001,5),"")</f>
        <v/>
      </c>
      <c r="K1328" s="2" t="str">
        <f>IF(G1328&lt;&gt;"",VLOOKUP(G1328,Calculations!$AV$2:$BA$2001,6),"")</f>
        <v/>
      </c>
      <c r="L1328" s="64"/>
      <c r="M1328" s="64"/>
      <c r="N1328" s="64"/>
      <c r="O1328" s="64"/>
      <c r="P1328" s="64"/>
      <c r="Q1328" s="2"/>
      <c r="R1328" s="2"/>
      <c r="S1328" s="2"/>
    </row>
    <row r="1329" spans="6:19">
      <c r="F1329" s="2" t="str">
        <f t="shared" si="79"/>
        <v/>
      </c>
      <c r="G1329" s="2" t="str">
        <f t="shared" si="80"/>
        <v/>
      </c>
      <c r="H1329" s="2" t="str">
        <f>IF(G1329&lt;&gt;"",VLOOKUP(G1329,Calculations!$AV$2:$BA$2001,3),"")</f>
        <v/>
      </c>
      <c r="I1329" s="2" t="str">
        <f>IF(G1329&lt;&gt;"",VLOOKUP(G1329,Calculations!$AV$2:$BA$2001,4),"")</f>
        <v/>
      </c>
      <c r="J1329" s="2" t="str">
        <f>IF(G1329&lt;&gt;"",VLOOKUP(G1329,Calculations!$AV$2:$BA$2001,5),"")</f>
        <v/>
      </c>
      <c r="K1329" s="2" t="str">
        <f>IF(G1329&lt;&gt;"",VLOOKUP(G1329,Calculations!$AV$2:$BA$2001,6),"")</f>
        <v/>
      </c>
      <c r="L1329" s="64"/>
      <c r="M1329" s="64"/>
      <c r="N1329" s="64"/>
      <c r="O1329" s="64"/>
      <c r="P1329" s="64"/>
      <c r="Q1329" s="2"/>
      <c r="R1329" s="2"/>
      <c r="S1329" s="2"/>
    </row>
    <row r="1330" spans="6:19">
      <c r="F1330" s="2" t="str">
        <f t="shared" si="79"/>
        <v/>
      </c>
      <c r="G1330" s="2" t="str">
        <f t="shared" si="80"/>
        <v/>
      </c>
      <c r="H1330" s="2" t="str">
        <f>IF(G1330&lt;&gt;"",VLOOKUP(G1330,Calculations!$AV$2:$BA$2001,3),"")</f>
        <v/>
      </c>
      <c r="I1330" s="2" t="str">
        <f>IF(G1330&lt;&gt;"",VLOOKUP(G1330,Calculations!$AV$2:$BA$2001,4),"")</f>
        <v/>
      </c>
      <c r="J1330" s="2" t="str">
        <f>IF(G1330&lt;&gt;"",VLOOKUP(G1330,Calculations!$AV$2:$BA$2001,5),"")</f>
        <v/>
      </c>
      <c r="K1330" s="2" t="str">
        <f>IF(G1330&lt;&gt;"",VLOOKUP(G1330,Calculations!$AV$2:$BA$2001,6),"")</f>
        <v/>
      </c>
      <c r="L1330" s="64"/>
      <c r="M1330" s="64"/>
      <c r="N1330" s="64"/>
      <c r="O1330" s="64"/>
      <c r="P1330" s="64"/>
      <c r="Q1330" s="2"/>
      <c r="R1330" s="2"/>
      <c r="S1330" s="2"/>
    </row>
    <row r="1331" spans="6:19">
      <c r="F1331" s="2" t="str">
        <f t="shared" si="79"/>
        <v/>
      </c>
      <c r="G1331" s="2" t="str">
        <f t="shared" si="80"/>
        <v/>
      </c>
      <c r="H1331" s="2" t="str">
        <f>IF(G1331&lt;&gt;"",VLOOKUP(G1331,Calculations!$AV$2:$BA$2001,3),"")</f>
        <v/>
      </c>
      <c r="I1331" s="2" t="str">
        <f>IF(G1331&lt;&gt;"",VLOOKUP(G1331,Calculations!$AV$2:$BA$2001,4),"")</f>
        <v/>
      </c>
      <c r="J1331" s="2" t="str">
        <f>IF(G1331&lt;&gt;"",VLOOKUP(G1331,Calculations!$AV$2:$BA$2001,5),"")</f>
        <v/>
      </c>
      <c r="K1331" s="2" t="str">
        <f>IF(G1331&lt;&gt;"",VLOOKUP(G1331,Calculations!$AV$2:$BA$2001,6),"")</f>
        <v/>
      </c>
      <c r="L1331" s="64"/>
      <c r="M1331" s="64"/>
      <c r="N1331" s="64"/>
      <c r="O1331" s="64"/>
      <c r="P1331" s="64"/>
      <c r="Q1331" s="2"/>
      <c r="R1331" s="2"/>
      <c r="S1331" s="2"/>
    </row>
    <row r="1332" spans="6:19">
      <c r="F1332" s="2" t="str">
        <f t="shared" si="79"/>
        <v/>
      </c>
      <c r="G1332" s="2" t="str">
        <f t="shared" si="80"/>
        <v/>
      </c>
      <c r="H1332" s="2" t="str">
        <f>IF(G1332&lt;&gt;"",VLOOKUP(G1332,Calculations!$AV$2:$BA$2001,3),"")</f>
        <v/>
      </c>
      <c r="I1332" s="2" t="str">
        <f>IF(G1332&lt;&gt;"",VLOOKUP(G1332,Calculations!$AV$2:$BA$2001,4),"")</f>
        <v/>
      </c>
      <c r="J1332" s="2" t="str">
        <f>IF(G1332&lt;&gt;"",VLOOKUP(G1332,Calculations!$AV$2:$BA$2001,5),"")</f>
        <v/>
      </c>
      <c r="K1332" s="2" t="str">
        <f>IF(G1332&lt;&gt;"",VLOOKUP(G1332,Calculations!$AV$2:$BA$2001,6),"")</f>
        <v/>
      </c>
      <c r="L1332" s="64"/>
      <c r="M1332" s="64"/>
      <c r="N1332" s="64"/>
      <c r="O1332" s="64"/>
      <c r="P1332" s="64"/>
      <c r="Q1332" s="2"/>
      <c r="R1332" s="2"/>
      <c r="S1332" s="2"/>
    </row>
    <row r="1333" spans="6:19">
      <c r="F1333" s="2" t="str">
        <f t="shared" si="79"/>
        <v/>
      </c>
      <c r="G1333" s="2" t="str">
        <f t="shared" si="80"/>
        <v/>
      </c>
      <c r="H1333" s="2" t="str">
        <f>IF(G1333&lt;&gt;"",VLOOKUP(G1333,Calculations!$AV$2:$BA$2001,3),"")</f>
        <v/>
      </c>
      <c r="I1333" s="2" t="str">
        <f>IF(G1333&lt;&gt;"",VLOOKUP(G1333,Calculations!$AV$2:$BA$2001,4),"")</f>
        <v/>
      </c>
      <c r="J1333" s="2" t="str">
        <f>IF(G1333&lt;&gt;"",VLOOKUP(G1333,Calculations!$AV$2:$BA$2001,5),"")</f>
        <v/>
      </c>
      <c r="K1333" s="2" t="str">
        <f>IF(G1333&lt;&gt;"",VLOOKUP(G1333,Calculations!$AV$2:$BA$2001,6),"")</f>
        <v/>
      </c>
      <c r="L1333" s="64"/>
      <c r="M1333" s="64"/>
      <c r="N1333" s="64"/>
      <c r="O1333" s="64"/>
      <c r="P1333" s="64"/>
      <c r="Q1333" s="2"/>
      <c r="R1333" s="2"/>
      <c r="S1333" s="2"/>
    </row>
    <row r="1334" spans="6:19">
      <c r="F1334" s="2" t="str">
        <f t="shared" si="79"/>
        <v/>
      </c>
      <c r="G1334" s="2" t="str">
        <f t="shared" si="80"/>
        <v/>
      </c>
      <c r="H1334" s="2" t="str">
        <f>IF(G1334&lt;&gt;"",VLOOKUP(G1334,Calculations!$AV$2:$BA$2001,3),"")</f>
        <v/>
      </c>
      <c r="I1334" s="2" t="str">
        <f>IF(G1334&lt;&gt;"",VLOOKUP(G1334,Calculations!$AV$2:$BA$2001,4),"")</f>
        <v/>
      </c>
      <c r="J1334" s="2" t="str">
        <f>IF(G1334&lt;&gt;"",VLOOKUP(G1334,Calculations!$AV$2:$BA$2001,5),"")</f>
        <v/>
      </c>
      <c r="K1334" s="2" t="str">
        <f>IF(G1334&lt;&gt;"",VLOOKUP(G1334,Calculations!$AV$2:$BA$2001,6),"")</f>
        <v/>
      </c>
      <c r="L1334" s="64"/>
      <c r="M1334" s="64"/>
      <c r="N1334" s="64"/>
      <c r="O1334" s="64"/>
      <c r="P1334" s="64"/>
      <c r="Q1334" s="2"/>
      <c r="R1334" s="2"/>
      <c r="S1334" s="2"/>
    </row>
    <row r="1335" spans="6:19">
      <c r="F1335" s="2" t="str">
        <f t="shared" si="79"/>
        <v/>
      </c>
      <c r="G1335" s="2" t="str">
        <f t="shared" si="80"/>
        <v/>
      </c>
      <c r="H1335" s="2" t="str">
        <f>IF(G1335&lt;&gt;"",VLOOKUP(G1335,Calculations!$AV$2:$BA$2001,3),"")</f>
        <v/>
      </c>
      <c r="I1335" s="2" t="str">
        <f>IF(G1335&lt;&gt;"",VLOOKUP(G1335,Calculations!$AV$2:$BA$2001,4),"")</f>
        <v/>
      </c>
      <c r="J1335" s="2" t="str">
        <f>IF(G1335&lt;&gt;"",VLOOKUP(G1335,Calculations!$AV$2:$BA$2001,5),"")</f>
        <v/>
      </c>
      <c r="K1335" s="2" t="str">
        <f>IF(G1335&lt;&gt;"",VLOOKUP(G1335,Calculations!$AV$2:$BA$2001,6),"")</f>
        <v/>
      </c>
      <c r="L1335" s="64"/>
      <c r="M1335" s="64"/>
      <c r="N1335" s="64"/>
      <c r="O1335" s="64"/>
      <c r="P1335" s="64"/>
      <c r="Q1335" s="2"/>
      <c r="R1335" s="2"/>
      <c r="S1335" s="2"/>
    </row>
    <row r="1336" spans="6:19">
      <c r="F1336" s="2" t="str">
        <f t="shared" si="79"/>
        <v/>
      </c>
      <c r="G1336" s="2" t="str">
        <f t="shared" si="80"/>
        <v/>
      </c>
      <c r="H1336" s="2" t="str">
        <f>IF(G1336&lt;&gt;"",VLOOKUP(G1336,Calculations!$AV$2:$BA$2001,3),"")</f>
        <v/>
      </c>
      <c r="I1336" s="2" t="str">
        <f>IF(G1336&lt;&gt;"",VLOOKUP(G1336,Calculations!$AV$2:$BA$2001,4),"")</f>
        <v/>
      </c>
      <c r="J1336" s="2" t="str">
        <f>IF(G1336&lt;&gt;"",VLOOKUP(G1336,Calculations!$AV$2:$BA$2001,5),"")</f>
        <v/>
      </c>
      <c r="K1336" s="2" t="str">
        <f>IF(G1336&lt;&gt;"",VLOOKUP(G1336,Calculations!$AV$2:$BA$2001,6),"")</f>
        <v/>
      </c>
      <c r="L1336" s="64"/>
      <c r="M1336" s="64"/>
      <c r="N1336" s="64"/>
      <c r="O1336" s="64"/>
      <c r="P1336" s="64"/>
      <c r="Q1336" s="2"/>
      <c r="R1336" s="2"/>
      <c r="S1336" s="2"/>
    </row>
    <row r="1337" spans="6:19">
      <c r="F1337" s="2" t="str">
        <f t="shared" si="79"/>
        <v/>
      </c>
      <c r="G1337" s="2" t="str">
        <f t="shared" si="80"/>
        <v/>
      </c>
      <c r="H1337" s="2" t="str">
        <f>IF(G1337&lt;&gt;"",VLOOKUP(G1337,Calculations!$AV$2:$BA$2001,3),"")</f>
        <v/>
      </c>
      <c r="I1337" s="2" t="str">
        <f>IF(G1337&lt;&gt;"",VLOOKUP(G1337,Calculations!$AV$2:$BA$2001,4),"")</f>
        <v/>
      </c>
      <c r="J1337" s="2" t="str">
        <f>IF(G1337&lt;&gt;"",VLOOKUP(G1337,Calculations!$AV$2:$BA$2001,5),"")</f>
        <v/>
      </c>
      <c r="K1337" s="2" t="str">
        <f>IF(G1337&lt;&gt;"",VLOOKUP(G1337,Calculations!$AV$2:$BA$2001,6),"")</f>
        <v/>
      </c>
      <c r="L1337" s="64"/>
      <c r="M1337" s="64"/>
      <c r="N1337" s="64"/>
      <c r="O1337" s="64"/>
      <c r="P1337" s="64"/>
      <c r="Q1337" s="2"/>
      <c r="R1337" s="2"/>
      <c r="S1337" s="2"/>
    </row>
    <row r="1338" spans="6:19">
      <c r="F1338" s="2" t="str">
        <f t="shared" si="79"/>
        <v/>
      </c>
      <c r="G1338" s="2" t="str">
        <f t="shared" si="80"/>
        <v/>
      </c>
      <c r="H1338" s="2" t="str">
        <f>IF(G1338&lt;&gt;"",VLOOKUP(G1338,Calculations!$AV$2:$BA$2001,3),"")</f>
        <v/>
      </c>
      <c r="I1338" s="2" t="str">
        <f>IF(G1338&lt;&gt;"",VLOOKUP(G1338,Calculations!$AV$2:$BA$2001,4),"")</f>
        <v/>
      </c>
      <c r="J1338" s="2" t="str">
        <f>IF(G1338&lt;&gt;"",VLOOKUP(G1338,Calculations!$AV$2:$BA$2001,5),"")</f>
        <v/>
      </c>
      <c r="K1338" s="2" t="str">
        <f>IF(G1338&lt;&gt;"",VLOOKUP(G1338,Calculations!$AV$2:$BA$2001,6),"")</f>
        <v/>
      </c>
      <c r="L1338" s="64"/>
      <c r="M1338" s="64"/>
      <c r="N1338" s="64"/>
      <c r="O1338" s="64"/>
      <c r="P1338" s="64"/>
      <c r="Q1338" s="2"/>
      <c r="R1338" s="2"/>
      <c r="S1338" s="2"/>
    </row>
    <row r="1339" spans="6:19">
      <c r="F1339" s="2" t="str">
        <f t="shared" si="79"/>
        <v/>
      </c>
      <c r="G1339" s="2" t="str">
        <f t="shared" si="80"/>
        <v/>
      </c>
      <c r="H1339" s="2" t="str">
        <f>IF(G1339&lt;&gt;"",VLOOKUP(G1339,Calculations!$AV$2:$BA$2001,3),"")</f>
        <v/>
      </c>
      <c r="I1339" s="2" t="str">
        <f>IF(G1339&lt;&gt;"",VLOOKUP(G1339,Calculations!$AV$2:$BA$2001,4),"")</f>
        <v/>
      </c>
      <c r="J1339" s="2" t="str">
        <f>IF(G1339&lt;&gt;"",VLOOKUP(G1339,Calculations!$AV$2:$BA$2001,5),"")</f>
        <v/>
      </c>
      <c r="K1339" s="2" t="str">
        <f>IF(G1339&lt;&gt;"",VLOOKUP(G1339,Calculations!$AV$2:$BA$2001,6),"")</f>
        <v/>
      </c>
      <c r="L1339" s="64"/>
      <c r="M1339" s="64"/>
      <c r="N1339" s="64"/>
      <c r="O1339" s="64"/>
      <c r="P1339" s="64"/>
      <c r="Q1339" s="2"/>
      <c r="R1339" s="2"/>
      <c r="S1339" s="2"/>
    </row>
    <row r="1340" spans="6:19">
      <c r="F1340" s="2" t="str">
        <f t="shared" si="79"/>
        <v/>
      </c>
      <c r="G1340" s="2" t="str">
        <f t="shared" si="80"/>
        <v/>
      </c>
      <c r="H1340" s="2" t="str">
        <f>IF(G1340&lt;&gt;"",VLOOKUP(G1340,Calculations!$AV$2:$BA$2001,3),"")</f>
        <v/>
      </c>
      <c r="I1340" s="2" t="str">
        <f>IF(G1340&lt;&gt;"",VLOOKUP(G1340,Calculations!$AV$2:$BA$2001,4),"")</f>
        <v/>
      </c>
      <c r="J1340" s="2" t="str">
        <f>IF(G1340&lt;&gt;"",VLOOKUP(G1340,Calculations!$AV$2:$BA$2001,5),"")</f>
        <v/>
      </c>
      <c r="K1340" s="2" t="str">
        <f>IF(G1340&lt;&gt;"",VLOOKUP(G1340,Calculations!$AV$2:$BA$2001,6),"")</f>
        <v/>
      </c>
      <c r="L1340" s="64"/>
      <c r="M1340" s="64"/>
      <c r="N1340" s="64"/>
      <c r="O1340" s="64"/>
      <c r="P1340" s="64"/>
      <c r="Q1340" s="2"/>
      <c r="R1340" s="2"/>
      <c r="S1340" s="2"/>
    </row>
    <row r="1341" spans="6:19">
      <c r="F1341" s="2" t="str">
        <f t="shared" si="79"/>
        <v/>
      </c>
      <c r="G1341" s="2" t="str">
        <f t="shared" si="80"/>
        <v/>
      </c>
      <c r="H1341" s="2" t="str">
        <f>IF(G1341&lt;&gt;"",VLOOKUP(G1341,Calculations!$AV$2:$BA$2001,3),"")</f>
        <v/>
      </c>
      <c r="I1341" s="2" t="str">
        <f>IF(G1341&lt;&gt;"",VLOOKUP(G1341,Calculations!$AV$2:$BA$2001,4),"")</f>
        <v/>
      </c>
      <c r="J1341" s="2" t="str">
        <f>IF(G1341&lt;&gt;"",VLOOKUP(G1341,Calculations!$AV$2:$BA$2001,5),"")</f>
        <v/>
      </c>
      <c r="K1341" s="2" t="str">
        <f>IF(G1341&lt;&gt;"",VLOOKUP(G1341,Calculations!$AV$2:$BA$2001,6),"")</f>
        <v/>
      </c>
      <c r="L1341" s="64"/>
      <c r="M1341" s="64"/>
      <c r="N1341" s="64"/>
      <c r="O1341" s="64"/>
      <c r="P1341" s="64"/>
      <c r="Q1341" s="2"/>
      <c r="R1341" s="2"/>
      <c r="S1341" s="2"/>
    </row>
    <row r="1342" spans="6:19">
      <c r="F1342" s="2" t="str">
        <f t="shared" si="79"/>
        <v/>
      </c>
      <c r="G1342" s="2" t="str">
        <f t="shared" si="80"/>
        <v/>
      </c>
      <c r="H1342" s="2" t="str">
        <f>IF(G1342&lt;&gt;"",VLOOKUP(G1342,Calculations!$AV$2:$BA$2001,3),"")</f>
        <v/>
      </c>
      <c r="I1342" s="2" t="str">
        <f>IF(G1342&lt;&gt;"",VLOOKUP(G1342,Calculations!$AV$2:$BA$2001,4),"")</f>
        <v/>
      </c>
      <c r="J1342" s="2" t="str">
        <f>IF(G1342&lt;&gt;"",VLOOKUP(G1342,Calculations!$AV$2:$BA$2001,5),"")</f>
        <v/>
      </c>
      <c r="K1342" s="2" t="str">
        <f>IF(G1342&lt;&gt;"",VLOOKUP(G1342,Calculations!$AV$2:$BA$2001,6),"")</f>
        <v/>
      </c>
      <c r="L1342" s="64"/>
      <c r="M1342" s="64"/>
      <c r="N1342" s="64"/>
      <c r="O1342" s="64"/>
      <c r="P1342" s="64"/>
      <c r="Q1342" s="2"/>
      <c r="R1342" s="2"/>
      <c r="S1342" s="2"/>
    </row>
    <row r="1343" spans="6:19">
      <c r="F1343" s="2" t="str">
        <f t="shared" si="79"/>
        <v/>
      </c>
      <c r="G1343" s="2" t="str">
        <f t="shared" si="80"/>
        <v/>
      </c>
      <c r="H1343" s="2" t="str">
        <f>IF(G1343&lt;&gt;"",VLOOKUP(G1343,Calculations!$AV$2:$BA$2001,3),"")</f>
        <v/>
      </c>
      <c r="I1343" s="2" t="str">
        <f>IF(G1343&lt;&gt;"",VLOOKUP(G1343,Calculations!$AV$2:$BA$2001,4),"")</f>
        <v/>
      </c>
      <c r="J1343" s="2" t="str">
        <f>IF(G1343&lt;&gt;"",VLOOKUP(G1343,Calculations!$AV$2:$BA$2001,5),"")</f>
        <v/>
      </c>
      <c r="K1343" s="2" t="str">
        <f>IF(G1343&lt;&gt;"",VLOOKUP(G1343,Calculations!$AV$2:$BA$2001,6),"")</f>
        <v/>
      </c>
      <c r="L1343" s="64"/>
      <c r="M1343" s="64"/>
      <c r="N1343" s="64"/>
      <c r="O1343" s="64"/>
      <c r="P1343" s="64"/>
      <c r="Q1343" s="2"/>
      <c r="R1343" s="2"/>
      <c r="S1343" s="2"/>
    </row>
    <row r="1344" spans="6:19">
      <c r="F1344" s="2" t="str">
        <f t="shared" si="79"/>
        <v/>
      </c>
      <c r="G1344" s="2" t="str">
        <f t="shared" si="80"/>
        <v/>
      </c>
      <c r="H1344" s="2" t="str">
        <f>IF(G1344&lt;&gt;"",VLOOKUP(G1344,Calculations!$AV$2:$BA$2001,3),"")</f>
        <v/>
      </c>
      <c r="I1344" s="2" t="str">
        <f>IF(G1344&lt;&gt;"",VLOOKUP(G1344,Calculations!$AV$2:$BA$2001,4),"")</f>
        <v/>
      </c>
      <c r="J1344" s="2" t="str">
        <f>IF(G1344&lt;&gt;"",VLOOKUP(G1344,Calculations!$AV$2:$BA$2001,5),"")</f>
        <v/>
      </c>
      <c r="K1344" s="2" t="str">
        <f>IF(G1344&lt;&gt;"",VLOOKUP(G1344,Calculations!$AV$2:$BA$2001,6),"")</f>
        <v/>
      </c>
      <c r="L1344" s="64"/>
      <c r="M1344" s="64"/>
      <c r="N1344" s="64"/>
      <c r="O1344" s="64"/>
      <c r="P1344" s="64"/>
      <c r="Q1344" s="2"/>
      <c r="R1344" s="2"/>
      <c r="S1344" s="2"/>
    </row>
    <row r="1345" spans="6:19">
      <c r="F1345" s="2" t="str">
        <f t="shared" si="79"/>
        <v/>
      </c>
      <c r="G1345" s="2" t="str">
        <f t="shared" si="80"/>
        <v/>
      </c>
      <c r="H1345" s="2" t="str">
        <f>IF(G1345&lt;&gt;"",VLOOKUP(G1345,Calculations!$AV$2:$BA$2001,3),"")</f>
        <v/>
      </c>
      <c r="I1345" s="2" t="str">
        <f>IF(G1345&lt;&gt;"",VLOOKUP(G1345,Calculations!$AV$2:$BA$2001,4),"")</f>
        <v/>
      </c>
      <c r="J1345" s="2" t="str">
        <f>IF(G1345&lt;&gt;"",VLOOKUP(G1345,Calculations!$AV$2:$BA$2001,5),"")</f>
        <v/>
      </c>
      <c r="K1345" s="2" t="str">
        <f>IF(G1345&lt;&gt;"",VLOOKUP(G1345,Calculations!$AV$2:$BA$2001,6),"")</f>
        <v/>
      </c>
      <c r="L1345" s="64"/>
      <c r="M1345" s="64"/>
      <c r="N1345" s="64"/>
      <c r="O1345" s="64"/>
      <c r="P1345" s="64"/>
      <c r="Q1345" s="2"/>
      <c r="R1345" s="2"/>
      <c r="S1345" s="2"/>
    </row>
    <row r="1346" spans="6:19">
      <c r="F1346" s="2" t="str">
        <f t="shared" si="79"/>
        <v/>
      </c>
      <c r="G1346" s="2" t="str">
        <f t="shared" si="80"/>
        <v/>
      </c>
      <c r="H1346" s="2" t="str">
        <f>IF(G1346&lt;&gt;"",VLOOKUP(G1346,Calculations!$AV$2:$BA$2001,3),"")</f>
        <v/>
      </c>
      <c r="I1346" s="2" t="str">
        <f>IF(G1346&lt;&gt;"",VLOOKUP(G1346,Calculations!$AV$2:$BA$2001,4),"")</f>
        <v/>
      </c>
      <c r="J1346" s="2" t="str">
        <f>IF(G1346&lt;&gt;"",VLOOKUP(G1346,Calculations!$AV$2:$BA$2001,5),"")</f>
        <v/>
      </c>
      <c r="K1346" s="2" t="str">
        <f>IF(G1346&lt;&gt;"",VLOOKUP(G1346,Calculations!$AV$2:$BA$2001,6),"")</f>
        <v/>
      </c>
      <c r="L1346" s="64"/>
      <c r="M1346" s="64"/>
      <c r="N1346" s="64"/>
      <c r="O1346" s="64"/>
      <c r="P1346" s="64"/>
      <c r="Q1346" s="2"/>
      <c r="R1346" s="2"/>
      <c r="S1346" s="2"/>
    </row>
    <row r="1347" spans="6:19">
      <c r="F1347" s="2" t="str">
        <f t="shared" ref="F1347:F1410" si="81">IF(F1346&gt;=Num,"",F1346+1)</f>
        <v/>
      </c>
      <c r="G1347" s="2" t="str">
        <f t="shared" si="80"/>
        <v/>
      </c>
      <c r="H1347" s="2" t="str">
        <f>IF(G1347&lt;&gt;"",VLOOKUP(G1347,Calculations!$AV$2:$BA$2001,3),"")</f>
        <v/>
      </c>
      <c r="I1347" s="2" t="str">
        <f>IF(G1347&lt;&gt;"",VLOOKUP(G1347,Calculations!$AV$2:$BA$2001,4),"")</f>
        <v/>
      </c>
      <c r="J1347" s="2" t="str">
        <f>IF(G1347&lt;&gt;"",VLOOKUP(G1347,Calculations!$AV$2:$BA$2001,5),"")</f>
        <v/>
      </c>
      <c r="K1347" s="2" t="str">
        <f>IF(G1347&lt;&gt;"",VLOOKUP(G1347,Calculations!$AV$2:$BA$2001,6),"")</f>
        <v/>
      </c>
      <c r="L1347" s="64"/>
      <c r="M1347" s="64"/>
      <c r="N1347" s="64"/>
      <c r="O1347" s="64"/>
      <c r="P1347" s="64"/>
      <c r="Q1347" s="2"/>
      <c r="R1347" s="2"/>
      <c r="S1347" s="2"/>
    </row>
    <row r="1348" spans="6:19">
      <c r="F1348" s="2" t="str">
        <f t="shared" si="81"/>
        <v/>
      </c>
      <c r="G1348" s="2" t="str">
        <f t="shared" si="80"/>
        <v/>
      </c>
      <c r="H1348" s="2" t="str">
        <f>IF(G1348&lt;&gt;"",VLOOKUP(G1348,Calculations!$AV$2:$BA$2001,3),"")</f>
        <v/>
      </c>
      <c r="I1348" s="2" t="str">
        <f>IF(G1348&lt;&gt;"",VLOOKUP(G1348,Calculations!$AV$2:$BA$2001,4),"")</f>
        <v/>
      </c>
      <c r="J1348" s="2" t="str">
        <f>IF(G1348&lt;&gt;"",VLOOKUP(G1348,Calculations!$AV$2:$BA$2001,5),"")</f>
        <v/>
      </c>
      <c r="K1348" s="2" t="str">
        <f>IF(G1348&lt;&gt;"",VLOOKUP(G1348,Calculations!$AV$2:$BA$2001,6),"")</f>
        <v/>
      </c>
      <c r="L1348" s="64"/>
      <c r="M1348" s="64"/>
      <c r="N1348" s="64"/>
      <c r="O1348" s="64"/>
      <c r="P1348" s="64"/>
      <c r="Q1348" s="2"/>
      <c r="R1348" s="2"/>
      <c r="S1348" s="2"/>
    </row>
    <row r="1349" spans="6:19">
      <c r="F1349" s="2" t="str">
        <f t="shared" si="81"/>
        <v/>
      </c>
      <c r="G1349" s="2" t="str">
        <f t="shared" si="80"/>
        <v/>
      </c>
      <c r="H1349" s="2" t="str">
        <f>IF(G1349&lt;&gt;"",VLOOKUP(G1349,Calculations!$AV$2:$BA$2001,3),"")</f>
        <v/>
      </c>
      <c r="I1349" s="2" t="str">
        <f>IF(G1349&lt;&gt;"",VLOOKUP(G1349,Calculations!$AV$2:$BA$2001,4),"")</f>
        <v/>
      </c>
      <c r="J1349" s="2" t="str">
        <f>IF(G1349&lt;&gt;"",VLOOKUP(G1349,Calculations!$AV$2:$BA$2001,5),"")</f>
        <v/>
      </c>
      <c r="K1349" s="2" t="str">
        <f>IF(G1349&lt;&gt;"",VLOOKUP(G1349,Calculations!$AV$2:$BA$2001,6),"")</f>
        <v/>
      </c>
      <c r="L1349" s="64"/>
      <c r="M1349" s="64"/>
      <c r="N1349" s="64"/>
      <c r="O1349" s="64"/>
      <c r="P1349" s="64"/>
      <c r="Q1349" s="2"/>
      <c r="R1349" s="2"/>
      <c r="S1349" s="2"/>
    </row>
    <row r="1350" spans="6:19">
      <c r="F1350" s="2" t="str">
        <f t="shared" si="81"/>
        <v/>
      </c>
      <c r="G1350" s="2" t="str">
        <f t="shared" si="80"/>
        <v/>
      </c>
      <c r="H1350" s="2" t="str">
        <f>IF(G1350&lt;&gt;"",VLOOKUP(G1350,Calculations!$AV$2:$BA$2001,3),"")</f>
        <v/>
      </c>
      <c r="I1350" s="2" t="str">
        <f>IF(G1350&lt;&gt;"",VLOOKUP(G1350,Calculations!$AV$2:$BA$2001,4),"")</f>
        <v/>
      </c>
      <c r="J1350" s="2" t="str">
        <f>IF(G1350&lt;&gt;"",VLOOKUP(G1350,Calculations!$AV$2:$BA$2001,5),"")</f>
        <v/>
      </c>
      <c r="K1350" s="2" t="str">
        <f>IF(G1350&lt;&gt;"",VLOOKUP(G1350,Calculations!$AV$2:$BA$2001,6),"")</f>
        <v/>
      </c>
      <c r="L1350" s="64"/>
      <c r="M1350" s="64"/>
      <c r="N1350" s="64"/>
      <c r="O1350" s="64"/>
      <c r="P1350" s="64"/>
      <c r="Q1350" s="2"/>
      <c r="R1350" s="2"/>
      <c r="S1350" s="2"/>
    </row>
    <row r="1351" spans="6:19">
      <c r="F1351" s="2" t="str">
        <f t="shared" si="81"/>
        <v/>
      </c>
      <c r="G1351" s="2" t="str">
        <f t="shared" si="80"/>
        <v/>
      </c>
      <c r="H1351" s="2" t="str">
        <f>IF(G1351&lt;&gt;"",VLOOKUP(G1351,Calculations!$AV$2:$BA$2001,3),"")</f>
        <v/>
      </c>
      <c r="I1351" s="2" t="str">
        <f>IF(G1351&lt;&gt;"",VLOOKUP(G1351,Calculations!$AV$2:$BA$2001,4),"")</f>
        <v/>
      </c>
      <c r="J1351" s="2" t="str">
        <f>IF(G1351&lt;&gt;"",VLOOKUP(G1351,Calculations!$AV$2:$BA$2001,5),"")</f>
        <v/>
      </c>
      <c r="K1351" s="2" t="str">
        <f>IF(G1351&lt;&gt;"",VLOOKUP(G1351,Calculations!$AV$2:$BA$2001,6),"")</f>
        <v/>
      </c>
      <c r="L1351" s="64"/>
      <c r="M1351" s="64"/>
      <c r="N1351" s="64"/>
      <c r="O1351" s="64"/>
      <c r="P1351" s="64"/>
      <c r="Q1351" s="2"/>
      <c r="R1351" s="2"/>
      <c r="S1351" s="2"/>
    </row>
    <row r="1352" spans="6:19">
      <c r="F1352" s="2" t="str">
        <f t="shared" si="81"/>
        <v/>
      </c>
      <c r="G1352" s="2" t="str">
        <f t="shared" si="80"/>
        <v/>
      </c>
      <c r="H1352" s="2" t="str">
        <f>IF(G1352&lt;&gt;"",VLOOKUP(G1352,Calculations!$AV$2:$BA$2001,3),"")</f>
        <v/>
      </c>
      <c r="I1352" s="2" t="str">
        <f>IF(G1352&lt;&gt;"",VLOOKUP(G1352,Calculations!$AV$2:$BA$2001,4),"")</f>
        <v/>
      </c>
      <c r="J1352" s="2" t="str">
        <f>IF(G1352&lt;&gt;"",VLOOKUP(G1352,Calculations!$AV$2:$BA$2001,5),"")</f>
        <v/>
      </c>
      <c r="K1352" s="2" t="str">
        <f>IF(G1352&lt;&gt;"",VLOOKUP(G1352,Calculations!$AV$2:$BA$2001,6),"")</f>
        <v/>
      </c>
      <c r="L1352" s="64"/>
      <c r="M1352" s="64"/>
      <c r="N1352" s="64"/>
      <c r="O1352" s="64"/>
      <c r="P1352" s="64"/>
      <c r="Q1352" s="2"/>
      <c r="R1352" s="2"/>
      <c r="S1352" s="2"/>
    </row>
    <row r="1353" spans="6:19">
      <c r="F1353" s="2" t="str">
        <f t="shared" si="81"/>
        <v/>
      </c>
      <c r="G1353" s="2" t="str">
        <f t="shared" si="80"/>
        <v/>
      </c>
      <c r="H1353" s="2" t="str">
        <f>IF(G1353&lt;&gt;"",VLOOKUP(G1353,Calculations!$AV$2:$BA$2001,3),"")</f>
        <v/>
      </c>
      <c r="I1353" s="2" t="str">
        <f>IF(G1353&lt;&gt;"",VLOOKUP(G1353,Calculations!$AV$2:$BA$2001,4),"")</f>
        <v/>
      </c>
      <c r="J1353" s="2" t="str">
        <f>IF(G1353&lt;&gt;"",VLOOKUP(G1353,Calculations!$AV$2:$BA$2001,5),"")</f>
        <v/>
      </c>
      <c r="K1353" s="2" t="str">
        <f>IF(G1353&lt;&gt;"",VLOOKUP(G1353,Calculations!$AV$2:$BA$2001,6),"")</f>
        <v/>
      </c>
      <c r="L1353" s="64"/>
      <c r="M1353" s="64"/>
      <c r="N1353" s="64"/>
      <c r="O1353" s="64"/>
      <c r="P1353" s="64"/>
      <c r="Q1353" s="2"/>
      <c r="R1353" s="2"/>
      <c r="S1353" s="2"/>
    </row>
    <row r="1354" spans="6:19">
      <c r="F1354" s="2" t="str">
        <f t="shared" si="81"/>
        <v/>
      </c>
      <c r="G1354" s="2" t="str">
        <f t="shared" si="80"/>
        <v/>
      </c>
      <c r="H1354" s="2" t="str">
        <f>IF(G1354&lt;&gt;"",VLOOKUP(G1354,Calculations!$AV$2:$BA$2001,3),"")</f>
        <v/>
      </c>
      <c r="I1354" s="2" t="str">
        <f>IF(G1354&lt;&gt;"",VLOOKUP(G1354,Calculations!$AV$2:$BA$2001,4),"")</f>
        <v/>
      </c>
      <c r="J1354" s="2" t="str">
        <f>IF(G1354&lt;&gt;"",VLOOKUP(G1354,Calculations!$AV$2:$BA$2001,5),"")</f>
        <v/>
      </c>
      <c r="K1354" s="2" t="str">
        <f>IF(G1354&lt;&gt;"",VLOOKUP(G1354,Calculations!$AV$2:$BA$2001,6),"")</f>
        <v/>
      </c>
      <c r="L1354" s="64"/>
      <c r="M1354" s="64"/>
      <c r="N1354" s="64"/>
      <c r="O1354" s="64"/>
      <c r="P1354" s="64"/>
      <c r="Q1354" s="2"/>
      <c r="R1354" s="2"/>
      <c r="S1354" s="2"/>
    </row>
    <row r="1355" spans="6:19">
      <c r="F1355" s="2" t="str">
        <f t="shared" si="81"/>
        <v/>
      </c>
      <c r="G1355" s="2" t="str">
        <f t="shared" si="80"/>
        <v/>
      </c>
      <c r="H1355" s="2" t="str">
        <f>IF(G1355&lt;&gt;"",VLOOKUP(G1355,Calculations!$AV$2:$BA$2001,3),"")</f>
        <v/>
      </c>
      <c r="I1355" s="2" t="str">
        <f>IF(G1355&lt;&gt;"",VLOOKUP(G1355,Calculations!$AV$2:$BA$2001,4),"")</f>
        <v/>
      </c>
      <c r="J1355" s="2" t="str">
        <f>IF(G1355&lt;&gt;"",VLOOKUP(G1355,Calculations!$AV$2:$BA$2001,5),"")</f>
        <v/>
      </c>
      <c r="K1355" s="2" t="str">
        <f>IF(G1355&lt;&gt;"",VLOOKUP(G1355,Calculations!$AV$2:$BA$2001,6),"")</f>
        <v/>
      </c>
      <c r="L1355" s="64"/>
      <c r="M1355" s="64"/>
      <c r="N1355" s="64"/>
      <c r="O1355" s="64"/>
      <c r="P1355" s="64"/>
      <c r="Q1355" s="2"/>
      <c r="R1355" s="2"/>
      <c r="S1355" s="2"/>
    </row>
    <row r="1356" spans="6:19">
      <c r="F1356" s="2" t="str">
        <f t="shared" si="81"/>
        <v/>
      </c>
      <c r="G1356" s="2" t="str">
        <f t="shared" si="80"/>
        <v/>
      </c>
      <c r="H1356" s="2" t="str">
        <f>IF(G1356&lt;&gt;"",VLOOKUP(G1356,Calculations!$AV$2:$BA$2001,3),"")</f>
        <v/>
      </c>
      <c r="I1356" s="2" t="str">
        <f>IF(G1356&lt;&gt;"",VLOOKUP(G1356,Calculations!$AV$2:$BA$2001,4),"")</f>
        <v/>
      </c>
      <c r="J1356" s="2" t="str">
        <f>IF(G1356&lt;&gt;"",VLOOKUP(G1356,Calculations!$AV$2:$BA$2001,5),"")</f>
        <v/>
      </c>
      <c r="K1356" s="2" t="str">
        <f>IF(G1356&lt;&gt;"",VLOOKUP(G1356,Calculations!$AV$2:$BA$2001,6),"")</f>
        <v/>
      </c>
      <c r="L1356" s="64"/>
      <c r="M1356" s="64"/>
      <c r="N1356" s="64"/>
      <c r="O1356" s="64"/>
      <c r="P1356" s="64"/>
      <c r="Q1356" s="2"/>
      <c r="R1356" s="2"/>
      <c r="S1356" s="2"/>
    </row>
    <row r="1357" spans="6:19">
      <c r="F1357" s="2" t="str">
        <f t="shared" si="81"/>
        <v/>
      </c>
      <c r="G1357" s="2" t="str">
        <f t="shared" si="80"/>
        <v/>
      </c>
      <c r="H1357" s="2" t="str">
        <f>IF(G1357&lt;&gt;"",VLOOKUP(G1357,Calculations!$AV$2:$BA$2001,3),"")</f>
        <v/>
      </c>
      <c r="I1357" s="2" t="str">
        <f>IF(G1357&lt;&gt;"",VLOOKUP(G1357,Calculations!$AV$2:$BA$2001,4),"")</f>
        <v/>
      </c>
      <c r="J1357" s="2" t="str">
        <f>IF(G1357&lt;&gt;"",VLOOKUP(G1357,Calculations!$AV$2:$BA$2001,5),"")</f>
        <v/>
      </c>
      <c r="K1357" s="2" t="str">
        <f>IF(G1357&lt;&gt;"",VLOOKUP(G1357,Calculations!$AV$2:$BA$2001,6),"")</f>
        <v/>
      </c>
      <c r="L1357" s="64"/>
      <c r="M1357" s="64"/>
      <c r="N1357" s="64"/>
      <c r="O1357" s="64"/>
      <c r="P1357" s="64"/>
      <c r="Q1357" s="2"/>
      <c r="R1357" s="2"/>
      <c r="S1357" s="2"/>
    </row>
    <row r="1358" spans="6:19">
      <c r="F1358" s="2" t="str">
        <f t="shared" si="81"/>
        <v/>
      </c>
      <c r="G1358" s="2" t="str">
        <f t="shared" si="80"/>
        <v/>
      </c>
      <c r="H1358" s="2" t="str">
        <f>IF(G1358&lt;&gt;"",VLOOKUP(G1358,Calculations!$AV$2:$BA$2001,3),"")</f>
        <v/>
      </c>
      <c r="I1358" s="2" t="str">
        <f>IF(G1358&lt;&gt;"",VLOOKUP(G1358,Calculations!$AV$2:$BA$2001,4),"")</f>
        <v/>
      </c>
      <c r="J1358" s="2" t="str">
        <f>IF(G1358&lt;&gt;"",VLOOKUP(G1358,Calculations!$AV$2:$BA$2001,5),"")</f>
        <v/>
      </c>
      <c r="K1358" s="2" t="str">
        <f>IF(G1358&lt;&gt;"",VLOOKUP(G1358,Calculations!$AV$2:$BA$2001,6),"")</f>
        <v/>
      </c>
      <c r="L1358" s="64"/>
      <c r="M1358" s="64"/>
      <c r="N1358" s="64"/>
      <c r="O1358" s="64"/>
      <c r="P1358" s="64"/>
      <c r="Q1358" s="2"/>
      <c r="R1358" s="2"/>
      <c r="S1358" s="2"/>
    </row>
    <row r="1359" spans="6:19">
      <c r="F1359" s="2" t="str">
        <f t="shared" si="81"/>
        <v/>
      </c>
      <c r="G1359" s="2" t="str">
        <f t="shared" si="80"/>
        <v/>
      </c>
      <c r="H1359" s="2" t="str">
        <f>IF(G1359&lt;&gt;"",VLOOKUP(G1359,Calculations!$AV$2:$BA$2001,3),"")</f>
        <v/>
      </c>
      <c r="I1359" s="2" t="str">
        <f>IF(G1359&lt;&gt;"",VLOOKUP(G1359,Calculations!$AV$2:$BA$2001,4),"")</f>
        <v/>
      </c>
      <c r="J1359" s="2" t="str">
        <f>IF(G1359&lt;&gt;"",VLOOKUP(G1359,Calculations!$AV$2:$BA$2001,5),"")</f>
        <v/>
      </c>
      <c r="K1359" s="2" t="str">
        <f>IF(G1359&lt;&gt;"",VLOOKUP(G1359,Calculations!$AV$2:$BA$2001,6),"")</f>
        <v/>
      </c>
      <c r="L1359" s="64"/>
      <c r="M1359" s="64"/>
      <c r="N1359" s="64"/>
      <c r="O1359" s="64"/>
      <c r="P1359" s="64"/>
      <c r="Q1359" s="2"/>
      <c r="R1359" s="2"/>
      <c r="S1359" s="2"/>
    </row>
    <row r="1360" spans="6:19">
      <c r="F1360" s="2" t="str">
        <f t="shared" si="81"/>
        <v/>
      </c>
      <c r="G1360" s="2" t="str">
        <f t="shared" si="80"/>
        <v/>
      </c>
      <c r="H1360" s="2" t="str">
        <f>IF(G1360&lt;&gt;"",VLOOKUP(G1360,Calculations!$AV$2:$BA$2001,3),"")</f>
        <v/>
      </c>
      <c r="I1360" s="2" t="str">
        <f>IF(G1360&lt;&gt;"",VLOOKUP(G1360,Calculations!$AV$2:$BA$2001,4),"")</f>
        <v/>
      </c>
      <c r="J1360" s="2" t="str">
        <f>IF(G1360&lt;&gt;"",VLOOKUP(G1360,Calculations!$AV$2:$BA$2001,5),"")</f>
        <v/>
      </c>
      <c r="K1360" s="2" t="str">
        <f>IF(G1360&lt;&gt;"",VLOOKUP(G1360,Calculations!$AV$2:$BA$2001,6),"")</f>
        <v/>
      </c>
      <c r="L1360" s="64"/>
      <c r="M1360" s="64"/>
      <c r="N1360" s="64"/>
      <c r="O1360" s="64"/>
      <c r="P1360" s="64"/>
      <c r="Q1360" s="2"/>
      <c r="R1360" s="2"/>
      <c r="S1360" s="2"/>
    </row>
    <row r="1361" spans="6:19">
      <c r="F1361" s="2" t="str">
        <f t="shared" si="81"/>
        <v/>
      </c>
      <c r="G1361" s="2" t="str">
        <f t="shared" ref="G1361:G1424" si="82">IF(AND(F1360&lt;&gt;"",G1360&lt;2000),G1360+step,"")</f>
        <v/>
      </c>
      <c r="H1361" s="2" t="str">
        <f>IF(G1361&lt;&gt;"",VLOOKUP(G1361,Calculations!$AV$2:$BA$2001,3),"")</f>
        <v/>
      </c>
      <c r="I1361" s="2" t="str">
        <f>IF(G1361&lt;&gt;"",VLOOKUP(G1361,Calculations!$AV$2:$BA$2001,4),"")</f>
        <v/>
      </c>
      <c r="J1361" s="2" t="str">
        <f>IF(G1361&lt;&gt;"",VLOOKUP(G1361,Calculations!$AV$2:$BA$2001,5),"")</f>
        <v/>
      </c>
      <c r="K1361" s="2" t="str">
        <f>IF(G1361&lt;&gt;"",VLOOKUP(G1361,Calculations!$AV$2:$BA$2001,6),"")</f>
        <v/>
      </c>
      <c r="L1361" s="64"/>
      <c r="M1361" s="64"/>
      <c r="N1361" s="64"/>
      <c r="O1361" s="64"/>
      <c r="P1361" s="64"/>
      <c r="Q1361" s="2"/>
      <c r="R1361" s="2"/>
      <c r="S1361" s="2"/>
    </row>
    <row r="1362" spans="6:19">
      <c r="F1362" s="2" t="str">
        <f t="shared" si="81"/>
        <v/>
      </c>
      <c r="G1362" s="2" t="str">
        <f t="shared" si="82"/>
        <v/>
      </c>
      <c r="H1362" s="2" t="str">
        <f>IF(G1362&lt;&gt;"",VLOOKUP(G1362,Calculations!$AV$2:$BA$2001,3),"")</f>
        <v/>
      </c>
      <c r="I1362" s="2" t="str">
        <f>IF(G1362&lt;&gt;"",VLOOKUP(G1362,Calculations!$AV$2:$BA$2001,4),"")</f>
        <v/>
      </c>
      <c r="J1362" s="2" t="str">
        <f>IF(G1362&lt;&gt;"",VLOOKUP(G1362,Calculations!$AV$2:$BA$2001,5),"")</f>
        <v/>
      </c>
      <c r="K1362" s="2" t="str">
        <f>IF(G1362&lt;&gt;"",VLOOKUP(G1362,Calculations!$AV$2:$BA$2001,6),"")</f>
        <v/>
      </c>
      <c r="L1362" s="64"/>
      <c r="M1362" s="64"/>
      <c r="N1362" s="64"/>
      <c r="O1362" s="64"/>
      <c r="P1362" s="64"/>
      <c r="Q1362" s="2"/>
      <c r="R1362" s="2"/>
      <c r="S1362" s="2"/>
    </row>
    <row r="1363" spans="6:19">
      <c r="F1363" s="2" t="str">
        <f t="shared" si="81"/>
        <v/>
      </c>
      <c r="G1363" s="2" t="str">
        <f t="shared" si="82"/>
        <v/>
      </c>
      <c r="H1363" s="2" t="str">
        <f>IF(G1363&lt;&gt;"",VLOOKUP(G1363,Calculations!$AV$2:$BA$2001,3),"")</f>
        <v/>
      </c>
      <c r="I1363" s="2" t="str">
        <f>IF(G1363&lt;&gt;"",VLOOKUP(G1363,Calculations!$AV$2:$BA$2001,4),"")</f>
        <v/>
      </c>
      <c r="J1363" s="2" t="str">
        <f>IF(G1363&lt;&gt;"",VLOOKUP(G1363,Calculations!$AV$2:$BA$2001,5),"")</f>
        <v/>
      </c>
      <c r="K1363" s="2" t="str">
        <f>IF(G1363&lt;&gt;"",VLOOKUP(G1363,Calculations!$AV$2:$BA$2001,6),"")</f>
        <v/>
      </c>
      <c r="L1363" s="64"/>
      <c r="M1363" s="64"/>
      <c r="N1363" s="64"/>
      <c r="O1363" s="64"/>
      <c r="P1363" s="64"/>
      <c r="Q1363" s="2"/>
      <c r="R1363" s="2"/>
      <c r="S1363" s="2"/>
    </row>
    <row r="1364" spans="6:19">
      <c r="F1364" s="2" t="str">
        <f t="shared" si="81"/>
        <v/>
      </c>
      <c r="G1364" s="2" t="str">
        <f t="shared" si="82"/>
        <v/>
      </c>
      <c r="H1364" s="2" t="str">
        <f>IF(G1364&lt;&gt;"",VLOOKUP(G1364,Calculations!$AV$2:$BA$2001,3),"")</f>
        <v/>
      </c>
      <c r="I1364" s="2" t="str">
        <f>IF(G1364&lt;&gt;"",VLOOKUP(G1364,Calculations!$AV$2:$BA$2001,4),"")</f>
        <v/>
      </c>
      <c r="J1364" s="2" t="str">
        <f>IF(G1364&lt;&gt;"",VLOOKUP(G1364,Calculations!$AV$2:$BA$2001,5),"")</f>
        <v/>
      </c>
      <c r="K1364" s="2" t="str">
        <f>IF(G1364&lt;&gt;"",VLOOKUP(G1364,Calculations!$AV$2:$BA$2001,6),"")</f>
        <v/>
      </c>
      <c r="L1364" s="64"/>
      <c r="M1364" s="64"/>
      <c r="N1364" s="64"/>
      <c r="O1364" s="64"/>
      <c r="P1364" s="64"/>
      <c r="Q1364" s="2"/>
      <c r="R1364" s="2"/>
      <c r="S1364" s="2"/>
    </row>
    <row r="1365" spans="6:19">
      <c r="F1365" s="2" t="str">
        <f t="shared" si="81"/>
        <v/>
      </c>
      <c r="G1365" s="2" t="str">
        <f t="shared" si="82"/>
        <v/>
      </c>
      <c r="H1365" s="2" t="str">
        <f>IF(G1365&lt;&gt;"",VLOOKUP(G1365,Calculations!$AV$2:$BA$2001,3),"")</f>
        <v/>
      </c>
      <c r="I1365" s="2" t="str">
        <f>IF(G1365&lt;&gt;"",VLOOKUP(G1365,Calculations!$AV$2:$BA$2001,4),"")</f>
        <v/>
      </c>
      <c r="J1365" s="2" t="str">
        <f>IF(G1365&lt;&gt;"",VLOOKUP(G1365,Calculations!$AV$2:$BA$2001,5),"")</f>
        <v/>
      </c>
      <c r="K1365" s="2" t="str">
        <f>IF(G1365&lt;&gt;"",VLOOKUP(G1365,Calculations!$AV$2:$BA$2001,6),"")</f>
        <v/>
      </c>
      <c r="L1365" s="64"/>
      <c r="M1365" s="64"/>
      <c r="N1365" s="64"/>
      <c r="O1365" s="64"/>
      <c r="P1365" s="64"/>
      <c r="Q1365" s="2"/>
      <c r="R1365" s="2"/>
      <c r="S1365" s="2"/>
    </row>
    <row r="1366" spans="6:19">
      <c r="F1366" s="2" t="str">
        <f t="shared" si="81"/>
        <v/>
      </c>
      <c r="G1366" s="2" t="str">
        <f t="shared" si="82"/>
        <v/>
      </c>
      <c r="H1366" s="2" t="str">
        <f>IF(G1366&lt;&gt;"",VLOOKUP(G1366,Calculations!$AV$2:$BA$2001,3),"")</f>
        <v/>
      </c>
      <c r="I1366" s="2" t="str">
        <f>IF(G1366&lt;&gt;"",VLOOKUP(G1366,Calculations!$AV$2:$BA$2001,4),"")</f>
        <v/>
      </c>
      <c r="J1366" s="2" t="str">
        <f>IF(G1366&lt;&gt;"",VLOOKUP(G1366,Calculations!$AV$2:$BA$2001,5),"")</f>
        <v/>
      </c>
      <c r="K1366" s="2" t="str">
        <f>IF(G1366&lt;&gt;"",VLOOKUP(G1366,Calculations!$AV$2:$BA$2001,6),"")</f>
        <v/>
      </c>
      <c r="L1366" s="64"/>
      <c r="M1366" s="64"/>
      <c r="N1366" s="64"/>
      <c r="O1366" s="64"/>
      <c r="P1366" s="64"/>
      <c r="Q1366" s="2"/>
      <c r="R1366" s="2"/>
      <c r="S1366" s="2"/>
    </row>
    <row r="1367" spans="6:19">
      <c r="F1367" s="2" t="str">
        <f t="shared" si="81"/>
        <v/>
      </c>
      <c r="G1367" s="2" t="str">
        <f t="shared" si="82"/>
        <v/>
      </c>
      <c r="H1367" s="2" t="str">
        <f>IF(G1367&lt;&gt;"",VLOOKUP(G1367,Calculations!$AV$2:$BA$2001,3),"")</f>
        <v/>
      </c>
      <c r="I1367" s="2" t="str">
        <f>IF(G1367&lt;&gt;"",VLOOKUP(G1367,Calculations!$AV$2:$BA$2001,4),"")</f>
        <v/>
      </c>
      <c r="J1367" s="2" t="str">
        <f>IF(G1367&lt;&gt;"",VLOOKUP(G1367,Calculations!$AV$2:$BA$2001,5),"")</f>
        <v/>
      </c>
      <c r="K1367" s="2" t="str">
        <f>IF(G1367&lt;&gt;"",VLOOKUP(G1367,Calculations!$AV$2:$BA$2001,6),"")</f>
        <v/>
      </c>
      <c r="L1367" s="64"/>
      <c r="M1367" s="64"/>
      <c r="N1367" s="64"/>
      <c r="O1367" s="64"/>
      <c r="P1367" s="64"/>
      <c r="Q1367" s="2"/>
      <c r="R1367" s="2"/>
      <c r="S1367" s="2"/>
    </row>
    <row r="1368" spans="6:19">
      <c r="F1368" s="2" t="str">
        <f t="shared" si="81"/>
        <v/>
      </c>
      <c r="G1368" s="2" t="str">
        <f t="shared" si="82"/>
        <v/>
      </c>
      <c r="H1368" s="2" t="str">
        <f>IF(G1368&lt;&gt;"",VLOOKUP(G1368,Calculations!$AV$2:$BA$2001,3),"")</f>
        <v/>
      </c>
      <c r="I1368" s="2" t="str">
        <f>IF(G1368&lt;&gt;"",VLOOKUP(G1368,Calculations!$AV$2:$BA$2001,4),"")</f>
        <v/>
      </c>
      <c r="J1368" s="2" t="str">
        <f>IF(G1368&lt;&gt;"",VLOOKUP(G1368,Calculations!$AV$2:$BA$2001,5),"")</f>
        <v/>
      </c>
      <c r="K1368" s="2" t="str">
        <f>IF(G1368&lt;&gt;"",VLOOKUP(G1368,Calculations!$AV$2:$BA$2001,6),"")</f>
        <v/>
      </c>
      <c r="L1368" s="64"/>
      <c r="M1368" s="64"/>
      <c r="N1368" s="64"/>
      <c r="O1368" s="64"/>
      <c r="P1368" s="64"/>
      <c r="Q1368" s="2"/>
      <c r="R1368" s="2"/>
      <c r="S1368" s="2"/>
    </row>
    <row r="1369" spans="6:19">
      <c r="F1369" s="2" t="str">
        <f t="shared" si="81"/>
        <v/>
      </c>
      <c r="G1369" s="2" t="str">
        <f t="shared" si="82"/>
        <v/>
      </c>
      <c r="H1369" s="2" t="str">
        <f>IF(G1369&lt;&gt;"",VLOOKUP(G1369,Calculations!$AV$2:$BA$2001,3),"")</f>
        <v/>
      </c>
      <c r="I1369" s="2" t="str">
        <f>IF(G1369&lt;&gt;"",VLOOKUP(G1369,Calculations!$AV$2:$BA$2001,4),"")</f>
        <v/>
      </c>
      <c r="J1369" s="2" t="str">
        <f>IF(G1369&lt;&gt;"",VLOOKUP(G1369,Calculations!$AV$2:$BA$2001,5),"")</f>
        <v/>
      </c>
      <c r="K1369" s="2" t="str">
        <f>IF(G1369&lt;&gt;"",VLOOKUP(G1369,Calculations!$AV$2:$BA$2001,6),"")</f>
        <v/>
      </c>
      <c r="L1369" s="64"/>
      <c r="M1369" s="64"/>
      <c r="N1369" s="64"/>
      <c r="O1369" s="64"/>
      <c r="P1369" s="64"/>
      <c r="Q1369" s="2"/>
      <c r="R1369" s="2"/>
      <c r="S1369" s="2"/>
    </row>
    <row r="1370" spans="6:19">
      <c r="F1370" s="2" t="str">
        <f t="shared" si="81"/>
        <v/>
      </c>
      <c r="G1370" s="2" t="str">
        <f t="shared" si="82"/>
        <v/>
      </c>
      <c r="H1370" s="2" t="str">
        <f>IF(G1370&lt;&gt;"",VLOOKUP(G1370,Calculations!$AV$2:$BA$2001,3),"")</f>
        <v/>
      </c>
      <c r="I1370" s="2" t="str">
        <f>IF(G1370&lt;&gt;"",VLOOKUP(G1370,Calculations!$AV$2:$BA$2001,4),"")</f>
        <v/>
      </c>
      <c r="J1370" s="2" t="str">
        <f>IF(G1370&lt;&gt;"",VLOOKUP(G1370,Calculations!$AV$2:$BA$2001,5),"")</f>
        <v/>
      </c>
      <c r="K1370" s="2" t="str">
        <f>IF(G1370&lt;&gt;"",VLOOKUP(G1370,Calculations!$AV$2:$BA$2001,6),"")</f>
        <v/>
      </c>
      <c r="L1370" s="64"/>
      <c r="M1370" s="64"/>
      <c r="N1370" s="64"/>
      <c r="O1370" s="64"/>
      <c r="P1370" s="64"/>
      <c r="Q1370" s="2"/>
      <c r="R1370" s="2"/>
      <c r="S1370" s="2"/>
    </row>
    <row r="1371" spans="6:19">
      <c r="F1371" s="2" t="str">
        <f t="shared" si="81"/>
        <v/>
      </c>
      <c r="G1371" s="2" t="str">
        <f t="shared" si="82"/>
        <v/>
      </c>
      <c r="H1371" s="2" t="str">
        <f>IF(G1371&lt;&gt;"",VLOOKUP(G1371,Calculations!$AV$2:$BA$2001,3),"")</f>
        <v/>
      </c>
      <c r="I1371" s="2" t="str">
        <f>IF(G1371&lt;&gt;"",VLOOKUP(G1371,Calculations!$AV$2:$BA$2001,4),"")</f>
        <v/>
      </c>
      <c r="J1371" s="2" t="str">
        <f>IF(G1371&lt;&gt;"",VLOOKUP(G1371,Calculations!$AV$2:$BA$2001,5),"")</f>
        <v/>
      </c>
      <c r="K1371" s="2" t="str">
        <f>IF(G1371&lt;&gt;"",VLOOKUP(G1371,Calculations!$AV$2:$BA$2001,6),"")</f>
        <v/>
      </c>
      <c r="L1371" s="64"/>
      <c r="M1371" s="64"/>
      <c r="N1371" s="64"/>
      <c r="O1371" s="64"/>
      <c r="P1371" s="64"/>
      <c r="Q1371" s="2"/>
      <c r="R1371" s="2"/>
      <c r="S1371" s="2"/>
    </row>
    <row r="1372" spans="6:19">
      <c r="F1372" s="2" t="str">
        <f t="shared" si="81"/>
        <v/>
      </c>
      <c r="G1372" s="2" t="str">
        <f t="shared" si="82"/>
        <v/>
      </c>
      <c r="H1372" s="2" t="str">
        <f>IF(G1372&lt;&gt;"",VLOOKUP(G1372,Calculations!$AV$2:$BA$2001,3),"")</f>
        <v/>
      </c>
      <c r="I1372" s="2" t="str">
        <f>IF(G1372&lt;&gt;"",VLOOKUP(G1372,Calculations!$AV$2:$BA$2001,4),"")</f>
        <v/>
      </c>
      <c r="J1372" s="2" t="str">
        <f>IF(G1372&lt;&gt;"",VLOOKUP(G1372,Calculations!$AV$2:$BA$2001,5),"")</f>
        <v/>
      </c>
      <c r="K1372" s="2" t="str">
        <f>IF(G1372&lt;&gt;"",VLOOKUP(G1372,Calculations!$AV$2:$BA$2001,6),"")</f>
        <v/>
      </c>
      <c r="L1372" s="64"/>
      <c r="M1372" s="64"/>
      <c r="N1372" s="64"/>
      <c r="O1372" s="64"/>
      <c r="P1372" s="64"/>
      <c r="Q1372" s="2"/>
      <c r="R1372" s="2"/>
      <c r="S1372" s="2"/>
    </row>
    <row r="1373" spans="6:19">
      <c r="F1373" s="2" t="str">
        <f t="shared" si="81"/>
        <v/>
      </c>
      <c r="G1373" s="2" t="str">
        <f t="shared" si="82"/>
        <v/>
      </c>
      <c r="H1373" s="2" t="str">
        <f>IF(G1373&lt;&gt;"",VLOOKUP(G1373,Calculations!$AV$2:$BA$2001,3),"")</f>
        <v/>
      </c>
      <c r="I1373" s="2" t="str">
        <f>IF(G1373&lt;&gt;"",VLOOKUP(G1373,Calculations!$AV$2:$BA$2001,4),"")</f>
        <v/>
      </c>
      <c r="J1373" s="2" t="str">
        <f>IF(G1373&lt;&gt;"",VLOOKUP(G1373,Calculations!$AV$2:$BA$2001,5),"")</f>
        <v/>
      </c>
      <c r="K1373" s="2" t="str">
        <f>IF(G1373&lt;&gt;"",VLOOKUP(G1373,Calculations!$AV$2:$BA$2001,6),"")</f>
        <v/>
      </c>
      <c r="L1373" s="64"/>
      <c r="M1373" s="64"/>
      <c r="N1373" s="64"/>
      <c r="O1373" s="64"/>
      <c r="P1373" s="64"/>
      <c r="Q1373" s="2"/>
      <c r="R1373" s="2"/>
      <c r="S1373" s="2"/>
    </row>
    <row r="1374" spans="6:19">
      <c r="F1374" s="2" t="str">
        <f t="shared" si="81"/>
        <v/>
      </c>
      <c r="G1374" s="2" t="str">
        <f t="shared" si="82"/>
        <v/>
      </c>
      <c r="H1374" s="2" t="str">
        <f>IF(G1374&lt;&gt;"",VLOOKUP(G1374,Calculations!$AV$2:$BA$2001,3),"")</f>
        <v/>
      </c>
      <c r="I1374" s="2" t="str">
        <f>IF(G1374&lt;&gt;"",VLOOKUP(G1374,Calculations!$AV$2:$BA$2001,4),"")</f>
        <v/>
      </c>
      <c r="J1374" s="2" t="str">
        <f>IF(G1374&lt;&gt;"",VLOOKUP(G1374,Calculations!$AV$2:$BA$2001,5),"")</f>
        <v/>
      </c>
      <c r="K1374" s="2" t="str">
        <f>IF(G1374&lt;&gt;"",VLOOKUP(G1374,Calculations!$AV$2:$BA$2001,6),"")</f>
        <v/>
      </c>
      <c r="L1374" s="64"/>
      <c r="M1374" s="64"/>
      <c r="N1374" s="64"/>
      <c r="O1374" s="64"/>
      <c r="P1374" s="64"/>
      <c r="Q1374" s="2"/>
      <c r="R1374" s="2"/>
      <c r="S1374" s="2"/>
    </row>
    <row r="1375" spans="6:19">
      <c r="F1375" s="2" t="str">
        <f t="shared" si="81"/>
        <v/>
      </c>
      <c r="G1375" s="2" t="str">
        <f t="shared" si="82"/>
        <v/>
      </c>
      <c r="H1375" s="2" t="str">
        <f>IF(G1375&lt;&gt;"",VLOOKUP(G1375,Calculations!$AV$2:$BA$2001,3),"")</f>
        <v/>
      </c>
      <c r="I1375" s="2" t="str">
        <f>IF(G1375&lt;&gt;"",VLOOKUP(G1375,Calculations!$AV$2:$BA$2001,4),"")</f>
        <v/>
      </c>
      <c r="J1375" s="2" t="str">
        <f>IF(G1375&lt;&gt;"",VLOOKUP(G1375,Calculations!$AV$2:$BA$2001,5),"")</f>
        <v/>
      </c>
      <c r="K1375" s="2" t="str">
        <f>IF(G1375&lt;&gt;"",VLOOKUP(G1375,Calculations!$AV$2:$BA$2001,6),"")</f>
        <v/>
      </c>
      <c r="L1375" s="64"/>
      <c r="M1375" s="64"/>
      <c r="N1375" s="64"/>
      <c r="O1375" s="64"/>
      <c r="P1375" s="64"/>
      <c r="Q1375" s="2"/>
      <c r="R1375" s="2"/>
      <c r="S1375" s="2"/>
    </row>
    <row r="1376" spans="6:19">
      <c r="F1376" s="2" t="str">
        <f t="shared" si="81"/>
        <v/>
      </c>
      <c r="G1376" s="2" t="str">
        <f t="shared" si="82"/>
        <v/>
      </c>
      <c r="H1376" s="2" t="str">
        <f>IF(G1376&lt;&gt;"",VLOOKUP(G1376,Calculations!$AV$2:$BA$2001,3),"")</f>
        <v/>
      </c>
      <c r="I1376" s="2" t="str">
        <f>IF(G1376&lt;&gt;"",VLOOKUP(G1376,Calculations!$AV$2:$BA$2001,4),"")</f>
        <v/>
      </c>
      <c r="J1376" s="2" t="str">
        <f>IF(G1376&lt;&gt;"",VLOOKUP(G1376,Calculations!$AV$2:$BA$2001,5),"")</f>
        <v/>
      </c>
      <c r="K1376" s="2" t="str">
        <f>IF(G1376&lt;&gt;"",VLOOKUP(G1376,Calculations!$AV$2:$BA$2001,6),"")</f>
        <v/>
      </c>
      <c r="L1376" s="64"/>
      <c r="M1376" s="64"/>
      <c r="N1376" s="64"/>
      <c r="O1376" s="64"/>
      <c r="P1376" s="64"/>
      <c r="Q1376" s="2"/>
      <c r="R1376" s="2"/>
      <c r="S1376" s="2"/>
    </row>
    <row r="1377" spans="6:19">
      <c r="F1377" s="2" t="str">
        <f t="shared" si="81"/>
        <v/>
      </c>
      <c r="G1377" s="2" t="str">
        <f t="shared" si="82"/>
        <v/>
      </c>
      <c r="H1377" s="2" t="str">
        <f>IF(G1377&lt;&gt;"",VLOOKUP(G1377,Calculations!$AV$2:$BA$2001,3),"")</f>
        <v/>
      </c>
      <c r="I1377" s="2" t="str">
        <f>IF(G1377&lt;&gt;"",VLOOKUP(G1377,Calculations!$AV$2:$BA$2001,4),"")</f>
        <v/>
      </c>
      <c r="J1377" s="2" t="str">
        <f>IF(G1377&lt;&gt;"",VLOOKUP(G1377,Calculations!$AV$2:$BA$2001,5),"")</f>
        <v/>
      </c>
      <c r="K1377" s="2" t="str">
        <f>IF(G1377&lt;&gt;"",VLOOKUP(G1377,Calculations!$AV$2:$BA$2001,6),"")</f>
        <v/>
      </c>
      <c r="L1377" s="64"/>
      <c r="M1377" s="64"/>
      <c r="N1377" s="64"/>
      <c r="O1377" s="64"/>
      <c r="P1377" s="64"/>
      <c r="Q1377" s="2"/>
      <c r="R1377" s="2"/>
      <c r="S1377" s="2"/>
    </row>
    <row r="1378" spans="6:19">
      <c r="F1378" s="2" t="str">
        <f t="shared" si="81"/>
        <v/>
      </c>
      <c r="G1378" s="2" t="str">
        <f t="shared" si="82"/>
        <v/>
      </c>
      <c r="H1378" s="2" t="str">
        <f>IF(G1378&lt;&gt;"",VLOOKUP(G1378,Calculations!$AV$2:$BA$2001,3),"")</f>
        <v/>
      </c>
      <c r="I1378" s="2" t="str">
        <f>IF(G1378&lt;&gt;"",VLOOKUP(G1378,Calculations!$AV$2:$BA$2001,4),"")</f>
        <v/>
      </c>
      <c r="J1378" s="2" t="str">
        <f>IF(G1378&lt;&gt;"",VLOOKUP(G1378,Calculations!$AV$2:$BA$2001,5),"")</f>
        <v/>
      </c>
      <c r="K1378" s="2" t="str">
        <f>IF(G1378&lt;&gt;"",VLOOKUP(G1378,Calculations!$AV$2:$BA$2001,6),"")</f>
        <v/>
      </c>
      <c r="L1378" s="64"/>
      <c r="M1378" s="64"/>
      <c r="N1378" s="64"/>
      <c r="O1378" s="64"/>
      <c r="P1378" s="64"/>
      <c r="Q1378" s="2"/>
      <c r="R1378" s="2"/>
      <c r="S1378" s="2"/>
    </row>
    <row r="1379" spans="6:19">
      <c r="F1379" s="2" t="str">
        <f t="shared" si="81"/>
        <v/>
      </c>
      <c r="G1379" s="2" t="str">
        <f t="shared" si="82"/>
        <v/>
      </c>
      <c r="H1379" s="2" t="str">
        <f>IF(G1379&lt;&gt;"",VLOOKUP(G1379,Calculations!$AV$2:$BA$2001,3),"")</f>
        <v/>
      </c>
      <c r="I1379" s="2" t="str">
        <f>IF(G1379&lt;&gt;"",VLOOKUP(G1379,Calculations!$AV$2:$BA$2001,4),"")</f>
        <v/>
      </c>
      <c r="J1379" s="2" t="str">
        <f>IF(G1379&lt;&gt;"",VLOOKUP(G1379,Calculations!$AV$2:$BA$2001,5),"")</f>
        <v/>
      </c>
      <c r="K1379" s="2" t="str">
        <f>IF(G1379&lt;&gt;"",VLOOKUP(G1379,Calculations!$AV$2:$BA$2001,6),"")</f>
        <v/>
      </c>
      <c r="L1379" s="64"/>
      <c r="M1379" s="64"/>
      <c r="N1379" s="64"/>
      <c r="O1379" s="64"/>
      <c r="P1379" s="64"/>
      <c r="Q1379" s="2"/>
      <c r="R1379" s="2"/>
      <c r="S1379" s="2"/>
    </row>
    <row r="1380" spans="6:19">
      <c r="F1380" s="2" t="str">
        <f t="shared" si="81"/>
        <v/>
      </c>
      <c r="G1380" s="2" t="str">
        <f t="shared" si="82"/>
        <v/>
      </c>
      <c r="H1380" s="2" t="str">
        <f>IF(G1380&lt;&gt;"",VLOOKUP(G1380,Calculations!$AV$2:$BA$2001,3),"")</f>
        <v/>
      </c>
      <c r="I1380" s="2" t="str">
        <f>IF(G1380&lt;&gt;"",VLOOKUP(G1380,Calculations!$AV$2:$BA$2001,4),"")</f>
        <v/>
      </c>
      <c r="J1380" s="2" t="str">
        <f>IF(G1380&lt;&gt;"",VLOOKUP(G1380,Calculations!$AV$2:$BA$2001,5),"")</f>
        <v/>
      </c>
      <c r="K1380" s="2" t="str">
        <f>IF(G1380&lt;&gt;"",VLOOKUP(G1380,Calculations!$AV$2:$BA$2001,6),"")</f>
        <v/>
      </c>
      <c r="L1380" s="64"/>
      <c r="M1380" s="64"/>
      <c r="N1380" s="64"/>
      <c r="O1380" s="64"/>
      <c r="P1380" s="64"/>
      <c r="Q1380" s="2"/>
      <c r="R1380" s="2"/>
      <c r="S1380" s="2"/>
    </row>
    <row r="1381" spans="6:19">
      <c r="F1381" s="2" t="str">
        <f t="shared" si="81"/>
        <v/>
      </c>
      <c r="G1381" s="2" t="str">
        <f t="shared" si="82"/>
        <v/>
      </c>
      <c r="H1381" s="2" t="str">
        <f>IF(G1381&lt;&gt;"",VLOOKUP(G1381,Calculations!$AV$2:$BA$2001,3),"")</f>
        <v/>
      </c>
      <c r="I1381" s="2" t="str">
        <f>IF(G1381&lt;&gt;"",VLOOKUP(G1381,Calculations!$AV$2:$BA$2001,4),"")</f>
        <v/>
      </c>
      <c r="J1381" s="2" t="str">
        <f>IF(G1381&lt;&gt;"",VLOOKUP(G1381,Calculations!$AV$2:$BA$2001,5),"")</f>
        <v/>
      </c>
      <c r="K1381" s="2" t="str">
        <f>IF(G1381&lt;&gt;"",VLOOKUP(G1381,Calculations!$AV$2:$BA$2001,6),"")</f>
        <v/>
      </c>
      <c r="L1381" s="64"/>
      <c r="M1381" s="64"/>
      <c r="N1381" s="64"/>
      <c r="O1381" s="64"/>
      <c r="P1381" s="64"/>
      <c r="Q1381" s="2"/>
      <c r="R1381" s="2"/>
      <c r="S1381" s="2"/>
    </row>
    <row r="1382" spans="6:19">
      <c r="F1382" s="2" t="str">
        <f t="shared" si="81"/>
        <v/>
      </c>
      <c r="G1382" s="2" t="str">
        <f t="shared" si="82"/>
        <v/>
      </c>
      <c r="H1382" s="2" t="str">
        <f>IF(G1382&lt;&gt;"",VLOOKUP(G1382,Calculations!$AV$2:$BA$2001,3),"")</f>
        <v/>
      </c>
      <c r="I1382" s="2" t="str">
        <f>IF(G1382&lt;&gt;"",VLOOKUP(G1382,Calculations!$AV$2:$BA$2001,4),"")</f>
        <v/>
      </c>
      <c r="J1382" s="2" t="str">
        <f>IF(G1382&lt;&gt;"",VLOOKUP(G1382,Calculations!$AV$2:$BA$2001,5),"")</f>
        <v/>
      </c>
      <c r="K1382" s="2" t="str">
        <f>IF(G1382&lt;&gt;"",VLOOKUP(G1382,Calculations!$AV$2:$BA$2001,6),"")</f>
        <v/>
      </c>
      <c r="L1382" s="64"/>
      <c r="M1382" s="64"/>
      <c r="N1382" s="64"/>
      <c r="O1382" s="64"/>
      <c r="P1382" s="64"/>
      <c r="Q1382" s="2"/>
      <c r="R1382" s="2"/>
      <c r="S1382" s="2"/>
    </row>
    <row r="1383" spans="6:19">
      <c r="F1383" s="2" t="str">
        <f t="shared" si="81"/>
        <v/>
      </c>
      <c r="G1383" s="2" t="str">
        <f t="shared" si="82"/>
        <v/>
      </c>
      <c r="H1383" s="2" t="str">
        <f>IF(G1383&lt;&gt;"",VLOOKUP(G1383,Calculations!$AV$2:$BA$2001,3),"")</f>
        <v/>
      </c>
      <c r="I1383" s="2" t="str">
        <f>IF(G1383&lt;&gt;"",VLOOKUP(G1383,Calculations!$AV$2:$BA$2001,4),"")</f>
        <v/>
      </c>
      <c r="J1383" s="2" t="str">
        <f>IF(G1383&lt;&gt;"",VLOOKUP(G1383,Calculations!$AV$2:$BA$2001,5),"")</f>
        <v/>
      </c>
      <c r="K1383" s="2" t="str">
        <f>IF(G1383&lt;&gt;"",VLOOKUP(G1383,Calculations!$AV$2:$BA$2001,6),"")</f>
        <v/>
      </c>
      <c r="L1383" s="64"/>
      <c r="M1383" s="64"/>
      <c r="N1383" s="64"/>
      <c r="O1383" s="64"/>
      <c r="P1383" s="64"/>
      <c r="Q1383" s="2"/>
      <c r="R1383" s="2"/>
      <c r="S1383" s="2"/>
    </row>
    <row r="1384" spans="6:19">
      <c r="F1384" s="2" t="str">
        <f t="shared" si="81"/>
        <v/>
      </c>
      <c r="G1384" s="2" t="str">
        <f t="shared" si="82"/>
        <v/>
      </c>
      <c r="H1384" s="2" t="str">
        <f>IF(G1384&lt;&gt;"",VLOOKUP(G1384,Calculations!$AV$2:$BA$2001,3),"")</f>
        <v/>
      </c>
      <c r="I1384" s="2" t="str">
        <f>IF(G1384&lt;&gt;"",VLOOKUP(G1384,Calculations!$AV$2:$BA$2001,4),"")</f>
        <v/>
      </c>
      <c r="J1384" s="2" t="str">
        <f>IF(G1384&lt;&gt;"",VLOOKUP(G1384,Calculations!$AV$2:$BA$2001,5),"")</f>
        <v/>
      </c>
      <c r="K1384" s="2" t="str">
        <f>IF(G1384&lt;&gt;"",VLOOKUP(G1384,Calculations!$AV$2:$BA$2001,6),"")</f>
        <v/>
      </c>
      <c r="L1384" s="64"/>
      <c r="M1384" s="64"/>
      <c r="N1384" s="64"/>
      <c r="O1384" s="64"/>
      <c r="P1384" s="64"/>
      <c r="Q1384" s="2"/>
      <c r="R1384" s="2"/>
      <c r="S1384" s="2"/>
    </row>
    <row r="1385" spans="6:19">
      <c r="F1385" s="2" t="str">
        <f t="shared" si="81"/>
        <v/>
      </c>
      <c r="G1385" s="2" t="str">
        <f t="shared" si="82"/>
        <v/>
      </c>
      <c r="H1385" s="2" t="str">
        <f>IF(G1385&lt;&gt;"",VLOOKUP(G1385,Calculations!$AV$2:$BA$2001,3),"")</f>
        <v/>
      </c>
      <c r="I1385" s="2" t="str">
        <f>IF(G1385&lt;&gt;"",VLOOKUP(G1385,Calculations!$AV$2:$BA$2001,4),"")</f>
        <v/>
      </c>
      <c r="J1385" s="2" t="str">
        <f>IF(G1385&lt;&gt;"",VLOOKUP(G1385,Calculations!$AV$2:$BA$2001,5),"")</f>
        <v/>
      </c>
      <c r="K1385" s="2" t="str">
        <f>IF(G1385&lt;&gt;"",VLOOKUP(G1385,Calculations!$AV$2:$BA$2001,6),"")</f>
        <v/>
      </c>
      <c r="L1385" s="64"/>
      <c r="M1385" s="64"/>
      <c r="N1385" s="64"/>
      <c r="O1385" s="64"/>
      <c r="P1385" s="64"/>
      <c r="Q1385" s="2"/>
      <c r="R1385" s="2"/>
      <c r="S1385" s="2"/>
    </row>
    <row r="1386" spans="6:19">
      <c r="F1386" s="2" t="str">
        <f t="shared" si="81"/>
        <v/>
      </c>
      <c r="G1386" s="2" t="str">
        <f t="shared" si="82"/>
        <v/>
      </c>
      <c r="H1386" s="2" t="str">
        <f>IF(G1386&lt;&gt;"",VLOOKUP(G1386,Calculations!$AV$2:$BA$2001,3),"")</f>
        <v/>
      </c>
      <c r="I1386" s="2" t="str">
        <f>IF(G1386&lt;&gt;"",VLOOKUP(G1386,Calculations!$AV$2:$BA$2001,4),"")</f>
        <v/>
      </c>
      <c r="J1386" s="2" t="str">
        <f>IF(G1386&lt;&gt;"",VLOOKUP(G1386,Calculations!$AV$2:$BA$2001,5),"")</f>
        <v/>
      </c>
      <c r="K1386" s="2" t="str">
        <f>IF(G1386&lt;&gt;"",VLOOKUP(G1386,Calculations!$AV$2:$BA$2001,6),"")</f>
        <v/>
      </c>
      <c r="L1386" s="64"/>
      <c r="M1386" s="64"/>
      <c r="N1386" s="64"/>
      <c r="O1386" s="64"/>
      <c r="P1386" s="64"/>
      <c r="Q1386" s="2"/>
      <c r="R1386" s="2"/>
      <c r="S1386" s="2"/>
    </row>
    <row r="1387" spans="6:19">
      <c r="F1387" s="2" t="str">
        <f t="shared" si="81"/>
        <v/>
      </c>
      <c r="G1387" s="2" t="str">
        <f t="shared" si="82"/>
        <v/>
      </c>
      <c r="H1387" s="2" t="str">
        <f>IF(G1387&lt;&gt;"",VLOOKUP(G1387,Calculations!$AV$2:$BA$2001,3),"")</f>
        <v/>
      </c>
      <c r="I1387" s="2" t="str">
        <f>IF(G1387&lt;&gt;"",VLOOKUP(G1387,Calculations!$AV$2:$BA$2001,4),"")</f>
        <v/>
      </c>
      <c r="J1387" s="2" t="str">
        <f>IF(G1387&lt;&gt;"",VLOOKUP(G1387,Calculations!$AV$2:$BA$2001,5),"")</f>
        <v/>
      </c>
      <c r="K1387" s="2" t="str">
        <f>IF(G1387&lt;&gt;"",VLOOKUP(G1387,Calculations!$AV$2:$BA$2001,6),"")</f>
        <v/>
      </c>
      <c r="L1387" s="64"/>
      <c r="M1387" s="64"/>
      <c r="N1387" s="64"/>
      <c r="O1387" s="64"/>
      <c r="P1387" s="64"/>
      <c r="Q1387" s="2"/>
      <c r="R1387" s="2"/>
      <c r="S1387" s="2"/>
    </row>
    <row r="1388" spans="6:19">
      <c r="F1388" s="2" t="str">
        <f t="shared" si="81"/>
        <v/>
      </c>
      <c r="G1388" s="2" t="str">
        <f t="shared" si="82"/>
        <v/>
      </c>
      <c r="H1388" s="2" t="str">
        <f>IF(G1388&lt;&gt;"",VLOOKUP(G1388,Calculations!$AV$2:$BA$2001,3),"")</f>
        <v/>
      </c>
      <c r="I1388" s="2" t="str">
        <f>IF(G1388&lt;&gt;"",VLOOKUP(G1388,Calculations!$AV$2:$BA$2001,4),"")</f>
        <v/>
      </c>
      <c r="J1388" s="2" t="str">
        <f>IF(G1388&lt;&gt;"",VLOOKUP(G1388,Calculations!$AV$2:$BA$2001,5),"")</f>
        <v/>
      </c>
      <c r="K1388" s="2" t="str">
        <f>IF(G1388&lt;&gt;"",VLOOKUP(G1388,Calculations!$AV$2:$BA$2001,6),"")</f>
        <v/>
      </c>
      <c r="L1388" s="64"/>
      <c r="M1388" s="64"/>
      <c r="N1388" s="64"/>
      <c r="O1388" s="64"/>
      <c r="P1388" s="64"/>
      <c r="Q1388" s="2"/>
      <c r="R1388" s="2"/>
      <c r="S1388" s="2"/>
    </row>
    <row r="1389" spans="6:19">
      <c r="F1389" s="2" t="str">
        <f t="shared" si="81"/>
        <v/>
      </c>
      <c r="G1389" s="2" t="str">
        <f t="shared" si="82"/>
        <v/>
      </c>
      <c r="H1389" s="2" t="str">
        <f>IF(G1389&lt;&gt;"",VLOOKUP(G1389,Calculations!$AV$2:$BA$2001,3),"")</f>
        <v/>
      </c>
      <c r="I1389" s="2" t="str">
        <f>IF(G1389&lt;&gt;"",VLOOKUP(G1389,Calculations!$AV$2:$BA$2001,4),"")</f>
        <v/>
      </c>
      <c r="J1389" s="2" t="str">
        <f>IF(G1389&lt;&gt;"",VLOOKUP(G1389,Calculations!$AV$2:$BA$2001,5),"")</f>
        <v/>
      </c>
      <c r="K1389" s="2" t="str">
        <f>IF(G1389&lt;&gt;"",VLOOKUP(G1389,Calculations!$AV$2:$BA$2001,6),"")</f>
        <v/>
      </c>
      <c r="L1389" s="64"/>
      <c r="M1389" s="64"/>
      <c r="N1389" s="64"/>
      <c r="O1389" s="64"/>
      <c r="P1389" s="64"/>
      <c r="Q1389" s="2"/>
      <c r="R1389" s="2"/>
      <c r="S1389" s="2"/>
    </row>
    <row r="1390" spans="6:19">
      <c r="F1390" s="2" t="str">
        <f t="shared" si="81"/>
        <v/>
      </c>
      <c r="G1390" s="2" t="str">
        <f t="shared" si="82"/>
        <v/>
      </c>
      <c r="H1390" s="2" t="str">
        <f>IF(G1390&lt;&gt;"",VLOOKUP(G1390,Calculations!$AV$2:$BA$2001,3),"")</f>
        <v/>
      </c>
      <c r="I1390" s="2" t="str">
        <f>IF(G1390&lt;&gt;"",VLOOKUP(G1390,Calculations!$AV$2:$BA$2001,4),"")</f>
        <v/>
      </c>
      <c r="J1390" s="2" t="str">
        <f>IF(G1390&lt;&gt;"",VLOOKUP(G1390,Calculations!$AV$2:$BA$2001,5),"")</f>
        <v/>
      </c>
      <c r="K1390" s="2" t="str">
        <f>IF(G1390&lt;&gt;"",VLOOKUP(G1390,Calculations!$AV$2:$BA$2001,6),"")</f>
        <v/>
      </c>
      <c r="L1390" s="64"/>
      <c r="M1390" s="64"/>
      <c r="N1390" s="64"/>
      <c r="O1390" s="64"/>
      <c r="P1390" s="64"/>
      <c r="Q1390" s="2"/>
      <c r="R1390" s="2"/>
      <c r="S1390" s="2"/>
    </row>
    <row r="1391" spans="6:19">
      <c r="F1391" s="2" t="str">
        <f t="shared" si="81"/>
        <v/>
      </c>
      <c r="G1391" s="2" t="str">
        <f t="shared" si="82"/>
        <v/>
      </c>
      <c r="H1391" s="2" t="str">
        <f>IF(G1391&lt;&gt;"",VLOOKUP(G1391,Calculations!$AV$2:$BA$2001,3),"")</f>
        <v/>
      </c>
      <c r="I1391" s="2" t="str">
        <f>IF(G1391&lt;&gt;"",VLOOKUP(G1391,Calculations!$AV$2:$BA$2001,4),"")</f>
        <v/>
      </c>
      <c r="J1391" s="2" t="str">
        <f>IF(G1391&lt;&gt;"",VLOOKUP(G1391,Calculations!$AV$2:$BA$2001,5),"")</f>
        <v/>
      </c>
      <c r="K1391" s="2" t="str">
        <f>IF(G1391&lt;&gt;"",VLOOKUP(G1391,Calculations!$AV$2:$BA$2001,6),"")</f>
        <v/>
      </c>
      <c r="L1391" s="64"/>
      <c r="M1391" s="64"/>
      <c r="N1391" s="64"/>
      <c r="O1391" s="64"/>
      <c r="P1391" s="64"/>
      <c r="Q1391" s="2"/>
      <c r="R1391" s="2"/>
      <c r="S1391" s="2"/>
    </row>
    <row r="1392" spans="6:19">
      <c r="F1392" s="2" t="str">
        <f t="shared" si="81"/>
        <v/>
      </c>
      <c r="G1392" s="2" t="str">
        <f t="shared" si="82"/>
        <v/>
      </c>
      <c r="H1392" s="2" t="str">
        <f>IF(G1392&lt;&gt;"",VLOOKUP(G1392,Calculations!$AV$2:$BA$2001,3),"")</f>
        <v/>
      </c>
      <c r="I1392" s="2" t="str">
        <f>IF(G1392&lt;&gt;"",VLOOKUP(G1392,Calculations!$AV$2:$BA$2001,4),"")</f>
        <v/>
      </c>
      <c r="J1392" s="2" t="str">
        <f>IF(G1392&lt;&gt;"",VLOOKUP(G1392,Calculations!$AV$2:$BA$2001,5),"")</f>
        <v/>
      </c>
      <c r="K1392" s="2" t="str">
        <f>IF(G1392&lt;&gt;"",VLOOKUP(G1392,Calculations!$AV$2:$BA$2001,6),"")</f>
        <v/>
      </c>
      <c r="L1392" s="64"/>
      <c r="M1392" s="64"/>
      <c r="N1392" s="64"/>
      <c r="O1392" s="64"/>
      <c r="P1392" s="64"/>
      <c r="Q1392" s="2"/>
      <c r="R1392" s="2"/>
      <c r="S1392" s="2"/>
    </row>
    <row r="1393" spans="6:19">
      <c r="F1393" s="2" t="str">
        <f t="shared" si="81"/>
        <v/>
      </c>
      <c r="G1393" s="2" t="str">
        <f t="shared" si="82"/>
        <v/>
      </c>
      <c r="H1393" s="2" t="str">
        <f>IF(G1393&lt;&gt;"",VLOOKUP(G1393,Calculations!$AV$2:$BA$2001,3),"")</f>
        <v/>
      </c>
      <c r="I1393" s="2" t="str">
        <f>IF(G1393&lt;&gt;"",VLOOKUP(G1393,Calculations!$AV$2:$BA$2001,4),"")</f>
        <v/>
      </c>
      <c r="J1393" s="2" t="str">
        <f>IF(G1393&lt;&gt;"",VLOOKUP(G1393,Calculations!$AV$2:$BA$2001,5),"")</f>
        <v/>
      </c>
      <c r="K1393" s="2" t="str">
        <f>IF(G1393&lt;&gt;"",VLOOKUP(G1393,Calculations!$AV$2:$BA$2001,6),"")</f>
        <v/>
      </c>
      <c r="L1393" s="64"/>
      <c r="M1393" s="64"/>
      <c r="N1393" s="64"/>
      <c r="O1393" s="64"/>
      <c r="P1393" s="64"/>
      <c r="Q1393" s="2"/>
      <c r="R1393" s="2"/>
      <c r="S1393" s="2"/>
    </row>
    <row r="1394" spans="6:19">
      <c r="F1394" s="2" t="str">
        <f t="shared" si="81"/>
        <v/>
      </c>
      <c r="G1394" s="2" t="str">
        <f t="shared" si="82"/>
        <v/>
      </c>
      <c r="H1394" s="2" t="str">
        <f>IF(G1394&lt;&gt;"",VLOOKUP(G1394,Calculations!$AV$2:$BA$2001,3),"")</f>
        <v/>
      </c>
      <c r="I1394" s="2" t="str">
        <f>IF(G1394&lt;&gt;"",VLOOKUP(G1394,Calculations!$AV$2:$BA$2001,4),"")</f>
        <v/>
      </c>
      <c r="J1394" s="2" t="str">
        <f>IF(G1394&lt;&gt;"",VLOOKUP(G1394,Calculations!$AV$2:$BA$2001,5),"")</f>
        <v/>
      </c>
      <c r="K1394" s="2" t="str">
        <f>IF(G1394&lt;&gt;"",VLOOKUP(G1394,Calculations!$AV$2:$BA$2001,6),"")</f>
        <v/>
      </c>
      <c r="L1394" s="64"/>
      <c r="M1394" s="64"/>
      <c r="N1394" s="64"/>
      <c r="O1394" s="64"/>
      <c r="P1394" s="64"/>
      <c r="Q1394" s="2"/>
      <c r="R1394" s="2"/>
      <c r="S1394" s="2"/>
    </row>
    <row r="1395" spans="6:19">
      <c r="F1395" s="2" t="str">
        <f t="shared" si="81"/>
        <v/>
      </c>
      <c r="G1395" s="2" t="str">
        <f t="shared" si="82"/>
        <v/>
      </c>
      <c r="H1395" s="2" t="str">
        <f>IF(G1395&lt;&gt;"",VLOOKUP(G1395,Calculations!$AV$2:$BA$2001,3),"")</f>
        <v/>
      </c>
      <c r="I1395" s="2" t="str">
        <f>IF(G1395&lt;&gt;"",VLOOKUP(G1395,Calculations!$AV$2:$BA$2001,4),"")</f>
        <v/>
      </c>
      <c r="J1395" s="2" t="str">
        <f>IF(G1395&lt;&gt;"",VLOOKUP(G1395,Calculations!$AV$2:$BA$2001,5),"")</f>
        <v/>
      </c>
      <c r="K1395" s="2" t="str">
        <f>IF(G1395&lt;&gt;"",VLOOKUP(G1395,Calculations!$AV$2:$BA$2001,6),"")</f>
        <v/>
      </c>
      <c r="L1395" s="64"/>
      <c r="M1395" s="64"/>
      <c r="N1395" s="64"/>
      <c r="O1395" s="64"/>
      <c r="P1395" s="64"/>
      <c r="Q1395" s="2"/>
      <c r="R1395" s="2"/>
      <c r="S1395" s="2"/>
    </row>
    <row r="1396" spans="6:19">
      <c r="F1396" s="2" t="str">
        <f t="shared" si="81"/>
        <v/>
      </c>
      <c r="G1396" s="2" t="str">
        <f t="shared" si="82"/>
        <v/>
      </c>
      <c r="H1396" s="2" t="str">
        <f>IF(G1396&lt;&gt;"",VLOOKUP(G1396,Calculations!$AV$2:$BA$2001,3),"")</f>
        <v/>
      </c>
      <c r="I1396" s="2" t="str">
        <f>IF(G1396&lt;&gt;"",VLOOKUP(G1396,Calculations!$AV$2:$BA$2001,4),"")</f>
        <v/>
      </c>
      <c r="J1396" s="2" t="str">
        <f>IF(G1396&lt;&gt;"",VLOOKUP(G1396,Calculations!$AV$2:$BA$2001,5),"")</f>
        <v/>
      </c>
      <c r="K1396" s="2" t="str">
        <f>IF(G1396&lt;&gt;"",VLOOKUP(G1396,Calculations!$AV$2:$BA$2001,6),"")</f>
        <v/>
      </c>
      <c r="L1396" s="64"/>
      <c r="M1396" s="64"/>
      <c r="N1396" s="64"/>
      <c r="O1396" s="64"/>
      <c r="P1396" s="64"/>
      <c r="Q1396" s="2"/>
      <c r="R1396" s="2"/>
      <c r="S1396" s="2"/>
    </row>
    <row r="1397" spans="6:19">
      <c r="F1397" s="2" t="str">
        <f t="shared" si="81"/>
        <v/>
      </c>
      <c r="G1397" s="2" t="str">
        <f t="shared" si="82"/>
        <v/>
      </c>
      <c r="H1397" s="2" t="str">
        <f>IF(G1397&lt;&gt;"",VLOOKUP(G1397,Calculations!$AV$2:$BA$2001,3),"")</f>
        <v/>
      </c>
      <c r="I1397" s="2" t="str">
        <f>IF(G1397&lt;&gt;"",VLOOKUP(G1397,Calculations!$AV$2:$BA$2001,4),"")</f>
        <v/>
      </c>
      <c r="J1397" s="2" t="str">
        <f>IF(G1397&lt;&gt;"",VLOOKUP(G1397,Calculations!$AV$2:$BA$2001,5),"")</f>
        <v/>
      </c>
      <c r="K1397" s="2" t="str">
        <f>IF(G1397&lt;&gt;"",VLOOKUP(G1397,Calculations!$AV$2:$BA$2001,6),"")</f>
        <v/>
      </c>
      <c r="L1397" s="64"/>
      <c r="M1397" s="64"/>
      <c r="N1397" s="64"/>
      <c r="O1397" s="64"/>
      <c r="P1397" s="64"/>
      <c r="Q1397" s="2"/>
      <c r="R1397" s="2"/>
      <c r="S1397" s="2"/>
    </row>
    <row r="1398" spans="6:19">
      <c r="F1398" s="2" t="str">
        <f t="shared" si="81"/>
        <v/>
      </c>
      <c r="G1398" s="2" t="str">
        <f t="shared" si="82"/>
        <v/>
      </c>
      <c r="H1398" s="2" t="str">
        <f>IF(G1398&lt;&gt;"",VLOOKUP(G1398,Calculations!$AV$2:$BA$2001,3),"")</f>
        <v/>
      </c>
      <c r="I1398" s="2" t="str">
        <f>IF(G1398&lt;&gt;"",VLOOKUP(G1398,Calculations!$AV$2:$BA$2001,4),"")</f>
        <v/>
      </c>
      <c r="J1398" s="2" t="str">
        <f>IF(G1398&lt;&gt;"",VLOOKUP(G1398,Calculations!$AV$2:$BA$2001,5),"")</f>
        <v/>
      </c>
      <c r="K1398" s="2" t="str">
        <f>IF(G1398&lt;&gt;"",VLOOKUP(G1398,Calculations!$AV$2:$BA$2001,6),"")</f>
        <v/>
      </c>
      <c r="L1398" s="64"/>
      <c r="M1398" s="64"/>
      <c r="N1398" s="64"/>
      <c r="O1398" s="64"/>
      <c r="P1398" s="64"/>
      <c r="Q1398" s="2"/>
      <c r="R1398" s="2"/>
      <c r="S1398" s="2"/>
    </row>
    <row r="1399" spans="6:19">
      <c r="F1399" s="2" t="str">
        <f t="shared" si="81"/>
        <v/>
      </c>
      <c r="G1399" s="2" t="str">
        <f t="shared" si="82"/>
        <v/>
      </c>
      <c r="H1399" s="2" t="str">
        <f>IF(G1399&lt;&gt;"",VLOOKUP(G1399,Calculations!$AV$2:$BA$2001,3),"")</f>
        <v/>
      </c>
      <c r="I1399" s="2" t="str">
        <f>IF(G1399&lt;&gt;"",VLOOKUP(G1399,Calculations!$AV$2:$BA$2001,4),"")</f>
        <v/>
      </c>
      <c r="J1399" s="2" t="str">
        <f>IF(G1399&lt;&gt;"",VLOOKUP(G1399,Calculations!$AV$2:$BA$2001,5),"")</f>
        <v/>
      </c>
      <c r="K1399" s="2" t="str">
        <f>IF(G1399&lt;&gt;"",VLOOKUP(G1399,Calculations!$AV$2:$BA$2001,6),"")</f>
        <v/>
      </c>
      <c r="L1399" s="64"/>
      <c r="M1399" s="64"/>
      <c r="N1399" s="64"/>
      <c r="O1399" s="64"/>
      <c r="P1399" s="64"/>
      <c r="Q1399" s="2"/>
      <c r="R1399" s="2"/>
      <c r="S1399" s="2"/>
    </row>
    <row r="1400" spans="6:19">
      <c r="F1400" s="2" t="str">
        <f t="shared" si="81"/>
        <v/>
      </c>
      <c r="G1400" s="2" t="str">
        <f t="shared" si="82"/>
        <v/>
      </c>
      <c r="H1400" s="2" t="str">
        <f>IF(G1400&lt;&gt;"",VLOOKUP(G1400,Calculations!$AV$2:$BA$2001,3),"")</f>
        <v/>
      </c>
      <c r="I1400" s="2" t="str">
        <f>IF(G1400&lt;&gt;"",VLOOKUP(G1400,Calculations!$AV$2:$BA$2001,4),"")</f>
        <v/>
      </c>
      <c r="J1400" s="2" t="str">
        <f>IF(G1400&lt;&gt;"",VLOOKUP(G1400,Calculations!$AV$2:$BA$2001,5),"")</f>
        <v/>
      </c>
      <c r="K1400" s="2" t="str">
        <f>IF(G1400&lt;&gt;"",VLOOKUP(G1400,Calculations!$AV$2:$BA$2001,6),"")</f>
        <v/>
      </c>
      <c r="L1400" s="64"/>
      <c r="M1400" s="64"/>
      <c r="N1400" s="64"/>
      <c r="O1400" s="64"/>
      <c r="P1400" s="64"/>
      <c r="Q1400" s="2"/>
      <c r="R1400" s="2"/>
      <c r="S1400" s="2"/>
    </row>
    <row r="1401" spans="6:19">
      <c r="F1401" s="2" t="str">
        <f t="shared" si="81"/>
        <v/>
      </c>
      <c r="G1401" s="2" t="str">
        <f t="shared" si="82"/>
        <v/>
      </c>
      <c r="H1401" s="2" t="str">
        <f>IF(G1401&lt;&gt;"",VLOOKUP(G1401,Calculations!$AV$2:$BA$2001,3),"")</f>
        <v/>
      </c>
      <c r="I1401" s="2" t="str">
        <f>IF(G1401&lt;&gt;"",VLOOKUP(G1401,Calculations!$AV$2:$BA$2001,4),"")</f>
        <v/>
      </c>
      <c r="J1401" s="2" t="str">
        <f>IF(G1401&lt;&gt;"",VLOOKUP(G1401,Calculations!$AV$2:$BA$2001,5),"")</f>
        <v/>
      </c>
      <c r="K1401" s="2" t="str">
        <f>IF(G1401&lt;&gt;"",VLOOKUP(G1401,Calculations!$AV$2:$BA$2001,6),"")</f>
        <v/>
      </c>
      <c r="L1401" s="64"/>
      <c r="M1401" s="64"/>
      <c r="N1401" s="64"/>
      <c r="O1401" s="64"/>
      <c r="P1401" s="64"/>
      <c r="Q1401" s="2"/>
      <c r="R1401" s="2"/>
      <c r="S1401" s="2"/>
    </row>
    <row r="1402" spans="6:19">
      <c r="F1402" s="2" t="str">
        <f t="shared" si="81"/>
        <v/>
      </c>
      <c r="G1402" s="2" t="str">
        <f t="shared" si="82"/>
        <v/>
      </c>
      <c r="H1402" s="2" t="str">
        <f>IF(G1402&lt;&gt;"",VLOOKUP(G1402,Calculations!$AV$2:$BA$2001,3),"")</f>
        <v/>
      </c>
      <c r="I1402" s="2" t="str">
        <f>IF(G1402&lt;&gt;"",VLOOKUP(G1402,Calculations!$AV$2:$BA$2001,4),"")</f>
        <v/>
      </c>
      <c r="J1402" s="2" t="str">
        <f>IF(G1402&lt;&gt;"",VLOOKUP(G1402,Calculations!$AV$2:$BA$2001,5),"")</f>
        <v/>
      </c>
      <c r="K1402" s="2" t="str">
        <f>IF(G1402&lt;&gt;"",VLOOKUP(G1402,Calculations!$AV$2:$BA$2001,6),"")</f>
        <v/>
      </c>
      <c r="L1402" s="64"/>
      <c r="M1402" s="64"/>
      <c r="N1402" s="64"/>
      <c r="O1402" s="64"/>
      <c r="P1402" s="64"/>
      <c r="Q1402" s="2"/>
      <c r="R1402" s="2"/>
      <c r="S1402" s="2"/>
    </row>
    <row r="1403" spans="6:19">
      <c r="F1403" s="2" t="str">
        <f t="shared" si="81"/>
        <v/>
      </c>
      <c r="G1403" s="2" t="str">
        <f t="shared" si="82"/>
        <v/>
      </c>
      <c r="H1403" s="2" t="str">
        <f>IF(G1403&lt;&gt;"",VLOOKUP(G1403,Calculations!$AV$2:$BA$2001,3),"")</f>
        <v/>
      </c>
      <c r="I1403" s="2" t="str">
        <f>IF(G1403&lt;&gt;"",VLOOKUP(G1403,Calculations!$AV$2:$BA$2001,4),"")</f>
        <v/>
      </c>
      <c r="J1403" s="2" t="str">
        <f>IF(G1403&lt;&gt;"",VLOOKUP(G1403,Calculations!$AV$2:$BA$2001,5),"")</f>
        <v/>
      </c>
      <c r="K1403" s="2" t="str">
        <f>IF(G1403&lt;&gt;"",VLOOKUP(G1403,Calculations!$AV$2:$BA$2001,6),"")</f>
        <v/>
      </c>
      <c r="L1403" s="64"/>
      <c r="M1403" s="64"/>
      <c r="N1403" s="64"/>
      <c r="O1403" s="64"/>
      <c r="P1403" s="64"/>
      <c r="Q1403" s="2"/>
      <c r="R1403" s="2"/>
      <c r="S1403" s="2"/>
    </row>
    <row r="1404" spans="6:19">
      <c r="F1404" s="2" t="str">
        <f t="shared" si="81"/>
        <v/>
      </c>
      <c r="G1404" s="2" t="str">
        <f t="shared" si="82"/>
        <v/>
      </c>
      <c r="H1404" s="2" t="str">
        <f>IF(G1404&lt;&gt;"",VLOOKUP(G1404,Calculations!$AV$2:$BA$2001,3),"")</f>
        <v/>
      </c>
      <c r="I1404" s="2" t="str">
        <f>IF(G1404&lt;&gt;"",VLOOKUP(G1404,Calculations!$AV$2:$BA$2001,4),"")</f>
        <v/>
      </c>
      <c r="J1404" s="2" t="str">
        <f>IF(G1404&lt;&gt;"",VLOOKUP(G1404,Calculations!$AV$2:$BA$2001,5),"")</f>
        <v/>
      </c>
      <c r="K1404" s="2" t="str">
        <f>IF(G1404&lt;&gt;"",VLOOKUP(G1404,Calculations!$AV$2:$BA$2001,6),"")</f>
        <v/>
      </c>
      <c r="L1404" s="64"/>
      <c r="M1404" s="64"/>
      <c r="N1404" s="64"/>
      <c r="O1404" s="64"/>
      <c r="P1404" s="64"/>
      <c r="Q1404" s="2"/>
      <c r="R1404" s="2"/>
      <c r="S1404" s="2"/>
    </row>
    <row r="1405" spans="6:19">
      <c r="F1405" s="2" t="str">
        <f t="shared" si="81"/>
        <v/>
      </c>
      <c r="G1405" s="2" t="str">
        <f t="shared" si="82"/>
        <v/>
      </c>
      <c r="H1405" s="2" t="str">
        <f>IF(G1405&lt;&gt;"",VLOOKUP(G1405,Calculations!$AV$2:$BA$2001,3),"")</f>
        <v/>
      </c>
      <c r="I1405" s="2" t="str">
        <f>IF(G1405&lt;&gt;"",VLOOKUP(G1405,Calculations!$AV$2:$BA$2001,4),"")</f>
        <v/>
      </c>
      <c r="J1405" s="2" t="str">
        <f>IF(G1405&lt;&gt;"",VLOOKUP(G1405,Calculations!$AV$2:$BA$2001,5),"")</f>
        <v/>
      </c>
      <c r="K1405" s="2" t="str">
        <f>IF(G1405&lt;&gt;"",VLOOKUP(G1405,Calculations!$AV$2:$BA$2001,6),"")</f>
        <v/>
      </c>
      <c r="L1405" s="64"/>
      <c r="M1405" s="64"/>
      <c r="N1405" s="64"/>
      <c r="O1405" s="64"/>
      <c r="P1405" s="64"/>
      <c r="Q1405" s="2"/>
      <c r="R1405" s="2"/>
      <c r="S1405" s="2"/>
    </row>
    <row r="1406" spans="6:19">
      <c r="F1406" s="2" t="str">
        <f t="shared" si="81"/>
        <v/>
      </c>
      <c r="G1406" s="2" t="str">
        <f t="shared" si="82"/>
        <v/>
      </c>
      <c r="H1406" s="2" t="str">
        <f>IF(G1406&lt;&gt;"",VLOOKUP(G1406,Calculations!$AV$2:$BA$2001,3),"")</f>
        <v/>
      </c>
      <c r="I1406" s="2" t="str">
        <f>IF(G1406&lt;&gt;"",VLOOKUP(G1406,Calculations!$AV$2:$BA$2001,4),"")</f>
        <v/>
      </c>
      <c r="J1406" s="2" t="str">
        <f>IF(G1406&lt;&gt;"",VLOOKUP(G1406,Calculations!$AV$2:$BA$2001,5),"")</f>
        <v/>
      </c>
      <c r="K1406" s="2" t="str">
        <f>IF(G1406&lt;&gt;"",VLOOKUP(G1406,Calculations!$AV$2:$BA$2001,6),"")</f>
        <v/>
      </c>
      <c r="L1406" s="64"/>
      <c r="M1406" s="64"/>
      <c r="N1406" s="64"/>
      <c r="O1406" s="64"/>
      <c r="P1406" s="64"/>
      <c r="Q1406" s="2"/>
      <c r="R1406" s="2"/>
      <c r="S1406" s="2"/>
    </row>
    <row r="1407" spans="6:19">
      <c r="F1407" s="2" t="str">
        <f t="shared" si="81"/>
        <v/>
      </c>
      <c r="G1407" s="2" t="str">
        <f t="shared" si="82"/>
        <v/>
      </c>
      <c r="H1407" s="2" t="str">
        <f>IF(G1407&lt;&gt;"",VLOOKUP(G1407,Calculations!$AV$2:$BA$2001,3),"")</f>
        <v/>
      </c>
      <c r="I1407" s="2" t="str">
        <f>IF(G1407&lt;&gt;"",VLOOKUP(G1407,Calculations!$AV$2:$BA$2001,4),"")</f>
        <v/>
      </c>
      <c r="J1407" s="2" t="str">
        <f>IF(G1407&lt;&gt;"",VLOOKUP(G1407,Calculations!$AV$2:$BA$2001,5),"")</f>
        <v/>
      </c>
      <c r="K1407" s="2" t="str">
        <f>IF(G1407&lt;&gt;"",VLOOKUP(G1407,Calculations!$AV$2:$BA$2001,6),"")</f>
        <v/>
      </c>
      <c r="L1407" s="64"/>
      <c r="M1407" s="64"/>
      <c r="N1407" s="64"/>
      <c r="O1407" s="64"/>
      <c r="P1407" s="64"/>
      <c r="Q1407" s="2"/>
      <c r="R1407" s="2"/>
      <c r="S1407" s="2"/>
    </row>
    <row r="1408" spans="6:19">
      <c r="F1408" s="2" t="str">
        <f t="shared" si="81"/>
        <v/>
      </c>
      <c r="G1408" s="2" t="str">
        <f t="shared" si="82"/>
        <v/>
      </c>
      <c r="H1408" s="2" t="str">
        <f>IF(G1408&lt;&gt;"",VLOOKUP(G1408,Calculations!$AV$2:$BA$2001,3),"")</f>
        <v/>
      </c>
      <c r="I1408" s="2" t="str">
        <f>IF(G1408&lt;&gt;"",VLOOKUP(G1408,Calculations!$AV$2:$BA$2001,4),"")</f>
        <v/>
      </c>
      <c r="J1408" s="2" t="str">
        <f>IF(G1408&lt;&gt;"",VLOOKUP(G1408,Calculations!$AV$2:$BA$2001,5),"")</f>
        <v/>
      </c>
      <c r="K1408" s="2" t="str">
        <f>IF(G1408&lt;&gt;"",VLOOKUP(G1408,Calculations!$AV$2:$BA$2001,6),"")</f>
        <v/>
      </c>
      <c r="L1408" s="64"/>
      <c r="M1408" s="64"/>
      <c r="N1408" s="64"/>
      <c r="O1408" s="64"/>
      <c r="P1408" s="64"/>
      <c r="Q1408" s="2"/>
      <c r="R1408" s="2"/>
      <c r="S1408" s="2"/>
    </row>
    <row r="1409" spans="6:19">
      <c r="F1409" s="2" t="str">
        <f t="shared" si="81"/>
        <v/>
      </c>
      <c r="G1409" s="2" t="str">
        <f t="shared" si="82"/>
        <v/>
      </c>
      <c r="H1409" s="2" t="str">
        <f>IF(G1409&lt;&gt;"",VLOOKUP(G1409,Calculations!$AV$2:$BA$2001,3),"")</f>
        <v/>
      </c>
      <c r="I1409" s="2" t="str">
        <f>IF(G1409&lt;&gt;"",VLOOKUP(G1409,Calculations!$AV$2:$BA$2001,4),"")</f>
        <v/>
      </c>
      <c r="J1409" s="2" t="str">
        <f>IF(G1409&lt;&gt;"",VLOOKUP(G1409,Calculations!$AV$2:$BA$2001,5),"")</f>
        <v/>
      </c>
      <c r="K1409" s="2" t="str">
        <f>IF(G1409&lt;&gt;"",VLOOKUP(G1409,Calculations!$AV$2:$BA$2001,6),"")</f>
        <v/>
      </c>
      <c r="L1409" s="64"/>
      <c r="M1409" s="64"/>
      <c r="N1409" s="64"/>
      <c r="O1409" s="64"/>
      <c r="P1409" s="64"/>
      <c r="Q1409" s="2"/>
      <c r="R1409" s="2"/>
      <c r="S1409" s="2"/>
    </row>
    <row r="1410" spans="6:19">
      <c r="F1410" s="2" t="str">
        <f t="shared" si="81"/>
        <v/>
      </c>
      <c r="G1410" s="2" t="str">
        <f t="shared" si="82"/>
        <v/>
      </c>
      <c r="H1410" s="2" t="str">
        <f>IF(G1410&lt;&gt;"",VLOOKUP(G1410,Calculations!$AV$2:$BA$2001,3),"")</f>
        <v/>
      </c>
      <c r="I1410" s="2" t="str">
        <f>IF(G1410&lt;&gt;"",VLOOKUP(G1410,Calculations!$AV$2:$BA$2001,4),"")</f>
        <v/>
      </c>
      <c r="J1410" s="2" t="str">
        <f>IF(G1410&lt;&gt;"",VLOOKUP(G1410,Calculations!$AV$2:$BA$2001,5),"")</f>
        <v/>
      </c>
      <c r="K1410" s="2" t="str">
        <f>IF(G1410&lt;&gt;"",VLOOKUP(G1410,Calculations!$AV$2:$BA$2001,6),"")</f>
        <v/>
      </c>
      <c r="L1410" s="64"/>
      <c r="M1410" s="64"/>
      <c r="N1410" s="64"/>
      <c r="O1410" s="64"/>
      <c r="P1410" s="64"/>
      <c r="Q1410" s="2"/>
      <c r="R1410" s="2"/>
      <c r="S1410" s="2"/>
    </row>
    <row r="1411" spans="6:19">
      <c r="F1411" s="2" t="str">
        <f t="shared" ref="F1411:F1474" si="83">IF(F1410&gt;=Num,"",F1410+1)</f>
        <v/>
      </c>
      <c r="G1411" s="2" t="str">
        <f t="shared" si="82"/>
        <v/>
      </c>
      <c r="H1411" s="2" t="str">
        <f>IF(G1411&lt;&gt;"",VLOOKUP(G1411,Calculations!$AV$2:$BA$2001,3),"")</f>
        <v/>
      </c>
      <c r="I1411" s="2" t="str">
        <f>IF(G1411&lt;&gt;"",VLOOKUP(G1411,Calculations!$AV$2:$BA$2001,4),"")</f>
        <v/>
      </c>
      <c r="J1411" s="2" t="str">
        <f>IF(G1411&lt;&gt;"",VLOOKUP(G1411,Calculations!$AV$2:$BA$2001,5),"")</f>
        <v/>
      </c>
      <c r="K1411" s="2" t="str">
        <f>IF(G1411&lt;&gt;"",VLOOKUP(G1411,Calculations!$AV$2:$BA$2001,6),"")</f>
        <v/>
      </c>
      <c r="L1411" s="64"/>
      <c r="M1411" s="64"/>
      <c r="N1411" s="64"/>
      <c r="O1411" s="64"/>
      <c r="P1411" s="64"/>
      <c r="Q1411" s="2"/>
      <c r="R1411" s="2"/>
      <c r="S1411" s="2"/>
    </row>
    <row r="1412" spans="6:19">
      <c r="F1412" s="2" t="str">
        <f t="shared" si="83"/>
        <v/>
      </c>
      <c r="G1412" s="2" t="str">
        <f t="shared" si="82"/>
        <v/>
      </c>
      <c r="H1412" s="2" t="str">
        <f>IF(G1412&lt;&gt;"",VLOOKUP(G1412,Calculations!$AV$2:$BA$2001,3),"")</f>
        <v/>
      </c>
      <c r="I1412" s="2" t="str">
        <f>IF(G1412&lt;&gt;"",VLOOKUP(G1412,Calculations!$AV$2:$BA$2001,4),"")</f>
        <v/>
      </c>
      <c r="J1412" s="2" t="str">
        <f>IF(G1412&lt;&gt;"",VLOOKUP(G1412,Calculations!$AV$2:$BA$2001,5),"")</f>
        <v/>
      </c>
      <c r="K1412" s="2" t="str">
        <f>IF(G1412&lt;&gt;"",VLOOKUP(G1412,Calculations!$AV$2:$BA$2001,6),"")</f>
        <v/>
      </c>
      <c r="L1412" s="64"/>
      <c r="M1412" s="64"/>
      <c r="N1412" s="64"/>
      <c r="O1412" s="64"/>
      <c r="P1412" s="64"/>
      <c r="Q1412" s="2"/>
      <c r="R1412" s="2"/>
      <c r="S1412" s="2"/>
    </row>
    <row r="1413" spans="6:19">
      <c r="F1413" s="2" t="str">
        <f t="shared" si="83"/>
        <v/>
      </c>
      <c r="G1413" s="2" t="str">
        <f t="shared" si="82"/>
        <v/>
      </c>
      <c r="H1413" s="2" t="str">
        <f>IF(G1413&lt;&gt;"",VLOOKUP(G1413,Calculations!$AV$2:$BA$2001,3),"")</f>
        <v/>
      </c>
      <c r="I1413" s="2" t="str">
        <f>IF(G1413&lt;&gt;"",VLOOKUP(G1413,Calculations!$AV$2:$BA$2001,4),"")</f>
        <v/>
      </c>
      <c r="J1413" s="2" t="str">
        <f>IF(G1413&lt;&gt;"",VLOOKUP(G1413,Calculations!$AV$2:$BA$2001,5),"")</f>
        <v/>
      </c>
      <c r="K1413" s="2" t="str">
        <f>IF(G1413&lt;&gt;"",VLOOKUP(G1413,Calculations!$AV$2:$BA$2001,6),"")</f>
        <v/>
      </c>
      <c r="L1413" s="64"/>
      <c r="M1413" s="64"/>
      <c r="N1413" s="64"/>
      <c r="O1413" s="64"/>
      <c r="P1413" s="64"/>
      <c r="Q1413" s="2"/>
      <c r="R1413" s="2"/>
      <c r="S1413" s="2"/>
    </row>
    <row r="1414" spans="6:19">
      <c r="F1414" s="2" t="str">
        <f t="shared" si="83"/>
        <v/>
      </c>
      <c r="G1414" s="2" t="str">
        <f t="shared" si="82"/>
        <v/>
      </c>
      <c r="H1414" s="2" t="str">
        <f>IF(G1414&lt;&gt;"",VLOOKUP(G1414,Calculations!$AV$2:$BA$2001,3),"")</f>
        <v/>
      </c>
      <c r="I1414" s="2" t="str">
        <f>IF(G1414&lt;&gt;"",VLOOKUP(G1414,Calculations!$AV$2:$BA$2001,4),"")</f>
        <v/>
      </c>
      <c r="J1414" s="2" t="str">
        <f>IF(G1414&lt;&gt;"",VLOOKUP(G1414,Calculations!$AV$2:$BA$2001,5),"")</f>
        <v/>
      </c>
      <c r="K1414" s="2" t="str">
        <f>IF(G1414&lt;&gt;"",VLOOKUP(G1414,Calculations!$AV$2:$BA$2001,6),"")</f>
        <v/>
      </c>
      <c r="L1414" s="64"/>
      <c r="M1414" s="64"/>
      <c r="N1414" s="64"/>
      <c r="O1414" s="64"/>
      <c r="P1414" s="64"/>
      <c r="Q1414" s="2"/>
      <c r="R1414" s="2"/>
      <c r="S1414" s="2"/>
    </row>
    <row r="1415" spans="6:19">
      <c r="F1415" s="2" t="str">
        <f t="shared" si="83"/>
        <v/>
      </c>
      <c r="G1415" s="2" t="str">
        <f t="shared" si="82"/>
        <v/>
      </c>
      <c r="H1415" s="2" t="str">
        <f>IF(G1415&lt;&gt;"",VLOOKUP(G1415,Calculations!$AV$2:$BA$2001,3),"")</f>
        <v/>
      </c>
      <c r="I1415" s="2" t="str">
        <f>IF(G1415&lt;&gt;"",VLOOKUP(G1415,Calculations!$AV$2:$BA$2001,4),"")</f>
        <v/>
      </c>
      <c r="J1415" s="2" t="str">
        <f>IF(G1415&lt;&gt;"",VLOOKUP(G1415,Calculations!$AV$2:$BA$2001,5),"")</f>
        <v/>
      </c>
      <c r="K1415" s="2" t="str">
        <f>IF(G1415&lt;&gt;"",VLOOKUP(G1415,Calculations!$AV$2:$BA$2001,6),"")</f>
        <v/>
      </c>
      <c r="L1415" s="64"/>
      <c r="M1415" s="64"/>
      <c r="N1415" s="64"/>
      <c r="O1415" s="64"/>
      <c r="P1415" s="64"/>
      <c r="Q1415" s="2"/>
      <c r="R1415" s="2"/>
      <c r="S1415" s="2"/>
    </row>
    <row r="1416" spans="6:19">
      <c r="F1416" s="2" t="str">
        <f t="shared" si="83"/>
        <v/>
      </c>
      <c r="G1416" s="2" t="str">
        <f t="shared" si="82"/>
        <v/>
      </c>
      <c r="H1416" s="2" t="str">
        <f>IF(G1416&lt;&gt;"",VLOOKUP(G1416,Calculations!$AV$2:$BA$2001,3),"")</f>
        <v/>
      </c>
      <c r="I1416" s="2" t="str">
        <f>IF(G1416&lt;&gt;"",VLOOKUP(G1416,Calculations!$AV$2:$BA$2001,4),"")</f>
        <v/>
      </c>
      <c r="J1416" s="2" t="str">
        <f>IF(G1416&lt;&gt;"",VLOOKUP(G1416,Calculations!$AV$2:$BA$2001,5),"")</f>
        <v/>
      </c>
      <c r="K1416" s="2" t="str">
        <f>IF(G1416&lt;&gt;"",VLOOKUP(G1416,Calculations!$AV$2:$BA$2001,6),"")</f>
        <v/>
      </c>
      <c r="L1416" s="64"/>
      <c r="M1416" s="64"/>
      <c r="N1416" s="64"/>
      <c r="O1416" s="64"/>
      <c r="P1416" s="64"/>
      <c r="Q1416" s="2"/>
      <c r="R1416" s="2"/>
      <c r="S1416" s="2"/>
    </row>
    <row r="1417" spans="6:19">
      <c r="F1417" s="2" t="str">
        <f t="shared" si="83"/>
        <v/>
      </c>
      <c r="G1417" s="2" t="str">
        <f t="shared" si="82"/>
        <v/>
      </c>
      <c r="H1417" s="2" t="str">
        <f>IF(G1417&lt;&gt;"",VLOOKUP(G1417,Calculations!$AV$2:$BA$2001,3),"")</f>
        <v/>
      </c>
      <c r="I1417" s="2" t="str">
        <f>IF(G1417&lt;&gt;"",VLOOKUP(G1417,Calculations!$AV$2:$BA$2001,4),"")</f>
        <v/>
      </c>
      <c r="J1417" s="2" t="str">
        <f>IF(G1417&lt;&gt;"",VLOOKUP(G1417,Calculations!$AV$2:$BA$2001,5),"")</f>
        <v/>
      </c>
      <c r="K1417" s="2" t="str">
        <f>IF(G1417&lt;&gt;"",VLOOKUP(G1417,Calculations!$AV$2:$BA$2001,6),"")</f>
        <v/>
      </c>
      <c r="L1417" s="64"/>
      <c r="M1417" s="64"/>
      <c r="N1417" s="64"/>
      <c r="O1417" s="64"/>
      <c r="P1417" s="64"/>
      <c r="Q1417" s="2"/>
      <c r="R1417" s="2"/>
      <c r="S1417" s="2"/>
    </row>
    <row r="1418" spans="6:19">
      <c r="F1418" s="2" t="str">
        <f t="shared" si="83"/>
        <v/>
      </c>
      <c r="G1418" s="2" t="str">
        <f t="shared" si="82"/>
        <v/>
      </c>
      <c r="H1418" s="2" t="str">
        <f>IF(G1418&lt;&gt;"",VLOOKUP(G1418,Calculations!$AV$2:$BA$2001,3),"")</f>
        <v/>
      </c>
      <c r="I1418" s="2" t="str">
        <f>IF(G1418&lt;&gt;"",VLOOKUP(G1418,Calculations!$AV$2:$BA$2001,4),"")</f>
        <v/>
      </c>
      <c r="J1418" s="2" t="str">
        <f>IF(G1418&lt;&gt;"",VLOOKUP(G1418,Calculations!$AV$2:$BA$2001,5),"")</f>
        <v/>
      </c>
      <c r="K1418" s="2" t="str">
        <f>IF(G1418&lt;&gt;"",VLOOKUP(G1418,Calculations!$AV$2:$BA$2001,6),"")</f>
        <v/>
      </c>
      <c r="L1418" s="64"/>
      <c r="M1418" s="64"/>
      <c r="N1418" s="64"/>
      <c r="O1418" s="64"/>
      <c r="P1418" s="64"/>
      <c r="Q1418" s="2"/>
      <c r="R1418" s="2"/>
      <c r="S1418" s="2"/>
    </row>
    <row r="1419" spans="6:19">
      <c r="F1419" s="2" t="str">
        <f t="shared" si="83"/>
        <v/>
      </c>
      <c r="G1419" s="2" t="str">
        <f t="shared" si="82"/>
        <v/>
      </c>
      <c r="H1419" s="2" t="str">
        <f>IF(G1419&lt;&gt;"",VLOOKUP(G1419,Calculations!$AV$2:$BA$2001,3),"")</f>
        <v/>
      </c>
      <c r="I1419" s="2" t="str">
        <f>IF(G1419&lt;&gt;"",VLOOKUP(G1419,Calculations!$AV$2:$BA$2001,4),"")</f>
        <v/>
      </c>
      <c r="J1419" s="2" t="str">
        <f>IF(G1419&lt;&gt;"",VLOOKUP(G1419,Calculations!$AV$2:$BA$2001,5),"")</f>
        <v/>
      </c>
      <c r="K1419" s="2" t="str">
        <f>IF(G1419&lt;&gt;"",VLOOKUP(G1419,Calculations!$AV$2:$BA$2001,6),"")</f>
        <v/>
      </c>
      <c r="L1419" s="64"/>
      <c r="M1419" s="64"/>
      <c r="N1419" s="64"/>
      <c r="O1419" s="64"/>
      <c r="P1419" s="64"/>
      <c r="Q1419" s="2"/>
      <c r="R1419" s="2"/>
      <c r="S1419" s="2"/>
    </row>
    <row r="1420" spans="6:19">
      <c r="F1420" s="2" t="str">
        <f t="shared" si="83"/>
        <v/>
      </c>
      <c r="G1420" s="2" t="str">
        <f t="shared" si="82"/>
        <v/>
      </c>
      <c r="H1420" s="2" t="str">
        <f>IF(G1420&lt;&gt;"",VLOOKUP(G1420,Calculations!$AV$2:$BA$2001,3),"")</f>
        <v/>
      </c>
      <c r="I1420" s="2" t="str">
        <f>IF(G1420&lt;&gt;"",VLOOKUP(G1420,Calculations!$AV$2:$BA$2001,4),"")</f>
        <v/>
      </c>
      <c r="J1420" s="2" t="str">
        <f>IF(G1420&lt;&gt;"",VLOOKUP(G1420,Calculations!$AV$2:$BA$2001,5),"")</f>
        <v/>
      </c>
      <c r="K1420" s="2" t="str">
        <f>IF(G1420&lt;&gt;"",VLOOKUP(G1420,Calculations!$AV$2:$BA$2001,6),"")</f>
        <v/>
      </c>
      <c r="L1420" s="64"/>
      <c r="M1420" s="64"/>
      <c r="N1420" s="64"/>
      <c r="O1420" s="64"/>
      <c r="P1420" s="64"/>
      <c r="Q1420" s="2"/>
      <c r="R1420" s="2"/>
      <c r="S1420" s="2"/>
    </row>
    <row r="1421" spans="6:19">
      <c r="F1421" s="2" t="str">
        <f t="shared" si="83"/>
        <v/>
      </c>
      <c r="G1421" s="2" t="str">
        <f t="shared" si="82"/>
        <v/>
      </c>
      <c r="H1421" s="2" t="str">
        <f>IF(G1421&lt;&gt;"",VLOOKUP(G1421,Calculations!$AV$2:$BA$2001,3),"")</f>
        <v/>
      </c>
      <c r="I1421" s="2" t="str">
        <f>IF(G1421&lt;&gt;"",VLOOKUP(G1421,Calculations!$AV$2:$BA$2001,4),"")</f>
        <v/>
      </c>
      <c r="J1421" s="2" t="str">
        <f>IF(G1421&lt;&gt;"",VLOOKUP(G1421,Calculations!$AV$2:$BA$2001,5),"")</f>
        <v/>
      </c>
      <c r="K1421" s="2" t="str">
        <f>IF(G1421&lt;&gt;"",VLOOKUP(G1421,Calculations!$AV$2:$BA$2001,6),"")</f>
        <v/>
      </c>
      <c r="L1421" s="64"/>
      <c r="M1421" s="64"/>
      <c r="N1421" s="64"/>
      <c r="O1421" s="64"/>
      <c r="P1421" s="64"/>
      <c r="Q1421" s="2"/>
      <c r="R1421" s="2"/>
      <c r="S1421" s="2"/>
    </row>
    <row r="1422" spans="6:19">
      <c r="F1422" s="2" t="str">
        <f t="shared" si="83"/>
        <v/>
      </c>
      <c r="G1422" s="2" t="str">
        <f t="shared" si="82"/>
        <v/>
      </c>
      <c r="H1422" s="2" t="str">
        <f>IF(G1422&lt;&gt;"",VLOOKUP(G1422,Calculations!$AV$2:$BA$2001,3),"")</f>
        <v/>
      </c>
      <c r="I1422" s="2" t="str">
        <f>IF(G1422&lt;&gt;"",VLOOKUP(G1422,Calculations!$AV$2:$BA$2001,4),"")</f>
        <v/>
      </c>
      <c r="J1422" s="2" t="str">
        <f>IF(G1422&lt;&gt;"",VLOOKUP(G1422,Calculations!$AV$2:$BA$2001,5),"")</f>
        <v/>
      </c>
      <c r="K1422" s="2" t="str">
        <f>IF(G1422&lt;&gt;"",VLOOKUP(G1422,Calculations!$AV$2:$BA$2001,6),"")</f>
        <v/>
      </c>
      <c r="L1422" s="64"/>
      <c r="M1422" s="64"/>
      <c r="N1422" s="64"/>
      <c r="O1422" s="64"/>
      <c r="P1422" s="64"/>
      <c r="Q1422" s="2"/>
      <c r="R1422" s="2"/>
      <c r="S1422" s="2"/>
    </row>
    <row r="1423" spans="6:19">
      <c r="F1423" s="2" t="str">
        <f t="shared" si="83"/>
        <v/>
      </c>
      <c r="G1423" s="2" t="str">
        <f t="shared" si="82"/>
        <v/>
      </c>
      <c r="H1423" s="2" t="str">
        <f>IF(G1423&lt;&gt;"",VLOOKUP(G1423,Calculations!$AV$2:$BA$2001,3),"")</f>
        <v/>
      </c>
      <c r="I1423" s="2" t="str">
        <f>IF(G1423&lt;&gt;"",VLOOKUP(G1423,Calculations!$AV$2:$BA$2001,4),"")</f>
        <v/>
      </c>
      <c r="J1423" s="2" t="str">
        <f>IF(G1423&lt;&gt;"",VLOOKUP(G1423,Calculations!$AV$2:$BA$2001,5),"")</f>
        <v/>
      </c>
      <c r="K1423" s="2" t="str">
        <f>IF(G1423&lt;&gt;"",VLOOKUP(G1423,Calculations!$AV$2:$BA$2001,6),"")</f>
        <v/>
      </c>
      <c r="L1423" s="64"/>
      <c r="M1423" s="64"/>
      <c r="N1423" s="64"/>
      <c r="O1423" s="64"/>
      <c r="P1423" s="64"/>
      <c r="Q1423" s="2"/>
      <c r="R1423" s="2"/>
      <c r="S1423" s="2"/>
    </row>
    <row r="1424" spans="6:19">
      <c r="F1424" s="2" t="str">
        <f t="shared" si="83"/>
        <v/>
      </c>
      <c r="G1424" s="2" t="str">
        <f t="shared" si="82"/>
        <v/>
      </c>
      <c r="H1424" s="2" t="str">
        <f>IF(G1424&lt;&gt;"",VLOOKUP(G1424,Calculations!$AV$2:$BA$2001,3),"")</f>
        <v/>
      </c>
      <c r="I1424" s="2" t="str">
        <f>IF(G1424&lt;&gt;"",VLOOKUP(G1424,Calculations!$AV$2:$BA$2001,4),"")</f>
        <v/>
      </c>
      <c r="J1424" s="2" t="str">
        <f>IF(G1424&lt;&gt;"",VLOOKUP(G1424,Calculations!$AV$2:$BA$2001,5),"")</f>
        <v/>
      </c>
      <c r="K1424" s="2" t="str">
        <f>IF(G1424&lt;&gt;"",VLOOKUP(G1424,Calculations!$AV$2:$BA$2001,6),"")</f>
        <v/>
      </c>
      <c r="L1424" s="64"/>
      <c r="M1424" s="64"/>
      <c r="N1424" s="64"/>
      <c r="O1424" s="64"/>
      <c r="P1424" s="64"/>
      <c r="Q1424" s="2"/>
      <c r="R1424" s="2"/>
      <c r="S1424" s="2"/>
    </row>
    <row r="1425" spans="6:19">
      <c r="F1425" s="2" t="str">
        <f t="shared" si="83"/>
        <v/>
      </c>
      <c r="G1425" s="2" t="str">
        <f t="shared" ref="G1425:G1488" si="84">IF(AND(F1424&lt;&gt;"",G1424&lt;2000),G1424+step,"")</f>
        <v/>
      </c>
      <c r="H1425" s="2" t="str">
        <f>IF(G1425&lt;&gt;"",VLOOKUP(G1425,Calculations!$AV$2:$BA$2001,3),"")</f>
        <v/>
      </c>
      <c r="I1425" s="2" t="str">
        <f>IF(G1425&lt;&gt;"",VLOOKUP(G1425,Calculations!$AV$2:$BA$2001,4),"")</f>
        <v/>
      </c>
      <c r="J1425" s="2" t="str">
        <f>IF(G1425&lt;&gt;"",VLOOKUP(G1425,Calculations!$AV$2:$BA$2001,5),"")</f>
        <v/>
      </c>
      <c r="K1425" s="2" t="str">
        <f>IF(G1425&lt;&gt;"",VLOOKUP(G1425,Calculations!$AV$2:$BA$2001,6),"")</f>
        <v/>
      </c>
      <c r="L1425" s="64"/>
      <c r="M1425" s="64"/>
      <c r="N1425" s="64"/>
      <c r="O1425" s="64"/>
      <c r="P1425" s="64"/>
      <c r="Q1425" s="2"/>
      <c r="R1425" s="2"/>
      <c r="S1425" s="2"/>
    </row>
    <row r="1426" spans="6:19">
      <c r="F1426" s="2" t="str">
        <f t="shared" si="83"/>
        <v/>
      </c>
      <c r="G1426" s="2" t="str">
        <f t="shared" si="84"/>
        <v/>
      </c>
      <c r="H1426" s="2" t="str">
        <f>IF(G1426&lt;&gt;"",VLOOKUP(G1426,Calculations!$AV$2:$BA$2001,3),"")</f>
        <v/>
      </c>
      <c r="I1426" s="2" t="str">
        <f>IF(G1426&lt;&gt;"",VLOOKUP(G1426,Calculations!$AV$2:$BA$2001,4),"")</f>
        <v/>
      </c>
      <c r="J1426" s="2" t="str">
        <f>IF(G1426&lt;&gt;"",VLOOKUP(G1426,Calculations!$AV$2:$BA$2001,5),"")</f>
        <v/>
      </c>
      <c r="K1426" s="2" t="str">
        <f>IF(G1426&lt;&gt;"",VLOOKUP(G1426,Calculations!$AV$2:$BA$2001,6),"")</f>
        <v/>
      </c>
      <c r="L1426" s="64"/>
      <c r="M1426" s="64"/>
      <c r="N1426" s="64"/>
      <c r="O1426" s="64"/>
      <c r="P1426" s="64"/>
      <c r="Q1426" s="2"/>
      <c r="R1426" s="2"/>
      <c r="S1426" s="2"/>
    </row>
    <row r="1427" spans="6:19">
      <c r="F1427" s="2" t="str">
        <f t="shared" si="83"/>
        <v/>
      </c>
      <c r="G1427" s="2" t="str">
        <f t="shared" si="84"/>
        <v/>
      </c>
      <c r="H1427" s="2" t="str">
        <f>IF(G1427&lt;&gt;"",VLOOKUP(G1427,Calculations!$AV$2:$BA$2001,3),"")</f>
        <v/>
      </c>
      <c r="I1427" s="2" t="str">
        <f>IF(G1427&lt;&gt;"",VLOOKUP(G1427,Calculations!$AV$2:$BA$2001,4),"")</f>
        <v/>
      </c>
      <c r="J1427" s="2" t="str">
        <f>IF(G1427&lt;&gt;"",VLOOKUP(G1427,Calculations!$AV$2:$BA$2001,5),"")</f>
        <v/>
      </c>
      <c r="K1427" s="2" t="str">
        <f>IF(G1427&lt;&gt;"",VLOOKUP(G1427,Calculations!$AV$2:$BA$2001,6),"")</f>
        <v/>
      </c>
      <c r="L1427" s="64"/>
      <c r="M1427" s="64"/>
      <c r="N1427" s="64"/>
      <c r="O1427" s="64"/>
      <c r="P1427" s="64"/>
      <c r="Q1427" s="2"/>
      <c r="R1427" s="2"/>
      <c r="S1427" s="2"/>
    </row>
    <row r="1428" spans="6:19">
      <c r="F1428" s="2" t="str">
        <f t="shared" si="83"/>
        <v/>
      </c>
      <c r="G1428" s="2" t="str">
        <f t="shared" si="84"/>
        <v/>
      </c>
      <c r="H1428" s="2" t="str">
        <f>IF(G1428&lt;&gt;"",VLOOKUP(G1428,Calculations!$AV$2:$BA$2001,3),"")</f>
        <v/>
      </c>
      <c r="I1428" s="2" t="str">
        <f>IF(G1428&lt;&gt;"",VLOOKUP(G1428,Calculations!$AV$2:$BA$2001,4),"")</f>
        <v/>
      </c>
      <c r="J1428" s="2" t="str">
        <f>IF(G1428&lt;&gt;"",VLOOKUP(G1428,Calculations!$AV$2:$BA$2001,5),"")</f>
        <v/>
      </c>
      <c r="K1428" s="2" t="str">
        <f>IF(G1428&lt;&gt;"",VLOOKUP(G1428,Calculations!$AV$2:$BA$2001,6),"")</f>
        <v/>
      </c>
      <c r="L1428" s="64"/>
      <c r="M1428" s="64"/>
      <c r="N1428" s="64"/>
      <c r="O1428" s="64"/>
      <c r="P1428" s="64"/>
      <c r="Q1428" s="2"/>
      <c r="R1428" s="2"/>
      <c r="S1428" s="2"/>
    </row>
    <row r="1429" spans="6:19">
      <c r="F1429" s="2" t="str">
        <f t="shared" si="83"/>
        <v/>
      </c>
      <c r="G1429" s="2" t="str">
        <f t="shared" si="84"/>
        <v/>
      </c>
      <c r="H1429" s="2" t="str">
        <f>IF(G1429&lt;&gt;"",VLOOKUP(G1429,Calculations!$AV$2:$BA$2001,3),"")</f>
        <v/>
      </c>
      <c r="I1429" s="2" t="str">
        <f>IF(G1429&lt;&gt;"",VLOOKUP(G1429,Calculations!$AV$2:$BA$2001,4),"")</f>
        <v/>
      </c>
      <c r="J1429" s="2" t="str">
        <f>IF(G1429&lt;&gt;"",VLOOKUP(G1429,Calculations!$AV$2:$BA$2001,5),"")</f>
        <v/>
      </c>
      <c r="K1429" s="2" t="str">
        <f>IF(G1429&lt;&gt;"",VLOOKUP(G1429,Calculations!$AV$2:$BA$2001,6),"")</f>
        <v/>
      </c>
      <c r="L1429" s="64"/>
      <c r="M1429" s="64"/>
      <c r="N1429" s="64"/>
      <c r="O1429" s="64"/>
      <c r="P1429" s="64"/>
      <c r="Q1429" s="2"/>
      <c r="R1429" s="2"/>
      <c r="S1429" s="2"/>
    </row>
    <row r="1430" spans="6:19">
      <c r="F1430" s="2" t="str">
        <f t="shared" si="83"/>
        <v/>
      </c>
      <c r="G1430" s="2" t="str">
        <f t="shared" si="84"/>
        <v/>
      </c>
      <c r="H1430" s="2" t="str">
        <f>IF(G1430&lt;&gt;"",VLOOKUP(G1430,Calculations!$AV$2:$BA$2001,3),"")</f>
        <v/>
      </c>
      <c r="I1430" s="2" t="str">
        <f>IF(G1430&lt;&gt;"",VLOOKUP(G1430,Calculations!$AV$2:$BA$2001,4),"")</f>
        <v/>
      </c>
      <c r="J1430" s="2" t="str">
        <f>IF(G1430&lt;&gt;"",VLOOKUP(G1430,Calculations!$AV$2:$BA$2001,5),"")</f>
        <v/>
      </c>
      <c r="K1430" s="2" t="str">
        <f>IF(G1430&lt;&gt;"",VLOOKUP(G1430,Calculations!$AV$2:$BA$2001,6),"")</f>
        <v/>
      </c>
      <c r="L1430" s="64"/>
      <c r="M1430" s="64"/>
      <c r="N1430" s="64"/>
      <c r="O1430" s="64"/>
      <c r="P1430" s="64"/>
      <c r="Q1430" s="2"/>
      <c r="R1430" s="2"/>
      <c r="S1430" s="2"/>
    </row>
    <row r="1431" spans="6:19">
      <c r="F1431" s="2" t="str">
        <f t="shared" si="83"/>
        <v/>
      </c>
      <c r="G1431" s="2" t="str">
        <f t="shared" si="84"/>
        <v/>
      </c>
      <c r="H1431" s="2" t="str">
        <f>IF(G1431&lt;&gt;"",VLOOKUP(G1431,Calculations!$AV$2:$BA$2001,3),"")</f>
        <v/>
      </c>
      <c r="I1431" s="2" t="str">
        <f>IF(G1431&lt;&gt;"",VLOOKUP(G1431,Calculations!$AV$2:$BA$2001,4),"")</f>
        <v/>
      </c>
      <c r="J1431" s="2" t="str">
        <f>IF(G1431&lt;&gt;"",VLOOKUP(G1431,Calculations!$AV$2:$BA$2001,5),"")</f>
        <v/>
      </c>
      <c r="K1431" s="2" t="str">
        <f>IF(G1431&lt;&gt;"",VLOOKUP(G1431,Calculations!$AV$2:$BA$2001,6),"")</f>
        <v/>
      </c>
      <c r="L1431" s="64"/>
      <c r="M1431" s="64"/>
      <c r="N1431" s="64"/>
      <c r="O1431" s="64"/>
      <c r="P1431" s="64"/>
      <c r="Q1431" s="2"/>
      <c r="R1431" s="2"/>
      <c r="S1431" s="2"/>
    </row>
    <row r="1432" spans="6:19">
      <c r="F1432" s="2" t="str">
        <f t="shared" si="83"/>
        <v/>
      </c>
      <c r="G1432" s="2" t="str">
        <f t="shared" si="84"/>
        <v/>
      </c>
      <c r="H1432" s="2" t="str">
        <f>IF(G1432&lt;&gt;"",VLOOKUP(G1432,Calculations!$AV$2:$BA$2001,3),"")</f>
        <v/>
      </c>
      <c r="I1432" s="2" t="str">
        <f>IF(G1432&lt;&gt;"",VLOOKUP(G1432,Calculations!$AV$2:$BA$2001,4),"")</f>
        <v/>
      </c>
      <c r="J1432" s="2" t="str">
        <f>IF(G1432&lt;&gt;"",VLOOKUP(G1432,Calculations!$AV$2:$BA$2001,5),"")</f>
        <v/>
      </c>
      <c r="K1432" s="2" t="str">
        <f>IF(G1432&lt;&gt;"",VLOOKUP(G1432,Calculations!$AV$2:$BA$2001,6),"")</f>
        <v/>
      </c>
      <c r="L1432" s="64"/>
      <c r="M1432" s="64"/>
      <c r="N1432" s="64"/>
      <c r="O1432" s="64"/>
      <c r="P1432" s="64"/>
      <c r="Q1432" s="2"/>
      <c r="R1432" s="2"/>
      <c r="S1432" s="2"/>
    </row>
    <row r="1433" spans="6:19">
      <c r="F1433" s="2" t="str">
        <f t="shared" si="83"/>
        <v/>
      </c>
      <c r="G1433" s="2" t="str">
        <f t="shared" si="84"/>
        <v/>
      </c>
      <c r="H1433" s="2" t="str">
        <f>IF(G1433&lt;&gt;"",VLOOKUP(G1433,Calculations!$AV$2:$BA$2001,3),"")</f>
        <v/>
      </c>
      <c r="I1433" s="2" t="str">
        <f>IF(G1433&lt;&gt;"",VLOOKUP(G1433,Calculations!$AV$2:$BA$2001,4),"")</f>
        <v/>
      </c>
      <c r="J1433" s="2" t="str">
        <f>IF(G1433&lt;&gt;"",VLOOKUP(G1433,Calculations!$AV$2:$BA$2001,5),"")</f>
        <v/>
      </c>
      <c r="K1433" s="2" t="str">
        <f>IF(G1433&lt;&gt;"",VLOOKUP(G1433,Calculations!$AV$2:$BA$2001,6),"")</f>
        <v/>
      </c>
      <c r="L1433" s="64"/>
      <c r="M1433" s="64"/>
      <c r="N1433" s="64"/>
      <c r="O1433" s="64"/>
      <c r="P1433" s="64"/>
      <c r="Q1433" s="2"/>
      <c r="R1433" s="2"/>
      <c r="S1433" s="2"/>
    </row>
    <row r="1434" spans="6:19">
      <c r="F1434" s="2" t="str">
        <f t="shared" si="83"/>
        <v/>
      </c>
      <c r="G1434" s="2" t="str">
        <f t="shared" si="84"/>
        <v/>
      </c>
      <c r="H1434" s="2" t="str">
        <f>IF(G1434&lt;&gt;"",VLOOKUP(G1434,Calculations!$AV$2:$BA$2001,3),"")</f>
        <v/>
      </c>
      <c r="I1434" s="2" t="str">
        <f>IF(G1434&lt;&gt;"",VLOOKUP(G1434,Calculations!$AV$2:$BA$2001,4),"")</f>
        <v/>
      </c>
      <c r="J1434" s="2" t="str">
        <f>IF(G1434&lt;&gt;"",VLOOKUP(G1434,Calculations!$AV$2:$BA$2001,5),"")</f>
        <v/>
      </c>
      <c r="K1434" s="2" t="str">
        <f>IF(G1434&lt;&gt;"",VLOOKUP(G1434,Calculations!$AV$2:$BA$2001,6),"")</f>
        <v/>
      </c>
      <c r="L1434" s="64"/>
      <c r="M1434" s="64"/>
      <c r="N1434" s="64"/>
      <c r="O1434" s="64"/>
      <c r="P1434" s="64"/>
      <c r="Q1434" s="2"/>
      <c r="R1434" s="2"/>
      <c r="S1434" s="2"/>
    </row>
    <row r="1435" spans="6:19">
      <c r="F1435" s="2" t="str">
        <f t="shared" si="83"/>
        <v/>
      </c>
      <c r="G1435" s="2" t="str">
        <f t="shared" si="84"/>
        <v/>
      </c>
      <c r="H1435" s="2" t="str">
        <f>IF(G1435&lt;&gt;"",VLOOKUP(G1435,Calculations!$AV$2:$BA$2001,3),"")</f>
        <v/>
      </c>
      <c r="I1435" s="2" t="str">
        <f>IF(G1435&lt;&gt;"",VLOOKUP(G1435,Calculations!$AV$2:$BA$2001,4),"")</f>
        <v/>
      </c>
      <c r="J1435" s="2" t="str">
        <f>IF(G1435&lt;&gt;"",VLOOKUP(G1435,Calculations!$AV$2:$BA$2001,5),"")</f>
        <v/>
      </c>
      <c r="K1435" s="2" t="str">
        <f>IF(G1435&lt;&gt;"",VLOOKUP(G1435,Calculations!$AV$2:$BA$2001,6),"")</f>
        <v/>
      </c>
      <c r="L1435" s="64"/>
      <c r="M1435" s="64"/>
      <c r="N1435" s="64"/>
      <c r="O1435" s="64"/>
      <c r="P1435" s="64"/>
      <c r="Q1435" s="2"/>
      <c r="R1435" s="2"/>
      <c r="S1435" s="2"/>
    </row>
    <row r="1436" spans="6:19">
      <c r="F1436" s="2" t="str">
        <f t="shared" si="83"/>
        <v/>
      </c>
      <c r="G1436" s="2" t="str">
        <f t="shared" si="84"/>
        <v/>
      </c>
      <c r="H1436" s="2" t="str">
        <f>IF(G1436&lt;&gt;"",VLOOKUP(G1436,Calculations!$AV$2:$BA$2001,3),"")</f>
        <v/>
      </c>
      <c r="I1436" s="2" t="str">
        <f>IF(G1436&lt;&gt;"",VLOOKUP(G1436,Calculations!$AV$2:$BA$2001,4),"")</f>
        <v/>
      </c>
      <c r="J1436" s="2" t="str">
        <f>IF(G1436&lt;&gt;"",VLOOKUP(G1436,Calculations!$AV$2:$BA$2001,5),"")</f>
        <v/>
      </c>
      <c r="K1436" s="2" t="str">
        <f>IF(G1436&lt;&gt;"",VLOOKUP(G1436,Calculations!$AV$2:$BA$2001,6),"")</f>
        <v/>
      </c>
      <c r="L1436" s="64"/>
      <c r="M1436" s="64"/>
      <c r="N1436" s="64"/>
      <c r="O1436" s="64"/>
      <c r="P1436" s="64"/>
      <c r="Q1436" s="2"/>
      <c r="R1436" s="2"/>
      <c r="S1436" s="2"/>
    </row>
    <row r="1437" spans="6:19">
      <c r="F1437" s="2" t="str">
        <f t="shared" si="83"/>
        <v/>
      </c>
      <c r="G1437" s="2" t="str">
        <f t="shared" si="84"/>
        <v/>
      </c>
      <c r="H1437" s="2" t="str">
        <f>IF(G1437&lt;&gt;"",VLOOKUP(G1437,Calculations!$AV$2:$BA$2001,3),"")</f>
        <v/>
      </c>
      <c r="I1437" s="2" t="str">
        <f>IF(G1437&lt;&gt;"",VLOOKUP(G1437,Calculations!$AV$2:$BA$2001,4),"")</f>
        <v/>
      </c>
      <c r="J1437" s="2" t="str">
        <f>IF(G1437&lt;&gt;"",VLOOKUP(G1437,Calculations!$AV$2:$BA$2001,5),"")</f>
        <v/>
      </c>
      <c r="K1437" s="2" t="str">
        <f>IF(G1437&lt;&gt;"",VLOOKUP(G1437,Calculations!$AV$2:$BA$2001,6),"")</f>
        <v/>
      </c>
      <c r="L1437" s="64"/>
      <c r="M1437" s="64"/>
      <c r="N1437" s="64"/>
      <c r="O1437" s="64"/>
      <c r="P1437" s="64"/>
      <c r="Q1437" s="2"/>
      <c r="R1437" s="2"/>
      <c r="S1437" s="2"/>
    </row>
    <row r="1438" spans="6:19">
      <c r="F1438" s="2" t="str">
        <f t="shared" si="83"/>
        <v/>
      </c>
      <c r="G1438" s="2" t="str">
        <f t="shared" si="84"/>
        <v/>
      </c>
      <c r="H1438" s="2" t="str">
        <f>IF(G1438&lt;&gt;"",VLOOKUP(G1438,Calculations!$AV$2:$BA$2001,3),"")</f>
        <v/>
      </c>
      <c r="I1438" s="2" t="str">
        <f>IF(G1438&lt;&gt;"",VLOOKUP(G1438,Calculations!$AV$2:$BA$2001,4),"")</f>
        <v/>
      </c>
      <c r="J1438" s="2" t="str">
        <f>IF(G1438&lt;&gt;"",VLOOKUP(G1438,Calculations!$AV$2:$BA$2001,5),"")</f>
        <v/>
      </c>
      <c r="K1438" s="2" t="str">
        <f>IF(G1438&lt;&gt;"",VLOOKUP(G1438,Calculations!$AV$2:$BA$2001,6),"")</f>
        <v/>
      </c>
      <c r="L1438" s="64"/>
      <c r="M1438" s="64"/>
      <c r="N1438" s="64"/>
      <c r="O1438" s="64"/>
      <c r="P1438" s="64"/>
      <c r="Q1438" s="2"/>
      <c r="R1438" s="2"/>
      <c r="S1438" s="2"/>
    </row>
    <row r="1439" spans="6:19">
      <c r="F1439" s="2" t="str">
        <f t="shared" si="83"/>
        <v/>
      </c>
      <c r="G1439" s="2" t="str">
        <f t="shared" si="84"/>
        <v/>
      </c>
      <c r="H1439" s="2" t="str">
        <f>IF(G1439&lt;&gt;"",VLOOKUP(G1439,Calculations!$AV$2:$BA$2001,3),"")</f>
        <v/>
      </c>
      <c r="I1439" s="2" t="str">
        <f>IF(G1439&lt;&gt;"",VLOOKUP(G1439,Calculations!$AV$2:$BA$2001,4),"")</f>
        <v/>
      </c>
      <c r="J1439" s="2" t="str">
        <f>IF(G1439&lt;&gt;"",VLOOKUP(G1439,Calculations!$AV$2:$BA$2001,5),"")</f>
        <v/>
      </c>
      <c r="K1439" s="2" t="str">
        <f>IF(G1439&lt;&gt;"",VLOOKUP(G1439,Calculations!$AV$2:$BA$2001,6),"")</f>
        <v/>
      </c>
      <c r="L1439" s="64"/>
      <c r="M1439" s="64"/>
      <c r="N1439" s="64"/>
      <c r="O1439" s="64"/>
      <c r="P1439" s="64"/>
      <c r="Q1439" s="2"/>
      <c r="R1439" s="2"/>
      <c r="S1439" s="2"/>
    </row>
    <row r="1440" spans="6:19">
      <c r="F1440" s="2" t="str">
        <f t="shared" si="83"/>
        <v/>
      </c>
      <c r="G1440" s="2" t="str">
        <f t="shared" si="84"/>
        <v/>
      </c>
      <c r="H1440" s="2" t="str">
        <f>IF(G1440&lt;&gt;"",VLOOKUP(G1440,Calculations!$AV$2:$BA$2001,3),"")</f>
        <v/>
      </c>
      <c r="I1440" s="2" t="str">
        <f>IF(G1440&lt;&gt;"",VLOOKUP(G1440,Calculations!$AV$2:$BA$2001,4),"")</f>
        <v/>
      </c>
      <c r="J1440" s="2" t="str">
        <f>IF(G1440&lt;&gt;"",VLOOKUP(G1440,Calculations!$AV$2:$BA$2001,5),"")</f>
        <v/>
      </c>
      <c r="K1440" s="2" t="str">
        <f>IF(G1440&lt;&gt;"",VLOOKUP(G1440,Calculations!$AV$2:$BA$2001,6),"")</f>
        <v/>
      </c>
      <c r="L1440" s="64"/>
      <c r="M1440" s="64"/>
      <c r="N1440" s="64"/>
      <c r="O1440" s="64"/>
      <c r="P1440" s="64"/>
      <c r="Q1440" s="2"/>
      <c r="R1440" s="2"/>
      <c r="S1440" s="2"/>
    </row>
    <row r="1441" spans="6:19">
      <c r="F1441" s="2" t="str">
        <f t="shared" si="83"/>
        <v/>
      </c>
      <c r="G1441" s="2" t="str">
        <f t="shared" si="84"/>
        <v/>
      </c>
      <c r="H1441" s="2" t="str">
        <f>IF(G1441&lt;&gt;"",VLOOKUP(G1441,Calculations!$AV$2:$BA$2001,3),"")</f>
        <v/>
      </c>
      <c r="I1441" s="2" t="str">
        <f>IF(G1441&lt;&gt;"",VLOOKUP(G1441,Calculations!$AV$2:$BA$2001,4),"")</f>
        <v/>
      </c>
      <c r="J1441" s="2" t="str">
        <f>IF(G1441&lt;&gt;"",VLOOKUP(G1441,Calculations!$AV$2:$BA$2001,5),"")</f>
        <v/>
      </c>
      <c r="K1441" s="2" t="str">
        <f>IF(G1441&lt;&gt;"",VLOOKUP(G1441,Calculations!$AV$2:$BA$2001,6),"")</f>
        <v/>
      </c>
      <c r="L1441" s="64"/>
      <c r="M1441" s="64"/>
      <c r="N1441" s="64"/>
      <c r="O1441" s="64"/>
      <c r="P1441" s="64"/>
      <c r="Q1441" s="2"/>
      <c r="R1441" s="2"/>
      <c r="S1441" s="2"/>
    </row>
    <row r="1442" spans="6:19">
      <c r="F1442" s="2" t="str">
        <f t="shared" si="83"/>
        <v/>
      </c>
      <c r="G1442" s="2" t="str">
        <f t="shared" si="84"/>
        <v/>
      </c>
      <c r="H1442" s="2" t="str">
        <f>IF(G1442&lt;&gt;"",VLOOKUP(G1442,Calculations!$AV$2:$BA$2001,3),"")</f>
        <v/>
      </c>
      <c r="I1442" s="2" t="str">
        <f>IF(G1442&lt;&gt;"",VLOOKUP(G1442,Calculations!$AV$2:$BA$2001,4),"")</f>
        <v/>
      </c>
      <c r="J1442" s="2" t="str">
        <f>IF(G1442&lt;&gt;"",VLOOKUP(G1442,Calculations!$AV$2:$BA$2001,5),"")</f>
        <v/>
      </c>
      <c r="K1442" s="2" t="str">
        <f>IF(G1442&lt;&gt;"",VLOOKUP(G1442,Calculations!$AV$2:$BA$2001,6),"")</f>
        <v/>
      </c>
      <c r="L1442" s="64"/>
      <c r="M1442" s="64"/>
      <c r="N1442" s="64"/>
      <c r="O1442" s="64"/>
      <c r="P1442" s="64"/>
      <c r="Q1442" s="2"/>
      <c r="R1442" s="2"/>
      <c r="S1442" s="2"/>
    </row>
    <row r="1443" spans="6:19">
      <c r="F1443" s="2" t="str">
        <f t="shared" si="83"/>
        <v/>
      </c>
      <c r="G1443" s="2" t="str">
        <f t="shared" si="84"/>
        <v/>
      </c>
      <c r="H1443" s="2" t="str">
        <f>IF(G1443&lt;&gt;"",VLOOKUP(G1443,Calculations!$AV$2:$BA$2001,3),"")</f>
        <v/>
      </c>
      <c r="I1443" s="2" t="str">
        <f>IF(G1443&lt;&gt;"",VLOOKUP(G1443,Calculations!$AV$2:$BA$2001,4),"")</f>
        <v/>
      </c>
      <c r="J1443" s="2" t="str">
        <f>IF(G1443&lt;&gt;"",VLOOKUP(G1443,Calculations!$AV$2:$BA$2001,5),"")</f>
        <v/>
      </c>
      <c r="K1443" s="2" t="str">
        <f>IF(G1443&lt;&gt;"",VLOOKUP(G1443,Calculations!$AV$2:$BA$2001,6),"")</f>
        <v/>
      </c>
      <c r="L1443" s="64"/>
      <c r="M1443" s="64"/>
      <c r="N1443" s="64"/>
      <c r="O1443" s="64"/>
      <c r="P1443" s="64"/>
      <c r="Q1443" s="2"/>
      <c r="R1443" s="2"/>
      <c r="S1443" s="2"/>
    </row>
    <row r="1444" spans="6:19">
      <c r="F1444" s="2" t="str">
        <f t="shared" si="83"/>
        <v/>
      </c>
      <c r="G1444" s="2" t="str">
        <f t="shared" si="84"/>
        <v/>
      </c>
      <c r="H1444" s="2" t="str">
        <f>IF(G1444&lt;&gt;"",VLOOKUP(G1444,Calculations!$AV$2:$BA$2001,3),"")</f>
        <v/>
      </c>
      <c r="I1444" s="2" t="str">
        <f>IF(G1444&lt;&gt;"",VLOOKUP(G1444,Calculations!$AV$2:$BA$2001,4),"")</f>
        <v/>
      </c>
      <c r="J1444" s="2" t="str">
        <f>IF(G1444&lt;&gt;"",VLOOKUP(G1444,Calculations!$AV$2:$BA$2001,5),"")</f>
        <v/>
      </c>
      <c r="K1444" s="2" t="str">
        <f>IF(G1444&lt;&gt;"",VLOOKUP(G1444,Calculations!$AV$2:$BA$2001,6),"")</f>
        <v/>
      </c>
      <c r="L1444" s="64"/>
      <c r="M1444" s="64"/>
      <c r="N1444" s="64"/>
      <c r="O1444" s="64"/>
      <c r="P1444" s="64"/>
      <c r="Q1444" s="2"/>
      <c r="R1444" s="2"/>
      <c r="S1444" s="2"/>
    </row>
    <row r="1445" spans="6:19">
      <c r="F1445" s="2" t="str">
        <f t="shared" si="83"/>
        <v/>
      </c>
      <c r="G1445" s="2" t="str">
        <f t="shared" si="84"/>
        <v/>
      </c>
      <c r="H1445" s="2" t="str">
        <f>IF(G1445&lt;&gt;"",VLOOKUP(G1445,Calculations!$AV$2:$BA$2001,3),"")</f>
        <v/>
      </c>
      <c r="I1445" s="2" t="str">
        <f>IF(G1445&lt;&gt;"",VLOOKUP(G1445,Calculations!$AV$2:$BA$2001,4),"")</f>
        <v/>
      </c>
      <c r="J1445" s="2" t="str">
        <f>IF(G1445&lt;&gt;"",VLOOKUP(G1445,Calculations!$AV$2:$BA$2001,5),"")</f>
        <v/>
      </c>
      <c r="K1445" s="2" t="str">
        <f>IF(G1445&lt;&gt;"",VLOOKUP(G1445,Calculations!$AV$2:$BA$2001,6),"")</f>
        <v/>
      </c>
      <c r="L1445" s="64"/>
      <c r="M1445" s="64"/>
      <c r="N1445" s="64"/>
      <c r="O1445" s="64"/>
      <c r="P1445" s="64"/>
      <c r="Q1445" s="2"/>
      <c r="R1445" s="2"/>
      <c r="S1445" s="2"/>
    </row>
    <row r="1446" spans="6:19">
      <c r="F1446" s="2" t="str">
        <f t="shared" si="83"/>
        <v/>
      </c>
      <c r="G1446" s="2" t="str">
        <f t="shared" si="84"/>
        <v/>
      </c>
      <c r="H1446" s="2" t="str">
        <f>IF(G1446&lt;&gt;"",VLOOKUP(G1446,Calculations!$AV$2:$BA$2001,3),"")</f>
        <v/>
      </c>
      <c r="I1446" s="2" t="str">
        <f>IF(G1446&lt;&gt;"",VLOOKUP(G1446,Calculations!$AV$2:$BA$2001,4),"")</f>
        <v/>
      </c>
      <c r="J1446" s="2" t="str">
        <f>IF(G1446&lt;&gt;"",VLOOKUP(G1446,Calculations!$AV$2:$BA$2001,5),"")</f>
        <v/>
      </c>
      <c r="K1446" s="2" t="str">
        <f>IF(G1446&lt;&gt;"",VLOOKUP(G1446,Calculations!$AV$2:$BA$2001,6),"")</f>
        <v/>
      </c>
      <c r="L1446" s="64"/>
      <c r="M1446" s="64"/>
      <c r="N1446" s="64"/>
      <c r="O1446" s="64"/>
      <c r="P1446" s="64"/>
      <c r="Q1446" s="2"/>
      <c r="R1446" s="2"/>
      <c r="S1446" s="2"/>
    </row>
    <row r="1447" spans="6:19">
      <c r="F1447" s="2" t="str">
        <f t="shared" si="83"/>
        <v/>
      </c>
      <c r="G1447" s="2" t="str">
        <f t="shared" si="84"/>
        <v/>
      </c>
      <c r="H1447" s="2" t="str">
        <f>IF(G1447&lt;&gt;"",VLOOKUP(G1447,Calculations!$AV$2:$BA$2001,3),"")</f>
        <v/>
      </c>
      <c r="I1447" s="2" t="str">
        <f>IF(G1447&lt;&gt;"",VLOOKUP(G1447,Calculations!$AV$2:$BA$2001,4),"")</f>
        <v/>
      </c>
      <c r="J1447" s="2" t="str">
        <f>IF(G1447&lt;&gt;"",VLOOKUP(G1447,Calculations!$AV$2:$BA$2001,5),"")</f>
        <v/>
      </c>
      <c r="K1447" s="2" t="str">
        <f>IF(G1447&lt;&gt;"",VLOOKUP(G1447,Calculations!$AV$2:$BA$2001,6),"")</f>
        <v/>
      </c>
      <c r="L1447" s="64"/>
      <c r="M1447" s="64"/>
      <c r="N1447" s="64"/>
      <c r="O1447" s="64"/>
      <c r="P1447" s="64"/>
      <c r="Q1447" s="2"/>
      <c r="R1447" s="2"/>
      <c r="S1447" s="2"/>
    </row>
    <row r="1448" spans="6:19">
      <c r="F1448" s="2" t="str">
        <f t="shared" si="83"/>
        <v/>
      </c>
      <c r="G1448" s="2" t="str">
        <f t="shared" si="84"/>
        <v/>
      </c>
      <c r="H1448" s="2" t="str">
        <f>IF(G1448&lt;&gt;"",VLOOKUP(G1448,Calculations!$AV$2:$BA$2001,3),"")</f>
        <v/>
      </c>
      <c r="I1448" s="2" t="str">
        <f>IF(G1448&lt;&gt;"",VLOOKUP(G1448,Calculations!$AV$2:$BA$2001,4),"")</f>
        <v/>
      </c>
      <c r="J1448" s="2" t="str">
        <f>IF(G1448&lt;&gt;"",VLOOKUP(G1448,Calculations!$AV$2:$BA$2001,5),"")</f>
        <v/>
      </c>
      <c r="K1448" s="2" t="str">
        <f>IF(G1448&lt;&gt;"",VLOOKUP(G1448,Calculations!$AV$2:$BA$2001,6),"")</f>
        <v/>
      </c>
      <c r="L1448" s="64"/>
      <c r="M1448" s="64"/>
      <c r="N1448" s="64"/>
      <c r="O1448" s="64"/>
      <c r="P1448" s="64"/>
      <c r="Q1448" s="2"/>
      <c r="R1448" s="2"/>
      <c r="S1448" s="2"/>
    </row>
    <row r="1449" spans="6:19">
      <c r="F1449" s="2" t="str">
        <f t="shared" si="83"/>
        <v/>
      </c>
      <c r="G1449" s="2" t="str">
        <f t="shared" si="84"/>
        <v/>
      </c>
      <c r="H1449" s="2" t="str">
        <f>IF(G1449&lt;&gt;"",VLOOKUP(G1449,Calculations!$AV$2:$BA$2001,3),"")</f>
        <v/>
      </c>
      <c r="I1449" s="2" t="str">
        <f>IF(G1449&lt;&gt;"",VLOOKUP(G1449,Calculations!$AV$2:$BA$2001,4),"")</f>
        <v/>
      </c>
      <c r="J1449" s="2" t="str">
        <f>IF(G1449&lt;&gt;"",VLOOKUP(G1449,Calculations!$AV$2:$BA$2001,5),"")</f>
        <v/>
      </c>
      <c r="K1449" s="2" t="str">
        <f>IF(G1449&lt;&gt;"",VLOOKUP(G1449,Calculations!$AV$2:$BA$2001,6),"")</f>
        <v/>
      </c>
      <c r="L1449" s="64"/>
      <c r="M1449" s="64"/>
      <c r="N1449" s="64"/>
      <c r="O1449" s="64"/>
      <c r="P1449" s="64"/>
      <c r="Q1449" s="2"/>
      <c r="R1449" s="2"/>
      <c r="S1449" s="2"/>
    </row>
    <row r="1450" spans="6:19">
      <c r="F1450" s="2" t="str">
        <f t="shared" si="83"/>
        <v/>
      </c>
      <c r="G1450" s="2" t="str">
        <f t="shared" si="84"/>
        <v/>
      </c>
      <c r="H1450" s="2" t="str">
        <f>IF(G1450&lt;&gt;"",VLOOKUP(G1450,Calculations!$AV$2:$BA$2001,3),"")</f>
        <v/>
      </c>
      <c r="I1450" s="2" t="str">
        <f>IF(G1450&lt;&gt;"",VLOOKUP(G1450,Calculations!$AV$2:$BA$2001,4),"")</f>
        <v/>
      </c>
      <c r="J1450" s="2" t="str">
        <f>IF(G1450&lt;&gt;"",VLOOKUP(G1450,Calculations!$AV$2:$BA$2001,5),"")</f>
        <v/>
      </c>
      <c r="K1450" s="2" t="str">
        <f>IF(G1450&lt;&gt;"",VLOOKUP(G1450,Calculations!$AV$2:$BA$2001,6),"")</f>
        <v/>
      </c>
      <c r="L1450" s="64"/>
      <c r="M1450" s="64"/>
      <c r="N1450" s="64"/>
      <c r="O1450" s="64"/>
      <c r="P1450" s="64"/>
      <c r="Q1450" s="2"/>
      <c r="R1450" s="2"/>
      <c r="S1450" s="2"/>
    </row>
    <row r="1451" spans="6:19">
      <c r="F1451" s="2" t="str">
        <f t="shared" si="83"/>
        <v/>
      </c>
      <c r="G1451" s="2" t="str">
        <f t="shared" si="84"/>
        <v/>
      </c>
      <c r="H1451" s="2" t="str">
        <f>IF(G1451&lt;&gt;"",VLOOKUP(G1451,Calculations!$AV$2:$BA$2001,3),"")</f>
        <v/>
      </c>
      <c r="I1451" s="2" t="str">
        <f>IF(G1451&lt;&gt;"",VLOOKUP(G1451,Calculations!$AV$2:$BA$2001,4),"")</f>
        <v/>
      </c>
      <c r="J1451" s="2" t="str">
        <f>IF(G1451&lt;&gt;"",VLOOKUP(G1451,Calculations!$AV$2:$BA$2001,5),"")</f>
        <v/>
      </c>
      <c r="K1451" s="2" t="str">
        <f>IF(G1451&lt;&gt;"",VLOOKUP(G1451,Calculations!$AV$2:$BA$2001,6),"")</f>
        <v/>
      </c>
      <c r="L1451" s="64"/>
      <c r="M1451" s="64"/>
      <c r="N1451" s="64"/>
      <c r="O1451" s="64"/>
      <c r="P1451" s="64"/>
      <c r="Q1451" s="2"/>
      <c r="R1451" s="2"/>
      <c r="S1451" s="2"/>
    </row>
    <row r="1452" spans="6:19">
      <c r="F1452" s="2" t="str">
        <f t="shared" si="83"/>
        <v/>
      </c>
      <c r="G1452" s="2" t="str">
        <f t="shared" si="84"/>
        <v/>
      </c>
      <c r="H1452" s="2" t="str">
        <f>IF(G1452&lt;&gt;"",VLOOKUP(G1452,Calculations!$AV$2:$BA$2001,3),"")</f>
        <v/>
      </c>
      <c r="I1452" s="2" t="str">
        <f>IF(G1452&lt;&gt;"",VLOOKUP(G1452,Calculations!$AV$2:$BA$2001,4),"")</f>
        <v/>
      </c>
      <c r="J1452" s="2" t="str">
        <f>IF(G1452&lt;&gt;"",VLOOKUP(G1452,Calculations!$AV$2:$BA$2001,5),"")</f>
        <v/>
      </c>
      <c r="K1452" s="2" t="str">
        <f>IF(G1452&lt;&gt;"",VLOOKUP(G1452,Calculations!$AV$2:$BA$2001,6),"")</f>
        <v/>
      </c>
      <c r="L1452" s="64"/>
      <c r="M1452" s="64"/>
      <c r="N1452" s="64"/>
      <c r="O1452" s="64"/>
      <c r="P1452" s="64"/>
      <c r="Q1452" s="2"/>
      <c r="R1452" s="2"/>
      <c r="S1452" s="2"/>
    </row>
    <row r="1453" spans="6:19">
      <c r="F1453" s="2" t="str">
        <f t="shared" si="83"/>
        <v/>
      </c>
      <c r="G1453" s="2" t="str">
        <f t="shared" si="84"/>
        <v/>
      </c>
      <c r="H1453" s="2" t="str">
        <f>IF(G1453&lt;&gt;"",VLOOKUP(G1453,Calculations!$AV$2:$BA$2001,3),"")</f>
        <v/>
      </c>
      <c r="I1453" s="2" t="str">
        <f>IF(G1453&lt;&gt;"",VLOOKUP(G1453,Calculations!$AV$2:$BA$2001,4),"")</f>
        <v/>
      </c>
      <c r="J1453" s="2" t="str">
        <f>IF(G1453&lt;&gt;"",VLOOKUP(G1453,Calculations!$AV$2:$BA$2001,5),"")</f>
        <v/>
      </c>
      <c r="K1453" s="2" t="str">
        <f>IF(G1453&lt;&gt;"",VLOOKUP(G1453,Calculations!$AV$2:$BA$2001,6),"")</f>
        <v/>
      </c>
      <c r="L1453" s="64"/>
      <c r="M1453" s="64"/>
      <c r="N1453" s="64"/>
      <c r="O1453" s="64"/>
      <c r="P1453" s="64"/>
      <c r="Q1453" s="2"/>
      <c r="R1453" s="2"/>
      <c r="S1453" s="2"/>
    </row>
    <row r="1454" spans="6:19">
      <c r="F1454" s="2" t="str">
        <f t="shared" si="83"/>
        <v/>
      </c>
      <c r="G1454" s="2" t="str">
        <f t="shared" si="84"/>
        <v/>
      </c>
      <c r="H1454" s="2" t="str">
        <f>IF(G1454&lt;&gt;"",VLOOKUP(G1454,Calculations!$AV$2:$BA$2001,3),"")</f>
        <v/>
      </c>
      <c r="I1454" s="2" t="str">
        <f>IF(G1454&lt;&gt;"",VLOOKUP(G1454,Calculations!$AV$2:$BA$2001,4),"")</f>
        <v/>
      </c>
      <c r="J1454" s="2" t="str">
        <f>IF(G1454&lt;&gt;"",VLOOKUP(G1454,Calculations!$AV$2:$BA$2001,5),"")</f>
        <v/>
      </c>
      <c r="K1454" s="2" t="str">
        <f>IF(G1454&lt;&gt;"",VLOOKUP(G1454,Calculations!$AV$2:$BA$2001,6),"")</f>
        <v/>
      </c>
      <c r="L1454" s="64"/>
      <c r="M1454" s="64"/>
      <c r="N1454" s="64"/>
      <c r="O1454" s="64"/>
      <c r="P1454" s="64"/>
      <c r="Q1454" s="2"/>
      <c r="R1454" s="2"/>
      <c r="S1454" s="2"/>
    </row>
    <row r="1455" spans="6:19">
      <c r="F1455" s="2" t="str">
        <f t="shared" si="83"/>
        <v/>
      </c>
      <c r="G1455" s="2" t="str">
        <f t="shared" si="84"/>
        <v/>
      </c>
      <c r="H1455" s="2" t="str">
        <f>IF(G1455&lt;&gt;"",VLOOKUP(G1455,Calculations!$AV$2:$BA$2001,3),"")</f>
        <v/>
      </c>
      <c r="I1455" s="2" t="str">
        <f>IF(G1455&lt;&gt;"",VLOOKUP(G1455,Calculations!$AV$2:$BA$2001,4),"")</f>
        <v/>
      </c>
      <c r="J1455" s="2" t="str">
        <f>IF(G1455&lt;&gt;"",VLOOKUP(G1455,Calculations!$AV$2:$BA$2001,5),"")</f>
        <v/>
      </c>
      <c r="K1455" s="2" t="str">
        <f>IF(G1455&lt;&gt;"",VLOOKUP(G1455,Calculations!$AV$2:$BA$2001,6),"")</f>
        <v/>
      </c>
      <c r="L1455" s="64"/>
      <c r="M1455" s="64"/>
      <c r="N1455" s="64"/>
      <c r="O1455" s="64"/>
      <c r="P1455" s="64"/>
      <c r="Q1455" s="2"/>
      <c r="R1455" s="2"/>
      <c r="S1455" s="2"/>
    </row>
    <row r="1456" spans="6:19">
      <c r="F1456" s="2" t="str">
        <f t="shared" si="83"/>
        <v/>
      </c>
      <c r="G1456" s="2" t="str">
        <f t="shared" si="84"/>
        <v/>
      </c>
      <c r="H1456" s="2" t="str">
        <f>IF(G1456&lt;&gt;"",VLOOKUP(G1456,Calculations!$AV$2:$BA$2001,3),"")</f>
        <v/>
      </c>
      <c r="I1456" s="2" t="str">
        <f>IF(G1456&lt;&gt;"",VLOOKUP(G1456,Calculations!$AV$2:$BA$2001,4),"")</f>
        <v/>
      </c>
      <c r="J1456" s="2" t="str">
        <f>IF(G1456&lt;&gt;"",VLOOKUP(G1456,Calculations!$AV$2:$BA$2001,5),"")</f>
        <v/>
      </c>
      <c r="K1456" s="2" t="str">
        <f>IF(G1456&lt;&gt;"",VLOOKUP(G1456,Calculations!$AV$2:$BA$2001,6),"")</f>
        <v/>
      </c>
      <c r="L1456" s="64"/>
      <c r="M1456" s="64"/>
      <c r="N1456" s="64"/>
      <c r="O1456" s="64"/>
      <c r="P1456" s="64"/>
      <c r="Q1456" s="2"/>
      <c r="R1456" s="2"/>
      <c r="S1456" s="2"/>
    </row>
    <row r="1457" spans="6:19">
      <c r="F1457" s="2" t="str">
        <f t="shared" si="83"/>
        <v/>
      </c>
      <c r="G1457" s="2" t="str">
        <f t="shared" si="84"/>
        <v/>
      </c>
      <c r="H1457" s="2" t="str">
        <f>IF(G1457&lt;&gt;"",VLOOKUP(G1457,Calculations!$AV$2:$BA$2001,3),"")</f>
        <v/>
      </c>
      <c r="I1457" s="2" t="str">
        <f>IF(G1457&lt;&gt;"",VLOOKUP(G1457,Calculations!$AV$2:$BA$2001,4),"")</f>
        <v/>
      </c>
      <c r="J1457" s="2" t="str">
        <f>IF(G1457&lt;&gt;"",VLOOKUP(G1457,Calculations!$AV$2:$BA$2001,5),"")</f>
        <v/>
      </c>
      <c r="K1457" s="2" t="str">
        <f>IF(G1457&lt;&gt;"",VLOOKUP(G1457,Calculations!$AV$2:$BA$2001,6),"")</f>
        <v/>
      </c>
      <c r="L1457" s="64"/>
      <c r="M1457" s="64"/>
      <c r="N1457" s="64"/>
      <c r="O1457" s="64"/>
      <c r="P1457" s="64"/>
      <c r="Q1457" s="2"/>
      <c r="R1457" s="2"/>
      <c r="S1457" s="2"/>
    </row>
    <row r="1458" spans="6:19">
      <c r="F1458" s="2" t="str">
        <f t="shared" si="83"/>
        <v/>
      </c>
      <c r="G1458" s="2" t="str">
        <f t="shared" si="84"/>
        <v/>
      </c>
      <c r="H1458" s="2" t="str">
        <f>IF(G1458&lt;&gt;"",VLOOKUP(G1458,Calculations!$AV$2:$BA$2001,3),"")</f>
        <v/>
      </c>
      <c r="I1458" s="2" t="str">
        <f>IF(G1458&lt;&gt;"",VLOOKUP(G1458,Calculations!$AV$2:$BA$2001,4),"")</f>
        <v/>
      </c>
      <c r="J1458" s="2" t="str">
        <f>IF(G1458&lt;&gt;"",VLOOKUP(G1458,Calculations!$AV$2:$BA$2001,5),"")</f>
        <v/>
      </c>
      <c r="K1458" s="2" t="str">
        <f>IF(G1458&lt;&gt;"",VLOOKUP(G1458,Calculations!$AV$2:$BA$2001,6),"")</f>
        <v/>
      </c>
      <c r="L1458" s="64"/>
      <c r="M1458" s="64"/>
      <c r="N1458" s="64"/>
      <c r="O1458" s="64"/>
      <c r="P1458" s="64"/>
      <c r="Q1458" s="2"/>
      <c r="R1458" s="2"/>
      <c r="S1458" s="2"/>
    </row>
    <row r="1459" spans="6:19">
      <c r="F1459" s="2" t="str">
        <f t="shared" si="83"/>
        <v/>
      </c>
      <c r="G1459" s="2" t="str">
        <f t="shared" si="84"/>
        <v/>
      </c>
      <c r="H1459" s="2" t="str">
        <f>IF(G1459&lt;&gt;"",VLOOKUP(G1459,Calculations!$AV$2:$BA$2001,3),"")</f>
        <v/>
      </c>
      <c r="I1459" s="2" t="str">
        <f>IF(G1459&lt;&gt;"",VLOOKUP(G1459,Calculations!$AV$2:$BA$2001,4),"")</f>
        <v/>
      </c>
      <c r="J1459" s="2" t="str">
        <f>IF(G1459&lt;&gt;"",VLOOKUP(G1459,Calculations!$AV$2:$BA$2001,5),"")</f>
        <v/>
      </c>
      <c r="K1459" s="2" t="str">
        <f>IF(G1459&lt;&gt;"",VLOOKUP(G1459,Calculations!$AV$2:$BA$2001,6),"")</f>
        <v/>
      </c>
      <c r="L1459" s="64"/>
      <c r="M1459" s="64"/>
      <c r="N1459" s="64"/>
      <c r="O1459" s="64"/>
      <c r="P1459" s="64"/>
      <c r="Q1459" s="2"/>
      <c r="R1459" s="2"/>
      <c r="S1459" s="2"/>
    </row>
    <row r="1460" spans="6:19">
      <c r="F1460" s="2" t="str">
        <f t="shared" si="83"/>
        <v/>
      </c>
      <c r="G1460" s="2" t="str">
        <f t="shared" si="84"/>
        <v/>
      </c>
      <c r="H1460" s="2" t="str">
        <f>IF(G1460&lt;&gt;"",VLOOKUP(G1460,Calculations!$AV$2:$BA$2001,3),"")</f>
        <v/>
      </c>
      <c r="I1460" s="2" t="str">
        <f>IF(G1460&lt;&gt;"",VLOOKUP(G1460,Calculations!$AV$2:$BA$2001,4),"")</f>
        <v/>
      </c>
      <c r="J1460" s="2" t="str">
        <f>IF(G1460&lt;&gt;"",VLOOKUP(G1460,Calculations!$AV$2:$BA$2001,5),"")</f>
        <v/>
      </c>
      <c r="K1460" s="2" t="str">
        <f>IF(G1460&lt;&gt;"",VLOOKUP(G1460,Calculations!$AV$2:$BA$2001,6),"")</f>
        <v/>
      </c>
      <c r="L1460" s="64"/>
      <c r="M1460" s="64"/>
      <c r="N1460" s="64"/>
      <c r="O1460" s="64"/>
      <c r="P1460" s="64"/>
      <c r="Q1460" s="2"/>
      <c r="R1460" s="2"/>
      <c r="S1460" s="2"/>
    </row>
    <row r="1461" spans="6:19">
      <c r="F1461" s="2" t="str">
        <f t="shared" si="83"/>
        <v/>
      </c>
      <c r="G1461" s="2" t="str">
        <f t="shared" si="84"/>
        <v/>
      </c>
      <c r="H1461" s="2" t="str">
        <f>IF(G1461&lt;&gt;"",VLOOKUP(G1461,Calculations!$AV$2:$BA$2001,3),"")</f>
        <v/>
      </c>
      <c r="I1461" s="2" t="str">
        <f>IF(G1461&lt;&gt;"",VLOOKUP(G1461,Calculations!$AV$2:$BA$2001,4),"")</f>
        <v/>
      </c>
      <c r="J1461" s="2" t="str">
        <f>IF(G1461&lt;&gt;"",VLOOKUP(G1461,Calculations!$AV$2:$BA$2001,5),"")</f>
        <v/>
      </c>
      <c r="K1461" s="2" t="str">
        <f>IF(G1461&lt;&gt;"",VLOOKUP(G1461,Calculations!$AV$2:$BA$2001,6),"")</f>
        <v/>
      </c>
      <c r="L1461" s="64"/>
      <c r="M1461" s="64"/>
      <c r="N1461" s="64"/>
      <c r="O1461" s="64"/>
      <c r="P1461" s="64"/>
      <c r="Q1461" s="2"/>
      <c r="R1461" s="2"/>
      <c r="S1461" s="2"/>
    </row>
    <row r="1462" spans="6:19">
      <c r="F1462" s="2" t="str">
        <f t="shared" si="83"/>
        <v/>
      </c>
      <c r="G1462" s="2" t="str">
        <f t="shared" si="84"/>
        <v/>
      </c>
      <c r="H1462" s="2" t="str">
        <f>IF(G1462&lt;&gt;"",VLOOKUP(G1462,Calculations!$AV$2:$BA$2001,3),"")</f>
        <v/>
      </c>
      <c r="I1462" s="2" t="str">
        <f>IF(G1462&lt;&gt;"",VLOOKUP(G1462,Calculations!$AV$2:$BA$2001,4),"")</f>
        <v/>
      </c>
      <c r="J1462" s="2" t="str">
        <f>IF(G1462&lt;&gt;"",VLOOKUP(G1462,Calculations!$AV$2:$BA$2001,5),"")</f>
        <v/>
      </c>
      <c r="K1462" s="2" t="str">
        <f>IF(G1462&lt;&gt;"",VLOOKUP(G1462,Calculations!$AV$2:$BA$2001,6),"")</f>
        <v/>
      </c>
      <c r="L1462" s="64"/>
      <c r="M1462" s="64"/>
      <c r="N1462" s="64"/>
      <c r="O1462" s="64"/>
      <c r="P1462" s="64"/>
      <c r="Q1462" s="2"/>
      <c r="R1462" s="2"/>
      <c r="S1462" s="2"/>
    </row>
    <row r="1463" spans="6:19">
      <c r="F1463" s="2" t="str">
        <f t="shared" si="83"/>
        <v/>
      </c>
      <c r="G1463" s="2" t="str">
        <f t="shared" si="84"/>
        <v/>
      </c>
      <c r="H1463" s="2" t="str">
        <f>IF(G1463&lt;&gt;"",VLOOKUP(G1463,Calculations!$AV$2:$BA$2001,3),"")</f>
        <v/>
      </c>
      <c r="I1463" s="2" t="str">
        <f>IF(G1463&lt;&gt;"",VLOOKUP(G1463,Calculations!$AV$2:$BA$2001,4),"")</f>
        <v/>
      </c>
      <c r="J1463" s="2" t="str">
        <f>IF(G1463&lt;&gt;"",VLOOKUP(G1463,Calculations!$AV$2:$BA$2001,5),"")</f>
        <v/>
      </c>
      <c r="K1463" s="2" t="str">
        <f>IF(G1463&lt;&gt;"",VLOOKUP(G1463,Calculations!$AV$2:$BA$2001,6),"")</f>
        <v/>
      </c>
      <c r="L1463" s="64"/>
      <c r="M1463" s="64"/>
      <c r="N1463" s="64"/>
      <c r="O1463" s="64"/>
      <c r="P1463" s="64"/>
      <c r="Q1463" s="2"/>
      <c r="R1463" s="2"/>
      <c r="S1463" s="2"/>
    </row>
    <row r="1464" spans="6:19">
      <c r="F1464" s="2" t="str">
        <f t="shared" si="83"/>
        <v/>
      </c>
      <c r="G1464" s="2" t="str">
        <f t="shared" si="84"/>
        <v/>
      </c>
      <c r="H1464" s="2" t="str">
        <f>IF(G1464&lt;&gt;"",VLOOKUP(G1464,Calculations!$AV$2:$BA$2001,3),"")</f>
        <v/>
      </c>
      <c r="I1464" s="2" t="str">
        <f>IF(G1464&lt;&gt;"",VLOOKUP(G1464,Calculations!$AV$2:$BA$2001,4),"")</f>
        <v/>
      </c>
      <c r="J1464" s="2" t="str">
        <f>IF(G1464&lt;&gt;"",VLOOKUP(G1464,Calculations!$AV$2:$BA$2001,5),"")</f>
        <v/>
      </c>
      <c r="K1464" s="2" t="str">
        <f>IF(G1464&lt;&gt;"",VLOOKUP(G1464,Calculations!$AV$2:$BA$2001,6),"")</f>
        <v/>
      </c>
      <c r="L1464" s="64"/>
      <c r="M1464" s="64"/>
      <c r="N1464" s="64"/>
      <c r="O1464" s="64"/>
      <c r="P1464" s="64"/>
      <c r="Q1464" s="2"/>
      <c r="R1464" s="2"/>
      <c r="S1464" s="2"/>
    </row>
    <row r="1465" spans="6:19">
      <c r="F1465" s="2" t="str">
        <f t="shared" si="83"/>
        <v/>
      </c>
      <c r="G1465" s="2" t="str">
        <f t="shared" si="84"/>
        <v/>
      </c>
      <c r="H1465" s="2" t="str">
        <f>IF(G1465&lt;&gt;"",VLOOKUP(G1465,Calculations!$AV$2:$BA$2001,3),"")</f>
        <v/>
      </c>
      <c r="I1465" s="2" t="str">
        <f>IF(G1465&lt;&gt;"",VLOOKUP(G1465,Calculations!$AV$2:$BA$2001,4),"")</f>
        <v/>
      </c>
      <c r="J1465" s="2" t="str">
        <f>IF(G1465&lt;&gt;"",VLOOKUP(G1465,Calculations!$AV$2:$BA$2001,5),"")</f>
        <v/>
      </c>
      <c r="K1465" s="2" t="str">
        <f>IF(G1465&lt;&gt;"",VLOOKUP(G1465,Calculations!$AV$2:$BA$2001,6),"")</f>
        <v/>
      </c>
      <c r="L1465" s="64"/>
      <c r="M1465" s="64"/>
      <c r="N1465" s="64"/>
      <c r="O1465" s="64"/>
      <c r="P1465" s="64"/>
      <c r="Q1465" s="2"/>
      <c r="R1465" s="2"/>
      <c r="S1465" s="2"/>
    </row>
    <row r="1466" spans="6:19">
      <c r="F1466" s="2" t="str">
        <f t="shared" si="83"/>
        <v/>
      </c>
      <c r="G1466" s="2" t="str">
        <f t="shared" si="84"/>
        <v/>
      </c>
      <c r="H1466" s="2" t="str">
        <f>IF(G1466&lt;&gt;"",VLOOKUP(G1466,Calculations!$AV$2:$BA$2001,3),"")</f>
        <v/>
      </c>
      <c r="I1466" s="2" t="str">
        <f>IF(G1466&lt;&gt;"",VLOOKUP(G1466,Calculations!$AV$2:$BA$2001,4),"")</f>
        <v/>
      </c>
      <c r="J1466" s="2" t="str">
        <f>IF(G1466&lt;&gt;"",VLOOKUP(G1466,Calculations!$AV$2:$BA$2001,5),"")</f>
        <v/>
      </c>
      <c r="K1466" s="2" t="str">
        <f>IF(G1466&lt;&gt;"",VLOOKUP(G1466,Calculations!$AV$2:$BA$2001,6),"")</f>
        <v/>
      </c>
      <c r="L1466" s="64"/>
      <c r="M1466" s="64"/>
      <c r="N1466" s="64"/>
      <c r="O1466" s="64"/>
      <c r="P1466" s="64"/>
      <c r="Q1466" s="2"/>
      <c r="R1466" s="2"/>
      <c r="S1466" s="2"/>
    </row>
    <row r="1467" spans="6:19">
      <c r="F1467" s="2" t="str">
        <f t="shared" si="83"/>
        <v/>
      </c>
      <c r="G1467" s="2" t="str">
        <f t="shared" si="84"/>
        <v/>
      </c>
      <c r="H1467" s="2" t="str">
        <f>IF(G1467&lt;&gt;"",VLOOKUP(G1467,Calculations!$AV$2:$BA$2001,3),"")</f>
        <v/>
      </c>
      <c r="I1467" s="2" t="str">
        <f>IF(G1467&lt;&gt;"",VLOOKUP(G1467,Calculations!$AV$2:$BA$2001,4),"")</f>
        <v/>
      </c>
      <c r="J1467" s="2" t="str">
        <f>IF(G1467&lt;&gt;"",VLOOKUP(G1467,Calculations!$AV$2:$BA$2001,5),"")</f>
        <v/>
      </c>
      <c r="K1467" s="2" t="str">
        <f>IF(G1467&lt;&gt;"",VLOOKUP(G1467,Calculations!$AV$2:$BA$2001,6),"")</f>
        <v/>
      </c>
      <c r="L1467" s="64"/>
      <c r="M1467" s="64"/>
      <c r="N1467" s="64"/>
      <c r="O1467" s="64"/>
      <c r="P1467" s="64"/>
      <c r="Q1467" s="2"/>
      <c r="R1467" s="2"/>
      <c r="S1467" s="2"/>
    </row>
    <row r="1468" spans="6:19">
      <c r="F1468" s="2" t="str">
        <f t="shared" si="83"/>
        <v/>
      </c>
      <c r="G1468" s="2" t="str">
        <f t="shared" si="84"/>
        <v/>
      </c>
      <c r="H1468" s="2" t="str">
        <f>IF(G1468&lt;&gt;"",VLOOKUP(G1468,Calculations!$AV$2:$BA$2001,3),"")</f>
        <v/>
      </c>
      <c r="I1468" s="2" t="str">
        <f>IF(G1468&lt;&gt;"",VLOOKUP(G1468,Calculations!$AV$2:$BA$2001,4),"")</f>
        <v/>
      </c>
      <c r="J1468" s="2" t="str">
        <f>IF(G1468&lt;&gt;"",VLOOKUP(G1468,Calculations!$AV$2:$BA$2001,5),"")</f>
        <v/>
      </c>
      <c r="K1468" s="2" t="str">
        <f>IF(G1468&lt;&gt;"",VLOOKUP(G1468,Calculations!$AV$2:$BA$2001,6),"")</f>
        <v/>
      </c>
      <c r="L1468" s="64"/>
      <c r="M1468" s="64"/>
      <c r="N1468" s="64"/>
      <c r="O1468" s="64"/>
      <c r="P1468" s="64"/>
      <c r="Q1468" s="2"/>
      <c r="R1468" s="2"/>
      <c r="S1468" s="2"/>
    </row>
    <row r="1469" spans="6:19">
      <c r="F1469" s="2" t="str">
        <f t="shared" si="83"/>
        <v/>
      </c>
      <c r="G1469" s="2" t="str">
        <f t="shared" si="84"/>
        <v/>
      </c>
      <c r="H1469" s="2" t="str">
        <f>IF(G1469&lt;&gt;"",VLOOKUP(G1469,Calculations!$AV$2:$BA$2001,3),"")</f>
        <v/>
      </c>
      <c r="I1469" s="2" t="str">
        <f>IF(G1469&lt;&gt;"",VLOOKUP(G1469,Calculations!$AV$2:$BA$2001,4),"")</f>
        <v/>
      </c>
      <c r="J1469" s="2" t="str">
        <f>IF(G1469&lt;&gt;"",VLOOKUP(G1469,Calculations!$AV$2:$BA$2001,5),"")</f>
        <v/>
      </c>
      <c r="K1469" s="2" t="str">
        <f>IF(G1469&lt;&gt;"",VLOOKUP(G1469,Calculations!$AV$2:$BA$2001,6),"")</f>
        <v/>
      </c>
      <c r="L1469" s="64"/>
      <c r="M1469" s="64"/>
      <c r="N1469" s="64"/>
      <c r="O1469" s="64"/>
      <c r="P1469" s="64"/>
      <c r="Q1469" s="2"/>
      <c r="R1469" s="2"/>
      <c r="S1469" s="2"/>
    </row>
    <row r="1470" spans="6:19">
      <c r="F1470" s="2" t="str">
        <f t="shared" si="83"/>
        <v/>
      </c>
      <c r="G1470" s="2" t="str">
        <f t="shared" si="84"/>
        <v/>
      </c>
      <c r="H1470" s="2" t="str">
        <f>IF(G1470&lt;&gt;"",VLOOKUP(G1470,Calculations!$AV$2:$BA$2001,3),"")</f>
        <v/>
      </c>
      <c r="I1470" s="2" t="str">
        <f>IF(G1470&lt;&gt;"",VLOOKUP(G1470,Calculations!$AV$2:$BA$2001,4),"")</f>
        <v/>
      </c>
      <c r="J1470" s="2" t="str">
        <f>IF(G1470&lt;&gt;"",VLOOKUP(G1470,Calculations!$AV$2:$BA$2001,5),"")</f>
        <v/>
      </c>
      <c r="K1470" s="2" t="str">
        <f>IF(G1470&lt;&gt;"",VLOOKUP(G1470,Calculations!$AV$2:$BA$2001,6),"")</f>
        <v/>
      </c>
      <c r="L1470" s="64"/>
      <c r="M1470" s="64"/>
      <c r="N1470" s="64"/>
      <c r="O1470" s="64"/>
      <c r="P1470" s="64"/>
      <c r="Q1470" s="2"/>
      <c r="R1470" s="2"/>
      <c r="S1470" s="2"/>
    </row>
    <row r="1471" spans="6:19">
      <c r="F1471" s="2" t="str">
        <f t="shared" si="83"/>
        <v/>
      </c>
      <c r="G1471" s="2" t="str">
        <f t="shared" si="84"/>
        <v/>
      </c>
      <c r="H1471" s="2" t="str">
        <f>IF(G1471&lt;&gt;"",VLOOKUP(G1471,Calculations!$AV$2:$BA$2001,3),"")</f>
        <v/>
      </c>
      <c r="I1471" s="2" t="str">
        <f>IF(G1471&lt;&gt;"",VLOOKUP(G1471,Calculations!$AV$2:$BA$2001,4),"")</f>
        <v/>
      </c>
      <c r="J1471" s="2" t="str">
        <f>IF(G1471&lt;&gt;"",VLOOKUP(G1471,Calculations!$AV$2:$BA$2001,5),"")</f>
        <v/>
      </c>
      <c r="K1471" s="2" t="str">
        <f>IF(G1471&lt;&gt;"",VLOOKUP(G1471,Calculations!$AV$2:$BA$2001,6),"")</f>
        <v/>
      </c>
      <c r="L1471" s="64"/>
      <c r="M1471" s="64"/>
      <c r="N1471" s="64"/>
      <c r="O1471" s="64"/>
      <c r="P1471" s="64"/>
      <c r="Q1471" s="2"/>
      <c r="R1471" s="2"/>
      <c r="S1471" s="2"/>
    </row>
    <row r="1472" spans="6:19">
      <c r="F1472" s="2" t="str">
        <f t="shared" si="83"/>
        <v/>
      </c>
      <c r="G1472" s="2" t="str">
        <f t="shared" si="84"/>
        <v/>
      </c>
      <c r="H1472" s="2" t="str">
        <f>IF(G1472&lt;&gt;"",VLOOKUP(G1472,Calculations!$AV$2:$BA$2001,3),"")</f>
        <v/>
      </c>
      <c r="I1472" s="2" t="str">
        <f>IF(G1472&lt;&gt;"",VLOOKUP(G1472,Calculations!$AV$2:$BA$2001,4),"")</f>
        <v/>
      </c>
      <c r="J1472" s="2" t="str">
        <f>IF(G1472&lt;&gt;"",VLOOKUP(G1472,Calculations!$AV$2:$BA$2001,5),"")</f>
        <v/>
      </c>
      <c r="K1472" s="2" t="str">
        <f>IF(G1472&lt;&gt;"",VLOOKUP(G1472,Calculations!$AV$2:$BA$2001,6),"")</f>
        <v/>
      </c>
      <c r="L1472" s="64"/>
      <c r="M1472" s="64"/>
      <c r="N1472" s="64"/>
      <c r="O1472" s="64"/>
      <c r="P1472" s="64"/>
      <c r="Q1472" s="2"/>
      <c r="R1472" s="2"/>
      <c r="S1472" s="2"/>
    </row>
    <row r="1473" spans="6:19">
      <c r="F1473" s="2" t="str">
        <f t="shared" si="83"/>
        <v/>
      </c>
      <c r="G1473" s="2" t="str">
        <f t="shared" si="84"/>
        <v/>
      </c>
      <c r="H1473" s="2" t="str">
        <f>IF(G1473&lt;&gt;"",VLOOKUP(G1473,Calculations!$AV$2:$BA$2001,3),"")</f>
        <v/>
      </c>
      <c r="I1473" s="2" t="str">
        <f>IF(G1473&lt;&gt;"",VLOOKUP(G1473,Calculations!$AV$2:$BA$2001,4),"")</f>
        <v/>
      </c>
      <c r="J1473" s="2" t="str">
        <f>IF(G1473&lt;&gt;"",VLOOKUP(G1473,Calculations!$AV$2:$BA$2001,5),"")</f>
        <v/>
      </c>
      <c r="K1473" s="2" t="str">
        <f>IF(G1473&lt;&gt;"",VLOOKUP(G1473,Calculations!$AV$2:$BA$2001,6),"")</f>
        <v/>
      </c>
      <c r="L1473" s="64"/>
      <c r="M1473" s="64"/>
      <c r="N1473" s="64"/>
      <c r="O1473" s="64"/>
      <c r="P1473" s="64"/>
      <c r="Q1473" s="2"/>
      <c r="R1473" s="2"/>
      <c r="S1473" s="2"/>
    </row>
    <row r="1474" spans="6:19">
      <c r="F1474" s="2" t="str">
        <f t="shared" si="83"/>
        <v/>
      </c>
      <c r="G1474" s="2" t="str">
        <f t="shared" si="84"/>
        <v/>
      </c>
      <c r="H1474" s="2" t="str">
        <f>IF(G1474&lt;&gt;"",VLOOKUP(G1474,Calculations!$AV$2:$BA$2001,3),"")</f>
        <v/>
      </c>
      <c r="I1474" s="2" t="str">
        <f>IF(G1474&lt;&gt;"",VLOOKUP(G1474,Calculations!$AV$2:$BA$2001,4),"")</f>
        <v/>
      </c>
      <c r="J1474" s="2" t="str">
        <f>IF(G1474&lt;&gt;"",VLOOKUP(G1474,Calculations!$AV$2:$BA$2001,5),"")</f>
        <v/>
      </c>
      <c r="K1474" s="2" t="str">
        <f>IF(G1474&lt;&gt;"",VLOOKUP(G1474,Calculations!$AV$2:$BA$2001,6),"")</f>
        <v/>
      </c>
      <c r="L1474" s="64"/>
      <c r="M1474" s="64"/>
      <c r="N1474" s="64"/>
      <c r="O1474" s="64"/>
      <c r="P1474" s="64"/>
      <c r="Q1474" s="2"/>
      <c r="R1474" s="2"/>
      <c r="S1474" s="2"/>
    </row>
    <row r="1475" spans="6:19">
      <c r="F1475" s="2" t="str">
        <f t="shared" ref="F1475:F1538" si="85">IF(F1474&gt;=Num,"",F1474+1)</f>
        <v/>
      </c>
      <c r="G1475" s="2" t="str">
        <f t="shared" si="84"/>
        <v/>
      </c>
      <c r="H1475" s="2" t="str">
        <f>IF(G1475&lt;&gt;"",VLOOKUP(G1475,Calculations!$AV$2:$BA$2001,3),"")</f>
        <v/>
      </c>
      <c r="I1475" s="2" t="str">
        <f>IF(G1475&lt;&gt;"",VLOOKUP(G1475,Calculations!$AV$2:$BA$2001,4),"")</f>
        <v/>
      </c>
      <c r="J1475" s="2" t="str">
        <f>IF(G1475&lt;&gt;"",VLOOKUP(G1475,Calculations!$AV$2:$BA$2001,5),"")</f>
        <v/>
      </c>
      <c r="K1475" s="2" t="str">
        <f>IF(G1475&lt;&gt;"",VLOOKUP(G1475,Calculations!$AV$2:$BA$2001,6),"")</f>
        <v/>
      </c>
      <c r="L1475" s="64"/>
      <c r="M1475" s="64"/>
      <c r="N1475" s="64"/>
      <c r="O1475" s="64"/>
      <c r="P1475" s="64"/>
      <c r="Q1475" s="2"/>
      <c r="R1475" s="2"/>
      <c r="S1475" s="2"/>
    </row>
    <row r="1476" spans="6:19">
      <c r="F1476" s="2" t="str">
        <f t="shared" si="85"/>
        <v/>
      </c>
      <c r="G1476" s="2" t="str">
        <f t="shared" si="84"/>
        <v/>
      </c>
      <c r="H1476" s="2" t="str">
        <f>IF(G1476&lt;&gt;"",VLOOKUP(G1476,Calculations!$AV$2:$BA$2001,3),"")</f>
        <v/>
      </c>
      <c r="I1476" s="2" t="str">
        <f>IF(G1476&lt;&gt;"",VLOOKUP(G1476,Calculations!$AV$2:$BA$2001,4),"")</f>
        <v/>
      </c>
      <c r="J1476" s="2" t="str">
        <f>IF(G1476&lt;&gt;"",VLOOKUP(G1476,Calculations!$AV$2:$BA$2001,5),"")</f>
        <v/>
      </c>
      <c r="K1476" s="2" t="str">
        <f>IF(G1476&lt;&gt;"",VLOOKUP(G1476,Calculations!$AV$2:$BA$2001,6),"")</f>
        <v/>
      </c>
      <c r="L1476" s="64"/>
      <c r="M1476" s="64"/>
      <c r="N1476" s="64"/>
      <c r="O1476" s="64"/>
      <c r="P1476" s="64"/>
      <c r="Q1476" s="2"/>
      <c r="R1476" s="2"/>
      <c r="S1476" s="2"/>
    </row>
    <row r="1477" spans="6:19">
      <c r="F1477" s="2" t="str">
        <f t="shared" si="85"/>
        <v/>
      </c>
      <c r="G1477" s="2" t="str">
        <f t="shared" si="84"/>
        <v/>
      </c>
      <c r="H1477" s="2" t="str">
        <f>IF(G1477&lt;&gt;"",VLOOKUP(G1477,Calculations!$AV$2:$BA$2001,3),"")</f>
        <v/>
      </c>
      <c r="I1477" s="2" t="str">
        <f>IF(G1477&lt;&gt;"",VLOOKUP(G1477,Calculations!$AV$2:$BA$2001,4),"")</f>
        <v/>
      </c>
      <c r="J1477" s="2" t="str">
        <f>IF(G1477&lt;&gt;"",VLOOKUP(G1477,Calculations!$AV$2:$BA$2001,5),"")</f>
        <v/>
      </c>
      <c r="K1477" s="2" t="str">
        <f>IF(G1477&lt;&gt;"",VLOOKUP(G1477,Calculations!$AV$2:$BA$2001,6),"")</f>
        <v/>
      </c>
      <c r="L1477" s="64"/>
      <c r="M1477" s="64"/>
      <c r="N1477" s="64"/>
      <c r="O1477" s="64"/>
      <c r="P1477" s="64"/>
      <c r="Q1477" s="2"/>
      <c r="R1477" s="2"/>
      <c r="S1477" s="2"/>
    </row>
    <row r="1478" spans="6:19">
      <c r="F1478" s="2" t="str">
        <f t="shared" si="85"/>
        <v/>
      </c>
      <c r="G1478" s="2" t="str">
        <f t="shared" si="84"/>
        <v/>
      </c>
      <c r="H1478" s="2" t="str">
        <f>IF(G1478&lt;&gt;"",VLOOKUP(G1478,Calculations!$AV$2:$BA$2001,3),"")</f>
        <v/>
      </c>
      <c r="I1478" s="2" t="str">
        <f>IF(G1478&lt;&gt;"",VLOOKUP(G1478,Calculations!$AV$2:$BA$2001,4),"")</f>
        <v/>
      </c>
      <c r="J1478" s="2" t="str">
        <f>IF(G1478&lt;&gt;"",VLOOKUP(G1478,Calculations!$AV$2:$BA$2001,5),"")</f>
        <v/>
      </c>
      <c r="K1478" s="2" t="str">
        <f>IF(G1478&lt;&gt;"",VLOOKUP(G1478,Calculations!$AV$2:$BA$2001,6),"")</f>
        <v/>
      </c>
      <c r="L1478" s="64"/>
      <c r="M1478" s="64"/>
      <c r="N1478" s="64"/>
      <c r="O1478" s="64"/>
      <c r="P1478" s="64"/>
      <c r="Q1478" s="2"/>
      <c r="R1478" s="2"/>
      <c r="S1478" s="2"/>
    </row>
    <row r="1479" spans="6:19">
      <c r="F1479" s="2" t="str">
        <f t="shared" si="85"/>
        <v/>
      </c>
      <c r="G1479" s="2" t="str">
        <f t="shared" si="84"/>
        <v/>
      </c>
      <c r="H1479" s="2" t="str">
        <f>IF(G1479&lt;&gt;"",VLOOKUP(G1479,Calculations!$AV$2:$BA$2001,3),"")</f>
        <v/>
      </c>
      <c r="I1479" s="2" t="str">
        <f>IF(G1479&lt;&gt;"",VLOOKUP(G1479,Calculations!$AV$2:$BA$2001,4),"")</f>
        <v/>
      </c>
      <c r="J1479" s="2" t="str">
        <f>IF(G1479&lt;&gt;"",VLOOKUP(G1479,Calculations!$AV$2:$BA$2001,5),"")</f>
        <v/>
      </c>
      <c r="K1479" s="2" t="str">
        <f>IF(G1479&lt;&gt;"",VLOOKUP(G1479,Calculations!$AV$2:$BA$2001,6),"")</f>
        <v/>
      </c>
      <c r="L1479" s="64"/>
      <c r="M1479" s="64"/>
      <c r="N1479" s="64"/>
      <c r="O1479" s="64"/>
      <c r="P1479" s="64"/>
      <c r="Q1479" s="2"/>
      <c r="R1479" s="2"/>
      <c r="S1479" s="2"/>
    </row>
    <row r="1480" spans="6:19">
      <c r="F1480" s="2" t="str">
        <f t="shared" si="85"/>
        <v/>
      </c>
      <c r="G1480" s="2" t="str">
        <f t="shared" si="84"/>
        <v/>
      </c>
      <c r="H1480" s="2" t="str">
        <f>IF(G1480&lt;&gt;"",VLOOKUP(G1480,Calculations!$AV$2:$BA$2001,3),"")</f>
        <v/>
      </c>
      <c r="I1480" s="2" t="str">
        <f>IF(G1480&lt;&gt;"",VLOOKUP(G1480,Calculations!$AV$2:$BA$2001,4),"")</f>
        <v/>
      </c>
      <c r="J1480" s="2" t="str">
        <f>IF(G1480&lt;&gt;"",VLOOKUP(G1480,Calculations!$AV$2:$BA$2001,5),"")</f>
        <v/>
      </c>
      <c r="K1480" s="2" t="str">
        <f>IF(G1480&lt;&gt;"",VLOOKUP(G1480,Calculations!$AV$2:$BA$2001,6),"")</f>
        <v/>
      </c>
      <c r="L1480" s="64"/>
      <c r="M1480" s="64"/>
      <c r="N1480" s="64"/>
      <c r="O1480" s="64"/>
      <c r="P1480" s="64"/>
      <c r="Q1480" s="2"/>
      <c r="R1480" s="2"/>
      <c r="S1480" s="2"/>
    </row>
    <row r="1481" spans="6:19">
      <c r="F1481" s="2" t="str">
        <f t="shared" si="85"/>
        <v/>
      </c>
      <c r="G1481" s="2" t="str">
        <f t="shared" si="84"/>
        <v/>
      </c>
      <c r="H1481" s="2" t="str">
        <f>IF(G1481&lt;&gt;"",VLOOKUP(G1481,Calculations!$AV$2:$BA$2001,3),"")</f>
        <v/>
      </c>
      <c r="I1481" s="2" t="str">
        <f>IF(G1481&lt;&gt;"",VLOOKUP(G1481,Calculations!$AV$2:$BA$2001,4),"")</f>
        <v/>
      </c>
      <c r="J1481" s="2" t="str">
        <f>IF(G1481&lt;&gt;"",VLOOKUP(G1481,Calculations!$AV$2:$BA$2001,5),"")</f>
        <v/>
      </c>
      <c r="K1481" s="2" t="str">
        <f>IF(G1481&lt;&gt;"",VLOOKUP(G1481,Calculations!$AV$2:$BA$2001,6),"")</f>
        <v/>
      </c>
      <c r="L1481" s="64"/>
      <c r="M1481" s="64"/>
      <c r="N1481" s="64"/>
      <c r="O1481" s="64"/>
      <c r="P1481" s="64"/>
      <c r="Q1481" s="2"/>
      <c r="R1481" s="2"/>
      <c r="S1481" s="2"/>
    </row>
    <row r="1482" spans="6:19">
      <c r="F1482" s="2" t="str">
        <f t="shared" si="85"/>
        <v/>
      </c>
      <c r="G1482" s="2" t="str">
        <f t="shared" si="84"/>
        <v/>
      </c>
      <c r="H1482" s="2" t="str">
        <f>IF(G1482&lt;&gt;"",VLOOKUP(G1482,Calculations!$AV$2:$BA$2001,3),"")</f>
        <v/>
      </c>
      <c r="I1482" s="2" t="str">
        <f>IF(G1482&lt;&gt;"",VLOOKUP(G1482,Calculations!$AV$2:$BA$2001,4),"")</f>
        <v/>
      </c>
      <c r="J1482" s="2" t="str">
        <f>IF(G1482&lt;&gt;"",VLOOKUP(G1482,Calculations!$AV$2:$BA$2001,5),"")</f>
        <v/>
      </c>
      <c r="K1482" s="2" t="str">
        <f>IF(G1482&lt;&gt;"",VLOOKUP(G1482,Calculations!$AV$2:$BA$2001,6),"")</f>
        <v/>
      </c>
      <c r="L1482" s="64"/>
      <c r="M1482" s="64"/>
      <c r="N1482" s="64"/>
      <c r="O1482" s="64"/>
      <c r="P1482" s="64"/>
      <c r="Q1482" s="2"/>
      <c r="R1482" s="2"/>
      <c r="S1482" s="2"/>
    </row>
    <row r="1483" spans="6:19">
      <c r="F1483" s="2" t="str">
        <f t="shared" si="85"/>
        <v/>
      </c>
      <c r="G1483" s="2" t="str">
        <f t="shared" si="84"/>
        <v/>
      </c>
      <c r="H1483" s="2" t="str">
        <f>IF(G1483&lt;&gt;"",VLOOKUP(G1483,Calculations!$AV$2:$BA$2001,3),"")</f>
        <v/>
      </c>
      <c r="I1483" s="2" t="str">
        <f>IF(G1483&lt;&gt;"",VLOOKUP(G1483,Calculations!$AV$2:$BA$2001,4),"")</f>
        <v/>
      </c>
      <c r="J1483" s="2" t="str">
        <f>IF(G1483&lt;&gt;"",VLOOKUP(G1483,Calculations!$AV$2:$BA$2001,5),"")</f>
        <v/>
      </c>
      <c r="K1483" s="2" t="str">
        <f>IF(G1483&lt;&gt;"",VLOOKUP(G1483,Calculations!$AV$2:$BA$2001,6),"")</f>
        <v/>
      </c>
      <c r="L1483" s="64"/>
      <c r="M1483" s="64"/>
      <c r="N1483" s="64"/>
      <c r="O1483" s="64"/>
      <c r="P1483" s="64"/>
      <c r="Q1483" s="2"/>
      <c r="R1483" s="2"/>
      <c r="S1483" s="2"/>
    </row>
    <row r="1484" spans="6:19">
      <c r="F1484" s="2" t="str">
        <f t="shared" si="85"/>
        <v/>
      </c>
      <c r="G1484" s="2" t="str">
        <f t="shared" si="84"/>
        <v/>
      </c>
      <c r="H1484" s="2" t="str">
        <f>IF(G1484&lt;&gt;"",VLOOKUP(G1484,Calculations!$AV$2:$BA$2001,3),"")</f>
        <v/>
      </c>
      <c r="I1484" s="2" t="str">
        <f>IF(G1484&lt;&gt;"",VLOOKUP(G1484,Calculations!$AV$2:$BA$2001,4),"")</f>
        <v/>
      </c>
      <c r="J1484" s="2" t="str">
        <f>IF(G1484&lt;&gt;"",VLOOKUP(G1484,Calculations!$AV$2:$BA$2001,5),"")</f>
        <v/>
      </c>
      <c r="K1484" s="2" t="str">
        <f>IF(G1484&lt;&gt;"",VLOOKUP(G1484,Calculations!$AV$2:$BA$2001,6),"")</f>
        <v/>
      </c>
      <c r="L1484" s="64"/>
      <c r="M1484" s="64"/>
      <c r="N1484" s="64"/>
      <c r="O1484" s="64"/>
      <c r="P1484" s="64"/>
      <c r="Q1484" s="2"/>
      <c r="R1484" s="2"/>
      <c r="S1484" s="2"/>
    </row>
    <row r="1485" spans="6:19">
      <c r="F1485" s="2" t="str">
        <f t="shared" si="85"/>
        <v/>
      </c>
      <c r="G1485" s="2" t="str">
        <f t="shared" si="84"/>
        <v/>
      </c>
      <c r="H1485" s="2" t="str">
        <f>IF(G1485&lt;&gt;"",VLOOKUP(G1485,Calculations!$AV$2:$BA$2001,3),"")</f>
        <v/>
      </c>
      <c r="I1485" s="2" t="str">
        <f>IF(G1485&lt;&gt;"",VLOOKUP(G1485,Calculations!$AV$2:$BA$2001,4),"")</f>
        <v/>
      </c>
      <c r="J1485" s="2" t="str">
        <f>IF(G1485&lt;&gt;"",VLOOKUP(G1485,Calculations!$AV$2:$BA$2001,5),"")</f>
        <v/>
      </c>
      <c r="K1485" s="2" t="str">
        <f>IF(G1485&lt;&gt;"",VLOOKUP(G1485,Calculations!$AV$2:$BA$2001,6),"")</f>
        <v/>
      </c>
      <c r="L1485" s="64"/>
      <c r="M1485" s="64"/>
      <c r="N1485" s="64"/>
      <c r="O1485" s="64"/>
      <c r="P1485" s="64"/>
      <c r="Q1485" s="2"/>
      <c r="R1485" s="2"/>
      <c r="S1485" s="2"/>
    </row>
    <row r="1486" spans="6:19">
      <c r="F1486" s="2" t="str">
        <f t="shared" si="85"/>
        <v/>
      </c>
      <c r="G1486" s="2" t="str">
        <f t="shared" si="84"/>
        <v/>
      </c>
      <c r="H1486" s="2" t="str">
        <f>IF(G1486&lt;&gt;"",VLOOKUP(G1486,Calculations!$AV$2:$BA$2001,3),"")</f>
        <v/>
      </c>
      <c r="I1486" s="2" t="str">
        <f>IF(G1486&lt;&gt;"",VLOOKUP(G1486,Calculations!$AV$2:$BA$2001,4),"")</f>
        <v/>
      </c>
      <c r="J1486" s="2" t="str">
        <f>IF(G1486&lt;&gt;"",VLOOKUP(G1486,Calculations!$AV$2:$BA$2001,5),"")</f>
        <v/>
      </c>
      <c r="K1486" s="2" t="str">
        <f>IF(G1486&lt;&gt;"",VLOOKUP(G1486,Calculations!$AV$2:$BA$2001,6),"")</f>
        <v/>
      </c>
      <c r="L1486" s="64"/>
      <c r="M1486" s="64"/>
      <c r="N1486" s="64"/>
      <c r="O1486" s="64"/>
      <c r="P1486" s="64"/>
      <c r="Q1486" s="2"/>
      <c r="R1486" s="2"/>
      <c r="S1486" s="2"/>
    </row>
    <row r="1487" spans="6:19">
      <c r="F1487" s="2" t="str">
        <f t="shared" si="85"/>
        <v/>
      </c>
      <c r="G1487" s="2" t="str">
        <f t="shared" si="84"/>
        <v/>
      </c>
      <c r="H1487" s="2" t="str">
        <f>IF(G1487&lt;&gt;"",VLOOKUP(G1487,Calculations!$AV$2:$BA$2001,3),"")</f>
        <v/>
      </c>
      <c r="I1487" s="2" t="str">
        <f>IF(G1487&lt;&gt;"",VLOOKUP(G1487,Calculations!$AV$2:$BA$2001,4),"")</f>
        <v/>
      </c>
      <c r="J1487" s="2" t="str">
        <f>IF(G1487&lt;&gt;"",VLOOKUP(G1487,Calculations!$AV$2:$BA$2001,5),"")</f>
        <v/>
      </c>
      <c r="K1487" s="2" t="str">
        <f>IF(G1487&lt;&gt;"",VLOOKUP(G1487,Calculations!$AV$2:$BA$2001,6),"")</f>
        <v/>
      </c>
      <c r="L1487" s="64"/>
      <c r="M1487" s="64"/>
      <c r="N1487" s="64"/>
      <c r="O1487" s="64"/>
      <c r="P1487" s="64"/>
      <c r="Q1487" s="2"/>
      <c r="R1487" s="2"/>
      <c r="S1487" s="2"/>
    </row>
    <row r="1488" spans="6:19">
      <c r="F1488" s="2" t="str">
        <f t="shared" si="85"/>
        <v/>
      </c>
      <c r="G1488" s="2" t="str">
        <f t="shared" si="84"/>
        <v/>
      </c>
      <c r="H1488" s="2" t="str">
        <f>IF(G1488&lt;&gt;"",VLOOKUP(G1488,Calculations!$AV$2:$BA$2001,3),"")</f>
        <v/>
      </c>
      <c r="I1488" s="2" t="str">
        <f>IF(G1488&lt;&gt;"",VLOOKUP(G1488,Calculations!$AV$2:$BA$2001,4),"")</f>
        <v/>
      </c>
      <c r="J1488" s="2" t="str">
        <f>IF(G1488&lt;&gt;"",VLOOKUP(G1488,Calculations!$AV$2:$BA$2001,5),"")</f>
        <v/>
      </c>
      <c r="K1488" s="2" t="str">
        <f>IF(G1488&lt;&gt;"",VLOOKUP(G1488,Calculations!$AV$2:$BA$2001,6),"")</f>
        <v/>
      </c>
      <c r="L1488" s="64"/>
      <c r="M1488" s="64"/>
      <c r="N1488" s="64"/>
      <c r="O1488" s="64"/>
      <c r="P1488" s="64"/>
      <c r="Q1488" s="2"/>
      <c r="R1488" s="2"/>
      <c r="S1488" s="2"/>
    </row>
    <row r="1489" spans="6:19">
      <c r="F1489" s="2" t="str">
        <f t="shared" si="85"/>
        <v/>
      </c>
      <c r="G1489" s="2" t="str">
        <f t="shared" ref="G1489:G1552" si="86">IF(AND(F1488&lt;&gt;"",G1488&lt;2000),G1488+step,"")</f>
        <v/>
      </c>
      <c r="H1489" s="2" t="str">
        <f>IF(G1489&lt;&gt;"",VLOOKUP(G1489,Calculations!$AV$2:$BA$2001,3),"")</f>
        <v/>
      </c>
      <c r="I1489" s="2" t="str">
        <f>IF(G1489&lt;&gt;"",VLOOKUP(G1489,Calculations!$AV$2:$BA$2001,4),"")</f>
        <v/>
      </c>
      <c r="J1489" s="2" t="str">
        <f>IF(G1489&lt;&gt;"",VLOOKUP(G1489,Calculations!$AV$2:$BA$2001,5),"")</f>
        <v/>
      </c>
      <c r="K1489" s="2" t="str">
        <f>IF(G1489&lt;&gt;"",VLOOKUP(G1489,Calculations!$AV$2:$BA$2001,6),"")</f>
        <v/>
      </c>
      <c r="L1489" s="64"/>
      <c r="M1489" s="64"/>
      <c r="N1489" s="64"/>
      <c r="O1489" s="64"/>
      <c r="P1489" s="64"/>
      <c r="Q1489" s="2"/>
      <c r="R1489" s="2"/>
      <c r="S1489" s="2"/>
    </row>
    <row r="1490" spans="6:19">
      <c r="F1490" s="2" t="str">
        <f t="shared" si="85"/>
        <v/>
      </c>
      <c r="G1490" s="2" t="str">
        <f t="shared" si="86"/>
        <v/>
      </c>
      <c r="H1490" s="2" t="str">
        <f>IF(G1490&lt;&gt;"",VLOOKUP(G1490,Calculations!$AV$2:$BA$2001,3),"")</f>
        <v/>
      </c>
      <c r="I1490" s="2" t="str">
        <f>IF(G1490&lt;&gt;"",VLOOKUP(G1490,Calculations!$AV$2:$BA$2001,4),"")</f>
        <v/>
      </c>
      <c r="J1490" s="2" t="str">
        <f>IF(G1490&lt;&gt;"",VLOOKUP(G1490,Calculations!$AV$2:$BA$2001,5),"")</f>
        <v/>
      </c>
      <c r="K1490" s="2" t="str">
        <f>IF(G1490&lt;&gt;"",VLOOKUP(G1490,Calculations!$AV$2:$BA$2001,6),"")</f>
        <v/>
      </c>
      <c r="L1490" s="64"/>
      <c r="M1490" s="64"/>
      <c r="N1490" s="64"/>
      <c r="O1490" s="64"/>
      <c r="P1490" s="64"/>
      <c r="Q1490" s="2"/>
      <c r="R1490" s="2"/>
      <c r="S1490" s="2"/>
    </row>
    <row r="1491" spans="6:19">
      <c r="F1491" s="2" t="str">
        <f t="shared" si="85"/>
        <v/>
      </c>
      <c r="G1491" s="2" t="str">
        <f t="shared" si="86"/>
        <v/>
      </c>
      <c r="H1491" s="2" t="str">
        <f>IF(G1491&lt;&gt;"",VLOOKUP(G1491,Calculations!$AV$2:$BA$2001,3),"")</f>
        <v/>
      </c>
      <c r="I1491" s="2" t="str">
        <f>IF(G1491&lt;&gt;"",VLOOKUP(G1491,Calculations!$AV$2:$BA$2001,4),"")</f>
        <v/>
      </c>
      <c r="J1491" s="2" t="str">
        <f>IF(G1491&lt;&gt;"",VLOOKUP(G1491,Calculations!$AV$2:$BA$2001,5),"")</f>
        <v/>
      </c>
      <c r="K1491" s="2" t="str">
        <f>IF(G1491&lt;&gt;"",VLOOKUP(G1491,Calculations!$AV$2:$BA$2001,6),"")</f>
        <v/>
      </c>
      <c r="L1491" s="64"/>
      <c r="M1491" s="64"/>
      <c r="N1491" s="64"/>
      <c r="O1491" s="64"/>
      <c r="P1491" s="64"/>
      <c r="Q1491" s="2"/>
      <c r="R1491" s="2"/>
      <c r="S1491" s="2"/>
    </row>
    <row r="1492" spans="6:19">
      <c r="F1492" s="2" t="str">
        <f t="shared" si="85"/>
        <v/>
      </c>
      <c r="G1492" s="2" t="str">
        <f t="shared" si="86"/>
        <v/>
      </c>
      <c r="H1492" s="2" t="str">
        <f>IF(G1492&lt;&gt;"",VLOOKUP(G1492,Calculations!$AV$2:$BA$2001,3),"")</f>
        <v/>
      </c>
      <c r="I1492" s="2" t="str">
        <f>IF(G1492&lt;&gt;"",VLOOKUP(G1492,Calculations!$AV$2:$BA$2001,4),"")</f>
        <v/>
      </c>
      <c r="J1492" s="2" t="str">
        <f>IF(G1492&lt;&gt;"",VLOOKUP(G1492,Calculations!$AV$2:$BA$2001,5),"")</f>
        <v/>
      </c>
      <c r="K1492" s="2" t="str">
        <f>IF(G1492&lt;&gt;"",VLOOKUP(G1492,Calculations!$AV$2:$BA$2001,6),"")</f>
        <v/>
      </c>
      <c r="L1492" s="64"/>
      <c r="M1492" s="64"/>
      <c r="N1492" s="64"/>
      <c r="O1492" s="64"/>
      <c r="P1492" s="64"/>
      <c r="Q1492" s="2"/>
      <c r="R1492" s="2"/>
      <c r="S1492" s="2"/>
    </row>
    <row r="1493" spans="6:19">
      <c r="F1493" s="2" t="str">
        <f t="shared" si="85"/>
        <v/>
      </c>
      <c r="G1493" s="2" t="str">
        <f t="shared" si="86"/>
        <v/>
      </c>
      <c r="H1493" s="2" t="str">
        <f>IF(G1493&lt;&gt;"",VLOOKUP(G1493,Calculations!$AV$2:$BA$2001,3),"")</f>
        <v/>
      </c>
      <c r="I1493" s="2" t="str">
        <f>IF(G1493&lt;&gt;"",VLOOKUP(G1493,Calculations!$AV$2:$BA$2001,4),"")</f>
        <v/>
      </c>
      <c r="J1493" s="2" t="str">
        <f>IF(G1493&lt;&gt;"",VLOOKUP(G1493,Calculations!$AV$2:$BA$2001,5),"")</f>
        <v/>
      </c>
      <c r="K1493" s="2" t="str">
        <f>IF(G1493&lt;&gt;"",VLOOKUP(G1493,Calculations!$AV$2:$BA$2001,6),"")</f>
        <v/>
      </c>
      <c r="L1493" s="64"/>
      <c r="M1493" s="64"/>
      <c r="N1493" s="64"/>
      <c r="O1493" s="64"/>
      <c r="P1493" s="64"/>
      <c r="Q1493" s="2"/>
      <c r="R1493" s="2"/>
      <c r="S1493" s="2"/>
    </row>
    <row r="1494" spans="6:19">
      <c r="F1494" s="2" t="str">
        <f t="shared" si="85"/>
        <v/>
      </c>
      <c r="G1494" s="2" t="str">
        <f t="shared" si="86"/>
        <v/>
      </c>
      <c r="H1494" s="2" t="str">
        <f>IF(G1494&lt;&gt;"",VLOOKUP(G1494,Calculations!$AV$2:$BA$2001,3),"")</f>
        <v/>
      </c>
      <c r="I1494" s="2" t="str">
        <f>IF(G1494&lt;&gt;"",VLOOKUP(G1494,Calculations!$AV$2:$BA$2001,4),"")</f>
        <v/>
      </c>
      <c r="J1494" s="2" t="str">
        <f>IF(G1494&lt;&gt;"",VLOOKUP(G1494,Calculations!$AV$2:$BA$2001,5),"")</f>
        <v/>
      </c>
      <c r="K1494" s="2" t="str">
        <f>IF(G1494&lt;&gt;"",VLOOKUP(G1494,Calculations!$AV$2:$BA$2001,6),"")</f>
        <v/>
      </c>
      <c r="L1494" s="64"/>
      <c r="M1494" s="64"/>
      <c r="N1494" s="64"/>
      <c r="O1494" s="64"/>
      <c r="P1494" s="64"/>
      <c r="Q1494" s="2"/>
      <c r="R1494" s="2"/>
      <c r="S1494" s="2"/>
    </row>
    <row r="1495" spans="6:19">
      <c r="F1495" s="2" t="str">
        <f t="shared" si="85"/>
        <v/>
      </c>
      <c r="G1495" s="2" t="str">
        <f t="shared" si="86"/>
        <v/>
      </c>
      <c r="H1495" s="2" t="str">
        <f>IF(G1495&lt;&gt;"",VLOOKUP(G1495,Calculations!$AV$2:$BA$2001,3),"")</f>
        <v/>
      </c>
      <c r="I1495" s="2" t="str">
        <f>IF(G1495&lt;&gt;"",VLOOKUP(G1495,Calculations!$AV$2:$BA$2001,4),"")</f>
        <v/>
      </c>
      <c r="J1495" s="2" t="str">
        <f>IF(G1495&lt;&gt;"",VLOOKUP(G1495,Calculations!$AV$2:$BA$2001,5),"")</f>
        <v/>
      </c>
      <c r="K1495" s="2" t="str">
        <f>IF(G1495&lt;&gt;"",VLOOKUP(G1495,Calculations!$AV$2:$BA$2001,6),"")</f>
        <v/>
      </c>
      <c r="L1495" s="64"/>
      <c r="M1495" s="64"/>
      <c r="N1495" s="64"/>
      <c r="O1495" s="64"/>
      <c r="P1495" s="64"/>
      <c r="Q1495" s="2"/>
      <c r="R1495" s="2"/>
      <c r="S1495" s="2"/>
    </row>
    <row r="1496" spans="6:19">
      <c r="F1496" s="2" t="str">
        <f t="shared" si="85"/>
        <v/>
      </c>
      <c r="G1496" s="2" t="str">
        <f t="shared" si="86"/>
        <v/>
      </c>
      <c r="H1496" s="2" t="str">
        <f>IF(G1496&lt;&gt;"",VLOOKUP(G1496,Calculations!$AV$2:$BA$2001,3),"")</f>
        <v/>
      </c>
      <c r="I1496" s="2" t="str">
        <f>IF(G1496&lt;&gt;"",VLOOKUP(G1496,Calculations!$AV$2:$BA$2001,4),"")</f>
        <v/>
      </c>
      <c r="J1496" s="2" t="str">
        <f>IF(G1496&lt;&gt;"",VLOOKUP(G1496,Calculations!$AV$2:$BA$2001,5),"")</f>
        <v/>
      </c>
      <c r="K1496" s="2" t="str">
        <f>IF(G1496&lt;&gt;"",VLOOKUP(G1496,Calculations!$AV$2:$BA$2001,6),"")</f>
        <v/>
      </c>
      <c r="L1496" s="64"/>
      <c r="M1496" s="64"/>
      <c r="N1496" s="64"/>
      <c r="O1496" s="64"/>
      <c r="P1496" s="64"/>
      <c r="Q1496" s="2"/>
      <c r="R1496" s="2"/>
      <c r="S1496" s="2"/>
    </row>
    <row r="1497" spans="6:19">
      <c r="F1497" s="2" t="str">
        <f t="shared" si="85"/>
        <v/>
      </c>
      <c r="G1497" s="2" t="str">
        <f t="shared" si="86"/>
        <v/>
      </c>
      <c r="H1497" s="2" t="str">
        <f>IF(G1497&lt;&gt;"",VLOOKUP(G1497,Calculations!$AV$2:$BA$2001,3),"")</f>
        <v/>
      </c>
      <c r="I1497" s="2" t="str">
        <f>IF(G1497&lt;&gt;"",VLOOKUP(G1497,Calculations!$AV$2:$BA$2001,4),"")</f>
        <v/>
      </c>
      <c r="J1497" s="2" t="str">
        <f>IF(G1497&lt;&gt;"",VLOOKUP(G1497,Calculations!$AV$2:$BA$2001,5),"")</f>
        <v/>
      </c>
      <c r="K1497" s="2" t="str">
        <f>IF(G1497&lt;&gt;"",VLOOKUP(G1497,Calculations!$AV$2:$BA$2001,6),"")</f>
        <v/>
      </c>
      <c r="L1497" s="64"/>
      <c r="M1497" s="64"/>
      <c r="N1497" s="64"/>
      <c r="O1497" s="64"/>
      <c r="P1497" s="64"/>
      <c r="Q1497" s="2"/>
      <c r="R1497" s="2"/>
      <c r="S1497" s="2"/>
    </row>
    <row r="1498" spans="6:19">
      <c r="F1498" s="2" t="str">
        <f t="shared" si="85"/>
        <v/>
      </c>
      <c r="G1498" s="2" t="str">
        <f t="shared" si="86"/>
        <v/>
      </c>
      <c r="H1498" s="2" t="str">
        <f>IF(G1498&lt;&gt;"",VLOOKUP(G1498,Calculations!$AV$2:$BA$2001,3),"")</f>
        <v/>
      </c>
      <c r="I1498" s="2" t="str">
        <f>IF(G1498&lt;&gt;"",VLOOKUP(G1498,Calculations!$AV$2:$BA$2001,4),"")</f>
        <v/>
      </c>
      <c r="J1498" s="2" t="str">
        <f>IF(G1498&lt;&gt;"",VLOOKUP(G1498,Calculations!$AV$2:$BA$2001,5),"")</f>
        <v/>
      </c>
      <c r="K1498" s="2" t="str">
        <f>IF(G1498&lt;&gt;"",VLOOKUP(G1498,Calculations!$AV$2:$BA$2001,6),"")</f>
        <v/>
      </c>
      <c r="L1498" s="64"/>
      <c r="M1498" s="64"/>
      <c r="N1498" s="64"/>
      <c r="O1498" s="64"/>
      <c r="P1498" s="64"/>
      <c r="Q1498" s="2"/>
      <c r="R1498" s="2"/>
      <c r="S1498" s="2"/>
    </row>
    <row r="1499" spans="6:19">
      <c r="F1499" s="2" t="str">
        <f t="shared" si="85"/>
        <v/>
      </c>
      <c r="G1499" s="2" t="str">
        <f t="shared" si="86"/>
        <v/>
      </c>
      <c r="H1499" s="2" t="str">
        <f>IF(G1499&lt;&gt;"",VLOOKUP(G1499,Calculations!$AV$2:$BA$2001,3),"")</f>
        <v/>
      </c>
      <c r="I1499" s="2" t="str">
        <f>IF(G1499&lt;&gt;"",VLOOKUP(G1499,Calculations!$AV$2:$BA$2001,4),"")</f>
        <v/>
      </c>
      <c r="J1499" s="2" t="str">
        <f>IF(G1499&lt;&gt;"",VLOOKUP(G1499,Calculations!$AV$2:$BA$2001,5),"")</f>
        <v/>
      </c>
      <c r="K1499" s="2" t="str">
        <f>IF(G1499&lt;&gt;"",VLOOKUP(G1499,Calculations!$AV$2:$BA$2001,6),"")</f>
        <v/>
      </c>
      <c r="L1499" s="64"/>
      <c r="M1499" s="64"/>
      <c r="N1499" s="64"/>
      <c r="O1499" s="64"/>
      <c r="P1499" s="64"/>
      <c r="Q1499" s="2"/>
      <c r="R1499" s="2"/>
      <c r="S1499" s="2"/>
    </row>
    <row r="1500" spans="6:19">
      <c r="F1500" s="2" t="str">
        <f t="shared" si="85"/>
        <v/>
      </c>
      <c r="G1500" s="2" t="str">
        <f t="shared" si="86"/>
        <v/>
      </c>
      <c r="H1500" s="2" t="str">
        <f>IF(G1500&lt;&gt;"",VLOOKUP(G1500,Calculations!$AV$2:$BA$2001,3),"")</f>
        <v/>
      </c>
      <c r="I1500" s="2" t="str">
        <f>IF(G1500&lt;&gt;"",VLOOKUP(G1500,Calculations!$AV$2:$BA$2001,4),"")</f>
        <v/>
      </c>
      <c r="J1500" s="2" t="str">
        <f>IF(G1500&lt;&gt;"",VLOOKUP(G1500,Calculations!$AV$2:$BA$2001,5),"")</f>
        <v/>
      </c>
      <c r="K1500" s="2" t="str">
        <f>IF(G1500&lt;&gt;"",VLOOKUP(G1500,Calculations!$AV$2:$BA$2001,6),"")</f>
        <v/>
      </c>
      <c r="L1500" s="64"/>
      <c r="M1500" s="64"/>
      <c r="N1500" s="64"/>
      <c r="O1500" s="64"/>
      <c r="P1500" s="64"/>
      <c r="Q1500" s="2"/>
      <c r="R1500" s="2"/>
      <c r="S1500" s="2"/>
    </row>
    <row r="1501" spans="6:19">
      <c r="F1501" s="2" t="str">
        <f t="shared" si="85"/>
        <v/>
      </c>
      <c r="G1501" s="2" t="str">
        <f t="shared" si="86"/>
        <v/>
      </c>
      <c r="H1501" s="2" t="str">
        <f>IF(G1501&lt;&gt;"",VLOOKUP(G1501,Calculations!$AV$2:$BA$2001,3),"")</f>
        <v/>
      </c>
      <c r="I1501" s="2" t="str">
        <f>IF(G1501&lt;&gt;"",VLOOKUP(G1501,Calculations!$AV$2:$BA$2001,4),"")</f>
        <v/>
      </c>
      <c r="J1501" s="2" t="str">
        <f>IF(G1501&lt;&gt;"",VLOOKUP(G1501,Calculations!$AV$2:$BA$2001,5),"")</f>
        <v/>
      </c>
      <c r="K1501" s="2" t="str">
        <f>IF(G1501&lt;&gt;"",VLOOKUP(G1501,Calculations!$AV$2:$BA$2001,6),"")</f>
        <v/>
      </c>
      <c r="L1501" s="64"/>
      <c r="M1501" s="64"/>
      <c r="N1501" s="64"/>
      <c r="O1501" s="64"/>
      <c r="P1501" s="64"/>
      <c r="Q1501" s="2"/>
      <c r="R1501" s="2"/>
      <c r="S1501" s="2"/>
    </row>
    <row r="1502" spans="6:19">
      <c r="F1502" s="2" t="str">
        <f t="shared" si="85"/>
        <v/>
      </c>
      <c r="G1502" s="2" t="str">
        <f t="shared" si="86"/>
        <v/>
      </c>
      <c r="H1502" s="2" t="str">
        <f>IF(G1502&lt;&gt;"",VLOOKUP(G1502,Calculations!$AV$2:$BA$2001,3),"")</f>
        <v/>
      </c>
      <c r="I1502" s="2" t="str">
        <f>IF(G1502&lt;&gt;"",VLOOKUP(G1502,Calculations!$AV$2:$BA$2001,4),"")</f>
        <v/>
      </c>
      <c r="J1502" s="2" t="str">
        <f>IF(G1502&lt;&gt;"",VLOOKUP(G1502,Calculations!$AV$2:$BA$2001,5),"")</f>
        <v/>
      </c>
      <c r="K1502" s="2" t="str">
        <f>IF(G1502&lt;&gt;"",VLOOKUP(G1502,Calculations!$AV$2:$BA$2001,6),"")</f>
        <v/>
      </c>
      <c r="L1502" s="64"/>
      <c r="M1502" s="64"/>
      <c r="N1502" s="64"/>
      <c r="O1502" s="64"/>
      <c r="P1502" s="64"/>
      <c r="Q1502" s="2"/>
      <c r="R1502" s="2"/>
      <c r="S1502" s="2"/>
    </row>
    <row r="1503" spans="6:19">
      <c r="F1503" s="2" t="str">
        <f t="shared" si="85"/>
        <v/>
      </c>
      <c r="G1503" s="2" t="str">
        <f t="shared" si="86"/>
        <v/>
      </c>
      <c r="H1503" s="2" t="str">
        <f>IF(G1503&lt;&gt;"",VLOOKUP(G1503,Calculations!$AV$2:$BA$2001,3),"")</f>
        <v/>
      </c>
      <c r="I1503" s="2" t="str">
        <f>IF(G1503&lt;&gt;"",VLOOKUP(G1503,Calculations!$AV$2:$BA$2001,4),"")</f>
        <v/>
      </c>
      <c r="J1503" s="2" t="str">
        <f>IF(G1503&lt;&gt;"",VLOOKUP(G1503,Calculations!$AV$2:$BA$2001,5),"")</f>
        <v/>
      </c>
      <c r="K1503" s="2" t="str">
        <f>IF(G1503&lt;&gt;"",VLOOKUP(G1503,Calculations!$AV$2:$BA$2001,6),"")</f>
        <v/>
      </c>
      <c r="L1503" s="64"/>
      <c r="M1503" s="64"/>
      <c r="N1503" s="64"/>
      <c r="O1503" s="64"/>
      <c r="P1503" s="64"/>
      <c r="Q1503" s="2"/>
      <c r="R1503" s="2"/>
      <c r="S1503" s="2"/>
    </row>
    <row r="1504" spans="6:19">
      <c r="F1504" s="2" t="str">
        <f t="shared" si="85"/>
        <v/>
      </c>
      <c r="G1504" s="2" t="str">
        <f t="shared" si="86"/>
        <v/>
      </c>
      <c r="H1504" s="2" t="str">
        <f>IF(G1504&lt;&gt;"",VLOOKUP(G1504,Calculations!$AV$2:$BA$2001,3),"")</f>
        <v/>
      </c>
      <c r="I1504" s="2" t="str">
        <f>IF(G1504&lt;&gt;"",VLOOKUP(G1504,Calculations!$AV$2:$BA$2001,4),"")</f>
        <v/>
      </c>
      <c r="J1504" s="2" t="str">
        <f>IF(G1504&lt;&gt;"",VLOOKUP(G1504,Calculations!$AV$2:$BA$2001,5),"")</f>
        <v/>
      </c>
      <c r="K1504" s="2" t="str">
        <f>IF(G1504&lt;&gt;"",VLOOKUP(G1504,Calculations!$AV$2:$BA$2001,6),"")</f>
        <v/>
      </c>
      <c r="L1504" s="64"/>
      <c r="M1504" s="64"/>
      <c r="N1504" s="64"/>
      <c r="O1504" s="64"/>
      <c r="P1504" s="64"/>
      <c r="Q1504" s="2"/>
      <c r="R1504" s="2"/>
      <c r="S1504" s="2"/>
    </row>
    <row r="1505" spans="6:19">
      <c r="F1505" s="2" t="str">
        <f t="shared" si="85"/>
        <v/>
      </c>
      <c r="G1505" s="2" t="str">
        <f t="shared" si="86"/>
        <v/>
      </c>
      <c r="H1505" s="2" t="str">
        <f>IF(G1505&lt;&gt;"",VLOOKUP(G1505,Calculations!$AV$2:$BA$2001,3),"")</f>
        <v/>
      </c>
      <c r="I1505" s="2" t="str">
        <f>IF(G1505&lt;&gt;"",VLOOKUP(G1505,Calculations!$AV$2:$BA$2001,4),"")</f>
        <v/>
      </c>
      <c r="J1505" s="2" t="str">
        <f>IF(G1505&lt;&gt;"",VLOOKUP(G1505,Calculations!$AV$2:$BA$2001,5),"")</f>
        <v/>
      </c>
      <c r="K1505" s="2" t="str">
        <f>IF(G1505&lt;&gt;"",VLOOKUP(G1505,Calculations!$AV$2:$BA$2001,6),"")</f>
        <v/>
      </c>
      <c r="L1505" s="64"/>
      <c r="M1505" s="64"/>
      <c r="N1505" s="64"/>
      <c r="O1505" s="64"/>
      <c r="P1505" s="64"/>
      <c r="Q1505" s="2"/>
      <c r="R1505" s="2"/>
      <c r="S1505" s="2"/>
    </row>
    <row r="1506" spans="6:19">
      <c r="F1506" s="2" t="str">
        <f t="shared" si="85"/>
        <v/>
      </c>
      <c r="G1506" s="2" t="str">
        <f t="shared" si="86"/>
        <v/>
      </c>
      <c r="H1506" s="2" t="str">
        <f>IF(G1506&lt;&gt;"",VLOOKUP(G1506,Calculations!$AV$2:$BA$2001,3),"")</f>
        <v/>
      </c>
      <c r="I1506" s="2" t="str">
        <f>IF(G1506&lt;&gt;"",VLOOKUP(G1506,Calculations!$AV$2:$BA$2001,4),"")</f>
        <v/>
      </c>
      <c r="J1506" s="2" t="str">
        <f>IF(G1506&lt;&gt;"",VLOOKUP(G1506,Calculations!$AV$2:$BA$2001,5),"")</f>
        <v/>
      </c>
      <c r="K1506" s="2" t="str">
        <f>IF(G1506&lt;&gt;"",VLOOKUP(G1506,Calculations!$AV$2:$BA$2001,6),"")</f>
        <v/>
      </c>
      <c r="L1506" s="64"/>
      <c r="M1506" s="64"/>
      <c r="N1506" s="64"/>
      <c r="O1506" s="64"/>
      <c r="P1506" s="64"/>
      <c r="Q1506" s="2"/>
      <c r="R1506" s="2"/>
      <c r="S1506" s="2"/>
    </row>
    <row r="1507" spans="6:19">
      <c r="F1507" s="2" t="str">
        <f t="shared" si="85"/>
        <v/>
      </c>
      <c r="G1507" s="2" t="str">
        <f t="shared" si="86"/>
        <v/>
      </c>
      <c r="H1507" s="2" t="str">
        <f>IF(G1507&lt;&gt;"",VLOOKUP(G1507,Calculations!$AV$2:$BA$2001,3),"")</f>
        <v/>
      </c>
      <c r="I1507" s="2" t="str">
        <f>IF(G1507&lt;&gt;"",VLOOKUP(G1507,Calculations!$AV$2:$BA$2001,4),"")</f>
        <v/>
      </c>
      <c r="J1507" s="2" t="str">
        <f>IF(G1507&lt;&gt;"",VLOOKUP(G1507,Calculations!$AV$2:$BA$2001,5),"")</f>
        <v/>
      </c>
      <c r="K1507" s="2" t="str">
        <f>IF(G1507&lt;&gt;"",VLOOKUP(G1507,Calculations!$AV$2:$BA$2001,6),"")</f>
        <v/>
      </c>
      <c r="L1507" s="64"/>
      <c r="M1507" s="64"/>
      <c r="N1507" s="64"/>
      <c r="O1507" s="64"/>
      <c r="P1507" s="64"/>
      <c r="Q1507" s="2"/>
      <c r="R1507" s="2"/>
      <c r="S1507" s="2"/>
    </row>
    <row r="1508" spans="6:19">
      <c r="F1508" s="2" t="str">
        <f t="shared" si="85"/>
        <v/>
      </c>
      <c r="G1508" s="2" t="str">
        <f t="shared" si="86"/>
        <v/>
      </c>
      <c r="H1508" s="2" t="str">
        <f>IF(G1508&lt;&gt;"",VLOOKUP(G1508,Calculations!$AV$2:$BA$2001,3),"")</f>
        <v/>
      </c>
      <c r="I1508" s="2" t="str">
        <f>IF(G1508&lt;&gt;"",VLOOKUP(G1508,Calculations!$AV$2:$BA$2001,4),"")</f>
        <v/>
      </c>
      <c r="J1508" s="2" t="str">
        <f>IF(G1508&lt;&gt;"",VLOOKUP(G1508,Calculations!$AV$2:$BA$2001,5),"")</f>
        <v/>
      </c>
      <c r="K1508" s="2" t="str">
        <f>IF(G1508&lt;&gt;"",VLOOKUP(G1508,Calculations!$AV$2:$BA$2001,6),"")</f>
        <v/>
      </c>
      <c r="L1508" s="64"/>
      <c r="M1508" s="64"/>
      <c r="N1508" s="64"/>
      <c r="O1508" s="64"/>
      <c r="P1508" s="64"/>
      <c r="Q1508" s="2"/>
      <c r="R1508" s="2"/>
      <c r="S1508" s="2"/>
    </row>
    <row r="1509" spans="6:19">
      <c r="F1509" s="2" t="str">
        <f t="shared" si="85"/>
        <v/>
      </c>
      <c r="G1509" s="2" t="str">
        <f t="shared" si="86"/>
        <v/>
      </c>
      <c r="H1509" s="2" t="str">
        <f>IF(G1509&lt;&gt;"",VLOOKUP(G1509,Calculations!$AV$2:$BA$2001,3),"")</f>
        <v/>
      </c>
      <c r="I1509" s="2" t="str">
        <f>IF(G1509&lt;&gt;"",VLOOKUP(G1509,Calculations!$AV$2:$BA$2001,4),"")</f>
        <v/>
      </c>
      <c r="J1509" s="2" t="str">
        <f>IF(G1509&lt;&gt;"",VLOOKUP(G1509,Calculations!$AV$2:$BA$2001,5),"")</f>
        <v/>
      </c>
      <c r="K1509" s="2" t="str">
        <f>IF(G1509&lt;&gt;"",VLOOKUP(G1509,Calculations!$AV$2:$BA$2001,6),"")</f>
        <v/>
      </c>
      <c r="L1509" s="64"/>
      <c r="M1509" s="64"/>
      <c r="N1509" s="64"/>
      <c r="O1509" s="64"/>
      <c r="P1509" s="64"/>
      <c r="Q1509" s="2"/>
      <c r="R1509" s="2"/>
      <c r="S1509" s="2"/>
    </row>
    <row r="1510" spans="6:19">
      <c r="F1510" s="2" t="str">
        <f t="shared" si="85"/>
        <v/>
      </c>
      <c r="G1510" s="2" t="str">
        <f t="shared" si="86"/>
        <v/>
      </c>
      <c r="H1510" s="2" t="str">
        <f>IF(G1510&lt;&gt;"",VLOOKUP(G1510,Calculations!$AV$2:$BA$2001,3),"")</f>
        <v/>
      </c>
      <c r="I1510" s="2" t="str">
        <f>IF(G1510&lt;&gt;"",VLOOKUP(G1510,Calculations!$AV$2:$BA$2001,4),"")</f>
        <v/>
      </c>
      <c r="J1510" s="2" t="str">
        <f>IF(G1510&lt;&gt;"",VLOOKUP(G1510,Calculations!$AV$2:$BA$2001,5),"")</f>
        <v/>
      </c>
      <c r="K1510" s="2" t="str">
        <f>IF(G1510&lt;&gt;"",VLOOKUP(G1510,Calculations!$AV$2:$BA$2001,6),"")</f>
        <v/>
      </c>
      <c r="L1510" s="64"/>
      <c r="M1510" s="64"/>
      <c r="N1510" s="64"/>
      <c r="O1510" s="64"/>
      <c r="P1510" s="64"/>
      <c r="Q1510" s="2"/>
      <c r="R1510" s="2"/>
      <c r="S1510" s="2"/>
    </row>
    <row r="1511" spans="6:19">
      <c r="F1511" s="2" t="str">
        <f t="shared" si="85"/>
        <v/>
      </c>
      <c r="G1511" s="2" t="str">
        <f t="shared" si="86"/>
        <v/>
      </c>
      <c r="H1511" s="2" t="str">
        <f>IF(G1511&lt;&gt;"",VLOOKUP(G1511,Calculations!$AV$2:$BA$2001,3),"")</f>
        <v/>
      </c>
      <c r="I1511" s="2" t="str">
        <f>IF(G1511&lt;&gt;"",VLOOKUP(G1511,Calculations!$AV$2:$BA$2001,4),"")</f>
        <v/>
      </c>
      <c r="J1511" s="2" t="str">
        <f>IF(G1511&lt;&gt;"",VLOOKUP(G1511,Calculations!$AV$2:$BA$2001,5),"")</f>
        <v/>
      </c>
      <c r="K1511" s="2" t="str">
        <f>IF(G1511&lt;&gt;"",VLOOKUP(G1511,Calculations!$AV$2:$BA$2001,6),"")</f>
        <v/>
      </c>
      <c r="L1511" s="64"/>
      <c r="M1511" s="64"/>
      <c r="N1511" s="64"/>
      <c r="O1511" s="64"/>
      <c r="P1511" s="64"/>
      <c r="Q1511" s="2"/>
      <c r="R1511" s="2"/>
      <c r="S1511" s="2"/>
    </row>
    <row r="1512" spans="6:19">
      <c r="F1512" s="2" t="str">
        <f t="shared" si="85"/>
        <v/>
      </c>
      <c r="G1512" s="2" t="str">
        <f t="shared" si="86"/>
        <v/>
      </c>
      <c r="H1512" s="2" t="str">
        <f>IF(G1512&lt;&gt;"",VLOOKUP(G1512,Calculations!$AV$2:$BA$2001,3),"")</f>
        <v/>
      </c>
      <c r="I1512" s="2" t="str">
        <f>IF(G1512&lt;&gt;"",VLOOKUP(G1512,Calculations!$AV$2:$BA$2001,4),"")</f>
        <v/>
      </c>
      <c r="J1512" s="2" t="str">
        <f>IF(G1512&lt;&gt;"",VLOOKUP(G1512,Calculations!$AV$2:$BA$2001,5),"")</f>
        <v/>
      </c>
      <c r="K1512" s="2" t="str">
        <f>IF(G1512&lt;&gt;"",VLOOKUP(G1512,Calculations!$AV$2:$BA$2001,6),"")</f>
        <v/>
      </c>
      <c r="L1512" s="64"/>
      <c r="M1512" s="64"/>
      <c r="N1512" s="64"/>
      <c r="O1512" s="64"/>
      <c r="P1512" s="64"/>
      <c r="Q1512" s="2"/>
      <c r="R1512" s="2"/>
      <c r="S1512" s="2"/>
    </row>
    <row r="1513" spans="6:19">
      <c r="F1513" s="2" t="str">
        <f t="shared" si="85"/>
        <v/>
      </c>
      <c r="G1513" s="2" t="str">
        <f t="shared" si="86"/>
        <v/>
      </c>
      <c r="H1513" s="2" t="str">
        <f>IF(G1513&lt;&gt;"",VLOOKUP(G1513,Calculations!$AV$2:$BA$2001,3),"")</f>
        <v/>
      </c>
      <c r="I1513" s="2" t="str">
        <f>IF(G1513&lt;&gt;"",VLOOKUP(G1513,Calculations!$AV$2:$BA$2001,4),"")</f>
        <v/>
      </c>
      <c r="J1513" s="2" t="str">
        <f>IF(G1513&lt;&gt;"",VLOOKUP(G1513,Calculations!$AV$2:$BA$2001,5),"")</f>
        <v/>
      </c>
      <c r="K1513" s="2" t="str">
        <f>IF(G1513&lt;&gt;"",VLOOKUP(G1513,Calculations!$AV$2:$BA$2001,6),"")</f>
        <v/>
      </c>
      <c r="L1513" s="64"/>
      <c r="M1513" s="64"/>
      <c r="N1513" s="64"/>
      <c r="O1513" s="64"/>
      <c r="P1513" s="64"/>
      <c r="Q1513" s="2"/>
      <c r="R1513" s="2"/>
      <c r="S1513" s="2"/>
    </row>
    <row r="1514" spans="6:19">
      <c r="F1514" s="2" t="str">
        <f t="shared" si="85"/>
        <v/>
      </c>
      <c r="G1514" s="2" t="str">
        <f t="shared" si="86"/>
        <v/>
      </c>
      <c r="H1514" s="2" t="str">
        <f>IF(G1514&lt;&gt;"",VLOOKUP(G1514,Calculations!$AV$2:$BA$2001,3),"")</f>
        <v/>
      </c>
      <c r="I1514" s="2" t="str">
        <f>IF(G1514&lt;&gt;"",VLOOKUP(G1514,Calculations!$AV$2:$BA$2001,4),"")</f>
        <v/>
      </c>
      <c r="J1514" s="2" t="str">
        <f>IF(G1514&lt;&gt;"",VLOOKUP(G1514,Calculations!$AV$2:$BA$2001,5),"")</f>
        <v/>
      </c>
      <c r="K1514" s="2" t="str">
        <f>IF(G1514&lt;&gt;"",VLOOKUP(G1514,Calculations!$AV$2:$BA$2001,6),"")</f>
        <v/>
      </c>
      <c r="L1514" s="64"/>
      <c r="M1514" s="64"/>
      <c r="N1514" s="64"/>
      <c r="O1514" s="64"/>
      <c r="P1514" s="64"/>
      <c r="Q1514" s="2"/>
      <c r="R1514" s="2"/>
      <c r="S1514" s="2"/>
    </row>
    <row r="1515" spans="6:19">
      <c r="F1515" s="2" t="str">
        <f t="shared" si="85"/>
        <v/>
      </c>
      <c r="G1515" s="2" t="str">
        <f t="shared" si="86"/>
        <v/>
      </c>
      <c r="H1515" s="2" t="str">
        <f>IF(G1515&lt;&gt;"",VLOOKUP(G1515,Calculations!$AV$2:$BA$2001,3),"")</f>
        <v/>
      </c>
      <c r="I1515" s="2" t="str">
        <f>IF(G1515&lt;&gt;"",VLOOKUP(G1515,Calculations!$AV$2:$BA$2001,4),"")</f>
        <v/>
      </c>
      <c r="J1515" s="2" t="str">
        <f>IF(G1515&lt;&gt;"",VLOOKUP(G1515,Calculations!$AV$2:$BA$2001,5),"")</f>
        <v/>
      </c>
      <c r="K1515" s="2" t="str">
        <f>IF(G1515&lt;&gt;"",VLOOKUP(G1515,Calculations!$AV$2:$BA$2001,6),"")</f>
        <v/>
      </c>
      <c r="L1515" s="64"/>
      <c r="M1515" s="64"/>
      <c r="N1515" s="64"/>
      <c r="O1515" s="64"/>
      <c r="P1515" s="64"/>
      <c r="Q1515" s="2"/>
      <c r="R1515" s="2"/>
      <c r="S1515" s="2"/>
    </row>
    <row r="1516" spans="6:19">
      <c r="F1516" s="2" t="str">
        <f t="shared" si="85"/>
        <v/>
      </c>
      <c r="G1516" s="2" t="str">
        <f t="shared" si="86"/>
        <v/>
      </c>
      <c r="H1516" s="2" t="str">
        <f>IF(G1516&lt;&gt;"",VLOOKUP(G1516,Calculations!$AV$2:$BA$2001,3),"")</f>
        <v/>
      </c>
      <c r="I1516" s="2" t="str">
        <f>IF(G1516&lt;&gt;"",VLOOKUP(G1516,Calculations!$AV$2:$BA$2001,4),"")</f>
        <v/>
      </c>
      <c r="J1516" s="2" t="str">
        <f>IF(G1516&lt;&gt;"",VLOOKUP(G1516,Calculations!$AV$2:$BA$2001,5),"")</f>
        <v/>
      </c>
      <c r="K1516" s="2" t="str">
        <f>IF(G1516&lt;&gt;"",VLOOKUP(G1516,Calculations!$AV$2:$BA$2001,6),"")</f>
        <v/>
      </c>
      <c r="L1516" s="64"/>
      <c r="M1516" s="64"/>
      <c r="N1516" s="64"/>
      <c r="O1516" s="64"/>
      <c r="P1516" s="64"/>
      <c r="Q1516" s="2"/>
      <c r="R1516" s="2"/>
      <c r="S1516" s="2"/>
    </row>
    <row r="1517" spans="6:19">
      <c r="F1517" s="2" t="str">
        <f t="shared" si="85"/>
        <v/>
      </c>
      <c r="G1517" s="2" t="str">
        <f t="shared" si="86"/>
        <v/>
      </c>
      <c r="H1517" s="2" t="str">
        <f>IF(G1517&lt;&gt;"",VLOOKUP(G1517,Calculations!$AV$2:$BA$2001,3),"")</f>
        <v/>
      </c>
      <c r="I1517" s="2" t="str">
        <f>IF(G1517&lt;&gt;"",VLOOKUP(G1517,Calculations!$AV$2:$BA$2001,4),"")</f>
        <v/>
      </c>
      <c r="J1517" s="2" t="str">
        <f>IF(G1517&lt;&gt;"",VLOOKUP(G1517,Calculations!$AV$2:$BA$2001,5),"")</f>
        <v/>
      </c>
      <c r="K1517" s="2" t="str">
        <f>IF(G1517&lt;&gt;"",VLOOKUP(G1517,Calculations!$AV$2:$BA$2001,6),"")</f>
        <v/>
      </c>
      <c r="L1517" s="64"/>
      <c r="M1517" s="64"/>
      <c r="N1517" s="64"/>
      <c r="O1517" s="64"/>
      <c r="P1517" s="64"/>
      <c r="Q1517" s="2"/>
      <c r="R1517" s="2"/>
      <c r="S1517" s="2"/>
    </row>
    <row r="1518" spans="6:19">
      <c r="F1518" s="2" t="str">
        <f t="shared" si="85"/>
        <v/>
      </c>
      <c r="G1518" s="2" t="str">
        <f t="shared" si="86"/>
        <v/>
      </c>
      <c r="H1518" s="2" t="str">
        <f>IF(G1518&lt;&gt;"",VLOOKUP(G1518,Calculations!$AV$2:$BA$2001,3),"")</f>
        <v/>
      </c>
      <c r="I1518" s="2" t="str">
        <f>IF(G1518&lt;&gt;"",VLOOKUP(G1518,Calculations!$AV$2:$BA$2001,4),"")</f>
        <v/>
      </c>
      <c r="J1518" s="2" t="str">
        <f>IF(G1518&lt;&gt;"",VLOOKUP(G1518,Calculations!$AV$2:$BA$2001,5),"")</f>
        <v/>
      </c>
      <c r="K1518" s="2" t="str">
        <f>IF(G1518&lt;&gt;"",VLOOKUP(G1518,Calculations!$AV$2:$BA$2001,6),"")</f>
        <v/>
      </c>
      <c r="L1518" s="64"/>
      <c r="M1518" s="64"/>
      <c r="N1518" s="64"/>
      <c r="O1518" s="64"/>
      <c r="P1518" s="64"/>
      <c r="Q1518" s="2"/>
      <c r="R1518" s="2"/>
      <c r="S1518" s="2"/>
    </row>
    <row r="1519" spans="6:19">
      <c r="F1519" s="2" t="str">
        <f t="shared" si="85"/>
        <v/>
      </c>
      <c r="G1519" s="2" t="str">
        <f t="shared" si="86"/>
        <v/>
      </c>
      <c r="H1519" s="2" t="str">
        <f>IF(G1519&lt;&gt;"",VLOOKUP(G1519,Calculations!$AV$2:$BA$2001,3),"")</f>
        <v/>
      </c>
      <c r="I1519" s="2" t="str">
        <f>IF(G1519&lt;&gt;"",VLOOKUP(G1519,Calculations!$AV$2:$BA$2001,4),"")</f>
        <v/>
      </c>
      <c r="J1519" s="2" t="str">
        <f>IF(G1519&lt;&gt;"",VLOOKUP(G1519,Calculations!$AV$2:$BA$2001,5),"")</f>
        <v/>
      </c>
      <c r="K1519" s="2" t="str">
        <f>IF(G1519&lt;&gt;"",VLOOKUP(G1519,Calculations!$AV$2:$BA$2001,6),"")</f>
        <v/>
      </c>
      <c r="L1519" s="64"/>
      <c r="M1519" s="64"/>
      <c r="N1519" s="64"/>
      <c r="O1519" s="64"/>
      <c r="P1519" s="64"/>
      <c r="Q1519" s="2"/>
      <c r="R1519" s="2"/>
      <c r="S1519" s="2"/>
    </row>
    <row r="1520" spans="6:19">
      <c r="F1520" s="2" t="str">
        <f t="shared" si="85"/>
        <v/>
      </c>
      <c r="G1520" s="2" t="str">
        <f t="shared" si="86"/>
        <v/>
      </c>
      <c r="H1520" s="2" t="str">
        <f>IF(G1520&lt;&gt;"",VLOOKUP(G1520,Calculations!$AV$2:$BA$2001,3),"")</f>
        <v/>
      </c>
      <c r="I1520" s="2" t="str">
        <f>IF(G1520&lt;&gt;"",VLOOKUP(G1520,Calculations!$AV$2:$BA$2001,4),"")</f>
        <v/>
      </c>
      <c r="J1520" s="2" t="str">
        <f>IF(G1520&lt;&gt;"",VLOOKUP(G1520,Calculations!$AV$2:$BA$2001,5),"")</f>
        <v/>
      </c>
      <c r="K1520" s="2" t="str">
        <f>IF(G1520&lt;&gt;"",VLOOKUP(G1520,Calculations!$AV$2:$BA$2001,6),"")</f>
        <v/>
      </c>
      <c r="L1520" s="64"/>
      <c r="M1520" s="64"/>
      <c r="N1520" s="64"/>
      <c r="O1520" s="64"/>
      <c r="P1520" s="64"/>
      <c r="Q1520" s="2"/>
      <c r="R1520" s="2"/>
      <c r="S1520" s="2"/>
    </row>
    <row r="1521" spans="6:19">
      <c r="F1521" s="2" t="str">
        <f t="shared" si="85"/>
        <v/>
      </c>
      <c r="G1521" s="2" t="str">
        <f t="shared" si="86"/>
        <v/>
      </c>
      <c r="H1521" s="2" t="str">
        <f>IF(G1521&lt;&gt;"",VLOOKUP(G1521,Calculations!$AV$2:$BA$2001,3),"")</f>
        <v/>
      </c>
      <c r="I1521" s="2" t="str">
        <f>IF(G1521&lt;&gt;"",VLOOKUP(G1521,Calculations!$AV$2:$BA$2001,4),"")</f>
        <v/>
      </c>
      <c r="J1521" s="2" t="str">
        <f>IF(G1521&lt;&gt;"",VLOOKUP(G1521,Calculations!$AV$2:$BA$2001,5),"")</f>
        <v/>
      </c>
      <c r="K1521" s="2" t="str">
        <f>IF(G1521&lt;&gt;"",VLOOKUP(G1521,Calculations!$AV$2:$BA$2001,6),"")</f>
        <v/>
      </c>
      <c r="L1521" s="64"/>
      <c r="M1521" s="64"/>
      <c r="N1521" s="64"/>
      <c r="O1521" s="64"/>
      <c r="P1521" s="64"/>
      <c r="Q1521" s="2"/>
      <c r="R1521" s="2"/>
      <c r="S1521" s="2"/>
    </row>
    <row r="1522" spans="6:19">
      <c r="F1522" s="2" t="str">
        <f t="shared" si="85"/>
        <v/>
      </c>
      <c r="G1522" s="2" t="str">
        <f t="shared" si="86"/>
        <v/>
      </c>
      <c r="H1522" s="2" t="str">
        <f>IF(G1522&lt;&gt;"",VLOOKUP(G1522,Calculations!$AV$2:$BA$2001,3),"")</f>
        <v/>
      </c>
      <c r="I1522" s="2" t="str">
        <f>IF(G1522&lt;&gt;"",VLOOKUP(G1522,Calculations!$AV$2:$BA$2001,4),"")</f>
        <v/>
      </c>
      <c r="J1522" s="2" t="str">
        <f>IF(G1522&lt;&gt;"",VLOOKUP(G1522,Calculations!$AV$2:$BA$2001,5),"")</f>
        <v/>
      </c>
      <c r="K1522" s="2" t="str">
        <f>IF(G1522&lt;&gt;"",VLOOKUP(G1522,Calculations!$AV$2:$BA$2001,6),"")</f>
        <v/>
      </c>
      <c r="L1522" s="64"/>
      <c r="M1522" s="64"/>
      <c r="N1522" s="64"/>
      <c r="O1522" s="64"/>
      <c r="P1522" s="64"/>
      <c r="Q1522" s="2"/>
      <c r="R1522" s="2"/>
      <c r="S1522" s="2"/>
    </row>
    <row r="1523" spans="6:19">
      <c r="F1523" s="2" t="str">
        <f t="shared" si="85"/>
        <v/>
      </c>
      <c r="G1523" s="2" t="str">
        <f t="shared" si="86"/>
        <v/>
      </c>
      <c r="H1523" s="2" t="str">
        <f>IF(G1523&lt;&gt;"",VLOOKUP(G1523,Calculations!$AV$2:$BA$2001,3),"")</f>
        <v/>
      </c>
      <c r="I1523" s="2" t="str">
        <f>IF(G1523&lt;&gt;"",VLOOKUP(G1523,Calculations!$AV$2:$BA$2001,4),"")</f>
        <v/>
      </c>
      <c r="J1523" s="2" t="str">
        <f>IF(G1523&lt;&gt;"",VLOOKUP(G1523,Calculations!$AV$2:$BA$2001,5),"")</f>
        <v/>
      </c>
      <c r="K1523" s="2" t="str">
        <f>IF(G1523&lt;&gt;"",VLOOKUP(G1523,Calculations!$AV$2:$BA$2001,6),"")</f>
        <v/>
      </c>
      <c r="L1523" s="64"/>
      <c r="M1523" s="64"/>
      <c r="N1523" s="64"/>
      <c r="O1523" s="64"/>
      <c r="P1523" s="64"/>
      <c r="Q1523" s="2"/>
      <c r="R1523" s="2"/>
      <c r="S1523" s="2"/>
    </row>
    <row r="1524" spans="6:19">
      <c r="F1524" s="2" t="str">
        <f t="shared" si="85"/>
        <v/>
      </c>
      <c r="G1524" s="2" t="str">
        <f t="shared" si="86"/>
        <v/>
      </c>
      <c r="H1524" s="2" t="str">
        <f>IF(G1524&lt;&gt;"",VLOOKUP(G1524,Calculations!$AV$2:$BA$2001,3),"")</f>
        <v/>
      </c>
      <c r="I1524" s="2" t="str">
        <f>IF(G1524&lt;&gt;"",VLOOKUP(G1524,Calculations!$AV$2:$BA$2001,4),"")</f>
        <v/>
      </c>
      <c r="J1524" s="2" t="str">
        <f>IF(G1524&lt;&gt;"",VLOOKUP(G1524,Calculations!$AV$2:$BA$2001,5),"")</f>
        <v/>
      </c>
      <c r="K1524" s="2" t="str">
        <f>IF(G1524&lt;&gt;"",VLOOKUP(G1524,Calculations!$AV$2:$BA$2001,6),"")</f>
        <v/>
      </c>
      <c r="L1524" s="64"/>
      <c r="M1524" s="64"/>
      <c r="N1524" s="64"/>
      <c r="O1524" s="64"/>
      <c r="P1524" s="64"/>
      <c r="Q1524" s="2"/>
      <c r="R1524" s="2"/>
      <c r="S1524" s="2"/>
    </row>
    <row r="1525" spans="6:19">
      <c r="F1525" s="2" t="str">
        <f t="shared" si="85"/>
        <v/>
      </c>
      <c r="G1525" s="2" t="str">
        <f t="shared" si="86"/>
        <v/>
      </c>
      <c r="H1525" s="2" t="str">
        <f>IF(G1525&lt;&gt;"",VLOOKUP(G1525,Calculations!$AV$2:$BA$2001,3),"")</f>
        <v/>
      </c>
      <c r="I1525" s="2" t="str">
        <f>IF(G1525&lt;&gt;"",VLOOKUP(G1525,Calculations!$AV$2:$BA$2001,4),"")</f>
        <v/>
      </c>
      <c r="J1525" s="2" t="str">
        <f>IF(G1525&lt;&gt;"",VLOOKUP(G1525,Calculations!$AV$2:$BA$2001,5),"")</f>
        <v/>
      </c>
      <c r="K1525" s="2" t="str">
        <f>IF(G1525&lt;&gt;"",VLOOKUP(G1525,Calculations!$AV$2:$BA$2001,6),"")</f>
        <v/>
      </c>
      <c r="L1525" s="64"/>
      <c r="M1525" s="64"/>
      <c r="N1525" s="64"/>
      <c r="O1525" s="64"/>
      <c r="P1525" s="64"/>
      <c r="Q1525" s="2"/>
      <c r="R1525" s="2"/>
      <c r="S1525" s="2"/>
    </row>
    <row r="1526" spans="6:19">
      <c r="F1526" s="2" t="str">
        <f t="shared" si="85"/>
        <v/>
      </c>
      <c r="G1526" s="2" t="str">
        <f t="shared" si="86"/>
        <v/>
      </c>
      <c r="H1526" s="2" t="str">
        <f>IF(G1526&lt;&gt;"",VLOOKUP(G1526,Calculations!$AV$2:$BA$2001,3),"")</f>
        <v/>
      </c>
      <c r="I1526" s="2" t="str">
        <f>IF(G1526&lt;&gt;"",VLOOKUP(G1526,Calculations!$AV$2:$BA$2001,4),"")</f>
        <v/>
      </c>
      <c r="J1526" s="2" t="str">
        <f>IF(G1526&lt;&gt;"",VLOOKUP(G1526,Calculations!$AV$2:$BA$2001,5),"")</f>
        <v/>
      </c>
      <c r="K1526" s="2" t="str">
        <f>IF(G1526&lt;&gt;"",VLOOKUP(G1526,Calculations!$AV$2:$BA$2001,6),"")</f>
        <v/>
      </c>
      <c r="L1526" s="64"/>
      <c r="M1526" s="64"/>
      <c r="N1526" s="64"/>
      <c r="O1526" s="64"/>
      <c r="P1526" s="64"/>
      <c r="Q1526" s="2"/>
      <c r="R1526" s="2"/>
      <c r="S1526" s="2"/>
    </row>
    <row r="1527" spans="6:19">
      <c r="F1527" s="2" t="str">
        <f t="shared" si="85"/>
        <v/>
      </c>
      <c r="G1527" s="2" t="str">
        <f t="shared" si="86"/>
        <v/>
      </c>
      <c r="H1527" s="2" t="str">
        <f>IF(G1527&lt;&gt;"",VLOOKUP(G1527,Calculations!$AV$2:$BA$2001,3),"")</f>
        <v/>
      </c>
      <c r="I1527" s="2" t="str">
        <f>IF(G1527&lt;&gt;"",VLOOKUP(G1527,Calculations!$AV$2:$BA$2001,4),"")</f>
        <v/>
      </c>
      <c r="J1527" s="2" t="str">
        <f>IF(G1527&lt;&gt;"",VLOOKUP(G1527,Calculations!$AV$2:$BA$2001,5),"")</f>
        <v/>
      </c>
      <c r="K1527" s="2" t="str">
        <f>IF(G1527&lt;&gt;"",VLOOKUP(G1527,Calculations!$AV$2:$BA$2001,6),"")</f>
        <v/>
      </c>
      <c r="L1527" s="64"/>
      <c r="M1527" s="64"/>
      <c r="N1527" s="64"/>
      <c r="O1527" s="64"/>
      <c r="P1527" s="64"/>
      <c r="Q1527" s="2"/>
      <c r="R1527" s="2"/>
      <c r="S1527" s="2"/>
    </row>
    <row r="1528" spans="6:19">
      <c r="F1528" s="2" t="str">
        <f t="shared" si="85"/>
        <v/>
      </c>
      <c r="G1528" s="2" t="str">
        <f t="shared" si="86"/>
        <v/>
      </c>
      <c r="H1528" s="2" t="str">
        <f>IF(G1528&lt;&gt;"",VLOOKUP(G1528,Calculations!$AV$2:$BA$2001,3),"")</f>
        <v/>
      </c>
      <c r="I1528" s="2" t="str">
        <f>IF(G1528&lt;&gt;"",VLOOKUP(G1528,Calculations!$AV$2:$BA$2001,4),"")</f>
        <v/>
      </c>
      <c r="J1528" s="2" t="str">
        <f>IF(G1528&lt;&gt;"",VLOOKUP(G1528,Calculations!$AV$2:$BA$2001,5),"")</f>
        <v/>
      </c>
      <c r="K1528" s="2" t="str">
        <f>IF(G1528&lt;&gt;"",VLOOKUP(G1528,Calculations!$AV$2:$BA$2001,6),"")</f>
        <v/>
      </c>
      <c r="L1528" s="64"/>
      <c r="M1528" s="64"/>
      <c r="N1528" s="64"/>
      <c r="O1528" s="64"/>
      <c r="P1528" s="64"/>
      <c r="Q1528" s="2"/>
      <c r="R1528" s="2"/>
      <c r="S1528" s="2"/>
    </row>
    <row r="1529" spans="6:19">
      <c r="F1529" s="2" t="str">
        <f t="shared" si="85"/>
        <v/>
      </c>
      <c r="G1529" s="2" t="str">
        <f t="shared" si="86"/>
        <v/>
      </c>
      <c r="H1529" s="2" t="str">
        <f>IF(G1529&lt;&gt;"",VLOOKUP(G1529,Calculations!$AV$2:$BA$2001,3),"")</f>
        <v/>
      </c>
      <c r="I1529" s="2" t="str">
        <f>IF(G1529&lt;&gt;"",VLOOKUP(G1529,Calculations!$AV$2:$BA$2001,4),"")</f>
        <v/>
      </c>
      <c r="J1529" s="2" t="str">
        <f>IF(G1529&lt;&gt;"",VLOOKUP(G1529,Calculations!$AV$2:$BA$2001,5),"")</f>
        <v/>
      </c>
      <c r="K1529" s="2" t="str">
        <f>IF(G1529&lt;&gt;"",VLOOKUP(G1529,Calculations!$AV$2:$BA$2001,6),"")</f>
        <v/>
      </c>
      <c r="L1529" s="64"/>
      <c r="M1529" s="64"/>
      <c r="N1529" s="64"/>
      <c r="O1529" s="64"/>
      <c r="P1529" s="64"/>
      <c r="Q1529" s="2"/>
      <c r="R1529" s="2"/>
      <c r="S1529" s="2"/>
    </row>
    <row r="1530" spans="6:19">
      <c r="F1530" s="2" t="str">
        <f t="shared" si="85"/>
        <v/>
      </c>
      <c r="G1530" s="2" t="str">
        <f t="shared" si="86"/>
        <v/>
      </c>
      <c r="H1530" s="2" t="str">
        <f>IF(G1530&lt;&gt;"",VLOOKUP(G1530,Calculations!$AV$2:$BA$2001,3),"")</f>
        <v/>
      </c>
      <c r="I1530" s="2" t="str">
        <f>IF(G1530&lt;&gt;"",VLOOKUP(G1530,Calculations!$AV$2:$BA$2001,4),"")</f>
        <v/>
      </c>
      <c r="J1530" s="2" t="str">
        <f>IF(G1530&lt;&gt;"",VLOOKUP(G1530,Calculations!$AV$2:$BA$2001,5),"")</f>
        <v/>
      </c>
      <c r="K1530" s="2" t="str">
        <f>IF(G1530&lt;&gt;"",VLOOKUP(G1530,Calculations!$AV$2:$BA$2001,6),"")</f>
        <v/>
      </c>
      <c r="L1530" s="64"/>
      <c r="M1530" s="64"/>
      <c r="N1530" s="64"/>
      <c r="O1530" s="64"/>
      <c r="P1530" s="64"/>
      <c r="Q1530" s="2"/>
      <c r="R1530" s="2"/>
      <c r="S1530" s="2"/>
    </row>
    <row r="1531" spans="6:19">
      <c r="F1531" s="2" t="str">
        <f t="shared" si="85"/>
        <v/>
      </c>
      <c r="G1531" s="2" t="str">
        <f t="shared" si="86"/>
        <v/>
      </c>
      <c r="H1531" s="2" t="str">
        <f>IF(G1531&lt;&gt;"",VLOOKUP(G1531,Calculations!$AV$2:$BA$2001,3),"")</f>
        <v/>
      </c>
      <c r="I1531" s="2" t="str">
        <f>IF(G1531&lt;&gt;"",VLOOKUP(G1531,Calculations!$AV$2:$BA$2001,4),"")</f>
        <v/>
      </c>
      <c r="J1531" s="2" t="str">
        <f>IF(G1531&lt;&gt;"",VLOOKUP(G1531,Calculations!$AV$2:$BA$2001,5),"")</f>
        <v/>
      </c>
      <c r="K1531" s="2" t="str">
        <f>IF(G1531&lt;&gt;"",VLOOKUP(G1531,Calculations!$AV$2:$BA$2001,6),"")</f>
        <v/>
      </c>
      <c r="L1531" s="64"/>
      <c r="M1531" s="64"/>
      <c r="N1531" s="64"/>
      <c r="O1531" s="64"/>
      <c r="P1531" s="64"/>
      <c r="Q1531" s="2"/>
      <c r="R1531" s="2"/>
      <c r="S1531" s="2"/>
    </row>
    <row r="1532" spans="6:19">
      <c r="F1532" s="2" t="str">
        <f t="shared" si="85"/>
        <v/>
      </c>
      <c r="G1532" s="2" t="str">
        <f t="shared" si="86"/>
        <v/>
      </c>
      <c r="H1532" s="2" t="str">
        <f>IF(G1532&lt;&gt;"",VLOOKUP(G1532,Calculations!$AV$2:$BA$2001,3),"")</f>
        <v/>
      </c>
      <c r="I1532" s="2" t="str">
        <f>IF(G1532&lt;&gt;"",VLOOKUP(G1532,Calculations!$AV$2:$BA$2001,4),"")</f>
        <v/>
      </c>
      <c r="J1532" s="2" t="str">
        <f>IF(G1532&lt;&gt;"",VLOOKUP(G1532,Calculations!$AV$2:$BA$2001,5),"")</f>
        <v/>
      </c>
      <c r="K1532" s="2" t="str">
        <f>IF(G1532&lt;&gt;"",VLOOKUP(G1532,Calculations!$AV$2:$BA$2001,6),"")</f>
        <v/>
      </c>
      <c r="L1532" s="64"/>
      <c r="M1532" s="64"/>
      <c r="N1532" s="64"/>
      <c r="O1532" s="64"/>
      <c r="P1532" s="64"/>
      <c r="Q1532" s="2"/>
      <c r="R1532" s="2"/>
      <c r="S1532" s="2"/>
    </row>
    <row r="1533" spans="6:19">
      <c r="F1533" s="2" t="str">
        <f t="shared" si="85"/>
        <v/>
      </c>
      <c r="G1533" s="2" t="str">
        <f t="shared" si="86"/>
        <v/>
      </c>
      <c r="H1533" s="2" t="str">
        <f>IF(G1533&lt;&gt;"",VLOOKUP(G1533,Calculations!$AV$2:$BA$2001,3),"")</f>
        <v/>
      </c>
      <c r="I1533" s="2" t="str">
        <f>IF(G1533&lt;&gt;"",VLOOKUP(G1533,Calculations!$AV$2:$BA$2001,4),"")</f>
        <v/>
      </c>
      <c r="J1533" s="2" t="str">
        <f>IF(G1533&lt;&gt;"",VLOOKUP(G1533,Calculations!$AV$2:$BA$2001,5),"")</f>
        <v/>
      </c>
      <c r="K1533" s="2" t="str">
        <f>IF(G1533&lt;&gt;"",VLOOKUP(G1533,Calculations!$AV$2:$BA$2001,6),"")</f>
        <v/>
      </c>
      <c r="L1533" s="64"/>
      <c r="M1533" s="64"/>
      <c r="N1533" s="64"/>
      <c r="O1533" s="64"/>
      <c r="P1533" s="64"/>
      <c r="Q1533" s="2"/>
      <c r="R1533" s="2"/>
      <c r="S1533" s="2"/>
    </row>
    <row r="1534" spans="6:19">
      <c r="F1534" s="2" t="str">
        <f t="shared" si="85"/>
        <v/>
      </c>
      <c r="G1534" s="2" t="str">
        <f t="shared" si="86"/>
        <v/>
      </c>
      <c r="H1534" s="2" t="str">
        <f>IF(G1534&lt;&gt;"",VLOOKUP(G1534,Calculations!$AV$2:$BA$2001,3),"")</f>
        <v/>
      </c>
      <c r="I1534" s="2" t="str">
        <f>IF(G1534&lt;&gt;"",VLOOKUP(G1534,Calculations!$AV$2:$BA$2001,4),"")</f>
        <v/>
      </c>
      <c r="J1534" s="2" t="str">
        <f>IF(G1534&lt;&gt;"",VLOOKUP(G1534,Calculations!$AV$2:$BA$2001,5),"")</f>
        <v/>
      </c>
      <c r="K1534" s="2" t="str">
        <f>IF(G1534&lt;&gt;"",VLOOKUP(G1534,Calculations!$AV$2:$BA$2001,6),"")</f>
        <v/>
      </c>
      <c r="L1534" s="64"/>
      <c r="M1534" s="64"/>
      <c r="N1534" s="64"/>
      <c r="O1534" s="64"/>
      <c r="P1534" s="64"/>
      <c r="Q1534" s="2"/>
      <c r="R1534" s="2"/>
      <c r="S1534" s="2"/>
    </row>
    <row r="1535" spans="6:19">
      <c r="F1535" s="2" t="str">
        <f t="shared" si="85"/>
        <v/>
      </c>
      <c r="G1535" s="2" t="str">
        <f t="shared" si="86"/>
        <v/>
      </c>
      <c r="H1535" s="2" t="str">
        <f>IF(G1535&lt;&gt;"",VLOOKUP(G1535,Calculations!$AV$2:$BA$2001,3),"")</f>
        <v/>
      </c>
      <c r="I1535" s="2" t="str">
        <f>IF(G1535&lt;&gt;"",VLOOKUP(G1535,Calculations!$AV$2:$BA$2001,4),"")</f>
        <v/>
      </c>
      <c r="J1535" s="2" t="str">
        <f>IF(G1535&lt;&gt;"",VLOOKUP(G1535,Calculations!$AV$2:$BA$2001,5),"")</f>
        <v/>
      </c>
      <c r="K1535" s="2" t="str">
        <f>IF(G1535&lt;&gt;"",VLOOKUP(G1535,Calculations!$AV$2:$BA$2001,6),"")</f>
        <v/>
      </c>
      <c r="L1535" s="64"/>
      <c r="M1535" s="64"/>
      <c r="N1535" s="64"/>
      <c r="O1535" s="64"/>
      <c r="P1535" s="64"/>
      <c r="Q1535" s="2"/>
      <c r="R1535" s="2"/>
      <c r="S1535" s="2"/>
    </row>
    <row r="1536" spans="6:19">
      <c r="F1536" s="2" t="str">
        <f t="shared" si="85"/>
        <v/>
      </c>
      <c r="G1536" s="2" t="str">
        <f t="shared" si="86"/>
        <v/>
      </c>
      <c r="H1536" s="2" t="str">
        <f>IF(G1536&lt;&gt;"",VLOOKUP(G1536,Calculations!$AV$2:$BA$2001,3),"")</f>
        <v/>
      </c>
      <c r="I1536" s="2" t="str">
        <f>IF(G1536&lt;&gt;"",VLOOKUP(G1536,Calculations!$AV$2:$BA$2001,4),"")</f>
        <v/>
      </c>
      <c r="J1536" s="2" t="str">
        <f>IF(G1536&lt;&gt;"",VLOOKUP(G1536,Calculations!$AV$2:$BA$2001,5),"")</f>
        <v/>
      </c>
      <c r="K1536" s="2" t="str">
        <f>IF(G1536&lt;&gt;"",VLOOKUP(G1536,Calculations!$AV$2:$BA$2001,6),"")</f>
        <v/>
      </c>
      <c r="L1536" s="64"/>
      <c r="M1536" s="64"/>
      <c r="N1536" s="64"/>
      <c r="O1536" s="64"/>
      <c r="P1536" s="64"/>
      <c r="Q1536" s="2"/>
      <c r="R1536" s="2"/>
      <c r="S1536" s="2"/>
    </row>
    <row r="1537" spans="6:19">
      <c r="F1537" s="2" t="str">
        <f t="shared" si="85"/>
        <v/>
      </c>
      <c r="G1537" s="2" t="str">
        <f t="shared" si="86"/>
        <v/>
      </c>
      <c r="H1537" s="2" t="str">
        <f>IF(G1537&lt;&gt;"",VLOOKUP(G1537,Calculations!$AV$2:$BA$2001,3),"")</f>
        <v/>
      </c>
      <c r="I1537" s="2" t="str">
        <f>IF(G1537&lt;&gt;"",VLOOKUP(G1537,Calculations!$AV$2:$BA$2001,4),"")</f>
        <v/>
      </c>
      <c r="J1537" s="2" t="str">
        <f>IF(G1537&lt;&gt;"",VLOOKUP(G1537,Calculations!$AV$2:$BA$2001,5),"")</f>
        <v/>
      </c>
      <c r="K1537" s="2" t="str">
        <f>IF(G1537&lt;&gt;"",VLOOKUP(G1537,Calculations!$AV$2:$BA$2001,6),"")</f>
        <v/>
      </c>
      <c r="L1537" s="64"/>
      <c r="M1537" s="64"/>
      <c r="N1537" s="64"/>
      <c r="O1537" s="64"/>
      <c r="P1537" s="64"/>
      <c r="Q1537" s="2"/>
      <c r="R1537" s="2"/>
      <c r="S1537" s="2"/>
    </row>
    <row r="1538" spans="6:19">
      <c r="F1538" s="2" t="str">
        <f t="shared" si="85"/>
        <v/>
      </c>
      <c r="G1538" s="2" t="str">
        <f t="shared" si="86"/>
        <v/>
      </c>
      <c r="H1538" s="2" t="str">
        <f>IF(G1538&lt;&gt;"",VLOOKUP(G1538,Calculations!$AV$2:$BA$2001,3),"")</f>
        <v/>
      </c>
      <c r="I1538" s="2" t="str">
        <f>IF(G1538&lt;&gt;"",VLOOKUP(G1538,Calculations!$AV$2:$BA$2001,4),"")</f>
        <v/>
      </c>
      <c r="J1538" s="2" t="str">
        <f>IF(G1538&lt;&gt;"",VLOOKUP(G1538,Calculations!$AV$2:$BA$2001,5),"")</f>
        <v/>
      </c>
      <c r="K1538" s="2" t="str">
        <f>IF(G1538&lt;&gt;"",VLOOKUP(G1538,Calculations!$AV$2:$BA$2001,6),"")</f>
        <v/>
      </c>
      <c r="L1538" s="64"/>
      <c r="M1538" s="64"/>
      <c r="N1538" s="64"/>
      <c r="O1538" s="64"/>
      <c r="P1538" s="64"/>
      <c r="Q1538" s="2"/>
      <c r="R1538" s="2"/>
      <c r="S1538" s="2"/>
    </row>
    <row r="1539" spans="6:19">
      <c r="F1539" s="2" t="str">
        <f t="shared" ref="F1539:F1602" si="87">IF(F1538&gt;=Num,"",F1538+1)</f>
        <v/>
      </c>
      <c r="G1539" s="2" t="str">
        <f t="shared" si="86"/>
        <v/>
      </c>
      <c r="H1539" s="2" t="str">
        <f>IF(G1539&lt;&gt;"",VLOOKUP(G1539,Calculations!$AV$2:$BA$2001,3),"")</f>
        <v/>
      </c>
      <c r="I1539" s="2" t="str">
        <f>IF(G1539&lt;&gt;"",VLOOKUP(G1539,Calculations!$AV$2:$BA$2001,4),"")</f>
        <v/>
      </c>
      <c r="J1539" s="2" t="str">
        <f>IF(G1539&lt;&gt;"",VLOOKUP(G1539,Calculations!$AV$2:$BA$2001,5),"")</f>
        <v/>
      </c>
      <c r="K1539" s="2" t="str">
        <f>IF(G1539&lt;&gt;"",VLOOKUP(G1539,Calculations!$AV$2:$BA$2001,6),"")</f>
        <v/>
      </c>
      <c r="L1539" s="64"/>
      <c r="M1539" s="64"/>
      <c r="N1539" s="64"/>
      <c r="O1539" s="64"/>
      <c r="P1539" s="64"/>
      <c r="Q1539" s="2"/>
      <c r="R1539" s="2"/>
      <c r="S1539" s="2"/>
    </row>
    <row r="1540" spans="6:19">
      <c r="F1540" s="2" t="str">
        <f t="shared" si="87"/>
        <v/>
      </c>
      <c r="G1540" s="2" t="str">
        <f t="shared" si="86"/>
        <v/>
      </c>
      <c r="H1540" s="2" t="str">
        <f>IF(G1540&lt;&gt;"",VLOOKUP(G1540,Calculations!$AV$2:$BA$2001,3),"")</f>
        <v/>
      </c>
      <c r="I1540" s="2" t="str">
        <f>IF(G1540&lt;&gt;"",VLOOKUP(G1540,Calculations!$AV$2:$BA$2001,4),"")</f>
        <v/>
      </c>
      <c r="J1540" s="2" t="str">
        <f>IF(G1540&lt;&gt;"",VLOOKUP(G1540,Calculations!$AV$2:$BA$2001,5),"")</f>
        <v/>
      </c>
      <c r="K1540" s="2" t="str">
        <f>IF(G1540&lt;&gt;"",VLOOKUP(G1540,Calculations!$AV$2:$BA$2001,6),"")</f>
        <v/>
      </c>
      <c r="L1540" s="64"/>
      <c r="M1540" s="64"/>
      <c r="N1540" s="64"/>
      <c r="O1540" s="64"/>
      <c r="P1540" s="64"/>
      <c r="Q1540" s="2"/>
      <c r="R1540" s="2"/>
      <c r="S1540" s="2"/>
    </row>
    <row r="1541" spans="6:19">
      <c r="F1541" s="2" t="str">
        <f t="shared" si="87"/>
        <v/>
      </c>
      <c r="G1541" s="2" t="str">
        <f t="shared" si="86"/>
        <v/>
      </c>
      <c r="H1541" s="2" t="str">
        <f>IF(G1541&lt;&gt;"",VLOOKUP(G1541,Calculations!$AV$2:$BA$2001,3),"")</f>
        <v/>
      </c>
      <c r="I1541" s="2" t="str">
        <f>IF(G1541&lt;&gt;"",VLOOKUP(G1541,Calculations!$AV$2:$BA$2001,4),"")</f>
        <v/>
      </c>
      <c r="J1541" s="2" t="str">
        <f>IF(G1541&lt;&gt;"",VLOOKUP(G1541,Calculations!$AV$2:$BA$2001,5),"")</f>
        <v/>
      </c>
      <c r="K1541" s="2" t="str">
        <f>IF(G1541&lt;&gt;"",VLOOKUP(G1541,Calculations!$AV$2:$BA$2001,6),"")</f>
        <v/>
      </c>
      <c r="L1541" s="64"/>
      <c r="M1541" s="64"/>
      <c r="N1541" s="64"/>
      <c r="O1541" s="64"/>
      <c r="P1541" s="64"/>
      <c r="Q1541" s="2"/>
      <c r="R1541" s="2"/>
      <c r="S1541" s="2"/>
    </row>
    <row r="1542" spans="6:19">
      <c r="F1542" s="2" t="str">
        <f t="shared" si="87"/>
        <v/>
      </c>
      <c r="G1542" s="2" t="str">
        <f t="shared" si="86"/>
        <v/>
      </c>
      <c r="H1542" s="2" t="str">
        <f>IF(G1542&lt;&gt;"",VLOOKUP(G1542,Calculations!$AV$2:$BA$2001,3),"")</f>
        <v/>
      </c>
      <c r="I1542" s="2" t="str">
        <f>IF(G1542&lt;&gt;"",VLOOKUP(G1542,Calculations!$AV$2:$BA$2001,4),"")</f>
        <v/>
      </c>
      <c r="J1542" s="2" t="str">
        <f>IF(G1542&lt;&gt;"",VLOOKUP(G1542,Calculations!$AV$2:$BA$2001,5),"")</f>
        <v/>
      </c>
      <c r="K1542" s="2" t="str">
        <f>IF(G1542&lt;&gt;"",VLOOKUP(G1542,Calculations!$AV$2:$BA$2001,6),"")</f>
        <v/>
      </c>
      <c r="L1542" s="64"/>
      <c r="M1542" s="64"/>
      <c r="N1542" s="64"/>
      <c r="O1542" s="64"/>
      <c r="P1542" s="64"/>
      <c r="Q1542" s="2"/>
      <c r="R1542" s="2"/>
      <c r="S1542" s="2"/>
    </row>
    <row r="1543" spans="6:19">
      <c r="F1543" s="2" t="str">
        <f t="shared" si="87"/>
        <v/>
      </c>
      <c r="G1543" s="2" t="str">
        <f t="shared" si="86"/>
        <v/>
      </c>
      <c r="H1543" s="2" t="str">
        <f>IF(G1543&lt;&gt;"",VLOOKUP(G1543,Calculations!$AV$2:$BA$2001,3),"")</f>
        <v/>
      </c>
      <c r="I1543" s="2" t="str">
        <f>IF(G1543&lt;&gt;"",VLOOKUP(G1543,Calculations!$AV$2:$BA$2001,4),"")</f>
        <v/>
      </c>
      <c r="J1543" s="2" t="str">
        <f>IF(G1543&lt;&gt;"",VLOOKUP(G1543,Calculations!$AV$2:$BA$2001,5),"")</f>
        <v/>
      </c>
      <c r="K1543" s="2" t="str">
        <f>IF(G1543&lt;&gt;"",VLOOKUP(G1543,Calculations!$AV$2:$BA$2001,6),"")</f>
        <v/>
      </c>
      <c r="L1543" s="64"/>
      <c r="M1543" s="64"/>
      <c r="N1543" s="64"/>
      <c r="O1543" s="64"/>
      <c r="P1543" s="64"/>
      <c r="Q1543" s="2"/>
      <c r="R1543" s="2"/>
      <c r="S1543" s="2"/>
    </row>
    <row r="1544" spans="6:19">
      <c r="F1544" s="2" t="str">
        <f t="shared" si="87"/>
        <v/>
      </c>
      <c r="G1544" s="2" t="str">
        <f t="shared" si="86"/>
        <v/>
      </c>
      <c r="H1544" s="2" t="str">
        <f>IF(G1544&lt;&gt;"",VLOOKUP(G1544,Calculations!$AV$2:$BA$2001,3),"")</f>
        <v/>
      </c>
      <c r="I1544" s="2" t="str">
        <f>IF(G1544&lt;&gt;"",VLOOKUP(G1544,Calculations!$AV$2:$BA$2001,4),"")</f>
        <v/>
      </c>
      <c r="J1544" s="2" t="str">
        <f>IF(G1544&lt;&gt;"",VLOOKUP(G1544,Calculations!$AV$2:$BA$2001,5),"")</f>
        <v/>
      </c>
      <c r="K1544" s="2" t="str">
        <f>IF(G1544&lt;&gt;"",VLOOKUP(G1544,Calculations!$AV$2:$BA$2001,6),"")</f>
        <v/>
      </c>
      <c r="L1544" s="64"/>
      <c r="M1544" s="64"/>
      <c r="N1544" s="64"/>
      <c r="O1544" s="64"/>
      <c r="P1544" s="64"/>
      <c r="Q1544" s="2"/>
      <c r="R1544" s="2"/>
      <c r="S1544" s="2"/>
    </row>
    <row r="1545" spans="6:19">
      <c r="F1545" s="2" t="str">
        <f t="shared" si="87"/>
        <v/>
      </c>
      <c r="G1545" s="2" t="str">
        <f t="shared" si="86"/>
        <v/>
      </c>
      <c r="H1545" s="2" t="str">
        <f>IF(G1545&lt;&gt;"",VLOOKUP(G1545,Calculations!$AV$2:$BA$2001,3),"")</f>
        <v/>
      </c>
      <c r="I1545" s="2" t="str">
        <f>IF(G1545&lt;&gt;"",VLOOKUP(G1545,Calculations!$AV$2:$BA$2001,4),"")</f>
        <v/>
      </c>
      <c r="J1545" s="2" t="str">
        <f>IF(G1545&lt;&gt;"",VLOOKUP(G1545,Calculations!$AV$2:$BA$2001,5),"")</f>
        <v/>
      </c>
      <c r="K1545" s="2" t="str">
        <f>IF(G1545&lt;&gt;"",VLOOKUP(G1545,Calculations!$AV$2:$BA$2001,6),"")</f>
        <v/>
      </c>
      <c r="L1545" s="64"/>
      <c r="M1545" s="64"/>
      <c r="N1545" s="64"/>
      <c r="O1545" s="64"/>
      <c r="P1545" s="64"/>
      <c r="Q1545" s="2"/>
      <c r="R1545" s="2"/>
      <c r="S1545" s="2"/>
    </row>
    <row r="1546" spans="6:19">
      <c r="F1546" s="2" t="str">
        <f t="shared" si="87"/>
        <v/>
      </c>
      <c r="G1546" s="2" t="str">
        <f t="shared" si="86"/>
        <v/>
      </c>
      <c r="H1546" s="2" t="str">
        <f>IF(G1546&lt;&gt;"",VLOOKUP(G1546,Calculations!$AV$2:$BA$2001,3),"")</f>
        <v/>
      </c>
      <c r="I1546" s="2" t="str">
        <f>IF(G1546&lt;&gt;"",VLOOKUP(G1546,Calculations!$AV$2:$BA$2001,4),"")</f>
        <v/>
      </c>
      <c r="J1546" s="2" t="str">
        <f>IF(G1546&lt;&gt;"",VLOOKUP(G1546,Calculations!$AV$2:$BA$2001,5),"")</f>
        <v/>
      </c>
      <c r="K1546" s="2" t="str">
        <f>IF(G1546&lt;&gt;"",VLOOKUP(G1546,Calculations!$AV$2:$BA$2001,6),"")</f>
        <v/>
      </c>
      <c r="L1546" s="64"/>
      <c r="M1546" s="64"/>
      <c r="N1546" s="64"/>
      <c r="O1546" s="64"/>
      <c r="P1546" s="64"/>
      <c r="Q1546" s="2"/>
      <c r="R1546" s="2"/>
      <c r="S1546" s="2"/>
    </row>
    <row r="1547" spans="6:19">
      <c r="F1547" s="2" t="str">
        <f t="shared" si="87"/>
        <v/>
      </c>
      <c r="G1547" s="2" t="str">
        <f t="shared" si="86"/>
        <v/>
      </c>
      <c r="H1547" s="2" t="str">
        <f>IF(G1547&lt;&gt;"",VLOOKUP(G1547,Calculations!$AV$2:$BA$2001,3),"")</f>
        <v/>
      </c>
      <c r="I1547" s="2" t="str">
        <f>IF(G1547&lt;&gt;"",VLOOKUP(G1547,Calculations!$AV$2:$BA$2001,4),"")</f>
        <v/>
      </c>
      <c r="J1547" s="2" t="str">
        <f>IF(G1547&lt;&gt;"",VLOOKUP(G1547,Calculations!$AV$2:$BA$2001,5),"")</f>
        <v/>
      </c>
      <c r="K1547" s="2" t="str">
        <f>IF(G1547&lt;&gt;"",VLOOKUP(G1547,Calculations!$AV$2:$BA$2001,6),"")</f>
        <v/>
      </c>
      <c r="L1547" s="64"/>
      <c r="M1547" s="64"/>
      <c r="N1547" s="64"/>
      <c r="O1547" s="64"/>
      <c r="P1547" s="64"/>
      <c r="Q1547" s="2"/>
      <c r="R1547" s="2"/>
      <c r="S1547" s="2"/>
    </row>
    <row r="1548" spans="6:19">
      <c r="F1548" s="2" t="str">
        <f t="shared" si="87"/>
        <v/>
      </c>
      <c r="G1548" s="2" t="str">
        <f t="shared" si="86"/>
        <v/>
      </c>
      <c r="H1548" s="2" t="str">
        <f>IF(G1548&lt;&gt;"",VLOOKUP(G1548,Calculations!$AV$2:$BA$2001,3),"")</f>
        <v/>
      </c>
      <c r="I1548" s="2" t="str">
        <f>IF(G1548&lt;&gt;"",VLOOKUP(G1548,Calculations!$AV$2:$BA$2001,4),"")</f>
        <v/>
      </c>
      <c r="J1548" s="2" t="str">
        <f>IF(G1548&lt;&gt;"",VLOOKUP(G1548,Calculations!$AV$2:$BA$2001,5),"")</f>
        <v/>
      </c>
      <c r="K1548" s="2" t="str">
        <f>IF(G1548&lt;&gt;"",VLOOKUP(G1548,Calculations!$AV$2:$BA$2001,6),"")</f>
        <v/>
      </c>
      <c r="L1548" s="64"/>
      <c r="M1548" s="64"/>
      <c r="N1548" s="64"/>
      <c r="O1548" s="64"/>
      <c r="P1548" s="64"/>
      <c r="Q1548" s="2"/>
      <c r="R1548" s="2"/>
      <c r="S1548" s="2"/>
    </row>
    <row r="1549" spans="6:19">
      <c r="F1549" s="2" t="str">
        <f t="shared" si="87"/>
        <v/>
      </c>
      <c r="G1549" s="2" t="str">
        <f t="shared" si="86"/>
        <v/>
      </c>
      <c r="H1549" s="2" t="str">
        <f>IF(G1549&lt;&gt;"",VLOOKUP(G1549,Calculations!$AV$2:$BA$2001,3),"")</f>
        <v/>
      </c>
      <c r="I1549" s="2" t="str">
        <f>IF(G1549&lt;&gt;"",VLOOKUP(G1549,Calculations!$AV$2:$BA$2001,4),"")</f>
        <v/>
      </c>
      <c r="J1549" s="2" t="str">
        <f>IF(G1549&lt;&gt;"",VLOOKUP(G1549,Calculations!$AV$2:$BA$2001,5),"")</f>
        <v/>
      </c>
      <c r="K1549" s="2" t="str">
        <f>IF(G1549&lt;&gt;"",VLOOKUP(G1549,Calculations!$AV$2:$BA$2001,6),"")</f>
        <v/>
      </c>
      <c r="L1549" s="64"/>
      <c r="M1549" s="64"/>
      <c r="N1549" s="64"/>
      <c r="O1549" s="64"/>
      <c r="P1549" s="64"/>
      <c r="Q1549" s="2"/>
      <c r="R1549" s="2"/>
      <c r="S1549" s="2"/>
    </row>
    <row r="1550" spans="6:19">
      <c r="F1550" s="2" t="str">
        <f t="shared" si="87"/>
        <v/>
      </c>
      <c r="G1550" s="2" t="str">
        <f t="shared" si="86"/>
        <v/>
      </c>
      <c r="H1550" s="2" t="str">
        <f>IF(G1550&lt;&gt;"",VLOOKUP(G1550,Calculations!$AV$2:$BA$2001,3),"")</f>
        <v/>
      </c>
      <c r="I1550" s="2" t="str">
        <f>IF(G1550&lt;&gt;"",VLOOKUP(G1550,Calculations!$AV$2:$BA$2001,4),"")</f>
        <v/>
      </c>
      <c r="J1550" s="2" t="str">
        <f>IF(G1550&lt;&gt;"",VLOOKUP(G1550,Calculations!$AV$2:$BA$2001,5),"")</f>
        <v/>
      </c>
      <c r="K1550" s="2" t="str">
        <f>IF(G1550&lt;&gt;"",VLOOKUP(G1550,Calculations!$AV$2:$BA$2001,6),"")</f>
        <v/>
      </c>
      <c r="L1550" s="64"/>
      <c r="M1550" s="64"/>
      <c r="N1550" s="64"/>
      <c r="O1550" s="64"/>
      <c r="P1550" s="64"/>
      <c r="Q1550" s="2"/>
      <c r="R1550" s="2"/>
      <c r="S1550" s="2"/>
    </row>
    <row r="1551" spans="6:19">
      <c r="F1551" s="2" t="str">
        <f t="shared" si="87"/>
        <v/>
      </c>
      <c r="G1551" s="2" t="str">
        <f t="shared" si="86"/>
        <v/>
      </c>
      <c r="H1551" s="2" t="str">
        <f>IF(G1551&lt;&gt;"",VLOOKUP(G1551,Calculations!$AV$2:$BA$2001,3),"")</f>
        <v/>
      </c>
      <c r="I1551" s="2" t="str">
        <f>IF(G1551&lt;&gt;"",VLOOKUP(G1551,Calculations!$AV$2:$BA$2001,4),"")</f>
        <v/>
      </c>
      <c r="J1551" s="2" t="str">
        <f>IF(G1551&lt;&gt;"",VLOOKUP(G1551,Calculations!$AV$2:$BA$2001,5),"")</f>
        <v/>
      </c>
      <c r="K1551" s="2" t="str">
        <f>IF(G1551&lt;&gt;"",VLOOKUP(G1551,Calculations!$AV$2:$BA$2001,6),"")</f>
        <v/>
      </c>
      <c r="L1551" s="64"/>
      <c r="M1551" s="64"/>
      <c r="N1551" s="64"/>
      <c r="O1551" s="64"/>
      <c r="P1551" s="64"/>
      <c r="Q1551" s="2"/>
      <c r="R1551" s="2"/>
      <c r="S1551" s="2"/>
    </row>
    <row r="1552" spans="6:19">
      <c r="F1552" s="2" t="str">
        <f t="shared" si="87"/>
        <v/>
      </c>
      <c r="G1552" s="2" t="str">
        <f t="shared" si="86"/>
        <v/>
      </c>
      <c r="H1552" s="2" t="str">
        <f>IF(G1552&lt;&gt;"",VLOOKUP(G1552,Calculations!$AV$2:$BA$2001,3),"")</f>
        <v/>
      </c>
      <c r="I1552" s="2" t="str">
        <f>IF(G1552&lt;&gt;"",VLOOKUP(G1552,Calculations!$AV$2:$BA$2001,4),"")</f>
        <v/>
      </c>
      <c r="J1552" s="2" t="str">
        <f>IF(G1552&lt;&gt;"",VLOOKUP(G1552,Calculations!$AV$2:$BA$2001,5),"")</f>
        <v/>
      </c>
      <c r="K1552" s="2" t="str">
        <f>IF(G1552&lt;&gt;"",VLOOKUP(G1552,Calculations!$AV$2:$BA$2001,6),"")</f>
        <v/>
      </c>
      <c r="L1552" s="64"/>
      <c r="M1552" s="64"/>
      <c r="N1552" s="64"/>
      <c r="O1552" s="64"/>
      <c r="P1552" s="64"/>
      <c r="Q1552" s="2"/>
      <c r="R1552" s="2"/>
      <c r="S1552" s="2"/>
    </row>
    <row r="1553" spans="6:19">
      <c r="F1553" s="2" t="str">
        <f t="shared" si="87"/>
        <v/>
      </c>
      <c r="G1553" s="2" t="str">
        <f t="shared" ref="G1553:G1616" si="88">IF(AND(F1552&lt;&gt;"",G1552&lt;2000),G1552+step,"")</f>
        <v/>
      </c>
      <c r="H1553" s="2" t="str">
        <f>IF(G1553&lt;&gt;"",VLOOKUP(G1553,Calculations!$AV$2:$BA$2001,3),"")</f>
        <v/>
      </c>
      <c r="I1553" s="2" t="str">
        <f>IF(G1553&lt;&gt;"",VLOOKUP(G1553,Calculations!$AV$2:$BA$2001,4),"")</f>
        <v/>
      </c>
      <c r="J1553" s="2" t="str">
        <f>IF(G1553&lt;&gt;"",VLOOKUP(G1553,Calculations!$AV$2:$BA$2001,5),"")</f>
        <v/>
      </c>
      <c r="K1553" s="2" t="str">
        <f>IF(G1553&lt;&gt;"",VLOOKUP(G1553,Calculations!$AV$2:$BA$2001,6),"")</f>
        <v/>
      </c>
      <c r="L1553" s="64"/>
      <c r="M1553" s="64"/>
      <c r="N1553" s="64"/>
      <c r="O1553" s="64"/>
      <c r="P1553" s="64"/>
      <c r="Q1553" s="2"/>
      <c r="R1553" s="2"/>
      <c r="S1553" s="2"/>
    </row>
    <row r="1554" spans="6:19">
      <c r="F1554" s="2" t="str">
        <f t="shared" si="87"/>
        <v/>
      </c>
      <c r="G1554" s="2" t="str">
        <f t="shared" si="88"/>
        <v/>
      </c>
      <c r="H1554" s="2" t="str">
        <f>IF(G1554&lt;&gt;"",VLOOKUP(G1554,Calculations!$AV$2:$BA$2001,3),"")</f>
        <v/>
      </c>
      <c r="I1554" s="2" t="str">
        <f>IF(G1554&lt;&gt;"",VLOOKUP(G1554,Calculations!$AV$2:$BA$2001,4),"")</f>
        <v/>
      </c>
      <c r="J1554" s="2" t="str">
        <f>IF(G1554&lt;&gt;"",VLOOKUP(G1554,Calculations!$AV$2:$BA$2001,5),"")</f>
        <v/>
      </c>
      <c r="K1554" s="2" t="str">
        <f>IF(G1554&lt;&gt;"",VLOOKUP(G1554,Calculations!$AV$2:$BA$2001,6),"")</f>
        <v/>
      </c>
      <c r="L1554" s="64"/>
      <c r="M1554" s="64"/>
      <c r="N1554" s="64"/>
      <c r="O1554" s="64"/>
      <c r="P1554" s="64"/>
      <c r="Q1554" s="2"/>
      <c r="R1554" s="2"/>
      <c r="S1554" s="2"/>
    </row>
    <row r="1555" spans="6:19">
      <c r="F1555" s="2" t="str">
        <f t="shared" si="87"/>
        <v/>
      </c>
      <c r="G1555" s="2" t="str">
        <f t="shared" si="88"/>
        <v/>
      </c>
      <c r="H1555" s="2" t="str">
        <f>IF(G1555&lt;&gt;"",VLOOKUP(G1555,Calculations!$AV$2:$BA$2001,3),"")</f>
        <v/>
      </c>
      <c r="I1555" s="2" t="str">
        <f>IF(G1555&lt;&gt;"",VLOOKUP(G1555,Calculations!$AV$2:$BA$2001,4),"")</f>
        <v/>
      </c>
      <c r="J1555" s="2" t="str">
        <f>IF(G1555&lt;&gt;"",VLOOKUP(G1555,Calculations!$AV$2:$BA$2001,5),"")</f>
        <v/>
      </c>
      <c r="K1555" s="2" t="str">
        <f>IF(G1555&lt;&gt;"",VLOOKUP(G1555,Calculations!$AV$2:$BA$2001,6),"")</f>
        <v/>
      </c>
      <c r="L1555" s="64"/>
      <c r="M1555" s="64"/>
      <c r="N1555" s="64"/>
      <c r="O1555" s="64"/>
      <c r="P1555" s="64"/>
      <c r="Q1555" s="2"/>
      <c r="R1555" s="2"/>
      <c r="S1555" s="2"/>
    </row>
    <row r="1556" spans="6:19">
      <c r="F1556" s="2" t="str">
        <f t="shared" si="87"/>
        <v/>
      </c>
      <c r="G1556" s="2" t="str">
        <f t="shared" si="88"/>
        <v/>
      </c>
      <c r="H1556" s="2" t="str">
        <f>IF(G1556&lt;&gt;"",VLOOKUP(G1556,Calculations!$AV$2:$BA$2001,3),"")</f>
        <v/>
      </c>
      <c r="I1556" s="2" t="str">
        <f>IF(G1556&lt;&gt;"",VLOOKUP(G1556,Calculations!$AV$2:$BA$2001,4),"")</f>
        <v/>
      </c>
      <c r="J1556" s="2" t="str">
        <f>IF(G1556&lt;&gt;"",VLOOKUP(G1556,Calculations!$AV$2:$BA$2001,5),"")</f>
        <v/>
      </c>
      <c r="K1556" s="2" t="str">
        <f>IF(G1556&lt;&gt;"",VLOOKUP(G1556,Calculations!$AV$2:$BA$2001,6),"")</f>
        <v/>
      </c>
      <c r="L1556" s="64"/>
      <c r="M1556" s="64"/>
      <c r="N1556" s="64"/>
      <c r="O1556" s="64"/>
      <c r="P1556" s="64"/>
      <c r="Q1556" s="2"/>
      <c r="R1556" s="2"/>
      <c r="S1556" s="2"/>
    </row>
    <row r="1557" spans="6:19">
      <c r="F1557" s="2" t="str">
        <f t="shared" si="87"/>
        <v/>
      </c>
      <c r="G1557" s="2" t="str">
        <f t="shared" si="88"/>
        <v/>
      </c>
      <c r="H1557" s="2" t="str">
        <f>IF(G1557&lt;&gt;"",VLOOKUP(G1557,Calculations!$AV$2:$BA$2001,3),"")</f>
        <v/>
      </c>
      <c r="I1557" s="2" t="str">
        <f>IF(G1557&lt;&gt;"",VLOOKUP(G1557,Calculations!$AV$2:$BA$2001,4),"")</f>
        <v/>
      </c>
      <c r="J1557" s="2" t="str">
        <f>IF(G1557&lt;&gt;"",VLOOKUP(G1557,Calculations!$AV$2:$BA$2001,5),"")</f>
        <v/>
      </c>
      <c r="K1557" s="2" t="str">
        <f>IF(G1557&lt;&gt;"",VLOOKUP(G1557,Calculations!$AV$2:$BA$2001,6),"")</f>
        <v/>
      </c>
      <c r="L1557" s="64"/>
      <c r="M1557" s="64"/>
      <c r="N1557" s="64"/>
      <c r="O1557" s="64"/>
      <c r="P1557" s="64"/>
      <c r="Q1557" s="2"/>
      <c r="R1557" s="2"/>
      <c r="S1557" s="2"/>
    </row>
    <row r="1558" spans="6:19">
      <c r="F1558" s="2" t="str">
        <f t="shared" si="87"/>
        <v/>
      </c>
      <c r="G1558" s="2" t="str">
        <f t="shared" si="88"/>
        <v/>
      </c>
      <c r="H1558" s="2" t="str">
        <f>IF(G1558&lt;&gt;"",VLOOKUP(G1558,Calculations!$AV$2:$BA$2001,3),"")</f>
        <v/>
      </c>
      <c r="I1558" s="2" t="str">
        <f>IF(G1558&lt;&gt;"",VLOOKUP(G1558,Calculations!$AV$2:$BA$2001,4),"")</f>
        <v/>
      </c>
      <c r="J1558" s="2" t="str">
        <f>IF(G1558&lt;&gt;"",VLOOKUP(G1558,Calculations!$AV$2:$BA$2001,5),"")</f>
        <v/>
      </c>
      <c r="K1558" s="2" t="str">
        <f>IF(G1558&lt;&gt;"",VLOOKUP(G1558,Calculations!$AV$2:$BA$2001,6),"")</f>
        <v/>
      </c>
      <c r="L1558" s="64"/>
      <c r="M1558" s="64"/>
      <c r="N1558" s="64"/>
      <c r="O1558" s="64"/>
      <c r="P1558" s="64"/>
      <c r="Q1558" s="2"/>
      <c r="R1558" s="2"/>
      <c r="S1558" s="2"/>
    </row>
    <row r="1559" spans="6:19">
      <c r="F1559" s="2" t="str">
        <f t="shared" si="87"/>
        <v/>
      </c>
      <c r="G1559" s="2" t="str">
        <f t="shared" si="88"/>
        <v/>
      </c>
      <c r="H1559" s="2" t="str">
        <f>IF(G1559&lt;&gt;"",VLOOKUP(G1559,Calculations!$AV$2:$BA$2001,3),"")</f>
        <v/>
      </c>
      <c r="I1559" s="2" t="str">
        <f>IF(G1559&lt;&gt;"",VLOOKUP(G1559,Calculations!$AV$2:$BA$2001,4),"")</f>
        <v/>
      </c>
      <c r="J1559" s="2" t="str">
        <f>IF(G1559&lt;&gt;"",VLOOKUP(G1559,Calculations!$AV$2:$BA$2001,5),"")</f>
        <v/>
      </c>
      <c r="K1559" s="2" t="str">
        <f>IF(G1559&lt;&gt;"",VLOOKUP(G1559,Calculations!$AV$2:$BA$2001,6),"")</f>
        <v/>
      </c>
      <c r="L1559" s="64"/>
      <c r="M1559" s="64"/>
      <c r="N1559" s="64"/>
      <c r="O1559" s="64"/>
      <c r="P1559" s="64"/>
      <c r="Q1559" s="2"/>
      <c r="R1559" s="2"/>
      <c r="S1559" s="2"/>
    </row>
    <row r="1560" spans="6:19">
      <c r="F1560" s="2" t="str">
        <f t="shared" si="87"/>
        <v/>
      </c>
      <c r="G1560" s="2" t="str">
        <f t="shared" si="88"/>
        <v/>
      </c>
      <c r="H1560" s="2" t="str">
        <f>IF(G1560&lt;&gt;"",VLOOKUP(G1560,Calculations!$AV$2:$BA$2001,3),"")</f>
        <v/>
      </c>
      <c r="I1560" s="2" t="str">
        <f>IF(G1560&lt;&gt;"",VLOOKUP(G1560,Calculations!$AV$2:$BA$2001,4),"")</f>
        <v/>
      </c>
      <c r="J1560" s="2" t="str">
        <f>IF(G1560&lt;&gt;"",VLOOKUP(G1560,Calculations!$AV$2:$BA$2001,5),"")</f>
        <v/>
      </c>
      <c r="K1560" s="2" t="str">
        <f>IF(G1560&lt;&gt;"",VLOOKUP(G1560,Calculations!$AV$2:$BA$2001,6),"")</f>
        <v/>
      </c>
      <c r="L1560" s="64"/>
      <c r="M1560" s="64"/>
      <c r="N1560" s="64"/>
      <c r="O1560" s="64"/>
      <c r="P1560" s="64"/>
      <c r="Q1560" s="2"/>
      <c r="R1560" s="2"/>
      <c r="S1560" s="2"/>
    </row>
    <row r="1561" spans="6:19">
      <c r="F1561" s="2" t="str">
        <f t="shared" si="87"/>
        <v/>
      </c>
      <c r="G1561" s="2" t="str">
        <f t="shared" si="88"/>
        <v/>
      </c>
      <c r="H1561" s="2" t="str">
        <f>IF(G1561&lt;&gt;"",VLOOKUP(G1561,Calculations!$AV$2:$BA$2001,3),"")</f>
        <v/>
      </c>
      <c r="I1561" s="2" t="str">
        <f>IF(G1561&lt;&gt;"",VLOOKUP(G1561,Calculations!$AV$2:$BA$2001,4),"")</f>
        <v/>
      </c>
      <c r="J1561" s="2" t="str">
        <f>IF(G1561&lt;&gt;"",VLOOKUP(G1561,Calculations!$AV$2:$BA$2001,5),"")</f>
        <v/>
      </c>
      <c r="K1561" s="2" t="str">
        <f>IF(G1561&lt;&gt;"",VLOOKUP(G1561,Calculations!$AV$2:$BA$2001,6),"")</f>
        <v/>
      </c>
      <c r="L1561" s="64"/>
      <c r="M1561" s="64"/>
      <c r="N1561" s="64"/>
      <c r="O1561" s="64"/>
      <c r="P1561" s="64"/>
      <c r="Q1561" s="2"/>
      <c r="R1561" s="2"/>
      <c r="S1561" s="2"/>
    </row>
    <row r="1562" spans="6:19">
      <c r="F1562" s="2" t="str">
        <f t="shared" si="87"/>
        <v/>
      </c>
      <c r="G1562" s="2" t="str">
        <f t="shared" si="88"/>
        <v/>
      </c>
      <c r="H1562" s="2" t="str">
        <f>IF(G1562&lt;&gt;"",VLOOKUP(G1562,Calculations!$AV$2:$BA$2001,3),"")</f>
        <v/>
      </c>
      <c r="I1562" s="2" t="str">
        <f>IF(G1562&lt;&gt;"",VLOOKUP(G1562,Calculations!$AV$2:$BA$2001,4),"")</f>
        <v/>
      </c>
      <c r="J1562" s="2" t="str">
        <f>IF(G1562&lt;&gt;"",VLOOKUP(G1562,Calculations!$AV$2:$BA$2001,5),"")</f>
        <v/>
      </c>
      <c r="K1562" s="2" t="str">
        <f>IF(G1562&lt;&gt;"",VLOOKUP(G1562,Calculations!$AV$2:$BA$2001,6),"")</f>
        <v/>
      </c>
      <c r="L1562" s="64"/>
      <c r="M1562" s="64"/>
      <c r="N1562" s="64"/>
      <c r="O1562" s="64"/>
      <c r="P1562" s="64"/>
      <c r="Q1562" s="2"/>
      <c r="R1562" s="2"/>
      <c r="S1562" s="2"/>
    </row>
    <row r="1563" spans="6:19">
      <c r="F1563" s="2" t="str">
        <f t="shared" si="87"/>
        <v/>
      </c>
      <c r="G1563" s="2" t="str">
        <f t="shared" si="88"/>
        <v/>
      </c>
      <c r="H1563" s="2" t="str">
        <f>IF(G1563&lt;&gt;"",VLOOKUP(G1563,Calculations!$AV$2:$BA$2001,3),"")</f>
        <v/>
      </c>
      <c r="I1563" s="2" t="str">
        <f>IF(G1563&lt;&gt;"",VLOOKUP(G1563,Calculations!$AV$2:$BA$2001,4),"")</f>
        <v/>
      </c>
      <c r="J1563" s="2" t="str">
        <f>IF(G1563&lt;&gt;"",VLOOKUP(G1563,Calculations!$AV$2:$BA$2001,5),"")</f>
        <v/>
      </c>
      <c r="K1563" s="2" t="str">
        <f>IF(G1563&lt;&gt;"",VLOOKUP(G1563,Calculations!$AV$2:$BA$2001,6),"")</f>
        <v/>
      </c>
      <c r="L1563" s="64"/>
      <c r="M1563" s="64"/>
      <c r="N1563" s="64"/>
      <c r="O1563" s="64"/>
      <c r="P1563" s="64"/>
      <c r="Q1563" s="2"/>
      <c r="R1563" s="2"/>
      <c r="S1563" s="2"/>
    </row>
    <row r="1564" spans="6:19">
      <c r="F1564" s="2" t="str">
        <f t="shared" si="87"/>
        <v/>
      </c>
      <c r="G1564" s="2" t="str">
        <f t="shared" si="88"/>
        <v/>
      </c>
      <c r="H1564" s="2" t="str">
        <f>IF(G1564&lt;&gt;"",VLOOKUP(G1564,Calculations!$AV$2:$BA$2001,3),"")</f>
        <v/>
      </c>
      <c r="I1564" s="2" t="str">
        <f>IF(G1564&lt;&gt;"",VLOOKUP(G1564,Calculations!$AV$2:$BA$2001,4),"")</f>
        <v/>
      </c>
      <c r="J1564" s="2" t="str">
        <f>IF(G1564&lt;&gt;"",VLOOKUP(G1564,Calculations!$AV$2:$BA$2001,5),"")</f>
        <v/>
      </c>
      <c r="K1564" s="2" t="str">
        <f>IF(G1564&lt;&gt;"",VLOOKUP(G1564,Calculations!$AV$2:$BA$2001,6),"")</f>
        <v/>
      </c>
      <c r="L1564" s="64"/>
      <c r="M1564" s="64"/>
      <c r="N1564" s="64"/>
      <c r="O1564" s="64"/>
      <c r="P1564" s="64"/>
      <c r="Q1564" s="2"/>
      <c r="R1564" s="2"/>
      <c r="S1564" s="2"/>
    </row>
    <row r="1565" spans="6:19">
      <c r="F1565" s="2" t="str">
        <f t="shared" si="87"/>
        <v/>
      </c>
      <c r="G1565" s="2" t="str">
        <f t="shared" si="88"/>
        <v/>
      </c>
      <c r="H1565" s="2" t="str">
        <f>IF(G1565&lt;&gt;"",VLOOKUP(G1565,Calculations!$AV$2:$BA$2001,3),"")</f>
        <v/>
      </c>
      <c r="I1565" s="2" t="str">
        <f>IF(G1565&lt;&gt;"",VLOOKUP(G1565,Calculations!$AV$2:$BA$2001,4),"")</f>
        <v/>
      </c>
      <c r="J1565" s="2" t="str">
        <f>IF(G1565&lt;&gt;"",VLOOKUP(G1565,Calculations!$AV$2:$BA$2001,5),"")</f>
        <v/>
      </c>
      <c r="K1565" s="2" t="str">
        <f>IF(G1565&lt;&gt;"",VLOOKUP(G1565,Calculations!$AV$2:$BA$2001,6),"")</f>
        <v/>
      </c>
      <c r="L1565" s="64"/>
      <c r="M1565" s="64"/>
      <c r="N1565" s="64"/>
      <c r="O1565" s="64"/>
      <c r="P1565" s="64"/>
      <c r="Q1565" s="2"/>
      <c r="R1565" s="2"/>
      <c r="S1565" s="2"/>
    </row>
    <row r="1566" spans="6:19">
      <c r="F1566" s="2" t="str">
        <f t="shared" si="87"/>
        <v/>
      </c>
      <c r="G1566" s="2" t="str">
        <f t="shared" si="88"/>
        <v/>
      </c>
      <c r="H1566" s="2" t="str">
        <f>IF(G1566&lt;&gt;"",VLOOKUP(G1566,Calculations!$AV$2:$BA$2001,3),"")</f>
        <v/>
      </c>
      <c r="I1566" s="2" t="str">
        <f>IF(G1566&lt;&gt;"",VLOOKUP(G1566,Calculations!$AV$2:$BA$2001,4),"")</f>
        <v/>
      </c>
      <c r="J1566" s="2" t="str">
        <f>IF(G1566&lt;&gt;"",VLOOKUP(G1566,Calculations!$AV$2:$BA$2001,5),"")</f>
        <v/>
      </c>
      <c r="K1566" s="2" t="str">
        <f>IF(G1566&lt;&gt;"",VLOOKUP(G1566,Calculations!$AV$2:$BA$2001,6),"")</f>
        <v/>
      </c>
      <c r="L1566" s="64"/>
      <c r="M1566" s="64"/>
      <c r="N1566" s="64"/>
      <c r="O1566" s="64"/>
      <c r="P1566" s="64"/>
      <c r="Q1566" s="2"/>
      <c r="R1566" s="2"/>
      <c r="S1566" s="2"/>
    </row>
    <row r="1567" spans="6:19">
      <c r="F1567" s="2" t="str">
        <f t="shared" si="87"/>
        <v/>
      </c>
      <c r="G1567" s="2" t="str">
        <f t="shared" si="88"/>
        <v/>
      </c>
      <c r="H1567" s="2" t="str">
        <f>IF(G1567&lt;&gt;"",VLOOKUP(G1567,Calculations!$AV$2:$BA$2001,3),"")</f>
        <v/>
      </c>
      <c r="I1567" s="2" t="str">
        <f>IF(G1567&lt;&gt;"",VLOOKUP(G1567,Calculations!$AV$2:$BA$2001,4),"")</f>
        <v/>
      </c>
      <c r="J1567" s="2" t="str">
        <f>IF(G1567&lt;&gt;"",VLOOKUP(G1567,Calculations!$AV$2:$BA$2001,5),"")</f>
        <v/>
      </c>
      <c r="K1567" s="2" t="str">
        <f>IF(G1567&lt;&gt;"",VLOOKUP(G1567,Calculations!$AV$2:$BA$2001,6),"")</f>
        <v/>
      </c>
      <c r="L1567" s="64"/>
      <c r="M1567" s="64"/>
      <c r="N1567" s="64"/>
      <c r="O1567" s="64"/>
      <c r="P1567" s="64"/>
      <c r="Q1567" s="2"/>
      <c r="R1567" s="2"/>
      <c r="S1567" s="2"/>
    </row>
    <row r="1568" spans="6:19">
      <c r="F1568" s="2" t="str">
        <f t="shared" si="87"/>
        <v/>
      </c>
      <c r="G1568" s="2" t="str">
        <f t="shared" si="88"/>
        <v/>
      </c>
      <c r="H1568" s="2" t="str">
        <f>IF(G1568&lt;&gt;"",VLOOKUP(G1568,Calculations!$AV$2:$BA$2001,3),"")</f>
        <v/>
      </c>
      <c r="I1568" s="2" t="str">
        <f>IF(G1568&lt;&gt;"",VLOOKUP(G1568,Calculations!$AV$2:$BA$2001,4),"")</f>
        <v/>
      </c>
      <c r="J1568" s="2" t="str">
        <f>IF(G1568&lt;&gt;"",VLOOKUP(G1568,Calculations!$AV$2:$BA$2001,5),"")</f>
        <v/>
      </c>
      <c r="K1568" s="2" t="str">
        <f>IF(G1568&lt;&gt;"",VLOOKUP(G1568,Calculations!$AV$2:$BA$2001,6),"")</f>
        <v/>
      </c>
      <c r="L1568" s="64"/>
      <c r="M1568" s="64"/>
      <c r="N1568" s="64"/>
      <c r="O1568" s="64"/>
      <c r="P1568" s="64"/>
      <c r="Q1568" s="2"/>
      <c r="R1568" s="2"/>
      <c r="S1568" s="2"/>
    </row>
    <row r="1569" spans="6:19">
      <c r="F1569" s="2" t="str">
        <f t="shared" si="87"/>
        <v/>
      </c>
      <c r="G1569" s="2" t="str">
        <f t="shared" si="88"/>
        <v/>
      </c>
      <c r="H1569" s="2" t="str">
        <f>IF(G1569&lt;&gt;"",VLOOKUP(G1569,Calculations!$AV$2:$BA$2001,3),"")</f>
        <v/>
      </c>
      <c r="I1569" s="2" t="str">
        <f>IF(G1569&lt;&gt;"",VLOOKUP(G1569,Calculations!$AV$2:$BA$2001,4),"")</f>
        <v/>
      </c>
      <c r="J1569" s="2" t="str">
        <f>IF(G1569&lt;&gt;"",VLOOKUP(G1569,Calculations!$AV$2:$BA$2001,5),"")</f>
        <v/>
      </c>
      <c r="K1569" s="2" t="str">
        <f>IF(G1569&lt;&gt;"",VLOOKUP(G1569,Calculations!$AV$2:$BA$2001,6),"")</f>
        <v/>
      </c>
      <c r="L1569" s="64"/>
      <c r="M1569" s="64"/>
      <c r="N1569" s="64"/>
      <c r="O1569" s="64"/>
      <c r="P1569" s="64"/>
      <c r="Q1569" s="2"/>
      <c r="R1569" s="2"/>
      <c r="S1569" s="2"/>
    </row>
    <row r="1570" spans="6:19">
      <c r="F1570" s="2" t="str">
        <f t="shared" si="87"/>
        <v/>
      </c>
      <c r="G1570" s="2" t="str">
        <f t="shared" si="88"/>
        <v/>
      </c>
      <c r="H1570" s="2" t="str">
        <f>IF(G1570&lt;&gt;"",VLOOKUP(G1570,Calculations!$AV$2:$BA$2001,3),"")</f>
        <v/>
      </c>
      <c r="I1570" s="2" t="str">
        <f>IF(G1570&lt;&gt;"",VLOOKUP(G1570,Calculations!$AV$2:$BA$2001,4),"")</f>
        <v/>
      </c>
      <c r="J1570" s="2" t="str">
        <f>IF(G1570&lt;&gt;"",VLOOKUP(G1570,Calculations!$AV$2:$BA$2001,5),"")</f>
        <v/>
      </c>
      <c r="K1570" s="2" t="str">
        <f>IF(G1570&lt;&gt;"",VLOOKUP(G1570,Calculations!$AV$2:$BA$2001,6),"")</f>
        <v/>
      </c>
      <c r="L1570" s="64"/>
      <c r="M1570" s="64"/>
      <c r="N1570" s="64"/>
      <c r="O1570" s="64"/>
      <c r="P1570" s="64"/>
      <c r="Q1570" s="2"/>
      <c r="R1570" s="2"/>
      <c r="S1570" s="2"/>
    </row>
    <row r="1571" spans="6:19">
      <c r="F1571" s="2" t="str">
        <f t="shared" si="87"/>
        <v/>
      </c>
      <c r="G1571" s="2" t="str">
        <f t="shared" si="88"/>
        <v/>
      </c>
      <c r="H1571" s="2" t="str">
        <f>IF(G1571&lt;&gt;"",VLOOKUP(G1571,Calculations!$AV$2:$BA$2001,3),"")</f>
        <v/>
      </c>
      <c r="I1571" s="2" t="str">
        <f>IF(G1571&lt;&gt;"",VLOOKUP(G1571,Calculations!$AV$2:$BA$2001,4),"")</f>
        <v/>
      </c>
      <c r="J1571" s="2" t="str">
        <f>IF(G1571&lt;&gt;"",VLOOKUP(G1571,Calculations!$AV$2:$BA$2001,5),"")</f>
        <v/>
      </c>
      <c r="K1571" s="2" t="str">
        <f>IF(G1571&lt;&gt;"",VLOOKUP(G1571,Calculations!$AV$2:$BA$2001,6),"")</f>
        <v/>
      </c>
      <c r="L1571" s="64"/>
      <c r="M1571" s="64"/>
      <c r="N1571" s="64"/>
      <c r="O1571" s="64"/>
      <c r="P1571" s="64"/>
      <c r="Q1571" s="2"/>
      <c r="R1571" s="2"/>
      <c r="S1571" s="2"/>
    </row>
    <row r="1572" spans="6:19">
      <c r="F1572" s="2" t="str">
        <f t="shared" si="87"/>
        <v/>
      </c>
      <c r="G1572" s="2" t="str">
        <f t="shared" si="88"/>
        <v/>
      </c>
      <c r="H1572" s="2" t="str">
        <f>IF(G1572&lt;&gt;"",VLOOKUP(G1572,Calculations!$AV$2:$BA$2001,3),"")</f>
        <v/>
      </c>
      <c r="I1572" s="2" t="str">
        <f>IF(G1572&lt;&gt;"",VLOOKUP(G1572,Calculations!$AV$2:$BA$2001,4),"")</f>
        <v/>
      </c>
      <c r="J1572" s="2" t="str">
        <f>IF(G1572&lt;&gt;"",VLOOKUP(G1572,Calculations!$AV$2:$BA$2001,5),"")</f>
        <v/>
      </c>
      <c r="K1572" s="2" t="str">
        <f>IF(G1572&lt;&gt;"",VLOOKUP(G1572,Calculations!$AV$2:$BA$2001,6),"")</f>
        <v/>
      </c>
      <c r="L1572" s="64"/>
      <c r="M1572" s="64"/>
      <c r="N1572" s="64"/>
      <c r="O1572" s="64"/>
      <c r="P1572" s="64"/>
      <c r="Q1572" s="2"/>
      <c r="R1572" s="2"/>
      <c r="S1572" s="2"/>
    </row>
    <row r="1573" spans="6:19">
      <c r="F1573" s="2" t="str">
        <f t="shared" si="87"/>
        <v/>
      </c>
      <c r="G1573" s="2" t="str">
        <f t="shared" si="88"/>
        <v/>
      </c>
      <c r="H1573" s="2" t="str">
        <f>IF(G1573&lt;&gt;"",VLOOKUP(G1573,Calculations!$AV$2:$BA$2001,3),"")</f>
        <v/>
      </c>
      <c r="I1573" s="2" t="str">
        <f>IF(G1573&lt;&gt;"",VLOOKUP(G1573,Calculations!$AV$2:$BA$2001,4),"")</f>
        <v/>
      </c>
      <c r="J1573" s="2" t="str">
        <f>IF(G1573&lt;&gt;"",VLOOKUP(G1573,Calculations!$AV$2:$BA$2001,5),"")</f>
        <v/>
      </c>
      <c r="K1573" s="2" t="str">
        <f>IF(G1573&lt;&gt;"",VLOOKUP(G1573,Calculations!$AV$2:$BA$2001,6),"")</f>
        <v/>
      </c>
      <c r="L1573" s="64"/>
      <c r="M1573" s="64"/>
      <c r="N1573" s="64"/>
      <c r="O1573" s="64"/>
      <c r="P1573" s="64"/>
      <c r="Q1573" s="2"/>
      <c r="R1573" s="2"/>
      <c r="S1573" s="2"/>
    </row>
    <row r="1574" spans="6:19">
      <c r="F1574" s="2" t="str">
        <f t="shared" si="87"/>
        <v/>
      </c>
      <c r="G1574" s="2" t="str">
        <f t="shared" si="88"/>
        <v/>
      </c>
      <c r="H1574" s="2" t="str">
        <f>IF(G1574&lt;&gt;"",VLOOKUP(G1574,Calculations!$AV$2:$BA$2001,3),"")</f>
        <v/>
      </c>
      <c r="I1574" s="2" t="str">
        <f>IF(G1574&lt;&gt;"",VLOOKUP(G1574,Calculations!$AV$2:$BA$2001,4),"")</f>
        <v/>
      </c>
      <c r="J1574" s="2" t="str">
        <f>IF(G1574&lt;&gt;"",VLOOKUP(G1574,Calculations!$AV$2:$BA$2001,5),"")</f>
        <v/>
      </c>
      <c r="K1574" s="2" t="str">
        <f>IF(G1574&lt;&gt;"",VLOOKUP(G1574,Calculations!$AV$2:$BA$2001,6),"")</f>
        <v/>
      </c>
      <c r="L1574" s="64"/>
      <c r="M1574" s="64"/>
      <c r="N1574" s="64"/>
      <c r="O1574" s="64"/>
      <c r="P1574" s="64"/>
      <c r="Q1574" s="2"/>
      <c r="R1574" s="2"/>
      <c r="S1574" s="2"/>
    </row>
    <row r="1575" spans="6:19">
      <c r="F1575" s="2" t="str">
        <f t="shared" si="87"/>
        <v/>
      </c>
      <c r="G1575" s="2" t="str">
        <f t="shared" si="88"/>
        <v/>
      </c>
      <c r="H1575" s="2" t="str">
        <f>IF(G1575&lt;&gt;"",VLOOKUP(G1575,Calculations!$AV$2:$BA$2001,3),"")</f>
        <v/>
      </c>
      <c r="I1575" s="2" t="str">
        <f>IF(G1575&lt;&gt;"",VLOOKUP(G1575,Calculations!$AV$2:$BA$2001,4),"")</f>
        <v/>
      </c>
      <c r="J1575" s="2" t="str">
        <f>IF(G1575&lt;&gt;"",VLOOKUP(G1575,Calculations!$AV$2:$BA$2001,5),"")</f>
        <v/>
      </c>
      <c r="K1575" s="2" t="str">
        <f>IF(G1575&lt;&gt;"",VLOOKUP(G1575,Calculations!$AV$2:$BA$2001,6),"")</f>
        <v/>
      </c>
      <c r="L1575" s="64"/>
      <c r="M1575" s="64"/>
      <c r="N1575" s="64"/>
      <c r="O1575" s="64"/>
      <c r="P1575" s="64"/>
      <c r="Q1575" s="2"/>
      <c r="R1575" s="2"/>
      <c r="S1575" s="2"/>
    </row>
    <row r="1576" spans="6:19">
      <c r="F1576" s="2" t="str">
        <f t="shared" si="87"/>
        <v/>
      </c>
      <c r="G1576" s="2" t="str">
        <f t="shared" si="88"/>
        <v/>
      </c>
      <c r="H1576" s="2" t="str">
        <f>IF(G1576&lt;&gt;"",VLOOKUP(G1576,Calculations!$AV$2:$BA$2001,3),"")</f>
        <v/>
      </c>
      <c r="I1576" s="2" t="str">
        <f>IF(G1576&lt;&gt;"",VLOOKUP(G1576,Calculations!$AV$2:$BA$2001,4),"")</f>
        <v/>
      </c>
      <c r="J1576" s="2" t="str">
        <f>IF(G1576&lt;&gt;"",VLOOKUP(G1576,Calculations!$AV$2:$BA$2001,5),"")</f>
        <v/>
      </c>
      <c r="K1576" s="2" t="str">
        <f>IF(G1576&lt;&gt;"",VLOOKUP(G1576,Calculations!$AV$2:$BA$2001,6),"")</f>
        <v/>
      </c>
      <c r="L1576" s="64"/>
      <c r="M1576" s="64"/>
      <c r="N1576" s="64"/>
      <c r="O1576" s="64"/>
      <c r="P1576" s="64"/>
      <c r="Q1576" s="2"/>
      <c r="R1576" s="2"/>
      <c r="S1576" s="2"/>
    </row>
    <row r="1577" spans="6:19">
      <c r="F1577" s="2" t="str">
        <f t="shared" si="87"/>
        <v/>
      </c>
      <c r="G1577" s="2" t="str">
        <f t="shared" si="88"/>
        <v/>
      </c>
      <c r="H1577" s="2" t="str">
        <f>IF(G1577&lt;&gt;"",VLOOKUP(G1577,Calculations!$AV$2:$BA$2001,3),"")</f>
        <v/>
      </c>
      <c r="I1577" s="2" t="str">
        <f>IF(G1577&lt;&gt;"",VLOOKUP(G1577,Calculations!$AV$2:$BA$2001,4),"")</f>
        <v/>
      </c>
      <c r="J1577" s="2" t="str">
        <f>IF(G1577&lt;&gt;"",VLOOKUP(G1577,Calculations!$AV$2:$BA$2001,5),"")</f>
        <v/>
      </c>
      <c r="K1577" s="2" t="str">
        <f>IF(G1577&lt;&gt;"",VLOOKUP(G1577,Calculations!$AV$2:$BA$2001,6),"")</f>
        <v/>
      </c>
      <c r="L1577" s="64"/>
      <c r="M1577" s="64"/>
      <c r="N1577" s="64"/>
      <c r="O1577" s="64"/>
      <c r="P1577" s="64"/>
      <c r="Q1577" s="2"/>
      <c r="R1577" s="2"/>
      <c r="S1577" s="2"/>
    </row>
    <row r="1578" spans="6:19">
      <c r="F1578" s="2" t="str">
        <f t="shared" si="87"/>
        <v/>
      </c>
      <c r="G1578" s="2" t="str">
        <f t="shared" si="88"/>
        <v/>
      </c>
      <c r="H1578" s="2" t="str">
        <f>IF(G1578&lt;&gt;"",VLOOKUP(G1578,Calculations!$AV$2:$BA$2001,3),"")</f>
        <v/>
      </c>
      <c r="I1578" s="2" t="str">
        <f>IF(G1578&lt;&gt;"",VLOOKUP(G1578,Calculations!$AV$2:$BA$2001,4),"")</f>
        <v/>
      </c>
      <c r="J1578" s="2" t="str">
        <f>IF(G1578&lt;&gt;"",VLOOKUP(G1578,Calculations!$AV$2:$BA$2001,5),"")</f>
        <v/>
      </c>
      <c r="K1578" s="2" t="str">
        <f>IF(G1578&lt;&gt;"",VLOOKUP(G1578,Calculations!$AV$2:$BA$2001,6),"")</f>
        <v/>
      </c>
      <c r="L1578" s="64"/>
      <c r="M1578" s="64"/>
      <c r="N1578" s="64"/>
      <c r="O1578" s="64"/>
      <c r="P1578" s="64"/>
      <c r="Q1578" s="2"/>
      <c r="R1578" s="2"/>
      <c r="S1578" s="2"/>
    </row>
    <row r="1579" spans="6:19">
      <c r="F1579" s="2" t="str">
        <f t="shared" si="87"/>
        <v/>
      </c>
      <c r="G1579" s="2" t="str">
        <f t="shared" si="88"/>
        <v/>
      </c>
      <c r="H1579" s="2" t="str">
        <f>IF(G1579&lt;&gt;"",VLOOKUP(G1579,Calculations!$AV$2:$BA$2001,3),"")</f>
        <v/>
      </c>
      <c r="I1579" s="2" t="str">
        <f>IF(G1579&lt;&gt;"",VLOOKUP(G1579,Calculations!$AV$2:$BA$2001,4),"")</f>
        <v/>
      </c>
      <c r="J1579" s="2" t="str">
        <f>IF(G1579&lt;&gt;"",VLOOKUP(G1579,Calculations!$AV$2:$BA$2001,5),"")</f>
        <v/>
      </c>
      <c r="K1579" s="2" t="str">
        <f>IF(G1579&lt;&gt;"",VLOOKUP(G1579,Calculations!$AV$2:$BA$2001,6),"")</f>
        <v/>
      </c>
      <c r="L1579" s="64"/>
      <c r="M1579" s="64"/>
      <c r="N1579" s="64"/>
      <c r="O1579" s="64"/>
      <c r="P1579" s="64"/>
      <c r="Q1579" s="2"/>
      <c r="R1579" s="2"/>
      <c r="S1579" s="2"/>
    </row>
    <row r="1580" spans="6:19">
      <c r="F1580" s="2" t="str">
        <f t="shared" si="87"/>
        <v/>
      </c>
      <c r="G1580" s="2" t="str">
        <f t="shared" si="88"/>
        <v/>
      </c>
      <c r="H1580" s="2" t="str">
        <f>IF(G1580&lt;&gt;"",VLOOKUP(G1580,Calculations!$AV$2:$BA$2001,3),"")</f>
        <v/>
      </c>
      <c r="I1580" s="2" t="str">
        <f>IF(G1580&lt;&gt;"",VLOOKUP(G1580,Calculations!$AV$2:$BA$2001,4),"")</f>
        <v/>
      </c>
      <c r="J1580" s="2" t="str">
        <f>IF(G1580&lt;&gt;"",VLOOKUP(G1580,Calculations!$AV$2:$BA$2001,5),"")</f>
        <v/>
      </c>
      <c r="K1580" s="2" t="str">
        <f>IF(G1580&lt;&gt;"",VLOOKUP(G1580,Calculations!$AV$2:$BA$2001,6),"")</f>
        <v/>
      </c>
      <c r="L1580" s="64"/>
      <c r="M1580" s="64"/>
      <c r="N1580" s="64"/>
      <c r="O1580" s="64"/>
      <c r="P1580" s="64"/>
      <c r="Q1580" s="2"/>
      <c r="R1580" s="2"/>
      <c r="S1580" s="2"/>
    </row>
    <row r="1581" spans="6:19">
      <c r="F1581" s="2" t="str">
        <f t="shared" si="87"/>
        <v/>
      </c>
      <c r="G1581" s="2" t="str">
        <f t="shared" si="88"/>
        <v/>
      </c>
      <c r="H1581" s="2" t="str">
        <f>IF(G1581&lt;&gt;"",VLOOKUP(G1581,Calculations!$AV$2:$BA$2001,3),"")</f>
        <v/>
      </c>
      <c r="I1581" s="2" t="str">
        <f>IF(G1581&lt;&gt;"",VLOOKUP(G1581,Calculations!$AV$2:$BA$2001,4),"")</f>
        <v/>
      </c>
      <c r="J1581" s="2" t="str">
        <f>IF(G1581&lt;&gt;"",VLOOKUP(G1581,Calculations!$AV$2:$BA$2001,5),"")</f>
        <v/>
      </c>
      <c r="K1581" s="2" t="str">
        <f>IF(G1581&lt;&gt;"",VLOOKUP(G1581,Calculations!$AV$2:$BA$2001,6),"")</f>
        <v/>
      </c>
      <c r="L1581" s="64"/>
      <c r="M1581" s="64"/>
      <c r="N1581" s="64"/>
      <c r="O1581" s="64"/>
      <c r="P1581" s="64"/>
      <c r="Q1581" s="2"/>
      <c r="R1581" s="2"/>
      <c r="S1581" s="2"/>
    </row>
    <row r="1582" spans="6:19">
      <c r="F1582" s="2" t="str">
        <f t="shared" si="87"/>
        <v/>
      </c>
      <c r="G1582" s="2" t="str">
        <f t="shared" si="88"/>
        <v/>
      </c>
      <c r="H1582" s="2" t="str">
        <f>IF(G1582&lt;&gt;"",VLOOKUP(G1582,Calculations!$AV$2:$BA$2001,3),"")</f>
        <v/>
      </c>
      <c r="I1582" s="2" t="str">
        <f>IF(G1582&lt;&gt;"",VLOOKUP(G1582,Calculations!$AV$2:$BA$2001,4),"")</f>
        <v/>
      </c>
      <c r="J1582" s="2" t="str">
        <f>IF(G1582&lt;&gt;"",VLOOKUP(G1582,Calculations!$AV$2:$BA$2001,5),"")</f>
        <v/>
      </c>
      <c r="K1582" s="2" t="str">
        <f>IF(G1582&lt;&gt;"",VLOOKUP(G1582,Calculations!$AV$2:$BA$2001,6),"")</f>
        <v/>
      </c>
      <c r="L1582" s="64"/>
      <c r="M1582" s="64"/>
      <c r="N1582" s="64"/>
      <c r="O1582" s="64"/>
      <c r="P1582" s="64"/>
      <c r="Q1582" s="2"/>
      <c r="R1582" s="2"/>
      <c r="S1582" s="2"/>
    </row>
    <row r="1583" spans="6:19">
      <c r="F1583" s="2" t="str">
        <f t="shared" si="87"/>
        <v/>
      </c>
      <c r="G1583" s="2" t="str">
        <f t="shared" si="88"/>
        <v/>
      </c>
      <c r="H1583" s="2" t="str">
        <f>IF(G1583&lt;&gt;"",VLOOKUP(G1583,Calculations!$AV$2:$BA$2001,3),"")</f>
        <v/>
      </c>
      <c r="I1583" s="2" t="str">
        <f>IF(G1583&lt;&gt;"",VLOOKUP(G1583,Calculations!$AV$2:$BA$2001,4),"")</f>
        <v/>
      </c>
      <c r="J1583" s="2" t="str">
        <f>IF(G1583&lt;&gt;"",VLOOKUP(G1583,Calculations!$AV$2:$BA$2001,5),"")</f>
        <v/>
      </c>
      <c r="K1583" s="2" t="str">
        <f>IF(G1583&lt;&gt;"",VLOOKUP(G1583,Calculations!$AV$2:$BA$2001,6),"")</f>
        <v/>
      </c>
      <c r="L1583" s="64"/>
      <c r="M1583" s="64"/>
      <c r="N1583" s="64"/>
      <c r="O1583" s="64"/>
      <c r="P1583" s="64"/>
      <c r="Q1583" s="2"/>
      <c r="R1583" s="2"/>
      <c r="S1583" s="2"/>
    </row>
    <row r="1584" spans="6:19">
      <c r="F1584" s="2" t="str">
        <f t="shared" si="87"/>
        <v/>
      </c>
      <c r="G1584" s="2" t="str">
        <f t="shared" si="88"/>
        <v/>
      </c>
      <c r="H1584" s="2" t="str">
        <f>IF(G1584&lt;&gt;"",VLOOKUP(G1584,Calculations!$AV$2:$BA$2001,3),"")</f>
        <v/>
      </c>
      <c r="I1584" s="2" t="str">
        <f>IF(G1584&lt;&gt;"",VLOOKUP(G1584,Calculations!$AV$2:$BA$2001,4),"")</f>
        <v/>
      </c>
      <c r="J1584" s="2" t="str">
        <f>IF(G1584&lt;&gt;"",VLOOKUP(G1584,Calculations!$AV$2:$BA$2001,5),"")</f>
        <v/>
      </c>
      <c r="K1584" s="2" t="str">
        <f>IF(G1584&lt;&gt;"",VLOOKUP(G1584,Calculations!$AV$2:$BA$2001,6),"")</f>
        <v/>
      </c>
      <c r="L1584" s="64"/>
      <c r="M1584" s="64"/>
      <c r="N1584" s="64"/>
      <c r="O1584" s="64"/>
      <c r="P1584" s="64"/>
      <c r="Q1584" s="2"/>
      <c r="R1584" s="2"/>
      <c r="S1584" s="2"/>
    </row>
    <row r="1585" spans="6:19">
      <c r="F1585" s="2" t="str">
        <f t="shared" si="87"/>
        <v/>
      </c>
      <c r="G1585" s="2" t="str">
        <f t="shared" si="88"/>
        <v/>
      </c>
      <c r="H1585" s="2" t="str">
        <f>IF(G1585&lt;&gt;"",VLOOKUP(G1585,Calculations!$AV$2:$BA$2001,3),"")</f>
        <v/>
      </c>
      <c r="I1585" s="2" t="str">
        <f>IF(G1585&lt;&gt;"",VLOOKUP(G1585,Calculations!$AV$2:$BA$2001,4),"")</f>
        <v/>
      </c>
      <c r="J1585" s="2" t="str">
        <f>IF(G1585&lt;&gt;"",VLOOKUP(G1585,Calculations!$AV$2:$BA$2001,5),"")</f>
        <v/>
      </c>
      <c r="K1585" s="2" t="str">
        <f>IF(G1585&lt;&gt;"",VLOOKUP(G1585,Calculations!$AV$2:$BA$2001,6),"")</f>
        <v/>
      </c>
      <c r="L1585" s="64"/>
      <c r="M1585" s="64"/>
      <c r="N1585" s="64"/>
      <c r="O1585" s="64"/>
      <c r="P1585" s="64"/>
      <c r="Q1585" s="2"/>
      <c r="R1585" s="2"/>
      <c r="S1585" s="2"/>
    </row>
    <row r="1586" spans="6:19">
      <c r="F1586" s="2" t="str">
        <f t="shared" si="87"/>
        <v/>
      </c>
      <c r="G1586" s="2" t="str">
        <f t="shared" si="88"/>
        <v/>
      </c>
      <c r="H1586" s="2" t="str">
        <f>IF(G1586&lt;&gt;"",VLOOKUP(G1586,Calculations!$AV$2:$BA$2001,3),"")</f>
        <v/>
      </c>
      <c r="I1586" s="2" t="str">
        <f>IF(G1586&lt;&gt;"",VLOOKUP(G1586,Calculations!$AV$2:$BA$2001,4),"")</f>
        <v/>
      </c>
      <c r="J1586" s="2" t="str">
        <f>IF(G1586&lt;&gt;"",VLOOKUP(G1586,Calculations!$AV$2:$BA$2001,5),"")</f>
        <v/>
      </c>
      <c r="K1586" s="2" t="str">
        <f>IF(G1586&lt;&gt;"",VLOOKUP(G1586,Calculations!$AV$2:$BA$2001,6),"")</f>
        <v/>
      </c>
      <c r="L1586" s="64"/>
      <c r="M1586" s="64"/>
      <c r="N1586" s="64"/>
      <c r="O1586" s="64"/>
      <c r="P1586" s="64"/>
      <c r="Q1586" s="2"/>
      <c r="R1586" s="2"/>
      <c r="S1586" s="2"/>
    </row>
    <row r="1587" spans="6:19">
      <c r="F1587" s="2" t="str">
        <f t="shared" si="87"/>
        <v/>
      </c>
      <c r="G1587" s="2" t="str">
        <f t="shared" si="88"/>
        <v/>
      </c>
      <c r="H1587" s="2" t="str">
        <f>IF(G1587&lt;&gt;"",VLOOKUP(G1587,Calculations!$AV$2:$BA$2001,3),"")</f>
        <v/>
      </c>
      <c r="I1587" s="2" t="str">
        <f>IF(G1587&lt;&gt;"",VLOOKUP(G1587,Calculations!$AV$2:$BA$2001,4),"")</f>
        <v/>
      </c>
      <c r="J1587" s="2" t="str">
        <f>IF(G1587&lt;&gt;"",VLOOKUP(G1587,Calculations!$AV$2:$BA$2001,5),"")</f>
        <v/>
      </c>
      <c r="K1587" s="2" t="str">
        <f>IF(G1587&lt;&gt;"",VLOOKUP(G1587,Calculations!$AV$2:$BA$2001,6),"")</f>
        <v/>
      </c>
      <c r="L1587" s="64"/>
      <c r="M1587" s="64"/>
      <c r="N1587" s="64"/>
      <c r="O1587" s="64"/>
      <c r="P1587" s="64"/>
      <c r="Q1587" s="2"/>
      <c r="R1587" s="2"/>
      <c r="S1587" s="2"/>
    </row>
    <row r="1588" spans="6:19">
      <c r="F1588" s="2" t="str">
        <f t="shared" si="87"/>
        <v/>
      </c>
      <c r="G1588" s="2" t="str">
        <f t="shared" si="88"/>
        <v/>
      </c>
      <c r="H1588" s="2" t="str">
        <f>IF(G1588&lt;&gt;"",VLOOKUP(G1588,Calculations!$AV$2:$BA$2001,3),"")</f>
        <v/>
      </c>
      <c r="I1588" s="2" t="str">
        <f>IF(G1588&lt;&gt;"",VLOOKUP(G1588,Calculations!$AV$2:$BA$2001,4),"")</f>
        <v/>
      </c>
      <c r="J1588" s="2" t="str">
        <f>IF(G1588&lt;&gt;"",VLOOKUP(G1588,Calculations!$AV$2:$BA$2001,5),"")</f>
        <v/>
      </c>
      <c r="K1588" s="2" t="str">
        <f>IF(G1588&lt;&gt;"",VLOOKUP(G1588,Calculations!$AV$2:$BA$2001,6),"")</f>
        <v/>
      </c>
      <c r="L1588" s="64"/>
      <c r="M1588" s="64"/>
      <c r="N1588" s="64"/>
      <c r="O1588" s="64"/>
      <c r="P1588" s="64"/>
      <c r="Q1588" s="2"/>
      <c r="R1588" s="2"/>
      <c r="S1588" s="2"/>
    </row>
    <row r="1589" spans="6:19">
      <c r="F1589" s="2" t="str">
        <f t="shared" si="87"/>
        <v/>
      </c>
      <c r="G1589" s="2" t="str">
        <f t="shared" si="88"/>
        <v/>
      </c>
      <c r="H1589" s="2" t="str">
        <f>IF(G1589&lt;&gt;"",VLOOKUP(G1589,Calculations!$AV$2:$BA$2001,3),"")</f>
        <v/>
      </c>
      <c r="I1589" s="2" t="str">
        <f>IF(G1589&lt;&gt;"",VLOOKUP(G1589,Calculations!$AV$2:$BA$2001,4),"")</f>
        <v/>
      </c>
      <c r="J1589" s="2" t="str">
        <f>IF(G1589&lt;&gt;"",VLOOKUP(G1589,Calculations!$AV$2:$BA$2001,5),"")</f>
        <v/>
      </c>
      <c r="K1589" s="2" t="str">
        <f>IF(G1589&lt;&gt;"",VLOOKUP(G1589,Calculations!$AV$2:$BA$2001,6),"")</f>
        <v/>
      </c>
      <c r="L1589" s="64"/>
      <c r="M1589" s="64"/>
      <c r="N1589" s="64"/>
      <c r="O1589" s="64"/>
      <c r="P1589" s="64"/>
      <c r="Q1589" s="2"/>
      <c r="R1589" s="2"/>
      <c r="S1589" s="2"/>
    </row>
    <row r="1590" spans="6:19">
      <c r="F1590" s="2" t="str">
        <f t="shared" si="87"/>
        <v/>
      </c>
      <c r="G1590" s="2" t="str">
        <f t="shared" si="88"/>
        <v/>
      </c>
      <c r="H1590" s="2" t="str">
        <f>IF(G1590&lt;&gt;"",VLOOKUP(G1590,Calculations!$AV$2:$BA$2001,3),"")</f>
        <v/>
      </c>
      <c r="I1590" s="2" t="str">
        <f>IF(G1590&lt;&gt;"",VLOOKUP(G1590,Calculations!$AV$2:$BA$2001,4),"")</f>
        <v/>
      </c>
      <c r="J1590" s="2" t="str">
        <f>IF(G1590&lt;&gt;"",VLOOKUP(G1590,Calculations!$AV$2:$BA$2001,5),"")</f>
        <v/>
      </c>
      <c r="K1590" s="2" t="str">
        <f>IF(G1590&lt;&gt;"",VLOOKUP(G1590,Calculations!$AV$2:$BA$2001,6),"")</f>
        <v/>
      </c>
      <c r="L1590" s="64"/>
      <c r="M1590" s="64"/>
      <c r="N1590" s="64"/>
      <c r="O1590" s="64"/>
      <c r="P1590" s="64"/>
      <c r="Q1590" s="2"/>
      <c r="R1590" s="2"/>
      <c r="S1590" s="2"/>
    </row>
    <row r="1591" spans="6:19">
      <c r="F1591" s="2" t="str">
        <f t="shared" si="87"/>
        <v/>
      </c>
      <c r="G1591" s="2" t="str">
        <f t="shared" si="88"/>
        <v/>
      </c>
      <c r="H1591" s="2" t="str">
        <f>IF(G1591&lt;&gt;"",VLOOKUP(G1591,Calculations!$AV$2:$BA$2001,3),"")</f>
        <v/>
      </c>
      <c r="I1591" s="2" t="str">
        <f>IF(G1591&lt;&gt;"",VLOOKUP(G1591,Calculations!$AV$2:$BA$2001,4),"")</f>
        <v/>
      </c>
      <c r="J1591" s="2" t="str">
        <f>IF(G1591&lt;&gt;"",VLOOKUP(G1591,Calculations!$AV$2:$BA$2001,5),"")</f>
        <v/>
      </c>
      <c r="K1591" s="2" t="str">
        <f>IF(G1591&lt;&gt;"",VLOOKUP(G1591,Calculations!$AV$2:$BA$2001,6),"")</f>
        <v/>
      </c>
      <c r="L1591" s="64"/>
      <c r="M1591" s="64"/>
      <c r="N1591" s="64"/>
      <c r="O1591" s="64"/>
      <c r="P1591" s="64"/>
      <c r="Q1591" s="2"/>
      <c r="R1591" s="2"/>
      <c r="S1591" s="2"/>
    </row>
    <row r="1592" spans="6:19">
      <c r="F1592" s="2" t="str">
        <f t="shared" si="87"/>
        <v/>
      </c>
      <c r="G1592" s="2" t="str">
        <f t="shared" si="88"/>
        <v/>
      </c>
      <c r="H1592" s="2" t="str">
        <f>IF(G1592&lt;&gt;"",VLOOKUP(G1592,Calculations!$AV$2:$BA$2001,3),"")</f>
        <v/>
      </c>
      <c r="I1592" s="2" t="str">
        <f>IF(G1592&lt;&gt;"",VLOOKUP(G1592,Calculations!$AV$2:$BA$2001,4),"")</f>
        <v/>
      </c>
      <c r="J1592" s="2" t="str">
        <f>IF(G1592&lt;&gt;"",VLOOKUP(G1592,Calculations!$AV$2:$BA$2001,5),"")</f>
        <v/>
      </c>
      <c r="K1592" s="2" t="str">
        <f>IF(G1592&lt;&gt;"",VLOOKUP(G1592,Calculations!$AV$2:$BA$2001,6),"")</f>
        <v/>
      </c>
      <c r="L1592" s="64"/>
      <c r="M1592" s="64"/>
      <c r="N1592" s="64"/>
      <c r="O1592" s="64"/>
      <c r="P1592" s="64"/>
      <c r="Q1592" s="2"/>
      <c r="R1592" s="2"/>
      <c r="S1592" s="2"/>
    </row>
    <row r="1593" spans="6:19">
      <c r="F1593" s="2" t="str">
        <f t="shared" si="87"/>
        <v/>
      </c>
      <c r="G1593" s="2" t="str">
        <f t="shared" si="88"/>
        <v/>
      </c>
      <c r="H1593" s="2" t="str">
        <f>IF(G1593&lt;&gt;"",VLOOKUP(G1593,Calculations!$AV$2:$BA$2001,3),"")</f>
        <v/>
      </c>
      <c r="I1593" s="2" t="str">
        <f>IF(G1593&lt;&gt;"",VLOOKUP(G1593,Calculations!$AV$2:$BA$2001,4),"")</f>
        <v/>
      </c>
      <c r="J1593" s="2" t="str">
        <f>IF(G1593&lt;&gt;"",VLOOKUP(G1593,Calculations!$AV$2:$BA$2001,5),"")</f>
        <v/>
      </c>
      <c r="K1593" s="2" t="str">
        <f>IF(G1593&lt;&gt;"",VLOOKUP(G1593,Calculations!$AV$2:$BA$2001,6),"")</f>
        <v/>
      </c>
      <c r="L1593" s="64"/>
      <c r="M1593" s="64"/>
      <c r="N1593" s="64"/>
      <c r="O1593" s="64"/>
      <c r="P1593" s="64"/>
      <c r="Q1593" s="2"/>
      <c r="R1593" s="2"/>
      <c r="S1593" s="2"/>
    </row>
    <row r="1594" spans="6:19">
      <c r="F1594" s="2" t="str">
        <f t="shared" si="87"/>
        <v/>
      </c>
      <c r="G1594" s="2" t="str">
        <f t="shared" si="88"/>
        <v/>
      </c>
      <c r="H1594" s="2" t="str">
        <f>IF(G1594&lt;&gt;"",VLOOKUP(G1594,Calculations!$AV$2:$BA$2001,3),"")</f>
        <v/>
      </c>
      <c r="I1594" s="2" t="str">
        <f>IF(G1594&lt;&gt;"",VLOOKUP(G1594,Calculations!$AV$2:$BA$2001,4),"")</f>
        <v/>
      </c>
      <c r="J1594" s="2" t="str">
        <f>IF(G1594&lt;&gt;"",VLOOKUP(G1594,Calculations!$AV$2:$BA$2001,5),"")</f>
        <v/>
      </c>
      <c r="K1594" s="2" t="str">
        <f>IF(G1594&lt;&gt;"",VLOOKUP(G1594,Calculations!$AV$2:$BA$2001,6),"")</f>
        <v/>
      </c>
      <c r="L1594" s="64"/>
      <c r="M1594" s="64"/>
      <c r="N1594" s="64"/>
      <c r="O1594" s="64"/>
      <c r="P1594" s="64"/>
      <c r="Q1594" s="2"/>
      <c r="R1594" s="2"/>
      <c r="S1594" s="2"/>
    </row>
    <row r="1595" spans="6:19">
      <c r="F1595" s="2" t="str">
        <f t="shared" si="87"/>
        <v/>
      </c>
      <c r="G1595" s="2" t="str">
        <f t="shared" si="88"/>
        <v/>
      </c>
      <c r="H1595" s="2" t="str">
        <f>IF(G1595&lt;&gt;"",VLOOKUP(G1595,Calculations!$AV$2:$BA$2001,3),"")</f>
        <v/>
      </c>
      <c r="I1595" s="2" t="str">
        <f>IF(G1595&lt;&gt;"",VLOOKUP(G1595,Calculations!$AV$2:$BA$2001,4),"")</f>
        <v/>
      </c>
      <c r="J1595" s="2" t="str">
        <f>IF(G1595&lt;&gt;"",VLOOKUP(G1595,Calculations!$AV$2:$BA$2001,5),"")</f>
        <v/>
      </c>
      <c r="K1595" s="2" t="str">
        <f>IF(G1595&lt;&gt;"",VLOOKUP(G1595,Calculations!$AV$2:$BA$2001,6),"")</f>
        <v/>
      </c>
      <c r="L1595" s="64"/>
      <c r="M1595" s="64"/>
      <c r="N1595" s="64"/>
      <c r="O1595" s="64"/>
      <c r="P1595" s="64"/>
      <c r="Q1595" s="2"/>
      <c r="R1595" s="2"/>
      <c r="S1595" s="2"/>
    </row>
    <row r="1596" spans="6:19">
      <c r="F1596" s="2" t="str">
        <f t="shared" si="87"/>
        <v/>
      </c>
      <c r="G1596" s="2" t="str">
        <f t="shared" si="88"/>
        <v/>
      </c>
      <c r="H1596" s="2" t="str">
        <f>IF(G1596&lt;&gt;"",VLOOKUP(G1596,Calculations!$AV$2:$BA$2001,3),"")</f>
        <v/>
      </c>
      <c r="I1596" s="2" t="str">
        <f>IF(G1596&lt;&gt;"",VLOOKUP(G1596,Calculations!$AV$2:$BA$2001,4),"")</f>
        <v/>
      </c>
      <c r="J1596" s="2" t="str">
        <f>IF(G1596&lt;&gt;"",VLOOKUP(G1596,Calculations!$AV$2:$BA$2001,5),"")</f>
        <v/>
      </c>
      <c r="K1596" s="2" t="str">
        <f>IF(G1596&lt;&gt;"",VLOOKUP(G1596,Calculations!$AV$2:$BA$2001,6),"")</f>
        <v/>
      </c>
      <c r="L1596" s="64"/>
      <c r="M1596" s="64"/>
      <c r="N1596" s="64"/>
      <c r="O1596" s="64"/>
      <c r="P1596" s="64"/>
      <c r="Q1596" s="2"/>
      <c r="R1596" s="2"/>
      <c r="S1596" s="2"/>
    </row>
    <row r="1597" spans="6:19">
      <c r="F1597" s="2" t="str">
        <f t="shared" si="87"/>
        <v/>
      </c>
      <c r="G1597" s="2" t="str">
        <f t="shared" si="88"/>
        <v/>
      </c>
      <c r="H1597" s="2" t="str">
        <f>IF(G1597&lt;&gt;"",VLOOKUP(G1597,Calculations!$AV$2:$BA$2001,3),"")</f>
        <v/>
      </c>
      <c r="I1597" s="2" t="str">
        <f>IF(G1597&lt;&gt;"",VLOOKUP(G1597,Calculations!$AV$2:$BA$2001,4),"")</f>
        <v/>
      </c>
      <c r="J1597" s="2" t="str">
        <f>IF(G1597&lt;&gt;"",VLOOKUP(G1597,Calculations!$AV$2:$BA$2001,5),"")</f>
        <v/>
      </c>
      <c r="K1597" s="2" t="str">
        <f>IF(G1597&lt;&gt;"",VLOOKUP(G1597,Calculations!$AV$2:$BA$2001,6),"")</f>
        <v/>
      </c>
      <c r="L1597" s="64"/>
      <c r="M1597" s="64"/>
      <c r="N1597" s="64"/>
      <c r="O1597" s="64"/>
      <c r="P1597" s="64"/>
      <c r="Q1597" s="2"/>
      <c r="R1597" s="2"/>
      <c r="S1597" s="2"/>
    </row>
    <row r="1598" spans="6:19">
      <c r="F1598" s="2" t="str">
        <f t="shared" si="87"/>
        <v/>
      </c>
      <c r="G1598" s="2" t="str">
        <f t="shared" si="88"/>
        <v/>
      </c>
      <c r="H1598" s="2" t="str">
        <f>IF(G1598&lt;&gt;"",VLOOKUP(G1598,Calculations!$AV$2:$BA$2001,3),"")</f>
        <v/>
      </c>
      <c r="I1598" s="2" t="str">
        <f>IF(G1598&lt;&gt;"",VLOOKUP(G1598,Calculations!$AV$2:$BA$2001,4),"")</f>
        <v/>
      </c>
      <c r="J1598" s="2" t="str">
        <f>IF(G1598&lt;&gt;"",VLOOKUP(G1598,Calculations!$AV$2:$BA$2001,5),"")</f>
        <v/>
      </c>
      <c r="K1598" s="2" t="str">
        <f>IF(G1598&lt;&gt;"",VLOOKUP(G1598,Calculations!$AV$2:$BA$2001,6),"")</f>
        <v/>
      </c>
      <c r="L1598" s="64"/>
      <c r="M1598" s="64"/>
      <c r="N1598" s="64"/>
      <c r="O1598" s="64"/>
      <c r="P1598" s="64"/>
      <c r="Q1598" s="2"/>
      <c r="R1598" s="2"/>
      <c r="S1598" s="2"/>
    </row>
    <row r="1599" spans="6:19">
      <c r="F1599" s="2" t="str">
        <f t="shared" si="87"/>
        <v/>
      </c>
      <c r="G1599" s="2" t="str">
        <f t="shared" si="88"/>
        <v/>
      </c>
      <c r="H1599" s="2" t="str">
        <f>IF(G1599&lt;&gt;"",VLOOKUP(G1599,Calculations!$AV$2:$BA$2001,3),"")</f>
        <v/>
      </c>
      <c r="I1599" s="2" t="str">
        <f>IF(G1599&lt;&gt;"",VLOOKUP(G1599,Calculations!$AV$2:$BA$2001,4),"")</f>
        <v/>
      </c>
      <c r="J1599" s="2" t="str">
        <f>IF(G1599&lt;&gt;"",VLOOKUP(G1599,Calculations!$AV$2:$BA$2001,5),"")</f>
        <v/>
      </c>
      <c r="K1599" s="2" t="str">
        <f>IF(G1599&lt;&gt;"",VLOOKUP(G1599,Calculations!$AV$2:$BA$2001,6),"")</f>
        <v/>
      </c>
      <c r="L1599" s="64"/>
      <c r="M1599" s="64"/>
      <c r="N1599" s="64"/>
      <c r="O1599" s="64"/>
      <c r="P1599" s="64"/>
      <c r="Q1599" s="2"/>
      <c r="R1599" s="2"/>
      <c r="S1599" s="2"/>
    </row>
    <row r="1600" spans="6:19">
      <c r="F1600" s="2" t="str">
        <f t="shared" si="87"/>
        <v/>
      </c>
      <c r="G1600" s="2" t="str">
        <f t="shared" si="88"/>
        <v/>
      </c>
      <c r="H1600" s="2" t="str">
        <f>IF(G1600&lt;&gt;"",VLOOKUP(G1600,Calculations!$AV$2:$BA$2001,3),"")</f>
        <v/>
      </c>
      <c r="I1600" s="2" t="str">
        <f>IF(G1600&lt;&gt;"",VLOOKUP(G1600,Calculations!$AV$2:$BA$2001,4),"")</f>
        <v/>
      </c>
      <c r="J1600" s="2" t="str">
        <f>IF(G1600&lt;&gt;"",VLOOKUP(G1600,Calculations!$AV$2:$BA$2001,5),"")</f>
        <v/>
      </c>
      <c r="K1600" s="2" t="str">
        <f>IF(G1600&lt;&gt;"",VLOOKUP(G1600,Calculations!$AV$2:$BA$2001,6),"")</f>
        <v/>
      </c>
      <c r="L1600" s="64"/>
      <c r="M1600" s="64"/>
      <c r="N1600" s="64"/>
      <c r="O1600" s="64"/>
      <c r="P1600" s="64"/>
      <c r="Q1600" s="2"/>
      <c r="R1600" s="2"/>
      <c r="S1600" s="2"/>
    </row>
    <row r="1601" spans="6:19">
      <c r="F1601" s="2" t="str">
        <f t="shared" si="87"/>
        <v/>
      </c>
      <c r="G1601" s="2" t="str">
        <f t="shared" si="88"/>
        <v/>
      </c>
      <c r="H1601" s="2" t="str">
        <f>IF(G1601&lt;&gt;"",VLOOKUP(G1601,Calculations!$AV$2:$BA$2001,3),"")</f>
        <v/>
      </c>
      <c r="I1601" s="2" t="str">
        <f>IF(G1601&lt;&gt;"",VLOOKUP(G1601,Calculations!$AV$2:$BA$2001,4),"")</f>
        <v/>
      </c>
      <c r="J1601" s="2" t="str">
        <f>IF(G1601&lt;&gt;"",VLOOKUP(G1601,Calculations!$AV$2:$BA$2001,5),"")</f>
        <v/>
      </c>
      <c r="K1601" s="2" t="str">
        <f>IF(G1601&lt;&gt;"",VLOOKUP(G1601,Calculations!$AV$2:$BA$2001,6),"")</f>
        <v/>
      </c>
      <c r="L1601" s="64"/>
      <c r="M1601" s="64"/>
      <c r="N1601" s="64"/>
      <c r="O1601" s="64"/>
      <c r="P1601" s="64"/>
      <c r="Q1601" s="2"/>
      <c r="R1601" s="2"/>
      <c r="S1601" s="2"/>
    </row>
    <row r="1602" spans="6:19">
      <c r="F1602" s="2" t="str">
        <f t="shared" si="87"/>
        <v/>
      </c>
      <c r="G1602" s="2" t="str">
        <f t="shared" si="88"/>
        <v/>
      </c>
      <c r="H1602" s="2" t="str">
        <f>IF(G1602&lt;&gt;"",VLOOKUP(G1602,Calculations!$AV$2:$BA$2001,3),"")</f>
        <v/>
      </c>
      <c r="I1602" s="2" t="str">
        <f>IF(G1602&lt;&gt;"",VLOOKUP(G1602,Calculations!$AV$2:$BA$2001,4),"")</f>
        <v/>
      </c>
      <c r="J1602" s="2" t="str">
        <f>IF(G1602&lt;&gt;"",VLOOKUP(G1602,Calculations!$AV$2:$BA$2001,5),"")</f>
        <v/>
      </c>
      <c r="K1602" s="2" t="str">
        <f>IF(G1602&lt;&gt;"",VLOOKUP(G1602,Calculations!$AV$2:$BA$2001,6),"")</f>
        <v/>
      </c>
      <c r="L1602" s="64"/>
      <c r="M1602" s="64"/>
      <c r="N1602" s="64"/>
      <c r="O1602" s="64"/>
      <c r="P1602" s="64"/>
      <c r="Q1602" s="2"/>
      <c r="R1602" s="2"/>
      <c r="S1602" s="2"/>
    </row>
    <row r="1603" spans="6:19">
      <c r="F1603" s="2" t="str">
        <f t="shared" ref="F1603:F1666" si="89">IF(F1602&gt;=Num,"",F1602+1)</f>
        <v/>
      </c>
      <c r="G1603" s="2" t="str">
        <f t="shared" si="88"/>
        <v/>
      </c>
      <c r="H1603" s="2" t="str">
        <f>IF(G1603&lt;&gt;"",VLOOKUP(G1603,Calculations!$AV$2:$BA$2001,3),"")</f>
        <v/>
      </c>
      <c r="I1603" s="2" t="str">
        <f>IF(G1603&lt;&gt;"",VLOOKUP(G1603,Calculations!$AV$2:$BA$2001,4),"")</f>
        <v/>
      </c>
      <c r="J1603" s="2" t="str">
        <f>IF(G1603&lt;&gt;"",VLOOKUP(G1603,Calculations!$AV$2:$BA$2001,5),"")</f>
        <v/>
      </c>
      <c r="K1603" s="2" t="str">
        <f>IF(G1603&lt;&gt;"",VLOOKUP(G1603,Calculations!$AV$2:$BA$2001,6),"")</f>
        <v/>
      </c>
      <c r="L1603" s="64"/>
      <c r="M1603" s="64"/>
      <c r="N1603" s="64"/>
      <c r="O1603" s="64"/>
      <c r="P1603" s="64"/>
      <c r="Q1603" s="2"/>
      <c r="R1603" s="2"/>
      <c r="S1603" s="2"/>
    </row>
    <row r="1604" spans="6:19">
      <c r="F1604" s="2" t="str">
        <f t="shared" si="89"/>
        <v/>
      </c>
      <c r="G1604" s="2" t="str">
        <f t="shared" si="88"/>
        <v/>
      </c>
      <c r="H1604" s="2" t="str">
        <f>IF(G1604&lt;&gt;"",VLOOKUP(G1604,Calculations!$AV$2:$BA$2001,3),"")</f>
        <v/>
      </c>
      <c r="I1604" s="2" t="str">
        <f>IF(G1604&lt;&gt;"",VLOOKUP(G1604,Calculations!$AV$2:$BA$2001,4),"")</f>
        <v/>
      </c>
      <c r="J1604" s="2" t="str">
        <f>IF(G1604&lt;&gt;"",VLOOKUP(G1604,Calculations!$AV$2:$BA$2001,5),"")</f>
        <v/>
      </c>
      <c r="K1604" s="2" t="str">
        <f>IF(G1604&lt;&gt;"",VLOOKUP(G1604,Calculations!$AV$2:$BA$2001,6),"")</f>
        <v/>
      </c>
      <c r="L1604" s="64"/>
      <c r="M1604" s="64"/>
      <c r="N1604" s="64"/>
      <c r="O1604" s="64"/>
      <c r="P1604" s="64"/>
      <c r="Q1604" s="2"/>
      <c r="R1604" s="2"/>
      <c r="S1604" s="2"/>
    </row>
    <row r="1605" spans="6:19">
      <c r="F1605" s="2" t="str">
        <f t="shared" si="89"/>
        <v/>
      </c>
      <c r="G1605" s="2" t="str">
        <f t="shared" si="88"/>
        <v/>
      </c>
      <c r="H1605" s="2" t="str">
        <f>IF(G1605&lt;&gt;"",VLOOKUP(G1605,Calculations!$AV$2:$BA$2001,3),"")</f>
        <v/>
      </c>
      <c r="I1605" s="2" t="str">
        <f>IF(G1605&lt;&gt;"",VLOOKUP(G1605,Calculations!$AV$2:$BA$2001,4),"")</f>
        <v/>
      </c>
      <c r="J1605" s="2" t="str">
        <f>IF(G1605&lt;&gt;"",VLOOKUP(G1605,Calculations!$AV$2:$BA$2001,5),"")</f>
        <v/>
      </c>
      <c r="K1605" s="2" t="str">
        <f>IF(G1605&lt;&gt;"",VLOOKUP(G1605,Calculations!$AV$2:$BA$2001,6),"")</f>
        <v/>
      </c>
      <c r="L1605" s="64"/>
      <c r="M1605" s="64"/>
      <c r="N1605" s="64"/>
      <c r="O1605" s="64"/>
      <c r="P1605" s="64"/>
      <c r="Q1605" s="2"/>
      <c r="R1605" s="2"/>
      <c r="S1605" s="2"/>
    </row>
    <row r="1606" spans="6:19">
      <c r="F1606" s="2" t="str">
        <f t="shared" si="89"/>
        <v/>
      </c>
      <c r="G1606" s="2" t="str">
        <f t="shared" si="88"/>
        <v/>
      </c>
      <c r="H1606" s="2" t="str">
        <f>IF(G1606&lt;&gt;"",VLOOKUP(G1606,Calculations!$AV$2:$BA$2001,3),"")</f>
        <v/>
      </c>
      <c r="I1606" s="2" t="str">
        <f>IF(G1606&lt;&gt;"",VLOOKUP(G1606,Calculations!$AV$2:$BA$2001,4),"")</f>
        <v/>
      </c>
      <c r="J1606" s="2" t="str">
        <f>IF(G1606&lt;&gt;"",VLOOKUP(G1606,Calculations!$AV$2:$BA$2001,5),"")</f>
        <v/>
      </c>
      <c r="K1606" s="2" t="str">
        <f>IF(G1606&lt;&gt;"",VLOOKUP(G1606,Calculations!$AV$2:$BA$2001,6),"")</f>
        <v/>
      </c>
      <c r="L1606" s="64"/>
      <c r="M1606" s="64"/>
      <c r="N1606" s="64"/>
      <c r="O1606" s="64"/>
      <c r="P1606" s="64"/>
      <c r="Q1606" s="2"/>
      <c r="R1606" s="2"/>
      <c r="S1606" s="2"/>
    </row>
    <row r="1607" spans="6:19">
      <c r="F1607" s="2" t="str">
        <f t="shared" si="89"/>
        <v/>
      </c>
      <c r="G1607" s="2" t="str">
        <f t="shared" si="88"/>
        <v/>
      </c>
      <c r="H1607" s="2" t="str">
        <f>IF(G1607&lt;&gt;"",VLOOKUP(G1607,Calculations!$AV$2:$BA$2001,3),"")</f>
        <v/>
      </c>
      <c r="I1607" s="2" t="str">
        <f>IF(G1607&lt;&gt;"",VLOOKUP(G1607,Calculations!$AV$2:$BA$2001,4),"")</f>
        <v/>
      </c>
      <c r="J1607" s="2" t="str">
        <f>IF(G1607&lt;&gt;"",VLOOKUP(G1607,Calculations!$AV$2:$BA$2001,5),"")</f>
        <v/>
      </c>
      <c r="K1607" s="2" t="str">
        <f>IF(G1607&lt;&gt;"",VLOOKUP(G1607,Calculations!$AV$2:$BA$2001,6),"")</f>
        <v/>
      </c>
      <c r="L1607" s="64"/>
      <c r="M1607" s="64"/>
      <c r="N1607" s="64"/>
      <c r="O1607" s="64"/>
      <c r="P1607" s="64"/>
      <c r="Q1607" s="2"/>
      <c r="R1607" s="2"/>
      <c r="S1607" s="2"/>
    </row>
    <row r="1608" spans="6:19">
      <c r="F1608" s="2" t="str">
        <f t="shared" si="89"/>
        <v/>
      </c>
      <c r="G1608" s="2" t="str">
        <f t="shared" si="88"/>
        <v/>
      </c>
      <c r="H1608" s="2" t="str">
        <f>IF(G1608&lt;&gt;"",VLOOKUP(G1608,Calculations!$AV$2:$BA$2001,3),"")</f>
        <v/>
      </c>
      <c r="I1608" s="2" t="str">
        <f>IF(G1608&lt;&gt;"",VLOOKUP(G1608,Calculations!$AV$2:$BA$2001,4),"")</f>
        <v/>
      </c>
      <c r="J1608" s="2" t="str">
        <f>IF(G1608&lt;&gt;"",VLOOKUP(G1608,Calculations!$AV$2:$BA$2001,5),"")</f>
        <v/>
      </c>
      <c r="K1608" s="2" t="str">
        <f>IF(G1608&lt;&gt;"",VLOOKUP(G1608,Calculations!$AV$2:$BA$2001,6),"")</f>
        <v/>
      </c>
      <c r="L1608" s="64"/>
      <c r="M1608" s="64"/>
      <c r="N1608" s="64"/>
      <c r="O1608" s="64"/>
      <c r="P1608" s="64"/>
      <c r="Q1608" s="2"/>
      <c r="R1608" s="2"/>
      <c r="S1608" s="2"/>
    </row>
    <row r="1609" spans="6:19">
      <c r="F1609" s="2" t="str">
        <f t="shared" si="89"/>
        <v/>
      </c>
      <c r="G1609" s="2" t="str">
        <f t="shared" si="88"/>
        <v/>
      </c>
      <c r="H1609" s="2" t="str">
        <f>IF(G1609&lt;&gt;"",VLOOKUP(G1609,Calculations!$AV$2:$BA$2001,3),"")</f>
        <v/>
      </c>
      <c r="I1609" s="2" t="str">
        <f>IF(G1609&lt;&gt;"",VLOOKUP(G1609,Calculations!$AV$2:$BA$2001,4),"")</f>
        <v/>
      </c>
      <c r="J1609" s="2" t="str">
        <f>IF(G1609&lt;&gt;"",VLOOKUP(G1609,Calculations!$AV$2:$BA$2001,5),"")</f>
        <v/>
      </c>
      <c r="K1609" s="2" t="str">
        <f>IF(G1609&lt;&gt;"",VLOOKUP(G1609,Calculations!$AV$2:$BA$2001,6),"")</f>
        <v/>
      </c>
      <c r="L1609" s="64"/>
      <c r="M1609" s="64"/>
      <c r="N1609" s="64"/>
      <c r="O1609" s="64"/>
      <c r="P1609" s="64"/>
      <c r="Q1609" s="2"/>
      <c r="R1609" s="2"/>
      <c r="S1609" s="2"/>
    </row>
    <row r="1610" spans="6:19">
      <c r="F1610" s="2" t="str">
        <f t="shared" si="89"/>
        <v/>
      </c>
      <c r="G1610" s="2" t="str">
        <f t="shared" si="88"/>
        <v/>
      </c>
      <c r="H1610" s="2" t="str">
        <f>IF(G1610&lt;&gt;"",VLOOKUP(G1610,Calculations!$AV$2:$BA$2001,3),"")</f>
        <v/>
      </c>
      <c r="I1610" s="2" t="str">
        <f>IF(G1610&lt;&gt;"",VLOOKUP(G1610,Calculations!$AV$2:$BA$2001,4),"")</f>
        <v/>
      </c>
      <c r="J1610" s="2" t="str">
        <f>IF(G1610&lt;&gt;"",VLOOKUP(G1610,Calculations!$AV$2:$BA$2001,5),"")</f>
        <v/>
      </c>
      <c r="K1610" s="2" t="str">
        <f>IF(G1610&lt;&gt;"",VLOOKUP(G1610,Calculations!$AV$2:$BA$2001,6),"")</f>
        <v/>
      </c>
      <c r="L1610" s="64"/>
      <c r="M1610" s="64"/>
      <c r="N1610" s="64"/>
      <c r="O1610" s="64"/>
      <c r="P1610" s="64"/>
      <c r="Q1610" s="2"/>
      <c r="R1610" s="2"/>
      <c r="S1610" s="2"/>
    </row>
    <row r="1611" spans="6:19">
      <c r="F1611" s="2" t="str">
        <f t="shared" si="89"/>
        <v/>
      </c>
      <c r="G1611" s="2" t="str">
        <f t="shared" si="88"/>
        <v/>
      </c>
      <c r="H1611" s="2" t="str">
        <f>IF(G1611&lt;&gt;"",VLOOKUP(G1611,Calculations!$AV$2:$BA$2001,3),"")</f>
        <v/>
      </c>
      <c r="I1611" s="2" t="str">
        <f>IF(G1611&lt;&gt;"",VLOOKUP(G1611,Calculations!$AV$2:$BA$2001,4),"")</f>
        <v/>
      </c>
      <c r="J1611" s="2" t="str">
        <f>IF(G1611&lt;&gt;"",VLOOKUP(G1611,Calculations!$AV$2:$BA$2001,5),"")</f>
        <v/>
      </c>
      <c r="K1611" s="2" t="str">
        <f>IF(G1611&lt;&gt;"",VLOOKUP(G1611,Calculations!$AV$2:$BA$2001,6),"")</f>
        <v/>
      </c>
      <c r="L1611" s="64"/>
      <c r="M1611" s="64"/>
      <c r="N1611" s="64"/>
      <c r="O1611" s="64"/>
      <c r="P1611" s="64"/>
      <c r="Q1611" s="2"/>
      <c r="R1611" s="2"/>
      <c r="S1611" s="2"/>
    </row>
    <row r="1612" spans="6:19">
      <c r="F1612" s="2" t="str">
        <f t="shared" si="89"/>
        <v/>
      </c>
      <c r="G1612" s="2" t="str">
        <f t="shared" si="88"/>
        <v/>
      </c>
      <c r="H1612" s="2" t="str">
        <f>IF(G1612&lt;&gt;"",VLOOKUP(G1612,Calculations!$AV$2:$BA$2001,3),"")</f>
        <v/>
      </c>
      <c r="I1612" s="2" t="str">
        <f>IF(G1612&lt;&gt;"",VLOOKUP(G1612,Calculations!$AV$2:$BA$2001,4),"")</f>
        <v/>
      </c>
      <c r="J1612" s="2" t="str">
        <f>IF(G1612&lt;&gt;"",VLOOKUP(G1612,Calculations!$AV$2:$BA$2001,5),"")</f>
        <v/>
      </c>
      <c r="K1612" s="2" t="str">
        <f>IF(G1612&lt;&gt;"",VLOOKUP(G1612,Calculations!$AV$2:$BA$2001,6),"")</f>
        <v/>
      </c>
      <c r="L1612" s="64"/>
      <c r="M1612" s="64"/>
      <c r="N1612" s="64"/>
      <c r="O1612" s="64"/>
      <c r="P1612" s="64"/>
      <c r="Q1612" s="2"/>
      <c r="R1612" s="2"/>
      <c r="S1612" s="2"/>
    </row>
    <row r="1613" spans="6:19">
      <c r="F1613" s="2" t="str">
        <f t="shared" si="89"/>
        <v/>
      </c>
      <c r="G1613" s="2" t="str">
        <f t="shared" si="88"/>
        <v/>
      </c>
      <c r="H1613" s="2" t="str">
        <f>IF(G1613&lt;&gt;"",VLOOKUP(G1613,Calculations!$AV$2:$BA$2001,3),"")</f>
        <v/>
      </c>
      <c r="I1613" s="2" t="str">
        <f>IF(G1613&lt;&gt;"",VLOOKUP(G1613,Calculations!$AV$2:$BA$2001,4),"")</f>
        <v/>
      </c>
      <c r="J1613" s="2" t="str">
        <f>IF(G1613&lt;&gt;"",VLOOKUP(G1613,Calculations!$AV$2:$BA$2001,5),"")</f>
        <v/>
      </c>
      <c r="K1613" s="2" t="str">
        <f>IF(G1613&lt;&gt;"",VLOOKUP(G1613,Calculations!$AV$2:$BA$2001,6),"")</f>
        <v/>
      </c>
      <c r="L1613" s="64"/>
      <c r="M1613" s="64"/>
      <c r="N1613" s="64"/>
      <c r="O1613" s="64"/>
      <c r="P1613" s="64"/>
      <c r="Q1613" s="2"/>
      <c r="R1613" s="2"/>
      <c r="S1613" s="2"/>
    </row>
    <row r="1614" spans="6:19">
      <c r="F1614" s="2" t="str">
        <f t="shared" si="89"/>
        <v/>
      </c>
      <c r="G1614" s="2" t="str">
        <f t="shared" si="88"/>
        <v/>
      </c>
      <c r="H1614" s="2" t="str">
        <f>IF(G1614&lt;&gt;"",VLOOKUP(G1614,Calculations!$AV$2:$BA$2001,3),"")</f>
        <v/>
      </c>
      <c r="I1614" s="2" t="str">
        <f>IF(G1614&lt;&gt;"",VLOOKUP(G1614,Calculations!$AV$2:$BA$2001,4),"")</f>
        <v/>
      </c>
      <c r="J1614" s="2" t="str">
        <f>IF(G1614&lt;&gt;"",VLOOKUP(G1614,Calculations!$AV$2:$BA$2001,5),"")</f>
        <v/>
      </c>
      <c r="K1614" s="2" t="str">
        <f>IF(G1614&lt;&gt;"",VLOOKUP(G1614,Calculations!$AV$2:$BA$2001,6),"")</f>
        <v/>
      </c>
      <c r="L1614" s="64"/>
      <c r="M1614" s="64"/>
      <c r="N1614" s="64"/>
      <c r="O1614" s="64"/>
      <c r="P1614" s="64"/>
      <c r="Q1614" s="2"/>
      <c r="R1614" s="2"/>
      <c r="S1614" s="2"/>
    </row>
    <row r="1615" spans="6:19">
      <c r="F1615" s="2" t="str">
        <f t="shared" si="89"/>
        <v/>
      </c>
      <c r="G1615" s="2" t="str">
        <f t="shared" si="88"/>
        <v/>
      </c>
      <c r="H1615" s="2" t="str">
        <f>IF(G1615&lt;&gt;"",VLOOKUP(G1615,Calculations!$AV$2:$BA$2001,3),"")</f>
        <v/>
      </c>
      <c r="I1615" s="2" t="str">
        <f>IF(G1615&lt;&gt;"",VLOOKUP(G1615,Calculations!$AV$2:$BA$2001,4),"")</f>
        <v/>
      </c>
      <c r="J1615" s="2" t="str">
        <f>IF(G1615&lt;&gt;"",VLOOKUP(G1615,Calculations!$AV$2:$BA$2001,5),"")</f>
        <v/>
      </c>
      <c r="K1615" s="2" t="str">
        <f>IF(G1615&lt;&gt;"",VLOOKUP(G1615,Calculations!$AV$2:$BA$2001,6),"")</f>
        <v/>
      </c>
      <c r="L1615" s="64"/>
      <c r="M1615" s="64"/>
      <c r="N1615" s="64"/>
      <c r="O1615" s="64"/>
      <c r="P1615" s="64"/>
      <c r="Q1615" s="2"/>
      <c r="R1615" s="2"/>
      <c r="S1615" s="2"/>
    </row>
    <row r="1616" spans="6:19">
      <c r="F1616" s="2" t="str">
        <f t="shared" si="89"/>
        <v/>
      </c>
      <c r="G1616" s="2" t="str">
        <f t="shared" si="88"/>
        <v/>
      </c>
      <c r="H1616" s="2" t="str">
        <f>IF(G1616&lt;&gt;"",VLOOKUP(G1616,Calculations!$AV$2:$BA$2001,3),"")</f>
        <v/>
      </c>
      <c r="I1616" s="2" t="str">
        <f>IF(G1616&lt;&gt;"",VLOOKUP(G1616,Calculations!$AV$2:$BA$2001,4),"")</f>
        <v/>
      </c>
      <c r="J1616" s="2" t="str">
        <f>IF(G1616&lt;&gt;"",VLOOKUP(G1616,Calculations!$AV$2:$BA$2001,5),"")</f>
        <v/>
      </c>
      <c r="K1616" s="2" t="str">
        <f>IF(G1616&lt;&gt;"",VLOOKUP(G1616,Calculations!$AV$2:$BA$2001,6),"")</f>
        <v/>
      </c>
      <c r="L1616" s="64"/>
      <c r="M1616" s="64"/>
      <c r="N1616" s="64"/>
      <c r="O1616" s="64"/>
      <c r="P1616" s="64"/>
      <c r="Q1616" s="2"/>
      <c r="R1616" s="2"/>
      <c r="S1616" s="2"/>
    </row>
    <row r="1617" spans="6:19">
      <c r="F1617" s="2" t="str">
        <f t="shared" si="89"/>
        <v/>
      </c>
      <c r="G1617" s="2" t="str">
        <f t="shared" ref="G1617:G1680" si="90">IF(AND(F1616&lt;&gt;"",G1616&lt;2000),G1616+step,"")</f>
        <v/>
      </c>
      <c r="H1617" s="2" t="str">
        <f>IF(G1617&lt;&gt;"",VLOOKUP(G1617,Calculations!$AV$2:$BA$2001,3),"")</f>
        <v/>
      </c>
      <c r="I1617" s="2" t="str">
        <f>IF(G1617&lt;&gt;"",VLOOKUP(G1617,Calculations!$AV$2:$BA$2001,4),"")</f>
        <v/>
      </c>
      <c r="J1617" s="2" t="str">
        <f>IF(G1617&lt;&gt;"",VLOOKUP(G1617,Calculations!$AV$2:$BA$2001,5),"")</f>
        <v/>
      </c>
      <c r="K1617" s="2" t="str">
        <f>IF(G1617&lt;&gt;"",VLOOKUP(G1617,Calculations!$AV$2:$BA$2001,6),"")</f>
        <v/>
      </c>
      <c r="L1617" s="64"/>
      <c r="M1617" s="64"/>
      <c r="N1617" s="64"/>
      <c r="O1617" s="64"/>
      <c r="P1617" s="64"/>
      <c r="Q1617" s="2"/>
      <c r="R1617" s="2"/>
      <c r="S1617" s="2"/>
    </row>
    <row r="1618" spans="6:19">
      <c r="F1618" s="2" t="str">
        <f t="shared" si="89"/>
        <v/>
      </c>
      <c r="G1618" s="2" t="str">
        <f t="shared" si="90"/>
        <v/>
      </c>
      <c r="H1618" s="2" t="str">
        <f>IF(G1618&lt;&gt;"",VLOOKUP(G1618,Calculations!$AV$2:$BA$2001,3),"")</f>
        <v/>
      </c>
      <c r="I1618" s="2" t="str">
        <f>IF(G1618&lt;&gt;"",VLOOKUP(G1618,Calculations!$AV$2:$BA$2001,4),"")</f>
        <v/>
      </c>
      <c r="J1618" s="2" t="str">
        <f>IF(G1618&lt;&gt;"",VLOOKUP(G1618,Calculations!$AV$2:$BA$2001,5),"")</f>
        <v/>
      </c>
      <c r="K1618" s="2" t="str">
        <f>IF(G1618&lt;&gt;"",VLOOKUP(G1618,Calculations!$AV$2:$BA$2001,6),"")</f>
        <v/>
      </c>
      <c r="L1618" s="64"/>
      <c r="M1618" s="64"/>
      <c r="N1618" s="64"/>
      <c r="O1618" s="64"/>
      <c r="P1618" s="64"/>
      <c r="Q1618" s="2"/>
      <c r="R1618" s="2"/>
      <c r="S1618" s="2"/>
    </row>
    <row r="1619" spans="6:19">
      <c r="F1619" s="2" t="str">
        <f t="shared" si="89"/>
        <v/>
      </c>
      <c r="G1619" s="2" t="str">
        <f t="shared" si="90"/>
        <v/>
      </c>
      <c r="H1619" s="2" t="str">
        <f>IF(G1619&lt;&gt;"",VLOOKUP(G1619,Calculations!$AV$2:$BA$2001,3),"")</f>
        <v/>
      </c>
      <c r="I1619" s="2" t="str">
        <f>IF(G1619&lt;&gt;"",VLOOKUP(G1619,Calculations!$AV$2:$BA$2001,4),"")</f>
        <v/>
      </c>
      <c r="J1619" s="2" t="str">
        <f>IF(G1619&lt;&gt;"",VLOOKUP(G1619,Calculations!$AV$2:$BA$2001,5),"")</f>
        <v/>
      </c>
      <c r="K1619" s="2" t="str">
        <f>IF(G1619&lt;&gt;"",VLOOKUP(G1619,Calculations!$AV$2:$BA$2001,6),"")</f>
        <v/>
      </c>
      <c r="L1619" s="64"/>
      <c r="M1619" s="64"/>
      <c r="N1619" s="64"/>
      <c r="O1619" s="64"/>
      <c r="P1619" s="64"/>
      <c r="Q1619" s="2"/>
      <c r="R1619" s="2"/>
      <c r="S1619" s="2"/>
    </row>
    <row r="1620" spans="6:19">
      <c r="F1620" s="2" t="str">
        <f t="shared" si="89"/>
        <v/>
      </c>
      <c r="G1620" s="2" t="str">
        <f t="shared" si="90"/>
        <v/>
      </c>
      <c r="H1620" s="2" t="str">
        <f>IF(G1620&lt;&gt;"",VLOOKUP(G1620,Calculations!$AV$2:$BA$2001,3),"")</f>
        <v/>
      </c>
      <c r="I1620" s="2" t="str">
        <f>IF(G1620&lt;&gt;"",VLOOKUP(G1620,Calculations!$AV$2:$BA$2001,4),"")</f>
        <v/>
      </c>
      <c r="J1620" s="2" t="str">
        <f>IF(G1620&lt;&gt;"",VLOOKUP(G1620,Calculations!$AV$2:$BA$2001,5),"")</f>
        <v/>
      </c>
      <c r="K1620" s="2" t="str">
        <f>IF(G1620&lt;&gt;"",VLOOKUP(G1620,Calculations!$AV$2:$BA$2001,6),"")</f>
        <v/>
      </c>
      <c r="L1620" s="64"/>
      <c r="M1620" s="64"/>
      <c r="N1620" s="64"/>
      <c r="O1620" s="64"/>
      <c r="P1620" s="64"/>
      <c r="Q1620" s="2"/>
      <c r="R1620" s="2"/>
      <c r="S1620" s="2"/>
    </row>
    <row r="1621" spans="6:19">
      <c r="F1621" s="2" t="str">
        <f t="shared" si="89"/>
        <v/>
      </c>
      <c r="G1621" s="2" t="str">
        <f t="shared" si="90"/>
        <v/>
      </c>
      <c r="H1621" s="2" t="str">
        <f>IF(G1621&lt;&gt;"",VLOOKUP(G1621,Calculations!$AV$2:$BA$2001,3),"")</f>
        <v/>
      </c>
      <c r="I1621" s="2" t="str">
        <f>IF(G1621&lt;&gt;"",VLOOKUP(G1621,Calculations!$AV$2:$BA$2001,4),"")</f>
        <v/>
      </c>
      <c r="J1621" s="2" t="str">
        <f>IF(G1621&lt;&gt;"",VLOOKUP(G1621,Calculations!$AV$2:$BA$2001,5),"")</f>
        <v/>
      </c>
      <c r="K1621" s="2" t="str">
        <f>IF(G1621&lt;&gt;"",VLOOKUP(G1621,Calculations!$AV$2:$BA$2001,6),"")</f>
        <v/>
      </c>
      <c r="L1621" s="64"/>
      <c r="M1621" s="64"/>
      <c r="N1621" s="64"/>
      <c r="O1621" s="64"/>
      <c r="P1621" s="64"/>
      <c r="Q1621" s="2"/>
      <c r="R1621" s="2"/>
      <c r="S1621" s="2"/>
    </row>
    <row r="1622" spans="6:19">
      <c r="F1622" s="2" t="str">
        <f t="shared" si="89"/>
        <v/>
      </c>
      <c r="G1622" s="2" t="str">
        <f t="shared" si="90"/>
        <v/>
      </c>
      <c r="H1622" s="2" t="str">
        <f>IF(G1622&lt;&gt;"",VLOOKUP(G1622,Calculations!$AV$2:$BA$2001,3),"")</f>
        <v/>
      </c>
      <c r="I1622" s="2" t="str">
        <f>IF(G1622&lt;&gt;"",VLOOKUP(G1622,Calculations!$AV$2:$BA$2001,4),"")</f>
        <v/>
      </c>
      <c r="J1622" s="2" t="str">
        <f>IF(G1622&lt;&gt;"",VLOOKUP(G1622,Calculations!$AV$2:$BA$2001,5),"")</f>
        <v/>
      </c>
      <c r="K1622" s="2" t="str">
        <f>IF(G1622&lt;&gt;"",VLOOKUP(G1622,Calculations!$AV$2:$BA$2001,6),"")</f>
        <v/>
      </c>
      <c r="L1622" s="64"/>
      <c r="M1622" s="64"/>
      <c r="N1622" s="64"/>
      <c r="O1622" s="64"/>
      <c r="P1622" s="64"/>
      <c r="Q1622" s="2"/>
      <c r="R1622" s="2"/>
      <c r="S1622" s="2"/>
    </row>
    <row r="1623" spans="6:19">
      <c r="F1623" s="2" t="str">
        <f t="shared" si="89"/>
        <v/>
      </c>
      <c r="G1623" s="2" t="str">
        <f t="shared" si="90"/>
        <v/>
      </c>
      <c r="H1623" s="2" t="str">
        <f>IF(G1623&lt;&gt;"",VLOOKUP(G1623,Calculations!$AV$2:$BA$2001,3),"")</f>
        <v/>
      </c>
      <c r="I1623" s="2" t="str">
        <f>IF(G1623&lt;&gt;"",VLOOKUP(G1623,Calculations!$AV$2:$BA$2001,4),"")</f>
        <v/>
      </c>
      <c r="J1623" s="2" t="str">
        <f>IF(G1623&lt;&gt;"",VLOOKUP(G1623,Calculations!$AV$2:$BA$2001,5),"")</f>
        <v/>
      </c>
      <c r="K1623" s="2" t="str">
        <f>IF(G1623&lt;&gt;"",VLOOKUP(G1623,Calculations!$AV$2:$BA$2001,6),"")</f>
        <v/>
      </c>
      <c r="L1623" s="64"/>
      <c r="M1623" s="64"/>
      <c r="N1623" s="64"/>
      <c r="O1623" s="64"/>
      <c r="P1623" s="64"/>
      <c r="Q1623" s="2"/>
      <c r="R1623" s="2"/>
      <c r="S1623" s="2"/>
    </row>
    <row r="1624" spans="6:19">
      <c r="F1624" s="2" t="str">
        <f t="shared" si="89"/>
        <v/>
      </c>
      <c r="G1624" s="2" t="str">
        <f t="shared" si="90"/>
        <v/>
      </c>
      <c r="H1624" s="2" t="str">
        <f>IF(G1624&lt;&gt;"",VLOOKUP(G1624,Calculations!$AV$2:$BA$2001,3),"")</f>
        <v/>
      </c>
      <c r="I1624" s="2" t="str">
        <f>IF(G1624&lt;&gt;"",VLOOKUP(G1624,Calculations!$AV$2:$BA$2001,4),"")</f>
        <v/>
      </c>
      <c r="J1624" s="2" t="str">
        <f>IF(G1624&lt;&gt;"",VLOOKUP(G1624,Calculations!$AV$2:$BA$2001,5),"")</f>
        <v/>
      </c>
      <c r="K1624" s="2" t="str">
        <f>IF(G1624&lt;&gt;"",VLOOKUP(G1624,Calculations!$AV$2:$BA$2001,6),"")</f>
        <v/>
      </c>
      <c r="L1624" s="64"/>
      <c r="M1624" s="64"/>
      <c r="N1624" s="64"/>
      <c r="O1624" s="64"/>
      <c r="P1624" s="64"/>
      <c r="Q1624" s="2"/>
      <c r="R1624" s="2"/>
      <c r="S1624" s="2"/>
    </row>
    <row r="1625" spans="6:19">
      <c r="F1625" s="2" t="str">
        <f t="shared" si="89"/>
        <v/>
      </c>
      <c r="G1625" s="2" t="str">
        <f t="shared" si="90"/>
        <v/>
      </c>
      <c r="H1625" s="2" t="str">
        <f>IF(G1625&lt;&gt;"",VLOOKUP(G1625,Calculations!$AV$2:$BA$2001,3),"")</f>
        <v/>
      </c>
      <c r="I1625" s="2" t="str">
        <f>IF(G1625&lt;&gt;"",VLOOKUP(G1625,Calculations!$AV$2:$BA$2001,4),"")</f>
        <v/>
      </c>
      <c r="J1625" s="2" t="str">
        <f>IF(G1625&lt;&gt;"",VLOOKUP(G1625,Calculations!$AV$2:$BA$2001,5),"")</f>
        <v/>
      </c>
      <c r="K1625" s="2" t="str">
        <f>IF(G1625&lt;&gt;"",VLOOKUP(G1625,Calculations!$AV$2:$BA$2001,6),"")</f>
        <v/>
      </c>
      <c r="L1625" s="64"/>
      <c r="M1625" s="64"/>
      <c r="N1625" s="64"/>
      <c r="O1625" s="64"/>
      <c r="P1625" s="64"/>
      <c r="Q1625" s="2"/>
      <c r="R1625" s="2"/>
      <c r="S1625" s="2"/>
    </row>
    <row r="1626" spans="6:19">
      <c r="F1626" s="2" t="str">
        <f t="shared" si="89"/>
        <v/>
      </c>
      <c r="G1626" s="2" t="str">
        <f t="shared" si="90"/>
        <v/>
      </c>
      <c r="H1626" s="2" t="str">
        <f>IF(G1626&lt;&gt;"",VLOOKUP(G1626,Calculations!$AV$2:$BA$2001,3),"")</f>
        <v/>
      </c>
      <c r="I1626" s="2" t="str">
        <f>IF(G1626&lt;&gt;"",VLOOKUP(G1626,Calculations!$AV$2:$BA$2001,4),"")</f>
        <v/>
      </c>
      <c r="J1626" s="2" t="str">
        <f>IF(G1626&lt;&gt;"",VLOOKUP(G1626,Calculations!$AV$2:$BA$2001,5),"")</f>
        <v/>
      </c>
      <c r="K1626" s="2" t="str">
        <f>IF(G1626&lt;&gt;"",VLOOKUP(G1626,Calculations!$AV$2:$BA$2001,6),"")</f>
        <v/>
      </c>
      <c r="L1626" s="64"/>
      <c r="M1626" s="64"/>
      <c r="N1626" s="64"/>
      <c r="O1626" s="64"/>
      <c r="P1626" s="64"/>
      <c r="Q1626" s="2"/>
      <c r="R1626" s="2"/>
      <c r="S1626" s="2"/>
    </row>
    <row r="1627" spans="6:19">
      <c r="F1627" s="2" t="str">
        <f t="shared" si="89"/>
        <v/>
      </c>
      <c r="G1627" s="2" t="str">
        <f t="shared" si="90"/>
        <v/>
      </c>
      <c r="H1627" s="2" t="str">
        <f>IF(G1627&lt;&gt;"",VLOOKUP(G1627,Calculations!$AV$2:$BA$2001,3),"")</f>
        <v/>
      </c>
      <c r="I1627" s="2" t="str">
        <f>IF(G1627&lt;&gt;"",VLOOKUP(G1627,Calculations!$AV$2:$BA$2001,4),"")</f>
        <v/>
      </c>
      <c r="J1627" s="2" t="str">
        <f>IF(G1627&lt;&gt;"",VLOOKUP(G1627,Calculations!$AV$2:$BA$2001,5),"")</f>
        <v/>
      </c>
      <c r="K1627" s="2" t="str">
        <f>IF(G1627&lt;&gt;"",VLOOKUP(G1627,Calculations!$AV$2:$BA$2001,6),"")</f>
        <v/>
      </c>
      <c r="L1627" s="64"/>
      <c r="M1627" s="64"/>
      <c r="N1627" s="64"/>
      <c r="O1627" s="64"/>
      <c r="P1627" s="64"/>
      <c r="Q1627" s="2"/>
      <c r="R1627" s="2"/>
      <c r="S1627" s="2"/>
    </row>
    <row r="1628" spans="6:19">
      <c r="F1628" s="2" t="str">
        <f t="shared" si="89"/>
        <v/>
      </c>
      <c r="G1628" s="2" t="str">
        <f t="shared" si="90"/>
        <v/>
      </c>
      <c r="H1628" s="2" t="str">
        <f>IF(G1628&lt;&gt;"",VLOOKUP(G1628,Calculations!$AV$2:$BA$2001,3),"")</f>
        <v/>
      </c>
      <c r="I1628" s="2" t="str">
        <f>IF(G1628&lt;&gt;"",VLOOKUP(G1628,Calculations!$AV$2:$BA$2001,4),"")</f>
        <v/>
      </c>
      <c r="J1628" s="2" t="str">
        <f>IF(G1628&lt;&gt;"",VLOOKUP(G1628,Calculations!$AV$2:$BA$2001,5),"")</f>
        <v/>
      </c>
      <c r="K1628" s="2" t="str">
        <f>IF(G1628&lt;&gt;"",VLOOKUP(G1628,Calculations!$AV$2:$BA$2001,6),"")</f>
        <v/>
      </c>
      <c r="L1628" s="64"/>
      <c r="M1628" s="64"/>
      <c r="N1628" s="64"/>
      <c r="O1628" s="64"/>
      <c r="P1628" s="64"/>
      <c r="Q1628" s="2"/>
      <c r="R1628" s="2"/>
      <c r="S1628" s="2"/>
    </row>
    <row r="1629" spans="6:19">
      <c r="F1629" s="2" t="str">
        <f t="shared" si="89"/>
        <v/>
      </c>
      <c r="G1629" s="2" t="str">
        <f t="shared" si="90"/>
        <v/>
      </c>
      <c r="H1629" s="2" t="str">
        <f>IF(G1629&lt;&gt;"",VLOOKUP(G1629,Calculations!$AV$2:$BA$2001,3),"")</f>
        <v/>
      </c>
      <c r="I1629" s="2" t="str">
        <f>IF(G1629&lt;&gt;"",VLOOKUP(G1629,Calculations!$AV$2:$BA$2001,4),"")</f>
        <v/>
      </c>
      <c r="J1629" s="2" t="str">
        <f>IF(G1629&lt;&gt;"",VLOOKUP(G1629,Calculations!$AV$2:$BA$2001,5),"")</f>
        <v/>
      </c>
      <c r="K1629" s="2" t="str">
        <f>IF(G1629&lt;&gt;"",VLOOKUP(G1629,Calculations!$AV$2:$BA$2001,6),"")</f>
        <v/>
      </c>
      <c r="L1629" s="64"/>
      <c r="M1629" s="64"/>
      <c r="N1629" s="64"/>
      <c r="O1629" s="64"/>
      <c r="P1629" s="64"/>
      <c r="Q1629" s="2"/>
      <c r="R1629" s="2"/>
      <c r="S1629" s="2"/>
    </row>
    <row r="1630" spans="6:19">
      <c r="F1630" s="2" t="str">
        <f t="shared" si="89"/>
        <v/>
      </c>
      <c r="G1630" s="2" t="str">
        <f t="shared" si="90"/>
        <v/>
      </c>
      <c r="H1630" s="2" t="str">
        <f>IF(G1630&lt;&gt;"",VLOOKUP(G1630,Calculations!$AV$2:$BA$2001,3),"")</f>
        <v/>
      </c>
      <c r="I1630" s="2" t="str">
        <f>IF(G1630&lt;&gt;"",VLOOKUP(G1630,Calculations!$AV$2:$BA$2001,4),"")</f>
        <v/>
      </c>
      <c r="J1630" s="2" t="str">
        <f>IF(G1630&lt;&gt;"",VLOOKUP(G1630,Calculations!$AV$2:$BA$2001,5),"")</f>
        <v/>
      </c>
      <c r="K1630" s="2" t="str">
        <f>IF(G1630&lt;&gt;"",VLOOKUP(G1630,Calculations!$AV$2:$BA$2001,6),"")</f>
        <v/>
      </c>
      <c r="L1630" s="64"/>
      <c r="M1630" s="64"/>
      <c r="N1630" s="64"/>
      <c r="O1630" s="64"/>
      <c r="P1630" s="64"/>
      <c r="Q1630" s="2"/>
      <c r="R1630" s="2"/>
      <c r="S1630" s="2"/>
    </row>
    <row r="1631" spans="6:19">
      <c r="F1631" s="2" t="str">
        <f t="shared" si="89"/>
        <v/>
      </c>
      <c r="G1631" s="2" t="str">
        <f t="shared" si="90"/>
        <v/>
      </c>
      <c r="H1631" s="2" t="str">
        <f>IF(G1631&lt;&gt;"",VLOOKUP(G1631,Calculations!$AV$2:$BA$2001,3),"")</f>
        <v/>
      </c>
      <c r="I1631" s="2" t="str">
        <f>IF(G1631&lt;&gt;"",VLOOKUP(G1631,Calculations!$AV$2:$BA$2001,4),"")</f>
        <v/>
      </c>
      <c r="J1631" s="2" t="str">
        <f>IF(G1631&lt;&gt;"",VLOOKUP(G1631,Calculations!$AV$2:$BA$2001,5),"")</f>
        <v/>
      </c>
      <c r="K1631" s="2" t="str">
        <f>IF(G1631&lt;&gt;"",VLOOKUP(G1631,Calculations!$AV$2:$BA$2001,6),"")</f>
        <v/>
      </c>
      <c r="L1631" s="64"/>
      <c r="M1631" s="64"/>
      <c r="N1631" s="64"/>
      <c r="O1631" s="64"/>
      <c r="P1631" s="64"/>
      <c r="Q1631" s="2"/>
      <c r="R1631" s="2"/>
      <c r="S1631" s="2"/>
    </row>
    <row r="1632" spans="6:19">
      <c r="F1632" s="2" t="str">
        <f t="shared" si="89"/>
        <v/>
      </c>
      <c r="G1632" s="2" t="str">
        <f t="shared" si="90"/>
        <v/>
      </c>
      <c r="H1632" s="2" t="str">
        <f>IF(G1632&lt;&gt;"",VLOOKUP(G1632,Calculations!$AV$2:$BA$2001,3),"")</f>
        <v/>
      </c>
      <c r="I1632" s="2" t="str">
        <f>IF(G1632&lt;&gt;"",VLOOKUP(G1632,Calculations!$AV$2:$BA$2001,4),"")</f>
        <v/>
      </c>
      <c r="J1632" s="2" t="str">
        <f>IF(G1632&lt;&gt;"",VLOOKUP(G1632,Calculations!$AV$2:$BA$2001,5),"")</f>
        <v/>
      </c>
      <c r="K1632" s="2" t="str">
        <f>IF(G1632&lt;&gt;"",VLOOKUP(G1632,Calculations!$AV$2:$BA$2001,6),"")</f>
        <v/>
      </c>
      <c r="L1632" s="64"/>
      <c r="M1632" s="64"/>
      <c r="N1632" s="64"/>
      <c r="O1632" s="64"/>
      <c r="P1632" s="64"/>
      <c r="Q1632" s="2"/>
      <c r="R1632" s="2"/>
      <c r="S1632" s="2"/>
    </row>
    <row r="1633" spans="6:19">
      <c r="F1633" s="2" t="str">
        <f t="shared" si="89"/>
        <v/>
      </c>
      <c r="G1633" s="2" t="str">
        <f t="shared" si="90"/>
        <v/>
      </c>
      <c r="H1633" s="2" t="str">
        <f>IF(G1633&lt;&gt;"",VLOOKUP(G1633,Calculations!$AV$2:$BA$2001,3),"")</f>
        <v/>
      </c>
      <c r="I1633" s="2" t="str">
        <f>IF(G1633&lt;&gt;"",VLOOKUP(G1633,Calculations!$AV$2:$BA$2001,4),"")</f>
        <v/>
      </c>
      <c r="J1633" s="2" t="str">
        <f>IF(G1633&lt;&gt;"",VLOOKUP(G1633,Calculations!$AV$2:$BA$2001,5),"")</f>
        <v/>
      </c>
      <c r="K1633" s="2" t="str">
        <f>IF(G1633&lt;&gt;"",VLOOKUP(G1633,Calculations!$AV$2:$BA$2001,6),"")</f>
        <v/>
      </c>
      <c r="L1633" s="64"/>
      <c r="M1633" s="64"/>
      <c r="N1633" s="64"/>
      <c r="O1633" s="64"/>
      <c r="P1633" s="64"/>
      <c r="Q1633" s="2"/>
      <c r="R1633" s="2"/>
      <c r="S1633" s="2"/>
    </row>
    <row r="1634" spans="6:19">
      <c r="F1634" s="2" t="str">
        <f t="shared" si="89"/>
        <v/>
      </c>
      <c r="G1634" s="2" t="str">
        <f t="shared" si="90"/>
        <v/>
      </c>
      <c r="H1634" s="2" t="str">
        <f>IF(G1634&lt;&gt;"",VLOOKUP(G1634,Calculations!$AV$2:$BA$2001,3),"")</f>
        <v/>
      </c>
      <c r="I1634" s="2" t="str">
        <f>IF(G1634&lt;&gt;"",VLOOKUP(G1634,Calculations!$AV$2:$BA$2001,4),"")</f>
        <v/>
      </c>
      <c r="J1634" s="2" t="str">
        <f>IF(G1634&lt;&gt;"",VLOOKUP(G1634,Calculations!$AV$2:$BA$2001,5),"")</f>
        <v/>
      </c>
      <c r="K1634" s="2" t="str">
        <f>IF(G1634&lt;&gt;"",VLOOKUP(G1634,Calculations!$AV$2:$BA$2001,6),"")</f>
        <v/>
      </c>
      <c r="L1634" s="64"/>
      <c r="M1634" s="64"/>
      <c r="N1634" s="64"/>
      <c r="O1634" s="64"/>
      <c r="P1634" s="64"/>
      <c r="Q1634" s="2"/>
      <c r="R1634" s="2"/>
      <c r="S1634" s="2"/>
    </row>
    <row r="1635" spans="6:19">
      <c r="F1635" s="2" t="str">
        <f t="shared" si="89"/>
        <v/>
      </c>
      <c r="G1635" s="2" t="str">
        <f t="shared" si="90"/>
        <v/>
      </c>
      <c r="H1635" s="2" t="str">
        <f>IF(G1635&lt;&gt;"",VLOOKUP(G1635,Calculations!$AV$2:$BA$2001,3),"")</f>
        <v/>
      </c>
      <c r="I1635" s="2" t="str">
        <f>IF(G1635&lt;&gt;"",VLOOKUP(G1635,Calculations!$AV$2:$BA$2001,4),"")</f>
        <v/>
      </c>
      <c r="J1635" s="2" t="str">
        <f>IF(G1635&lt;&gt;"",VLOOKUP(G1635,Calculations!$AV$2:$BA$2001,5),"")</f>
        <v/>
      </c>
      <c r="K1635" s="2" t="str">
        <f>IF(G1635&lt;&gt;"",VLOOKUP(G1635,Calculations!$AV$2:$BA$2001,6),"")</f>
        <v/>
      </c>
      <c r="L1635" s="64"/>
      <c r="M1635" s="64"/>
      <c r="N1635" s="64"/>
      <c r="O1635" s="64"/>
      <c r="P1635" s="64"/>
      <c r="Q1635" s="2"/>
      <c r="R1635" s="2"/>
      <c r="S1635" s="2"/>
    </row>
    <row r="1636" spans="6:19">
      <c r="F1636" s="2" t="str">
        <f t="shared" si="89"/>
        <v/>
      </c>
      <c r="G1636" s="2" t="str">
        <f t="shared" si="90"/>
        <v/>
      </c>
      <c r="H1636" s="2" t="str">
        <f>IF(G1636&lt;&gt;"",VLOOKUP(G1636,Calculations!$AV$2:$BA$2001,3),"")</f>
        <v/>
      </c>
      <c r="I1636" s="2" t="str">
        <f>IF(G1636&lt;&gt;"",VLOOKUP(G1636,Calculations!$AV$2:$BA$2001,4),"")</f>
        <v/>
      </c>
      <c r="J1636" s="2" t="str">
        <f>IF(G1636&lt;&gt;"",VLOOKUP(G1636,Calculations!$AV$2:$BA$2001,5),"")</f>
        <v/>
      </c>
      <c r="K1636" s="2" t="str">
        <f>IF(G1636&lt;&gt;"",VLOOKUP(G1636,Calculations!$AV$2:$BA$2001,6),"")</f>
        <v/>
      </c>
      <c r="L1636" s="64"/>
      <c r="M1636" s="64"/>
      <c r="N1636" s="64"/>
      <c r="O1636" s="64"/>
      <c r="P1636" s="64"/>
      <c r="Q1636" s="2"/>
      <c r="R1636" s="2"/>
      <c r="S1636" s="2"/>
    </row>
    <row r="1637" spans="6:19">
      <c r="F1637" s="2" t="str">
        <f t="shared" si="89"/>
        <v/>
      </c>
      <c r="G1637" s="2" t="str">
        <f t="shared" si="90"/>
        <v/>
      </c>
      <c r="H1637" s="2" t="str">
        <f>IF(G1637&lt;&gt;"",VLOOKUP(G1637,Calculations!$AV$2:$BA$2001,3),"")</f>
        <v/>
      </c>
      <c r="I1637" s="2" t="str">
        <f>IF(G1637&lt;&gt;"",VLOOKUP(G1637,Calculations!$AV$2:$BA$2001,4),"")</f>
        <v/>
      </c>
      <c r="J1637" s="2" t="str">
        <f>IF(G1637&lt;&gt;"",VLOOKUP(G1637,Calculations!$AV$2:$BA$2001,5),"")</f>
        <v/>
      </c>
      <c r="K1637" s="2" t="str">
        <f>IF(G1637&lt;&gt;"",VLOOKUP(G1637,Calculations!$AV$2:$BA$2001,6),"")</f>
        <v/>
      </c>
      <c r="L1637" s="64"/>
      <c r="M1637" s="64"/>
      <c r="N1637" s="64"/>
      <c r="O1637" s="64"/>
      <c r="P1637" s="64"/>
      <c r="Q1637" s="2"/>
      <c r="R1637" s="2"/>
      <c r="S1637" s="2"/>
    </row>
    <row r="1638" spans="6:19">
      <c r="F1638" s="2" t="str">
        <f t="shared" si="89"/>
        <v/>
      </c>
      <c r="G1638" s="2" t="str">
        <f t="shared" si="90"/>
        <v/>
      </c>
      <c r="H1638" s="2" t="str">
        <f>IF(G1638&lt;&gt;"",VLOOKUP(G1638,Calculations!$AV$2:$BA$2001,3),"")</f>
        <v/>
      </c>
      <c r="I1638" s="2" t="str">
        <f>IF(G1638&lt;&gt;"",VLOOKUP(G1638,Calculations!$AV$2:$BA$2001,4),"")</f>
        <v/>
      </c>
      <c r="J1638" s="2" t="str">
        <f>IF(G1638&lt;&gt;"",VLOOKUP(G1638,Calculations!$AV$2:$BA$2001,5),"")</f>
        <v/>
      </c>
      <c r="K1638" s="2" t="str">
        <f>IF(G1638&lt;&gt;"",VLOOKUP(G1638,Calculations!$AV$2:$BA$2001,6),"")</f>
        <v/>
      </c>
      <c r="L1638" s="64"/>
      <c r="M1638" s="64"/>
      <c r="N1638" s="64"/>
      <c r="O1638" s="64"/>
      <c r="P1638" s="64"/>
      <c r="Q1638" s="2"/>
      <c r="R1638" s="2"/>
      <c r="S1638" s="2"/>
    </row>
    <row r="1639" spans="6:19">
      <c r="F1639" s="2" t="str">
        <f t="shared" si="89"/>
        <v/>
      </c>
      <c r="G1639" s="2" t="str">
        <f t="shared" si="90"/>
        <v/>
      </c>
      <c r="H1639" s="2" t="str">
        <f>IF(G1639&lt;&gt;"",VLOOKUP(G1639,Calculations!$AV$2:$BA$2001,3),"")</f>
        <v/>
      </c>
      <c r="I1639" s="2" t="str">
        <f>IF(G1639&lt;&gt;"",VLOOKUP(G1639,Calculations!$AV$2:$BA$2001,4),"")</f>
        <v/>
      </c>
      <c r="J1639" s="2" t="str">
        <f>IF(G1639&lt;&gt;"",VLOOKUP(G1639,Calculations!$AV$2:$BA$2001,5),"")</f>
        <v/>
      </c>
      <c r="K1639" s="2" t="str">
        <f>IF(G1639&lt;&gt;"",VLOOKUP(G1639,Calculations!$AV$2:$BA$2001,6),"")</f>
        <v/>
      </c>
      <c r="L1639" s="64"/>
      <c r="M1639" s="64"/>
      <c r="N1639" s="64"/>
      <c r="O1639" s="64"/>
      <c r="P1639" s="64"/>
      <c r="Q1639" s="2"/>
      <c r="R1639" s="2"/>
      <c r="S1639" s="2"/>
    </row>
    <row r="1640" spans="6:19">
      <c r="F1640" s="2" t="str">
        <f t="shared" si="89"/>
        <v/>
      </c>
      <c r="G1640" s="2" t="str">
        <f t="shared" si="90"/>
        <v/>
      </c>
      <c r="H1640" s="2" t="str">
        <f>IF(G1640&lt;&gt;"",VLOOKUP(G1640,Calculations!$AV$2:$BA$2001,3),"")</f>
        <v/>
      </c>
      <c r="I1640" s="2" t="str">
        <f>IF(G1640&lt;&gt;"",VLOOKUP(G1640,Calculations!$AV$2:$BA$2001,4),"")</f>
        <v/>
      </c>
      <c r="J1640" s="2" t="str">
        <f>IF(G1640&lt;&gt;"",VLOOKUP(G1640,Calculations!$AV$2:$BA$2001,5),"")</f>
        <v/>
      </c>
      <c r="K1640" s="2" t="str">
        <f>IF(G1640&lt;&gt;"",VLOOKUP(G1640,Calculations!$AV$2:$BA$2001,6),"")</f>
        <v/>
      </c>
      <c r="L1640" s="64"/>
      <c r="M1640" s="64"/>
      <c r="N1640" s="64"/>
      <c r="O1640" s="64"/>
      <c r="P1640" s="64"/>
      <c r="Q1640" s="2"/>
      <c r="R1640" s="2"/>
      <c r="S1640" s="2"/>
    </row>
    <row r="1641" spans="6:19">
      <c r="F1641" s="2" t="str">
        <f t="shared" si="89"/>
        <v/>
      </c>
      <c r="G1641" s="2" t="str">
        <f t="shared" si="90"/>
        <v/>
      </c>
      <c r="H1641" s="2" t="str">
        <f>IF(G1641&lt;&gt;"",VLOOKUP(G1641,Calculations!$AV$2:$BA$2001,3),"")</f>
        <v/>
      </c>
      <c r="I1641" s="2" t="str">
        <f>IF(G1641&lt;&gt;"",VLOOKUP(G1641,Calculations!$AV$2:$BA$2001,4),"")</f>
        <v/>
      </c>
      <c r="J1641" s="2" t="str">
        <f>IF(G1641&lt;&gt;"",VLOOKUP(G1641,Calculations!$AV$2:$BA$2001,5),"")</f>
        <v/>
      </c>
      <c r="K1641" s="2" t="str">
        <f>IF(G1641&lt;&gt;"",VLOOKUP(G1641,Calculations!$AV$2:$BA$2001,6),"")</f>
        <v/>
      </c>
      <c r="L1641" s="64"/>
      <c r="M1641" s="64"/>
      <c r="N1641" s="64"/>
      <c r="O1641" s="64"/>
      <c r="P1641" s="64"/>
      <c r="Q1641" s="2"/>
      <c r="R1641" s="2"/>
      <c r="S1641" s="2"/>
    </row>
    <row r="1642" spans="6:19">
      <c r="F1642" s="2" t="str">
        <f t="shared" si="89"/>
        <v/>
      </c>
      <c r="G1642" s="2" t="str">
        <f t="shared" si="90"/>
        <v/>
      </c>
      <c r="H1642" s="2" t="str">
        <f>IF(G1642&lt;&gt;"",VLOOKUP(G1642,Calculations!$AV$2:$BA$2001,3),"")</f>
        <v/>
      </c>
      <c r="I1642" s="2" t="str">
        <f>IF(G1642&lt;&gt;"",VLOOKUP(G1642,Calculations!$AV$2:$BA$2001,4),"")</f>
        <v/>
      </c>
      <c r="J1642" s="2" t="str">
        <f>IF(G1642&lt;&gt;"",VLOOKUP(G1642,Calculations!$AV$2:$BA$2001,5),"")</f>
        <v/>
      </c>
      <c r="K1642" s="2" t="str">
        <f>IF(G1642&lt;&gt;"",VLOOKUP(G1642,Calculations!$AV$2:$BA$2001,6),"")</f>
        <v/>
      </c>
      <c r="L1642" s="64"/>
      <c r="M1642" s="64"/>
      <c r="N1642" s="64"/>
      <c r="O1642" s="64"/>
      <c r="P1642" s="64"/>
      <c r="Q1642" s="2"/>
      <c r="R1642" s="2"/>
      <c r="S1642" s="2"/>
    </row>
    <row r="1643" spans="6:19">
      <c r="F1643" s="2" t="str">
        <f t="shared" si="89"/>
        <v/>
      </c>
      <c r="G1643" s="2" t="str">
        <f t="shared" si="90"/>
        <v/>
      </c>
      <c r="H1643" s="2" t="str">
        <f>IF(G1643&lt;&gt;"",VLOOKUP(G1643,Calculations!$AV$2:$BA$2001,3),"")</f>
        <v/>
      </c>
      <c r="I1643" s="2" t="str">
        <f>IF(G1643&lt;&gt;"",VLOOKUP(G1643,Calculations!$AV$2:$BA$2001,4),"")</f>
        <v/>
      </c>
      <c r="J1643" s="2" t="str">
        <f>IF(G1643&lt;&gt;"",VLOOKUP(G1643,Calculations!$AV$2:$BA$2001,5),"")</f>
        <v/>
      </c>
      <c r="K1643" s="2" t="str">
        <f>IF(G1643&lt;&gt;"",VLOOKUP(G1643,Calculations!$AV$2:$BA$2001,6),"")</f>
        <v/>
      </c>
      <c r="L1643" s="64"/>
      <c r="M1643" s="64"/>
      <c r="N1643" s="64"/>
      <c r="O1643" s="64"/>
      <c r="P1643" s="64"/>
      <c r="Q1643" s="2"/>
      <c r="R1643" s="2"/>
      <c r="S1643" s="2"/>
    </row>
    <row r="1644" spans="6:19">
      <c r="F1644" s="2" t="str">
        <f t="shared" si="89"/>
        <v/>
      </c>
      <c r="G1644" s="2" t="str">
        <f t="shared" si="90"/>
        <v/>
      </c>
      <c r="H1644" s="2" t="str">
        <f>IF(G1644&lt;&gt;"",VLOOKUP(G1644,Calculations!$AV$2:$BA$2001,3),"")</f>
        <v/>
      </c>
      <c r="I1644" s="2" t="str">
        <f>IF(G1644&lt;&gt;"",VLOOKUP(G1644,Calculations!$AV$2:$BA$2001,4),"")</f>
        <v/>
      </c>
      <c r="J1644" s="2" t="str">
        <f>IF(G1644&lt;&gt;"",VLOOKUP(G1644,Calculations!$AV$2:$BA$2001,5),"")</f>
        <v/>
      </c>
      <c r="K1644" s="2" t="str">
        <f>IF(G1644&lt;&gt;"",VLOOKUP(G1644,Calculations!$AV$2:$BA$2001,6),"")</f>
        <v/>
      </c>
      <c r="L1644" s="64"/>
      <c r="M1644" s="64"/>
      <c r="N1644" s="64"/>
      <c r="O1644" s="64"/>
      <c r="P1644" s="64"/>
      <c r="Q1644" s="2"/>
      <c r="R1644" s="2"/>
      <c r="S1644" s="2"/>
    </row>
    <row r="1645" spans="6:19">
      <c r="F1645" s="2" t="str">
        <f t="shared" si="89"/>
        <v/>
      </c>
      <c r="G1645" s="2" t="str">
        <f t="shared" si="90"/>
        <v/>
      </c>
      <c r="H1645" s="2" t="str">
        <f>IF(G1645&lt;&gt;"",VLOOKUP(G1645,Calculations!$AV$2:$BA$2001,3),"")</f>
        <v/>
      </c>
      <c r="I1645" s="2" t="str">
        <f>IF(G1645&lt;&gt;"",VLOOKUP(G1645,Calculations!$AV$2:$BA$2001,4),"")</f>
        <v/>
      </c>
      <c r="J1645" s="2" t="str">
        <f>IF(G1645&lt;&gt;"",VLOOKUP(G1645,Calculations!$AV$2:$BA$2001,5),"")</f>
        <v/>
      </c>
      <c r="K1645" s="2" t="str">
        <f>IF(G1645&lt;&gt;"",VLOOKUP(G1645,Calculations!$AV$2:$BA$2001,6),"")</f>
        <v/>
      </c>
      <c r="L1645" s="64"/>
      <c r="M1645" s="64"/>
      <c r="N1645" s="64"/>
      <c r="O1645" s="64"/>
      <c r="P1645" s="64"/>
      <c r="Q1645" s="2"/>
      <c r="R1645" s="2"/>
      <c r="S1645" s="2"/>
    </row>
    <row r="1646" spans="6:19">
      <c r="F1646" s="2" t="str">
        <f t="shared" si="89"/>
        <v/>
      </c>
      <c r="G1646" s="2" t="str">
        <f t="shared" si="90"/>
        <v/>
      </c>
      <c r="H1646" s="2" t="str">
        <f>IF(G1646&lt;&gt;"",VLOOKUP(G1646,Calculations!$AV$2:$BA$2001,3),"")</f>
        <v/>
      </c>
      <c r="I1646" s="2" t="str">
        <f>IF(G1646&lt;&gt;"",VLOOKUP(G1646,Calculations!$AV$2:$BA$2001,4),"")</f>
        <v/>
      </c>
      <c r="J1646" s="2" t="str">
        <f>IF(G1646&lt;&gt;"",VLOOKUP(G1646,Calculations!$AV$2:$BA$2001,5),"")</f>
        <v/>
      </c>
      <c r="K1646" s="2" t="str">
        <f>IF(G1646&lt;&gt;"",VLOOKUP(G1646,Calculations!$AV$2:$BA$2001,6),"")</f>
        <v/>
      </c>
      <c r="L1646" s="64"/>
      <c r="M1646" s="64"/>
      <c r="N1646" s="64"/>
      <c r="O1646" s="64"/>
      <c r="P1646" s="64"/>
      <c r="Q1646" s="2"/>
      <c r="R1646" s="2"/>
      <c r="S1646" s="2"/>
    </row>
    <row r="1647" spans="6:19">
      <c r="F1647" s="2" t="str">
        <f t="shared" si="89"/>
        <v/>
      </c>
      <c r="G1647" s="2" t="str">
        <f t="shared" si="90"/>
        <v/>
      </c>
      <c r="H1647" s="2" t="str">
        <f>IF(G1647&lt;&gt;"",VLOOKUP(G1647,Calculations!$AV$2:$BA$2001,3),"")</f>
        <v/>
      </c>
      <c r="I1647" s="2" t="str">
        <f>IF(G1647&lt;&gt;"",VLOOKUP(G1647,Calculations!$AV$2:$BA$2001,4),"")</f>
        <v/>
      </c>
      <c r="J1647" s="2" t="str">
        <f>IF(G1647&lt;&gt;"",VLOOKUP(G1647,Calculations!$AV$2:$BA$2001,5),"")</f>
        <v/>
      </c>
      <c r="K1647" s="2" t="str">
        <f>IF(G1647&lt;&gt;"",VLOOKUP(G1647,Calculations!$AV$2:$BA$2001,6),"")</f>
        <v/>
      </c>
      <c r="L1647" s="64"/>
      <c r="M1647" s="64"/>
      <c r="N1647" s="64"/>
      <c r="O1647" s="64"/>
      <c r="P1647" s="64"/>
      <c r="Q1647" s="2"/>
      <c r="R1647" s="2"/>
      <c r="S1647" s="2"/>
    </row>
    <row r="1648" spans="6:19">
      <c r="F1648" s="2" t="str">
        <f t="shared" si="89"/>
        <v/>
      </c>
      <c r="G1648" s="2" t="str">
        <f t="shared" si="90"/>
        <v/>
      </c>
      <c r="H1648" s="2" t="str">
        <f>IF(G1648&lt;&gt;"",VLOOKUP(G1648,Calculations!$AV$2:$BA$2001,3),"")</f>
        <v/>
      </c>
      <c r="I1648" s="2" t="str">
        <f>IF(G1648&lt;&gt;"",VLOOKUP(G1648,Calculations!$AV$2:$BA$2001,4),"")</f>
        <v/>
      </c>
      <c r="J1648" s="2" t="str">
        <f>IF(G1648&lt;&gt;"",VLOOKUP(G1648,Calculations!$AV$2:$BA$2001,5),"")</f>
        <v/>
      </c>
      <c r="K1648" s="2" t="str">
        <f>IF(G1648&lt;&gt;"",VLOOKUP(G1648,Calculations!$AV$2:$BA$2001,6),"")</f>
        <v/>
      </c>
      <c r="L1648" s="64"/>
      <c r="M1648" s="64"/>
      <c r="N1648" s="64"/>
      <c r="O1648" s="64"/>
      <c r="P1648" s="64"/>
      <c r="Q1648" s="2"/>
      <c r="R1648" s="2"/>
      <c r="S1648" s="2"/>
    </row>
    <row r="1649" spans="6:19">
      <c r="F1649" s="2" t="str">
        <f t="shared" si="89"/>
        <v/>
      </c>
      <c r="G1649" s="2" t="str">
        <f t="shared" si="90"/>
        <v/>
      </c>
      <c r="H1649" s="2" t="str">
        <f>IF(G1649&lt;&gt;"",VLOOKUP(G1649,Calculations!$AV$2:$BA$2001,3),"")</f>
        <v/>
      </c>
      <c r="I1649" s="2" t="str">
        <f>IF(G1649&lt;&gt;"",VLOOKUP(G1649,Calculations!$AV$2:$BA$2001,4),"")</f>
        <v/>
      </c>
      <c r="J1649" s="2" t="str">
        <f>IF(G1649&lt;&gt;"",VLOOKUP(G1649,Calculations!$AV$2:$BA$2001,5),"")</f>
        <v/>
      </c>
      <c r="K1649" s="2" t="str">
        <f>IF(G1649&lt;&gt;"",VLOOKUP(G1649,Calculations!$AV$2:$BA$2001,6),"")</f>
        <v/>
      </c>
      <c r="L1649" s="64"/>
      <c r="M1649" s="64"/>
      <c r="N1649" s="64"/>
      <c r="O1649" s="64"/>
      <c r="P1649" s="64"/>
      <c r="Q1649" s="2"/>
      <c r="R1649" s="2"/>
      <c r="S1649" s="2"/>
    </row>
    <row r="1650" spans="6:19">
      <c r="F1650" s="2" t="str">
        <f t="shared" si="89"/>
        <v/>
      </c>
      <c r="G1650" s="2" t="str">
        <f t="shared" si="90"/>
        <v/>
      </c>
      <c r="H1650" s="2" t="str">
        <f>IF(G1650&lt;&gt;"",VLOOKUP(G1650,Calculations!$AV$2:$BA$2001,3),"")</f>
        <v/>
      </c>
      <c r="I1650" s="2" t="str">
        <f>IF(G1650&lt;&gt;"",VLOOKUP(G1650,Calculations!$AV$2:$BA$2001,4),"")</f>
        <v/>
      </c>
      <c r="J1650" s="2" t="str">
        <f>IF(G1650&lt;&gt;"",VLOOKUP(G1650,Calculations!$AV$2:$BA$2001,5),"")</f>
        <v/>
      </c>
      <c r="K1650" s="2" t="str">
        <f>IF(G1650&lt;&gt;"",VLOOKUP(G1650,Calculations!$AV$2:$BA$2001,6),"")</f>
        <v/>
      </c>
      <c r="L1650" s="64"/>
      <c r="M1650" s="64"/>
      <c r="N1650" s="64"/>
      <c r="O1650" s="64"/>
      <c r="P1650" s="64"/>
      <c r="Q1650" s="2"/>
      <c r="R1650" s="2"/>
      <c r="S1650" s="2"/>
    </row>
    <row r="1651" spans="6:19">
      <c r="F1651" s="2" t="str">
        <f t="shared" si="89"/>
        <v/>
      </c>
      <c r="G1651" s="2" t="str">
        <f t="shared" si="90"/>
        <v/>
      </c>
      <c r="H1651" s="2" t="str">
        <f>IF(G1651&lt;&gt;"",VLOOKUP(G1651,Calculations!$AV$2:$BA$2001,3),"")</f>
        <v/>
      </c>
      <c r="I1651" s="2" t="str">
        <f>IF(G1651&lt;&gt;"",VLOOKUP(G1651,Calculations!$AV$2:$BA$2001,4),"")</f>
        <v/>
      </c>
      <c r="J1651" s="2" t="str">
        <f>IF(G1651&lt;&gt;"",VLOOKUP(G1651,Calculations!$AV$2:$BA$2001,5),"")</f>
        <v/>
      </c>
      <c r="K1651" s="2" t="str">
        <f>IF(G1651&lt;&gt;"",VLOOKUP(G1651,Calculations!$AV$2:$BA$2001,6),"")</f>
        <v/>
      </c>
      <c r="L1651" s="64"/>
      <c r="M1651" s="64"/>
      <c r="N1651" s="64"/>
      <c r="O1651" s="64"/>
      <c r="P1651" s="64"/>
      <c r="Q1651" s="2"/>
      <c r="R1651" s="2"/>
      <c r="S1651" s="2"/>
    </row>
    <row r="1652" spans="6:19">
      <c r="F1652" s="2" t="str">
        <f t="shared" si="89"/>
        <v/>
      </c>
      <c r="G1652" s="2" t="str">
        <f t="shared" si="90"/>
        <v/>
      </c>
      <c r="H1652" s="2" t="str">
        <f>IF(G1652&lt;&gt;"",VLOOKUP(G1652,Calculations!$AV$2:$BA$2001,3),"")</f>
        <v/>
      </c>
      <c r="I1652" s="2" t="str">
        <f>IF(G1652&lt;&gt;"",VLOOKUP(G1652,Calculations!$AV$2:$BA$2001,4),"")</f>
        <v/>
      </c>
      <c r="J1652" s="2" t="str">
        <f>IF(G1652&lt;&gt;"",VLOOKUP(G1652,Calculations!$AV$2:$BA$2001,5),"")</f>
        <v/>
      </c>
      <c r="K1652" s="2" t="str">
        <f>IF(G1652&lt;&gt;"",VLOOKUP(G1652,Calculations!$AV$2:$BA$2001,6),"")</f>
        <v/>
      </c>
      <c r="L1652" s="64"/>
      <c r="M1652" s="64"/>
      <c r="N1652" s="64"/>
      <c r="O1652" s="64"/>
      <c r="P1652" s="64"/>
      <c r="Q1652" s="2"/>
      <c r="R1652" s="2"/>
      <c r="S1652" s="2"/>
    </row>
    <row r="1653" spans="6:19">
      <c r="F1653" s="2" t="str">
        <f t="shared" si="89"/>
        <v/>
      </c>
      <c r="G1653" s="2" t="str">
        <f t="shared" si="90"/>
        <v/>
      </c>
      <c r="H1653" s="2" t="str">
        <f>IF(G1653&lt;&gt;"",VLOOKUP(G1653,Calculations!$AV$2:$BA$2001,3),"")</f>
        <v/>
      </c>
      <c r="I1653" s="2" t="str">
        <f>IF(G1653&lt;&gt;"",VLOOKUP(G1653,Calculations!$AV$2:$BA$2001,4),"")</f>
        <v/>
      </c>
      <c r="J1653" s="2" t="str">
        <f>IF(G1653&lt;&gt;"",VLOOKUP(G1653,Calculations!$AV$2:$BA$2001,5),"")</f>
        <v/>
      </c>
      <c r="K1653" s="2" t="str">
        <f>IF(G1653&lt;&gt;"",VLOOKUP(G1653,Calculations!$AV$2:$BA$2001,6),"")</f>
        <v/>
      </c>
      <c r="L1653" s="64"/>
      <c r="M1653" s="64"/>
      <c r="N1653" s="64"/>
      <c r="O1653" s="64"/>
      <c r="P1653" s="64"/>
      <c r="Q1653" s="2"/>
      <c r="R1653" s="2"/>
      <c r="S1653" s="2"/>
    </row>
    <row r="1654" spans="6:19">
      <c r="F1654" s="2" t="str">
        <f t="shared" si="89"/>
        <v/>
      </c>
      <c r="G1654" s="2" t="str">
        <f t="shared" si="90"/>
        <v/>
      </c>
      <c r="H1654" s="2" t="str">
        <f>IF(G1654&lt;&gt;"",VLOOKUP(G1654,Calculations!$AV$2:$BA$2001,3),"")</f>
        <v/>
      </c>
      <c r="I1654" s="2" t="str">
        <f>IF(G1654&lt;&gt;"",VLOOKUP(G1654,Calculations!$AV$2:$BA$2001,4),"")</f>
        <v/>
      </c>
      <c r="J1654" s="2" t="str">
        <f>IF(G1654&lt;&gt;"",VLOOKUP(G1654,Calculations!$AV$2:$BA$2001,5),"")</f>
        <v/>
      </c>
      <c r="K1654" s="2" t="str">
        <f>IF(G1654&lt;&gt;"",VLOOKUP(G1654,Calculations!$AV$2:$BA$2001,6),"")</f>
        <v/>
      </c>
      <c r="L1654" s="64"/>
      <c r="M1654" s="64"/>
      <c r="N1654" s="64"/>
      <c r="O1654" s="64"/>
      <c r="P1654" s="64"/>
      <c r="Q1654" s="2"/>
      <c r="R1654" s="2"/>
      <c r="S1654" s="2"/>
    </row>
    <row r="1655" spans="6:19">
      <c r="F1655" s="2" t="str">
        <f t="shared" si="89"/>
        <v/>
      </c>
      <c r="G1655" s="2" t="str">
        <f t="shared" si="90"/>
        <v/>
      </c>
      <c r="H1655" s="2" t="str">
        <f>IF(G1655&lt;&gt;"",VLOOKUP(G1655,Calculations!$AV$2:$BA$2001,3),"")</f>
        <v/>
      </c>
      <c r="I1655" s="2" t="str">
        <f>IF(G1655&lt;&gt;"",VLOOKUP(G1655,Calculations!$AV$2:$BA$2001,4),"")</f>
        <v/>
      </c>
      <c r="J1655" s="2" t="str">
        <f>IF(G1655&lt;&gt;"",VLOOKUP(G1655,Calculations!$AV$2:$BA$2001,5),"")</f>
        <v/>
      </c>
      <c r="K1655" s="2" t="str">
        <f>IF(G1655&lt;&gt;"",VLOOKUP(G1655,Calculations!$AV$2:$BA$2001,6),"")</f>
        <v/>
      </c>
      <c r="L1655" s="64"/>
      <c r="M1655" s="64"/>
      <c r="N1655" s="64"/>
      <c r="O1655" s="64"/>
      <c r="P1655" s="64"/>
      <c r="Q1655" s="2"/>
      <c r="R1655" s="2"/>
      <c r="S1655" s="2"/>
    </row>
    <row r="1656" spans="6:19">
      <c r="F1656" s="2" t="str">
        <f t="shared" si="89"/>
        <v/>
      </c>
      <c r="G1656" s="2" t="str">
        <f t="shared" si="90"/>
        <v/>
      </c>
      <c r="H1656" s="2" t="str">
        <f>IF(G1656&lt;&gt;"",VLOOKUP(G1656,Calculations!$AV$2:$BA$2001,3),"")</f>
        <v/>
      </c>
      <c r="I1656" s="2" t="str">
        <f>IF(G1656&lt;&gt;"",VLOOKUP(G1656,Calculations!$AV$2:$BA$2001,4),"")</f>
        <v/>
      </c>
      <c r="J1656" s="2" t="str">
        <f>IF(G1656&lt;&gt;"",VLOOKUP(G1656,Calculations!$AV$2:$BA$2001,5),"")</f>
        <v/>
      </c>
      <c r="K1656" s="2" t="str">
        <f>IF(G1656&lt;&gt;"",VLOOKUP(G1656,Calculations!$AV$2:$BA$2001,6),"")</f>
        <v/>
      </c>
      <c r="L1656" s="64"/>
      <c r="M1656" s="64"/>
      <c r="N1656" s="64"/>
      <c r="O1656" s="64"/>
      <c r="P1656" s="64"/>
      <c r="Q1656" s="2"/>
      <c r="R1656" s="2"/>
      <c r="S1656" s="2"/>
    </row>
    <row r="1657" spans="6:19">
      <c r="F1657" s="2" t="str">
        <f t="shared" si="89"/>
        <v/>
      </c>
      <c r="G1657" s="2" t="str">
        <f t="shared" si="90"/>
        <v/>
      </c>
      <c r="H1657" s="2" t="str">
        <f>IF(G1657&lt;&gt;"",VLOOKUP(G1657,Calculations!$AV$2:$BA$2001,3),"")</f>
        <v/>
      </c>
      <c r="I1657" s="2" t="str">
        <f>IF(G1657&lt;&gt;"",VLOOKUP(G1657,Calculations!$AV$2:$BA$2001,4),"")</f>
        <v/>
      </c>
      <c r="J1657" s="2" t="str">
        <f>IF(G1657&lt;&gt;"",VLOOKUP(G1657,Calculations!$AV$2:$BA$2001,5),"")</f>
        <v/>
      </c>
      <c r="K1657" s="2" t="str">
        <f>IF(G1657&lt;&gt;"",VLOOKUP(G1657,Calculations!$AV$2:$BA$2001,6),"")</f>
        <v/>
      </c>
      <c r="L1657" s="64"/>
      <c r="M1657" s="64"/>
      <c r="N1657" s="64"/>
      <c r="O1657" s="64"/>
      <c r="P1657" s="64"/>
      <c r="Q1657" s="2"/>
      <c r="R1657" s="2"/>
      <c r="S1657" s="2"/>
    </row>
    <row r="1658" spans="6:19">
      <c r="F1658" s="2" t="str">
        <f t="shared" si="89"/>
        <v/>
      </c>
      <c r="G1658" s="2" t="str">
        <f t="shared" si="90"/>
        <v/>
      </c>
      <c r="H1658" s="2" t="str">
        <f>IF(G1658&lt;&gt;"",VLOOKUP(G1658,Calculations!$AV$2:$BA$2001,3),"")</f>
        <v/>
      </c>
      <c r="I1658" s="2" t="str">
        <f>IF(G1658&lt;&gt;"",VLOOKUP(G1658,Calculations!$AV$2:$BA$2001,4),"")</f>
        <v/>
      </c>
      <c r="J1658" s="2" t="str">
        <f>IF(G1658&lt;&gt;"",VLOOKUP(G1658,Calculations!$AV$2:$BA$2001,5),"")</f>
        <v/>
      </c>
      <c r="K1658" s="2" t="str">
        <f>IF(G1658&lt;&gt;"",VLOOKUP(G1658,Calculations!$AV$2:$BA$2001,6),"")</f>
        <v/>
      </c>
      <c r="L1658" s="64"/>
      <c r="M1658" s="64"/>
      <c r="N1658" s="64"/>
      <c r="O1658" s="64"/>
      <c r="P1658" s="64"/>
      <c r="Q1658" s="2"/>
      <c r="R1658" s="2"/>
      <c r="S1658" s="2"/>
    </row>
    <row r="1659" spans="6:19">
      <c r="F1659" s="2" t="str">
        <f t="shared" si="89"/>
        <v/>
      </c>
      <c r="G1659" s="2" t="str">
        <f t="shared" si="90"/>
        <v/>
      </c>
      <c r="H1659" s="2" t="str">
        <f>IF(G1659&lt;&gt;"",VLOOKUP(G1659,Calculations!$AV$2:$BA$2001,3),"")</f>
        <v/>
      </c>
      <c r="I1659" s="2" t="str">
        <f>IF(G1659&lt;&gt;"",VLOOKUP(G1659,Calculations!$AV$2:$BA$2001,4),"")</f>
        <v/>
      </c>
      <c r="J1659" s="2" t="str">
        <f>IF(G1659&lt;&gt;"",VLOOKUP(G1659,Calculations!$AV$2:$BA$2001,5),"")</f>
        <v/>
      </c>
      <c r="K1659" s="2" t="str">
        <f>IF(G1659&lt;&gt;"",VLOOKUP(G1659,Calculations!$AV$2:$BA$2001,6),"")</f>
        <v/>
      </c>
      <c r="L1659" s="64"/>
      <c r="M1659" s="64"/>
      <c r="N1659" s="64"/>
      <c r="O1659" s="64"/>
      <c r="P1659" s="64"/>
      <c r="Q1659" s="2"/>
      <c r="R1659" s="2"/>
      <c r="S1659" s="2"/>
    </row>
    <row r="1660" spans="6:19">
      <c r="F1660" s="2" t="str">
        <f t="shared" si="89"/>
        <v/>
      </c>
      <c r="G1660" s="2" t="str">
        <f t="shared" si="90"/>
        <v/>
      </c>
      <c r="H1660" s="2" t="str">
        <f>IF(G1660&lt;&gt;"",VLOOKUP(G1660,Calculations!$AV$2:$BA$2001,3),"")</f>
        <v/>
      </c>
      <c r="I1660" s="2" t="str">
        <f>IF(G1660&lt;&gt;"",VLOOKUP(G1660,Calculations!$AV$2:$BA$2001,4),"")</f>
        <v/>
      </c>
      <c r="J1660" s="2" t="str">
        <f>IF(G1660&lt;&gt;"",VLOOKUP(G1660,Calculations!$AV$2:$BA$2001,5),"")</f>
        <v/>
      </c>
      <c r="K1660" s="2" t="str">
        <f>IF(G1660&lt;&gt;"",VLOOKUP(G1660,Calculations!$AV$2:$BA$2001,6),"")</f>
        <v/>
      </c>
      <c r="L1660" s="64"/>
      <c r="M1660" s="64"/>
      <c r="N1660" s="64"/>
      <c r="O1660" s="64"/>
      <c r="P1660" s="64"/>
      <c r="Q1660" s="2"/>
      <c r="R1660" s="2"/>
      <c r="S1660" s="2"/>
    </row>
    <row r="1661" spans="6:19">
      <c r="F1661" s="2" t="str">
        <f t="shared" si="89"/>
        <v/>
      </c>
      <c r="G1661" s="2" t="str">
        <f t="shared" si="90"/>
        <v/>
      </c>
      <c r="H1661" s="2" t="str">
        <f>IF(G1661&lt;&gt;"",VLOOKUP(G1661,Calculations!$AV$2:$BA$2001,3),"")</f>
        <v/>
      </c>
      <c r="I1661" s="2" t="str">
        <f>IF(G1661&lt;&gt;"",VLOOKUP(G1661,Calculations!$AV$2:$BA$2001,4),"")</f>
        <v/>
      </c>
      <c r="J1661" s="2" t="str">
        <f>IF(G1661&lt;&gt;"",VLOOKUP(G1661,Calculations!$AV$2:$BA$2001,5),"")</f>
        <v/>
      </c>
      <c r="K1661" s="2" t="str">
        <f>IF(G1661&lt;&gt;"",VLOOKUP(G1661,Calculations!$AV$2:$BA$2001,6),"")</f>
        <v/>
      </c>
      <c r="L1661" s="64"/>
      <c r="M1661" s="64"/>
      <c r="N1661" s="64"/>
      <c r="O1661" s="64"/>
      <c r="P1661" s="64"/>
      <c r="Q1661" s="2"/>
      <c r="R1661" s="2"/>
      <c r="S1661" s="2"/>
    </row>
    <row r="1662" spans="6:19">
      <c r="F1662" s="2" t="str">
        <f t="shared" si="89"/>
        <v/>
      </c>
      <c r="G1662" s="2" t="str">
        <f t="shared" si="90"/>
        <v/>
      </c>
      <c r="H1662" s="2" t="str">
        <f>IF(G1662&lt;&gt;"",VLOOKUP(G1662,Calculations!$AV$2:$BA$2001,3),"")</f>
        <v/>
      </c>
      <c r="I1662" s="2" t="str">
        <f>IF(G1662&lt;&gt;"",VLOOKUP(G1662,Calculations!$AV$2:$BA$2001,4),"")</f>
        <v/>
      </c>
      <c r="J1662" s="2" t="str">
        <f>IF(G1662&lt;&gt;"",VLOOKUP(G1662,Calculations!$AV$2:$BA$2001,5),"")</f>
        <v/>
      </c>
      <c r="K1662" s="2" t="str">
        <f>IF(G1662&lt;&gt;"",VLOOKUP(G1662,Calculations!$AV$2:$BA$2001,6),"")</f>
        <v/>
      </c>
      <c r="L1662" s="64"/>
      <c r="M1662" s="64"/>
      <c r="N1662" s="64"/>
      <c r="O1662" s="64"/>
      <c r="P1662" s="64"/>
      <c r="Q1662" s="2"/>
      <c r="R1662" s="2"/>
      <c r="S1662" s="2"/>
    </row>
    <row r="1663" spans="6:19">
      <c r="F1663" s="2" t="str">
        <f t="shared" si="89"/>
        <v/>
      </c>
      <c r="G1663" s="2" t="str">
        <f t="shared" si="90"/>
        <v/>
      </c>
      <c r="H1663" s="2" t="str">
        <f>IF(G1663&lt;&gt;"",VLOOKUP(G1663,Calculations!$AV$2:$BA$2001,3),"")</f>
        <v/>
      </c>
      <c r="I1663" s="2" t="str">
        <f>IF(G1663&lt;&gt;"",VLOOKUP(G1663,Calculations!$AV$2:$BA$2001,4),"")</f>
        <v/>
      </c>
      <c r="J1663" s="2" t="str">
        <f>IF(G1663&lt;&gt;"",VLOOKUP(G1663,Calculations!$AV$2:$BA$2001,5),"")</f>
        <v/>
      </c>
      <c r="K1663" s="2" t="str">
        <f>IF(G1663&lt;&gt;"",VLOOKUP(G1663,Calculations!$AV$2:$BA$2001,6),"")</f>
        <v/>
      </c>
      <c r="L1663" s="64"/>
      <c r="M1663" s="64"/>
      <c r="N1663" s="64"/>
      <c r="O1663" s="64"/>
      <c r="P1663" s="64"/>
      <c r="Q1663" s="2"/>
      <c r="R1663" s="2"/>
      <c r="S1663" s="2"/>
    </row>
    <row r="1664" spans="6:19">
      <c r="F1664" s="2" t="str">
        <f t="shared" si="89"/>
        <v/>
      </c>
      <c r="G1664" s="2" t="str">
        <f t="shared" si="90"/>
        <v/>
      </c>
      <c r="H1664" s="2" t="str">
        <f>IF(G1664&lt;&gt;"",VLOOKUP(G1664,Calculations!$AV$2:$BA$2001,3),"")</f>
        <v/>
      </c>
      <c r="I1664" s="2" t="str">
        <f>IF(G1664&lt;&gt;"",VLOOKUP(G1664,Calculations!$AV$2:$BA$2001,4),"")</f>
        <v/>
      </c>
      <c r="J1664" s="2" t="str">
        <f>IF(G1664&lt;&gt;"",VLOOKUP(G1664,Calculations!$AV$2:$BA$2001,5),"")</f>
        <v/>
      </c>
      <c r="K1664" s="2" t="str">
        <f>IF(G1664&lt;&gt;"",VLOOKUP(G1664,Calculations!$AV$2:$BA$2001,6),"")</f>
        <v/>
      </c>
      <c r="L1664" s="64"/>
      <c r="M1664" s="64"/>
      <c r="N1664" s="64"/>
      <c r="O1664" s="64"/>
      <c r="P1664" s="64"/>
      <c r="Q1664" s="2"/>
      <c r="R1664" s="2"/>
      <c r="S1664" s="2"/>
    </row>
    <row r="1665" spans="6:19">
      <c r="F1665" s="2" t="str">
        <f t="shared" si="89"/>
        <v/>
      </c>
      <c r="G1665" s="2" t="str">
        <f t="shared" si="90"/>
        <v/>
      </c>
      <c r="H1665" s="2" t="str">
        <f>IF(G1665&lt;&gt;"",VLOOKUP(G1665,Calculations!$AV$2:$BA$2001,3),"")</f>
        <v/>
      </c>
      <c r="I1665" s="2" t="str">
        <f>IF(G1665&lt;&gt;"",VLOOKUP(G1665,Calculations!$AV$2:$BA$2001,4),"")</f>
        <v/>
      </c>
      <c r="J1665" s="2" t="str">
        <f>IF(G1665&lt;&gt;"",VLOOKUP(G1665,Calculations!$AV$2:$BA$2001,5),"")</f>
        <v/>
      </c>
      <c r="K1665" s="2" t="str">
        <f>IF(G1665&lt;&gt;"",VLOOKUP(G1665,Calculations!$AV$2:$BA$2001,6),"")</f>
        <v/>
      </c>
      <c r="L1665" s="64"/>
      <c r="M1665" s="64"/>
      <c r="N1665" s="64"/>
      <c r="O1665" s="64"/>
      <c r="P1665" s="64"/>
      <c r="Q1665" s="2"/>
      <c r="R1665" s="2"/>
      <c r="S1665" s="2"/>
    </row>
    <row r="1666" spans="6:19">
      <c r="F1666" s="2" t="str">
        <f t="shared" si="89"/>
        <v/>
      </c>
      <c r="G1666" s="2" t="str">
        <f t="shared" si="90"/>
        <v/>
      </c>
      <c r="H1666" s="2" t="str">
        <f>IF(G1666&lt;&gt;"",VLOOKUP(G1666,Calculations!$AV$2:$BA$2001,3),"")</f>
        <v/>
      </c>
      <c r="I1666" s="2" t="str">
        <f>IF(G1666&lt;&gt;"",VLOOKUP(G1666,Calculations!$AV$2:$BA$2001,4),"")</f>
        <v/>
      </c>
      <c r="J1666" s="2" t="str">
        <f>IF(G1666&lt;&gt;"",VLOOKUP(G1666,Calculations!$AV$2:$BA$2001,5),"")</f>
        <v/>
      </c>
      <c r="K1666" s="2" t="str">
        <f>IF(G1666&lt;&gt;"",VLOOKUP(G1666,Calculations!$AV$2:$BA$2001,6),"")</f>
        <v/>
      </c>
      <c r="L1666" s="64"/>
      <c r="M1666" s="64"/>
      <c r="N1666" s="64"/>
      <c r="O1666" s="64"/>
      <c r="P1666" s="64"/>
      <c r="Q1666" s="2"/>
      <c r="R1666" s="2"/>
      <c r="S1666" s="2"/>
    </row>
    <row r="1667" spans="6:19">
      <c r="F1667" s="2" t="str">
        <f t="shared" ref="F1667:F1730" si="91">IF(F1666&gt;=Num,"",F1666+1)</f>
        <v/>
      </c>
      <c r="G1667" s="2" t="str">
        <f t="shared" si="90"/>
        <v/>
      </c>
      <c r="H1667" s="2" t="str">
        <f>IF(G1667&lt;&gt;"",VLOOKUP(G1667,Calculations!$AV$2:$BA$2001,3),"")</f>
        <v/>
      </c>
      <c r="I1667" s="2" t="str">
        <f>IF(G1667&lt;&gt;"",VLOOKUP(G1667,Calculations!$AV$2:$BA$2001,4),"")</f>
        <v/>
      </c>
      <c r="J1667" s="2" t="str">
        <f>IF(G1667&lt;&gt;"",VLOOKUP(G1667,Calculations!$AV$2:$BA$2001,5),"")</f>
        <v/>
      </c>
      <c r="K1667" s="2" t="str">
        <f>IF(G1667&lt;&gt;"",VLOOKUP(G1667,Calculations!$AV$2:$BA$2001,6),"")</f>
        <v/>
      </c>
      <c r="L1667" s="64"/>
      <c r="M1667" s="64"/>
      <c r="N1667" s="64"/>
      <c r="O1667" s="64"/>
      <c r="P1667" s="64"/>
      <c r="Q1667" s="2"/>
      <c r="R1667" s="2"/>
      <c r="S1667" s="2"/>
    </row>
    <row r="1668" spans="6:19">
      <c r="F1668" s="2" t="str">
        <f t="shared" si="91"/>
        <v/>
      </c>
      <c r="G1668" s="2" t="str">
        <f t="shared" si="90"/>
        <v/>
      </c>
      <c r="H1668" s="2" t="str">
        <f>IF(G1668&lt;&gt;"",VLOOKUP(G1668,Calculations!$AV$2:$BA$2001,3),"")</f>
        <v/>
      </c>
      <c r="I1668" s="2" t="str">
        <f>IF(G1668&lt;&gt;"",VLOOKUP(G1668,Calculations!$AV$2:$BA$2001,4),"")</f>
        <v/>
      </c>
      <c r="J1668" s="2" t="str">
        <f>IF(G1668&lt;&gt;"",VLOOKUP(G1668,Calculations!$AV$2:$BA$2001,5),"")</f>
        <v/>
      </c>
      <c r="K1668" s="2" t="str">
        <f>IF(G1668&lt;&gt;"",VLOOKUP(G1668,Calculations!$AV$2:$BA$2001,6),"")</f>
        <v/>
      </c>
      <c r="L1668" s="64"/>
      <c r="M1668" s="64"/>
      <c r="N1668" s="64"/>
      <c r="O1668" s="64"/>
      <c r="P1668" s="64"/>
      <c r="Q1668" s="2"/>
      <c r="R1668" s="2"/>
      <c r="S1668" s="2"/>
    </row>
    <row r="1669" spans="6:19">
      <c r="F1669" s="2" t="str">
        <f t="shared" si="91"/>
        <v/>
      </c>
      <c r="G1669" s="2" t="str">
        <f t="shared" si="90"/>
        <v/>
      </c>
      <c r="H1669" s="2" t="str">
        <f>IF(G1669&lt;&gt;"",VLOOKUP(G1669,Calculations!$AV$2:$BA$2001,3),"")</f>
        <v/>
      </c>
      <c r="I1669" s="2" t="str">
        <f>IF(G1669&lt;&gt;"",VLOOKUP(G1669,Calculations!$AV$2:$BA$2001,4),"")</f>
        <v/>
      </c>
      <c r="J1669" s="2" t="str">
        <f>IF(G1669&lt;&gt;"",VLOOKUP(G1669,Calculations!$AV$2:$BA$2001,5),"")</f>
        <v/>
      </c>
      <c r="K1669" s="2" t="str">
        <f>IF(G1669&lt;&gt;"",VLOOKUP(G1669,Calculations!$AV$2:$BA$2001,6),"")</f>
        <v/>
      </c>
      <c r="L1669" s="64"/>
      <c r="M1669" s="64"/>
      <c r="N1669" s="64"/>
      <c r="O1669" s="64"/>
      <c r="P1669" s="64"/>
      <c r="Q1669" s="2"/>
      <c r="R1669" s="2"/>
      <c r="S1669" s="2"/>
    </row>
    <row r="1670" spans="6:19">
      <c r="F1670" s="2" t="str">
        <f t="shared" si="91"/>
        <v/>
      </c>
      <c r="G1670" s="2" t="str">
        <f t="shared" si="90"/>
        <v/>
      </c>
      <c r="H1670" s="2" t="str">
        <f>IF(G1670&lt;&gt;"",VLOOKUP(G1670,Calculations!$AV$2:$BA$2001,3),"")</f>
        <v/>
      </c>
      <c r="I1670" s="2" t="str">
        <f>IF(G1670&lt;&gt;"",VLOOKUP(G1670,Calculations!$AV$2:$BA$2001,4),"")</f>
        <v/>
      </c>
      <c r="J1670" s="2" t="str">
        <f>IF(G1670&lt;&gt;"",VLOOKUP(G1670,Calculations!$AV$2:$BA$2001,5),"")</f>
        <v/>
      </c>
      <c r="K1670" s="2" t="str">
        <f>IF(G1670&lt;&gt;"",VLOOKUP(G1670,Calculations!$AV$2:$BA$2001,6),"")</f>
        <v/>
      </c>
      <c r="L1670" s="64"/>
      <c r="M1670" s="64"/>
      <c r="N1670" s="64"/>
      <c r="O1670" s="64"/>
      <c r="P1670" s="64"/>
      <c r="Q1670" s="2"/>
      <c r="R1670" s="2"/>
      <c r="S1670" s="2"/>
    </row>
    <row r="1671" spans="6:19">
      <c r="F1671" s="2" t="str">
        <f t="shared" si="91"/>
        <v/>
      </c>
      <c r="G1671" s="2" t="str">
        <f t="shared" si="90"/>
        <v/>
      </c>
      <c r="H1671" s="2" t="str">
        <f>IF(G1671&lt;&gt;"",VLOOKUP(G1671,Calculations!$AV$2:$BA$2001,3),"")</f>
        <v/>
      </c>
      <c r="I1671" s="2" t="str">
        <f>IF(G1671&lt;&gt;"",VLOOKUP(G1671,Calculations!$AV$2:$BA$2001,4),"")</f>
        <v/>
      </c>
      <c r="J1671" s="2" t="str">
        <f>IF(G1671&lt;&gt;"",VLOOKUP(G1671,Calculations!$AV$2:$BA$2001,5),"")</f>
        <v/>
      </c>
      <c r="K1671" s="2" t="str">
        <f>IF(G1671&lt;&gt;"",VLOOKUP(G1671,Calculations!$AV$2:$BA$2001,6),"")</f>
        <v/>
      </c>
      <c r="L1671" s="64"/>
      <c r="M1671" s="64"/>
      <c r="N1671" s="64"/>
      <c r="O1671" s="64"/>
      <c r="P1671" s="64"/>
      <c r="Q1671" s="2"/>
      <c r="R1671" s="2"/>
      <c r="S1671" s="2"/>
    </row>
    <row r="1672" spans="6:19">
      <c r="F1672" s="2" t="str">
        <f t="shared" si="91"/>
        <v/>
      </c>
      <c r="G1672" s="2" t="str">
        <f t="shared" si="90"/>
        <v/>
      </c>
      <c r="H1672" s="2" t="str">
        <f>IF(G1672&lt;&gt;"",VLOOKUP(G1672,Calculations!$AV$2:$BA$2001,3),"")</f>
        <v/>
      </c>
      <c r="I1672" s="2" t="str">
        <f>IF(G1672&lt;&gt;"",VLOOKUP(G1672,Calculations!$AV$2:$BA$2001,4),"")</f>
        <v/>
      </c>
      <c r="J1672" s="2" t="str">
        <f>IF(G1672&lt;&gt;"",VLOOKUP(G1672,Calculations!$AV$2:$BA$2001,5),"")</f>
        <v/>
      </c>
      <c r="K1672" s="2" t="str">
        <f>IF(G1672&lt;&gt;"",VLOOKUP(G1672,Calculations!$AV$2:$BA$2001,6),"")</f>
        <v/>
      </c>
      <c r="L1672" s="64"/>
      <c r="M1672" s="64"/>
      <c r="N1672" s="64"/>
      <c r="O1672" s="64"/>
      <c r="P1672" s="64"/>
      <c r="Q1672" s="2"/>
      <c r="R1672" s="2"/>
      <c r="S1672" s="2"/>
    </row>
    <row r="1673" spans="6:19">
      <c r="F1673" s="2" t="str">
        <f t="shared" si="91"/>
        <v/>
      </c>
      <c r="G1673" s="2" t="str">
        <f t="shared" si="90"/>
        <v/>
      </c>
      <c r="H1673" s="2" t="str">
        <f>IF(G1673&lt;&gt;"",VLOOKUP(G1673,Calculations!$AV$2:$BA$2001,3),"")</f>
        <v/>
      </c>
      <c r="I1673" s="2" t="str">
        <f>IF(G1673&lt;&gt;"",VLOOKUP(G1673,Calculations!$AV$2:$BA$2001,4),"")</f>
        <v/>
      </c>
      <c r="J1673" s="2" t="str">
        <f>IF(G1673&lt;&gt;"",VLOOKUP(G1673,Calculations!$AV$2:$BA$2001,5),"")</f>
        <v/>
      </c>
      <c r="K1673" s="2" t="str">
        <f>IF(G1673&lt;&gt;"",VLOOKUP(G1673,Calculations!$AV$2:$BA$2001,6),"")</f>
        <v/>
      </c>
      <c r="L1673" s="64"/>
      <c r="M1673" s="64"/>
      <c r="N1673" s="64"/>
      <c r="O1673" s="64"/>
      <c r="P1673" s="64"/>
      <c r="Q1673" s="2"/>
      <c r="R1673" s="2"/>
      <c r="S1673" s="2"/>
    </row>
    <row r="1674" spans="6:19">
      <c r="F1674" s="2" t="str">
        <f t="shared" si="91"/>
        <v/>
      </c>
      <c r="G1674" s="2" t="str">
        <f t="shared" si="90"/>
        <v/>
      </c>
      <c r="H1674" s="2" t="str">
        <f>IF(G1674&lt;&gt;"",VLOOKUP(G1674,Calculations!$AV$2:$BA$2001,3),"")</f>
        <v/>
      </c>
      <c r="I1674" s="2" t="str">
        <f>IF(G1674&lt;&gt;"",VLOOKUP(G1674,Calculations!$AV$2:$BA$2001,4),"")</f>
        <v/>
      </c>
      <c r="J1674" s="2" t="str">
        <f>IF(G1674&lt;&gt;"",VLOOKUP(G1674,Calculations!$AV$2:$BA$2001,5),"")</f>
        <v/>
      </c>
      <c r="K1674" s="2" t="str">
        <f>IF(G1674&lt;&gt;"",VLOOKUP(G1674,Calculations!$AV$2:$BA$2001,6),"")</f>
        <v/>
      </c>
      <c r="L1674" s="64"/>
      <c r="M1674" s="64"/>
      <c r="N1674" s="64"/>
      <c r="O1674" s="64"/>
      <c r="P1674" s="64"/>
      <c r="Q1674" s="2"/>
      <c r="R1674" s="2"/>
      <c r="S1674" s="2"/>
    </row>
    <row r="1675" spans="6:19">
      <c r="F1675" s="2" t="str">
        <f t="shared" si="91"/>
        <v/>
      </c>
      <c r="G1675" s="2" t="str">
        <f t="shared" si="90"/>
        <v/>
      </c>
      <c r="H1675" s="2" t="str">
        <f>IF(G1675&lt;&gt;"",VLOOKUP(G1675,Calculations!$AV$2:$BA$2001,3),"")</f>
        <v/>
      </c>
      <c r="I1675" s="2" t="str">
        <f>IF(G1675&lt;&gt;"",VLOOKUP(G1675,Calculations!$AV$2:$BA$2001,4),"")</f>
        <v/>
      </c>
      <c r="J1675" s="2" t="str">
        <f>IF(G1675&lt;&gt;"",VLOOKUP(G1675,Calculations!$AV$2:$BA$2001,5),"")</f>
        <v/>
      </c>
      <c r="K1675" s="2" t="str">
        <f>IF(G1675&lt;&gt;"",VLOOKUP(G1675,Calculations!$AV$2:$BA$2001,6),"")</f>
        <v/>
      </c>
      <c r="L1675" s="64"/>
      <c r="M1675" s="64"/>
      <c r="N1675" s="64"/>
      <c r="O1675" s="64"/>
      <c r="P1675" s="64"/>
      <c r="Q1675" s="2"/>
      <c r="R1675" s="2"/>
      <c r="S1675" s="2"/>
    </row>
    <row r="1676" spans="6:19">
      <c r="F1676" s="2" t="str">
        <f t="shared" si="91"/>
        <v/>
      </c>
      <c r="G1676" s="2" t="str">
        <f t="shared" si="90"/>
        <v/>
      </c>
      <c r="H1676" s="2" t="str">
        <f>IF(G1676&lt;&gt;"",VLOOKUP(G1676,Calculations!$AV$2:$BA$2001,3),"")</f>
        <v/>
      </c>
      <c r="I1676" s="2" t="str">
        <f>IF(G1676&lt;&gt;"",VLOOKUP(G1676,Calculations!$AV$2:$BA$2001,4),"")</f>
        <v/>
      </c>
      <c r="J1676" s="2" t="str">
        <f>IF(G1676&lt;&gt;"",VLOOKUP(G1676,Calculations!$AV$2:$BA$2001,5),"")</f>
        <v/>
      </c>
      <c r="K1676" s="2" t="str">
        <f>IF(G1676&lt;&gt;"",VLOOKUP(G1676,Calculations!$AV$2:$BA$2001,6),"")</f>
        <v/>
      </c>
      <c r="L1676" s="64"/>
      <c r="M1676" s="64"/>
      <c r="N1676" s="64"/>
      <c r="O1676" s="64"/>
      <c r="P1676" s="64"/>
      <c r="Q1676" s="2"/>
      <c r="R1676" s="2"/>
      <c r="S1676" s="2"/>
    </row>
    <row r="1677" spans="6:19">
      <c r="F1677" s="2" t="str">
        <f t="shared" si="91"/>
        <v/>
      </c>
      <c r="G1677" s="2" t="str">
        <f t="shared" si="90"/>
        <v/>
      </c>
      <c r="H1677" s="2" t="str">
        <f>IF(G1677&lt;&gt;"",VLOOKUP(G1677,Calculations!$AV$2:$BA$2001,3),"")</f>
        <v/>
      </c>
      <c r="I1677" s="2" t="str">
        <f>IF(G1677&lt;&gt;"",VLOOKUP(G1677,Calculations!$AV$2:$BA$2001,4),"")</f>
        <v/>
      </c>
      <c r="J1677" s="2" t="str">
        <f>IF(G1677&lt;&gt;"",VLOOKUP(G1677,Calculations!$AV$2:$BA$2001,5),"")</f>
        <v/>
      </c>
      <c r="K1677" s="2" t="str">
        <f>IF(G1677&lt;&gt;"",VLOOKUP(G1677,Calculations!$AV$2:$BA$2001,6),"")</f>
        <v/>
      </c>
      <c r="L1677" s="64"/>
      <c r="M1677" s="64"/>
      <c r="N1677" s="64"/>
      <c r="O1677" s="64"/>
      <c r="P1677" s="64"/>
      <c r="Q1677" s="2"/>
      <c r="R1677" s="2"/>
      <c r="S1677" s="2"/>
    </row>
    <row r="1678" spans="6:19">
      <c r="F1678" s="2" t="str">
        <f t="shared" si="91"/>
        <v/>
      </c>
      <c r="G1678" s="2" t="str">
        <f t="shared" si="90"/>
        <v/>
      </c>
      <c r="H1678" s="2" t="str">
        <f>IF(G1678&lt;&gt;"",VLOOKUP(G1678,Calculations!$AV$2:$BA$2001,3),"")</f>
        <v/>
      </c>
      <c r="I1678" s="2" t="str">
        <f>IF(G1678&lt;&gt;"",VLOOKUP(G1678,Calculations!$AV$2:$BA$2001,4),"")</f>
        <v/>
      </c>
      <c r="J1678" s="2" t="str">
        <f>IF(G1678&lt;&gt;"",VLOOKUP(G1678,Calculations!$AV$2:$BA$2001,5),"")</f>
        <v/>
      </c>
      <c r="K1678" s="2" t="str">
        <f>IF(G1678&lt;&gt;"",VLOOKUP(G1678,Calculations!$AV$2:$BA$2001,6),"")</f>
        <v/>
      </c>
      <c r="L1678" s="64"/>
      <c r="M1678" s="64"/>
      <c r="N1678" s="64"/>
      <c r="O1678" s="64"/>
      <c r="P1678" s="64"/>
      <c r="Q1678" s="2"/>
      <c r="R1678" s="2"/>
      <c r="S1678" s="2"/>
    </row>
    <row r="1679" spans="6:19">
      <c r="F1679" s="2" t="str">
        <f t="shared" si="91"/>
        <v/>
      </c>
      <c r="G1679" s="2" t="str">
        <f t="shared" si="90"/>
        <v/>
      </c>
      <c r="H1679" s="2" t="str">
        <f>IF(G1679&lt;&gt;"",VLOOKUP(G1679,Calculations!$AV$2:$BA$2001,3),"")</f>
        <v/>
      </c>
      <c r="I1679" s="2" t="str">
        <f>IF(G1679&lt;&gt;"",VLOOKUP(G1679,Calculations!$AV$2:$BA$2001,4),"")</f>
        <v/>
      </c>
      <c r="J1679" s="2" t="str">
        <f>IF(G1679&lt;&gt;"",VLOOKUP(G1679,Calculations!$AV$2:$BA$2001,5),"")</f>
        <v/>
      </c>
      <c r="K1679" s="2" t="str">
        <f>IF(G1679&lt;&gt;"",VLOOKUP(G1679,Calculations!$AV$2:$BA$2001,6),"")</f>
        <v/>
      </c>
      <c r="L1679" s="64"/>
      <c r="M1679" s="64"/>
      <c r="N1679" s="64"/>
      <c r="O1679" s="64"/>
      <c r="P1679" s="64"/>
      <c r="Q1679" s="2"/>
      <c r="R1679" s="2"/>
      <c r="S1679" s="2"/>
    </row>
    <row r="1680" spans="6:19">
      <c r="F1680" s="2" t="str">
        <f t="shared" si="91"/>
        <v/>
      </c>
      <c r="G1680" s="2" t="str">
        <f t="shared" si="90"/>
        <v/>
      </c>
      <c r="H1680" s="2" t="str">
        <f>IF(G1680&lt;&gt;"",VLOOKUP(G1680,Calculations!$AV$2:$BA$2001,3),"")</f>
        <v/>
      </c>
      <c r="I1680" s="2" t="str">
        <f>IF(G1680&lt;&gt;"",VLOOKUP(G1680,Calculations!$AV$2:$BA$2001,4),"")</f>
        <v/>
      </c>
      <c r="J1680" s="2" t="str">
        <f>IF(G1680&lt;&gt;"",VLOOKUP(G1680,Calculations!$AV$2:$BA$2001,5),"")</f>
        <v/>
      </c>
      <c r="K1680" s="2" t="str">
        <f>IF(G1680&lt;&gt;"",VLOOKUP(G1680,Calculations!$AV$2:$BA$2001,6),"")</f>
        <v/>
      </c>
      <c r="L1680" s="64"/>
      <c r="M1680" s="64"/>
      <c r="N1680" s="64"/>
      <c r="O1680" s="64"/>
      <c r="P1680" s="64"/>
      <c r="Q1680" s="2"/>
      <c r="R1680" s="2"/>
      <c r="S1680" s="2"/>
    </row>
    <row r="1681" spans="6:19">
      <c r="F1681" s="2" t="str">
        <f t="shared" si="91"/>
        <v/>
      </c>
      <c r="G1681" s="2" t="str">
        <f t="shared" ref="G1681:G1744" si="92">IF(AND(F1680&lt;&gt;"",G1680&lt;2000),G1680+step,"")</f>
        <v/>
      </c>
      <c r="H1681" s="2" t="str">
        <f>IF(G1681&lt;&gt;"",VLOOKUP(G1681,Calculations!$AV$2:$BA$2001,3),"")</f>
        <v/>
      </c>
      <c r="I1681" s="2" t="str">
        <f>IF(G1681&lt;&gt;"",VLOOKUP(G1681,Calculations!$AV$2:$BA$2001,4),"")</f>
        <v/>
      </c>
      <c r="J1681" s="2" t="str">
        <f>IF(G1681&lt;&gt;"",VLOOKUP(G1681,Calculations!$AV$2:$BA$2001,5),"")</f>
        <v/>
      </c>
      <c r="K1681" s="2" t="str">
        <f>IF(G1681&lt;&gt;"",VLOOKUP(G1681,Calculations!$AV$2:$BA$2001,6),"")</f>
        <v/>
      </c>
      <c r="L1681" s="64"/>
      <c r="M1681" s="64"/>
      <c r="N1681" s="64"/>
      <c r="O1681" s="64"/>
      <c r="P1681" s="64"/>
      <c r="Q1681" s="2"/>
      <c r="R1681" s="2"/>
      <c r="S1681" s="2"/>
    </row>
    <row r="1682" spans="6:19">
      <c r="F1682" s="2" t="str">
        <f t="shared" si="91"/>
        <v/>
      </c>
      <c r="G1682" s="2" t="str">
        <f t="shared" si="92"/>
        <v/>
      </c>
      <c r="H1682" s="2" t="str">
        <f>IF(G1682&lt;&gt;"",VLOOKUP(G1682,Calculations!$AV$2:$BA$2001,3),"")</f>
        <v/>
      </c>
      <c r="I1682" s="2" t="str">
        <f>IF(G1682&lt;&gt;"",VLOOKUP(G1682,Calculations!$AV$2:$BA$2001,4),"")</f>
        <v/>
      </c>
      <c r="J1682" s="2" t="str">
        <f>IF(G1682&lt;&gt;"",VLOOKUP(G1682,Calculations!$AV$2:$BA$2001,5),"")</f>
        <v/>
      </c>
      <c r="K1682" s="2" t="str">
        <f>IF(G1682&lt;&gt;"",VLOOKUP(G1682,Calculations!$AV$2:$BA$2001,6),"")</f>
        <v/>
      </c>
      <c r="L1682" s="64"/>
      <c r="M1682" s="64"/>
      <c r="N1682" s="64"/>
      <c r="O1682" s="64"/>
      <c r="P1682" s="64"/>
      <c r="Q1682" s="2"/>
      <c r="R1682" s="2"/>
      <c r="S1682" s="2"/>
    </row>
    <row r="1683" spans="6:19">
      <c r="F1683" s="2" t="str">
        <f t="shared" si="91"/>
        <v/>
      </c>
      <c r="G1683" s="2" t="str">
        <f t="shared" si="92"/>
        <v/>
      </c>
      <c r="H1683" s="2" t="str">
        <f>IF(G1683&lt;&gt;"",VLOOKUP(G1683,Calculations!$AV$2:$BA$2001,3),"")</f>
        <v/>
      </c>
      <c r="I1683" s="2" t="str">
        <f>IF(G1683&lt;&gt;"",VLOOKUP(G1683,Calculations!$AV$2:$BA$2001,4),"")</f>
        <v/>
      </c>
      <c r="J1683" s="2" t="str">
        <f>IF(G1683&lt;&gt;"",VLOOKUP(G1683,Calculations!$AV$2:$BA$2001,5),"")</f>
        <v/>
      </c>
      <c r="K1683" s="2" t="str">
        <f>IF(G1683&lt;&gt;"",VLOOKUP(G1683,Calculations!$AV$2:$BA$2001,6),"")</f>
        <v/>
      </c>
      <c r="L1683" s="64"/>
      <c r="M1683" s="64"/>
      <c r="N1683" s="64"/>
      <c r="O1683" s="64"/>
      <c r="P1683" s="64"/>
      <c r="Q1683" s="2"/>
      <c r="R1683" s="2"/>
      <c r="S1683" s="2"/>
    </row>
    <row r="1684" spans="6:19">
      <c r="F1684" s="2" t="str">
        <f t="shared" si="91"/>
        <v/>
      </c>
      <c r="G1684" s="2" t="str">
        <f t="shared" si="92"/>
        <v/>
      </c>
      <c r="H1684" s="2" t="str">
        <f>IF(G1684&lt;&gt;"",VLOOKUP(G1684,Calculations!$AV$2:$BA$2001,3),"")</f>
        <v/>
      </c>
      <c r="I1684" s="2" t="str">
        <f>IF(G1684&lt;&gt;"",VLOOKUP(G1684,Calculations!$AV$2:$BA$2001,4),"")</f>
        <v/>
      </c>
      <c r="J1684" s="2" t="str">
        <f>IF(G1684&lt;&gt;"",VLOOKUP(G1684,Calculations!$AV$2:$BA$2001,5),"")</f>
        <v/>
      </c>
      <c r="K1684" s="2" t="str">
        <f>IF(G1684&lt;&gt;"",VLOOKUP(G1684,Calculations!$AV$2:$BA$2001,6),"")</f>
        <v/>
      </c>
      <c r="L1684" s="64"/>
      <c r="M1684" s="64"/>
      <c r="N1684" s="64"/>
      <c r="O1684" s="64"/>
      <c r="P1684" s="64"/>
      <c r="Q1684" s="2"/>
      <c r="R1684" s="2"/>
      <c r="S1684" s="2"/>
    </row>
    <row r="1685" spans="6:19">
      <c r="F1685" s="2" t="str">
        <f t="shared" si="91"/>
        <v/>
      </c>
      <c r="G1685" s="2" t="str">
        <f t="shared" si="92"/>
        <v/>
      </c>
      <c r="H1685" s="2" t="str">
        <f>IF(G1685&lt;&gt;"",VLOOKUP(G1685,Calculations!$AV$2:$BA$2001,3),"")</f>
        <v/>
      </c>
      <c r="I1685" s="2" t="str">
        <f>IF(G1685&lt;&gt;"",VLOOKUP(G1685,Calculations!$AV$2:$BA$2001,4),"")</f>
        <v/>
      </c>
      <c r="J1685" s="2" t="str">
        <f>IF(G1685&lt;&gt;"",VLOOKUP(G1685,Calculations!$AV$2:$BA$2001,5),"")</f>
        <v/>
      </c>
      <c r="K1685" s="2" t="str">
        <f>IF(G1685&lt;&gt;"",VLOOKUP(G1685,Calculations!$AV$2:$BA$2001,6),"")</f>
        <v/>
      </c>
      <c r="L1685" s="64"/>
      <c r="M1685" s="64"/>
      <c r="N1685" s="64"/>
      <c r="O1685" s="64"/>
      <c r="P1685" s="64"/>
      <c r="Q1685" s="2"/>
      <c r="R1685" s="2"/>
      <c r="S1685" s="2"/>
    </row>
    <row r="1686" spans="6:19">
      <c r="F1686" s="2" t="str">
        <f t="shared" si="91"/>
        <v/>
      </c>
      <c r="G1686" s="2" t="str">
        <f t="shared" si="92"/>
        <v/>
      </c>
      <c r="H1686" s="2" t="str">
        <f>IF(G1686&lt;&gt;"",VLOOKUP(G1686,Calculations!$AV$2:$BA$2001,3),"")</f>
        <v/>
      </c>
      <c r="I1686" s="2" t="str">
        <f>IF(G1686&lt;&gt;"",VLOOKUP(G1686,Calculations!$AV$2:$BA$2001,4),"")</f>
        <v/>
      </c>
      <c r="J1686" s="2" t="str">
        <f>IF(G1686&lt;&gt;"",VLOOKUP(G1686,Calculations!$AV$2:$BA$2001,5),"")</f>
        <v/>
      </c>
      <c r="K1686" s="2" t="str">
        <f>IF(G1686&lt;&gt;"",VLOOKUP(G1686,Calculations!$AV$2:$BA$2001,6),"")</f>
        <v/>
      </c>
      <c r="L1686" s="64"/>
      <c r="M1686" s="64"/>
      <c r="N1686" s="64"/>
      <c r="O1686" s="64"/>
      <c r="P1686" s="64"/>
      <c r="Q1686" s="2"/>
      <c r="R1686" s="2"/>
      <c r="S1686" s="2"/>
    </row>
    <row r="1687" spans="6:19">
      <c r="F1687" s="2" t="str">
        <f t="shared" si="91"/>
        <v/>
      </c>
      <c r="G1687" s="2" t="str">
        <f t="shared" si="92"/>
        <v/>
      </c>
      <c r="H1687" s="2" t="str">
        <f>IF(G1687&lt;&gt;"",VLOOKUP(G1687,Calculations!$AV$2:$BA$2001,3),"")</f>
        <v/>
      </c>
      <c r="I1687" s="2" t="str">
        <f>IF(G1687&lt;&gt;"",VLOOKUP(G1687,Calculations!$AV$2:$BA$2001,4),"")</f>
        <v/>
      </c>
      <c r="J1687" s="2" t="str">
        <f>IF(G1687&lt;&gt;"",VLOOKUP(G1687,Calculations!$AV$2:$BA$2001,5),"")</f>
        <v/>
      </c>
      <c r="K1687" s="2" t="str">
        <f>IF(G1687&lt;&gt;"",VLOOKUP(G1687,Calculations!$AV$2:$BA$2001,6),"")</f>
        <v/>
      </c>
      <c r="L1687" s="64"/>
      <c r="M1687" s="64"/>
      <c r="N1687" s="64"/>
      <c r="O1687" s="64"/>
      <c r="P1687" s="64"/>
      <c r="Q1687" s="2"/>
      <c r="R1687" s="2"/>
      <c r="S1687" s="2"/>
    </row>
    <row r="1688" spans="6:19">
      <c r="F1688" s="2" t="str">
        <f t="shared" si="91"/>
        <v/>
      </c>
      <c r="G1688" s="2" t="str">
        <f t="shared" si="92"/>
        <v/>
      </c>
      <c r="H1688" s="2" t="str">
        <f>IF(G1688&lt;&gt;"",VLOOKUP(G1688,Calculations!$AV$2:$BA$2001,3),"")</f>
        <v/>
      </c>
      <c r="I1688" s="2" t="str">
        <f>IF(G1688&lt;&gt;"",VLOOKUP(G1688,Calculations!$AV$2:$BA$2001,4),"")</f>
        <v/>
      </c>
      <c r="J1688" s="2" t="str">
        <f>IF(G1688&lt;&gt;"",VLOOKUP(G1688,Calculations!$AV$2:$BA$2001,5),"")</f>
        <v/>
      </c>
      <c r="K1688" s="2" t="str">
        <f>IF(G1688&lt;&gt;"",VLOOKUP(G1688,Calculations!$AV$2:$BA$2001,6),"")</f>
        <v/>
      </c>
      <c r="L1688" s="64"/>
      <c r="M1688" s="64"/>
      <c r="N1688" s="64"/>
      <c r="O1688" s="64"/>
      <c r="P1688" s="64"/>
      <c r="Q1688" s="2"/>
      <c r="R1688" s="2"/>
      <c r="S1688" s="2"/>
    </row>
    <row r="1689" spans="6:19">
      <c r="F1689" s="2" t="str">
        <f t="shared" si="91"/>
        <v/>
      </c>
      <c r="G1689" s="2" t="str">
        <f t="shared" si="92"/>
        <v/>
      </c>
      <c r="H1689" s="2" t="str">
        <f>IF(G1689&lt;&gt;"",VLOOKUP(G1689,Calculations!$AV$2:$BA$2001,3),"")</f>
        <v/>
      </c>
      <c r="I1689" s="2" t="str">
        <f>IF(G1689&lt;&gt;"",VLOOKUP(G1689,Calculations!$AV$2:$BA$2001,4),"")</f>
        <v/>
      </c>
      <c r="J1689" s="2" t="str">
        <f>IF(G1689&lt;&gt;"",VLOOKUP(G1689,Calculations!$AV$2:$BA$2001,5),"")</f>
        <v/>
      </c>
      <c r="K1689" s="2" t="str">
        <f>IF(G1689&lt;&gt;"",VLOOKUP(G1689,Calculations!$AV$2:$BA$2001,6),"")</f>
        <v/>
      </c>
      <c r="L1689" s="64"/>
      <c r="M1689" s="64"/>
      <c r="N1689" s="64"/>
      <c r="O1689" s="64"/>
      <c r="P1689" s="64"/>
      <c r="Q1689" s="2"/>
      <c r="R1689" s="2"/>
      <c r="S1689" s="2"/>
    </row>
    <row r="1690" spans="6:19">
      <c r="F1690" s="2" t="str">
        <f t="shared" si="91"/>
        <v/>
      </c>
      <c r="G1690" s="2" t="str">
        <f t="shared" si="92"/>
        <v/>
      </c>
      <c r="H1690" s="2" t="str">
        <f>IF(G1690&lt;&gt;"",VLOOKUP(G1690,Calculations!$AV$2:$BA$2001,3),"")</f>
        <v/>
      </c>
      <c r="I1690" s="2" t="str">
        <f>IF(G1690&lt;&gt;"",VLOOKUP(G1690,Calculations!$AV$2:$BA$2001,4),"")</f>
        <v/>
      </c>
      <c r="J1690" s="2" t="str">
        <f>IF(G1690&lt;&gt;"",VLOOKUP(G1690,Calculations!$AV$2:$BA$2001,5),"")</f>
        <v/>
      </c>
      <c r="K1690" s="2" t="str">
        <f>IF(G1690&lt;&gt;"",VLOOKUP(G1690,Calculations!$AV$2:$BA$2001,6),"")</f>
        <v/>
      </c>
      <c r="L1690" s="64"/>
      <c r="M1690" s="64"/>
      <c r="N1690" s="64"/>
      <c r="O1690" s="64"/>
      <c r="P1690" s="64"/>
      <c r="Q1690" s="2"/>
      <c r="R1690" s="2"/>
      <c r="S1690" s="2"/>
    </row>
    <row r="1691" spans="6:19">
      <c r="F1691" s="2" t="str">
        <f t="shared" si="91"/>
        <v/>
      </c>
      <c r="G1691" s="2" t="str">
        <f t="shared" si="92"/>
        <v/>
      </c>
      <c r="H1691" s="2" t="str">
        <f>IF(G1691&lt;&gt;"",VLOOKUP(G1691,Calculations!$AV$2:$BA$2001,3),"")</f>
        <v/>
      </c>
      <c r="I1691" s="2" t="str">
        <f>IF(G1691&lt;&gt;"",VLOOKUP(G1691,Calculations!$AV$2:$BA$2001,4),"")</f>
        <v/>
      </c>
      <c r="J1691" s="2" t="str">
        <f>IF(G1691&lt;&gt;"",VLOOKUP(G1691,Calculations!$AV$2:$BA$2001,5),"")</f>
        <v/>
      </c>
      <c r="K1691" s="2" t="str">
        <f>IF(G1691&lt;&gt;"",VLOOKUP(G1691,Calculations!$AV$2:$BA$2001,6),"")</f>
        <v/>
      </c>
      <c r="L1691" s="64"/>
      <c r="M1691" s="64"/>
      <c r="N1691" s="64"/>
      <c r="O1691" s="64"/>
      <c r="P1691" s="64"/>
      <c r="Q1691" s="2"/>
      <c r="R1691" s="2"/>
      <c r="S1691" s="2"/>
    </row>
    <row r="1692" spans="6:19">
      <c r="F1692" s="2" t="str">
        <f t="shared" si="91"/>
        <v/>
      </c>
      <c r="G1692" s="2" t="str">
        <f t="shared" si="92"/>
        <v/>
      </c>
      <c r="H1692" s="2" t="str">
        <f>IF(G1692&lt;&gt;"",VLOOKUP(G1692,Calculations!$AV$2:$BA$2001,3),"")</f>
        <v/>
      </c>
      <c r="I1692" s="2" t="str">
        <f>IF(G1692&lt;&gt;"",VLOOKUP(G1692,Calculations!$AV$2:$BA$2001,4),"")</f>
        <v/>
      </c>
      <c r="J1692" s="2" t="str">
        <f>IF(G1692&lt;&gt;"",VLOOKUP(G1692,Calculations!$AV$2:$BA$2001,5),"")</f>
        <v/>
      </c>
      <c r="K1692" s="2" t="str">
        <f>IF(G1692&lt;&gt;"",VLOOKUP(G1692,Calculations!$AV$2:$BA$2001,6),"")</f>
        <v/>
      </c>
      <c r="L1692" s="64"/>
      <c r="M1692" s="64"/>
      <c r="N1692" s="64"/>
      <c r="O1692" s="64"/>
      <c r="P1692" s="64"/>
      <c r="Q1692" s="2"/>
      <c r="R1692" s="2"/>
      <c r="S1692" s="2"/>
    </row>
    <row r="1693" spans="6:19">
      <c r="F1693" s="2" t="str">
        <f t="shared" si="91"/>
        <v/>
      </c>
      <c r="G1693" s="2" t="str">
        <f t="shared" si="92"/>
        <v/>
      </c>
      <c r="H1693" s="2" t="str">
        <f>IF(G1693&lt;&gt;"",VLOOKUP(G1693,Calculations!$AV$2:$BA$2001,3),"")</f>
        <v/>
      </c>
      <c r="I1693" s="2" t="str">
        <f>IF(G1693&lt;&gt;"",VLOOKUP(G1693,Calculations!$AV$2:$BA$2001,4),"")</f>
        <v/>
      </c>
      <c r="J1693" s="2" t="str">
        <f>IF(G1693&lt;&gt;"",VLOOKUP(G1693,Calculations!$AV$2:$BA$2001,5),"")</f>
        <v/>
      </c>
      <c r="K1693" s="2" t="str">
        <f>IF(G1693&lt;&gt;"",VLOOKUP(G1693,Calculations!$AV$2:$BA$2001,6),"")</f>
        <v/>
      </c>
      <c r="L1693" s="64"/>
      <c r="M1693" s="64"/>
      <c r="N1693" s="64"/>
      <c r="O1693" s="64"/>
      <c r="P1693" s="64"/>
      <c r="Q1693" s="2"/>
      <c r="R1693" s="2"/>
      <c r="S1693" s="2"/>
    </row>
    <row r="1694" spans="6:19">
      <c r="F1694" s="2" t="str">
        <f t="shared" si="91"/>
        <v/>
      </c>
      <c r="G1694" s="2" t="str">
        <f t="shared" si="92"/>
        <v/>
      </c>
      <c r="H1694" s="2" t="str">
        <f>IF(G1694&lt;&gt;"",VLOOKUP(G1694,Calculations!$AV$2:$BA$2001,3),"")</f>
        <v/>
      </c>
      <c r="I1694" s="2" t="str">
        <f>IF(G1694&lt;&gt;"",VLOOKUP(G1694,Calculations!$AV$2:$BA$2001,4),"")</f>
        <v/>
      </c>
      <c r="J1694" s="2" t="str">
        <f>IF(G1694&lt;&gt;"",VLOOKUP(G1694,Calculations!$AV$2:$BA$2001,5),"")</f>
        <v/>
      </c>
      <c r="K1694" s="2" t="str">
        <f>IF(G1694&lt;&gt;"",VLOOKUP(G1694,Calculations!$AV$2:$BA$2001,6),"")</f>
        <v/>
      </c>
      <c r="L1694" s="64"/>
      <c r="M1694" s="64"/>
      <c r="N1694" s="64"/>
      <c r="O1694" s="64"/>
      <c r="P1694" s="64"/>
      <c r="Q1694" s="2"/>
      <c r="R1694" s="2"/>
      <c r="S1694" s="2"/>
    </row>
    <row r="1695" spans="6:19">
      <c r="F1695" s="2" t="str">
        <f t="shared" si="91"/>
        <v/>
      </c>
      <c r="G1695" s="2" t="str">
        <f t="shared" si="92"/>
        <v/>
      </c>
      <c r="H1695" s="2" t="str">
        <f>IF(G1695&lt;&gt;"",VLOOKUP(G1695,Calculations!$AV$2:$BA$2001,3),"")</f>
        <v/>
      </c>
      <c r="I1695" s="2" t="str">
        <f>IF(G1695&lt;&gt;"",VLOOKUP(G1695,Calculations!$AV$2:$BA$2001,4),"")</f>
        <v/>
      </c>
      <c r="J1695" s="2" t="str">
        <f>IF(G1695&lt;&gt;"",VLOOKUP(G1695,Calculations!$AV$2:$BA$2001,5),"")</f>
        <v/>
      </c>
      <c r="K1695" s="2" t="str">
        <f>IF(G1695&lt;&gt;"",VLOOKUP(G1695,Calculations!$AV$2:$BA$2001,6),"")</f>
        <v/>
      </c>
      <c r="L1695" s="64"/>
      <c r="M1695" s="64"/>
      <c r="N1695" s="64"/>
      <c r="O1695" s="64"/>
      <c r="P1695" s="64"/>
      <c r="Q1695" s="2"/>
      <c r="R1695" s="2"/>
      <c r="S1695" s="2"/>
    </row>
    <row r="1696" spans="6:19">
      <c r="F1696" s="2" t="str">
        <f t="shared" si="91"/>
        <v/>
      </c>
      <c r="G1696" s="2" t="str">
        <f t="shared" si="92"/>
        <v/>
      </c>
      <c r="H1696" s="2" t="str">
        <f>IF(G1696&lt;&gt;"",VLOOKUP(G1696,Calculations!$AV$2:$BA$2001,3),"")</f>
        <v/>
      </c>
      <c r="I1696" s="2" t="str">
        <f>IF(G1696&lt;&gt;"",VLOOKUP(G1696,Calculations!$AV$2:$BA$2001,4),"")</f>
        <v/>
      </c>
      <c r="J1696" s="2" t="str">
        <f>IF(G1696&lt;&gt;"",VLOOKUP(G1696,Calculations!$AV$2:$BA$2001,5),"")</f>
        <v/>
      </c>
      <c r="K1696" s="2" t="str">
        <f>IF(G1696&lt;&gt;"",VLOOKUP(G1696,Calculations!$AV$2:$BA$2001,6),"")</f>
        <v/>
      </c>
      <c r="L1696" s="64"/>
      <c r="M1696" s="64"/>
      <c r="N1696" s="64"/>
      <c r="O1696" s="64"/>
      <c r="P1696" s="64"/>
      <c r="Q1696" s="2"/>
      <c r="R1696" s="2"/>
      <c r="S1696" s="2"/>
    </row>
    <row r="1697" spans="6:19">
      <c r="F1697" s="2" t="str">
        <f t="shared" si="91"/>
        <v/>
      </c>
      <c r="G1697" s="2" t="str">
        <f t="shared" si="92"/>
        <v/>
      </c>
      <c r="H1697" s="2" t="str">
        <f>IF(G1697&lt;&gt;"",VLOOKUP(G1697,Calculations!$AV$2:$BA$2001,3),"")</f>
        <v/>
      </c>
      <c r="I1697" s="2" t="str">
        <f>IF(G1697&lt;&gt;"",VLOOKUP(G1697,Calculations!$AV$2:$BA$2001,4),"")</f>
        <v/>
      </c>
      <c r="J1697" s="2" t="str">
        <f>IF(G1697&lt;&gt;"",VLOOKUP(G1697,Calculations!$AV$2:$BA$2001,5),"")</f>
        <v/>
      </c>
      <c r="K1697" s="2" t="str">
        <f>IF(G1697&lt;&gt;"",VLOOKUP(G1697,Calculations!$AV$2:$BA$2001,6),"")</f>
        <v/>
      </c>
      <c r="L1697" s="64"/>
      <c r="M1697" s="64"/>
      <c r="N1697" s="64"/>
      <c r="O1697" s="64"/>
      <c r="P1697" s="64"/>
      <c r="Q1697" s="2"/>
      <c r="R1697" s="2"/>
      <c r="S1697" s="2"/>
    </row>
    <row r="1698" spans="6:19">
      <c r="F1698" s="2" t="str">
        <f t="shared" si="91"/>
        <v/>
      </c>
      <c r="G1698" s="2" t="str">
        <f t="shared" si="92"/>
        <v/>
      </c>
      <c r="H1698" s="2" t="str">
        <f>IF(G1698&lt;&gt;"",VLOOKUP(G1698,Calculations!$AV$2:$BA$2001,3),"")</f>
        <v/>
      </c>
      <c r="I1698" s="2" t="str">
        <f>IF(G1698&lt;&gt;"",VLOOKUP(G1698,Calculations!$AV$2:$BA$2001,4),"")</f>
        <v/>
      </c>
      <c r="J1698" s="2" t="str">
        <f>IF(G1698&lt;&gt;"",VLOOKUP(G1698,Calculations!$AV$2:$BA$2001,5),"")</f>
        <v/>
      </c>
      <c r="K1698" s="2" t="str">
        <f>IF(G1698&lt;&gt;"",VLOOKUP(G1698,Calculations!$AV$2:$BA$2001,6),"")</f>
        <v/>
      </c>
      <c r="L1698" s="64"/>
      <c r="M1698" s="64"/>
      <c r="N1698" s="64"/>
      <c r="O1698" s="64"/>
      <c r="P1698" s="64"/>
      <c r="Q1698" s="2"/>
      <c r="R1698" s="2"/>
      <c r="S1698" s="2"/>
    </row>
    <row r="1699" spans="6:19">
      <c r="F1699" s="2" t="str">
        <f t="shared" si="91"/>
        <v/>
      </c>
      <c r="G1699" s="2" t="str">
        <f t="shared" si="92"/>
        <v/>
      </c>
      <c r="H1699" s="2" t="str">
        <f>IF(G1699&lt;&gt;"",VLOOKUP(G1699,Calculations!$AV$2:$BA$2001,3),"")</f>
        <v/>
      </c>
      <c r="I1699" s="2" t="str">
        <f>IF(G1699&lt;&gt;"",VLOOKUP(G1699,Calculations!$AV$2:$BA$2001,4),"")</f>
        <v/>
      </c>
      <c r="J1699" s="2" t="str">
        <f>IF(G1699&lt;&gt;"",VLOOKUP(G1699,Calculations!$AV$2:$BA$2001,5),"")</f>
        <v/>
      </c>
      <c r="K1699" s="2" t="str">
        <f>IF(G1699&lt;&gt;"",VLOOKUP(G1699,Calculations!$AV$2:$BA$2001,6),"")</f>
        <v/>
      </c>
      <c r="L1699" s="64"/>
      <c r="M1699" s="64"/>
      <c r="N1699" s="64"/>
      <c r="O1699" s="64"/>
      <c r="P1699" s="64"/>
      <c r="Q1699" s="2"/>
      <c r="R1699" s="2"/>
      <c r="S1699" s="2"/>
    </row>
    <row r="1700" spans="6:19">
      <c r="F1700" s="2" t="str">
        <f t="shared" si="91"/>
        <v/>
      </c>
      <c r="G1700" s="2" t="str">
        <f t="shared" si="92"/>
        <v/>
      </c>
      <c r="H1700" s="2" t="str">
        <f>IF(G1700&lt;&gt;"",VLOOKUP(G1700,Calculations!$AV$2:$BA$2001,3),"")</f>
        <v/>
      </c>
      <c r="I1700" s="2" t="str">
        <f>IF(G1700&lt;&gt;"",VLOOKUP(G1700,Calculations!$AV$2:$BA$2001,4),"")</f>
        <v/>
      </c>
      <c r="J1700" s="2" t="str">
        <f>IF(G1700&lt;&gt;"",VLOOKUP(G1700,Calculations!$AV$2:$BA$2001,5),"")</f>
        <v/>
      </c>
      <c r="K1700" s="2" t="str">
        <f>IF(G1700&lt;&gt;"",VLOOKUP(G1700,Calculations!$AV$2:$BA$2001,6),"")</f>
        <v/>
      </c>
      <c r="L1700" s="64"/>
      <c r="M1700" s="64"/>
      <c r="N1700" s="64"/>
      <c r="O1700" s="64"/>
      <c r="P1700" s="64"/>
      <c r="Q1700" s="2"/>
      <c r="R1700" s="2"/>
      <c r="S1700" s="2"/>
    </row>
    <row r="1701" spans="6:19">
      <c r="F1701" s="2" t="str">
        <f t="shared" si="91"/>
        <v/>
      </c>
      <c r="G1701" s="2" t="str">
        <f t="shared" si="92"/>
        <v/>
      </c>
      <c r="H1701" s="2" t="str">
        <f>IF(G1701&lt;&gt;"",VLOOKUP(G1701,Calculations!$AV$2:$BA$2001,3),"")</f>
        <v/>
      </c>
      <c r="I1701" s="2" t="str">
        <f>IF(G1701&lt;&gt;"",VLOOKUP(G1701,Calculations!$AV$2:$BA$2001,4),"")</f>
        <v/>
      </c>
      <c r="J1701" s="2" t="str">
        <f>IF(G1701&lt;&gt;"",VLOOKUP(G1701,Calculations!$AV$2:$BA$2001,5),"")</f>
        <v/>
      </c>
      <c r="K1701" s="2" t="str">
        <f>IF(G1701&lt;&gt;"",VLOOKUP(G1701,Calculations!$AV$2:$BA$2001,6),"")</f>
        <v/>
      </c>
      <c r="L1701" s="64"/>
      <c r="M1701" s="64"/>
      <c r="N1701" s="64"/>
      <c r="O1701" s="64"/>
      <c r="P1701" s="64"/>
      <c r="Q1701" s="2"/>
      <c r="R1701" s="2"/>
      <c r="S1701" s="2"/>
    </row>
    <row r="1702" spans="6:19">
      <c r="F1702" s="2" t="str">
        <f t="shared" si="91"/>
        <v/>
      </c>
      <c r="G1702" s="2" t="str">
        <f t="shared" si="92"/>
        <v/>
      </c>
      <c r="H1702" s="2" t="str">
        <f>IF(G1702&lt;&gt;"",VLOOKUP(G1702,Calculations!$AV$2:$BA$2001,3),"")</f>
        <v/>
      </c>
      <c r="I1702" s="2" t="str">
        <f>IF(G1702&lt;&gt;"",VLOOKUP(G1702,Calculations!$AV$2:$BA$2001,4),"")</f>
        <v/>
      </c>
      <c r="J1702" s="2" t="str">
        <f>IF(G1702&lt;&gt;"",VLOOKUP(G1702,Calculations!$AV$2:$BA$2001,5),"")</f>
        <v/>
      </c>
      <c r="K1702" s="2" t="str">
        <f>IF(G1702&lt;&gt;"",VLOOKUP(G1702,Calculations!$AV$2:$BA$2001,6),"")</f>
        <v/>
      </c>
      <c r="L1702" s="64"/>
      <c r="M1702" s="64"/>
      <c r="N1702" s="64"/>
      <c r="O1702" s="64"/>
      <c r="P1702" s="64"/>
      <c r="Q1702" s="2"/>
      <c r="R1702" s="2"/>
      <c r="S1702" s="2"/>
    </row>
    <row r="1703" spans="6:19">
      <c r="F1703" s="2" t="str">
        <f t="shared" si="91"/>
        <v/>
      </c>
      <c r="G1703" s="2" t="str">
        <f t="shared" si="92"/>
        <v/>
      </c>
      <c r="H1703" s="2" t="str">
        <f>IF(G1703&lt;&gt;"",VLOOKUP(G1703,Calculations!$AV$2:$BA$2001,3),"")</f>
        <v/>
      </c>
      <c r="I1703" s="2" t="str">
        <f>IF(G1703&lt;&gt;"",VLOOKUP(G1703,Calculations!$AV$2:$BA$2001,4),"")</f>
        <v/>
      </c>
      <c r="J1703" s="2" t="str">
        <f>IF(G1703&lt;&gt;"",VLOOKUP(G1703,Calculations!$AV$2:$BA$2001,5),"")</f>
        <v/>
      </c>
      <c r="K1703" s="2" t="str">
        <f>IF(G1703&lt;&gt;"",VLOOKUP(G1703,Calculations!$AV$2:$BA$2001,6),"")</f>
        <v/>
      </c>
      <c r="L1703" s="64"/>
      <c r="M1703" s="64"/>
      <c r="N1703" s="64"/>
      <c r="O1703" s="64"/>
      <c r="P1703" s="64"/>
      <c r="Q1703" s="2"/>
      <c r="R1703" s="2"/>
      <c r="S1703" s="2"/>
    </row>
    <row r="1704" spans="6:19">
      <c r="F1704" s="2" t="str">
        <f t="shared" si="91"/>
        <v/>
      </c>
      <c r="G1704" s="2" t="str">
        <f t="shared" si="92"/>
        <v/>
      </c>
      <c r="H1704" s="2" t="str">
        <f>IF(G1704&lt;&gt;"",VLOOKUP(G1704,Calculations!$AV$2:$BA$2001,3),"")</f>
        <v/>
      </c>
      <c r="I1704" s="2" t="str">
        <f>IF(G1704&lt;&gt;"",VLOOKUP(G1704,Calculations!$AV$2:$BA$2001,4),"")</f>
        <v/>
      </c>
      <c r="J1704" s="2" t="str">
        <f>IF(G1704&lt;&gt;"",VLOOKUP(G1704,Calculations!$AV$2:$BA$2001,5),"")</f>
        <v/>
      </c>
      <c r="K1704" s="2" t="str">
        <f>IF(G1704&lt;&gt;"",VLOOKUP(G1704,Calculations!$AV$2:$BA$2001,6),"")</f>
        <v/>
      </c>
      <c r="L1704" s="64"/>
      <c r="M1704" s="64"/>
      <c r="N1704" s="64"/>
      <c r="O1704" s="64"/>
      <c r="P1704" s="64"/>
      <c r="Q1704" s="2"/>
      <c r="R1704" s="2"/>
      <c r="S1704" s="2"/>
    </row>
    <row r="1705" spans="6:19">
      <c r="F1705" s="2" t="str">
        <f t="shared" si="91"/>
        <v/>
      </c>
      <c r="G1705" s="2" t="str">
        <f t="shared" si="92"/>
        <v/>
      </c>
      <c r="H1705" s="2" t="str">
        <f>IF(G1705&lt;&gt;"",VLOOKUP(G1705,Calculations!$AV$2:$BA$2001,3),"")</f>
        <v/>
      </c>
      <c r="I1705" s="2" t="str">
        <f>IF(G1705&lt;&gt;"",VLOOKUP(G1705,Calculations!$AV$2:$BA$2001,4),"")</f>
        <v/>
      </c>
      <c r="J1705" s="2" t="str">
        <f>IF(G1705&lt;&gt;"",VLOOKUP(G1705,Calculations!$AV$2:$BA$2001,5),"")</f>
        <v/>
      </c>
      <c r="K1705" s="2" t="str">
        <f>IF(G1705&lt;&gt;"",VLOOKUP(G1705,Calculations!$AV$2:$BA$2001,6),"")</f>
        <v/>
      </c>
      <c r="L1705" s="64"/>
      <c r="M1705" s="64"/>
      <c r="N1705" s="64"/>
      <c r="O1705" s="64"/>
      <c r="P1705" s="64"/>
      <c r="Q1705" s="2"/>
      <c r="R1705" s="2"/>
      <c r="S1705" s="2"/>
    </row>
    <row r="1706" spans="6:19">
      <c r="F1706" s="2" t="str">
        <f t="shared" si="91"/>
        <v/>
      </c>
      <c r="G1706" s="2" t="str">
        <f t="shared" si="92"/>
        <v/>
      </c>
      <c r="H1706" s="2" t="str">
        <f>IF(G1706&lt;&gt;"",VLOOKUP(G1706,Calculations!$AV$2:$BA$2001,3),"")</f>
        <v/>
      </c>
      <c r="I1706" s="2" t="str">
        <f>IF(G1706&lt;&gt;"",VLOOKUP(G1706,Calculations!$AV$2:$BA$2001,4),"")</f>
        <v/>
      </c>
      <c r="J1706" s="2" t="str">
        <f>IF(G1706&lt;&gt;"",VLOOKUP(G1706,Calculations!$AV$2:$BA$2001,5),"")</f>
        <v/>
      </c>
      <c r="K1706" s="2" t="str">
        <f>IF(G1706&lt;&gt;"",VLOOKUP(G1706,Calculations!$AV$2:$BA$2001,6),"")</f>
        <v/>
      </c>
      <c r="L1706" s="64"/>
      <c r="M1706" s="64"/>
      <c r="N1706" s="64"/>
      <c r="O1706" s="64"/>
      <c r="P1706" s="64"/>
      <c r="Q1706" s="2"/>
      <c r="R1706" s="2"/>
      <c r="S1706" s="2"/>
    </row>
    <row r="1707" spans="6:19">
      <c r="F1707" s="2" t="str">
        <f t="shared" si="91"/>
        <v/>
      </c>
      <c r="G1707" s="2" t="str">
        <f t="shared" si="92"/>
        <v/>
      </c>
      <c r="H1707" s="2" t="str">
        <f>IF(G1707&lt;&gt;"",VLOOKUP(G1707,Calculations!$AV$2:$BA$2001,3),"")</f>
        <v/>
      </c>
      <c r="I1707" s="2" t="str">
        <f>IF(G1707&lt;&gt;"",VLOOKUP(G1707,Calculations!$AV$2:$BA$2001,4),"")</f>
        <v/>
      </c>
      <c r="J1707" s="2" t="str">
        <f>IF(G1707&lt;&gt;"",VLOOKUP(G1707,Calculations!$AV$2:$BA$2001,5),"")</f>
        <v/>
      </c>
      <c r="K1707" s="2" t="str">
        <f>IF(G1707&lt;&gt;"",VLOOKUP(G1707,Calculations!$AV$2:$BA$2001,6),"")</f>
        <v/>
      </c>
      <c r="L1707" s="64"/>
      <c r="M1707" s="64"/>
      <c r="N1707" s="64"/>
      <c r="O1707" s="64"/>
      <c r="P1707" s="64"/>
      <c r="Q1707" s="2"/>
      <c r="R1707" s="2"/>
      <c r="S1707" s="2"/>
    </row>
    <row r="1708" spans="6:19">
      <c r="F1708" s="2" t="str">
        <f t="shared" si="91"/>
        <v/>
      </c>
      <c r="G1708" s="2" t="str">
        <f t="shared" si="92"/>
        <v/>
      </c>
      <c r="H1708" s="2" t="str">
        <f>IF(G1708&lt;&gt;"",VLOOKUP(G1708,Calculations!$AV$2:$BA$2001,3),"")</f>
        <v/>
      </c>
      <c r="I1708" s="2" t="str">
        <f>IF(G1708&lt;&gt;"",VLOOKUP(G1708,Calculations!$AV$2:$BA$2001,4),"")</f>
        <v/>
      </c>
      <c r="J1708" s="2" t="str">
        <f>IF(G1708&lt;&gt;"",VLOOKUP(G1708,Calculations!$AV$2:$BA$2001,5),"")</f>
        <v/>
      </c>
      <c r="K1708" s="2" t="str">
        <f>IF(G1708&lt;&gt;"",VLOOKUP(G1708,Calculations!$AV$2:$BA$2001,6),"")</f>
        <v/>
      </c>
      <c r="L1708" s="64"/>
      <c r="M1708" s="64"/>
      <c r="N1708" s="64"/>
      <c r="O1708" s="64"/>
      <c r="P1708" s="64"/>
      <c r="Q1708" s="2"/>
      <c r="R1708" s="2"/>
      <c r="S1708" s="2"/>
    </row>
    <row r="1709" spans="6:19">
      <c r="F1709" s="2" t="str">
        <f t="shared" si="91"/>
        <v/>
      </c>
      <c r="G1709" s="2" t="str">
        <f t="shared" si="92"/>
        <v/>
      </c>
      <c r="H1709" s="2" t="str">
        <f>IF(G1709&lt;&gt;"",VLOOKUP(G1709,Calculations!$AV$2:$BA$2001,3),"")</f>
        <v/>
      </c>
      <c r="I1709" s="2" t="str">
        <f>IF(G1709&lt;&gt;"",VLOOKUP(G1709,Calculations!$AV$2:$BA$2001,4),"")</f>
        <v/>
      </c>
      <c r="J1709" s="2" t="str">
        <f>IF(G1709&lt;&gt;"",VLOOKUP(G1709,Calculations!$AV$2:$BA$2001,5),"")</f>
        <v/>
      </c>
      <c r="K1709" s="2" t="str">
        <f>IF(G1709&lt;&gt;"",VLOOKUP(G1709,Calculations!$AV$2:$BA$2001,6),"")</f>
        <v/>
      </c>
      <c r="L1709" s="64"/>
      <c r="M1709" s="64"/>
      <c r="N1709" s="64"/>
      <c r="O1709" s="64"/>
      <c r="P1709" s="64"/>
      <c r="Q1709" s="2"/>
      <c r="R1709" s="2"/>
      <c r="S1709" s="2"/>
    </row>
    <row r="1710" spans="6:19">
      <c r="F1710" s="2" t="str">
        <f t="shared" si="91"/>
        <v/>
      </c>
      <c r="G1710" s="2" t="str">
        <f t="shared" si="92"/>
        <v/>
      </c>
      <c r="H1710" s="2" t="str">
        <f>IF(G1710&lt;&gt;"",VLOOKUP(G1710,Calculations!$AV$2:$BA$2001,3),"")</f>
        <v/>
      </c>
      <c r="I1710" s="2" t="str">
        <f>IF(G1710&lt;&gt;"",VLOOKUP(G1710,Calculations!$AV$2:$BA$2001,4),"")</f>
        <v/>
      </c>
      <c r="J1710" s="2" t="str">
        <f>IF(G1710&lt;&gt;"",VLOOKUP(G1710,Calculations!$AV$2:$BA$2001,5),"")</f>
        <v/>
      </c>
      <c r="K1710" s="2" t="str">
        <f>IF(G1710&lt;&gt;"",VLOOKUP(G1710,Calculations!$AV$2:$BA$2001,6),"")</f>
        <v/>
      </c>
      <c r="L1710" s="64"/>
      <c r="M1710" s="64"/>
      <c r="N1710" s="64"/>
      <c r="O1710" s="64"/>
      <c r="P1710" s="64"/>
      <c r="Q1710" s="2"/>
      <c r="R1710" s="2"/>
      <c r="S1710" s="2"/>
    </row>
    <row r="1711" spans="6:19">
      <c r="F1711" s="2" t="str">
        <f t="shared" si="91"/>
        <v/>
      </c>
      <c r="G1711" s="2" t="str">
        <f t="shared" si="92"/>
        <v/>
      </c>
      <c r="H1711" s="2" t="str">
        <f>IF(G1711&lt;&gt;"",VLOOKUP(G1711,Calculations!$AV$2:$BA$2001,3),"")</f>
        <v/>
      </c>
      <c r="I1711" s="2" t="str">
        <f>IF(G1711&lt;&gt;"",VLOOKUP(G1711,Calculations!$AV$2:$BA$2001,4),"")</f>
        <v/>
      </c>
      <c r="J1711" s="2" t="str">
        <f>IF(G1711&lt;&gt;"",VLOOKUP(G1711,Calculations!$AV$2:$BA$2001,5),"")</f>
        <v/>
      </c>
      <c r="K1711" s="2" t="str">
        <f>IF(G1711&lt;&gt;"",VLOOKUP(G1711,Calculations!$AV$2:$BA$2001,6),"")</f>
        <v/>
      </c>
      <c r="L1711" s="64"/>
      <c r="M1711" s="64"/>
      <c r="N1711" s="64"/>
      <c r="O1711" s="64"/>
      <c r="P1711" s="64"/>
      <c r="Q1711" s="2"/>
      <c r="R1711" s="2"/>
      <c r="S1711" s="2"/>
    </row>
    <row r="1712" spans="6:19">
      <c r="F1712" s="2" t="str">
        <f t="shared" si="91"/>
        <v/>
      </c>
      <c r="G1712" s="2" t="str">
        <f t="shared" si="92"/>
        <v/>
      </c>
      <c r="H1712" s="2" t="str">
        <f>IF(G1712&lt;&gt;"",VLOOKUP(G1712,Calculations!$AV$2:$BA$2001,3),"")</f>
        <v/>
      </c>
      <c r="I1712" s="2" t="str">
        <f>IF(G1712&lt;&gt;"",VLOOKUP(G1712,Calculations!$AV$2:$BA$2001,4),"")</f>
        <v/>
      </c>
      <c r="J1712" s="2" t="str">
        <f>IF(G1712&lt;&gt;"",VLOOKUP(G1712,Calculations!$AV$2:$BA$2001,5),"")</f>
        <v/>
      </c>
      <c r="K1712" s="2" t="str">
        <f>IF(G1712&lt;&gt;"",VLOOKUP(G1712,Calculations!$AV$2:$BA$2001,6),"")</f>
        <v/>
      </c>
      <c r="L1712" s="64"/>
      <c r="M1712" s="64"/>
      <c r="N1712" s="64"/>
      <c r="O1712" s="64"/>
      <c r="P1712" s="64"/>
      <c r="Q1712" s="2"/>
      <c r="R1712" s="2"/>
      <c r="S1712" s="2"/>
    </row>
    <row r="1713" spans="6:19">
      <c r="F1713" s="2" t="str">
        <f t="shared" si="91"/>
        <v/>
      </c>
      <c r="G1713" s="2" t="str">
        <f t="shared" si="92"/>
        <v/>
      </c>
      <c r="H1713" s="2" t="str">
        <f>IF(G1713&lt;&gt;"",VLOOKUP(G1713,Calculations!$AV$2:$BA$2001,3),"")</f>
        <v/>
      </c>
      <c r="I1713" s="2" t="str">
        <f>IF(G1713&lt;&gt;"",VLOOKUP(G1713,Calculations!$AV$2:$BA$2001,4),"")</f>
        <v/>
      </c>
      <c r="J1713" s="2" t="str">
        <f>IF(G1713&lt;&gt;"",VLOOKUP(G1713,Calculations!$AV$2:$BA$2001,5),"")</f>
        <v/>
      </c>
      <c r="K1713" s="2" t="str">
        <f>IF(G1713&lt;&gt;"",VLOOKUP(G1713,Calculations!$AV$2:$BA$2001,6),"")</f>
        <v/>
      </c>
      <c r="L1713" s="64"/>
      <c r="M1713" s="64"/>
      <c r="N1713" s="64"/>
      <c r="O1713" s="64"/>
      <c r="P1713" s="64"/>
      <c r="Q1713" s="2"/>
      <c r="R1713" s="2"/>
      <c r="S1713" s="2"/>
    </row>
    <row r="1714" spans="6:19">
      <c r="F1714" s="2" t="str">
        <f t="shared" si="91"/>
        <v/>
      </c>
      <c r="G1714" s="2" t="str">
        <f t="shared" si="92"/>
        <v/>
      </c>
      <c r="H1714" s="2" t="str">
        <f>IF(G1714&lt;&gt;"",VLOOKUP(G1714,Calculations!$AV$2:$BA$2001,3),"")</f>
        <v/>
      </c>
      <c r="I1714" s="2" t="str">
        <f>IF(G1714&lt;&gt;"",VLOOKUP(G1714,Calculations!$AV$2:$BA$2001,4),"")</f>
        <v/>
      </c>
      <c r="J1714" s="2" t="str">
        <f>IF(G1714&lt;&gt;"",VLOOKUP(G1714,Calculations!$AV$2:$BA$2001,5),"")</f>
        <v/>
      </c>
      <c r="K1714" s="2" t="str">
        <f>IF(G1714&lt;&gt;"",VLOOKUP(G1714,Calculations!$AV$2:$BA$2001,6),"")</f>
        <v/>
      </c>
      <c r="L1714" s="64"/>
      <c r="M1714" s="64"/>
      <c r="N1714" s="64"/>
      <c r="O1714" s="64"/>
      <c r="P1714" s="64"/>
      <c r="Q1714" s="2"/>
      <c r="R1714" s="2"/>
      <c r="S1714" s="2"/>
    </row>
    <row r="1715" spans="6:19">
      <c r="F1715" s="2" t="str">
        <f t="shared" si="91"/>
        <v/>
      </c>
      <c r="G1715" s="2" t="str">
        <f t="shared" si="92"/>
        <v/>
      </c>
      <c r="H1715" s="2" t="str">
        <f>IF(G1715&lt;&gt;"",VLOOKUP(G1715,Calculations!$AV$2:$BA$2001,3),"")</f>
        <v/>
      </c>
      <c r="I1715" s="2" t="str">
        <f>IF(G1715&lt;&gt;"",VLOOKUP(G1715,Calculations!$AV$2:$BA$2001,4),"")</f>
        <v/>
      </c>
      <c r="J1715" s="2" t="str">
        <f>IF(G1715&lt;&gt;"",VLOOKUP(G1715,Calculations!$AV$2:$BA$2001,5),"")</f>
        <v/>
      </c>
      <c r="K1715" s="2" t="str">
        <f>IF(G1715&lt;&gt;"",VLOOKUP(G1715,Calculations!$AV$2:$BA$2001,6),"")</f>
        <v/>
      </c>
      <c r="L1715" s="64"/>
      <c r="M1715" s="64"/>
      <c r="N1715" s="64"/>
      <c r="O1715" s="64"/>
      <c r="P1715" s="64"/>
      <c r="Q1715" s="2"/>
      <c r="R1715" s="2"/>
      <c r="S1715" s="2"/>
    </row>
    <row r="1716" spans="6:19">
      <c r="F1716" s="2" t="str">
        <f t="shared" si="91"/>
        <v/>
      </c>
      <c r="G1716" s="2" t="str">
        <f t="shared" si="92"/>
        <v/>
      </c>
      <c r="H1716" s="2" t="str">
        <f>IF(G1716&lt;&gt;"",VLOOKUP(G1716,Calculations!$AV$2:$BA$2001,3),"")</f>
        <v/>
      </c>
      <c r="I1716" s="2" t="str">
        <f>IF(G1716&lt;&gt;"",VLOOKUP(G1716,Calculations!$AV$2:$BA$2001,4),"")</f>
        <v/>
      </c>
      <c r="J1716" s="2" t="str">
        <f>IF(G1716&lt;&gt;"",VLOOKUP(G1716,Calculations!$AV$2:$BA$2001,5),"")</f>
        <v/>
      </c>
      <c r="K1716" s="2" t="str">
        <f>IF(G1716&lt;&gt;"",VLOOKUP(G1716,Calculations!$AV$2:$BA$2001,6),"")</f>
        <v/>
      </c>
      <c r="L1716" s="64"/>
      <c r="M1716" s="64"/>
      <c r="N1716" s="64"/>
      <c r="O1716" s="64"/>
      <c r="P1716" s="64"/>
      <c r="Q1716" s="2"/>
      <c r="R1716" s="2"/>
      <c r="S1716" s="2"/>
    </row>
    <row r="1717" spans="6:19">
      <c r="F1717" s="2" t="str">
        <f t="shared" si="91"/>
        <v/>
      </c>
      <c r="G1717" s="2" t="str">
        <f t="shared" si="92"/>
        <v/>
      </c>
      <c r="H1717" s="2" t="str">
        <f>IF(G1717&lt;&gt;"",VLOOKUP(G1717,Calculations!$AV$2:$BA$2001,3),"")</f>
        <v/>
      </c>
      <c r="I1717" s="2" t="str">
        <f>IF(G1717&lt;&gt;"",VLOOKUP(G1717,Calculations!$AV$2:$BA$2001,4),"")</f>
        <v/>
      </c>
      <c r="J1717" s="2" t="str">
        <f>IF(G1717&lt;&gt;"",VLOOKUP(G1717,Calculations!$AV$2:$BA$2001,5),"")</f>
        <v/>
      </c>
      <c r="K1717" s="2" t="str">
        <f>IF(G1717&lt;&gt;"",VLOOKUP(G1717,Calculations!$AV$2:$BA$2001,6),"")</f>
        <v/>
      </c>
      <c r="L1717" s="64"/>
      <c r="M1717" s="64"/>
      <c r="N1717" s="64"/>
      <c r="O1717" s="64"/>
      <c r="P1717" s="64"/>
      <c r="Q1717" s="2"/>
      <c r="R1717" s="2"/>
      <c r="S1717" s="2"/>
    </row>
    <row r="1718" spans="6:19">
      <c r="F1718" s="2" t="str">
        <f t="shared" si="91"/>
        <v/>
      </c>
      <c r="G1718" s="2" t="str">
        <f t="shared" si="92"/>
        <v/>
      </c>
      <c r="H1718" s="2" t="str">
        <f>IF(G1718&lt;&gt;"",VLOOKUP(G1718,Calculations!$AV$2:$BA$2001,3),"")</f>
        <v/>
      </c>
      <c r="I1718" s="2" t="str">
        <f>IF(G1718&lt;&gt;"",VLOOKUP(G1718,Calculations!$AV$2:$BA$2001,4),"")</f>
        <v/>
      </c>
      <c r="J1718" s="2" t="str">
        <f>IF(G1718&lt;&gt;"",VLOOKUP(G1718,Calculations!$AV$2:$BA$2001,5),"")</f>
        <v/>
      </c>
      <c r="K1718" s="2" t="str">
        <f>IF(G1718&lt;&gt;"",VLOOKUP(G1718,Calculations!$AV$2:$BA$2001,6),"")</f>
        <v/>
      </c>
      <c r="L1718" s="64"/>
      <c r="M1718" s="64"/>
      <c r="N1718" s="64"/>
      <c r="O1718" s="64"/>
      <c r="P1718" s="64"/>
      <c r="Q1718" s="2"/>
      <c r="R1718" s="2"/>
      <c r="S1718" s="2"/>
    </row>
    <row r="1719" spans="6:19">
      <c r="F1719" s="2" t="str">
        <f t="shared" si="91"/>
        <v/>
      </c>
      <c r="G1719" s="2" t="str">
        <f t="shared" si="92"/>
        <v/>
      </c>
      <c r="H1719" s="2" t="str">
        <f>IF(G1719&lt;&gt;"",VLOOKUP(G1719,Calculations!$AV$2:$BA$2001,3),"")</f>
        <v/>
      </c>
      <c r="I1719" s="2" t="str">
        <f>IF(G1719&lt;&gt;"",VLOOKUP(G1719,Calculations!$AV$2:$BA$2001,4),"")</f>
        <v/>
      </c>
      <c r="J1719" s="2" t="str">
        <f>IF(G1719&lt;&gt;"",VLOOKUP(G1719,Calculations!$AV$2:$BA$2001,5),"")</f>
        <v/>
      </c>
      <c r="K1719" s="2" t="str">
        <f>IF(G1719&lt;&gt;"",VLOOKUP(G1719,Calculations!$AV$2:$BA$2001,6),"")</f>
        <v/>
      </c>
      <c r="L1719" s="64"/>
      <c r="M1719" s="64"/>
      <c r="N1719" s="64"/>
      <c r="O1719" s="64"/>
      <c r="P1719" s="64"/>
      <c r="Q1719" s="2"/>
      <c r="R1719" s="2"/>
      <c r="S1719" s="2"/>
    </row>
    <row r="1720" spans="6:19">
      <c r="F1720" s="2" t="str">
        <f t="shared" si="91"/>
        <v/>
      </c>
      <c r="G1720" s="2" t="str">
        <f t="shared" si="92"/>
        <v/>
      </c>
      <c r="H1720" s="2" t="str">
        <f>IF(G1720&lt;&gt;"",VLOOKUP(G1720,Calculations!$AV$2:$BA$2001,3),"")</f>
        <v/>
      </c>
      <c r="I1720" s="2" t="str">
        <f>IF(G1720&lt;&gt;"",VLOOKUP(G1720,Calculations!$AV$2:$BA$2001,4),"")</f>
        <v/>
      </c>
      <c r="J1720" s="2" t="str">
        <f>IF(G1720&lt;&gt;"",VLOOKUP(G1720,Calculations!$AV$2:$BA$2001,5),"")</f>
        <v/>
      </c>
      <c r="K1720" s="2" t="str">
        <f>IF(G1720&lt;&gt;"",VLOOKUP(G1720,Calculations!$AV$2:$BA$2001,6),"")</f>
        <v/>
      </c>
      <c r="L1720" s="64"/>
      <c r="M1720" s="64"/>
      <c r="N1720" s="64"/>
      <c r="O1720" s="64"/>
      <c r="P1720" s="64"/>
      <c r="Q1720" s="2"/>
      <c r="R1720" s="2"/>
      <c r="S1720" s="2"/>
    </row>
    <row r="1721" spans="6:19">
      <c r="F1721" s="2" t="str">
        <f t="shared" si="91"/>
        <v/>
      </c>
      <c r="G1721" s="2" t="str">
        <f t="shared" si="92"/>
        <v/>
      </c>
      <c r="H1721" s="2" t="str">
        <f>IF(G1721&lt;&gt;"",VLOOKUP(G1721,Calculations!$AV$2:$BA$2001,3),"")</f>
        <v/>
      </c>
      <c r="I1721" s="2" t="str">
        <f>IF(G1721&lt;&gt;"",VLOOKUP(G1721,Calculations!$AV$2:$BA$2001,4),"")</f>
        <v/>
      </c>
      <c r="J1721" s="2" t="str">
        <f>IF(G1721&lt;&gt;"",VLOOKUP(G1721,Calculations!$AV$2:$BA$2001,5),"")</f>
        <v/>
      </c>
      <c r="K1721" s="2" t="str">
        <f>IF(G1721&lt;&gt;"",VLOOKUP(G1721,Calculations!$AV$2:$BA$2001,6),"")</f>
        <v/>
      </c>
      <c r="L1721" s="64"/>
      <c r="M1721" s="64"/>
      <c r="N1721" s="64"/>
      <c r="O1721" s="64"/>
      <c r="P1721" s="64"/>
      <c r="Q1721" s="2"/>
      <c r="R1721" s="2"/>
      <c r="S1721" s="2"/>
    </row>
    <row r="1722" spans="6:19">
      <c r="F1722" s="2" t="str">
        <f t="shared" si="91"/>
        <v/>
      </c>
      <c r="G1722" s="2" t="str">
        <f t="shared" si="92"/>
        <v/>
      </c>
      <c r="H1722" s="2" t="str">
        <f>IF(G1722&lt;&gt;"",VLOOKUP(G1722,Calculations!$AV$2:$BA$2001,3),"")</f>
        <v/>
      </c>
      <c r="I1722" s="2" t="str">
        <f>IF(G1722&lt;&gt;"",VLOOKUP(G1722,Calculations!$AV$2:$BA$2001,4),"")</f>
        <v/>
      </c>
      <c r="J1722" s="2" t="str">
        <f>IF(G1722&lt;&gt;"",VLOOKUP(G1722,Calculations!$AV$2:$BA$2001,5),"")</f>
        <v/>
      </c>
      <c r="K1722" s="2" t="str">
        <f>IF(G1722&lt;&gt;"",VLOOKUP(G1722,Calculations!$AV$2:$BA$2001,6),"")</f>
        <v/>
      </c>
      <c r="L1722" s="64"/>
      <c r="M1722" s="64"/>
      <c r="N1722" s="64"/>
      <c r="O1722" s="64"/>
      <c r="P1722" s="64"/>
      <c r="Q1722" s="2"/>
      <c r="R1722" s="2"/>
      <c r="S1722" s="2"/>
    </row>
    <row r="1723" spans="6:19">
      <c r="F1723" s="2" t="str">
        <f t="shared" si="91"/>
        <v/>
      </c>
      <c r="G1723" s="2" t="str">
        <f t="shared" si="92"/>
        <v/>
      </c>
      <c r="H1723" s="2" t="str">
        <f>IF(G1723&lt;&gt;"",VLOOKUP(G1723,Calculations!$AV$2:$BA$2001,3),"")</f>
        <v/>
      </c>
      <c r="I1723" s="2" t="str">
        <f>IF(G1723&lt;&gt;"",VLOOKUP(G1723,Calculations!$AV$2:$BA$2001,4),"")</f>
        <v/>
      </c>
      <c r="J1723" s="2" t="str">
        <f>IF(G1723&lt;&gt;"",VLOOKUP(G1723,Calculations!$AV$2:$BA$2001,5),"")</f>
        <v/>
      </c>
      <c r="K1723" s="2" t="str">
        <f>IF(G1723&lt;&gt;"",VLOOKUP(G1723,Calculations!$AV$2:$BA$2001,6),"")</f>
        <v/>
      </c>
      <c r="L1723" s="64"/>
      <c r="M1723" s="64"/>
      <c r="N1723" s="64"/>
      <c r="O1723" s="64"/>
      <c r="P1723" s="64"/>
      <c r="Q1723" s="2"/>
      <c r="R1723" s="2"/>
      <c r="S1723" s="2"/>
    </row>
    <row r="1724" spans="6:19">
      <c r="F1724" s="2" t="str">
        <f t="shared" si="91"/>
        <v/>
      </c>
      <c r="G1724" s="2" t="str">
        <f t="shared" si="92"/>
        <v/>
      </c>
      <c r="H1724" s="2" t="str">
        <f>IF(G1724&lt;&gt;"",VLOOKUP(G1724,Calculations!$AV$2:$BA$2001,3),"")</f>
        <v/>
      </c>
      <c r="I1724" s="2" t="str">
        <f>IF(G1724&lt;&gt;"",VLOOKUP(G1724,Calculations!$AV$2:$BA$2001,4),"")</f>
        <v/>
      </c>
      <c r="J1724" s="2" t="str">
        <f>IF(G1724&lt;&gt;"",VLOOKUP(G1724,Calculations!$AV$2:$BA$2001,5),"")</f>
        <v/>
      </c>
      <c r="K1724" s="2" t="str">
        <f>IF(G1724&lt;&gt;"",VLOOKUP(G1724,Calculations!$AV$2:$BA$2001,6),"")</f>
        <v/>
      </c>
      <c r="L1724" s="64"/>
      <c r="M1724" s="64"/>
      <c r="N1724" s="64"/>
      <c r="O1724" s="64"/>
      <c r="P1724" s="64"/>
      <c r="Q1724" s="2"/>
      <c r="R1724" s="2"/>
      <c r="S1724" s="2"/>
    </row>
    <row r="1725" spans="6:19">
      <c r="F1725" s="2" t="str">
        <f t="shared" si="91"/>
        <v/>
      </c>
      <c r="G1725" s="2" t="str">
        <f t="shared" si="92"/>
        <v/>
      </c>
      <c r="H1725" s="2" t="str">
        <f>IF(G1725&lt;&gt;"",VLOOKUP(G1725,Calculations!$AV$2:$BA$2001,3),"")</f>
        <v/>
      </c>
      <c r="I1725" s="2" t="str">
        <f>IF(G1725&lt;&gt;"",VLOOKUP(G1725,Calculations!$AV$2:$BA$2001,4),"")</f>
        <v/>
      </c>
      <c r="J1725" s="2" t="str">
        <f>IF(G1725&lt;&gt;"",VLOOKUP(G1725,Calculations!$AV$2:$BA$2001,5),"")</f>
        <v/>
      </c>
      <c r="K1725" s="2" t="str">
        <f>IF(G1725&lt;&gt;"",VLOOKUP(G1725,Calculations!$AV$2:$BA$2001,6),"")</f>
        <v/>
      </c>
      <c r="L1725" s="64"/>
      <c r="M1725" s="64"/>
      <c r="N1725" s="64"/>
      <c r="O1725" s="64"/>
      <c r="P1725" s="64"/>
      <c r="Q1725" s="2"/>
      <c r="R1725" s="2"/>
      <c r="S1725" s="2"/>
    </row>
    <row r="1726" spans="6:19">
      <c r="F1726" s="2" t="str">
        <f t="shared" si="91"/>
        <v/>
      </c>
      <c r="G1726" s="2" t="str">
        <f t="shared" si="92"/>
        <v/>
      </c>
      <c r="H1726" s="2" t="str">
        <f>IF(G1726&lt;&gt;"",VLOOKUP(G1726,Calculations!$AV$2:$BA$2001,3),"")</f>
        <v/>
      </c>
      <c r="I1726" s="2" t="str">
        <f>IF(G1726&lt;&gt;"",VLOOKUP(G1726,Calculations!$AV$2:$BA$2001,4),"")</f>
        <v/>
      </c>
      <c r="J1726" s="2" t="str">
        <f>IF(G1726&lt;&gt;"",VLOOKUP(G1726,Calculations!$AV$2:$BA$2001,5),"")</f>
        <v/>
      </c>
      <c r="K1726" s="2" t="str">
        <f>IF(G1726&lt;&gt;"",VLOOKUP(G1726,Calculations!$AV$2:$BA$2001,6),"")</f>
        <v/>
      </c>
      <c r="L1726" s="64"/>
      <c r="M1726" s="64"/>
      <c r="N1726" s="64"/>
      <c r="O1726" s="64"/>
      <c r="P1726" s="64"/>
      <c r="Q1726" s="2"/>
      <c r="R1726" s="2"/>
      <c r="S1726" s="2"/>
    </row>
    <row r="1727" spans="6:19">
      <c r="F1727" s="2" t="str">
        <f t="shared" si="91"/>
        <v/>
      </c>
      <c r="G1727" s="2" t="str">
        <f t="shared" si="92"/>
        <v/>
      </c>
      <c r="H1727" s="2" t="str">
        <f>IF(G1727&lt;&gt;"",VLOOKUP(G1727,Calculations!$AV$2:$BA$2001,3),"")</f>
        <v/>
      </c>
      <c r="I1727" s="2" t="str">
        <f>IF(G1727&lt;&gt;"",VLOOKUP(G1727,Calculations!$AV$2:$BA$2001,4),"")</f>
        <v/>
      </c>
      <c r="J1727" s="2" t="str">
        <f>IF(G1727&lt;&gt;"",VLOOKUP(G1727,Calculations!$AV$2:$BA$2001,5),"")</f>
        <v/>
      </c>
      <c r="K1727" s="2" t="str">
        <f>IF(G1727&lt;&gt;"",VLOOKUP(G1727,Calculations!$AV$2:$BA$2001,6),"")</f>
        <v/>
      </c>
      <c r="L1727" s="64"/>
      <c r="M1727" s="64"/>
      <c r="N1727" s="64"/>
      <c r="O1727" s="64"/>
      <c r="P1727" s="64"/>
      <c r="Q1727" s="2"/>
      <c r="R1727" s="2"/>
      <c r="S1727" s="2"/>
    </row>
    <row r="1728" spans="6:19">
      <c r="F1728" s="2" t="str">
        <f t="shared" si="91"/>
        <v/>
      </c>
      <c r="G1728" s="2" t="str">
        <f t="shared" si="92"/>
        <v/>
      </c>
      <c r="H1728" s="2" t="str">
        <f>IF(G1728&lt;&gt;"",VLOOKUP(G1728,Calculations!$AV$2:$BA$2001,3),"")</f>
        <v/>
      </c>
      <c r="I1728" s="2" t="str">
        <f>IF(G1728&lt;&gt;"",VLOOKUP(G1728,Calculations!$AV$2:$BA$2001,4),"")</f>
        <v/>
      </c>
      <c r="J1728" s="2" t="str">
        <f>IF(G1728&lt;&gt;"",VLOOKUP(G1728,Calculations!$AV$2:$BA$2001,5),"")</f>
        <v/>
      </c>
      <c r="K1728" s="2" t="str">
        <f>IF(G1728&lt;&gt;"",VLOOKUP(G1728,Calculations!$AV$2:$BA$2001,6),"")</f>
        <v/>
      </c>
      <c r="L1728" s="64"/>
      <c r="M1728" s="64"/>
      <c r="N1728" s="64"/>
      <c r="O1728" s="64"/>
      <c r="P1728" s="64"/>
      <c r="Q1728" s="2"/>
      <c r="R1728" s="2"/>
      <c r="S1728" s="2"/>
    </row>
    <row r="1729" spans="6:19">
      <c r="F1729" s="2" t="str">
        <f t="shared" si="91"/>
        <v/>
      </c>
      <c r="G1729" s="2" t="str">
        <f t="shared" si="92"/>
        <v/>
      </c>
      <c r="H1729" s="2" t="str">
        <f>IF(G1729&lt;&gt;"",VLOOKUP(G1729,Calculations!$AV$2:$BA$2001,3),"")</f>
        <v/>
      </c>
      <c r="I1729" s="2" t="str">
        <f>IF(G1729&lt;&gt;"",VLOOKUP(G1729,Calculations!$AV$2:$BA$2001,4),"")</f>
        <v/>
      </c>
      <c r="J1729" s="2" t="str">
        <f>IF(G1729&lt;&gt;"",VLOOKUP(G1729,Calculations!$AV$2:$BA$2001,5),"")</f>
        <v/>
      </c>
      <c r="K1729" s="2" t="str">
        <f>IF(G1729&lt;&gt;"",VLOOKUP(G1729,Calculations!$AV$2:$BA$2001,6),"")</f>
        <v/>
      </c>
      <c r="L1729" s="64"/>
      <c r="M1729" s="64"/>
      <c r="N1729" s="64"/>
      <c r="O1729" s="64"/>
      <c r="P1729" s="64"/>
      <c r="Q1729" s="2"/>
      <c r="R1729" s="2"/>
      <c r="S1729" s="2"/>
    </row>
    <row r="1730" spans="6:19">
      <c r="F1730" s="2" t="str">
        <f t="shared" si="91"/>
        <v/>
      </c>
      <c r="G1730" s="2" t="str">
        <f t="shared" si="92"/>
        <v/>
      </c>
      <c r="H1730" s="2" t="str">
        <f>IF(G1730&lt;&gt;"",VLOOKUP(G1730,Calculations!$AV$2:$BA$2001,3),"")</f>
        <v/>
      </c>
      <c r="I1730" s="2" t="str">
        <f>IF(G1730&lt;&gt;"",VLOOKUP(G1730,Calculations!$AV$2:$BA$2001,4),"")</f>
        <v/>
      </c>
      <c r="J1730" s="2" t="str">
        <f>IF(G1730&lt;&gt;"",VLOOKUP(G1730,Calculations!$AV$2:$BA$2001,5),"")</f>
        <v/>
      </c>
      <c r="K1730" s="2" t="str">
        <f>IF(G1730&lt;&gt;"",VLOOKUP(G1730,Calculations!$AV$2:$BA$2001,6),"")</f>
        <v/>
      </c>
      <c r="L1730" s="64"/>
      <c r="M1730" s="64"/>
      <c r="N1730" s="64"/>
      <c r="O1730" s="64"/>
      <c r="P1730" s="64"/>
      <c r="Q1730" s="2"/>
      <c r="R1730" s="2"/>
      <c r="S1730" s="2"/>
    </row>
    <row r="1731" spans="6:19">
      <c r="F1731" s="2" t="str">
        <f t="shared" ref="F1731:F1794" si="93">IF(F1730&gt;=Num,"",F1730+1)</f>
        <v/>
      </c>
      <c r="G1731" s="2" t="str">
        <f t="shared" si="92"/>
        <v/>
      </c>
      <c r="H1731" s="2" t="str">
        <f>IF(G1731&lt;&gt;"",VLOOKUP(G1731,Calculations!$AV$2:$BA$2001,3),"")</f>
        <v/>
      </c>
      <c r="I1731" s="2" t="str">
        <f>IF(G1731&lt;&gt;"",VLOOKUP(G1731,Calculations!$AV$2:$BA$2001,4),"")</f>
        <v/>
      </c>
      <c r="J1731" s="2" t="str">
        <f>IF(G1731&lt;&gt;"",VLOOKUP(G1731,Calculations!$AV$2:$BA$2001,5),"")</f>
        <v/>
      </c>
      <c r="K1731" s="2" t="str">
        <f>IF(G1731&lt;&gt;"",VLOOKUP(G1731,Calculations!$AV$2:$BA$2001,6),"")</f>
        <v/>
      </c>
      <c r="L1731" s="64"/>
      <c r="M1731" s="64"/>
      <c r="N1731" s="64"/>
      <c r="O1731" s="64"/>
      <c r="P1731" s="64"/>
      <c r="Q1731" s="2"/>
      <c r="R1731" s="2"/>
      <c r="S1731" s="2"/>
    </row>
    <row r="1732" spans="6:19">
      <c r="F1732" s="2" t="str">
        <f t="shared" si="93"/>
        <v/>
      </c>
      <c r="G1732" s="2" t="str">
        <f t="shared" si="92"/>
        <v/>
      </c>
      <c r="H1732" s="2" t="str">
        <f>IF(G1732&lt;&gt;"",VLOOKUP(G1732,Calculations!$AV$2:$BA$2001,3),"")</f>
        <v/>
      </c>
      <c r="I1732" s="2" t="str">
        <f>IF(G1732&lt;&gt;"",VLOOKUP(G1732,Calculations!$AV$2:$BA$2001,4),"")</f>
        <v/>
      </c>
      <c r="J1732" s="2" t="str">
        <f>IF(G1732&lt;&gt;"",VLOOKUP(G1732,Calculations!$AV$2:$BA$2001,5),"")</f>
        <v/>
      </c>
      <c r="K1732" s="2" t="str">
        <f>IF(G1732&lt;&gt;"",VLOOKUP(G1732,Calculations!$AV$2:$BA$2001,6),"")</f>
        <v/>
      </c>
      <c r="L1732" s="64"/>
      <c r="M1732" s="64"/>
      <c r="N1732" s="64"/>
      <c r="O1732" s="64"/>
      <c r="P1732" s="64"/>
      <c r="Q1732" s="2"/>
      <c r="R1732" s="2"/>
      <c r="S1732" s="2"/>
    </row>
    <row r="1733" spans="6:19">
      <c r="F1733" s="2" t="str">
        <f t="shared" si="93"/>
        <v/>
      </c>
      <c r="G1733" s="2" t="str">
        <f t="shared" si="92"/>
        <v/>
      </c>
      <c r="H1733" s="2" t="str">
        <f>IF(G1733&lt;&gt;"",VLOOKUP(G1733,Calculations!$AV$2:$BA$2001,3),"")</f>
        <v/>
      </c>
      <c r="I1733" s="2" t="str">
        <f>IF(G1733&lt;&gt;"",VLOOKUP(G1733,Calculations!$AV$2:$BA$2001,4),"")</f>
        <v/>
      </c>
      <c r="J1733" s="2" t="str">
        <f>IF(G1733&lt;&gt;"",VLOOKUP(G1733,Calculations!$AV$2:$BA$2001,5),"")</f>
        <v/>
      </c>
      <c r="K1733" s="2" t="str">
        <f>IF(G1733&lt;&gt;"",VLOOKUP(G1733,Calculations!$AV$2:$BA$2001,6),"")</f>
        <v/>
      </c>
      <c r="L1733" s="64"/>
      <c r="M1733" s="64"/>
      <c r="N1733" s="64"/>
      <c r="O1733" s="64"/>
      <c r="P1733" s="64"/>
      <c r="Q1733" s="2"/>
      <c r="R1733" s="2"/>
      <c r="S1733" s="2"/>
    </row>
    <row r="1734" spans="6:19">
      <c r="F1734" s="2" t="str">
        <f t="shared" si="93"/>
        <v/>
      </c>
      <c r="G1734" s="2" t="str">
        <f t="shared" si="92"/>
        <v/>
      </c>
      <c r="H1734" s="2" t="str">
        <f>IF(G1734&lt;&gt;"",VLOOKUP(G1734,Calculations!$AV$2:$BA$2001,3),"")</f>
        <v/>
      </c>
      <c r="I1734" s="2" t="str">
        <f>IF(G1734&lt;&gt;"",VLOOKUP(G1734,Calculations!$AV$2:$BA$2001,4),"")</f>
        <v/>
      </c>
      <c r="J1734" s="2" t="str">
        <f>IF(G1734&lt;&gt;"",VLOOKUP(G1734,Calculations!$AV$2:$BA$2001,5),"")</f>
        <v/>
      </c>
      <c r="K1734" s="2" t="str">
        <f>IF(G1734&lt;&gt;"",VLOOKUP(G1734,Calculations!$AV$2:$BA$2001,6),"")</f>
        <v/>
      </c>
      <c r="L1734" s="64"/>
      <c r="M1734" s="64"/>
      <c r="N1734" s="64"/>
      <c r="O1734" s="64"/>
      <c r="P1734" s="64"/>
      <c r="Q1734" s="2"/>
      <c r="R1734" s="2"/>
      <c r="S1734" s="2"/>
    </row>
    <row r="1735" spans="6:19">
      <c r="F1735" s="2" t="str">
        <f t="shared" si="93"/>
        <v/>
      </c>
      <c r="G1735" s="2" t="str">
        <f t="shared" si="92"/>
        <v/>
      </c>
      <c r="H1735" s="2" t="str">
        <f>IF(G1735&lt;&gt;"",VLOOKUP(G1735,Calculations!$AV$2:$BA$2001,3),"")</f>
        <v/>
      </c>
      <c r="I1735" s="2" t="str">
        <f>IF(G1735&lt;&gt;"",VLOOKUP(G1735,Calculations!$AV$2:$BA$2001,4),"")</f>
        <v/>
      </c>
      <c r="J1735" s="2" t="str">
        <f>IF(G1735&lt;&gt;"",VLOOKUP(G1735,Calculations!$AV$2:$BA$2001,5),"")</f>
        <v/>
      </c>
      <c r="K1735" s="2" t="str">
        <f>IF(G1735&lt;&gt;"",VLOOKUP(G1735,Calculations!$AV$2:$BA$2001,6),"")</f>
        <v/>
      </c>
      <c r="L1735" s="64"/>
      <c r="M1735" s="64"/>
      <c r="N1735" s="64"/>
      <c r="O1735" s="64"/>
      <c r="P1735" s="64"/>
      <c r="Q1735" s="2"/>
      <c r="R1735" s="2"/>
      <c r="S1735" s="2"/>
    </row>
    <row r="1736" spans="6:19">
      <c r="F1736" s="2" t="str">
        <f t="shared" si="93"/>
        <v/>
      </c>
      <c r="G1736" s="2" t="str">
        <f t="shared" si="92"/>
        <v/>
      </c>
      <c r="H1736" s="2" t="str">
        <f>IF(G1736&lt;&gt;"",VLOOKUP(G1736,Calculations!$AV$2:$BA$2001,3),"")</f>
        <v/>
      </c>
      <c r="I1736" s="2" t="str">
        <f>IF(G1736&lt;&gt;"",VLOOKUP(G1736,Calculations!$AV$2:$BA$2001,4),"")</f>
        <v/>
      </c>
      <c r="J1736" s="2" t="str">
        <f>IF(G1736&lt;&gt;"",VLOOKUP(G1736,Calculations!$AV$2:$BA$2001,5),"")</f>
        <v/>
      </c>
      <c r="K1736" s="2" t="str">
        <f>IF(G1736&lt;&gt;"",VLOOKUP(G1736,Calculations!$AV$2:$BA$2001,6),"")</f>
        <v/>
      </c>
      <c r="L1736" s="64"/>
      <c r="M1736" s="64"/>
      <c r="N1736" s="64"/>
      <c r="O1736" s="64"/>
      <c r="P1736" s="64"/>
      <c r="Q1736" s="2"/>
      <c r="R1736" s="2"/>
      <c r="S1736" s="2"/>
    </row>
    <row r="1737" spans="6:19">
      <c r="F1737" s="2" t="str">
        <f t="shared" si="93"/>
        <v/>
      </c>
      <c r="G1737" s="2" t="str">
        <f t="shared" si="92"/>
        <v/>
      </c>
      <c r="H1737" s="2" t="str">
        <f>IF(G1737&lt;&gt;"",VLOOKUP(G1737,Calculations!$AV$2:$BA$2001,3),"")</f>
        <v/>
      </c>
      <c r="I1737" s="2" t="str">
        <f>IF(G1737&lt;&gt;"",VLOOKUP(G1737,Calculations!$AV$2:$BA$2001,4),"")</f>
        <v/>
      </c>
      <c r="J1737" s="2" t="str">
        <f>IF(G1737&lt;&gt;"",VLOOKUP(G1737,Calculations!$AV$2:$BA$2001,5),"")</f>
        <v/>
      </c>
      <c r="K1737" s="2" t="str">
        <f>IF(G1737&lt;&gt;"",VLOOKUP(G1737,Calculations!$AV$2:$BA$2001,6),"")</f>
        <v/>
      </c>
      <c r="L1737" s="64"/>
      <c r="M1737" s="64"/>
      <c r="N1737" s="64"/>
      <c r="O1737" s="64"/>
      <c r="P1737" s="64"/>
      <c r="Q1737" s="2"/>
      <c r="R1737" s="2"/>
      <c r="S1737" s="2"/>
    </row>
    <row r="1738" spans="6:19">
      <c r="F1738" s="2" t="str">
        <f t="shared" si="93"/>
        <v/>
      </c>
      <c r="G1738" s="2" t="str">
        <f t="shared" si="92"/>
        <v/>
      </c>
      <c r="H1738" s="2" t="str">
        <f>IF(G1738&lt;&gt;"",VLOOKUP(G1738,Calculations!$AV$2:$BA$2001,3),"")</f>
        <v/>
      </c>
      <c r="I1738" s="2" t="str">
        <f>IF(G1738&lt;&gt;"",VLOOKUP(G1738,Calculations!$AV$2:$BA$2001,4),"")</f>
        <v/>
      </c>
      <c r="J1738" s="2" t="str">
        <f>IF(G1738&lt;&gt;"",VLOOKUP(G1738,Calculations!$AV$2:$BA$2001,5),"")</f>
        <v/>
      </c>
      <c r="K1738" s="2" t="str">
        <f>IF(G1738&lt;&gt;"",VLOOKUP(G1738,Calculations!$AV$2:$BA$2001,6),"")</f>
        <v/>
      </c>
      <c r="L1738" s="64"/>
      <c r="M1738" s="64"/>
      <c r="N1738" s="64"/>
      <c r="O1738" s="64"/>
      <c r="P1738" s="64"/>
      <c r="Q1738" s="2"/>
      <c r="R1738" s="2"/>
      <c r="S1738" s="2"/>
    </row>
    <row r="1739" spans="6:19">
      <c r="F1739" s="2" t="str">
        <f t="shared" si="93"/>
        <v/>
      </c>
      <c r="G1739" s="2" t="str">
        <f t="shared" si="92"/>
        <v/>
      </c>
      <c r="H1739" s="2" t="str">
        <f>IF(G1739&lt;&gt;"",VLOOKUP(G1739,Calculations!$AV$2:$BA$2001,3),"")</f>
        <v/>
      </c>
      <c r="I1739" s="2" t="str">
        <f>IF(G1739&lt;&gt;"",VLOOKUP(G1739,Calculations!$AV$2:$BA$2001,4),"")</f>
        <v/>
      </c>
      <c r="J1739" s="2" t="str">
        <f>IF(G1739&lt;&gt;"",VLOOKUP(G1739,Calculations!$AV$2:$BA$2001,5),"")</f>
        <v/>
      </c>
      <c r="K1739" s="2" t="str">
        <f>IF(G1739&lt;&gt;"",VLOOKUP(G1739,Calculations!$AV$2:$BA$2001,6),"")</f>
        <v/>
      </c>
      <c r="L1739" s="64"/>
      <c r="M1739" s="64"/>
      <c r="N1739" s="64"/>
      <c r="O1739" s="64"/>
      <c r="P1739" s="64"/>
      <c r="Q1739" s="2"/>
      <c r="R1739" s="2"/>
      <c r="S1739" s="2"/>
    </row>
    <row r="1740" spans="6:19">
      <c r="F1740" s="2" t="str">
        <f t="shared" si="93"/>
        <v/>
      </c>
      <c r="G1740" s="2" t="str">
        <f t="shared" si="92"/>
        <v/>
      </c>
      <c r="H1740" s="2" t="str">
        <f>IF(G1740&lt;&gt;"",VLOOKUP(G1740,Calculations!$AV$2:$BA$2001,3),"")</f>
        <v/>
      </c>
      <c r="I1740" s="2" t="str">
        <f>IF(G1740&lt;&gt;"",VLOOKUP(G1740,Calculations!$AV$2:$BA$2001,4),"")</f>
        <v/>
      </c>
      <c r="J1740" s="2" t="str">
        <f>IF(G1740&lt;&gt;"",VLOOKUP(G1740,Calculations!$AV$2:$BA$2001,5),"")</f>
        <v/>
      </c>
      <c r="K1740" s="2" t="str">
        <f>IF(G1740&lt;&gt;"",VLOOKUP(G1740,Calculations!$AV$2:$BA$2001,6),"")</f>
        <v/>
      </c>
      <c r="L1740" s="64"/>
      <c r="M1740" s="64"/>
      <c r="N1740" s="64"/>
      <c r="O1740" s="64"/>
      <c r="P1740" s="64"/>
      <c r="Q1740" s="2"/>
      <c r="R1740" s="2"/>
      <c r="S1740" s="2"/>
    </row>
    <row r="1741" spans="6:19">
      <c r="F1741" s="2" t="str">
        <f t="shared" si="93"/>
        <v/>
      </c>
      <c r="G1741" s="2" t="str">
        <f t="shared" si="92"/>
        <v/>
      </c>
      <c r="H1741" s="2" t="str">
        <f>IF(G1741&lt;&gt;"",VLOOKUP(G1741,Calculations!$AV$2:$BA$2001,3),"")</f>
        <v/>
      </c>
      <c r="I1741" s="2" t="str">
        <f>IF(G1741&lt;&gt;"",VLOOKUP(G1741,Calculations!$AV$2:$BA$2001,4),"")</f>
        <v/>
      </c>
      <c r="J1741" s="2" t="str">
        <f>IF(G1741&lt;&gt;"",VLOOKUP(G1741,Calculations!$AV$2:$BA$2001,5),"")</f>
        <v/>
      </c>
      <c r="K1741" s="2" t="str">
        <f>IF(G1741&lt;&gt;"",VLOOKUP(G1741,Calculations!$AV$2:$BA$2001,6),"")</f>
        <v/>
      </c>
      <c r="L1741" s="64"/>
      <c r="M1741" s="64"/>
      <c r="N1741" s="64"/>
      <c r="O1741" s="64"/>
      <c r="P1741" s="64"/>
      <c r="Q1741" s="2"/>
      <c r="R1741" s="2"/>
      <c r="S1741" s="2"/>
    </row>
    <row r="1742" spans="6:19">
      <c r="F1742" s="2" t="str">
        <f t="shared" si="93"/>
        <v/>
      </c>
      <c r="G1742" s="2" t="str">
        <f t="shared" si="92"/>
        <v/>
      </c>
      <c r="H1742" s="2" t="str">
        <f>IF(G1742&lt;&gt;"",VLOOKUP(G1742,Calculations!$AV$2:$BA$2001,3),"")</f>
        <v/>
      </c>
      <c r="I1742" s="2" t="str">
        <f>IF(G1742&lt;&gt;"",VLOOKUP(G1742,Calculations!$AV$2:$BA$2001,4),"")</f>
        <v/>
      </c>
      <c r="J1742" s="2" t="str">
        <f>IF(G1742&lt;&gt;"",VLOOKUP(G1742,Calculations!$AV$2:$BA$2001,5),"")</f>
        <v/>
      </c>
      <c r="K1742" s="2" t="str">
        <f>IF(G1742&lt;&gt;"",VLOOKUP(G1742,Calculations!$AV$2:$BA$2001,6),"")</f>
        <v/>
      </c>
      <c r="L1742" s="64"/>
      <c r="M1742" s="64"/>
      <c r="N1742" s="64"/>
      <c r="O1742" s="64"/>
      <c r="P1742" s="64"/>
      <c r="Q1742" s="2"/>
      <c r="R1742" s="2"/>
      <c r="S1742" s="2"/>
    </row>
    <row r="1743" spans="6:19">
      <c r="F1743" s="2" t="str">
        <f t="shared" si="93"/>
        <v/>
      </c>
      <c r="G1743" s="2" t="str">
        <f t="shared" si="92"/>
        <v/>
      </c>
      <c r="H1743" s="2" t="str">
        <f>IF(G1743&lt;&gt;"",VLOOKUP(G1743,Calculations!$AV$2:$BA$2001,3),"")</f>
        <v/>
      </c>
      <c r="I1743" s="2" t="str">
        <f>IF(G1743&lt;&gt;"",VLOOKUP(G1743,Calculations!$AV$2:$BA$2001,4),"")</f>
        <v/>
      </c>
      <c r="J1743" s="2" t="str">
        <f>IF(G1743&lt;&gt;"",VLOOKUP(G1743,Calculations!$AV$2:$BA$2001,5),"")</f>
        <v/>
      </c>
      <c r="K1743" s="2" t="str">
        <f>IF(G1743&lt;&gt;"",VLOOKUP(G1743,Calculations!$AV$2:$BA$2001,6),"")</f>
        <v/>
      </c>
      <c r="L1743" s="64"/>
      <c r="M1743" s="64"/>
      <c r="N1743" s="64"/>
      <c r="O1743" s="64"/>
      <c r="P1743" s="64"/>
      <c r="Q1743" s="2"/>
      <c r="R1743" s="2"/>
      <c r="S1743" s="2"/>
    </row>
    <row r="1744" spans="6:19">
      <c r="F1744" s="2" t="str">
        <f t="shared" si="93"/>
        <v/>
      </c>
      <c r="G1744" s="2" t="str">
        <f t="shared" si="92"/>
        <v/>
      </c>
      <c r="H1744" s="2" t="str">
        <f>IF(G1744&lt;&gt;"",VLOOKUP(G1744,Calculations!$AV$2:$BA$2001,3),"")</f>
        <v/>
      </c>
      <c r="I1744" s="2" t="str">
        <f>IF(G1744&lt;&gt;"",VLOOKUP(G1744,Calculations!$AV$2:$BA$2001,4),"")</f>
        <v/>
      </c>
      <c r="J1744" s="2" t="str">
        <f>IF(G1744&lt;&gt;"",VLOOKUP(G1744,Calculations!$AV$2:$BA$2001,5),"")</f>
        <v/>
      </c>
      <c r="K1744" s="2" t="str">
        <f>IF(G1744&lt;&gt;"",VLOOKUP(G1744,Calculations!$AV$2:$BA$2001,6),"")</f>
        <v/>
      </c>
      <c r="L1744" s="64"/>
      <c r="M1744" s="64"/>
      <c r="N1744" s="64"/>
      <c r="O1744" s="64"/>
      <c r="P1744" s="64"/>
      <c r="Q1744" s="2"/>
      <c r="R1744" s="2"/>
      <c r="S1744" s="2"/>
    </row>
    <row r="1745" spans="6:19">
      <c r="F1745" s="2" t="str">
        <f t="shared" si="93"/>
        <v/>
      </c>
      <c r="G1745" s="2" t="str">
        <f t="shared" ref="G1745:G1808" si="94">IF(AND(F1744&lt;&gt;"",G1744&lt;2000),G1744+step,"")</f>
        <v/>
      </c>
      <c r="H1745" s="2" t="str">
        <f>IF(G1745&lt;&gt;"",VLOOKUP(G1745,Calculations!$AV$2:$BA$2001,3),"")</f>
        <v/>
      </c>
      <c r="I1745" s="2" t="str">
        <f>IF(G1745&lt;&gt;"",VLOOKUP(G1745,Calculations!$AV$2:$BA$2001,4),"")</f>
        <v/>
      </c>
      <c r="J1745" s="2" t="str">
        <f>IF(G1745&lt;&gt;"",VLOOKUP(G1745,Calculations!$AV$2:$BA$2001,5),"")</f>
        <v/>
      </c>
      <c r="K1745" s="2" t="str">
        <f>IF(G1745&lt;&gt;"",VLOOKUP(G1745,Calculations!$AV$2:$BA$2001,6),"")</f>
        <v/>
      </c>
      <c r="L1745" s="64"/>
      <c r="M1745" s="64"/>
      <c r="N1745" s="64"/>
      <c r="O1745" s="64"/>
      <c r="P1745" s="64"/>
      <c r="Q1745" s="2"/>
      <c r="R1745" s="2"/>
      <c r="S1745" s="2"/>
    </row>
    <row r="1746" spans="6:19">
      <c r="F1746" s="2" t="str">
        <f t="shared" si="93"/>
        <v/>
      </c>
      <c r="G1746" s="2" t="str">
        <f t="shared" si="94"/>
        <v/>
      </c>
      <c r="H1746" s="2" t="str">
        <f>IF(G1746&lt;&gt;"",VLOOKUP(G1746,Calculations!$AV$2:$BA$2001,3),"")</f>
        <v/>
      </c>
      <c r="I1746" s="2" t="str">
        <f>IF(G1746&lt;&gt;"",VLOOKUP(G1746,Calculations!$AV$2:$BA$2001,4),"")</f>
        <v/>
      </c>
      <c r="J1746" s="2" t="str">
        <f>IF(G1746&lt;&gt;"",VLOOKUP(G1746,Calculations!$AV$2:$BA$2001,5),"")</f>
        <v/>
      </c>
      <c r="K1746" s="2" t="str">
        <f>IF(G1746&lt;&gt;"",VLOOKUP(G1746,Calculations!$AV$2:$BA$2001,6),"")</f>
        <v/>
      </c>
      <c r="L1746" s="64"/>
      <c r="M1746" s="64"/>
      <c r="N1746" s="64"/>
      <c r="O1746" s="64"/>
      <c r="P1746" s="64"/>
      <c r="Q1746" s="2"/>
      <c r="R1746" s="2"/>
      <c r="S1746" s="2"/>
    </row>
    <row r="1747" spans="6:19">
      <c r="F1747" s="2" t="str">
        <f t="shared" si="93"/>
        <v/>
      </c>
      <c r="G1747" s="2" t="str">
        <f t="shared" si="94"/>
        <v/>
      </c>
      <c r="H1747" s="2" t="str">
        <f>IF(G1747&lt;&gt;"",VLOOKUP(G1747,Calculations!$AV$2:$BA$2001,3),"")</f>
        <v/>
      </c>
      <c r="I1747" s="2" t="str">
        <f>IF(G1747&lt;&gt;"",VLOOKUP(G1747,Calculations!$AV$2:$BA$2001,4),"")</f>
        <v/>
      </c>
      <c r="J1747" s="2" t="str">
        <f>IF(G1747&lt;&gt;"",VLOOKUP(G1747,Calculations!$AV$2:$BA$2001,5),"")</f>
        <v/>
      </c>
      <c r="K1747" s="2" t="str">
        <f>IF(G1747&lt;&gt;"",VLOOKUP(G1747,Calculations!$AV$2:$BA$2001,6),"")</f>
        <v/>
      </c>
      <c r="L1747" s="64"/>
      <c r="M1747" s="64"/>
      <c r="N1747" s="64"/>
      <c r="O1747" s="64"/>
      <c r="P1747" s="64"/>
      <c r="Q1747" s="2"/>
      <c r="R1747" s="2"/>
      <c r="S1747" s="2"/>
    </row>
    <row r="1748" spans="6:19">
      <c r="F1748" s="2" t="str">
        <f t="shared" si="93"/>
        <v/>
      </c>
      <c r="G1748" s="2" t="str">
        <f t="shared" si="94"/>
        <v/>
      </c>
      <c r="H1748" s="2" t="str">
        <f>IF(G1748&lt;&gt;"",VLOOKUP(G1748,Calculations!$AV$2:$BA$2001,3),"")</f>
        <v/>
      </c>
      <c r="I1748" s="2" t="str">
        <f>IF(G1748&lt;&gt;"",VLOOKUP(G1748,Calculations!$AV$2:$BA$2001,4),"")</f>
        <v/>
      </c>
      <c r="J1748" s="2" t="str">
        <f>IF(G1748&lt;&gt;"",VLOOKUP(G1748,Calculations!$AV$2:$BA$2001,5),"")</f>
        <v/>
      </c>
      <c r="K1748" s="2" t="str">
        <f>IF(G1748&lt;&gt;"",VLOOKUP(G1748,Calculations!$AV$2:$BA$2001,6),"")</f>
        <v/>
      </c>
      <c r="L1748" s="64"/>
      <c r="M1748" s="64"/>
      <c r="N1748" s="64"/>
      <c r="O1748" s="64"/>
      <c r="P1748" s="64"/>
      <c r="Q1748" s="2"/>
      <c r="R1748" s="2"/>
      <c r="S1748" s="2"/>
    </row>
    <row r="1749" spans="6:19">
      <c r="F1749" s="2" t="str">
        <f t="shared" si="93"/>
        <v/>
      </c>
      <c r="G1749" s="2" t="str">
        <f t="shared" si="94"/>
        <v/>
      </c>
      <c r="H1749" s="2" t="str">
        <f>IF(G1749&lt;&gt;"",VLOOKUP(G1749,Calculations!$AV$2:$BA$2001,3),"")</f>
        <v/>
      </c>
      <c r="I1749" s="2" t="str">
        <f>IF(G1749&lt;&gt;"",VLOOKUP(G1749,Calculations!$AV$2:$BA$2001,4),"")</f>
        <v/>
      </c>
      <c r="J1749" s="2" t="str">
        <f>IF(G1749&lt;&gt;"",VLOOKUP(G1749,Calculations!$AV$2:$BA$2001,5),"")</f>
        <v/>
      </c>
      <c r="K1749" s="2" t="str">
        <f>IF(G1749&lt;&gt;"",VLOOKUP(G1749,Calculations!$AV$2:$BA$2001,6),"")</f>
        <v/>
      </c>
      <c r="L1749" s="64"/>
      <c r="M1749" s="64"/>
      <c r="N1749" s="64"/>
      <c r="O1749" s="64"/>
      <c r="P1749" s="64"/>
      <c r="Q1749" s="2"/>
      <c r="R1749" s="2"/>
      <c r="S1749" s="2"/>
    </row>
    <row r="1750" spans="6:19">
      <c r="F1750" s="2" t="str">
        <f t="shared" si="93"/>
        <v/>
      </c>
      <c r="G1750" s="2" t="str">
        <f t="shared" si="94"/>
        <v/>
      </c>
      <c r="H1750" s="2" t="str">
        <f>IF(G1750&lt;&gt;"",VLOOKUP(G1750,Calculations!$AV$2:$BA$2001,3),"")</f>
        <v/>
      </c>
      <c r="I1750" s="2" t="str">
        <f>IF(G1750&lt;&gt;"",VLOOKUP(G1750,Calculations!$AV$2:$BA$2001,4),"")</f>
        <v/>
      </c>
      <c r="J1750" s="2" t="str">
        <f>IF(G1750&lt;&gt;"",VLOOKUP(G1750,Calculations!$AV$2:$BA$2001,5),"")</f>
        <v/>
      </c>
      <c r="K1750" s="2" t="str">
        <f>IF(G1750&lt;&gt;"",VLOOKUP(G1750,Calculations!$AV$2:$BA$2001,6),"")</f>
        <v/>
      </c>
      <c r="L1750" s="64"/>
      <c r="M1750" s="64"/>
      <c r="N1750" s="64"/>
      <c r="O1750" s="64"/>
      <c r="P1750" s="64"/>
      <c r="Q1750" s="2"/>
      <c r="R1750" s="2"/>
      <c r="S1750" s="2"/>
    </row>
    <row r="1751" spans="6:19">
      <c r="F1751" s="2" t="str">
        <f t="shared" si="93"/>
        <v/>
      </c>
      <c r="G1751" s="2" t="str">
        <f t="shared" si="94"/>
        <v/>
      </c>
      <c r="H1751" s="2" t="str">
        <f>IF(G1751&lt;&gt;"",VLOOKUP(G1751,Calculations!$AV$2:$BA$2001,3),"")</f>
        <v/>
      </c>
      <c r="I1751" s="2" t="str">
        <f>IF(G1751&lt;&gt;"",VLOOKUP(G1751,Calculations!$AV$2:$BA$2001,4),"")</f>
        <v/>
      </c>
      <c r="J1751" s="2" t="str">
        <f>IF(G1751&lt;&gt;"",VLOOKUP(G1751,Calculations!$AV$2:$BA$2001,5),"")</f>
        <v/>
      </c>
      <c r="K1751" s="2" t="str">
        <f>IF(G1751&lt;&gt;"",VLOOKUP(G1751,Calculations!$AV$2:$BA$2001,6),"")</f>
        <v/>
      </c>
      <c r="L1751" s="64"/>
      <c r="M1751" s="64"/>
      <c r="N1751" s="64"/>
      <c r="O1751" s="64"/>
      <c r="P1751" s="64"/>
      <c r="Q1751" s="2"/>
      <c r="R1751" s="2"/>
      <c r="S1751" s="2"/>
    </row>
    <row r="1752" spans="6:19">
      <c r="F1752" s="2" t="str">
        <f t="shared" si="93"/>
        <v/>
      </c>
      <c r="G1752" s="2" t="str">
        <f t="shared" si="94"/>
        <v/>
      </c>
      <c r="H1752" s="2" t="str">
        <f>IF(G1752&lt;&gt;"",VLOOKUP(G1752,Calculations!$AV$2:$BA$2001,3),"")</f>
        <v/>
      </c>
      <c r="I1752" s="2" t="str">
        <f>IF(G1752&lt;&gt;"",VLOOKUP(G1752,Calculations!$AV$2:$BA$2001,4),"")</f>
        <v/>
      </c>
      <c r="J1752" s="2" t="str">
        <f>IF(G1752&lt;&gt;"",VLOOKUP(G1752,Calculations!$AV$2:$BA$2001,5),"")</f>
        <v/>
      </c>
      <c r="K1752" s="2" t="str">
        <f>IF(G1752&lt;&gt;"",VLOOKUP(G1752,Calculations!$AV$2:$BA$2001,6),"")</f>
        <v/>
      </c>
      <c r="L1752" s="64"/>
      <c r="M1752" s="64"/>
      <c r="N1752" s="64"/>
      <c r="O1752" s="64"/>
      <c r="P1752" s="64"/>
      <c r="Q1752" s="2"/>
      <c r="R1752" s="2"/>
      <c r="S1752" s="2"/>
    </row>
    <row r="1753" spans="6:19">
      <c r="F1753" s="2" t="str">
        <f t="shared" si="93"/>
        <v/>
      </c>
      <c r="G1753" s="2" t="str">
        <f t="shared" si="94"/>
        <v/>
      </c>
      <c r="H1753" s="2" t="str">
        <f>IF(G1753&lt;&gt;"",VLOOKUP(G1753,Calculations!$AV$2:$BA$2001,3),"")</f>
        <v/>
      </c>
      <c r="I1753" s="2" t="str">
        <f>IF(G1753&lt;&gt;"",VLOOKUP(G1753,Calculations!$AV$2:$BA$2001,4),"")</f>
        <v/>
      </c>
      <c r="J1753" s="2" t="str">
        <f>IF(G1753&lt;&gt;"",VLOOKUP(G1753,Calculations!$AV$2:$BA$2001,5),"")</f>
        <v/>
      </c>
      <c r="K1753" s="2" t="str">
        <f>IF(G1753&lt;&gt;"",VLOOKUP(G1753,Calculations!$AV$2:$BA$2001,6),"")</f>
        <v/>
      </c>
      <c r="L1753" s="64"/>
      <c r="M1753" s="64"/>
      <c r="N1753" s="64"/>
      <c r="O1753" s="64"/>
      <c r="P1753" s="64"/>
      <c r="Q1753" s="2"/>
      <c r="R1753" s="2"/>
      <c r="S1753" s="2"/>
    </row>
    <row r="1754" spans="6:19">
      <c r="F1754" s="2" t="str">
        <f t="shared" si="93"/>
        <v/>
      </c>
      <c r="G1754" s="2" t="str">
        <f t="shared" si="94"/>
        <v/>
      </c>
      <c r="H1754" s="2" t="str">
        <f>IF(G1754&lt;&gt;"",VLOOKUP(G1754,Calculations!$AV$2:$BA$2001,3),"")</f>
        <v/>
      </c>
      <c r="I1754" s="2" t="str">
        <f>IF(G1754&lt;&gt;"",VLOOKUP(G1754,Calculations!$AV$2:$BA$2001,4),"")</f>
        <v/>
      </c>
      <c r="J1754" s="2" t="str">
        <f>IF(G1754&lt;&gt;"",VLOOKUP(G1754,Calculations!$AV$2:$BA$2001,5),"")</f>
        <v/>
      </c>
      <c r="K1754" s="2" t="str">
        <f>IF(G1754&lt;&gt;"",VLOOKUP(G1754,Calculations!$AV$2:$BA$2001,6),"")</f>
        <v/>
      </c>
      <c r="L1754" s="64"/>
      <c r="M1754" s="64"/>
      <c r="N1754" s="64"/>
      <c r="O1754" s="64"/>
      <c r="P1754" s="64"/>
      <c r="Q1754" s="2"/>
      <c r="R1754" s="2"/>
      <c r="S1754" s="2"/>
    </row>
    <row r="1755" spans="6:19">
      <c r="F1755" s="2" t="str">
        <f t="shared" si="93"/>
        <v/>
      </c>
      <c r="G1755" s="2" t="str">
        <f t="shared" si="94"/>
        <v/>
      </c>
      <c r="H1755" s="2" t="str">
        <f>IF(G1755&lt;&gt;"",VLOOKUP(G1755,Calculations!$AV$2:$BA$2001,3),"")</f>
        <v/>
      </c>
      <c r="I1755" s="2" t="str">
        <f>IF(G1755&lt;&gt;"",VLOOKUP(G1755,Calculations!$AV$2:$BA$2001,4),"")</f>
        <v/>
      </c>
      <c r="J1755" s="2" t="str">
        <f>IF(G1755&lt;&gt;"",VLOOKUP(G1755,Calculations!$AV$2:$BA$2001,5),"")</f>
        <v/>
      </c>
      <c r="K1755" s="2" t="str">
        <f>IF(G1755&lt;&gt;"",VLOOKUP(G1755,Calculations!$AV$2:$BA$2001,6),"")</f>
        <v/>
      </c>
      <c r="L1755" s="64"/>
      <c r="M1755" s="64"/>
      <c r="N1755" s="64"/>
      <c r="O1755" s="64"/>
      <c r="P1755" s="64"/>
      <c r="Q1755" s="2"/>
      <c r="R1755" s="2"/>
      <c r="S1755" s="2"/>
    </row>
    <row r="1756" spans="6:19">
      <c r="F1756" s="2" t="str">
        <f t="shared" si="93"/>
        <v/>
      </c>
      <c r="G1756" s="2" t="str">
        <f t="shared" si="94"/>
        <v/>
      </c>
      <c r="H1756" s="2" t="str">
        <f>IF(G1756&lt;&gt;"",VLOOKUP(G1756,Calculations!$AV$2:$BA$2001,3),"")</f>
        <v/>
      </c>
      <c r="I1756" s="2" t="str">
        <f>IF(G1756&lt;&gt;"",VLOOKUP(G1756,Calculations!$AV$2:$BA$2001,4),"")</f>
        <v/>
      </c>
      <c r="J1756" s="2" t="str">
        <f>IF(G1756&lt;&gt;"",VLOOKUP(G1756,Calculations!$AV$2:$BA$2001,5),"")</f>
        <v/>
      </c>
      <c r="K1756" s="2" t="str">
        <f>IF(G1756&lt;&gt;"",VLOOKUP(G1756,Calculations!$AV$2:$BA$2001,6),"")</f>
        <v/>
      </c>
      <c r="L1756" s="64"/>
      <c r="M1756" s="64"/>
      <c r="N1756" s="64"/>
      <c r="O1756" s="64"/>
      <c r="P1756" s="64"/>
      <c r="Q1756" s="2"/>
      <c r="R1756" s="2"/>
      <c r="S1756" s="2"/>
    </row>
    <row r="1757" spans="6:19">
      <c r="F1757" s="2" t="str">
        <f t="shared" si="93"/>
        <v/>
      </c>
      <c r="G1757" s="2" t="str">
        <f t="shared" si="94"/>
        <v/>
      </c>
      <c r="H1757" s="2" t="str">
        <f>IF(G1757&lt;&gt;"",VLOOKUP(G1757,Calculations!$AV$2:$BA$2001,3),"")</f>
        <v/>
      </c>
      <c r="I1757" s="2" t="str">
        <f>IF(G1757&lt;&gt;"",VLOOKUP(G1757,Calculations!$AV$2:$BA$2001,4),"")</f>
        <v/>
      </c>
      <c r="J1757" s="2" t="str">
        <f>IF(G1757&lt;&gt;"",VLOOKUP(G1757,Calculations!$AV$2:$BA$2001,5),"")</f>
        <v/>
      </c>
      <c r="K1757" s="2" t="str">
        <f>IF(G1757&lt;&gt;"",VLOOKUP(G1757,Calculations!$AV$2:$BA$2001,6),"")</f>
        <v/>
      </c>
      <c r="L1757" s="64"/>
      <c r="M1757" s="64"/>
      <c r="N1757" s="64"/>
      <c r="O1757" s="64"/>
      <c r="P1757" s="64"/>
      <c r="Q1757" s="2"/>
      <c r="R1757" s="2"/>
      <c r="S1757" s="2"/>
    </row>
    <row r="1758" spans="6:19">
      <c r="F1758" s="2" t="str">
        <f t="shared" si="93"/>
        <v/>
      </c>
      <c r="G1758" s="2" t="str">
        <f t="shared" si="94"/>
        <v/>
      </c>
      <c r="H1758" s="2" t="str">
        <f>IF(G1758&lt;&gt;"",VLOOKUP(G1758,Calculations!$AV$2:$BA$2001,3),"")</f>
        <v/>
      </c>
      <c r="I1758" s="2" t="str">
        <f>IF(G1758&lt;&gt;"",VLOOKUP(G1758,Calculations!$AV$2:$BA$2001,4),"")</f>
        <v/>
      </c>
      <c r="J1758" s="2" t="str">
        <f>IF(G1758&lt;&gt;"",VLOOKUP(G1758,Calculations!$AV$2:$BA$2001,5),"")</f>
        <v/>
      </c>
      <c r="K1758" s="2" t="str">
        <f>IF(G1758&lt;&gt;"",VLOOKUP(G1758,Calculations!$AV$2:$BA$2001,6),"")</f>
        <v/>
      </c>
      <c r="L1758" s="64"/>
      <c r="M1758" s="64"/>
      <c r="N1758" s="64"/>
      <c r="O1758" s="64"/>
      <c r="P1758" s="64"/>
      <c r="Q1758" s="2"/>
      <c r="R1758" s="2"/>
      <c r="S1758" s="2"/>
    </row>
    <row r="1759" spans="6:19">
      <c r="F1759" s="2" t="str">
        <f t="shared" si="93"/>
        <v/>
      </c>
      <c r="G1759" s="2" t="str">
        <f t="shared" si="94"/>
        <v/>
      </c>
      <c r="H1759" s="2" t="str">
        <f>IF(G1759&lt;&gt;"",VLOOKUP(G1759,Calculations!$AV$2:$BA$2001,3),"")</f>
        <v/>
      </c>
      <c r="I1759" s="2" t="str">
        <f>IF(G1759&lt;&gt;"",VLOOKUP(G1759,Calculations!$AV$2:$BA$2001,4),"")</f>
        <v/>
      </c>
      <c r="J1759" s="2" t="str">
        <f>IF(G1759&lt;&gt;"",VLOOKUP(G1759,Calculations!$AV$2:$BA$2001,5),"")</f>
        <v/>
      </c>
      <c r="K1759" s="2" t="str">
        <f>IF(G1759&lt;&gt;"",VLOOKUP(G1759,Calculations!$AV$2:$BA$2001,6),"")</f>
        <v/>
      </c>
      <c r="L1759" s="64"/>
      <c r="M1759" s="64"/>
      <c r="N1759" s="64"/>
      <c r="O1759" s="64"/>
      <c r="P1759" s="64"/>
      <c r="Q1759" s="2"/>
      <c r="R1759" s="2"/>
      <c r="S1759" s="2"/>
    </row>
    <row r="1760" spans="6:19">
      <c r="F1760" s="2" t="str">
        <f t="shared" si="93"/>
        <v/>
      </c>
      <c r="G1760" s="2" t="str">
        <f t="shared" si="94"/>
        <v/>
      </c>
      <c r="H1760" s="2" t="str">
        <f>IF(G1760&lt;&gt;"",VLOOKUP(G1760,Calculations!$AV$2:$BA$2001,3),"")</f>
        <v/>
      </c>
      <c r="I1760" s="2" t="str">
        <f>IF(G1760&lt;&gt;"",VLOOKUP(G1760,Calculations!$AV$2:$BA$2001,4),"")</f>
        <v/>
      </c>
      <c r="J1760" s="2" t="str">
        <f>IF(G1760&lt;&gt;"",VLOOKUP(G1760,Calculations!$AV$2:$BA$2001,5),"")</f>
        <v/>
      </c>
      <c r="K1760" s="2" t="str">
        <f>IF(G1760&lt;&gt;"",VLOOKUP(G1760,Calculations!$AV$2:$BA$2001,6),"")</f>
        <v/>
      </c>
      <c r="L1760" s="64"/>
      <c r="M1760" s="64"/>
      <c r="N1760" s="64"/>
      <c r="O1760" s="64"/>
      <c r="P1760" s="64"/>
      <c r="Q1760" s="2"/>
      <c r="R1760" s="2"/>
      <c r="S1760" s="2"/>
    </row>
    <row r="1761" spans="6:19">
      <c r="F1761" s="2" t="str">
        <f t="shared" si="93"/>
        <v/>
      </c>
      <c r="G1761" s="2" t="str">
        <f t="shared" si="94"/>
        <v/>
      </c>
      <c r="H1761" s="2" t="str">
        <f>IF(G1761&lt;&gt;"",VLOOKUP(G1761,Calculations!$AV$2:$BA$2001,3),"")</f>
        <v/>
      </c>
      <c r="I1761" s="2" t="str">
        <f>IF(G1761&lt;&gt;"",VLOOKUP(G1761,Calculations!$AV$2:$BA$2001,4),"")</f>
        <v/>
      </c>
      <c r="J1761" s="2" t="str">
        <f>IF(G1761&lt;&gt;"",VLOOKUP(G1761,Calculations!$AV$2:$BA$2001,5),"")</f>
        <v/>
      </c>
      <c r="K1761" s="2" t="str">
        <f>IF(G1761&lt;&gt;"",VLOOKUP(G1761,Calculations!$AV$2:$BA$2001,6),"")</f>
        <v/>
      </c>
      <c r="L1761" s="64"/>
      <c r="M1761" s="64"/>
      <c r="N1761" s="64"/>
      <c r="O1761" s="64"/>
      <c r="P1761" s="64"/>
      <c r="Q1761" s="2"/>
      <c r="R1761" s="2"/>
      <c r="S1761" s="2"/>
    </row>
    <row r="1762" spans="6:19">
      <c r="F1762" s="2" t="str">
        <f t="shared" si="93"/>
        <v/>
      </c>
      <c r="G1762" s="2" t="str">
        <f t="shared" si="94"/>
        <v/>
      </c>
      <c r="H1762" s="2" t="str">
        <f>IF(G1762&lt;&gt;"",VLOOKUP(G1762,Calculations!$AV$2:$BA$2001,3),"")</f>
        <v/>
      </c>
      <c r="I1762" s="2" t="str">
        <f>IF(G1762&lt;&gt;"",VLOOKUP(G1762,Calculations!$AV$2:$BA$2001,4),"")</f>
        <v/>
      </c>
      <c r="J1762" s="2" t="str">
        <f>IF(G1762&lt;&gt;"",VLOOKUP(G1762,Calculations!$AV$2:$BA$2001,5),"")</f>
        <v/>
      </c>
      <c r="K1762" s="2" t="str">
        <f>IF(G1762&lt;&gt;"",VLOOKUP(G1762,Calculations!$AV$2:$BA$2001,6),"")</f>
        <v/>
      </c>
      <c r="L1762" s="64"/>
      <c r="M1762" s="64"/>
      <c r="N1762" s="64"/>
      <c r="O1762" s="64"/>
      <c r="P1762" s="64"/>
      <c r="Q1762" s="2"/>
      <c r="R1762" s="2"/>
      <c r="S1762" s="2"/>
    </row>
    <row r="1763" spans="6:19">
      <c r="F1763" s="2" t="str">
        <f t="shared" si="93"/>
        <v/>
      </c>
      <c r="G1763" s="2" t="str">
        <f t="shared" si="94"/>
        <v/>
      </c>
      <c r="H1763" s="2" t="str">
        <f>IF(G1763&lt;&gt;"",VLOOKUP(G1763,Calculations!$AV$2:$BA$2001,3),"")</f>
        <v/>
      </c>
      <c r="I1763" s="2" t="str">
        <f>IF(G1763&lt;&gt;"",VLOOKUP(G1763,Calculations!$AV$2:$BA$2001,4),"")</f>
        <v/>
      </c>
      <c r="J1763" s="2" t="str">
        <f>IF(G1763&lt;&gt;"",VLOOKUP(G1763,Calculations!$AV$2:$BA$2001,5),"")</f>
        <v/>
      </c>
      <c r="K1763" s="2" t="str">
        <f>IF(G1763&lt;&gt;"",VLOOKUP(G1763,Calculations!$AV$2:$BA$2001,6),"")</f>
        <v/>
      </c>
      <c r="L1763" s="64"/>
      <c r="M1763" s="64"/>
      <c r="N1763" s="64"/>
      <c r="O1763" s="64"/>
      <c r="P1763" s="64"/>
      <c r="Q1763" s="2"/>
      <c r="R1763" s="2"/>
      <c r="S1763" s="2"/>
    </row>
    <row r="1764" spans="6:19">
      <c r="F1764" s="2" t="str">
        <f t="shared" si="93"/>
        <v/>
      </c>
      <c r="G1764" s="2" t="str">
        <f t="shared" si="94"/>
        <v/>
      </c>
      <c r="H1764" s="2" t="str">
        <f>IF(G1764&lt;&gt;"",VLOOKUP(G1764,Calculations!$AV$2:$BA$2001,3),"")</f>
        <v/>
      </c>
      <c r="I1764" s="2" t="str">
        <f>IF(G1764&lt;&gt;"",VLOOKUP(G1764,Calculations!$AV$2:$BA$2001,4),"")</f>
        <v/>
      </c>
      <c r="J1764" s="2" t="str">
        <f>IF(G1764&lt;&gt;"",VLOOKUP(G1764,Calculations!$AV$2:$BA$2001,5),"")</f>
        <v/>
      </c>
      <c r="K1764" s="2" t="str">
        <f>IF(G1764&lt;&gt;"",VLOOKUP(G1764,Calculations!$AV$2:$BA$2001,6),"")</f>
        <v/>
      </c>
      <c r="L1764" s="64"/>
      <c r="M1764" s="64"/>
      <c r="N1764" s="64"/>
      <c r="O1764" s="64"/>
      <c r="P1764" s="64"/>
      <c r="Q1764" s="2"/>
      <c r="R1764" s="2"/>
      <c r="S1764" s="2"/>
    </row>
    <row r="1765" spans="6:19">
      <c r="F1765" s="2" t="str">
        <f t="shared" si="93"/>
        <v/>
      </c>
      <c r="G1765" s="2" t="str">
        <f t="shared" si="94"/>
        <v/>
      </c>
      <c r="H1765" s="2" t="str">
        <f>IF(G1765&lt;&gt;"",VLOOKUP(G1765,Calculations!$AV$2:$BA$2001,3),"")</f>
        <v/>
      </c>
      <c r="I1765" s="2" t="str">
        <f>IF(G1765&lt;&gt;"",VLOOKUP(G1765,Calculations!$AV$2:$BA$2001,4),"")</f>
        <v/>
      </c>
      <c r="J1765" s="2" t="str">
        <f>IF(G1765&lt;&gt;"",VLOOKUP(G1765,Calculations!$AV$2:$BA$2001,5),"")</f>
        <v/>
      </c>
      <c r="K1765" s="2" t="str">
        <f>IF(G1765&lt;&gt;"",VLOOKUP(G1765,Calculations!$AV$2:$BA$2001,6),"")</f>
        <v/>
      </c>
      <c r="L1765" s="64"/>
      <c r="M1765" s="64"/>
      <c r="N1765" s="64"/>
      <c r="O1765" s="64"/>
      <c r="P1765" s="64"/>
      <c r="Q1765" s="2"/>
      <c r="R1765" s="2"/>
      <c r="S1765" s="2"/>
    </row>
    <row r="1766" spans="6:19">
      <c r="F1766" s="2" t="str">
        <f t="shared" si="93"/>
        <v/>
      </c>
      <c r="G1766" s="2" t="str">
        <f t="shared" si="94"/>
        <v/>
      </c>
      <c r="H1766" s="2" t="str">
        <f>IF(G1766&lt;&gt;"",VLOOKUP(G1766,Calculations!$AV$2:$BA$2001,3),"")</f>
        <v/>
      </c>
      <c r="I1766" s="2" t="str">
        <f>IF(G1766&lt;&gt;"",VLOOKUP(G1766,Calculations!$AV$2:$BA$2001,4),"")</f>
        <v/>
      </c>
      <c r="J1766" s="2" t="str">
        <f>IF(G1766&lt;&gt;"",VLOOKUP(G1766,Calculations!$AV$2:$BA$2001,5),"")</f>
        <v/>
      </c>
      <c r="K1766" s="2" t="str">
        <f>IF(G1766&lt;&gt;"",VLOOKUP(G1766,Calculations!$AV$2:$BA$2001,6),"")</f>
        <v/>
      </c>
      <c r="L1766" s="64"/>
      <c r="M1766" s="64"/>
      <c r="N1766" s="64"/>
      <c r="O1766" s="64"/>
      <c r="P1766" s="64"/>
      <c r="Q1766" s="2"/>
      <c r="R1766" s="2"/>
      <c r="S1766" s="2"/>
    </row>
    <row r="1767" spans="6:19">
      <c r="F1767" s="2" t="str">
        <f t="shared" si="93"/>
        <v/>
      </c>
      <c r="G1767" s="2" t="str">
        <f t="shared" si="94"/>
        <v/>
      </c>
      <c r="H1767" s="2" t="str">
        <f>IF(G1767&lt;&gt;"",VLOOKUP(G1767,Calculations!$AV$2:$BA$2001,3),"")</f>
        <v/>
      </c>
      <c r="I1767" s="2" t="str">
        <f>IF(G1767&lt;&gt;"",VLOOKUP(G1767,Calculations!$AV$2:$BA$2001,4),"")</f>
        <v/>
      </c>
      <c r="J1767" s="2" t="str">
        <f>IF(G1767&lt;&gt;"",VLOOKUP(G1767,Calculations!$AV$2:$BA$2001,5),"")</f>
        <v/>
      </c>
      <c r="K1767" s="2" t="str">
        <f>IF(G1767&lt;&gt;"",VLOOKUP(G1767,Calculations!$AV$2:$BA$2001,6),"")</f>
        <v/>
      </c>
      <c r="L1767" s="64"/>
      <c r="M1767" s="64"/>
      <c r="N1767" s="64"/>
      <c r="O1767" s="64"/>
      <c r="P1767" s="64"/>
      <c r="Q1767" s="2"/>
      <c r="R1767" s="2"/>
      <c r="S1767" s="2"/>
    </row>
    <row r="1768" spans="6:19">
      <c r="F1768" s="2" t="str">
        <f t="shared" si="93"/>
        <v/>
      </c>
      <c r="G1768" s="2" t="str">
        <f t="shared" si="94"/>
        <v/>
      </c>
      <c r="H1768" s="2" t="str">
        <f>IF(G1768&lt;&gt;"",VLOOKUP(G1768,Calculations!$AV$2:$BA$2001,3),"")</f>
        <v/>
      </c>
      <c r="I1768" s="2" t="str">
        <f>IF(G1768&lt;&gt;"",VLOOKUP(G1768,Calculations!$AV$2:$BA$2001,4),"")</f>
        <v/>
      </c>
      <c r="J1768" s="2" t="str">
        <f>IF(G1768&lt;&gt;"",VLOOKUP(G1768,Calculations!$AV$2:$BA$2001,5),"")</f>
        <v/>
      </c>
      <c r="K1768" s="2" t="str">
        <f>IF(G1768&lt;&gt;"",VLOOKUP(G1768,Calculations!$AV$2:$BA$2001,6),"")</f>
        <v/>
      </c>
      <c r="L1768" s="64"/>
      <c r="M1768" s="64"/>
      <c r="N1768" s="64"/>
      <c r="O1768" s="64"/>
      <c r="P1768" s="64"/>
      <c r="Q1768" s="2"/>
      <c r="R1768" s="2"/>
      <c r="S1768" s="2"/>
    </row>
    <row r="1769" spans="6:19">
      <c r="F1769" s="2" t="str">
        <f t="shared" si="93"/>
        <v/>
      </c>
      <c r="G1769" s="2" t="str">
        <f t="shared" si="94"/>
        <v/>
      </c>
      <c r="H1769" s="2" t="str">
        <f>IF(G1769&lt;&gt;"",VLOOKUP(G1769,Calculations!$AV$2:$BA$2001,3),"")</f>
        <v/>
      </c>
      <c r="I1769" s="2" t="str">
        <f>IF(G1769&lt;&gt;"",VLOOKUP(G1769,Calculations!$AV$2:$BA$2001,4),"")</f>
        <v/>
      </c>
      <c r="J1769" s="2" t="str">
        <f>IF(G1769&lt;&gt;"",VLOOKUP(G1769,Calculations!$AV$2:$BA$2001,5),"")</f>
        <v/>
      </c>
      <c r="K1769" s="2" t="str">
        <f>IF(G1769&lt;&gt;"",VLOOKUP(G1769,Calculations!$AV$2:$BA$2001,6),"")</f>
        <v/>
      </c>
      <c r="L1769" s="64"/>
      <c r="M1769" s="64"/>
      <c r="N1769" s="64"/>
      <c r="O1769" s="64"/>
      <c r="P1769" s="64"/>
      <c r="Q1769" s="2"/>
      <c r="R1769" s="2"/>
      <c r="S1769" s="2"/>
    </row>
    <row r="1770" spans="6:19">
      <c r="F1770" s="2" t="str">
        <f t="shared" si="93"/>
        <v/>
      </c>
      <c r="G1770" s="2" t="str">
        <f t="shared" si="94"/>
        <v/>
      </c>
      <c r="H1770" s="2" t="str">
        <f>IF(G1770&lt;&gt;"",VLOOKUP(G1770,Calculations!$AV$2:$BA$2001,3),"")</f>
        <v/>
      </c>
      <c r="I1770" s="2" t="str">
        <f>IF(G1770&lt;&gt;"",VLOOKUP(G1770,Calculations!$AV$2:$BA$2001,4),"")</f>
        <v/>
      </c>
      <c r="J1770" s="2" t="str">
        <f>IF(G1770&lt;&gt;"",VLOOKUP(G1770,Calculations!$AV$2:$BA$2001,5),"")</f>
        <v/>
      </c>
      <c r="K1770" s="2" t="str">
        <f>IF(G1770&lt;&gt;"",VLOOKUP(G1770,Calculations!$AV$2:$BA$2001,6),"")</f>
        <v/>
      </c>
      <c r="L1770" s="64"/>
      <c r="M1770" s="64"/>
      <c r="N1770" s="64"/>
      <c r="O1770" s="64"/>
      <c r="P1770" s="64"/>
      <c r="Q1770" s="2"/>
      <c r="R1770" s="2"/>
      <c r="S1770" s="2"/>
    </row>
    <row r="1771" spans="6:19">
      <c r="F1771" s="2" t="str">
        <f t="shared" si="93"/>
        <v/>
      </c>
      <c r="G1771" s="2" t="str">
        <f t="shared" si="94"/>
        <v/>
      </c>
      <c r="H1771" s="2" t="str">
        <f>IF(G1771&lt;&gt;"",VLOOKUP(G1771,Calculations!$AV$2:$BA$2001,3),"")</f>
        <v/>
      </c>
      <c r="I1771" s="2" t="str">
        <f>IF(G1771&lt;&gt;"",VLOOKUP(G1771,Calculations!$AV$2:$BA$2001,4),"")</f>
        <v/>
      </c>
      <c r="J1771" s="2" t="str">
        <f>IF(G1771&lt;&gt;"",VLOOKUP(G1771,Calculations!$AV$2:$BA$2001,5),"")</f>
        <v/>
      </c>
      <c r="K1771" s="2" t="str">
        <f>IF(G1771&lt;&gt;"",VLOOKUP(G1771,Calculations!$AV$2:$BA$2001,6),"")</f>
        <v/>
      </c>
      <c r="L1771" s="64"/>
      <c r="M1771" s="64"/>
      <c r="N1771" s="64"/>
      <c r="O1771" s="64"/>
      <c r="P1771" s="64"/>
      <c r="Q1771" s="2"/>
      <c r="R1771" s="2"/>
      <c r="S1771" s="2"/>
    </row>
    <row r="1772" spans="6:19">
      <c r="F1772" s="2" t="str">
        <f t="shared" si="93"/>
        <v/>
      </c>
      <c r="G1772" s="2" t="str">
        <f t="shared" si="94"/>
        <v/>
      </c>
      <c r="H1772" s="2" t="str">
        <f>IF(G1772&lt;&gt;"",VLOOKUP(G1772,Calculations!$AV$2:$BA$2001,3),"")</f>
        <v/>
      </c>
      <c r="I1772" s="2" t="str">
        <f>IF(G1772&lt;&gt;"",VLOOKUP(G1772,Calculations!$AV$2:$BA$2001,4),"")</f>
        <v/>
      </c>
      <c r="J1772" s="2" t="str">
        <f>IF(G1772&lt;&gt;"",VLOOKUP(G1772,Calculations!$AV$2:$BA$2001,5),"")</f>
        <v/>
      </c>
      <c r="K1772" s="2" t="str">
        <f>IF(G1772&lt;&gt;"",VLOOKUP(G1772,Calculations!$AV$2:$BA$2001,6),"")</f>
        <v/>
      </c>
      <c r="L1772" s="64"/>
      <c r="M1772" s="64"/>
      <c r="N1772" s="64"/>
      <c r="O1772" s="64"/>
      <c r="P1772" s="64"/>
      <c r="Q1772" s="2"/>
      <c r="R1772" s="2"/>
      <c r="S1772" s="2"/>
    </row>
    <row r="1773" spans="6:19">
      <c r="F1773" s="2" t="str">
        <f t="shared" si="93"/>
        <v/>
      </c>
      <c r="G1773" s="2" t="str">
        <f t="shared" si="94"/>
        <v/>
      </c>
      <c r="H1773" s="2" t="str">
        <f>IF(G1773&lt;&gt;"",VLOOKUP(G1773,Calculations!$AV$2:$BA$2001,3),"")</f>
        <v/>
      </c>
      <c r="I1773" s="2" t="str">
        <f>IF(G1773&lt;&gt;"",VLOOKUP(G1773,Calculations!$AV$2:$BA$2001,4),"")</f>
        <v/>
      </c>
      <c r="J1773" s="2" t="str">
        <f>IF(G1773&lt;&gt;"",VLOOKUP(G1773,Calculations!$AV$2:$BA$2001,5),"")</f>
        <v/>
      </c>
      <c r="K1773" s="2" t="str">
        <f>IF(G1773&lt;&gt;"",VLOOKUP(G1773,Calculations!$AV$2:$BA$2001,6),"")</f>
        <v/>
      </c>
      <c r="L1773" s="64"/>
      <c r="M1773" s="64"/>
      <c r="N1773" s="64"/>
      <c r="O1773" s="64"/>
      <c r="P1773" s="64"/>
      <c r="Q1773" s="2"/>
      <c r="R1773" s="2"/>
      <c r="S1773" s="2"/>
    </row>
    <row r="1774" spans="6:19">
      <c r="F1774" s="2" t="str">
        <f t="shared" si="93"/>
        <v/>
      </c>
      <c r="G1774" s="2" t="str">
        <f t="shared" si="94"/>
        <v/>
      </c>
      <c r="H1774" s="2" t="str">
        <f>IF(G1774&lt;&gt;"",VLOOKUP(G1774,Calculations!$AV$2:$BA$2001,3),"")</f>
        <v/>
      </c>
      <c r="I1774" s="2" t="str">
        <f>IF(G1774&lt;&gt;"",VLOOKUP(G1774,Calculations!$AV$2:$BA$2001,4),"")</f>
        <v/>
      </c>
      <c r="J1774" s="2" t="str">
        <f>IF(G1774&lt;&gt;"",VLOOKUP(G1774,Calculations!$AV$2:$BA$2001,5),"")</f>
        <v/>
      </c>
      <c r="K1774" s="2" t="str">
        <f>IF(G1774&lt;&gt;"",VLOOKUP(G1774,Calculations!$AV$2:$BA$2001,6),"")</f>
        <v/>
      </c>
      <c r="L1774" s="64"/>
      <c r="M1774" s="64"/>
      <c r="N1774" s="64"/>
      <c r="O1774" s="64"/>
      <c r="P1774" s="64"/>
      <c r="Q1774" s="2"/>
      <c r="R1774" s="2"/>
      <c r="S1774" s="2"/>
    </row>
    <row r="1775" spans="6:19">
      <c r="F1775" s="2" t="str">
        <f t="shared" si="93"/>
        <v/>
      </c>
      <c r="G1775" s="2" t="str">
        <f t="shared" si="94"/>
        <v/>
      </c>
      <c r="H1775" s="2" t="str">
        <f>IF(G1775&lt;&gt;"",VLOOKUP(G1775,Calculations!$AV$2:$BA$2001,3),"")</f>
        <v/>
      </c>
      <c r="I1775" s="2" t="str">
        <f>IF(G1775&lt;&gt;"",VLOOKUP(G1775,Calculations!$AV$2:$BA$2001,4),"")</f>
        <v/>
      </c>
      <c r="J1775" s="2" t="str">
        <f>IF(G1775&lt;&gt;"",VLOOKUP(G1775,Calculations!$AV$2:$BA$2001,5),"")</f>
        <v/>
      </c>
      <c r="K1775" s="2" t="str">
        <f>IF(G1775&lt;&gt;"",VLOOKUP(G1775,Calculations!$AV$2:$BA$2001,6),"")</f>
        <v/>
      </c>
      <c r="L1775" s="64"/>
      <c r="M1775" s="64"/>
      <c r="N1775" s="64"/>
      <c r="O1775" s="64"/>
      <c r="P1775" s="64"/>
      <c r="Q1775" s="2"/>
      <c r="R1775" s="2"/>
      <c r="S1775" s="2"/>
    </row>
    <row r="1776" spans="6:19">
      <c r="F1776" s="2" t="str">
        <f t="shared" si="93"/>
        <v/>
      </c>
      <c r="G1776" s="2" t="str">
        <f t="shared" si="94"/>
        <v/>
      </c>
      <c r="H1776" s="2" t="str">
        <f>IF(G1776&lt;&gt;"",VLOOKUP(G1776,Calculations!$AV$2:$BA$2001,3),"")</f>
        <v/>
      </c>
      <c r="I1776" s="2" t="str">
        <f>IF(G1776&lt;&gt;"",VLOOKUP(G1776,Calculations!$AV$2:$BA$2001,4),"")</f>
        <v/>
      </c>
      <c r="J1776" s="2" t="str">
        <f>IF(G1776&lt;&gt;"",VLOOKUP(G1776,Calculations!$AV$2:$BA$2001,5),"")</f>
        <v/>
      </c>
      <c r="K1776" s="2" t="str">
        <f>IF(G1776&lt;&gt;"",VLOOKUP(G1776,Calculations!$AV$2:$BA$2001,6),"")</f>
        <v/>
      </c>
      <c r="L1776" s="64"/>
      <c r="M1776" s="64"/>
      <c r="N1776" s="64"/>
      <c r="O1776" s="64"/>
      <c r="P1776" s="64"/>
      <c r="Q1776" s="2"/>
      <c r="R1776" s="2"/>
      <c r="S1776" s="2"/>
    </row>
    <row r="1777" spans="6:19">
      <c r="F1777" s="2" t="str">
        <f t="shared" si="93"/>
        <v/>
      </c>
      <c r="G1777" s="2" t="str">
        <f t="shared" si="94"/>
        <v/>
      </c>
      <c r="H1777" s="2" t="str">
        <f>IF(G1777&lt;&gt;"",VLOOKUP(G1777,Calculations!$AV$2:$BA$2001,3),"")</f>
        <v/>
      </c>
      <c r="I1777" s="2" t="str">
        <f>IF(G1777&lt;&gt;"",VLOOKUP(G1777,Calculations!$AV$2:$BA$2001,4),"")</f>
        <v/>
      </c>
      <c r="J1777" s="2" t="str">
        <f>IF(G1777&lt;&gt;"",VLOOKUP(G1777,Calculations!$AV$2:$BA$2001,5),"")</f>
        <v/>
      </c>
      <c r="K1777" s="2" t="str">
        <f>IF(G1777&lt;&gt;"",VLOOKUP(G1777,Calculations!$AV$2:$BA$2001,6),"")</f>
        <v/>
      </c>
      <c r="L1777" s="64"/>
      <c r="M1777" s="64"/>
      <c r="N1777" s="64"/>
      <c r="O1777" s="64"/>
      <c r="P1777" s="64"/>
      <c r="Q1777" s="2"/>
      <c r="R1777" s="2"/>
      <c r="S1777" s="2"/>
    </row>
    <row r="1778" spans="6:19">
      <c r="F1778" s="2" t="str">
        <f t="shared" si="93"/>
        <v/>
      </c>
      <c r="G1778" s="2" t="str">
        <f t="shared" si="94"/>
        <v/>
      </c>
      <c r="H1778" s="2" t="str">
        <f>IF(G1778&lt;&gt;"",VLOOKUP(G1778,Calculations!$AV$2:$BA$2001,3),"")</f>
        <v/>
      </c>
      <c r="I1778" s="2" t="str">
        <f>IF(G1778&lt;&gt;"",VLOOKUP(G1778,Calculations!$AV$2:$BA$2001,4),"")</f>
        <v/>
      </c>
      <c r="J1778" s="2" t="str">
        <f>IF(G1778&lt;&gt;"",VLOOKUP(G1778,Calculations!$AV$2:$BA$2001,5),"")</f>
        <v/>
      </c>
      <c r="K1778" s="2" t="str">
        <f>IF(G1778&lt;&gt;"",VLOOKUP(G1778,Calculations!$AV$2:$BA$2001,6),"")</f>
        <v/>
      </c>
      <c r="L1778" s="64"/>
      <c r="M1778" s="64"/>
      <c r="N1778" s="64"/>
      <c r="O1778" s="64"/>
      <c r="P1778" s="64"/>
      <c r="Q1778" s="2"/>
      <c r="R1778" s="2"/>
      <c r="S1778" s="2"/>
    </row>
    <row r="1779" spans="6:19">
      <c r="F1779" s="2" t="str">
        <f t="shared" si="93"/>
        <v/>
      </c>
      <c r="G1779" s="2" t="str">
        <f t="shared" si="94"/>
        <v/>
      </c>
      <c r="H1779" s="2" t="str">
        <f>IF(G1779&lt;&gt;"",VLOOKUP(G1779,Calculations!$AV$2:$BA$2001,3),"")</f>
        <v/>
      </c>
      <c r="I1779" s="2" t="str">
        <f>IF(G1779&lt;&gt;"",VLOOKUP(G1779,Calculations!$AV$2:$BA$2001,4),"")</f>
        <v/>
      </c>
      <c r="J1779" s="2" t="str">
        <f>IF(G1779&lt;&gt;"",VLOOKUP(G1779,Calculations!$AV$2:$BA$2001,5),"")</f>
        <v/>
      </c>
      <c r="K1779" s="2" t="str">
        <f>IF(G1779&lt;&gt;"",VLOOKUP(G1779,Calculations!$AV$2:$BA$2001,6),"")</f>
        <v/>
      </c>
      <c r="L1779" s="64"/>
      <c r="M1779" s="64"/>
      <c r="N1779" s="64"/>
      <c r="O1779" s="64"/>
      <c r="P1779" s="64"/>
      <c r="Q1779" s="2"/>
      <c r="R1779" s="2"/>
      <c r="S1779" s="2"/>
    </row>
    <row r="1780" spans="6:19">
      <c r="F1780" s="2" t="str">
        <f t="shared" si="93"/>
        <v/>
      </c>
      <c r="G1780" s="2" t="str">
        <f t="shared" si="94"/>
        <v/>
      </c>
      <c r="H1780" s="2" t="str">
        <f>IF(G1780&lt;&gt;"",VLOOKUP(G1780,Calculations!$AV$2:$BA$2001,3),"")</f>
        <v/>
      </c>
      <c r="I1780" s="2" t="str">
        <f>IF(G1780&lt;&gt;"",VLOOKUP(G1780,Calculations!$AV$2:$BA$2001,4),"")</f>
        <v/>
      </c>
      <c r="J1780" s="2" t="str">
        <f>IF(G1780&lt;&gt;"",VLOOKUP(G1780,Calculations!$AV$2:$BA$2001,5),"")</f>
        <v/>
      </c>
      <c r="K1780" s="2" t="str">
        <f>IF(G1780&lt;&gt;"",VLOOKUP(G1780,Calculations!$AV$2:$BA$2001,6),"")</f>
        <v/>
      </c>
      <c r="L1780" s="64"/>
      <c r="M1780" s="64"/>
      <c r="N1780" s="64"/>
      <c r="O1780" s="64"/>
      <c r="P1780" s="64"/>
      <c r="Q1780" s="2"/>
      <c r="R1780" s="2"/>
      <c r="S1780" s="2"/>
    </row>
    <row r="1781" spans="6:19">
      <c r="F1781" s="2" t="str">
        <f t="shared" si="93"/>
        <v/>
      </c>
      <c r="G1781" s="2" t="str">
        <f t="shared" si="94"/>
        <v/>
      </c>
      <c r="H1781" s="2" t="str">
        <f>IF(G1781&lt;&gt;"",VLOOKUP(G1781,Calculations!$AV$2:$BA$2001,3),"")</f>
        <v/>
      </c>
      <c r="I1781" s="2" t="str">
        <f>IF(G1781&lt;&gt;"",VLOOKUP(G1781,Calculations!$AV$2:$BA$2001,4),"")</f>
        <v/>
      </c>
      <c r="J1781" s="2" t="str">
        <f>IF(G1781&lt;&gt;"",VLOOKUP(G1781,Calculations!$AV$2:$BA$2001,5),"")</f>
        <v/>
      </c>
      <c r="K1781" s="2" t="str">
        <f>IF(G1781&lt;&gt;"",VLOOKUP(G1781,Calculations!$AV$2:$BA$2001,6),"")</f>
        <v/>
      </c>
      <c r="L1781" s="64"/>
      <c r="M1781" s="64"/>
      <c r="N1781" s="64"/>
      <c r="O1781" s="64"/>
      <c r="P1781" s="64"/>
      <c r="Q1781" s="2"/>
      <c r="R1781" s="2"/>
      <c r="S1781" s="2"/>
    </row>
    <row r="1782" spans="6:19">
      <c r="F1782" s="2" t="str">
        <f t="shared" si="93"/>
        <v/>
      </c>
      <c r="G1782" s="2" t="str">
        <f t="shared" si="94"/>
        <v/>
      </c>
      <c r="H1782" s="2" t="str">
        <f>IF(G1782&lt;&gt;"",VLOOKUP(G1782,Calculations!$AV$2:$BA$2001,3),"")</f>
        <v/>
      </c>
      <c r="I1782" s="2" t="str">
        <f>IF(G1782&lt;&gt;"",VLOOKUP(G1782,Calculations!$AV$2:$BA$2001,4),"")</f>
        <v/>
      </c>
      <c r="J1782" s="2" t="str">
        <f>IF(G1782&lt;&gt;"",VLOOKUP(G1782,Calculations!$AV$2:$BA$2001,5),"")</f>
        <v/>
      </c>
      <c r="K1782" s="2" t="str">
        <f>IF(G1782&lt;&gt;"",VLOOKUP(G1782,Calculations!$AV$2:$BA$2001,6),"")</f>
        <v/>
      </c>
      <c r="L1782" s="64"/>
      <c r="M1782" s="64"/>
      <c r="N1782" s="64"/>
      <c r="O1782" s="64"/>
      <c r="P1782" s="64"/>
      <c r="Q1782" s="2"/>
      <c r="R1782" s="2"/>
      <c r="S1782" s="2"/>
    </row>
    <row r="1783" spans="6:19">
      <c r="F1783" s="2" t="str">
        <f t="shared" si="93"/>
        <v/>
      </c>
      <c r="G1783" s="2" t="str">
        <f t="shared" si="94"/>
        <v/>
      </c>
      <c r="H1783" s="2" t="str">
        <f>IF(G1783&lt;&gt;"",VLOOKUP(G1783,Calculations!$AV$2:$BA$2001,3),"")</f>
        <v/>
      </c>
      <c r="I1783" s="2" t="str">
        <f>IF(G1783&lt;&gt;"",VLOOKUP(G1783,Calculations!$AV$2:$BA$2001,4),"")</f>
        <v/>
      </c>
      <c r="J1783" s="2" t="str">
        <f>IF(G1783&lt;&gt;"",VLOOKUP(G1783,Calculations!$AV$2:$BA$2001,5),"")</f>
        <v/>
      </c>
      <c r="K1783" s="2" t="str">
        <f>IF(G1783&lt;&gt;"",VLOOKUP(G1783,Calculations!$AV$2:$BA$2001,6),"")</f>
        <v/>
      </c>
      <c r="L1783" s="64"/>
      <c r="M1783" s="64"/>
      <c r="N1783" s="64"/>
      <c r="O1783" s="64"/>
      <c r="P1783" s="64"/>
      <c r="Q1783" s="2"/>
      <c r="R1783" s="2"/>
      <c r="S1783" s="2"/>
    </row>
    <row r="1784" spans="6:19">
      <c r="F1784" s="2" t="str">
        <f t="shared" si="93"/>
        <v/>
      </c>
      <c r="G1784" s="2" t="str">
        <f t="shared" si="94"/>
        <v/>
      </c>
      <c r="H1784" s="2" t="str">
        <f>IF(G1784&lt;&gt;"",VLOOKUP(G1784,Calculations!$AV$2:$BA$2001,3),"")</f>
        <v/>
      </c>
      <c r="I1784" s="2" t="str">
        <f>IF(G1784&lt;&gt;"",VLOOKUP(G1784,Calculations!$AV$2:$BA$2001,4),"")</f>
        <v/>
      </c>
      <c r="J1784" s="2" t="str">
        <f>IF(G1784&lt;&gt;"",VLOOKUP(G1784,Calculations!$AV$2:$BA$2001,5),"")</f>
        <v/>
      </c>
      <c r="K1784" s="2" t="str">
        <f>IF(G1784&lt;&gt;"",VLOOKUP(G1784,Calculations!$AV$2:$BA$2001,6),"")</f>
        <v/>
      </c>
      <c r="L1784" s="64"/>
      <c r="M1784" s="64"/>
      <c r="N1784" s="64"/>
      <c r="O1784" s="64"/>
      <c r="P1784" s="64"/>
      <c r="Q1784" s="2"/>
      <c r="R1784" s="2"/>
      <c r="S1784" s="2"/>
    </row>
    <row r="1785" spans="6:19">
      <c r="F1785" s="2" t="str">
        <f t="shared" si="93"/>
        <v/>
      </c>
      <c r="G1785" s="2" t="str">
        <f t="shared" si="94"/>
        <v/>
      </c>
      <c r="H1785" s="2" t="str">
        <f>IF(G1785&lt;&gt;"",VLOOKUP(G1785,Calculations!$AV$2:$BA$2001,3),"")</f>
        <v/>
      </c>
      <c r="I1785" s="2" t="str">
        <f>IF(G1785&lt;&gt;"",VLOOKUP(G1785,Calculations!$AV$2:$BA$2001,4),"")</f>
        <v/>
      </c>
      <c r="J1785" s="2" t="str">
        <f>IF(G1785&lt;&gt;"",VLOOKUP(G1785,Calculations!$AV$2:$BA$2001,5),"")</f>
        <v/>
      </c>
      <c r="K1785" s="2" t="str">
        <f>IF(G1785&lt;&gt;"",VLOOKUP(G1785,Calculations!$AV$2:$BA$2001,6),"")</f>
        <v/>
      </c>
      <c r="L1785" s="64"/>
      <c r="M1785" s="64"/>
      <c r="N1785" s="64"/>
      <c r="O1785" s="64"/>
      <c r="P1785" s="64"/>
      <c r="Q1785" s="2"/>
      <c r="R1785" s="2"/>
      <c r="S1785" s="2"/>
    </row>
    <row r="1786" spans="6:19">
      <c r="F1786" s="2" t="str">
        <f t="shared" si="93"/>
        <v/>
      </c>
      <c r="G1786" s="2" t="str">
        <f t="shared" si="94"/>
        <v/>
      </c>
      <c r="H1786" s="2" t="str">
        <f>IF(G1786&lt;&gt;"",VLOOKUP(G1786,Calculations!$AV$2:$BA$2001,3),"")</f>
        <v/>
      </c>
      <c r="I1786" s="2" t="str">
        <f>IF(G1786&lt;&gt;"",VLOOKUP(G1786,Calculations!$AV$2:$BA$2001,4),"")</f>
        <v/>
      </c>
      <c r="J1786" s="2" t="str">
        <f>IF(G1786&lt;&gt;"",VLOOKUP(G1786,Calculations!$AV$2:$BA$2001,5),"")</f>
        <v/>
      </c>
      <c r="K1786" s="2" t="str">
        <f>IF(G1786&lt;&gt;"",VLOOKUP(G1786,Calculations!$AV$2:$BA$2001,6),"")</f>
        <v/>
      </c>
      <c r="L1786" s="64"/>
      <c r="M1786" s="64"/>
      <c r="N1786" s="64"/>
      <c r="O1786" s="64"/>
      <c r="P1786" s="64"/>
      <c r="Q1786" s="2"/>
      <c r="R1786" s="2"/>
      <c r="S1786" s="2"/>
    </row>
    <row r="1787" spans="6:19">
      <c r="F1787" s="2" t="str">
        <f t="shared" si="93"/>
        <v/>
      </c>
      <c r="G1787" s="2" t="str">
        <f t="shared" si="94"/>
        <v/>
      </c>
      <c r="H1787" s="2" t="str">
        <f>IF(G1787&lt;&gt;"",VLOOKUP(G1787,Calculations!$AV$2:$BA$2001,3),"")</f>
        <v/>
      </c>
      <c r="I1787" s="2" t="str">
        <f>IF(G1787&lt;&gt;"",VLOOKUP(G1787,Calculations!$AV$2:$BA$2001,4),"")</f>
        <v/>
      </c>
      <c r="J1787" s="2" t="str">
        <f>IF(G1787&lt;&gt;"",VLOOKUP(G1787,Calculations!$AV$2:$BA$2001,5),"")</f>
        <v/>
      </c>
      <c r="K1787" s="2" t="str">
        <f>IF(G1787&lt;&gt;"",VLOOKUP(G1787,Calculations!$AV$2:$BA$2001,6),"")</f>
        <v/>
      </c>
      <c r="L1787" s="64"/>
      <c r="M1787" s="64"/>
      <c r="N1787" s="64"/>
      <c r="O1787" s="64"/>
      <c r="P1787" s="64"/>
      <c r="Q1787" s="2"/>
      <c r="R1787" s="2"/>
      <c r="S1787" s="2"/>
    </row>
    <row r="1788" spans="6:19">
      <c r="F1788" s="2" t="str">
        <f t="shared" si="93"/>
        <v/>
      </c>
      <c r="G1788" s="2" t="str">
        <f t="shared" si="94"/>
        <v/>
      </c>
      <c r="H1788" s="2" t="str">
        <f>IF(G1788&lt;&gt;"",VLOOKUP(G1788,Calculations!$AV$2:$BA$2001,3),"")</f>
        <v/>
      </c>
      <c r="I1788" s="2" t="str">
        <f>IF(G1788&lt;&gt;"",VLOOKUP(G1788,Calculations!$AV$2:$BA$2001,4),"")</f>
        <v/>
      </c>
      <c r="J1788" s="2" t="str">
        <f>IF(G1788&lt;&gt;"",VLOOKUP(G1788,Calculations!$AV$2:$BA$2001,5),"")</f>
        <v/>
      </c>
      <c r="K1788" s="2" t="str">
        <f>IF(G1788&lt;&gt;"",VLOOKUP(G1788,Calculations!$AV$2:$BA$2001,6),"")</f>
        <v/>
      </c>
      <c r="L1788" s="64"/>
      <c r="M1788" s="64"/>
      <c r="N1788" s="64"/>
      <c r="O1788" s="64"/>
      <c r="P1788" s="64"/>
      <c r="Q1788" s="2"/>
      <c r="R1788" s="2"/>
      <c r="S1788" s="2"/>
    </row>
    <row r="1789" spans="6:19">
      <c r="F1789" s="2" t="str">
        <f t="shared" si="93"/>
        <v/>
      </c>
      <c r="G1789" s="2" t="str">
        <f t="shared" si="94"/>
        <v/>
      </c>
      <c r="H1789" s="2" t="str">
        <f>IF(G1789&lt;&gt;"",VLOOKUP(G1789,Calculations!$AV$2:$BA$2001,3),"")</f>
        <v/>
      </c>
      <c r="I1789" s="2" t="str">
        <f>IF(G1789&lt;&gt;"",VLOOKUP(G1789,Calculations!$AV$2:$BA$2001,4),"")</f>
        <v/>
      </c>
      <c r="J1789" s="2" t="str">
        <f>IF(G1789&lt;&gt;"",VLOOKUP(G1789,Calculations!$AV$2:$BA$2001,5),"")</f>
        <v/>
      </c>
      <c r="K1789" s="2" t="str">
        <f>IF(G1789&lt;&gt;"",VLOOKUP(G1789,Calculations!$AV$2:$BA$2001,6),"")</f>
        <v/>
      </c>
      <c r="L1789" s="64"/>
      <c r="M1789" s="64"/>
      <c r="N1789" s="64"/>
      <c r="O1789" s="64"/>
      <c r="P1789" s="64"/>
      <c r="Q1789" s="2"/>
      <c r="R1789" s="2"/>
      <c r="S1789" s="2"/>
    </row>
    <row r="1790" spans="6:19">
      <c r="F1790" s="2" t="str">
        <f t="shared" si="93"/>
        <v/>
      </c>
      <c r="G1790" s="2" t="str">
        <f t="shared" si="94"/>
        <v/>
      </c>
      <c r="H1790" s="2" t="str">
        <f>IF(G1790&lt;&gt;"",VLOOKUP(G1790,Calculations!$AV$2:$BA$2001,3),"")</f>
        <v/>
      </c>
      <c r="I1790" s="2" t="str">
        <f>IF(G1790&lt;&gt;"",VLOOKUP(G1790,Calculations!$AV$2:$BA$2001,4),"")</f>
        <v/>
      </c>
      <c r="J1790" s="2" t="str">
        <f>IF(G1790&lt;&gt;"",VLOOKUP(G1790,Calculations!$AV$2:$BA$2001,5),"")</f>
        <v/>
      </c>
      <c r="K1790" s="2" t="str">
        <f>IF(G1790&lt;&gt;"",VLOOKUP(G1790,Calculations!$AV$2:$BA$2001,6),"")</f>
        <v/>
      </c>
      <c r="L1790" s="64"/>
      <c r="M1790" s="64"/>
      <c r="N1790" s="64"/>
      <c r="O1790" s="64"/>
      <c r="P1790" s="64"/>
      <c r="Q1790" s="2"/>
      <c r="R1790" s="2"/>
      <c r="S1790" s="2"/>
    </row>
    <row r="1791" spans="6:19">
      <c r="F1791" s="2" t="str">
        <f t="shared" si="93"/>
        <v/>
      </c>
      <c r="G1791" s="2" t="str">
        <f t="shared" si="94"/>
        <v/>
      </c>
      <c r="H1791" s="2" t="str">
        <f>IF(G1791&lt;&gt;"",VLOOKUP(G1791,Calculations!$AV$2:$BA$2001,3),"")</f>
        <v/>
      </c>
      <c r="I1791" s="2" t="str">
        <f>IF(G1791&lt;&gt;"",VLOOKUP(G1791,Calculations!$AV$2:$BA$2001,4),"")</f>
        <v/>
      </c>
      <c r="J1791" s="2" t="str">
        <f>IF(G1791&lt;&gt;"",VLOOKUP(G1791,Calculations!$AV$2:$BA$2001,5),"")</f>
        <v/>
      </c>
      <c r="K1791" s="2" t="str">
        <f>IF(G1791&lt;&gt;"",VLOOKUP(G1791,Calculations!$AV$2:$BA$2001,6),"")</f>
        <v/>
      </c>
      <c r="L1791" s="64"/>
      <c r="M1791" s="64"/>
      <c r="N1791" s="64"/>
      <c r="O1791" s="64"/>
      <c r="P1791" s="64"/>
      <c r="Q1791" s="2"/>
      <c r="R1791" s="2"/>
      <c r="S1791" s="2"/>
    </row>
    <row r="1792" spans="6:19">
      <c r="F1792" s="2" t="str">
        <f t="shared" si="93"/>
        <v/>
      </c>
      <c r="G1792" s="2" t="str">
        <f t="shared" si="94"/>
        <v/>
      </c>
      <c r="H1792" s="2" t="str">
        <f>IF(G1792&lt;&gt;"",VLOOKUP(G1792,Calculations!$AV$2:$BA$2001,3),"")</f>
        <v/>
      </c>
      <c r="I1792" s="2" t="str">
        <f>IF(G1792&lt;&gt;"",VLOOKUP(G1792,Calculations!$AV$2:$BA$2001,4),"")</f>
        <v/>
      </c>
      <c r="J1792" s="2" t="str">
        <f>IF(G1792&lt;&gt;"",VLOOKUP(G1792,Calculations!$AV$2:$BA$2001,5),"")</f>
        <v/>
      </c>
      <c r="K1792" s="2" t="str">
        <f>IF(G1792&lt;&gt;"",VLOOKUP(G1792,Calculations!$AV$2:$BA$2001,6),"")</f>
        <v/>
      </c>
      <c r="L1792" s="64"/>
      <c r="M1792" s="64"/>
      <c r="N1792" s="64"/>
      <c r="O1792" s="64"/>
      <c r="P1792" s="64"/>
      <c r="Q1792" s="2"/>
      <c r="R1792" s="2"/>
      <c r="S1792" s="2"/>
    </row>
    <row r="1793" spans="6:19">
      <c r="F1793" s="2" t="str">
        <f t="shared" si="93"/>
        <v/>
      </c>
      <c r="G1793" s="2" t="str">
        <f t="shared" si="94"/>
        <v/>
      </c>
      <c r="H1793" s="2" t="str">
        <f>IF(G1793&lt;&gt;"",VLOOKUP(G1793,Calculations!$AV$2:$BA$2001,3),"")</f>
        <v/>
      </c>
      <c r="I1793" s="2" t="str">
        <f>IF(G1793&lt;&gt;"",VLOOKUP(G1793,Calculations!$AV$2:$BA$2001,4),"")</f>
        <v/>
      </c>
      <c r="J1793" s="2" t="str">
        <f>IF(G1793&lt;&gt;"",VLOOKUP(G1793,Calculations!$AV$2:$BA$2001,5),"")</f>
        <v/>
      </c>
      <c r="K1793" s="2" t="str">
        <f>IF(G1793&lt;&gt;"",VLOOKUP(G1793,Calculations!$AV$2:$BA$2001,6),"")</f>
        <v/>
      </c>
      <c r="L1793" s="64"/>
      <c r="M1793" s="64"/>
      <c r="N1793" s="64"/>
      <c r="O1793" s="64"/>
      <c r="P1793" s="64"/>
      <c r="Q1793" s="2"/>
      <c r="R1793" s="2"/>
      <c r="S1793" s="2"/>
    </row>
    <row r="1794" spans="6:19">
      <c r="F1794" s="2" t="str">
        <f t="shared" si="93"/>
        <v/>
      </c>
      <c r="G1794" s="2" t="str">
        <f t="shared" si="94"/>
        <v/>
      </c>
      <c r="H1794" s="2" t="str">
        <f>IF(G1794&lt;&gt;"",VLOOKUP(G1794,Calculations!$AV$2:$BA$2001,3),"")</f>
        <v/>
      </c>
      <c r="I1794" s="2" t="str">
        <f>IF(G1794&lt;&gt;"",VLOOKUP(G1794,Calculations!$AV$2:$BA$2001,4),"")</f>
        <v/>
      </c>
      <c r="J1794" s="2" t="str">
        <f>IF(G1794&lt;&gt;"",VLOOKUP(G1794,Calculations!$AV$2:$BA$2001,5),"")</f>
        <v/>
      </c>
      <c r="K1794" s="2" t="str">
        <f>IF(G1794&lt;&gt;"",VLOOKUP(G1794,Calculations!$AV$2:$BA$2001,6),"")</f>
        <v/>
      </c>
      <c r="L1794" s="64"/>
      <c r="M1794" s="64"/>
      <c r="N1794" s="64"/>
      <c r="O1794" s="64"/>
      <c r="P1794" s="64"/>
      <c r="Q1794" s="2"/>
      <c r="R1794" s="2"/>
      <c r="S1794" s="2"/>
    </row>
    <row r="1795" spans="6:19">
      <c r="F1795" s="2" t="str">
        <f t="shared" ref="F1795:F1858" si="95">IF(F1794&gt;=Num,"",F1794+1)</f>
        <v/>
      </c>
      <c r="G1795" s="2" t="str">
        <f t="shared" si="94"/>
        <v/>
      </c>
      <c r="H1795" s="2" t="str">
        <f>IF(G1795&lt;&gt;"",VLOOKUP(G1795,Calculations!$AV$2:$BA$2001,3),"")</f>
        <v/>
      </c>
      <c r="I1795" s="2" t="str">
        <f>IF(G1795&lt;&gt;"",VLOOKUP(G1795,Calculations!$AV$2:$BA$2001,4),"")</f>
        <v/>
      </c>
      <c r="J1795" s="2" t="str">
        <f>IF(G1795&lt;&gt;"",VLOOKUP(G1795,Calculations!$AV$2:$BA$2001,5),"")</f>
        <v/>
      </c>
      <c r="K1795" s="2" t="str">
        <f>IF(G1795&lt;&gt;"",VLOOKUP(G1795,Calculations!$AV$2:$BA$2001,6),"")</f>
        <v/>
      </c>
      <c r="L1795" s="64"/>
      <c r="M1795" s="64"/>
      <c r="N1795" s="64"/>
      <c r="O1795" s="64"/>
      <c r="P1795" s="64"/>
      <c r="Q1795" s="2"/>
      <c r="R1795" s="2"/>
      <c r="S1795" s="2"/>
    </row>
    <row r="1796" spans="6:19">
      <c r="F1796" s="2" t="str">
        <f t="shared" si="95"/>
        <v/>
      </c>
      <c r="G1796" s="2" t="str">
        <f t="shared" si="94"/>
        <v/>
      </c>
      <c r="H1796" s="2" t="str">
        <f>IF(G1796&lt;&gt;"",VLOOKUP(G1796,Calculations!$AV$2:$BA$2001,3),"")</f>
        <v/>
      </c>
      <c r="I1796" s="2" t="str">
        <f>IF(G1796&lt;&gt;"",VLOOKUP(G1796,Calculations!$AV$2:$BA$2001,4),"")</f>
        <v/>
      </c>
      <c r="J1796" s="2" t="str">
        <f>IF(G1796&lt;&gt;"",VLOOKUP(G1796,Calculations!$AV$2:$BA$2001,5),"")</f>
        <v/>
      </c>
      <c r="K1796" s="2" t="str">
        <f>IF(G1796&lt;&gt;"",VLOOKUP(G1796,Calculations!$AV$2:$BA$2001,6),"")</f>
        <v/>
      </c>
      <c r="L1796" s="64"/>
      <c r="M1796" s="64"/>
      <c r="N1796" s="64"/>
      <c r="O1796" s="64"/>
      <c r="P1796" s="64"/>
      <c r="Q1796" s="2"/>
      <c r="R1796" s="2"/>
      <c r="S1796" s="2"/>
    </row>
    <row r="1797" spans="6:19">
      <c r="F1797" s="2" t="str">
        <f t="shared" si="95"/>
        <v/>
      </c>
      <c r="G1797" s="2" t="str">
        <f t="shared" si="94"/>
        <v/>
      </c>
      <c r="H1797" s="2" t="str">
        <f>IF(G1797&lt;&gt;"",VLOOKUP(G1797,Calculations!$AV$2:$BA$2001,3),"")</f>
        <v/>
      </c>
      <c r="I1797" s="2" t="str">
        <f>IF(G1797&lt;&gt;"",VLOOKUP(G1797,Calculations!$AV$2:$BA$2001,4),"")</f>
        <v/>
      </c>
      <c r="J1797" s="2" t="str">
        <f>IF(G1797&lt;&gt;"",VLOOKUP(G1797,Calculations!$AV$2:$BA$2001,5),"")</f>
        <v/>
      </c>
      <c r="K1797" s="2" t="str">
        <f>IF(G1797&lt;&gt;"",VLOOKUP(G1797,Calculations!$AV$2:$BA$2001,6),"")</f>
        <v/>
      </c>
      <c r="L1797" s="64"/>
      <c r="M1797" s="64"/>
      <c r="N1797" s="64"/>
      <c r="O1797" s="64"/>
      <c r="P1797" s="64"/>
      <c r="Q1797" s="2"/>
      <c r="R1797" s="2"/>
      <c r="S1797" s="2"/>
    </row>
    <row r="1798" spans="6:19">
      <c r="F1798" s="2" t="str">
        <f t="shared" si="95"/>
        <v/>
      </c>
      <c r="G1798" s="2" t="str">
        <f t="shared" si="94"/>
        <v/>
      </c>
      <c r="H1798" s="2" t="str">
        <f>IF(G1798&lt;&gt;"",VLOOKUP(G1798,Calculations!$AV$2:$BA$2001,3),"")</f>
        <v/>
      </c>
      <c r="I1798" s="2" t="str">
        <f>IF(G1798&lt;&gt;"",VLOOKUP(G1798,Calculations!$AV$2:$BA$2001,4),"")</f>
        <v/>
      </c>
      <c r="J1798" s="2" t="str">
        <f>IF(G1798&lt;&gt;"",VLOOKUP(G1798,Calculations!$AV$2:$BA$2001,5),"")</f>
        <v/>
      </c>
      <c r="K1798" s="2" t="str">
        <f>IF(G1798&lt;&gt;"",VLOOKUP(G1798,Calculations!$AV$2:$BA$2001,6),"")</f>
        <v/>
      </c>
      <c r="L1798" s="64"/>
      <c r="M1798" s="64"/>
      <c r="N1798" s="64"/>
      <c r="O1798" s="64"/>
      <c r="P1798" s="64"/>
      <c r="Q1798" s="2"/>
      <c r="R1798" s="2"/>
      <c r="S1798" s="2"/>
    </row>
    <row r="1799" spans="6:19">
      <c r="F1799" s="2" t="str">
        <f t="shared" si="95"/>
        <v/>
      </c>
      <c r="G1799" s="2" t="str">
        <f t="shared" si="94"/>
        <v/>
      </c>
      <c r="H1799" s="2" t="str">
        <f>IF(G1799&lt;&gt;"",VLOOKUP(G1799,Calculations!$AV$2:$BA$2001,3),"")</f>
        <v/>
      </c>
      <c r="I1799" s="2" t="str">
        <f>IF(G1799&lt;&gt;"",VLOOKUP(G1799,Calculations!$AV$2:$BA$2001,4),"")</f>
        <v/>
      </c>
      <c r="J1799" s="2" t="str">
        <f>IF(G1799&lt;&gt;"",VLOOKUP(G1799,Calculations!$AV$2:$BA$2001,5),"")</f>
        <v/>
      </c>
      <c r="K1799" s="2" t="str">
        <f>IF(G1799&lt;&gt;"",VLOOKUP(G1799,Calculations!$AV$2:$BA$2001,6),"")</f>
        <v/>
      </c>
      <c r="L1799" s="64"/>
      <c r="M1799" s="64"/>
      <c r="N1799" s="64"/>
      <c r="O1799" s="64"/>
      <c r="P1799" s="64"/>
      <c r="Q1799" s="2"/>
      <c r="R1799" s="2"/>
      <c r="S1799" s="2"/>
    </row>
    <row r="1800" spans="6:19">
      <c r="F1800" s="2" t="str">
        <f t="shared" si="95"/>
        <v/>
      </c>
      <c r="G1800" s="2" t="str">
        <f t="shared" si="94"/>
        <v/>
      </c>
      <c r="H1800" s="2" t="str">
        <f>IF(G1800&lt;&gt;"",VLOOKUP(G1800,Calculations!$AV$2:$BA$2001,3),"")</f>
        <v/>
      </c>
      <c r="I1800" s="2" t="str">
        <f>IF(G1800&lt;&gt;"",VLOOKUP(G1800,Calculations!$AV$2:$BA$2001,4),"")</f>
        <v/>
      </c>
      <c r="J1800" s="2" t="str">
        <f>IF(G1800&lt;&gt;"",VLOOKUP(G1800,Calculations!$AV$2:$BA$2001,5),"")</f>
        <v/>
      </c>
      <c r="K1800" s="2" t="str">
        <f>IF(G1800&lt;&gt;"",VLOOKUP(G1800,Calculations!$AV$2:$BA$2001,6),"")</f>
        <v/>
      </c>
      <c r="L1800" s="64"/>
      <c r="M1800" s="64"/>
      <c r="N1800" s="64"/>
      <c r="O1800" s="64"/>
      <c r="P1800" s="64"/>
      <c r="Q1800" s="2"/>
      <c r="R1800" s="2"/>
      <c r="S1800" s="2"/>
    </row>
    <row r="1801" spans="6:19">
      <c r="F1801" s="2" t="str">
        <f t="shared" si="95"/>
        <v/>
      </c>
      <c r="G1801" s="2" t="str">
        <f t="shared" si="94"/>
        <v/>
      </c>
      <c r="H1801" s="2" t="str">
        <f>IF(G1801&lt;&gt;"",VLOOKUP(G1801,Calculations!$AV$2:$BA$2001,3),"")</f>
        <v/>
      </c>
      <c r="I1801" s="2" t="str">
        <f>IF(G1801&lt;&gt;"",VLOOKUP(G1801,Calculations!$AV$2:$BA$2001,4),"")</f>
        <v/>
      </c>
      <c r="J1801" s="2" t="str">
        <f>IF(G1801&lt;&gt;"",VLOOKUP(G1801,Calculations!$AV$2:$BA$2001,5),"")</f>
        <v/>
      </c>
      <c r="K1801" s="2" t="str">
        <f>IF(G1801&lt;&gt;"",VLOOKUP(G1801,Calculations!$AV$2:$BA$2001,6),"")</f>
        <v/>
      </c>
      <c r="L1801" s="64"/>
      <c r="M1801" s="64"/>
      <c r="N1801" s="64"/>
      <c r="O1801" s="64"/>
      <c r="P1801" s="64"/>
      <c r="Q1801" s="2"/>
      <c r="R1801" s="2"/>
      <c r="S1801" s="2"/>
    </row>
    <row r="1802" spans="6:19">
      <c r="F1802" s="2" t="str">
        <f t="shared" si="95"/>
        <v/>
      </c>
      <c r="G1802" s="2" t="str">
        <f t="shared" si="94"/>
        <v/>
      </c>
      <c r="H1802" s="2" t="str">
        <f>IF(G1802&lt;&gt;"",VLOOKUP(G1802,Calculations!$AV$2:$BA$2001,3),"")</f>
        <v/>
      </c>
      <c r="I1802" s="2" t="str">
        <f>IF(G1802&lt;&gt;"",VLOOKUP(G1802,Calculations!$AV$2:$BA$2001,4),"")</f>
        <v/>
      </c>
      <c r="J1802" s="2" t="str">
        <f>IF(G1802&lt;&gt;"",VLOOKUP(G1802,Calculations!$AV$2:$BA$2001,5),"")</f>
        <v/>
      </c>
      <c r="K1802" s="2" t="str">
        <f>IF(G1802&lt;&gt;"",VLOOKUP(G1802,Calculations!$AV$2:$BA$2001,6),"")</f>
        <v/>
      </c>
      <c r="L1802" s="64"/>
      <c r="M1802" s="64"/>
      <c r="N1802" s="64"/>
      <c r="O1802" s="64"/>
      <c r="P1802" s="64"/>
      <c r="Q1802" s="2"/>
      <c r="R1802" s="2"/>
      <c r="S1802" s="2"/>
    </row>
    <row r="1803" spans="6:19">
      <c r="F1803" s="2" t="str">
        <f t="shared" si="95"/>
        <v/>
      </c>
      <c r="G1803" s="2" t="str">
        <f t="shared" si="94"/>
        <v/>
      </c>
      <c r="H1803" s="2" t="str">
        <f>IF(G1803&lt;&gt;"",VLOOKUP(G1803,Calculations!$AV$2:$BA$2001,3),"")</f>
        <v/>
      </c>
      <c r="I1803" s="2" t="str">
        <f>IF(G1803&lt;&gt;"",VLOOKUP(G1803,Calculations!$AV$2:$BA$2001,4),"")</f>
        <v/>
      </c>
      <c r="J1803" s="2" t="str">
        <f>IF(G1803&lt;&gt;"",VLOOKUP(G1803,Calculations!$AV$2:$BA$2001,5),"")</f>
        <v/>
      </c>
      <c r="K1803" s="2" t="str">
        <f>IF(G1803&lt;&gt;"",VLOOKUP(G1803,Calculations!$AV$2:$BA$2001,6),"")</f>
        <v/>
      </c>
      <c r="L1803" s="64"/>
      <c r="M1803" s="64"/>
      <c r="N1803" s="64"/>
      <c r="O1803" s="64"/>
      <c r="P1803" s="64"/>
      <c r="Q1803" s="2"/>
      <c r="R1803" s="2"/>
      <c r="S1803" s="2"/>
    </row>
    <row r="1804" spans="6:19">
      <c r="F1804" s="2" t="str">
        <f t="shared" si="95"/>
        <v/>
      </c>
      <c r="G1804" s="2" t="str">
        <f t="shared" si="94"/>
        <v/>
      </c>
      <c r="H1804" s="2" t="str">
        <f>IF(G1804&lt;&gt;"",VLOOKUP(G1804,Calculations!$AV$2:$BA$2001,3),"")</f>
        <v/>
      </c>
      <c r="I1804" s="2" t="str">
        <f>IF(G1804&lt;&gt;"",VLOOKUP(G1804,Calculations!$AV$2:$BA$2001,4),"")</f>
        <v/>
      </c>
      <c r="J1804" s="2" t="str">
        <f>IF(G1804&lt;&gt;"",VLOOKUP(G1804,Calculations!$AV$2:$BA$2001,5),"")</f>
        <v/>
      </c>
      <c r="K1804" s="2" t="str">
        <f>IF(G1804&lt;&gt;"",VLOOKUP(G1804,Calculations!$AV$2:$BA$2001,6),"")</f>
        <v/>
      </c>
      <c r="L1804" s="64"/>
      <c r="M1804" s="64"/>
      <c r="N1804" s="64"/>
      <c r="O1804" s="64"/>
      <c r="P1804" s="64"/>
      <c r="Q1804" s="2"/>
      <c r="R1804" s="2"/>
      <c r="S1804" s="2"/>
    </row>
    <row r="1805" spans="6:19">
      <c r="F1805" s="2" t="str">
        <f t="shared" si="95"/>
        <v/>
      </c>
      <c r="G1805" s="2" t="str">
        <f t="shared" si="94"/>
        <v/>
      </c>
      <c r="H1805" s="2" t="str">
        <f>IF(G1805&lt;&gt;"",VLOOKUP(G1805,Calculations!$AV$2:$BA$2001,3),"")</f>
        <v/>
      </c>
      <c r="I1805" s="2" t="str">
        <f>IF(G1805&lt;&gt;"",VLOOKUP(G1805,Calculations!$AV$2:$BA$2001,4),"")</f>
        <v/>
      </c>
      <c r="J1805" s="2" t="str">
        <f>IF(G1805&lt;&gt;"",VLOOKUP(G1805,Calculations!$AV$2:$BA$2001,5),"")</f>
        <v/>
      </c>
      <c r="K1805" s="2" t="str">
        <f>IF(G1805&lt;&gt;"",VLOOKUP(G1805,Calculations!$AV$2:$BA$2001,6),"")</f>
        <v/>
      </c>
      <c r="L1805" s="64"/>
      <c r="M1805" s="64"/>
      <c r="N1805" s="64"/>
      <c r="O1805" s="64"/>
      <c r="P1805" s="64"/>
      <c r="Q1805" s="2"/>
      <c r="R1805" s="2"/>
      <c r="S1805" s="2"/>
    </row>
    <row r="1806" spans="6:19">
      <c r="F1806" s="2" t="str">
        <f t="shared" si="95"/>
        <v/>
      </c>
      <c r="G1806" s="2" t="str">
        <f t="shared" si="94"/>
        <v/>
      </c>
      <c r="H1806" s="2" t="str">
        <f>IF(G1806&lt;&gt;"",VLOOKUP(G1806,Calculations!$AV$2:$BA$2001,3),"")</f>
        <v/>
      </c>
      <c r="I1806" s="2" t="str">
        <f>IF(G1806&lt;&gt;"",VLOOKUP(G1806,Calculations!$AV$2:$BA$2001,4),"")</f>
        <v/>
      </c>
      <c r="J1806" s="2" t="str">
        <f>IF(G1806&lt;&gt;"",VLOOKUP(G1806,Calculations!$AV$2:$BA$2001,5),"")</f>
        <v/>
      </c>
      <c r="K1806" s="2" t="str">
        <f>IF(G1806&lt;&gt;"",VLOOKUP(G1806,Calculations!$AV$2:$BA$2001,6),"")</f>
        <v/>
      </c>
      <c r="L1806" s="64"/>
      <c r="M1806" s="64"/>
      <c r="N1806" s="64"/>
      <c r="O1806" s="64"/>
      <c r="P1806" s="64"/>
      <c r="Q1806" s="2"/>
      <c r="R1806" s="2"/>
      <c r="S1806" s="2"/>
    </row>
    <row r="1807" spans="6:19">
      <c r="F1807" s="2" t="str">
        <f t="shared" si="95"/>
        <v/>
      </c>
      <c r="G1807" s="2" t="str">
        <f t="shared" si="94"/>
        <v/>
      </c>
      <c r="H1807" s="2" t="str">
        <f>IF(G1807&lt;&gt;"",VLOOKUP(G1807,Calculations!$AV$2:$BA$2001,3),"")</f>
        <v/>
      </c>
      <c r="I1807" s="2" t="str">
        <f>IF(G1807&lt;&gt;"",VLOOKUP(G1807,Calculations!$AV$2:$BA$2001,4),"")</f>
        <v/>
      </c>
      <c r="J1807" s="2" t="str">
        <f>IF(G1807&lt;&gt;"",VLOOKUP(G1807,Calculations!$AV$2:$BA$2001,5),"")</f>
        <v/>
      </c>
      <c r="K1807" s="2" t="str">
        <f>IF(G1807&lt;&gt;"",VLOOKUP(G1807,Calculations!$AV$2:$BA$2001,6),"")</f>
        <v/>
      </c>
      <c r="L1807" s="64"/>
      <c r="M1807" s="64"/>
      <c r="N1807" s="64"/>
      <c r="O1807" s="64"/>
      <c r="P1807" s="64"/>
      <c r="Q1807" s="2"/>
      <c r="R1807" s="2"/>
      <c r="S1807" s="2"/>
    </row>
    <row r="1808" spans="6:19">
      <c r="F1808" s="2" t="str">
        <f t="shared" si="95"/>
        <v/>
      </c>
      <c r="G1808" s="2" t="str">
        <f t="shared" si="94"/>
        <v/>
      </c>
      <c r="H1808" s="2" t="str">
        <f>IF(G1808&lt;&gt;"",VLOOKUP(G1808,Calculations!$AV$2:$BA$2001,3),"")</f>
        <v/>
      </c>
      <c r="I1808" s="2" t="str">
        <f>IF(G1808&lt;&gt;"",VLOOKUP(G1808,Calculations!$AV$2:$BA$2001,4),"")</f>
        <v/>
      </c>
      <c r="J1808" s="2" t="str">
        <f>IF(G1808&lt;&gt;"",VLOOKUP(G1808,Calculations!$AV$2:$BA$2001,5),"")</f>
        <v/>
      </c>
      <c r="K1808" s="2" t="str">
        <f>IF(G1808&lt;&gt;"",VLOOKUP(G1808,Calculations!$AV$2:$BA$2001,6),"")</f>
        <v/>
      </c>
      <c r="L1808" s="64"/>
      <c r="M1808" s="64"/>
      <c r="N1808" s="64"/>
      <c r="O1808" s="64"/>
      <c r="P1808" s="64"/>
      <c r="Q1808" s="2"/>
      <c r="R1808" s="2"/>
      <c r="S1808" s="2"/>
    </row>
    <row r="1809" spans="6:19">
      <c r="F1809" s="2" t="str">
        <f t="shared" si="95"/>
        <v/>
      </c>
      <c r="G1809" s="2" t="str">
        <f t="shared" ref="G1809:G1872" si="96">IF(AND(F1808&lt;&gt;"",G1808&lt;2000),G1808+step,"")</f>
        <v/>
      </c>
      <c r="H1809" s="2" t="str">
        <f>IF(G1809&lt;&gt;"",VLOOKUP(G1809,Calculations!$AV$2:$BA$2001,3),"")</f>
        <v/>
      </c>
      <c r="I1809" s="2" t="str">
        <f>IF(G1809&lt;&gt;"",VLOOKUP(G1809,Calculations!$AV$2:$BA$2001,4),"")</f>
        <v/>
      </c>
      <c r="J1809" s="2" t="str">
        <f>IF(G1809&lt;&gt;"",VLOOKUP(G1809,Calculations!$AV$2:$BA$2001,5),"")</f>
        <v/>
      </c>
      <c r="K1809" s="2" t="str">
        <f>IF(G1809&lt;&gt;"",VLOOKUP(G1809,Calculations!$AV$2:$BA$2001,6),"")</f>
        <v/>
      </c>
      <c r="L1809" s="64"/>
      <c r="M1809" s="64"/>
      <c r="N1809" s="64"/>
      <c r="O1809" s="64"/>
      <c r="P1809" s="64"/>
      <c r="Q1809" s="2"/>
      <c r="R1809" s="2"/>
      <c r="S1809" s="2"/>
    </row>
    <row r="1810" spans="6:19">
      <c r="F1810" s="2" t="str">
        <f t="shared" si="95"/>
        <v/>
      </c>
      <c r="G1810" s="2" t="str">
        <f t="shared" si="96"/>
        <v/>
      </c>
      <c r="H1810" s="2" t="str">
        <f>IF(G1810&lt;&gt;"",VLOOKUP(G1810,Calculations!$AV$2:$BA$2001,3),"")</f>
        <v/>
      </c>
      <c r="I1810" s="2" t="str">
        <f>IF(G1810&lt;&gt;"",VLOOKUP(G1810,Calculations!$AV$2:$BA$2001,4),"")</f>
        <v/>
      </c>
      <c r="J1810" s="2" t="str">
        <f>IF(G1810&lt;&gt;"",VLOOKUP(G1810,Calculations!$AV$2:$BA$2001,5),"")</f>
        <v/>
      </c>
      <c r="K1810" s="2" t="str">
        <f>IF(G1810&lt;&gt;"",VLOOKUP(G1810,Calculations!$AV$2:$BA$2001,6),"")</f>
        <v/>
      </c>
      <c r="L1810" s="64"/>
      <c r="M1810" s="64"/>
      <c r="N1810" s="64"/>
      <c r="O1810" s="64"/>
      <c r="P1810" s="64"/>
      <c r="Q1810" s="2"/>
      <c r="R1810" s="2"/>
      <c r="S1810" s="2"/>
    </row>
    <row r="1811" spans="6:19">
      <c r="F1811" s="2" t="str">
        <f t="shared" si="95"/>
        <v/>
      </c>
      <c r="G1811" s="2" t="str">
        <f t="shared" si="96"/>
        <v/>
      </c>
      <c r="H1811" s="2" t="str">
        <f>IF(G1811&lt;&gt;"",VLOOKUP(G1811,Calculations!$AV$2:$BA$2001,3),"")</f>
        <v/>
      </c>
      <c r="I1811" s="2" t="str">
        <f>IF(G1811&lt;&gt;"",VLOOKUP(G1811,Calculations!$AV$2:$BA$2001,4),"")</f>
        <v/>
      </c>
      <c r="J1811" s="2" t="str">
        <f>IF(G1811&lt;&gt;"",VLOOKUP(G1811,Calculations!$AV$2:$BA$2001,5),"")</f>
        <v/>
      </c>
      <c r="K1811" s="2" t="str">
        <f>IF(G1811&lt;&gt;"",VLOOKUP(G1811,Calculations!$AV$2:$BA$2001,6),"")</f>
        <v/>
      </c>
      <c r="L1811" s="64"/>
      <c r="M1811" s="64"/>
      <c r="N1811" s="64"/>
      <c r="O1811" s="64"/>
      <c r="P1811" s="64"/>
      <c r="Q1811" s="2"/>
      <c r="R1811" s="2"/>
      <c r="S1811" s="2"/>
    </row>
    <row r="1812" spans="6:19">
      <c r="F1812" s="2" t="str">
        <f t="shared" si="95"/>
        <v/>
      </c>
      <c r="G1812" s="2" t="str">
        <f t="shared" si="96"/>
        <v/>
      </c>
      <c r="H1812" s="2" t="str">
        <f>IF(G1812&lt;&gt;"",VLOOKUP(G1812,Calculations!$AV$2:$BA$2001,3),"")</f>
        <v/>
      </c>
      <c r="I1812" s="2" t="str">
        <f>IF(G1812&lt;&gt;"",VLOOKUP(G1812,Calculations!$AV$2:$BA$2001,4),"")</f>
        <v/>
      </c>
      <c r="J1812" s="2" t="str">
        <f>IF(G1812&lt;&gt;"",VLOOKUP(G1812,Calculations!$AV$2:$BA$2001,5),"")</f>
        <v/>
      </c>
      <c r="K1812" s="2" t="str">
        <f>IF(G1812&lt;&gt;"",VLOOKUP(G1812,Calculations!$AV$2:$BA$2001,6),"")</f>
        <v/>
      </c>
      <c r="L1812" s="64"/>
      <c r="M1812" s="64"/>
      <c r="N1812" s="64"/>
      <c r="O1812" s="64"/>
      <c r="P1812" s="64"/>
      <c r="Q1812" s="2"/>
      <c r="R1812" s="2"/>
      <c r="S1812" s="2"/>
    </row>
    <row r="1813" spans="6:19">
      <c r="F1813" s="2" t="str">
        <f t="shared" si="95"/>
        <v/>
      </c>
      <c r="G1813" s="2" t="str">
        <f t="shared" si="96"/>
        <v/>
      </c>
      <c r="H1813" s="2" t="str">
        <f>IF(G1813&lt;&gt;"",VLOOKUP(G1813,Calculations!$AV$2:$BA$2001,3),"")</f>
        <v/>
      </c>
      <c r="I1813" s="2" t="str">
        <f>IF(G1813&lt;&gt;"",VLOOKUP(G1813,Calculations!$AV$2:$BA$2001,4),"")</f>
        <v/>
      </c>
      <c r="J1813" s="2" t="str">
        <f>IF(G1813&lt;&gt;"",VLOOKUP(G1813,Calculations!$AV$2:$BA$2001,5),"")</f>
        <v/>
      </c>
      <c r="K1813" s="2" t="str">
        <f>IF(G1813&lt;&gt;"",VLOOKUP(G1813,Calculations!$AV$2:$BA$2001,6),"")</f>
        <v/>
      </c>
      <c r="L1813" s="64"/>
      <c r="M1813" s="64"/>
      <c r="N1813" s="64"/>
      <c r="O1813" s="64"/>
      <c r="P1813" s="64"/>
      <c r="Q1813" s="2"/>
      <c r="R1813" s="2"/>
      <c r="S1813" s="2"/>
    </row>
    <row r="1814" spans="6:19">
      <c r="F1814" s="2" t="str">
        <f t="shared" si="95"/>
        <v/>
      </c>
      <c r="G1814" s="2" t="str">
        <f t="shared" si="96"/>
        <v/>
      </c>
      <c r="H1814" s="2" t="str">
        <f>IF(G1814&lt;&gt;"",VLOOKUP(G1814,Calculations!$AV$2:$BA$2001,3),"")</f>
        <v/>
      </c>
      <c r="I1814" s="2" t="str">
        <f>IF(G1814&lt;&gt;"",VLOOKUP(G1814,Calculations!$AV$2:$BA$2001,4),"")</f>
        <v/>
      </c>
      <c r="J1814" s="2" t="str">
        <f>IF(G1814&lt;&gt;"",VLOOKUP(G1814,Calculations!$AV$2:$BA$2001,5),"")</f>
        <v/>
      </c>
      <c r="K1814" s="2" t="str">
        <f>IF(G1814&lt;&gt;"",VLOOKUP(G1814,Calculations!$AV$2:$BA$2001,6),"")</f>
        <v/>
      </c>
      <c r="L1814" s="64"/>
      <c r="M1814" s="64"/>
      <c r="N1814" s="64"/>
      <c r="O1814" s="64"/>
      <c r="P1814" s="64"/>
      <c r="Q1814" s="2"/>
      <c r="R1814" s="2"/>
      <c r="S1814" s="2"/>
    </row>
    <row r="1815" spans="6:19">
      <c r="F1815" s="2" t="str">
        <f t="shared" si="95"/>
        <v/>
      </c>
      <c r="G1815" s="2" t="str">
        <f t="shared" si="96"/>
        <v/>
      </c>
      <c r="H1815" s="2" t="str">
        <f>IF(G1815&lt;&gt;"",VLOOKUP(G1815,Calculations!$AV$2:$BA$2001,3),"")</f>
        <v/>
      </c>
      <c r="I1815" s="2" t="str">
        <f>IF(G1815&lt;&gt;"",VLOOKUP(G1815,Calculations!$AV$2:$BA$2001,4),"")</f>
        <v/>
      </c>
      <c r="J1815" s="2" t="str">
        <f>IF(G1815&lt;&gt;"",VLOOKUP(G1815,Calculations!$AV$2:$BA$2001,5),"")</f>
        <v/>
      </c>
      <c r="K1815" s="2" t="str">
        <f>IF(G1815&lt;&gt;"",VLOOKUP(G1815,Calculations!$AV$2:$BA$2001,6),"")</f>
        <v/>
      </c>
      <c r="L1815" s="64"/>
      <c r="M1815" s="64"/>
      <c r="N1815" s="64"/>
      <c r="O1815" s="64"/>
      <c r="P1815" s="64"/>
      <c r="Q1815" s="2"/>
      <c r="R1815" s="2"/>
      <c r="S1815" s="2"/>
    </row>
    <row r="1816" spans="6:19">
      <c r="F1816" s="2" t="str">
        <f t="shared" si="95"/>
        <v/>
      </c>
      <c r="G1816" s="2" t="str">
        <f t="shared" si="96"/>
        <v/>
      </c>
      <c r="H1816" s="2" t="str">
        <f>IF(G1816&lt;&gt;"",VLOOKUP(G1816,Calculations!$AV$2:$BA$2001,3),"")</f>
        <v/>
      </c>
      <c r="I1816" s="2" t="str">
        <f>IF(G1816&lt;&gt;"",VLOOKUP(G1816,Calculations!$AV$2:$BA$2001,4),"")</f>
        <v/>
      </c>
      <c r="J1816" s="2" t="str">
        <f>IF(G1816&lt;&gt;"",VLOOKUP(G1816,Calculations!$AV$2:$BA$2001,5),"")</f>
        <v/>
      </c>
      <c r="K1816" s="2" t="str">
        <f>IF(G1816&lt;&gt;"",VLOOKUP(G1816,Calculations!$AV$2:$BA$2001,6),"")</f>
        <v/>
      </c>
      <c r="L1816" s="64"/>
      <c r="M1816" s="64"/>
      <c r="N1816" s="64"/>
      <c r="O1816" s="64"/>
      <c r="P1816" s="64"/>
      <c r="Q1816" s="2"/>
      <c r="R1816" s="2"/>
      <c r="S1816" s="2"/>
    </row>
    <row r="1817" spans="6:19">
      <c r="F1817" s="2" t="str">
        <f t="shared" si="95"/>
        <v/>
      </c>
      <c r="G1817" s="2" t="str">
        <f t="shared" si="96"/>
        <v/>
      </c>
      <c r="H1817" s="2" t="str">
        <f>IF(G1817&lt;&gt;"",VLOOKUP(G1817,Calculations!$AV$2:$BA$2001,3),"")</f>
        <v/>
      </c>
      <c r="I1817" s="2" t="str">
        <f>IF(G1817&lt;&gt;"",VLOOKUP(G1817,Calculations!$AV$2:$BA$2001,4),"")</f>
        <v/>
      </c>
      <c r="J1817" s="2" t="str">
        <f>IF(G1817&lt;&gt;"",VLOOKUP(G1817,Calculations!$AV$2:$BA$2001,5),"")</f>
        <v/>
      </c>
      <c r="K1817" s="2" t="str">
        <f>IF(G1817&lt;&gt;"",VLOOKUP(G1817,Calculations!$AV$2:$BA$2001,6),"")</f>
        <v/>
      </c>
      <c r="L1817" s="64"/>
      <c r="M1817" s="64"/>
      <c r="N1817" s="64"/>
      <c r="O1817" s="64"/>
      <c r="P1817" s="64"/>
      <c r="Q1817" s="2"/>
      <c r="R1817" s="2"/>
      <c r="S1817" s="2"/>
    </row>
    <row r="1818" spans="6:19">
      <c r="F1818" s="2" t="str">
        <f t="shared" si="95"/>
        <v/>
      </c>
      <c r="G1818" s="2" t="str">
        <f t="shared" si="96"/>
        <v/>
      </c>
      <c r="H1818" s="2" t="str">
        <f>IF(G1818&lt;&gt;"",VLOOKUP(G1818,Calculations!$AV$2:$BA$2001,3),"")</f>
        <v/>
      </c>
      <c r="I1818" s="2" t="str">
        <f>IF(G1818&lt;&gt;"",VLOOKUP(G1818,Calculations!$AV$2:$BA$2001,4),"")</f>
        <v/>
      </c>
      <c r="J1818" s="2" t="str">
        <f>IF(G1818&lt;&gt;"",VLOOKUP(G1818,Calculations!$AV$2:$BA$2001,5),"")</f>
        <v/>
      </c>
      <c r="K1818" s="2" t="str">
        <f>IF(G1818&lt;&gt;"",VLOOKUP(G1818,Calculations!$AV$2:$BA$2001,6),"")</f>
        <v/>
      </c>
      <c r="L1818" s="64"/>
      <c r="M1818" s="64"/>
      <c r="N1818" s="64"/>
      <c r="O1818" s="64"/>
      <c r="P1818" s="64"/>
      <c r="Q1818" s="2"/>
      <c r="R1818" s="2"/>
      <c r="S1818" s="2"/>
    </row>
    <row r="1819" spans="6:19">
      <c r="F1819" s="2" t="str">
        <f t="shared" si="95"/>
        <v/>
      </c>
      <c r="G1819" s="2" t="str">
        <f t="shared" si="96"/>
        <v/>
      </c>
      <c r="H1819" s="2" t="str">
        <f>IF(G1819&lt;&gt;"",VLOOKUP(G1819,Calculations!$AV$2:$BA$2001,3),"")</f>
        <v/>
      </c>
      <c r="I1819" s="2" t="str">
        <f>IF(G1819&lt;&gt;"",VLOOKUP(G1819,Calculations!$AV$2:$BA$2001,4),"")</f>
        <v/>
      </c>
      <c r="J1819" s="2" t="str">
        <f>IF(G1819&lt;&gt;"",VLOOKUP(G1819,Calculations!$AV$2:$BA$2001,5),"")</f>
        <v/>
      </c>
      <c r="K1819" s="2" t="str">
        <f>IF(G1819&lt;&gt;"",VLOOKUP(G1819,Calculations!$AV$2:$BA$2001,6),"")</f>
        <v/>
      </c>
      <c r="L1819" s="64"/>
      <c r="M1819" s="64"/>
      <c r="N1819" s="64"/>
      <c r="O1819" s="64"/>
      <c r="P1819" s="64"/>
      <c r="Q1819" s="2"/>
      <c r="R1819" s="2"/>
      <c r="S1819" s="2"/>
    </row>
    <row r="1820" spans="6:19">
      <c r="F1820" s="2" t="str">
        <f t="shared" si="95"/>
        <v/>
      </c>
      <c r="G1820" s="2" t="str">
        <f t="shared" si="96"/>
        <v/>
      </c>
      <c r="H1820" s="2" t="str">
        <f>IF(G1820&lt;&gt;"",VLOOKUP(G1820,Calculations!$AV$2:$BA$2001,3),"")</f>
        <v/>
      </c>
      <c r="I1820" s="2" t="str">
        <f>IF(G1820&lt;&gt;"",VLOOKUP(G1820,Calculations!$AV$2:$BA$2001,4),"")</f>
        <v/>
      </c>
      <c r="J1820" s="2" t="str">
        <f>IF(G1820&lt;&gt;"",VLOOKUP(G1820,Calculations!$AV$2:$BA$2001,5),"")</f>
        <v/>
      </c>
      <c r="K1820" s="2" t="str">
        <f>IF(G1820&lt;&gt;"",VLOOKUP(G1820,Calculations!$AV$2:$BA$2001,6),"")</f>
        <v/>
      </c>
      <c r="L1820" s="64"/>
      <c r="M1820" s="64"/>
      <c r="N1820" s="64"/>
      <c r="O1820" s="64"/>
      <c r="P1820" s="64"/>
      <c r="Q1820" s="2"/>
      <c r="R1820" s="2"/>
      <c r="S1820" s="2"/>
    </row>
    <row r="1821" spans="6:19">
      <c r="F1821" s="2" t="str">
        <f t="shared" si="95"/>
        <v/>
      </c>
      <c r="G1821" s="2" t="str">
        <f t="shared" si="96"/>
        <v/>
      </c>
      <c r="H1821" s="2" t="str">
        <f>IF(G1821&lt;&gt;"",VLOOKUP(G1821,Calculations!$AV$2:$BA$2001,3),"")</f>
        <v/>
      </c>
      <c r="I1821" s="2" t="str">
        <f>IF(G1821&lt;&gt;"",VLOOKUP(G1821,Calculations!$AV$2:$BA$2001,4),"")</f>
        <v/>
      </c>
      <c r="J1821" s="2" t="str">
        <f>IF(G1821&lt;&gt;"",VLOOKUP(G1821,Calculations!$AV$2:$BA$2001,5),"")</f>
        <v/>
      </c>
      <c r="K1821" s="2" t="str">
        <f>IF(G1821&lt;&gt;"",VLOOKUP(G1821,Calculations!$AV$2:$BA$2001,6),"")</f>
        <v/>
      </c>
      <c r="L1821" s="64"/>
      <c r="M1821" s="64"/>
      <c r="N1821" s="64"/>
      <c r="O1821" s="64"/>
      <c r="P1821" s="64"/>
      <c r="Q1821" s="2"/>
      <c r="R1821" s="2"/>
      <c r="S1821" s="2"/>
    </row>
    <row r="1822" spans="6:19">
      <c r="F1822" s="2" t="str">
        <f t="shared" si="95"/>
        <v/>
      </c>
      <c r="G1822" s="2" t="str">
        <f t="shared" si="96"/>
        <v/>
      </c>
      <c r="H1822" s="2" t="str">
        <f>IF(G1822&lt;&gt;"",VLOOKUP(G1822,Calculations!$AV$2:$BA$2001,3),"")</f>
        <v/>
      </c>
      <c r="I1822" s="2" t="str">
        <f>IF(G1822&lt;&gt;"",VLOOKUP(G1822,Calculations!$AV$2:$BA$2001,4),"")</f>
        <v/>
      </c>
      <c r="J1822" s="2" t="str">
        <f>IF(G1822&lt;&gt;"",VLOOKUP(G1822,Calculations!$AV$2:$BA$2001,5),"")</f>
        <v/>
      </c>
      <c r="K1822" s="2" t="str">
        <f>IF(G1822&lt;&gt;"",VLOOKUP(G1822,Calculations!$AV$2:$BA$2001,6),"")</f>
        <v/>
      </c>
      <c r="L1822" s="64"/>
      <c r="M1822" s="64"/>
      <c r="N1822" s="64"/>
      <c r="O1822" s="64"/>
      <c r="P1822" s="64"/>
      <c r="Q1822" s="2"/>
      <c r="R1822" s="2"/>
      <c r="S1822" s="2"/>
    </row>
    <row r="1823" spans="6:19">
      <c r="F1823" s="2" t="str">
        <f t="shared" si="95"/>
        <v/>
      </c>
      <c r="G1823" s="2" t="str">
        <f t="shared" si="96"/>
        <v/>
      </c>
      <c r="H1823" s="2" t="str">
        <f>IF(G1823&lt;&gt;"",VLOOKUP(G1823,Calculations!$AV$2:$BA$2001,3),"")</f>
        <v/>
      </c>
      <c r="I1823" s="2" t="str">
        <f>IF(G1823&lt;&gt;"",VLOOKUP(G1823,Calculations!$AV$2:$BA$2001,4),"")</f>
        <v/>
      </c>
      <c r="J1823" s="2" t="str">
        <f>IF(G1823&lt;&gt;"",VLOOKUP(G1823,Calculations!$AV$2:$BA$2001,5),"")</f>
        <v/>
      </c>
      <c r="K1823" s="2" t="str">
        <f>IF(G1823&lt;&gt;"",VLOOKUP(G1823,Calculations!$AV$2:$BA$2001,6),"")</f>
        <v/>
      </c>
      <c r="L1823" s="64"/>
      <c r="M1823" s="64"/>
      <c r="N1823" s="64"/>
      <c r="O1823" s="64"/>
      <c r="P1823" s="64"/>
      <c r="Q1823" s="2"/>
      <c r="R1823" s="2"/>
      <c r="S1823" s="2"/>
    </row>
    <row r="1824" spans="6:19">
      <c r="F1824" s="2" t="str">
        <f t="shared" si="95"/>
        <v/>
      </c>
      <c r="G1824" s="2" t="str">
        <f t="shared" si="96"/>
        <v/>
      </c>
      <c r="H1824" s="2" t="str">
        <f>IF(G1824&lt;&gt;"",VLOOKUP(G1824,Calculations!$AV$2:$BA$2001,3),"")</f>
        <v/>
      </c>
      <c r="I1824" s="2" t="str">
        <f>IF(G1824&lt;&gt;"",VLOOKUP(G1824,Calculations!$AV$2:$BA$2001,4),"")</f>
        <v/>
      </c>
      <c r="J1824" s="2" t="str">
        <f>IF(G1824&lt;&gt;"",VLOOKUP(G1824,Calculations!$AV$2:$BA$2001,5),"")</f>
        <v/>
      </c>
      <c r="K1824" s="2" t="str">
        <f>IF(G1824&lt;&gt;"",VLOOKUP(G1824,Calculations!$AV$2:$BA$2001,6),"")</f>
        <v/>
      </c>
      <c r="L1824" s="64"/>
      <c r="M1824" s="64"/>
      <c r="N1824" s="64"/>
      <c r="O1824" s="64"/>
      <c r="P1824" s="64"/>
      <c r="Q1824" s="2"/>
      <c r="R1824" s="2"/>
      <c r="S1824" s="2"/>
    </row>
    <row r="1825" spans="6:19">
      <c r="F1825" s="2" t="str">
        <f t="shared" si="95"/>
        <v/>
      </c>
      <c r="G1825" s="2" t="str">
        <f t="shared" si="96"/>
        <v/>
      </c>
      <c r="H1825" s="2" t="str">
        <f>IF(G1825&lt;&gt;"",VLOOKUP(G1825,Calculations!$AV$2:$BA$2001,3),"")</f>
        <v/>
      </c>
      <c r="I1825" s="2" t="str">
        <f>IF(G1825&lt;&gt;"",VLOOKUP(G1825,Calculations!$AV$2:$BA$2001,4),"")</f>
        <v/>
      </c>
      <c r="J1825" s="2" t="str">
        <f>IF(G1825&lt;&gt;"",VLOOKUP(G1825,Calculations!$AV$2:$BA$2001,5),"")</f>
        <v/>
      </c>
      <c r="K1825" s="2" t="str">
        <f>IF(G1825&lt;&gt;"",VLOOKUP(G1825,Calculations!$AV$2:$BA$2001,6),"")</f>
        <v/>
      </c>
      <c r="L1825" s="64"/>
      <c r="M1825" s="64"/>
      <c r="N1825" s="64"/>
      <c r="O1825" s="64"/>
      <c r="P1825" s="64"/>
      <c r="Q1825" s="2"/>
      <c r="R1825" s="2"/>
      <c r="S1825" s="2"/>
    </row>
    <row r="1826" spans="6:19">
      <c r="F1826" s="2" t="str">
        <f t="shared" si="95"/>
        <v/>
      </c>
      <c r="G1826" s="2" t="str">
        <f t="shared" si="96"/>
        <v/>
      </c>
      <c r="H1826" s="2" t="str">
        <f>IF(G1826&lt;&gt;"",VLOOKUP(G1826,Calculations!$AV$2:$BA$2001,3),"")</f>
        <v/>
      </c>
      <c r="I1826" s="2" t="str">
        <f>IF(G1826&lt;&gt;"",VLOOKUP(G1826,Calculations!$AV$2:$BA$2001,4),"")</f>
        <v/>
      </c>
      <c r="J1826" s="2" t="str">
        <f>IF(G1826&lt;&gt;"",VLOOKUP(G1826,Calculations!$AV$2:$BA$2001,5),"")</f>
        <v/>
      </c>
      <c r="K1826" s="2" t="str">
        <f>IF(G1826&lt;&gt;"",VLOOKUP(G1826,Calculations!$AV$2:$BA$2001,6),"")</f>
        <v/>
      </c>
      <c r="L1826" s="64"/>
      <c r="M1826" s="64"/>
      <c r="N1826" s="64"/>
      <c r="O1826" s="64"/>
      <c r="P1826" s="64"/>
      <c r="Q1826" s="2"/>
      <c r="R1826" s="2"/>
      <c r="S1826" s="2"/>
    </row>
    <row r="1827" spans="6:19">
      <c r="F1827" s="2" t="str">
        <f t="shared" si="95"/>
        <v/>
      </c>
      <c r="G1827" s="2" t="str">
        <f t="shared" si="96"/>
        <v/>
      </c>
      <c r="H1827" s="2" t="str">
        <f>IF(G1827&lt;&gt;"",VLOOKUP(G1827,Calculations!$AV$2:$BA$2001,3),"")</f>
        <v/>
      </c>
      <c r="I1827" s="2" t="str">
        <f>IF(G1827&lt;&gt;"",VLOOKUP(G1827,Calculations!$AV$2:$BA$2001,4),"")</f>
        <v/>
      </c>
      <c r="J1827" s="2" t="str">
        <f>IF(G1827&lt;&gt;"",VLOOKUP(G1827,Calculations!$AV$2:$BA$2001,5),"")</f>
        <v/>
      </c>
      <c r="K1827" s="2" t="str">
        <f>IF(G1827&lt;&gt;"",VLOOKUP(G1827,Calculations!$AV$2:$BA$2001,6),"")</f>
        <v/>
      </c>
      <c r="L1827" s="64"/>
      <c r="M1827" s="64"/>
      <c r="N1827" s="64"/>
      <c r="O1827" s="64"/>
      <c r="P1827" s="64"/>
      <c r="Q1827" s="2"/>
      <c r="R1827" s="2"/>
      <c r="S1827" s="2"/>
    </row>
    <row r="1828" spans="6:19">
      <c r="F1828" s="2" t="str">
        <f t="shared" si="95"/>
        <v/>
      </c>
      <c r="G1828" s="2" t="str">
        <f t="shared" si="96"/>
        <v/>
      </c>
      <c r="H1828" s="2" t="str">
        <f>IF(G1828&lt;&gt;"",VLOOKUP(G1828,Calculations!$AV$2:$BA$2001,3),"")</f>
        <v/>
      </c>
      <c r="I1828" s="2" t="str">
        <f>IF(G1828&lt;&gt;"",VLOOKUP(G1828,Calculations!$AV$2:$BA$2001,4),"")</f>
        <v/>
      </c>
      <c r="J1828" s="2" t="str">
        <f>IF(G1828&lt;&gt;"",VLOOKUP(G1828,Calculations!$AV$2:$BA$2001,5),"")</f>
        <v/>
      </c>
      <c r="K1828" s="2" t="str">
        <f>IF(G1828&lt;&gt;"",VLOOKUP(G1828,Calculations!$AV$2:$BA$2001,6),"")</f>
        <v/>
      </c>
      <c r="L1828" s="64"/>
      <c r="M1828" s="64"/>
      <c r="N1828" s="64"/>
      <c r="O1828" s="64"/>
      <c r="P1828" s="64"/>
      <c r="Q1828" s="2"/>
      <c r="R1828" s="2"/>
      <c r="S1828" s="2"/>
    </row>
    <row r="1829" spans="6:19">
      <c r="F1829" s="2" t="str">
        <f t="shared" si="95"/>
        <v/>
      </c>
      <c r="G1829" s="2" t="str">
        <f t="shared" si="96"/>
        <v/>
      </c>
      <c r="H1829" s="2" t="str">
        <f>IF(G1829&lt;&gt;"",VLOOKUP(G1829,Calculations!$AV$2:$BA$2001,3),"")</f>
        <v/>
      </c>
      <c r="I1829" s="2" t="str">
        <f>IF(G1829&lt;&gt;"",VLOOKUP(G1829,Calculations!$AV$2:$BA$2001,4),"")</f>
        <v/>
      </c>
      <c r="J1829" s="2" t="str">
        <f>IF(G1829&lt;&gt;"",VLOOKUP(G1829,Calculations!$AV$2:$BA$2001,5),"")</f>
        <v/>
      </c>
      <c r="K1829" s="2" t="str">
        <f>IF(G1829&lt;&gt;"",VLOOKUP(G1829,Calculations!$AV$2:$BA$2001,6),"")</f>
        <v/>
      </c>
      <c r="L1829" s="64"/>
      <c r="M1829" s="64"/>
      <c r="N1829" s="64"/>
      <c r="O1829" s="64"/>
      <c r="P1829" s="64"/>
      <c r="Q1829" s="2"/>
      <c r="R1829" s="2"/>
      <c r="S1829" s="2"/>
    </row>
    <row r="1830" spans="6:19">
      <c r="F1830" s="2" t="str">
        <f t="shared" si="95"/>
        <v/>
      </c>
      <c r="G1830" s="2" t="str">
        <f t="shared" si="96"/>
        <v/>
      </c>
      <c r="H1830" s="2" t="str">
        <f>IF(G1830&lt;&gt;"",VLOOKUP(G1830,Calculations!$AV$2:$BA$2001,3),"")</f>
        <v/>
      </c>
      <c r="I1830" s="2" t="str">
        <f>IF(G1830&lt;&gt;"",VLOOKUP(G1830,Calculations!$AV$2:$BA$2001,4),"")</f>
        <v/>
      </c>
      <c r="J1830" s="2" t="str">
        <f>IF(G1830&lt;&gt;"",VLOOKUP(G1830,Calculations!$AV$2:$BA$2001,5),"")</f>
        <v/>
      </c>
      <c r="K1830" s="2" t="str">
        <f>IF(G1830&lt;&gt;"",VLOOKUP(G1830,Calculations!$AV$2:$BA$2001,6),"")</f>
        <v/>
      </c>
      <c r="L1830" s="64"/>
      <c r="M1830" s="64"/>
      <c r="N1830" s="64"/>
      <c r="O1830" s="64"/>
      <c r="P1830" s="64"/>
      <c r="Q1830" s="2"/>
      <c r="R1830" s="2"/>
      <c r="S1830" s="2"/>
    </row>
    <row r="1831" spans="6:19">
      <c r="F1831" s="2" t="str">
        <f t="shared" si="95"/>
        <v/>
      </c>
      <c r="G1831" s="2" t="str">
        <f t="shared" si="96"/>
        <v/>
      </c>
      <c r="H1831" s="2" t="str">
        <f>IF(G1831&lt;&gt;"",VLOOKUP(G1831,Calculations!$AV$2:$BA$2001,3),"")</f>
        <v/>
      </c>
      <c r="I1831" s="2" t="str">
        <f>IF(G1831&lt;&gt;"",VLOOKUP(G1831,Calculations!$AV$2:$BA$2001,4),"")</f>
        <v/>
      </c>
      <c r="J1831" s="2" t="str">
        <f>IF(G1831&lt;&gt;"",VLOOKUP(G1831,Calculations!$AV$2:$BA$2001,5),"")</f>
        <v/>
      </c>
      <c r="K1831" s="2" t="str">
        <f>IF(G1831&lt;&gt;"",VLOOKUP(G1831,Calculations!$AV$2:$BA$2001,6),"")</f>
        <v/>
      </c>
      <c r="L1831" s="64"/>
      <c r="M1831" s="64"/>
      <c r="N1831" s="64"/>
      <c r="O1831" s="64"/>
      <c r="P1831" s="64"/>
      <c r="Q1831" s="2"/>
      <c r="R1831" s="2"/>
      <c r="S1831" s="2"/>
    </row>
    <row r="1832" spans="6:19">
      <c r="F1832" s="2" t="str">
        <f t="shared" si="95"/>
        <v/>
      </c>
      <c r="G1832" s="2" t="str">
        <f t="shared" si="96"/>
        <v/>
      </c>
      <c r="H1832" s="2" t="str">
        <f>IF(G1832&lt;&gt;"",VLOOKUP(G1832,Calculations!$AV$2:$BA$2001,3),"")</f>
        <v/>
      </c>
      <c r="I1832" s="2" t="str">
        <f>IF(G1832&lt;&gt;"",VLOOKUP(G1832,Calculations!$AV$2:$BA$2001,4),"")</f>
        <v/>
      </c>
      <c r="J1832" s="2" t="str">
        <f>IF(G1832&lt;&gt;"",VLOOKUP(G1832,Calculations!$AV$2:$BA$2001,5),"")</f>
        <v/>
      </c>
      <c r="K1832" s="2" t="str">
        <f>IF(G1832&lt;&gt;"",VLOOKUP(G1832,Calculations!$AV$2:$BA$2001,6),"")</f>
        <v/>
      </c>
      <c r="L1832" s="64"/>
      <c r="M1832" s="64"/>
      <c r="N1832" s="64"/>
      <c r="O1832" s="64"/>
      <c r="P1832" s="64"/>
      <c r="Q1832" s="2"/>
      <c r="R1832" s="2"/>
      <c r="S1832" s="2"/>
    </row>
    <row r="1833" spans="6:19">
      <c r="F1833" s="2" t="str">
        <f t="shared" si="95"/>
        <v/>
      </c>
      <c r="G1833" s="2" t="str">
        <f t="shared" si="96"/>
        <v/>
      </c>
      <c r="H1833" s="2" t="str">
        <f>IF(G1833&lt;&gt;"",VLOOKUP(G1833,Calculations!$AV$2:$BA$2001,3),"")</f>
        <v/>
      </c>
      <c r="I1833" s="2" t="str">
        <f>IF(G1833&lt;&gt;"",VLOOKUP(G1833,Calculations!$AV$2:$BA$2001,4),"")</f>
        <v/>
      </c>
      <c r="J1833" s="2" t="str">
        <f>IF(G1833&lt;&gt;"",VLOOKUP(G1833,Calculations!$AV$2:$BA$2001,5),"")</f>
        <v/>
      </c>
      <c r="K1833" s="2" t="str">
        <f>IF(G1833&lt;&gt;"",VLOOKUP(G1833,Calculations!$AV$2:$BA$2001,6),"")</f>
        <v/>
      </c>
      <c r="L1833" s="64"/>
      <c r="M1833" s="64"/>
      <c r="N1833" s="64"/>
      <c r="O1833" s="64"/>
      <c r="P1833" s="64"/>
      <c r="Q1833" s="2"/>
      <c r="R1833" s="2"/>
      <c r="S1833" s="2"/>
    </row>
    <row r="1834" spans="6:19">
      <c r="F1834" s="2" t="str">
        <f t="shared" si="95"/>
        <v/>
      </c>
      <c r="G1834" s="2" t="str">
        <f t="shared" si="96"/>
        <v/>
      </c>
      <c r="H1834" s="2" t="str">
        <f>IF(G1834&lt;&gt;"",VLOOKUP(G1834,Calculations!$AV$2:$BA$2001,3),"")</f>
        <v/>
      </c>
      <c r="I1834" s="2" t="str">
        <f>IF(G1834&lt;&gt;"",VLOOKUP(G1834,Calculations!$AV$2:$BA$2001,4),"")</f>
        <v/>
      </c>
      <c r="J1834" s="2" t="str">
        <f>IF(G1834&lt;&gt;"",VLOOKUP(G1834,Calculations!$AV$2:$BA$2001,5),"")</f>
        <v/>
      </c>
      <c r="K1834" s="2" t="str">
        <f>IF(G1834&lt;&gt;"",VLOOKUP(G1834,Calculations!$AV$2:$BA$2001,6),"")</f>
        <v/>
      </c>
      <c r="L1834" s="64"/>
      <c r="M1834" s="64"/>
      <c r="N1834" s="64"/>
      <c r="O1834" s="64"/>
      <c r="P1834" s="64"/>
      <c r="Q1834" s="2"/>
      <c r="R1834" s="2"/>
      <c r="S1834" s="2"/>
    </row>
    <row r="1835" spans="6:19">
      <c r="F1835" s="2" t="str">
        <f t="shared" si="95"/>
        <v/>
      </c>
      <c r="G1835" s="2" t="str">
        <f t="shared" si="96"/>
        <v/>
      </c>
      <c r="H1835" s="2" t="str">
        <f>IF(G1835&lt;&gt;"",VLOOKUP(G1835,Calculations!$AV$2:$BA$2001,3),"")</f>
        <v/>
      </c>
      <c r="I1835" s="2" t="str">
        <f>IF(G1835&lt;&gt;"",VLOOKUP(G1835,Calculations!$AV$2:$BA$2001,4),"")</f>
        <v/>
      </c>
      <c r="J1835" s="2" t="str">
        <f>IF(G1835&lt;&gt;"",VLOOKUP(G1835,Calculations!$AV$2:$BA$2001,5),"")</f>
        <v/>
      </c>
      <c r="K1835" s="2" t="str">
        <f>IF(G1835&lt;&gt;"",VLOOKUP(G1835,Calculations!$AV$2:$BA$2001,6),"")</f>
        <v/>
      </c>
      <c r="L1835" s="64"/>
      <c r="M1835" s="64"/>
      <c r="N1835" s="64"/>
      <c r="O1835" s="64"/>
      <c r="P1835" s="64"/>
      <c r="Q1835" s="2"/>
      <c r="R1835" s="2"/>
      <c r="S1835" s="2"/>
    </row>
    <row r="1836" spans="6:19">
      <c r="F1836" s="2" t="str">
        <f t="shared" si="95"/>
        <v/>
      </c>
      <c r="G1836" s="2" t="str">
        <f t="shared" si="96"/>
        <v/>
      </c>
      <c r="H1836" s="2" t="str">
        <f>IF(G1836&lt;&gt;"",VLOOKUP(G1836,Calculations!$AV$2:$BA$2001,3),"")</f>
        <v/>
      </c>
      <c r="I1836" s="2" t="str">
        <f>IF(G1836&lt;&gt;"",VLOOKUP(G1836,Calculations!$AV$2:$BA$2001,4),"")</f>
        <v/>
      </c>
      <c r="J1836" s="2" t="str">
        <f>IF(G1836&lt;&gt;"",VLOOKUP(G1836,Calculations!$AV$2:$BA$2001,5),"")</f>
        <v/>
      </c>
      <c r="K1836" s="2" t="str">
        <f>IF(G1836&lt;&gt;"",VLOOKUP(G1836,Calculations!$AV$2:$BA$2001,6),"")</f>
        <v/>
      </c>
      <c r="L1836" s="64"/>
      <c r="M1836" s="64"/>
      <c r="N1836" s="64"/>
      <c r="O1836" s="64"/>
      <c r="P1836" s="64"/>
      <c r="Q1836" s="2"/>
      <c r="R1836" s="2"/>
      <c r="S1836" s="2"/>
    </row>
    <row r="1837" spans="6:19">
      <c r="F1837" s="2" t="str">
        <f t="shared" si="95"/>
        <v/>
      </c>
      <c r="G1837" s="2" t="str">
        <f t="shared" si="96"/>
        <v/>
      </c>
      <c r="H1837" s="2" t="str">
        <f>IF(G1837&lt;&gt;"",VLOOKUP(G1837,Calculations!$AV$2:$BA$2001,3),"")</f>
        <v/>
      </c>
      <c r="I1837" s="2" t="str">
        <f>IF(G1837&lt;&gt;"",VLOOKUP(G1837,Calculations!$AV$2:$BA$2001,4),"")</f>
        <v/>
      </c>
      <c r="J1837" s="2" t="str">
        <f>IF(G1837&lt;&gt;"",VLOOKUP(G1837,Calculations!$AV$2:$BA$2001,5),"")</f>
        <v/>
      </c>
      <c r="K1837" s="2" t="str">
        <f>IF(G1837&lt;&gt;"",VLOOKUP(G1837,Calculations!$AV$2:$BA$2001,6),"")</f>
        <v/>
      </c>
      <c r="L1837" s="64"/>
      <c r="M1837" s="64"/>
      <c r="N1837" s="64"/>
      <c r="O1837" s="64"/>
      <c r="P1837" s="64"/>
      <c r="Q1837" s="2"/>
      <c r="R1837" s="2"/>
      <c r="S1837" s="2"/>
    </row>
    <row r="1838" spans="6:19">
      <c r="F1838" s="2" t="str">
        <f t="shared" si="95"/>
        <v/>
      </c>
      <c r="G1838" s="2" t="str">
        <f t="shared" si="96"/>
        <v/>
      </c>
      <c r="H1838" s="2" t="str">
        <f>IF(G1838&lt;&gt;"",VLOOKUP(G1838,Calculations!$AV$2:$BA$2001,3),"")</f>
        <v/>
      </c>
      <c r="I1838" s="2" t="str">
        <f>IF(G1838&lt;&gt;"",VLOOKUP(G1838,Calculations!$AV$2:$BA$2001,4),"")</f>
        <v/>
      </c>
      <c r="J1838" s="2" t="str">
        <f>IF(G1838&lt;&gt;"",VLOOKUP(G1838,Calculations!$AV$2:$BA$2001,5),"")</f>
        <v/>
      </c>
      <c r="K1838" s="2" t="str">
        <f>IF(G1838&lt;&gt;"",VLOOKUP(G1838,Calculations!$AV$2:$BA$2001,6),"")</f>
        <v/>
      </c>
      <c r="L1838" s="64"/>
      <c r="M1838" s="64"/>
      <c r="N1838" s="64"/>
      <c r="O1838" s="64"/>
      <c r="P1838" s="64"/>
      <c r="Q1838" s="2"/>
      <c r="R1838" s="2"/>
      <c r="S1838" s="2"/>
    </row>
    <row r="1839" spans="6:19">
      <c r="F1839" s="2" t="str">
        <f t="shared" si="95"/>
        <v/>
      </c>
      <c r="G1839" s="2" t="str">
        <f t="shared" si="96"/>
        <v/>
      </c>
      <c r="H1839" s="2" t="str">
        <f>IF(G1839&lt;&gt;"",VLOOKUP(G1839,Calculations!$AV$2:$BA$2001,3),"")</f>
        <v/>
      </c>
      <c r="I1839" s="2" t="str">
        <f>IF(G1839&lt;&gt;"",VLOOKUP(G1839,Calculations!$AV$2:$BA$2001,4),"")</f>
        <v/>
      </c>
      <c r="J1839" s="2" t="str">
        <f>IF(G1839&lt;&gt;"",VLOOKUP(G1839,Calculations!$AV$2:$BA$2001,5),"")</f>
        <v/>
      </c>
      <c r="K1839" s="2" t="str">
        <f>IF(G1839&lt;&gt;"",VLOOKUP(G1839,Calculations!$AV$2:$BA$2001,6),"")</f>
        <v/>
      </c>
      <c r="L1839" s="64"/>
      <c r="M1839" s="64"/>
      <c r="N1839" s="64"/>
      <c r="O1839" s="64"/>
      <c r="P1839" s="64"/>
      <c r="Q1839" s="2"/>
      <c r="R1839" s="2"/>
      <c r="S1839" s="2"/>
    </row>
    <row r="1840" spans="6:19">
      <c r="F1840" s="2" t="str">
        <f t="shared" si="95"/>
        <v/>
      </c>
      <c r="G1840" s="2" t="str">
        <f t="shared" si="96"/>
        <v/>
      </c>
      <c r="H1840" s="2" t="str">
        <f>IF(G1840&lt;&gt;"",VLOOKUP(G1840,Calculations!$AV$2:$BA$2001,3),"")</f>
        <v/>
      </c>
      <c r="I1840" s="2" t="str">
        <f>IF(G1840&lt;&gt;"",VLOOKUP(G1840,Calculations!$AV$2:$BA$2001,4),"")</f>
        <v/>
      </c>
      <c r="J1840" s="2" t="str">
        <f>IF(G1840&lt;&gt;"",VLOOKUP(G1840,Calculations!$AV$2:$BA$2001,5),"")</f>
        <v/>
      </c>
      <c r="K1840" s="2" t="str">
        <f>IF(G1840&lt;&gt;"",VLOOKUP(G1840,Calculations!$AV$2:$BA$2001,6),"")</f>
        <v/>
      </c>
      <c r="L1840" s="64"/>
      <c r="M1840" s="64"/>
      <c r="N1840" s="64"/>
      <c r="O1840" s="64"/>
      <c r="P1840" s="64"/>
      <c r="Q1840" s="2"/>
      <c r="R1840" s="2"/>
      <c r="S1840" s="2"/>
    </row>
    <row r="1841" spans="6:19">
      <c r="F1841" s="2" t="str">
        <f t="shared" si="95"/>
        <v/>
      </c>
      <c r="G1841" s="2" t="str">
        <f t="shared" si="96"/>
        <v/>
      </c>
      <c r="H1841" s="2" t="str">
        <f>IF(G1841&lt;&gt;"",VLOOKUP(G1841,Calculations!$AV$2:$BA$2001,3),"")</f>
        <v/>
      </c>
      <c r="I1841" s="2" t="str">
        <f>IF(G1841&lt;&gt;"",VLOOKUP(G1841,Calculations!$AV$2:$BA$2001,4),"")</f>
        <v/>
      </c>
      <c r="J1841" s="2" t="str">
        <f>IF(G1841&lt;&gt;"",VLOOKUP(G1841,Calculations!$AV$2:$BA$2001,5),"")</f>
        <v/>
      </c>
      <c r="K1841" s="2" t="str">
        <f>IF(G1841&lt;&gt;"",VLOOKUP(G1841,Calculations!$AV$2:$BA$2001,6),"")</f>
        <v/>
      </c>
      <c r="L1841" s="64"/>
      <c r="M1841" s="64"/>
      <c r="N1841" s="64"/>
      <c r="O1841" s="64"/>
      <c r="P1841" s="64"/>
      <c r="Q1841" s="2"/>
      <c r="R1841" s="2"/>
      <c r="S1841" s="2"/>
    </row>
    <row r="1842" spans="6:19">
      <c r="F1842" s="2" t="str">
        <f t="shared" si="95"/>
        <v/>
      </c>
      <c r="G1842" s="2" t="str">
        <f t="shared" si="96"/>
        <v/>
      </c>
      <c r="H1842" s="2" t="str">
        <f>IF(G1842&lt;&gt;"",VLOOKUP(G1842,Calculations!$AV$2:$BA$2001,3),"")</f>
        <v/>
      </c>
      <c r="I1842" s="2" t="str">
        <f>IF(G1842&lt;&gt;"",VLOOKUP(G1842,Calculations!$AV$2:$BA$2001,4),"")</f>
        <v/>
      </c>
      <c r="J1842" s="2" t="str">
        <f>IF(G1842&lt;&gt;"",VLOOKUP(G1842,Calculations!$AV$2:$BA$2001,5),"")</f>
        <v/>
      </c>
      <c r="K1842" s="2" t="str">
        <f>IF(G1842&lt;&gt;"",VLOOKUP(G1842,Calculations!$AV$2:$BA$2001,6),"")</f>
        <v/>
      </c>
      <c r="L1842" s="64"/>
      <c r="M1842" s="64"/>
      <c r="N1842" s="64"/>
      <c r="O1842" s="64"/>
      <c r="P1842" s="64"/>
      <c r="Q1842" s="2"/>
      <c r="R1842" s="2"/>
      <c r="S1842" s="2"/>
    </row>
    <row r="1843" spans="6:19">
      <c r="F1843" s="2" t="str">
        <f t="shared" si="95"/>
        <v/>
      </c>
      <c r="G1843" s="2" t="str">
        <f t="shared" si="96"/>
        <v/>
      </c>
      <c r="H1843" s="2" t="str">
        <f>IF(G1843&lt;&gt;"",VLOOKUP(G1843,Calculations!$AV$2:$BA$2001,3),"")</f>
        <v/>
      </c>
      <c r="I1843" s="2" t="str">
        <f>IF(G1843&lt;&gt;"",VLOOKUP(G1843,Calculations!$AV$2:$BA$2001,4),"")</f>
        <v/>
      </c>
      <c r="J1843" s="2" t="str">
        <f>IF(G1843&lt;&gt;"",VLOOKUP(G1843,Calculations!$AV$2:$BA$2001,5),"")</f>
        <v/>
      </c>
      <c r="K1843" s="2" t="str">
        <f>IF(G1843&lt;&gt;"",VLOOKUP(G1843,Calculations!$AV$2:$BA$2001,6),"")</f>
        <v/>
      </c>
      <c r="L1843" s="64"/>
      <c r="M1843" s="64"/>
      <c r="N1843" s="64"/>
      <c r="O1843" s="64"/>
      <c r="P1843" s="64"/>
      <c r="Q1843" s="2"/>
      <c r="R1843" s="2"/>
      <c r="S1843" s="2"/>
    </row>
    <row r="1844" spans="6:19">
      <c r="F1844" s="2" t="str">
        <f t="shared" si="95"/>
        <v/>
      </c>
      <c r="G1844" s="2" t="str">
        <f t="shared" si="96"/>
        <v/>
      </c>
      <c r="H1844" s="2" t="str">
        <f>IF(G1844&lt;&gt;"",VLOOKUP(G1844,Calculations!$AV$2:$BA$2001,3),"")</f>
        <v/>
      </c>
      <c r="I1844" s="2" t="str">
        <f>IF(G1844&lt;&gt;"",VLOOKUP(G1844,Calculations!$AV$2:$BA$2001,4),"")</f>
        <v/>
      </c>
      <c r="J1844" s="2" t="str">
        <f>IF(G1844&lt;&gt;"",VLOOKUP(G1844,Calculations!$AV$2:$BA$2001,5),"")</f>
        <v/>
      </c>
      <c r="K1844" s="2" t="str">
        <f>IF(G1844&lt;&gt;"",VLOOKUP(G1844,Calculations!$AV$2:$BA$2001,6),"")</f>
        <v/>
      </c>
      <c r="L1844" s="64"/>
      <c r="M1844" s="64"/>
      <c r="N1844" s="64"/>
      <c r="O1844" s="64"/>
      <c r="P1844" s="64"/>
      <c r="Q1844" s="2"/>
      <c r="R1844" s="2"/>
      <c r="S1844" s="2"/>
    </row>
    <row r="1845" spans="6:19">
      <c r="F1845" s="2" t="str">
        <f t="shared" si="95"/>
        <v/>
      </c>
      <c r="G1845" s="2" t="str">
        <f t="shared" si="96"/>
        <v/>
      </c>
      <c r="H1845" s="2" t="str">
        <f>IF(G1845&lt;&gt;"",VLOOKUP(G1845,Calculations!$AV$2:$BA$2001,3),"")</f>
        <v/>
      </c>
      <c r="I1845" s="2" t="str">
        <f>IF(G1845&lt;&gt;"",VLOOKUP(G1845,Calculations!$AV$2:$BA$2001,4),"")</f>
        <v/>
      </c>
      <c r="J1845" s="2" t="str">
        <f>IF(G1845&lt;&gt;"",VLOOKUP(G1845,Calculations!$AV$2:$BA$2001,5),"")</f>
        <v/>
      </c>
      <c r="K1845" s="2" t="str">
        <f>IF(G1845&lt;&gt;"",VLOOKUP(G1845,Calculations!$AV$2:$BA$2001,6),"")</f>
        <v/>
      </c>
      <c r="L1845" s="64"/>
      <c r="M1845" s="64"/>
      <c r="N1845" s="64"/>
      <c r="O1845" s="64"/>
      <c r="P1845" s="64"/>
      <c r="Q1845" s="2"/>
      <c r="R1845" s="2"/>
      <c r="S1845" s="2"/>
    </row>
    <row r="1846" spans="6:19">
      <c r="F1846" s="2" t="str">
        <f t="shared" si="95"/>
        <v/>
      </c>
      <c r="G1846" s="2" t="str">
        <f t="shared" si="96"/>
        <v/>
      </c>
      <c r="H1846" s="2" t="str">
        <f>IF(G1846&lt;&gt;"",VLOOKUP(G1846,Calculations!$AV$2:$BA$2001,3),"")</f>
        <v/>
      </c>
      <c r="I1846" s="2" t="str">
        <f>IF(G1846&lt;&gt;"",VLOOKUP(G1846,Calculations!$AV$2:$BA$2001,4),"")</f>
        <v/>
      </c>
      <c r="J1846" s="2" t="str">
        <f>IF(G1846&lt;&gt;"",VLOOKUP(G1846,Calculations!$AV$2:$BA$2001,5),"")</f>
        <v/>
      </c>
      <c r="K1846" s="2" t="str">
        <f>IF(G1846&lt;&gt;"",VLOOKUP(G1846,Calculations!$AV$2:$BA$2001,6),"")</f>
        <v/>
      </c>
      <c r="L1846" s="64"/>
      <c r="M1846" s="64"/>
      <c r="N1846" s="64"/>
      <c r="O1846" s="64"/>
      <c r="P1846" s="64"/>
      <c r="Q1846" s="2"/>
      <c r="R1846" s="2"/>
      <c r="S1846" s="2"/>
    </row>
    <row r="1847" spans="6:19">
      <c r="F1847" s="2" t="str">
        <f t="shared" si="95"/>
        <v/>
      </c>
      <c r="G1847" s="2" t="str">
        <f t="shared" si="96"/>
        <v/>
      </c>
      <c r="H1847" s="2" t="str">
        <f>IF(G1847&lt;&gt;"",VLOOKUP(G1847,Calculations!$AV$2:$BA$2001,3),"")</f>
        <v/>
      </c>
      <c r="I1847" s="2" t="str">
        <f>IF(G1847&lt;&gt;"",VLOOKUP(G1847,Calculations!$AV$2:$BA$2001,4),"")</f>
        <v/>
      </c>
      <c r="J1847" s="2" t="str">
        <f>IF(G1847&lt;&gt;"",VLOOKUP(G1847,Calculations!$AV$2:$BA$2001,5),"")</f>
        <v/>
      </c>
      <c r="K1847" s="2" t="str">
        <f>IF(G1847&lt;&gt;"",VLOOKUP(G1847,Calculations!$AV$2:$BA$2001,6),"")</f>
        <v/>
      </c>
      <c r="L1847" s="64"/>
      <c r="M1847" s="64"/>
      <c r="N1847" s="64"/>
      <c r="O1847" s="64"/>
      <c r="P1847" s="64"/>
      <c r="Q1847" s="2"/>
      <c r="R1847" s="2"/>
      <c r="S1847" s="2"/>
    </row>
    <row r="1848" spans="6:19">
      <c r="F1848" s="2" t="str">
        <f t="shared" si="95"/>
        <v/>
      </c>
      <c r="G1848" s="2" t="str">
        <f t="shared" si="96"/>
        <v/>
      </c>
      <c r="H1848" s="2" t="str">
        <f>IF(G1848&lt;&gt;"",VLOOKUP(G1848,Calculations!$AV$2:$BA$2001,3),"")</f>
        <v/>
      </c>
      <c r="I1848" s="2" t="str">
        <f>IF(G1848&lt;&gt;"",VLOOKUP(G1848,Calculations!$AV$2:$BA$2001,4),"")</f>
        <v/>
      </c>
      <c r="J1848" s="2" t="str">
        <f>IF(G1848&lt;&gt;"",VLOOKUP(G1848,Calculations!$AV$2:$BA$2001,5),"")</f>
        <v/>
      </c>
      <c r="K1848" s="2" t="str">
        <f>IF(G1848&lt;&gt;"",VLOOKUP(G1848,Calculations!$AV$2:$BA$2001,6),"")</f>
        <v/>
      </c>
      <c r="L1848" s="64"/>
      <c r="M1848" s="64"/>
      <c r="N1848" s="64"/>
      <c r="O1848" s="64"/>
      <c r="P1848" s="64"/>
      <c r="Q1848" s="2"/>
      <c r="R1848" s="2"/>
      <c r="S1848" s="2"/>
    </row>
    <row r="1849" spans="6:19">
      <c r="F1849" s="2" t="str">
        <f t="shared" si="95"/>
        <v/>
      </c>
      <c r="G1849" s="2" t="str">
        <f t="shared" si="96"/>
        <v/>
      </c>
      <c r="H1849" s="2" t="str">
        <f>IF(G1849&lt;&gt;"",VLOOKUP(G1849,Calculations!$AV$2:$BA$2001,3),"")</f>
        <v/>
      </c>
      <c r="I1849" s="2" t="str">
        <f>IF(G1849&lt;&gt;"",VLOOKUP(G1849,Calculations!$AV$2:$BA$2001,4),"")</f>
        <v/>
      </c>
      <c r="J1849" s="2" t="str">
        <f>IF(G1849&lt;&gt;"",VLOOKUP(G1849,Calculations!$AV$2:$BA$2001,5),"")</f>
        <v/>
      </c>
      <c r="K1849" s="2" t="str">
        <f>IF(G1849&lt;&gt;"",VLOOKUP(G1849,Calculations!$AV$2:$BA$2001,6),"")</f>
        <v/>
      </c>
      <c r="L1849" s="64"/>
      <c r="M1849" s="64"/>
      <c r="N1849" s="64"/>
      <c r="O1849" s="64"/>
      <c r="P1849" s="64"/>
      <c r="Q1849" s="2"/>
      <c r="R1849" s="2"/>
      <c r="S1849" s="2"/>
    </row>
    <row r="1850" spans="6:19">
      <c r="F1850" s="2" t="str">
        <f t="shared" si="95"/>
        <v/>
      </c>
      <c r="G1850" s="2" t="str">
        <f t="shared" si="96"/>
        <v/>
      </c>
      <c r="H1850" s="2" t="str">
        <f>IF(G1850&lt;&gt;"",VLOOKUP(G1850,Calculations!$AV$2:$BA$2001,3),"")</f>
        <v/>
      </c>
      <c r="I1850" s="2" t="str">
        <f>IF(G1850&lt;&gt;"",VLOOKUP(G1850,Calculations!$AV$2:$BA$2001,4),"")</f>
        <v/>
      </c>
      <c r="J1850" s="2" t="str">
        <f>IF(G1850&lt;&gt;"",VLOOKUP(G1850,Calculations!$AV$2:$BA$2001,5),"")</f>
        <v/>
      </c>
      <c r="K1850" s="2" t="str">
        <f>IF(G1850&lt;&gt;"",VLOOKUP(G1850,Calculations!$AV$2:$BA$2001,6),"")</f>
        <v/>
      </c>
      <c r="L1850" s="64"/>
      <c r="M1850" s="64"/>
      <c r="N1850" s="64"/>
      <c r="O1850" s="64"/>
      <c r="P1850" s="64"/>
      <c r="Q1850" s="2"/>
      <c r="R1850" s="2"/>
      <c r="S1850" s="2"/>
    </row>
    <row r="1851" spans="6:19">
      <c r="F1851" s="2" t="str">
        <f t="shared" si="95"/>
        <v/>
      </c>
      <c r="G1851" s="2" t="str">
        <f t="shared" si="96"/>
        <v/>
      </c>
      <c r="H1851" s="2" t="str">
        <f>IF(G1851&lt;&gt;"",VLOOKUP(G1851,Calculations!$AV$2:$BA$2001,3),"")</f>
        <v/>
      </c>
      <c r="I1851" s="2" t="str">
        <f>IF(G1851&lt;&gt;"",VLOOKUP(G1851,Calculations!$AV$2:$BA$2001,4),"")</f>
        <v/>
      </c>
      <c r="J1851" s="2" t="str">
        <f>IF(G1851&lt;&gt;"",VLOOKUP(G1851,Calculations!$AV$2:$BA$2001,5),"")</f>
        <v/>
      </c>
      <c r="K1851" s="2" t="str">
        <f>IF(G1851&lt;&gt;"",VLOOKUP(G1851,Calculations!$AV$2:$BA$2001,6),"")</f>
        <v/>
      </c>
      <c r="L1851" s="64"/>
      <c r="M1851" s="64"/>
      <c r="N1851" s="64"/>
      <c r="O1851" s="64"/>
      <c r="P1851" s="64"/>
      <c r="Q1851" s="2"/>
      <c r="R1851" s="2"/>
      <c r="S1851" s="2"/>
    </row>
    <row r="1852" spans="6:19">
      <c r="F1852" s="2" t="str">
        <f t="shared" si="95"/>
        <v/>
      </c>
      <c r="G1852" s="2" t="str">
        <f t="shared" si="96"/>
        <v/>
      </c>
      <c r="H1852" s="2" t="str">
        <f>IF(G1852&lt;&gt;"",VLOOKUP(G1852,Calculations!$AV$2:$BA$2001,3),"")</f>
        <v/>
      </c>
      <c r="I1852" s="2" t="str">
        <f>IF(G1852&lt;&gt;"",VLOOKUP(G1852,Calculations!$AV$2:$BA$2001,4),"")</f>
        <v/>
      </c>
      <c r="J1852" s="2" t="str">
        <f>IF(G1852&lt;&gt;"",VLOOKUP(G1852,Calculations!$AV$2:$BA$2001,5),"")</f>
        <v/>
      </c>
      <c r="K1852" s="2" t="str">
        <f>IF(G1852&lt;&gt;"",VLOOKUP(G1852,Calculations!$AV$2:$BA$2001,6),"")</f>
        <v/>
      </c>
      <c r="L1852" s="64"/>
      <c r="M1852" s="64"/>
      <c r="N1852" s="64"/>
      <c r="O1852" s="64"/>
      <c r="P1852" s="64"/>
      <c r="Q1852" s="2"/>
      <c r="R1852" s="2"/>
      <c r="S1852" s="2"/>
    </row>
    <row r="1853" spans="6:19">
      <c r="F1853" s="2" t="str">
        <f t="shared" si="95"/>
        <v/>
      </c>
      <c r="G1853" s="2" t="str">
        <f t="shared" si="96"/>
        <v/>
      </c>
      <c r="H1853" s="2" t="str">
        <f>IF(G1853&lt;&gt;"",VLOOKUP(G1853,Calculations!$AV$2:$BA$2001,3),"")</f>
        <v/>
      </c>
      <c r="I1853" s="2" t="str">
        <f>IF(G1853&lt;&gt;"",VLOOKUP(G1853,Calculations!$AV$2:$BA$2001,4),"")</f>
        <v/>
      </c>
      <c r="J1853" s="2" t="str">
        <f>IF(G1853&lt;&gt;"",VLOOKUP(G1853,Calculations!$AV$2:$BA$2001,5),"")</f>
        <v/>
      </c>
      <c r="K1853" s="2" t="str">
        <f>IF(G1853&lt;&gt;"",VLOOKUP(G1853,Calculations!$AV$2:$BA$2001,6),"")</f>
        <v/>
      </c>
      <c r="L1853" s="64"/>
      <c r="M1853" s="64"/>
      <c r="N1853" s="64"/>
      <c r="O1853" s="64"/>
      <c r="P1853" s="64"/>
      <c r="Q1853" s="2"/>
      <c r="R1853" s="2"/>
      <c r="S1853" s="2"/>
    </row>
    <row r="1854" spans="6:19">
      <c r="F1854" s="2" t="str">
        <f t="shared" si="95"/>
        <v/>
      </c>
      <c r="G1854" s="2" t="str">
        <f t="shared" si="96"/>
        <v/>
      </c>
      <c r="H1854" s="2" t="str">
        <f>IF(G1854&lt;&gt;"",VLOOKUP(G1854,Calculations!$AV$2:$BA$2001,3),"")</f>
        <v/>
      </c>
      <c r="I1854" s="2" t="str">
        <f>IF(G1854&lt;&gt;"",VLOOKUP(G1854,Calculations!$AV$2:$BA$2001,4),"")</f>
        <v/>
      </c>
      <c r="J1854" s="2" t="str">
        <f>IF(G1854&lt;&gt;"",VLOOKUP(G1854,Calculations!$AV$2:$BA$2001,5),"")</f>
        <v/>
      </c>
      <c r="K1854" s="2" t="str">
        <f>IF(G1854&lt;&gt;"",VLOOKUP(G1854,Calculations!$AV$2:$BA$2001,6),"")</f>
        <v/>
      </c>
      <c r="L1854" s="64"/>
      <c r="M1854" s="64"/>
      <c r="N1854" s="64"/>
      <c r="O1854" s="64"/>
      <c r="P1854" s="64"/>
      <c r="Q1854" s="2"/>
      <c r="R1854" s="2"/>
      <c r="S1854" s="2"/>
    </row>
    <row r="1855" spans="6:19">
      <c r="F1855" s="2" t="str">
        <f t="shared" si="95"/>
        <v/>
      </c>
      <c r="G1855" s="2" t="str">
        <f t="shared" si="96"/>
        <v/>
      </c>
      <c r="H1855" s="2" t="str">
        <f>IF(G1855&lt;&gt;"",VLOOKUP(G1855,Calculations!$AV$2:$BA$2001,3),"")</f>
        <v/>
      </c>
      <c r="I1855" s="2" t="str">
        <f>IF(G1855&lt;&gt;"",VLOOKUP(G1855,Calculations!$AV$2:$BA$2001,4),"")</f>
        <v/>
      </c>
      <c r="J1855" s="2" t="str">
        <f>IF(G1855&lt;&gt;"",VLOOKUP(G1855,Calculations!$AV$2:$BA$2001,5),"")</f>
        <v/>
      </c>
      <c r="K1855" s="2" t="str">
        <f>IF(G1855&lt;&gt;"",VLOOKUP(G1855,Calculations!$AV$2:$BA$2001,6),"")</f>
        <v/>
      </c>
      <c r="L1855" s="64"/>
      <c r="M1855" s="64"/>
      <c r="N1855" s="64"/>
      <c r="O1855" s="64"/>
      <c r="P1855" s="64"/>
      <c r="Q1855" s="2"/>
      <c r="R1855" s="2"/>
      <c r="S1855" s="2"/>
    </row>
    <row r="1856" spans="6:19">
      <c r="F1856" s="2" t="str">
        <f t="shared" si="95"/>
        <v/>
      </c>
      <c r="G1856" s="2" t="str">
        <f t="shared" si="96"/>
        <v/>
      </c>
      <c r="H1856" s="2" t="str">
        <f>IF(G1856&lt;&gt;"",VLOOKUP(G1856,Calculations!$AV$2:$BA$2001,3),"")</f>
        <v/>
      </c>
      <c r="I1856" s="2" t="str">
        <f>IF(G1856&lt;&gt;"",VLOOKUP(G1856,Calculations!$AV$2:$BA$2001,4),"")</f>
        <v/>
      </c>
      <c r="J1856" s="2" t="str">
        <f>IF(G1856&lt;&gt;"",VLOOKUP(G1856,Calculations!$AV$2:$BA$2001,5),"")</f>
        <v/>
      </c>
      <c r="K1856" s="2" t="str">
        <f>IF(G1856&lt;&gt;"",VLOOKUP(G1856,Calculations!$AV$2:$BA$2001,6),"")</f>
        <v/>
      </c>
      <c r="L1856" s="64"/>
      <c r="M1856" s="64"/>
      <c r="N1856" s="64"/>
      <c r="O1856" s="64"/>
      <c r="P1856" s="64"/>
      <c r="Q1856" s="2"/>
      <c r="R1856" s="2"/>
      <c r="S1856" s="2"/>
    </row>
    <row r="1857" spans="6:19">
      <c r="F1857" s="2" t="str">
        <f t="shared" si="95"/>
        <v/>
      </c>
      <c r="G1857" s="2" t="str">
        <f t="shared" si="96"/>
        <v/>
      </c>
      <c r="H1857" s="2" t="str">
        <f>IF(G1857&lt;&gt;"",VLOOKUP(G1857,Calculations!$AV$2:$BA$2001,3),"")</f>
        <v/>
      </c>
      <c r="I1857" s="2" t="str">
        <f>IF(G1857&lt;&gt;"",VLOOKUP(G1857,Calculations!$AV$2:$BA$2001,4),"")</f>
        <v/>
      </c>
      <c r="J1857" s="2" t="str">
        <f>IF(G1857&lt;&gt;"",VLOOKUP(G1857,Calculations!$AV$2:$BA$2001,5),"")</f>
        <v/>
      </c>
      <c r="K1857" s="2" t="str">
        <f>IF(G1857&lt;&gt;"",VLOOKUP(G1857,Calculations!$AV$2:$BA$2001,6),"")</f>
        <v/>
      </c>
      <c r="L1857" s="64"/>
      <c r="M1857" s="64"/>
      <c r="N1857" s="64"/>
      <c r="O1857" s="64"/>
      <c r="P1857" s="64"/>
      <c r="Q1857" s="2"/>
      <c r="R1857" s="2"/>
      <c r="S1857" s="2"/>
    </row>
    <row r="1858" spans="6:19">
      <c r="F1858" s="2" t="str">
        <f t="shared" si="95"/>
        <v/>
      </c>
      <c r="G1858" s="2" t="str">
        <f t="shared" si="96"/>
        <v/>
      </c>
      <c r="H1858" s="2" t="str">
        <f>IF(G1858&lt;&gt;"",VLOOKUP(G1858,Calculations!$AV$2:$BA$2001,3),"")</f>
        <v/>
      </c>
      <c r="I1858" s="2" t="str">
        <f>IF(G1858&lt;&gt;"",VLOOKUP(G1858,Calculations!$AV$2:$BA$2001,4),"")</f>
        <v/>
      </c>
      <c r="J1858" s="2" t="str">
        <f>IF(G1858&lt;&gt;"",VLOOKUP(G1858,Calculations!$AV$2:$BA$2001,5),"")</f>
        <v/>
      </c>
      <c r="K1858" s="2" t="str">
        <f>IF(G1858&lt;&gt;"",VLOOKUP(G1858,Calculations!$AV$2:$BA$2001,6),"")</f>
        <v/>
      </c>
      <c r="L1858" s="64"/>
      <c r="M1858" s="64"/>
      <c r="N1858" s="64"/>
      <c r="O1858" s="64"/>
      <c r="P1858" s="64"/>
      <c r="Q1858" s="2"/>
      <c r="R1858" s="2"/>
      <c r="S1858" s="2"/>
    </row>
    <row r="1859" spans="6:19">
      <c r="F1859" s="2" t="str">
        <f t="shared" ref="F1859:F1922" si="97">IF(F1858&gt;=Num,"",F1858+1)</f>
        <v/>
      </c>
      <c r="G1859" s="2" t="str">
        <f t="shared" si="96"/>
        <v/>
      </c>
      <c r="H1859" s="2" t="str">
        <f>IF(G1859&lt;&gt;"",VLOOKUP(G1859,Calculations!$AV$2:$BA$2001,3),"")</f>
        <v/>
      </c>
      <c r="I1859" s="2" t="str">
        <f>IF(G1859&lt;&gt;"",VLOOKUP(G1859,Calculations!$AV$2:$BA$2001,4),"")</f>
        <v/>
      </c>
      <c r="J1859" s="2" t="str">
        <f>IF(G1859&lt;&gt;"",VLOOKUP(G1859,Calculations!$AV$2:$BA$2001,5),"")</f>
        <v/>
      </c>
      <c r="K1859" s="2" t="str">
        <f>IF(G1859&lt;&gt;"",VLOOKUP(G1859,Calculations!$AV$2:$BA$2001,6),"")</f>
        <v/>
      </c>
      <c r="L1859" s="64"/>
      <c r="M1859" s="64"/>
      <c r="N1859" s="64"/>
      <c r="O1859" s="64"/>
      <c r="P1859" s="64"/>
      <c r="Q1859" s="2"/>
      <c r="R1859" s="2"/>
      <c r="S1859" s="2"/>
    </row>
    <row r="1860" spans="6:19">
      <c r="F1860" s="2" t="str">
        <f t="shared" si="97"/>
        <v/>
      </c>
      <c r="G1860" s="2" t="str">
        <f t="shared" si="96"/>
        <v/>
      </c>
      <c r="H1860" s="2" t="str">
        <f>IF(G1860&lt;&gt;"",VLOOKUP(G1860,Calculations!$AV$2:$BA$2001,3),"")</f>
        <v/>
      </c>
      <c r="I1860" s="2" t="str">
        <f>IF(G1860&lt;&gt;"",VLOOKUP(G1860,Calculations!$AV$2:$BA$2001,4),"")</f>
        <v/>
      </c>
      <c r="J1860" s="2" t="str">
        <f>IF(G1860&lt;&gt;"",VLOOKUP(G1860,Calculations!$AV$2:$BA$2001,5),"")</f>
        <v/>
      </c>
      <c r="K1860" s="2" t="str">
        <f>IF(G1860&lt;&gt;"",VLOOKUP(G1860,Calculations!$AV$2:$BA$2001,6),"")</f>
        <v/>
      </c>
      <c r="L1860" s="64"/>
      <c r="M1860" s="64"/>
      <c r="N1860" s="64"/>
      <c r="O1860" s="64"/>
      <c r="P1860" s="64"/>
      <c r="Q1860" s="2"/>
      <c r="R1860" s="2"/>
      <c r="S1860" s="2"/>
    </row>
    <row r="1861" spans="6:19">
      <c r="F1861" s="2" t="str">
        <f t="shared" si="97"/>
        <v/>
      </c>
      <c r="G1861" s="2" t="str">
        <f t="shared" si="96"/>
        <v/>
      </c>
      <c r="H1861" s="2" t="str">
        <f>IF(G1861&lt;&gt;"",VLOOKUP(G1861,Calculations!$AV$2:$BA$2001,3),"")</f>
        <v/>
      </c>
      <c r="I1861" s="2" t="str">
        <f>IF(G1861&lt;&gt;"",VLOOKUP(G1861,Calculations!$AV$2:$BA$2001,4),"")</f>
        <v/>
      </c>
      <c r="J1861" s="2" t="str">
        <f>IF(G1861&lt;&gt;"",VLOOKUP(G1861,Calculations!$AV$2:$BA$2001,5),"")</f>
        <v/>
      </c>
      <c r="K1861" s="2" t="str">
        <f>IF(G1861&lt;&gt;"",VLOOKUP(G1861,Calculations!$AV$2:$BA$2001,6),"")</f>
        <v/>
      </c>
      <c r="L1861" s="64"/>
      <c r="M1861" s="64"/>
      <c r="N1861" s="64"/>
      <c r="O1861" s="64"/>
      <c r="P1861" s="64"/>
      <c r="Q1861" s="2"/>
      <c r="R1861" s="2"/>
      <c r="S1861" s="2"/>
    </row>
    <row r="1862" spans="6:19">
      <c r="F1862" s="2" t="str">
        <f t="shared" si="97"/>
        <v/>
      </c>
      <c r="G1862" s="2" t="str">
        <f t="shared" si="96"/>
        <v/>
      </c>
      <c r="H1862" s="2" t="str">
        <f>IF(G1862&lt;&gt;"",VLOOKUP(G1862,Calculations!$AV$2:$BA$2001,3),"")</f>
        <v/>
      </c>
      <c r="I1862" s="2" t="str">
        <f>IF(G1862&lt;&gt;"",VLOOKUP(G1862,Calculations!$AV$2:$BA$2001,4),"")</f>
        <v/>
      </c>
      <c r="J1862" s="2" t="str">
        <f>IF(G1862&lt;&gt;"",VLOOKUP(G1862,Calculations!$AV$2:$BA$2001,5),"")</f>
        <v/>
      </c>
      <c r="K1862" s="2" t="str">
        <f>IF(G1862&lt;&gt;"",VLOOKUP(G1862,Calculations!$AV$2:$BA$2001,6),"")</f>
        <v/>
      </c>
      <c r="L1862" s="64"/>
      <c r="M1862" s="64"/>
      <c r="N1862" s="64"/>
      <c r="O1862" s="64"/>
      <c r="P1862" s="64"/>
      <c r="Q1862" s="2"/>
      <c r="R1862" s="2"/>
      <c r="S1862" s="2"/>
    </row>
    <row r="1863" spans="6:19">
      <c r="F1863" s="2" t="str">
        <f t="shared" si="97"/>
        <v/>
      </c>
      <c r="G1863" s="2" t="str">
        <f t="shared" si="96"/>
        <v/>
      </c>
      <c r="H1863" s="2" t="str">
        <f>IF(G1863&lt;&gt;"",VLOOKUP(G1863,Calculations!$AV$2:$BA$2001,3),"")</f>
        <v/>
      </c>
      <c r="I1863" s="2" t="str">
        <f>IF(G1863&lt;&gt;"",VLOOKUP(G1863,Calculations!$AV$2:$BA$2001,4),"")</f>
        <v/>
      </c>
      <c r="J1863" s="2" t="str">
        <f>IF(G1863&lt;&gt;"",VLOOKUP(G1863,Calculations!$AV$2:$BA$2001,5),"")</f>
        <v/>
      </c>
      <c r="K1863" s="2" t="str">
        <f>IF(G1863&lt;&gt;"",VLOOKUP(G1863,Calculations!$AV$2:$BA$2001,6),"")</f>
        <v/>
      </c>
      <c r="L1863" s="64"/>
      <c r="M1863" s="64"/>
      <c r="N1863" s="64"/>
      <c r="O1863" s="64"/>
      <c r="P1863" s="64"/>
      <c r="Q1863" s="2"/>
      <c r="R1863" s="2"/>
      <c r="S1863" s="2"/>
    </row>
    <row r="1864" spans="6:19">
      <c r="F1864" s="2" t="str">
        <f t="shared" si="97"/>
        <v/>
      </c>
      <c r="G1864" s="2" t="str">
        <f t="shared" si="96"/>
        <v/>
      </c>
      <c r="H1864" s="2" t="str">
        <f>IF(G1864&lt;&gt;"",VLOOKUP(G1864,Calculations!$AV$2:$BA$2001,3),"")</f>
        <v/>
      </c>
      <c r="I1864" s="2" t="str">
        <f>IF(G1864&lt;&gt;"",VLOOKUP(G1864,Calculations!$AV$2:$BA$2001,4),"")</f>
        <v/>
      </c>
      <c r="J1864" s="2" t="str">
        <f>IF(G1864&lt;&gt;"",VLOOKUP(G1864,Calculations!$AV$2:$BA$2001,5),"")</f>
        <v/>
      </c>
      <c r="K1864" s="2" t="str">
        <f>IF(G1864&lt;&gt;"",VLOOKUP(G1864,Calculations!$AV$2:$BA$2001,6),"")</f>
        <v/>
      </c>
      <c r="L1864" s="64"/>
      <c r="M1864" s="64"/>
      <c r="N1864" s="64"/>
      <c r="O1864" s="64"/>
      <c r="P1864" s="64"/>
      <c r="Q1864" s="2"/>
      <c r="R1864" s="2"/>
      <c r="S1864" s="2"/>
    </row>
    <row r="1865" spans="6:19">
      <c r="F1865" s="2" t="str">
        <f t="shared" si="97"/>
        <v/>
      </c>
      <c r="G1865" s="2" t="str">
        <f t="shared" si="96"/>
        <v/>
      </c>
      <c r="H1865" s="2" t="str">
        <f>IF(G1865&lt;&gt;"",VLOOKUP(G1865,Calculations!$AV$2:$BA$2001,3),"")</f>
        <v/>
      </c>
      <c r="I1865" s="2" t="str">
        <f>IF(G1865&lt;&gt;"",VLOOKUP(G1865,Calculations!$AV$2:$BA$2001,4),"")</f>
        <v/>
      </c>
      <c r="J1865" s="2" t="str">
        <f>IF(G1865&lt;&gt;"",VLOOKUP(G1865,Calculations!$AV$2:$BA$2001,5),"")</f>
        <v/>
      </c>
      <c r="K1865" s="2" t="str">
        <f>IF(G1865&lt;&gt;"",VLOOKUP(G1865,Calculations!$AV$2:$BA$2001,6),"")</f>
        <v/>
      </c>
      <c r="L1865" s="64"/>
      <c r="M1865" s="64"/>
      <c r="N1865" s="64"/>
      <c r="O1865" s="64"/>
      <c r="P1865" s="64"/>
      <c r="Q1865" s="2"/>
      <c r="R1865" s="2"/>
      <c r="S1865" s="2"/>
    </row>
    <row r="1866" spans="6:19">
      <c r="F1866" s="2" t="str">
        <f t="shared" si="97"/>
        <v/>
      </c>
      <c r="G1866" s="2" t="str">
        <f t="shared" si="96"/>
        <v/>
      </c>
      <c r="H1866" s="2" t="str">
        <f>IF(G1866&lt;&gt;"",VLOOKUP(G1866,Calculations!$AV$2:$BA$2001,3),"")</f>
        <v/>
      </c>
      <c r="I1866" s="2" t="str">
        <f>IF(G1866&lt;&gt;"",VLOOKUP(G1866,Calculations!$AV$2:$BA$2001,4),"")</f>
        <v/>
      </c>
      <c r="J1866" s="2" t="str">
        <f>IF(G1866&lt;&gt;"",VLOOKUP(G1866,Calculations!$AV$2:$BA$2001,5),"")</f>
        <v/>
      </c>
      <c r="K1866" s="2" t="str">
        <f>IF(G1866&lt;&gt;"",VLOOKUP(G1866,Calculations!$AV$2:$BA$2001,6),"")</f>
        <v/>
      </c>
      <c r="L1866" s="64"/>
      <c r="M1866" s="64"/>
      <c r="N1866" s="64"/>
      <c r="O1866" s="64"/>
      <c r="P1866" s="64"/>
      <c r="Q1866" s="2"/>
      <c r="R1866" s="2"/>
      <c r="S1866" s="2"/>
    </row>
    <row r="1867" spans="6:19">
      <c r="F1867" s="2" t="str">
        <f t="shared" si="97"/>
        <v/>
      </c>
      <c r="G1867" s="2" t="str">
        <f t="shared" si="96"/>
        <v/>
      </c>
      <c r="H1867" s="2" t="str">
        <f>IF(G1867&lt;&gt;"",VLOOKUP(G1867,Calculations!$AV$2:$BA$2001,3),"")</f>
        <v/>
      </c>
      <c r="I1867" s="2" t="str">
        <f>IF(G1867&lt;&gt;"",VLOOKUP(G1867,Calculations!$AV$2:$BA$2001,4),"")</f>
        <v/>
      </c>
      <c r="J1867" s="2" t="str">
        <f>IF(G1867&lt;&gt;"",VLOOKUP(G1867,Calculations!$AV$2:$BA$2001,5),"")</f>
        <v/>
      </c>
      <c r="K1867" s="2" t="str">
        <f>IF(G1867&lt;&gt;"",VLOOKUP(G1867,Calculations!$AV$2:$BA$2001,6),"")</f>
        <v/>
      </c>
      <c r="L1867" s="64"/>
      <c r="M1867" s="64"/>
      <c r="N1867" s="64"/>
      <c r="O1867" s="64"/>
      <c r="P1867" s="64"/>
      <c r="Q1867" s="2"/>
      <c r="R1867" s="2"/>
      <c r="S1867" s="2"/>
    </row>
    <row r="1868" spans="6:19">
      <c r="F1868" s="2" t="str">
        <f t="shared" si="97"/>
        <v/>
      </c>
      <c r="G1868" s="2" t="str">
        <f t="shared" si="96"/>
        <v/>
      </c>
      <c r="H1868" s="2" t="str">
        <f>IF(G1868&lt;&gt;"",VLOOKUP(G1868,Calculations!$AV$2:$BA$2001,3),"")</f>
        <v/>
      </c>
      <c r="I1868" s="2" t="str">
        <f>IF(G1868&lt;&gt;"",VLOOKUP(G1868,Calculations!$AV$2:$BA$2001,4),"")</f>
        <v/>
      </c>
      <c r="J1868" s="2" t="str">
        <f>IF(G1868&lt;&gt;"",VLOOKUP(G1868,Calculations!$AV$2:$BA$2001,5),"")</f>
        <v/>
      </c>
      <c r="K1868" s="2" t="str">
        <f>IF(G1868&lt;&gt;"",VLOOKUP(G1868,Calculations!$AV$2:$BA$2001,6),"")</f>
        <v/>
      </c>
      <c r="L1868" s="64"/>
      <c r="M1868" s="64"/>
      <c r="N1868" s="64"/>
      <c r="O1868" s="64"/>
      <c r="P1868" s="64"/>
      <c r="Q1868" s="2"/>
      <c r="R1868" s="2"/>
      <c r="S1868" s="2"/>
    </row>
    <row r="1869" spans="6:19">
      <c r="F1869" s="2" t="str">
        <f t="shared" si="97"/>
        <v/>
      </c>
      <c r="G1869" s="2" t="str">
        <f t="shared" si="96"/>
        <v/>
      </c>
      <c r="H1869" s="2" t="str">
        <f>IF(G1869&lt;&gt;"",VLOOKUP(G1869,Calculations!$AV$2:$BA$2001,3),"")</f>
        <v/>
      </c>
      <c r="I1869" s="2" t="str">
        <f>IF(G1869&lt;&gt;"",VLOOKUP(G1869,Calculations!$AV$2:$BA$2001,4),"")</f>
        <v/>
      </c>
      <c r="J1869" s="2" t="str">
        <f>IF(G1869&lt;&gt;"",VLOOKUP(G1869,Calculations!$AV$2:$BA$2001,5),"")</f>
        <v/>
      </c>
      <c r="K1869" s="2" t="str">
        <f>IF(G1869&lt;&gt;"",VLOOKUP(G1869,Calculations!$AV$2:$BA$2001,6),"")</f>
        <v/>
      </c>
      <c r="L1869" s="64"/>
      <c r="M1869" s="64"/>
      <c r="N1869" s="64"/>
      <c r="O1869" s="64"/>
      <c r="P1869" s="64"/>
      <c r="Q1869" s="2"/>
      <c r="R1869" s="2"/>
      <c r="S1869" s="2"/>
    </row>
    <row r="1870" spans="6:19">
      <c r="F1870" s="2" t="str">
        <f t="shared" si="97"/>
        <v/>
      </c>
      <c r="G1870" s="2" t="str">
        <f t="shared" si="96"/>
        <v/>
      </c>
      <c r="H1870" s="2" t="str">
        <f>IF(G1870&lt;&gt;"",VLOOKUP(G1870,Calculations!$AV$2:$BA$2001,3),"")</f>
        <v/>
      </c>
      <c r="I1870" s="2" t="str">
        <f>IF(G1870&lt;&gt;"",VLOOKUP(G1870,Calculations!$AV$2:$BA$2001,4),"")</f>
        <v/>
      </c>
      <c r="J1870" s="2" t="str">
        <f>IF(G1870&lt;&gt;"",VLOOKUP(G1870,Calculations!$AV$2:$BA$2001,5),"")</f>
        <v/>
      </c>
      <c r="K1870" s="2" t="str">
        <f>IF(G1870&lt;&gt;"",VLOOKUP(G1870,Calculations!$AV$2:$BA$2001,6),"")</f>
        <v/>
      </c>
      <c r="L1870" s="64"/>
      <c r="M1870" s="64"/>
      <c r="N1870" s="64"/>
      <c r="O1870" s="64"/>
      <c r="P1870" s="64"/>
      <c r="Q1870" s="2"/>
      <c r="R1870" s="2"/>
      <c r="S1870" s="2"/>
    </row>
    <row r="1871" spans="6:19">
      <c r="F1871" s="2" t="str">
        <f t="shared" si="97"/>
        <v/>
      </c>
      <c r="G1871" s="2" t="str">
        <f t="shared" si="96"/>
        <v/>
      </c>
      <c r="H1871" s="2" t="str">
        <f>IF(G1871&lt;&gt;"",VLOOKUP(G1871,Calculations!$AV$2:$BA$2001,3),"")</f>
        <v/>
      </c>
      <c r="I1871" s="2" t="str">
        <f>IF(G1871&lt;&gt;"",VLOOKUP(G1871,Calculations!$AV$2:$BA$2001,4),"")</f>
        <v/>
      </c>
      <c r="J1871" s="2" t="str">
        <f>IF(G1871&lt;&gt;"",VLOOKUP(G1871,Calculations!$AV$2:$BA$2001,5),"")</f>
        <v/>
      </c>
      <c r="K1871" s="2" t="str">
        <f>IF(G1871&lt;&gt;"",VLOOKUP(G1871,Calculations!$AV$2:$BA$2001,6),"")</f>
        <v/>
      </c>
      <c r="L1871" s="64"/>
      <c r="M1871" s="64"/>
      <c r="N1871" s="64"/>
      <c r="O1871" s="64"/>
      <c r="P1871" s="64"/>
      <c r="Q1871" s="2"/>
      <c r="R1871" s="2"/>
      <c r="S1871" s="2"/>
    </row>
    <row r="1872" spans="6:19">
      <c r="F1872" s="2" t="str">
        <f t="shared" si="97"/>
        <v/>
      </c>
      <c r="G1872" s="2" t="str">
        <f t="shared" si="96"/>
        <v/>
      </c>
      <c r="H1872" s="2" t="str">
        <f>IF(G1872&lt;&gt;"",VLOOKUP(G1872,Calculations!$AV$2:$BA$2001,3),"")</f>
        <v/>
      </c>
      <c r="I1872" s="2" t="str">
        <f>IF(G1872&lt;&gt;"",VLOOKUP(G1872,Calculations!$AV$2:$BA$2001,4),"")</f>
        <v/>
      </c>
      <c r="J1872" s="2" t="str">
        <f>IF(G1872&lt;&gt;"",VLOOKUP(G1872,Calculations!$AV$2:$BA$2001,5),"")</f>
        <v/>
      </c>
      <c r="K1872" s="2" t="str">
        <f>IF(G1872&lt;&gt;"",VLOOKUP(G1872,Calculations!$AV$2:$BA$2001,6),"")</f>
        <v/>
      </c>
      <c r="L1872" s="64"/>
      <c r="M1872" s="64"/>
      <c r="N1872" s="64"/>
      <c r="O1872" s="64"/>
      <c r="P1872" s="64"/>
      <c r="Q1872" s="2"/>
      <c r="R1872" s="2"/>
      <c r="S1872" s="2"/>
    </row>
    <row r="1873" spans="6:19">
      <c r="F1873" s="2" t="str">
        <f t="shared" si="97"/>
        <v/>
      </c>
      <c r="G1873" s="2" t="str">
        <f t="shared" ref="G1873:G1936" si="98">IF(AND(F1872&lt;&gt;"",G1872&lt;2000),G1872+step,"")</f>
        <v/>
      </c>
      <c r="H1873" s="2" t="str">
        <f>IF(G1873&lt;&gt;"",VLOOKUP(G1873,Calculations!$AV$2:$BA$2001,3),"")</f>
        <v/>
      </c>
      <c r="I1873" s="2" t="str">
        <f>IF(G1873&lt;&gt;"",VLOOKUP(G1873,Calculations!$AV$2:$BA$2001,4),"")</f>
        <v/>
      </c>
      <c r="J1873" s="2" t="str">
        <f>IF(G1873&lt;&gt;"",VLOOKUP(G1873,Calculations!$AV$2:$BA$2001,5),"")</f>
        <v/>
      </c>
      <c r="K1873" s="2" t="str">
        <f>IF(G1873&lt;&gt;"",VLOOKUP(G1873,Calculations!$AV$2:$BA$2001,6),"")</f>
        <v/>
      </c>
      <c r="L1873" s="64"/>
      <c r="M1873" s="64"/>
      <c r="N1873" s="64"/>
      <c r="O1873" s="64"/>
      <c r="P1873" s="64"/>
      <c r="Q1873" s="2"/>
      <c r="R1873" s="2"/>
      <c r="S1873" s="2"/>
    </row>
    <row r="1874" spans="6:19">
      <c r="F1874" s="2" t="str">
        <f t="shared" si="97"/>
        <v/>
      </c>
      <c r="G1874" s="2" t="str">
        <f t="shared" si="98"/>
        <v/>
      </c>
      <c r="H1874" s="2" t="str">
        <f>IF(G1874&lt;&gt;"",VLOOKUP(G1874,Calculations!$AV$2:$BA$2001,3),"")</f>
        <v/>
      </c>
      <c r="I1874" s="2" t="str">
        <f>IF(G1874&lt;&gt;"",VLOOKUP(G1874,Calculations!$AV$2:$BA$2001,4),"")</f>
        <v/>
      </c>
      <c r="J1874" s="2" t="str">
        <f>IF(G1874&lt;&gt;"",VLOOKUP(G1874,Calculations!$AV$2:$BA$2001,5),"")</f>
        <v/>
      </c>
      <c r="K1874" s="2" t="str">
        <f>IF(G1874&lt;&gt;"",VLOOKUP(G1874,Calculations!$AV$2:$BA$2001,6),"")</f>
        <v/>
      </c>
      <c r="L1874" s="64"/>
      <c r="M1874" s="64"/>
      <c r="N1874" s="64"/>
      <c r="O1874" s="64"/>
      <c r="P1874" s="64"/>
      <c r="Q1874" s="2"/>
      <c r="R1874" s="2"/>
      <c r="S1874" s="2"/>
    </row>
    <row r="1875" spans="6:19">
      <c r="F1875" s="2" t="str">
        <f t="shared" si="97"/>
        <v/>
      </c>
      <c r="G1875" s="2" t="str">
        <f t="shared" si="98"/>
        <v/>
      </c>
      <c r="H1875" s="2" t="str">
        <f>IF(G1875&lt;&gt;"",VLOOKUP(G1875,Calculations!$AV$2:$BA$2001,3),"")</f>
        <v/>
      </c>
      <c r="I1875" s="2" t="str">
        <f>IF(G1875&lt;&gt;"",VLOOKUP(G1875,Calculations!$AV$2:$BA$2001,4),"")</f>
        <v/>
      </c>
      <c r="J1875" s="2" t="str">
        <f>IF(G1875&lt;&gt;"",VLOOKUP(G1875,Calculations!$AV$2:$BA$2001,5),"")</f>
        <v/>
      </c>
      <c r="K1875" s="2" t="str">
        <f>IF(G1875&lt;&gt;"",VLOOKUP(G1875,Calculations!$AV$2:$BA$2001,6),"")</f>
        <v/>
      </c>
      <c r="L1875" s="64"/>
      <c r="M1875" s="64"/>
      <c r="N1875" s="64"/>
      <c r="O1875" s="64"/>
      <c r="P1875" s="64"/>
      <c r="Q1875" s="2"/>
      <c r="R1875" s="2"/>
      <c r="S1875" s="2"/>
    </row>
    <row r="1876" spans="6:19">
      <c r="F1876" s="2" t="str">
        <f t="shared" si="97"/>
        <v/>
      </c>
      <c r="G1876" s="2" t="str">
        <f t="shared" si="98"/>
        <v/>
      </c>
      <c r="H1876" s="2" t="str">
        <f>IF(G1876&lt;&gt;"",VLOOKUP(G1876,Calculations!$AV$2:$BA$2001,3),"")</f>
        <v/>
      </c>
      <c r="I1876" s="2" t="str">
        <f>IF(G1876&lt;&gt;"",VLOOKUP(G1876,Calculations!$AV$2:$BA$2001,4),"")</f>
        <v/>
      </c>
      <c r="J1876" s="2" t="str">
        <f>IF(G1876&lt;&gt;"",VLOOKUP(G1876,Calculations!$AV$2:$BA$2001,5),"")</f>
        <v/>
      </c>
      <c r="K1876" s="2" t="str">
        <f>IF(G1876&lt;&gt;"",VLOOKUP(G1876,Calculations!$AV$2:$BA$2001,6),"")</f>
        <v/>
      </c>
      <c r="L1876" s="64"/>
      <c r="M1876" s="64"/>
      <c r="N1876" s="64"/>
      <c r="O1876" s="64"/>
      <c r="P1876" s="64"/>
      <c r="Q1876" s="2"/>
      <c r="R1876" s="2"/>
      <c r="S1876" s="2"/>
    </row>
    <row r="1877" spans="6:19">
      <c r="F1877" s="2" t="str">
        <f t="shared" si="97"/>
        <v/>
      </c>
      <c r="G1877" s="2" t="str">
        <f t="shared" si="98"/>
        <v/>
      </c>
      <c r="H1877" s="2" t="str">
        <f>IF(G1877&lt;&gt;"",VLOOKUP(G1877,Calculations!$AV$2:$BA$2001,3),"")</f>
        <v/>
      </c>
      <c r="I1877" s="2" t="str">
        <f>IF(G1877&lt;&gt;"",VLOOKUP(G1877,Calculations!$AV$2:$BA$2001,4),"")</f>
        <v/>
      </c>
      <c r="J1877" s="2" t="str">
        <f>IF(G1877&lt;&gt;"",VLOOKUP(G1877,Calculations!$AV$2:$BA$2001,5),"")</f>
        <v/>
      </c>
      <c r="K1877" s="2" t="str">
        <f>IF(G1877&lt;&gt;"",VLOOKUP(G1877,Calculations!$AV$2:$BA$2001,6),"")</f>
        <v/>
      </c>
      <c r="L1877" s="64"/>
      <c r="M1877" s="64"/>
      <c r="N1877" s="64"/>
      <c r="O1877" s="64"/>
      <c r="P1877" s="64"/>
      <c r="Q1877" s="2"/>
      <c r="R1877" s="2"/>
      <c r="S1877" s="2"/>
    </row>
    <row r="1878" spans="6:19">
      <c r="F1878" s="2" t="str">
        <f t="shared" si="97"/>
        <v/>
      </c>
      <c r="G1878" s="2" t="str">
        <f t="shared" si="98"/>
        <v/>
      </c>
      <c r="H1878" s="2" t="str">
        <f>IF(G1878&lt;&gt;"",VLOOKUP(G1878,Calculations!$AV$2:$BA$2001,3),"")</f>
        <v/>
      </c>
      <c r="I1878" s="2" t="str">
        <f>IF(G1878&lt;&gt;"",VLOOKUP(G1878,Calculations!$AV$2:$BA$2001,4),"")</f>
        <v/>
      </c>
      <c r="J1878" s="2" t="str">
        <f>IF(G1878&lt;&gt;"",VLOOKUP(G1878,Calculations!$AV$2:$BA$2001,5),"")</f>
        <v/>
      </c>
      <c r="K1878" s="2" t="str">
        <f>IF(G1878&lt;&gt;"",VLOOKUP(G1878,Calculations!$AV$2:$BA$2001,6),"")</f>
        <v/>
      </c>
      <c r="L1878" s="64"/>
      <c r="M1878" s="64"/>
      <c r="N1878" s="64"/>
      <c r="O1878" s="64"/>
      <c r="P1878" s="64"/>
      <c r="Q1878" s="2"/>
      <c r="R1878" s="2"/>
      <c r="S1878" s="2"/>
    </row>
    <row r="1879" spans="6:19">
      <c r="F1879" s="2" t="str">
        <f t="shared" si="97"/>
        <v/>
      </c>
      <c r="G1879" s="2" t="str">
        <f t="shared" si="98"/>
        <v/>
      </c>
      <c r="H1879" s="2" t="str">
        <f>IF(G1879&lt;&gt;"",VLOOKUP(G1879,Calculations!$AV$2:$BA$2001,3),"")</f>
        <v/>
      </c>
      <c r="I1879" s="2" t="str">
        <f>IF(G1879&lt;&gt;"",VLOOKUP(G1879,Calculations!$AV$2:$BA$2001,4),"")</f>
        <v/>
      </c>
      <c r="J1879" s="2" t="str">
        <f>IF(G1879&lt;&gt;"",VLOOKUP(G1879,Calculations!$AV$2:$BA$2001,5),"")</f>
        <v/>
      </c>
      <c r="K1879" s="2" t="str">
        <f>IF(G1879&lt;&gt;"",VLOOKUP(G1879,Calculations!$AV$2:$BA$2001,6),"")</f>
        <v/>
      </c>
      <c r="L1879" s="64"/>
      <c r="M1879" s="64"/>
      <c r="N1879" s="64"/>
      <c r="O1879" s="64"/>
      <c r="P1879" s="64"/>
      <c r="Q1879" s="2"/>
      <c r="R1879" s="2"/>
      <c r="S1879" s="2"/>
    </row>
    <row r="1880" spans="6:19">
      <c r="F1880" s="2" t="str">
        <f t="shared" si="97"/>
        <v/>
      </c>
      <c r="G1880" s="2" t="str">
        <f t="shared" si="98"/>
        <v/>
      </c>
      <c r="H1880" s="2" t="str">
        <f>IF(G1880&lt;&gt;"",VLOOKUP(G1880,Calculations!$AV$2:$BA$2001,3),"")</f>
        <v/>
      </c>
      <c r="I1880" s="2" t="str">
        <f>IF(G1880&lt;&gt;"",VLOOKUP(G1880,Calculations!$AV$2:$BA$2001,4),"")</f>
        <v/>
      </c>
      <c r="J1880" s="2" t="str">
        <f>IF(G1880&lt;&gt;"",VLOOKUP(G1880,Calculations!$AV$2:$BA$2001,5),"")</f>
        <v/>
      </c>
      <c r="K1880" s="2" t="str">
        <f>IF(G1880&lt;&gt;"",VLOOKUP(G1880,Calculations!$AV$2:$BA$2001,6),"")</f>
        <v/>
      </c>
      <c r="L1880" s="64"/>
      <c r="M1880" s="64"/>
      <c r="N1880" s="64"/>
      <c r="O1880" s="64"/>
      <c r="P1880" s="64"/>
      <c r="Q1880" s="2"/>
      <c r="R1880" s="2"/>
      <c r="S1880" s="2"/>
    </row>
    <row r="1881" spans="6:19">
      <c r="F1881" s="2" t="str">
        <f t="shared" si="97"/>
        <v/>
      </c>
      <c r="G1881" s="2" t="str">
        <f t="shared" si="98"/>
        <v/>
      </c>
      <c r="H1881" s="2" t="str">
        <f>IF(G1881&lt;&gt;"",VLOOKUP(G1881,Calculations!$AV$2:$BA$2001,3),"")</f>
        <v/>
      </c>
      <c r="I1881" s="2" t="str">
        <f>IF(G1881&lt;&gt;"",VLOOKUP(G1881,Calculations!$AV$2:$BA$2001,4),"")</f>
        <v/>
      </c>
      <c r="J1881" s="2" t="str">
        <f>IF(G1881&lt;&gt;"",VLOOKUP(G1881,Calculations!$AV$2:$BA$2001,5),"")</f>
        <v/>
      </c>
      <c r="K1881" s="2" t="str">
        <f>IF(G1881&lt;&gt;"",VLOOKUP(G1881,Calculations!$AV$2:$BA$2001,6),"")</f>
        <v/>
      </c>
      <c r="L1881" s="64"/>
      <c r="M1881" s="64"/>
      <c r="N1881" s="64"/>
      <c r="O1881" s="64"/>
      <c r="P1881" s="64"/>
      <c r="Q1881" s="2"/>
      <c r="R1881" s="2"/>
      <c r="S1881" s="2"/>
    </row>
    <row r="1882" spans="6:19">
      <c r="F1882" s="2" t="str">
        <f t="shared" si="97"/>
        <v/>
      </c>
      <c r="G1882" s="2" t="str">
        <f t="shared" si="98"/>
        <v/>
      </c>
      <c r="H1882" s="2" t="str">
        <f>IF(G1882&lt;&gt;"",VLOOKUP(G1882,Calculations!$AV$2:$BA$2001,3),"")</f>
        <v/>
      </c>
      <c r="I1882" s="2" t="str">
        <f>IF(G1882&lt;&gt;"",VLOOKUP(G1882,Calculations!$AV$2:$BA$2001,4),"")</f>
        <v/>
      </c>
      <c r="J1882" s="2" t="str">
        <f>IF(G1882&lt;&gt;"",VLOOKUP(G1882,Calculations!$AV$2:$BA$2001,5),"")</f>
        <v/>
      </c>
      <c r="K1882" s="2" t="str">
        <f>IF(G1882&lt;&gt;"",VLOOKUP(G1882,Calculations!$AV$2:$BA$2001,6),"")</f>
        <v/>
      </c>
      <c r="L1882" s="64"/>
      <c r="M1882" s="64"/>
      <c r="N1882" s="64"/>
      <c r="O1882" s="64"/>
      <c r="P1882" s="64"/>
      <c r="Q1882" s="2"/>
      <c r="R1882" s="2"/>
      <c r="S1882" s="2"/>
    </row>
    <row r="1883" spans="6:19">
      <c r="F1883" s="2" t="str">
        <f t="shared" si="97"/>
        <v/>
      </c>
      <c r="G1883" s="2" t="str">
        <f t="shared" si="98"/>
        <v/>
      </c>
      <c r="H1883" s="2" t="str">
        <f>IF(G1883&lt;&gt;"",VLOOKUP(G1883,Calculations!$AV$2:$BA$2001,3),"")</f>
        <v/>
      </c>
      <c r="I1883" s="2" t="str">
        <f>IF(G1883&lt;&gt;"",VLOOKUP(G1883,Calculations!$AV$2:$BA$2001,4),"")</f>
        <v/>
      </c>
      <c r="J1883" s="2" t="str">
        <f>IF(G1883&lt;&gt;"",VLOOKUP(G1883,Calculations!$AV$2:$BA$2001,5),"")</f>
        <v/>
      </c>
      <c r="K1883" s="2" t="str">
        <f>IF(G1883&lt;&gt;"",VLOOKUP(G1883,Calculations!$AV$2:$BA$2001,6),"")</f>
        <v/>
      </c>
      <c r="L1883" s="64"/>
      <c r="M1883" s="64"/>
      <c r="N1883" s="64"/>
      <c r="O1883" s="64"/>
      <c r="P1883" s="64"/>
      <c r="Q1883" s="2"/>
      <c r="R1883" s="2"/>
      <c r="S1883" s="2"/>
    </row>
    <row r="1884" spans="6:19">
      <c r="F1884" s="2" t="str">
        <f t="shared" si="97"/>
        <v/>
      </c>
      <c r="G1884" s="2" t="str">
        <f t="shared" si="98"/>
        <v/>
      </c>
      <c r="H1884" s="2" t="str">
        <f>IF(G1884&lt;&gt;"",VLOOKUP(G1884,Calculations!$AV$2:$BA$2001,3),"")</f>
        <v/>
      </c>
      <c r="I1884" s="2" t="str">
        <f>IF(G1884&lt;&gt;"",VLOOKUP(G1884,Calculations!$AV$2:$BA$2001,4),"")</f>
        <v/>
      </c>
      <c r="J1884" s="2" t="str">
        <f>IF(G1884&lt;&gt;"",VLOOKUP(G1884,Calculations!$AV$2:$BA$2001,5),"")</f>
        <v/>
      </c>
      <c r="K1884" s="2" t="str">
        <f>IF(G1884&lt;&gt;"",VLOOKUP(G1884,Calculations!$AV$2:$BA$2001,6),"")</f>
        <v/>
      </c>
      <c r="L1884" s="64"/>
      <c r="M1884" s="64"/>
      <c r="N1884" s="64"/>
      <c r="O1884" s="64"/>
      <c r="P1884" s="64"/>
      <c r="Q1884" s="2"/>
      <c r="R1884" s="2"/>
      <c r="S1884" s="2"/>
    </row>
    <row r="1885" spans="6:19">
      <c r="F1885" s="2" t="str">
        <f t="shared" si="97"/>
        <v/>
      </c>
      <c r="G1885" s="2" t="str">
        <f t="shared" si="98"/>
        <v/>
      </c>
      <c r="H1885" s="2" t="str">
        <f>IF(G1885&lt;&gt;"",VLOOKUP(G1885,Calculations!$AV$2:$BA$2001,3),"")</f>
        <v/>
      </c>
      <c r="I1885" s="2" t="str">
        <f>IF(G1885&lt;&gt;"",VLOOKUP(G1885,Calculations!$AV$2:$BA$2001,4),"")</f>
        <v/>
      </c>
      <c r="J1885" s="2" t="str">
        <f>IF(G1885&lt;&gt;"",VLOOKUP(G1885,Calculations!$AV$2:$BA$2001,5),"")</f>
        <v/>
      </c>
      <c r="K1885" s="2" t="str">
        <f>IF(G1885&lt;&gt;"",VLOOKUP(G1885,Calculations!$AV$2:$BA$2001,6),"")</f>
        <v/>
      </c>
      <c r="L1885" s="64"/>
      <c r="M1885" s="64"/>
      <c r="N1885" s="64"/>
      <c r="O1885" s="64"/>
      <c r="P1885" s="64"/>
      <c r="Q1885" s="2"/>
      <c r="R1885" s="2"/>
      <c r="S1885" s="2"/>
    </row>
    <row r="1886" spans="6:19">
      <c r="F1886" s="2" t="str">
        <f t="shared" si="97"/>
        <v/>
      </c>
      <c r="G1886" s="2" t="str">
        <f t="shared" si="98"/>
        <v/>
      </c>
      <c r="H1886" s="2" t="str">
        <f>IF(G1886&lt;&gt;"",VLOOKUP(G1886,Calculations!$AV$2:$BA$2001,3),"")</f>
        <v/>
      </c>
      <c r="I1886" s="2" t="str">
        <f>IF(G1886&lt;&gt;"",VLOOKUP(G1886,Calculations!$AV$2:$BA$2001,4),"")</f>
        <v/>
      </c>
      <c r="J1886" s="2" t="str">
        <f>IF(G1886&lt;&gt;"",VLOOKUP(G1886,Calculations!$AV$2:$BA$2001,5),"")</f>
        <v/>
      </c>
      <c r="K1886" s="2" t="str">
        <f>IF(G1886&lt;&gt;"",VLOOKUP(G1886,Calculations!$AV$2:$BA$2001,6),"")</f>
        <v/>
      </c>
      <c r="L1886" s="64"/>
      <c r="M1886" s="64"/>
      <c r="N1886" s="64"/>
      <c r="O1886" s="64"/>
      <c r="P1886" s="64"/>
      <c r="Q1886" s="2"/>
      <c r="R1886" s="2"/>
      <c r="S1886" s="2"/>
    </row>
    <row r="1887" spans="6:19">
      <c r="F1887" s="2" t="str">
        <f t="shared" si="97"/>
        <v/>
      </c>
      <c r="G1887" s="2" t="str">
        <f t="shared" si="98"/>
        <v/>
      </c>
      <c r="H1887" s="2" t="str">
        <f>IF(G1887&lt;&gt;"",VLOOKUP(G1887,Calculations!$AV$2:$BA$2001,3),"")</f>
        <v/>
      </c>
      <c r="I1887" s="2" t="str">
        <f>IF(G1887&lt;&gt;"",VLOOKUP(G1887,Calculations!$AV$2:$BA$2001,4),"")</f>
        <v/>
      </c>
      <c r="J1887" s="2" t="str">
        <f>IF(G1887&lt;&gt;"",VLOOKUP(G1887,Calculations!$AV$2:$BA$2001,5),"")</f>
        <v/>
      </c>
      <c r="K1887" s="2" t="str">
        <f>IF(G1887&lt;&gt;"",VLOOKUP(G1887,Calculations!$AV$2:$BA$2001,6),"")</f>
        <v/>
      </c>
      <c r="L1887" s="64"/>
      <c r="M1887" s="64"/>
      <c r="N1887" s="64"/>
      <c r="O1887" s="64"/>
      <c r="P1887" s="64"/>
      <c r="Q1887" s="2"/>
      <c r="R1887" s="2"/>
      <c r="S1887" s="2"/>
    </row>
    <row r="1888" spans="6:19">
      <c r="F1888" s="2" t="str">
        <f t="shared" si="97"/>
        <v/>
      </c>
      <c r="G1888" s="2" t="str">
        <f t="shared" si="98"/>
        <v/>
      </c>
      <c r="H1888" s="2" t="str">
        <f>IF(G1888&lt;&gt;"",VLOOKUP(G1888,Calculations!$AV$2:$BA$2001,3),"")</f>
        <v/>
      </c>
      <c r="I1888" s="2" t="str">
        <f>IF(G1888&lt;&gt;"",VLOOKUP(G1888,Calculations!$AV$2:$BA$2001,4),"")</f>
        <v/>
      </c>
      <c r="J1888" s="2" t="str">
        <f>IF(G1888&lt;&gt;"",VLOOKUP(G1888,Calculations!$AV$2:$BA$2001,5),"")</f>
        <v/>
      </c>
      <c r="K1888" s="2" t="str">
        <f>IF(G1888&lt;&gt;"",VLOOKUP(G1888,Calculations!$AV$2:$BA$2001,6),"")</f>
        <v/>
      </c>
      <c r="L1888" s="64"/>
      <c r="M1888" s="64"/>
      <c r="N1888" s="64"/>
      <c r="O1888" s="64"/>
      <c r="P1888" s="64"/>
      <c r="Q1888" s="2"/>
      <c r="R1888" s="2"/>
      <c r="S1888" s="2"/>
    </row>
    <row r="1889" spans="6:19">
      <c r="F1889" s="2" t="str">
        <f t="shared" si="97"/>
        <v/>
      </c>
      <c r="G1889" s="2" t="str">
        <f t="shared" si="98"/>
        <v/>
      </c>
      <c r="H1889" s="2" t="str">
        <f>IF(G1889&lt;&gt;"",VLOOKUP(G1889,Calculations!$AV$2:$BA$2001,3),"")</f>
        <v/>
      </c>
      <c r="I1889" s="2" t="str">
        <f>IF(G1889&lt;&gt;"",VLOOKUP(G1889,Calculations!$AV$2:$BA$2001,4),"")</f>
        <v/>
      </c>
      <c r="J1889" s="2" t="str">
        <f>IF(G1889&lt;&gt;"",VLOOKUP(G1889,Calculations!$AV$2:$BA$2001,5),"")</f>
        <v/>
      </c>
      <c r="K1889" s="2" t="str">
        <f>IF(G1889&lt;&gt;"",VLOOKUP(G1889,Calculations!$AV$2:$BA$2001,6),"")</f>
        <v/>
      </c>
      <c r="L1889" s="64"/>
      <c r="M1889" s="64"/>
      <c r="N1889" s="64"/>
      <c r="O1889" s="64"/>
      <c r="P1889" s="64"/>
      <c r="Q1889" s="2"/>
      <c r="R1889" s="2"/>
      <c r="S1889" s="2"/>
    </row>
    <row r="1890" spans="6:19">
      <c r="F1890" s="2" t="str">
        <f t="shared" si="97"/>
        <v/>
      </c>
      <c r="G1890" s="2" t="str">
        <f t="shared" si="98"/>
        <v/>
      </c>
      <c r="H1890" s="2" t="str">
        <f>IF(G1890&lt;&gt;"",VLOOKUP(G1890,Calculations!$AV$2:$BA$2001,3),"")</f>
        <v/>
      </c>
      <c r="I1890" s="2" t="str">
        <f>IF(G1890&lt;&gt;"",VLOOKUP(G1890,Calculations!$AV$2:$BA$2001,4),"")</f>
        <v/>
      </c>
      <c r="J1890" s="2" t="str">
        <f>IF(G1890&lt;&gt;"",VLOOKUP(G1890,Calculations!$AV$2:$BA$2001,5),"")</f>
        <v/>
      </c>
      <c r="K1890" s="2" t="str">
        <f>IF(G1890&lt;&gt;"",VLOOKUP(G1890,Calculations!$AV$2:$BA$2001,6),"")</f>
        <v/>
      </c>
      <c r="L1890" s="64"/>
      <c r="M1890" s="64"/>
      <c r="N1890" s="64"/>
      <c r="O1890" s="64"/>
      <c r="P1890" s="64"/>
      <c r="Q1890" s="2"/>
      <c r="R1890" s="2"/>
      <c r="S1890" s="2"/>
    </row>
    <row r="1891" spans="6:19">
      <c r="F1891" s="2" t="str">
        <f t="shared" si="97"/>
        <v/>
      </c>
      <c r="G1891" s="2" t="str">
        <f t="shared" si="98"/>
        <v/>
      </c>
      <c r="H1891" s="2" t="str">
        <f>IF(G1891&lt;&gt;"",VLOOKUP(G1891,Calculations!$AV$2:$BA$2001,3),"")</f>
        <v/>
      </c>
      <c r="I1891" s="2" t="str">
        <f>IF(G1891&lt;&gt;"",VLOOKUP(G1891,Calculations!$AV$2:$BA$2001,4),"")</f>
        <v/>
      </c>
      <c r="J1891" s="2" t="str">
        <f>IF(G1891&lt;&gt;"",VLOOKUP(G1891,Calculations!$AV$2:$BA$2001,5),"")</f>
        <v/>
      </c>
      <c r="K1891" s="2" t="str">
        <f>IF(G1891&lt;&gt;"",VLOOKUP(G1891,Calculations!$AV$2:$BA$2001,6),"")</f>
        <v/>
      </c>
      <c r="L1891" s="64"/>
      <c r="M1891" s="64"/>
      <c r="N1891" s="64"/>
      <c r="O1891" s="64"/>
      <c r="P1891" s="64"/>
      <c r="Q1891" s="2"/>
      <c r="R1891" s="2"/>
      <c r="S1891" s="2"/>
    </row>
    <row r="1892" spans="6:19">
      <c r="F1892" s="2" t="str">
        <f t="shared" si="97"/>
        <v/>
      </c>
      <c r="G1892" s="2" t="str">
        <f t="shared" si="98"/>
        <v/>
      </c>
      <c r="H1892" s="2" t="str">
        <f>IF(G1892&lt;&gt;"",VLOOKUP(G1892,Calculations!$AV$2:$BA$2001,3),"")</f>
        <v/>
      </c>
      <c r="I1892" s="2" t="str">
        <f>IF(G1892&lt;&gt;"",VLOOKUP(G1892,Calculations!$AV$2:$BA$2001,4),"")</f>
        <v/>
      </c>
      <c r="J1892" s="2" t="str">
        <f>IF(G1892&lt;&gt;"",VLOOKUP(G1892,Calculations!$AV$2:$BA$2001,5),"")</f>
        <v/>
      </c>
      <c r="K1892" s="2" t="str">
        <f>IF(G1892&lt;&gt;"",VLOOKUP(G1892,Calculations!$AV$2:$BA$2001,6),"")</f>
        <v/>
      </c>
      <c r="L1892" s="64"/>
      <c r="M1892" s="64"/>
      <c r="N1892" s="64"/>
      <c r="O1892" s="64"/>
      <c r="P1892" s="64"/>
      <c r="Q1892" s="2"/>
      <c r="R1892" s="2"/>
      <c r="S1892" s="2"/>
    </row>
    <row r="1893" spans="6:19">
      <c r="F1893" s="2" t="str">
        <f t="shared" si="97"/>
        <v/>
      </c>
      <c r="G1893" s="2" t="str">
        <f t="shared" si="98"/>
        <v/>
      </c>
      <c r="H1893" s="2" t="str">
        <f>IF(G1893&lt;&gt;"",VLOOKUP(G1893,Calculations!$AV$2:$BA$2001,3),"")</f>
        <v/>
      </c>
      <c r="I1893" s="2" t="str">
        <f>IF(G1893&lt;&gt;"",VLOOKUP(G1893,Calculations!$AV$2:$BA$2001,4),"")</f>
        <v/>
      </c>
      <c r="J1893" s="2" t="str">
        <f>IF(G1893&lt;&gt;"",VLOOKUP(G1893,Calculations!$AV$2:$BA$2001,5),"")</f>
        <v/>
      </c>
      <c r="K1893" s="2" t="str">
        <f>IF(G1893&lt;&gt;"",VLOOKUP(G1893,Calculations!$AV$2:$BA$2001,6),"")</f>
        <v/>
      </c>
      <c r="L1893" s="64"/>
      <c r="M1893" s="64"/>
      <c r="N1893" s="64"/>
      <c r="O1893" s="64"/>
      <c r="P1893" s="64"/>
      <c r="Q1893" s="2"/>
      <c r="R1893" s="2"/>
      <c r="S1893" s="2"/>
    </row>
    <row r="1894" spans="6:19">
      <c r="F1894" s="2" t="str">
        <f t="shared" si="97"/>
        <v/>
      </c>
      <c r="G1894" s="2" t="str">
        <f t="shared" si="98"/>
        <v/>
      </c>
      <c r="H1894" s="2" t="str">
        <f>IF(G1894&lt;&gt;"",VLOOKUP(G1894,Calculations!$AV$2:$BA$2001,3),"")</f>
        <v/>
      </c>
      <c r="I1894" s="2" t="str">
        <f>IF(G1894&lt;&gt;"",VLOOKUP(G1894,Calculations!$AV$2:$BA$2001,4),"")</f>
        <v/>
      </c>
      <c r="J1894" s="2" t="str">
        <f>IF(G1894&lt;&gt;"",VLOOKUP(G1894,Calculations!$AV$2:$BA$2001,5),"")</f>
        <v/>
      </c>
      <c r="K1894" s="2" t="str">
        <f>IF(G1894&lt;&gt;"",VLOOKUP(G1894,Calculations!$AV$2:$BA$2001,6),"")</f>
        <v/>
      </c>
      <c r="L1894" s="64"/>
      <c r="M1894" s="64"/>
      <c r="N1894" s="64"/>
      <c r="O1894" s="64"/>
      <c r="P1894" s="64"/>
      <c r="Q1894" s="2"/>
      <c r="R1894" s="2"/>
      <c r="S1894" s="2"/>
    </row>
    <row r="1895" spans="6:19">
      <c r="F1895" s="2" t="str">
        <f t="shared" si="97"/>
        <v/>
      </c>
      <c r="G1895" s="2" t="str">
        <f t="shared" si="98"/>
        <v/>
      </c>
      <c r="H1895" s="2" t="str">
        <f>IF(G1895&lt;&gt;"",VLOOKUP(G1895,Calculations!$AV$2:$BA$2001,3),"")</f>
        <v/>
      </c>
      <c r="I1895" s="2" t="str">
        <f>IF(G1895&lt;&gt;"",VLOOKUP(G1895,Calculations!$AV$2:$BA$2001,4),"")</f>
        <v/>
      </c>
      <c r="J1895" s="2" t="str">
        <f>IF(G1895&lt;&gt;"",VLOOKUP(G1895,Calculations!$AV$2:$BA$2001,5),"")</f>
        <v/>
      </c>
      <c r="K1895" s="2" t="str">
        <f>IF(G1895&lt;&gt;"",VLOOKUP(G1895,Calculations!$AV$2:$BA$2001,6),"")</f>
        <v/>
      </c>
      <c r="L1895" s="64"/>
      <c r="M1895" s="64"/>
      <c r="N1895" s="64"/>
      <c r="O1895" s="64"/>
      <c r="P1895" s="64"/>
      <c r="Q1895" s="2"/>
      <c r="R1895" s="2"/>
      <c r="S1895" s="2"/>
    </row>
    <row r="1896" spans="6:19">
      <c r="F1896" s="2" t="str">
        <f t="shared" si="97"/>
        <v/>
      </c>
      <c r="G1896" s="2" t="str">
        <f t="shared" si="98"/>
        <v/>
      </c>
      <c r="H1896" s="2" t="str">
        <f>IF(G1896&lt;&gt;"",VLOOKUP(G1896,Calculations!$AV$2:$BA$2001,3),"")</f>
        <v/>
      </c>
      <c r="I1896" s="2" t="str">
        <f>IF(G1896&lt;&gt;"",VLOOKUP(G1896,Calculations!$AV$2:$BA$2001,4),"")</f>
        <v/>
      </c>
      <c r="J1896" s="2" t="str">
        <f>IF(G1896&lt;&gt;"",VLOOKUP(G1896,Calculations!$AV$2:$BA$2001,5),"")</f>
        <v/>
      </c>
      <c r="K1896" s="2" t="str">
        <f>IF(G1896&lt;&gt;"",VLOOKUP(G1896,Calculations!$AV$2:$BA$2001,6),"")</f>
        <v/>
      </c>
      <c r="L1896" s="64"/>
      <c r="M1896" s="64"/>
      <c r="N1896" s="64"/>
      <c r="O1896" s="64"/>
      <c r="P1896" s="64"/>
      <c r="Q1896" s="2"/>
      <c r="R1896" s="2"/>
      <c r="S1896" s="2"/>
    </row>
    <row r="1897" spans="6:19">
      <c r="F1897" s="2" t="str">
        <f t="shared" si="97"/>
        <v/>
      </c>
      <c r="G1897" s="2" t="str">
        <f t="shared" si="98"/>
        <v/>
      </c>
      <c r="H1897" s="2" t="str">
        <f>IF(G1897&lt;&gt;"",VLOOKUP(G1897,Calculations!$AV$2:$BA$2001,3),"")</f>
        <v/>
      </c>
      <c r="I1897" s="2" t="str">
        <f>IF(G1897&lt;&gt;"",VLOOKUP(G1897,Calculations!$AV$2:$BA$2001,4),"")</f>
        <v/>
      </c>
      <c r="J1897" s="2" t="str">
        <f>IF(G1897&lt;&gt;"",VLOOKUP(G1897,Calculations!$AV$2:$BA$2001,5),"")</f>
        <v/>
      </c>
      <c r="K1897" s="2" t="str">
        <f>IF(G1897&lt;&gt;"",VLOOKUP(G1897,Calculations!$AV$2:$BA$2001,6),"")</f>
        <v/>
      </c>
      <c r="L1897" s="64"/>
      <c r="M1897" s="64"/>
      <c r="N1897" s="64"/>
      <c r="O1897" s="64"/>
      <c r="P1897" s="64"/>
      <c r="Q1897" s="2"/>
      <c r="R1897" s="2"/>
      <c r="S1897" s="2"/>
    </row>
    <row r="1898" spans="6:19">
      <c r="F1898" s="2" t="str">
        <f t="shared" si="97"/>
        <v/>
      </c>
      <c r="G1898" s="2" t="str">
        <f t="shared" si="98"/>
        <v/>
      </c>
      <c r="H1898" s="2" t="str">
        <f>IF(G1898&lt;&gt;"",VLOOKUP(G1898,Calculations!$AV$2:$BA$2001,3),"")</f>
        <v/>
      </c>
      <c r="I1898" s="2" t="str">
        <f>IF(G1898&lt;&gt;"",VLOOKUP(G1898,Calculations!$AV$2:$BA$2001,4),"")</f>
        <v/>
      </c>
      <c r="J1898" s="2" t="str">
        <f>IF(G1898&lt;&gt;"",VLOOKUP(G1898,Calculations!$AV$2:$BA$2001,5),"")</f>
        <v/>
      </c>
      <c r="K1898" s="2" t="str">
        <f>IF(G1898&lt;&gt;"",VLOOKUP(G1898,Calculations!$AV$2:$BA$2001,6),"")</f>
        <v/>
      </c>
      <c r="L1898" s="64"/>
      <c r="M1898" s="64"/>
      <c r="N1898" s="64"/>
      <c r="O1898" s="64"/>
      <c r="P1898" s="64"/>
      <c r="Q1898" s="2"/>
      <c r="R1898" s="2"/>
      <c r="S1898" s="2"/>
    </row>
    <row r="1899" spans="6:19">
      <c r="F1899" s="2" t="str">
        <f t="shared" si="97"/>
        <v/>
      </c>
      <c r="G1899" s="2" t="str">
        <f t="shared" si="98"/>
        <v/>
      </c>
      <c r="H1899" s="2" t="str">
        <f>IF(G1899&lt;&gt;"",VLOOKUP(G1899,Calculations!$AV$2:$BA$2001,3),"")</f>
        <v/>
      </c>
      <c r="I1899" s="2" t="str">
        <f>IF(G1899&lt;&gt;"",VLOOKUP(G1899,Calculations!$AV$2:$BA$2001,4),"")</f>
        <v/>
      </c>
      <c r="J1899" s="2" t="str">
        <f>IF(G1899&lt;&gt;"",VLOOKUP(G1899,Calculations!$AV$2:$BA$2001,5),"")</f>
        <v/>
      </c>
      <c r="K1899" s="2" t="str">
        <f>IF(G1899&lt;&gt;"",VLOOKUP(G1899,Calculations!$AV$2:$BA$2001,6),"")</f>
        <v/>
      </c>
      <c r="L1899" s="64"/>
      <c r="M1899" s="64"/>
      <c r="N1899" s="64"/>
      <c r="O1899" s="64"/>
      <c r="P1899" s="64"/>
      <c r="Q1899" s="2"/>
      <c r="R1899" s="2"/>
      <c r="S1899" s="2"/>
    </row>
    <row r="1900" spans="6:19">
      <c r="F1900" s="2" t="str">
        <f t="shared" si="97"/>
        <v/>
      </c>
      <c r="G1900" s="2" t="str">
        <f t="shared" si="98"/>
        <v/>
      </c>
      <c r="H1900" s="2" t="str">
        <f>IF(G1900&lt;&gt;"",VLOOKUP(G1900,Calculations!$AV$2:$BA$2001,3),"")</f>
        <v/>
      </c>
      <c r="I1900" s="2" t="str">
        <f>IF(G1900&lt;&gt;"",VLOOKUP(G1900,Calculations!$AV$2:$BA$2001,4),"")</f>
        <v/>
      </c>
      <c r="J1900" s="2" t="str">
        <f>IF(G1900&lt;&gt;"",VLOOKUP(G1900,Calculations!$AV$2:$BA$2001,5),"")</f>
        <v/>
      </c>
      <c r="K1900" s="2" t="str">
        <f>IF(G1900&lt;&gt;"",VLOOKUP(G1900,Calculations!$AV$2:$BA$2001,6),"")</f>
        <v/>
      </c>
      <c r="L1900" s="64"/>
      <c r="M1900" s="64"/>
      <c r="N1900" s="64"/>
      <c r="O1900" s="64"/>
      <c r="P1900" s="64"/>
      <c r="Q1900" s="2"/>
      <c r="R1900" s="2"/>
      <c r="S1900" s="2"/>
    </row>
    <row r="1901" spans="6:19">
      <c r="F1901" s="2" t="str">
        <f t="shared" si="97"/>
        <v/>
      </c>
      <c r="G1901" s="2" t="str">
        <f t="shared" si="98"/>
        <v/>
      </c>
      <c r="H1901" s="2" t="str">
        <f>IF(G1901&lt;&gt;"",VLOOKUP(G1901,Calculations!$AV$2:$BA$2001,3),"")</f>
        <v/>
      </c>
      <c r="I1901" s="2" t="str">
        <f>IF(G1901&lt;&gt;"",VLOOKUP(G1901,Calculations!$AV$2:$BA$2001,4),"")</f>
        <v/>
      </c>
      <c r="J1901" s="2" t="str">
        <f>IF(G1901&lt;&gt;"",VLOOKUP(G1901,Calculations!$AV$2:$BA$2001,5),"")</f>
        <v/>
      </c>
      <c r="K1901" s="2" t="str">
        <f>IF(G1901&lt;&gt;"",VLOOKUP(G1901,Calculations!$AV$2:$BA$2001,6),"")</f>
        <v/>
      </c>
      <c r="L1901" s="64"/>
      <c r="M1901" s="64"/>
      <c r="N1901" s="64"/>
      <c r="O1901" s="64"/>
      <c r="P1901" s="64"/>
      <c r="Q1901" s="2"/>
      <c r="R1901" s="2"/>
      <c r="S1901" s="2"/>
    </row>
    <row r="1902" spans="6:19">
      <c r="F1902" s="2" t="str">
        <f t="shared" si="97"/>
        <v/>
      </c>
      <c r="G1902" s="2" t="str">
        <f t="shared" si="98"/>
        <v/>
      </c>
      <c r="H1902" s="2" t="str">
        <f>IF(G1902&lt;&gt;"",VLOOKUP(G1902,Calculations!$AV$2:$BA$2001,3),"")</f>
        <v/>
      </c>
      <c r="I1902" s="2" t="str">
        <f>IF(G1902&lt;&gt;"",VLOOKUP(G1902,Calculations!$AV$2:$BA$2001,4),"")</f>
        <v/>
      </c>
      <c r="J1902" s="2" t="str">
        <f>IF(G1902&lt;&gt;"",VLOOKUP(G1902,Calculations!$AV$2:$BA$2001,5),"")</f>
        <v/>
      </c>
      <c r="K1902" s="2" t="str">
        <f>IF(G1902&lt;&gt;"",VLOOKUP(G1902,Calculations!$AV$2:$BA$2001,6),"")</f>
        <v/>
      </c>
      <c r="L1902" s="64"/>
      <c r="M1902" s="64"/>
      <c r="N1902" s="64"/>
      <c r="O1902" s="64"/>
      <c r="P1902" s="64"/>
      <c r="Q1902" s="2"/>
      <c r="R1902" s="2"/>
      <c r="S1902" s="2"/>
    </row>
    <row r="1903" spans="6:19">
      <c r="F1903" s="2" t="str">
        <f t="shared" si="97"/>
        <v/>
      </c>
      <c r="G1903" s="2" t="str">
        <f t="shared" si="98"/>
        <v/>
      </c>
      <c r="H1903" s="2" t="str">
        <f>IF(G1903&lt;&gt;"",VLOOKUP(G1903,Calculations!$AV$2:$BA$2001,3),"")</f>
        <v/>
      </c>
      <c r="I1903" s="2" t="str">
        <f>IF(G1903&lt;&gt;"",VLOOKUP(G1903,Calculations!$AV$2:$BA$2001,4),"")</f>
        <v/>
      </c>
      <c r="J1903" s="2" t="str">
        <f>IF(G1903&lt;&gt;"",VLOOKUP(G1903,Calculations!$AV$2:$BA$2001,5),"")</f>
        <v/>
      </c>
      <c r="K1903" s="2" t="str">
        <f>IF(G1903&lt;&gt;"",VLOOKUP(G1903,Calculations!$AV$2:$BA$2001,6),"")</f>
        <v/>
      </c>
      <c r="L1903" s="64"/>
      <c r="M1903" s="64"/>
      <c r="N1903" s="64"/>
      <c r="O1903" s="64"/>
      <c r="P1903" s="64"/>
      <c r="Q1903" s="2"/>
      <c r="R1903" s="2"/>
      <c r="S1903" s="2"/>
    </row>
    <row r="1904" spans="6:19">
      <c r="F1904" s="2" t="str">
        <f t="shared" si="97"/>
        <v/>
      </c>
      <c r="G1904" s="2" t="str">
        <f t="shared" si="98"/>
        <v/>
      </c>
      <c r="H1904" s="2" t="str">
        <f>IF(G1904&lt;&gt;"",VLOOKUP(G1904,Calculations!$AV$2:$BA$2001,3),"")</f>
        <v/>
      </c>
      <c r="I1904" s="2" t="str">
        <f>IF(G1904&lt;&gt;"",VLOOKUP(G1904,Calculations!$AV$2:$BA$2001,4),"")</f>
        <v/>
      </c>
      <c r="J1904" s="2" t="str">
        <f>IF(G1904&lt;&gt;"",VLOOKUP(G1904,Calculations!$AV$2:$BA$2001,5),"")</f>
        <v/>
      </c>
      <c r="K1904" s="2" t="str">
        <f>IF(G1904&lt;&gt;"",VLOOKUP(G1904,Calculations!$AV$2:$BA$2001,6),"")</f>
        <v/>
      </c>
      <c r="L1904" s="64"/>
      <c r="M1904" s="64"/>
      <c r="N1904" s="64"/>
      <c r="O1904" s="64"/>
      <c r="P1904" s="64"/>
      <c r="Q1904" s="2"/>
      <c r="R1904" s="2"/>
      <c r="S1904" s="2"/>
    </row>
    <row r="1905" spans="6:19">
      <c r="F1905" s="2" t="str">
        <f t="shared" si="97"/>
        <v/>
      </c>
      <c r="G1905" s="2" t="str">
        <f t="shared" si="98"/>
        <v/>
      </c>
      <c r="H1905" s="2" t="str">
        <f>IF(G1905&lt;&gt;"",VLOOKUP(G1905,Calculations!$AV$2:$BA$2001,3),"")</f>
        <v/>
      </c>
      <c r="I1905" s="2" t="str">
        <f>IF(G1905&lt;&gt;"",VLOOKUP(G1905,Calculations!$AV$2:$BA$2001,4),"")</f>
        <v/>
      </c>
      <c r="J1905" s="2" t="str">
        <f>IF(G1905&lt;&gt;"",VLOOKUP(G1905,Calculations!$AV$2:$BA$2001,5),"")</f>
        <v/>
      </c>
      <c r="K1905" s="2" t="str">
        <f>IF(G1905&lt;&gt;"",VLOOKUP(G1905,Calculations!$AV$2:$BA$2001,6),"")</f>
        <v/>
      </c>
      <c r="L1905" s="64"/>
      <c r="M1905" s="64"/>
      <c r="N1905" s="64"/>
      <c r="O1905" s="64"/>
      <c r="P1905" s="64"/>
      <c r="Q1905" s="2"/>
      <c r="R1905" s="2"/>
      <c r="S1905" s="2"/>
    </row>
    <row r="1906" spans="6:19">
      <c r="F1906" s="2" t="str">
        <f t="shared" si="97"/>
        <v/>
      </c>
      <c r="G1906" s="2" t="str">
        <f t="shared" si="98"/>
        <v/>
      </c>
      <c r="H1906" s="2" t="str">
        <f>IF(G1906&lt;&gt;"",VLOOKUP(G1906,Calculations!$AV$2:$BA$2001,3),"")</f>
        <v/>
      </c>
      <c r="I1906" s="2" t="str">
        <f>IF(G1906&lt;&gt;"",VLOOKUP(G1906,Calculations!$AV$2:$BA$2001,4),"")</f>
        <v/>
      </c>
      <c r="J1906" s="2" t="str">
        <f>IF(G1906&lt;&gt;"",VLOOKUP(G1906,Calculations!$AV$2:$BA$2001,5),"")</f>
        <v/>
      </c>
      <c r="K1906" s="2" t="str">
        <f>IF(G1906&lt;&gt;"",VLOOKUP(G1906,Calculations!$AV$2:$BA$2001,6),"")</f>
        <v/>
      </c>
      <c r="L1906" s="64"/>
      <c r="M1906" s="64"/>
      <c r="N1906" s="64"/>
      <c r="O1906" s="64"/>
      <c r="P1906" s="64"/>
      <c r="Q1906" s="2"/>
      <c r="R1906" s="2"/>
      <c r="S1906" s="2"/>
    </row>
    <row r="1907" spans="6:19">
      <c r="F1907" s="2" t="str">
        <f t="shared" si="97"/>
        <v/>
      </c>
      <c r="G1907" s="2" t="str">
        <f t="shared" si="98"/>
        <v/>
      </c>
      <c r="H1907" s="2" t="str">
        <f>IF(G1907&lt;&gt;"",VLOOKUP(G1907,Calculations!$AV$2:$BA$2001,3),"")</f>
        <v/>
      </c>
      <c r="I1907" s="2" t="str">
        <f>IF(G1907&lt;&gt;"",VLOOKUP(G1907,Calculations!$AV$2:$BA$2001,4),"")</f>
        <v/>
      </c>
      <c r="J1907" s="2" t="str">
        <f>IF(G1907&lt;&gt;"",VLOOKUP(G1907,Calculations!$AV$2:$BA$2001,5),"")</f>
        <v/>
      </c>
      <c r="K1907" s="2" t="str">
        <f>IF(G1907&lt;&gt;"",VLOOKUP(G1907,Calculations!$AV$2:$BA$2001,6),"")</f>
        <v/>
      </c>
      <c r="L1907" s="64"/>
      <c r="M1907" s="64"/>
      <c r="N1907" s="64"/>
      <c r="O1907" s="64"/>
      <c r="P1907" s="64"/>
      <c r="Q1907" s="2"/>
      <c r="R1907" s="2"/>
      <c r="S1907" s="2"/>
    </row>
    <row r="1908" spans="6:19">
      <c r="F1908" s="2" t="str">
        <f t="shared" si="97"/>
        <v/>
      </c>
      <c r="G1908" s="2" t="str">
        <f t="shared" si="98"/>
        <v/>
      </c>
      <c r="H1908" s="2" t="str">
        <f>IF(G1908&lt;&gt;"",VLOOKUP(G1908,Calculations!$AV$2:$BA$2001,3),"")</f>
        <v/>
      </c>
      <c r="I1908" s="2" t="str">
        <f>IF(G1908&lt;&gt;"",VLOOKUP(G1908,Calculations!$AV$2:$BA$2001,4),"")</f>
        <v/>
      </c>
      <c r="J1908" s="2" t="str">
        <f>IF(G1908&lt;&gt;"",VLOOKUP(G1908,Calculations!$AV$2:$BA$2001,5),"")</f>
        <v/>
      </c>
      <c r="K1908" s="2" t="str">
        <f>IF(G1908&lt;&gt;"",VLOOKUP(G1908,Calculations!$AV$2:$BA$2001,6),"")</f>
        <v/>
      </c>
      <c r="L1908" s="64"/>
      <c r="M1908" s="64"/>
      <c r="N1908" s="64"/>
      <c r="O1908" s="64"/>
      <c r="P1908" s="64"/>
      <c r="Q1908" s="2"/>
      <c r="R1908" s="2"/>
      <c r="S1908" s="2"/>
    </row>
    <row r="1909" spans="6:19">
      <c r="F1909" s="2" t="str">
        <f t="shared" si="97"/>
        <v/>
      </c>
      <c r="G1909" s="2" t="str">
        <f t="shared" si="98"/>
        <v/>
      </c>
      <c r="H1909" s="2" t="str">
        <f>IF(G1909&lt;&gt;"",VLOOKUP(G1909,Calculations!$AV$2:$BA$2001,3),"")</f>
        <v/>
      </c>
      <c r="I1909" s="2" t="str">
        <f>IF(G1909&lt;&gt;"",VLOOKUP(G1909,Calculations!$AV$2:$BA$2001,4),"")</f>
        <v/>
      </c>
      <c r="J1909" s="2" t="str">
        <f>IF(G1909&lt;&gt;"",VLOOKUP(G1909,Calculations!$AV$2:$BA$2001,5),"")</f>
        <v/>
      </c>
      <c r="K1909" s="2" t="str">
        <f>IF(G1909&lt;&gt;"",VLOOKUP(G1909,Calculations!$AV$2:$BA$2001,6),"")</f>
        <v/>
      </c>
      <c r="L1909" s="64"/>
      <c r="M1909" s="64"/>
      <c r="N1909" s="64"/>
      <c r="O1909" s="64"/>
      <c r="P1909" s="64"/>
      <c r="Q1909" s="2"/>
      <c r="R1909" s="2"/>
      <c r="S1909" s="2"/>
    </row>
    <row r="1910" spans="6:19">
      <c r="F1910" s="2" t="str">
        <f t="shared" si="97"/>
        <v/>
      </c>
      <c r="G1910" s="2" t="str">
        <f t="shared" si="98"/>
        <v/>
      </c>
      <c r="H1910" s="2" t="str">
        <f>IF(G1910&lt;&gt;"",VLOOKUP(G1910,Calculations!$AV$2:$BA$2001,3),"")</f>
        <v/>
      </c>
      <c r="I1910" s="2" t="str">
        <f>IF(G1910&lt;&gt;"",VLOOKUP(G1910,Calculations!$AV$2:$BA$2001,4),"")</f>
        <v/>
      </c>
      <c r="J1910" s="2" t="str">
        <f>IF(G1910&lt;&gt;"",VLOOKUP(G1910,Calculations!$AV$2:$BA$2001,5),"")</f>
        <v/>
      </c>
      <c r="K1910" s="2" t="str">
        <f>IF(G1910&lt;&gt;"",VLOOKUP(G1910,Calculations!$AV$2:$BA$2001,6),"")</f>
        <v/>
      </c>
      <c r="L1910" s="64"/>
      <c r="M1910" s="64"/>
      <c r="N1910" s="64"/>
      <c r="O1910" s="64"/>
      <c r="P1910" s="64"/>
      <c r="Q1910" s="2"/>
      <c r="R1910" s="2"/>
      <c r="S1910" s="2"/>
    </row>
    <row r="1911" spans="6:19">
      <c r="F1911" s="2" t="str">
        <f t="shared" si="97"/>
        <v/>
      </c>
      <c r="G1911" s="2" t="str">
        <f t="shared" si="98"/>
        <v/>
      </c>
      <c r="H1911" s="2" t="str">
        <f>IF(G1911&lt;&gt;"",VLOOKUP(G1911,Calculations!$AV$2:$BA$2001,3),"")</f>
        <v/>
      </c>
      <c r="I1911" s="2" t="str">
        <f>IF(G1911&lt;&gt;"",VLOOKUP(G1911,Calculations!$AV$2:$BA$2001,4),"")</f>
        <v/>
      </c>
      <c r="J1911" s="2" t="str">
        <f>IF(G1911&lt;&gt;"",VLOOKUP(G1911,Calculations!$AV$2:$BA$2001,5),"")</f>
        <v/>
      </c>
      <c r="K1911" s="2" t="str">
        <f>IF(G1911&lt;&gt;"",VLOOKUP(G1911,Calculations!$AV$2:$BA$2001,6),"")</f>
        <v/>
      </c>
      <c r="L1911" s="64"/>
      <c r="M1911" s="64"/>
      <c r="N1911" s="64"/>
      <c r="O1911" s="64"/>
      <c r="P1911" s="64"/>
      <c r="Q1911" s="2"/>
      <c r="R1911" s="2"/>
      <c r="S1911" s="2"/>
    </row>
    <row r="1912" spans="6:19">
      <c r="F1912" s="2" t="str">
        <f t="shared" si="97"/>
        <v/>
      </c>
      <c r="G1912" s="2" t="str">
        <f t="shared" si="98"/>
        <v/>
      </c>
      <c r="H1912" s="2" t="str">
        <f>IF(G1912&lt;&gt;"",VLOOKUP(G1912,Calculations!$AV$2:$BA$2001,3),"")</f>
        <v/>
      </c>
      <c r="I1912" s="2" t="str">
        <f>IF(G1912&lt;&gt;"",VLOOKUP(G1912,Calculations!$AV$2:$BA$2001,4),"")</f>
        <v/>
      </c>
      <c r="J1912" s="2" t="str">
        <f>IF(G1912&lt;&gt;"",VLOOKUP(G1912,Calculations!$AV$2:$BA$2001,5),"")</f>
        <v/>
      </c>
      <c r="K1912" s="2" t="str">
        <f>IF(G1912&lt;&gt;"",VLOOKUP(G1912,Calculations!$AV$2:$BA$2001,6),"")</f>
        <v/>
      </c>
      <c r="L1912" s="64"/>
      <c r="M1912" s="64"/>
      <c r="N1912" s="64"/>
      <c r="O1912" s="64"/>
      <c r="P1912" s="64"/>
      <c r="Q1912" s="2"/>
      <c r="R1912" s="2"/>
      <c r="S1912" s="2"/>
    </row>
    <row r="1913" spans="6:19">
      <c r="F1913" s="2" t="str">
        <f t="shared" si="97"/>
        <v/>
      </c>
      <c r="G1913" s="2" t="str">
        <f t="shared" si="98"/>
        <v/>
      </c>
      <c r="H1913" s="2" t="str">
        <f>IF(G1913&lt;&gt;"",VLOOKUP(G1913,Calculations!$AV$2:$BA$2001,3),"")</f>
        <v/>
      </c>
      <c r="I1913" s="2" t="str">
        <f>IF(G1913&lt;&gt;"",VLOOKUP(G1913,Calculations!$AV$2:$BA$2001,4),"")</f>
        <v/>
      </c>
      <c r="J1913" s="2" t="str">
        <f>IF(G1913&lt;&gt;"",VLOOKUP(G1913,Calculations!$AV$2:$BA$2001,5),"")</f>
        <v/>
      </c>
      <c r="K1913" s="2" t="str">
        <f>IF(G1913&lt;&gt;"",VLOOKUP(G1913,Calculations!$AV$2:$BA$2001,6),"")</f>
        <v/>
      </c>
      <c r="L1913" s="64"/>
      <c r="M1913" s="64"/>
      <c r="N1913" s="64"/>
      <c r="O1913" s="64"/>
      <c r="P1913" s="64"/>
      <c r="Q1913" s="2"/>
      <c r="R1913" s="2"/>
      <c r="S1913" s="2"/>
    </row>
    <row r="1914" spans="6:19">
      <c r="F1914" s="2" t="str">
        <f t="shared" si="97"/>
        <v/>
      </c>
      <c r="G1914" s="2" t="str">
        <f t="shared" si="98"/>
        <v/>
      </c>
      <c r="H1914" s="2" t="str">
        <f>IF(G1914&lt;&gt;"",VLOOKUP(G1914,Calculations!$AV$2:$BA$2001,3),"")</f>
        <v/>
      </c>
      <c r="I1914" s="2" t="str">
        <f>IF(G1914&lt;&gt;"",VLOOKUP(G1914,Calculations!$AV$2:$BA$2001,4),"")</f>
        <v/>
      </c>
      <c r="J1914" s="2" t="str">
        <f>IF(G1914&lt;&gt;"",VLOOKUP(G1914,Calculations!$AV$2:$BA$2001,5),"")</f>
        <v/>
      </c>
      <c r="K1914" s="2" t="str">
        <f>IF(G1914&lt;&gt;"",VLOOKUP(G1914,Calculations!$AV$2:$BA$2001,6),"")</f>
        <v/>
      </c>
      <c r="L1914" s="64"/>
      <c r="M1914" s="64"/>
      <c r="N1914" s="64"/>
      <c r="O1914" s="64"/>
      <c r="P1914" s="64"/>
      <c r="Q1914" s="2"/>
      <c r="R1914" s="2"/>
      <c r="S1914" s="2"/>
    </row>
    <row r="1915" spans="6:19">
      <c r="F1915" s="2" t="str">
        <f t="shared" si="97"/>
        <v/>
      </c>
      <c r="G1915" s="2" t="str">
        <f t="shared" si="98"/>
        <v/>
      </c>
      <c r="H1915" s="2" t="str">
        <f>IF(G1915&lt;&gt;"",VLOOKUP(G1915,Calculations!$AV$2:$BA$2001,3),"")</f>
        <v/>
      </c>
      <c r="I1915" s="2" t="str">
        <f>IF(G1915&lt;&gt;"",VLOOKUP(G1915,Calculations!$AV$2:$BA$2001,4),"")</f>
        <v/>
      </c>
      <c r="J1915" s="2" t="str">
        <f>IF(G1915&lt;&gt;"",VLOOKUP(G1915,Calculations!$AV$2:$BA$2001,5),"")</f>
        <v/>
      </c>
      <c r="K1915" s="2" t="str">
        <f>IF(G1915&lt;&gt;"",VLOOKUP(G1915,Calculations!$AV$2:$BA$2001,6),"")</f>
        <v/>
      </c>
      <c r="L1915" s="64"/>
      <c r="M1915" s="64"/>
      <c r="N1915" s="64"/>
      <c r="O1915" s="64"/>
      <c r="P1915" s="64"/>
      <c r="Q1915" s="2"/>
      <c r="R1915" s="2"/>
      <c r="S1915" s="2"/>
    </row>
    <row r="1916" spans="6:19">
      <c r="F1916" s="2" t="str">
        <f t="shared" si="97"/>
        <v/>
      </c>
      <c r="G1916" s="2" t="str">
        <f t="shared" si="98"/>
        <v/>
      </c>
      <c r="H1916" s="2" t="str">
        <f>IF(G1916&lt;&gt;"",VLOOKUP(G1916,Calculations!$AV$2:$BA$2001,3),"")</f>
        <v/>
      </c>
      <c r="I1916" s="2" t="str">
        <f>IF(G1916&lt;&gt;"",VLOOKUP(G1916,Calculations!$AV$2:$BA$2001,4),"")</f>
        <v/>
      </c>
      <c r="J1916" s="2" t="str">
        <f>IF(G1916&lt;&gt;"",VLOOKUP(G1916,Calculations!$AV$2:$BA$2001,5),"")</f>
        <v/>
      </c>
      <c r="K1916" s="2" t="str">
        <f>IF(G1916&lt;&gt;"",VLOOKUP(G1916,Calculations!$AV$2:$BA$2001,6),"")</f>
        <v/>
      </c>
      <c r="L1916" s="64"/>
      <c r="M1916" s="64"/>
      <c r="N1916" s="64"/>
      <c r="O1916" s="64"/>
      <c r="P1916" s="64"/>
      <c r="Q1916" s="2"/>
      <c r="R1916" s="2"/>
      <c r="S1916" s="2"/>
    </row>
    <row r="1917" spans="6:19">
      <c r="F1917" s="2" t="str">
        <f t="shared" si="97"/>
        <v/>
      </c>
      <c r="G1917" s="2" t="str">
        <f t="shared" si="98"/>
        <v/>
      </c>
      <c r="H1917" s="2" t="str">
        <f>IF(G1917&lt;&gt;"",VLOOKUP(G1917,Calculations!$AV$2:$BA$2001,3),"")</f>
        <v/>
      </c>
      <c r="I1917" s="2" t="str">
        <f>IF(G1917&lt;&gt;"",VLOOKUP(G1917,Calculations!$AV$2:$BA$2001,4),"")</f>
        <v/>
      </c>
      <c r="J1917" s="2" t="str">
        <f>IF(G1917&lt;&gt;"",VLOOKUP(G1917,Calculations!$AV$2:$BA$2001,5),"")</f>
        <v/>
      </c>
      <c r="K1917" s="2" t="str">
        <f>IF(G1917&lt;&gt;"",VLOOKUP(G1917,Calculations!$AV$2:$BA$2001,6),"")</f>
        <v/>
      </c>
      <c r="L1917" s="64"/>
      <c r="M1917" s="64"/>
      <c r="N1917" s="64"/>
      <c r="O1917" s="64"/>
      <c r="P1917" s="64"/>
      <c r="Q1917" s="2"/>
      <c r="R1917" s="2"/>
      <c r="S1917" s="2"/>
    </row>
    <row r="1918" spans="6:19">
      <c r="F1918" s="2" t="str">
        <f t="shared" si="97"/>
        <v/>
      </c>
      <c r="G1918" s="2" t="str">
        <f t="shared" si="98"/>
        <v/>
      </c>
      <c r="H1918" s="2" t="str">
        <f>IF(G1918&lt;&gt;"",VLOOKUP(G1918,Calculations!$AV$2:$BA$2001,3),"")</f>
        <v/>
      </c>
      <c r="I1918" s="2" t="str">
        <f>IF(G1918&lt;&gt;"",VLOOKUP(G1918,Calculations!$AV$2:$BA$2001,4),"")</f>
        <v/>
      </c>
      <c r="J1918" s="2" t="str">
        <f>IF(G1918&lt;&gt;"",VLOOKUP(G1918,Calculations!$AV$2:$BA$2001,5),"")</f>
        <v/>
      </c>
      <c r="K1918" s="2" t="str">
        <f>IF(G1918&lt;&gt;"",VLOOKUP(G1918,Calculations!$AV$2:$BA$2001,6),"")</f>
        <v/>
      </c>
      <c r="L1918" s="64"/>
      <c r="M1918" s="64"/>
      <c r="N1918" s="64"/>
      <c r="O1918" s="64"/>
      <c r="P1918" s="64"/>
      <c r="Q1918" s="2"/>
      <c r="R1918" s="2"/>
      <c r="S1918" s="2"/>
    </row>
    <row r="1919" spans="6:19">
      <c r="F1919" s="2" t="str">
        <f t="shared" si="97"/>
        <v/>
      </c>
      <c r="G1919" s="2" t="str">
        <f t="shared" si="98"/>
        <v/>
      </c>
      <c r="H1919" s="2" t="str">
        <f>IF(G1919&lt;&gt;"",VLOOKUP(G1919,Calculations!$AV$2:$BA$2001,3),"")</f>
        <v/>
      </c>
      <c r="I1919" s="2" t="str">
        <f>IF(G1919&lt;&gt;"",VLOOKUP(G1919,Calculations!$AV$2:$BA$2001,4),"")</f>
        <v/>
      </c>
      <c r="J1919" s="2" t="str">
        <f>IF(G1919&lt;&gt;"",VLOOKUP(G1919,Calculations!$AV$2:$BA$2001,5),"")</f>
        <v/>
      </c>
      <c r="K1919" s="2" t="str">
        <f>IF(G1919&lt;&gt;"",VLOOKUP(G1919,Calculations!$AV$2:$BA$2001,6),"")</f>
        <v/>
      </c>
      <c r="L1919" s="64"/>
      <c r="M1919" s="64"/>
      <c r="N1919" s="64"/>
      <c r="O1919" s="64"/>
      <c r="P1919" s="64"/>
      <c r="Q1919" s="2"/>
      <c r="R1919" s="2"/>
      <c r="S1919" s="2"/>
    </row>
    <row r="1920" spans="6:19">
      <c r="F1920" s="2" t="str">
        <f t="shared" si="97"/>
        <v/>
      </c>
      <c r="G1920" s="2" t="str">
        <f t="shared" si="98"/>
        <v/>
      </c>
      <c r="H1920" s="2" t="str">
        <f>IF(G1920&lt;&gt;"",VLOOKUP(G1920,Calculations!$AV$2:$BA$2001,3),"")</f>
        <v/>
      </c>
      <c r="I1920" s="2" t="str">
        <f>IF(G1920&lt;&gt;"",VLOOKUP(G1920,Calculations!$AV$2:$BA$2001,4),"")</f>
        <v/>
      </c>
      <c r="J1920" s="2" t="str">
        <f>IF(G1920&lt;&gt;"",VLOOKUP(G1920,Calculations!$AV$2:$BA$2001,5),"")</f>
        <v/>
      </c>
      <c r="K1920" s="2" t="str">
        <f>IF(G1920&lt;&gt;"",VLOOKUP(G1920,Calculations!$AV$2:$BA$2001,6),"")</f>
        <v/>
      </c>
      <c r="L1920" s="64"/>
      <c r="M1920" s="64"/>
      <c r="N1920" s="64"/>
      <c r="O1920" s="64"/>
      <c r="P1920" s="64"/>
      <c r="Q1920" s="2"/>
      <c r="R1920" s="2"/>
      <c r="S1920" s="2"/>
    </row>
    <row r="1921" spans="6:19">
      <c r="F1921" s="2" t="str">
        <f t="shared" si="97"/>
        <v/>
      </c>
      <c r="G1921" s="2" t="str">
        <f t="shared" si="98"/>
        <v/>
      </c>
      <c r="H1921" s="2" t="str">
        <f>IF(G1921&lt;&gt;"",VLOOKUP(G1921,Calculations!$AV$2:$BA$2001,3),"")</f>
        <v/>
      </c>
      <c r="I1921" s="2" t="str">
        <f>IF(G1921&lt;&gt;"",VLOOKUP(G1921,Calculations!$AV$2:$BA$2001,4),"")</f>
        <v/>
      </c>
      <c r="J1921" s="2" t="str">
        <f>IF(G1921&lt;&gt;"",VLOOKUP(G1921,Calculations!$AV$2:$BA$2001,5),"")</f>
        <v/>
      </c>
      <c r="K1921" s="2" t="str">
        <f>IF(G1921&lt;&gt;"",VLOOKUP(G1921,Calculations!$AV$2:$BA$2001,6),"")</f>
        <v/>
      </c>
      <c r="L1921" s="64"/>
      <c r="M1921" s="64"/>
      <c r="N1921" s="64"/>
      <c r="O1921" s="64"/>
      <c r="P1921" s="64"/>
      <c r="Q1921" s="2"/>
      <c r="R1921" s="2"/>
      <c r="S1921" s="2"/>
    </row>
    <row r="1922" spans="6:19">
      <c r="F1922" s="2" t="str">
        <f t="shared" si="97"/>
        <v/>
      </c>
      <c r="G1922" s="2" t="str">
        <f t="shared" si="98"/>
        <v/>
      </c>
      <c r="H1922" s="2" t="str">
        <f>IF(G1922&lt;&gt;"",VLOOKUP(G1922,Calculations!$AV$2:$BA$2001,3),"")</f>
        <v/>
      </c>
      <c r="I1922" s="2" t="str">
        <f>IF(G1922&lt;&gt;"",VLOOKUP(G1922,Calculations!$AV$2:$BA$2001,4),"")</f>
        <v/>
      </c>
      <c r="J1922" s="2" t="str">
        <f>IF(G1922&lt;&gt;"",VLOOKUP(G1922,Calculations!$AV$2:$BA$2001,5),"")</f>
        <v/>
      </c>
      <c r="K1922" s="2" t="str">
        <f>IF(G1922&lt;&gt;"",VLOOKUP(G1922,Calculations!$AV$2:$BA$2001,6),"")</f>
        <v/>
      </c>
      <c r="L1922" s="64"/>
      <c r="M1922" s="64"/>
      <c r="N1922" s="64"/>
      <c r="O1922" s="64"/>
      <c r="P1922" s="64"/>
      <c r="Q1922" s="2"/>
      <c r="R1922" s="2"/>
      <c r="S1922" s="2"/>
    </row>
    <row r="1923" spans="6:19">
      <c r="F1923" s="2" t="str">
        <f t="shared" ref="F1923:F1986" si="99">IF(F1922&gt;=Num,"",F1922+1)</f>
        <v/>
      </c>
      <c r="G1923" s="2" t="str">
        <f t="shared" si="98"/>
        <v/>
      </c>
      <c r="H1923" s="2" t="str">
        <f>IF(G1923&lt;&gt;"",VLOOKUP(G1923,Calculations!$AV$2:$BA$2001,3),"")</f>
        <v/>
      </c>
      <c r="I1923" s="2" t="str">
        <f>IF(G1923&lt;&gt;"",VLOOKUP(G1923,Calculations!$AV$2:$BA$2001,4),"")</f>
        <v/>
      </c>
      <c r="J1923" s="2" t="str">
        <f>IF(G1923&lt;&gt;"",VLOOKUP(G1923,Calculations!$AV$2:$BA$2001,5),"")</f>
        <v/>
      </c>
      <c r="K1923" s="2" t="str">
        <f>IF(G1923&lt;&gt;"",VLOOKUP(G1923,Calculations!$AV$2:$BA$2001,6),"")</f>
        <v/>
      </c>
      <c r="L1923" s="64"/>
      <c r="M1923" s="64"/>
      <c r="N1923" s="64"/>
      <c r="O1923" s="64"/>
      <c r="P1923" s="64"/>
      <c r="Q1923" s="2"/>
      <c r="R1923" s="2"/>
      <c r="S1923" s="2"/>
    </row>
    <row r="1924" spans="6:19">
      <c r="F1924" s="2" t="str">
        <f t="shared" si="99"/>
        <v/>
      </c>
      <c r="G1924" s="2" t="str">
        <f t="shared" si="98"/>
        <v/>
      </c>
      <c r="H1924" s="2" t="str">
        <f>IF(G1924&lt;&gt;"",VLOOKUP(G1924,Calculations!$AV$2:$BA$2001,3),"")</f>
        <v/>
      </c>
      <c r="I1924" s="2" t="str">
        <f>IF(G1924&lt;&gt;"",VLOOKUP(G1924,Calculations!$AV$2:$BA$2001,4),"")</f>
        <v/>
      </c>
      <c r="J1924" s="2" t="str">
        <f>IF(G1924&lt;&gt;"",VLOOKUP(G1924,Calculations!$AV$2:$BA$2001,5),"")</f>
        <v/>
      </c>
      <c r="K1924" s="2" t="str">
        <f>IF(G1924&lt;&gt;"",VLOOKUP(G1924,Calculations!$AV$2:$BA$2001,6),"")</f>
        <v/>
      </c>
      <c r="L1924" s="64"/>
      <c r="M1924" s="64"/>
      <c r="N1924" s="64"/>
      <c r="O1924" s="64"/>
      <c r="P1924" s="64"/>
      <c r="Q1924" s="2"/>
      <c r="R1924" s="2"/>
      <c r="S1924" s="2"/>
    </row>
    <row r="1925" spans="6:19">
      <c r="F1925" s="2" t="str">
        <f t="shared" si="99"/>
        <v/>
      </c>
      <c r="G1925" s="2" t="str">
        <f t="shared" si="98"/>
        <v/>
      </c>
      <c r="H1925" s="2" t="str">
        <f>IF(G1925&lt;&gt;"",VLOOKUP(G1925,Calculations!$AV$2:$BA$2001,3),"")</f>
        <v/>
      </c>
      <c r="I1925" s="2" t="str">
        <f>IF(G1925&lt;&gt;"",VLOOKUP(G1925,Calculations!$AV$2:$BA$2001,4),"")</f>
        <v/>
      </c>
      <c r="J1925" s="2" t="str">
        <f>IF(G1925&lt;&gt;"",VLOOKUP(G1925,Calculations!$AV$2:$BA$2001,5),"")</f>
        <v/>
      </c>
      <c r="K1925" s="2" t="str">
        <f>IF(G1925&lt;&gt;"",VLOOKUP(G1925,Calculations!$AV$2:$BA$2001,6),"")</f>
        <v/>
      </c>
      <c r="L1925" s="64"/>
      <c r="M1925" s="64"/>
      <c r="N1925" s="64"/>
      <c r="O1925" s="64"/>
      <c r="P1925" s="64"/>
      <c r="Q1925" s="2"/>
      <c r="R1925" s="2"/>
      <c r="S1925" s="2"/>
    </row>
    <row r="1926" spans="6:19">
      <c r="F1926" s="2" t="str">
        <f t="shared" si="99"/>
        <v/>
      </c>
      <c r="G1926" s="2" t="str">
        <f t="shared" si="98"/>
        <v/>
      </c>
      <c r="H1926" s="2" t="str">
        <f>IF(G1926&lt;&gt;"",VLOOKUP(G1926,Calculations!$AV$2:$BA$2001,3),"")</f>
        <v/>
      </c>
      <c r="I1926" s="2" t="str">
        <f>IF(G1926&lt;&gt;"",VLOOKUP(G1926,Calculations!$AV$2:$BA$2001,4),"")</f>
        <v/>
      </c>
      <c r="J1926" s="2" t="str">
        <f>IF(G1926&lt;&gt;"",VLOOKUP(G1926,Calculations!$AV$2:$BA$2001,5),"")</f>
        <v/>
      </c>
      <c r="K1926" s="2" t="str">
        <f>IF(G1926&lt;&gt;"",VLOOKUP(G1926,Calculations!$AV$2:$BA$2001,6),"")</f>
        <v/>
      </c>
      <c r="L1926" s="64"/>
      <c r="M1926" s="64"/>
      <c r="N1926" s="64"/>
      <c r="O1926" s="64"/>
      <c r="P1926" s="64"/>
      <c r="Q1926" s="2"/>
      <c r="R1926" s="2"/>
      <c r="S1926" s="2"/>
    </row>
    <row r="1927" spans="6:19">
      <c r="F1927" s="2" t="str">
        <f t="shared" si="99"/>
        <v/>
      </c>
      <c r="G1927" s="2" t="str">
        <f t="shared" si="98"/>
        <v/>
      </c>
      <c r="H1927" s="2" t="str">
        <f>IF(G1927&lt;&gt;"",VLOOKUP(G1927,Calculations!$AV$2:$BA$2001,3),"")</f>
        <v/>
      </c>
      <c r="I1927" s="2" t="str">
        <f>IF(G1927&lt;&gt;"",VLOOKUP(G1927,Calculations!$AV$2:$BA$2001,4),"")</f>
        <v/>
      </c>
      <c r="J1927" s="2" t="str">
        <f>IF(G1927&lt;&gt;"",VLOOKUP(G1927,Calculations!$AV$2:$BA$2001,5),"")</f>
        <v/>
      </c>
      <c r="K1927" s="2" t="str">
        <f>IF(G1927&lt;&gt;"",VLOOKUP(G1927,Calculations!$AV$2:$BA$2001,6),"")</f>
        <v/>
      </c>
      <c r="L1927" s="64"/>
      <c r="M1927" s="64"/>
      <c r="N1927" s="64"/>
      <c r="O1927" s="64"/>
      <c r="P1927" s="64"/>
      <c r="Q1927" s="2"/>
      <c r="R1927" s="2"/>
      <c r="S1927" s="2"/>
    </row>
    <row r="1928" spans="6:19">
      <c r="F1928" s="2" t="str">
        <f t="shared" si="99"/>
        <v/>
      </c>
      <c r="G1928" s="2" t="str">
        <f t="shared" si="98"/>
        <v/>
      </c>
      <c r="H1928" s="2" t="str">
        <f>IF(G1928&lt;&gt;"",VLOOKUP(G1928,Calculations!$AV$2:$BA$2001,3),"")</f>
        <v/>
      </c>
      <c r="I1928" s="2" t="str">
        <f>IF(G1928&lt;&gt;"",VLOOKUP(G1928,Calculations!$AV$2:$BA$2001,4),"")</f>
        <v/>
      </c>
      <c r="J1928" s="2" t="str">
        <f>IF(G1928&lt;&gt;"",VLOOKUP(G1928,Calculations!$AV$2:$BA$2001,5),"")</f>
        <v/>
      </c>
      <c r="K1928" s="2" t="str">
        <f>IF(G1928&lt;&gt;"",VLOOKUP(G1928,Calculations!$AV$2:$BA$2001,6),"")</f>
        <v/>
      </c>
      <c r="L1928" s="64"/>
      <c r="M1928" s="64"/>
      <c r="N1928" s="64"/>
      <c r="O1928" s="64"/>
      <c r="P1928" s="64"/>
      <c r="Q1928" s="2"/>
      <c r="R1928" s="2"/>
      <c r="S1928" s="2"/>
    </row>
    <row r="1929" spans="6:19">
      <c r="F1929" s="2" t="str">
        <f t="shared" si="99"/>
        <v/>
      </c>
      <c r="G1929" s="2" t="str">
        <f t="shared" si="98"/>
        <v/>
      </c>
      <c r="H1929" s="2" t="str">
        <f>IF(G1929&lt;&gt;"",VLOOKUP(G1929,Calculations!$AV$2:$BA$2001,3),"")</f>
        <v/>
      </c>
      <c r="I1929" s="2" t="str">
        <f>IF(G1929&lt;&gt;"",VLOOKUP(G1929,Calculations!$AV$2:$BA$2001,4),"")</f>
        <v/>
      </c>
      <c r="J1929" s="2" t="str">
        <f>IF(G1929&lt;&gt;"",VLOOKUP(G1929,Calculations!$AV$2:$BA$2001,5),"")</f>
        <v/>
      </c>
      <c r="K1929" s="2" t="str">
        <f>IF(G1929&lt;&gt;"",VLOOKUP(G1929,Calculations!$AV$2:$BA$2001,6),"")</f>
        <v/>
      </c>
      <c r="L1929" s="64"/>
      <c r="M1929" s="64"/>
      <c r="N1929" s="64"/>
      <c r="O1929" s="64"/>
      <c r="P1929" s="64"/>
      <c r="Q1929" s="2"/>
      <c r="R1929" s="2"/>
      <c r="S1929" s="2"/>
    </row>
    <row r="1930" spans="6:19">
      <c r="F1930" s="2" t="str">
        <f t="shared" si="99"/>
        <v/>
      </c>
      <c r="G1930" s="2" t="str">
        <f t="shared" si="98"/>
        <v/>
      </c>
      <c r="H1930" s="2" t="str">
        <f>IF(G1930&lt;&gt;"",VLOOKUP(G1930,Calculations!$AV$2:$BA$2001,3),"")</f>
        <v/>
      </c>
      <c r="I1930" s="2" t="str">
        <f>IF(G1930&lt;&gt;"",VLOOKUP(G1930,Calculations!$AV$2:$BA$2001,4),"")</f>
        <v/>
      </c>
      <c r="J1930" s="2" t="str">
        <f>IF(G1930&lt;&gt;"",VLOOKUP(G1930,Calculations!$AV$2:$BA$2001,5),"")</f>
        <v/>
      </c>
      <c r="K1930" s="2" t="str">
        <f>IF(G1930&lt;&gt;"",VLOOKUP(G1930,Calculations!$AV$2:$BA$2001,6),"")</f>
        <v/>
      </c>
      <c r="L1930" s="64"/>
      <c r="M1930" s="64"/>
      <c r="N1930" s="64"/>
      <c r="O1930" s="64"/>
      <c r="P1930" s="64"/>
      <c r="Q1930" s="2"/>
      <c r="R1930" s="2"/>
      <c r="S1930" s="2"/>
    </row>
    <row r="1931" spans="6:19">
      <c r="F1931" s="2" t="str">
        <f t="shared" si="99"/>
        <v/>
      </c>
      <c r="G1931" s="2" t="str">
        <f t="shared" si="98"/>
        <v/>
      </c>
      <c r="H1931" s="2" t="str">
        <f>IF(G1931&lt;&gt;"",VLOOKUP(G1931,Calculations!$AV$2:$BA$2001,3),"")</f>
        <v/>
      </c>
      <c r="I1931" s="2" t="str">
        <f>IF(G1931&lt;&gt;"",VLOOKUP(G1931,Calculations!$AV$2:$BA$2001,4),"")</f>
        <v/>
      </c>
      <c r="J1931" s="2" t="str">
        <f>IF(G1931&lt;&gt;"",VLOOKUP(G1931,Calculations!$AV$2:$BA$2001,5),"")</f>
        <v/>
      </c>
      <c r="K1931" s="2" t="str">
        <f>IF(G1931&lt;&gt;"",VLOOKUP(G1931,Calculations!$AV$2:$BA$2001,6),"")</f>
        <v/>
      </c>
      <c r="L1931" s="64"/>
      <c r="M1931" s="64"/>
      <c r="N1931" s="64"/>
      <c r="O1931" s="64"/>
      <c r="P1931" s="64"/>
      <c r="Q1931" s="2"/>
      <c r="R1931" s="2"/>
      <c r="S1931" s="2"/>
    </row>
    <row r="1932" spans="6:19">
      <c r="F1932" s="2" t="str">
        <f t="shared" si="99"/>
        <v/>
      </c>
      <c r="G1932" s="2" t="str">
        <f t="shared" si="98"/>
        <v/>
      </c>
      <c r="H1932" s="2" t="str">
        <f>IF(G1932&lt;&gt;"",VLOOKUP(G1932,Calculations!$AV$2:$BA$2001,3),"")</f>
        <v/>
      </c>
      <c r="I1932" s="2" t="str">
        <f>IF(G1932&lt;&gt;"",VLOOKUP(G1932,Calculations!$AV$2:$BA$2001,4),"")</f>
        <v/>
      </c>
      <c r="J1932" s="2" t="str">
        <f>IF(G1932&lt;&gt;"",VLOOKUP(G1932,Calculations!$AV$2:$BA$2001,5),"")</f>
        <v/>
      </c>
      <c r="K1932" s="2" t="str">
        <f>IF(G1932&lt;&gt;"",VLOOKUP(G1932,Calculations!$AV$2:$BA$2001,6),"")</f>
        <v/>
      </c>
      <c r="L1932" s="64"/>
      <c r="M1932" s="64"/>
      <c r="N1932" s="64"/>
      <c r="O1932" s="64"/>
      <c r="P1932" s="64"/>
      <c r="Q1932" s="2"/>
      <c r="R1932" s="2"/>
      <c r="S1932" s="2"/>
    </row>
    <row r="1933" spans="6:19">
      <c r="F1933" s="2" t="str">
        <f t="shared" si="99"/>
        <v/>
      </c>
      <c r="G1933" s="2" t="str">
        <f t="shared" si="98"/>
        <v/>
      </c>
      <c r="H1933" s="2" t="str">
        <f>IF(G1933&lt;&gt;"",VLOOKUP(G1933,Calculations!$AV$2:$BA$2001,3),"")</f>
        <v/>
      </c>
      <c r="I1933" s="2" t="str">
        <f>IF(G1933&lt;&gt;"",VLOOKUP(G1933,Calculations!$AV$2:$BA$2001,4),"")</f>
        <v/>
      </c>
      <c r="J1933" s="2" t="str">
        <f>IF(G1933&lt;&gt;"",VLOOKUP(G1933,Calculations!$AV$2:$BA$2001,5),"")</f>
        <v/>
      </c>
      <c r="K1933" s="2" t="str">
        <f>IF(G1933&lt;&gt;"",VLOOKUP(G1933,Calculations!$AV$2:$BA$2001,6),"")</f>
        <v/>
      </c>
      <c r="L1933" s="64"/>
      <c r="M1933" s="64"/>
      <c r="N1933" s="64"/>
      <c r="O1933" s="64"/>
      <c r="P1933" s="64"/>
      <c r="Q1933" s="2"/>
      <c r="R1933" s="2"/>
      <c r="S1933" s="2"/>
    </row>
    <row r="1934" spans="6:19">
      <c r="F1934" s="2" t="str">
        <f t="shared" si="99"/>
        <v/>
      </c>
      <c r="G1934" s="2" t="str">
        <f t="shared" si="98"/>
        <v/>
      </c>
      <c r="H1934" s="2" t="str">
        <f>IF(G1934&lt;&gt;"",VLOOKUP(G1934,Calculations!$AV$2:$BA$2001,3),"")</f>
        <v/>
      </c>
      <c r="I1934" s="2" t="str">
        <f>IF(G1934&lt;&gt;"",VLOOKUP(G1934,Calculations!$AV$2:$BA$2001,4),"")</f>
        <v/>
      </c>
      <c r="J1934" s="2" t="str">
        <f>IF(G1934&lt;&gt;"",VLOOKUP(G1934,Calculations!$AV$2:$BA$2001,5),"")</f>
        <v/>
      </c>
      <c r="K1934" s="2" t="str">
        <f>IF(G1934&lt;&gt;"",VLOOKUP(G1934,Calculations!$AV$2:$BA$2001,6),"")</f>
        <v/>
      </c>
      <c r="L1934" s="64"/>
      <c r="M1934" s="64"/>
      <c r="N1934" s="64"/>
      <c r="O1934" s="64"/>
      <c r="P1934" s="64"/>
      <c r="Q1934" s="2"/>
      <c r="R1934" s="2"/>
      <c r="S1934" s="2"/>
    </row>
    <row r="1935" spans="6:19">
      <c r="F1935" s="2" t="str">
        <f t="shared" si="99"/>
        <v/>
      </c>
      <c r="G1935" s="2" t="str">
        <f t="shared" si="98"/>
        <v/>
      </c>
      <c r="H1935" s="2" t="str">
        <f>IF(G1935&lt;&gt;"",VLOOKUP(G1935,Calculations!$AV$2:$BA$2001,3),"")</f>
        <v/>
      </c>
      <c r="I1935" s="2" t="str">
        <f>IF(G1935&lt;&gt;"",VLOOKUP(G1935,Calculations!$AV$2:$BA$2001,4),"")</f>
        <v/>
      </c>
      <c r="J1935" s="2" t="str">
        <f>IF(G1935&lt;&gt;"",VLOOKUP(G1935,Calculations!$AV$2:$BA$2001,5),"")</f>
        <v/>
      </c>
      <c r="K1935" s="2" t="str">
        <f>IF(G1935&lt;&gt;"",VLOOKUP(G1935,Calculations!$AV$2:$BA$2001,6),"")</f>
        <v/>
      </c>
      <c r="L1935" s="64"/>
      <c r="M1935" s="64"/>
      <c r="N1935" s="64"/>
      <c r="O1935" s="64"/>
      <c r="P1935" s="64"/>
      <c r="Q1935" s="2"/>
      <c r="R1935" s="2"/>
      <c r="S1935" s="2"/>
    </row>
    <row r="1936" spans="6:19">
      <c r="F1936" s="2" t="str">
        <f t="shared" si="99"/>
        <v/>
      </c>
      <c r="G1936" s="2" t="str">
        <f t="shared" si="98"/>
        <v/>
      </c>
      <c r="H1936" s="2" t="str">
        <f>IF(G1936&lt;&gt;"",VLOOKUP(G1936,Calculations!$AV$2:$BA$2001,3),"")</f>
        <v/>
      </c>
      <c r="I1936" s="2" t="str">
        <f>IF(G1936&lt;&gt;"",VLOOKUP(G1936,Calculations!$AV$2:$BA$2001,4),"")</f>
        <v/>
      </c>
      <c r="J1936" s="2" t="str">
        <f>IF(G1936&lt;&gt;"",VLOOKUP(G1936,Calculations!$AV$2:$BA$2001,5),"")</f>
        <v/>
      </c>
      <c r="K1936" s="2" t="str">
        <f>IF(G1936&lt;&gt;"",VLOOKUP(G1936,Calculations!$AV$2:$BA$2001,6),"")</f>
        <v/>
      </c>
      <c r="L1936" s="64"/>
      <c r="M1936" s="64"/>
      <c r="N1936" s="64"/>
      <c r="O1936" s="64"/>
      <c r="P1936" s="64"/>
      <c r="Q1936" s="2"/>
      <c r="R1936" s="2"/>
      <c r="S1936" s="2"/>
    </row>
    <row r="1937" spans="6:19">
      <c r="F1937" s="2" t="str">
        <f t="shared" si="99"/>
        <v/>
      </c>
      <c r="G1937" s="2" t="str">
        <f t="shared" ref="G1937:G2000" si="100">IF(AND(F1936&lt;&gt;"",G1936&lt;2000),G1936+step,"")</f>
        <v/>
      </c>
      <c r="H1937" s="2" t="str">
        <f>IF(G1937&lt;&gt;"",VLOOKUP(G1937,Calculations!$AV$2:$BA$2001,3),"")</f>
        <v/>
      </c>
      <c r="I1937" s="2" t="str">
        <f>IF(G1937&lt;&gt;"",VLOOKUP(G1937,Calculations!$AV$2:$BA$2001,4),"")</f>
        <v/>
      </c>
      <c r="J1937" s="2" t="str">
        <f>IF(G1937&lt;&gt;"",VLOOKUP(G1937,Calculations!$AV$2:$BA$2001,5),"")</f>
        <v/>
      </c>
      <c r="K1937" s="2" t="str">
        <f>IF(G1937&lt;&gt;"",VLOOKUP(G1937,Calculations!$AV$2:$BA$2001,6),"")</f>
        <v/>
      </c>
      <c r="L1937" s="64"/>
      <c r="M1937" s="64"/>
      <c r="N1937" s="64"/>
      <c r="O1937" s="64"/>
      <c r="P1937" s="64"/>
      <c r="Q1937" s="2"/>
      <c r="R1937" s="2"/>
      <c r="S1937" s="2"/>
    </row>
    <row r="1938" spans="6:19">
      <c r="F1938" s="2" t="str">
        <f t="shared" si="99"/>
        <v/>
      </c>
      <c r="G1938" s="2" t="str">
        <f t="shared" si="100"/>
        <v/>
      </c>
      <c r="H1938" s="2" t="str">
        <f>IF(G1938&lt;&gt;"",VLOOKUP(G1938,Calculations!$AV$2:$BA$2001,3),"")</f>
        <v/>
      </c>
      <c r="I1938" s="2" t="str">
        <f>IF(G1938&lt;&gt;"",VLOOKUP(G1938,Calculations!$AV$2:$BA$2001,4),"")</f>
        <v/>
      </c>
      <c r="J1938" s="2" t="str">
        <f>IF(G1938&lt;&gt;"",VLOOKUP(G1938,Calculations!$AV$2:$BA$2001,5),"")</f>
        <v/>
      </c>
      <c r="K1938" s="2" t="str">
        <f>IF(G1938&lt;&gt;"",VLOOKUP(G1938,Calculations!$AV$2:$BA$2001,6),"")</f>
        <v/>
      </c>
      <c r="L1938" s="64"/>
      <c r="M1938" s="64"/>
      <c r="N1938" s="64"/>
      <c r="O1938" s="64"/>
      <c r="P1938" s="64"/>
      <c r="Q1938" s="2"/>
      <c r="R1938" s="2"/>
      <c r="S1938" s="2"/>
    </row>
    <row r="1939" spans="6:19">
      <c r="F1939" s="2" t="str">
        <f t="shared" si="99"/>
        <v/>
      </c>
      <c r="G1939" s="2" t="str">
        <f t="shared" si="100"/>
        <v/>
      </c>
      <c r="H1939" s="2" t="str">
        <f>IF(G1939&lt;&gt;"",VLOOKUP(G1939,Calculations!$AV$2:$BA$2001,3),"")</f>
        <v/>
      </c>
      <c r="I1939" s="2" t="str">
        <f>IF(G1939&lt;&gt;"",VLOOKUP(G1939,Calculations!$AV$2:$BA$2001,4),"")</f>
        <v/>
      </c>
      <c r="J1939" s="2" t="str">
        <f>IF(G1939&lt;&gt;"",VLOOKUP(G1939,Calculations!$AV$2:$BA$2001,5),"")</f>
        <v/>
      </c>
      <c r="K1939" s="2" t="str">
        <f>IF(G1939&lt;&gt;"",VLOOKUP(G1939,Calculations!$AV$2:$BA$2001,6),"")</f>
        <v/>
      </c>
      <c r="L1939" s="64"/>
      <c r="M1939" s="64"/>
      <c r="N1939" s="64"/>
      <c r="O1939" s="64"/>
      <c r="P1939" s="64"/>
      <c r="Q1939" s="2"/>
      <c r="R1939" s="2"/>
      <c r="S1939" s="2"/>
    </row>
    <row r="1940" spans="6:19">
      <c r="F1940" s="2" t="str">
        <f t="shared" si="99"/>
        <v/>
      </c>
      <c r="G1940" s="2" t="str">
        <f t="shared" si="100"/>
        <v/>
      </c>
      <c r="H1940" s="2" t="str">
        <f>IF(G1940&lt;&gt;"",VLOOKUP(G1940,Calculations!$AV$2:$BA$2001,3),"")</f>
        <v/>
      </c>
      <c r="I1940" s="2" t="str">
        <f>IF(G1940&lt;&gt;"",VLOOKUP(G1940,Calculations!$AV$2:$BA$2001,4),"")</f>
        <v/>
      </c>
      <c r="J1940" s="2" t="str">
        <f>IF(G1940&lt;&gt;"",VLOOKUP(G1940,Calculations!$AV$2:$BA$2001,5),"")</f>
        <v/>
      </c>
      <c r="K1940" s="2" t="str">
        <f>IF(G1940&lt;&gt;"",VLOOKUP(G1940,Calculations!$AV$2:$BA$2001,6),"")</f>
        <v/>
      </c>
      <c r="L1940" s="64"/>
      <c r="M1940" s="64"/>
      <c r="N1940" s="64"/>
      <c r="O1940" s="64"/>
      <c r="P1940" s="64"/>
      <c r="Q1940" s="2"/>
      <c r="R1940" s="2"/>
      <c r="S1940" s="2"/>
    </row>
    <row r="1941" spans="6:19">
      <c r="F1941" s="2" t="str">
        <f t="shared" si="99"/>
        <v/>
      </c>
      <c r="G1941" s="2" t="str">
        <f t="shared" si="100"/>
        <v/>
      </c>
      <c r="H1941" s="2" t="str">
        <f>IF(G1941&lt;&gt;"",VLOOKUP(G1941,Calculations!$AV$2:$BA$2001,3),"")</f>
        <v/>
      </c>
      <c r="I1941" s="2" t="str">
        <f>IF(G1941&lt;&gt;"",VLOOKUP(G1941,Calculations!$AV$2:$BA$2001,4),"")</f>
        <v/>
      </c>
      <c r="J1941" s="2" t="str">
        <f>IF(G1941&lt;&gt;"",VLOOKUP(G1941,Calculations!$AV$2:$BA$2001,5),"")</f>
        <v/>
      </c>
      <c r="K1941" s="2" t="str">
        <f>IF(G1941&lt;&gt;"",VLOOKUP(G1941,Calculations!$AV$2:$BA$2001,6),"")</f>
        <v/>
      </c>
      <c r="L1941" s="64"/>
      <c r="M1941" s="64"/>
      <c r="N1941" s="64"/>
      <c r="O1941" s="64"/>
      <c r="P1941" s="64"/>
      <c r="Q1941" s="2"/>
      <c r="R1941" s="2"/>
      <c r="S1941" s="2"/>
    </row>
    <row r="1942" spans="6:19">
      <c r="F1942" s="2" t="str">
        <f t="shared" si="99"/>
        <v/>
      </c>
      <c r="G1942" s="2" t="str">
        <f t="shared" si="100"/>
        <v/>
      </c>
      <c r="H1942" s="2" t="str">
        <f>IF(G1942&lt;&gt;"",VLOOKUP(G1942,Calculations!$AV$2:$BA$2001,3),"")</f>
        <v/>
      </c>
      <c r="I1942" s="2" t="str">
        <f>IF(G1942&lt;&gt;"",VLOOKUP(G1942,Calculations!$AV$2:$BA$2001,4),"")</f>
        <v/>
      </c>
      <c r="J1942" s="2" t="str">
        <f>IF(G1942&lt;&gt;"",VLOOKUP(G1942,Calculations!$AV$2:$BA$2001,5),"")</f>
        <v/>
      </c>
      <c r="K1942" s="2" t="str">
        <f>IF(G1942&lt;&gt;"",VLOOKUP(G1942,Calculations!$AV$2:$BA$2001,6),"")</f>
        <v/>
      </c>
      <c r="L1942" s="64"/>
      <c r="M1942" s="64"/>
      <c r="N1942" s="64"/>
      <c r="O1942" s="64"/>
      <c r="P1942" s="64"/>
      <c r="Q1942" s="2"/>
      <c r="R1942" s="2"/>
      <c r="S1942" s="2"/>
    </row>
    <row r="1943" spans="6:19">
      <c r="F1943" s="2" t="str">
        <f t="shared" si="99"/>
        <v/>
      </c>
      <c r="G1943" s="2" t="str">
        <f t="shared" si="100"/>
        <v/>
      </c>
      <c r="H1943" s="2" t="str">
        <f>IF(G1943&lt;&gt;"",VLOOKUP(G1943,Calculations!$AV$2:$BA$2001,3),"")</f>
        <v/>
      </c>
      <c r="I1943" s="2" t="str">
        <f>IF(G1943&lt;&gt;"",VLOOKUP(G1943,Calculations!$AV$2:$BA$2001,4),"")</f>
        <v/>
      </c>
      <c r="J1943" s="2" t="str">
        <f>IF(G1943&lt;&gt;"",VLOOKUP(G1943,Calculations!$AV$2:$BA$2001,5),"")</f>
        <v/>
      </c>
      <c r="K1943" s="2" t="str">
        <f>IF(G1943&lt;&gt;"",VLOOKUP(G1943,Calculations!$AV$2:$BA$2001,6),"")</f>
        <v/>
      </c>
      <c r="L1943" s="64"/>
      <c r="M1943" s="64"/>
      <c r="N1943" s="64"/>
      <c r="O1943" s="64"/>
      <c r="P1943" s="64"/>
      <c r="Q1943" s="2"/>
      <c r="R1943" s="2"/>
      <c r="S1943" s="2"/>
    </row>
    <row r="1944" spans="6:19">
      <c r="F1944" s="2" t="str">
        <f t="shared" si="99"/>
        <v/>
      </c>
      <c r="G1944" s="2" t="str">
        <f t="shared" si="100"/>
        <v/>
      </c>
      <c r="H1944" s="2" t="str">
        <f>IF(G1944&lt;&gt;"",VLOOKUP(G1944,Calculations!$AV$2:$BA$2001,3),"")</f>
        <v/>
      </c>
      <c r="I1944" s="2" t="str">
        <f>IF(G1944&lt;&gt;"",VLOOKUP(G1944,Calculations!$AV$2:$BA$2001,4),"")</f>
        <v/>
      </c>
      <c r="J1944" s="2" t="str">
        <f>IF(G1944&lt;&gt;"",VLOOKUP(G1944,Calculations!$AV$2:$BA$2001,5),"")</f>
        <v/>
      </c>
      <c r="K1944" s="2" t="str">
        <f>IF(G1944&lt;&gt;"",VLOOKUP(G1944,Calculations!$AV$2:$BA$2001,6),"")</f>
        <v/>
      </c>
      <c r="L1944" s="64"/>
      <c r="M1944" s="64"/>
      <c r="N1944" s="64"/>
      <c r="O1944" s="64"/>
      <c r="P1944" s="64"/>
      <c r="Q1944" s="2"/>
      <c r="R1944" s="2"/>
      <c r="S1944" s="2"/>
    </row>
    <row r="1945" spans="6:19">
      <c r="F1945" s="2" t="str">
        <f t="shared" si="99"/>
        <v/>
      </c>
      <c r="G1945" s="2" t="str">
        <f t="shared" si="100"/>
        <v/>
      </c>
      <c r="H1945" s="2" t="str">
        <f>IF(G1945&lt;&gt;"",VLOOKUP(G1945,Calculations!$AV$2:$BA$2001,3),"")</f>
        <v/>
      </c>
      <c r="I1945" s="2" t="str">
        <f>IF(G1945&lt;&gt;"",VLOOKUP(G1945,Calculations!$AV$2:$BA$2001,4),"")</f>
        <v/>
      </c>
      <c r="J1945" s="2" t="str">
        <f>IF(G1945&lt;&gt;"",VLOOKUP(G1945,Calculations!$AV$2:$BA$2001,5),"")</f>
        <v/>
      </c>
      <c r="K1945" s="2" t="str">
        <f>IF(G1945&lt;&gt;"",VLOOKUP(G1945,Calculations!$AV$2:$BA$2001,6),"")</f>
        <v/>
      </c>
      <c r="L1945" s="64"/>
      <c r="M1945" s="64"/>
      <c r="N1945" s="64"/>
      <c r="O1945" s="64"/>
      <c r="P1945" s="64"/>
      <c r="Q1945" s="2"/>
      <c r="R1945" s="2"/>
      <c r="S1945" s="2"/>
    </row>
    <row r="1946" spans="6:19">
      <c r="F1946" s="2" t="str">
        <f t="shared" si="99"/>
        <v/>
      </c>
      <c r="G1946" s="2" t="str">
        <f t="shared" si="100"/>
        <v/>
      </c>
      <c r="H1946" s="2" t="str">
        <f>IF(G1946&lt;&gt;"",VLOOKUP(G1946,Calculations!$AV$2:$BA$2001,3),"")</f>
        <v/>
      </c>
      <c r="I1946" s="2" t="str">
        <f>IF(G1946&lt;&gt;"",VLOOKUP(G1946,Calculations!$AV$2:$BA$2001,4),"")</f>
        <v/>
      </c>
      <c r="J1946" s="2" t="str">
        <f>IF(G1946&lt;&gt;"",VLOOKUP(G1946,Calculations!$AV$2:$BA$2001,5),"")</f>
        <v/>
      </c>
      <c r="K1946" s="2" t="str">
        <f>IF(G1946&lt;&gt;"",VLOOKUP(G1946,Calculations!$AV$2:$BA$2001,6),"")</f>
        <v/>
      </c>
      <c r="L1946" s="64"/>
      <c r="M1946" s="64"/>
      <c r="N1946" s="64"/>
      <c r="O1946" s="64"/>
      <c r="P1946" s="64"/>
      <c r="Q1946" s="2"/>
      <c r="R1946" s="2"/>
      <c r="S1946" s="2"/>
    </row>
    <row r="1947" spans="6:19">
      <c r="F1947" s="2" t="str">
        <f t="shared" si="99"/>
        <v/>
      </c>
      <c r="G1947" s="2" t="str">
        <f t="shared" si="100"/>
        <v/>
      </c>
      <c r="H1947" s="2" t="str">
        <f>IF(G1947&lt;&gt;"",VLOOKUP(G1947,Calculations!$AV$2:$BA$2001,3),"")</f>
        <v/>
      </c>
      <c r="I1947" s="2" t="str">
        <f>IF(G1947&lt;&gt;"",VLOOKUP(G1947,Calculations!$AV$2:$BA$2001,4),"")</f>
        <v/>
      </c>
      <c r="J1947" s="2" t="str">
        <f>IF(G1947&lt;&gt;"",VLOOKUP(G1947,Calculations!$AV$2:$BA$2001,5),"")</f>
        <v/>
      </c>
      <c r="K1947" s="2" t="str">
        <f>IF(G1947&lt;&gt;"",VLOOKUP(G1947,Calculations!$AV$2:$BA$2001,6),"")</f>
        <v/>
      </c>
      <c r="L1947" s="64"/>
      <c r="M1947" s="64"/>
      <c r="N1947" s="64"/>
      <c r="O1947" s="64"/>
      <c r="P1947" s="64"/>
      <c r="Q1947" s="2"/>
      <c r="R1947" s="2"/>
      <c r="S1947" s="2"/>
    </row>
    <row r="1948" spans="6:19">
      <c r="F1948" s="2" t="str">
        <f t="shared" si="99"/>
        <v/>
      </c>
      <c r="G1948" s="2" t="str">
        <f t="shared" si="100"/>
        <v/>
      </c>
      <c r="H1948" s="2" t="str">
        <f>IF(G1948&lt;&gt;"",VLOOKUP(G1948,Calculations!$AV$2:$BA$2001,3),"")</f>
        <v/>
      </c>
      <c r="I1948" s="2" t="str">
        <f>IF(G1948&lt;&gt;"",VLOOKUP(G1948,Calculations!$AV$2:$BA$2001,4),"")</f>
        <v/>
      </c>
      <c r="J1948" s="2" t="str">
        <f>IF(G1948&lt;&gt;"",VLOOKUP(G1948,Calculations!$AV$2:$BA$2001,5),"")</f>
        <v/>
      </c>
      <c r="K1948" s="2" t="str">
        <f>IF(G1948&lt;&gt;"",VLOOKUP(G1948,Calculations!$AV$2:$BA$2001,6),"")</f>
        <v/>
      </c>
      <c r="L1948" s="64"/>
      <c r="M1948" s="64"/>
      <c r="N1948" s="64"/>
      <c r="O1948" s="64"/>
      <c r="P1948" s="64"/>
      <c r="Q1948" s="2"/>
      <c r="R1948" s="2"/>
      <c r="S1948" s="2"/>
    </row>
    <row r="1949" spans="6:19">
      <c r="F1949" s="2" t="str">
        <f t="shared" si="99"/>
        <v/>
      </c>
      <c r="G1949" s="2" t="str">
        <f t="shared" si="100"/>
        <v/>
      </c>
      <c r="H1949" s="2" t="str">
        <f>IF(G1949&lt;&gt;"",VLOOKUP(G1949,Calculations!$AV$2:$BA$2001,3),"")</f>
        <v/>
      </c>
      <c r="I1949" s="2" t="str">
        <f>IF(G1949&lt;&gt;"",VLOOKUP(G1949,Calculations!$AV$2:$BA$2001,4),"")</f>
        <v/>
      </c>
      <c r="J1949" s="2" t="str">
        <f>IF(G1949&lt;&gt;"",VLOOKUP(G1949,Calculations!$AV$2:$BA$2001,5),"")</f>
        <v/>
      </c>
      <c r="K1949" s="2" t="str">
        <f>IF(G1949&lt;&gt;"",VLOOKUP(G1949,Calculations!$AV$2:$BA$2001,6),"")</f>
        <v/>
      </c>
      <c r="L1949" s="64"/>
      <c r="M1949" s="64"/>
      <c r="N1949" s="64"/>
      <c r="O1949" s="64"/>
      <c r="P1949" s="64"/>
      <c r="Q1949" s="2"/>
      <c r="R1949" s="2"/>
      <c r="S1949" s="2"/>
    </row>
    <row r="1950" spans="6:19">
      <c r="F1950" s="2" t="str">
        <f t="shared" si="99"/>
        <v/>
      </c>
      <c r="G1950" s="2" t="str">
        <f t="shared" si="100"/>
        <v/>
      </c>
      <c r="H1950" s="2" t="str">
        <f>IF(G1950&lt;&gt;"",VLOOKUP(G1950,Calculations!$AV$2:$BA$2001,3),"")</f>
        <v/>
      </c>
      <c r="I1950" s="2" t="str">
        <f>IF(G1950&lt;&gt;"",VLOOKUP(G1950,Calculations!$AV$2:$BA$2001,4),"")</f>
        <v/>
      </c>
      <c r="J1950" s="2" t="str">
        <f>IF(G1950&lt;&gt;"",VLOOKUP(G1950,Calculations!$AV$2:$BA$2001,5),"")</f>
        <v/>
      </c>
      <c r="K1950" s="2" t="str">
        <f>IF(G1950&lt;&gt;"",VLOOKUP(G1950,Calculations!$AV$2:$BA$2001,6),"")</f>
        <v/>
      </c>
      <c r="L1950" s="64"/>
      <c r="M1950" s="64"/>
      <c r="N1950" s="64"/>
      <c r="O1950" s="64"/>
      <c r="P1950" s="64"/>
      <c r="Q1950" s="2"/>
      <c r="R1950" s="2"/>
      <c r="S1950" s="2"/>
    </row>
    <row r="1951" spans="6:19">
      <c r="F1951" s="2" t="str">
        <f t="shared" si="99"/>
        <v/>
      </c>
      <c r="G1951" s="2" t="str">
        <f t="shared" si="100"/>
        <v/>
      </c>
      <c r="H1951" s="2" t="str">
        <f>IF(G1951&lt;&gt;"",VLOOKUP(G1951,Calculations!$AV$2:$BA$2001,3),"")</f>
        <v/>
      </c>
      <c r="I1951" s="2" t="str">
        <f>IF(G1951&lt;&gt;"",VLOOKUP(G1951,Calculations!$AV$2:$BA$2001,4),"")</f>
        <v/>
      </c>
      <c r="J1951" s="2" t="str">
        <f>IF(G1951&lt;&gt;"",VLOOKUP(G1951,Calculations!$AV$2:$BA$2001,5),"")</f>
        <v/>
      </c>
      <c r="K1951" s="2" t="str">
        <f>IF(G1951&lt;&gt;"",VLOOKUP(G1951,Calculations!$AV$2:$BA$2001,6),"")</f>
        <v/>
      </c>
      <c r="L1951" s="64"/>
      <c r="M1951" s="64"/>
      <c r="N1951" s="64"/>
      <c r="O1951" s="64"/>
      <c r="P1951" s="64"/>
      <c r="Q1951" s="2"/>
      <c r="R1951" s="2"/>
      <c r="S1951" s="2"/>
    </row>
    <row r="1952" spans="6:19">
      <c r="F1952" s="2" t="str">
        <f t="shared" si="99"/>
        <v/>
      </c>
      <c r="G1952" s="2" t="str">
        <f t="shared" si="100"/>
        <v/>
      </c>
      <c r="H1952" s="2" t="str">
        <f>IF(G1952&lt;&gt;"",VLOOKUP(G1952,Calculations!$AV$2:$BA$2001,3),"")</f>
        <v/>
      </c>
      <c r="I1952" s="2" t="str">
        <f>IF(G1952&lt;&gt;"",VLOOKUP(G1952,Calculations!$AV$2:$BA$2001,4),"")</f>
        <v/>
      </c>
      <c r="J1952" s="2" t="str">
        <f>IF(G1952&lt;&gt;"",VLOOKUP(G1952,Calculations!$AV$2:$BA$2001,5),"")</f>
        <v/>
      </c>
      <c r="K1952" s="2" t="str">
        <f>IF(G1952&lt;&gt;"",VLOOKUP(G1952,Calculations!$AV$2:$BA$2001,6),"")</f>
        <v/>
      </c>
      <c r="L1952" s="64"/>
      <c r="M1952" s="64"/>
      <c r="N1952" s="64"/>
      <c r="O1952" s="64"/>
      <c r="P1952" s="64"/>
      <c r="Q1952" s="2"/>
      <c r="R1952" s="2"/>
      <c r="S1952" s="2"/>
    </row>
    <row r="1953" spans="6:19">
      <c r="F1953" s="2" t="str">
        <f t="shared" si="99"/>
        <v/>
      </c>
      <c r="G1953" s="2" t="str">
        <f t="shared" si="100"/>
        <v/>
      </c>
      <c r="H1953" s="2" t="str">
        <f>IF(G1953&lt;&gt;"",VLOOKUP(G1953,Calculations!$AV$2:$BA$2001,3),"")</f>
        <v/>
      </c>
      <c r="I1953" s="2" t="str">
        <f>IF(G1953&lt;&gt;"",VLOOKUP(G1953,Calculations!$AV$2:$BA$2001,4),"")</f>
        <v/>
      </c>
      <c r="J1953" s="2" t="str">
        <f>IF(G1953&lt;&gt;"",VLOOKUP(G1953,Calculations!$AV$2:$BA$2001,5),"")</f>
        <v/>
      </c>
      <c r="K1953" s="2" t="str">
        <f>IF(G1953&lt;&gt;"",VLOOKUP(G1953,Calculations!$AV$2:$BA$2001,6),"")</f>
        <v/>
      </c>
      <c r="L1953" s="64"/>
      <c r="M1953" s="64"/>
      <c r="N1953" s="64"/>
      <c r="O1953" s="64"/>
      <c r="P1953" s="64"/>
      <c r="Q1953" s="2"/>
      <c r="R1953" s="2"/>
      <c r="S1953" s="2"/>
    </row>
    <row r="1954" spans="6:19">
      <c r="F1954" s="2" t="str">
        <f t="shared" si="99"/>
        <v/>
      </c>
      <c r="G1954" s="2" t="str">
        <f t="shared" si="100"/>
        <v/>
      </c>
      <c r="H1954" s="2" t="str">
        <f>IF(G1954&lt;&gt;"",VLOOKUP(G1954,Calculations!$AV$2:$BA$2001,3),"")</f>
        <v/>
      </c>
      <c r="I1954" s="2" t="str">
        <f>IF(G1954&lt;&gt;"",VLOOKUP(G1954,Calculations!$AV$2:$BA$2001,4),"")</f>
        <v/>
      </c>
      <c r="J1954" s="2" t="str">
        <f>IF(G1954&lt;&gt;"",VLOOKUP(G1954,Calculations!$AV$2:$BA$2001,5),"")</f>
        <v/>
      </c>
      <c r="K1954" s="2" t="str">
        <f>IF(G1954&lt;&gt;"",VLOOKUP(G1954,Calculations!$AV$2:$BA$2001,6),"")</f>
        <v/>
      </c>
      <c r="L1954" s="64"/>
      <c r="M1954" s="64"/>
      <c r="N1954" s="64"/>
      <c r="O1954" s="64"/>
      <c r="P1954" s="64"/>
      <c r="Q1954" s="2"/>
      <c r="R1954" s="2"/>
      <c r="S1954" s="2"/>
    </row>
    <row r="1955" spans="6:19">
      <c r="F1955" s="2" t="str">
        <f t="shared" si="99"/>
        <v/>
      </c>
      <c r="G1955" s="2" t="str">
        <f t="shared" si="100"/>
        <v/>
      </c>
      <c r="H1955" s="2" t="str">
        <f>IF(G1955&lt;&gt;"",VLOOKUP(G1955,Calculations!$AV$2:$BA$2001,3),"")</f>
        <v/>
      </c>
      <c r="I1955" s="2" t="str">
        <f>IF(G1955&lt;&gt;"",VLOOKUP(G1955,Calculations!$AV$2:$BA$2001,4),"")</f>
        <v/>
      </c>
      <c r="J1955" s="2" t="str">
        <f>IF(G1955&lt;&gt;"",VLOOKUP(G1955,Calculations!$AV$2:$BA$2001,5),"")</f>
        <v/>
      </c>
      <c r="K1955" s="2" t="str">
        <f>IF(G1955&lt;&gt;"",VLOOKUP(G1955,Calculations!$AV$2:$BA$2001,6),"")</f>
        <v/>
      </c>
      <c r="L1955" s="64"/>
      <c r="M1955" s="64"/>
      <c r="N1955" s="64"/>
      <c r="O1955" s="64"/>
      <c r="P1955" s="64"/>
      <c r="Q1955" s="2"/>
      <c r="R1955" s="2"/>
      <c r="S1955" s="2"/>
    </row>
    <row r="1956" spans="6:19">
      <c r="F1956" s="2" t="str">
        <f t="shared" si="99"/>
        <v/>
      </c>
      <c r="G1956" s="2" t="str">
        <f t="shared" si="100"/>
        <v/>
      </c>
      <c r="H1956" s="2" t="str">
        <f>IF(G1956&lt;&gt;"",VLOOKUP(G1956,Calculations!$AV$2:$BA$2001,3),"")</f>
        <v/>
      </c>
      <c r="I1956" s="2" t="str">
        <f>IF(G1956&lt;&gt;"",VLOOKUP(G1956,Calculations!$AV$2:$BA$2001,4),"")</f>
        <v/>
      </c>
      <c r="J1956" s="2" t="str">
        <f>IF(G1956&lt;&gt;"",VLOOKUP(G1956,Calculations!$AV$2:$BA$2001,5),"")</f>
        <v/>
      </c>
      <c r="K1956" s="2" t="str">
        <f>IF(G1956&lt;&gt;"",VLOOKUP(G1956,Calculations!$AV$2:$BA$2001,6),"")</f>
        <v/>
      </c>
      <c r="L1956" s="64"/>
      <c r="M1956" s="64"/>
      <c r="N1956" s="64"/>
      <c r="O1956" s="64"/>
      <c r="P1956" s="64"/>
      <c r="Q1956" s="2"/>
      <c r="R1956" s="2"/>
      <c r="S1956" s="2"/>
    </row>
    <row r="1957" spans="6:19">
      <c r="F1957" s="2" t="str">
        <f t="shared" si="99"/>
        <v/>
      </c>
      <c r="G1957" s="2" t="str">
        <f t="shared" si="100"/>
        <v/>
      </c>
      <c r="H1957" s="2" t="str">
        <f>IF(G1957&lt;&gt;"",VLOOKUP(G1957,Calculations!$AV$2:$BA$2001,3),"")</f>
        <v/>
      </c>
      <c r="I1957" s="2" t="str">
        <f>IF(G1957&lt;&gt;"",VLOOKUP(G1957,Calculations!$AV$2:$BA$2001,4),"")</f>
        <v/>
      </c>
      <c r="J1957" s="2" t="str">
        <f>IF(G1957&lt;&gt;"",VLOOKUP(G1957,Calculations!$AV$2:$BA$2001,5),"")</f>
        <v/>
      </c>
      <c r="K1957" s="2" t="str">
        <f>IF(G1957&lt;&gt;"",VLOOKUP(G1957,Calculations!$AV$2:$BA$2001,6),"")</f>
        <v/>
      </c>
      <c r="L1957" s="64"/>
      <c r="M1957" s="64"/>
      <c r="N1957" s="64"/>
      <c r="O1957" s="64"/>
      <c r="P1957" s="64"/>
      <c r="Q1957" s="2"/>
      <c r="R1957" s="2"/>
      <c r="S1957" s="2"/>
    </row>
    <row r="1958" spans="6:19">
      <c r="F1958" s="2" t="str">
        <f t="shared" si="99"/>
        <v/>
      </c>
      <c r="G1958" s="2" t="str">
        <f t="shared" si="100"/>
        <v/>
      </c>
      <c r="H1958" s="2" t="str">
        <f>IF(G1958&lt;&gt;"",VLOOKUP(G1958,Calculations!$AV$2:$BA$2001,3),"")</f>
        <v/>
      </c>
      <c r="I1958" s="2" t="str">
        <f>IF(G1958&lt;&gt;"",VLOOKUP(G1958,Calculations!$AV$2:$BA$2001,4),"")</f>
        <v/>
      </c>
      <c r="J1958" s="2" t="str">
        <f>IF(G1958&lt;&gt;"",VLOOKUP(G1958,Calculations!$AV$2:$BA$2001,5),"")</f>
        <v/>
      </c>
      <c r="K1958" s="2" t="str">
        <f>IF(G1958&lt;&gt;"",VLOOKUP(G1958,Calculations!$AV$2:$BA$2001,6),"")</f>
        <v/>
      </c>
      <c r="L1958" s="64"/>
      <c r="M1958" s="64"/>
      <c r="N1958" s="64"/>
      <c r="O1958" s="64"/>
      <c r="P1958" s="64"/>
      <c r="Q1958" s="2"/>
      <c r="R1958" s="2"/>
      <c r="S1958" s="2"/>
    </row>
    <row r="1959" spans="6:19">
      <c r="F1959" s="2" t="str">
        <f t="shared" si="99"/>
        <v/>
      </c>
      <c r="G1959" s="2" t="str">
        <f t="shared" si="100"/>
        <v/>
      </c>
      <c r="H1959" s="2" t="str">
        <f>IF(G1959&lt;&gt;"",VLOOKUP(G1959,Calculations!$AV$2:$BA$2001,3),"")</f>
        <v/>
      </c>
      <c r="I1959" s="2" t="str">
        <f>IF(G1959&lt;&gt;"",VLOOKUP(G1959,Calculations!$AV$2:$BA$2001,4),"")</f>
        <v/>
      </c>
      <c r="J1959" s="2" t="str">
        <f>IF(G1959&lt;&gt;"",VLOOKUP(G1959,Calculations!$AV$2:$BA$2001,5),"")</f>
        <v/>
      </c>
      <c r="K1959" s="2" t="str">
        <f>IF(G1959&lt;&gt;"",VLOOKUP(G1959,Calculations!$AV$2:$BA$2001,6),"")</f>
        <v/>
      </c>
      <c r="L1959" s="64"/>
      <c r="M1959" s="64"/>
      <c r="N1959" s="64"/>
      <c r="O1959" s="64"/>
      <c r="P1959" s="64"/>
      <c r="Q1959" s="2"/>
      <c r="R1959" s="2"/>
      <c r="S1959" s="2"/>
    </row>
    <row r="1960" spans="6:19">
      <c r="F1960" s="2" t="str">
        <f t="shared" si="99"/>
        <v/>
      </c>
      <c r="G1960" s="2" t="str">
        <f t="shared" si="100"/>
        <v/>
      </c>
      <c r="H1960" s="2" t="str">
        <f>IF(G1960&lt;&gt;"",VLOOKUP(G1960,Calculations!$AV$2:$BA$2001,3),"")</f>
        <v/>
      </c>
      <c r="I1960" s="2" t="str">
        <f>IF(G1960&lt;&gt;"",VLOOKUP(G1960,Calculations!$AV$2:$BA$2001,4),"")</f>
        <v/>
      </c>
      <c r="J1960" s="2" t="str">
        <f>IF(G1960&lt;&gt;"",VLOOKUP(G1960,Calculations!$AV$2:$BA$2001,5),"")</f>
        <v/>
      </c>
      <c r="K1960" s="2" t="str">
        <f>IF(G1960&lt;&gt;"",VLOOKUP(G1960,Calculations!$AV$2:$BA$2001,6),"")</f>
        <v/>
      </c>
      <c r="L1960" s="64"/>
      <c r="M1960" s="64"/>
      <c r="N1960" s="64"/>
      <c r="O1960" s="64"/>
      <c r="P1960" s="64"/>
      <c r="Q1960" s="2"/>
      <c r="R1960" s="2"/>
      <c r="S1960" s="2"/>
    </row>
    <row r="1961" spans="6:19">
      <c r="F1961" s="2" t="str">
        <f t="shared" si="99"/>
        <v/>
      </c>
      <c r="G1961" s="2" t="str">
        <f t="shared" si="100"/>
        <v/>
      </c>
      <c r="H1961" s="2" t="str">
        <f>IF(G1961&lt;&gt;"",VLOOKUP(G1961,Calculations!$AV$2:$BA$2001,3),"")</f>
        <v/>
      </c>
      <c r="I1961" s="2" t="str">
        <f>IF(G1961&lt;&gt;"",VLOOKUP(G1961,Calculations!$AV$2:$BA$2001,4),"")</f>
        <v/>
      </c>
      <c r="J1961" s="2" t="str">
        <f>IF(G1961&lt;&gt;"",VLOOKUP(G1961,Calculations!$AV$2:$BA$2001,5),"")</f>
        <v/>
      </c>
      <c r="K1961" s="2" t="str">
        <f>IF(G1961&lt;&gt;"",VLOOKUP(G1961,Calculations!$AV$2:$BA$2001,6),"")</f>
        <v/>
      </c>
      <c r="L1961" s="64"/>
      <c r="M1961" s="64"/>
      <c r="N1961" s="64"/>
      <c r="O1961" s="64"/>
      <c r="P1961" s="64"/>
      <c r="Q1961" s="2"/>
      <c r="R1961" s="2"/>
      <c r="S1961" s="2"/>
    </row>
    <row r="1962" spans="6:19">
      <c r="F1962" s="2" t="str">
        <f t="shared" si="99"/>
        <v/>
      </c>
      <c r="G1962" s="2" t="str">
        <f t="shared" si="100"/>
        <v/>
      </c>
      <c r="H1962" s="2" t="str">
        <f>IF(G1962&lt;&gt;"",VLOOKUP(G1962,Calculations!$AV$2:$BA$2001,3),"")</f>
        <v/>
      </c>
      <c r="I1962" s="2" t="str">
        <f>IF(G1962&lt;&gt;"",VLOOKUP(G1962,Calculations!$AV$2:$BA$2001,4),"")</f>
        <v/>
      </c>
      <c r="J1962" s="2" t="str">
        <f>IF(G1962&lt;&gt;"",VLOOKUP(G1962,Calculations!$AV$2:$BA$2001,5),"")</f>
        <v/>
      </c>
      <c r="K1962" s="2" t="str">
        <f>IF(G1962&lt;&gt;"",VLOOKUP(G1962,Calculations!$AV$2:$BA$2001,6),"")</f>
        <v/>
      </c>
      <c r="L1962" s="64"/>
      <c r="M1962" s="64"/>
      <c r="N1962" s="64"/>
      <c r="O1962" s="64"/>
      <c r="P1962" s="64"/>
      <c r="Q1962" s="2"/>
      <c r="R1962" s="2"/>
      <c r="S1962" s="2"/>
    </row>
    <row r="1963" spans="6:19">
      <c r="F1963" s="2" t="str">
        <f t="shared" si="99"/>
        <v/>
      </c>
      <c r="G1963" s="2" t="str">
        <f t="shared" si="100"/>
        <v/>
      </c>
      <c r="H1963" s="2" t="str">
        <f>IF(G1963&lt;&gt;"",VLOOKUP(G1963,Calculations!$AV$2:$BA$2001,3),"")</f>
        <v/>
      </c>
      <c r="I1963" s="2" t="str">
        <f>IF(G1963&lt;&gt;"",VLOOKUP(G1963,Calculations!$AV$2:$BA$2001,4),"")</f>
        <v/>
      </c>
      <c r="J1963" s="2" t="str">
        <f>IF(G1963&lt;&gt;"",VLOOKUP(G1963,Calculations!$AV$2:$BA$2001,5),"")</f>
        <v/>
      </c>
      <c r="K1963" s="2" t="str">
        <f>IF(G1963&lt;&gt;"",VLOOKUP(G1963,Calculations!$AV$2:$BA$2001,6),"")</f>
        <v/>
      </c>
      <c r="L1963" s="64"/>
      <c r="M1963" s="64"/>
      <c r="N1963" s="64"/>
      <c r="O1963" s="64"/>
      <c r="P1963" s="64"/>
      <c r="Q1963" s="2"/>
      <c r="R1963" s="2"/>
      <c r="S1963" s="2"/>
    </row>
    <row r="1964" spans="6:19">
      <c r="F1964" s="2" t="str">
        <f t="shared" si="99"/>
        <v/>
      </c>
      <c r="G1964" s="2" t="str">
        <f t="shared" si="100"/>
        <v/>
      </c>
      <c r="H1964" s="2" t="str">
        <f>IF(G1964&lt;&gt;"",VLOOKUP(G1964,Calculations!$AV$2:$BA$2001,3),"")</f>
        <v/>
      </c>
      <c r="I1964" s="2" t="str">
        <f>IF(G1964&lt;&gt;"",VLOOKUP(G1964,Calculations!$AV$2:$BA$2001,4),"")</f>
        <v/>
      </c>
      <c r="J1964" s="2" t="str">
        <f>IF(G1964&lt;&gt;"",VLOOKUP(G1964,Calculations!$AV$2:$BA$2001,5),"")</f>
        <v/>
      </c>
      <c r="K1964" s="2" t="str">
        <f>IF(G1964&lt;&gt;"",VLOOKUP(G1964,Calculations!$AV$2:$BA$2001,6),"")</f>
        <v/>
      </c>
      <c r="L1964" s="64"/>
      <c r="M1964" s="64"/>
      <c r="N1964" s="64"/>
      <c r="O1964" s="64"/>
      <c r="P1964" s="64"/>
      <c r="Q1964" s="2"/>
      <c r="R1964" s="2"/>
      <c r="S1964" s="2"/>
    </row>
    <row r="1965" spans="6:19">
      <c r="F1965" s="2" t="str">
        <f t="shared" si="99"/>
        <v/>
      </c>
      <c r="G1965" s="2" t="str">
        <f t="shared" si="100"/>
        <v/>
      </c>
      <c r="H1965" s="2" t="str">
        <f>IF(G1965&lt;&gt;"",VLOOKUP(G1965,Calculations!$AV$2:$BA$2001,3),"")</f>
        <v/>
      </c>
      <c r="I1965" s="2" t="str">
        <f>IF(G1965&lt;&gt;"",VLOOKUP(G1965,Calculations!$AV$2:$BA$2001,4),"")</f>
        <v/>
      </c>
      <c r="J1965" s="2" t="str">
        <f>IF(G1965&lt;&gt;"",VLOOKUP(G1965,Calculations!$AV$2:$BA$2001,5),"")</f>
        <v/>
      </c>
      <c r="K1965" s="2" t="str">
        <f>IF(G1965&lt;&gt;"",VLOOKUP(G1965,Calculations!$AV$2:$BA$2001,6),"")</f>
        <v/>
      </c>
      <c r="L1965" s="64"/>
      <c r="M1965" s="64"/>
      <c r="N1965" s="64"/>
      <c r="O1965" s="64"/>
      <c r="P1965" s="64"/>
      <c r="Q1965" s="2"/>
      <c r="R1965" s="2"/>
      <c r="S1965" s="2"/>
    </row>
    <row r="1966" spans="6:19">
      <c r="F1966" s="2" t="str">
        <f t="shared" si="99"/>
        <v/>
      </c>
      <c r="G1966" s="2" t="str">
        <f t="shared" si="100"/>
        <v/>
      </c>
      <c r="H1966" s="2" t="str">
        <f>IF(G1966&lt;&gt;"",VLOOKUP(G1966,Calculations!$AV$2:$BA$2001,3),"")</f>
        <v/>
      </c>
      <c r="I1966" s="2" t="str">
        <f>IF(G1966&lt;&gt;"",VLOOKUP(G1966,Calculations!$AV$2:$BA$2001,4),"")</f>
        <v/>
      </c>
      <c r="J1966" s="2" t="str">
        <f>IF(G1966&lt;&gt;"",VLOOKUP(G1966,Calculations!$AV$2:$BA$2001,5),"")</f>
        <v/>
      </c>
      <c r="K1966" s="2" t="str">
        <f>IF(G1966&lt;&gt;"",VLOOKUP(G1966,Calculations!$AV$2:$BA$2001,6),"")</f>
        <v/>
      </c>
      <c r="L1966" s="64"/>
      <c r="M1966" s="64"/>
      <c r="N1966" s="64"/>
      <c r="O1966" s="64"/>
      <c r="P1966" s="64"/>
      <c r="Q1966" s="2"/>
      <c r="R1966" s="2"/>
      <c r="S1966" s="2"/>
    </row>
    <row r="1967" spans="6:19">
      <c r="F1967" s="2" t="str">
        <f t="shared" si="99"/>
        <v/>
      </c>
      <c r="G1967" s="2" t="str">
        <f t="shared" si="100"/>
        <v/>
      </c>
      <c r="H1967" s="2" t="str">
        <f>IF(G1967&lt;&gt;"",VLOOKUP(G1967,Calculations!$AV$2:$BA$2001,3),"")</f>
        <v/>
      </c>
      <c r="I1967" s="2" t="str">
        <f>IF(G1967&lt;&gt;"",VLOOKUP(G1967,Calculations!$AV$2:$BA$2001,4),"")</f>
        <v/>
      </c>
      <c r="J1967" s="2" t="str">
        <f>IF(G1967&lt;&gt;"",VLOOKUP(G1967,Calculations!$AV$2:$BA$2001,5),"")</f>
        <v/>
      </c>
      <c r="K1967" s="2" t="str">
        <f>IF(G1967&lt;&gt;"",VLOOKUP(G1967,Calculations!$AV$2:$BA$2001,6),"")</f>
        <v/>
      </c>
      <c r="L1967" s="64"/>
      <c r="M1967" s="64"/>
      <c r="N1967" s="64"/>
      <c r="O1967" s="64"/>
      <c r="P1967" s="64"/>
      <c r="Q1967" s="2"/>
      <c r="R1967" s="2"/>
      <c r="S1967" s="2"/>
    </row>
    <row r="1968" spans="6:19">
      <c r="F1968" s="2" t="str">
        <f t="shared" si="99"/>
        <v/>
      </c>
      <c r="G1968" s="2" t="str">
        <f t="shared" si="100"/>
        <v/>
      </c>
      <c r="H1968" s="2" t="str">
        <f>IF(G1968&lt;&gt;"",VLOOKUP(G1968,Calculations!$AV$2:$BA$2001,3),"")</f>
        <v/>
      </c>
      <c r="I1968" s="2" t="str">
        <f>IF(G1968&lt;&gt;"",VLOOKUP(G1968,Calculations!$AV$2:$BA$2001,4),"")</f>
        <v/>
      </c>
      <c r="J1968" s="2" t="str">
        <f>IF(G1968&lt;&gt;"",VLOOKUP(G1968,Calculations!$AV$2:$BA$2001,5),"")</f>
        <v/>
      </c>
      <c r="K1968" s="2" t="str">
        <f>IF(G1968&lt;&gt;"",VLOOKUP(G1968,Calculations!$AV$2:$BA$2001,6),"")</f>
        <v/>
      </c>
      <c r="L1968" s="64"/>
      <c r="M1968" s="64"/>
      <c r="N1968" s="64"/>
      <c r="O1968" s="64"/>
      <c r="P1968" s="64"/>
      <c r="Q1968" s="2"/>
      <c r="R1968" s="2"/>
      <c r="S1968" s="2"/>
    </row>
    <row r="1969" spans="6:19">
      <c r="F1969" s="2" t="str">
        <f t="shared" si="99"/>
        <v/>
      </c>
      <c r="G1969" s="2" t="str">
        <f t="shared" si="100"/>
        <v/>
      </c>
      <c r="H1969" s="2" t="str">
        <f>IF(G1969&lt;&gt;"",VLOOKUP(G1969,Calculations!$AV$2:$BA$2001,3),"")</f>
        <v/>
      </c>
      <c r="I1969" s="2" t="str">
        <f>IF(G1969&lt;&gt;"",VLOOKUP(G1969,Calculations!$AV$2:$BA$2001,4),"")</f>
        <v/>
      </c>
      <c r="J1969" s="2" t="str">
        <f>IF(G1969&lt;&gt;"",VLOOKUP(G1969,Calculations!$AV$2:$BA$2001,5),"")</f>
        <v/>
      </c>
      <c r="K1969" s="2" t="str">
        <f>IF(G1969&lt;&gt;"",VLOOKUP(G1969,Calculations!$AV$2:$BA$2001,6),"")</f>
        <v/>
      </c>
      <c r="L1969" s="64"/>
      <c r="M1969" s="64"/>
      <c r="N1969" s="64"/>
      <c r="O1969" s="64"/>
      <c r="P1969" s="64"/>
      <c r="Q1969" s="2"/>
      <c r="R1969" s="2"/>
      <c r="S1969" s="2"/>
    </row>
    <row r="1970" spans="6:19">
      <c r="F1970" s="2" t="str">
        <f t="shared" si="99"/>
        <v/>
      </c>
      <c r="G1970" s="2" t="str">
        <f t="shared" si="100"/>
        <v/>
      </c>
      <c r="H1970" s="2" t="str">
        <f>IF(G1970&lt;&gt;"",VLOOKUP(G1970,Calculations!$AV$2:$BA$2001,3),"")</f>
        <v/>
      </c>
      <c r="I1970" s="2" t="str">
        <f>IF(G1970&lt;&gt;"",VLOOKUP(G1970,Calculations!$AV$2:$BA$2001,4),"")</f>
        <v/>
      </c>
      <c r="J1970" s="2" t="str">
        <f>IF(G1970&lt;&gt;"",VLOOKUP(G1970,Calculations!$AV$2:$BA$2001,5),"")</f>
        <v/>
      </c>
      <c r="K1970" s="2" t="str">
        <f>IF(G1970&lt;&gt;"",VLOOKUP(G1970,Calculations!$AV$2:$BA$2001,6),"")</f>
        <v/>
      </c>
      <c r="L1970" s="64"/>
      <c r="M1970" s="64"/>
      <c r="N1970" s="64"/>
      <c r="O1970" s="64"/>
      <c r="P1970" s="64"/>
      <c r="Q1970" s="2"/>
      <c r="R1970" s="2"/>
      <c r="S1970" s="2"/>
    </row>
    <row r="1971" spans="6:19">
      <c r="F1971" s="2" t="str">
        <f t="shared" si="99"/>
        <v/>
      </c>
      <c r="G1971" s="2" t="str">
        <f t="shared" si="100"/>
        <v/>
      </c>
      <c r="H1971" s="2" t="str">
        <f>IF(G1971&lt;&gt;"",VLOOKUP(G1971,Calculations!$AV$2:$BA$2001,3),"")</f>
        <v/>
      </c>
      <c r="I1971" s="2" t="str">
        <f>IF(G1971&lt;&gt;"",VLOOKUP(G1971,Calculations!$AV$2:$BA$2001,4),"")</f>
        <v/>
      </c>
      <c r="J1971" s="2" t="str">
        <f>IF(G1971&lt;&gt;"",VLOOKUP(G1971,Calculations!$AV$2:$BA$2001,5),"")</f>
        <v/>
      </c>
      <c r="K1971" s="2" t="str">
        <f>IF(G1971&lt;&gt;"",VLOOKUP(G1971,Calculations!$AV$2:$BA$2001,6),"")</f>
        <v/>
      </c>
      <c r="L1971" s="64"/>
      <c r="M1971" s="64"/>
      <c r="N1971" s="64"/>
      <c r="O1971" s="64"/>
      <c r="P1971" s="64"/>
      <c r="Q1971" s="2"/>
      <c r="R1971" s="2"/>
      <c r="S1971" s="2"/>
    </row>
    <row r="1972" spans="6:19">
      <c r="F1972" s="2" t="str">
        <f t="shared" si="99"/>
        <v/>
      </c>
      <c r="G1972" s="2" t="str">
        <f t="shared" si="100"/>
        <v/>
      </c>
      <c r="H1972" s="2" t="str">
        <f>IF(G1972&lt;&gt;"",VLOOKUP(G1972,Calculations!$AV$2:$BA$2001,3),"")</f>
        <v/>
      </c>
      <c r="I1972" s="2" t="str">
        <f>IF(G1972&lt;&gt;"",VLOOKUP(G1972,Calculations!$AV$2:$BA$2001,4),"")</f>
        <v/>
      </c>
      <c r="J1972" s="2" t="str">
        <f>IF(G1972&lt;&gt;"",VLOOKUP(G1972,Calculations!$AV$2:$BA$2001,5),"")</f>
        <v/>
      </c>
      <c r="K1972" s="2" t="str">
        <f>IF(G1972&lt;&gt;"",VLOOKUP(G1972,Calculations!$AV$2:$BA$2001,6),"")</f>
        <v/>
      </c>
      <c r="L1972" s="64"/>
      <c r="M1972" s="64"/>
      <c r="N1972" s="64"/>
      <c r="O1972" s="64"/>
      <c r="P1972" s="64"/>
      <c r="Q1972" s="2"/>
      <c r="R1972" s="2"/>
      <c r="S1972" s="2"/>
    </row>
    <row r="1973" spans="6:19">
      <c r="F1973" s="2" t="str">
        <f t="shared" si="99"/>
        <v/>
      </c>
      <c r="G1973" s="2" t="str">
        <f t="shared" si="100"/>
        <v/>
      </c>
      <c r="H1973" s="2" t="str">
        <f>IF(G1973&lt;&gt;"",VLOOKUP(G1973,Calculations!$AV$2:$BA$2001,3),"")</f>
        <v/>
      </c>
      <c r="I1973" s="2" t="str">
        <f>IF(G1973&lt;&gt;"",VLOOKUP(G1973,Calculations!$AV$2:$BA$2001,4),"")</f>
        <v/>
      </c>
      <c r="J1973" s="2" t="str">
        <f>IF(G1973&lt;&gt;"",VLOOKUP(G1973,Calculations!$AV$2:$BA$2001,5),"")</f>
        <v/>
      </c>
      <c r="K1973" s="2" t="str">
        <f>IF(G1973&lt;&gt;"",VLOOKUP(G1973,Calculations!$AV$2:$BA$2001,6),"")</f>
        <v/>
      </c>
      <c r="L1973" s="64"/>
      <c r="M1973" s="64"/>
      <c r="N1973" s="64"/>
      <c r="O1973" s="64"/>
      <c r="P1973" s="64"/>
      <c r="Q1973" s="2"/>
      <c r="R1973" s="2"/>
      <c r="S1973" s="2"/>
    </row>
    <row r="1974" spans="6:19">
      <c r="F1974" s="2" t="str">
        <f t="shared" si="99"/>
        <v/>
      </c>
      <c r="G1974" s="2" t="str">
        <f t="shared" si="100"/>
        <v/>
      </c>
      <c r="H1974" s="2" t="str">
        <f>IF(G1974&lt;&gt;"",VLOOKUP(G1974,Calculations!$AV$2:$BA$2001,3),"")</f>
        <v/>
      </c>
      <c r="I1974" s="2" t="str">
        <f>IF(G1974&lt;&gt;"",VLOOKUP(G1974,Calculations!$AV$2:$BA$2001,4),"")</f>
        <v/>
      </c>
      <c r="J1974" s="2" t="str">
        <f>IF(G1974&lt;&gt;"",VLOOKUP(G1974,Calculations!$AV$2:$BA$2001,5),"")</f>
        <v/>
      </c>
      <c r="K1974" s="2" t="str">
        <f>IF(G1974&lt;&gt;"",VLOOKUP(G1974,Calculations!$AV$2:$BA$2001,6),"")</f>
        <v/>
      </c>
      <c r="L1974" s="64"/>
      <c r="M1974" s="64"/>
      <c r="N1974" s="64"/>
      <c r="O1974" s="64"/>
      <c r="P1974" s="64"/>
      <c r="Q1974" s="2"/>
      <c r="R1974" s="2"/>
      <c r="S1974" s="2"/>
    </row>
    <row r="1975" spans="6:19">
      <c r="F1975" s="2" t="str">
        <f t="shared" si="99"/>
        <v/>
      </c>
      <c r="G1975" s="2" t="str">
        <f t="shared" si="100"/>
        <v/>
      </c>
      <c r="H1975" s="2" t="str">
        <f>IF(G1975&lt;&gt;"",VLOOKUP(G1975,Calculations!$AV$2:$BA$2001,3),"")</f>
        <v/>
      </c>
      <c r="I1975" s="2" t="str">
        <f>IF(G1975&lt;&gt;"",VLOOKUP(G1975,Calculations!$AV$2:$BA$2001,4),"")</f>
        <v/>
      </c>
      <c r="J1975" s="2" t="str">
        <f>IF(G1975&lt;&gt;"",VLOOKUP(G1975,Calculations!$AV$2:$BA$2001,5),"")</f>
        <v/>
      </c>
      <c r="K1975" s="2" t="str">
        <f>IF(G1975&lt;&gt;"",VLOOKUP(G1975,Calculations!$AV$2:$BA$2001,6),"")</f>
        <v/>
      </c>
      <c r="L1975" s="64"/>
      <c r="M1975" s="64"/>
      <c r="N1975" s="64"/>
      <c r="O1975" s="64"/>
      <c r="P1975" s="64"/>
      <c r="Q1975" s="2"/>
      <c r="R1975" s="2"/>
      <c r="S1975" s="2"/>
    </row>
    <row r="1976" spans="6:19">
      <c r="F1976" s="2" t="str">
        <f t="shared" si="99"/>
        <v/>
      </c>
      <c r="G1976" s="2" t="str">
        <f t="shared" si="100"/>
        <v/>
      </c>
      <c r="H1976" s="2" t="str">
        <f>IF(G1976&lt;&gt;"",VLOOKUP(G1976,Calculations!$AV$2:$BA$2001,3),"")</f>
        <v/>
      </c>
      <c r="I1976" s="2" t="str">
        <f>IF(G1976&lt;&gt;"",VLOOKUP(G1976,Calculations!$AV$2:$BA$2001,4),"")</f>
        <v/>
      </c>
      <c r="J1976" s="2" t="str">
        <f>IF(G1976&lt;&gt;"",VLOOKUP(G1976,Calculations!$AV$2:$BA$2001,5),"")</f>
        <v/>
      </c>
      <c r="K1976" s="2" t="str">
        <f>IF(G1976&lt;&gt;"",VLOOKUP(G1976,Calculations!$AV$2:$BA$2001,6),"")</f>
        <v/>
      </c>
      <c r="L1976" s="64"/>
      <c r="M1976" s="64"/>
      <c r="N1976" s="64"/>
      <c r="O1976" s="64"/>
      <c r="P1976" s="64"/>
      <c r="Q1976" s="2"/>
      <c r="R1976" s="2"/>
      <c r="S1976" s="2"/>
    </row>
    <row r="1977" spans="6:19">
      <c r="F1977" s="2" t="str">
        <f t="shared" si="99"/>
        <v/>
      </c>
      <c r="G1977" s="2" t="str">
        <f t="shared" si="100"/>
        <v/>
      </c>
      <c r="H1977" s="2" t="str">
        <f>IF(G1977&lt;&gt;"",VLOOKUP(G1977,Calculations!$AV$2:$BA$2001,3),"")</f>
        <v/>
      </c>
      <c r="I1977" s="2" t="str">
        <f>IF(G1977&lt;&gt;"",VLOOKUP(G1977,Calculations!$AV$2:$BA$2001,4),"")</f>
        <v/>
      </c>
      <c r="J1977" s="2" t="str">
        <f>IF(G1977&lt;&gt;"",VLOOKUP(G1977,Calculations!$AV$2:$BA$2001,5),"")</f>
        <v/>
      </c>
      <c r="K1977" s="2" t="str">
        <f>IF(G1977&lt;&gt;"",VLOOKUP(G1977,Calculations!$AV$2:$BA$2001,6),"")</f>
        <v/>
      </c>
      <c r="L1977" s="64"/>
      <c r="M1977" s="64"/>
      <c r="N1977" s="64"/>
      <c r="O1977" s="64"/>
      <c r="P1977" s="64"/>
      <c r="Q1977" s="2"/>
      <c r="R1977" s="2"/>
      <c r="S1977" s="2"/>
    </row>
    <row r="1978" spans="6:19">
      <c r="F1978" s="2" t="str">
        <f t="shared" si="99"/>
        <v/>
      </c>
      <c r="G1978" s="2" t="str">
        <f t="shared" si="100"/>
        <v/>
      </c>
      <c r="H1978" s="2" t="str">
        <f>IF(G1978&lt;&gt;"",VLOOKUP(G1978,Calculations!$AV$2:$BA$2001,3),"")</f>
        <v/>
      </c>
      <c r="I1978" s="2" t="str">
        <f>IF(G1978&lt;&gt;"",VLOOKUP(G1978,Calculations!$AV$2:$BA$2001,4),"")</f>
        <v/>
      </c>
      <c r="J1978" s="2" t="str">
        <f>IF(G1978&lt;&gt;"",VLOOKUP(G1978,Calculations!$AV$2:$BA$2001,5),"")</f>
        <v/>
      </c>
      <c r="K1978" s="2" t="str">
        <f>IF(G1978&lt;&gt;"",VLOOKUP(G1978,Calculations!$AV$2:$BA$2001,6),"")</f>
        <v/>
      </c>
      <c r="L1978" s="64"/>
      <c r="M1978" s="64"/>
      <c r="N1978" s="64"/>
      <c r="O1978" s="64"/>
      <c r="P1978" s="64"/>
      <c r="Q1978" s="2"/>
      <c r="R1978" s="2"/>
      <c r="S1978" s="2"/>
    </row>
    <row r="1979" spans="6:19">
      <c r="F1979" s="2" t="str">
        <f t="shared" si="99"/>
        <v/>
      </c>
      <c r="G1979" s="2" t="str">
        <f t="shared" si="100"/>
        <v/>
      </c>
      <c r="H1979" s="2" t="str">
        <f>IF(G1979&lt;&gt;"",VLOOKUP(G1979,Calculations!$AV$2:$BA$2001,3),"")</f>
        <v/>
      </c>
      <c r="I1979" s="2" t="str">
        <f>IF(G1979&lt;&gt;"",VLOOKUP(G1979,Calculations!$AV$2:$BA$2001,4),"")</f>
        <v/>
      </c>
      <c r="J1979" s="2" t="str">
        <f>IF(G1979&lt;&gt;"",VLOOKUP(G1979,Calculations!$AV$2:$BA$2001,5),"")</f>
        <v/>
      </c>
      <c r="K1979" s="2" t="str">
        <f>IF(G1979&lt;&gt;"",VLOOKUP(G1979,Calculations!$AV$2:$BA$2001,6),"")</f>
        <v/>
      </c>
      <c r="L1979" s="64"/>
      <c r="M1979" s="64"/>
      <c r="N1979" s="64"/>
      <c r="O1979" s="64"/>
      <c r="P1979" s="64"/>
      <c r="Q1979" s="2"/>
      <c r="R1979" s="2"/>
      <c r="S1979" s="2"/>
    </row>
    <row r="1980" spans="6:19">
      <c r="F1980" s="2" t="str">
        <f t="shared" si="99"/>
        <v/>
      </c>
      <c r="G1980" s="2" t="str">
        <f t="shared" si="100"/>
        <v/>
      </c>
      <c r="H1980" s="2" t="str">
        <f>IF(G1980&lt;&gt;"",VLOOKUP(G1980,Calculations!$AV$2:$BA$2001,3),"")</f>
        <v/>
      </c>
      <c r="I1980" s="2" t="str">
        <f>IF(G1980&lt;&gt;"",VLOOKUP(G1980,Calculations!$AV$2:$BA$2001,4),"")</f>
        <v/>
      </c>
      <c r="J1980" s="2" t="str">
        <f>IF(G1980&lt;&gt;"",VLOOKUP(G1980,Calculations!$AV$2:$BA$2001,5),"")</f>
        <v/>
      </c>
      <c r="K1980" s="2" t="str">
        <f>IF(G1980&lt;&gt;"",VLOOKUP(G1980,Calculations!$AV$2:$BA$2001,6),"")</f>
        <v/>
      </c>
      <c r="L1980" s="64"/>
      <c r="M1980" s="64"/>
      <c r="N1980" s="64"/>
      <c r="O1980" s="64"/>
      <c r="P1980" s="64"/>
      <c r="Q1980" s="2"/>
      <c r="R1980" s="2"/>
      <c r="S1980" s="2"/>
    </row>
    <row r="1981" spans="6:19">
      <c r="F1981" s="2" t="str">
        <f t="shared" si="99"/>
        <v/>
      </c>
      <c r="G1981" s="2" t="str">
        <f t="shared" si="100"/>
        <v/>
      </c>
      <c r="H1981" s="2" t="str">
        <f>IF(G1981&lt;&gt;"",VLOOKUP(G1981,Calculations!$AV$2:$BA$2001,3),"")</f>
        <v/>
      </c>
      <c r="I1981" s="2" t="str">
        <f>IF(G1981&lt;&gt;"",VLOOKUP(G1981,Calculations!$AV$2:$BA$2001,4),"")</f>
        <v/>
      </c>
      <c r="J1981" s="2" t="str">
        <f>IF(G1981&lt;&gt;"",VLOOKUP(G1981,Calculations!$AV$2:$BA$2001,5),"")</f>
        <v/>
      </c>
      <c r="K1981" s="2" t="str">
        <f>IF(G1981&lt;&gt;"",VLOOKUP(G1981,Calculations!$AV$2:$BA$2001,6),"")</f>
        <v/>
      </c>
      <c r="L1981" s="64"/>
      <c r="M1981" s="64"/>
      <c r="N1981" s="64"/>
      <c r="O1981" s="64"/>
      <c r="P1981" s="64"/>
      <c r="Q1981" s="2"/>
      <c r="R1981" s="2"/>
      <c r="S1981" s="2"/>
    </row>
    <row r="1982" spans="6:19">
      <c r="F1982" s="2" t="str">
        <f t="shared" si="99"/>
        <v/>
      </c>
      <c r="G1982" s="2" t="str">
        <f t="shared" si="100"/>
        <v/>
      </c>
      <c r="H1982" s="2" t="str">
        <f>IF(G1982&lt;&gt;"",VLOOKUP(G1982,Calculations!$AV$2:$BA$2001,3),"")</f>
        <v/>
      </c>
      <c r="I1982" s="2" t="str">
        <f>IF(G1982&lt;&gt;"",VLOOKUP(G1982,Calculations!$AV$2:$BA$2001,4),"")</f>
        <v/>
      </c>
      <c r="J1982" s="2" t="str">
        <f>IF(G1982&lt;&gt;"",VLOOKUP(G1982,Calculations!$AV$2:$BA$2001,5),"")</f>
        <v/>
      </c>
      <c r="K1982" s="2" t="str">
        <f>IF(G1982&lt;&gt;"",VLOOKUP(G1982,Calculations!$AV$2:$BA$2001,6),"")</f>
        <v/>
      </c>
      <c r="L1982" s="64"/>
      <c r="M1982" s="64"/>
      <c r="N1982" s="64"/>
      <c r="O1982" s="64"/>
      <c r="P1982" s="64"/>
      <c r="Q1982" s="2"/>
      <c r="R1982" s="2"/>
      <c r="S1982" s="2"/>
    </row>
    <row r="1983" spans="6:19">
      <c r="F1983" s="2" t="str">
        <f t="shared" si="99"/>
        <v/>
      </c>
      <c r="G1983" s="2" t="str">
        <f t="shared" si="100"/>
        <v/>
      </c>
      <c r="H1983" s="2" t="str">
        <f>IF(G1983&lt;&gt;"",VLOOKUP(G1983,Calculations!$AV$2:$BA$2001,3),"")</f>
        <v/>
      </c>
      <c r="I1983" s="2" t="str">
        <f>IF(G1983&lt;&gt;"",VLOOKUP(G1983,Calculations!$AV$2:$BA$2001,4),"")</f>
        <v/>
      </c>
      <c r="J1983" s="2" t="str">
        <f>IF(G1983&lt;&gt;"",VLOOKUP(G1983,Calculations!$AV$2:$BA$2001,5),"")</f>
        <v/>
      </c>
      <c r="K1983" s="2" t="str">
        <f>IF(G1983&lt;&gt;"",VLOOKUP(G1983,Calculations!$AV$2:$BA$2001,6),"")</f>
        <v/>
      </c>
      <c r="L1983" s="64"/>
      <c r="M1983" s="64"/>
      <c r="N1983" s="64"/>
      <c r="O1983" s="64"/>
      <c r="P1983" s="64"/>
      <c r="Q1983" s="2"/>
      <c r="R1983" s="2"/>
      <c r="S1983" s="2"/>
    </row>
    <row r="1984" spans="6:19">
      <c r="F1984" s="2" t="str">
        <f t="shared" si="99"/>
        <v/>
      </c>
      <c r="G1984" s="2" t="str">
        <f t="shared" si="100"/>
        <v/>
      </c>
      <c r="H1984" s="2" t="str">
        <f>IF(G1984&lt;&gt;"",VLOOKUP(G1984,Calculations!$AV$2:$BA$2001,3),"")</f>
        <v/>
      </c>
      <c r="I1984" s="2" t="str">
        <f>IF(G1984&lt;&gt;"",VLOOKUP(G1984,Calculations!$AV$2:$BA$2001,4),"")</f>
        <v/>
      </c>
      <c r="J1984" s="2" t="str">
        <f>IF(G1984&lt;&gt;"",VLOOKUP(G1984,Calculations!$AV$2:$BA$2001,5),"")</f>
        <v/>
      </c>
      <c r="K1984" s="2" t="str">
        <f>IF(G1984&lt;&gt;"",VLOOKUP(G1984,Calculations!$AV$2:$BA$2001,6),"")</f>
        <v/>
      </c>
      <c r="L1984" s="64"/>
      <c r="M1984" s="64"/>
      <c r="N1984" s="64"/>
      <c r="O1984" s="64"/>
      <c r="P1984" s="64"/>
      <c r="Q1984" s="2"/>
      <c r="R1984" s="2"/>
      <c r="S1984" s="2"/>
    </row>
    <row r="1985" spans="6:19">
      <c r="F1985" s="2" t="str">
        <f t="shared" si="99"/>
        <v/>
      </c>
      <c r="G1985" s="2" t="str">
        <f t="shared" si="100"/>
        <v/>
      </c>
      <c r="H1985" s="2" t="str">
        <f>IF(G1985&lt;&gt;"",VLOOKUP(G1985,Calculations!$AV$2:$BA$2001,3),"")</f>
        <v/>
      </c>
      <c r="I1985" s="2" t="str">
        <f>IF(G1985&lt;&gt;"",VLOOKUP(G1985,Calculations!$AV$2:$BA$2001,4),"")</f>
        <v/>
      </c>
      <c r="J1985" s="2" t="str">
        <f>IF(G1985&lt;&gt;"",VLOOKUP(G1985,Calculations!$AV$2:$BA$2001,5),"")</f>
        <v/>
      </c>
      <c r="K1985" s="2" t="str">
        <f>IF(G1985&lt;&gt;"",VLOOKUP(G1985,Calculations!$AV$2:$BA$2001,6),"")</f>
        <v/>
      </c>
      <c r="L1985" s="64"/>
      <c r="M1985" s="64"/>
      <c r="N1985" s="64"/>
      <c r="O1985" s="64"/>
      <c r="P1985" s="64"/>
      <c r="Q1985" s="2"/>
      <c r="R1985" s="2"/>
      <c r="S1985" s="2"/>
    </row>
    <row r="1986" spans="6:19">
      <c r="F1986" s="2" t="str">
        <f t="shared" si="99"/>
        <v/>
      </c>
      <c r="G1986" s="2" t="str">
        <f t="shared" si="100"/>
        <v/>
      </c>
      <c r="H1986" s="2" t="str">
        <f>IF(G1986&lt;&gt;"",VLOOKUP(G1986,Calculations!$AV$2:$BA$2001,3),"")</f>
        <v/>
      </c>
      <c r="I1986" s="2" t="str">
        <f>IF(G1986&lt;&gt;"",VLOOKUP(G1986,Calculations!$AV$2:$BA$2001,4),"")</f>
        <v/>
      </c>
      <c r="J1986" s="2" t="str">
        <f>IF(G1986&lt;&gt;"",VLOOKUP(G1986,Calculations!$AV$2:$BA$2001,5),"")</f>
        <v/>
      </c>
      <c r="K1986" s="2" t="str">
        <f>IF(G1986&lt;&gt;"",VLOOKUP(G1986,Calculations!$AV$2:$BA$2001,6),"")</f>
        <v/>
      </c>
      <c r="L1986" s="64"/>
      <c r="M1986" s="64"/>
      <c r="N1986" s="64"/>
      <c r="O1986" s="64"/>
      <c r="P1986" s="64"/>
      <c r="Q1986" s="2"/>
      <c r="R1986" s="2"/>
      <c r="S1986" s="2"/>
    </row>
    <row r="1987" spans="6:19">
      <c r="F1987" s="2" t="str">
        <f t="shared" ref="F1987:F1999" si="101">IF(F1986&gt;=Num,"",F1986+1)</f>
        <v/>
      </c>
      <c r="G1987" s="2" t="str">
        <f t="shared" si="100"/>
        <v/>
      </c>
      <c r="H1987" s="2" t="str">
        <f>IF(G1987&lt;&gt;"",VLOOKUP(G1987,Calculations!$AV$2:$BA$2001,3),"")</f>
        <v/>
      </c>
      <c r="I1987" s="2" t="str">
        <f>IF(G1987&lt;&gt;"",VLOOKUP(G1987,Calculations!$AV$2:$BA$2001,4),"")</f>
        <v/>
      </c>
      <c r="J1987" s="2" t="str">
        <f>IF(G1987&lt;&gt;"",VLOOKUP(G1987,Calculations!$AV$2:$BA$2001,5),"")</f>
        <v/>
      </c>
      <c r="K1987" s="2" t="str">
        <f>IF(G1987&lt;&gt;"",VLOOKUP(G1987,Calculations!$AV$2:$BA$2001,6),"")</f>
        <v/>
      </c>
      <c r="L1987" s="64"/>
      <c r="M1987" s="64"/>
      <c r="N1987" s="64"/>
      <c r="O1987" s="64"/>
      <c r="P1987" s="64"/>
      <c r="Q1987" s="2"/>
      <c r="R1987" s="2"/>
      <c r="S1987" s="2"/>
    </row>
    <row r="1988" spans="6:19">
      <c r="F1988" s="2" t="str">
        <f t="shared" si="101"/>
        <v/>
      </c>
      <c r="G1988" s="2" t="str">
        <f t="shared" si="100"/>
        <v/>
      </c>
      <c r="H1988" s="2" t="str">
        <f>IF(G1988&lt;&gt;"",VLOOKUP(G1988,Calculations!$AV$2:$BA$2001,3),"")</f>
        <v/>
      </c>
      <c r="I1988" s="2" t="str">
        <f>IF(G1988&lt;&gt;"",VLOOKUP(G1988,Calculations!$AV$2:$BA$2001,4),"")</f>
        <v/>
      </c>
      <c r="J1988" s="2" t="str">
        <f>IF(G1988&lt;&gt;"",VLOOKUP(G1988,Calculations!$AV$2:$BA$2001,5),"")</f>
        <v/>
      </c>
      <c r="K1988" s="2" t="str">
        <f>IF(G1988&lt;&gt;"",VLOOKUP(G1988,Calculations!$AV$2:$BA$2001,6),"")</f>
        <v/>
      </c>
      <c r="L1988" s="64"/>
      <c r="M1988" s="64"/>
      <c r="N1988" s="64"/>
      <c r="O1988" s="64"/>
      <c r="P1988" s="64"/>
      <c r="Q1988" s="2"/>
      <c r="R1988" s="2"/>
      <c r="S1988" s="2"/>
    </row>
    <row r="1989" spans="6:19">
      <c r="F1989" s="2" t="str">
        <f t="shared" si="101"/>
        <v/>
      </c>
      <c r="G1989" s="2" t="str">
        <f t="shared" si="100"/>
        <v/>
      </c>
      <c r="H1989" s="2" t="str">
        <f>IF(G1989&lt;&gt;"",VLOOKUP(G1989,Calculations!$AV$2:$BA$2001,3),"")</f>
        <v/>
      </c>
      <c r="I1989" s="2" t="str">
        <f>IF(G1989&lt;&gt;"",VLOOKUP(G1989,Calculations!$AV$2:$BA$2001,4),"")</f>
        <v/>
      </c>
      <c r="J1989" s="2" t="str">
        <f>IF(G1989&lt;&gt;"",VLOOKUP(G1989,Calculations!$AV$2:$BA$2001,5),"")</f>
        <v/>
      </c>
      <c r="K1989" s="2" t="str">
        <f>IF(G1989&lt;&gt;"",VLOOKUP(G1989,Calculations!$AV$2:$BA$2001,6),"")</f>
        <v/>
      </c>
      <c r="L1989" s="64"/>
      <c r="M1989" s="64"/>
      <c r="N1989" s="64"/>
      <c r="O1989" s="64"/>
      <c r="P1989" s="64"/>
      <c r="Q1989" s="2"/>
      <c r="R1989" s="2"/>
      <c r="S1989" s="2"/>
    </row>
    <row r="1990" spans="6:19">
      <c r="F1990" s="2" t="str">
        <f t="shared" si="101"/>
        <v/>
      </c>
      <c r="G1990" s="2" t="str">
        <f t="shared" si="100"/>
        <v/>
      </c>
      <c r="H1990" s="2" t="str">
        <f>IF(G1990&lt;&gt;"",VLOOKUP(G1990,Calculations!$AV$2:$BA$2001,3),"")</f>
        <v/>
      </c>
      <c r="I1990" s="2" t="str">
        <f>IF(G1990&lt;&gt;"",VLOOKUP(G1990,Calculations!$AV$2:$BA$2001,4),"")</f>
        <v/>
      </c>
      <c r="J1990" s="2" t="str">
        <f>IF(G1990&lt;&gt;"",VLOOKUP(G1990,Calculations!$AV$2:$BA$2001,5),"")</f>
        <v/>
      </c>
      <c r="K1990" s="2" t="str">
        <f>IF(G1990&lt;&gt;"",VLOOKUP(G1990,Calculations!$AV$2:$BA$2001,6),"")</f>
        <v/>
      </c>
      <c r="L1990" s="64"/>
      <c r="M1990" s="64"/>
      <c r="N1990" s="64"/>
      <c r="O1990" s="64"/>
      <c r="P1990" s="64"/>
      <c r="Q1990" s="2"/>
      <c r="R1990" s="2"/>
      <c r="S1990" s="2"/>
    </row>
    <row r="1991" spans="6:19">
      <c r="F1991" s="2" t="str">
        <f t="shared" si="101"/>
        <v/>
      </c>
      <c r="G1991" s="2" t="str">
        <f t="shared" si="100"/>
        <v/>
      </c>
      <c r="H1991" s="2" t="str">
        <f>IF(G1991&lt;&gt;"",VLOOKUP(G1991,Calculations!$AV$2:$BA$2001,3),"")</f>
        <v/>
      </c>
      <c r="I1991" s="2" t="str">
        <f>IF(G1991&lt;&gt;"",VLOOKUP(G1991,Calculations!$AV$2:$BA$2001,4),"")</f>
        <v/>
      </c>
      <c r="J1991" s="2" t="str">
        <f>IF(G1991&lt;&gt;"",VLOOKUP(G1991,Calculations!$AV$2:$BA$2001,5),"")</f>
        <v/>
      </c>
      <c r="K1991" s="2" t="str">
        <f>IF(G1991&lt;&gt;"",VLOOKUP(G1991,Calculations!$AV$2:$BA$2001,6),"")</f>
        <v/>
      </c>
      <c r="L1991" s="64"/>
      <c r="M1991" s="64"/>
      <c r="N1991" s="64"/>
      <c r="O1991" s="64"/>
      <c r="P1991" s="64"/>
      <c r="Q1991" s="2"/>
      <c r="R1991" s="2"/>
      <c r="S1991" s="2"/>
    </row>
    <row r="1992" spans="6:19">
      <c r="F1992" s="2" t="str">
        <f t="shared" si="101"/>
        <v/>
      </c>
      <c r="G1992" s="2" t="str">
        <f t="shared" si="100"/>
        <v/>
      </c>
      <c r="H1992" s="2" t="str">
        <f>IF(G1992&lt;&gt;"",VLOOKUP(G1992,Calculations!$AV$2:$BA$2001,3),"")</f>
        <v/>
      </c>
      <c r="I1992" s="2" t="str">
        <f>IF(G1992&lt;&gt;"",VLOOKUP(G1992,Calculations!$AV$2:$BA$2001,4),"")</f>
        <v/>
      </c>
      <c r="J1992" s="2" t="str">
        <f>IF(G1992&lt;&gt;"",VLOOKUP(G1992,Calculations!$AV$2:$BA$2001,5),"")</f>
        <v/>
      </c>
      <c r="K1992" s="2" t="str">
        <f>IF(G1992&lt;&gt;"",VLOOKUP(G1992,Calculations!$AV$2:$BA$2001,6),"")</f>
        <v/>
      </c>
      <c r="L1992" s="64"/>
      <c r="M1992" s="64"/>
      <c r="N1992" s="64"/>
      <c r="O1992" s="64"/>
      <c r="P1992" s="64"/>
      <c r="Q1992" s="2"/>
      <c r="R1992" s="2"/>
      <c r="S1992" s="2"/>
    </row>
    <row r="1993" spans="6:19">
      <c r="F1993" s="2" t="str">
        <f t="shared" si="101"/>
        <v/>
      </c>
      <c r="G1993" s="2" t="str">
        <f t="shared" si="100"/>
        <v/>
      </c>
      <c r="H1993" s="2" t="str">
        <f>IF(G1993&lt;&gt;"",VLOOKUP(G1993,Calculations!$AV$2:$BA$2001,3),"")</f>
        <v/>
      </c>
      <c r="I1993" s="2" t="str">
        <f>IF(G1993&lt;&gt;"",VLOOKUP(G1993,Calculations!$AV$2:$BA$2001,4),"")</f>
        <v/>
      </c>
      <c r="J1993" s="2" t="str">
        <f>IF(G1993&lt;&gt;"",VLOOKUP(G1993,Calculations!$AV$2:$BA$2001,5),"")</f>
        <v/>
      </c>
      <c r="K1993" s="2" t="str">
        <f>IF(G1993&lt;&gt;"",VLOOKUP(G1993,Calculations!$AV$2:$BA$2001,6),"")</f>
        <v/>
      </c>
      <c r="L1993" s="64"/>
      <c r="M1993" s="64"/>
      <c r="N1993" s="64"/>
      <c r="O1993" s="64"/>
      <c r="P1993" s="64"/>
      <c r="Q1993" s="2"/>
      <c r="R1993" s="2"/>
      <c r="S1993" s="2"/>
    </row>
    <row r="1994" spans="6:19">
      <c r="F1994" s="2" t="str">
        <f t="shared" si="101"/>
        <v/>
      </c>
      <c r="G1994" s="2" t="str">
        <f t="shared" si="100"/>
        <v/>
      </c>
      <c r="H1994" s="2" t="str">
        <f>IF(G1994&lt;&gt;"",VLOOKUP(G1994,Calculations!$AV$2:$BA$2001,3),"")</f>
        <v/>
      </c>
      <c r="I1994" s="2" t="str">
        <f>IF(G1994&lt;&gt;"",VLOOKUP(G1994,Calculations!$AV$2:$BA$2001,4),"")</f>
        <v/>
      </c>
      <c r="J1994" s="2" t="str">
        <f>IF(G1994&lt;&gt;"",VLOOKUP(G1994,Calculations!$AV$2:$BA$2001,5),"")</f>
        <v/>
      </c>
      <c r="K1994" s="2" t="str">
        <f>IF(G1994&lt;&gt;"",VLOOKUP(G1994,Calculations!$AV$2:$BA$2001,6),"")</f>
        <v/>
      </c>
      <c r="L1994" s="64"/>
      <c r="M1994" s="64"/>
      <c r="N1994" s="64"/>
      <c r="O1994" s="64"/>
      <c r="P1994" s="64"/>
      <c r="Q1994" s="2"/>
      <c r="R1994" s="2"/>
      <c r="S1994" s="2"/>
    </row>
    <row r="1995" spans="6:19">
      <c r="F1995" s="2" t="str">
        <f t="shared" si="101"/>
        <v/>
      </c>
      <c r="G1995" s="2" t="str">
        <f t="shared" si="100"/>
        <v/>
      </c>
      <c r="H1995" s="2" t="str">
        <f>IF(G1995&lt;&gt;"",VLOOKUP(G1995,Calculations!$AV$2:$BA$2001,3),"")</f>
        <v/>
      </c>
      <c r="I1995" s="2" t="str">
        <f>IF(G1995&lt;&gt;"",VLOOKUP(G1995,Calculations!$AV$2:$BA$2001,4),"")</f>
        <v/>
      </c>
      <c r="J1995" s="2" t="str">
        <f>IF(G1995&lt;&gt;"",VLOOKUP(G1995,Calculations!$AV$2:$BA$2001,5),"")</f>
        <v/>
      </c>
      <c r="K1995" s="2" t="str">
        <f>IF(G1995&lt;&gt;"",VLOOKUP(G1995,Calculations!$AV$2:$BA$2001,6),"")</f>
        <v/>
      </c>
      <c r="L1995" s="64"/>
      <c r="M1995" s="64"/>
      <c r="N1995" s="64"/>
      <c r="O1995" s="64"/>
      <c r="P1995" s="64"/>
      <c r="Q1995" s="2"/>
      <c r="R1995" s="2"/>
      <c r="S1995" s="2"/>
    </row>
    <row r="1996" spans="6:19">
      <c r="F1996" s="2" t="str">
        <f t="shared" si="101"/>
        <v/>
      </c>
      <c r="G1996" s="2" t="str">
        <f t="shared" si="100"/>
        <v/>
      </c>
      <c r="H1996" s="2" t="str">
        <f>IF(G1996&lt;&gt;"",VLOOKUP(G1996,Calculations!$AV$2:$BA$2001,3),"")</f>
        <v/>
      </c>
      <c r="I1996" s="2" t="str">
        <f>IF(G1996&lt;&gt;"",VLOOKUP(G1996,Calculations!$AV$2:$BA$2001,4),"")</f>
        <v/>
      </c>
      <c r="J1996" s="2" t="str">
        <f>IF(G1996&lt;&gt;"",VLOOKUP(G1996,Calculations!$AV$2:$BA$2001,5),"")</f>
        <v/>
      </c>
      <c r="K1996" s="2" t="str">
        <f>IF(G1996&lt;&gt;"",VLOOKUP(G1996,Calculations!$AV$2:$BA$2001,6),"")</f>
        <v/>
      </c>
      <c r="L1996" s="64"/>
      <c r="M1996" s="64"/>
      <c r="N1996" s="64"/>
      <c r="O1996" s="64"/>
      <c r="P1996" s="64"/>
      <c r="Q1996" s="2"/>
      <c r="R1996" s="2"/>
      <c r="S1996" s="2"/>
    </row>
    <row r="1997" spans="6:19">
      <c r="F1997" s="2" t="str">
        <f t="shared" si="101"/>
        <v/>
      </c>
      <c r="G1997" s="2" t="str">
        <f t="shared" si="100"/>
        <v/>
      </c>
      <c r="H1997" s="2" t="str">
        <f>IF(G1997&lt;&gt;"",VLOOKUP(G1997,Calculations!$AV$2:$BA$2001,3),"")</f>
        <v/>
      </c>
      <c r="I1997" s="2" t="str">
        <f>IF(G1997&lt;&gt;"",VLOOKUP(G1997,Calculations!$AV$2:$BA$2001,4),"")</f>
        <v/>
      </c>
      <c r="J1997" s="2" t="str">
        <f>IF(G1997&lt;&gt;"",VLOOKUP(G1997,Calculations!$AV$2:$BA$2001,5),"")</f>
        <v/>
      </c>
      <c r="K1997" s="2" t="str">
        <f>IF(G1997&lt;&gt;"",VLOOKUP(G1997,Calculations!$AV$2:$BA$2001,6),"")</f>
        <v/>
      </c>
      <c r="L1997" s="64"/>
      <c r="M1997" s="64"/>
      <c r="N1997" s="64"/>
      <c r="O1997" s="64"/>
      <c r="P1997" s="64"/>
      <c r="Q1997" s="2"/>
      <c r="R1997" s="2"/>
      <c r="S1997" s="2"/>
    </row>
    <row r="1998" spans="6:19">
      <c r="F1998" s="2" t="str">
        <f t="shared" si="101"/>
        <v/>
      </c>
      <c r="G1998" s="2" t="str">
        <f t="shared" si="100"/>
        <v/>
      </c>
      <c r="H1998" s="2" t="str">
        <f>IF(G1998&lt;&gt;"",VLOOKUP(G1998,Calculations!$AV$2:$BA$2001,3),"")</f>
        <v/>
      </c>
      <c r="I1998" s="2" t="str">
        <f>IF(G1998&lt;&gt;"",VLOOKUP(G1998,Calculations!$AV$2:$BA$2001,4),"")</f>
        <v/>
      </c>
      <c r="J1998" s="2" t="str">
        <f>IF(G1998&lt;&gt;"",VLOOKUP(G1998,Calculations!$AV$2:$BA$2001,5),"")</f>
        <v/>
      </c>
      <c r="K1998" s="2" t="str">
        <f>IF(G1998&lt;&gt;"",VLOOKUP(G1998,Calculations!$AV$2:$BA$2001,6),"")</f>
        <v/>
      </c>
      <c r="L1998" s="64"/>
      <c r="M1998" s="64"/>
      <c r="N1998" s="64"/>
      <c r="O1998" s="64"/>
      <c r="P1998" s="64"/>
      <c r="Q1998" s="2"/>
      <c r="R1998" s="2"/>
      <c r="S1998" s="2"/>
    </row>
    <row r="1999" spans="6:19">
      <c r="F1999" s="2" t="str">
        <f t="shared" si="101"/>
        <v/>
      </c>
      <c r="G1999" s="2" t="str">
        <f t="shared" si="100"/>
        <v/>
      </c>
      <c r="H1999" s="2" t="str">
        <f>IF(G1999&lt;&gt;"",VLOOKUP(G1999,Calculations!$AV$2:$BA$2001,3),"")</f>
        <v/>
      </c>
      <c r="I1999" s="2" t="str">
        <f>IF(G1999&lt;&gt;"",VLOOKUP(G1999,Calculations!$AV$2:$BA$2001,4),"")</f>
        <v/>
      </c>
      <c r="J1999" s="2" t="str">
        <f>IF(G1999&lt;&gt;"",VLOOKUP(G1999,Calculations!$AV$2:$BA$2001,5),"")</f>
        <v/>
      </c>
      <c r="K1999" s="2" t="str">
        <f>IF(G1999&lt;&gt;"",VLOOKUP(G1999,Calculations!$AV$2:$BA$2001,6),"")</f>
        <v/>
      </c>
      <c r="L1999" s="64"/>
      <c r="M1999" s="64"/>
      <c r="N1999" s="64"/>
      <c r="O1999" s="64"/>
      <c r="P1999" s="64"/>
      <c r="Q1999" s="2"/>
      <c r="R1999" s="2"/>
      <c r="S1999" s="2"/>
    </row>
    <row r="2000" spans="6:19">
      <c r="F2000" s="2"/>
      <c r="G2000" s="2" t="str">
        <f t="shared" si="100"/>
        <v/>
      </c>
      <c r="H2000" s="2" t="str">
        <f>IF(G2000&lt;&gt;"",VLOOKUP(G2000,Calculations!$AV$2:$BA$2001,3),"")</f>
        <v/>
      </c>
      <c r="I2000" s="2" t="str">
        <f>IF(G2000&lt;&gt;"",VLOOKUP(G2000,Calculations!$AV$2:$BA$2001,4),"")</f>
        <v/>
      </c>
      <c r="J2000" s="2" t="str">
        <f>IF(G2000&lt;&gt;"",VLOOKUP(G2000,Calculations!$AV$2:$BA$2001,5),"")</f>
        <v/>
      </c>
      <c r="K2000" s="2" t="str">
        <f>IF(G2000&lt;&gt;"",VLOOKUP(G2000,Calculations!$AV$2:$BA$2001,6),"")</f>
        <v/>
      </c>
      <c r="L2000" s="64"/>
      <c r="M2000" s="64"/>
      <c r="N2000" s="64"/>
      <c r="O2000" s="64"/>
      <c r="P2000" s="64"/>
      <c r="Q2000" s="2"/>
      <c r="R2000" s="2"/>
      <c r="S2000" s="2"/>
    </row>
    <row r="2001" spans="7:19">
      <c r="G2001" s="2"/>
      <c r="H2001" s="2" t="str">
        <f>IF(G2001&lt;&gt;"",VLOOKUP(G2001,Calculations!$AV$2:$BA$2001,3),"")</f>
        <v/>
      </c>
      <c r="I2001" s="2" t="str">
        <f>IF(G2001&lt;&gt;"",VLOOKUP(G2001,Calculations!$AV$2:$BA$2001,4),"")</f>
        <v/>
      </c>
      <c r="J2001" s="2" t="str">
        <f>IF(G2001&lt;&gt;"",VLOOKUP(G2001,Calculations!$AV$2:$BA$2001,5),"")</f>
        <v/>
      </c>
      <c r="K2001" s="2" t="str">
        <f>IF(G2001&lt;&gt;"",VLOOKUP(G2001,Calculations!$AV$2:$BA$2001,6),"")</f>
        <v/>
      </c>
      <c r="L2001" s="64"/>
      <c r="M2001" s="64"/>
      <c r="N2001" s="64"/>
      <c r="O2001" s="64"/>
      <c r="P2001" s="64"/>
      <c r="Q2001" s="2"/>
      <c r="R2001" s="2"/>
      <c r="S2001" s="2"/>
    </row>
    <row r="2002" spans="7:19">
      <c r="M2002" s="64"/>
      <c r="Q2002" s="2"/>
      <c r="R2002" s="2"/>
      <c r="S2002" s="2"/>
    </row>
    <row r="2003" spans="7:19">
      <c r="M2003" s="64"/>
      <c r="Q2003" s="2"/>
      <c r="R2003" s="2"/>
      <c r="S2003" s="2"/>
    </row>
    <row r="2004" spans="7:19">
      <c r="M2004" s="64"/>
      <c r="Q2004" s="2"/>
      <c r="R2004" s="2"/>
      <c r="S2004" s="2"/>
    </row>
    <row r="2005" spans="7:19">
      <c r="M2005" s="64"/>
      <c r="Q2005" s="2"/>
      <c r="R2005" s="2"/>
      <c r="S2005" s="2"/>
    </row>
    <row r="2006" spans="7:19">
      <c r="M2006" s="64"/>
    </row>
    <row r="2007" spans="7:19">
      <c r="M2007" s="64"/>
    </row>
    <row r="2008" spans="7:19">
      <c r="M2008" s="64"/>
    </row>
    <row r="2009" spans="7:19">
      <c r="M2009" s="64"/>
    </row>
    <row r="2010" spans="7:19">
      <c r="M2010" s="64"/>
    </row>
    <row r="2011" spans="7:19">
      <c r="M2011" s="64"/>
    </row>
    <row r="2012" spans="7:19">
      <c r="M2012" s="64"/>
    </row>
    <row r="2013" spans="7:19">
      <c r="M2013" s="64"/>
    </row>
    <row r="2014" spans="7:19">
      <c r="M2014" s="64"/>
    </row>
    <row r="2015" spans="7:19">
      <c r="M2015" s="64"/>
    </row>
    <row r="2016" spans="7:19">
      <c r="M2016" s="64"/>
    </row>
    <row r="2017" spans="13:13">
      <c r="M2017" s="64"/>
    </row>
    <row r="2018" spans="13:13">
      <c r="M2018" s="64"/>
    </row>
    <row r="2019" spans="13:13">
      <c r="M2019" s="64"/>
    </row>
    <row r="2020" spans="13:13">
      <c r="M2020" s="64"/>
    </row>
    <row r="2021" spans="13:13">
      <c r="M2021" s="64"/>
    </row>
    <row r="2022" spans="13:13">
      <c r="M2022" s="64"/>
    </row>
    <row r="2023" spans="13:13">
      <c r="M2023" s="64"/>
    </row>
    <row r="2024" spans="13:13">
      <c r="M2024" s="64"/>
    </row>
    <row r="2025" spans="13:13">
      <c r="M2025" s="64"/>
    </row>
    <row r="2026" spans="13:13">
      <c r="M2026" s="64"/>
    </row>
    <row r="2027" spans="13:13">
      <c r="M2027" s="64"/>
    </row>
    <row r="2028" spans="13:13">
      <c r="M2028" s="64"/>
    </row>
    <row r="2029" spans="13:13">
      <c r="M2029" s="64"/>
    </row>
    <row r="2030" spans="13:13">
      <c r="M2030" s="64"/>
    </row>
    <row r="2031" spans="13:13">
      <c r="M2031" s="64"/>
    </row>
    <row r="2032" spans="13:13">
      <c r="M2032" s="64"/>
    </row>
    <row r="2033" spans="13:13">
      <c r="M2033" s="64"/>
    </row>
    <row r="2034" spans="13:13">
      <c r="M2034" s="64"/>
    </row>
    <row r="2035" spans="13:13">
      <c r="M2035" s="64"/>
    </row>
    <row r="2036" spans="13:13">
      <c r="M2036" s="64"/>
    </row>
    <row r="2037" spans="13:13">
      <c r="M2037" s="64"/>
    </row>
    <row r="2038" spans="13:13">
      <c r="M2038" s="64"/>
    </row>
    <row r="2039" spans="13:13">
      <c r="M2039" s="64"/>
    </row>
    <row r="2040" spans="13:13">
      <c r="M2040" s="64"/>
    </row>
    <row r="2041" spans="13:13">
      <c r="M2041" s="64"/>
    </row>
    <row r="2042" spans="13:13">
      <c r="M2042" s="64"/>
    </row>
    <row r="2043" spans="13:13">
      <c r="M2043" s="64"/>
    </row>
    <row r="2044" spans="13:13">
      <c r="M2044" s="64"/>
    </row>
    <row r="2045" spans="13:13">
      <c r="M2045" s="64"/>
    </row>
    <row r="2046" spans="13:13">
      <c r="M2046" s="64"/>
    </row>
    <row r="2047" spans="13:13">
      <c r="M2047" s="64"/>
    </row>
    <row r="2048" spans="13:13">
      <c r="M2048" s="64"/>
    </row>
    <row r="2049" spans="13:13">
      <c r="M2049" s="64"/>
    </row>
    <row r="2050" spans="13:13">
      <c r="M2050" s="64"/>
    </row>
    <row r="2051" spans="13:13">
      <c r="M2051" s="64"/>
    </row>
    <row r="2052" spans="13:13">
      <c r="M2052" s="64"/>
    </row>
    <row r="2053" spans="13:13">
      <c r="M2053" s="64"/>
    </row>
    <row r="2054" spans="13:13">
      <c r="M2054" s="64"/>
    </row>
    <row r="2055" spans="13:13">
      <c r="M2055" s="64"/>
    </row>
    <row r="2056" spans="13:13">
      <c r="M2056" s="64"/>
    </row>
    <row r="2057" spans="13:13">
      <c r="M2057" s="64"/>
    </row>
    <row r="2058" spans="13:13">
      <c r="M2058" s="64"/>
    </row>
    <row r="2059" spans="13:13">
      <c r="M2059" s="64"/>
    </row>
    <row r="2060" spans="13:13">
      <c r="M2060" s="64"/>
    </row>
    <row r="2061" spans="13:13">
      <c r="M2061" s="64"/>
    </row>
    <row r="2062" spans="13:13">
      <c r="M2062" s="64"/>
    </row>
    <row r="2063" spans="13:13">
      <c r="M2063" s="64"/>
    </row>
    <row r="2064" spans="13:13">
      <c r="M2064" s="64"/>
    </row>
    <row r="2065" spans="13:13">
      <c r="M2065" s="64"/>
    </row>
    <row r="2066" spans="13:13">
      <c r="M2066" s="64"/>
    </row>
    <row r="2067" spans="13:13">
      <c r="M2067" s="64"/>
    </row>
    <row r="2068" spans="13:13">
      <c r="M2068" s="64"/>
    </row>
    <row r="2069" spans="13:13">
      <c r="M2069" s="64"/>
    </row>
    <row r="2070" spans="13:13">
      <c r="M2070" s="64"/>
    </row>
    <row r="2071" spans="13:13">
      <c r="M2071" s="64"/>
    </row>
    <row r="2072" spans="13:13">
      <c r="M2072" s="64"/>
    </row>
    <row r="2073" spans="13:13">
      <c r="M2073" s="64"/>
    </row>
    <row r="2074" spans="13:13">
      <c r="M2074" s="64"/>
    </row>
    <row r="2075" spans="13:13">
      <c r="M2075" s="64"/>
    </row>
    <row r="2076" spans="13:13">
      <c r="M2076" s="64"/>
    </row>
    <row r="2077" spans="13:13">
      <c r="M2077" s="64"/>
    </row>
    <row r="2078" spans="13:13">
      <c r="M2078" s="64"/>
    </row>
    <row r="2079" spans="13:13">
      <c r="M2079" s="64"/>
    </row>
    <row r="2080" spans="13:13">
      <c r="M2080" s="64"/>
    </row>
    <row r="2081" spans="13:13">
      <c r="M2081" s="64"/>
    </row>
    <row r="2082" spans="13:13">
      <c r="M2082" s="64"/>
    </row>
    <row r="2083" spans="13:13">
      <c r="M2083" s="64"/>
    </row>
    <row r="2084" spans="13:13">
      <c r="M2084" s="64"/>
    </row>
    <row r="2085" spans="13:13">
      <c r="M2085" s="64"/>
    </row>
    <row r="2086" spans="13:13">
      <c r="M2086" s="64"/>
    </row>
    <row r="2087" spans="13:13">
      <c r="M2087" s="64"/>
    </row>
    <row r="2088" spans="13:13">
      <c r="M2088" s="64"/>
    </row>
    <row r="2089" spans="13:13">
      <c r="M2089" s="64"/>
    </row>
    <row r="2090" spans="13:13">
      <c r="M2090" s="64"/>
    </row>
    <row r="2091" spans="13:13">
      <c r="M2091" s="64"/>
    </row>
    <row r="2092" spans="13:13">
      <c r="M2092" s="64"/>
    </row>
    <row r="2093" spans="13:13">
      <c r="M2093" s="64"/>
    </row>
    <row r="2094" spans="13:13">
      <c r="M2094" s="64"/>
    </row>
    <row r="2095" spans="13:13">
      <c r="M2095" s="64"/>
    </row>
    <row r="2096" spans="13:13">
      <c r="M2096" s="64"/>
    </row>
    <row r="2097" spans="13:13">
      <c r="M2097" s="64"/>
    </row>
    <row r="2098" spans="13:13">
      <c r="M2098" s="64"/>
    </row>
    <row r="2099" spans="13:13">
      <c r="M2099" s="64"/>
    </row>
    <row r="2100" spans="13:13">
      <c r="M2100" s="64"/>
    </row>
    <row r="2101" spans="13:13">
      <c r="M2101" s="64"/>
    </row>
    <row r="2102" spans="13:13">
      <c r="M2102" s="64"/>
    </row>
    <row r="2103" spans="13:13">
      <c r="M2103" s="64"/>
    </row>
    <row r="2104" spans="13:13">
      <c r="M2104" s="64"/>
    </row>
    <row r="2105" spans="13:13">
      <c r="M2105" s="64"/>
    </row>
    <row r="2106" spans="13:13">
      <c r="M2106" s="64"/>
    </row>
    <row r="2107" spans="13:13">
      <c r="M2107" s="64"/>
    </row>
    <row r="2108" spans="13:13">
      <c r="M2108" s="64"/>
    </row>
    <row r="2109" spans="13:13">
      <c r="M2109" s="64"/>
    </row>
    <row r="2110" spans="13:13">
      <c r="M2110" s="64"/>
    </row>
    <row r="2111" spans="13:13">
      <c r="M2111" s="64"/>
    </row>
    <row r="2112" spans="13:13">
      <c r="M2112" s="64"/>
    </row>
    <row r="2113" spans="13:13">
      <c r="M2113" s="64"/>
    </row>
    <row r="2114" spans="13:13">
      <c r="M2114" s="64"/>
    </row>
    <row r="2115" spans="13:13">
      <c r="M2115" s="64"/>
    </row>
    <row r="2116" spans="13:13">
      <c r="M2116" s="64"/>
    </row>
    <row r="2117" spans="13:13">
      <c r="M2117" s="64"/>
    </row>
    <row r="2118" spans="13:13">
      <c r="M2118" s="64"/>
    </row>
    <row r="2119" spans="13:13">
      <c r="M2119" s="64"/>
    </row>
    <row r="2120" spans="13:13">
      <c r="M2120" s="64"/>
    </row>
    <row r="2121" spans="13:13">
      <c r="M2121" s="64"/>
    </row>
    <row r="2122" spans="13:13">
      <c r="M2122" s="64"/>
    </row>
    <row r="2123" spans="13:13">
      <c r="M2123" s="64"/>
    </row>
    <row r="2124" spans="13:13">
      <c r="M2124" s="64"/>
    </row>
    <row r="2125" spans="13:13">
      <c r="M2125" s="64"/>
    </row>
    <row r="2126" spans="13:13">
      <c r="M2126" s="64"/>
    </row>
    <row r="2127" spans="13:13">
      <c r="M2127" s="64"/>
    </row>
    <row r="2128" spans="13:13">
      <c r="M2128" s="64"/>
    </row>
    <row r="2129" spans="13:13">
      <c r="M2129" s="64"/>
    </row>
    <row r="2130" spans="13:13">
      <c r="M2130" s="64"/>
    </row>
    <row r="2131" spans="13:13">
      <c r="M2131" s="64"/>
    </row>
    <row r="2132" spans="13:13">
      <c r="M2132" s="64"/>
    </row>
    <row r="2133" spans="13:13">
      <c r="M2133" s="64"/>
    </row>
    <row r="2134" spans="13:13">
      <c r="M2134" s="64"/>
    </row>
    <row r="2135" spans="13:13">
      <c r="M2135" s="64"/>
    </row>
    <row r="2136" spans="13:13">
      <c r="M2136" s="64"/>
    </row>
    <row r="2137" spans="13:13">
      <c r="M2137" s="64"/>
    </row>
    <row r="2138" spans="13:13">
      <c r="M2138" s="64"/>
    </row>
    <row r="2139" spans="13:13">
      <c r="M2139" s="64"/>
    </row>
    <row r="2140" spans="13:13">
      <c r="M2140" s="64"/>
    </row>
    <row r="2141" spans="13:13">
      <c r="M2141" s="64"/>
    </row>
    <row r="2142" spans="13:13">
      <c r="M2142" s="64"/>
    </row>
    <row r="2143" spans="13:13">
      <c r="M2143" s="64"/>
    </row>
    <row r="2144" spans="13:13">
      <c r="M2144" s="64"/>
    </row>
    <row r="2145" spans="13:13">
      <c r="M2145" s="64"/>
    </row>
    <row r="2146" spans="13:13">
      <c r="M2146" s="64"/>
    </row>
    <row r="2147" spans="13:13">
      <c r="M2147" s="64"/>
    </row>
    <row r="2148" spans="13:13">
      <c r="M2148" s="64"/>
    </row>
    <row r="2149" spans="13:13">
      <c r="M2149" s="64"/>
    </row>
    <row r="2150" spans="13:13">
      <c r="M2150" s="64"/>
    </row>
    <row r="2151" spans="13:13">
      <c r="M2151" s="64"/>
    </row>
    <row r="2152" spans="13:13">
      <c r="M2152" s="64"/>
    </row>
    <row r="2153" spans="13:13">
      <c r="M2153" s="64"/>
    </row>
    <row r="2154" spans="13:13">
      <c r="M2154" s="64"/>
    </row>
    <row r="2155" spans="13:13">
      <c r="M2155" s="64"/>
    </row>
    <row r="2156" spans="13:13">
      <c r="M2156" s="64"/>
    </row>
    <row r="2157" spans="13:13">
      <c r="M2157" s="64"/>
    </row>
    <row r="2158" spans="13:13">
      <c r="M2158" s="64"/>
    </row>
    <row r="2159" spans="13:13">
      <c r="M2159" s="64"/>
    </row>
    <row r="2160" spans="13:13">
      <c r="M2160" s="64"/>
    </row>
    <row r="2161" spans="13:13">
      <c r="M2161" s="64"/>
    </row>
    <row r="2162" spans="13:13">
      <c r="M2162" s="64"/>
    </row>
    <row r="2163" spans="13:13">
      <c r="M2163" s="64"/>
    </row>
    <row r="2164" spans="13:13">
      <c r="M2164" s="64"/>
    </row>
    <row r="2165" spans="13:13">
      <c r="M2165" s="64"/>
    </row>
    <row r="2166" spans="13:13">
      <c r="M2166" s="64"/>
    </row>
    <row r="2167" spans="13:13">
      <c r="M2167" s="64"/>
    </row>
    <row r="2168" spans="13:13">
      <c r="M2168" s="64"/>
    </row>
    <row r="2169" spans="13:13">
      <c r="M2169" s="64"/>
    </row>
    <row r="2170" spans="13:13">
      <c r="M2170" s="64"/>
    </row>
    <row r="2171" spans="13:13">
      <c r="M2171" s="64"/>
    </row>
    <row r="2172" spans="13:13">
      <c r="M2172" s="64"/>
    </row>
    <row r="2173" spans="13:13">
      <c r="M2173" s="64"/>
    </row>
    <row r="2174" spans="13:13">
      <c r="M2174" s="64"/>
    </row>
    <row r="2175" spans="13:13">
      <c r="M2175" s="64"/>
    </row>
    <row r="2176" spans="13:13">
      <c r="M2176" s="64"/>
    </row>
    <row r="2177" spans="13:13">
      <c r="M2177" s="64"/>
    </row>
    <row r="2178" spans="13:13">
      <c r="M2178" s="64"/>
    </row>
    <row r="2179" spans="13:13">
      <c r="M2179" s="64"/>
    </row>
    <row r="2180" spans="13:13">
      <c r="M2180" s="64"/>
    </row>
    <row r="2181" spans="13:13">
      <c r="M2181" s="64"/>
    </row>
    <row r="2182" spans="13:13">
      <c r="M2182" s="64"/>
    </row>
    <row r="2183" spans="13:13">
      <c r="M2183" s="64"/>
    </row>
    <row r="2184" spans="13:13">
      <c r="M2184" s="64"/>
    </row>
    <row r="2185" spans="13:13">
      <c r="M2185" s="64"/>
    </row>
    <row r="2186" spans="13:13">
      <c r="M2186" s="64"/>
    </row>
    <row r="2187" spans="13:13">
      <c r="M2187" s="64"/>
    </row>
    <row r="2188" spans="13:13">
      <c r="M2188" s="64"/>
    </row>
    <row r="2189" spans="13:13">
      <c r="M2189" s="64"/>
    </row>
    <row r="2190" spans="13:13">
      <c r="M2190" s="64"/>
    </row>
    <row r="2191" spans="13:13">
      <c r="M2191" s="64"/>
    </row>
    <row r="2192" spans="13:13">
      <c r="M2192" s="64"/>
    </row>
    <row r="2193" spans="13:13">
      <c r="M2193" s="64"/>
    </row>
    <row r="2194" spans="13:13">
      <c r="M2194" s="64"/>
    </row>
    <row r="2195" spans="13:13">
      <c r="M2195" s="64"/>
    </row>
    <row r="2196" spans="13:13">
      <c r="M2196" s="64"/>
    </row>
    <row r="2197" spans="13:13">
      <c r="M2197" s="64"/>
    </row>
    <row r="2198" spans="13:13">
      <c r="M2198" s="64"/>
    </row>
    <row r="2199" spans="13:13">
      <c r="M2199" s="64"/>
    </row>
    <row r="2200" spans="13:13">
      <c r="M2200" s="64"/>
    </row>
    <row r="2201" spans="13:13">
      <c r="M2201" s="64"/>
    </row>
    <row r="2202" spans="13:13">
      <c r="M2202" s="64"/>
    </row>
    <row r="2203" spans="13:13">
      <c r="M2203" s="64"/>
    </row>
    <row r="2204" spans="13:13">
      <c r="M2204" s="64"/>
    </row>
    <row r="2205" spans="13:13">
      <c r="M2205" s="64"/>
    </row>
    <row r="2206" spans="13:13">
      <c r="M2206" s="64"/>
    </row>
    <row r="2207" spans="13:13">
      <c r="M2207" s="64"/>
    </row>
    <row r="2208" spans="13:13">
      <c r="M2208" s="64"/>
    </row>
    <row r="2209" spans="13:13">
      <c r="M2209" s="64"/>
    </row>
    <row r="2210" spans="13:13">
      <c r="M2210" s="64"/>
    </row>
    <row r="2211" spans="13:13">
      <c r="M2211" s="64"/>
    </row>
    <row r="2212" spans="13:13">
      <c r="M2212" s="64"/>
    </row>
    <row r="2213" spans="13:13">
      <c r="M2213" s="64"/>
    </row>
    <row r="2214" spans="13:13">
      <c r="M2214" s="64"/>
    </row>
    <row r="2215" spans="13:13">
      <c r="M2215" s="64"/>
    </row>
    <row r="2216" spans="13:13">
      <c r="M2216" s="64"/>
    </row>
    <row r="2217" spans="13:13">
      <c r="M2217" s="64"/>
    </row>
    <row r="2218" spans="13:13">
      <c r="M2218" s="64"/>
    </row>
    <row r="2219" spans="13:13">
      <c r="M2219" s="64"/>
    </row>
    <row r="2220" spans="13:13">
      <c r="M2220" s="64"/>
    </row>
    <row r="2221" spans="13:13">
      <c r="M2221" s="64"/>
    </row>
    <row r="2222" spans="13:13">
      <c r="M2222" s="64"/>
    </row>
    <row r="2223" spans="13:13">
      <c r="M2223" s="64"/>
    </row>
    <row r="2224" spans="13:13">
      <c r="M2224" s="64"/>
    </row>
    <row r="2225" spans="13:13">
      <c r="M2225" s="64"/>
    </row>
    <row r="2226" spans="13:13">
      <c r="M2226" s="64"/>
    </row>
    <row r="2227" spans="13:13">
      <c r="M2227" s="64"/>
    </row>
    <row r="2228" spans="13:13">
      <c r="M2228" s="64"/>
    </row>
    <row r="2229" spans="13:13">
      <c r="M2229" s="64"/>
    </row>
    <row r="2230" spans="13:13">
      <c r="M2230" s="64"/>
    </row>
    <row r="2231" spans="13:13">
      <c r="M2231" s="64"/>
    </row>
    <row r="2232" spans="13:13">
      <c r="M2232" s="64"/>
    </row>
    <row r="2233" spans="13:13">
      <c r="M2233" s="64"/>
    </row>
    <row r="2234" spans="13:13">
      <c r="M2234" s="64"/>
    </row>
    <row r="2235" spans="13:13">
      <c r="M2235" s="64"/>
    </row>
    <row r="2236" spans="13:13">
      <c r="M2236" s="64"/>
    </row>
    <row r="2237" spans="13:13">
      <c r="M2237" s="64"/>
    </row>
    <row r="2238" spans="13:13">
      <c r="M2238" s="64"/>
    </row>
    <row r="2239" spans="13:13">
      <c r="M2239" s="64"/>
    </row>
    <row r="2240" spans="13:13">
      <c r="M2240" s="64"/>
    </row>
    <row r="2241" spans="13:13">
      <c r="M2241" s="64"/>
    </row>
    <row r="2242" spans="13:13">
      <c r="M2242" s="64"/>
    </row>
    <row r="2243" spans="13:13">
      <c r="M2243" s="64"/>
    </row>
    <row r="2244" spans="13:13">
      <c r="M2244" s="64"/>
    </row>
    <row r="2245" spans="13:13">
      <c r="M2245" s="64"/>
    </row>
    <row r="2246" spans="13:13">
      <c r="M2246" s="64"/>
    </row>
    <row r="2247" spans="13:13">
      <c r="M2247" s="64"/>
    </row>
    <row r="2248" spans="13:13">
      <c r="M2248" s="64"/>
    </row>
    <row r="2249" spans="13:13">
      <c r="M2249" s="64"/>
    </row>
    <row r="2250" spans="13:13">
      <c r="M2250" s="64"/>
    </row>
    <row r="2251" spans="13:13">
      <c r="M2251" s="64"/>
    </row>
    <row r="2252" spans="13:13">
      <c r="M2252" s="64"/>
    </row>
    <row r="2253" spans="13:13">
      <c r="M2253" s="64"/>
    </row>
    <row r="2254" spans="13:13">
      <c r="M2254" s="64"/>
    </row>
    <row r="2255" spans="13:13">
      <c r="M2255" s="64"/>
    </row>
    <row r="2256" spans="13:13">
      <c r="M2256" s="64"/>
    </row>
    <row r="2257" spans="13:13">
      <c r="M2257" s="64"/>
    </row>
    <row r="2258" spans="13:13">
      <c r="M2258" s="64"/>
    </row>
    <row r="2259" spans="13:13">
      <c r="M2259" s="64"/>
    </row>
    <row r="2260" spans="13:13">
      <c r="M2260" s="64"/>
    </row>
    <row r="2261" spans="13:13">
      <c r="M2261" s="64"/>
    </row>
    <row r="2262" spans="13:13">
      <c r="M2262" s="64"/>
    </row>
    <row r="2263" spans="13:13">
      <c r="M2263" s="64"/>
    </row>
    <row r="2264" spans="13:13">
      <c r="M2264" s="64"/>
    </row>
    <row r="2265" spans="13:13">
      <c r="M2265" s="64"/>
    </row>
    <row r="2266" spans="13:13">
      <c r="M2266" s="64"/>
    </row>
    <row r="2267" spans="13:13">
      <c r="M2267" s="64"/>
    </row>
    <row r="2268" spans="13:13">
      <c r="M2268" s="64"/>
    </row>
    <row r="2269" spans="13:13">
      <c r="M2269" s="64"/>
    </row>
    <row r="2270" spans="13:13">
      <c r="M2270" s="64"/>
    </row>
    <row r="2271" spans="13:13">
      <c r="M2271" s="64"/>
    </row>
    <row r="2272" spans="13:13">
      <c r="M2272" s="64"/>
    </row>
    <row r="2273" spans="13:13">
      <c r="M2273" s="64"/>
    </row>
    <row r="2274" spans="13:13">
      <c r="M2274" s="64"/>
    </row>
    <row r="2275" spans="13:13">
      <c r="M2275" s="64"/>
    </row>
    <row r="2276" spans="13:13">
      <c r="M2276" s="64"/>
    </row>
    <row r="2277" spans="13:13">
      <c r="M2277" s="64"/>
    </row>
    <row r="2278" spans="13:13">
      <c r="M2278" s="64"/>
    </row>
    <row r="2279" spans="13:13">
      <c r="M2279" s="64"/>
    </row>
    <row r="2280" spans="13:13">
      <c r="M2280" s="64"/>
    </row>
    <row r="2281" spans="13:13">
      <c r="M2281" s="64"/>
    </row>
    <row r="2282" spans="13:13">
      <c r="M2282" s="64"/>
    </row>
    <row r="2283" spans="13:13">
      <c r="M2283" s="64"/>
    </row>
    <row r="2284" spans="13:13">
      <c r="M2284" s="64"/>
    </row>
    <row r="2285" spans="13:13">
      <c r="M2285" s="64"/>
    </row>
    <row r="2286" spans="13:13">
      <c r="M2286" s="64"/>
    </row>
    <row r="2287" spans="13:13">
      <c r="M2287" s="64"/>
    </row>
    <row r="2288" spans="13:13">
      <c r="M2288" s="64"/>
    </row>
    <row r="2289" spans="13:13">
      <c r="M2289" s="64"/>
    </row>
    <row r="2290" spans="13:13">
      <c r="M2290" s="64"/>
    </row>
    <row r="2291" spans="13:13">
      <c r="M2291" s="64"/>
    </row>
    <row r="2292" spans="13:13">
      <c r="M2292" s="64"/>
    </row>
    <row r="2293" spans="13:13">
      <c r="M2293" s="64"/>
    </row>
    <row r="2294" spans="13:13">
      <c r="M2294" s="64"/>
    </row>
    <row r="2295" spans="13:13">
      <c r="M2295" s="64"/>
    </row>
    <row r="2296" spans="13:13">
      <c r="M2296" s="64"/>
    </row>
    <row r="2297" spans="13:13">
      <c r="M2297" s="64"/>
    </row>
    <row r="2298" spans="13:13">
      <c r="M2298" s="64"/>
    </row>
    <row r="2299" spans="13:13">
      <c r="M2299" s="64"/>
    </row>
    <row r="2300" spans="13:13">
      <c r="M2300" s="64"/>
    </row>
    <row r="2301" spans="13:13">
      <c r="M2301" s="64"/>
    </row>
    <row r="2302" spans="13:13">
      <c r="M2302" s="64"/>
    </row>
    <row r="2303" spans="13:13">
      <c r="M2303" s="64"/>
    </row>
    <row r="2304" spans="13:13">
      <c r="M2304" s="64"/>
    </row>
    <row r="2305" spans="13:13">
      <c r="M2305" s="64"/>
    </row>
    <row r="2306" spans="13:13">
      <c r="M2306" s="64"/>
    </row>
    <row r="2307" spans="13:13">
      <c r="M2307" s="64"/>
    </row>
    <row r="2308" spans="13:13">
      <c r="M2308" s="64"/>
    </row>
    <row r="2309" spans="13:13">
      <c r="M2309" s="64"/>
    </row>
    <row r="2310" spans="13:13">
      <c r="M2310" s="64"/>
    </row>
  </sheetData>
  <protectedRanges>
    <protectedRange sqref="V3" name="Range4"/>
  </protectedRanges>
  <mergeCells count="14">
    <mergeCell ref="E30:G30"/>
    <mergeCell ref="O30:P30"/>
    <mergeCell ref="B30:C30"/>
    <mergeCell ref="E33:G33"/>
    <mergeCell ref="B33:C33"/>
    <mergeCell ref="B31:C31"/>
    <mergeCell ref="B32:C32"/>
    <mergeCell ref="E31:G31"/>
    <mergeCell ref="E32:G32"/>
    <mergeCell ref="B1:P1"/>
    <mergeCell ref="G26:P26"/>
    <mergeCell ref="B13:D13"/>
    <mergeCell ref="B18:D18"/>
    <mergeCell ref="B4:D4"/>
  </mergeCells>
  <phoneticPr fontId="5" type="noConversion"/>
  <pageMargins left="0.55118110236220474" right="0.74803149606299213" top="0.78740157480314965" bottom="0.59055118110236227" header="0.51181102362204722" footer="0.11811023622047245"/>
  <pageSetup paperSize="9" orientation="portrait" horizontalDpi="300" verticalDpi="300"/>
  <headerFooter alignWithMargins="0">
    <oddFooter>&amp;L&amp;"Arial,Bold"&amp;8Document Ref.RTFv3.1&amp;R&amp;"Arial,Bold"&amp;8Site name (Code)
xxxx xx Rev x</oddFooter>
  </headerFooter>
  <ignoredErrors>
    <ignoredError sqref="O8:P25 O7" unlockedFormula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-0.499984740745262"/>
    <pageSetUpPr fitToPage="1"/>
  </sheetPr>
  <dimension ref="A1:M106"/>
  <sheetViews>
    <sheetView zoomScale="130" zoomScaleNormal="130" workbookViewId="0">
      <pane ySplit="6" topLeftCell="A7" activePane="bottomLeft" state="frozen"/>
      <selection activeCell="M25" sqref="M25"/>
      <selection pane="bottomLeft" sqref="A1:F104"/>
    </sheetView>
  </sheetViews>
  <sheetFormatPr baseColWidth="10" defaultColWidth="8.83203125" defaultRowHeight="13"/>
  <cols>
    <col min="1" max="1" width="13.6640625" style="1" customWidth="1"/>
    <col min="2" max="2" width="13.6640625" style="98" customWidth="1"/>
    <col min="3" max="6" width="13.6640625" style="1" customWidth="1"/>
    <col min="7" max="16384" width="8.83203125" style="1"/>
  </cols>
  <sheetData>
    <row r="1" spans="1:9" ht="17" thickBot="1">
      <c r="A1" s="233" t="s">
        <v>306</v>
      </c>
      <c r="B1" s="233"/>
      <c r="C1" s="233"/>
      <c r="D1" s="233"/>
      <c r="E1" s="233"/>
      <c r="F1" s="233"/>
    </row>
    <row r="2" spans="1:9" ht="12" customHeight="1" thickBot="1">
      <c r="A2" s="234" t="s">
        <v>218</v>
      </c>
      <c r="B2" s="234"/>
      <c r="C2" s="234"/>
      <c r="D2" s="66">
        <f>'Input Data'!C6</f>
        <v>31577</v>
      </c>
      <c r="E2" s="67" t="s">
        <v>185</v>
      </c>
      <c r="F2" s="128">
        <v>45805</v>
      </c>
    </row>
    <row r="3" spans="1:9" ht="10" customHeight="1">
      <c r="A3" s="68" t="s">
        <v>186</v>
      </c>
      <c r="B3" s="69" t="s">
        <v>187</v>
      </c>
      <c r="C3" s="70" t="s">
        <v>188</v>
      </c>
      <c r="D3" s="68" t="s">
        <v>189</v>
      </c>
      <c r="E3" s="68" t="s">
        <v>190</v>
      </c>
      <c r="F3" s="68" t="s">
        <v>191</v>
      </c>
    </row>
    <row r="4" spans="1:9" ht="10" customHeight="1">
      <c r="A4" s="71"/>
      <c r="B4" s="72" t="s">
        <v>184</v>
      </c>
      <c r="C4" s="73" t="s">
        <v>192</v>
      </c>
      <c r="D4" s="71" t="s">
        <v>192</v>
      </c>
      <c r="E4" s="71"/>
      <c r="F4" s="71" t="s">
        <v>193</v>
      </c>
    </row>
    <row r="5" spans="1:9" ht="10" customHeight="1">
      <c r="A5" s="71"/>
      <c r="B5" s="72"/>
      <c r="C5" s="73"/>
      <c r="D5" s="71"/>
      <c r="E5" s="71"/>
      <c r="F5" s="71" t="s">
        <v>194</v>
      </c>
    </row>
    <row r="6" spans="1:9" ht="12" customHeight="1" thickBot="1">
      <c r="A6" s="74"/>
      <c r="B6" s="75" t="s">
        <v>195</v>
      </c>
      <c r="C6" s="76" t="s">
        <v>219</v>
      </c>
      <c r="D6" s="77" t="s">
        <v>219</v>
      </c>
      <c r="E6" s="77" t="s">
        <v>216</v>
      </c>
      <c r="F6" s="77" t="s">
        <v>217</v>
      </c>
    </row>
    <row r="7" spans="1:9" ht="6.75" customHeight="1">
      <c r="A7" s="78">
        <v>0</v>
      </c>
      <c r="B7" s="125">
        <v>141.04269662921342</v>
      </c>
      <c r="C7" s="79">
        <f t="shared" ref="C7:C38" si="0">SUM(B7*0.9)</f>
        <v>126.93842696629208</v>
      </c>
      <c r="D7" s="79">
        <f>SUM(C7)</f>
        <v>126.93842696629208</v>
      </c>
      <c r="E7" s="79">
        <f>VLOOKUP(B7,'Data &amp; Results'!$O$6:$P$25,2,TRUE)</f>
        <v>7.358705906484345</v>
      </c>
      <c r="F7" s="79">
        <f>SUM(C7*E7)/$D$104</f>
        <v>6.8012421406596871E-2</v>
      </c>
      <c r="I7" s="1" t="s">
        <v>69</v>
      </c>
    </row>
    <row r="8" spans="1:9" ht="7" customHeight="1">
      <c r="A8" s="80">
        <v>1.0416666666666666E-2</v>
      </c>
      <c r="B8" s="126">
        <v>142.85555555555547</v>
      </c>
      <c r="C8" s="81">
        <f t="shared" si="0"/>
        <v>128.56999999999994</v>
      </c>
      <c r="D8" s="81">
        <f t="shared" ref="D8:D39" si="1">SUM(D7+C8)</f>
        <v>255.50842696629201</v>
      </c>
      <c r="E8" s="81">
        <f>VLOOKUP(B8,'Data &amp; Results'!$O$6:$P$25,2,TRUE)</f>
        <v>7.358705906484345</v>
      </c>
      <c r="F8" s="81">
        <f t="shared" ref="F8:F71" si="2">SUM(C8*E8)/$D$104</f>
        <v>6.8886602971440461E-2</v>
      </c>
    </row>
    <row r="9" spans="1:9" ht="6.75" customHeight="1">
      <c r="A9" s="80">
        <v>2.0833333333333332E-2</v>
      </c>
      <c r="B9" s="126">
        <v>146.70777777777778</v>
      </c>
      <c r="C9" s="81">
        <f t="shared" si="0"/>
        <v>132.03700000000001</v>
      </c>
      <c r="D9" s="81">
        <f t="shared" si="1"/>
        <v>387.54542696629198</v>
      </c>
      <c r="E9" s="81">
        <f>VLOOKUP(B9,'Data &amp; Results'!$O$6:$P$25,2,TRUE)</f>
        <v>7.0088422132604595</v>
      </c>
      <c r="F9" s="81">
        <f t="shared" si="2"/>
        <v>6.7380714139634076E-2</v>
      </c>
    </row>
    <row r="10" spans="1:9" ht="7" customHeight="1">
      <c r="A10" s="80">
        <v>3.125E-2</v>
      </c>
      <c r="B10" s="126">
        <v>126.4233333333333</v>
      </c>
      <c r="C10" s="81">
        <f t="shared" si="0"/>
        <v>113.78099999999998</v>
      </c>
      <c r="D10" s="81">
        <f t="shared" si="1"/>
        <v>501.32642696629193</v>
      </c>
      <c r="E10" s="81">
        <f>VLOOKUP(B10,'Data &amp; Results'!$O$6:$P$25,2,TRUE)</f>
        <v>7.358705906484345</v>
      </c>
      <c r="F10" s="81">
        <f t="shared" si="2"/>
        <v>6.0962795152006456E-2</v>
      </c>
    </row>
    <row r="11" spans="1:9" ht="7" customHeight="1">
      <c r="A11" s="80">
        <v>4.1666666666666664E-2</v>
      </c>
      <c r="B11" s="126">
        <v>212.7166666666667</v>
      </c>
      <c r="C11" s="81">
        <f t="shared" si="0"/>
        <v>191.44500000000002</v>
      </c>
      <c r="D11" s="81">
        <f t="shared" si="1"/>
        <v>692.77142696629198</v>
      </c>
      <c r="E11" s="81">
        <f>VLOOKUP(B11,'Data &amp; Results'!$O$6:$P$25,2,TRUE)</f>
        <v>6.5474591192992317</v>
      </c>
      <c r="F11" s="81">
        <f t="shared" si="2"/>
        <v>9.1266312152114573E-2</v>
      </c>
    </row>
    <row r="12" spans="1:9" ht="7" customHeight="1">
      <c r="A12" s="80">
        <v>5.2083333333333329E-2</v>
      </c>
      <c r="B12" s="126">
        <v>156.42999999999998</v>
      </c>
      <c r="C12" s="81">
        <f t="shared" si="0"/>
        <v>140.78699999999998</v>
      </c>
      <c r="D12" s="81">
        <f t="shared" si="1"/>
        <v>833.55842696629202</v>
      </c>
      <c r="E12" s="81">
        <f>VLOOKUP(B12,'Data &amp; Results'!$O$6:$P$25,2,TRUE)</f>
        <v>7.0088422132604595</v>
      </c>
      <c r="F12" s="81">
        <f t="shared" si="2"/>
        <v>7.1845987121614857E-2</v>
      </c>
    </row>
    <row r="13" spans="1:9" ht="7" customHeight="1">
      <c r="A13" s="80">
        <v>6.25E-2</v>
      </c>
      <c r="B13" s="126">
        <v>140.54333333333324</v>
      </c>
      <c r="C13" s="81">
        <f t="shared" si="0"/>
        <v>126.48899999999992</v>
      </c>
      <c r="D13" s="81">
        <f t="shared" si="1"/>
        <v>960.04742696629194</v>
      </c>
      <c r="E13" s="81">
        <f>VLOOKUP(B13,'Data &amp; Results'!$O$6:$P$25,2,TRUE)</f>
        <v>7.358705906484345</v>
      </c>
      <c r="F13" s="81">
        <f t="shared" si="2"/>
        <v>6.7771622643342397E-2</v>
      </c>
    </row>
    <row r="14" spans="1:9" ht="7" customHeight="1">
      <c r="A14" s="80">
        <v>7.2916666666666657E-2</v>
      </c>
      <c r="B14" s="126">
        <v>107.58777777777777</v>
      </c>
      <c r="C14" s="81">
        <f t="shared" si="0"/>
        <v>96.828999999999994</v>
      </c>
      <c r="D14" s="81">
        <f t="shared" si="1"/>
        <v>1056.876426966292</v>
      </c>
      <c r="E14" s="81">
        <f>VLOOKUP(B14,'Data &amp; Results'!$O$6:$P$25,2,TRUE)</f>
        <v>7.8438160939485746</v>
      </c>
      <c r="F14" s="81">
        <f t="shared" si="2"/>
        <v>5.5300177806723236E-2</v>
      </c>
    </row>
    <row r="15" spans="1:9" ht="7" customHeight="1">
      <c r="A15" s="80">
        <v>8.3333333333333329E-2</v>
      </c>
      <c r="B15" s="126">
        <v>140.64333333333326</v>
      </c>
      <c r="C15" s="81">
        <f t="shared" si="0"/>
        <v>126.57899999999994</v>
      </c>
      <c r="D15" s="81">
        <f t="shared" si="1"/>
        <v>1183.455426966292</v>
      </c>
      <c r="E15" s="81">
        <f>VLOOKUP(B15,'Data &amp; Results'!$O$6:$P$25,2,TRUE)</f>
        <v>7.358705906484345</v>
      </c>
      <c r="F15" s="81">
        <f t="shared" si="2"/>
        <v>6.7819843801213059E-2</v>
      </c>
    </row>
    <row r="16" spans="1:9" ht="7" customHeight="1">
      <c r="A16" s="80">
        <v>9.375E-2</v>
      </c>
      <c r="B16" s="126">
        <v>111.66111111111107</v>
      </c>
      <c r="C16" s="81">
        <f t="shared" si="0"/>
        <v>100.49499999999996</v>
      </c>
      <c r="D16" s="81">
        <f t="shared" si="1"/>
        <v>1283.9504269662918</v>
      </c>
      <c r="E16" s="81">
        <f>VLOOKUP(B16,'Data &amp; Results'!$O$6:$P$25,2,TRUE)</f>
        <v>7.8438160939485746</v>
      </c>
      <c r="F16" s="81">
        <f t="shared" si="2"/>
        <v>5.7393873412785949E-2</v>
      </c>
    </row>
    <row r="17" spans="1:13" ht="7" customHeight="1">
      <c r="A17" s="80">
        <v>0.10416666666666666</v>
      </c>
      <c r="B17" s="126">
        <v>141.98333333333341</v>
      </c>
      <c r="C17" s="81">
        <f t="shared" si="0"/>
        <v>127.78500000000007</v>
      </c>
      <c r="D17" s="81">
        <f t="shared" si="1"/>
        <v>1411.7354269662919</v>
      </c>
      <c r="E17" s="81">
        <f>VLOOKUP(B17,'Data &amp; Results'!$O$6:$P$25,2,TRUE)</f>
        <v>7.358705906484345</v>
      </c>
      <c r="F17" s="81">
        <f t="shared" si="2"/>
        <v>6.8466007316679858E-2</v>
      </c>
    </row>
    <row r="18" spans="1:13" ht="7" customHeight="1">
      <c r="A18" s="80">
        <v>0.11458333333333333</v>
      </c>
      <c r="B18" s="126">
        <v>110.87222222222222</v>
      </c>
      <c r="C18" s="81">
        <f t="shared" si="0"/>
        <v>99.784999999999997</v>
      </c>
      <c r="D18" s="81">
        <f t="shared" si="1"/>
        <v>1511.520426966292</v>
      </c>
      <c r="E18" s="81">
        <f>VLOOKUP(B18,'Data &amp; Results'!$O$6:$P$25,2,TRUE)</f>
        <v>7.8438160939485746</v>
      </c>
      <c r="F18" s="81">
        <f t="shared" si="2"/>
        <v>5.6988384083733995E-2</v>
      </c>
    </row>
    <row r="19" spans="1:13" ht="7" customHeight="1">
      <c r="A19" s="80">
        <v>0.125</v>
      </c>
      <c r="B19" s="126">
        <v>134.62222222222221</v>
      </c>
      <c r="C19" s="81">
        <f t="shared" si="0"/>
        <v>121.15999999999998</v>
      </c>
      <c r="D19" s="81">
        <f t="shared" si="1"/>
        <v>1632.6804269662921</v>
      </c>
      <c r="E19" s="81">
        <f>VLOOKUP(B19,'Data &amp; Results'!$O$6:$P$25,2,TRUE)</f>
        <v>7.358705906484345</v>
      </c>
      <c r="F19" s="81">
        <f t="shared" si="2"/>
        <v>6.4916394306756858E-2</v>
      </c>
    </row>
    <row r="20" spans="1:13" ht="7" customHeight="1">
      <c r="A20" s="80">
        <v>0.13541666666666666</v>
      </c>
      <c r="B20" s="126">
        <v>105.78777777777773</v>
      </c>
      <c r="C20" s="81">
        <f t="shared" si="0"/>
        <v>95.208999999999961</v>
      </c>
      <c r="D20" s="81">
        <f t="shared" si="1"/>
        <v>1727.8894269662921</v>
      </c>
      <c r="E20" s="81">
        <f>VLOOKUP(B20,'Data &amp; Results'!$O$6:$P$25,2,TRUE)</f>
        <v>7.8438160939485746</v>
      </c>
      <c r="F20" s="81">
        <f t="shared" si="2"/>
        <v>5.4374976802407458E-2</v>
      </c>
    </row>
    <row r="21" spans="1:13" ht="7" customHeight="1">
      <c r="A21" s="80">
        <v>0.14583333333333331</v>
      </c>
      <c r="B21" s="126">
        <v>152.49111111111111</v>
      </c>
      <c r="C21" s="81">
        <f t="shared" si="0"/>
        <v>137.24199999999999</v>
      </c>
      <c r="D21" s="81">
        <f t="shared" si="1"/>
        <v>1865.1314269662921</v>
      </c>
      <c r="E21" s="81">
        <f>VLOOKUP(B21,'Data &amp; Results'!$O$6:$P$25,2,TRUE)</f>
        <v>7.0088422132604595</v>
      </c>
      <c r="F21" s="81">
        <f t="shared" si="2"/>
        <v>7.0036913667772357E-2</v>
      </c>
    </row>
    <row r="22" spans="1:13" ht="7" customHeight="1">
      <c r="A22" s="80">
        <v>0.15625</v>
      </c>
      <c r="B22" s="126">
        <v>181.75111111111116</v>
      </c>
      <c r="C22" s="81">
        <f t="shared" si="0"/>
        <v>163.57600000000005</v>
      </c>
      <c r="D22" s="81">
        <f t="shared" si="1"/>
        <v>2028.7074269662921</v>
      </c>
      <c r="E22" s="81">
        <f>VLOOKUP(B22,'Data &amp; Results'!$O$6:$P$25,2,TRUE)</f>
        <v>6.7475846544350881</v>
      </c>
      <c r="F22" s="81">
        <f t="shared" si="2"/>
        <v>8.0364010955725942E-2</v>
      </c>
    </row>
    <row r="23" spans="1:13" ht="7" customHeight="1">
      <c r="A23" s="80">
        <v>0.16666666666666666</v>
      </c>
      <c r="B23" s="126">
        <v>97.745555555555555</v>
      </c>
      <c r="C23" s="81">
        <f t="shared" si="0"/>
        <v>87.971000000000004</v>
      </c>
      <c r="D23" s="81">
        <f t="shared" si="1"/>
        <v>2116.6784269662921</v>
      </c>
      <c r="E23" s="81">
        <f>VLOOKUP(B23,'Data &amp; Results'!$O$6:$P$25,2,TRUE)</f>
        <v>8.5379572018960079</v>
      </c>
      <c r="F23" s="81">
        <f t="shared" si="2"/>
        <v>5.4687387960801644E-2</v>
      </c>
    </row>
    <row r="24" spans="1:13" ht="7" customHeight="1">
      <c r="A24" s="80">
        <v>0.17708333333333331</v>
      </c>
      <c r="B24" s="126">
        <v>119.60555555555558</v>
      </c>
      <c r="C24" s="81">
        <f t="shared" si="0"/>
        <v>107.64500000000002</v>
      </c>
      <c r="D24" s="81">
        <f t="shared" si="1"/>
        <v>2224.3234269662921</v>
      </c>
      <c r="E24" s="81">
        <f>VLOOKUP(B24,'Data &amp; Results'!$O$6:$P$25,2,TRUE)</f>
        <v>7.8438160939485746</v>
      </c>
      <c r="F24" s="81">
        <f t="shared" si="2"/>
        <v>6.1477322289858673E-2</v>
      </c>
    </row>
    <row r="25" spans="1:13" ht="7" customHeight="1">
      <c r="A25" s="80">
        <v>0.1875</v>
      </c>
      <c r="B25" s="126">
        <v>96.208888888888907</v>
      </c>
      <c r="C25" s="81">
        <f t="shared" si="0"/>
        <v>86.588000000000022</v>
      </c>
      <c r="D25" s="81">
        <f t="shared" si="1"/>
        <v>2310.9114269662923</v>
      </c>
      <c r="E25" s="81">
        <f>VLOOKUP(B25,'Data &amp; Results'!$O$6:$P$25,2,TRUE)</f>
        <v>8.5379572018960079</v>
      </c>
      <c r="F25" s="81">
        <f t="shared" si="2"/>
        <v>5.3827642618020637E-2</v>
      </c>
      <c r="M25" s="1" t="s">
        <v>69</v>
      </c>
    </row>
    <row r="26" spans="1:13" ht="7" customHeight="1">
      <c r="A26" s="80">
        <v>0.19791666666666666</v>
      </c>
      <c r="B26" s="126">
        <v>91.948888888888845</v>
      </c>
      <c r="C26" s="81">
        <f t="shared" si="0"/>
        <v>82.753999999999962</v>
      </c>
      <c r="D26" s="81">
        <f t="shared" si="1"/>
        <v>2393.6654269662922</v>
      </c>
      <c r="E26" s="81">
        <f>VLOOKUP(B26,'Data &amp; Results'!$O$6:$P$25,2,TRUE)</f>
        <v>8.5379572018960079</v>
      </c>
      <c r="F26" s="81">
        <f t="shared" si="2"/>
        <v>5.1444227112436784E-2</v>
      </c>
    </row>
    <row r="27" spans="1:13" ht="7" customHeight="1">
      <c r="A27" s="80">
        <v>0.20833333333333331</v>
      </c>
      <c r="B27" s="126">
        <v>110.93555555555557</v>
      </c>
      <c r="C27" s="81">
        <f t="shared" si="0"/>
        <v>99.842000000000013</v>
      </c>
      <c r="D27" s="81">
        <f t="shared" si="1"/>
        <v>2493.5074269662923</v>
      </c>
      <c r="E27" s="81">
        <f>VLOOKUP(B27,'Data &amp; Results'!$O$6:$P$25,2,TRUE)</f>
        <v>7.8438160939485746</v>
      </c>
      <c r="F27" s="81">
        <f t="shared" si="2"/>
        <v>5.7020937452404372E-2</v>
      </c>
    </row>
    <row r="28" spans="1:13" ht="7" customHeight="1">
      <c r="A28" s="80">
        <v>0.21875</v>
      </c>
      <c r="B28" s="126">
        <v>89.682222222222222</v>
      </c>
      <c r="C28" s="81">
        <f t="shared" si="0"/>
        <v>80.713999999999999</v>
      </c>
      <c r="D28" s="81">
        <f t="shared" si="1"/>
        <v>2574.2214269662923</v>
      </c>
      <c r="E28" s="81">
        <f>VLOOKUP(B28,'Data &amp; Results'!$O$6:$P$25,2,TRUE)</f>
        <v>8.5379572018960079</v>
      </c>
      <c r="F28" s="81">
        <f t="shared" si="2"/>
        <v>5.0176056107900824E-2</v>
      </c>
    </row>
    <row r="29" spans="1:13" ht="7" customHeight="1">
      <c r="A29" s="80">
        <v>0.22916666666666666</v>
      </c>
      <c r="B29" s="126">
        <v>119.94111111111114</v>
      </c>
      <c r="C29" s="81">
        <f t="shared" si="0"/>
        <v>107.94700000000003</v>
      </c>
      <c r="D29" s="81">
        <f t="shared" si="1"/>
        <v>2682.1684269662924</v>
      </c>
      <c r="E29" s="81">
        <f>VLOOKUP(B29,'Data &amp; Results'!$O$6:$P$25,2,TRUE)</f>
        <v>7.8438160939485746</v>
      </c>
      <c r="F29" s="81">
        <f t="shared" si="2"/>
        <v>6.1649798032638523E-2</v>
      </c>
    </row>
    <row r="30" spans="1:13" ht="7" customHeight="1">
      <c r="A30" s="80">
        <v>0.23958333333333331</v>
      </c>
      <c r="B30" s="126">
        <v>80.87555555555555</v>
      </c>
      <c r="C30" s="81">
        <f t="shared" si="0"/>
        <v>72.787999999999997</v>
      </c>
      <c r="D30" s="81">
        <f t="shared" si="1"/>
        <v>2754.9564269662924</v>
      </c>
      <c r="E30" s="81">
        <f>VLOOKUP(B30,'Data &amp; Results'!$O$6:$P$25,2,TRUE)</f>
        <v>8.5379572018960079</v>
      </c>
      <c r="F30" s="81">
        <f t="shared" si="2"/>
        <v>4.5248838763806587E-2</v>
      </c>
    </row>
    <row r="31" spans="1:13" ht="7" customHeight="1">
      <c r="A31" s="80">
        <v>0.25</v>
      </c>
      <c r="B31" s="126">
        <v>115.11555555555559</v>
      </c>
      <c r="C31" s="81">
        <f t="shared" si="0"/>
        <v>103.60400000000003</v>
      </c>
      <c r="D31" s="81">
        <f t="shared" si="1"/>
        <v>2858.5604269662922</v>
      </c>
      <c r="E31" s="81">
        <f>VLOOKUP(B31,'Data &amp; Results'!$O$6:$P$25,2,TRUE)</f>
        <v>7.8438160939485746</v>
      </c>
      <c r="F31" s="81">
        <f t="shared" si="2"/>
        <v>5.9169459784648777E-2</v>
      </c>
    </row>
    <row r="32" spans="1:13" ht="7" customHeight="1">
      <c r="A32" s="80">
        <v>0.26041666666666663</v>
      </c>
      <c r="B32" s="126">
        <v>194.54222222222225</v>
      </c>
      <c r="C32" s="81">
        <f t="shared" si="0"/>
        <v>175.08800000000002</v>
      </c>
      <c r="D32" s="81">
        <f t="shared" si="1"/>
        <v>3033.6484269662924</v>
      </c>
      <c r="E32" s="81">
        <f>VLOOKUP(B32,'Data &amp; Results'!$O$6:$P$25,2,TRUE)</f>
        <v>6.7475846544350881</v>
      </c>
      <c r="F32" s="81">
        <f t="shared" si="2"/>
        <v>8.6019794775615874E-2</v>
      </c>
    </row>
    <row r="33" spans="1:6" ht="7" customHeight="1">
      <c r="A33" s="80">
        <v>0.27083333333333331</v>
      </c>
      <c r="B33" s="126">
        <v>151.26666666666674</v>
      </c>
      <c r="C33" s="81">
        <f t="shared" si="0"/>
        <v>136.14000000000007</v>
      </c>
      <c r="D33" s="81">
        <f t="shared" si="1"/>
        <v>3169.7884269662923</v>
      </c>
      <c r="E33" s="81">
        <f>VLOOKUP(B33,'Data &amp; Results'!$O$6:$P$25,2,TRUE)</f>
        <v>7.0088422132604595</v>
      </c>
      <c r="F33" s="81">
        <f t="shared" si="2"/>
        <v>6.9474544430498927E-2</v>
      </c>
    </row>
    <row r="34" spans="1:6" ht="7" customHeight="1">
      <c r="A34" s="80">
        <v>0.28125</v>
      </c>
      <c r="B34" s="126">
        <v>153.47777777777776</v>
      </c>
      <c r="C34" s="81">
        <f t="shared" si="0"/>
        <v>138.13</v>
      </c>
      <c r="D34" s="81">
        <f t="shared" si="1"/>
        <v>3307.9184269662924</v>
      </c>
      <c r="E34" s="81">
        <f>VLOOKUP(B34,'Data &amp; Results'!$O$6:$P$25,2,TRUE)</f>
        <v>7.0088422132604595</v>
      </c>
      <c r="F34" s="81">
        <f t="shared" si="2"/>
        <v>7.0490075085829385E-2</v>
      </c>
    </row>
    <row r="35" spans="1:6" ht="7" customHeight="1">
      <c r="A35" s="80">
        <v>0.29166666666666663</v>
      </c>
      <c r="B35" s="126">
        <v>121.7588888888889</v>
      </c>
      <c r="C35" s="81">
        <f t="shared" si="0"/>
        <v>109.58300000000001</v>
      </c>
      <c r="D35" s="81">
        <f t="shared" si="1"/>
        <v>3417.5014269662925</v>
      </c>
      <c r="E35" s="81">
        <f>VLOOKUP(B35,'Data &amp; Results'!$O$6:$P$25,2,TRUE)</f>
        <v>7.358705906484345</v>
      </c>
      <c r="F35" s="81">
        <f t="shared" si="2"/>
        <v>5.8713546032662094E-2</v>
      </c>
    </row>
    <row r="36" spans="1:6" ht="7" customHeight="1">
      <c r="A36" s="80">
        <v>0.30208333333333331</v>
      </c>
      <c r="B36" s="126">
        <v>153.85888888888891</v>
      </c>
      <c r="C36" s="81">
        <f t="shared" si="0"/>
        <v>138.47300000000001</v>
      </c>
      <c r="D36" s="81">
        <f t="shared" si="1"/>
        <v>3555.9744269662924</v>
      </c>
      <c r="E36" s="81">
        <f>VLOOKUP(B36,'Data &amp; Results'!$O$6:$P$25,2,TRUE)</f>
        <v>7.0088422132604595</v>
      </c>
      <c r="F36" s="81">
        <f t="shared" si="2"/>
        <v>7.0665113786723036E-2</v>
      </c>
    </row>
    <row r="37" spans="1:6" ht="7" customHeight="1">
      <c r="A37" s="80">
        <v>0.3125</v>
      </c>
      <c r="B37" s="126">
        <v>158.72777777777779</v>
      </c>
      <c r="C37" s="81">
        <f t="shared" si="0"/>
        <v>142.85500000000002</v>
      </c>
      <c r="D37" s="81">
        <f t="shared" si="1"/>
        <v>3698.8294269662924</v>
      </c>
      <c r="E37" s="81">
        <f>VLOOKUP(B37,'Data &amp; Results'!$O$6:$P$25,2,TRUE)</f>
        <v>7.0088422132604595</v>
      </c>
      <c r="F37" s="81">
        <f t="shared" si="2"/>
        <v>7.2901322496099027E-2</v>
      </c>
    </row>
    <row r="38" spans="1:6" ht="7" customHeight="1">
      <c r="A38" s="80">
        <v>0.32291666666666663</v>
      </c>
      <c r="B38" s="126">
        <v>210.2244444444444</v>
      </c>
      <c r="C38" s="81">
        <f t="shared" si="0"/>
        <v>189.20199999999997</v>
      </c>
      <c r="D38" s="81">
        <f t="shared" si="1"/>
        <v>3888.0314269662922</v>
      </c>
      <c r="E38" s="81">
        <f>VLOOKUP(B38,'Data &amp; Results'!$O$6:$P$25,2,TRUE)</f>
        <v>6.5474591192992317</v>
      </c>
      <c r="F38" s="81">
        <f t="shared" si="2"/>
        <v>9.0197021556083362E-2</v>
      </c>
    </row>
    <row r="39" spans="1:6" ht="7" customHeight="1">
      <c r="A39" s="80">
        <v>0.33333333333333331</v>
      </c>
      <c r="B39" s="126">
        <v>233.72777777777779</v>
      </c>
      <c r="C39" s="81">
        <f t="shared" ref="C39:C70" si="3">SUM(B39*0.9)</f>
        <v>210.35500000000002</v>
      </c>
      <c r="D39" s="81">
        <f t="shared" si="1"/>
        <v>4098.3864269662918</v>
      </c>
      <c r="E39" s="81">
        <f>VLOOKUP(B39,'Data &amp; Results'!$O$6:$P$25,2,TRUE)</f>
        <v>6.3924871395595941</v>
      </c>
      <c r="F39" s="81">
        <f t="shared" si="2"/>
        <v>9.7907594547372453E-2</v>
      </c>
    </row>
    <row r="40" spans="1:6" ht="7" customHeight="1">
      <c r="A40" s="80">
        <v>0.34375</v>
      </c>
      <c r="B40" s="126">
        <v>146.16222222222225</v>
      </c>
      <c r="C40" s="81">
        <f t="shared" si="3"/>
        <v>131.54600000000002</v>
      </c>
      <c r="D40" s="81">
        <f t="shared" ref="D40:D71" si="4">SUM(D39+C40)</f>
        <v>4229.932426966292</v>
      </c>
      <c r="E40" s="81">
        <f>VLOOKUP(B40,'Data &amp; Results'!$O$6:$P$25,2,TRUE)</f>
        <v>7.0088422132604595</v>
      </c>
      <c r="F40" s="81">
        <f t="shared" si="2"/>
        <v>6.7130148535730932E-2</v>
      </c>
    </row>
    <row r="41" spans="1:6" ht="7" customHeight="1">
      <c r="A41" s="80">
        <v>0.35416666666666663</v>
      </c>
      <c r="B41" s="126">
        <v>184.17222222222227</v>
      </c>
      <c r="C41" s="81">
        <f t="shared" si="3"/>
        <v>165.75500000000005</v>
      </c>
      <c r="D41" s="81">
        <f t="shared" si="4"/>
        <v>4395.6874269662922</v>
      </c>
      <c r="E41" s="81">
        <f>VLOOKUP(B41,'Data &amp; Results'!$O$6:$P$25,2,TRUE)</f>
        <v>6.7475846544350881</v>
      </c>
      <c r="F41" s="81">
        <f t="shared" si="2"/>
        <v>8.143454196194036E-2</v>
      </c>
    </row>
    <row r="42" spans="1:6" ht="7" customHeight="1">
      <c r="A42" s="80">
        <v>0.36458333333333331</v>
      </c>
      <c r="B42" s="126">
        <v>145.37555555555559</v>
      </c>
      <c r="C42" s="81">
        <f t="shared" si="3"/>
        <v>130.83800000000005</v>
      </c>
      <c r="D42" s="81">
        <f t="shared" si="4"/>
        <v>4526.5254269662919</v>
      </c>
      <c r="E42" s="81">
        <f>VLOOKUP(B42,'Data &amp; Results'!$O$6:$P$25,2,TRUE)</f>
        <v>7.0088422132604595</v>
      </c>
      <c r="F42" s="81">
        <f t="shared" si="2"/>
        <v>6.6768844161874674E-2</v>
      </c>
    </row>
    <row r="43" spans="1:6" ht="7" customHeight="1">
      <c r="A43" s="80">
        <v>0.375</v>
      </c>
      <c r="B43" s="126">
        <v>167.78666666666669</v>
      </c>
      <c r="C43" s="81">
        <f t="shared" si="3"/>
        <v>151.00800000000004</v>
      </c>
      <c r="D43" s="81">
        <f t="shared" si="4"/>
        <v>4677.5334269662917</v>
      </c>
      <c r="E43" s="81">
        <f>VLOOKUP(B43,'Data &amp; Results'!$O$6:$P$25,2,TRUE)</f>
        <v>7.0088422132604595</v>
      </c>
      <c r="F43" s="81">
        <f t="shared" si="2"/>
        <v>7.7061936281480684E-2</v>
      </c>
    </row>
    <row r="44" spans="1:6" ht="7" customHeight="1">
      <c r="A44" s="80">
        <v>0.38541666666666663</v>
      </c>
      <c r="B44" s="126">
        <v>229.14555555555555</v>
      </c>
      <c r="C44" s="81">
        <f t="shared" si="3"/>
        <v>206.23099999999999</v>
      </c>
      <c r="D44" s="81">
        <f t="shared" si="4"/>
        <v>4883.7644269662915</v>
      </c>
      <c r="E44" s="81">
        <f>VLOOKUP(B44,'Data &amp; Results'!$O$6:$P$25,2,TRUE)</f>
        <v>6.3924871395595941</v>
      </c>
      <c r="F44" s="81">
        <f t="shared" si="2"/>
        <v>9.5988120705945493E-2</v>
      </c>
    </row>
    <row r="45" spans="1:6" ht="7" customHeight="1">
      <c r="A45" s="80">
        <v>0.39583333333333331</v>
      </c>
      <c r="B45" s="126">
        <v>165.46444444444447</v>
      </c>
      <c r="C45" s="81">
        <f t="shared" si="3"/>
        <v>148.91800000000003</v>
      </c>
      <c r="D45" s="81">
        <f t="shared" si="4"/>
        <v>5032.6824269662911</v>
      </c>
      <c r="E45" s="81">
        <f>VLOOKUP(B45,'Data &amp; Results'!$O$6:$P$25,2,TRUE)</f>
        <v>7.0088422132604595</v>
      </c>
      <c r="F45" s="81">
        <f t="shared" si="2"/>
        <v>7.5995373934927557E-2</v>
      </c>
    </row>
    <row r="46" spans="1:6" ht="7" customHeight="1">
      <c r="A46" s="80">
        <v>0.40625</v>
      </c>
      <c r="B46" s="126">
        <v>172.38111111111115</v>
      </c>
      <c r="C46" s="81">
        <f t="shared" si="3"/>
        <v>155.14300000000003</v>
      </c>
      <c r="D46" s="81">
        <f t="shared" si="4"/>
        <v>5187.8254269662912</v>
      </c>
      <c r="E46" s="81">
        <f>VLOOKUP(B46,'Data &amp; Results'!$O$6:$P$25,2,TRUE)</f>
        <v>6.7475846544350881</v>
      </c>
      <c r="F46" s="81">
        <f t="shared" si="2"/>
        <v>7.6220923312125183E-2</v>
      </c>
    </row>
    <row r="47" spans="1:6" ht="7" customHeight="1">
      <c r="A47" s="80">
        <v>0.41666666666666663</v>
      </c>
      <c r="B47" s="126">
        <v>124.41777777777776</v>
      </c>
      <c r="C47" s="81">
        <f t="shared" si="3"/>
        <v>111.97599999999998</v>
      </c>
      <c r="D47" s="81">
        <f t="shared" si="4"/>
        <v>5299.8014269662908</v>
      </c>
      <c r="E47" s="81">
        <f>VLOOKUP(B47,'Data &amp; Results'!$O$6:$P$25,2,TRUE)</f>
        <v>7.358705906484345</v>
      </c>
      <c r="F47" s="81">
        <f t="shared" si="2"/>
        <v>5.9995693041378396E-2</v>
      </c>
    </row>
    <row r="48" spans="1:6" ht="7" customHeight="1">
      <c r="A48" s="80">
        <v>0.42708333333333331</v>
      </c>
      <c r="B48" s="126">
        <v>172.74666666666667</v>
      </c>
      <c r="C48" s="81">
        <f t="shared" si="3"/>
        <v>155.47200000000001</v>
      </c>
      <c r="D48" s="81">
        <f t="shared" si="4"/>
        <v>5455.2734269662906</v>
      </c>
      <c r="E48" s="81">
        <f>VLOOKUP(B48,'Data &amp; Results'!$O$6:$P$25,2,TRUE)</f>
        <v>6.7475846544350881</v>
      </c>
      <c r="F48" s="81">
        <f t="shared" si="2"/>
        <v>7.6382559246519183E-2</v>
      </c>
    </row>
    <row r="49" spans="1:6" ht="7" customHeight="1">
      <c r="A49" s="80">
        <v>0.4375</v>
      </c>
      <c r="B49" s="126">
        <v>127.4966666666667</v>
      </c>
      <c r="C49" s="81">
        <f t="shared" si="3"/>
        <v>114.74700000000003</v>
      </c>
      <c r="D49" s="81">
        <f t="shared" si="4"/>
        <v>5570.0204269662909</v>
      </c>
      <c r="E49" s="81">
        <f>VLOOKUP(B49,'Data &amp; Results'!$O$6:$P$25,2,TRUE)</f>
        <v>7.358705906484345</v>
      </c>
      <c r="F49" s="81">
        <f t="shared" si="2"/>
        <v>6.1480368913151479E-2</v>
      </c>
    </row>
    <row r="50" spans="1:6" ht="7" customHeight="1">
      <c r="A50" s="80">
        <v>0.44791666666666663</v>
      </c>
      <c r="B50" s="126">
        <v>174.65777777777777</v>
      </c>
      <c r="C50" s="81">
        <f t="shared" si="3"/>
        <v>157.19200000000001</v>
      </c>
      <c r="D50" s="81">
        <f t="shared" si="4"/>
        <v>5727.2124269662909</v>
      </c>
      <c r="E50" s="81">
        <f>VLOOKUP(B50,'Data &amp; Results'!$O$6:$P$25,2,TRUE)</f>
        <v>6.7475846544350881</v>
      </c>
      <c r="F50" s="81">
        <f t="shared" si="2"/>
        <v>7.7227586015995428E-2</v>
      </c>
    </row>
    <row r="51" spans="1:6" ht="7" customHeight="1">
      <c r="A51" s="80">
        <v>0.45833333333333331</v>
      </c>
      <c r="B51" s="126">
        <v>246.11777777777769</v>
      </c>
      <c r="C51" s="81">
        <f t="shared" si="3"/>
        <v>221.50599999999991</v>
      </c>
      <c r="D51" s="81">
        <f t="shared" si="4"/>
        <v>5948.7184269662912</v>
      </c>
      <c r="E51" s="81">
        <f>VLOOKUP(B51,'Data &amp; Results'!$O$6:$P$25,2,TRUE)</f>
        <v>6.3924871395595941</v>
      </c>
      <c r="F51" s="81">
        <f t="shared" si="2"/>
        <v>0.10309771404440242</v>
      </c>
    </row>
    <row r="52" spans="1:6" ht="7" customHeight="1">
      <c r="A52" s="80">
        <v>0.46875</v>
      </c>
      <c r="B52" s="126">
        <v>159.24333333333325</v>
      </c>
      <c r="C52" s="81">
        <f t="shared" si="3"/>
        <v>143.31899999999993</v>
      </c>
      <c r="D52" s="81">
        <f t="shared" si="4"/>
        <v>6092.0374269662907</v>
      </c>
      <c r="E52" s="81">
        <f>VLOOKUP(B52,'Data &amp; Results'!$O$6:$P$25,2,TRUE)</f>
        <v>7.0088422132604595</v>
      </c>
      <c r="F52" s="81">
        <f t="shared" si="2"/>
        <v>7.3138109543372021E-2</v>
      </c>
    </row>
    <row r="53" spans="1:6" ht="7" customHeight="1">
      <c r="A53" s="80">
        <v>0.47916666666666663</v>
      </c>
      <c r="B53" s="126">
        <v>153.04444444444448</v>
      </c>
      <c r="C53" s="81">
        <f t="shared" si="3"/>
        <v>137.74000000000004</v>
      </c>
      <c r="D53" s="81">
        <f t="shared" si="4"/>
        <v>6229.7774269662905</v>
      </c>
      <c r="E53" s="81">
        <f>VLOOKUP(B53,'Data &amp; Results'!$O$6:$P$25,2,TRUE)</f>
        <v>7.0088422132604595</v>
      </c>
      <c r="F53" s="81">
        <f t="shared" si="2"/>
        <v>7.0291051490061124E-2</v>
      </c>
    </row>
    <row r="54" spans="1:6" ht="7" customHeight="1">
      <c r="A54" s="80">
        <v>0.48958333333333331</v>
      </c>
      <c r="B54" s="126">
        <v>105.83333333333331</v>
      </c>
      <c r="C54" s="81">
        <f t="shared" si="3"/>
        <v>95.249999999999986</v>
      </c>
      <c r="D54" s="81">
        <f t="shared" si="4"/>
        <v>6325.0274269662905</v>
      </c>
      <c r="E54" s="81">
        <f>VLOOKUP(B54,'Data &amp; Results'!$O$6:$P$25,2,TRUE)</f>
        <v>7.8438160939485746</v>
      </c>
      <c r="F54" s="81">
        <f t="shared" si="2"/>
        <v>5.4398392383380886E-2</v>
      </c>
    </row>
    <row r="55" spans="1:6" ht="7" customHeight="1">
      <c r="A55" s="80">
        <v>0.5</v>
      </c>
      <c r="B55" s="126">
        <v>154.1099999999999</v>
      </c>
      <c r="C55" s="81">
        <f t="shared" si="3"/>
        <v>138.69899999999993</v>
      </c>
      <c r="D55" s="81">
        <f t="shared" si="4"/>
        <v>6463.7264269662901</v>
      </c>
      <c r="E55" s="81">
        <f>VLOOKUP(B55,'Data &amp; Results'!$O$6:$P$25,2,TRUE)</f>
        <v>7.0088422132604595</v>
      </c>
      <c r="F55" s="81">
        <f t="shared" si="2"/>
        <v>7.0780445408886158E-2</v>
      </c>
    </row>
    <row r="56" spans="1:6" ht="7" customHeight="1">
      <c r="A56" s="80">
        <v>0.51041666666666663</v>
      </c>
      <c r="B56" s="126">
        <v>121.89222222222222</v>
      </c>
      <c r="C56" s="81">
        <f t="shared" si="3"/>
        <v>109.703</v>
      </c>
      <c r="D56" s="81">
        <f t="shared" si="4"/>
        <v>6573.4294269662905</v>
      </c>
      <c r="E56" s="81">
        <f>VLOOKUP(B56,'Data &amp; Results'!$O$6:$P$25,2,TRUE)</f>
        <v>7.358705906484345</v>
      </c>
      <c r="F56" s="81">
        <f t="shared" si="2"/>
        <v>5.8777840909822958E-2</v>
      </c>
    </row>
    <row r="57" spans="1:6" ht="7" customHeight="1">
      <c r="A57" s="80">
        <v>0.52083333333333326</v>
      </c>
      <c r="B57" s="126">
        <v>182.1466666666667</v>
      </c>
      <c r="C57" s="81">
        <f t="shared" si="3"/>
        <v>163.93200000000004</v>
      </c>
      <c r="D57" s="81">
        <f t="shared" si="4"/>
        <v>6737.3614269662903</v>
      </c>
      <c r="E57" s="81">
        <f>VLOOKUP(B57,'Data &amp; Results'!$O$6:$P$25,2,TRUE)</f>
        <v>6.7475846544350881</v>
      </c>
      <c r="F57" s="81">
        <f t="shared" si="2"/>
        <v>8.0538911845222189E-2</v>
      </c>
    </row>
    <row r="58" spans="1:6" ht="7" customHeight="1">
      <c r="A58" s="80">
        <v>0.53125</v>
      </c>
      <c r="B58" s="126">
        <v>212.12444444444441</v>
      </c>
      <c r="C58" s="81">
        <f t="shared" si="3"/>
        <v>190.91199999999998</v>
      </c>
      <c r="D58" s="81">
        <f t="shared" si="4"/>
        <v>6928.2734269662906</v>
      </c>
      <c r="E58" s="81">
        <f>VLOOKUP(B58,'Data &amp; Results'!$O$6:$P$25,2,TRUE)</f>
        <v>6.5474591192992317</v>
      </c>
      <c r="F58" s="81">
        <f t="shared" si="2"/>
        <v>9.1012218577578408E-2</v>
      </c>
    </row>
    <row r="59" spans="1:6" ht="7" customHeight="1">
      <c r="A59" s="80">
        <v>0.54166666666666663</v>
      </c>
      <c r="B59" s="126">
        <v>164.39111111111109</v>
      </c>
      <c r="C59" s="81">
        <f t="shared" si="3"/>
        <v>147.95199999999997</v>
      </c>
      <c r="D59" s="81">
        <f t="shared" si="4"/>
        <v>7076.2254269662908</v>
      </c>
      <c r="E59" s="81">
        <f>VLOOKUP(B59,'Data &amp; Results'!$O$6:$P$25,2,TRUE)</f>
        <v>7.0088422132604595</v>
      </c>
      <c r="F59" s="81">
        <f t="shared" si="2"/>
        <v>7.5502407797716831E-2</v>
      </c>
    </row>
    <row r="60" spans="1:6" ht="7" customHeight="1">
      <c r="A60" s="80">
        <v>0.55208333333333326</v>
      </c>
      <c r="B60" s="126">
        <v>131.03333333333336</v>
      </c>
      <c r="C60" s="81">
        <f t="shared" si="3"/>
        <v>117.93000000000002</v>
      </c>
      <c r="D60" s="81">
        <f t="shared" si="4"/>
        <v>7194.1554269662911</v>
      </c>
      <c r="E60" s="81">
        <f>VLOOKUP(B60,'Data &amp; Results'!$O$6:$P$25,2,TRUE)</f>
        <v>7.358705906484345</v>
      </c>
      <c r="F60" s="81">
        <f t="shared" si="2"/>
        <v>6.3185790529843508E-2</v>
      </c>
    </row>
    <row r="61" spans="1:6" ht="7" customHeight="1">
      <c r="A61" s="80">
        <v>0.5625</v>
      </c>
      <c r="B61" s="126">
        <v>153.02111111111114</v>
      </c>
      <c r="C61" s="81">
        <f t="shared" si="3"/>
        <v>137.71900000000002</v>
      </c>
      <c r="D61" s="81">
        <f t="shared" si="4"/>
        <v>7331.8744269662911</v>
      </c>
      <c r="E61" s="81">
        <f>VLOOKUP(B61,'Data &amp; Results'!$O$6:$P$25,2,TRUE)</f>
        <v>7.0088422132604595</v>
      </c>
      <c r="F61" s="81">
        <f t="shared" si="2"/>
        <v>7.0280334834904368E-2</v>
      </c>
    </row>
    <row r="62" spans="1:6" ht="7" customHeight="1">
      <c r="A62" s="80">
        <v>0.57291666666666663</v>
      </c>
      <c r="B62" s="126">
        <v>180.23444444444453</v>
      </c>
      <c r="C62" s="81">
        <f t="shared" si="3"/>
        <v>162.2110000000001</v>
      </c>
      <c r="D62" s="81">
        <f t="shared" si="4"/>
        <v>7494.0854269662914</v>
      </c>
      <c r="E62" s="81">
        <f>VLOOKUP(B62,'Data &amp; Results'!$O$6:$P$25,2,TRUE)</f>
        <v>6.7475846544350881</v>
      </c>
      <c r="F62" s="81">
        <f t="shared" si="2"/>
        <v>7.9693393781112537E-2</v>
      </c>
    </row>
    <row r="63" spans="1:6" ht="7" customHeight="1">
      <c r="A63" s="80">
        <v>0.58333333333333326</v>
      </c>
      <c r="B63" s="126">
        <v>126.9644444444445</v>
      </c>
      <c r="C63" s="81">
        <f t="shared" si="3"/>
        <v>114.26800000000004</v>
      </c>
      <c r="D63" s="81">
        <f t="shared" si="4"/>
        <v>7608.3534269662914</v>
      </c>
      <c r="E63" s="81">
        <f>VLOOKUP(B63,'Data &amp; Results'!$O$6:$P$25,2,TRUE)</f>
        <v>7.358705906484345</v>
      </c>
      <c r="F63" s="81">
        <f t="shared" si="2"/>
        <v>6.1223725195151013E-2</v>
      </c>
    </row>
    <row r="64" spans="1:6" ht="7" customHeight="1">
      <c r="A64" s="80">
        <v>0.59375</v>
      </c>
      <c r="B64" s="126">
        <v>139.78666666666669</v>
      </c>
      <c r="C64" s="81">
        <f t="shared" si="3"/>
        <v>125.80800000000002</v>
      </c>
      <c r="D64" s="81">
        <f t="shared" si="4"/>
        <v>7734.1614269662914</v>
      </c>
      <c r="E64" s="81">
        <f>VLOOKUP(B64,'Data &amp; Results'!$O$6:$P$25,2,TRUE)</f>
        <v>7.358705906484345</v>
      </c>
      <c r="F64" s="81">
        <f t="shared" si="2"/>
        <v>6.7406749215454517E-2</v>
      </c>
    </row>
    <row r="65" spans="1:6" ht="7" customHeight="1">
      <c r="A65" s="80">
        <v>0.60416666666666663</v>
      </c>
      <c r="B65" s="126">
        <v>123.48555555555556</v>
      </c>
      <c r="C65" s="81">
        <f t="shared" si="3"/>
        <v>111.13700000000001</v>
      </c>
      <c r="D65" s="81">
        <f t="shared" si="4"/>
        <v>7845.2984269662911</v>
      </c>
      <c r="E65" s="81">
        <f>VLOOKUP(B65,'Data &amp; Results'!$O$6:$P$25,2,TRUE)</f>
        <v>7.358705906484345</v>
      </c>
      <c r="F65" s="81">
        <f t="shared" si="2"/>
        <v>5.9546164691895345E-2</v>
      </c>
    </row>
    <row r="66" spans="1:6" ht="7" customHeight="1">
      <c r="A66" s="80">
        <v>0.61458333333333326</v>
      </c>
      <c r="B66" s="126">
        <v>164.56</v>
      </c>
      <c r="C66" s="81">
        <f t="shared" si="3"/>
        <v>148.10400000000001</v>
      </c>
      <c r="D66" s="81">
        <f t="shared" si="4"/>
        <v>7993.4024269662914</v>
      </c>
      <c r="E66" s="81">
        <f>VLOOKUP(B66,'Data &amp; Results'!$O$6:$P$25,2,TRUE)</f>
        <v>7.0088422132604595</v>
      </c>
      <c r="F66" s="81">
        <f t="shared" si="2"/>
        <v>7.5579975968375276E-2</v>
      </c>
    </row>
    <row r="67" spans="1:6" ht="7" customHeight="1">
      <c r="A67" s="80">
        <v>0.625</v>
      </c>
      <c r="B67" s="126">
        <v>120.84888888888891</v>
      </c>
      <c r="C67" s="81">
        <f t="shared" si="3"/>
        <v>108.76400000000002</v>
      </c>
      <c r="D67" s="81">
        <f t="shared" si="4"/>
        <v>8102.1664269662915</v>
      </c>
      <c r="E67" s="81">
        <f>VLOOKUP(B67,'Data &amp; Results'!$O$6:$P$25,2,TRUE)</f>
        <v>7.8438160939485746</v>
      </c>
      <c r="F67" s="81">
        <f t="shared" si="2"/>
        <v>6.2116396316913826E-2</v>
      </c>
    </row>
    <row r="68" spans="1:6" ht="7" customHeight="1">
      <c r="A68" s="80">
        <v>0.63541666666666663</v>
      </c>
      <c r="B68" s="126">
        <v>160.0622222222222</v>
      </c>
      <c r="C68" s="81">
        <f t="shared" si="3"/>
        <v>144.05599999999998</v>
      </c>
      <c r="D68" s="81">
        <f t="shared" si="4"/>
        <v>8246.2224269662911</v>
      </c>
      <c r="E68" s="81">
        <f>VLOOKUP(B68,'Data &amp; Results'!$O$6:$P$25,2,TRUE)</f>
        <v>7.0088422132604595</v>
      </c>
      <c r="F68" s="81">
        <f t="shared" si="2"/>
        <v>7.3514213107682885E-2</v>
      </c>
    </row>
    <row r="69" spans="1:6" ht="7" customHeight="1">
      <c r="A69" s="80">
        <v>0.64583333333333326</v>
      </c>
      <c r="B69" s="126">
        <v>197.49999999999991</v>
      </c>
      <c r="C69" s="81">
        <f t="shared" si="3"/>
        <v>177.74999999999991</v>
      </c>
      <c r="D69" s="81">
        <f t="shared" si="4"/>
        <v>8423.9724269662911</v>
      </c>
      <c r="E69" s="81">
        <f>VLOOKUP(B69,'Data &amp; Results'!$O$6:$P$25,2,TRUE)</f>
        <v>6.5474591192992317</v>
      </c>
      <c r="F69" s="81">
        <f t="shared" si="2"/>
        <v>8.473758512908855E-2</v>
      </c>
    </row>
    <row r="70" spans="1:6" ht="7" customHeight="1">
      <c r="A70" s="80">
        <v>0.65625</v>
      </c>
      <c r="B70" s="126">
        <v>205.42888888888896</v>
      </c>
      <c r="C70" s="81">
        <f t="shared" si="3"/>
        <v>184.88600000000008</v>
      </c>
      <c r="D70" s="81">
        <f t="shared" si="4"/>
        <v>8608.8584269662915</v>
      </c>
      <c r="E70" s="81">
        <f>VLOOKUP(B70,'Data &amp; Results'!$O$6:$P$25,2,TRUE)</f>
        <v>6.5474591192992317</v>
      </c>
      <c r="F70" s="81">
        <f t="shared" si="2"/>
        <v>8.8139483342766126E-2</v>
      </c>
    </row>
    <row r="71" spans="1:6" ht="7" customHeight="1">
      <c r="A71" s="80">
        <v>0.66666666666666663</v>
      </c>
      <c r="B71" s="126">
        <v>120.93777777777781</v>
      </c>
      <c r="C71" s="81">
        <f t="shared" ref="C71:C102" si="5">SUM(B71*0.9)</f>
        <v>108.84400000000004</v>
      </c>
      <c r="D71" s="81">
        <f t="shared" si="4"/>
        <v>8717.7024269662907</v>
      </c>
      <c r="E71" s="81">
        <f>VLOOKUP(B71,'Data &amp; Results'!$O$6:$P$25,2,TRUE)</f>
        <v>7.8438160939485746</v>
      </c>
      <c r="F71" s="81">
        <f t="shared" si="2"/>
        <v>6.2162085255398562E-2</v>
      </c>
    </row>
    <row r="72" spans="1:6" ht="7" customHeight="1">
      <c r="A72" s="80">
        <v>0.67708333333333326</v>
      </c>
      <c r="B72" s="126">
        <v>158.3977777777778</v>
      </c>
      <c r="C72" s="81">
        <f t="shared" si="5"/>
        <v>142.55800000000002</v>
      </c>
      <c r="D72" s="81">
        <f t="shared" ref="D72:D102" si="6">SUM(D71+C72)</f>
        <v>8860.2604269662916</v>
      </c>
      <c r="E72" s="81">
        <f>VLOOKUP(B72,'Data &amp; Results'!$O$6:$P$25,2,TRUE)</f>
        <v>7.0088422132604595</v>
      </c>
      <c r="F72" s="81">
        <f t="shared" ref="F72:F102" si="7">SUM(C72*E72)/$D$104</f>
        <v>7.27497583731678E-2</v>
      </c>
    </row>
    <row r="73" spans="1:6" ht="7" customHeight="1">
      <c r="A73" s="80">
        <v>0.6875</v>
      </c>
      <c r="B73" s="126">
        <v>114.46888888888891</v>
      </c>
      <c r="C73" s="81">
        <f t="shared" si="5"/>
        <v>103.02200000000002</v>
      </c>
      <c r="D73" s="81">
        <f t="shared" si="6"/>
        <v>8963.2824269662924</v>
      </c>
      <c r="E73" s="81">
        <f>VLOOKUP(B73,'Data &amp; Results'!$O$6:$P$25,2,TRUE)</f>
        <v>7.8438160939485746</v>
      </c>
      <c r="F73" s="81">
        <f t="shared" si="7"/>
        <v>5.8837072757172371E-2</v>
      </c>
    </row>
    <row r="74" spans="1:6" ht="7" customHeight="1">
      <c r="A74" s="80">
        <v>0.69791666666666663</v>
      </c>
      <c r="B74" s="126">
        <v>145.85555555555553</v>
      </c>
      <c r="C74" s="81">
        <f t="shared" si="5"/>
        <v>131.26999999999998</v>
      </c>
      <c r="D74" s="81">
        <f t="shared" si="6"/>
        <v>9094.5524269662928</v>
      </c>
      <c r="E74" s="81">
        <f>VLOOKUP(B74,'Data &amp; Results'!$O$6:$P$25,2,TRUE)</f>
        <v>7.0088422132604595</v>
      </c>
      <c r="F74" s="81">
        <f t="shared" si="7"/>
        <v>6.6989301067956433E-2</v>
      </c>
    </row>
    <row r="75" spans="1:6" ht="7" customHeight="1">
      <c r="A75" s="80">
        <v>0.70833333333333326</v>
      </c>
      <c r="B75" s="126">
        <v>117.96111111111111</v>
      </c>
      <c r="C75" s="81">
        <f t="shared" si="5"/>
        <v>106.16500000000001</v>
      </c>
      <c r="D75" s="81">
        <f t="shared" si="6"/>
        <v>9200.7174269662937</v>
      </c>
      <c r="E75" s="81">
        <f>VLOOKUP(B75,'Data &amp; Results'!$O$6:$P$25,2,TRUE)</f>
        <v>7.8438160939485746</v>
      </c>
      <c r="F75" s="81">
        <f t="shared" si="7"/>
        <v>6.0632076927891167E-2</v>
      </c>
    </row>
    <row r="76" spans="1:6" ht="7" customHeight="1">
      <c r="A76" s="80">
        <v>0.71875</v>
      </c>
      <c r="B76" s="126">
        <v>192.84555555555559</v>
      </c>
      <c r="C76" s="81">
        <f t="shared" si="5"/>
        <v>173.56100000000004</v>
      </c>
      <c r="D76" s="81">
        <f t="shared" si="6"/>
        <v>9374.2784269662934</v>
      </c>
      <c r="E76" s="81">
        <f>VLOOKUP(B76,'Data &amp; Results'!$O$6:$P$25,2,TRUE)</f>
        <v>6.7475846544350881</v>
      </c>
      <c r="F76" s="81">
        <f t="shared" si="7"/>
        <v>8.5269587870388991E-2</v>
      </c>
    </row>
    <row r="77" spans="1:6" ht="7" customHeight="1">
      <c r="A77" s="80">
        <v>0.72916666666666663</v>
      </c>
      <c r="B77" s="126">
        <v>233.91777777777787</v>
      </c>
      <c r="C77" s="81">
        <f t="shared" si="5"/>
        <v>210.5260000000001</v>
      </c>
      <c r="D77" s="81">
        <f t="shared" si="6"/>
        <v>9584.8044269662932</v>
      </c>
      <c r="E77" s="81">
        <f>VLOOKUP(B77,'Data &amp; Results'!$O$6:$P$25,2,TRUE)</f>
        <v>6.3924871395595941</v>
      </c>
      <c r="F77" s="81">
        <f t="shared" si="7"/>
        <v>9.7987184757577131E-2</v>
      </c>
    </row>
    <row r="78" spans="1:6" ht="7" customHeight="1">
      <c r="A78" s="80">
        <v>0.73958333333333326</v>
      </c>
      <c r="B78" s="126">
        <v>142.45777777777778</v>
      </c>
      <c r="C78" s="81">
        <f t="shared" si="5"/>
        <v>128.21200000000002</v>
      </c>
      <c r="D78" s="81">
        <f t="shared" si="6"/>
        <v>9713.0164269662928</v>
      </c>
      <c r="E78" s="81">
        <f>VLOOKUP(B78,'Data &amp; Results'!$O$6:$P$25,2,TRUE)</f>
        <v>7.358705906484345</v>
      </c>
      <c r="F78" s="81">
        <f t="shared" si="7"/>
        <v>6.8694789921243921E-2</v>
      </c>
    </row>
    <row r="79" spans="1:6" ht="7" customHeight="1">
      <c r="A79" s="80">
        <v>0.75</v>
      </c>
      <c r="B79" s="126">
        <v>158.16555555555556</v>
      </c>
      <c r="C79" s="81">
        <f t="shared" si="5"/>
        <v>142.34900000000002</v>
      </c>
      <c r="D79" s="81">
        <f t="shared" si="6"/>
        <v>9855.3654269662929</v>
      </c>
      <c r="E79" s="81">
        <f>VLOOKUP(B79,'Data &amp; Results'!$O$6:$P$25,2,TRUE)</f>
        <v>7.0088422132604595</v>
      </c>
      <c r="F79" s="81">
        <f t="shared" si="7"/>
        <v>7.264310213851248E-2</v>
      </c>
    </row>
    <row r="80" spans="1:6" ht="7" customHeight="1">
      <c r="A80" s="80">
        <v>0.76041666666666663</v>
      </c>
      <c r="B80" s="126">
        <v>128.60444444444443</v>
      </c>
      <c r="C80" s="81">
        <f t="shared" si="5"/>
        <v>115.74399999999999</v>
      </c>
      <c r="D80" s="81">
        <f t="shared" si="6"/>
        <v>9971.1094269662935</v>
      </c>
      <c r="E80" s="81">
        <f>VLOOKUP(B80,'Data &amp; Results'!$O$6:$P$25,2,TRUE)</f>
        <v>7.358705906484345</v>
      </c>
      <c r="F80" s="81">
        <f t="shared" si="7"/>
        <v>6.2014552184229667E-2</v>
      </c>
    </row>
    <row r="81" spans="1:6" ht="7" customHeight="1">
      <c r="A81" s="80">
        <v>0.77083333333333326</v>
      </c>
      <c r="B81" s="126">
        <v>172.33444444444442</v>
      </c>
      <c r="C81" s="81">
        <f t="shared" si="5"/>
        <v>155.10099999999997</v>
      </c>
      <c r="D81" s="81">
        <f t="shared" si="6"/>
        <v>10126.210426966294</v>
      </c>
      <c r="E81" s="81">
        <f>VLOOKUP(B81,'Data &amp; Results'!$O$6:$P$25,2,TRUE)</f>
        <v>6.7475846544350881</v>
      </c>
      <c r="F81" s="81">
        <f t="shared" si="7"/>
        <v>7.6200288937521676E-2</v>
      </c>
    </row>
    <row r="82" spans="1:6" ht="7" customHeight="1">
      <c r="A82" s="80">
        <v>0.78125</v>
      </c>
      <c r="B82" s="126">
        <v>184.31777777777768</v>
      </c>
      <c r="C82" s="81">
        <f t="shared" si="5"/>
        <v>165.88599999999991</v>
      </c>
      <c r="D82" s="81">
        <f t="shared" si="6"/>
        <v>10292.096426966295</v>
      </c>
      <c r="E82" s="81">
        <f>VLOOKUP(B82,'Data &amp; Results'!$O$6:$P$25,2,TRUE)</f>
        <v>6.7475846544350881</v>
      </c>
      <c r="F82" s="81">
        <f t="shared" si="7"/>
        <v>8.1498901558917841E-2</v>
      </c>
    </row>
    <row r="83" spans="1:6" ht="7" customHeight="1">
      <c r="A83" s="80">
        <v>0.79166666666666663</v>
      </c>
      <c r="B83" s="126">
        <v>232.55444444444447</v>
      </c>
      <c r="C83" s="81">
        <f t="shared" si="5"/>
        <v>209.29900000000004</v>
      </c>
      <c r="D83" s="81">
        <f t="shared" si="6"/>
        <v>10501.395426966295</v>
      </c>
      <c r="E83" s="81">
        <f>VLOOKUP(B83,'Data &amp; Results'!$O$6:$P$25,2,TRUE)</f>
        <v>6.3924871395595941</v>
      </c>
      <c r="F83" s="81">
        <f t="shared" si="7"/>
        <v>9.7416090091371754E-2</v>
      </c>
    </row>
    <row r="84" spans="1:6" ht="7" customHeight="1">
      <c r="A84" s="80">
        <v>0.80208333333333326</v>
      </c>
      <c r="B84" s="126">
        <v>148.03777777777776</v>
      </c>
      <c r="C84" s="81">
        <f t="shared" si="5"/>
        <v>133.23399999999998</v>
      </c>
      <c r="D84" s="81">
        <f t="shared" si="6"/>
        <v>10634.629426966296</v>
      </c>
      <c r="E84" s="81">
        <f>VLOOKUP(B84,'Data &amp; Results'!$O$6:$P$25,2,TRUE)</f>
        <v>7.0088422132604595</v>
      </c>
      <c r="F84" s="81">
        <f t="shared" si="7"/>
        <v>6.7991563483569037E-2</v>
      </c>
    </row>
    <row r="85" spans="1:6" ht="7" customHeight="1">
      <c r="A85" s="80">
        <v>0.8125</v>
      </c>
      <c r="B85" s="126">
        <v>154.32000000000005</v>
      </c>
      <c r="C85" s="81">
        <f t="shared" si="5"/>
        <v>138.88800000000006</v>
      </c>
      <c r="D85" s="81">
        <f t="shared" si="6"/>
        <v>10773.517426966297</v>
      </c>
      <c r="E85" s="81">
        <f>VLOOKUP(B85,'Data &amp; Results'!$O$6:$P$25,2,TRUE)</f>
        <v>7.0088422132604595</v>
      </c>
      <c r="F85" s="81">
        <f t="shared" si="7"/>
        <v>7.0876895305297019E-2</v>
      </c>
    </row>
    <row r="86" spans="1:6" ht="7" customHeight="1">
      <c r="A86" s="80">
        <v>0.82291666666666663</v>
      </c>
      <c r="B86" s="126">
        <v>153.05222222222218</v>
      </c>
      <c r="C86" s="81">
        <f t="shared" si="5"/>
        <v>137.74699999999996</v>
      </c>
      <c r="D86" s="81">
        <f t="shared" si="6"/>
        <v>10911.264426966296</v>
      </c>
      <c r="E86" s="81">
        <f>VLOOKUP(B86,'Data &amp; Results'!$O$6:$P$25,2,TRUE)</f>
        <v>7.0088422132604595</v>
      </c>
      <c r="F86" s="81">
        <f t="shared" si="7"/>
        <v>7.0294623708446663E-2</v>
      </c>
    </row>
    <row r="87" spans="1:6" ht="7" customHeight="1">
      <c r="A87" s="80">
        <v>0.83333333333333326</v>
      </c>
      <c r="B87" s="126">
        <v>132.20888888888885</v>
      </c>
      <c r="C87" s="81">
        <f t="shared" si="5"/>
        <v>118.98799999999997</v>
      </c>
      <c r="D87" s="81">
        <f t="shared" si="6"/>
        <v>11030.252426966295</v>
      </c>
      <c r="E87" s="81">
        <f>VLOOKUP(B87,'Data &amp; Results'!$O$6:$P$25,2,TRUE)</f>
        <v>7.358705906484345</v>
      </c>
      <c r="F87" s="81">
        <f t="shared" si="7"/>
        <v>6.3752657030145141E-2</v>
      </c>
    </row>
    <row r="88" spans="1:6" ht="7" customHeight="1">
      <c r="A88" s="80">
        <v>0.84375</v>
      </c>
      <c r="B88" s="126">
        <v>183.97888888888892</v>
      </c>
      <c r="C88" s="81">
        <f t="shared" si="5"/>
        <v>165.58100000000002</v>
      </c>
      <c r="D88" s="81">
        <f t="shared" si="6"/>
        <v>11195.833426966296</v>
      </c>
      <c r="E88" s="81">
        <f>VLOOKUP(B88,'Data &amp; Results'!$O$6:$P$25,2,TRUE)</f>
        <v>6.7475846544350881</v>
      </c>
      <c r="F88" s="81">
        <f t="shared" si="7"/>
        <v>8.1349056695725883E-2</v>
      </c>
    </row>
    <row r="89" spans="1:6" ht="7" customHeight="1">
      <c r="A89" s="80">
        <v>0.85416666666666663</v>
      </c>
      <c r="B89" s="126">
        <v>204.40333333333334</v>
      </c>
      <c r="C89" s="81">
        <f t="shared" si="5"/>
        <v>183.96299999999999</v>
      </c>
      <c r="D89" s="81">
        <f t="shared" si="6"/>
        <v>11379.796426966295</v>
      </c>
      <c r="E89" s="81">
        <f>VLOOKUP(B89,'Data &amp; Results'!$O$6:$P$25,2,TRUE)</f>
        <v>6.5474591192992317</v>
      </c>
      <c r="F89" s="81">
        <f t="shared" si="7"/>
        <v>8.7699467640520529E-2</v>
      </c>
    </row>
    <row r="90" spans="1:6" ht="7" customHeight="1">
      <c r="A90" s="80">
        <v>0.86458333333333326</v>
      </c>
      <c r="B90" s="126">
        <v>190.63666666666666</v>
      </c>
      <c r="C90" s="81">
        <f t="shared" si="5"/>
        <v>171.57300000000001</v>
      </c>
      <c r="D90" s="81">
        <f t="shared" si="6"/>
        <v>11551.369426966296</v>
      </c>
      <c r="E90" s="81">
        <f>VLOOKUP(B90,'Data &amp; Results'!$O$6:$P$25,2,TRUE)</f>
        <v>6.7475846544350881</v>
      </c>
      <c r="F90" s="81">
        <f t="shared" si="7"/>
        <v>8.429289413915711E-2</v>
      </c>
    </row>
    <row r="91" spans="1:6" ht="7" customHeight="1">
      <c r="A91" s="80">
        <v>0.875</v>
      </c>
      <c r="B91" s="126">
        <v>122.05777777777783</v>
      </c>
      <c r="C91" s="81">
        <f t="shared" si="5"/>
        <v>109.85200000000005</v>
      </c>
      <c r="D91" s="81">
        <f t="shared" si="6"/>
        <v>11661.221426966296</v>
      </c>
      <c r="E91" s="81">
        <f>VLOOKUP(B91,'Data &amp; Results'!$O$6:$P$25,2,TRUE)</f>
        <v>7.358705906484345</v>
      </c>
      <c r="F91" s="81">
        <f t="shared" si="7"/>
        <v>5.8857673715631061E-2</v>
      </c>
    </row>
    <row r="92" spans="1:6" ht="7" customHeight="1">
      <c r="A92" s="80">
        <v>0.88541666666666663</v>
      </c>
      <c r="B92" s="126">
        <v>152.81555555555562</v>
      </c>
      <c r="C92" s="81">
        <f t="shared" si="5"/>
        <v>137.53400000000005</v>
      </c>
      <c r="D92" s="81">
        <f t="shared" si="6"/>
        <v>11798.755426966296</v>
      </c>
      <c r="E92" s="81">
        <f>VLOOKUP(B92,'Data &amp; Results'!$O$6:$P$25,2,TRUE)</f>
        <v>7.0088422132604595</v>
      </c>
      <c r="F92" s="81">
        <f t="shared" si="7"/>
        <v>7.0185926206142488E-2</v>
      </c>
    </row>
    <row r="93" spans="1:6" ht="7" customHeight="1">
      <c r="A93" s="80">
        <v>0.89583333333333326</v>
      </c>
      <c r="B93" s="126">
        <v>124.29888888888891</v>
      </c>
      <c r="C93" s="81">
        <f t="shared" si="5"/>
        <v>111.86900000000003</v>
      </c>
      <c r="D93" s="81">
        <f t="shared" si="6"/>
        <v>11910.624426966297</v>
      </c>
      <c r="E93" s="81">
        <f>VLOOKUP(B93,'Data &amp; Results'!$O$6:$P$25,2,TRUE)</f>
        <v>7.358705906484345</v>
      </c>
      <c r="F93" s="81">
        <f t="shared" si="7"/>
        <v>5.9938363442576643E-2</v>
      </c>
    </row>
    <row r="94" spans="1:6" ht="7" customHeight="1">
      <c r="A94" s="80">
        <v>0.90625</v>
      </c>
      <c r="B94" s="126">
        <v>143.72333333333333</v>
      </c>
      <c r="C94" s="81">
        <f t="shared" si="5"/>
        <v>129.351</v>
      </c>
      <c r="D94" s="81">
        <f t="shared" si="6"/>
        <v>12039.975426966297</v>
      </c>
      <c r="E94" s="81">
        <f>VLOOKUP(B94,'Data &amp; Results'!$O$6:$P$25,2,TRUE)</f>
        <v>7.358705906484345</v>
      </c>
      <c r="F94" s="81">
        <f t="shared" si="7"/>
        <v>6.9305055463629153E-2</v>
      </c>
    </row>
    <row r="95" spans="1:6" ht="7" customHeight="1">
      <c r="A95" s="80">
        <v>0.91666666666666663</v>
      </c>
      <c r="B95" s="126">
        <v>210.61222222222221</v>
      </c>
      <c r="C95" s="81">
        <f t="shared" si="5"/>
        <v>189.55099999999999</v>
      </c>
      <c r="D95" s="81">
        <f t="shared" si="6"/>
        <v>12229.526426966297</v>
      </c>
      <c r="E95" s="81">
        <f>VLOOKUP(B95,'Data &amp; Results'!$O$6:$P$25,2,TRUE)</f>
        <v>6.5474591192992317</v>
      </c>
      <c r="F95" s="81">
        <f t="shared" si="7"/>
        <v>9.036339802421306E-2</v>
      </c>
    </row>
    <row r="96" spans="1:6" ht="7" customHeight="1">
      <c r="A96" s="80">
        <v>0.92708333333333326</v>
      </c>
      <c r="B96" s="126">
        <v>178.72777777777776</v>
      </c>
      <c r="C96" s="81">
        <f t="shared" si="5"/>
        <v>160.85499999999999</v>
      </c>
      <c r="D96" s="81">
        <f t="shared" si="6"/>
        <v>12390.381426966296</v>
      </c>
      <c r="E96" s="81">
        <f>VLOOKUP(B96,'Data &amp; Results'!$O$6:$P$25,2,TRUE)</f>
        <v>6.7475846544350881</v>
      </c>
      <c r="F96" s="81">
        <f t="shared" si="7"/>
        <v>7.9027198258199816E-2</v>
      </c>
    </row>
    <row r="97" spans="1:8" ht="7" customHeight="1">
      <c r="A97" s="80">
        <v>0.9375</v>
      </c>
      <c r="B97" s="126">
        <v>179.09555555555551</v>
      </c>
      <c r="C97" s="81">
        <f t="shared" si="5"/>
        <v>161.18599999999995</v>
      </c>
      <c r="D97" s="81">
        <f t="shared" si="6"/>
        <v>12551.567426966296</v>
      </c>
      <c r="E97" s="81">
        <f>VLOOKUP(B97,'Data &amp; Results'!$O$6:$P$25,2,TRUE)</f>
        <v>6.7475846544350881</v>
      </c>
      <c r="F97" s="81">
        <f t="shared" si="7"/>
        <v>7.9189816781860628E-2</v>
      </c>
    </row>
    <row r="98" spans="1:8" ht="7" customHeight="1">
      <c r="A98" s="80">
        <v>0.94791666666666663</v>
      </c>
      <c r="B98" s="126">
        <v>181.39222222222222</v>
      </c>
      <c r="C98" s="81">
        <f t="shared" si="5"/>
        <v>163.25299999999999</v>
      </c>
      <c r="D98" s="81">
        <f t="shared" si="6"/>
        <v>12714.820426966297</v>
      </c>
      <c r="E98" s="81">
        <f>VLOOKUP(B98,'Data &amp; Results'!$O$6:$P$25,2,TRUE)</f>
        <v>6.7475846544350881</v>
      </c>
      <c r="F98" s="81">
        <f t="shared" si="7"/>
        <v>8.0205322789132408E-2</v>
      </c>
    </row>
    <row r="99" spans="1:8" ht="7" customHeight="1">
      <c r="A99" s="80">
        <v>0.95833333333333326</v>
      </c>
      <c r="B99" s="126">
        <v>245.217777777778</v>
      </c>
      <c r="C99" s="81">
        <f t="shared" si="5"/>
        <v>220.6960000000002</v>
      </c>
      <c r="D99" s="81">
        <f t="shared" si="6"/>
        <v>12935.516426966296</v>
      </c>
      <c r="E99" s="81">
        <f>VLOOKUP(B99,'Data &amp; Results'!$O$6:$P$25,2,TRUE)</f>
        <v>6.3924871395595941</v>
      </c>
      <c r="F99" s="81">
        <f t="shared" si="7"/>
        <v>0.10272070778553839</v>
      </c>
    </row>
    <row r="100" spans="1:8" ht="7" customHeight="1">
      <c r="A100" s="80">
        <v>0.96875</v>
      </c>
      <c r="B100" s="126">
        <v>226.75222222222226</v>
      </c>
      <c r="C100" s="81">
        <f t="shared" si="5"/>
        <v>204.07700000000003</v>
      </c>
      <c r="D100" s="81">
        <f t="shared" si="6"/>
        <v>13139.593426966296</v>
      </c>
      <c r="E100" s="81">
        <f>VLOOKUP(B100,'Data &amp; Results'!$O$6:$P$25,2,TRUE)</f>
        <v>6.3924871395595941</v>
      </c>
      <c r="F100" s="81">
        <f t="shared" si="7"/>
        <v>9.4985563321262276E-2</v>
      </c>
    </row>
    <row r="101" spans="1:8" ht="6.75" customHeight="1">
      <c r="A101" s="80">
        <v>0.97916666666666663</v>
      </c>
      <c r="B101" s="126">
        <v>311.5577777777778</v>
      </c>
      <c r="C101" s="81">
        <f t="shared" si="5"/>
        <v>280.40200000000004</v>
      </c>
      <c r="D101" s="81">
        <f t="shared" si="6"/>
        <v>13419.995426966296</v>
      </c>
      <c r="E101" s="81">
        <f>VLOOKUP(B101,'Data &amp; Results'!$O$6:$P$25,2,TRUE)</f>
        <v>6.1686821473755584</v>
      </c>
      <c r="F101" s="81">
        <f t="shared" si="7"/>
        <v>0.12594101186830906</v>
      </c>
    </row>
    <row r="102" spans="1:8" ht="7.5" customHeight="1" thickBot="1">
      <c r="A102" s="82">
        <v>0.98958333333333326</v>
      </c>
      <c r="B102" s="127">
        <v>349.22000000000008</v>
      </c>
      <c r="C102" s="83">
        <f t="shared" si="5"/>
        <v>314.29800000000006</v>
      </c>
      <c r="D102" s="83">
        <f t="shared" si="6"/>
        <v>13734.293426966296</v>
      </c>
      <c r="E102" s="83">
        <f>VLOOKUP(B102,'Data &amp; Results'!$O$6:$P$25,2,TRUE)</f>
        <v>6.0879847970405896</v>
      </c>
      <c r="F102" s="83">
        <f t="shared" si="7"/>
        <v>0.13931852089189817</v>
      </c>
    </row>
    <row r="103" spans="1:8" ht="12.75" customHeight="1">
      <c r="A103" s="84"/>
      <c r="B103" s="85"/>
      <c r="C103" s="86"/>
      <c r="D103" s="87" t="s">
        <v>220</v>
      </c>
      <c r="E103" s="87" t="s">
        <v>69</v>
      </c>
      <c r="F103" s="88" t="s">
        <v>211</v>
      </c>
    </row>
    <row r="104" spans="1:8" ht="12.75" customHeight="1" thickBot="1">
      <c r="A104" s="84"/>
      <c r="B104" s="85"/>
      <c r="C104" s="89" t="s">
        <v>189</v>
      </c>
      <c r="D104" s="90">
        <f>D102</f>
        <v>13734.293426966296</v>
      </c>
      <c r="E104" s="91"/>
      <c r="F104" s="92">
        <f>SUM(F7:F102)</f>
        <v>7.0008952291912507</v>
      </c>
      <c r="H104" s="1" t="s">
        <v>69</v>
      </c>
    </row>
    <row r="105" spans="1:8" ht="13.5" customHeight="1">
      <c r="A105" s="93"/>
      <c r="B105" s="94"/>
      <c r="C105" s="95"/>
      <c r="D105" s="95"/>
      <c r="E105" s="96"/>
      <c r="F105" s="97"/>
    </row>
    <row r="106" spans="1:8" ht="10" customHeight="1">
      <c r="G106" s="99"/>
    </row>
  </sheetData>
  <mergeCells count="2">
    <mergeCell ref="A1:F1"/>
    <mergeCell ref="A2:C2"/>
  </mergeCells>
  <phoneticPr fontId="5" type="noConversion"/>
  <conditionalFormatting sqref="D105">
    <cfRule type="cellIs" dxfId="2" priority="1" stopIfTrue="1" operator="greaterThan">
      <formula>$D$2</formula>
    </cfRule>
  </conditionalFormatting>
  <pageMargins left="0.55118110236220474" right="0.74803149606299213" top="0.39370078740157483" bottom="0.39370078740157483" header="0.51181102362204722" footer="0.19685039370078741"/>
  <pageSetup scale="94" fitToWidth="0" orientation="portrait" horizontalDpi="1200" verticalDpi="1200"/>
  <headerFooter alignWithMargins="0">
    <oddFooter>&amp;L&amp;"Arial,Bold"&amp;8Document Ref.RTFv3.1&amp;R&amp;"Arial,Bold"&amp;8Site (Code)
XXXX XX Rev X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4" tint="-0.499984740745262"/>
  </sheetPr>
  <dimension ref="A2:H99"/>
  <sheetViews>
    <sheetView workbookViewId="0">
      <pane ySplit="3" topLeftCell="A4" activePane="bottomLeft" state="frozen"/>
      <selection activeCell="B59" sqref="B59"/>
      <selection pane="bottomLeft" activeCell="B59" sqref="B59"/>
    </sheetView>
  </sheetViews>
  <sheetFormatPr baseColWidth="10" defaultColWidth="8.83203125" defaultRowHeight="13"/>
  <cols>
    <col min="1" max="1" width="16.6640625" style="139" customWidth="1"/>
    <col min="2" max="2" width="7.5" style="139" customWidth="1"/>
    <col min="3" max="4" width="16.6640625" style="139" customWidth="1"/>
    <col min="5" max="5" width="8.83203125" style="138"/>
    <col min="6" max="6" width="20.5" style="138" customWidth="1"/>
    <col min="7" max="7" width="15" style="138" customWidth="1"/>
    <col min="8" max="8" width="20.6640625" style="138" customWidth="1"/>
    <col min="9" max="16384" width="8.83203125" style="138"/>
  </cols>
  <sheetData>
    <row r="2" spans="1:8">
      <c r="A2" s="139" t="s">
        <v>108</v>
      </c>
      <c r="B2" s="145">
        <f>'Input Data'!D10</f>
        <v>171.04166666666666</v>
      </c>
      <c r="C2" s="144" t="s">
        <v>233</v>
      </c>
    </row>
    <row r="3" spans="1:8">
      <c r="A3" s="143" t="s">
        <v>186</v>
      </c>
      <c r="B3" s="143" t="s">
        <v>108</v>
      </c>
      <c r="C3" s="143" t="s">
        <v>184</v>
      </c>
      <c r="E3" s="143" t="s">
        <v>232</v>
      </c>
      <c r="F3" s="143" t="s">
        <v>231</v>
      </c>
      <c r="G3" s="143" t="s">
        <v>230</v>
      </c>
      <c r="H3" s="143" t="s">
        <v>229</v>
      </c>
    </row>
    <row r="4" spans="1:8">
      <c r="A4" s="142">
        <v>0</v>
      </c>
      <c r="C4" s="139">
        <f>B2*1.01724137931034</f>
        <v>173.99066091953941</v>
      </c>
      <c r="E4" s="138">
        <v>0</v>
      </c>
      <c r="F4" s="141">
        <v>0</v>
      </c>
      <c r="G4" s="140">
        <f t="shared" ref="G4:G35" si="0">VLOOKUP(E4,$A$4:$C$28,3,TRUE)+(MOD(E4,1)*(VLOOKUP(ROUNDDOWN(E4,0)+1,$A$4:$C$28,3,TRUE)-VLOOKUP(ROUNDDOWN(E4,0),$A$4:$C$28,3,TRUE)))</f>
        <v>173.99066091953941</v>
      </c>
      <c r="H4" s="138">
        <f t="shared" ref="H4:H35" si="1">VLOOKUP(E4,$A$4:$C$28,3,FALSE)</f>
        <v>173.99066091953941</v>
      </c>
    </row>
    <row r="5" spans="1:8">
      <c r="A5" s="142">
        <v>1</v>
      </c>
      <c r="C5" s="139">
        <f>B2*0.913793103448276</f>
        <v>156.29669540229887</v>
      </c>
      <c r="E5" s="138">
        <v>0.25</v>
      </c>
      <c r="F5" s="141">
        <v>1.0416666666666666E-2</v>
      </c>
      <c r="G5" s="140">
        <f t="shared" si="0"/>
        <v>169.56716954022926</v>
      </c>
      <c r="H5" s="138" t="e">
        <f t="shared" si="1"/>
        <v>#N/A</v>
      </c>
    </row>
    <row r="6" spans="1:8">
      <c r="A6" s="142">
        <v>2</v>
      </c>
      <c r="C6" s="139">
        <f>B2*0.844827586206897</f>
        <v>144.50071839080468</v>
      </c>
      <c r="E6" s="138">
        <v>0.5</v>
      </c>
      <c r="F6" s="141">
        <v>2.0833333333333301E-2</v>
      </c>
      <c r="G6" s="140">
        <f t="shared" si="0"/>
        <v>165.14367816091914</v>
      </c>
      <c r="H6" s="138" t="e">
        <f t="shared" si="1"/>
        <v>#N/A</v>
      </c>
    </row>
    <row r="7" spans="1:8">
      <c r="A7" s="142">
        <v>3</v>
      </c>
      <c r="C7" s="139">
        <f>B2*0.612068965517241</f>
        <v>104.68929597701143</v>
      </c>
      <c r="E7" s="138">
        <v>0.75</v>
      </c>
      <c r="F7" s="141">
        <v>3.125E-2</v>
      </c>
      <c r="G7" s="140">
        <f t="shared" si="0"/>
        <v>160.72018678160902</v>
      </c>
      <c r="H7" s="138" t="e">
        <f t="shared" si="1"/>
        <v>#N/A</v>
      </c>
    </row>
    <row r="8" spans="1:8">
      <c r="A8" s="142">
        <v>4</v>
      </c>
      <c r="C8" s="139">
        <f>B2*0.543103448275862</f>
        <v>92.893318965517224</v>
      </c>
      <c r="E8" s="138">
        <v>1</v>
      </c>
      <c r="F8" s="141">
        <v>4.1666666666666699E-2</v>
      </c>
      <c r="G8" s="140">
        <f t="shared" si="0"/>
        <v>156.29669540229887</v>
      </c>
      <c r="H8" s="138">
        <f t="shared" si="1"/>
        <v>156.29669540229887</v>
      </c>
    </row>
    <row r="9" spans="1:8">
      <c r="A9" s="142">
        <v>5</v>
      </c>
      <c r="C9" s="139">
        <f>B2*0.551724137931035</f>
        <v>94.367816091954111</v>
      </c>
      <c r="E9" s="138">
        <v>1.25</v>
      </c>
      <c r="F9" s="141">
        <v>5.2083333333333301E-2</v>
      </c>
      <c r="G9" s="140">
        <f t="shared" si="0"/>
        <v>153.34770114942532</v>
      </c>
      <c r="H9" s="138" t="e">
        <f t="shared" si="1"/>
        <v>#N/A</v>
      </c>
    </row>
    <row r="10" spans="1:8">
      <c r="A10" s="142">
        <v>6</v>
      </c>
      <c r="C10" s="139">
        <f>B2*0.603448275862069</f>
        <v>103.21479885057471</v>
      </c>
      <c r="E10" s="138">
        <v>1.5</v>
      </c>
      <c r="F10" s="141">
        <v>6.25E-2</v>
      </c>
      <c r="G10" s="140">
        <f t="shared" si="0"/>
        <v>150.39870689655177</v>
      </c>
      <c r="H10" s="138" t="e">
        <f t="shared" si="1"/>
        <v>#N/A</v>
      </c>
    </row>
    <row r="11" spans="1:8">
      <c r="A11" s="142">
        <v>7</v>
      </c>
      <c r="C11" s="139">
        <f>B2*0.913793103448276</f>
        <v>156.29669540229887</v>
      </c>
      <c r="E11" s="138">
        <v>1.75</v>
      </c>
      <c r="F11" s="141">
        <v>7.2916666666666699E-2</v>
      </c>
      <c r="G11" s="140">
        <f t="shared" si="0"/>
        <v>147.44971264367823</v>
      </c>
      <c r="H11" s="138" t="e">
        <f t="shared" si="1"/>
        <v>#N/A</v>
      </c>
    </row>
    <row r="12" spans="1:8">
      <c r="A12" s="142">
        <v>8</v>
      </c>
      <c r="C12" s="139">
        <f>B2*1.4051724137931</f>
        <v>240.34303160919481</v>
      </c>
      <c r="E12" s="138">
        <v>2</v>
      </c>
      <c r="F12" s="141">
        <v>8.3333333333333301E-2</v>
      </c>
      <c r="G12" s="140">
        <f t="shared" si="0"/>
        <v>144.50071839080468</v>
      </c>
      <c r="H12" s="138">
        <f t="shared" si="1"/>
        <v>144.50071839080468</v>
      </c>
    </row>
    <row r="13" spans="1:8">
      <c r="A13" s="142">
        <v>9</v>
      </c>
      <c r="C13" s="139">
        <f>B2*1.54310344827586</f>
        <v>263.93498563218355</v>
      </c>
      <c r="E13" s="138">
        <v>2.25</v>
      </c>
      <c r="F13" s="141">
        <v>9.375E-2</v>
      </c>
      <c r="G13" s="140">
        <f t="shared" si="0"/>
        <v>134.54786278735637</v>
      </c>
      <c r="H13" s="138" t="e">
        <f t="shared" si="1"/>
        <v>#N/A</v>
      </c>
    </row>
    <row r="14" spans="1:8">
      <c r="A14" s="142">
        <v>10</v>
      </c>
      <c r="C14" s="139">
        <f>B2*1.41379310344828</f>
        <v>241.81752873563289</v>
      </c>
      <c r="E14" s="138">
        <v>2.5</v>
      </c>
      <c r="F14" s="141">
        <v>0.104166666666667</v>
      </c>
      <c r="G14" s="140">
        <f t="shared" si="0"/>
        <v>124.59500718390805</v>
      </c>
      <c r="H14" s="138" t="e">
        <f t="shared" si="1"/>
        <v>#N/A</v>
      </c>
    </row>
    <row r="15" spans="1:8">
      <c r="A15" s="142">
        <v>11</v>
      </c>
      <c r="C15" s="139">
        <f>B2*1.2586207</f>
        <v>215.27658222916665</v>
      </c>
      <c r="E15" s="138">
        <v>2.75</v>
      </c>
      <c r="F15" s="141">
        <v>0.114583333333333</v>
      </c>
      <c r="G15" s="140">
        <f t="shared" si="0"/>
        <v>114.64215158045974</v>
      </c>
      <c r="H15" s="138" t="e">
        <f t="shared" si="1"/>
        <v>#N/A</v>
      </c>
    </row>
    <row r="16" spans="1:8">
      <c r="A16" s="142">
        <v>12</v>
      </c>
      <c r="C16" s="139">
        <f>B2*1.0948275862069</f>
        <v>187.26113505747182</v>
      </c>
      <c r="E16" s="138">
        <v>3</v>
      </c>
      <c r="F16" s="141">
        <v>0.125</v>
      </c>
      <c r="G16" s="140">
        <f t="shared" si="0"/>
        <v>104.68929597701143</v>
      </c>
      <c r="H16" s="138">
        <f t="shared" si="1"/>
        <v>104.68929597701143</v>
      </c>
    </row>
    <row r="17" spans="1:8">
      <c r="A17" s="142">
        <v>13</v>
      </c>
      <c r="C17" s="139">
        <f>B2*0.96551724137931</f>
        <v>165.14367816091948</v>
      </c>
      <c r="E17" s="138">
        <v>3.25</v>
      </c>
      <c r="F17" s="141">
        <v>0.13541666666666699</v>
      </c>
      <c r="G17" s="140">
        <f t="shared" si="0"/>
        <v>101.74030172413788</v>
      </c>
      <c r="H17" s="138" t="e">
        <f t="shared" si="1"/>
        <v>#N/A</v>
      </c>
    </row>
    <row r="18" spans="1:8">
      <c r="A18" s="142">
        <v>14</v>
      </c>
      <c r="C18" s="139">
        <f>B2*0.879310344827586</f>
        <v>150.39870689655169</v>
      </c>
      <c r="E18" s="138">
        <v>3.5</v>
      </c>
      <c r="F18" s="141">
        <v>0.14583333333333301</v>
      </c>
      <c r="G18" s="140">
        <f t="shared" si="0"/>
        <v>98.791307471264332</v>
      </c>
      <c r="H18" s="138" t="e">
        <f t="shared" si="1"/>
        <v>#N/A</v>
      </c>
    </row>
    <row r="19" spans="1:8">
      <c r="A19" s="142">
        <v>15</v>
      </c>
      <c r="C19" s="139">
        <f>B2*0.862068965517241</f>
        <v>147.44971264367808</v>
      </c>
      <c r="E19" s="138">
        <v>3.75</v>
      </c>
      <c r="F19" s="141">
        <v>0.15625</v>
      </c>
      <c r="G19" s="140">
        <f t="shared" si="0"/>
        <v>95.842313218390771</v>
      </c>
      <c r="H19" s="138" t="e">
        <f t="shared" si="1"/>
        <v>#N/A</v>
      </c>
    </row>
    <row r="20" spans="1:8">
      <c r="A20" s="142">
        <v>16</v>
      </c>
      <c r="C20" s="139">
        <f>B2*0.905172413793104</f>
        <v>154.82219827586215</v>
      </c>
      <c r="E20" s="138">
        <v>4</v>
      </c>
      <c r="F20" s="141">
        <v>0.16666666666666699</v>
      </c>
      <c r="G20" s="140">
        <f t="shared" si="0"/>
        <v>92.893318965517224</v>
      </c>
      <c r="H20" s="138">
        <f t="shared" si="1"/>
        <v>92.893318965517224</v>
      </c>
    </row>
    <row r="21" spans="1:8">
      <c r="A21" s="142">
        <v>17</v>
      </c>
      <c r="C21" s="139">
        <f>B2*1.01724137931034</f>
        <v>173.99066091953941</v>
      </c>
      <c r="E21" s="138">
        <v>4.25</v>
      </c>
      <c r="F21" s="141">
        <v>0.17708333333333301</v>
      </c>
      <c r="G21" s="140">
        <f t="shared" si="0"/>
        <v>93.261943247126453</v>
      </c>
      <c r="H21" s="138" t="e">
        <f t="shared" si="1"/>
        <v>#N/A</v>
      </c>
    </row>
    <row r="22" spans="1:8">
      <c r="A22" s="142">
        <v>18</v>
      </c>
      <c r="C22" s="139">
        <f>B2*1.1551724137931</f>
        <v>197.58261494252815</v>
      </c>
      <c r="E22" s="138">
        <v>4.5</v>
      </c>
      <c r="F22" s="141">
        <v>0.1875</v>
      </c>
      <c r="G22" s="140">
        <f t="shared" si="0"/>
        <v>93.630567528735668</v>
      </c>
      <c r="H22" s="138" t="e">
        <f t="shared" si="1"/>
        <v>#N/A</v>
      </c>
    </row>
    <row r="23" spans="1:8">
      <c r="A23" s="142">
        <v>19</v>
      </c>
      <c r="C23" s="139">
        <f>B2*1.23275862068966</f>
        <v>210.85308908046056</v>
      </c>
      <c r="E23" s="138">
        <v>4.75</v>
      </c>
      <c r="F23" s="141">
        <v>0.19791666666666699</v>
      </c>
      <c r="G23" s="140">
        <f t="shared" si="0"/>
        <v>93.999191810344882</v>
      </c>
      <c r="H23" s="138" t="e">
        <f t="shared" si="1"/>
        <v>#N/A</v>
      </c>
    </row>
    <row r="24" spans="1:8">
      <c r="A24" s="142">
        <v>20</v>
      </c>
      <c r="C24" s="139">
        <f>B2*1.23275862068966</f>
        <v>210.85308908046056</v>
      </c>
      <c r="E24" s="138">
        <v>5</v>
      </c>
      <c r="F24" s="141">
        <v>0.20833333333333301</v>
      </c>
      <c r="G24" s="140">
        <f t="shared" si="0"/>
        <v>94.367816091954111</v>
      </c>
      <c r="H24" s="138">
        <f t="shared" si="1"/>
        <v>94.367816091954111</v>
      </c>
    </row>
    <row r="25" spans="1:8">
      <c r="A25" s="142">
        <v>21</v>
      </c>
      <c r="C25" s="139">
        <f>B2*1.17241379310345</f>
        <v>200.53160919540258</v>
      </c>
      <c r="E25" s="138">
        <v>5.25</v>
      </c>
      <c r="F25" s="141">
        <v>0.21875</v>
      </c>
      <c r="G25" s="140">
        <f t="shared" si="0"/>
        <v>96.579561781609257</v>
      </c>
      <c r="H25" s="138" t="e">
        <f t="shared" si="1"/>
        <v>#N/A</v>
      </c>
    </row>
    <row r="26" spans="1:8">
      <c r="A26" s="142">
        <v>22</v>
      </c>
      <c r="C26" s="139">
        <f>B2*1.18103448275862</f>
        <v>202.00610632183896</v>
      </c>
      <c r="E26" s="138">
        <v>5.5</v>
      </c>
      <c r="F26" s="141">
        <v>0.22916666666666699</v>
      </c>
      <c r="G26" s="140">
        <f t="shared" si="0"/>
        <v>98.791307471264417</v>
      </c>
      <c r="H26" s="138" t="e">
        <f t="shared" si="1"/>
        <v>#N/A</v>
      </c>
    </row>
    <row r="27" spans="1:8">
      <c r="A27" s="142">
        <v>23</v>
      </c>
      <c r="C27" s="139">
        <f>B2*1.10344827586207</f>
        <v>188.73563218390822</v>
      </c>
      <c r="E27" s="138">
        <v>5.75</v>
      </c>
      <c r="F27" s="141">
        <v>0.23958333333333301</v>
      </c>
      <c r="G27" s="140">
        <f t="shared" si="0"/>
        <v>101.00305316091956</v>
      </c>
      <c r="H27" s="138" t="e">
        <f t="shared" si="1"/>
        <v>#N/A</v>
      </c>
    </row>
    <row r="28" spans="1:8">
      <c r="A28" s="142">
        <v>24</v>
      </c>
      <c r="C28" s="139">
        <f>B2*1.01724137931034</f>
        <v>173.99066091953941</v>
      </c>
      <c r="E28" s="138">
        <v>6</v>
      </c>
      <c r="F28" s="141">
        <v>0.25</v>
      </c>
      <c r="G28" s="140">
        <f t="shared" si="0"/>
        <v>103.21479885057471</v>
      </c>
      <c r="H28" s="138">
        <f t="shared" si="1"/>
        <v>103.21479885057471</v>
      </c>
    </row>
    <row r="29" spans="1:8">
      <c r="E29" s="138">
        <v>6.25</v>
      </c>
      <c r="F29" s="141">
        <v>0.26041666666666702</v>
      </c>
      <c r="G29" s="140">
        <f t="shared" si="0"/>
        <v>116.48527298850576</v>
      </c>
      <c r="H29" s="138" t="e">
        <f t="shared" si="1"/>
        <v>#N/A</v>
      </c>
    </row>
    <row r="30" spans="1:8">
      <c r="E30" s="138">
        <v>6.5</v>
      </c>
      <c r="F30" s="141">
        <v>0.27083333333333298</v>
      </c>
      <c r="G30" s="140">
        <f t="shared" si="0"/>
        <v>129.7557471264368</v>
      </c>
      <c r="H30" s="138" t="e">
        <f t="shared" si="1"/>
        <v>#N/A</v>
      </c>
    </row>
    <row r="31" spans="1:8">
      <c r="E31" s="138">
        <v>6.75</v>
      </c>
      <c r="F31" s="141">
        <v>0.28125</v>
      </c>
      <c r="G31" s="140">
        <f t="shared" si="0"/>
        <v>143.02622126436782</v>
      </c>
      <c r="H31" s="138" t="e">
        <f t="shared" si="1"/>
        <v>#N/A</v>
      </c>
    </row>
    <row r="32" spans="1:8">
      <c r="E32" s="138">
        <v>7</v>
      </c>
      <c r="F32" s="141">
        <v>0.29166666666666702</v>
      </c>
      <c r="G32" s="140">
        <f t="shared" si="0"/>
        <v>156.29669540229887</v>
      </c>
      <c r="H32" s="138">
        <f t="shared" si="1"/>
        <v>156.29669540229887</v>
      </c>
    </row>
    <row r="33" spans="5:8">
      <c r="E33" s="138">
        <v>7.25</v>
      </c>
      <c r="F33" s="141">
        <v>0.30208333333333298</v>
      </c>
      <c r="G33" s="140">
        <f t="shared" si="0"/>
        <v>177.30827945402285</v>
      </c>
      <c r="H33" s="138" t="e">
        <f t="shared" si="1"/>
        <v>#N/A</v>
      </c>
    </row>
    <row r="34" spans="5:8">
      <c r="E34" s="138">
        <v>7.5</v>
      </c>
      <c r="F34" s="141">
        <v>0.3125</v>
      </c>
      <c r="G34" s="140">
        <f t="shared" si="0"/>
        <v>198.31986350574684</v>
      </c>
      <c r="H34" s="138" t="e">
        <f t="shared" si="1"/>
        <v>#N/A</v>
      </c>
    </row>
    <row r="35" spans="5:8">
      <c r="E35" s="138">
        <v>7.75</v>
      </c>
      <c r="F35" s="141">
        <v>0.32291666666666702</v>
      </c>
      <c r="G35" s="140">
        <f t="shared" si="0"/>
        <v>219.33144755747082</v>
      </c>
      <c r="H35" s="138" t="e">
        <f t="shared" si="1"/>
        <v>#N/A</v>
      </c>
    </row>
    <row r="36" spans="5:8">
      <c r="E36" s="138">
        <v>8</v>
      </c>
      <c r="F36" s="141">
        <v>0.33333333333333298</v>
      </c>
      <c r="G36" s="140">
        <f t="shared" ref="G36:G67" si="2">VLOOKUP(E36,$A$4:$C$28,3,TRUE)+(MOD(E36,1)*(VLOOKUP(ROUNDDOWN(E36,0)+1,$A$4:$C$28,3,TRUE)-VLOOKUP(ROUNDDOWN(E36,0),$A$4:$C$28,3,TRUE)))</f>
        <v>240.34303160919481</v>
      </c>
      <c r="H36" s="138">
        <f t="shared" ref="H36:H67" si="3">VLOOKUP(E36,$A$4:$C$28,3,FALSE)</f>
        <v>240.34303160919481</v>
      </c>
    </row>
    <row r="37" spans="5:8">
      <c r="E37" s="138">
        <v>8.25</v>
      </c>
      <c r="F37" s="141">
        <v>0.34375</v>
      </c>
      <c r="G37" s="140">
        <f t="shared" si="2"/>
        <v>246.24102011494199</v>
      </c>
      <c r="H37" s="138" t="e">
        <f t="shared" si="3"/>
        <v>#N/A</v>
      </c>
    </row>
    <row r="38" spans="5:8">
      <c r="E38" s="138">
        <v>8.5</v>
      </c>
      <c r="F38" s="141">
        <v>0.35416666666666702</v>
      </c>
      <c r="G38" s="140">
        <f t="shared" si="2"/>
        <v>252.1390086206892</v>
      </c>
      <c r="H38" s="138" t="e">
        <f t="shared" si="3"/>
        <v>#N/A</v>
      </c>
    </row>
    <row r="39" spans="5:8">
      <c r="E39" s="138">
        <v>8.75</v>
      </c>
      <c r="F39" s="141">
        <v>0.36458333333333298</v>
      </c>
      <c r="G39" s="140">
        <f t="shared" si="2"/>
        <v>258.03699712643635</v>
      </c>
      <c r="H39" s="138" t="e">
        <f t="shared" si="3"/>
        <v>#N/A</v>
      </c>
    </row>
    <row r="40" spans="5:8">
      <c r="E40" s="138">
        <v>9</v>
      </c>
      <c r="F40" s="141">
        <v>0.375</v>
      </c>
      <c r="G40" s="140">
        <f t="shared" si="2"/>
        <v>263.93498563218355</v>
      </c>
      <c r="H40" s="138">
        <f t="shared" si="3"/>
        <v>263.93498563218355</v>
      </c>
    </row>
    <row r="41" spans="5:8">
      <c r="E41" s="138">
        <v>9.25</v>
      </c>
      <c r="F41" s="141">
        <v>0.38541666666666702</v>
      </c>
      <c r="G41" s="140">
        <f t="shared" si="2"/>
        <v>258.40562140804587</v>
      </c>
      <c r="H41" s="138" t="e">
        <f t="shared" si="3"/>
        <v>#N/A</v>
      </c>
    </row>
    <row r="42" spans="5:8">
      <c r="E42" s="138">
        <v>9.5</v>
      </c>
      <c r="F42" s="141">
        <v>0.39583333333333298</v>
      </c>
      <c r="G42" s="140">
        <f t="shared" si="2"/>
        <v>252.87625718390822</v>
      </c>
      <c r="H42" s="138" t="e">
        <f t="shared" si="3"/>
        <v>#N/A</v>
      </c>
    </row>
    <row r="43" spans="5:8">
      <c r="E43" s="138">
        <v>9.75</v>
      </c>
      <c r="F43" s="141">
        <v>0.40625</v>
      </c>
      <c r="G43" s="140">
        <f t="shared" si="2"/>
        <v>247.34689295977057</v>
      </c>
      <c r="H43" s="138" t="e">
        <f t="shared" si="3"/>
        <v>#N/A</v>
      </c>
    </row>
    <row r="44" spans="5:8">
      <c r="E44" s="138">
        <v>10</v>
      </c>
      <c r="F44" s="141">
        <v>0.41666666666666702</v>
      </c>
      <c r="G44" s="140">
        <f t="shared" si="2"/>
        <v>241.81752873563289</v>
      </c>
      <c r="H44" s="138">
        <f t="shared" si="3"/>
        <v>241.81752873563289</v>
      </c>
    </row>
    <row r="45" spans="5:8">
      <c r="E45" s="138">
        <v>10.25</v>
      </c>
      <c r="F45" s="141">
        <v>0.42708333333333298</v>
      </c>
      <c r="G45" s="140">
        <f t="shared" si="2"/>
        <v>235.18229210901632</v>
      </c>
      <c r="H45" s="138" t="e">
        <f t="shared" si="3"/>
        <v>#N/A</v>
      </c>
    </row>
    <row r="46" spans="5:8">
      <c r="E46" s="138">
        <v>10.5</v>
      </c>
      <c r="F46" s="141">
        <v>0.4375</v>
      </c>
      <c r="G46" s="140">
        <f t="shared" si="2"/>
        <v>228.54705548239977</v>
      </c>
      <c r="H46" s="138" t="e">
        <f t="shared" si="3"/>
        <v>#N/A</v>
      </c>
    </row>
    <row r="47" spans="5:8">
      <c r="E47" s="138">
        <v>10.75</v>
      </c>
      <c r="F47" s="141">
        <v>0.44791666666666702</v>
      </c>
      <c r="G47" s="140">
        <f t="shared" si="2"/>
        <v>221.91181885578322</v>
      </c>
      <c r="H47" s="138" t="e">
        <f t="shared" si="3"/>
        <v>#N/A</v>
      </c>
    </row>
    <row r="48" spans="5:8">
      <c r="E48" s="138">
        <v>11</v>
      </c>
      <c r="F48" s="141">
        <v>0.45833333333333298</v>
      </c>
      <c r="G48" s="140">
        <f t="shared" si="2"/>
        <v>215.27658222916665</v>
      </c>
      <c r="H48" s="138">
        <f t="shared" si="3"/>
        <v>215.27658222916665</v>
      </c>
    </row>
    <row r="49" spans="5:8">
      <c r="E49" s="138">
        <v>11.25</v>
      </c>
      <c r="F49" s="141">
        <v>0.46875</v>
      </c>
      <c r="G49" s="140">
        <f t="shared" si="2"/>
        <v>208.27272043624293</v>
      </c>
      <c r="H49" s="138" t="e">
        <f t="shared" si="3"/>
        <v>#N/A</v>
      </c>
    </row>
    <row r="50" spans="5:8">
      <c r="E50" s="138">
        <v>11.5</v>
      </c>
      <c r="F50" s="141">
        <v>0.47916666666666702</v>
      </c>
      <c r="G50" s="140">
        <f t="shared" si="2"/>
        <v>201.26885864331922</v>
      </c>
      <c r="H50" s="138" t="e">
        <f t="shared" si="3"/>
        <v>#N/A</v>
      </c>
    </row>
    <row r="51" spans="5:8">
      <c r="E51" s="138">
        <v>11.75</v>
      </c>
      <c r="F51" s="141">
        <v>0.48958333333333298</v>
      </c>
      <c r="G51" s="140">
        <f t="shared" si="2"/>
        <v>194.26499685039553</v>
      </c>
      <c r="H51" s="138" t="e">
        <f t="shared" si="3"/>
        <v>#N/A</v>
      </c>
    </row>
    <row r="52" spans="5:8">
      <c r="E52" s="138">
        <v>12</v>
      </c>
      <c r="F52" s="141">
        <v>0.5</v>
      </c>
      <c r="G52" s="140">
        <f t="shared" si="2"/>
        <v>187.26113505747182</v>
      </c>
      <c r="H52" s="138">
        <f t="shared" si="3"/>
        <v>187.26113505747182</v>
      </c>
    </row>
    <row r="53" spans="5:8">
      <c r="E53" s="138">
        <v>12.25</v>
      </c>
      <c r="F53" s="141">
        <v>0.51041666666666696</v>
      </c>
      <c r="G53" s="140">
        <f t="shared" si="2"/>
        <v>181.73177083333374</v>
      </c>
      <c r="H53" s="138" t="e">
        <f t="shared" si="3"/>
        <v>#N/A</v>
      </c>
    </row>
    <row r="54" spans="5:8">
      <c r="E54" s="138">
        <v>12.5</v>
      </c>
      <c r="F54" s="141">
        <v>0.52083333333333304</v>
      </c>
      <c r="G54" s="140">
        <f t="shared" si="2"/>
        <v>176.20240660919563</v>
      </c>
      <c r="H54" s="138" t="e">
        <f t="shared" si="3"/>
        <v>#N/A</v>
      </c>
    </row>
    <row r="55" spans="5:8">
      <c r="E55" s="138">
        <v>12.75</v>
      </c>
      <c r="F55" s="141">
        <v>0.53125</v>
      </c>
      <c r="G55" s="140">
        <f t="shared" si="2"/>
        <v>170.67304238505756</v>
      </c>
      <c r="H55" s="138" t="e">
        <f t="shared" si="3"/>
        <v>#N/A</v>
      </c>
    </row>
    <row r="56" spans="5:8">
      <c r="E56" s="138">
        <v>13</v>
      </c>
      <c r="F56" s="141">
        <v>0.54166666666666696</v>
      </c>
      <c r="G56" s="140">
        <f t="shared" si="2"/>
        <v>165.14367816091948</v>
      </c>
      <c r="H56" s="138">
        <f t="shared" si="3"/>
        <v>165.14367816091948</v>
      </c>
    </row>
    <row r="57" spans="5:8">
      <c r="E57" s="138">
        <v>13.25</v>
      </c>
      <c r="F57" s="141">
        <v>0.55208333333333304</v>
      </c>
      <c r="G57" s="140">
        <f t="shared" si="2"/>
        <v>161.45743534482753</v>
      </c>
      <c r="H57" s="138" t="e">
        <f t="shared" si="3"/>
        <v>#N/A</v>
      </c>
    </row>
    <row r="58" spans="5:8">
      <c r="E58" s="138">
        <v>13.5</v>
      </c>
      <c r="F58" s="141">
        <v>0.5625</v>
      </c>
      <c r="G58" s="140">
        <f t="shared" si="2"/>
        <v>157.77119252873558</v>
      </c>
      <c r="H58" s="138" t="e">
        <f t="shared" si="3"/>
        <v>#N/A</v>
      </c>
    </row>
    <row r="59" spans="5:8">
      <c r="E59" s="138">
        <v>13.75</v>
      </c>
      <c r="F59" s="141">
        <v>0.57291666666666696</v>
      </c>
      <c r="G59" s="140">
        <f t="shared" si="2"/>
        <v>154.08494971264363</v>
      </c>
      <c r="H59" s="138" t="e">
        <f t="shared" si="3"/>
        <v>#N/A</v>
      </c>
    </row>
    <row r="60" spans="5:8">
      <c r="E60" s="138">
        <v>14</v>
      </c>
      <c r="F60" s="141">
        <v>0.58333333333333304</v>
      </c>
      <c r="G60" s="140">
        <f t="shared" si="2"/>
        <v>150.39870689655169</v>
      </c>
      <c r="H60" s="138">
        <f t="shared" si="3"/>
        <v>150.39870689655169</v>
      </c>
    </row>
    <row r="61" spans="5:8">
      <c r="E61" s="138">
        <v>14.25</v>
      </c>
      <c r="F61" s="141">
        <v>0.59375</v>
      </c>
      <c r="G61" s="140">
        <f t="shared" si="2"/>
        <v>149.66145833333329</v>
      </c>
      <c r="H61" s="138" t="e">
        <f t="shared" si="3"/>
        <v>#N/A</v>
      </c>
    </row>
    <row r="62" spans="5:8">
      <c r="E62" s="138">
        <v>14.5</v>
      </c>
      <c r="F62" s="141">
        <v>0.60416666666666696</v>
      </c>
      <c r="G62" s="140">
        <f t="shared" si="2"/>
        <v>148.92420977011489</v>
      </c>
      <c r="H62" s="138" t="e">
        <f t="shared" si="3"/>
        <v>#N/A</v>
      </c>
    </row>
    <row r="63" spans="5:8">
      <c r="E63" s="138">
        <v>14.75</v>
      </c>
      <c r="F63" s="141">
        <v>0.61458333333333304</v>
      </c>
      <c r="G63" s="140">
        <f t="shared" si="2"/>
        <v>148.18696120689648</v>
      </c>
      <c r="H63" s="138" t="e">
        <f t="shared" si="3"/>
        <v>#N/A</v>
      </c>
    </row>
    <row r="64" spans="5:8">
      <c r="E64" s="138">
        <v>15</v>
      </c>
      <c r="F64" s="141">
        <v>0.625</v>
      </c>
      <c r="G64" s="140">
        <f t="shared" si="2"/>
        <v>147.44971264367808</v>
      </c>
      <c r="H64" s="138">
        <f t="shared" si="3"/>
        <v>147.44971264367808</v>
      </c>
    </row>
    <row r="65" spans="5:8">
      <c r="E65" s="138">
        <v>15.25</v>
      </c>
      <c r="F65" s="141">
        <v>0.63541666666666696</v>
      </c>
      <c r="G65" s="140">
        <f t="shared" si="2"/>
        <v>149.2928340517241</v>
      </c>
      <c r="H65" s="138" t="e">
        <f t="shared" si="3"/>
        <v>#N/A</v>
      </c>
    </row>
    <row r="66" spans="5:8">
      <c r="E66" s="138">
        <v>15.5</v>
      </c>
      <c r="F66" s="141">
        <v>0.64583333333333304</v>
      </c>
      <c r="G66" s="140">
        <f t="shared" si="2"/>
        <v>151.13595545977012</v>
      </c>
      <c r="H66" s="138" t="e">
        <f t="shared" si="3"/>
        <v>#N/A</v>
      </c>
    </row>
    <row r="67" spans="5:8">
      <c r="E67" s="138">
        <v>15.75</v>
      </c>
      <c r="F67" s="141">
        <v>0.65625</v>
      </c>
      <c r="G67" s="140">
        <f t="shared" si="2"/>
        <v>152.97907686781613</v>
      </c>
      <c r="H67" s="138" t="e">
        <f t="shared" si="3"/>
        <v>#N/A</v>
      </c>
    </row>
    <row r="68" spans="5:8">
      <c r="E68" s="138">
        <v>16</v>
      </c>
      <c r="F68" s="141">
        <v>0.66666666666666696</v>
      </c>
      <c r="G68" s="140">
        <f t="shared" ref="G68:G99" si="4">VLOOKUP(E68,$A$4:$C$28,3,TRUE)+(MOD(E68,1)*(VLOOKUP(ROUNDDOWN(E68,0)+1,$A$4:$C$28,3,TRUE)-VLOOKUP(ROUNDDOWN(E68,0),$A$4:$C$28,3,TRUE)))</f>
        <v>154.82219827586215</v>
      </c>
      <c r="H68" s="138">
        <f t="shared" ref="H68:H99" si="5">VLOOKUP(E68,$A$4:$C$28,3,FALSE)</f>
        <v>154.82219827586215</v>
      </c>
    </row>
    <row r="69" spans="5:8">
      <c r="E69" s="138">
        <v>16.25</v>
      </c>
      <c r="F69" s="141">
        <v>0.67708333333333304</v>
      </c>
      <c r="G69" s="140">
        <f t="shared" si="4"/>
        <v>159.61431393678146</v>
      </c>
      <c r="H69" s="138" t="e">
        <f t="shared" si="5"/>
        <v>#N/A</v>
      </c>
    </row>
    <row r="70" spans="5:8">
      <c r="E70" s="138">
        <v>16.5</v>
      </c>
      <c r="F70" s="141">
        <v>0.6875</v>
      </c>
      <c r="G70" s="140">
        <f t="shared" si="4"/>
        <v>164.40642959770076</v>
      </c>
      <c r="H70" s="138" t="e">
        <f t="shared" si="5"/>
        <v>#N/A</v>
      </c>
    </row>
    <row r="71" spans="5:8">
      <c r="E71" s="138">
        <v>16.75</v>
      </c>
      <c r="F71" s="141">
        <v>0.69791666666666696</v>
      </c>
      <c r="G71" s="140">
        <f t="shared" si="4"/>
        <v>169.1985452586201</v>
      </c>
      <c r="H71" s="138" t="e">
        <f t="shared" si="5"/>
        <v>#N/A</v>
      </c>
    </row>
    <row r="72" spans="5:8">
      <c r="E72" s="138">
        <v>17</v>
      </c>
      <c r="F72" s="141">
        <v>0.70833333333333304</v>
      </c>
      <c r="G72" s="140">
        <f t="shared" si="4"/>
        <v>173.99066091953941</v>
      </c>
      <c r="H72" s="138">
        <f t="shared" si="5"/>
        <v>173.99066091953941</v>
      </c>
    </row>
    <row r="73" spans="5:8">
      <c r="E73" s="138">
        <v>17.25</v>
      </c>
      <c r="F73" s="141">
        <v>0.71875</v>
      </c>
      <c r="G73" s="140">
        <f t="shared" si="4"/>
        <v>179.88864942528659</v>
      </c>
      <c r="H73" s="138" t="e">
        <f t="shared" si="5"/>
        <v>#N/A</v>
      </c>
    </row>
    <row r="74" spans="5:8">
      <c r="E74" s="138">
        <v>17.5</v>
      </c>
      <c r="F74" s="141">
        <v>0.72916666666666696</v>
      </c>
      <c r="G74" s="140">
        <f t="shared" si="4"/>
        <v>185.78663793103379</v>
      </c>
      <c r="H74" s="138" t="e">
        <f t="shared" si="5"/>
        <v>#N/A</v>
      </c>
    </row>
    <row r="75" spans="5:8">
      <c r="E75" s="138">
        <v>17.75</v>
      </c>
      <c r="F75" s="141">
        <v>0.73958333333333304</v>
      </c>
      <c r="G75" s="140">
        <f t="shared" si="4"/>
        <v>191.68462643678097</v>
      </c>
      <c r="H75" s="138" t="e">
        <f t="shared" si="5"/>
        <v>#N/A</v>
      </c>
    </row>
    <row r="76" spans="5:8">
      <c r="E76" s="138">
        <v>18</v>
      </c>
      <c r="F76" s="141">
        <v>0.75</v>
      </c>
      <c r="G76" s="140">
        <f t="shared" si="4"/>
        <v>197.58261494252815</v>
      </c>
      <c r="H76" s="138">
        <f t="shared" si="5"/>
        <v>197.58261494252815</v>
      </c>
    </row>
    <row r="77" spans="5:8">
      <c r="E77" s="138">
        <v>18.25</v>
      </c>
      <c r="F77" s="141">
        <v>0.76041666666666696</v>
      </c>
      <c r="G77" s="140">
        <f t="shared" si="4"/>
        <v>200.90023347701126</v>
      </c>
      <c r="H77" s="138" t="e">
        <f t="shared" si="5"/>
        <v>#N/A</v>
      </c>
    </row>
    <row r="78" spans="5:8">
      <c r="E78" s="138">
        <v>18.5</v>
      </c>
      <c r="F78" s="141">
        <v>0.77083333333333304</v>
      </c>
      <c r="G78" s="140">
        <f t="shared" si="4"/>
        <v>204.21785201149436</v>
      </c>
      <c r="H78" s="138" t="e">
        <f t="shared" si="5"/>
        <v>#N/A</v>
      </c>
    </row>
    <row r="79" spans="5:8">
      <c r="E79" s="138">
        <v>18.75</v>
      </c>
      <c r="F79" s="141">
        <v>0.78125</v>
      </c>
      <c r="G79" s="140">
        <f t="shared" si="4"/>
        <v>207.53547054597746</v>
      </c>
      <c r="H79" s="138" t="e">
        <f t="shared" si="5"/>
        <v>#N/A</v>
      </c>
    </row>
    <row r="80" spans="5:8">
      <c r="E80" s="138">
        <v>19</v>
      </c>
      <c r="F80" s="141">
        <v>0.79166666666666696</v>
      </c>
      <c r="G80" s="140">
        <f t="shared" si="4"/>
        <v>210.85308908046056</v>
      </c>
      <c r="H80" s="138">
        <f t="shared" si="5"/>
        <v>210.85308908046056</v>
      </c>
    </row>
    <row r="81" spans="5:8">
      <c r="E81" s="138">
        <v>19.25</v>
      </c>
      <c r="F81" s="141">
        <v>0.80208333333333304</v>
      </c>
      <c r="G81" s="140">
        <f t="shared" si="4"/>
        <v>210.85308908046056</v>
      </c>
      <c r="H81" s="138" t="e">
        <f t="shared" si="5"/>
        <v>#N/A</v>
      </c>
    </row>
    <row r="82" spans="5:8">
      <c r="E82" s="138">
        <v>19.5</v>
      </c>
      <c r="F82" s="141">
        <v>0.8125</v>
      </c>
      <c r="G82" s="140">
        <f t="shared" si="4"/>
        <v>210.85308908046056</v>
      </c>
      <c r="H82" s="138" t="e">
        <f t="shared" si="5"/>
        <v>#N/A</v>
      </c>
    </row>
    <row r="83" spans="5:8">
      <c r="E83" s="138">
        <v>19.75</v>
      </c>
      <c r="F83" s="141">
        <v>0.82291666666666696</v>
      </c>
      <c r="G83" s="140">
        <f t="shared" si="4"/>
        <v>210.85308908046056</v>
      </c>
      <c r="H83" s="138" t="e">
        <f t="shared" si="5"/>
        <v>#N/A</v>
      </c>
    </row>
    <row r="84" spans="5:8">
      <c r="E84" s="138">
        <v>20</v>
      </c>
      <c r="F84" s="141">
        <v>0.83333333333333304</v>
      </c>
      <c r="G84" s="140">
        <f t="shared" si="4"/>
        <v>210.85308908046056</v>
      </c>
      <c r="H84" s="138">
        <f t="shared" si="5"/>
        <v>210.85308908046056</v>
      </c>
    </row>
    <row r="85" spans="5:8">
      <c r="E85" s="138">
        <v>20.25</v>
      </c>
      <c r="F85" s="141">
        <v>0.84375</v>
      </c>
      <c r="G85" s="140">
        <f t="shared" si="4"/>
        <v>208.27271910919606</v>
      </c>
      <c r="H85" s="138" t="e">
        <f t="shared" si="5"/>
        <v>#N/A</v>
      </c>
    </row>
    <row r="86" spans="5:8">
      <c r="E86" s="138">
        <v>20.5</v>
      </c>
      <c r="F86" s="141">
        <v>0.85416666666666696</v>
      </c>
      <c r="G86" s="140">
        <f t="shared" si="4"/>
        <v>205.69234913793156</v>
      </c>
      <c r="H86" s="138" t="e">
        <f t="shared" si="5"/>
        <v>#N/A</v>
      </c>
    </row>
    <row r="87" spans="5:8">
      <c r="E87" s="138">
        <v>20.75</v>
      </c>
      <c r="F87" s="141">
        <v>0.86458333333333304</v>
      </c>
      <c r="G87" s="140">
        <f t="shared" si="4"/>
        <v>203.11197916666708</v>
      </c>
      <c r="H87" s="138" t="e">
        <f t="shared" si="5"/>
        <v>#N/A</v>
      </c>
    </row>
    <row r="88" spans="5:8">
      <c r="E88" s="138">
        <v>21</v>
      </c>
      <c r="F88" s="141">
        <v>0.875</v>
      </c>
      <c r="G88" s="140">
        <f t="shared" si="4"/>
        <v>200.53160919540258</v>
      </c>
      <c r="H88" s="138">
        <f t="shared" si="5"/>
        <v>200.53160919540258</v>
      </c>
    </row>
    <row r="89" spans="5:8">
      <c r="E89" s="138">
        <v>21.25</v>
      </c>
      <c r="F89" s="141">
        <v>0.88541666666666696</v>
      </c>
      <c r="G89" s="140">
        <f t="shared" si="4"/>
        <v>200.90023347701168</v>
      </c>
      <c r="H89" s="138" t="e">
        <f t="shared" si="5"/>
        <v>#N/A</v>
      </c>
    </row>
    <row r="90" spans="5:8">
      <c r="E90" s="138">
        <v>21.5</v>
      </c>
      <c r="F90" s="141">
        <v>0.89583333333333304</v>
      </c>
      <c r="G90" s="140">
        <f t="shared" si="4"/>
        <v>201.26885775862075</v>
      </c>
      <c r="H90" s="138" t="e">
        <f t="shared" si="5"/>
        <v>#N/A</v>
      </c>
    </row>
    <row r="91" spans="5:8">
      <c r="E91" s="138">
        <v>21.75</v>
      </c>
      <c r="F91" s="141">
        <v>0.90625</v>
      </c>
      <c r="G91" s="140">
        <f t="shared" si="4"/>
        <v>201.63748204022986</v>
      </c>
      <c r="H91" s="138" t="e">
        <f t="shared" si="5"/>
        <v>#N/A</v>
      </c>
    </row>
    <row r="92" spans="5:8">
      <c r="E92" s="138">
        <v>22</v>
      </c>
      <c r="F92" s="141">
        <v>0.91666666666666696</v>
      </c>
      <c r="G92" s="140">
        <f t="shared" si="4"/>
        <v>202.00610632183896</v>
      </c>
      <c r="H92" s="138">
        <f t="shared" si="5"/>
        <v>202.00610632183896</v>
      </c>
    </row>
    <row r="93" spans="5:8">
      <c r="E93" s="138">
        <v>22.25</v>
      </c>
      <c r="F93" s="141">
        <v>0.92708333333333304</v>
      </c>
      <c r="G93" s="140">
        <f t="shared" si="4"/>
        <v>198.68848778735628</v>
      </c>
      <c r="H93" s="138" t="e">
        <f t="shared" si="5"/>
        <v>#N/A</v>
      </c>
    </row>
    <row r="94" spans="5:8">
      <c r="E94" s="138">
        <v>22.5</v>
      </c>
      <c r="F94" s="141">
        <v>0.9375</v>
      </c>
      <c r="G94" s="140">
        <f t="shared" si="4"/>
        <v>195.3708692528736</v>
      </c>
      <c r="H94" s="138" t="e">
        <f t="shared" si="5"/>
        <v>#N/A</v>
      </c>
    </row>
    <row r="95" spans="5:8">
      <c r="E95" s="138">
        <v>22.75</v>
      </c>
      <c r="F95" s="141">
        <v>0.94791666666666696</v>
      </c>
      <c r="G95" s="140">
        <f t="shared" si="4"/>
        <v>192.0532507183909</v>
      </c>
      <c r="H95" s="138" t="e">
        <f t="shared" si="5"/>
        <v>#N/A</v>
      </c>
    </row>
    <row r="96" spans="5:8">
      <c r="E96" s="138">
        <v>23</v>
      </c>
      <c r="F96" s="141">
        <v>0.95833333333333304</v>
      </c>
      <c r="G96" s="140">
        <f t="shared" si="4"/>
        <v>188.73563218390822</v>
      </c>
      <c r="H96" s="138">
        <f t="shared" si="5"/>
        <v>188.73563218390822</v>
      </c>
    </row>
    <row r="97" spans="5:8">
      <c r="E97" s="138">
        <v>23.25</v>
      </c>
      <c r="F97" s="141">
        <v>0.96875</v>
      </c>
      <c r="G97" s="140">
        <f t="shared" si="4"/>
        <v>185.04938936781602</v>
      </c>
      <c r="H97" s="138" t="e">
        <f t="shared" si="5"/>
        <v>#N/A</v>
      </c>
    </row>
    <row r="98" spans="5:8">
      <c r="E98" s="138">
        <v>23.5</v>
      </c>
      <c r="F98" s="141">
        <v>0.97916666666666696</v>
      </c>
      <c r="G98" s="140">
        <f t="shared" si="4"/>
        <v>181.36314655172382</v>
      </c>
      <c r="H98" s="138" t="e">
        <f t="shared" si="5"/>
        <v>#N/A</v>
      </c>
    </row>
    <row r="99" spans="5:8">
      <c r="E99" s="138">
        <v>23.75</v>
      </c>
      <c r="F99" s="141">
        <v>0.98958333333333304</v>
      </c>
      <c r="G99" s="140">
        <f t="shared" si="4"/>
        <v>177.67690373563161</v>
      </c>
      <c r="H99" s="138" t="e">
        <f t="shared" si="5"/>
        <v>#N/A</v>
      </c>
    </row>
  </sheetData>
  <pageMargins left="0.75" right="0.75" top="1" bottom="1" header="0.5" footer="0.5"/>
  <pageSetup paperSize="9" orientation="portrait" horizontalDpi="4294967293" verticalDpi="1200"/>
  <headerFooter alignWithMargins="0">
    <oddFooter>&amp;RUniversity 0056 05 02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4" tint="-0.499984740745262"/>
    <pageSetUpPr fitToPage="1"/>
  </sheetPr>
  <dimension ref="A1:I106"/>
  <sheetViews>
    <sheetView workbookViewId="0">
      <pane ySplit="6" topLeftCell="A7" activePane="bottomLeft" state="frozen"/>
      <selection activeCell="B59" sqref="B59"/>
      <selection pane="bottomLeft" activeCell="B59" sqref="B59"/>
    </sheetView>
  </sheetViews>
  <sheetFormatPr baseColWidth="10" defaultColWidth="8.83203125" defaultRowHeight="13"/>
  <cols>
    <col min="1" max="1" width="13.6640625" style="1" customWidth="1"/>
    <col min="2" max="2" width="13.6640625" style="98" customWidth="1"/>
    <col min="3" max="6" width="13.6640625" style="1" customWidth="1"/>
    <col min="7" max="16384" width="8.83203125" style="1"/>
  </cols>
  <sheetData>
    <row r="1" spans="1:9" ht="17" thickBot="1">
      <c r="A1" s="233"/>
      <c r="B1" s="233"/>
      <c r="C1" s="233"/>
      <c r="D1" s="233"/>
      <c r="E1" s="233"/>
      <c r="F1" s="233"/>
    </row>
    <row r="2" spans="1:9" ht="12" customHeight="1" thickBot="1">
      <c r="A2" s="234"/>
      <c r="B2" s="234"/>
      <c r="C2" s="234"/>
      <c r="D2" s="66"/>
      <c r="E2" s="67"/>
      <c r="F2" s="128"/>
    </row>
    <row r="3" spans="1:9" ht="10" customHeight="1">
      <c r="A3" s="68" t="s">
        <v>186</v>
      </c>
      <c r="B3" s="69" t="s">
        <v>187</v>
      </c>
      <c r="C3" s="70" t="s">
        <v>188</v>
      </c>
      <c r="D3" s="68" t="s">
        <v>189</v>
      </c>
      <c r="E3" s="68" t="s">
        <v>190</v>
      </c>
      <c r="F3" s="68" t="s">
        <v>191</v>
      </c>
    </row>
    <row r="4" spans="1:9" ht="10" customHeight="1">
      <c r="A4" s="71"/>
      <c r="B4" s="72" t="s">
        <v>184</v>
      </c>
      <c r="C4" s="73" t="s">
        <v>192</v>
      </c>
      <c r="D4" s="71" t="s">
        <v>192</v>
      </c>
      <c r="E4" s="71"/>
      <c r="F4" s="71" t="s">
        <v>193</v>
      </c>
    </row>
    <row r="5" spans="1:9" ht="10" customHeight="1">
      <c r="A5" s="71"/>
      <c r="B5" s="72"/>
      <c r="C5" s="73"/>
      <c r="D5" s="71"/>
      <c r="E5" s="71"/>
      <c r="F5" s="71" t="s">
        <v>194</v>
      </c>
    </row>
    <row r="6" spans="1:9" ht="12" customHeight="1" thickBot="1">
      <c r="A6" s="74"/>
      <c r="B6" s="75" t="s">
        <v>195</v>
      </c>
      <c r="C6" s="76" t="s">
        <v>219</v>
      </c>
      <c r="D6" s="77" t="s">
        <v>219</v>
      </c>
      <c r="E6" s="77" t="s">
        <v>216</v>
      </c>
      <c r="F6" s="77" t="s">
        <v>217</v>
      </c>
    </row>
    <row r="7" spans="1:9" ht="6.75" customHeight="1">
      <c r="A7" s="78">
        <v>0</v>
      </c>
      <c r="B7" s="125">
        <f>DWF!G4</f>
        <v>173.99066091953941</v>
      </c>
      <c r="C7" s="79">
        <f t="shared" ref="C7:C70" si="0">SUM(B7*0.9)</f>
        <v>156.59159482758548</v>
      </c>
      <c r="D7" s="79">
        <f>SUM(C7)</f>
        <v>156.59159482758548</v>
      </c>
      <c r="E7" s="79">
        <f>VLOOKUP(B7,'Data &amp; Results'!$O$6:$P$25,2,TRUE)</f>
        <v>6.7475846544350881</v>
      </c>
      <c r="F7" s="79">
        <f>SUM(C7*E7)/$D$104</f>
        <v>7.0262529905230894E-2</v>
      </c>
      <c r="I7" s="1" t="s">
        <v>69</v>
      </c>
    </row>
    <row r="8" spans="1:9" ht="7" customHeight="1">
      <c r="A8" s="80">
        <v>1.0416666666666666E-2</v>
      </c>
      <c r="B8" s="126">
        <f>DWF!G5</f>
        <v>169.56716954022926</v>
      </c>
      <c r="C8" s="81">
        <f t="shared" si="0"/>
        <v>152.61045258620635</v>
      </c>
      <c r="D8" s="81">
        <f t="shared" ref="D8:D71" si="1">SUM(D7+C8)</f>
        <v>309.20204741379183</v>
      </c>
      <c r="E8" s="81">
        <f>VLOOKUP(B8,'Data &amp; Results'!$O$6:$P$25,2,TRUE)</f>
        <v>7.0088422132604595</v>
      </c>
      <c r="F8" s="81">
        <f t="shared" ref="F8:F71" si="2">SUM(C8*E8)/$D$104</f>
        <v>7.1127502134092635E-2</v>
      </c>
    </row>
    <row r="9" spans="1:9" ht="6.75" customHeight="1">
      <c r="A9" s="80">
        <v>2.0833333333333332E-2</v>
      </c>
      <c r="B9" s="126">
        <f>DWF!G6</f>
        <v>165.14367816091914</v>
      </c>
      <c r="C9" s="81">
        <f t="shared" si="0"/>
        <v>148.62931034482722</v>
      </c>
      <c r="D9" s="81">
        <f t="shared" si="1"/>
        <v>457.83135775861905</v>
      </c>
      <c r="E9" s="81">
        <f>VLOOKUP(B9,'Data &amp; Results'!$O$6:$P$25,2,TRUE)</f>
        <v>7.0088422132604595</v>
      </c>
      <c r="F9" s="81">
        <f t="shared" si="2"/>
        <v>6.9272002078420741E-2</v>
      </c>
    </row>
    <row r="10" spans="1:9" ht="7" customHeight="1">
      <c r="A10" s="80">
        <v>3.125E-2</v>
      </c>
      <c r="B10" s="126">
        <f>DWF!G7</f>
        <v>160.72018678160902</v>
      </c>
      <c r="C10" s="81">
        <f t="shared" si="0"/>
        <v>144.64816810344811</v>
      </c>
      <c r="D10" s="81">
        <f t="shared" si="1"/>
        <v>602.47952586206713</v>
      </c>
      <c r="E10" s="81">
        <f>VLOOKUP(B10,'Data &amp; Results'!$O$6:$P$25,2,TRUE)</f>
        <v>7.0088422132604595</v>
      </c>
      <c r="F10" s="81">
        <f t="shared" si="2"/>
        <v>6.7416502022748848E-2</v>
      </c>
    </row>
    <row r="11" spans="1:9" ht="7" customHeight="1">
      <c r="A11" s="80">
        <v>4.1666666666666664E-2</v>
      </c>
      <c r="B11" s="126">
        <f>DWF!G8</f>
        <v>156.29669540229887</v>
      </c>
      <c r="C11" s="81">
        <f t="shared" si="0"/>
        <v>140.66702586206898</v>
      </c>
      <c r="D11" s="81">
        <f t="shared" si="1"/>
        <v>743.14655172413609</v>
      </c>
      <c r="E11" s="81">
        <f>VLOOKUP(B11,'Data &amp; Results'!$O$6:$P$25,2,TRUE)</f>
        <v>7.0088422132604595</v>
      </c>
      <c r="F11" s="81">
        <f t="shared" si="2"/>
        <v>6.5561001967076926E-2</v>
      </c>
    </row>
    <row r="12" spans="1:9" ht="7" customHeight="1">
      <c r="A12" s="80">
        <v>5.2083333333333329E-2</v>
      </c>
      <c r="B12" s="126">
        <f>DWF!G9</f>
        <v>153.34770114942532</v>
      </c>
      <c r="C12" s="81">
        <f t="shared" si="0"/>
        <v>138.01293103448279</v>
      </c>
      <c r="D12" s="81">
        <f t="shared" si="1"/>
        <v>881.15948275861888</v>
      </c>
      <c r="E12" s="81">
        <f>VLOOKUP(B12,'Data &amp; Results'!$O$6:$P$25,2,TRUE)</f>
        <v>7.0088422132604595</v>
      </c>
      <c r="F12" s="81">
        <f t="shared" si="2"/>
        <v>6.432400192996228E-2</v>
      </c>
    </row>
    <row r="13" spans="1:9" ht="7" customHeight="1">
      <c r="A13" s="80">
        <v>6.25E-2</v>
      </c>
      <c r="B13" s="126">
        <f>DWF!G10</f>
        <v>150.39870689655177</v>
      </c>
      <c r="C13" s="81">
        <f t="shared" si="0"/>
        <v>135.3588362068966</v>
      </c>
      <c r="D13" s="81">
        <f t="shared" si="1"/>
        <v>1016.5183189655155</v>
      </c>
      <c r="E13" s="81">
        <f>VLOOKUP(B13,'Data &amp; Results'!$O$6:$P$25,2,TRUE)</f>
        <v>7.0088422132604595</v>
      </c>
      <c r="F13" s="81">
        <f t="shared" si="2"/>
        <v>6.3087001892847633E-2</v>
      </c>
    </row>
    <row r="14" spans="1:9" ht="7" customHeight="1">
      <c r="A14" s="80">
        <v>7.2916666666666657E-2</v>
      </c>
      <c r="B14" s="126">
        <f>DWF!G11</f>
        <v>147.44971264367823</v>
      </c>
      <c r="C14" s="81">
        <f t="shared" si="0"/>
        <v>132.70474137931041</v>
      </c>
      <c r="D14" s="81">
        <f t="shared" si="1"/>
        <v>1149.2230603448259</v>
      </c>
      <c r="E14" s="81">
        <f>VLOOKUP(B14,'Data &amp; Results'!$O$6:$P$25,2,TRUE)</f>
        <v>7.0088422132604595</v>
      </c>
      <c r="F14" s="81">
        <f t="shared" si="2"/>
        <v>6.1850001855732979E-2</v>
      </c>
    </row>
    <row r="15" spans="1:9" ht="7" customHeight="1">
      <c r="A15" s="80">
        <v>8.3333333333333329E-2</v>
      </c>
      <c r="B15" s="126">
        <f>DWF!G12</f>
        <v>144.50071839080468</v>
      </c>
      <c r="C15" s="81">
        <f t="shared" si="0"/>
        <v>130.05064655172421</v>
      </c>
      <c r="D15" s="81">
        <f t="shared" si="1"/>
        <v>1279.27370689655</v>
      </c>
      <c r="E15" s="81">
        <f>VLOOKUP(B15,'Data &amp; Results'!$O$6:$P$25,2,TRUE)</f>
        <v>7.358705906484345</v>
      </c>
      <c r="F15" s="81">
        <f t="shared" si="2"/>
        <v>6.3638649711436679E-2</v>
      </c>
    </row>
    <row r="16" spans="1:9" ht="7" customHeight="1">
      <c r="A16" s="80">
        <v>9.375E-2</v>
      </c>
      <c r="B16" s="126">
        <f>DWF!G13</f>
        <v>134.54786278735637</v>
      </c>
      <c r="C16" s="81">
        <f t="shared" si="0"/>
        <v>121.09307650862073</v>
      </c>
      <c r="D16" s="81">
        <f t="shared" si="1"/>
        <v>1400.3667834051707</v>
      </c>
      <c r="E16" s="81">
        <f>VLOOKUP(B16,'Data &amp; Results'!$O$6:$P$25,2,TRUE)</f>
        <v>7.358705906484345</v>
      </c>
      <c r="F16" s="81">
        <f t="shared" si="2"/>
        <v>5.9255375369067304E-2</v>
      </c>
    </row>
    <row r="17" spans="1:6" ht="7" customHeight="1">
      <c r="A17" s="80">
        <v>0.10416666666666666</v>
      </c>
      <c r="B17" s="126">
        <f>DWF!G14</f>
        <v>124.59500718390805</v>
      </c>
      <c r="C17" s="81">
        <f t="shared" si="0"/>
        <v>112.13550646551725</v>
      </c>
      <c r="D17" s="81">
        <f t="shared" si="1"/>
        <v>1512.5022898706879</v>
      </c>
      <c r="E17" s="81">
        <f>VLOOKUP(B17,'Data &amp; Results'!$O$6:$P$25,2,TRUE)</f>
        <v>7.358705906484345</v>
      </c>
      <c r="F17" s="81">
        <f t="shared" si="2"/>
        <v>5.4872101026697935E-2</v>
      </c>
    </row>
    <row r="18" spans="1:6" ht="7" customHeight="1">
      <c r="A18" s="80">
        <v>0.11458333333333333</v>
      </c>
      <c r="B18" s="126">
        <f>DWF!G15</f>
        <v>114.64215158045974</v>
      </c>
      <c r="C18" s="81">
        <f t="shared" si="0"/>
        <v>103.17793642241377</v>
      </c>
      <c r="D18" s="81">
        <f t="shared" si="1"/>
        <v>1615.6802262931017</v>
      </c>
      <c r="E18" s="81">
        <f>VLOOKUP(B18,'Data &amp; Results'!$O$6:$P$25,2,TRUE)</f>
        <v>7.8438160939485746</v>
      </c>
      <c r="F18" s="81">
        <f t="shared" si="2"/>
        <v>5.3817216823700914E-2</v>
      </c>
    </row>
    <row r="19" spans="1:6" ht="7" customHeight="1">
      <c r="A19" s="80">
        <v>0.125</v>
      </c>
      <c r="B19" s="126">
        <f>DWF!G16</f>
        <v>104.68929597701143</v>
      </c>
      <c r="C19" s="81">
        <f t="shared" si="0"/>
        <v>94.220366379310292</v>
      </c>
      <c r="D19" s="81">
        <f t="shared" si="1"/>
        <v>1709.9005926724119</v>
      </c>
      <c r="E19" s="81">
        <f>VLOOKUP(B19,'Data &amp; Results'!$O$6:$P$25,2,TRUE)</f>
        <v>7.8438160939485746</v>
      </c>
      <c r="F19" s="81">
        <f t="shared" si="2"/>
        <v>4.914498256569471E-2</v>
      </c>
    </row>
    <row r="20" spans="1:6" ht="7" customHeight="1">
      <c r="A20" s="80">
        <v>0.13541666666666666</v>
      </c>
      <c r="B20" s="126">
        <f>DWF!G17</f>
        <v>101.74030172413788</v>
      </c>
      <c r="C20" s="81">
        <f t="shared" si="0"/>
        <v>91.5662715517241</v>
      </c>
      <c r="D20" s="81">
        <f t="shared" si="1"/>
        <v>1801.4668642241361</v>
      </c>
      <c r="E20" s="81">
        <f>VLOOKUP(B20,'Data &amp; Results'!$O$6:$P$25,2,TRUE)</f>
        <v>7.8438160939485746</v>
      </c>
      <c r="F20" s="81">
        <f t="shared" si="2"/>
        <v>4.7760616859618812E-2</v>
      </c>
    </row>
    <row r="21" spans="1:6" ht="7" customHeight="1">
      <c r="A21" s="80">
        <v>0.14583333333333331</v>
      </c>
      <c r="B21" s="126">
        <f>DWF!G18</f>
        <v>98.791307471264332</v>
      </c>
      <c r="C21" s="81">
        <f t="shared" si="0"/>
        <v>88.912176724137908</v>
      </c>
      <c r="D21" s="81">
        <f t="shared" si="1"/>
        <v>1890.379040948274</v>
      </c>
      <c r="E21" s="81">
        <f>VLOOKUP(B21,'Data &amp; Results'!$O$6:$P$25,2,TRUE)</f>
        <v>7.8438160939485746</v>
      </c>
      <c r="F21" s="81">
        <f t="shared" si="2"/>
        <v>4.6376251153542908E-2</v>
      </c>
    </row>
    <row r="22" spans="1:6" ht="7" customHeight="1">
      <c r="A22" s="80">
        <v>0.15625</v>
      </c>
      <c r="B22" s="126">
        <f>DWF!G19</f>
        <v>95.842313218390771</v>
      </c>
      <c r="C22" s="81">
        <f t="shared" si="0"/>
        <v>86.258081896551701</v>
      </c>
      <c r="D22" s="81">
        <f t="shared" si="1"/>
        <v>1976.6371228448256</v>
      </c>
      <c r="E22" s="81">
        <f>VLOOKUP(B22,'Data &amp; Results'!$O$6:$P$25,2,TRUE)</f>
        <v>8.5379572018960079</v>
      </c>
      <c r="F22" s="81">
        <f t="shared" si="2"/>
        <v>4.8973457279224114E-2</v>
      </c>
    </row>
    <row r="23" spans="1:6" ht="7" customHeight="1">
      <c r="A23" s="80">
        <v>0.16666666666666666</v>
      </c>
      <c r="B23" s="126">
        <f>DWF!G20</f>
        <v>92.893318965517224</v>
      </c>
      <c r="C23" s="81">
        <f t="shared" si="0"/>
        <v>83.603987068965509</v>
      </c>
      <c r="D23" s="81">
        <f t="shared" si="1"/>
        <v>2060.2411099137912</v>
      </c>
      <c r="E23" s="81">
        <f>VLOOKUP(B23,'Data &amp; Results'!$O$6:$P$25,2,TRUE)</f>
        <v>8.5379572018960079</v>
      </c>
      <c r="F23" s="81">
        <f t="shared" si="2"/>
        <v>4.7466581670632613E-2</v>
      </c>
    </row>
    <row r="24" spans="1:6" ht="7" customHeight="1">
      <c r="A24" s="80">
        <v>0.17708333333333331</v>
      </c>
      <c r="B24" s="126">
        <f>DWF!G21</f>
        <v>93.261943247126453</v>
      </c>
      <c r="C24" s="81">
        <f t="shared" si="0"/>
        <v>83.935748922413808</v>
      </c>
      <c r="D24" s="81">
        <f t="shared" si="1"/>
        <v>2144.1768588362052</v>
      </c>
      <c r="E24" s="81">
        <f>VLOOKUP(B24,'Data &amp; Results'!$O$6:$P$25,2,TRUE)</f>
        <v>8.5379572018960079</v>
      </c>
      <c r="F24" s="81">
        <f t="shared" si="2"/>
        <v>4.7654941121706561E-2</v>
      </c>
    </row>
    <row r="25" spans="1:6" ht="7" customHeight="1">
      <c r="A25" s="80">
        <v>0.1875</v>
      </c>
      <c r="B25" s="126">
        <f>DWF!G22</f>
        <v>93.630567528735668</v>
      </c>
      <c r="C25" s="81">
        <f t="shared" si="0"/>
        <v>84.267510775862107</v>
      </c>
      <c r="D25" s="81">
        <f t="shared" si="1"/>
        <v>2228.4443696120675</v>
      </c>
      <c r="E25" s="81">
        <f>VLOOKUP(B25,'Data &amp; Results'!$O$6:$P$25,2,TRUE)</f>
        <v>8.5379572018960079</v>
      </c>
      <c r="F25" s="81">
        <f t="shared" si="2"/>
        <v>4.7843300572780516E-2</v>
      </c>
    </row>
    <row r="26" spans="1:6" ht="7" customHeight="1">
      <c r="A26" s="80">
        <v>0.19791666666666666</v>
      </c>
      <c r="B26" s="126">
        <f>DWF!G23</f>
        <v>93.999191810344882</v>
      </c>
      <c r="C26" s="81">
        <f t="shared" si="0"/>
        <v>84.599272629310391</v>
      </c>
      <c r="D26" s="81">
        <f t="shared" si="1"/>
        <v>2313.0436422413777</v>
      </c>
      <c r="E26" s="81">
        <f>VLOOKUP(B26,'Data &amp; Results'!$O$6:$P$25,2,TRUE)</f>
        <v>8.5379572018960079</v>
      </c>
      <c r="F26" s="81">
        <f t="shared" si="2"/>
        <v>4.8031660023854457E-2</v>
      </c>
    </row>
    <row r="27" spans="1:6" ht="7" customHeight="1">
      <c r="A27" s="80">
        <v>0.20833333333333331</v>
      </c>
      <c r="B27" s="126">
        <f>DWF!G24</f>
        <v>94.367816091954111</v>
      </c>
      <c r="C27" s="81">
        <f t="shared" si="0"/>
        <v>84.931034482758704</v>
      </c>
      <c r="D27" s="81">
        <f t="shared" si="1"/>
        <v>2397.9746767241363</v>
      </c>
      <c r="E27" s="81">
        <f>VLOOKUP(B27,'Data &amp; Results'!$O$6:$P$25,2,TRUE)</f>
        <v>8.5379572018960079</v>
      </c>
      <c r="F27" s="81">
        <f t="shared" si="2"/>
        <v>4.8220019474928412E-2</v>
      </c>
    </row>
    <row r="28" spans="1:6" ht="7" customHeight="1">
      <c r="A28" s="80">
        <v>0.21875</v>
      </c>
      <c r="B28" s="126">
        <f>DWF!G25</f>
        <v>96.579561781609257</v>
      </c>
      <c r="C28" s="81">
        <f t="shared" si="0"/>
        <v>86.921605603448327</v>
      </c>
      <c r="D28" s="81">
        <f t="shared" si="1"/>
        <v>2484.8962823275847</v>
      </c>
      <c r="E28" s="81">
        <f>VLOOKUP(B28,'Data &amp; Results'!$O$6:$P$25,2,TRUE)</f>
        <v>8.5379572018960079</v>
      </c>
      <c r="F28" s="81">
        <f t="shared" si="2"/>
        <v>4.9350176181372038E-2</v>
      </c>
    </row>
    <row r="29" spans="1:6" ht="7" customHeight="1">
      <c r="A29" s="80">
        <v>0.22916666666666666</v>
      </c>
      <c r="B29" s="126">
        <f>DWF!G26</f>
        <v>98.791307471264417</v>
      </c>
      <c r="C29" s="81">
        <f t="shared" si="0"/>
        <v>88.912176724137979</v>
      </c>
      <c r="D29" s="81">
        <f t="shared" si="1"/>
        <v>2573.8084590517228</v>
      </c>
      <c r="E29" s="81">
        <f>VLOOKUP(B29,'Data &amp; Results'!$O$6:$P$25,2,TRUE)</f>
        <v>7.8438160939485746</v>
      </c>
      <c r="F29" s="81">
        <f t="shared" si="2"/>
        <v>4.6376251153542949E-2</v>
      </c>
    </row>
    <row r="30" spans="1:6" ht="7" customHeight="1">
      <c r="A30" s="80">
        <v>0.23958333333333331</v>
      </c>
      <c r="B30" s="126">
        <f>DWF!G27</f>
        <v>101.00305316091956</v>
      </c>
      <c r="C30" s="81">
        <f t="shared" si="0"/>
        <v>90.902747844827616</v>
      </c>
      <c r="D30" s="81">
        <f t="shared" si="1"/>
        <v>2664.7112068965503</v>
      </c>
      <c r="E30" s="81">
        <f>VLOOKUP(B30,'Data &amp; Results'!$O$6:$P$25,2,TRUE)</f>
        <v>7.8438160939485746</v>
      </c>
      <c r="F30" s="81">
        <f t="shared" si="2"/>
        <v>4.7414525433099868E-2</v>
      </c>
    </row>
    <row r="31" spans="1:6" ht="7" customHeight="1">
      <c r="A31" s="80">
        <v>0.25</v>
      </c>
      <c r="B31" s="126">
        <f>DWF!G28</f>
        <v>103.21479885057471</v>
      </c>
      <c r="C31" s="81">
        <f t="shared" si="0"/>
        <v>92.893318965517238</v>
      </c>
      <c r="D31" s="81">
        <f t="shared" si="1"/>
        <v>2757.6045258620675</v>
      </c>
      <c r="E31" s="81">
        <f>VLOOKUP(B31,'Data &amp; Results'!$O$6:$P$25,2,TRUE)</f>
        <v>7.8438160939485746</v>
      </c>
      <c r="F31" s="81">
        <f t="shared" si="2"/>
        <v>4.8452799712656786E-2</v>
      </c>
    </row>
    <row r="32" spans="1:6" ht="7" customHeight="1">
      <c r="A32" s="80">
        <v>0.26041666666666663</v>
      </c>
      <c r="B32" s="126">
        <f>DWF!G29</f>
        <v>116.48527298850576</v>
      </c>
      <c r="C32" s="81">
        <f t="shared" si="0"/>
        <v>104.83674568965519</v>
      </c>
      <c r="D32" s="81">
        <f t="shared" si="1"/>
        <v>2862.4412715517228</v>
      </c>
      <c r="E32" s="81">
        <f>VLOOKUP(B32,'Data &amp; Results'!$O$6:$P$25,2,TRUE)</f>
        <v>7.8438160939485746</v>
      </c>
      <c r="F32" s="81">
        <f t="shared" si="2"/>
        <v>5.4682445389998377E-2</v>
      </c>
    </row>
    <row r="33" spans="1:6" ht="7" customHeight="1">
      <c r="A33" s="80">
        <v>0.27083333333333331</v>
      </c>
      <c r="B33" s="126">
        <f>DWF!G30</f>
        <v>129.7557471264368</v>
      </c>
      <c r="C33" s="81">
        <f t="shared" si="0"/>
        <v>116.78017241379312</v>
      </c>
      <c r="D33" s="81">
        <f t="shared" si="1"/>
        <v>2979.2214439655158</v>
      </c>
      <c r="E33" s="81">
        <f>VLOOKUP(B33,'Data &amp; Results'!$O$6:$P$25,2,TRUE)</f>
        <v>7.358705906484345</v>
      </c>
      <c r="F33" s="81">
        <f t="shared" si="2"/>
        <v>5.7144909944963539E-2</v>
      </c>
    </row>
    <row r="34" spans="1:6" ht="7" customHeight="1">
      <c r="A34" s="80">
        <v>0.28125</v>
      </c>
      <c r="B34" s="126">
        <f>DWF!G31</f>
        <v>143.02622126436782</v>
      </c>
      <c r="C34" s="81">
        <f t="shared" si="0"/>
        <v>128.72359913793105</v>
      </c>
      <c r="D34" s="81">
        <f t="shared" si="1"/>
        <v>3107.945043103447</v>
      </c>
      <c r="E34" s="81">
        <f>VLOOKUP(B34,'Data &amp; Results'!$O$6:$P$25,2,TRUE)</f>
        <v>7.358705906484345</v>
      </c>
      <c r="F34" s="81">
        <f t="shared" si="2"/>
        <v>6.2989275734789338E-2</v>
      </c>
    </row>
    <row r="35" spans="1:6" ht="7" customHeight="1">
      <c r="A35" s="80">
        <v>0.29166666666666663</v>
      </c>
      <c r="B35" s="126">
        <f>DWF!G32</f>
        <v>156.29669540229887</v>
      </c>
      <c r="C35" s="81">
        <f t="shared" si="0"/>
        <v>140.66702586206898</v>
      </c>
      <c r="D35" s="81">
        <f t="shared" si="1"/>
        <v>3248.6120689655158</v>
      </c>
      <c r="E35" s="81">
        <f>VLOOKUP(B35,'Data &amp; Results'!$O$6:$P$25,2,TRUE)</f>
        <v>7.0088422132604595</v>
      </c>
      <c r="F35" s="81">
        <f t="shared" si="2"/>
        <v>6.5561001967076926E-2</v>
      </c>
    </row>
    <row r="36" spans="1:6" ht="7" customHeight="1">
      <c r="A36" s="80">
        <v>0.30208333333333331</v>
      </c>
      <c r="B36" s="126">
        <f>DWF!G33</f>
        <v>177.30827945402285</v>
      </c>
      <c r="C36" s="81">
        <f t="shared" si="0"/>
        <v>159.57745150862058</v>
      </c>
      <c r="D36" s="81">
        <f t="shared" si="1"/>
        <v>3408.1895204741363</v>
      </c>
      <c r="E36" s="81">
        <f>VLOOKUP(B36,'Data &amp; Results'!$O$6:$P$25,2,TRUE)</f>
        <v>6.7475846544350881</v>
      </c>
      <c r="F36" s="81">
        <f t="shared" si="2"/>
        <v>7.1602281534780057E-2</v>
      </c>
    </row>
    <row r="37" spans="1:6" ht="7" customHeight="1">
      <c r="A37" s="80">
        <v>0.3125</v>
      </c>
      <c r="B37" s="126">
        <f>DWF!G34</f>
        <v>198.31986350574684</v>
      </c>
      <c r="C37" s="81">
        <f t="shared" si="0"/>
        <v>178.48787715517216</v>
      </c>
      <c r="D37" s="81">
        <f t="shared" si="1"/>
        <v>3586.6773976293084</v>
      </c>
      <c r="E37" s="81">
        <f>VLOOKUP(B37,'Data &amp; Results'!$O$6:$P$25,2,TRUE)</f>
        <v>6.5474591192992317</v>
      </c>
      <c r="F37" s="81">
        <f t="shared" si="2"/>
        <v>7.7712076524243487E-2</v>
      </c>
    </row>
    <row r="38" spans="1:6" ht="7" customHeight="1">
      <c r="A38" s="80">
        <v>0.32291666666666663</v>
      </c>
      <c r="B38" s="126">
        <f>DWF!G35</f>
        <v>219.33144755747082</v>
      </c>
      <c r="C38" s="81">
        <f t="shared" si="0"/>
        <v>197.39830280172376</v>
      </c>
      <c r="D38" s="81">
        <f t="shared" si="1"/>
        <v>3784.0757004310321</v>
      </c>
      <c r="E38" s="81">
        <f>VLOOKUP(B38,'Data &amp; Results'!$O$6:$P$25,2,TRUE)</f>
        <v>6.5474591192992317</v>
      </c>
      <c r="F38" s="81">
        <f t="shared" si="2"/>
        <v>8.5945512141124267E-2</v>
      </c>
    </row>
    <row r="39" spans="1:6" ht="7" customHeight="1">
      <c r="A39" s="80">
        <v>0.33333333333333331</v>
      </c>
      <c r="B39" s="126">
        <f>DWF!G36</f>
        <v>240.34303160919481</v>
      </c>
      <c r="C39" s="81">
        <f t="shared" si="0"/>
        <v>216.30872844827533</v>
      </c>
      <c r="D39" s="81">
        <f t="shared" si="1"/>
        <v>4000.3844288793075</v>
      </c>
      <c r="E39" s="81">
        <f>VLOOKUP(B39,'Data &amp; Results'!$O$6:$P$25,2,TRUE)</f>
        <v>6.3924871395595941</v>
      </c>
      <c r="F39" s="81">
        <f t="shared" si="2"/>
        <v>9.1949823800463459E-2</v>
      </c>
    </row>
    <row r="40" spans="1:6" ht="7" customHeight="1">
      <c r="A40" s="80">
        <v>0.34375</v>
      </c>
      <c r="B40" s="126">
        <f>DWF!G37</f>
        <v>246.24102011494199</v>
      </c>
      <c r="C40" s="81">
        <f t="shared" si="0"/>
        <v>221.6169181034478</v>
      </c>
      <c r="D40" s="81">
        <f t="shared" si="1"/>
        <v>4222.0013469827554</v>
      </c>
      <c r="E40" s="81">
        <f>VLOOKUP(B40,'Data &amp; Results'!$O$6:$P$25,2,TRUE)</f>
        <v>6.3924871395595941</v>
      </c>
      <c r="F40" s="81">
        <f t="shared" si="2"/>
        <v>9.4206261194339877E-2</v>
      </c>
    </row>
    <row r="41" spans="1:6" ht="7" customHeight="1">
      <c r="A41" s="80">
        <v>0.35416666666666663</v>
      </c>
      <c r="B41" s="126">
        <f>DWF!G38</f>
        <v>252.1390086206892</v>
      </c>
      <c r="C41" s="81">
        <f t="shared" si="0"/>
        <v>226.92510775862027</v>
      </c>
      <c r="D41" s="81">
        <f t="shared" si="1"/>
        <v>4448.9264547413759</v>
      </c>
      <c r="E41" s="81">
        <f>VLOOKUP(B41,'Data &amp; Results'!$O$6:$P$25,2,TRUE)</f>
        <v>6.3924871395595941</v>
      </c>
      <c r="F41" s="81">
        <f t="shared" si="2"/>
        <v>9.6462698588216336E-2</v>
      </c>
    </row>
    <row r="42" spans="1:6" ht="7" customHeight="1">
      <c r="A42" s="80">
        <v>0.36458333333333331</v>
      </c>
      <c r="B42" s="126">
        <f>DWF!G39</f>
        <v>258.03699712643635</v>
      </c>
      <c r="C42" s="81">
        <f t="shared" si="0"/>
        <v>232.23329741379271</v>
      </c>
      <c r="D42" s="81">
        <f t="shared" si="1"/>
        <v>4681.1597521551685</v>
      </c>
      <c r="E42" s="81">
        <f>VLOOKUP(B42,'Data &amp; Results'!$O$6:$P$25,2,TRUE)</f>
        <v>6.2691956506556226</v>
      </c>
      <c r="F42" s="81">
        <f t="shared" si="2"/>
        <v>9.6815146346630715E-2</v>
      </c>
    </row>
    <row r="43" spans="1:6" ht="7" customHeight="1">
      <c r="A43" s="80">
        <v>0.375</v>
      </c>
      <c r="B43" s="126">
        <f>DWF!G40</f>
        <v>263.93498563218355</v>
      </c>
      <c r="C43" s="81">
        <f t="shared" si="0"/>
        <v>237.54148706896521</v>
      </c>
      <c r="D43" s="81">
        <f t="shared" si="1"/>
        <v>4918.701239224134</v>
      </c>
      <c r="E43" s="81">
        <f>VLOOKUP(B43,'Data &amp; Results'!$O$6:$P$25,2,TRUE)</f>
        <v>6.2691956506556226</v>
      </c>
      <c r="F43" s="81">
        <f t="shared" si="2"/>
        <v>9.9028063977410888E-2</v>
      </c>
    </row>
    <row r="44" spans="1:6" ht="7" customHeight="1">
      <c r="A44" s="80">
        <v>0.38541666666666663</v>
      </c>
      <c r="B44" s="126">
        <f>DWF!G41</f>
        <v>258.40562140804587</v>
      </c>
      <c r="C44" s="81">
        <f t="shared" si="0"/>
        <v>232.56505926724128</v>
      </c>
      <c r="D44" s="81">
        <f t="shared" si="1"/>
        <v>5151.266298491375</v>
      </c>
      <c r="E44" s="81">
        <f>VLOOKUP(B44,'Data &amp; Results'!$O$6:$P$25,2,TRUE)</f>
        <v>6.2691956506556226</v>
      </c>
      <c r="F44" s="81">
        <f t="shared" si="2"/>
        <v>9.6953453698554584E-2</v>
      </c>
    </row>
    <row r="45" spans="1:6" ht="7" customHeight="1">
      <c r="A45" s="80">
        <v>0.39583333333333331</v>
      </c>
      <c r="B45" s="126">
        <f>DWF!G42</f>
        <v>252.87625718390822</v>
      </c>
      <c r="C45" s="81">
        <f t="shared" si="0"/>
        <v>227.58863146551741</v>
      </c>
      <c r="D45" s="81">
        <f t="shared" si="1"/>
        <v>5378.8549299568922</v>
      </c>
      <c r="E45" s="81">
        <f>VLOOKUP(B45,'Data &amp; Results'!$O$6:$P$25,2,TRUE)</f>
        <v>6.3924871395595941</v>
      </c>
      <c r="F45" s="81">
        <f t="shared" si="2"/>
        <v>9.6744753262451133E-2</v>
      </c>
    </row>
    <row r="46" spans="1:6" ht="7" customHeight="1">
      <c r="A46" s="80">
        <v>0.40625</v>
      </c>
      <c r="B46" s="126">
        <f>DWF!G43</f>
        <v>247.34689295977057</v>
      </c>
      <c r="C46" s="81">
        <f t="shared" si="0"/>
        <v>222.61220366379351</v>
      </c>
      <c r="D46" s="81">
        <f t="shared" si="1"/>
        <v>5601.4671336206857</v>
      </c>
      <c r="E46" s="81">
        <f>VLOOKUP(B46,'Data &amp; Results'!$O$6:$P$25,2,TRUE)</f>
        <v>6.3924871395595941</v>
      </c>
      <c r="F46" s="81">
        <f t="shared" si="2"/>
        <v>9.4629343205692093E-2</v>
      </c>
    </row>
    <row r="47" spans="1:6" ht="7" customHeight="1">
      <c r="A47" s="80">
        <v>0.41666666666666663</v>
      </c>
      <c r="B47" s="126">
        <f>DWF!G44</f>
        <v>241.81752873563289</v>
      </c>
      <c r="C47" s="81">
        <f t="shared" si="0"/>
        <v>217.63577586206961</v>
      </c>
      <c r="D47" s="81">
        <f t="shared" si="1"/>
        <v>5819.1029094827554</v>
      </c>
      <c r="E47" s="81">
        <f>VLOOKUP(B47,'Data &amp; Results'!$O$6:$P$25,2,TRUE)</f>
        <v>6.3924871395595941</v>
      </c>
      <c r="F47" s="81">
        <f t="shared" si="2"/>
        <v>9.2513933148933067E-2</v>
      </c>
    </row>
    <row r="48" spans="1:6" ht="7" customHeight="1">
      <c r="A48" s="80">
        <v>0.42708333333333331</v>
      </c>
      <c r="B48" s="126">
        <f>DWF!G45</f>
        <v>235.18229210901632</v>
      </c>
      <c r="C48" s="81">
        <f t="shared" si="0"/>
        <v>211.66406289811468</v>
      </c>
      <c r="D48" s="81">
        <f t="shared" si="1"/>
        <v>6030.7669723808704</v>
      </c>
      <c r="E48" s="81">
        <f>VLOOKUP(B48,'Data &amp; Results'!$O$6:$P$25,2,TRUE)</f>
        <v>6.3924871395595941</v>
      </c>
      <c r="F48" s="81">
        <f t="shared" si="2"/>
        <v>8.9975441250054827E-2</v>
      </c>
    </row>
    <row r="49" spans="1:6" ht="7" customHeight="1">
      <c r="A49" s="80">
        <v>0.4375</v>
      </c>
      <c r="B49" s="126">
        <f>DWF!G46</f>
        <v>228.54705548239977</v>
      </c>
      <c r="C49" s="81">
        <f t="shared" si="0"/>
        <v>205.69234993415981</v>
      </c>
      <c r="D49" s="81">
        <f t="shared" si="1"/>
        <v>6236.4593223150305</v>
      </c>
      <c r="E49" s="81">
        <f>VLOOKUP(B49,'Data &amp; Results'!$O$6:$P$25,2,TRUE)</f>
        <v>6.3924871395595941</v>
      </c>
      <c r="F49" s="81">
        <f t="shared" si="2"/>
        <v>8.7436949351176615E-2</v>
      </c>
    </row>
    <row r="50" spans="1:6" ht="7" customHeight="1">
      <c r="A50" s="80">
        <v>0.44791666666666663</v>
      </c>
      <c r="B50" s="126">
        <f>DWF!G47</f>
        <v>221.91181885578322</v>
      </c>
      <c r="C50" s="81">
        <f t="shared" si="0"/>
        <v>199.72063697020491</v>
      </c>
      <c r="D50" s="81">
        <f t="shared" si="1"/>
        <v>6436.1799592852358</v>
      </c>
      <c r="E50" s="81">
        <f>VLOOKUP(B50,'Data &amp; Results'!$O$6:$P$25,2,TRUE)</f>
        <v>6.5474591192992317</v>
      </c>
      <c r="F50" s="81">
        <f t="shared" si="2"/>
        <v>8.6956636333379481E-2</v>
      </c>
    </row>
    <row r="51" spans="1:6" ht="7" customHeight="1">
      <c r="A51" s="80">
        <v>0.45833333333333331</v>
      </c>
      <c r="B51" s="126">
        <f>DWF!G48</f>
        <v>215.27658222916665</v>
      </c>
      <c r="C51" s="81">
        <f t="shared" si="0"/>
        <v>193.74892400624998</v>
      </c>
      <c r="D51" s="81">
        <f t="shared" si="1"/>
        <v>6629.9288832914854</v>
      </c>
      <c r="E51" s="81">
        <f>VLOOKUP(B51,'Data &amp; Results'!$O$6:$P$25,2,TRUE)</f>
        <v>6.5474591192992317</v>
      </c>
      <c r="F51" s="81">
        <f t="shared" si="2"/>
        <v>8.4356604206647257E-2</v>
      </c>
    </row>
    <row r="52" spans="1:6" ht="7" customHeight="1">
      <c r="A52" s="80">
        <v>0.46875</v>
      </c>
      <c r="B52" s="126">
        <f>DWF!G49</f>
        <v>208.27272043624293</v>
      </c>
      <c r="C52" s="81">
        <f t="shared" si="0"/>
        <v>187.44544839261866</v>
      </c>
      <c r="D52" s="81">
        <f t="shared" si="1"/>
        <v>6817.3743316841037</v>
      </c>
      <c r="E52" s="81">
        <f>VLOOKUP(B52,'Data &amp; Results'!$O$6:$P$25,2,TRUE)</f>
        <v>6.5474591192992317</v>
      </c>
      <c r="F52" s="81">
        <f t="shared" si="2"/>
        <v>8.1612125494351567E-2</v>
      </c>
    </row>
    <row r="53" spans="1:6" ht="7" customHeight="1">
      <c r="A53" s="80">
        <v>0.47916666666666663</v>
      </c>
      <c r="B53" s="126">
        <f>DWF!G50</f>
        <v>201.26885864331922</v>
      </c>
      <c r="C53" s="81">
        <f t="shared" si="0"/>
        <v>181.14197277898731</v>
      </c>
      <c r="D53" s="81">
        <f t="shared" si="1"/>
        <v>6998.5163044630908</v>
      </c>
      <c r="E53" s="81">
        <f>VLOOKUP(B53,'Data &amp; Results'!$O$6:$P$25,2,TRUE)</f>
        <v>6.5474591192992317</v>
      </c>
      <c r="F53" s="81">
        <f t="shared" si="2"/>
        <v>7.886764678205585E-2</v>
      </c>
    </row>
    <row r="54" spans="1:6" ht="7" customHeight="1">
      <c r="A54" s="80">
        <v>0.48958333333333331</v>
      </c>
      <c r="B54" s="126">
        <f>DWF!G51</f>
        <v>194.26499685039553</v>
      </c>
      <c r="C54" s="81">
        <f t="shared" si="0"/>
        <v>174.83849716535599</v>
      </c>
      <c r="D54" s="81">
        <f t="shared" si="1"/>
        <v>7173.3548016284467</v>
      </c>
      <c r="E54" s="81">
        <f>VLOOKUP(B54,'Data &amp; Results'!$O$6:$P$25,2,TRUE)</f>
        <v>6.7475846544350881</v>
      </c>
      <c r="F54" s="81">
        <f t="shared" si="2"/>
        <v>7.8449901153330448E-2</v>
      </c>
    </row>
    <row r="55" spans="1:6" ht="7" customHeight="1">
      <c r="A55" s="80">
        <v>0.5</v>
      </c>
      <c r="B55" s="126">
        <f>DWF!G52</f>
        <v>187.26113505747182</v>
      </c>
      <c r="C55" s="81">
        <f t="shared" si="0"/>
        <v>168.53502155172464</v>
      </c>
      <c r="D55" s="81">
        <f t="shared" si="1"/>
        <v>7341.8898231801713</v>
      </c>
      <c r="E55" s="81">
        <f>VLOOKUP(B55,'Data &amp; Results'!$O$6:$P$25,2,TRUE)</f>
        <v>6.7475846544350881</v>
      </c>
      <c r="F55" s="81">
        <f t="shared" si="2"/>
        <v>7.5621536423427047E-2</v>
      </c>
    </row>
    <row r="56" spans="1:6" ht="7" customHeight="1">
      <c r="A56" s="80">
        <v>0.51041666666666663</v>
      </c>
      <c r="B56" s="126">
        <f>DWF!G53</f>
        <v>181.73177083333374</v>
      </c>
      <c r="C56" s="81">
        <f t="shared" si="0"/>
        <v>163.55859375000037</v>
      </c>
      <c r="D56" s="81">
        <f t="shared" si="1"/>
        <v>7505.4484169301713</v>
      </c>
      <c r="E56" s="81">
        <f>VLOOKUP(B56,'Data &amp; Results'!$O$6:$P$25,2,TRUE)</f>
        <v>6.7475846544350881</v>
      </c>
      <c r="F56" s="81">
        <f t="shared" si="2"/>
        <v>7.3388617040845483E-2</v>
      </c>
    </row>
    <row r="57" spans="1:6" ht="7" customHeight="1">
      <c r="A57" s="80">
        <v>0.52083333333333326</v>
      </c>
      <c r="B57" s="126">
        <f>DWF!G54</f>
        <v>176.20240660919563</v>
      </c>
      <c r="C57" s="81">
        <f t="shared" si="0"/>
        <v>158.58216594827607</v>
      </c>
      <c r="D57" s="81">
        <f t="shared" si="1"/>
        <v>7664.0305828784476</v>
      </c>
      <c r="E57" s="81">
        <f>VLOOKUP(B57,'Data &amp; Results'!$O$6:$P$25,2,TRUE)</f>
        <v>6.7475846544350881</v>
      </c>
      <c r="F57" s="81">
        <f t="shared" si="2"/>
        <v>7.1155697658263906E-2</v>
      </c>
    </row>
    <row r="58" spans="1:6" ht="7" customHeight="1">
      <c r="A58" s="80">
        <v>0.53125</v>
      </c>
      <c r="B58" s="126">
        <f>DWF!G55</f>
        <v>170.67304238505756</v>
      </c>
      <c r="C58" s="81">
        <f t="shared" si="0"/>
        <v>153.6057381465518</v>
      </c>
      <c r="D58" s="81">
        <f t="shared" si="1"/>
        <v>7817.6363210249992</v>
      </c>
      <c r="E58" s="81">
        <f>VLOOKUP(B58,'Data &amp; Results'!$O$6:$P$25,2,TRUE)</f>
        <v>6.7475846544350881</v>
      </c>
      <c r="F58" s="81">
        <f t="shared" si="2"/>
        <v>6.8922778275682342E-2</v>
      </c>
    </row>
    <row r="59" spans="1:6" ht="7" customHeight="1">
      <c r="A59" s="80">
        <v>0.54166666666666663</v>
      </c>
      <c r="B59" s="126">
        <f>DWF!G56</f>
        <v>165.14367816091948</v>
      </c>
      <c r="C59" s="81">
        <f t="shared" si="0"/>
        <v>148.62931034482753</v>
      </c>
      <c r="D59" s="81">
        <f t="shared" si="1"/>
        <v>7966.2656313698271</v>
      </c>
      <c r="E59" s="81">
        <f>VLOOKUP(B59,'Data &amp; Results'!$O$6:$P$25,2,TRUE)</f>
        <v>7.0088422132604595</v>
      </c>
      <c r="F59" s="81">
        <f t="shared" si="2"/>
        <v>6.927200207842088E-2</v>
      </c>
    </row>
    <row r="60" spans="1:6" ht="7" customHeight="1">
      <c r="A60" s="80">
        <v>0.55208333333333326</v>
      </c>
      <c r="B60" s="126">
        <f>DWF!G57</f>
        <v>161.45743534482753</v>
      </c>
      <c r="C60" s="81">
        <f t="shared" si="0"/>
        <v>145.31169181034477</v>
      </c>
      <c r="D60" s="81">
        <f t="shared" si="1"/>
        <v>8111.5773231801722</v>
      </c>
      <c r="E60" s="81">
        <f>VLOOKUP(B60,'Data &amp; Results'!$O$6:$P$25,2,TRUE)</f>
        <v>7.0088422132604595</v>
      </c>
      <c r="F60" s="81">
        <f t="shared" si="2"/>
        <v>6.7725752032027561E-2</v>
      </c>
    </row>
    <row r="61" spans="1:6" ht="7" customHeight="1">
      <c r="A61" s="80">
        <v>0.5625</v>
      </c>
      <c r="B61" s="126">
        <f>DWF!G58</f>
        <v>157.77119252873558</v>
      </c>
      <c r="C61" s="81">
        <f t="shared" si="0"/>
        <v>141.99407327586204</v>
      </c>
      <c r="D61" s="81">
        <f t="shared" si="1"/>
        <v>8253.5713964560346</v>
      </c>
      <c r="E61" s="81">
        <f>VLOOKUP(B61,'Data &amp; Results'!$O$6:$P$25,2,TRUE)</f>
        <v>7.0088422132604595</v>
      </c>
      <c r="F61" s="81">
        <f t="shared" si="2"/>
        <v>6.6179501985634243E-2</v>
      </c>
    </row>
    <row r="62" spans="1:6" ht="7" customHeight="1">
      <c r="A62" s="80">
        <v>0.57291666666666663</v>
      </c>
      <c r="B62" s="126">
        <f>DWF!G59</f>
        <v>154.08494971264363</v>
      </c>
      <c r="C62" s="81">
        <f t="shared" si="0"/>
        <v>138.67645474137927</v>
      </c>
      <c r="D62" s="81">
        <f t="shared" si="1"/>
        <v>8392.2478511974132</v>
      </c>
      <c r="E62" s="81">
        <f>VLOOKUP(B62,'Data &amp; Results'!$O$6:$P$25,2,TRUE)</f>
        <v>7.0088422132604595</v>
      </c>
      <c r="F62" s="81">
        <f t="shared" si="2"/>
        <v>6.463325193924091E-2</v>
      </c>
    </row>
    <row r="63" spans="1:6" ht="7" customHeight="1">
      <c r="A63" s="80">
        <v>0.58333333333333326</v>
      </c>
      <c r="B63" s="126">
        <f>DWF!G60</f>
        <v>150.39870689655169</v>
      </c>
      <c r="C63" s="81">
        <f t="shared" si="0"/>
        <v>135.35883620689651</v>
      </c>
      <c r="D63" s="81">
        <f t="shared" si="1"/>
        <v>8527.6066874043099</v>
      </c>
      <c r="E63" s="81">
        <f>VLOOKUP(B63,'Data &amp; Results'!$O$6:$P$25,2,TRUE)</f>
        <v>7.0088422132604595</v>
      </c>
      <c r="F63" s="81">
        <f t="shared" si="2"/>
        <v>6.3087001892847591E-2</v>
      </c>
    </row>
    <row r="64" spans="1:6" ht="7" customHeight="1">
      <c r="A64" s="80">
        <v>0.59375</v>
      </c>
      <c r="B64" s="126">
        <f>DWF!G61</f>
        <v>149.66145833333329</v>
      </c>
      <c r="C64" s="81">
        <f t="shared" si="0"/>
        <v>134.69531249999997</v>
      </c>
      <c r="D64" s="81">
        <f t="shared" si="1"/>
        <v>8662.3019999043099</v>
      </c>
      <c r="E64" s="81">
        <f>VLOOKUP(B64,'Data &amp; Results'!$O$6:$P$25,2,TRUE)</f>
        <v>7.0088422132604595</v>
      </c>
      <c r="F64" s="81">
        <f t="shared" si="2"/>
        <v>6.2777751883568933E-2</v>
      </c>
    </row>
    <row r="65" spans="1:6" ht="7" customHeight="1">
      <c r="A65" s="80">
        <v>0.60416666666666663</v>
      </c>
      <c r="B65" s="126">
        <f>DWF!G62</f>
        <v>148.92420977011489</v>
      </c>
      <c r="C65" s="81">
        <f t="shared" si="0"/>
        <v>134.0317887931034</v>
      </c>
      <c r="D65" s="81">
        <f t="shared" si="1"/>
        <v>8796.3337886974132</v>
      </c>
      <c r="E65" s="81">
        <f>VLOOKUP(B65,'Data &amp; Results'!$O$6:$P$25,2,TRUE)</f>
        <v>7.0088422132604595</v>
      </c>
      <c r="F65" s="81">
        <f t="shared" si="2"/>
        <v>6.2468501874290254E-2</v>
      </c>
    </row>
    <row r="66" spans="1:6" ht="7" customHeight="1">
      <c r="A66" s="80">
        <v>0.61458333333333326</v>
      </c>
      <c r="B66" s="126">
        <f>DWF!G63</f>
        <v>148.18696120689648</v>
      </c>
      <c r="C66" s="81">
        <f t="shared" si="0"/>
        <v>133.36826508620683</v>
      </c>
      <c r="D66" s="81">
        <f t="shared" si="1"/>
        <v>8929.7020537836197</v>
      </c>
      <c r="E66" s="81">
        <f>VLOOKUP(B66,'Data &amp; Results'!$O$6:$P$25,2,TRUE)</f>
        <v>7.0088422132604595</v>
      </c>
      <c r="F66" s="81">
        <f t="shared" si="2"/>
        <v>6.2159251865011589E-2</v>
      </c>
    </row>
    <row r="67" spans="1:6" ht="7" customHeight="1">
      <c r="A67" s="80">
        <v>0.625</v>
      </c>
      <c r="B67" s="126">
        <f>DWF!G64</f>
        <v>147.44971264367808</v>
      </c>
      <c r="C67" s="81">
        <f t="shared" si="0"/>
        <v>132.70474137931029</v>
      </c>
      <c r="D67" s="81">
        <f t="shared" si="1"/>
        <v>9062.4067951629295</v>
      </c>
      <c r="E67" s="81">
        <f>VLOOKUP(B67,'Data &amp; Results'!$O$6:$P$25,2,TRUE)</f>
        <v>7.0088422132604595</v>
      </c>
      <c r="F67" s="81">
        <f t="shared" si="2"/>
        <v>6.1850001855732931E-2</v>
      </c>
    </row>
    <row r="68" spans="1:6" ht="7" customHeight="1">
      <c r="A68" s="80">
        <v>0.63541666666666663</v>
      </c>
      <c r="B68" s="126">
        <f>DWF!G65</f>
        <v>149.2928340517241</v>
      </c>
      <c r="C68" s="81">
        <f t="shared" si="0"/>
        <v>134.36355064655169</v>
      </c>
      <c r="D68" s="81">
        <f t="shared" si="1"/>
        <v>9196.770345809482</v>
      </c>
      <c r="E68" s="81">
        <f>VLOOKUP(B68,'Data &amp; Results'!$O$6:$P$25,2,TRUE)</f>
        <v>7.0088422132604595</v>
      </c>
      <c r="F68" s="81">
        <f t="shared" si="2"/>
        <v>6.2623126878929597E-2</v>
      </c>
    </row>
    <row r="69" spans="1:6" ht="7" customHeight="1">
      <c r="A69" s="80">
        <v>0.64583333333333326</v>
      </c>
      <c r="B69" s="126">
        <f>DWF!G66</f>
        <v>151.13595545977012</v>
      </c>
      <c r="C69" s="81">
        <f t="shared" si="0"/>
        <v>136.02235991379311</v>
      </c>
      <c r="D69" s="81">
        <f t="shared" si="1"/>
        <v>9332.7927057232755</v>
      </c>
      <c r="E69" s="81">
        <f>VLOOKUP(B69,'Data &amp; Results'!$O$6:$P$25,2,TRUE)</f>
        <v>7.0088422132604595</v>
      </c>
      <c r="F69" s="81">
        <f t="shared" si="2"/>
        <v>6.3396251902126277E-2</v>
      </c>
    </row>
    <row r="70" spans="1:6" ht="7" customHeight="1">
      <c r="A70" s="80">
        <v>0.65625</v>
      </c>
      <c r="B70" s="126">
        <f>DWF!G67</f>
        <v>152.97907686781613</v>
      </c>
      <c r="C70" s="81">
        <f t="shared" si="0"/>
        <v>137.68116918103453</v>
      </c>
      <c r="D70" s="81">
        <f t="shared" si="1"/>
        <v>9470.4738749043099</v>
      </c>
      <c r="E70" s="81">
        <f>VLOOKUP(B70,'Data &amp; Results'!$O$6:$P$25,2,TRUE)</f>
        <v>7.0088422132604595</v>
      </c>
      <c r="F70" s="81">
        <f t="shared" si="2"/>
        <v>6.4169376925322957E-2</v>
      </c>
    </row>
    <row r="71" spans="1:6" ht="7" customHeight="1">
      <c r="A71" s="80">
        <v>0.66666666666666663</v>
      </c>
      <c r="B71" s="126">
        <f>DWF!G68</f>
        <v>154.82219827586215</v>
      </c>
      <c r="C71" s="81">
        <f t="shared" ref="C71:C102" si="3">SUM(B71*0.9)</f>
        <v>139.33997844827593</v>
      </c>
      <c r="D71" s="81">
        <f t="shared" si="1"/>
        <v>9609.8138533525853</v>
      </c>
      <c r="E71" s="81">
        <f>VLOOKUP(B71,'Data &amp; Results'!$O$6:$P$25,2,TRUE)</f>
        <v>7.0088422132604595</v>
      </c>
      <c r="F71" s="81">
        <f t="shared" si="2"/>
        <v>6.4942501948519624E-2</v>
      </c>
    </row>
    <row r="72" spans="1:6" ht="7" customHeight="1">
      <c r="A72" s="80">
        <v>0.67708333333333326</v>
      </c>
      <c r="B72" s="126">
        <f>DWF!G69</f>
        <v>159.61431393678146</v>
      </c>
      <c r="C72" s="81">
        <f t="shared" si="3"/>
        <v>143.65288254310332</v>
      </c>
      <c r="D72" s="81">
        <f t="shared" ref="D72:D102" si="4">SUM(D71+C72)</f>
        <v>9753.4667358956885</v>
      </c>
      <c r="E72" s="81">
        <f>VLOOKUP(B72,'Data &amp; Results'!$O$6:$P$25,2,TRUE)</f>
        <v>7.0088422132604595</v>
      </c>
      <c r="F72" s="81">
        <f t="shared" ref="F72:F102" si="5">SUM(C72*E72)/$D$104</f>
        <v>6.6952627008830867E-2</v>
      </c>
    </row>
    <row r="73" spans="1:6" ht="7" customHeight="1">
      <c r="A73" s="80">
        <v>0.6875</v>
      </c>
      <c r="B73" s="126">
        <f>DWF!G70</f>
        <v>164.40642959770076</v>
      </c>
      <c r="C73" s="81">
        <f t="shared" si="3"/>
        <v>147.96578663793071</v>
      </c>
      <c r="D73" s="81">
        <f t="shared" si="4"/>
        <v>9901.4325225336197</v>
      </c>
      <c r="E73" s="81">
        <f>VLOOKUP(B73,'Data &amp; Results'!$O$6:$P$25,2,TRUE)</f>
        <v>7.0088422132604595</v>
      </c>
      <c r="F73" s="81">
        <f t="shared" si="5"/>
        <v>6.8962752069142083E-2</v>
      </c>
    </row>
    <row r="74" spans="1:6" ht="7" customHeight="1">
      <c r="A74" s="80">
        <v>0.69791666666666663</v>
      </c>
      <c r="B74" s="126">
        <f>DWF!G71</f>
        <v>169.1985452586201</v>
      </c>
      <c r="C74" s="81">
        <f t="shared" si="3"/>
        <v>152.27869073275809</v>
      </c>
      <c r="D74" s="81">
        <f t="shared" si="4"/>
        <v>10053.711213266377</v>
      </c>
      <c r="E74" s="81">
        <f>VLOOKUP(B74,'Data &amp; Results'!$O$6:$P$25,2,TRUE)</f>
        <v>7.0088422132604595</v>
      </c>
      <c r="F74" s="81">
        <f t="shared" si="5"/>
        <v>7.0972877129453313E-2</v>
      </c>
    </row>
    <row r="75" spans="1:6" ht="7" customHeight="1">
      <c r="A75" s="80">
        <v>0.70833333333333326</v>
      </c>
      <c r="B75" s="126">
        <f>DWF!G72</f>
        <v>173.99066091953941</v>
      </c>
      <c r="C75" s="81">
        <f t="shared" si="3"/>
        <v>156.59159482758548</v>
      </c>
      <c r="D75" s="81">
        <f t="shared" si="4"/>
        <v>10210.302808093962</v>
      </c>
      <c r="E75" s="81">
        <f>VLOOKUP(B75,'Data &amp; Results'!$O$6:$P$25,2,TRUE)</f>
        <v>6.7475846544350881</v>
      </c>
      <c r="F75" s="81">
        <f t="shared" si="5"/>
        <v>7.0262529905230894E-2</v>
      </c>
    </row>
    <row r="76" spans="1:6" ht="7" customHeight="1">
      <c r="A76" s="80">
        <v>0.71875</v>
      </c>
      <c r="B76" s="126">
        <f>DWF!G73</f>
        <v>179.88864942528659</v>
      </c>
      <c r="C76" s="81">
        <f t="shared" si="3"/>
        <v>161.89978448275792</v>
      </c>
      <c r="D76" s="81">
        <f t="shared" si="4"/>
        <v>10372.202592576719</v>
      </c>
      <c r="E76" s="81">
        <f>VLOOKUP(B76,'Data &amp; Results'!$O$6:$P$25,2,TRUE)</f>
        <v>6.7475846544350881</v>
      </c>
      <c r="F76" s="81">
        <f t="shared" si="5"/>
        <v>7.2644310579984508E-2</v>
      </c>
    </row>
    <row r="77" spans="1:6" ht="7" customHeight="1">
      <c r="A77" s="80">
        <v>0.72916666666666663</v>
      </c>
      <c r="B77" s="126">
        <f>DWF!G74</f>
        <v>185.78663793103379</v>
      </c>
      <c r="C77" s="81">
        <f t="shared" si="3"/>
        <v>167.20797413793042</v>
      </c>
      <c r="D77" s="81">
        <f t="shared" si="4"/>
        <v>10539.41056671465</v>
      </c>
      <c r="E77" s="81">
        <f>VLOOKUP(B77,'Data &amp; Results'!$O$6:$P$25,2,TRUE)</f>
        <v>6.7475846544350881</v>
      </c>
      <c r="F77" s="81">
        <f t="shared" si="5"/>
        <v>7.5026091254738136E-2</v>
      </c>
    </row>
    <row r="78" spans="1:6" ht="7" customHeight="1">
      <c r="A78" s="80">
        <v>0.73958333333333326</v>
      </c>
      <c r="B78" s="126">
        <f>DWF!G75</f>
        <v>191.68462643678097</v>
      </c>
      <c r="C78" s="81">
        <f t="shared" si="3"/>
        <v>172.51616379310289</v>
      </c>
      <c r="D78" s="81">
        <f t="shared" si="4"/>
        <v>10711.926730507754</v>
      </c>
      <c r="E78" s="81">
        <f>VLOOKUP(B78,'Data &amp; Results'!$O$6:$P$25,2,TRUE)</f>
        <v>6.7475846544350881</v>
      </c>
      <c r="F78" s="81">
        <f t="shared" si="5"/>
        <v>7.7407871929491764E-2</v>
      </c>
    </row>
    <row r="79" spans="1:6" ht="7" customHeight="1">
      <c r="A79" s="80">
        <v>0.75</v>
      </c>
      <c r="B79" s="126">
        <f>DWF!G76</f>
        <v>197.58261494252815</v>
      </c>
      <c r="C79" s="81">
        <f t="shared" si="3"/>
        <v>177.82435344827533</v>
      </c>
      <c r="D79" s="81">
        <f t="shared" si="4"/>
        <v>10889.751083956029</v>
      </c>
      <c r="E79" s="81">
        <f>VLOOKUP(B79,'Data &amp; Results'!$O$6:$P$25,2,TRUE)</f>
        <v>6.5474591192992317</v>
      </c>
      <c r="F79" s="81">
        <f t="shared" si="5"/>
        <v>7.7423184046458079E-2</v>
      </c>
    </row>
    <row r="80" spans="1:6" ht="7" customHeight="1">
      <c r="A80" s="80">
        <v>0.76041666666666663</v>
      </c>
      <c r="B80" s="126">
        <f>DWF!G77</f>
        <v>200.90023347701126</v>
      </c>
      <c r="C80" s="81">
        <f t="shared" si="3"/>
        <v>180.81021012931012</v>
      </c>
      <c r="D80" s="81">
        <f t="shared" si="4"/>
        <v>11070.561294085339</v>
      </c>
      <c r="E80" s="81">
        <f>VLOOKUP(B80,'Data &amp; Results'!$O$6:$P$25,2,TRUE)</f>
        <v>6.5474591192992317</v>
      </c>
      <c r="F80" s="81">
        <f t="shared" si="5"/>
        <v>7.8723200196492024E-2</v>
      </c>
    </row>
    <row r="81" spans="1:6" ht="7" customHeight="1">
      <c r="A81" s="80">
        <v>0.77083333333333326</v>
      </c>
      <c r="B81" s="126">
        <f>DWF!G78</f>
        <v>204.21785201149436</v>
      </c>
      <c r="C81" s="81">
        <f t="shared" si="3"/>
        <v>183.79606681034494</v>
      </c>
      <c r="D81" s="81">
        <f t="shared" si="4"/>
        <v>11254.357360895683</v>
      </c>
      <c r="E81" s="81">
        <f>VLOOKUP(B81,'Data &amp; Results'!$O$6:$P$25,2,TRUE)</f>
        <v>6.5474591192992317</v>
      </c>
      <c r="F81" s="81">
        <f t="shared" si="5"/>
        <v>8.0023216346525997E-2</v>
      </c>
    </row>
    <row r="82" spans="1:6" ht="7" customHeight="1">
      <c r="A82" s="80">
        <v>0.78125</v>
      </c>
      <c r="B82" s="126">
        <f>DWF!G79</f>
        <v>207.53547054597746</v>
      </c>
      <c r="C82" s="81">
        <f t="shared" si="3"/>
        <v>186.78192349137973</v>
      </c>
      <c r="D82" s="81">
        <f t="shared" si="4"/>
        <v>11441.139284387064</v>
      </c>
      <c r="E82" s="81">
        <f>VLOOKUP(B82,'Data &amp; Results'!$O$6:$P$25,2,TRUE)</f>
        <v>6.5474591192992317</v>
      </c>
      <c r="F82" s="81">
        <f t="shared" si="5"/>
        <v>8.1323232496559941E-2</v>
      </c>
    </row>
    <row r="83" spans="1:6" ht="7" customHeight="1">
      <c r="A83" s="80">
        <v>0.79166666666666663</v>
      </c>
      <c r="B83" s="126">
        <f>DWF!G80</f>
        <v>210.85308908046056</v>
      </c>
      <c r="C83" s="81">
        <f t="shared" si="3"/>
        <v>189.76778017241452</v>
      </c>
      <c r="D83" s="81">
        <f t="shared" si="4"/>
        <v>11630.907064559478</v>
      </c>
      <c r="E83" s="81">
        <f>VLOOKUP(B83,'Data &amp; Results'!$O$6:$P$25,2,TRUE)</f>
        <v>6.5474591192992317</v>
      </c>
      <c r="F83" s="81">
        <f t="shared" si="5"/>
        <v>8.2623248646593886E-2</v>
      </c>
    </row>
    <row r="84" spans="1:6" ht="7" customHeight="1">
      <c r="A84" s="80">
        <v>0.80208333333333326</v>
      </c>
      <c r="B84" s="126">
        <f>DWF!G81</f>
        <v>210.85308908046056</v>
      </c>
      <c r="C84" s="81">
        <f t="shared" si="3"/>
        <v>189.76778017241452</v>
      </c>
      <c r="D84" s="81">
        <f t="shared" si="4"/>
        <v>11820.674844731893</v>
      </c>
      <c r="E84" s="81">
        <f>VLOOKUP(B84,'Data &amp; Results'!$O$6:$P$25,2,TRUE)</f>
        <v>6.5474591192992317</v>
      </c>
      <c r="F84" s="81">
        <f t="shared" si="5"/>
        <v>8.2623248646593886E-2</v>
      </c>
    </row>
    <row r="85" spans="1:6" ht="7" customHeight="1">
      <c r="A85" s="80">
        <v>0.8125</v>
      </c>
      <c r="B85" s="126">
        <f>DWF!G82</f>
        <v>210.85308908046056</v>
      </c>
      <c r="C85" s="81">
        <f t="shared" si="3"/>
        <v>189.76778017241452</v>
      </c>
      <c r="D85" s="81">
        <f t="shared" si="4"/>
        <v>12010.442624904308</v>
      </c>
      <c r="E85" s="81">
        <f>VLOOKUP(B85,'Data &amp; Results'!$O$6:$P$25,2,TRUE)</f>
        <v>6.5474591192992317</v>
      </c>
      <c r="F85" s="81">
        <f t="shared" si="5"/>
        <v>8.2623248646593886E-2</v>
      </c>
    </row>
    <row r="86" spans="1:6" ht="7" customHeight="1">
      <c r="A86" s="80">
        <v>0.82291666666666663</v>
      </c>
      <c r="B86" s="126">
        <f>DWF!G83</f>
        <v>210.85308908046056</v>
      </c>
      <c r="C86" s="81">
        <f t="shared" si="3"/>
        <v>189.76778017241452</v>
      </c>
      <c r="D86" s="81">
        <f t="shared" si="4"/>
        <v>12200.210405076723</v>
      </c>
      <c r="E86" s="81">
        <f>VLOOKUP(B86,'Data &amp; Results'!$O$6:$P$25,2,TRUE)</f>
        <v>6.5474591192992317</v>
      </c>
      <c r="F86" s="81">
        <f t="shared" si="5"/>
        <v>8.2623248646593886E-2</v>
      </c>
    </row>
    <row r="87" spans="1:6" ht="7" customHeight="1">
      <c r="A87" s="80">
        <v>0.83333333333333326</v>
      </c>
      <c r="B87" s="126">
        <f>DWF!G84</f>
        <v>210.85308908046056</v>
      </c>
      <c r="C87" s="81">
        <f t="shared" si="3"/>
        <v>189.76778017241452</v>
      </c>
      <c r="D87" s="81">
        <f t="shared" si="4"/>
        <v>12389.978185249138</v>
      </c>
      <c r="E87" s="81">
        <f>VLOOKUP(B87,'Data &amp; Results'!$O$6:$P$25,2,TRUE)</f>
        <v>6.5474591192992317</v>
      </c>
      <c r="F87" s="81">
        <f t="shared" si="5"/>
        <v>8.2623248646593886E-2</v>
      </c>
    </row>
    <row r="88" spans="1:6" ht="7" customHeight="1">
      <c r="A88" s="80">
        <v>0.84375</v>
      </c>
      <c r="B88" s="126">
        <f>DWF!G85</f>
        <v>208.27271910919606</v>
      </c>
      <c r="C88" s="81">
        <f t="shared" si="3"/>
        <v>187.44544719827647</v>
      </c>
      <c r="D88" s="81">
        <f t="shared" si="4"/>
        <v>12577.423632447415</v>
      </c>
      <c r="E88" s="81">
        <f>VLOOKUP(B88,'Data &amp; Results'!$O$6:$P$25,2,TRUE)</f>
        <v>6.5474591192992317</v>
      </c>
      <c r="F88" s="81">
        <f t="shared" si="5"/>
        <v>8.1612124974345321E-2</v>
      </c>
    </row>
    <row r="89" spans="1:6" ht="7" customHeight="1">
      <c r="A89" s="80">
        <v>0.85416666666666663</v>
      </c>
      <c r="B89" s="126">
        <f>DWF!G86</f>
        <v>205.69234913793156</v>
      </c>
      <c r="C89" s="81">
        <f t="shared" si="3"/>
        <v>185.12311422413842</v>
      </c>
      <c r="D89" s="81">
        <f t="shared" si="4"/>
        <v>12762.546746671553</v>
      </c>
      <c r="E89" s="81">
        <f>VLOOKUP(B89,'Data &amp; Results'!$O$6:$P$25,2,TRUE)</f>
        <v>6.5474591192992317</v>
      </c>
      <c r="F89" s="81">
        <f t="shared" si="5"/>
        <v>8.0601001302096742E-2</v>
      </c>
    </row>
    <row r="90" spans="1:6" ht="7" customHeight="1">
      <c r="A90" s="80">
        <v>0.86458333333333326</v>
      </c>
      <c r="B90" s="126">
        <f>DWF!G87</f>
        <v>203.11197916666708</v>
      </c>
      <c r="C90" s="81">
        <f t="shared" si="3"/>
        <v>182.80078125000037</v>
      </c>
      <c r="D90" s="81">
        <f t="shared" si="4"/>
        <v>12945.347527921553</v>
      </c>
      <c r="E90" s="81">
        <f>VLOOKUP(B90,'Data &amp; Results'!$O$6:$P$25,2,TRUE)</f>
        <v>6.5474591192992317</v>
      </c>
      <c r="F90" s="81">
        <f t="shared" si="5"/>
        <v>7.9589877629848163E-2</v>
      </c>
    </row>
    <row r="91" spans="1:6" ht="7" customHeight="1">
      <c r="A91" s="80">
        <v>0.875</v>
      </c>
      <c r="B91" s="126">
        <f>DWF!G88</f>
        <v>200.53160919540258</v>
      </c>
      <c r="C91" s="81">
        <f t="shared" si="3"/>
        <v>180.47844827586232</v>
      </c>
      <c r="D91" s="81">
        <f t="shared" si="4"/>
        <v>13125.825976197415</v>
      </c>
      <c r="E91" s="81">
        <f>VLOOKUP(B91,'Data &amp; Results'!$O$6:$P$25,2,TRUE)</f>
        <v>6.5474591192992317</v>
      </c>
      <c r="F91" s="81">
        <f t="shared" si="5"/>
        <v>7.8578753957599584E-2</v>
      </c>
    </row>
    <row r="92" spans="1:6" ht="7" customHeight="1">
      <c r="A92" s="80">
        <v>0.88541666666666663</v>
      </c>
      <c r="B92" s="126">
        <f>DWF!G89</f>
        <v>200.90023347701168</v>
      </c>
      <c r="C92" s="81">
        <f t="shared" si="3"/>
        <v>180.81021012931052</v>
      </c>
      <c r="D92" s="81">
        <f t="shared" si="4"/>
        <v>13306.636186326725</v>
      </c>
      <c r="E92" s="81">
        <f>VLOOKUP(B92,'Data &amp; Results'!$O$6:$P$25,2,TRUE)</f>
        <v>6.5474591192992317</v>
      </c>
      <c r="F92" s="81">
        <f t="shared" si="5"/>
        <v>7.8723200196492191E-2</v>
      </c>
    </row>
    <row r="93" spans="1:6" ht="7" customHeight="1">
      <c r="A93" s="80">
        <v>0.89583333333333326</v>
      </c>
      <c r="B93" s="126">
        <f>DWF!G90</f>
        <v>201.26885775862075</v>
      </c>
      <c r="C93" s="81">
        <f t="shared" si="3"/>
        <v>181.14197198275869</v>
      </c>
      <c r="D93" s="81">
        <f t="shared" si="4"/>
        <v>13487.778158309484</v>
      </c>
      <c r="E93" s="81">
        <f>VLOOKUP(B93,'Data &amp; Results'!$O$6:$P$25,2,TRUE)</f>
        <v>6.5474591192992317</v>
      </c>
      <c r="F93" s="81">
        <f t="shared" si="5"/>
        <v>7.8867646435384811E-2</v>
      </c>
    </row>
    <row r="94" spans="1:6" ht="7" customHeight="1">
      <c r="A94" s="80">
        <v>0.90625</v>
      </c>
      <c r="B94" s="126">
        <f>DWF!G91</f>
        <v>201.63748204022986</v>
      </c>
      <c r="C94" s="81">
        <f t="shared" si="3"/>
        <v>181.47373383620686</v>
      </c>
      <c r="D94" s="81">
        <f t="shared" si="4"/>
        <v>13669.25189214569</v>
      </c>
      <c r="E94" s="81">
        <f>VLOOKUP(B94,'Data &amp; Results'!$O$6:$P$25,2,TRUE)</f>
        <v>6.5474591192992317</v>
      </c>
      <c r="F94" s="81">
        <f t="shared" si="5"/>
        <v>7.9012092674277404E-2</v>
      </c>
    </row>
    <row r="95" spans="1:6" ht="7" customHeight="1">
      <c r="A95" s="80">
        <v>0.91666666666666663</v>
      </c>
      <c r="B95" s="126">
        <f>DWF!G92</f>
        <v>202.00610632183896</v>
      </c>
      <c r="C95" s="81">
        <f t="shared" si="3"/>
        <v>181.80549568965506</v>
      </c>
      <c r="D95" s="81">
        <f t="shared" si="4"/>
        <v>13851.057387835346</v>
      </c>
      <c r="E95" s="81">
        <f>VLOOKUP(B95,'Data &amp; Results'!$O$6:$P$25,2,TRUE)</f>
        <v>6.5474591192992317</v>
      </c>
      <c r="F95" s="81">
        <f t="shared" si="5"/>
        <v>7.915653891317001E-2</v>
      </c>
    </row>
    <row r="96" spans="1:6" ht="7" customHeight="1">
      <c r="A96" s="80">
        <v>0.92708333333333326</v>
      </c>
      <c r="B96" s="126">
        <f>DWF!G93</f>
        <v>198.68848778735628</v>
      </c>
      <c r="C96" s="81">
        <f t="shared" si="3"/>
        <v>178.81963900862067</v>
      </c>
      <c r="D96" s="81">
        <f t="shared" si="4"/>
        <v>14029.877026843968</v>
      </c>
      <c r="E96" s="81">
        <f>VLOOKUP(B96,'Data &amp; Results'!$O$6:$P$25,2,TRUE)</f>
        <v>6.5474591192992317</v>
      </c>
      <c r="F96" s="81">
        <f t="shared" si="5"/>
        <v>7.7856522763136246E-2</v>
      </c>
    </row>
    <row r="97" spans="1:8" ht="7" customHeight="1">
      <c r="A97" s="80">
        <v>0.9375</v>
      </c>
      <c r="B97" s="126">
        <f>DWF!G94</f>
        <v>195.3708692528736</v>
      </c>
      <c r="C97" s="81">
        <f t="shared" si="3"/>
        <v>175.83378232758625</v>
      </c>
      <c r="D97" s="81">
        <f t="shared" si="4"/>
        <v>14205.710809171555</v>
      </c>
      <c r="E97" s="81">
        <f>VLOOKUP(B97,'Data &amp; Results'!$O$6:$P$25,2,TRUE)</f>
        <v>6.7475846544350881</v>
      </c>
      <c r="F97" s="81">
        <f t="shared" si="5"/>
        <v>7.8896484851213033E-2</v>
      </c>
    </row>
    <row r="98" spans="1:8" ht="7" customHeight="1">
      <c r="A98" s="80">
        <v>0.94791666666666663</v>
      </c>
      <c r="B98" s="126">
        <f>DWF!G95</f>
        <v>192.0532507183909</v>
      </c>
      <c r="C98" s="81">
        <f t="shared" si="3"/>
        <v>172.8479256465518</v>
      </c>
      <c r="D98" s="81">
        <f t="shared" si="4"/>
        <v>14378.558734818107</v>
      </c>
      <c r="E98" s="81">
        <f>VLOOKUP(B98,'Data &amp; Results'!$O$6:$P$25,2,TRUE)</f>
        <v>6.7475846544350881</v>
      </c>
      <c r="F98" s="81">
        <f t="shared" si="5"/>
        <v>7.7556733221664148E-2</v>
      </c>
    </row>
    <row r="99" spans="1:8" ht="7" customHeight="1">
      <c r="A99" s="80">
        <v>0.95833333333333326</v>
      </c>
      <c r="B99" s="126">
        <f>DWF!G96</f>
        <v>188.73563218390822</v>
      </c>
      <c r="C99" s="81">
        <f t="shared" si="3"/>
        <v>169.86206896551741</v>
      </c>
      <c r="D99" s="81">
        <f t="shared" si="4"/>
        <v>14548.420803783625</v>
      </c>
      <c r="E99" s="81">
        <f>VLOOKUP(B99,'Data &amp; Results'!$O$6:$P$25,2,TRUE)</f>
        <v>6.7475846544350881</v>
      </c>
      <c r="F99" s="81">
        <f t="shared" si="5"/>
        <v>7.6216981592115277E-2</v>
      </c>
    </row>
    <row r="100" spans="1:8" ht="7" customHeight="1">
      <c r="A100" s="80">
        <v>0.96875</v>
      </c>
      <c r="B100" s="126">
        <f>DWF!G97</f>
        <v>185.04938936781602</v>
      </c>
      <c r="C100" s="81">
        <f t="shared" si="3"/>
        <v>166.54445043103442</v>
      </c>
      <c r="D100" s="81">
        <f t="shared" si="4"/>
        <v>14714.96525421466</v>
      </c>
      <c r="E100" s="81">
        <f>VLOOKUP(B100,'Data &amp; Results'!$O$6:$P$25,2,TRUE)</f>
        <v>6.7475846544350881</v>
      </c>
      <c r="F100" s="81">
        <f t="shared" si="5"/>
        <v>7.4728368670394174E-2</v>
      </c>
    </row>
    <row r="101" spans="1:8" ht="6.75" customHeight="1">
      <c r="A101" s="80">
        <v>0.97916666666666663</v>
      </c>
      <c r="B101" s="126">
        <f>DWF!G98</f>
        <v>181.36314655172382</v>
      </c>
      <c r="C101" s="81">
        <f t="shared" si="3"/>
        <v>163.22683189655143</v>
      </c>
      <c r="D101" s="81">
        <f t="shared" si="4"/>
        <v>14878.19208611121</v>
      </c>
      <c r="E101" s="81">
        <f>VLOOKUP(B101,'Data &amp; Results'!$O$6:$P$25,2,TRUE)</f>
        <v>6.7475846544350881</v>
      </c>
      <c r="F101" s="81">
        <f t="shared" si="5"/>
        <v>7.3239755748673072E-2</v>
      </c>
    </row>
    <row r="102" spans="1:8" ht="7.5" customHeight="1" thickBot="1">
      <c r="A102" s="82">
        <v>0.98958333333333326</v>
      </c>
      <c r="B102" s="127">
        <f>DWF!G99</f>
        <v>177.67690373563161</v>
      </c>
      <c r="C102" s="83">
        <f t="shared" si="3"/>
        <v>159.90921336206844</v>
      </c>
      <c r="D102" s="83">
        <f t="shared" si="4"/>
        <v>15038.101299473279</v>
      </c>
      <c r="E102" s="83">
        <f>VLOOKUP(B102,'Data &amp; Results'!$O$6:$P$25,2,TRUE)</f>
        <v>6.7475846544350881</v>
      </c>
      <c r="F102" s="83">
        <f t="shared" si="5"/>
        <v>7.1751142826951969E-2</v>
      </c>
    </row>
    <row r="103" spans="1:8" ht="12.75" customHeight="1">
      <c r="A103" s="84"/>
      <c r="B103" s="85"/>
      <c r="C103" s="86"/>
      <c r="D103" s="87" t="s">
        <v>220</v>
      </c>
      <c r="E103" s="87" t="s">
        <v>69</v>
      </c>
      <c r="F103" s="88" t="s">
        <v>211</v>
      </c>
    </row>
    <row r="104" spans="1:8" ht="12.75" customHeight="1" thickBot="1">
      <c r="A104" s="84"/>
      <c r="B104" s="85"/>
      <c r="C104" s="89" t="s">
        <v>189</v>
      </c>
      <c r="D104" s="90">
        <f>D102</f>
        <v>15038.101299473279</v>
      </c>
      <c r="E104" s="91"/>
      <c r="F104" s="92">
        <f>SUM(F7:F102)</f>
        <v>6.8337440013634696</v>
      </c>
      <c r="H104" s="1" t="s">
        <v>69</v>
      </c>
    </row>
    <row r="105" spans="1:8" ht="13.5" customHeight="1">
      <c r="A105" s="93"/>
      <c r="B105" s="94"/>
      <c r="C105" s="95"/>
      <c r="D105" s="95"/>
      <c r="E105" s="96"/>
      <c r="F105" s="97"/>
    </row>
    <row r="106" spans="1:8" ht="10" customHeight="1">
      <c r="G106" s="99"/>
    </row>
  </sheetData>
  <mergeCells count="2">
    <mergeCell ref="A1:F1"/>
    <mergeCell ref="A2:C2"/>
  </mergeCells>
  <conditionalFormatting sqref="D105">
    <cfRule type="cellIs" dxfId="1" priority="1" stopIfTrue="1" operator="greaterThan">
      <formula>$D$2</formula>
    </cfRule>
  </conditionalFormatting>
  <pageMargins left="0.55118110236220474" right="0.74803149606299213" top="0.39370078740157483" bottom="0.39370078740157483" header="0.51181102362204722" footer="0.19685039370078741"/>
  <pageSetup scale="99" fitToWidth="0" orientation="portrait" horizontalDpi="1200" verticalDpi="1200"/>
  <headerFooter alignWithMargins="0">
    <oddFooter>&amp;L&amp;"Arial,Bold"&amp;8Document Ref.RTFv2&amp;R&amp;"Arial,Bold"&amp;8Poppyhill (POPPST)
0868 15 01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4" tint="0.39997558519241921"/>
  </sheetPr>
  <dimension ref="A2:H99"/>
  <sheetViews>
    <sheetView workbookViewId="0">
      <pane ySplit="3" topLeftCell="A4" activePane="bottomLeft" state="frozen"/>
      <selection activeCell="B59" sqref="B59"/>
      <selection pane="bottomLeft" activeCell="B59" sqref="B59"/>
    </sheetView>
  </sheetViews>
  <sheetFormatPr baseColWidth="10" defaultColWidth="8.83203125" defaultRowHeight="13"/>
  <cols>
    <col min="1" max="1" width="16.6640625" style="139" customWidth="1"/>
    <col min="2" max="2" width="7.5" style="139" customWidth="1"/>
    <col min="3" max="4" width="16.6640625" style="139" customWidth="1"/>
    <col min="5" max="5" width="8.83203125" style="138"/>
    <col min="6" max="6" width="20.5" style="138" customWidth="1"/>
    <col min="7" max="7" width="15" style="138" customWidth="1"/>
    <col min="8" max="8" width="20.6640625" style="138" customWidth="1"/>
    <col min="9" max="16384" width="8.83203125" style="138"/>
  </cols>
  <sheetData>
    <row r="2" spans="1:8">
      <c r="A2" s="139" t="s">
        <v>108</v>
      </c>
      <c r="B2" s="145">
        <f>'Input Data'!D9</f>
        <v>365.47453703703701</v>
      </c>
      <c r="C2" s="144" t="s">
        <v>233</v>
      </c>
    </row>
    <row r="3" spans="1:8">
      <c r="A3" s="143" t="s">
        <v>186</v>
      </c>
      <c r="B3" s="143" t="s">
        <v>108</v>
      </c>
      <c r="C3" s="143" t="s">
        <v>184</v>
      </c>
      <c r="E3" s="143" t="s">
        <v>232</v>
      </c>
      <c r="F3" s="143" t="s">
        <v>231</v>
      </c>
      <c r="G3" s="143" t="s">
        <v>230</v>
      </c>
      <c r="H3" s="143" t="s">
        <v>229</v>
      </c>
    </row>
    <row r="4" spans="1:8">
      <c r="A4" s="142">
        <v>0</v>
      </c>
      <c r="C4" s="139">
        <f>B2*1.01724137931034</f>
        <v>371.7758221583635</v>
      </c>
      <c r="E4" s="138">
        <v>0</v>
      </c>
      <c r="F4" s="141">
        <v>0</v>
      </c>
      <c r="G4" s="140">
        <f t="shared" ref="G4:G35" si="0">VLOOKUP(E4,$A$4:$C$28,3,TRUE)+(MOD(E4,1)*(VLOOKUP(ROUNDDOWN(E4,0)+1,$A$4:$C$28,3,TRUE)-VLOOKUP(ROUNDDOWN(E4,0),$A$4:$C$28,3,TRUE)))</f>
        <v>371.7758221583635</v>
      </c>
      <c r="H4" s="138">
        <f t="shared" ref="H4:H35" si="1">VLOOKUP(E4,$A$4:$C$28,3,FALSE)</f>
        <v>371.7758221583635</v>
      </c>
    </row>
    <row r="5" spans="1:8">
      <c r="A5" s="142">
        <v>1</v>
      </c>
      <c r="C5" s="139">
        <f>B2*0.913793103448276</f>
        <v>333.96811143039594</v>
      </c>
      <c r="E5" s="138">
        <v>0.25</v>
      </c>
      <c r="F5" s="141">
        <v>1.0416666666666666E-2</v>
      </c>
      <c r="G5" s="140">
        <f t="shared" si="0"/>
        <v>362.32389447637161</v>
      </c>
      <c r="H5" s="138" t="e">
        <f t="shared" si="1"/>
        <v>#N/A</v>
      </c>
    </row>
    <row r="6" spans="1:8">
      <c r="A6" s="142">
        <v>2</v>
      </c>
      <c r="C6" s="139">
        <f>B2*0.844827586206897</f>
        <v>308.76297094508317</v>
      </c>
      <c r="E6" s="138">
        <v>0.5</v>
      </c>
      <c r="F6" s="141">
        <v>2.0833333333333301E-2</v>
      </c>
      <c r="G6" s="140">
        <f t="shared" si="0"/>
        <v>352.87196679437972</v>
      </c>
      <c r="H6" s="138" t="e">
        <f t="shared" si="1"/>
        <v>#N/A</v>
      </c>
    </row>
    <row r="7" spans="1:8">
      <c r="A7" s="142">
        <v>3</v>
      </c>
      <c r="C7" s="139">
        <f>B2*0.612068965517241</f>
        <v>223.69562180715181</v>
      </c>
      <c r="E7" s="138">
        <v>0.75</v>
      </c>
      <c r="F7" s="141">
        <v>3.125E-2</v>
      </c>
      <c r="G7" s="140">
        <f t="shared" si="0"/>
        <v>343.42003911238783</v>
      </c>
      <c r="H7" s="138" t="e">
        <f t="shared" si="1"/>
        <v>#N/A</v>
      </c>
    </row>
    <row r="8" spans="1:8">
      <c r="A8" s="142">
        <v>4</v>
      </c>
      <c r="C8" s="139">
        <f>B2*0.543103448275862</f>
        <v>198.49048132183904</v>
      </c>
      <c r="E8" s="138">
        <v>1</v>
      </c>
      <c r="F8" s="141">
        <v>4.1666666666666699E-2</v>
      </c>
      <c r="G8" s="140">
        <f t="shared" si="0"/>
        <v>333.96811143039594</v>
      </c>
      <c r="H8" s="138">
        <f t="shared" si="1"/>
        <v>333.96811143039594</v>
      </c>
    </row>
    <row r="9" spans="1:8">
      <c r="A9" s="142">
        <v>5</v>
      </c>
      <c r="C9" s="139">
        <f>B2*0.551724137931035</f>
        <v>201.64112388250336</v>
      </c>
      <c r="E9" s="138">
        <v>1.25</v>
      </c>
      <c r="F9" s="141">
        <v>5.2083333333333301E-2</v>
      </c>
      <c r="G9" s="140">
        <f t="shared" si="0"/>
        <v>327.66682630906774</v>
      </c>
      <c r="H9" s="138" t="e">
        <f t="shared" si="1"/>
        <v>#N/A</v>
      </c>
    </row>
    <row r="10" spans="1:8">
      <c r="A10" s="142">
        <v>6</v>
      </c>
      <c r="C10" s="139">
        <f>B2*0.603448275862069</f>
        <v>220.54497924648786</v>
      </c>
      <c r="E10" s="138">
        <v>1.5</v>
      </c>
      <c r="F10" s="141">
        <v>6.25E-2</v>
      </c>
      <c r="G10" s="140">
        <f t="shared" si="0"/>
        <v>321.36554118773955</v>
      </c>
      <c r="H10" s="138" t="e">
        <f t="shared" si="1"/>
        <v>#N/A</v>
      </c>
    </row>
    <row r="11" spans="1:8">
      <c r="A11" s="142">
        <v>7</v>
      </c>
      <c r="C11" s="139">
        <f>B2*0.913793103448276</f>
        <v>333.96811143039594</v>
      </c>
      <c r="E11" s="138">
        <v>1.75</v>
      </c>
      <c r="F11" s="141">
        <v>7.2916666666666699E-2</v>
      </c>
      <c r="G11" s="140">
        <f t="shared" si="0"/>
        <v>315.06425606641136</v>
      </c>
      <c r="H11" s="138" t="e">
        <f t="shared" si="1"/>
        <v>#N/A</v>
      </c>
    </row>
    <row r="12" spans="1:8">
      <c r="A12" s="142">
        <v>8</v>
      </c>
      <c r="C12" s="139">
        <f>B2*1.4051724137931</f>
        <v>513.55473738824901</v>
      </c>
      <c r="E12" s="138">
        <v>2</v>
      </c>
      <c r="F12" s="141">
        <v>8.3333333333333301E-2</v>
      </c>
      <c r="G12" s="140">
        <f t="shared" si="0"/>
        <v>308.76297094508317</v>
      </c>
      <c r="H12" s="138">
        <f t="shared" si="1"/>
        <v>308.76297094508317</v>
      </c>
    </row>
    <row r="13" spans="1:8">
      <c r="A13" s="142">
        <v>9</v>
      </c>
      <c r="C13" s="139">
        <f>B2*1.54310344827586</f>
        <v>563.96501835887534</v>
      </c>
      <c r="E13" s="138">
        <v>2.25</v>
      </c>
      <c r="F13" s="141">
        <v>9.375E-2</v>
      </c>
      <c r="G13" s="140">
        <f t="shared" si="0"/>
        <v>287.49613366060032</v>
      </c>
      <c r="H13" s="138" t="e">
        <f t="shared" si="1"/>
        <v>#N/A</v>
      </c>
    </row>
    <row r="14" spans="1:8">
      <c r="A14" s="142">
        <v>10</v>
      </c>
      <c r="C14" s="139">
        <f>B2*1.41379310344828</f>
        <v>516.70537994891595</v>
      </c>
      <c r="E14" s="138">
        <v>2.5</v>
      </c>
      <c r="F14" s="141">
        <v>0.104166666666667</v>
      </c>
      <c r="G14" s="140">
        <f t="shared" si="0"/>
        <v>266.22929637611747</v>
      </c>
      <c r="H14" s="138" t="e">
        <f t="shared" si="1"/>
        <v>#N/A</v>
      </c>
    </row>
    <row r="15" spans="1:8">
      <c r="A15" s="142">
        <v>11</v>
      </c>
      <c r="C15" s="139">
        <f>B2*1.2586207</f>
        <v>459.99381763773147</v>
      </c>
      <c r="E15" s="138">
        <v>2.75</v>
      </c>
      <c r="F15" s="141">
        <v>0.114583333333333</v>
      </c>
      <c r="G15" s="140">
        <f t="shared" si="0"/>
        <v>244.96245909163466</v>
      </c>
      <c r="H15" s="138" t="e">
        <f t="shared" si="1"/>
        <v>#N/A</v>
      </c>
    </row>
    <row r="16" spans="1:8">
      <c r="A16" s="142">
        <v>12</v>
      </c>
      <c r="C16" s="139">
        <f>B2*1.0948275862069</f>
        <v>400.13160520434349</v>
      </c>
      <c r="E16" s="138">
        <v>3</v>
      </c>
      <c r="F16" s="141">
        <v>0.125</v>
      </c>
      <c r="G16" s="140">
        <f t="shared" si="0"/>
        <v>223.69562180715181</v>
      </c>
      <c r="H16" s="138">
        <f t="shared" si="1"/>
        <v>223.69562180715181</v>
      </c>
    </row>
    <row r="17" spans="1:8">
      <c r="A17" s="142">
        <v>13</v>
      </c>
      <c r="C17" s="139">
        <f>B2*0.96551724137931</f>
        <v>352.87196679438046</v>
      </c>
      <c r="E17" s="138">
        <v>3.25</v>
      </c>
      <c r="F17" s="141">
        <v>0.13541666666666699</v>
      </c>
      <c r="G17" s="140">
        <f t="shared" si="0"/>
        <v>217.39433668582362</v>
      </c>
      <c r="H17" s="138" t="e">
        <f t="shared" si="1"/>
        <v>#N/A</v>
      </c>
    </row>
    <row r="18" spans="1:8">
      <c r="A18" s="142">
        <v>14</v>
      </c>
      <c r="C18" s="139">
        <f>B2*0.879310344827586</f>
        <v>321.36554118773932</v>
      </c>
      <c r="E18" s="138">
        <v>3.5</v>
      </c>
      <c r="F18" s="141">
        <v>0.14583333333333301</v>
      </c>
      <c r="G18" s="140">
        <f t="shared" si="0"/>
        <v>211.09305156449543</v>
      </c>
      <c r="H18" s="138" t="e">
        <f t="shared" si="1"/>
        <v>#N/A</v>
      </c>
    </row>
    <row r="19" spans="1:8">
      <c r="A19" s="142">
        <v>15</v>
      </c>
      <c r="C19" s="139">
        <f>B2*0.862068965517241</f>
        <v>315.06425606641108</v>
      </c>
      <c r="E19" s="138">
        <v>3.75</v>
      </c>
      <c r="F19" s="141">
        <v>0.15625</v>
      </c>
      <c r="G19" s="140">
        <f t="shared" si="0"/>
        <v>204.79176644316723</v>
      </c>
      <c r="H19" s="138" t="e">
        <f t="shared" si="1"/>
        <v>#N/A</v>
      </c>
    </row>
    <row r="20" spans="1:8">
      <c r="A20" s="142">
        <v>16</v>
      </c>
      <c r="C20" s="139">
        <f>B2*0.905172413793104</f>
        <v>330.81746886973195</v>
      </c>
      <c r="E20" s="138">
        <v>4</v>
      </c>
      <c r="F20" s="141">
        <v>0.16666666666666699</v>
      </c>
      <c r="G20" s="140">
        <f t="shared" si="0"/>
        <v>198.49048132183904</v>
      </c>
      <c r="H20" s="138">
        <f t="shared" si="1"/>
        <v>198.49048132183904</v>
      </c>
    </row>
    <row r="21" spans="1:8">
      <c r="A21" s="142">
        <v>17</v>
      </c>
      <c r="C21" s="139">
        <f>B2*1.01724137931034</f>
        <v>371.7758221583635</v>
      </c>
      <c r="E21" s="138">
        <v>4.25</v>
      </c>
      <c r="F21" s="141">
        <v>0.17708333333333301</v>
      </c>
      <c r="G21" s="140">
        <f t="shared" si="0"/>
        <v>199.27814196200512</v>
      </c>
      <c r="H21" s="138" t="e">
        <f t="shared" si="1"/>
        <v>#N/A</v>
      </c>
    </row>
    <row r="22" spans="1:8">
      <c r="A22" s="142">
        <v>18</v>
      </c>
      <c r="C22" s="139">
        <f>B2*1.1551724137931</f>
        <v>422.18610312898983</v>
      </c>
      <c r="E22" s="138">
        <v>4.5</v>
      </c>
      <c r="F22" s="141">
        <v>0.1875</v>
      </c>
      <c r="G22" s="140">
        <f t="shared" si="0"/>
        <v>200.0658026021712</v>
      </c>
      <c r="H22" s="138" t="e">
        <f t="shared" si="1"/>
        <v>#N/A</v>
      </c>
    </row>
    <row r="23" spans="1:8">
      <c r="A23" s="142">
        <v>19</v>
      </c>
      <c r="C23" s="139">
        <f>B2*1.23275862068966</f>
        <v>450.54188617496976</v>
      </c>
      <c r="E23" s="138">
        <v>4.75</v>
      </c>
      <c r="F23" s="141">
        <v>0.19791666666666699</v>
      </c>
      <c r="G23" s="140">
        <f t="shared" si="0"/>
        <v>200.85346324233728</v>
      </c>
      <c r="H23" s="138" t="e">
        <f t="shared" si="1"/>
        <v>#N/A</v>
      </c>
    </row>
    <row r="24" spans="1:8">
      <c r="A24" s="142">
        <v>20</v>
      </c>
      <c r="C24" s="139">
        <f>B2*1.23275862068966</f>
        <v>450.54188617496976</v>
      </c>
      <c r="E24" s="138">
        <v>5</v>
      </c>
      <c r="F24" s="141">
        <v>0.20833333333333301</v>
      </c>
      <c r="G24" s="140">
        <f t="shared" si="0"/>
        <v>201.64112388250336</v>
      </c>
      <c r="H24" s="138">
        <f t="shared" si="1"/>
        <v>201.64112388250336</v>
      </c>
    </row>
    <row r="25" spans="1:8">
      <c r="A25" s="142">
        <v>21</v>
      </c>
      <c r="C25" s="139">
        <f>B2*1.17241379310345</f>
        <v>428.48738825031984</v>
      </c>
      <c r="E25" s="138">
        <v>5.25</v>
      </c>
      <c r="F25" s="141">
        <v>0.21875</v>
      </c>
      <c r="G25" s="140">
        <f t="shared" si="0"/>
        <v>206.36708772349948</v>
      </c>
      <c r="H25" s="138" t="e">
        <f t="shared" si="1"/>
        <v>#N/A</v>
      </c>
    </row>
    <row r="26" spans="1:8">
      <c r="A26" s="142">
        <v>22</v>
      </c>
      <c r="C26" s="139">
        <f>B2*1.18103448275862</f>
        <v>431.63803081098314</v>
      </c>
      <c r="E26" s="138">
        <v>5.5</v>
      </c>
      <c r="F26" s="141">
        <v>0.22916666666666699</v>
      </c>
      <c r="G26" s="140">
        <f t="shared" si="0"/>
        <v>211.09305156449562</v>
      </c>
      <c r="H26" s="138" t="e">
        <f t="shared" si="1"/>
        <v>#N/A</v>
      </c>
    </row>
    <row r="27" spans="1:8">
      <c r="A27" s="142">
        <v>23</v>
      </c>
      <c r="C27" s="139">
        <f>B2*1.10344827586207</f>
        <v>403.28224776500673</v>
      </c>
      <c r="E27" s="138">
        <v>5.75</v>
      </c>
      <c r="F27" s="141">
        <v>0.23958333333333301</v>
      </c>
      <c r="G27" s="140">
        <f t="shared" si="0"/>
        <v>215.81901540549174</v>
      </c>
      <c r="H27" s="138" t="e">
        <f t="shared" si="1"/>
        <v>#N/A</v>
      </c>
    </row>
    <row r="28" spans="1:8">
      <c r="A28" s="142">
        <v>24</v>
      </c>
      <c r="C28" s="139">
        <f>B2*1.01724137931034</f>
        <v>371.7758221583635</v>
      </c>
      <c r="E28" s="138">
        <v>6</v>
      </c>
      <c r="F28" s="141">
        <v>0.25</v>
      </c>
      <c r="G28" s="140">
        <f t="shared" si="0"/>
        <v>220.54497924648786</v>
      </c>
      <c r="H28" s="138">
        <f t="shared" si="1"/>
        <v>220.54497924648786</v>
      </c>
    </row>
    <row r="29" spans="1:8">
      <c r="E29" s="138">
        <v>6.25</v>
      </c>
      <c r="F29" s="141">
        <v>0.26041666666666702</v>
      </c>
      <c r="G29" s="140">
        <f t="shared" si="0"/>
        <v>248.90076229246489</v>
      </c>
      <c r="H29" s="138" t="e">
        <f t="shared" si="1"/>
        <v>#N/A</v>
      </c>
    </row>
    <row r="30" spans="1:8">
      <c r="E30" s="138">
        <v>6.5</v>
      </c>
      <c r="F30" s="141">
        <v>0.27083333333333298</v>
      </c>
      <c r="G30" s="140">
        <f t="shared" si="0"/>
        <v>277.25654533844192</v>
      </c>
      <c r="H30" s="138" t="e">
        <f t="shared" si="1"/>
        <v>#N/A</v>
      </c>
    </row>
    <row r="31" spans="1:8">
      <c r="E31" s="138">
        <v>6.75</v>
      </c>
      <c r="F31" s="141">
        <v>0.28125</v>
      </c>
      <c r="G31" s="140">
        <f t="shared" si="0"/>
        <v>305.6123283844189</v>
      </c>
      <c r="H31" s="138" t="e">
        <f t="shared" si="1"/>
        <v>#N/A</v>
      </c>
    </row>
    <row r="32" spans="1:8">
      <c r="E32" s="138">
        <v>7</v>
      </c>
      <c r="F32" s="141">
        <v>0.29166666666666702</v>
      </c>
      <c r="G32" s="140">
        <f t="shared" si="0"/>
        <v>333.96811143039594</v>
      </c>
      <c r="H32" s="138">
        <f t="shared" si="1"/>
        <v>333.96811143039594</v>
      </c>
    </row>
    <row r="33" spans="5:8">
      <c r="E33" s="138">
        <v>7.25</v>
      </c>
      <c r="F33" s="141">
        <v>0.30208333333333298</v>
      </c>
      <c r="G33" s="140">
        <f t="shared" si="0"/>
        <v>378.86476791985922</v>
      </c>
      <c r="H33" s="138" t="e">
        <f t="shared" si="1"/>
        <v>#N/A</v>
      </c>
    </row>
    <row r="34" spans="5:8">
      <c r="E34" s="138">
        <v>7.5</v>
      </c>
      <c r="F34" s="141">
        <v>0.3125</v>
      </c>
      <c r="G34" s="140">
        <f t="shared" si="0"/>
        <v>423.76142440932244</v>
      </c>
      <c r="H34" s="138" t="e">
        <f t="shared" si="1"/>
        <v>#N/A</v>
      </c>
    </row>
    <row r="35" spans="5:8">
      <c r="E35" s="138">
        <v>7.75</v>
      </c>
      <c r="F35" s="141">
        <v>0.32291666666666702</v>
      </c>
      <c r="G35" s="140">
        <f t="shared" si="0"/>
        <v>468.65808089878573</v>
      </c>
      <c r="H35" s="138" t="e">
        <f t="shared" si="1"/>
        <v>#N/A</v>
      </c>
    </row>
    <row r="36" spans="5:8">
      <c r="E36" s="138">
        <v>8</v>
      </c>
      <c r="F36" s="141">
        <v>0.33333333333333298</v>
      </c>
      <c r="G36" s="140">
        <f t="shared" ref="G36:G67" si="2">VLOOKUP(E36,$A$4:$C$28,3,TRUE)+(MOD(E36,1)*(VLOOKUP(ROUNDDOWN(E36,0)+1,$A$4:$C$28,3,TRUE)-VLOOKUP(ROUNDDOWN(E36,0),$A$4:$C$28,3,TRUE)))</f>
        <v>513.55473738824901</v>
      </c>
      <c r="H36" s="138">
        <f t="shared" ref="H36:H67" si="3">VLOOKUP(E36,$A$4:$C$28,3,FALSE)</f>
        <v>513.55473738824901</v>
      </c>
    </row>
    <row r="37" spans="5:8">
      <c r="E37" s="138">
        <v>8.25</v>
      </c>
      <c r="F37" s="141">
        <v>0.34375</v>
      </c>
      <c r="G37" s="140">
        <f t="shared" si="2"/>
        <v>526.15730763090562</v>
      </c>
      <c r="H37" s="138" t="e">
        <f t="shared" si="3"/>
        <v>#N/A</v>
      </c>
    </row>
    <row r="38" spans="5:8">
      <c r="E38" s="138">
        <v>8.5</v>
      </c>
      <c r="F38" s="141">
        <v>0.35416666666666702</v>
      </c>
      <c r="G38" s="140">
        <f t="shared" si="2"/>
        <v>538.75987787356212</v>
      </c>
      <c r="H38" s="138" t="e">
        <f t="shared" si="3"/>
        <v>#N/A</v>
      </c>
    </row>
    <row r="39" spans="5:8">
      <c r="E39" s="138">
        <v>8.75</v>
      </c>
      <c r="F39" s="141">
        <v>0.36458333333333298</v>
      </c>
      <c r="G39" s="140">
        <f t="shared" si="2"/>
        <v>551.36244811621873</v>
      </c>
      <c r="H39" s="138" t="e">
        <f t="shared" si="3"/>
        <v>#N/A</v>
      </c>
    </row>
    <row r="40" spans="5:8">
      <c r="E40" s="138">
        <v>9</v>
      </c>
      <c r="F40" s="141">
        <v>0.375</v>
      </c>
      <c r="G40" s="140">
        <f t="shared" si="2"/>
        <v>563.96501835887534</v>
      </c>
      <c r="H40" s="138">
        <f t="shared" si="3"/>
        <v>563.96501835887534</v>
      </c>
    </row>
    <row r="41" spans="5:8">
      <c r="E41" s="138">
        <v>9.25</v>
      </c>
      <c r="F41" s="141">
        <v>0.38541666666666702</v>
      </c>
      <c r="G41" s="140">
        <f t="shared" si="2"/>
        <v>552.15010875638552</v>
      </c>
      <c r="H41" s="138" t="e">
        <f t="shared" si="3"/>
        <v>#N/A</v>
      </c>
    </row>
    <row r="42" spans="5:8">
      <c r="E42" s="138">
        <v>9.5</v>
      </c>
      <c r="F42" s="141">
        <v>0.39583333333333298</v>
      </c>
      <c r="G42" s="140">
        <f t="shared" si="2"/>
        <v>540.3351991538957</v>
      </c>
      <c r="H42" s="138" t="e">
        <f t="shared" si="3"/>
        <v>#N/A</v>
      </c>
    </row>
    <row r="43" spans="5:8">
      <c r="E43" s="138">
        <v>9.75</v>
      </c>
      <c r="F43" s="141">
        <v>0.40625</v>
      </c>
      <c r="G43" s="140">
        <f t="shared" si="2"/>
        <v>528.52028955140577</v>
      </c>
      <c r="H43" s="138" t="e">
        <f t="shared" si="3"/>
        <v>#N/A</v>
      </c>
    </row>
    <row r="44" spans="5:8">
      <c r="E44" s="138">
        <v>10</v>
      </c>
      <c r="F44" s="141">
        <v>0.41666666666666702</v>
      </c>
      <c r="G44" s="140">
        <f t="shared" si="2"/>
        <v>516.70537994891595</v>
      </c>
      <c r="H44" s="138">
        <f t="shared" si="3"/>
        <v>516.70537994891595</v>
      </c>
    </row>
    <row r="45" spans="5:8">
      <c r="E45" s="138">
        <v>10.25</v>
      </c>
      <c r="F45" s="141">
        <v>0.42708333333333298</v>
      </c>
      <c r="G45" s="140">
        <f t="shared" si="2"/>
        <v>502.52748937111983</v>
      </c>
      <c r="H45" s="138" t="e">
        <f t="shared" si="3"/>
        <v>#N/A</v>
      </c>
    </row>
    <row r="46" spans="5:8">
      <c r="E46" s="138">
        <v>10.5</v>
      </c>
      <c r="F46" s="141">
        <v>0.4375</v>
      </c>
      <c r="G46" s="140">
        <f t="shared" si="2"/>
        <v>488.34959879332371</v>
      </c>
      <c r="H46" s="138" t="e">
        <f t="shared" si="3"/>
        <v>#N/A</v>
      </c>
    </row>
    <row r="47" spans="5:8">
      <c r="E47" s="138">
        <v>10.75</v>
      </c>
      <c r="F47" s="141">
        <v>0.44791666666666702</v>
      </c>
      <c r="G47" s="140">
        <f t="shared" si="2"/>
        <v>474.17170821552759</v>
      </c>
      <c r="H47" s="138" t="e">
        <f t="shared" si="3"/>
        <v>#N/A</v>
      </c>
    </row>
    <row r="48" spans="5:8">
      <c r="E48" s="138">
        <v>11</v>
      </c>
      <c r="F48" s="141">
        <v>0.45833333333333298</v>
      </c>
      <c r="G48" s="140">
        <f t="shared" si="2"/>
        <v>459.99381763773147</v>
      </c>
      <c r="H48" s="138">
        <f t="shared" si="3"/>
        <v>459.99381763773147</v>
      </c>
    </row>
    <row r="49" spans="5:8">
      <c r="E49" s="138">
        <v>11.25</v>
      </c>
      <c r="F49" s="141">
        <v>0.46875</v>
      </c>
      <c r="G49" s="140">
        <f t="shared" si="2"/>
        <v>445.0282645293845</v>
      </c>
      <c r="H49" s="138" t="e">
        <f t="shared" si="3"/>
        <v>#N/A</v>
      </c>
    </row>
    <row r="50" spans="5:8">
      <c r="E50" s="138">
        <v>11.5</v>
      </c>
      <c r="F50" s="141">
        <v>0.47916666666666702</v>
      </c>
      <c r="G50" s="140">
        <f t="shared" si="2"/>
        <v>430.06271142103748</v>
      </c>
      <c r="H50" s="138" t="e">
        <f t="shared" si="3"/>
        <v>#N/A</v>
      </c>
    </row>
    <row r="51" spans="5:8">
      <c r="E51" s="138">
        <v>11.75</v>
      </c>
      <c r="F51" s="141">
        <v>0.48958333333333298</v>
      </c>
      <c r="G51" s="140">
        <f t="shared" si="2"/>
        <v>415.09715831269045</v>
      </c>
      <c r="H51" s="138" t="e">
        <f t="shared" si="3"/>
        <v>#N/A</v>
      </c>
    </row>
    <row r="52" spans="5:8">
      <c r="E52" s="138">
        <v>12</v>
      </c>
      <c r="F52" s="141">
        <v>0.5</v>
      </c>
      <c r="G52" s="140">
        <f t="shared" si="2"/>
        <v>400.13160520434349</v>
      </c>
      <c r="H52" s="138">
        <f t="shared" si="3"/>
        <v>400.13160520434349</v>
      </c>
    </row>
    <row r="53" spans="5:8">
      <c r="E53" s="138">
        <v>12.25</v>
      </c>
      <c r="F53" s="141">
        <v>0.51041666666666696</v>
      </c>
      <c r="G53" s="140">
        <f t="shared" si="2"/>
        <v>388.31669560185276</v>
      </c>
      <c r="H53" s="138" t="e">
        <f t="shared" si="3"/>
        <v>#N/A</v>
      </c>
    </row>
    <row r="54" spans="5:8">
      <c r="E54" s="138">
        <v>12.5</v>
      </c>
      <c r="F54" s="141">
        <v>0.52083333333333304</v>
      </c>
      <c r="G54" s="140">
        <f t="shared" si="2"/>
        <v>376.50178599936197</v>
      </c>
      <c r="H54" s="138" t="e">
        <f t="shared" si="3"/>
        <v>#N/A</v>
      </c>
    </row>
    <row r="55" spans="5:8">
      <c r="E55" s="138">
        <v>12.75</v>
      </c>
      <c r="F55" s="141">
        <v>0.53125</v>
      </c>
      <c r="G55" s="140">
        <f t="shared" si="2"/>
        <v>364.68687639687118</v>
      </c>
      <c r="H55" s="138" t="e">
        <f t="shared" si="3"/>
        <v>#N/A</v>
      </c>
    </row>
    <row r="56" spans="5:8">
      <c r="E56" s="138">
        <v>13</v>
      </c>
      <c r="F56" s="141">
        <v>0.54166666666666696</v>
      </c>
      <c r="G56" s="140">
        <f t="shared" si="2"/>
        <v>352.87196679438046</v>
      </c>
      <c r="H56" s="138">
        <f t="shared" si="3"/>
        <v>352.87196679438046</v>
      </c>
    </row>
    <row r="57" spans="5:8">
      <c r="E57" s="138">
        <v>13.25</v>
      </c>
      <c r="F57" s="141">
        <v>0.55208333333333304</v>
      </c>
      <c r="G57" s="140">
        <f t="shared" si="2"/>
        <v>344.99536039272016</v>
      </c>
      <c r="H57" s="138" t="e">
        <f t="shared" si="3"/>
        <v>#N/A</v>
      </c>
    </row>
    <row r="58" spans="5:8">
      <c r="E58" s="138">
        <v>13.5</v>
      </c>
      <c r="F58" s="141">
        <v>0.5625</v>
      </c>
      <c r="G58" s="140">
        <f t="shared" si="2"/>
        <v>337.11875399105986</v>
      </c>
      <c r="H58" s="138" t="e">
        <f t="shared" si="3"/>
        <v>#N/A</v>
      </c>
    </row>
    <row r="59" spans="5:8">
      <c r="E59" s="138">
        <v>13.75</v>
      </c>
      <c r="F59" s="141">
        <v>0.57291666666666696</v>
      </c>
      <c r="G59" s="140">
        <f t="shared" si="2"/>
        <v>329.24214758939962</v>
      </c>
      <c r="H59" s="138" t="e">
        <f t="shared" si="3"/>
        <v>#N/A</v>
      </c>
    </row>
    <row r="60" spans="5:8">
      <c r="E60" s="138">
        <v>14</v>
      </c>
      <c r="F60" s="141">
        <v>0.58333333333333304</v>
      </c>
      <c r="G60" s="140">
        <f t="shared" si="2"/>
        <v>321.36554118773932</v>
      </c>
      <c r="H60" s="138">
        <f t="shared" si="3"/>
        <v>321.36554118773932</v>
      </c>
    </row>
    <row r="61" spans="5:8">
      <c r="E61" s="138">
        <v>14.25</v>
      </c>
      <c r="F61" s="141">
        <v>0.59375</v>
      </c>
      <c r="G61" s="140">
        <f t="shared" si="2"/>
        <v>319.79021990740728</v>
      </c>
      <c r="H61" s="138" t="e">
        <f t="shared" si="3"/>
        <v>#N/A</v>
      </c>
    </row>
    <row r="62" spans="5:8">
      <c r="E62" s="138">
        <v>14.5</v>
      </c>
      <c r="F62" s="141">
        <v>0.60416666666666696</v>
      </c>
      <c r="G62" s="140">
        <f t="shared" si="2"/>
        <v>318.21489862707517</v>
      </c>
      <c r="H62" s="138" t="e">
        <f t="shared" si="3"/>
        <v>#N/A</v>
      </c>
    </row>
    <row r="63" spans="5:8">
      <c r="E63" s="138">
        <v>14.75</v>
      </c>
      <c r="F63" s="141">
        <v>0.61458333333333304</v>
      </c>
      <c r="G63" s="140">
        <f t="shared" si="2"/>
        <v>316.63957734674312</v>
      </c>
      <c r="H63" s="138" t="e">
        <f t="shared" si="3"/>
        <v>#N/A</v>
      </c>
    </row>
    <row r="64" spans="5:8">
      <c r="E64" s="138">
        <v>15</v>
      </c>
      <c r="F64" s="141">
        <v>0.625</v>
      </c>
      <c r="G64" s="140">
        <f t="shared" si="2"/>
        <v>315.06425606641108</v>
      </c>
      <c r="H64" s="138">
        <f t="shared" si="3"/>
        <v>315.06425606641108</v>
      </c>
    </row>
    <row r="65" spans="5:8">
      <c r="E65" s="138">
        <v>15.25</v>
      </c>
      <c r="F65" s="141">
        <v>0.63541666666666696</v>
      </c>
      <c r="G65" s="140">
        <f t="shared" si="2"/>
        <v>319.00255926724128</v>
      </c>
      <c r="H65" s="138" t="e">
        <f t="shared" si="3"/>
        <v>#N/A</v>
      </c>
    </row>
    <row r="66" spans="5:8">
      <c r="E66" s="138">
        <v>15.5</v>
      </c>
      <c r="F66" s="141">
        <v>0.64583333333333304</v>
      </c>
      <c r="G66" s="140">
        <f t="shared" si="2"/>
        <v>322.94086246807149</v>
      </c>
      <c r="H66" s="138" t="e">
        <f t="shared" si="3"/>
        <v>#N/A</v>
      </c>
    </row>
    <row r="67" spans="5:8">
      <c r="E67" s="138">
        <v>15.75</v>
      </c>
      <c r="F67" s="141">
        <v>0.65625</v>
      </c>
      <c r="G67" s="140">
        <f t="shared" si="2"/>
        <v>326.87916566890175</v>
      </c>
      <c r="H67" s="138" t="e">
        <f t="shared" si="3"/>
        <v>#N/A</v>
      </c>
    </row>
    <row r="68" spans="5:8">
      <c r="E68" s="138">
        <v>16</v>
      </c>
      <c r="F68" s="141">
        <v>0.66666666666666696</v>
      </c>
      <c r="G68" s="140">
        <f t="shared" ref="G68:G99" si="4">VLOOKUP(E68,$A$4:$C$28,3,TRUE)+(MOD(E68,1)*(VLOOKUP(ROUNDDOWN(E68,0)+1,$A$4:$C$28,3,TRUE)-VLOOKUP(ROUNDDOWN(E68,0),$A$4:$C$28,3,TRUE)))</f>
        <v>330.81746886973195</v>
      </c>
      <c r="H68" s="138">
        <f t="shared" ref="H68:H99" si="5">VLOOKUP(E68,$A$4:$C$28,3,FALSE)</f>
        <v>330.81746886973195</v>
      </c>
    </row>
    <row r="69" spans="5:8">
      <c r="E69" s="138">
        <v>16.25</v>
      </c>
      <c r="F69" s="141">
        <v>0.67708333333333304</v>
      </c>
      <c r="G69" s="140">
        <f t="shared" si="4"/>
        <v>341.05705719188984</v>
      </c>
      <c r="H69" s="138" t="e">
        <f t="shared" si="5"/>
        <v>#N/A</v>
      </c>
    </row>
    <row r="70" spans="5:8">
      <c r="E70" s="138">
        <v>16.5</v>
      </c>
      <c r="F70" s="141">
        <v>0.6875</v>
      </c>
      <c r="G70" s="140">
        <f t="shared" si="4"/>
        <v>351.29664551404773</v>
      </c>
      <c r="H70" s="138" t="e">
        <f t="shared" si="5"/>
        <v>#N/A</v>
      </c>
    </row>
    <row r="71" spans="5:8">
      <c r="E71" s="138">
        <v>16.75</v>
      </c>
      <c r="F71" s="141">
        <v>0.69791666666666696</v>
      </c>
      <c r="G71" s="140">
        <f t="shared" si="4"/>
        <v>361.53623383620561</v>
      </c>
      <c r="H71" s="138" t="e">
        <f t="shared" si="5"/>
        <v>#N/A</v>
      </c>
    </row>
    <row r="72" spans="5:8">
      <c r="E72" s="138">
        <v>17</v>
      </c>
      <c r="F72" s="141">
        <v>0.70833333333333304</v>
      </c>
      <c r="G72" s="140">
        <f t="shared" si="4"/>
        <v>371.7758221583635</v>
      </c>
      <c r="H72" s="138">
        <f t="shared" si="5"/>
        <v>371.7758221583635</v>
      </c>
    </row>
    <row r="73" spans="5:8">
      <c r="E73" s="138">
        <v>17.25</v>
      </c>
      <c r="F73" s="141">
        <v>0.71875</v>
      </c>
      <c r="G73" s="140">
        <f t="shared" si="4"/>
        <v>384.37839240102005</v>
      </c>
      <c r="H73" s="138" t="e">
        <f t="shared" si="5"/>
        <v>#N/A</v>
      </c>
    </row>
    <row r="74" spans="5:8">
      <c r="E74" s="138">
        <v>17.5</v>
      </c>
      <c r="F74" s="141">
        <v>0.72916666666666696</v>
      </c>
      <c r="G74" s="140">
        <f t="shared" si="4"/>
        <v>396.98096264367666</v>
      </c>
      <c r="H74" s="138" t="e">
        <f t="shared" si="5"/>
        <v>#N/A</v>
      </c>
    </row>
    <row r="75" spans="5:8">
      <c r="E75" s="138">
        <v>17.75</v>
      </c>
      <c r="F75" s="141">
        <v>0.73958333333333304</v>
      </c>
      <c r="G75" s="140">
        <f t="shared" si="4"/>
        <v>409.58353288633327</v>
      </c>
      <c r="H75" s="138" t="e">
        <f t="shared" si="5"/>
        <v>#N/A</v>
      </c>
    </row>
    <row r="76" spans="5:8">
      <c r="E76" s="138">
        <v>18</v>
      </c>
      <c r="F76" s="141">
        <v>0.75</v>
      </c>
      <c r="G76" s="140">
        <f t="shared" si="4"/>
        <v>422.18610312898983</v>
      </c>
      <c r="H76" s="138">
        <f t="shared" si="5"/>
        <v>422.18610312898983</v>
      </c>
    </row>
    <row r="77" spans="5:8">
      <c r="E77" s="138">
        <v>18.25</v>
      </c>
      <c r="F77" s="141">
        <v>0.76041666666666696</v>
      </c>
      <c r="G77" s="140">
        <f t="shared" si="4"/>
        <v>429.27504889048481</v>
      </c>
      <c r="H77" s="138" t="e">
        <f t="shared" si="5"/>
        <v>#N/A</v>
      </c>
    </row>
    <row r="78" spans="5:8">
      <c r="E78" s="138">
        <v>18.5</v>
      </c>
      <c r="F78" s="141">
        <v>0.77083333333333304</v>
      </c>
      <c r="G78" s="140">
        <f t="shared" si="4"/>
        <v>436.36399465197979</v>
      </c>
      <c r="H78" s="138" t="e">
        <f t="shared" si="5"/>
        <v>#N/A</v>
      </c>
    </row>
    <row r="79" spans="5:8">
      <c r="E79" s="138">
        <v>18.75</v>
      </c>
      <c r="F79" s="141">
        <v>0.78125</v>
      </c>
      <c r="G79" s="140">
        <f t="shared" si="4"/>
        <v>443.45294041347478</v>
      </c>
      <c r="H79" s="138" t="e">
        <f t="shared" si="5"/>
        <v>#N/A</v>
      </c>
    </row>
    <row r="80" spans="5:8">
      <c r="E80" s="138">
        <v>19</v>
      </c>
      <c r="F80" s="141">
        <v>0.79166666666666696</v>
      </c>
      <c r="G80" s="140">
        <f t="shared" si="4"/>
        <v>450.54188617496976</v>
      </c>
      <c r="H80" s="138">
        <f t="shared" si="5"/>
        <v>450.54188617496976</v>
      </c>
    </row>
    <row r="81" spans="5:8">
      <c r="E81" s="138">
        <v>19.25</v>
      </c>
      <c r="F81" s="141">
        <v>0.80208333333333304</v>
      </c>
      <c r="G81" s="140">
        <f t="shared" si="4"/>
        <v>450.54188617496976</v>
      </c>
      <c r="H81" s="138" t="e">
        <f t="shared" si="5"/>
        <v>#N/A</v>
      </c>
    </row>
    <row r="82" spans="5:8">
      <c r="E82" s="138">
        <v>19.5</v>
      </c>
      <c r="F82" s="141">
        <v>0.8125</v>
      </c>
      <c r="G82" s="140">
        <f t="shared" si="4"/>
        <v>450.54188617496976</v>
      </c>
      <c r="H82" s="138" t="e">
        <f t="shared" si="5"/>
        <v>#N/A</v>
      </c>
    </row>
    <row r="83" spans="5:8">
      <c r="E83" s="138">
        <v>19.75</v>
      </c>
      <c r="F83" s="141">
        <v>0.82291666666666696</v>
      </c>
      <c r="G83" s="140">
        <f t="shared" si="4"/>
        <v>450.54188617496976</v>
      </c>
      <c r="H83" s="138" t="e">
        <f t="shared" si="5"/>
        <v>#N/A</v>
      </c>
    </row>
    <row r="84" spans="5:8">
      <c r="E84" s="138">
        <v>20</v>
      </c>
      <c r="F84" s="141">
        <v>0.83333333333333304</v>
      </c>
      <c r="G84" s="140">
        <f t="shared" si="4"/>
        <v>450.54188617496976</v>
      </c>
      <c r="H84" s="138">
        <f t="shared" si="5"/>
        <v>450.54188617496976</v>
      </c>
    </row>
    <row r="85" spans="5:8">
      <c r="E85" s="138">
        <v>20.25</v>
      </c>
      <c r="F85" s="141">
        <v>0.84375</v>
      </c>
      <c r="G85" s="140">
        <f t="shared" si="4"/>
        <v>445.02826169380728</v>
      </c>
      <c r="H85" s="138" t="e">
        <f t="shared" si="5"/>
        <v>#N/A</v>
      </c>
    </row>
    <row r="86" spans="5:8">
      <c r="E86" s="138">
        <v>20.5</v>
      </c>
      <c r="F86" s="141">
        <v>0.85416666666666696</v>
      </c>
      <c r="G86" s="140">
        <f t="shared" si="4"/>
        <v>439.5146372126448</v>
      </c>
      <c r="H86" s="138" t="e">
        <f t="shared" si="5"/>
        <v>#N/A</v>
      </c>
    </row>
    <row r="87" spans="5:8">
      <c r="E87" s="138">
        <v>20.75</v>
      </c>
      <c r="F87" s="141">
        <v>0.86458333333333304</v>
      </c>
      <c r="G87" s="140">
        <f t="shared" si="4"/>
        <v>434.00101273148232</v>
      </c>
      <c r="H87" s="138" t="e">
        <f t="shared" si="5"/>
        <v>#N/A</v>
      </c>
    </row>
    <row r="88" spans="5:8">
      <c r="E88" s="138">
        <v>21</v>
      </c>
      <c r="F88" s="141">
        <v>0.875</v>
      </c>
      <c r="G88" s="140">
        <f t="shared" si="4"/>
        <v>428.48738825031984</v>
      </c>
      <c r="H88" s="138">
        <f t="shared" si="5"/>
        <v>428.48738825031984</v>
      </c>
    </row>
    <row r="89" spans="5:8">
      <c r="E89" s="138">
        <v>21.25</v>
      </c>
      <c r="F89" s="141">
        <v>0.88541666666666696</v>
      </c>
      <c r="G89" s="140">
        <f t="shared" si="4"/>
        <v>429.27504889048566</v>
      </c>
      <c r="H89" s="138" t="e">
        <f t="shared" si="5"/>
        <v>#N/A</v>
      </c>
    </row>
    <row r="90" spans="5:8">
      <c r="E90" s="138">
        <v>21.5</v>
      </c>
      <c r="F90" s="141">
        <v>0.89583333333333304</v>
      </c>
      <c r="G90" s="140">
        <f t="shared" si="4"/>
        <v>430.06270953065149</v>
      </c>
      <c r="H90" s="138" t="e">
        <f t="shared" si="5"/>
        <v>#N/A</v>
      </c>
    </row>
    <row r="91" spans="5:8">
      <c r="E91" s="138">
        <v>21.75</v>
      </c>
      <c r="F91" s="141">
        <v>0.90625</v>
      </c>
      <c r="G91" s="140">
        <f t="shared" si="4"/>
        <v>430.85037017081731</v>
      </c>
      <c r="H91" s="138" t="e">
        <f t="shared" si="5"/>
        <v>#N/A</v>
      </c>
    </row>
    <row r="92" spans="5:8">
      <c r="E92" s="138">
        <v>22</v>
      </c>
      <c r="F92" s="141">
        <v>0.91666666666666696</v>
      </c>
      <c r="G92" s="140">
        <f t="shared" si="4"/>
        <v>431.63803081098314</v>
      </c>
      <c r="H92" s="138">
        <f t="shared" si="5"/>
        <v>431.63803081098314</v>
      </c>
    </row>
    <row r="93" spans="5:8">
      <c r="E93" s="138">
        <v>22.25</v>
      </c>
      <c r="F93" s="141">
        <v>0.92708333333333304</v>
      </c>
      <c r="G93" s="140">
        <f t="shared" si="4"/>
        <v>424.54908504948901</v>
      </c>
      <c r="H93" s="138" t="e">
        <f t="shared" si="5"/>
        <v>#N/A</v>
      </c>
    </row>
    <row r="94" spans="5:8">
      <c r="E94" s="138">
        <v>22.5</v>
      </c>
      <c r="F94" s="141">
        <v>0.9375</v>
      </c>
      <c r="G94" s="140">
        <f t="shared" si="4"/>
        <v>417.46013928799493</v>
      </c>
      <c r="H94" s="138" t="e">
        <f t="shared" si="5"/>
        <v>#N/A</v>
      </c>
    </row>
    <row r="95" spans="5:8">
      <c r="E95" s="138">
        <v>22.75</v>
      </c>
      <c r="F95" s="141">
        <v>0.94791666666666696</v>
      </c>
      <c r="G95" s="140">
        <f t="shared" si="4"/>
        <v>410.37119352650086</v>
      </c>
      <c r="H95" s="138" t="e">
        <f t="shared" si="5"/>
        <v>#N/A</v>
      </c>
    </row>
    <row r="96" spans="5:8">
      <c r="E96" s="138">
        <v>23</v>
      </c>
      <c r="F96" s="141">
        <v>0.95833333333333304</v>
      </c>
      <c r="G96" s="140">
        <f t="shared" si="4"/>
        <v>403.28224776500673</v>
      </c>
      <c r="H96" s="138">
        <f t="shared" si="5"/>
        <v>403.28224776500673</v>
      </c>
    </row>
    <row r="97" spans="5:8">
      <c r="E97" s="138">
        <v>23.25</v>
      </c>
      <c r="F97" s="141">
        <v>0.96875</v>
      </c>
      <c r="G97" s="140">
        <f t="shared" si="4"/>
        <v>395.40564136334592</v>
      </c>
      <c r="H97" s="138" t="e">
        <f t="shared" si="5"/>
        <v>#N/A</v>
      </c>
    </row>
    <row r="98" spans="5:8">
      <c r="E98" s="138">
        <v>23.5</v>
      </c>
      <c r="F98" s="141">
        <v>0.97916666666666696</v>
      </c>
      <c r="G98" s="140">
        <f t="shared" si="4"/>
        <v>387.52903496168511</v>
      </c>
      <c r="H98" s="138" t="e">
        <f t="shared" si="5"/>
        <v>#N/A</v>
      </c>
    </row>
    <row r="99" spans="5:8">
      <c r="E99" s="138">
        <v>23.75</v>
      </c>
      <c r="F99" s="141">
        <v>0.98958333333333304</v>
      </c>
      <c r="G99" s="140">
        <f t="shared" si="4"/>
        <v>379.6524285600243</v>
      </c>
      <c r="H99" s="138" t="e">
        <f t="shared" si="5"/>
        <v>#N/A</v>
      </c>
    </row>
  </sheetData>
  <pageMargins left="0.75" right="0.75" top="1" bottom="1" header="0.5" footer="0.5"/>
  <pageSetup paperSize="9" orientation="portrait" horizontalDpi="4294967293" verticalDpi="1200"/>
  <headerFooter alignWithMargins="0">
    <oddFooter>&amp;RUniversity 0056 05 02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  <pageSetUpPr fitToPage="1"/>
  </sheetPr>
  <dimension ref="A1:I106"/>
  <sheetViews>
    <sheetView workbookViewId="0">
      <pane ySplit="6" topLeftCell="A49" activePane="bottomLeft" state="frozen"/>
      <selection pane="bottomLeft" activeCell="B59" sqref="B59"/>
    </sheetView>
  </sheetViews>
  <sheetFormatPr baseColWidth="10" defaultColWidth="8.83203125" defaultRowHeight="13"/>
  <cols>
    <col min="1" max="1" width="13.6640625" style="1" customWidth="1"/>
    <col min="2" max="2" width="13.6640625" style="98" customWidth="1"/>
    <col min="3" max="6" width="13.6640625" style="1" customWidth="1"/>
    <col min="7" max="16384" width="8.83203125" style="1"/>
  </cols>
  <sheetData>
    <row r="1" spans="1:9" ht="17" thickBot="1">
      <c r="A1" s="233"/>
      <c r="B1" s="233"/>
      <c r="C1" s="233"/>
      <c r="D1" s="233"/>
      <c r="E1" s="233"/>
      <c r="F1" s="233"/>
    </row>
    <row r="2" spans="1:9" ht="12" customHeight="1" thickBot="1">
      <c r="A2" s="234"/>
      <c r="B2" s="234"/>
      <c r="C2" s="234"/>
      <c r="D2" s="66"/>
      <c r="E2" s="67"/>
      <c r="F2" s="128"/>
    </row>
    <row r="3" spans="1:9" ht="10" customHeight="1">
      <c r="A3" s="68" t="s">
        <v>186</v>
      </c>
      <c r="B3" s="69" t="s">
        <v>187</v>
      </c>
      <c r="C3" s="70" t="s">
        <v>188</v>
      </c>
      <c r="D3" s="68" t="s">
        <v>189</v>
      </c>
      <c r="E3" s="68" t="s">
        <v>190</v>
      </c>
      <c r="F3" s="68" t="s">
        <v>191</v>
      </c>
    </row>
    <row r="4" spans="1:9" ht="10" customHeight="1">
      <c r="A4" s="71"/>
      <c r="B4" s="72" t="s">
        <v>184</v>
      </c>
      <c r="C4" s="73" t="s">
        <v>192</v>
      </c>
      <c r="D4" s="71" t="s">
        <v>192</v>
      </c>
      <c r="E4" s="71"/>
      <c r="F4" s="71" t="s">
        <v>193</v>
      </c>
    </row>
    <row r="5" spans="1:9" ht="10" customHeight="1">
      <c r="A5" s="71"/>
      <c r="B5" s="72"/>
      <c r="C5" s="73"/>
      <c r="D5" s="71"/>
      <c r="E5" s="71"/>
      <c r="F5" s="71" t="s">
        <v>194</v>
      </c>
    </row>
    <row r="6" spans="1:9" ht="12" customHeight="1" thickBot="1">
      <c r="A6" s="74"/>
      <c r="B6" s="75" t="s">
        <v>195</v>
      </c>
      <c r="C6" s="76" t="s">
        <v>219</v>
      </c>
      <c r="D6" s="77" t="s">
        <v>219</v>
      </c>
      <c r="E6" s="77" t="s">
        <v>216</v>
      </c>
      <c r="F6" s="77" t="s">
        <v>217</v>
      </c>
    </row>
    <row r="7" spans="1:9" ht="6.75" customHeight="1">
      <c r="A7" s="78">
        <v>0</v>
      </c>
      <c r="B7" s="125">
        <f>FFT!G4</f>
        <v>371.7758221583635</v>
      </c>
      <c r="C7" s="79">
        <f t="shared" ref="C7:C70" si="0">SUM(B7*0.9)</f>
        <v>334.59823994252713</v>
      </c>
      <c r="D7" s="79">
        <f>SUM(C7)</f>
        <v>334.59823994252713</v>
      </c>
      <c r="E7" s="79">
        <f>VLOOKUP(B7,'Data &amp; Results'!$O$6:$P$25,2,TRUE)</f>
        <v>6.0210547923393918</v>
      </c>
      <c r="F7" s="79">
        <f>SUM(C7*E7)/$D$104</f>
        <v>6.2697181891554737E-2</v>
      </c>
      <c r="I7" s="1" t="s">
        <v>69</v>
      </c>
    </row>
    <row r="8" spans="1:9" ht="7" customHeight="1">
      <c r="A8" s="80">
        <v>1.0416666666666666E-2</v>
      </c>
      <c r="B8" s="126">
        <f>FFT!G5</f>
        <v>362.32389447637161</v>
      </c>
      <c r="C8" s="81">
        <f t="shared" si="0"/>
        <v>326.09150502873445</v>
      </c>
      <c r="D8" s="81">
        <f t="shared" ref="D8:D71" si="1">SUM(D7+C8)</f>
        <v>660.68974497126158</v>
      </c>
      <c r="E8" s="81">
        <f>VLOOKUP(B8,'Data &amp; Results'!$O$6:$P$25,2,TRUE)</f>
        <v>6.0210547923393918</v>
      </c>
      <c r="F8" s="81">
        <f t="shared" ref="F8:F71" si="2">SUM(C8*E8)/$D$104</f>
        <v>6.1103185741769518E-2</v>
      </c>
    </row>
    <row r="9" spans="1:9" ht="6.75" customHeight="1">
      <c r="A9" s="80">
        <v>2.0833333333333332E-2</v>
      </c>
      <c r="B9" s="126">
        <f>FFT!G6</f>
        <v>352.87196679437972</v>
      </c>
      <c r="C9" s="81">
        <f t="shared" si="0"/>
        <v>317.58477011494176</v>
      </c>
      <c r="D9" s="81">
        <f t="shared" si="1"/>
        <v>978.27451508620334</v>
      </c>
      <c r="E9" s="81">
        <f>VLOOKUP(B9,'Data &amp; Results'!$O$6:$P$25,2,TRUE)</f>
        <v>6.0210547923393918</v>
      </c>
      <c r="F9" s="81">
        <f t="shared" si="2"/>
        <v>5.9509189591984299E-2</v>
      </c>
    </row>
    <row r="10" spans="1:9" ht="7" customHeight="1">
      <c r="A10" s="80">
        <v>3.125E-2</v>
      </c>
      <c r="B10" s="126">
        <f>FFT!G7</f>
        <v>343.42003911238783</v>
      </c>
      <c r="C10" s="81">
        <f t="shared" si="0"/>
        <v>309.07803520114908</v>
      </c>
      <c r="D10" s="81">
        <f t="shared" si="1"/>
        <v>1287.3525502873524</v>
      </c>
      <c r="E10" s="81">
        <f>VLOOKUP(B10,'Data &amp; Results'!$O$6:$P$25,2,TRUE)</f>
        <v>6.0879847970405896</v>
      </c>
      <c r="F10" s="81">
        <f t="shared" si="2"/>
        <v>5.8558978344188176E-2</v>
      </c>
    </row>
    <row r="11" spans="1:9" ht="7" customHeight="1">
      <c r="A11" s="80">
        <v>4.1666666666666664E-2</v>
      </c>
      <c r="B11" s="126">
        <f>FFT!G8</f>
        <v>333.96811143039594</v>
      </c>
      <c r="C11" s="81">
        <f t="shared" si="0"/>
        <v>300.57130028735634</v>
      </c>
      <c r="D11" s="81">
        <f t="shared" si="1"/>
        <v>1587.9238505747087</v>
      </c>
      <c r="E11" s="81">
        <f>VLOOKUP(B11,'Data &amp; Results'!$O$6:$P$25,2,TRUE)</f>
        <v>6.0879847970405896</v>
      </c>
      <c r="F11" s="81">
        <f t="shared" si="2"/>
        <v>5.6947263343889477E-2</v>
      </c>
    </row>
    <row r="12" spans="1:9" ht="7" customHeight="1">
      <c r="A12" s="80">
        <v>5.2083333333333329E-2</v>
      </c>
      <c r="B12" s="126">
        <f>FFT!G9</f>
        <v>327.66682630906774</v>
      </c>
      <c r="C12" s="81">
        <f t="shared" si="0"/>
        <v>294.90014367816099</v>
      </c>
      <c r="D12" s="81">
        <f t="shared" si="1"/>
        <v>1882.8239942528696</v>
      </c>
      <c r="E12" s="81">
        <f>VLOOKUP(B12,'Data &amp; Results'!$O$6:$P$25,2,TRUE)</f>
        <v>6.0879847970405896</v>
      </c>
      <c r="F12" s="81">
        <f t="shared" si="2"/>
        <v>5.5872786677023653E-2</v>
      </c>
    </row>
    <row r="13" spans="1:9" ht="7" customHeight="1">
      <c r="A13" s="80">
        <v>6.25E-2</v>
      </c>
      <c r="B13" s="126">
        <f>FFT!G10</f>
        <v>321.36554118773955</v>
      </c>
      <c r="C13" s="81">
        <f t="shared" si="0"/>
        <v>289.22898706896558</v>
      </c>
      <c r="D13" s="81">
        <f t="shared" si="1"/>
        <v>2172.0529813218354</v>
      </c>
      <c r="E13" s="81">
        <f>VLOOKUP(B13,'Data &amp; Results'!$O$6:$P$25,2,TRUE)</f>
        <v>6.0879847970405896</v>
      </c>
      <c r="F13" s="81">
        <f t="shared" si="2"/>
        <v>5.4798310010157815E-2</v>
      </c>
    </row>
    <row r="14" spans="1:9" ht="7" customHeight="1">
      <c r="A14" s="80">
        <v>7.2916666666666657E-2</v>
      </c>
      <c r="B14" s="126">
        <f>FFT!G11</f>
        <v>315.06425606641136</v>
      </c>
      <c r="C14" s="81">
        <f t="shared" si="0"/>
        <v>283.55783045977023</v>
      </c>
      <c r="D14" s="81">
        <f t="shared" si="1"/>
        <v>2455.6108117816057</v>
      </c>
      <c r="E14" s="81">
        <f>VLOOKUP(B14,'Data &amp; Results'!$O$6:$P$25,2,TRUE)</f>
        <v>6.1686821473755584</v>
      </c>
      <c r="F14" s="81">
        <f t="shared" si="2"/>
        <v>5.4435952565854526E-2</v>
      </c>
    </row>
    <row r="15" spans="1:9" ht="7" customHeight="1">
      <c r="A15" s="80">
        <v>8.3333333333333329E-2</v>
      </c>
      <c r="B15" s="126">
        <f>FFT!G12</f>
        <v>308.76297094508317</v>
      </c>
      <c r="C15" s="81">
        <f t="shared" si="0"/>
        <v>277.88667385057488</v>
      </c>
      <c r="D15" s="81">
        <f t="shared" si="1"/>
        <v>2733.4974856321805</v>
      </c>
      <c r="E15" s="81">
        <f>VLOOKUP(B15,'Data &amp; Results'!$O$6:$P$25,2,TRUE)</f>
        <v>6.1686821473755584</v>
      </c>
      <c r="F15" s="81">
        <f t="shared" si="2"/>
        <v>5.3347233514537448E-2</v>
      </c>
    </row>
    <row r="16" spans="1:9" ht="7" customHeight="1">
      <c r="A16" s="80">
        <v>9.375E-2</v>
      </c>
      <c r="B16" s="126">
        <f>FFT!G13</f>
        <v>287.49613366060032</v>
      </c>
      <c r="C16" s="81">
        <f t="shared" si="0"/>
        <v>258.74652029454029</v>
      </c>
      <c r="D16" s="81">
        <f t="shared" si="1"/>
        <v>2992.244005926721</v>
      </c>
      <c r="E16" s="81">
        <f>VLOOKUP(B16,'Data &amp; Results'!$O$6:$P$25,2,TRUE)</f>
        <v>6.1686821473755584</v>
      </c>
      <c r="F16" s="81">
        <f t="shared" si="2"/>
        <v>4.9672806716342242E-2</v>
      </c>
    </row>
    <row r="17" spans="1:6" ht="7" customHeight="1">
      <c r="A17" s="80">
        <v>0.10416666666666666</v>
      </c>
      <c r="B17" s="126">
        <f>FFT!G14</f>
        <v>266.22929637611747</v>
      </c>
      <c r="C17" s="81">
        <f t="shared" si="0"/>
        <v>239.60636673850573</v>
      </c>
      <c r="D17" s="81">
        <f t="shared" si="1"/>
        <v>3231.8503726652266</v>
      </c>
      <c r="E17" s="81">
        <f>VLOOKUP(B17,'Data &amp; Results'!$O$6:$P$25,2,TRUE)</f>
        <v>6.2691956506556226</v>
      </c>
      <c r="F17" s="81">
        <f t="shared" si="2"/>
        <v>4.6747884950230335E-2</v>
      </c>
    </row>
    <row r="18" spans="1:6" ht="7" customHeight="1">
      <c r="A18" s="80">
        <v>0.11458333333333333</v>
      </c>
      <c r="B18" s="126">
        <f>FFT!G15</f>
        <v>244.96245909163466</v>
      </c>
      <c r="C18" s="81">
        <f t="shared" si="0"/>
        <v>220.46621318247119</v>
      </c>
      <c r="D18" s="81">
        <f t="shared" si="1"/>
        <v>3452.3165858476978</v>
      </c>
      <c r="E18" s="81">
        <f>VLOOKUP(B18,'Data &amp; Results'!$O$6:$P$25,2,TRUE)</f>
        <v>6.3924871395595941</v>
      </c>
      <c r="F18" s="81">
        <f t="shared" si="2"/>
        <v>4.3859501843472704E-2</v>
      </c>
    </row>
    <row r="19" spans="1:6" ht="7" customHeight="1">
      <c r="A19" s="80">
        <v>0.125</v>
      </c>
      <c r="B19" s="126">
        <f>FFT!G16</f>
        <v>223.69562180715181</v>
      </c>
      <c r="C19" s="81">
        <f t="shared" si="0"/>
        <v>201.32605962643663</v>
      </c>
      <c r="D19" s="81">
        <f t="shared" si="1"/>
        <v>3653.6426454741345</v>
      </c>
      <c r="E19" s="81">
        <f>VLOOKUP(B19,'Data &amp; Results'!$O$6:$P$25,2,TRUE)</f>
        <v>6.5474591192992317</v>
      </c>
      <c r="F19" s="81">
        <f t="shared" si="2"/>
        <v>4.1022731845511466E-2</v>
      </c>
    </row>
    <row r="20" spans="1:6" ht="7" customHeight="1">
      <c r="A20" s="80">
        <v>0.13541666666666666</v>
      </c>
      <c r="B20" s="126">
        <f>FFT!G17</f>
        <v>217.39433668582362</v>
      </c>
      <c r="C20" s="81">
        <f t="shared" si="0"/>
        <v>195.65490301724125</v>
      </c>
      <c r="D20" s="81">
        <f t="shared" si="1"/>
        <v>3849.2975484913759</v>
      </c>
      <c r="E20" s="81">
        <f>VLOOKUP(B20,'Data &amp; Results'!$O$6:$P$25,2,TRUE)</f>
        <v>6.5474591192992317</v>
      </c>
      <c r="F20" s="81">
        <f t="shared" si="2"/>
        <v>3.9867161934370308E-2</v>
      </c>
    </row>
    <row r="21" spans="1:6" ht="7" customHeight="1">
      <c r="A21" s="80">
        <v>0.14583333333333331</v>
      </c>
      <c r="B21" s="126">
        <f>FFT!G18</f>
        <v>211.09305156449543</v>
      </c>
      <c r="C21" s="81">
        <f t="shared" si="0"/>
        <v>189.98374640804587</v>
      </c>
      <c r="D21" s="81">
        <f t="shared" si="1"/>
        <v>4039.2812948994219</v>
      </c>
      <c r="E21" s="81">
        <f>VLOOKUP(B21,'Data &amp; Results'!$O$6:$P$25,2,TRUE)</f>
        <v>6.5474591192992317</v>
      </c>
      <c r="F21" s="81">
        <f t="shared" si="2"/>
        <v>3.8711592023229144E-2</v>
      </c>
    </row>
    <row r="22" spans="1:6" ht="7" customHeight="1">
      <c r="A22" s="80">
        <v>0.15625</v>
      </c>
      <c r="B22" s="126">
        <f>FFT!G19</f>
        <v>204.79176644316723</v>
      </c>
      <c r="C22" s="81">
        <f t="shared" si="0"/>
        <v>184.31258979885052</v>
      </c>
      <c r="D22" s="81">
        <f t="shared" si="1"/>
        <v>4223.5938846982726</v>
      </c>
      <c r="E22" s="81">
        <f>VLOOKUP(B22,'Data &amp; Results'!$O$6:$P$25,2,TRUE)</f>
        <v>6.5474591192992317</v>
      </c>
      <c r="F22" s="81">
        <f t="shared" si="2"/>
        <v>3.7556022112087986E-2</v>
      </c>
    </row>
    <row r="23" spans="1:6" ht="7" customHeight="1">
      <c r="A23" s="80">
        <v>0.16666666666666666</v>
      </c>
      <c r="B23" s="126">
        <f>FFT!G20</f>
        <v>198.49048132183904</v>
      </c>
      <c r="C23" s="81">
        <f t="shared" si="0"/>
        <v>178.64143318965515</v>
      </c>
      <c r="D23" s="81">
        <f t="shared" si="1"/>
        <v>4402.2353178879275</v>
      </c>
      <c r="E23" s="81">
        <f>VLOOKUP(B23,'Data &amp; Results'!$O$6:$P$25,2,TRUE)</f>
        <v>6.5474591192992317</v>
      </c>
      <c r="F23" s="81">
        <f t="shared" si="2"/>
        <v>3.6400452200946815E-2</v>
      </c>
    </row>
    <row r="24" spans="1:6" ht="7" customHeight="1">
      <c r="A24" s="80">
        <v>0.17708333333333331</v>
      </c>
      <c r="B24" s="126">
        <f>FFT!G21</f>
        <v>199.27814196200512</v>
      </c>
      <c r="C24" s="81">
        <f t="shared" si="0"/>
        <v>179.35032776580462</v>
      </c>
      <c r="D24" s="81">
        <f t="shared" si="1"/>
        <v>4581.5856456537322</v>
      </c>
      <c r="E24" s="81">
        <f>VLOOKUP(B24,'Data &amp; Results'!$O$6:$P$25,2,TRUE)</f>
        <v>6.5474591192992317</v>
      </c>
      <c r="F24" s="81">
        <f t="shared" si="2"/>
        <v>3.6544898439839477E-2</v>
      </c>
    </row>
    <row r="25" spans="1:6" ht="7" customHeight="1">
      <c r="A25" s="80">
        <v>0.1875</v>
      </c>
      <c r="B25" s="126">
        <f>FFT!G22</f>
        <v>200.0658026021712</v>
      </c>
      <c r="C25" s="81">
        <f t="shared" si="0"/>
        <v>180.0592223419541</v>
      </c>
      <c r="D25" s="81">
        <f t="shared" si="1"/>
        <v>4761.6448679956866</v>
      </c>
      <c r="E25" s="81">
        <f>VLOOKUP(B25,'Data &amp; Results'!$O$6:$P$25,2,TRUE)</f>
        <v>6.5474591192992317</v>
      </c>
      <c r="F25" s="81">
        <f t="shared" si="2"/>
        <v>3.6689344678732132E-2</v>
      </c>
    </row>
    <row r="26" spans="1:6" ht="7" customHeight="1">
      <c r="A26" s="80">
        <v>0.19791666666666666</v>
      </c>
      <c r="B26" s="126">
        <f>FFT!G23</f>
        <v>200.85346324233728</v>
      </c>
      <c r="C26" s="81">
        <f t="shared" si="0"/>
        <v>180.76811691810357</v>
      </c>
      <c r="D26" s="81">
        <f t="shared" si="1"/>
        <v>4942.4129849137898</v>
      </c>
      <c r="E26" s="81">
        <f>VLOOKUP(B26,'Data &amp; Results'!$O$6:$P$25,2,TRUE)</f>
        <v>6.5474591192992317</v>
      </c>
      <c r="F26" s="81">
        <f t="shared" si="2"/>
        <v>3.6833790917624787E-2</v>
      </c>
    </row>
    <row r="27" spans="1:6" ht="7" customHeight="1">
      <c r="A27" s="80">
        <v>0.20833333333333331</v>
      </c>
      <c r="B27" s="126">
        <f>FFT!G24</f>
        <v>201.64112388250336</v>
      </c>
      <c r="C27" s="81">
        <f t="shared" si="0"/>
        <v>181.47701149425302</v>
      </c>
      <c r="D27" s="81">
        <f t="shared" si="1"/>
        <v>5123.8899964080429</v>
      </c>
      <c r="E27" s="81">
        <f>VLOOKUP(B27,'Data &amp; Results'!$O$6:$P$25,2,TRUE)</f>
        <v>6.5474591192992317</v>
      </c>
      <c r="F27" s="81">
        <f t="shared" si="2"/>
        <v>3.6978237156517435E-2</v>
      </c>
    </row>
    <row r="28" spans="1:6" ht="7" customHeight="1">
      <c r="A28" s="80">
        <v>0.21875</v>
      </c>
      <c r="B28" s="126">
        <f>FFT!G25</f>
        <v>206.36708772349948</v>
      </c>
      <c r="C28" s="81">
        <f t="shared" si="0"/>
        <v>185.73037895114953</v>
      </c>
      <c r="D28" s="81">
        <f t="shared" si="1"/>
        <v>5309.6203753591926</v>
      </c>
      <c r="E28" s="81">
        <f>VLOOKUP(B28,'Data &amp; Results'!$O$6:$P$25,2,TRUE)</f>
        <v>6.5474591192992317</v>
      </c>
      <c r="F28" s="81">
        <f t="shared" si="2"/>
        <v>3.784491458987331E-2</v>
      </c>
    </row>
    <row r="29" spans="1:6" ht="7" customHeight="1">
      <c r="A29" s="80">
        <v>0.22916666666666666</v>
      </c>
      <c r="B29" s="126">
        <f>FFT!G26</f>
        <v>211.09305156449562</v>
      </c>
      <c r="C29" s="81">
        <f t="shared" si="0"/>
        <v>189.98374640804607</v>
      </c>
      <c r="D29" s="81">
        <f t="shared" si="1"/>
        <v>5499.6041217672391</v>
      </c>
      <c r="E29" s="81">
        <f>VLOOKUP(B29,'Data &amp; Results'!$O$6:$P$25,2,TRUE)</f>
        <v>6.5474591192992317</v>
      </c>
      <c r="F29" s="81">
        <f t="shared" si="2"/>
        <v>3.8711592023229185E-2</v>
      </c>
    </row>
    <row r="30" spans="1:6" ht="7" customHeight="1">
      <c r="A30" s="80">
        <v>0.23958333333333331</v>
      </c>
      <c r="B30" s="126">
        <f>FFT!G27</f>
        <v>215.81901540549174</v>
      </c>
      <c r="C30" s="81">
        <f t="shared" si="0"/>
        <v>194.23711386494256</v>
      </c>
      <c r="D30" s="81">
        <f t="shared" si="1"/>
        <v>5693.8412356321815</v>
      </c>
      <c r="E30" s="81">
        <f>VLOOKUP(B30,'Data &amp; Results'!$O$6:$P$25,2,TRUE)</f>
        <v>6.5474591192992317</v>
      </c>
      <c r="F30" s="81">
        <f t="shared" si="2"/>
        <v>3.9578269456585047E-2</v>
      </c>
    </row>
    <row r="31" spans="1:6" ht="7" customHeight="1">
      <c r="A31" s="80">
        <v>0.25</v>
      </c>
      <c r="B31" s="126">
        <f>FFT!G28</f>
        <v>220.54497924648786</v>
      </c>
      <c r="C31" s="81">
        <f t="shared" si="0"/>
        <v>198.49048132183907</v>
      </c>
      <c r="D31" s="81">
        <f t="shared" si="1"/>
        <v>5892.3317169540205</v>
      </c>
      <c r="E31" s="81">
        <f>VLOOKUP(B31,'Data &amp; Results'!$O$6:$P$25,2,TRUE)</f>
        <v>6.5474591192992317</v>
      </c>
      <c r="F31" s="81">
        <f t="shared" si="2"/>
        <v>4.0444946889940915E-2</v>
      </c>
    </row>
    <row r="32" spans="1:6" ht="7" customHeight="1">
      <c r="A32" s="80">
        <v>0.26041666666666663</v>
      </c>
      <c r="B32" s="126">
        <f>FFT!G29</f>
        <v>248.90076229246489</v>
      </c>
      <c r="C32" s="81">
        <f t="shared" si="0"/>
        <v>224.0106860632184</v>
      </c>
      <c r="D32" s="81">
        <f t="shared" si="1"/>
        <v>6116.3424030172391</v>
      </c>
      <c r="E32" s="81">
        <f>VLOOKUP(B32,'Data &amp; Results'!$O$6:$P$25,2,TRUE)</f>
        <v>6.3924871395595941</v>
      </c>
      <c r="F32" s="81">
        <f t="shared" si="2"/>
        <v>4.4564638529059092E-2</v>
      </c>
    </row>
    <row r="33" spans="1:6" ht="7" customHeight="1">
      <c r="A33" s="80">
        <v>0.27083333333333331</v>
      </c>
      <c r="B33" s="126">
        <f>FFT!G30</f>
        <v>277.25654533844192</v>
      </c>
      <c r="C33" s="81">
        <f t="shared" si="0"/>
        <v>249.53089080459773</v>
      </c>
      <c r="D33" s="81">
        <f t="shared" si="1"/>
        <v>6365.8732938218373</v>
      </c>
      <c r="E33" s="81">
        <f>VLOOKUP(B33,'Data &amp; Results'!$O$6:$P$25,2,TRUE)</f>
        <v>6.2691956506556226</v>
      </c>
      <c r="F33" s="81">
        <f t="shared" si="2"/>
        <v>4.8684187877162964E-2</v>
      </c>
    </row>
    <row r="34" spans="1:6" ht="7" customHeight="1">
      <c r="A34" s="80">
        <v>0.28125</v>
      </c>
      <c r="B34" s="126">
        <f>FFT!G31</f>
        <v>305.6123283844189</v>
      </c>
      <c r="C34" s="81">
        <f t="shared" si="0"/>
        <v>275.05109554597703</v>
      </c>
      <c r="D34" s="81">
        <f t="shared" si="1"/>
        <v>6640.924389367814</v>
      </c>
      <c r="E34" s="81">
        <f>VLOOKUP(B34,'Data &amp; Results'!$O$6:$P$25,2,TRUE)</f>
        <v>6.1686821473755584</v>
      </c>
      <c r="F34" s="81">
        <f t="shared" si="2"/>
        <v>5.2802873988878875E-2</v>
      </c>
    </row>
    <row r="35" spans="1:6" ht="7" customHeight="1">
      <c r="A35" s="80">
        <v>0.29166666666666663</v>
      </c>
      <c r="B35" s="126">
        <f>FFT!G32</f>
        <v>333.96811143039594</v>
      </c>
      <c r="C35" s="81">
        <f t="shared" si="0"/>
        <v>300.57130028735634</v>
      </c>
      <c r="D35" s="81">
        <f t="shared" si="1"/>
        <v>6941.4956896551703</v>
      </c>
      <c r="E35" s="81">
        <f>VLOOKUP(B35,'Data &amp; Results'!$O$6:$P$25,2,TRUE)</f>
        <v>6.0879847970405896</v>
      </c>
      <c r="F35" s="81">
        <f t="shared" si="2"/>
        <v>5.6947263343889477E-2</v>
      </c>
    </row>
    <row r="36" spans="1:6" ht="7" customHeight="1">
      <c r="A36" s="80">
        <v>0.30208333333333331</v>
      </c>
      <c r="B36" s="126">
        <f>FFT!G33</f>
        <v>378.86476791985922</v>
      </c>
      <c r="C36" s="81">
        <f t="shared" si="0"/>
        <v>340.97829112787332</v>
      </c>
      <c r="D36" s="81">
        <f t="shared" si="1"/>
        <v>7282.4739807830438</v>
      </c>
      <c r="E36" s="81">
        <f>VLOOKUP(B36,'Data &amp; Results'!$O$6:$P$25,2,TRUE)</f>
        <v>6.0210547923393918</v>
      </c>
      <c r="F36" s="81">
        <f t="shared" si="2"/>
        <v>6.3892679003893962E-2</v>
      </c>
    </row>
    <row r="37" spans="1:6" ht="7" customHeight="1">
      <c r="A37" s="80">
        <v>0.3125</v>
      </c>
      <c r="B37" s="126">
        <f>FFT!G34</f>
        <v>423.76142440932244</v>
      </c>
      <c r="C37" s="81">
        <f t="shared" si="0"/>
        <v>381.38528196839019</v>
      </c>
      <c r="D37" s="81">
        <f t="shared" si="1"/>
        <v>7663.8592627514336</v>
      </c>
      <c r="E37" s="81">
        <f>VLOOKUP(B37,'Data &amp; Results'!$O$6:$P$25,2,TRUE)</f>
        <v>5.9174635181231237</v>
      </c>
      <c r="F37" s="81">
        <f t="shared" si="2"/>
        <v>7.0234631384612833E-2</v>
      </c>
    </row>
    <row r="38" spans="1:6" ht="7" customHeight="1">
      <c r="A38" s="80">
        <v>0.32291666666666663</v>
      </c>
      <c r="B38" s="126">
        <f>FFT!G35</f>
        <v>468.65808089878573</v>
      </c>
      <c r="C38" s="81">
        <f t="shared" si="0"/>
        <v>421.79227280890717</v>
      </c>
      <c r="D38" s="81">
        <f t="shared" si="1"/>
        <v>8085.6515355603406</v>
      </c>
      <c r="E38" s="81">
        <f>VLOOKUP(B38,'Data &amp; Results'!$O$6:$P$25,2,TRUE)</f>
        <v>7.8776819125081738</v>
      </c>
      <c r="F38" s="81">
        <f t="shared" si="2"/>
        <v>0.1034067405567628</v>
      </c>
    </row>
    <row r="39" spans="1:6" ht="7" customHeight="1">
      <c r="A39" s="80">
        <v>0.33333333333333331</v>
      </c>
      <c r="B39" s="126">
        <f>FFT!G36</f>
        <v>513.55473738824901</v>
      </c>
      <c r="C39" s="81">
        <f t="shared" si="0"/>
        <v>462.1992636494241</v>
      </c>
      <c r="D39" s="81">
        <f t="shared" si="1"/>
        <v>8547.8507992097639</v>
      </c>
      <c r="E39" s="81">
        <f>VLOOKUP(B39,'Data &amp; Results'!$O$6:$P$25,2,TRUE)</f>
        <v>7.8776819125081738</v>
      </c>
      <c r="F39" s="81">
        <f t="shared" si="2"/>
        <v>0.11331293250925933</v>
      </c>
    </row>
    <row r="40" spans="1:6" ht="7" customHeight="1">
      <c r="A40" s="80">
        <v>0.34375</v>
      </c>
      <c r="B40" s="126">
        <f>FFT!G37</f>
        <v>526.15730763090562</v>
      </c>
      <c r="C40" s="81">
        <f t="shared" si="0"/>
        <v>473.54157686781508</v>
      </c>
      <c r="D40" s="81">
        <f t="shared" si="1"/>
        <v>9021.3923760775797</v>
      </c>
      <c r="E40" s="81">
        <f>VLOOKUP(B40,'Data &amp; Results'!$O$6:$P$25,2,TRUE)</f>
        <v>7.8776819125081738</v>
      </c>
      <c r="F40" s="81">
        <f t="shared" si="2"/>
        <v>0.11609361796960931</v>
      </c>
    </row>
    <row r="41" spans="1:6" ht="7" customHeight="1">
      <c r="A41" s="80">
        <v>0.35416666666666663</v>
      </c>
      <c r="B41" s="126">
        <f>FFT!G38</f>
        <v>538.75987787356212</v>
      </c>
      <c r="C41" s="81">
        <f t="shared" si="0"/>
        <v>484.88389008620589</v>
      </c>
      <c r="D41" s="81">
        <f t="shared" si="1"/>
        <v>9506.2762661637862</v>
      </c>
      <c r="E41" s="81">
        <f>VLOOKUP(B41,'Data &amp; Results'!$O$6:$P$25,2,TRUE)</f>
        <v>7.8776819125081738</v>
      </c>
      <c r="F41" s="81">
        <f t="shared" si="2"/>
        <v>0.11887430342995925</v>
      </c>
    </row>
    <row r="42" spans="1:6" ht="7" customHeight="1">
      <c r="A42" s="80">
        <v>0.36458333333333331</v>
      </c>
      <c r="B42" s="126">
        <f>FFT!G39</f>
        <v>551.36244811621873</v>
      </c>
      <c r="C42" s="81">
        <f t="shared" si="0"/>
        <v>496.22620330459688</v>
      </c>
      <c r="D42" s="81">
        <f t="shared" si="1"/>
        <v>10002.502469468383</v>
      </c>
      <c r="E42" s="81">
        <f>VLOOKUP(B42,'Data &amp; Results'!$O$6:$P$25,2,TRUE)</f>
        <v>7.8776819125081738</v>
      </c>
      <c r="F42" s="81">
        <f t="shared" si="2"/>
        <v>0.12165498889030922</v>
      </c>
    </row>
    <row r="43" spans="1:6" ht="7" customHeight="1">
      <c r="A43" s="80">
        <v>0.375</v>
      </c>
      <c r="B43" s="126">
        <f>FFT!G40</f>
        <v>563.96501835887534</v>
      </c>
      <c r="C43" s="81">
        <f t="shared" si="0"/>
        <v>507.56851652298781</v>
      </c>
      <c r="D43" s="81">
        <f t="shared" si="1"/>
        <v>10510.070985991371</v>
      </c>
      <c r="E43" s="81">
        <f>VLOOKUP(B43,'Data &amp; Results'!$O$6:$P$25,2,TRUE)</f>
        <v>7.8776819125081738</v>
      </c>
      <c r="F43" s="81">
        <f t="shared" si="2"/>
        <v>0.12443567435065918</v>
      </c>
    </row>
    <row r="44" spans="1:6" ht="7" customHeight="1">
      <c r="A44" s="80">
        <v>0.38541666666666663</v>
      </c>
      <c r="B44" s="126">
        <f>FFT!G41</f>
        <v>552.15010875638552</v>
      </c>
      <c r="C44" s="81">
        <f t="shared" si="0"/>
        <v>496.93509788074698</v>
      </c>
      <c r="D44" s="81">
        <f t="shared" si="1"/>
        <v>11007.006083872118</v>
      </c>
      <c r="E44" s="81">
        <f>VLOOKUP(B44,'Data &amp; Results'!$O$6:$P$25,2,TRUE)</f>
        <v>7.8776819125081738</v>
      </c>
      <c r="F44" s="81">
        <f t="shared" si="2"/>
        <v>0.12182878173158126</v>
      </c>
    </row>
    <row r="45" spans="1:6" ht="7" customHeight="1">
      <c r="A45" s="80">
        <v>0.39583333333333331</v>
      </c>
      <c r="B45" s="126">
        <f>FFT!G42</f>
        <v>540.3351991538957</v>
      </c>
      <c r="C45" s="81">
        <f t="shared" si="0"/>
        <v>486.30167923850615</v>
      </c>
      <c r="D45" s="81">
        <f t="shared" si="1"/>
        <v>11493.307763110624</v>
      </c>
      <c r="E45" s="81">
        <f>VLOOKUP(B45,'Data &amp; Results'!$O$6:$P$25,2,TRUE)</f>
        <v>7.8776819125081738</v>
      </c>
      <c r="F45" s="81">
        <f t="shared" si="2"/>
        <v>0.11922188911250334</v>
      </c>
    </row>
    <row r="46" spans="1:6" ht="7" customHeight="1">
      <c r="A46" s="80">
        <v>0.40625</v>
      </c>
      <c r="B46" s="126">
        <f>FFT!G43</f>
        <v>528.52028955140577</v>
      </c>
      <c r="C46" s="81">
        <f t="shared" si="0"/>
        <v>475.66826059626521</v>
      </c>
      <c r="D46" s="81">
        <f t="shared" si="1"/>
        <v>11968.976023706889</v>
      </c>
      <c r="E46" s="81">
        <f>VLOOKUP(B46,'Data &amp; Results'!$O$6:$P$25,2,TRUE)</f>
        <v>7.8776819125081738</v>
      </c>
      <c r="F46" s="81">
        <f t="shared" si="2"/>
        <v>0.11661499649342538</v>
      </c>
    </row>
    <row r="47" spans="1:6" ht="7" customHeight="1">
      <c r="A47" s="80">
        <v>0.41666666666666663</v>
      </c>
      <c r="B47" s="126">
        <f>FFT!G44</f>
        <v>516.70537994891595</v>
      </c>
      <c r="C47" s="81">
        <f t="shared" si="0"/>
        <v>465.03484195402439</v>
      </c>
      <c r="D47" s="81">
        <f t="shared" si="1"/>
        <v>12434.010865660914</v>
      </c>
      <c r="E47" s="81">
        <f>VLOOKUP(B47,'Data &amp; Results'!$O$6:$P$25,2,TRUE)</f>
        <v>7.8776819125081738</v>
      </c>
      <c r="F47" s="81">
        <f t="shared" si="2"/>
        <v>0.11400810387434746</v>
      </c>
    </row>
    <row r="48" spans="1:6" ht="7" customHeight="1">
      <c r="A48" s="80">
        <v>0.42708333333333331</v>
      </c>
      <c r="B48" s="126">
        <f>FFT!G45</f>
        <v>502.52748937111983</v>
      </c>
      <c r="C48" s="81">
        <f t="shared" si="0"/>
        <v>452.27474043400787</v>
      </c>
      <c r="D48" s="81">
        <f t="shared" si="1"/>
        <v>12886.285606094922</v>
      </c>
      <c r="E48" s="81">
        <f>VLOOKUP(B48,'Data &amp; Results'!$O$6:$P$25,2,TRUE)</f>
        <v>7.8776819125081738</v>
      </c>
      <c r="F48" s="81">
        <f t="shared" si="2"/>
        <v>0.11087983294000511</v>
      </c>
    </row>
    <row r="49" spans="1:6" ht="7" customHeight="1">
      <c r="A49" s="80">
        <v>0.4375</v>
      </c>
      <c r="B49" s="126">
        <f>FFT!G46</f>
        <v>488.34959879332371</v>
      </c>
      <c r="C49" s="81">
        <f t="shared" si="0"/>
        <v>439.51463891399135</v>
      </c>
      <c r="D49" s="81">
        <f t="shared" si="1"/>
        <v>13325.800245008913</v>
      </c>
      <c r="E49" s="81">
        <f>VLOOKUP(B49,'Data &amp; Results'!$O$6:$P$25,2,TRUE)</f>
        <v>7.8776819125081738</v>
      </c>
      <c r="F49" s="81">
        <f t="shared" si="2"/>
        <v>0.10775156200566276</v>
      </c>
    </row>
    <row r="50" spans="1:6" ht="7" customHeight="1">
      <c r="A50" s="80">
        <v>0.44791666666666663</v>
      </c>
      <c r="B50" s="126">
        <f>FFT!G47</f>
        <v>474.17170821552759</v>
      </c>
      <c r="C50" s="81">
        <f t="shared" si="0"/>
        <v>426.75453739397483</v>
      </c>
      <c r="D50" s="81">
        <f t="shared" si="1"/>
        <v>13752.554782402889</v>
      </c>
      <c r="E50" s="81">
        <f>VLOOKUP(B50,'Data &amp; Results'!$O$6:$P$25,2,TRUE)</f>
        <v>7.8776819125081738</v>
      </c>
      <c r="F50" s="81">
        <f t="shared" si="2"/>
        <v>0.10462329107132042</v>
      </c>
    </row>
    <row r="51" spans="1:6" ht="7" customHeight="1">
      <c r="A51" s="80">
        <v>0.45833333333333331</v>
      </c>
      <c r="B51" s="126">
        <f>FFT!G48</f>
        <v>459.99381763773147</v>
      </c>
      <c r="C51" s="81">
        <f t="shared" si="0"/>
        <v>413.99443587395831</v>
      </c>
      <c r="D51" s="81">
        <f t="shared" si="1"/>
        <v>14166.549218276847</v>
      </c>
      <c r="E51" s="81">
        <f>VLOOKUP(B51,'Data &amp; Results'!$O$6:$P$25,2,TRUE)</f>
        <v>7.8776819125081738</v>
      </c>
      <c r="F51" s="81">
        <f t="shared" si="2"/>
        <v>0.10149502013697806</v>
      </c>
    </row>
    <row r="52" spans="1:6" ht="7" customHeight="1">
      <c r="A52" s="80">
        <v>0.46875</v>
      </c>
      <c r="B52" s="126">
        <f>FFT!G49</f>
        <v>445.0282645293845</v>
      </c>
      <c r="C52" s="81">
        <f t="shared" si="0"/>
        <v>400.52543807644605</v>
      </c>
      <c r="D52" s="81">
        <f t="shared" si="1"/>
        <v>14567.074656353292</v>
      </c>
      <c r="E52" s="81">
        <f>VLOOKUP(B52,'Data &amp; Results'!$O$6:$P$25,2,TRUE)</f>
        <v>5.9174635181231237</v>
      </c>
      <c r="F52" s="81">
        <f t="shared" si="2"/>
        <v>7.3759418188013029E-2</v>
      </c>
    </row>
    <row r="53" spans="1:6" ht="7" customHeight="1">
      <c r="A53" s="80">
        <v>0.47916666666666663</v>
      </c>
      <c r="B53" s="126">
        <f>FFT!G50</f>
        <v>430.06271142103748</v>
      </c>
      <c r="C53" s="81">
        <f t="shared" si="0"/>
        <v>387.05644027893374</v>
      </c>
      <c r="D53" s="81">
        <f t="shared" si="1"/>
        <v>14954.131096632225</v>
      </c>
      <c r="E53" s="81">
        <f>VLOOKUP(B53,'Data &amp; Results'!$O$6:$P$25,2,TRUE)</f>
        <v>5.9174635181231237</v>
      </c>
      <c r="F53" s="81">
        <f t="shared" si="2"/>
        <v>7.1279012833758051E-2</v>
      </c>
    </row>
    <row r="54" spans="1:6" ht="7" customHeight="1">
      <c r="A54" s="80">
        <v>0.48958333333333331</v>
      </c>
      <c r="B54" s="126">
        <f>FFT!G51</f>
        <v>415.09715831269045</v>
      </c>
      <c r="C54" s="81">
        <f t="shared" si="0"/>
        <v>373.58744248142142</v>
      </c>
      <c r="D54" s="81">
        <f t="shared" si="1"/>
        <v>15327.718539113646</v>
      </c>
      <c r="E54" s="81">
        <f>VLOOKUP(B54,'Data &amp; Results'!$O$6:$P$25,2,TRUE)</f>
        <v>5.9654727278673256</v>
      </c>
      <c r="F54" s="81">
        <f t="shared" si="2"/>
        <v>6.9356780211194069E-2</v>
      </c>
    </row>
    <row r="55" spans="1:6" ht="7" customHeight="1">
      <c r="A55" s="80">
        <v>0.5</v>
      </c>
      <c r="B55" s="126">
        <f>FFT!G52</f>
        <v>400.13160520434349</v>
      </c>
      <c r="C55" s="81">
        <f t="shared" si="0"/>
        <v>360.11844468390916</v>
      </c>
      <c r="D55" s="81">
        <f t="shared" si="1"/>
        <v>15687.836983797555</v>
      </c>
      <c r="E55" s="81">
        <f>VLOOKUP(B55,'Data &amp; Results'!$O$6:$P$25,2,TRUE)</f>
        <v>5.9654727278673256</v>
      </c>
      <c r="F55" s="81">
        <f t="shared" si="2"/>
        <v>6.6856250981136844E-2</v>
      </c>
    </row>
    <row r="56" spans="1:6" ht="7" customHeight="1">
      <c r="A56" s="80">
        <v>0.51041666666666663</v>
      </c>
      <c r="B56" s="126">
        <f>FFT!G53</f>
        <v>388.31669560185276</v>
      </c>
      <c r="C56" s="81">
        <f t="shared" si="0"/>
        <v>349.48502604166748</v>
      </c>
      <c r="D56" s="81">
        <f t="shared" si="1"/>
        <v>16037.322009839223</v>
      </c>
      <c r="E56" s="81">
        <f>VLOOKUP(B56,'Data &amp; Results'!$O$6:$P$25,2,TRUE)</f>
        <v>5.9654727278673256</v>
      </c>
      <c r="F56" s="81">
        <f t="shared" si="2"/>
        <v>6.4882149082087476E-2</v>
      </c>
    </row>
    <row r="57" spans="1:6" ht="7" customHeight="1">
      <c r="A57" s="80">
        <v>0.52083333333333326</v>
      </c>
      <c r="B57" s="126">
        <f>FFT!G54</f>
        <v>376.50178599936197</v>
      </c>
      <c r="C57" s="81">
        <f t="shared" si="0"/>
        <v>338.8516073994258</v>
      </c>
      <c r="D57" s="81">
        <f t="shared" si="1"/>
        <v>16376.173617238648</v>
      </c>
      <c r="E57" s="81">
        <f>VLOOKUP(B57,'Data &amp; Results'!$O$6:$P$25,2,TRUE)</f>
        <v>6.0210547923393918</v>
      </c>
      <c r="F57" s="81">
        <f t="shared" si="2"/>
        <v>6.3494179966447781E-2</v>
      </c>
    </row>
    <row r="58" spans="1:6" ht="7" customHeight="1">
      <c r="A58" s="80">
        <v>0.53125</v>
      </c>
      <c r="B58" s="126">
        <f>FFT!G55</f>
        <v>364.68687639687118</v>
      </c>
      <c r="C58" s="81">
        <f t="shared" si="0"/>
        <v>328.21818875718407</v>
      </c>
      <c r="D58" s="81">
        <f t="shared" si="1"/>
        <v>16704.391805995831</v>
      </c>
      <c r="E58" s="81">
        <f>VLOOKUP(B58,'Data &amp; Results'!$O$6:$P$25,2,TRUE)</f>
        <v>6.0210547923393918</v>
      </c>
      <c r="F58" s="81">
        <f t="shared" si="2"/>
        <v>6.1501684779216095E-2</v>
      </c>
    </row>
    <row r="59" spans="1:6" ht="7" customHeight="1">
      <c r="A59" s="80">
        <v>0.54166666666666663</v>
      </c>
      <c r="B59" s="126">
        <f>FFT!G56</f>
        <v>352.87196679438046</v>
      </c>
      <c r="C59" s="81">
        <f t="shared" si="0"/>
        <v>317.58477011494244</v>
      </c>
      <c r="D59" s="81">
        <f t="shared" si="1"/>
        <v>17021.976576110774</v>
      </c>
      <c r="E59" s="81">
        <f>VLOOKUP(B59,'Data &amp; Results'!$O$6:$P$25,2,TRUE)</f>
        <v>6.0210547923393918</v>
      </c>
      <c r="F59" s="81">
        <f t="shared" si="2"/>
        <v>5.9509189591984424E-2</v>
      </c>
    </row>
    <row r="60" spans="1:6" ht="7" customHeight="1">
      <c r="A60" s="80">
        <v>0.55208333333333326</v>
      </c>
      <c r="B60" s="126">
        <f>FFT!G57</f>
        <v>344.99536039272016</v>
      </c>
      <c r="C60" s="81">
        <f t="shared" si="0"/>
        <v>310.49582435344814</v>
      </c>
      <c r="D60" s="81">
        <f t="shared" si="1"/>
        <v>17332.472400464223</v>
      </c>
      <c r="E60" s="81">
        <f>VLOOKUP(B60,'Data &amp; Results'!$O$6:$P$25,2,TRUE)</f>
        <v>6.0879847970405896</v>
      </c>
      <c r="F60" s="81">
        <f t="shared" si="2"/>
        <v>5.8827597510904675E-2</v>
      </c>
    </row>
    <row r="61" spans="1:6" ht="7" customHeight="1">
      <c r="A61" s="80">
        <v>0.5625</v>
      </c>
      <c r="B61" s="126">
        <f>FFT!G58</f>
        <v>337.11875399105986</v>
      </c>
      <c r="C61" s="81">
        <f t="shared" si="0"/>
        <v>303.4068785919539</v>
      </c>
      <c r="D61" s="81">
        <f t="shared" si="1"/>
        <v>17635.879279056178</v>
      </c>
      <c r="E61" s="81">
        <f>VLOOKUP(B61,'Data &amp; Results'!$O$6:$P$25,2,TRUE)</f>
        <v>6.0879847970405896</v>
      </c>
      <c r="F61" s="81">
        <f t="shared" si="2"/>
        <v>5.7484501677322372E-2</v>
      </c>
    </row>
    <row r="62" spans="1:6" ht="7" customHeight="1">
      <c r="A62" s="80">
        <v>0.57291666666666663</v>
      </c>
      <c r="B62" s="126">
        <f>FFT!G59</f>
        <v>329.24214758939962</v>
      </c>
      <c r="C62" s="81">
        <f t="shared" si="0"/>
        <v>296.31793283045965</v>
      </c>
      <c r="D62" s="81">
        <f t="shared" si="1"/>
        <v>17932.19721188664</v>
      </c>
      <c r="E62" s="81">
        <f>VLOOKUP(B62,'Data &amp; Results'!$O$6:$P$25,2,TRUE)</f>
        <v>6.0879847970405896</v>
      </c>
      <c r="F62" s="81">
        <f t="shared" si="2"/>
        <v>5.6141405843740083E-2</v>
      </c>
    </row>
    <row r="63" spans="1:6" ht="7" customHeight="1">
      <c r="A63" s="80">
        <v>0.58333333333333326</v>
      </c>
      <c r="B63" s="126">
        <f>FFT!G60</f>
        <v>321.36554118773932</v>
      </c>
      <c r="C63" s="81">
        <f t="shared" si="0"/>
        <v>289.22898706896541</v>
      </c>
      <c r="D63" s="81">
        <f t="shared" si="1"/>
        <v>18221.426198955603</v>
      </c>
      <c r="E63" s="81">
        <f>VLOOKUP(B63,'Data &amp; Results'!$O$6:$P$25,2,TRUE)</f>
        <v>6.0879847970405896</v>
      </c>
      <c r="F63" s="81">
        <f t="shared" si="2"/>
        <v>5.479831001015778E-2</v>
      </c>
    </row>
    <row r="64" spans="1:6" ht="7" customHeight="1">
      <c r="A64" s="80">
        <v>0.59375</v>
      </c>
      <c r="B64" s="126">
        <f>FFT!G61</f>
        <v>319.79021990740728</v>
      </c>
      <c r="C64" s="81">
        <f t="shared" si="0"/>
        <v>287.81119791666657</v>
      </c>
      <c r="D64" s="81">
        <f t="shared" si="1"/>
        <v>18509.237396872271</v>
      </c>
      <c r="E64" s="81">
        <f>VLOOKUP(B64,'Data &amp; Results'!$O$6:$P$25,2,TRUE)</f>
        <v>6.0879847970405896</v>
      </c>
      <c r="F64" s="81">
        <f t="shared" si="2"/>
        <v>5.4529690843441322E-2</v>
      </c>
    </row>
    <row r="65" spans="1:6" ht="7" customHeight="1">
      <c r="A65" s="80">
        <v>0.60416666666666663</v>
      </c>
      <c r="B65" s="126">
        <f>FFT!G62</f>
        <v>318.21489862707517</v>
      </c>
      <c r="C65" s="81">
        <f t="shared" si="0"/>
        <v>286.39340876436768</v>
      </c>
      <c r="D65" s="81">
        <f t="shared" si="1"/>
        <v>18795.63080563664</v>
      </c>
      <c r="E65" s="81">
        <f>VLOOKUP(B65,'Data &amp; Results'!$O$6:$P$25,2,TRUE)</f>
        <v>6.0879847970405896</v>
      </c>
      <c r="F65" s="81">
        <f t="shared" si="2"/>
        <v>5.4261071676724851E-2</v>
      </c>
    </row>
    <row r="66" spans="1:6" ht="7" customHeight="1">
      <c r="A66" s="80">
        <v>0.61458333333333326</v>
      </c>
      <c r="B66" s="126">
        <f>FFT!G63</f>
        <v>316.63957734674312</v>
      </c>
      <c r="C66" s="81">
        <f t="shared" si="0"/>
        <v>284.97561961206884</v>
      </c>
      <c r="D66" s="81">
        <f t="shared" si="1"/>
        <v>19080.606425248709</v>
      </c>
      <c r="E66" s="81">
        <f>VLOOKUP(B66,'Data &amp; Results'!$O$6:$P$25,2,TRUE)</f>
        <v>6.0879847970405896</v>
      </c>
      <c r="F66" s="81">
        <f t="shared" si="2"/>
        <v>5.39924525100084E-2</v>
      </c>
    </row>
    <row r="67" spans="1:6" ht="7" customHeight="1">
      <c r="A67" s="80">
        <v>0.625</v>
      </c>
      <c r="B67" s="126">
        <f>FFT!G64</f>
        <v>315.06425606641108</v>
      </c>
      <c r="C67" s="81">
        <f t="shared" si="0"/>
        <v>283.55783045977</v>
      </c>
      <c r="D67" s="81">
        <f t="shared" si="1"/>
        <v>19364.164255708478</v>
      </c>
      <c r="E67" s="81">
        <f>VLOOKUP(B67,'Data &amp; Results'!$O$6:$P$25,2,TRUE)</f>
        <v>6.1686821473755584</v>
      </c>
      <c r="F67" s="81">
        <f t="shared" si="2"/>
        <v>5.4435952565854484E-2</v>
      </c>
    </row>
    <row r="68" spans="1:6" ht="7" customHeight="1">
      <c r="A68" s="80">
        <v>0.63541666666666663</v>
      </c>
      <c r="B68" s="126">
        <f>FFT!G65</f>
        <v>319.00255926724128</v>
      </c>
      <c r="C68" s="81">
        <f t="shared" si="0"/>
        <v>287.10230334051715</v>
      </c>
      <c r="D68" s="81">
        <f t="shared" si="1"/>
        <v>19651.266559048996</v>
      </c>
      <c r="E68" s="81">
        <f>VLOOKUP(B68,'Data &amp; Results'!$O$6:$P$25,2,TRUE)</f>
        <v>6.0879847970405896</v>
      </c>
      <c r="F68" s="81">
        <f t="shared" si="2"/>
        <v>5.4395381260083094E-2</v>
      </c>
    </row>
    <row r="69" spans="1:6" ht="7" customHeight="1">
      <c r="A69" s="80">
        <v>0.64583333333333326</v>
      </c>
      <c r="B69" s="126">
        <f>FFT!G66</f>
        <v>322.94086246807149</v>
      </c>
      <c r="C69" s="81">
        <f t="shared" si="0"/>
        <v>290.64677622126436</v>
      </c>
      <c r="D69" s="81">
        <f t="shared" si="1"/>
        <v>19941.913335270259</v>
      </c>
      <c r="E69" s="81">
        <f>VLOOKUP(B69,'Data &amp; Results'!$O$6:$P$25,2,TRUE)</f>
        <v>6.0879847970405896</v>
      </c>
      <c r="F69" s="81">
        <f t="shared" si="2"/>
        <v>5.5066929176874259E-2</v>
      </c>
    </row>
    <row r="70" spans="1:6" ht="7" customHeight="1">
      <c r="A70" s="80">
        <v>0.65625</v>
      </c>
      <c r="B70" s="126">
        <f>FFT!G67</f>
        <v>326.87916566890175</v>
      </c>
      <c r="C70" s="81">
        <f t="shared" si="0"/>
        <v>294.19124910201157</v>
      </c>
      <c r="D70" s="81">
        <f t="shared" si="1"/>
        <v>20236.104584372271</v>
      </c>
      <c r="E70" s="81">
        <f>VLOOKUP(B70,'Data &amp; Results'!$O$6:$P$25,2,TRUE)</f>
        <v>6.0879847970405896</v>
      </c>
      <c r="F70" s="81">
        <f t="shared" si="2"/>
        <v>5.5738477093665424E-2</v>
      </c>
    </row>
    <row r="71" spans="1:6" ht="7" customHeight="1">
      <c r="A71" s="80">
        <v>0.66666666666666663</v>
      </c>
      <c r="B71" s="126">
        <f>FFT!G68</f>
        <v>330.81746886973195</v>
      </c>
      <c r="C71" s="81">
        <f t="shared" ref="C71:C102" si="3">SUM(B71*0.9)</f>
        <v>297.73572198275878</v>
      </c>
      <c r="D71" s="81">
        <f t="shared" si="1"/>
        <v>20533.840306355029</v>
      </c>
      <c r="E71" s="81">
        <f>VLOOKUP(B71,'Data &amp; Results'!$O$6:$P$25,2,TRUE)</f>
        <v>6.0879847970405896</v>
      </c>
      <c r="F71" s="81">
        <f t="shared" si="2"/>
        <v>5.6410025010456596E-2</v>
      </c>
    </row>
    <row r="72" spans="1:6" ht="7" customHeight="1">
      <c r="A72" s="80">
        <v>0.67708333333333326</v>
      </c>
      <c r="B72" s="126">
        <f>FFT!G69</f>
        <v>341.05705719188984</v>
      </c>
      <c r="C72" s="81">
        <f t="shared" si="3"/>
        <v>306.95135147270088</v>
      </c>
      <c r="D72" s="81">
        <f t="shared" ref="D72:D102" si="4">SUM(D71+C72)</f>
        <v>20840.791657827729</v>
      </c>
      <c r="E72" s="81">
        <f>VLOOKUP(B72,'Data &amp; Results'!$O$6:$P$25,2,TRUE)</f>
        <v>6.0879847970405896</v>
      </c>
      <c r="F72" s="81">
        <f t="shared" ref="F72:F102" si="5">SUM(C72*E72)/$D$104</f>
        <v>5.8156049594113496E-2</v>
      </c>
    </row>
    <row r="73" spans="1:6" ht="7" customHeight="1">
      <c r="A73" s="80">
        <v>0.6875</v>
      </c>
      <c r="B73" s="126">
        <f>FFT!G70</f>
        <v>351.29664551404773</v>
      </c>
      <c r="C73" s="81">
        <f t="shared" si="3"/>
        <v>316.16698096264298</v>
      </c>
      <c r="D73" s="81">
        <f t="shared" si="4"/>
        <v>21156.958638790373</v>
      </c>
      <c r="E73" s="81">
        <f>VLOOKUP(B73,'Data &amp; Results'!$O$6:$P$25,2,TRUE)</f>
        <v>6.0210547923393918</v>
      </c>
      <c r="F73" s="81">
        <f t="shared" si="5"/>
        <v>5.9243523567020097E-2</v>
      </c>
    </row>
    <row r="74" spans="1:6" ht="7" customHeight="1">
      <c r="A74" s="80">
        <v>0.69791666666666663</v>
      </c>
      <c r="B74" s="126">
        <f>FFT!G71</f>
        <v>361.53623383620561</v>
      </c>
      <c r="C74" s="81">
        <f t="shared" si="3"/>
        <v>325.38261045258508</v>
      </c>
      <c r="D74" s="81">
        <f t="shared" si="4"/>
        <v>21482.341249242956</v>
      </c>
      <c r="E74" s="81">
        <f>VLOOKUP(B74,'Data &amp; Results'!$O$6:$P$25,2,TRUE)</f>
        <v>6.0210547923393918</v>
      </c>
      <c r="F74" s="81">
        <f t="shared" si="5"/>
        <v>6.0970352729287428E-2</v>
      </c>
    </row>
    <row r="75" spans="1:6" ht="7" customHeight="1">
      <c r="A75" s="80">
        <v>0.70833333333333326</v>
      </c>
      <c r="B75" s="126">
        <f>FFT!G72</f>
        <v>371.7758221583635</v>
      </c>
      <c r="C75" s="81">
        <f t="shared" si="3"/>
        <v>334.59823994252713</v>
      </c>
      <c r="D75" s="81">
        <f t="shared" si="4"/>
        <v>21816.939489185483</v>
      </c>
      <c r="E75" s="81">
        <f>VLOOKUP(B75,'Data &amp; Results'!$O$6:$P$25,2,TRUE)</f>
        <v>6.0210547923393918</v>
      </c>
      <c r="F75" s="81">
        <f t="shared" si="5"/>
        <v>6.2697181891554737E-2</v>
      </c>
    </row>
    <row r="76" spans="1:6" ht="7" customHeight="1">
      <c r="A76" s="80">
        <v>0.71875</v>
      </c>
      <c r="B76" s="126">
        <f>FFT!G73</f>
        <v>384.37839240102005</v>
      </c>
      <c r="C76" s="81">
        <f t="shared" si="3"/>
        <v>345.94055316091806</v>
      </c>
      <c r="D76" s="81">
        <f t="shared" si="4"/>
        <v>22162.880042346402</v>
      </c>
      <c r="E76" s="81">
        <f>VLOOKUP(B76,'Data &amp; Results'!$O$6:$P$25,2,TRUE)</f>
        <v>5.9654727278673256</v>
      </c>
      <c r="F76" s="81">
        <f t="shared" si="5"/>
        <v>6.4224115115737279E-2</v>
      </c>
    </row>
    <row r="77" spans="1:6" ht="7" customHeight="1">
      <c r="A77" s="80">
        <v>0.72916666666666663</v>
      </c>
      <c r="B77" s="126">
        <f>FFT!G74</f>
        <v>396.98096264367666</v>
      </c>
      <c r="C77" s="81">
        <f t="shared" si="3"/>
        <v>357.28286637930898</v>
      </c>
      <c r="D77" s="81">
        <f t="shared" si="4"/>
        <v>22520.16290872571</v>
      </c>
      <c r="E77" s="81">
        <f>VLOOKUP(B77,'Data &amp; Results'!$O$6:$P$25,2,TRUE)</f>
        <v>5.9654727278673256</v>
      </c>
      <c r="F77" s="81">
        <f t="shared" si="5"/>
        <v>6.6329823808056562E-2</v>
      </c>
    </row>
    <row r="78" spans="1:6" ht="7" customHeight="1">
      <c r="A78" s="80">
        <v>0.73958333333333326</v>
      </c>
      <c r="B78" s="126">
        <f>FFT!G75</f>
        <v>409.58353288633327</v>
      </c>
      <c r="C78" s="81">
        <f t="shared" si="3"/>
        <v>368.62517959769997</v>
      </c>
      <c r="D78" s="81">
        <f t="shared" si="4"/>
        <v>22888.78808832341</v>
      </c>
      <c r="E78" s="81">
        <f>VLOOKUP(B78,'Data &amp; Results'!$O$6:$P$25,2,TRUE)</f>
        <v>5.9654727278673256</v>
      </c>
      <c r="F78" s="81">
        <f t="shared" si="5"/>
        <v>6.8435532500375859E-2</v>
      </c>
    </row>
    <row r="79" spans="1:6" ht="7" customHeight="1">
      <c r="A79" s="80">
        <v>0.75</v>
      </c>
      <c r="B79" s="126">
        <f>FFT!G76</f>
        <v>422.18610312898983</v>
      </c>
      <c r="C79" s="81">
        <f t="shared" si="3"/>
        <v>379.96749281609084</v>
      </c>
      <c r="D79" s="81">
        <f t="shared" si="4"/>
        <v>23268.7555811395</v>
      </c>
      <c r="E79" s="81">
        <f>VLOOKUP(B79,'Data &amp; Results'!$O$6:$P$25,2,TRUE)</f>
        <v>5.9174635181231237</v>
      </c>
      <c r="F79" s="81">
        <f t="shared" si="5"/>
        <v>6.997353610065507E-2</v>
      </c>
    </row>
    <row r="80" spans="1:6" ht="7" customHeight="1">
      <c r="A80" s="80">
        <v>0.76041666666666663</v>
      </c>
      <c r="B80" s="126">
        <f>FFT!G77</f>
        <v>429.27504889048481</v>
      </c>
      <c r="C80" s="81">
        <f t="shared" si="3"/>
        <v>386.34754400143635</v>
      </c>
      <c r="D80" s="81">
        <f t="shared" si="4"/>
        <v>23655.103125140937</v>
      </c>
      <c r="E80" s="81">
        <f>VLOOKUP(B80,'Data &amp; Results'!$O$6:$P$25,2,TRUE)</f>
        <v>5.9174635181231237</v>
      </c>
      <c r="F80" s="81">
        <f t="shared" si="5"/>
        <v>7.1148464878464712E-2</v>
      </c>
    </row>
    <row r="81" spans="1:6" ht="7" customHeight="1">
      <c r="A81" s="80">
        <v>0.77083333333333326</v>
      </c>
      <c r="B81" s="126">
        <f>FFT!G78</f>
        <v>436.36399465197979</v>
      </c>
      <c r="C81" s="81">
        <f t="shared" si="3"/>
        <v>392.7275951867818</v>
      </c>
      <c r="D81" s="81">
        <f t="shared" si="4"/>
        <v>24047.830720327718</v>
      </c>
      <c r="E81" s="81">
        <f>VLOOKUP(B81,'Data &amp; Results'!$O$6:$P$25,2,TRUE)</f>
        <v>5.9174635181231237</v>
      </c>
      <c r="F81" s="81">
        <f t="shared" si="5"/>
        <v>7.2323393656274326E-2</v>
      </c>
    </row>
    <row r="82" spans="1:6" ht="7" customHeight="1">
      <c r="A82" s="80">
        <v>0.78125</v>
      </c>
      <c r="B82" s="126">
        <f>FFT!G79</f>
        <v>443.45294041347478</v>
      </c>
      <c r="C82" s="81">
        <f t="shared" si="3"/>
        <v>399.10764637212731</v>
      </c>
      <c r="D82" s="81">
        <f t="shared" si="4"/>
        <v>24446.938366699844</v>
      </c>
      <c r="E82" s="81">
        <f>VLOOKUP(B82,'Data &amp; Results'!$O$6:$P$25,2,TRUE)</f>
        <v>5.9174635181231237</v>
      </c>
      <c r="F82" s="81">
        <f t="shared" si="5"/>
        <v>7.3498322434083954E-2</v>
      </c>
    </row>
    <row r="83" spans="1:6" ht="7" customHeight="1">
      <c r="A83" s="80">
        <v>0.79166666666666663</v>
      </c>
      <c r="B83" s="126">
        <f>FFT!G80</f>
        <v>450.54188617496976</v>
      </c>
      <c r="C83" s="81">
        <f t="shared" si="3"/>
        <v>405.48769755747281</v>
      </c>
      <c r="D83" s="81">
        <f t="shared" si="4"/>
        <v>24852.426064257317</v>
      </c>
      <c r="E83" s="81">
        <f>VLOOKUP(B83,'Data &amp; Results'!$O$6:$P$25,2,TRUE)</f>
        <v>5.9174635181231237</v>
      </c>
      <c r="F83" s="81">
        <f t="shared" si="5"/>
        <v>7.467325121189361E-2</v>
      </c>
    </row>
    <row r="84" spans="1:6" ht="7" customHeight="1">
      <c r="A84" s="80">
        <v>0.80208333333333326</v>
      </c>
      <c r="B84" s="126">
        <f>FFT!G81</f>
        <v>450.54188617496976</v>
      </c>
      <c r="C84" s="81">
        <f t="shared" si="3"/>
        <v>405.48769755747281</v>
      </c>
      <c r="D84" s="81">
        <f t="shared" si="4"/>
        <v>25257.913761814791</v>
      </c>
      <c r="E84" s="81">
        <f>VLOOKUP(B84,'Data &amp; Results'!$O$6:$P$25,2,TRUE)</f>
        <v>5.9174635181231237</v>
      </c>
      <c r="F84" s="81">
        <f t="shared" si="5"/>
        <v>7.467325121189361E-2</v>
      </c>
    </row>
    <row r="85" spans="1:6" ht="7" customHeight="1">
      <c r="A85" s="80">
        <v>0.8125</v>
      </c>
      <c r="B85" s="126">
        <f>FFT!G82</f>
        <v>450.54188617496976</v>
      </c>
      <c r="C85" s="81">
        <f t="shared" si="3"/>
        <v>405.48769755747281</v>
      </c>
      <c r="D85" s="81">
        <f t="shared" si="4"/>
        <v>25663.401459372264</v>
      </c>
      <c r="E85" s="81">
        <f>VLOOKUP(B85,'Data &amp; Results'!$O$6:$P$25,2,TRUE)</f>
        <v>5.9174635181231237</v>
      </c>
      <c r="F85" s="81">
        <f t="shared" si="5"/>
        <v>7.467325121189361E-2</v>
      </c>
    </row>
    <row r="86" spans="1:6" ht="7" customHeight="1">
      <c r="A86" s="80">
        <v>0.82291666666666663</v>
      </c>
      <c r="B86" s="126">
        <f>FFT!G83</f>
        <v>450.54188617496976</v>
      </c>
      <c r="C86" s="81">
        <f t="shared" si="3"/>
        <v>405.48769755747281</v>
      </c>
      <c r="D86" s="81">
        <f t="shared" si="4"/>
        <v>26068.889156929738</v>
      </c>
      <c r="E86" s="81">
        <f>VLOOKUP(B86,'Data &amp; Results'!$O$6:$P$25,2,TRUE)</f>
        <v>5.9174635181231237</v>
      </c>
      <c r="F86" s="81">
        <f t="shared" si="5"/>
        <v>7.467325121189361E-2</v>
      </c>
    </row>
    <row r="87" spans="1:6" ht="7" customHeight="1">
      <c r="A87" s="80">
        <v>0.83333333333333326</v>
      </c>
      <c r="B87" s="126">
        <f>FFT!G84</f>
        <v>450.54188617496976</v>
      </c>
      <c r="C87" s="81">
        <f t="shared" si="3"/>
        <v>405.48769755747281</v>
      </c>
      <c r="D87" s="81">
        <f t="shared" si="4"/>
        <v>26474.376854487211</v>
      </c>
      <c r="E87" s="81">
        <f>VLOOKUP(B87,'Data &amp; Results'!$O$6:$P$25,2,TRUE)</f>
        <v>5.9174635181231237</v>
      </c>
      <c r="F87" s="81">
        <f t="shared" si="5"/>
        <v>7.467325121189361E-2</v>
      </c>
    </row>
    <row r="88" spans="1:6" ht="7" customHeight="1">
      <c r="A88" s="80">
        <v>0.84375</v>
      </c>
      <c r="B88" s="126">
        <f>FFT!G85</f>
        <v>445.02826169380728</v>
      </c>
      <c r="C88" s="81">
        <f t="shared" si="3"/>
        <v>400.52543552442654</v>
      </c>
      <c r="D88" s="81">
        <f t="shared" si="4"/>
        <v>26874.902290011636</v>
      </c>
      <c r="E88" s="81">
        <f>VLOOKUP(B88,'Data &amp; Results'!$O$6:$P$25,2,TRUE)</f>
        <v>5.9174635181231237</v>
      </c>
      <c r="F88" s="81">
        <f t="shared" si="5"/>
        <v>7.3759417718041703E-2</v>
      </c>
    </row>
    <row r="89" spans="1:6" ht="7" customHeight="1">
      <c r="A89" s="80">
        <v>0.85416666666666663</v>
      </c>
      <c r="B89" s="126">
        <f>FFT!G86</f>
        <v>439.5146372126448</v>
      </c>
      <c r="C89" s="81">
        <f t="shared" si="3"/>
        <v>395.56317349138033</v>
      </c>
      <c r="D89" s="81">
        <f t="shared" si="4"/>
        <v>27270.465463503017</v>
      </c>
      <c r="E89" s="81">
        <f>VLOOKUP(B89,'Data &amp; Results'!$O$6:$P$25,2,TRUE)</f>
        <v>5.9174635181231237</v>
      </c>
      <c r="F89" s="81">
        <f t="shared" si="5"/>
        <v>7.284558422418981E-2</v>
      </c>
    </row>
    <row r="90" spans="1:6" ht="7" customHeight="1">
      <c r="A90" s="80">
        <v>0.86458333333333326</v>
      </c>
      <c r="B90" s="126">
        <f>FFT!G87</f>
        <v>434.00101273148232</v>
      </c>
      <c r="C90" s="81">
        <f t="shared" si="3"/>
        <v>390.60091145833411</v>
      </c>
      <c r="D90" s="81">
        <f t="shared" si="4"/>
        <v>27661.066374961352</v>
      </c>
      <c r="E90" s="81">
        <f>VLOOKUP(B90,'Data &amp; Results'!$O$6:$P$25,2,TRUE)</f>
        <v>5.9174635181231237</v>
      </c>
      <c r="F90" s="81">
        <f t="shared" si="5"/>
        <v>7.1931750730337932E-2</v>
      </c>
    </row>
    <row r="91" spans="1:6" ht="7" customHeight="1">
      <c r="A91" s="80">
        <v>0.875</v>
      </c>
      <c r="B91" s="126">
        <f>FFT!G88</f>
        <v>428.48738825031984</v>
      </c>
      <c r="C91" s="81">
        <f t="shared" si="3"/>
        <v>385.63864942528784</v>
      </c>
      <c r="D91" s="81">
        <f t="shared" si="4"/>
        <v>28046.70502438664</v>
      </c>
      <c r="E91" s="81">
        <f>VLOOKUP(B91,'Data &amp; Results'!$O$6:$P$25,2,TRUE)</f>
        <v>5.9174635181231237</v>
      </c>
      <c r="F91" s="81">
        <f t="shared" si="5"/>
        <v>7.1017917236486039E-2</v>
      </c>
    </row>
    <row r="92" spans="1:6" ht="7" customHeight="1">
      <c r="A92" s="80">
        <v>0.88541666666666663</v>
      </c>
      <c r="B92" s="126">
        <f>FFT!G89</f>
        <v>429.27504889048566</v>
      </c>
      <c r="C92" s="81">
        <f t="shared" si="3"/>
        <v>386.34754400143709</v>
      </c>
      <c r="D92" s="81">
        <f t="shared" si="4"/>
        <v>28433.052568388077</v>
      </c>
      <c r="E92" s="81">
        <f>VLOOKUP(B92,'Data &amp; Results'!$O$6:$P$25,2,TRUE)</f>
        <v>5.9174635181231237</v>
      </c>
      <c r="F92" s="81">
        <f t="shared" si="5"/>
        <v>7.1148464878464837E-2</v>
      </c>
    </row>
    <row r="93" spans="1:6" ht="7" customHeight="1">
      <c r="A93" s="80">
        <v>0.89583333333333326</v>
      </c>
      <c r="B93" s="126">
        <f>FFT!G90</f>
        <v>430.06270953065149</v>
      </c>
      <c r="C93" s="81">
        <f t="shared" si="3"/>
        <v>387.05643857758633</v>
      </c>
      <c r="D93" s="81">
        <f t="shared" si="4"/>
        <v>28820.109006965664</v>
      </c>
      <c r="E93" s="81">
        <f>VLOOKUP(B93,'Data &amp; Results'!$O$6:$P$25,2,TRUE)</f>
        <v>5.9174635181231237</v>
      </c>
      <c r="F93" s="81">
        <f t="shared" si="5"/>
        <v>7.1279012520443635E-2</v>
      </c>
    </row>
    <row r="94" spans="1:6" ht="7" customHeight="1">
      <c r="A94" s="80">
        <v>0.90625</v>
      </c>
      <c r="B94" s="126">
        <f>FFT!G91</f>
        <v>430.85037017081731</v>
      </c>
      <c r="C94" s="81">
        <f t="shared" si="3"/>
        <v>387.76533315373558</v>
      </c>
      <c r="D94" s="81">
        <f t="shared" si="4"/>
        <v>29207.874340119401</v>
      </c>
      <c r="E94" s="81">
        <f>VLOOKUP(B94,'Data &amp; Results'!$O$6:$P$25,2,TRUE)</f>
        <v>5.9174635181231237</v>
      </c>
      <c r="F94" s="81">
        <f t="shared" si="5"/>
        <v>7.1409560162422447E-2</v>
      </c>
    </row>
    <row r="95" spans="1:6" ht="7" customHeight="1">
      <c r="A95" s="80">
        <v>0.91666666666666663</v>
      </c>
      <c r="B95" s="126">
        <f>FFT!G92</f>
        <v>431.63803081098314</v>
      </c>
      <c r="C95" s="81">
        <f t="shared" si="3"/>
        <v>388.47422772988483</v>
      </c>
      <c r="D95" s="81">
        <f t="shared" si="4"/>
        <v>29596.348567849287</v>
      </c>
      <c r="E95" s="81">
        <f>VLOOKUP(B95,'Data &amp; Results'!$O$6:$P$25,2,TRUE)</f>
        <v>5.9174635181231237</v>
      </c>
      <c r="F95" s="81">
        <f t="shared" si="5"/>
        <v>7.1540107804401246E-2</v>
      </c>
    </row>
    <row r="96" spans="1:6" ht="7" customHeight="1">
      <c r="A96" s="80">
        <v>0.92708333333333326</v>
      </c>
      <c r="B96" s="126">
        <f>FFT!G93</f>
        <v>424.54908504948901</v>
      </c>
      <c r="C96" s="81">
        <f t="shared" si="3"/>
        <v>382.09417654454012</v>
      </c>
      <c r="D96" s="81">
        <f t="shared" si="4"/>
        <v>29978.442744393826</v>
      </c>
      <c r="E96" s="81">
        <f>VLOOKUP(B96,'Data &amp; Results'!$O$6:$P$25,2,TRUE)</f>
        <v>5.9174635181231237</v>
      </c>
      <c r="F96" s="81">
        <f t="shared" si="5"/>
        <v>7.0365179026591756E-2</v>
      </c>
    </row>
    <row r="97" spans="1:8" ht="7" customHeight="1">
      <c r="A97" s="80">
        <v>0.9375</v>
      </c>
      <c r="B97" s="126">
        <f>FFT!G94</f>
        <v>417.46013928799493</v>
      </c>
      <c r="C97" s="81">
        <f t="shared" si="3"/>
        <v>375.71412535919546</v>
      </c>
      <c r="D97" s="81">
        <f t="shared" si="4"/>
        <v>30354.15686975302</v>
      </c>
      <c r="E97" s="81">
        <f>VLOOKUP(B97,'Data &amp; Results'!$O$6:$P$25,2,TRUE)</f>
        <v>5.9654727278673256</v>
      </c>
      <c r="F97" s="81">
        <f t="shared" si="5"/>
        <v>6.9751600433075628E-2</v>
      </c>
    </row>
    <row r="98" spans="1:8" ht="7" customHeight="1">
      <c r="A98" s="80">
        <v>0.94791666666666663</v>
      </c>
      <c r="B98" s="126">
        <f>FFT!G95</f>
        <v>410.37119352650086</v>
      </c>
      <c r="C98" s="81">
        <f t="shared" si="3"/>
        <v>369.33407417385081</v>
      </c>
      <c r="D98" s="81">
        <f t="shared" si="4"/>
        <v>30723.49094392687</v>
      </c>
      <c r="E98" s="81">
        <f>VLOOKUP(B98,'Data &amp; Results'!$O$6:$P$25,2,TRUE)</f>
        <v>5.9654727278673256</v>
      </c>
      <c r="F98" s="81">
        <f t="shared" si="5"/>
        <v>6.8567139293646065E-2</v>
      </c>
    </row>
    <row r="99" spans="1:8" ht="7" customHeight="1">
      <c r="A99" s="80">
        <v>0.95833333333333326</v>
      </c>
      <c r="B99" s="126">
        <f>FFT!G96</f>
        <v>403.28224776500673</v>
      </c>
      <c r="C99" s="81">
        <f t="shared" si="3"/>
        <v>362.95402298850604</v>
      </c>
      <c r="D99" s="81">
        <f t="shared" si="4"/>
        <v>31086.444966915376</v>
      </c>
      <c r="E99" s="81">
        <f>VLOOKUP(B99,'Data &amp; Results'!$O$6:$P$25,2,TRUE)</f>
        <v>5.9654727278673256</v>
      </c>
      <c r="F99" s="81">
        <f t="shared" si="5"/>
        <v>6.7382678154216502E-2</v>
      </c>
    </row>
    <row r="100" spans="1:8" ht="7" customHeight="1">
      <c r="A100" s="80">
        <v>0.96875</v>
      </c>
      <c r="B100" s="126">
        <f>FFT!G97</f>
        <v>395.40564136334592</v>
      </c>
      <c r="C100" s="81">
        <f t="shared" si="3"/>
        <v>355.86507722701134</v>
      </c>
      <c r="D100" s="81">
        <f t="shared" si="4"/>
        <v>31442.310044142389</v>
      </c>
      <c r="E100" s="81">
        <f>VLOOKUP(B100,'Data &amp; Results'!$O$6:$P$25,2,TRUE)</f>
        <v>5.9654727278673256</v>
      </c>
      <c r="F100" s="81">
        <f t="shared" si="5"/>
        <v>6.6066610221516886E-2</v>
      </c>
    </row>
    <row r="101" spans="1:8" ht="6.75" customHeight="1">
      <c r="A101" s="80">
        <v>0.97916666666666663</v>
      </c>
      <c r="B101" s="126">
        <f>FFT!G98</f>
        <v>387.52903496168511</v>
      </c>
      <c r="C101" s="81">
        <f t="shared" si="3"/>
        <v>348.77613146551658</v>
      </c>
      <c r="D101" s="81">
        <f t="shared" si="4"/>
        <v>31791.086175607907</v>
      </c>
      <c r="E101" s="81">
        <f>VLOOKUP(B101,'Data &amp; Results'!$O$6:$P$25,2,TRUE)</f>
        <v>5.9654727278673256</v>
      </c>
      <c r="F101" s="81">
        <f t="shared" si="5"/>
        <v>6.4750542288817242E-2</v>
      </c>
    </row>
    <row r="102" spans="1:8" ht="7.5" customHeight="1" thickBot="1">
      <c r="A102" s="82">
        <v>0.98958333333333326</v>
      </c>
      <c r="B102" s="127">
        <f>FFT!G99</f>
        <v>379.6524285600243</v>
      </c>
      <c r="C102" s="83">
        <f t="shared" si="3"/>
        <v>341.68718570402189</v>
      </c>
      <c r="D102" s="83">
        <f t="shared" si="4"/>
        <v>32132.773361311927</v>
      </c>
      <c r="E102" s="83">
        <f>VLOOKUP(B102,'Data &amp; Results'!$O$6:$P$25,2,TRUE)</f>
        <v>6.0210547923393918</v>
      </c>
      <c r="F102" s="83">
        <f t="shared" si="5"/>
        <v>6.4025512016375921E-2</v>
      </c>
    </row>
    <row r="103" spans="1:8" ht="12.75" customHeight="1">
      <c r="A103" s="84"/>
      <c r="B103" s="85"/>
      <c r="C103" s="86"/>
      <c r="D103" s="87" t="s">
        <v>220</v>
      </c>
      <c r="E103" s="87" t="s">
        <v>69</v>
      </c>
      <c r="F103" s="88" t="s">
        <v>211</v>
      </c>
    </row>
    <row r="104" spans="1:8" ht="12.75" customHeight="1" thickBot="1">
      <c r="A104" s="84"/>
      <c r="B104" s="85"/>
      <c r="C104" s="89" t="s">
        <v>189</v>
      </c>
      <c r="D104" s="90">
        <f>D102</f>
        <v>32132.773361311927</v>
      </c>
      <c r="E104" s="91"/>
      <c r="F104" s="92">
        <f>SUM(F7:F102)</f>
        <v>6.4289903285165675</v>
      </c>
      <c r="H104" s="1" t="s">
        <v>69</v>
      </c>
    </row>
    <row r="105" spans="1:8" ht="13.5" customHeight="1">
      <c r="A105" s="93"/>
      <c r="B105" s="94"/>
      <c r="C105" s="95"/>
      <c r="D105" s="95"/>
      <c r="E105" s="96"/>
      <c r="F105" s="97"/>
    </row>
    <row r="106" spans="1:8" ht="10" customHeight="1">
      <c r="G106" s="99"/>
    </row>
  </sheetData>
  <mergeCells count="2">
    <mergeCell ref="A1:F1"/>
    <mergeCell ref="A2:C2"/>
  </mergeCells>
  <conditionalFormatting sqref="D105">
    <cfRule type="cellIs" dxfId="0" priority="1" stopIfTrue="1" operator="greaterThan">
      <formula>$D$2</formula>
    </cfRule>
  </conditionalFormatting>
  <pageMargins left="0.55118110236220474" right="0.74803149606299213" top="0.39370078740157483" bottom="0.39370078740157483" header="0.51181102362204722" footer="0.19685039370078741"/>
  <pageSetup scale="99" fitToWidth="0" orientation="portrait" horizontalDpi="1200" verticalDpi="1200"/>
  <headerFooter alignWithMargins="0">
    <oddFooter>&amp;L&amp;"Arial,Bold"&amp;8Document Ref.RTFv2&amp;R&amp;"Arial,Bold"&amp;8Poppyhill (POPPST)
0868 15 01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indexed="10"/>
  </sheetPr>
  <dimension ref="A1:BA2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3"/>
  <cols>
    <col min="1" max="1" width="8.83203125" style="2"/>
    <col min="2" max="7" width="8.83203125" style="1"/>
    <col min="8" max="8" width="12.5" style="1" bestFit="1" customWidth="1"/>
    <col min="9" max="29" width="8.83203125" style="1"/>
    <col min="30" max="30" width="9.33203125" style="1" customWidth="1"/>
    <col min="31" max="47" width="8.83203125" style="1"/>
    <col min="48" max="48" width="8.83203125" style="2"/>
    <col min="49" max="16384" width="8.83203125" style="1"/>
  </cols>
  <sheetData>
    <row r="1" spans="1:53">
      <c r="A1" s="2" t="s">
        <v>18</v>
      </c>
      <c r="B1" s="2" t="s">
        <v>19</v>
      </c>
      <c r="C1" s="2" t="s">
        <v>24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20</v>
      </c>
      <c r="I1" s="2" t="s">
        <v>35</v>
      </c>
      <c r="J1" s="2" t="s">
        <v>36</v>
      </c>
      <c r="K1" s="2" t="s">
        <v>37</v>
      </c>
      <c r="L1" s="2" t="s">
        <v>22</v>
      </c>
      <c r="M1" s="2" t="s">
        <v>43</v>
      </c>
      <c r="N1" s="2" t="s">
        <v>44</v>
      </c>
      <c r="O1" s="2" t="s">
        <v>25</v>
      </c>
      <c r="P1" s="2" t="s">
        <v>27</v>
      </c>
      <c r="Q1" s="2" t="s">
        <v>26</v>
      </c>
      <c r="R1" s="2" t="s">
        <v>28</v>
      </c>
      <c r="S1" s="2" t="s">
        <v>29</v>
      </c>
      <c r="T1" s="2" t="s">
        <v>42</v>
      </c>
      <c r="U1" s="2" t="s">
        <v>23</v>
      </c>
      <c r="V1" s="2" t="s">
        <v>45</v>
      </c>
      <c r="W1" s="2" t="s">
        <v>46</v>
      </c>
      <c r="X1" s="2" t="s">
        <v>47</v>
      </c>
      <c r="Y1" s="2" t="s">
        <v>21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52</v>
      </c>
      <c r="AJ1" s="2" t="s">
        <v>53</v>
      </c>
      <c r="AK1" s="2" t="s">
        <v>55</v>
      </c>
      <c r="AL1" s="2" t="s">
        <v>54</v>
      </c>
      <c r="AM1" s="2" t="s">
        <v>56</v>
      </c>
      <c r="AN1" s="2" t="s">
        <v>57</v>
      </c>
      <c r="AO1" s="2" t="s">
        <v>58</v>
      </c>
      <c r="AP1" s="2" t="s">
        <v>62</v>
      </c>
      <c r="AQ1" s="2" t="s">
        <v>61</v>
      </c>
      <c r="AR1" s="2" t="s">
        <v>60</v>
      </c>
      <c r="AS1" s="2" t="s">
        <v>59</v>
      </c>
      <c r="AT1" s="2" t="s">
        <v>63</v>
      </c>
      <c r="AU1" s="2" t="s">
        <v>64</v>
      </c>
      <c r="AW1" s="2" t="s">
        <v>68</v>
      </c>
      <c r="AX1" s="2" t="s">
        <v>65</v>
      </c>
      <c r="AY1" s="2" t="s">
        <v>66</v>
      </c>
      <c r="AZ1" s="2" t="s">
        <v>67</v>
      </c>
      <c r="BA1" s="2" t="s">
        <v>14</v>
      </c>
    </row>
    <row r="2" spans="1:53">
      <c r="A2" s="2">
        <v>1E-3</v>
      </c>
      <c r="B2" s="1">
        <f>Ba*(A2+rho)</f>
        <v>2.3946833333333337E-2</v>
      </c>
      <c r="C2" s="1">
        <f t="shared" ref="C2:C7" si="0">(4/27)*(b*A2/B2)^2</f>
        <v>1.094588365141752E-4</v>
      </c>
      <c r="D2" s="1">
        <f>SQRT(1.1-($C2*1.1-POWER(1.1,1/3)+1)/($C2-POWER(1.1,-2/3)/3))</f>
        <v>0.99857680412967609</v>
      </c>
      <c r="E2" s="1">
        <f t="shared" ref="E2:G5" si="1">SQRT(D2-($C2*D2-POWER(D2,1/3)+1)/($C2-POWER(D2,-2/3)/3))</f>
        <v>1.000163734957161</v>
      </c>
      <c r="F2" s="1">
        <f t="shared" si="1"/>
        <v>1.000164242164497</v>
      </c>
      <c r="G2" s="1">
        <f t="shared" si="1"/>
        <v>1.0001642421923125</v>
      </c>
      <c r="H2" s="1">
        <f>SQRT(gn*(2*A2/3)^3)*G2*b</f>
        <v>3.5098966642845014E-5</v>
      </c>
      <c r="I2" s="1">
        <f>(L/nu)*POWER(gn*H2/b,1/3)/10^5</f>
        <v>0.70880537835998325</v>
      </c>
      <c r="J2" s="1" t="e">
        <f>VLOOKUP($I2,Graph!$D$3:$M$50,col)</f>
        <v>#N/A</v>
      </c>
      <c r="K2" s="1" t="e">
        <f>VLOOKUP($I2,Graph!$D$3:$M$50,col+1)</f>
        <v>#N/A</v>
      </c>
      <c r="L2" s="1" t="e">
        <f t="shared" ref="L2:L7" si="2">J2+Ratio*(K2-J2)</f>
        <v>#N/A</v>
      </c>
      <c r="M2" s="1" t="e">
        <f>b-2*L2*L</f>
        <v>#N/A</v>
      </c>
      <c r="N2" s="1" t="e">
        <f>A2-L2*L</f>
        <v>#N/A</v>
      </c>
      <c r="O2" s="1" t="e">
        <f t="shared" ref="O2:O20" si="3">(4/27)*(M2*N2/B2)^2</f>
        <v>#N/A</v>
      </c>
      <c r="P2" s="1" t="e">
        <f t="shared" ref="P2:P20" si="4">SQRT(G2-(O2*G2-POWER(G2,1/3)+1)/(O2-POWER(G2,-2/3)/3))</f>
        <v>#N/A</v>
      </c>
      <c r="Q2" s="1" t="e">
        <f>SQRT(P2-(O2*P2-POWER(P2,1/3)+1)/(O2-POWER(P2,-2/3)/3))</f>
        <v>#N/A</v>
      </c>
      <c r="R2" s="1" t="e">
        <f>SQRT(Q2-(O2*Q2-POWER(Q2,1/3)+1)/(O2-POWER(Q2,-2/3)/3))</f>
        <v>#N/A</v>
      </c>
      <c r="S2" s="1" t="e">
        <f>SQRT(R2-(O2*R2-POWER(R2,1/3)+1)/(O2-POWER(R2,-2/3)/3))</f>
        <v>#N/A</v>
      </c>
      <c r="T2" s="1" t="e">
        <f t="shared" ref="T2:T20" si="5">(M2/b)*POWER(N2/A2,3/2)</f>
        <v>#N/A</v>
      </c>
      <c r="U2" s="1" t="e">
        <f>SQRT(gn*(2*A2/3)^3)*S2*T2*b</f>
        <v>#N/A</v>
      </c>
      <c r="V2" s="2" t="e">
        <f>(L/nu)*POWER(gn*U2/b,1/3)/10^5</f>
        <v>#N/A</v>
      </c>
      <c r="W2" s="1" t="e">
        <f>VLOOKUP(V2,Graph!$D$3:$M$50,col)</f>
        <v>#N/A</v>
      </c>
      <c r="X2" s="1" t="e">
        <f>VLOOKUP(V2,Graph!$D$3:$M$50,col+1)</f>
        <v>#N/A</v>
      </c>
      <c r="Y2" s="1" t="e">
        <f>W2+Ratio*(X2-W2)</f>
        <v>#N/A</v>
      </c>
      <c r="Z2" s="1" t="e">
        <f>b-2*Y2*L</f>
        <v>#N/A</v>
      </c>
      <c r="AA2" s="2" t="e">
        <f>A2-Y2*L</f>
        <v>#N/A</v>
      </c>
      <c r="AB2" s="1" t="e">
        <f>(4/27)*(Z2*AA2/B2)^2</f>
        <v>#N/A</v>
      </c>
      <c r="AC2" s="1" t="e">
        <f>SQRT(S2-(AB2*S2-POWER(S2,1/3)+1)/(AB2-POWER(S2,-2/3)/3))</f>
        <v>#N/A</v>
      </c>
      <c r="AD2" s="1" t="e">
        <f>SQRT(AC2-(AB2*AC2-POWER(AC2,1/3)+1)/(AB2-POWER(AC2,-2/3)/3))</f>
        <v>#N/A</v>
      </c>
      <c r="AE2" s="1" t="e">
        <f>SQRT(AD2-(AB2*AD2-POWER(AD2,1/3)+1)/(AB2-POWER(AD2,-2/3)/3))</f>
        <v>#N/A</v>
      </c>
      <c r="AF2" s="1" t="e">
        <f>SQRT(AE2-(AB2*AE2-POWER(AE2,1/3)+1)/(AB2-POWER(AE2,-2/3)/3))</f>
        <v>#N/A</v>
      </c>
      <c r="AG2" s="1" t="e">
        <f>(Z2/b)*POWER(AA2/A2,3/2)</f>
        <v>#N/A</v>
      </c>
      <c r="AH2" s="1" t="e">
        <f>SQRT(gn*(2*A2/3)^3)*AF2*AG2*b</f>
        <v>#N/A</v>
      </c>
      <c r="AI2" s="2" t="e">
        <f>(L/nu)*POWER(gn*AH2/b,1/3)/10^5</f>
        <v>#N/A</v>
      </c>
      <c r="AJ2" s="1" t="e">
        <f>VLOOKUP(AI2,Graph!$D$3:$M$50,col)</f>
        <v>#N/A</v>
      </c>
      <c r="AK2" s="1" t="e">
        <f>VLOOKUP(AI2,Graph!$D$3:$M$50,col+1)</f>
        <v>#N/A</v>
      </c>
      <c r="AL2" s="1" t="e">
        <f>AJ2+Ratio*(AK2-AJ2)</f>
        <v>#N/A</v>
      </c>
      <c r="AM2" s="1" t="e">
        <f>b-2*AL2*L</f>
        <v>#N/A</v>
      </c>
      <c r="AN2" s="2" t="e">
        <f>A2-AL2*L</f>
        <v>#N/A</v>
      </c>
      <c r="AO2" s="1" t="e">
        <f>(4/27)*(AM2*AN2/B2)^2</f>
        <v>#N/A</v>
      </c>
      <c r="AP2" s="1" t="e">
        <f>SQRT(AF2-(AO2*AF2-POWER(AF2,1/3)+1)/(AO2-POWER(AF2,-2/3)/3))</f>
        <v>#N/A</v>
      </c>
      <c r="AQ2" s="1" t="e">
        <f>SQRT(AP2-(AO2*AP2-POWER(AP2,1/3)+1)/(AO2-POWER(AP2,-2/3)/3))</f>
        <v>#N/A</v>
      </c>
      <c r="AR2" s="1" t="e">
        <f>SQRT(AQ2-(AO2*AQ2-POWER(AQ2,1/3)+1)/(AO2-POWER(AQ2,-2/3)/3))</f>
        <v>#N/A</v>
      </c>
      <c r="AS2" s="1" t="e">
        <f>SQRT(AR2-(AO2*AR2-POWER(AR2,1/3)+1)/(AO2-POWER(AR2,-2/3)/3))</f>
        <v>#N/A</v>
      </c>
      <c r="AT2" s="1" t="e">
        <f>(AM2/b)*POWER(AN2/A2,3/2)</f>
        <v>#N/A</v>
      </c>
      <c r="AU2" s="1" t="e">
        <f>SQRT(gn*(2*A2/3)^3)*AS2*AT2*b</f>
        <v>#N/A</v>
      </c>
      <c r="AV2" s="2">
        <f>1</f>
        <v>1</v>
      </c>
      <c r="AW2" s="1" t="e">
        <f>AU2*1000</f>
        <v>#N/A</v>
      </c>
      <c r="AX2" s="1" t="e">
        <f>AT2</f>
        <v>#N/A</v>
      </c>
      <c r="AY2" s="1" t="e">
        <f>AS2</f>
        <v>#N/A</v>
      </c>
      <c r="AZ2" s="1" t="e">
        <f>AL2</f>
        <v>#N/A</v>
      </c>
      <c r="BA2" s="1" t="e">
        <f>AI2</f>
        <v>#N/A</v>
      </c>
    </row>
    <row r="3" spans="1:53">
      <c r="A3" s="2">
        <f>A2+0.001</f>
        <v>2E-3</v>
      </c>
      <c r="B3" s="1">
        <f t="shared" ref="B3:B66" si="6">Ba*(A3+rho)</f>
        <v>2.4988000000000003E-2</v>
      </c>
      <c r="C3" s="1">
        <f t="shared" si="0"/>
        <v>4.0210919802776855E-4</v>
      </c>
      <c r="D3" s="1">
        <f t="shared" ref="D3:D66" si="7">SQRT(1.1-($C3*1.1-POWER(1.1,1/3)+1)/($C3-POWER(1.1,-2/3)/3))</f>
        <v>0.99904440345945433</v>
      </c>
      <c r="E3" s="1">
        <f t="shared" si="1"/>
        <v>1.0006031726937592</v>
      </c>
      <c r="F3" s="1">
        <f t="shared" si="1"/>
        <v>1.0006038923559732</v>
      </c>
      <c r="G3" s="1">
        <f t="shared" si="1"/>
        <v>1.0006038925010132</v>
      </c>
      <c r="H3" s="1">
        <f t="shared" ref="H3:H20" si="8">SQRT(gn*(2*A3/3)^3)*G3*b</f>
        <v>9.9318508362745115E-5</v>
      </c>
      <c r="I3" s="1">
        <f t="shared" ref="I3:I66" si="9">(L/nu)*POWER(gn*H3/b,1/3)/10^5</f>
        <v>1.0025490356624169</v>
      </c>
      <c r="J3" s="1">
        <f>VLOOKUP($I3,Graph!$D$3:$M$50,col)</f>
        <v>5.4000000000000003E-3</v>
      </c>
      <c r="K3" s="1">
        <f>VLOOKUP($I3,Graph!$D$3:$M$50,col+1)</f>
        <v>5.4000000000000003E-3</v>
      </c>
      <c r="L3" s="1">
        <f t="shared" si="2"/>
        <v>5.4000000000000003E-3</v>
      </c>
      <c r="M3" s="1">
        <f t="shared" ref="M3:M19" si="10">b-2*L3*L</f>
        <v>0.64011666666666656</v>
      </c>
      <c r="N3" s="1">
        <f t="shared" ref="N3:N19" si="11">A3-L3*L</f>
        <v>-3.4000000000000002E-3</v>
      </c>
      <c r="O3" s="1">
        <f t="shared" si="3"/>
        <v>1.1238525537507044E-3</v>
      </c>
      <c r="P3" s="1">
        <f t="shared" si="4"/>
        <v>1.0016906748158914</v>
      </c>
      <c r="Q3" s="1">
        <f t="shared" ref="Q3:Q20" si="12">SQRT(P3-(O3*P3-POWER(P3,1/3)+1)/(O3-POWER(P3,-2/3)/3))</f>
        <v>1.0016914859603667</v>
      </c>
      <c r="R3" s="1">
        <f t="shared" ref="R3:R20" si="13">SQRT(Q3-(O3*Q3-POWER(Q3,1/3)+1)/(O3-POWER(Q3,-2/3)/3))</f>
        <v>1.0016914864185973</v>
      </c>
      <c r="S3" s="1">
        <f t="shared" ref="S3:S20" si="14">SQRT(R3-(O3*R3-POWER(R3,1/3)+1)/(O3-POWER(R3,-2/3)/3))</f>
        <v>1.0016914864188562</v>
      </c>
      <c r="T3" s="1" t="e">
        <f t="shared" si="5"/>
        <v>#NUM!</v>
      </c>
      <c r="U3" s="1" t="e">
        <f t="shared" ref="U3:U20" si="15">SQRT(gn*(2*A3/3)^3)*S3*T3*b</f>
        <v>#NUM!</v>
      </c>
      <c r="V3" s="2" t="e">
        <f t="shared" ref="V3:V66" si="16">(L/nu)*POWER(gn*U3/b,1/3)/10^5</f>
        <v>#NUM!</v>
      </c>
      <c r="W3" s="1" t="e">
        <f>VLOOKUP(V3,Graph!$D$3:$M$50,col)</f>
        <v>#NUM!</v>
      </c>
      <c r="X3" s="1" t="e">
        <f>VLOOKUP(V3,Graph!$D$3:$M$50,col+1)</f>
        <v>#NUM!</v>
      </c>
      <c r="Y3" s="1" t="e">
        <f t="shared" ref="Y3:Y20" si="17">W3+Ratio*(X3-W3)</f>
        <v>#NUM!</v>
      </c>
      <c r="Z3" s="1" t="e">
        <f t="shared" ref="Z3:Z66" si="18">b-2*Y3*L</f>
        <v>#NUM!</v>
      </c>
      <c r="AA3" s="2" t="e">
        <f t="shared" ref="AA3:AA20" si="19">A3-Y3*L</f>
        <v>#NUM!</v>
      </c>
      <c r="AB3" s="1" t="e">
        <f t="shared" ref="AB3:AB20" si="20">(4/27)*(Z3*AA3/B3)^2</f>
        <v>#NUM!</v>
      </c>
      <c r="AC3" s="1" t="e">
        <f t="shared" ref="AC3:AC20" si="21">SQRT(S3-(AB3*S3-POWER(S3,1/3)+1)/(AB3-POWER(S3,-2/3)/3))</f>
        <v>#NUM!</v>
      </c>
      <c r="AD3" s="1" t="e">
        <f t="shared" ref="AD3:AD20" si="22">SQRT(AC3-(AB3*AC3-POWER(AC3,1/3)+1)/(AB3-POWER(AC3,-2/3)/3))</f>
        <v>#NUM!</v>
      </c>
      <c r="AE3" s="1" t="e">
        <f t="shared" ref="AE3:AE20" si="23">SQRT(AD3-(AB3*AD3-POWER(AD3,1/3)+1)/(AB3-POWER(AD3,-2/3)/3))</f>
        <v>#NUM!</v>
      </c>
      <c r="AF3" s="1" t="e">
        <f t="shared" ref="AF3:AF20" si="24">SQRT(AE3-(AB3*AE3-POWER(AE3,1/3)+1)/(AB3-POWER(AE3,-2/3)/3))</f>
        <v>#NUM!</v>
      </c>
      <c r="AG3" s="1" t="e">
        <f t="shared" ref="AG3:AG20" si="25">(Z3/b)*POWER(AA3/A3,3/2)</f>
        <v>#NUM!</v>
      </c>
      <c r="AH3" s="1" t="e">
        <f t="shared" ref="AH3:AH20" si="26">SQRT(gn*(2*A3/3)^3)*AF3*AG3*b</f>
        <v>#NUM!</v>
      </c>
      <c r="AI3" s="2" t="e">
        <f t="shared" ref="AI3:AI66" si="27">(L/nu)*POWER(gn*AH3/b,1/3)/10^5</f>
        <v>#NUM!</v>
      </c>
      <c r="AJ3" s="1" t="e">
        <f>VLOOKUP(AI3,Graph!$D$3:$M$50,col)</f>
        <v>#NUM!</v>
      </c>
      <c r="AK3" s="1" t="e">
        <f>VLOOKUP(AI3,Graph!$D$3:$M$50,col+1)</f>
        <v>#NUM!</v>
      </c>
      <c r="AL3" s="1" t="e">
        <f t="shared" ref="AL3:AL20" si="28">AJ3+Ratio*(AK3-AJ3)</f>
        <v>#NUM!</v>
      </c>
      <c r="AM3" s="1" t="e">
        <f t="shared" ref="AM3:AM66" si="29">b-2*AL3*L</f>
        <v>#NUM!</v>
      </c>
      <c r="AN3" s="2" t="e">
        <f t="shared" ref="AN3:AN20" si="30">A3-AL3*L</f>
        <v>#NUM!</v>
      </c>
      <c r="AO3" s="1" t="e">
        <f t="shared" ref="AO3:AO20" si="31">(4/27)*(AM3*AN3/B3)^2</f>
        <v>#NUM!</v>
      </c>
      <c r="AP3" s="1" t="e">
        <f t="shared" ref="AP3:AP20" si="32">SQRT(AF3-(AO3*AF3-POWER(AF3,1/3)+1)/(AO3-POWER(AF3,-2/3)/3))</f>
        <v>#NUM!</v>
      </c>
      <c r="AQ3" s="1" t="e">
        <f t="shared" ref="AQ3:AQ20" si="33">SQRT(AP3-(AO3*AP3-POWER(AP3,1/3)+1)/(AO3-POWER(AP3,-2/3)/3))</f>
        <v>#NUM!</v>
      </c>
      <c r="AR3" s="1" t="e">
        <f t="shared" ref="AR3:AR20" si="34">SQRT(AQ3-(AO3*AQ3-POWER(AQ3,1/3)+1)/(AO3-POWER(AQ3,-2/3)/3))</f>
        <v>#NUM!</v>
      </c>
      <c r="AS3" s="1" t="e">
        <f t="shared" ref="AS3:AS20" si="35">SQRT(AR3-(AO3*AR3-POWER(AR3,1/3)+1)/(AO3-POWER(AR3,-2/3)/3))</f>
        <v>#NUM!</v>
      </c>
      <c r="AT3" s="1" t="e">
        <f t="shared" ref="AT3:AT20" si="36">(AM3/b)*POWER(AN3/A3,3/2)</f>
        <v>#NUM!</v>
      </c>
      <c r="AU3" s="1" t="e">
        <f t="shared" ref="AU3:AU20" si="37">SQRT(gn*(2*A3/3)^3)*AS3*AT3*b</f>
        <v>#NUM!</v>
      </c>
      <c r="AV3" s="2">
        <f>AV2+1</f>
        <v>2</v>
      </c>
      <c r="AW3" s="1" t="e">
        <f>AU3*1000</f>
        <v>#NUM!</v>
      </c>
      <c r="AX3" s="1" t="e">
        <f>AT3</f>
        <v>#NUM!</v>
      </c>
      <c r="AY3" s="1" t="e">
        <f>AS3</f>
        <v>#NUM!</v>
      </c>
      <c r="AZ3" s="1" t="e">
        <f t="shared" ref="AZ3:AZ66" si="38">AL3</f>
        <v>#NUM!</v>
      </c>
      <c r="BA3" s="1" t="e">
        <f t="shared" ref="BA3:BA66" si="39">AI3</f>
        <v>#NUM!</v>
      </c>
    </row>
    <row r="4" spans="1:53">
      <c r="A4" s="2">
        <f>A3+0.001</f>
        <v>3.0000000000000001E-3</v>
      </c>
      <c r="B4" s="1">
        <f t="shared" si="6"/>
        <v>2.6029166666666669E-2</v>
      </c>
      <c r="C4" s="1">
        <f t="shared" si="0"/>
        <v>8.3381363303038102E-4</v>
      </c>
      <c r="D4" s="1">
        <f t="shared" si="7"/>
        <v>0.9997353854003308</v>
      </c>
      <c r="E4" s="1">
        <f t="shared" si="1"/>
        <v>1.001252838638431</v>
      </c>
      <c r="F4" s="1">
        <f t="shared" si="1"/>
        <v>1.0012538583695358</v>
      </c>
      <c r="G4" s="1">
        <f t="shared" si="1"/>
        <v>1.0012538587964435</v>
      </c>
      <c r="H4" s="1">
        <f t="shared" si="8"/>
        <v>1.8257827174147042E-4</v>
      </c>
      <c r="I4" s="1">
        <f t="shared" si="9"/>
        <v>1.2281325956574849</v>
      </c>
      <c r="J4" s="1">
        <f>VLOOKUP($I4,Graph!$D$3:$M$50,col)</f>
        <v>5.1000000000000004E-3</v>
      </c>
      <c r="K4" s="1">
        <f>VLOOKUP($I4,Graph!$D$3:$M$50,col+1)</f>
        <v>5.1000000000000004E-3</v>
      </c>
      <c r="L4" s="1">
        <f t="shared" si="2"/>
        <v>5.1000000000000004E-3</v>
      </c>
      <c r="M4" s="1">
        <f t="shared" si="10"/>
        <v>0.6407166666666666</v>
      </c>
      <c r="N4" s="1">
        <f t="shared" si="11"/>
        <v>-2.1000000000000003E-3</v>
      </c>
      <c r="O4" s="1">
        <f t="shared" si="3"/>
        <v>3.958642934896782E-4</v>
      </c>
      <c r="P4" s="1">
        <f t="shared" si="4"/>
        <v>1.0005945609586104</v>
      </c>
      <c r="Q4" s="1">
        <f t="shared" si="12"/>
        <v>1.0005945026810188</v>
      </c>
      <c r="R4" s="1">
        <f t="shared" si="13"/>
        <v>1.0005945026694638</v>
      </c>
      <c r="S4" s="1">
        <f t="shared" si="14"/>
        <v>1.0005945026694614</v>
      </c>
      <c r="T4" s="1" t="e">
        <f t="shared" si="5"/>
        <v>#NUM!</v>
      </c>
      <c r="U4" s="1" t="e">
        <f t="shared" si="15"/>
        <v>#NUM!</v>
      </c>
      <c r="V4" s="2" t="e">
        <f t="shared" si="16"/>
        <v>#NUM!</v>
      </c>
      <c r="W4" s="1" t="e">
        <f>VLOOKUP(V4,Graph!$D$3:$M$50,col)</f>
        <v>#NUM!</v>
      </c>
      <c r="X4" s="1" t="e">
        <f>VLOOKUP(V4,Graph!$D$3:$M$50,col+1)</f>
        <v>#NUM!</v>
      </c>
      <c r="Y4" s="1" t="e">
        <f t="shared" si="17"/>
        <v>#NUM!</v>
      </c>
      <c r="Z4" s="1" t="e">
        <f t="shared" si="18"/>
        <v>#NUM!</v>
      </c>
      <c r="AA4" s="2" t="e">
        <f t="shared" si="19"/>
        <v>#NUM!</v>
      </c>
      <c r="AB4" s="1" t="e">
        <f t="shared" si="20"/>
        <v>#NUM!</v>
      </c>
      <c r="AC4" s="1" t="e">
        <f t="shared" si="21"/>
        <v>#NUM!</v>
      </c>
      <c r="AD4" s="1" t="e">
        <f t="shared" si="22"/>
        <v>#NUM!</v>
      </c>
      <c r="AE4" s="1" t="e">
        <f t="shared" si="23"/>
        <v>#NUM!</v>
      </c>
      <c r="AF4" s="1" t="e">
        <f t="shared" si="24"/>
        <v>#NUM!</v>
      </c>
      <c r="AG4" s="1" t="e">
        <f t="shared" si="25"/>
        <v>#NUM!</v>
      </c>
      <c r="AH4" s="1" t="e">
        <f t="shared" si="26"/>
        <v>#NUM!</v>
      </c>
      <c r="AI4" s="2" t="e">
        <f t="shared" si="27"/>
        <v>#NUM!</v>
      </c>
      <c r="AJ4" s="1" t="e">
        <f>VLOOKUP(AI4,Graph!$D$3:$M$50,col)</f>
        <v>#NUM!</v>
      </c>
      <c r="AK4" s="1" t="e">
        <f>VLOOKUP(AI4,Graph!$D$3:$M$50,col+1)</f>
        <v>#NUM!</v>
      </c>
      <c r="AL4" s="1" t="e">
        <f t="shared" si="28"/>
        <v>#NUM!</v>
      </c>
      <c r="AM4" s="1" t="e">
        <f t="shared" si="29"/>
        <v>#NUM!</v>
      </c>
      <c r="AN4" s="2" t="e">
        <f t="shared" si="30"/>
        <v>#NUM!</v>
      </c>
      <c r="AO4" s="1" t="e">
        <f t="shared" si="31"/>
        <v>#NUM!</v>
      </c>
      <c r="AP4" s="1" t="e">
        <f t="shared" si="32"/>
        <v>#NUM!</v>
      </c>
      <c r="AQ4" s="1" t="e">
        <f t="shared" si="33"/>
        <v>#NUM!</v>
      </c>
      <c r="AR4" s="1" t="e">
        <f t="shared" si="34"/>
        <v>#NUM!</v>
      </c>
      <c r="AS4" s="1" t="e">
        <f t="shared" si="35"/>
        <v>#NUM!</v>
      </c>
      <c r="AT4" s="1" t="e">
        <f t="shared" si="36"/>
        <v>#NUM!</v>
      </c>
      <c r="AU4" s="1" t="e">
        <f t="shared" si="37"/>
        <v>#NUM!</v>
      </c>
      <c r="AV4" s="2">
        <f t="shared" ref="AV4:AV67" si="40">AV3+1</f>
        <v>3</v>
      </c>
      <c r="AW4" s="1" t="e">
        <f t="shared" ref="AW4:AW67" si="41">AU4*1000</f>
        <v>#NUM!</v>
      </c>
      <c r="AX4" s="1" t="e">
        <f t="shared" ref="AX4:AX67" si="42">AT4</f>
        <v>#NUM!</v>
      </c>
      <c r="AY4" s="1" t="e">
        <f t="shared" ref="AY4:AY67" si="43">AS4</f>
        <v>#NUM!</v>
      </c>
      <c r="AZ4" s="1" t="e">
        <f t="shared" si="38"/>
        <v>#NUM!</v>
      </c>
      <c r="BA4" s="1" t="e">
        <f t="shared" si="39"/>
        <v>#NUM!</v>
      </c>
    </row>
    <row r="5" spans="1:53">
      <c r="A5" s="2">
        <f>A4+0.001</f>
        <v>4.0000000000000001E-3</v>
      </c>
      <c r="B5" s="1">
        <f t="shared" si="6"/>
        <v>2.7070333333333335E-2</v>
      </c>
      <c r="C5" s="1">
        <f t="shared" si="0"/>
        <v>1.370502355408253E-3</v>
      </c>
      <c r="D5" s="1">
        <f t="shared" si="7"/>
        <v>1.0005964066371296</v>
      </c>
      <c r="E5" s="1">
        <f t="shared" si="1"/>
        <v>1.0020628774880427</v>
      </c>
      <c r="F5" s="1">
        <f t="shared" si="1"/>
        <v>1.0020642481965758</v>
      </c>
      <c r="G5" s="1">
        <f t="shared" si="1"/>
        <v>1.0020642491419991</v>
      </c>
      <c r="H5" s="1">
        <f t="shared" si="8"/>
        <v>2.8132515177729995E-4</v>
      </c>
      <c r="I5" s="1">
        <f t="shared" si="9"/>
        <v>1.4185078648759131</v>
      </c>
      <c r="J5" s="1">
        <f>VLOOKUP($I5,Graph!$D$3:$M$50,col)</f>
        <v>4.7000000000000002E-3</v>
      </c>
      <c r="K5" s="1">
        <f>VLOOKUP($I5,Graph!$D$3:$M$50,col+1)</f>
        <v>4.7000000000000002E-3</v>
      </c>
      <c r="L5" s="1">
        <f t="shared" si="2"/>
        <v>4.7000000000000002E-3</v>
      </c>
      <c r="M5" s="1">
        <f t="shared" si="10"/>
        <v>0.64151666666666662</v>
      </c>
      <c r="N5" s="1">
        <f t="shared" si="11"/>
        <v>-7.000000000000001E-4</v>
      </c>
      <c r="O5" s="1">
        <f t="shared" si="3"/>
        <v>4.0768148463608967E-5</v>
      </c>
      <c r="P5" s="1">
        <f t="shared" si="4"/>
        <v>1.0000605323944427</v>
      </c>
      <c r="Q5" s="1">
        <f t="shared" si="12"/>
        <v>1.0000611596901643</v>
      </c>
      <c r="R5" s="1">
        <f t="shared" si="13"/>
        <v>1.0000611597030189</v>
      </c>
      <c r="S5" s="1">
        <f t="shared" si="14"/>
        <v>1.0000611597030193</v>
      </c>
      <c r="T5" s="1" t="e">
        <f t="shared" si="5"/>
        <v>#NUM!</v>
      </c>
      <c r="U5" s="1" t="e">
        <f t="shared" si="15"/>
        <v>#NUM!</v>
      </c>
      <c r="V5" s="2" t="e">
        <f t="shared" si="16"/>
        <v>#NUM!</v>
      </c>
      <c r="W5" s="1" t="e">
        <f>VLOOKUP(V5,Graph!$D$3:$M$50,col)</f>
        <v>#NUM!</v>
      </c>
      <c r="X5" s="1" t="e">
        <f>VLOOKUP(V5,Graph!$D$3:$M$50,col+1)</f>
        <v>#NUM!</v>
      </c>
      <c r="Y5" s="1" t="e">
        <f t="shared" si="17"/>
        <v>#NUM!</v>
      </c>
      <c r="Z5" s="1" t="e">
        <f t="shared" si="18"/>
        <v>#NUM!</v>
      </c>
      <c r="AA5" s="2" t="e">
        <f t="shared" si="19"/>
        <v>#NUM!</v>
      </c>
      <c r="AB5" s="1" t="e">
        <f t="shared" si="20"/>
        <v>#NUM!</v>
      </c>
      <c r="AC5" s="1" t="e">
        <f t="shared" si="21"/>
        <v>#NUM!</v>
      </c>
      <c r="AD5" s="1" t="e">
        <f t="shared" si="22"/>
        <v>#NUM!</v>
      </c>
      <c r="AE5" s="1" t="e">
        <f t="shared" si="23"/>
        <v>#NUM!</v>
      </c>
      <c r="AF5" s="1" t="e">
        <f t="shared" si="24"/>
        <v>#NUM!</v>
      </c>
      <c r="AG5" s="1" t="e">
        <f t="shared" si="25"/>
        <v>#NUM!</v>
      </c>
      <c r="AH5" s="1" t="e">
        <f t="shared" si="26"/>
        <v>#NUM!</v>
      </c>
      <c r="AI5" s="2" t="e">
        <f t="shared" si="27"/>
        <v>#NUM!</v>
      </c>
      <c r="AJ5" s="1" t="e">
        <f>VLOOKUP(AI5,Graph!$D$3:$M$50,col)</f>
        <v>#NUM!</v>
      </c>
      <c r="AK5" s="1" t="e">
        <f>VLOOKUP(AI5,Graph!$D$3:$M$50,col+1)</f>
        <v>#NUM!</v>
      </c>
      <c r="AL5" s="1" t="e">
        <f t="shared" si="28"/>
        <v>#NUM!</v>
      </c>
      <c r="AM5" s="1" t="e">
        <f t="shared" si="29"/>
        <v>#NUM!</v>
      </c>
      <c r="AN5" s="2" t="e">
        <f t="shared" si="30"/>
        <v>#NUM!</v>
      </c>
      <c r="AO5" s="1" t="e">
        <f t="shared" si="31"/>
        <v>#NUM!</v>
      </c>
      <c r="AP5" s="1" t="e">
        <f t="shared" si="32"/>
        <v>#NUM!</v>
      </c>
      <c r="AQ5" s="1" t="e">
        <f t="shared" si="33"/>
        <v>#NUM!</v>
      </c>
      <c r="AR5" s="1" t="e">
        <f t="shared" si="34"/>
        <v>#NUM!</v>
      </c>
      <c r="AS5" s="1" t="e">
        <f t="shared" si="35"/>
        <v>#NUM!</v>
      </c>
      <c r="AT5" s="1" t="e">
        <f t="shared" si="36"/>
        <v>#NUM!</v>
      </c>
      <c r="AU5" s="1" t="e">
        <f t="shared" si="37"/>
        <v>#NUM!</v>
      </c>
      <c r="AV5" s="2">
        <f t="shared" si="40"/>
        <v>4</v>
      </c>
      <c r="AW5" s="1" t="e">
        <f t="shared" si="41"/>
        <v>#NUM!</v>
      </c>
      <c r="AX5" s="1" t="e">
        <f t="shared" si="42"/>
        <v>#NUM!</v>
      </c>
      <c r="AY5" s="1" t="e">
        <f t="shared" si="43"/>
        <v>#NUM!</v>
      </c>
      <c r="AZ5" s="1" t="e">
        <f t="shared" si="38"/>
        <v>#NUM!</v>
      </c>
      <c r="BA5" s="1" t="e">
        <f t="shared" si="39"/>
        <v>#NUM!</v>
      </c>
    </row>
    <row r="6" spans="1:53">
      <c r="A6" s="2">
        <f>A5+0.001</f>
        <v>5.0000000000000001E-3</v>
      </c>
      <c r="B6" s="1">
        <f t="shared" si="6"/>
        <v>2.8111500000000005E-2</v>
      </c>
      <c r="C6" s="1">
        <f t="shared" si="0"/>
        <v>1.9857244347050297E-3</v>
      </c>
      <c r="D6" s="1">
        <f t="shared" si="7"/>
        <v>1.0015861627028375</v>
      </c>
      <c r="E6" s="1">
        <f>SQRT(D6-($C6*D6-POWER(D6,1/3)+1)/($C6-POWER(D6,-2/3)/3))</f>
        <v>1.0029947179657843</v>
      </c>
      <c r="F6" s="1">
        <f>SQRT(E6-($C6*E6-POWER(E6,1/3)+1)/($C6-POWER(E6,-2/3)/3))</f>
        <v>1.0029964611021134</v>
      </c>
      <c r="G6" s="1">
        <f>SQRT(F6-($C6*F6-POWER(F6,1/3)+1)/($C6-POWER(F6,-2/3)/3))</f>
        <v>1.0029964628489247</v>
      </c>
      <c r="H6" s="1">
        <f t="shared" si="8"/>
        <v>3.9352960968837785E-4</v>
      </c>
      <c r="I6" s="1">
        <f t="shared" si="9"/>
        <v>1.5864316502943501</v>
      </c>
      <c r="J6" s="1">
        <f>VLOOKUP($I6,Graph!$D$3:$M$50,col)</f>
        <v>4.7000000000000002E-3</v>
      </c>
      <c r="K6" s="1">
        <f>VLOOKUP($I6,Graph!$D$3:$M$50,col+1)</f>
        <v>4.7000000000000002E-3</v>
      </c>
      <c r="L6" s="1">
        <f t="shared" si="2"/>
        <v>4.7000000000000002E-3</v>
      </c>
      <c r="M6" s="1">
        <f t="shared" si="10"/>
        <v>0.64151666666666662</v>
      </c>
      <c r="N6" s="1">
        <f t="shared" si="11"/>
        <v>2.9999999999999992E-4</v>
      </c>
      <c r="O6" s="1">
        <f t="shared" si="3"/>
        <v>6.9436302245904839E-6</v>
      </c>
      <c r="P6" s="1">
        <f t="shared" si="4"/>
        <v>1.0000089419124751</v>
      </c>
      <c r="Q6" s="1">
        <f t="shared" si="12"/>
        <v>1.0000104156568268</v>
      </c>
      <c r="R6" s="1">
        <f t="shared" si="13"/>
        <v>1.0000104156623053</v>
      </c>
      <c r="S6" s="1">
        <f t="shared" si="14"/>
        <v>1.0000104156623055</v>
      </c>
      <c r="T6" s="1">
        <f t="shared" si="5"/>
        <v>1.4484697430208773E-2</v>
      </c>
      <c r="U6" s="1">
        <f t="shared" si="15"/>
        <v>5.6831872376569827E-6</v>
      </c>
      <c r="V6" s="2">
        <f t="shared" si="16"/>
        <v>0.38633099174750984</v>
      </c>
      <c r="W6" s="1" t="e">
        <f>VLOOKUP(V6,Graph!$D$3:$M$50,col)</f>
        <v>#N/A</v>
      </c>
      <c r="X6" s="1" t="e">
        <f>VLOOKUP(V6,Graph!$D$3:$M$50,col+1)</f>
        <v>#N/A</v>
      </c>
      <c r="Y6" s="1" t="e">
        <f t="shared" si="17"/>
        <v>#N/A</v>
      </c>
      <c r="Z6" s="1" t="e">
        <f t="shared" si="18"/>
        <v>#N/A</v>
      </c>
      <c r="AA6" s="2" t="e">
        <f t="shared" si="19"/>
        <v>#N/A</v>
      </c>
      <c r="AB6" s="1" t="e">
        <f t="shared" si="20"/>
        <v>#N/A</v>
      </c>
      <c r="AC6" s="1" t="e">
        <f t="shared" si="21"/>
        <v>#N/A</v>
      </c>
      <c r="AD6" s="1" t="e">
        <f t="shared" si="22"/>
        <v>#N/A</v>
      </c>
      <c r="AE6" s="1" t="e">
        <f t="shared" si="23"/>
        <v>#N/A</v>
      </c>
      <c r="AF6" s="1" t="e">
        <f t="shared" si="24"/>
        <v>#N/A</v>
      </c>
      <c r="AG6" s="1" t="e">
        <f t="shared" si="25"/>
        <v>#N/A</v>
      </c>
      <c r="AH6" s="1" t="e">
        <f t="shared" si="26"/>
        <v>#N/A</v>
      </c>
      <c r="AI6" s="2" t="e">
        <f t="shared" si="27"/>
        <v>#N/A</v>
      </c>
      <c r="AJ6" s="1" t="e">
        <f>VLOOKUP(AI6,Graph!$D$3:$M$50,col)</f>
        <v>#N/A</v>
      </c>
      <c r="AK6" s="1" t="e">
        <f>VLOOKUP(AI6,Graph!$D$3:$M$50,col+1)</f>
        <v>#N/A</v>
      </c>
      <c r="AL6" s="1" t="e">
        <f t="shared" si="28"/>
        <v>#N/A</v>
      </c>
      <c r="AM6" s="1" t="e">
        <f t="shared" si="29"/>
        <v>#N/A</v>
      </c>
      <c r="AN6" s="2" t="e">
        <f t="shared" si="30"/>
        <v>#N/A</v>
      </c>
      <c r="AO6" s="1" t="e">
        <f t="shared" si="31"/>
        <v>#N/A</v>
      </c>
      <c r="AP6" s="1" t="e">
        <f t="shared" si="32"/>
        <v>#N/A</v>
      </c>
      <c r="AQ6" s="1" t="e">
        <f t="shared" si="33"/>
        <v>#N/A</v>
      </c>
      <c r="AR6" s="1" t="e">
        <f t="shared" si="34"/>
        <v>#N/A</v>
      </c>
      <c r="AS6" s="1" t="e">
        <f t="shared" si="35"/>
        <v>#N/A</v>
      </c>
      <c r="AT6" s="1" t="e">
        <f t="shared" si="36"/>
        <v>#N/A</v>
      </c>
      <c r="AU6" s="1" t="e">
        <f t="shared" si="37"/>
        <v>#N/A</v>
      </c>
      <c r="AV6" s="2">
        <f t="shared" si="40"/>
        <v>5</v>
      </c>
      <c r="AW6" s="1" t="e">
        <f t="shared" si="41"/>
        <v>#N/A</v>
      </c>
      <c r="AX6" s="1" t="e">
        <f t="shared" si="42"/>
        <v>#N/A</v>
      </c>
      <c r="AY6" s="1" t="e">
        <f t="shared" si="43"/>
        <v>#N/A</v>
      </c>
      <c r="AZ6" s="1" t="e">
        <f t="shared" si="38"/>
        <v>#N/A</v>
      </c>
      <c r="BA6" s="1" t="e">
        <f t="shared" si="39"/>
        <v>#N/A</v>
      </c>
    </row>
    <row r="7" spans="1:53">
      <c r="A7" s="2">
        <f>A6+0.001</f>
        <v>6.0000000000000001E-3</v>
      </c>
      <c r="B7" s="1">
        <f t="shared" si="6"/>
        <v>2.9152666666666667E-2</v>
      </c>
      <c r="C7" s="1">
        <f t="shared" si="0"/>
        <v>2.658844493081573E-3</v>
      </c>
      <c r="D7" s="1">
        <f t="shared" si="7"/>
        <v>1.0026724357054937</v>
      </c>
      <c r="E7" s="1">
        <f t="shared" ref="E7:G20" si="44">SQRT(D7-($C7*D7-POWER(D7,1/3)+1)/($C7-POWER(D7,-2/3)/3))</f>
        <v>1.0040182805128468</v>
      </c>
      <c r="F7" s="1">
        <f t="shared" si="44"/>
        <v>1.0040203947925666</v>
      </c>
      <c r="G7" s="1">
        <f t="shared" si="44"/>
        <v>1.0040203976381363</v>
      </c>
      <c r="H7" s="1">
        <f t="shared" si="8"/>
        <v>5.1783621356685911E-4</v>
      </c>
      <c r="I7" s="1">
        <f t="shared" si="9"/>
        <v>1.7384399763991691</v>
      </c>
      <c r="J7" s="1">
        <f>VLOOKUP($I7,Graph!$D$3:$M$50,col)</f>
        <v>4.4000000000000003E-3</v>
      </c>
      <c r="K7" s="1">
        <f>VLOOKUP($I7,Graph!$D$3:$M$50,col+1)</f>
        <v>4.4000000000000003E-3</v>
      </c>
      <c r="L7" s="1">
        <f t="shared" si="2"/>
        <v>4.4000000000000003E-3</v>
      </c>
      <c r="M7" s="1">
        <f t="shared" si="10"/>
        <v>0.64211666666666656</v>
      </c>
      <c r="N7" s="1">
        <f t="shared" si="11"/>
        <v>1.5999999999999999E-3</v>
      </c>
      <c r="O7" s="1">
        <f t="shared" si="3"/>
        <v>1.8399562802812224E-4</v>
      </c>
      <c r="P7" s="1">
        <f t="shared" si="4"/>
        <v>1.0002741577287353</v>
      </c>
      <c r="Q7" s="1">
        <f t="shared" si="12"/>
        <v>1.0002761457075018</v>
      </c>
      <c r="R7" s="1">
        <f t="shared" si="13"/>
        <v>1.0002761458912022</v>
      </c>
      <c r="S7" s="1">
        <f t="shared" si="14"/>
        <v>1.0002761458912186</v>
      </c>
      <c r="T7" s="1">
        <f t="shared" si="5"/>
        <v>0.13584437161662785</v>
      </c>
      <c r="U7" s="1">
        <f t="shared" si="15"/>
        <v>7.0082799829422078E-5</v>
      </c>
      <c r="V7" s="2">
        <f t="shared" si="16"/>
        <v>0.89255031724648759</v>
      </c>
      <c r="W7" s="1" t="e">
        <f>VLOOKUP(V7,Graph!$D$3:$M$50,col)</f>
        <v>#N/A</v>
      </c>
      <c r="X7" s="1" t="e">
        <f>VLOOKUP(V7,Graph!$D$3:$M$50,col+1)</f>
        <v>#N/A</v>
      </c>
      <c r="Y7" s="1" t="e">
        <f t="shared" si="17"/>
        <v>#N/A</v>
      </c>
      <c r="Z7" s="1" t="e">
        <f t="shared" si="18"/>
        <v>#N/A</v>
      </c>
      <c r="AA7" s="2" t="e">
        <f t="shared" si="19"/>
        <v>#N/A</v>
      </c>
      <c r="AB7" s="1" t="e">
        <f t="shared" si="20"/>
        <v>#N/A</v>
      </c>
      <c r="AC7" s="1" t="e">
        <f t="shared" si="21"/>
        <v>#N/A</v>
      </c>
      <c r="AD7" s="1" t="e">
        <f t="shared" si="22"/>
        <v>#N/A</v>
      </c>
      <c r="AE7" s="1" t="e">
        <f t="shared" si="23"/>
        <v>#N/A</v>
      </c>
      <c r="AF7" s="1" t="e">
        <f t="shared" si="24"/>
        <v>#N/A</v>
      </c>
      <c r="AG7" s="1" t="e">
        <f t="shared" si="25"/>
        <v>#N/A</v>
      </c>
      <c r="AH7" s="1" t="e">
        <f t="shared" si="26"/>
        <v>#N/A</v>
      </c>
      <c r="AI7" s="2" t="e">
        <f t="shared" si="27"/>
        <v>#N/A</v>
      </c>
      <c r="AJ7" s="1" t="e">
        <f>VLOOKUP(AI7,Graph!$D$3:$M$50,col)</f>
        <v>#N/A</v>
      </c>
      <c r="AK7" s="1" t="e">
        <f>VLOOKUP(AI7,Graph!$D$3:$M$50,col+1)</f>
        <v>#N/A</v>
      </c>
      <c r="AL7" s="1" t="e">
        <f t="shared" si="28"/>
        <v>#N/A</v>
      </c>
      <c r="AM7" s="1" t="e">
        <f t="shared" si="29"/>
        <v>#N/A</v>
      </c>
      <c r="AN7" s="2" t="e">
        <f t="shared" si="30"/>
        <v>#N/A</v>
      </c>
      <c r="AO7" s="1" t="e">
        <f t="shared" si="31"/>
        <v>#N/A</v>
      </c>
      <c r="AP7" s="1" t="e">
        <f t="shared" si="32"/>
        <v>#N/A</v>
      </c>
      <c r="AQ7" s="1" t="e">
        <f t="shared" si="33"/>
        <v>#N/A</v>
      </c>
      <c r="AR7" s="1" t="e">
        <f t="shared" si="34"/>
        <v>#N/A</v>
      </c>
      <c r="AS7" s="1" t="e">
        <f t="shared" si="35"/>
        <v>#N/A</v>
      </c>
      <c r="AT7" s="1" t="e">
        <f t="shared" si="36"/>
        <v>#N/A</v>
      </c>
      <c r="AU7" s="1" t="e">
        <f t="shared" si="37"/>
        <v>#N/A</v>
      </c>
      <c r="AV7" s="2">
        <f t="shared" si="40"/>
        <v>6</v>
      </c>
      <c r="AW7" s="1" t="e">
        <f t="shared" si="41"/>
        <v>#N/A</v>
      </c>
      <c r="AX7" s="1" t="e">
        <f t="shared" si="42"/>
        <v>#N/A</v>
      </c>
      <c r="AY7" s="1" t="e">
        <f t="shared" si="43"/>
        <v>#N/A</v>
      </c>
      <c r="AZ7" s="1" t="e">
        <f t="shared" si="38"/>
        <v>#N/A</v>
      </c>
      <c r="BA7" s="1" t="e">
        <f t="shared" si="39"/>
        <v>#N/A</v>
      </c>
    </row>
    <row r="8" spans="1:53">
      <c r="A8" s="2">
        <f t="shared" ref="A8:A20" si="45">A7+0.001</f>
        <v>7.0000000000000001E-3</v>
      </c>
      <c r="B8" s="1">
        <f t="shared" si="6"/>
        <v>3.0193833333333336E-2</v>
      </c>
      <c r="C8" s="1">
        <f t="shared" ref="C8:C20" si="46">(4/27)*(b*A8/B8)^2</f>
        <v>3.3737009527751911E-3</v>
      </c>
      <c r="D8" s="1">
        <f t="shared" si="7"/>
        <v>1.0038299411302876</v>
      </c>
      <c r="E8" s="1">
        <f t="shared" si="44"/>
        <v>1.0051099506646322</v>
      </c>
      <c r="F8" s="1">
        <f t="shared" si="44"/>
        <v>1.0051124178839181</v>
      </c>
      <c r="G8" s="1">
        <f t="shared" si="44"/>
        <v>1.0051124221109584</v>
      </c>
      <c r="H8" s="1">
        <f t="shared" si="8"/>
        <v>6.5325795545217102E-4</v>
      </c>
      <c r="I8" s="1">
        <f t="shared" si="9"/>
        <v>1.8784103097848939</v>
      </c>
      <c r="J8" s="1">
        <f>VLOOKUP($I8,Graph!$D$3:$M$50,col)</f>
        <v>4.1000000000000003E-3</v>
      </c>
      <c r="K8" s="1">
        <f>VLOOKUP($I8,Graph!$D$3:$M$50,col+1)</f>
        <v>4.1000000000000003E-3</v>
      </c>
      <c r="L8" s="1">
        <f t="shared" ref="L8:L20" si="47">J8+Ratio*(K8-J8)</f>
        <v>4.1000000000000003E-3</v>
      </c>
      <c r="M8" s="1">
        <f t="shared" si="10"/>
        <v>0.6427166666666666</v>
      </c>
      <c r="N8" s="1">
        <f t="shared" si="11"/>
        <v>2.8999999999999998E-3</v>
      </c>
      <c r="O8" s="1">
        <f t="shared" si="3"/>
        <v>5.6454015746481732E-4</v>
      </c>
      <c r="P8" s="1">
        <f t="shared" si="4"/>
        <v>1.0008464284738663</v>
      </c>
      <c r="Q8" s="1">
        <f t="shared" si="12"/>
        <v>1.0008482469168283</v>
      </c>
      <c r="R8" s="1">
        <f t="shared" si="13"/>
        <v>1.0008482474319793</v>
      </c>
      <c r="S8" s="1">
        <f t="shared" si="14"/>
        <v>1.000848247432125</v>
      </c>
      <c r="T8" s="1">
        <f t="shared" si="5"/>
        <v>0.26329590647227591</v>
      </c>
      <c r="U8" s="1">
        <f t="shared" si="15"/>
        <v>1.7127043745140518E-4</v>
      </c>
      <c r="V8" s="2">
        <f t="shared" si="16"/>
        <v>1.2022359114725361</v>
      </c>
      <c r="W8" s="1">
        <f>VLOOKUP(V8,Graph!$D$3:$M$50,col)</f>
        <v>5.1000000000000004E-3</v>
      </c>
      <c r="X8" s="1">
        <f>VLOOKUP(V8,Graph!$D$3:$M$50,col+1)</f>
        <v>5.1000000000000004E-3</v>
      </c>
      <c r="Y8" s="1">
        <f t="shared" si="17"/>
        <v>5.1000000000000004E-3</v>
      </c>
      <c r="Z8" s="1">
        <f t="shared" si="18"/>
        <v>0.6407166666666666</v>
      </c>
      <c r="AA8" s="2">
        <f t="shared" si="19"/>
        <v>1.8999999999999998E-3</v>
      </c>
      <c r="AB8" s="1">
        <f t="shared" si="20"/>
        <v>2.4082355585378759E-4</v>
      </c>
      <c r="AC8" s="1">
        <f t="shared" si="21"/>
        <v>1.0003615157400638</v>
      </c>
      <c r="AD8" s="1">
        <f t="shared" si="22"/>
        <v>1.0003614965522043</v>
      </c>
      <c r="AE8" s="1">
        <f t="shared" si="23"/>
        <v>1.0003614965498917</v>
      </c>
      <c r="AF8" s="1">
        <f t="shared" si="24"/>
        <v>1.0003614965498915</v>
      </c>
      <c r="AG8" s="1">
        <f t="shared" si="25"/>
        <v>0.1391951075479233</v>
      </c>
      <c r="AH8" s="1">
        <f t="shared" si="26"/>
        <v>9.0500505573792308E-5</v>
      </c>
      <c r="AI8" s="2">
        <f t="shared" si="27"/>
        <v>0.97195441291515006</v>
      </c>
      <c r="AJ8" s="1" t="e">
        <f>VLOOKUP(AI8,Graph!$D$3:$M$50,col)</f>
        <v>#N/A</v>
      </c>
      <c r="AK8" s="1" t="e">
        <f>VLOOKUP(AI8,Graph!$D$3:$M$50,col+1)</f>
        <v>#N/A</v>
      </c>
      <c r="AL8" s="1" t="e">
        <f t="shared" si="28"/>
        <v>#N/A</v>
      </c>
      <c r="AM8" s="1" t="e">
        <f t="shared" si="29"/>
        <v>#N/A</v>
      </c>
      <c r="AN8" s="2" t="e">
        <f t="shared" si="30"/>
        <v>#N/A</v>
      </c>
      <c r="AO8" s="1" t="e">
        <f t="shared" si="31"/>
        <v>#N/A</v>
      </c>
      <c r="AP8" s="1" t="e">
        <f t="shared" si="32"/>
        <v>#N/A</v>
      </c>
      <c r="AQ8" s="1" t="e">
        <f t="shared" si="33"/>
        <v>#N/A</v>
      </c>
      <c r="AR8" s="1" t="e">
        <f t="shared" si="34"/>
        <v>#N/A</v>
      </c>
      <c r="AS8" s="1" t="e">
        <f t="shared" si="35"/>
        <v>#N/A</v>
      </c>
      <c r="AT8" s="1" t="e">
        <f t="shared" si="36"/>
        <v>#N/A</v>
      </c>
      <c r="AU8" s="1" t="e">
        <f t="shared" si="37"/>
        <v>#N/A</v>
      </c>
      <c r="AV8" s="2">
        <f t="shared" si="40"/>
        <v>7</v>
      </c>
      <c r="AW8" s="1" t="e">
        <f t="shared" si="41"/>
        <v>#N/A</v>
      </c>
      <c r="AX8" s="1" t="e">
        <f t="shared" si="42"/>
        <v>#N/A</v>
      </c>
      <c r="AY8" s="1" t="e">
        <f t="shared" si="43"/>
        <v>#N/A</v>
      </c>
      <c r="AZ8" s="1" t="e">
        <f t="shared" si="38"/>
        <v>#N/A</v>
      </c>
      <c r="BA8" s="1">
        <f t="shared" si="39"/>
        <v>0.97195441291515006</v>
      </c>
    </row>
    <row r="9" spans="1:53">
      <c r="A9" s="2">
        <f t="shared" si="45"/>
        <v>8.0000000000000002E-3</v>
      </c>
      <c r="B9" s="1">
        <f t="shared" si="6"/>
        <v>3.1235000000000002E-2</v>
      </c>
      <c r="C9" s="1">
        <f t="shared" si="46"/>
        <v>4.1175981878043512E-3</v>
      </c>
      <c r="D9" s="1">
        <f t="shared" si="7"/>
        <v>1.0050387362954947</v>
      </c>
      <c r="E9" s="1">
        <f t="shared" si="44"/>
        <v>1.0062510870399763</v>
      </c>
      <c r="F9" s="1">
        <f t="shared" si="44"/>
        <v>1.0062538768980902</v>
      </c>
      <c r="G9" s="1">
        <f t="shared" si="44"/>
        <v>1.0062538827516585</v>
      </c>
      <c r="H9" s="1">
        <f t="shared" si="8"/>
        <v>7.9903454638231201E-4</v>
      </c>
      <c r="I9" s="1">
        <f t="shared" si="9"/>
        <v>2.0088649725979804</v>
      </c>
      <c r="J9" s="1">
        <f>VLOOKUP($I9,Graph!$D$3:$M$50,col)</f>
        <v>3.8E-3</v>
      </c>
      <c r="K9" s="1">
        <f>VLOOKUP($I9,Graph!$D$3:$M$50,col+1)</f>
        <v>3.8E-3</v>
      </c>
      <c r="L9" s="1">
        <f t="shared" si="47"/>
        <v>3.8E-3</v>
      </c>
      <c r="M9" s="1">
        <f t="shared" si="10"/>
        <v>0.64331666666666654</v>
      </c>
      <c r="N9" s="1">
        <f t="shared" si="11"/>
        <v>4.2000000000000006E-3</v>
      </c>
      <c r="O9" s="1">
        <f t="shared" si="3"/>
        <v>1.1085655886327013E-3</v>
      </c>
      <c r="P9" s="1">
        <f t="shared" si="4"/>
        <v>1.0016674565483519</v>
      </c>
      <c r="Q9" s="1">
        <f t="shared" si="12"/>
        <v>1.001668400910581</v>
      </c>
      <c r="R9" s="1">
        <f t="shared" si="13"/>
        <v>1.0016684014367983</v>
      </c>
      <c r="S9" s="1">
        <f t="shared" si="14"/>
        <v>1.0016684014370913</v>
      </c>
      <c r="T9" s="1">
        <f t="shared" si="5"/>
        <v>0.37595716526531459</v>
      </c>
      <c r="U9" s="1">
        <f t="shared" si="15"/>
        <v>2.9903383287885414E-4</v>
      </c>
      <c r="V9" s="2">
        <f t="shared" si="16"/>
        <v>1.4476680954621286</v>
      </c>
      <c r="W9" s="1">
        <f>VLOOKUP(V9,Graph!$D$3:$M$50,col)</f>
        <v>4.7000000000000002E-3</v>
      </c>
      <c r="X9" s="1">
        <f>VLOOKUP(V9,Graph!$D$3:$M$50,col+1)</f>
        <v>4.7000000000000002E-3</v>
      </c>
      <c r="Y9" s="1">
        <f t="shared" si="17"/>
        <v>4.7000000000000002E-3</v>
      </c>
      <c r="Z9" s="1">
        <f t="shared" si="18"/>
        <v>0.64151666666666662</v>
      </c>
      <c r="AA9" s="2">
        <f t="shared" si="19"/>
        <v>3.3E-3</v>
      </c>
      <c r="AB9" s="1">
        <f t="shared" si="20"/>
        <v>6.8054519831211387E-4</v>
      </c>
      <c r="AC9" s="1">
        <f t="shared" si="21"/>
        <v>1.0010230581010942</v>
      </c>
      <c r="AD9" s="1">
        <f t="shared" si="22"/>
        <v>1.0010229072812846</v>
      </c>
      <c r="AE9" s="1">
        <f t="shared" si="23"/>
        <v>1.0010229072298107</v>
      </c>
      <c r="AF9" s="1">
        <f t="shared" si="24"/>
        <v>1.0010229072297931</v>
      </c>
      <c r="AG9" s="1">
        <f t="shared" si="25"/>
        <v>0.26110697985402287</v>
      </c>
      <c r="AH9" s="1">
        <f t="shared" si="26"/>
        <v>2.0754892328611821E-4</v>
      </c>
      <c r="AI9" s="2">
        <f t="shared" si="27"/>
        <v>1.2817472343382068</v>
      </c>
      <c r="AJ9" s="1">
        <f>VLOOKUP(AI9,Graph!$D$3:$M$50,col)</f>
        <v>5.1000000000000004E-3</v>
      </c>
      <c r="AK9" s="1">
        <f>VLOOKUP(AI9,Graph!$D$3:$M$50,col+1)</f>
        <v>5.1000000000000004E-3</v>
      </c>
      <c r="AL9" s="1">
        <f t="shared" si="28"/>
        <v>5.1000000000000004E-3</v>
      </c>
      <c r="AM9" s="1">
        <f t="shared" si="29"/>
        <v>0.6407166666666666</v>
      </c>
      <c r="AN9" s="2">
        <f t="shared" si="30"/>
        <v>2.8999999999999998E-3</v>
      </c>
      <c r="AO9" s="1">
        <f t="shared" si="31"/>
        <v>5.2425338691235071E-4</v>
      </c>
      <c r="AP9" s="1">
        <f t="shared" si="32"/>
        <v>1.0007876718792683</v>
      </c>
      <c r="AQ9" s="1">
        <f t="shared" si="33"/>
        <v>1.0007876193001639</v>
      </c>
      <c r="AR9" s="1">
        <f t="shared" si="34"/>
        <v>1.0007876192863496</v>
      </c>
      <c r="AS9" s="1">
        <f t="shared" si="35"/>
        <v>1.0007876192863461</v>
      </c>
      <c r="AT9" s="1">
        <f t="shared" si="36"/>
        <v>0.21483381755509628</v>
      </c>
      <c r="AU9" s="1">
        <f t="shared" si="37"/>
        <v>1.7072713690567546E-4</v>
      </c>
      <c r="AV9" s="2">
        <f t="shared" si="40"/>
        <v>8</v>
      </c>
      <c r="AW9" s="1">
        <f t="shared" si="41"/>
        <v>0.17072713690567545</v>
      </c>
      <c r="AX9" s="1">
        <f t="shared" si="42"/>
        <v>0.21483381755509628</v>
      </c>
      <c r="AY9" s="1">
        <f t="shared" si="43"/>
        <v>1.0007876192863461</v>
      </c>
      <c r="AZ9" s="1">
        <f t="shared" si="38"/>
        <v>5.1000000000000004E-3</v>
      </c>
      <c r="BA9" s="1">
        <f t="shared" si="39"/>
        <v>1.2817472343382068</v>
      </c>
    </row>
    <row r="10" spans="1:53">
      <c r="A10" s="2">
        <f t="shared" si="45"/>
        <v>9.0000000000000011E-3</v>
      </c>
      <c r="B10" s="1">
        <f t="shared" si="6"/>
        <v>3.2276166666666668E-2</v>
      </c>
      <c r="C10" s="1">
        <f t="shared" si="46"/>
        <v>4.8805428572277782E-3</v>
      </c>
      <c r="D10" s="1">
        <f t="shared" si="7"/>
        <v>1.0062830297414105</v>
      </c>
      <c r="E10" s="1">
        <f t="shared" si="44"/>
        <v>1.0074269088172163</v>
      </c>
      <c r="F10" s="1">
        <f t="shared" si="44"/>
        <v>1.0074299828019975</v>
      </c>
      <c r="G10" s="1">
        <f t="shared" si="44"/>
        <v>1.0074299904735169</v>
      </c>
      <c r="H10" s="1">
        <f t="shared" si="8"/>
        <v>9.5455651557225076E-4</v>
      </c>
      <c r="I10" s="1">
        <f t="shared" si="9"/>
        <v>2.131552872135424</v>
      </c>
      <c r="J10" s="1">
        <f>VLOOKUP($I10,Graph!$D$3:$M$50,col)</f>
        <v>3.8E-3</v>
      </c>
      <c r="K10" s="1">
        <f>VLOOKUP($I10,Graph!$D$3:$M$50,col+1)</f>
        <v>3.8E-3</v>
      </c>
      <c r="L10" s="1">
        <f t="shared" si="47"/>
        <v>3.8E-3</v>
      </c>
      <c r="M10" s="1">
        <f t="shared" si="10"/>
        <v>0.64331666666666654</v>
      </c>
      <c r="N10" s="1">
        <f t="shared" si="11"/>
        <v>5.2000000000000015E-3</v>
      </c>
      <c r="O10" s="1">
        <f t="shared" si="3"/>
        <v>1.5914339610433566E-3</v>
      </c>
      <c r="P10" s="1">
        <f t="shared" si="4"/>
        <v>1.0023984352031514</v>
      </c>
      <c r="Q10" s="1">
        <f t="shared" si="12"/>
        <v>1.0023986157371143</v>
      </c>
      <c r="R10" s="1">
        <f t="shared" si="13"/>
        <v>1.0023986158818103</v>
      </c>
      <c r="S10" s="1">
        <f t="shared" si="14"/>
        <v>1.0023986158819262</v>
      </c>
      <c r="T10" s="1">
        <f t="shared" si="5"/>
        <v>0.43405090146126019</v>
      </c>
      <c r="U10" s="1">
        <f t="shared" si="15"/>
        <v>4.1225686073428322E-4</v>
      </c>
      <c r="V10" s="2">
        <f t="shared" si="16"/>
        <v>1.6112076852485442</v>
      </c>
      <c r="W10" s="1">
        <f>VLOOKUP(V10,Graph!$D$3:$M$50,col)</f>
        <v>4.4000000000000003E-3</v>
      </c>
      <c r="X10" s="1">
        <f>VLOOKUP(V10,Graph!$D$3:$M$50,col+1)</f>
        <v>4.4000000000000003E-3</v>
      </c>
      <c r="Y10" s="1">
        <f t="shared" si="17"/>
        <v>4.4000000000000003E-3</v>
      </c>
      <c r="Z10" s="1">
        <f t="shared" si="18"/>
        <v>0.64211666666666656</v>
      </c>
      <c r="AA10" s="2">
        <f t="shared" si="19"/>
        <v>4.6000000000000008E-3</v>
      </c>
      <c r="AB10" s="1">
        <f t="shared" si="20"/>
        <v>1.240725981820228E-3</v>
      </c>
      <c r="AC10" s="1">
        <f t="shared" si="21"/>
        <v>1.0018683324927349</v>
      </c>
      <c r="AD10" s="1">
        <f t="shared" si="22"/>
        <v>1.0018680486120162</v>
      </c>
      <c r="AE10" s="1">
        <f t="shared" si="23"/>
        <v>1.0018680484349314</v>
      </c>
      <c r="AF10" s="1">
        <f t="shared" si="24"/>
        <v>1.0018680484348208</v>
      </c>
      <c r="AG10" s="1">
        <f t="shared" si="25"/>
        <v>0.360463698264128</v>
      </c>
      <c r="AH10" s="1">
        <f t="shared" si="26"/>
        <v>3.421833166791005E-4</v>
      </c>
      <c r="AI10" s="2">
        <f t="shared" si="27"/>
        <v>1.5141951052020222</v>
      </c>
      <c r="AJ10" s="1">
        <f>VLOOKUP(AI10,Graph!$D$3:$M$50,col)</f>
        <v>4.7000000000000002E-3</v>
      </c>
      <c r="AK10" s="1">
        <f>VLOOKUP(AI10,Graph!$D$3:$M$50,col+1)</f>
        <v>4.7000000000000002E-3</v>
      </c>
      <c r="AL10" s="1">
        <f t="shared" si="28"/>
        <v>4.7000000000000002E-3</v>
      </c>
      <c r="AM10" s="1">
        <f t="shared" si="29"/>
        <v>0.64151666666666662</v>
      </c>
      <c r="AN10" s="2">
        <f t="shared" si="30"/>
        <v>4.3000000000000009E-3</v>
      </c>
      <c r="AO10" s="1">
        <f t="shared" si="31"/>
        <v>1.0821441780506694E-3</v>
      </c>
      <c r="AP10" s="1">
        <f t="shared" si="32"/>
        <v>1.0016286279270181</v>
      </c>
      <c r="AQ10" s="1">
        <f t="shared" si="33"/>
        <v>1.0016285073166964</v>
      </c>
      <c r="AR10" s="1">
        <f t="shared" si="34"/>
        <v>1.0016285072511206</v>
      </c>
      <c r="AS10" s="1">
        <f t="shared" si="35"/>
        <v>1.0016285072510847</v>
      </c>
      <c r="AT10" s="1">
        <f t="shared" si="36"/>
        <v>0.32547787457982147</v>
      </c>
      <c r="AU10" s="1">
        <f t="shared" si="37"/>
        <v>3.0889787367053715E-4</v>
      </c>
      <c r="AV10" s="2">
        <f t="shared" si="40"/>
        <v>9</v>
      </c>
      <c r="AW10" s="1">
        <f t="shared" si="41"/>
        <v>0.30889787367053717</v>
      </c>
      <c r="AX10" s="1">
        <f t="shared" si="42"/>
        <v>0.32547787457982147</v>
      </c>
      <c r="AY10" s="1">
        <f t="shared" si="43"/>
        <v>1.0016285072510847</v>
      </c>
      <c r="AZ10" s="1">
        <f t="shared" si="38"/>
        <v>4.7000000000000002E-3</v>
      </c>
      <c r="BA10" s="1">
        <f t="shared" si="39"/>
        <v>1.5141951052020222</v>
      </c>
    </row>
    <row r="11" spans="1:53">
      <c r="A11" s="2">
        <f t="shared" si="45"/>
        <v>1.0000000000000002E-2</v>
      </c>
      <c r="B11" s="1">
        <f t="shared" si="6"/>
        <v>3.3317333333333338E-2</v>
      </c>
      <c r="C11" s="1">
        <f t="shared" si="46"/>
        <v>5.6546605972654998E-3</v>
      </c>
      <c r="D11" s="1">
        <f>SQRT(1.1-(C11*1.1-POWER(1.1,1/3)+1)/(C11-POWER(1.1,-2/3)/3))</f>
        <v>1.0075502808484924</v>
      </c>
      <c r="E11" s="1">
        <f>SQRT(D11-(C11*D11-POWER(D11,1/3)+1)/(C11-POWER(D11,-2/3)/3))</f>
        <v>1.0086256566084073</v>
      </c>
      <c r="F11" s="1">
        <f>SQRT(E11-(C11*E11-POWER(E11,1/3)+1)/(C11-POWER(E11,-2/3)/3))</f>
        <v>1.0086289710581946</v>
      </c>
      <c r="G11" s="1">
        <f>SQRT(F11-(C11*F11-POWER(F11,1/3)+1)/(C11-POWER(F11,-2/3)/3))</f>
        <v>1.0086289806759838</v>
      </c>
      <c r="H11" s="1">
        <f t="shared" si="8"/>
        <v>1.1193204781932407E-3</v>
      </c>
      <c r="I11" s="1">
        <f t="shared" si="9"/>
        <v>2.2477450187896726</v>
      </c>
      <c r="J11" s="1">
        <f>VLOOKUP(I11,Graph!$D$3:$M$50,col)</f>
        <v>3.8E-3</v>
      </c>
      <c r="K11" s="1">
        <f>VLOOKUP(I11,Graph!$D$3:$M$50,col+1)</f>
        <v>3.8E-3</v>
      </c>
      <c r="L11" s="1">
        <f t="shared" si="47"/>
        <v>3.8E-3</v>
      </c>
      <c r="M11" s="1">
        <f t="shared" si="10"/>
        <v>0.64331666666666654</v>
      </c>
      <c r="N11" s="1">
        <f t="shared" si="11"/>
        <v>6.2000000000000024E-3</v>
      </c>
      <c r="O11" s="1">
        <f t="shared" si="3"/>
        <v>2.1231894345424629E-3</v>
      </c>
      <c r="P11" s="1">
        <f t="shared" si="4"/>
        <v>1.0032061486599217</v>
      </c>
      <c r="Q11" s="1">
        <f t="shared" si="12"/>
        <v>1.0032052325787653</v>
      </c>
      <c r="R11" s="1">
        <f t="shared" si="13"/>
        <v>1.0032052315970146</v>
      </c>
      <c r="S11" s="1">
        <f t="shared" si="14"/>
        <v>1.0032052315959621</v>
      </c>
      <c r="T11" s="1">
        <f t="shared" si="5"/>
        <v>0.48248847665079714</v>
      </c>
      <c r="U11" s="1">
        <f t="shared" si="15"/>
        <v>5.3715514594850718E-4</v>
      </c>
      <c r="V11" s="2">
        <f t="shared" si="16"/>
        <v>1.7597952494789544</v>
      </c>
      <c r="W11" s="1">
        <f>VLOOKUP(V11,Graph!$D$3:$M$50,col)</f>
        <v>4.4000000000000003E-3</v>
      </c>
      <c r="X11" s="1">
        <f>VLOOKUP(V11,Graph!$D$3:$M$50,col+1)</f>
        <v>4.4000000000000003E-3</v>
      </c>
      <c r="Y11" s="1">
        <f t="shared" si="17"/>
        <v>4.4000000000000003E-3</v>
      </c>
      <c r="Z11" s="1">
        <f t="shared" si="18"/>
        <v>0.64211666666666656</v>
      </c>
      <c r="AA11" s="2">
        <f t="shared" si="19"/>
        <v>5.6000000000000017E-3</v>
      </c>
      <c r="AB11" s="1">
        <f t="shared" si="20"/>
        <v>1.7256777456856318E-3</v>
      </c>
      <c r="AC11" s="1">
        <f t="shared" si="21"/>
        <v>1.0026024680346026</v>
      </c>
      <c r="AD11" s="1">
        <f t="shared" si="22"/>
        <v>1.0026020045581736</v>
      </c>
      <c r="AE11" s="1">
        <f t="shared" si="23"/>
        <v>1.0026020041551733</v>
      </c>
      <c r="AF11" s="1">
        <f t="shared" si="24"/>
        <v>1.0026020041548229</v>
      </c>
      <c r="AG11" s="1">
        <f t="shared" si="25"/>
        <v>0.41340011326864273</v>
      </c>
      <c r="AH11" s="1">
        <f t="shared" si="26"/>
        <v>4.5996222544335773E-4</v>
      </c>
      <c r="AI11" s="2">
        <f t="shared" si="27"/>
        <v>1.6711019640691527</v>
      </c>
      <c r="AJ11" s="1">
        <f>VLOOKUP(AI11,Graph!$D$3:$M$50,col)</f>
        <v>4.4000000000000003E-3</v>
      </c>
      <c r="AK11" s="1">
        <f>VLOOKUP(AI11,Graph!$D$3:$M$50,col+1)</f>
        <v>4.4000000000000003E-3</v>
      </c>
      <c r="AL11" s="1">
        <f t="shared" si="28"/>
        <v>4.4000000000000003E-3</v>
      </c>
      <c r="AM11" s="1">
        <f t="shared" si="29"/>
        <v>0.64211666666666656</v>
      </c>
      <c r="AN11" s="2">
        <f t="shared" si="30"/>
        <v>5.6000000000000017E-3</v>
      </c>
      <c r="AO11" s="1">
        <f t="shared" si="31"/>
        <v>1.7256777456856318E-3</v>
      </c>
      <c r="AP11" s="1">
        <f t="shared" si="32"/>
        <v>1.0026020041548225</v>
      </c>
      <c r="AQ11" s="1">
        <f t="shared" si="33"/>
        <v>1.0026020041548227</v>
      </c>
      <c r="AR11" s="1">
        <f t="shared" si="34"/>
        <v>1.0026020041548225</v>
      </c>
      <c r="AS11" s="1">
        <f t="shared" si="35"/>
        <v>1.0026020041548227</v>
      </c>
      <c r="AT11" s="1">
        <f t="shared" si="36"/>
        <v>0.41340011326864273</v>
      </c>
      <c r="AU11" s="1">
        <f t="shared" si="37"/>
        <v>4.5996222544335768E-4</v>
      </c>
      <c r="AV11" s="2">
        <f t="shared" si="40"/>
        <v>10</v>
      </c>
      <c r="AW11" s="1">
        <f t="shared" si="41"/>
        <v>0.45996222544335769</v>
      </c>
      <c r="AX11" s="1">
        <f t="shared" si="42"/>
        <v>0.41340011326864273</v>
      </c>
      <c r="AY11" s="1">
        <f t="shared" si="43"/>
        <v>1.0026020041548227</v>
      </c>
      <c r="AZ11" s="1">
        <f t="shared" si="38"/>
        <v>4.4000000000000003E-3</v>
      </c>
      <c r="BA11" s="1">
        <f t="shared" si="39"/>
        <v>1.6711019640691527</v>
      </c>
    </row>
    <row r="12" spans="1:53">
      <c r="A12" s="2">
        <f t="shared" si="45"/>
        <v>1.1000000000000003E-2</v>
      </c>
      <c r="B12" s="1">
        <f t="shared" si="6"/>
        <v>3.4358500000000007E-2</v>
      </c>
      <c r="C12" s="1">
        <f t="shared" si="46"/>
        <v>6.4337471684442994E-3</v>
      </c>
      <c r="D12" s="1">
        <f t="shared" si="7"/>
        <v>1.0088305122250734</v>
      </c>
      <c r="E12" s="1">
        <f t="shared" si="44"/>
        <v>1.0098379529576769</v>
      </c>
      <c r="F12" s="1">
        <f t="shared" si="44"/>
        <v>1.009841461428536</v>
      </c>
      <c r="G12" s="1">
        <f t="shared" si="44"/>
        <v>1.009841473053759</v>
      </c>
      <c r="H12" s="1">
        <f t="shared" si="8"/>
        <v>1.2929008986385005E-3</v>
      </c>
      <c r="I12" s="1">
        <f t="shared" si="9"/>
        <v>2.3583991332042373</v>
      </c>
      <c r="J12" s="1">
        <f>VLOOKUP($I12,Graph!$D$3:$M$50,col)</f>
        <v>3.5999999999999999E-3</v>
      </c>
      <c r="K12" s="1">
        <f>VLOOKUP($I12,Graph!$D$3:$M$50,col+1)</f>
        <v>3.5999999999999999E-3</v>
      </c>
      <c r="L12" s="1">
        <f t="shared" si="47"/>
        <v>3.5999999999999999E-3</v>
      </c>
      <c r="M12" s="1">
        <f t="shared" si="10"/>
        <v>0.6437166666666666</v>
      </c>
      <c r="N12" s="1">
        <f t="shared" si="11"/>
        <v>7.4000000000000029E-3</v>
      </c>
      <c r="O12" s="1">
        <f t="shared" si="3"/>
        <v>2.847611795382943E-3</v>
      </c>
      <c r="P12" s="1">
        <f t="shared" si="4"/>
        <v>1.0043111821203603</v>
      </c>
      <c r="Q12" s="1">
        <f t="shared" si="12"/>
        <v>1.0043083032724514</v>
      </c>
      <c r="R12" s="1">
        <f t="shared" si="13"/>
        <v>1.0043082991216885</v>
      </c>
      <c r="S12" s="1">
        <f t="shared" si="14"/>
        <v>1.0043082991157015</v>
      </c>
      <c r="T12" s="1">
        <f t="shared" si="5"/>
        <v>0.54566728123855035</v>
      </c>
      <c r="U12" s="1">
        <f t="shared" si="15"/>
        <v>7.0162814178239825E-4</v>
      </c>
      <c r="V12" s="2">
        <f t="shared" si="16"/>
        <v>1.9236729025954995</v>
      </c>
      <c r="W12" s="1">
        <f>VLOOKUP(V12,Graph!$D$3:$M$50,col)</f>
        <v>4.1000000000000003E-3</v>
      </c>
      <c r="X12" s="1">
        <f>VLOOKUP(V12,Graph!$D$3:$M$50,col+1)</f>
        <v>4.1000000000000003E-3</v>
      </c>
      <c r="Y12" s="1">
        <f t="shared" si="17"/>
        <v>4.1000000000000003E-3</v>
      </c>
      <c r="Z12" s="1">
        <f t="shared" si="18"/>
        <v>0.6427166666666666</v>
      </c>
      <c r="AA12" s="2">
        <f t="shared" si="19"/>
        <v>6.9000000000000025E-3</v>
      </c>
      <c r="AB12" s="1">
        <f t="shared" si="20"/>
        <v>2.4681135809825503E-3</v>
      </c>
      <c r="AC12" s="1">
        <f t="shared" si="21"/>
        <v>1.003730502995013</v>
      </c>
      <c r="AD12" s="1">
        <f t="shared" si="22"/>
        <v>1.0037298377738095</v>
      </c>
      <c r="AE12" s="1">
        <f t="shared" si="23"/>
        <v>1.0037298369437397</v>
      </c>
      <c r="AF12" s="1">
        <f t="shared" si="24"/>
        <v>1.0037298369427035</v>
      </c>
      <c r="AG12" s="1">
        <f t="shared" si="25"/>
        <v>0.49054491550681606</v>
      </c>
      <c r="AH12" s="1">
        <f t="shared" si="26"/>
        <v>6.3038757913125754E-4</v>
      </c>
      <c r="AI12" s="2">
        <f t="shared" si="27"/>
        <v>1.8562285292537595</v>
      </c>
      <c r="AJ12" s="1">
        <f>VLOOKUP(AI12,Graph!$D$3:$M$50,col)</f>
        <v>4.1000000000000003E-3</v>
      </c>
      <c r="AK12" s="1">
        <f>VLOOKUP(AI12,Graph!$D$3:$M$50,col+1)</f>
        <v>4.1000000000000003E-3</v>
      </c>
      <c r="AL12" s="1">
        <f t="shared" si="28"/>
        <v>4.1000000000000003E-3</v>
      </c>
      <c r="AM12" s="1">
        <f t="shared" si="29"/>
        <v>0.6427166666666666</v>
      </c>
      <c r="AN12" s="2">
        <f t="shared" si="30"/>
        <v>6.9000000000000025E-3</v>
      </c>
      <c r="AO12" s="1">
        <f t="shared" si="31"/>
        <v>2.4681135809825503E-3</v>
      </c>
      <c r="AP12" s="1">
        <f t="shared" si="32"/>
        <v>1.0037298369427023</v>
      </c>
      <c r="AQ12" s="1">
        <f t="shared" si="33"/>
        <v>1.0037298369427023</v>
      </c>
      <c r="AR12" s="1">
        <f t="shared" si="34"/>
        <v>1.0037298369427023</v>
      </c>
      <c r="AS12" s="1">
        <f t="shared" si="35"/>
        <v>1.0037298369427023</v>
      </c>
      <c r="AT12" s="1">
        <f t="shared" si="36"/>
        <v>0.49054491550681606</v>
      </c>
      <c r="AU12" s="1">
        <f t="shared" si="37"/>
        <v>6.3038757913125689E-4</v>
      </c>
      <c r="AV12" s="2">
        <f t="shared" si="40"/>
        <v>11</v>
      </c>
      <c r="AW12" s="1">
        <f t="shared" si="41"/>
        <v>0.63038757913125687</v>
      </c>
      <c r="AX12" s="1">
        <f t="shared" si="42"/>
        <v>0.49054491550681606</v>
      </c>
      <c r="AY12" s="1">
        <f t="shared" si="43"/>
        <v>1.0037298369427023</v>
      </c>
      <c r="AZ12" s="1">
        <f t="shared" si="38"/>
        <v>4.1000000000000003E-3</v>
      </c>
      <c r="BA12" s="1">
        <f t="shared" si="39"/>
        <v>1.8562285292537595</v>
      </c>
    </row>
    <row r="13" spans="1:53">
      <c r="A13" s="2">
        <f t="shared" si="45"/>
        <v>1.2000000000000004E-2</v>
      </c>
      <c r="B13" s="1">
        <f t="shared" si="6"/>
        <v>3.5399666666666676E-2</v>
      </c>
      <c r="C13" s="1">
        <f t="shared" si="46"/>
        <v>7.2129207009548543E-3</v>
      </c>
      <c r="D13" s="1">
        <f t="shared" si="7"/>
        <v>1.0101157798863702</v>
      </c>
      <c r="E13" s="1">
        <f t="shared" si="44"/>
        <v>1.0110563103796939</v>
      </c>
      <c r="F13" s="1">
        <f t="shared" si="44"/>
        <v>1.0110599654420007</v>
      </c>
      <c r="G13" s="1">
        <f t="shared" si="44"/>
        <v>1.0110599790688082</v>
      </c>
      <c r="H13" s="1">
        <f t="shared" si="8"/>
        <v>1.4749313132415443E-3</v>
      </c>
      <c r="I13" s="1">
        <f t="shared" si="9"/>
        <v>2.4642579109293248</v>
      </c>
      <c r="J13" s="1">
        <f>VLOOKUP($I13,Graph!$D$3:$M$50,col)</f>
        <v>3.5999999999999999E-3</v>
      </c>
      <c r="K13" s="1">
        <f>VLOOKUP($I13,Graph!$D$3:$M$50,col+1)</f>
        <v>3.5999999999999999E-3</v>
      </c>
      <c r="L13" s="1">
        <f t="shared" si="47"/>
        <v>3.5999999999999999E-3</v>
      </c>
      <c r="M13" s="1">
        <f t="shared" si="10"/>
        <v>0.6437166666666666</v>
      </c>
      <c r="N13" s="1">
        <f t="shared" si="11"/>
        <v>8.4000000000000047E-3</v>
      </c>
      <c r="O13" s="1">
        <f t="shared" si="3"/>
        <v>3.4565748168689887E-3</v>
      </c>
      <c r="P13" s="1">
        <f t="shared" si="4"/>
        <v>1.0052439065511012</v>
      </c>
      <c r="Q13" s="1">
        <f t="shared" si="12"/>
        <v>1.0052393376857149</v>
      </c>
      <c r="R13" s="1">
        <f t="shared" si="13"/>
        <v>1.0052393296680688</v>
      </c>
      <c r="S13" s="1">
        <f t="shared" si="14"/>
        <v>1.0052393296539928</v>
      </c>
      <c r="T13" s="1">
        <f t="shared" si="5"/>
        <v>0.57918382136417701</v>
      </c>
      <c r="U13" s="1">
        <f t="shared" si="15"/>
        <v>8.4933841975702357E-4</v>
      </c>
      <c r="V13" s="2">
        <f t="shared" si="16"/>
        <v>2.0501665845713681</v>
      </c>
      <c r="W13" s="1">
        <f>VLOOKUP(V13,Graph!$D$3:$M$50,col)</f>
        <v>3.8E-3</v>
      </c>
      <c r="X13" s="1">
        <f>VLOOKUP(V13,Graph!$D$3:$M$50,col+1)</f>
        <v>3.8E-3</v>
      </c>
      <c r="Y13" s="1">
        <f t="shared" si="17"/>
        <v>3.8E-3</v>
      </c>
      <c r="Z13" s="1">
        <f t="shared" si="18"/>
        <v>0.64331666666666654</v>
      </c>
      <c r="AA13" s="2">
        <f t="shared" si="19"/>
        <v>8.2000000000000042E-3</v>
      </c>
      <c r="AB13" s="1">
        <f t="shared" si="20"/>
        <v>3.2898431510690832E-3</v>
      </c>
      <c r="AC13" s="1">
        <f t="shared" si="21"/>
        <v>1.0049844885155399</v>
      </c>
      <c r="AD13" s="1">
        <f t="shared" si="22"/>
        <v>1.0049840738951259</v>
      </c>
      <c r="AE13" s="1">
        <f t="shared" si="23"/>
        <v>1.0049840732028832</v>
      </c>
      <c r="AF13" s="1">
        <f t="shared" si="24"/>
        <v>1.0049840732017272</v>
      </c>
      <c r="AG13" s="1">
        <f t="shared" si="25"/>
        <v>0.55827518061409798</v>
      </c>
      <c r="AH13" s="1">
        <f t="shared" si="26"/>
        <v>8.1846926566789063E-4</v>
      </c>
      <c r="AI13" s="2">
        <f t="shared" si="27"/>
        <v>2.0250217215927155</v>
      </c>
      <c r="AJ13" s="1">
        <f>VLOOKUP(AI13,Graph!$D$3:$M$50,col)</f>
        <v>3.8E-3</v>
      </c>
      <c r="AK13" s="1">
        <f>VLOOKUP(AI13,Graph!$D$3:$M$50,col+1)</f>
        <v>3.8E-3</v>
      </c>
      <c r="AL13" s="1">
        <f t="shared" si="28"/>
        <v>3.8E-3</v>
      </c>
      <c r="AM13" s="1">
        <f t="shared" si="29"/>
        <v>0.64331666666666654</v>
      </c>
      <c r="AN13" s="2">
        <f t="shared" si="30"/>
        <v>8.2000000000000042E-3</v>
      </c>
      <c r="AO13" s="1">
        <f t="shared" si="31"/>
        <v>3.2898431510690832E-3</v>
      </c>
      <c r="AP13" s="1">
        <f t="shared" si="32"/>
        <v>1.0049840732017257</v>
      </c>
      <c r="AQ13" s="1">
        <f t="shared" si="33"/>
        <v>1.0049840732017254</v>
      </c>
      <c r="AR13" s="1">
        <f t="shared" si="34"/>
        <v>1.0049840732017257</v>
      </c>
      <c r="AS13" s="1">
        <f t="shared" si="35"/>
        <v>1.0049840732017254</v>
      </c>
      <c r="AT13" s="1">
        <f t="shared" si="36"/>
        <v>0.55827518061409798</v>
      </c>
      <c r="AU13" s="1">
        <f t="shared" si="37"/>
        <v>8.1846926566788922E-4</v>
      </c>
      <c r="AV13" s="2">
        <f t="shared" si="40"/>
        <v>12</v>
      </c>
      <c r="AW13" s="1">
        <f t="shared" si="41"/>
        <v>0.81846926566788925</v>
      </c>
      <c r="AX13" s="1">
        <f t="shared" si="42"/>
        <v>0.55827518061409798</v>
      </c>
      <c r="AY13" s="1">
        <f t="shared" si="43"/>
        <v>1.0049840732017254</v>
      </c>
      <c r="AZ13" s="1">
        <f t="shared" si="38"/>
        <v>3.8E-3</v>
      </c>
      <c r="BA13" s="1">
        <f t="shared" si="39"/>
        <v>2.0250217215927155</v>
      </c>
    </row>
    <row r="14" spans="1:53">
      <c r="A14" s="2">
        <f t="shared" si="45"/>
        <v>1.3000000000000005E-2</v>
      </c>
      <c r="B14" s="1">
        <f t="shared" si="6"/>
        <v>3.6440833333333339E-2</v>
      </c>
      <c r="C14" s="1">
        <f t="shared" si="46"/>
        <v>7.9883505658806392E-3</v>
      </c>
      <c r="D14" s="1">
        <f t="shared" si="7"/>
        <v>1.011399761690885</v>
      </c>
      <c r="E14" s="1">
        <f t="shared" si="44"/>
        <v>1.0122747496578675</v>
      </c>
      <c r="F14" s="1">
        <f t="shared" si="44"/>
        <v>1.0122785042328077</v>
      </c>
      <c r="G14" s="1">
        <f t="shared" si="44"/>
        <v>1.0122785197915203</v>
      </c>
      <c r="H14" s="1">
        <f t="shared" si="8"/>
        <v>1.6650913192970548E-3</v>
      </c>
      <c r="I14" s="1">
        <f t="shared" si="9"/>
        <v>2.5659109475487965</v>
      </c>
      <c r="J14" s="1">
        <f>VLOOKUP($I14,Graph!$D$3:$M$50,col)</f>
        <v>3.5999999999999999E-3</v>
      </c>
      <c r="K14" s="1">
        <f>VLOOKUP($I14,Graph!$D$3:$M$50,col+1)</f>
        <v>3.5999999999999999E-3</v>
      </c>
      <c r="L14" s="1">
        <f t="shared" si="47"/>
        <v>3.5999999999999999E-3</v>
      </c>
      <c r="M14" s="1">
        <f t="shared" si="10"/>
        <v>0.6437166666666666</v>
      </c>
      <c r="N14" s="1">
        <f t="shared" si="11"/>
        <v>9.4000000000000056E-3</v>
      </c>
      <c r="O14" s="1">
        <f t="shared" si="3"/>
        <v>4.0847439856800038E-3</v>
      </c>
      <c r="P14" s="1">
        <f t="shared" si="4"/>
        <v>1.0062098533333861</v>
      </c>
      <c r="Q14" s="1">
        <f t="shared" si="12"/>
        <v>1.0062033738838789</v>
      </c>
      <c r="R14" s="1">
        <f t="shared" si="13"/>
        <v>1.0062033604095133</v>
      </c>
      <c r="S14" s="1">
        <f t="shared" si="14"/>
        <v>1.006203360381478</v>
      </c>
      <c r="T14" s="1">
        <f t="shared" si="5"/>
        <v>0.60805955020346292</v>
      </c>
      <c r="U14" s="1">
        <f t="shared" si="15"/>
        <v>1.0063983420078074E-3</v>
      </c>
      <c r="V14" s="2">
        <f t="shared" si="16"/>
        <v>2.1694627535067759</v>
      </c>
      <c r="W14" s="1">
        <f>VLOOKUP(V14,Graph!$D$3:$M$50,col)</f>
        <v>3.8E-3</v>
      </c>
      <c r="X14" s="1">
        <f>VLOOKUP(V14,Graph!$D$3:$M$50,col+1)</f>
        <v>3.8E-3</v>
      </c>
      <c r="Y14" s="1">
        <f t="shared" si="17"/>
        <v>3.8E-3</v>
      </c>
      <c r="Z14" s="1">
        <f t="shared" si="18"/>
        <v>0.64331666666666654</v>
      </c>
      <c r="AA14" s="2">
        <f t="shared" si="19"/>
        <v>9.200000000000005E-3</v>
      </c>
      <c r="AB14" s="1">
        <f t="shared" si="20"/>
        <v>3.9079130121562637E-3</v>
      </c>
      <c r="AC14" s="1">
        <f t="shared" si="21"/>
        <v>1.0059321368745959</v>
      </c>
      <c r="AD14" s="1">
        <f t="shared" si="22"/>
        <v>1.0059316097535946</v>
      </c>
      <c r="AE14" s="1">
        <f t="shared" si="23"/>
        <v>1.0059316087052217</v>
      </c>
      <c r="AF14" s="1">
        <f t="shared" si="24"/>
        <v>1.0059316087031367</v>
      </c>
      <c r="AG14" s="1">
        <f t="shared" si="25"/>
        <v>0.58839113904646489</v>
      </c>
      <c r="AH14" s="1">
        <f t="shared" si="26"/>
        <v>9.7358217517704449E-4</v>
      </c>
      <c r="AI14" s="2">
        <f t="shared" si="27"/>
        <v>2.145621433096716</v>
      </c>
      <c r="AJ14" s="1">
        <f>VLOOKUP(AI14,Graph!$D$3:$M$50,col)</f>
        <v>3.8E-3</v>
      </c>
      <c r="AK14" s="1">
        <f>VLOOKUP(AI14,Graph!$D$3:$M$50,col+1)</f>
        <v>3.8E-3</v>
      </c>
      <c r="AL14" s="1">
        <f t="shared" si="28"/>
        <v>3.8E-3</v>
      </c>
      <c r="AM14" s="1">
        <f t="shared" si="29"/>
        <v>0.64331666666666654</v>
      </c>
      <c r="AN14" s="2">
        <f t="shared" si="30"/>
        <v>9.200000000000005E-3</v>
      </c>
      <c r="AO14" s="1">
        <f t="shared" si="31"/>
        <v>3.9079130121562637E-3</v>
      </c>
      <c r="AP14" s="1">
        <f t="shared" si="32"/>
        <v>1.0059316087031323</v>
      </c>
      <c r="AQ14" s="1">
        <f t="shared" si="33"/>
        <v>1.0059316087031325</v>
      </c>
      <c r="AR14" s="1">
        <f t="shared" si="34"/>
        <v>1.0059316087031325</v>
      </c>
      <c r="AS14" s="1">
        <f t="shared" si="35"/>
        <v>1.0059316087031325</v>
      </c>
      <c r="AT14" s="1">
        <f t="shared" si="36"/>
        <v>0.58839113904646489</v>
      </c>
      <c r="AU14" s="1">
        <f t="shared" si="37"/>
        <v>9.7358217517704037E-4</v>
      </c>
      <c r="AV14" s="2">
        <f t="shared" si="40"/>
        <v>13</v>
      </c>
      <c r="AW14" s="1">
        <f t="shared" si="41"/>
        <v>0.97358217517704038</v>
      </c>
      <c r="AX14" s="1">
        <f t="shared" si="42"/>
        <v>0.58839113904646489</v>
      </c>
      <c r="AY14" s="1">
        <f t="shared" si="43"/>
        <v>1.0059316087031325</v>
      </c>
      <c r="AZ14" s="1">
        <f t="shared" si="38"/>
        <v>3.8E-3</v>
      </c>
      <c r="BA14" s="1">
        <f t="shared" si="39"/>
        <v>2.145621433096716</v>
      </c>
    </row>
    <row r="15" spans="1:53">
      <c r="A15" s="2">
        <f t="shared" si="45"/>
        <v>1.4000000000000005E-2</v>
      </c>
      <c r="B15" s="1">
        <f t="shared" si="6"/>
        <v>3.7482000000000008E-2</v>
      </c>
      <c r="C15" s="1">
        <f t="shared" si="46"/>
        <v>8.7570447570491875E-3</v>
      </c>
      <c r="D15" s="1">
        <f t="shared" si="7"/>
        <v>1.0126774352644874</v>
      </c>
      <c r="E15" s="1">
        <f t="shared" si="44"/>
        <v>1.0134885013804671</v>
      </c>
      <c r="F15" s="1">
        <f t="shared" si="44"/>
        <v>1.0134923097108119</v>
      </c>
      <c r="G15" s="1">
        <f t="shared" si="44"/>
        <v>1.0134923270731482</v>
      </c>
      <c r="H15" s="1">
        <f t="shared" si="8"/>
        <v>1.8630972528859556E-3</v>
      </c>
      <c r="I15" s="1">
        <f t="shared" si="9"/>
        <v>2.6638355018538808</v>
      </c>
      <c r="J15" s="1">
        <f>VLOOKUP($I15,Graph!$D$3:$M$50,col)</f>
        <v>3.3E-3</v>
      </c>
      <c r="K15" s="1">
        <f>VLOOKUP($I15,Graph!$D$3:$M$50,col+1)</f>
        <v>3.3E-3</v>
      </c>
      <c r="L15" s="1">
        <f t="shared" si="47"/>
        <v>3.3E-3</v>
      </c>
      <c r="M15" s="1">
        <f t="shared" si="10"/>
        <v>0.64431666666666654</v>
      </c>
      <c r="N15" s="1">
        <f t="shared" si="11"/>
        <v>1.0700000000000005E-2</v>
      </c>
      <c r="O15" s="1">
        <f t="shared" si="3"/>
        <v>5.0120685341068748E-3</v>
      </c>
      <c r="P15" s="1">
        <f t="shared" si="4"/>
        <v>1.007642601605151</v>
      </c>
      <c r="Q15" s="1">
        <f t="shared" si="12"/>
        <v>1.0076333241984117</v>
      </c>
      <c r="R15" s="1">
        <f t="shared" si="13"/>
        <v>1.007633300426471</v>
      </c>
      <c r="S15" s="1">
        <f t="shared" si="14"/>
        <v>1.007633300365522</v>
      </c>
      <c r="T15" s="1">
        <f t="shared" si="5"/>
        <v>0.66138994287304964</v>
      </c>
      <c r="U15" s="1">
        <f t="shared" si="15"/>
        <v>1.2251102086242025E-3</v>
      </c>
      <c r="V15" s="2">
        <f t="shared" si="16"/>
        <v>2.3164376427035474</v>
      </c>
      <c r="W15" s="1">
        <f>VLOOKUP(V15,Graph!$D$3:$M$50,col)</f>
        <v>3.5999999999999999E-3</v>
      </c>
      <c r="X15" s="1">
        <f>VLOOKUP(V15,Graph!$D$3:$M$50,col+1)</f>
        <v>3.5999999999999999E-3</v>
      </c>
      <c r="Y15" s="1">
        <f t="shared" si="17"/>
        <v>3.5999999999999999E-3</v>
      </c>
      <c r="Z15" s="1">
        <f t="shared" si="18"/>
        <v>0.6437166666666666</v>
      </c>
      <c r="AA15" s="2">
        <f t="shared" si="19"/>
        <v>1.0400000000000006E-2</v>
      </c>
      <c r="AB15" s="1">
        <f t="shared" si="20"/>
        <v>4.7261434626885666E-3</v>
      </c>
      <c r="AC15" s="1">
        <f t="shared" si="21"/>
        <v>1.007192566823607</v>
      </c>
      <c r="AD15" s="1">
        <f t="shared" si="22"/>
        <v>1.0071915352853666</v>
      </c>
      <c r="AE15" s="1">
        <f t="shared" si="23"/>
        <v>1.007191532794939</v>
      </c>
      <c r="AF15" s="1">
        <f t="shared" si="24"/>
        <v>1.0071915327889258</v>
      </c>
      <c r="AG15" s="1">
        <f t="shared" si="25"/>
        <v>0.63318018789551711</v>
      </c>
      <c r="AH15" s="1">
        <f t="shared" si="26"/>
        <v>1.1723423231506224E-3</v>
      </c>
      <c r="AI15" s="2">
        <f t="shared" si="27"/>
        <v>2.2826905561836566</v>
      </c>
      <c r="AJ15" s="1">
        <f>VLOOKUP(AI15,Graph!$D$3:$M$50,col)</f>
        <v>3.8E-3</v>
      </c>
      <c r="AK15" s="1">
        <f>VLOOKUP(AI15,Graph!$D$3:$M$50,col+1)</f>
        <v>3.8E-3</v>
      </c>
      <c r="AL15" s="1">
        <f t="shared" si="28"/>
        <v>3.8E-3</v>
      </c>
      <c r="AM15" s="1">
        <f t="shared" si="29"/>
        <v>0.64331666666666654</v>
      </c>
      <c r="AN15" s="2">
        <f t="shared" si="30"/>
        <v>1.0200000000000006E-2</v>
      </c>
      <c r="AO15" s="1">
        <f t="shared" si="31"/>
        <v>4.5404684681809937E-3</v>
      </c>
      <c r="AP15" s="1">
        <f t="shared" si="32"/>
        <v>1.0069057223012143</v>
      </c>
      <c r="AQ15" s="1">
        <f t="shared" si="33"/>
        <v>1.0069050736059073</v>
      </c>
      <c r="AR15" s="1">
        <f t="shared" si="34"/>
        <v>1.0069050721025481</v>
      </c>
      <c r="AS15" s="1">
        <f t="shared" si="35"/>
        <v>1.0069050720990638</v>
      </c>
      <c r="AT15" s="1">
        <f t="shared" si="36"/>
        <v>0.61462131201501313</v>
      </c>
      <c r="AU15" s="1">
        <f t="shared" si="37"/>
        <v>1.1376566356305089E-3</v>
      </c>
      <c r="AV15" s="2">
        <f t="shared" si="40"/>
        <v>14</v>
      </c>
      <c r="AW15" s="1">
        <f t="shared" si="41"/>
        <v>1.1376566356305089</v>
      </c>
      <c r="AX15" s="1">
        <f t="shared" si="42"/>
        <v>0.61462131201501313</v>
      </c>
      <c r="AY15" s="1">
        <f t="shared" si="43"/>
        <v>1.0069050720990638</v>
      </c>
      <c r="AZ15" s="1">
        <f t="shared" si="38"/>
        <v>3.8E-3</v>
      </c>
      <c r="BA15" s="1">
        <f t="shared" si="39"/>
        <v>2.2826905561836566</v>
      </c>
    </row>
    <row r="16" spans="1:53">
      <c r="A16" s="2">
        <f t="shared" si="45"/>
        <v>1.5000000000000006E-2</v>
      </c>
      <c r="B16" s="1">
        <f t="shared" si="6"/>
        <v>3.8523166666666678E-2</v>
      </c>
      <c r="C16" s="1">
        <f t="shared" si="46"/>
        <v>9.5166822615775828E-3</v>
      </c>
      <c r="D16" s="1">
        <f t="shared" si="7"/>
        <v>1.0139448242445714</v>
      </c>
      <c r="E16" s="1">
        <f t="shared" si="44"/>
        <v>1.014693770901494</v>
      </c>
      <c r="F16" s="1">
        <f t="shared" si="44"/>
        <v>1.0146975892350525</v>
      </c>
      <c r="G16" s="1">
        <f t="shared" si="44"/>
        <v>1.0146976082206112</v>
      </c>
      <c r="H16" s="1">
        <f t="shared" si="8"/>
        <v>2.0686953208799283E-3</v>
      </c>
      <c r="I16" s="1">
        <f t="shared" si="9"/>
        <v>2.7584243093667453</v>
      </c>
      <c r="J16" s="1">
        <f>VLOOKUP($I16,Graph!$D$3:$M$50,col)</f>
        <v>3.3E-3</v>
      </c>
      <c r="K16" s="1">
        <f>VLOOKUP($I16,Graph!$D$3:$M$50,col+1)</f>
        <v>3.3E-3</v>
      </c>
      <c r="L16" s="1">
        <f t="shared" si="47"/>
        <v>3.3E-3</v>
      </c>
      <c r="M16" s="1">
        <f t="shared" si="10"/>
        <v>0.64431666666666654</v>
      </c>
      <c r="N16" s="1">
        <f t="shared" si="11"/>
        <v>1.1700000000000006E-2</v>
      </c>
      <c r="O16" s="1">
        <f t="shared" si="3"/>
        <v>5.6731298274956708E-3</v>
      </c>
      <c r="P16" s="1">
        <f t="shared" si="4"/>
        <v>1.0086691577483353</v>
      </c>
      <c r="Q16" s="1">
        <f t="shared" si="12"/>
        <v>1.0086576902121309</v>
      </c>
      <c r="R16" s="1">
        <f t="shared" si="13"/>
        <v>1.0086576568528918</v>
      </c>
      <c r="S16" s="1">
        <f t="shared" si="14"/>
        <v>1.008657656755785</v>
      </c>
      <c r="T16" s="1">
        <f t="shared" si="5"/>
        <v>0.68189244347322298</v>
      </c>
      <c r="U16" s="1">
        <f t="shared" si="15"/>
        <v>1.4022309958434927E-3</v>
      </c>
      <c r="V16" s="2">
        <f t="shared" si="16"/>
        <v>2.4230855538379532</v>
      </c>
      <c r="W16" s="1">
        <f>VLOOKUP(V16,Graph!$D$3:$M$50,col)</f>
        <v>3.5999999999999999E-3</v>
      </c>
      <c r="X16" s="1">
        <f>VLOOKUP(V16,Graph!$D$3:$M$50,col+1)</f>
        <v>3.5999999999999999E-3</v>
      </c>
      <c r="Y16" s="1">
        <f t="shared" si="17"/>
        <v>3.5999999999999999E-3</v>
      </c>
      <c r="Z16" s="1">
        <f t="shared" si="18"/>
        <v>0.6437166666666666</v>
      </c>
      <c r="AA16" s="2">
        <f t="shared" si="19"/>
        <v>1.1400000000000007E-2</v>
      </c>
      <c r="AB16" s="1">
        <f t="shared" si="20"/>
        <v>5.3759036697295015E-3</v>
      </c>
      <c r="AC16" s="1">
        <f t="shared" si="21"/>
        <v>1.0081978035171497</v>
      </c>
      <c r="AD16" s="1">
        <f t="shared" si="22"/>
        <v>1.0081965723027615</v>
      </c>
      <c r="AE16" s="1">
        <f t="shared" si="23"/>
        <v>1.0081965689114569</v>
      </c>
      <c r="AF16" s="1">
        <f t="shared" si="24"/>
        <v>1.0081965689021151</v>
      </c>
      <c r="AG16" s="1">
        <f t="shared" si="25"/>
        <v>0.65522393015615066</v>
      </c>
      <c r="AH16" s="1">
        <f t="shared" si="26"/>
        <v>1.3467744260192412E-3</v>
      </c>
      <c r="AI16" s="2">
        <f t="shared" si="27"/>
        <v>2.3907115576703042</v>
      </c>
      <c r="AJ16" s="1">
        <f>VLOOKUP(AI16,Graph!$D$3:$M$50,col)</f>
        <v>3.5999999999999999E-3</v>
      </c>
      <c r="AK16" s="1">
        <f>VLOOKUP(AI16,Graph!$D$3:$M$50,col+1)</f>
        <v>3.5999999999999999E-3</v>
      </c>
      <c r="AL16" s="1">
        <f t="shared" si="28"/>
        <v>3.5999999999999999E-3</v>
      </c>
      <c r="AM16" s="1">
        <f t="shared" si="29"/>
        <v>0.6437166666666666</v>
      </c>
      <c r="AN16" s="2">
        <f t="shared" si="30"/>
        <v>1.1400000000000007E-2</v>
      </c>
      <c r="AO16" s="1">
        <f t="shared" si="31"/>
        <v>5.3759036697295015E-3</v>
      </c>
      <c r="AP16" s="1">
        <f t="shared" si="32"/>
        <v>1.0081965689020891</v>
      </c>
      <c r="AQ16" s="1">
        <f t="shared" si="33"/>
        <v>1.0081965689020893</v>
      </c>
      <c r="AR16" s="1">
        <f t="shared" si="34"/>
        <v>1.0081965689020893</v>
      </c>
      <c r="AS16" s="1">
        <f t="shared" si="35"/>
        <v>1.0081965689020893</v>
      </c>
      <c r="AT16" s="1">
        <f t="shared" si="36"/>
        <v>0.65522393015615066</v>
      </c>
      <c r="AU16" s="1">
        <f t="shared" si="37"/>
        <v>1.3467744260192067E-3</v>
      </c>
      <c r="AV16" s="2">
        <f t="shared" si="40"/>
        <v>15</v>
      </c>
      <c r="AW16" s="1">
        <f t="shared" si="41"/>
        <v>1.3467744260192067</v>
      </c>
      <c r="AX16" s="1">
        <f t="shared" si="42"/>
        <v>0.65522393015615066</v>
      </c>
      <c r="AY16" s="1">
        <f t="shared" si="43"/>
        <v>1.0081965689020893</v>
      </c>
      <c r="AZ16" s="1">
        <f t="shared" si="38"/>
        <v>3.5999999999999999E-3</v>
      </c>
      <c r="BA16" s="1">
        <f t="shared" si="39"/>
        <v>2.3907115576703042</v>
      </c>
    </row>
    <row r="17" spans="1:53">
      <c r="A17" s="2">
        <f t="shared" si="45"/>
        <v>1.6000000000000007E-2</v>
      </c>
      <c r="B17" s="1">
        <f t="shared" si="6"/>
        <v>3.9564333333333347E-2</v>
      </c>
      <c r="C17" s="1">
        <f t="shared" si="46"/>
        <v>1.0265480246603648E-2</v>
      </c>
      <c r="D17" s="1">
        <f t="shared" si="7"/>
        <v>1.0151987971115501</v>
      </c>
      <c r="E17" s="1">
        <f t="shared" si="44"/>
        <v>1.015887552043899</v>
      </c>
      <c r="F17" s="1">
        <f t="shared" si="44"/>
        <v>1.0158913390935991</v>
      </c>
      <c r="G17" s="1">
        <f t="shared" si="44"/>
        <v>1.0158913594769745</v>
      </c>
      <c r="H17" s="1">
        <f t="shared" si="8"/>
        <v>2.2816564198458577E-3</v>
      </c>
      <c r="I17" s="1">
        <f t="shared" si="9"/>
        <v>2.8500051398666155</v>
      </c>
      <c r="J17" s="1">
        <f>VLOOKUP($I17,Graph!$D$3:$M$50,col)</f>
        <v>3.3E-3</v>
      </c>
      <c r="K17" s="1">
        <f>VLOOKUP($I17,Graph!$D$3:$M$50,col+1)</f>
        <v>3.3E-3</v>
      </c>
      <c r="L17" s="1">
        <f t="shared" si="47"/>
        <v>3.3E-3</v>
      </c>
      <c r="M17" s="1">
        <f t="shared" si="10"/>
        <v>0.64431666666666654</v>
      </c>
      <c r="N17" s="1">
        <f t="shared" si="11"/>
        <v>1.2700000000000006E-2</v>
      </c>
      <c r="O17" s="1">
        <f t="shared" si="3"/>
        <v>6.3371603411544186E-3</v>
      </c>
      <c r="P17" s="1">
        <f t="shared" si="4"/>
        <v>1.0097046509386336</v>
      </c>
      <c r="Q17" s="1">
        <f t="shared" si="12"/>
        <v>1.0096908819686485</v>
      </c>
      <c r="R17" s="1">
        <f t="shared" si="13"/>
        <v>1.0096908370905096</v>
      </c>
      <c r="S17" s="1">
        <f t="shared" si="14"/>
        <v>1.009690836944132</v>
      </c>
      <c r="T17" s="1">
        <f t="shared" si="5"/>
        <v>0.70000248404579035</v>
      </c>
      <c r="U17" s="1">
        <f t="shared" si="15"/>
        <v>1.5874168174986741E-3</v>
      </c>
      <c r="V17" s="2">
        <f t="shared" si="16"/>
        <v>2.5253750559188917</v>
      </c>
      <c r="W17" s="1">
        <f>VLOOKUP(V17,Graph!$D$3:$M$50,col)</f>
        <v>3.5999999999999999E-3</v>
      </c>
      <c r="X17" s="1">
        <f>VLOOKUP(V17,Graph!$D$3:$M$50,col+1)</f>
        <v>3.5999999999999999E-3</v>
      </c>
      <c r="Y17" s="1">
        <f t="shared" si="17"/>
        <v>3.5999999999999999E-3</v>
      </c>
      <c r="Z17" s="1">
        <f t="shared" si="18"/>
        <v>0.6437166666666666</v>
      </c>
      <c r="AA17" s="2">
        <f t="shared" si="19"/>
        <v>1.2400000000000008E-2</v>
      </c>
      <c r="AB17" s="1">
        <f t="shared" si="20"/>
        <v>6.0300567666924654E-3</v>
      </c>
      <c r="AC17" s="1">
        <f t="shared" si="21"/>
        <v>1.0092139236754247</v>
      </c>
      <c r="AD17" s="1">
        <f t="shared" si="22"/>
        <v>1.0092124838640728</v>
      </c>
      <c r="AE17" s="1">
        <f t="shared" si="23"/>
        <v>1.0092124794021526</v>
      </c>
      <c r="AF17" s="1">
        <f t="shared" si="24"/>
        <v>1.0092124793883244</v>
      </c>
      <c r="AG17" s="1">
        <f t="shared" si="25"/>
        <v>0.67471740868914165</v>
      </c>
      <c r="AH17" s="1">
        <f t="shared" si="26"/>
        <v>1.5293521878441073E-3</v>
      </c>
      <c r="AI17" s="2">
        <f t="shared" si="27"/>
        <v>2.4942007014426122</v>
      </c>
      <c r="AJ17" s="1">
        <f>VLOOKUP(AI17,Graph!$D$3:$M$50,col)</f>
        <v>3.5999999999999999E-3</v>
      </c>
      <c r="AK17" s="1">
        <f>VLOOKUP(AI17,Graph!$D$3:$M$50,col+1)</f>
        <v>3.5999999999999999E-3</v>
      </c>
      <c r="AL17" s="1">
        <f t="shared" si="28"/>
        <v>3.5999999999999999E-3</v>
      </c>
      <c r="AM17" s="1">
        <f t="shared" si="29"/>
        <v>0.6437166666666666</v>
      </c>
      <c r="AN17" s="2">
        <f t="shared" si="30"/>
        <v>1.2400000000000008E-2</v>
      </c>
      <c r="AO17" s="1">
        <f t="shared" si="31"/>
        <v>6.0300567666924654E-3</v>
      </c>
      <c r="AP17" s="1">
        <f t="shared" si="32"/>
        <v>1.0092124793882811</v>
      </c>
      <c r="AQ17" s="1">
        <f t="shared" si="33"/>
        <v>1.0092124793882811</v>
      </c>
      <c r="AR17" s="1">
        <f t="shared" si="34"/>
        <v>1.0092124793882811</v>
      </c>
      <c r="AS17" s="1">
        <f t="shared" si="35"/>
        <v>1.0092124793882811</v>
      </c>
      <c r="AT17" s="1">
        <f t="shared" si="36"/>
        <v>0.67471740868914165</v>
      </c>
      <c r="AU17" s="1">
        <f t="shared" si="37"/>
        <v>1.5293521878440416E-3</v>
      </c>
      <c r="AV17" s="2">
        <f t="shared" si="40"/>
        <v>16</v>
      </c>
      <c r="AW17" s="1">
        <f t="shared" si="41"/>
        <v>1.5293521878440417</v>
      </c>
      <c r="AX17" s="1">
        <f t="shared" si="42"/>
        <v>0.67471740868914165</v>
      </c>
      <c r="AY17" s="1">
        <f t="shared" si="43"/>
        <v>1.0092124793882811</v>
      </c>
      <c r="AZ17" s="1">
        <f t="shared" si="38"/>
        <v>3.5999999999999999E-3</v>
      </c>
      <c r="BA17" s="1">
        <f t="shared" si="39"/>
        <v>2.4942007014426122</v>
      </c>
    </row>
    <row r="18" spans="1:53">
      <c r="A18" s="2">
        <f t="shared" si="45"/>
        <v>1.7000000000000008E-2</v>
      </c>
      <c r="B18" s="1">
        <f t="shared" si="6"/>
        <v>4.060550000000001E-2</v>
      </c>
      <c r="C18" s="1">
        <f t="shared" si="46"/>
        <v>1.100208835313848E-2</v>
      </c>
      <c r="D18" s="1">
        <f t="shared" si="7"/>
        <v>1.0164369068043557</v>
      </c>
      <c r="E18" s="1">
        <f t="shared" si="44"/>
        <v>1.0170674785578393</v>
      </c>
      <c r="F18" s="1">
        <f t="shared" si="44"/>
        <v>1.0170711957899599</v>
      </c>
      <c r="G18" s="1">
        <f t="shared" si="44"/>
        <v>1.0170712173080352</v>
      </c>
      <c r="H18" s="1">
        <f t="shared" si="8"/>
        <v>2.5017721469339517E-3</v>
      </c>
      <c r="I18" s="1">
        <f t="shared" si="9"/>
        <v>2.9388549064379128</v>
      </c>
      <c r="J18" s="1">
        <f>VLOOKUP($I18,Graph!$D$3:$M$50,col)</f>
        <v>3.3E-3</v>
      </c>
      <c r="K18" s="1">
        <f>VLOOKUP($I18,Graph!$D$3:$M$50,col+1)</f>
        <v>3.3E-3</v>
      </c>
      <c r="L18" s="1">
        <f t="shared" si="47"/>
        <v>3.3E-3</v>
      </c>
      <c r="M18" s="1">
        <f t="shared" si="10"/>
        <v>0.64431666666666654</v>
      </c>
      <c r="N18" s="1">
        <f t="shared" si="11"/>
        <v>1.3700000000000007E-2</v>
      </c>
      <c r="O18" s="1">
        <f t="shared" si="3"/>
        <v>7.0011013915573534E-3</v>
      </c>
      <c r="P18" s="1">
        <f t="shared" si="4"/>
        <v>1.010744359249333</v>
      </c>
      <c r="Q18" s="1">
        <f t="shared" si="12"/>
        <v>1.0107282004299427</v>
      </c>
      <c r="R18" s="1">
        <f t="shared" si="13"/>
        <v>1.0107281420670675</v>
      </c>
      <c r="S18" s="1">
        <f t="shared" si="14"/>
        <v>1.0107281418561127</v>
      </c>
      <c r="T18" s="1">
        <f t="shared" si="5"/>
        <v>0.7161128097047138</v>
      </c>
      <c r="U18" s="1">
        <f t="shared" si="15"/>
        <v>1.7803778778816668E-3</v>
      </c>
      <c r="V18" s="2">
        <f t="shared" si="16"/>
        <v>2.6238134695927378</v>
      </c>
      <c r="W18" s="1">
        <f>VLOOKUP(V18,Graph!$D$3:$M$50,col)</f>
        <v>3.3E-3</v>
      </c>
      <c r="X18" s="1">
        <f>VLOOKUP(V18,Graph!$D$3:$M$50,col+1)</f>
        <v>3.3E-3</v>
      </c>
      <c r="Y18" s="1">
        <f t="shared" si="17"/>
        <v>3.3E-3</v>
      </c>
      <c r="Z18" s="1">
        <f t="shared" si="18"/>
        <v>0.64431666666666654</v>
      </c>
      <c r="AA18" s="2">
        <f t="shared" si="19"/>
        <v>1.3700000000000007E-2</v>
      </c>
      <c r="AB18" s="1">
        <f t="shared" si="20"/>
        <v>7.0011013915573534E-3</v>
      </c>
      <c r="AC18" s="1">
        <f t="shared" si="21"/>
        <v>1.0107281418553502</v>
      </c>
      <c r="AD18" s="1">
        <f t="shared" si="22"/>
        <v>1.0107281418553473</v>
      </c>
      <c r="AE18" s="1">
        <f t="shared" si="23"/>
        <v>1.0107281418553475</v>
      </c>
      <c r="AF18" s="1">
        <f t="shared" si="24"/>
        <v>1.0107281418553473</v>
      </c>
      <c r="AG18" s="1">
        <f t="shared" si="25"/>
        <v>0.7161128097047138</v>
      </c>
      <c r="AH18" s="1">
        <f t="shared" si="26"/>
        <v>1.7803778778803187E-3</v>
      </c>
      <c r="AI18" s="2">
        <f t="shared" si="27"/>
        <v>2.6238134695920756</v>
      </c>
      <c r="AJ18" s="1">
        <f>VLOOKUP(AI18,Graph!$D$3:$M$50,col)</f>
        <v>3.3E-3</v>
      </c>
      <c r="AK18" s="1">
        <f>VLOOKUP(AI18,Graph!$D$3:$M$50,col+1)</f>
        <v>3.3E-3</v>
      </c>
      <c r="AL18" s="1">
        <f t="shared" si="28"/>
        <v>3.3E-3</v>
      </c>
      <c r="AM18" s="1">
        <f t="shared" si="29"/>
        <v>0.64431666666666654</v>
      </c>
      <c r="AN18" s="2">
        <f t="shared" si="30"/>
        <v>1.3700000000000007E-2</v>
      </c>
      <c r="AO18" s="1">
        <f t="shared" si="31"/>
        <v>7.0011013915573534E-3</v>
      </c>
      <c r="AP18" s="1">
        <f t="shared" si="32"/>
        <v>1.0107281418553475</v>
      </c>
      <c r="AQ18" s="1">
        <f t="shared" si="33"/>
        <v>1.0107281418553473</v>
      </c>
      <c r="AR18" s="1">
        <f t="shared" si="34"/>
        <v>1.0107281418553475</v>
      </c>
      <c r="AS18" s="1">
        <f t="shared" si="35"/>
        <v>1.0107281418553473</v>
      </c>
      <c r="AT18" s="1">
        <f t="shared" si="36"/>
        <v>0.7161128097047138</v>
      </c>
      <c r="AU18" s="1">
        <f t="shared" si="37"/>
        <v>1.7803778778803187E-3</v>
      </c>
      <c r="AV18" s="2">
        <f t="shared" si="40"/>
        <v>17</v>
      </c>
      <c r="AW18" s="1">
        <f t="shared" si="41"/>
        <v>1.7803778778803188</v>
      </c>
      <c r="AX18" s="1">
        <f t="shared" si="42"/>
        <v>0.7161128097047138</v>
      </c>
      <c r="AY18" s="1">
        <f t="shared" si="43"/>
        <v>1.0107281418553473</v>
      </c>
      <c r="AZ18" s="1">
        <f t="shared" si="38"/>
        <v>3.3E-3</v>
      </c>
      <c r="BA18" s="1">
        <f t="shared" si="39"/>
        <v>2.6238134695920756</v>
      </c>
    </row>
    <row r="19" spans="1:53">
      <c r="A19" s="2">
        <f t="shared" si="45"/>
        <v>1.8000000000000009E-2</v>
      </c>
      <c r="B19" s="1">
        <f t="shared" si="6"/>
        <v>4.1646666666666679E-2</v>
      </c>
      <c r="C19" s="1">
        <f t="shared" si="46"/>
        <v>1.1725504214489741E-2</v>
      </c>
      <c r="D19" s="1">
        <f t="shared" si="7"/>
        <v>1.0176572621874436</v>
      </c>
      <c r="E19" s="1">
        <f t="shared" si="44"/>
        <v>1.0182317050370793</v>
      </c>
      <c r="F19" s="1">
        <f t="shared" si="44"/>
        <v>1.0182353168287135</v>
      </c>
      <c r="G19" s="1">
        <f t="shared" si="44"/>
        <v>1.018235339187807</v>
      </c>
      <c r="H19" s="1">
        <f t="shared" si="8"/>
        <v>2.7288516732980241E-3</v>
      </c>
      <c r="I19" s="1">
        <f t="shared" si="9"/>
        <v>3.0252100712229155</v>
      </c>
      <c r="J19" s="1">
        <f>VLOOKUP($I19,Graph!$D$3:$M$50,col)</f>
        <v>3.0999999999999999E-3</v>
      </c>
      <c r="K19" s="1">
        <f>VLOOKUP($I19,Graph!$D$3:$M$50,col+1)</f>
        <v>3.0999999999999999E-3</v>
      </c>
      <c r="L19" s="1">
        <f t="shared" si="47"/>
        <v>3.0999999999999999E-3</v>
      </c>
      <c r="M19" s="1">
        <f t="shared" si="10"/>
        <v>0.6447166666666666</v>
      </c>
      <c r="N19" s="1">
        <f t="shared" si="11"/>
        <v>1.4900000000000009E-2</v>
      </c>
      <c r="O19" s="1">
        <f t="shared" si="3"/>
        <v>7.8821748567668038E-3</v>
      </c>
      <c r="P19" s="1">
        <f t="shared" si="4"/>
        <v>1.0121300884234163</v>
      </c>
      <c r="Q19" s="1">
        <f t="shared" si="12"/>
        <v>1.0121113987297725</v>
      </c>
      <c r="R19" s="1">
        <f t="shared" si="13"/>
        <v>1.0121113224188454</v>
      </c>
      <c r="S19" s="1">
        <f t="shared" si="14"/>
        <v>1.0121113221070246</v>
      </c>
      <c r="T19" s="1">
        <f t="shared" si="5"/>
        <v>0.74595761299095331</v>
      </c>
      <c r="U19" s="1">
        <f t="shared" si="15"/>
        <v>2.0233648366243333E-3</v>
      </c>
      <c r="V19" s="2">
        <f t="shared" si="16"/>
        <v>2.7381272467391407</v>
      </c>
      <c r="W19" s="1">
        <f>VLOOKUP(V19,Graph!$D$3:$M$50,col)</f>
        <v>3.3E-3</v>
      </c>
      <c r="X19" s="1">
        <f>VLOOKUP(V19,Graph!$D$3:$M$50,col+1)</f>
        <v>3.3E-3</v>
      </c>
      <c r="Y19" s="1">
        <f t="shared" si="17"/>
        <v>3.3E-3</v>
      </c>
      <c r="Z19" s="1">
        <f t="shared" si="18"/>
        <v>0.64431666666666654</v>
      </c>
      <c r="AA19" s="2">
        <f t="shared" si="19"/>
        <v>1.4700000000000008E-2</v>
      </c>
      <c r="AB19" s="1">
        <f t="shared" si="20"/>
        <v>7.662476116023019E-3</v>
      </c>
      <c r="AC19" s="1">
        <f t="shared" si="21"/>
        <v>1.0117670604181854</v>
      </c>
      <c r="AD19" s="1">
        <f t="shared" si="22"/>
        <v>1.011765714286271</v>
      </c>
      <c r="AE19" s="1">
        <f t="shared" si="23"/>
        <v>1.0117657089448171</v>
      </c>
      <c r="AF19" s="1">
        <f t="shared" si="24"/>
        <v>1.0117657089236209</v>
      </c>
      <c r="AG19" s="1">
        <f t="shared" si="25"/>
        <v>0.73053532014814104</v>
      </c>
      <c r="AH19" s="1">
        <f t="shared" si="26"/>
        <v>1.9808561527911127E-3</v>
      </c>
      <c r="AI19" s="2">
        <f t="shared" si="27"/>
        <v>2.7188163547859019</v>
      </c>
      <c r="AJ19" s="1">
        <f>VLOOKUP(AI19,Graph!$D$3:$M$50,col)</f>
        <v>3.3E-3</v>
      </c>
      <c r="AK19" s="1">
        <f>VLOOKUP(AI19,Graph!$D$3:$M$50,col+1)</f>
        <v>3.3E-3</v>
      </c>
      <c r="AL19" s="1">
        <f t="shared" si="28"/>
        <v>3.3E-3</v>
      </c>
      <c r="AM19" s="1">
        <f t="shared" si="29"/>
        <v>0.64431666666666654</v>
      </c>
      <c r="AN19" s="2">
        <f t="shared" si="30"/>
        <v>1.4700000000000008E-2</v>
      </c>
      <c r="AO19" s="1">
        <f t="shared" si="31"/>
        <v>7.662476116023019E-3</v>
      </c>
      <c r="AP19" s="1">
        <f t="shared" si="32"/>
        <v>1.0117657089235366</v>
      </c>
      <c r="AQ19" s="1">
        <f t="shared" si="33"/>
        <v>1.0117657089235363</v>
      </c>
      <c r="AR19" s="1">
        <f t="shared" si="34"/>
        <v>1.0117657089235363</v>
      </c>
      <c r="AS19" s="1">
        <f t="shared" si="35"/>
        <v>1.0117657089235363</v>
      </c>
      <c r="AT19" s="1">
        <f t="shared" si="36"/>
        <v>0.73053532014814104</v>
      </c>
      <c r="AU19" s="1">
        <f t="shared" si="37"/>
        <v>1.9808561527909466E-3</v>
      </c>
      <c r="AV19" s="2">
        <f t="shared" si="40"/>
        <v>18</v>
      </c>
      <c r="AW19" s="1">
        <f t="shared" si="41"/>
        <v>1.9808561527909465</v>
      </c>
      <c r="AX19" s="1">
        <f t="shared" si="42"/>
        <v>0.73053532014814104</v>
      </c>
      <c r="AY19" s="1">
        <f t="shared" si="43"/>
        <v>1.0117657089235363</v>
      </c>
      <c r="AZ19" s="1">
        <f t="shared" si="38"/>
        <v>3.3E-3</v>
      </c>
      <c r="BA19" s="1">
        <f t="shared" si="39"/>
        <v>2.7188163547859019</v>
      </c>
    </row>
    <row r="20" spans="1:53">
      <c r="A20" s="2">
        <f t="shared" si="45"/>
        <v>1.900000000000001E-2</v>
      </c>
      <c r="B20" s="1">
        <f t="shared" si="6"/>
        <v>4.2687833333333348E-2</v>
      </c>
      <c r="C20" s="1">
        <f t="shared" si="46"/>
        <v>1.243500568130609E-2</v>
      </c>
      <c r="D20" s="1">
        <f t="shared" si="7"/>
        <v>1.0188584245546395</v>
      </c>
      <c r="E20" s="1">
        <f t="shared" si="44"/>
        <v>1.0193788109753954</v>
      </c>
      <c r="F20" s="1">
        <f t="shared" si="44"/>
        <v>1.0193822846736629</v>
      </c>
      <c r="G20" s="1">
        <f t="shared" si="44"/>
        <v>1.0193823075563084</v>
      </c>
      <c r="H20" s="1">
        <f t="shared" si="8"/>
        <v>2.9627192547239493E-3</v>
      </c>
      <c r="I20" s="1">
        <f t="shared" si="9"/>
        <v>3.1092744690627825</v>
      </c>
      <c r="J20" s="1">
        <f>VLOOKUP($I20,Graph!$D$3:$M$50,col)</f>
        <v>3.0999999999999999E-3</v>
      </c>
      <c r="K20" s="1">
        <f>VLOOKUP($I20,Graph!$D$3:$M$50,col+1)</f>
        <v>3.0999999999999999E-3</v>
      </c>
      <c r="L20" s="1">
        <f t="shared" si="47"/>
        <v>3.0999999999999999E-3</v>
      </c>
      <c r="M20" s="1">
        <f>b-2*L20*L</f>
        <v>0.6447166666666666</v>
      </c>
      <c r="N20" s="1">
        <f>A20-L20*L</f>
        <v>1.5900000000000011E-2</v>
      </c>
      <c r="O20" s="1">
        <f t="shared" si="3"/>
        <v>8.5431896228788766E-3</v>
      </c>
      <c r="P20" s="1">
        <f t="shared" si="4"/>
        <v>1.0131752466265069</v>
      </c>
      <c r="Q20" s="1">
        <f t="shared" si="12"/>
        <v>1.0131541451269537</v>
      </c>
      <c r="R20" s="1">
        <f t="shared" si="13"/>
        <v>1.0131540514562953</v>
      </c>
      <c r="S20" s="1">
        <f t="shared" si="14"/>
        <v>1.0131540510401544</v>
      </c>
      <c r="T20" s="1">
        <f t="shared" si="5"/>
        <v>0.7582436652121064</v>
      </c>
      <c r="U20" s="1">
        <f t="shared" si="15"/>
        <v>2.2327375903921634E-3</v>
      </c>
      <c r="V20" s="2">
        <f t="shared" si="16"/>
        <v>2.8294897316403773</v>
      </c>
      <c r="W20" s="1">
        <f>VLOOKUP(V20,Graph!$D$3:$M$50,col)</f>
        <v>3.3E-3</v>
      </c>
      <c r="X20" s="1">
        <f>VLOOKUP(V20,Graph!$D$3:$M$50,col+1)</f>
        <v>3.3E-3</v>
      </c>
      <c r="Y20" s="1">
        <f t="shared" si="17"/>
        <v>3.3E-3</v>
      </c>
      <c r="Z20" s="1">
        <f t="shared" si="18"/>
        <v>0.64431666666666654</v>
      </c>
      <c r="AA20" s="2">
        <f t="shared" si="19"/>
        <v>1.5700000000000009E-2</v>
      </c>
      <c r="AB20" s="1">
        <f t="shared" si="20"/>
        <v>8.3192856870084892E-3</v>
      </c>
      <c r="AC20" s="1">
        <f t="shared" si="21"/>
        <v>1.0128018736137809</v>
      </c>
      <c r="AD20" s="1">
        <f t="shared" si="22"/>
        <v>1.012800372557157</v>
      </c>
      <c r="AE20" s="1">
        <f t="shared" si="23"/>
        <v>1.0128003660705112</v>
      </c>
      <c r="AF20" s="1">
        <f t="shared" si="24"/>
        <v>1.0128003660424785</v>
      </c>
      <c r="AG20" s="1">
        <f t="shared" si="25"/>
        <v>0.74352067755660434</v>
      </c>
      <c r="AH20" s="1">
        <f t="shared" si="26"/>
        <v>2.1886197241534587E-3</v>
      </c>
      <c r="AI20" s="2">
        <f t="shared" si="27"/>
        <v>2.8107291455675552</v>
      </c>
      <c r="AJ20" s="1">
        <f>VLOOKUP(AI20,Graph!$D$3:$M$50,col)</f>
        <v>3.3E-3</v>
      </c>
      <c r="AK20" s="1">
        <f>VLOOKUP(AI20,Graph!$D$3:$M$50,col+1)</f>
        <v>3.3E-3</v>
      </c>
      <c r="AL20" s="1">
        <f t="shared" si="28"/>
        <v>3.3E-3</v>
      </c>
      <c r="AM20" s="1">
        <f t="shared" si="29"/>
        <v>0.64431666666666654</v>
      </c>
      <c r="AN20" s="2">
        <f t="shared" si="30"/>
        <v>1.5700000000000009E-2</v>
      </c>
      <c r="AO20" s="1">
        <f t="shared" si="31"/>
        <v>8.3192856870084892E-3</v>
      </c>
      <c r="AP20" s="1">
        <f t="shared" si="32"/>
        <v>1.012800366042357</v>
      </c>
      <c r="AQ20" s="1">
        <f t="shared" si="33"/>
        <v>1.0128003660423566</v>
      </c>
      <c r="AR20" s="1">
        <f t="shared" si="34"/>
        <v>1.0128003660423563</v>
      </c>
      <c r="AS20" s="1">
        <f t="shared" si="35"/>
        <v>1.0128003660423566</v>
      </c>
      <c r="AT20" s="1">
        <f t="shared" si="36"/>
        <v>0.74352067755660434</v>
      </c>
      <c r="AU20" s="1">
        <f t="shared" si="37"/>
        <v>2.1886197241531955E-3</v>
      </c>
      <c r="AV20" s="2">
        <f t="shared" si="40"/>
        <v>19</v>
      </c>
      <c r="AW20" s="1">
        <f t="shared" si="41"/>
        <v>2.1886197241531953</v>
      </c>
      <c r="AX20" s="1">
        <f t="shared" si="42"/>
        <v>0.74352067755660434</v>
      </c>
      <c r="AY20" s="1">
        <f t="shared" si="43"/>
        <v>1.0128003660423566</v>
      </c>
      <c r="AZ20" s="1">
        <f t="shared" si="38"/>
        <v>3.3E-3</v>
      </c>
      <c r="BA20" s="1">
        <f t="shared" si="39"/>
        <v>2.8107291455675552</v>
      </c>
    </row>
    <row r="21" spans="1:53">
      <c r="A21" s="2">
        <f t="shared" ref="A21:A84" si="48">A20+0.001</f>
        <v>2.0000000000000011E-2</v>
      </c>
      <c r="B21" s="1">
        <f t="shared" si="6"/>
        <v>4.3729000000000018E-2</v>
      </c>
      <c r="C21" s="1">
        <f t="shared" ref="C21:C84" si="49">(4/27)*(b*A21/B21)^2</f>
        <v>1.3130096262131227E-2</v>
      </c>
      <c r="D21" s="1">
        <f t="shared" si="7"/>
        <v>1.0200393239317016</v>
      </c>
      <c r="E21" s="1">
        <f t="shared" ref="E21:G40" si="50">SQRT(D21-($C21*D21-POWER(D21,1/3)+1)/($C21-POWER(D21,-2/3)/3))</f>
        <v>1.0205077231139619</v>
      </c>
      <c r="F21" s="1">
        <f t="shared" si="50"/>
        <v>1.0205110290225323</v>
      </c>
      <c r="G21" s="1">
        <f t="shared" si="50"/>
        <v>1.020511052093753</v>
      </c>
      <c r="H21" s="1">
        <f t="shared" ref="H21:H84" si="51">SQRT(gn*(2*A21/3)^3)*G21*b</f>
        <v>3.2032122216855436E-3</v>
      </c>
      <c r="I21" s="1">
        <f t="shared" si="9"/>
        <v>3.1912252902143461</v>
      </c>
      <c r="J21" s="1">
        <f>VLOOKUP($I21,Graph!$D$3:$M$50,col)</f>
        <v>3.0999999999999999E-3</v>
      </c>
      <c r="K21" s="1">
        <f>VLOOKUP($I21,Graph!$D$3:$M$50,col+1)</f>
        <v>3.0999999999999999E-3</v>
      </c>
      <c r="L21" s="1">
        <f t="shared" ref="L21:L84" si="52">J21+Ratio*(K21-J21)</f>
        <v>3.0999999999999999E-3</v>
      </c>
      <c r="M21" s="1">
        <f t="shared" ref="M21:M84" si="53">b-2*L21*L</f>
        <v>0.6447166666666666</v>
      </c>
      <c r="N21" s="1">
        <f t="shared" ref="N21:N84" si="54">A21-L21*L</f>
        <v>1.6900000000000012E-2</v>
      </c>
      <c r="O21" s="1">
        <f t="shared" ref="O21:O84" si="55">(4/27)*(M21*N21/B21)^2</f>
        <v>9.1974691374800393E-3</v>
      </c>
      <c r="P21" s="1">
        <f t="shared" ref="P21:P84" si="56">SQRT(G21-(O21*G21-POWER(G21,1/3)+1)/(O21-POWER(G21,-2/3)/3))</f>
        <v>1.0142140796345487</v>
      </c>
      <c r="Q21" s="1">
        <f t="shared" ref="Q21:Q84" si="57">SQRT(P21-(O21*P21-POWER(P21,1/3)+1)/(O21-POWER(P21,-2/3)/3))</f>
        <v>1.0141905386110612</v>
      </c>
      <c r="R21" s="1">
        <f t="shared" ref="R21:R84" si="58">SQRT(Q21-(O21*Q21-POWER(Q21,1/3)+1)/(O21-POWER(Q21,-2/3)/3))</f>
        <v>1.0141904257646679</v>
      </c>
      <c r="S21" s="1">
        <f t="shared" ref="S21:S84" si="59">SQRT(R21-(O21*R21-POWER(R21,1/3)+1)/(O21-POWER(R21,-2/3)/3))</f>
        <v>1.0141904252232801</v>
      </c>
      <c r="T21" s="1">
        <f t="shared" ref="T21:T84" si="60">(M21/b)*POWER(N21/A21,3/2)</f>
        <v>0.76935816824678516</v>
      </c>
      <c r="U21" s="1">
        <f t="shared" ref="U21:U84" si="61">SQRT(gn*(2*A21/3)^3)*S21*T21*b</f>
        <v>2.449153896302657E-3</v>
      </c>
      <c r="V21" s="2">
        <f t="shared" si="16"/>
        <v>2.9181050306875642</v>
      </c>
      <c r="W21" s="1">
        <f>VLOOKUP(V21,Graph!$D$3:$M$50,col)</f>
        <v>3.3E-3</v>
      </c>
      <c r="X21" s="1">
        <f>VLOOKUP(V21,Graph!$D$3:$M$50,col+1)</f>
        <v>3.3E-3</v>
      </c>
      <c r="Y21" s="1">
        <f t="shared" ref="Y21:Y84" si="62">W21+Ratio*(X21-W21)</f>
        <v>3.3E-3</v>
      </c>
      <c r="Z21" s="1">
        <f t="shared" si="18"/>
        <v>0.64431666666666654</v>
      </c>
      <c r="AA21" s="2">
        <f t="shared" ref="AA21:AA84" si="63">A21-Y21*L</f>
        <v>1.670000000000001E-2</v>
      </c>
      <c r="AB21" s="1">
        <f t="shared" ref="AB21:AB84" si="64">(4/27)*(Z21*AA21/B21)^2</f>
        <v>8.9699249315374468E-3</v>
      </c>
      <c r="AC21" s="1">
        <f t="shared" ref="AC21:AC84" si="65">SQRT(S21-(AB21*S21-POWER(S21,1/3)+1)/(AB21-POWER(S21,-2/3)/3))</f>
        <v>1.0138311780161067</v>
      </c>
      <c r="AD21" s="1">
        <f t="shared" ref="AD21:AD84" si="66">SQRT(AC21-(AB21*AC21-POWER(AC21,1/3)+1)/(AB21-POWER(AC21,-2/3)/3))</f>
        <v>1.0138295207332479</v>
      </c>
      <c r="AE21" s="1">
        <f t="shared" ref="AE21:AE84" si="67">SQRT(AD21-(AB21*AD21-POWER(AD21,1/3)+1)/(AB21-POWER(AD21,-2/3)/3))</f>
        <v>1.0138295129877615</v>
      </c>
      <c r="AF21" s="1">
        <f t="shared" ref="AF21:AF84" si="68">SQRT(AE21-(AB21*AE21-POWER(AE21,1/3)+1)/(AB21-POWER(AE21,-2/3)/3))</f>
        <v>1.01382951295156</v>
      </c>
      <c r="AG21" s="1">
        <f t="shared" ref="AG21:AG84" si="69">(Z21/b)*POWER(AA21/A21,3/2)</f>
        <v>0.75527252594895555</v>
      </c>
      <c r="AH21" s="1">
        <f t="shared" ref="AH21:AH84" si="70">SQRT(gn*(2*A21/3)^3)*AF21*AG21*b</f>
        <v>2.4034584401465154E-3</v>
      </c>
      <c r="AI21" s="2">
        <f t="shared" si="27"/>
        <v>2.8998426502045436</v>
      </c>
      <c r="AJ21" s="1">
        <f>VLOOKUP(AI21,Graph!$D$3:$M$50,col)</f>
        <v>3.3E-3</v>
      </c>
      <c r="AK21" s="1">
        <f>VLOOKUP(AI21,Graph!$D$3:$M$50,col+1)</f>
        <v>3.3E-3</v>
      </c>
      <c r="AL21" s="1">
        <f t="shared" ref="AL21:AL84" si="71">AJ21+Ratio*(AK21-AJ21)</f>
        <v>3.3E-3</v>
      </c>
      <c r="AM21" s="1">
        <f t="shared" si="29"/>
        <v>0.64431666666666654</v>
      </c>
      <c r="AN21" s="2">
        <f t="shared" ref="AN21:AN84" si="72">A21-AL21*L</f>
        <v>1.670000000000001E-2</v>
      </c>
      <c r="AO21" s="1">
        <f t="shared" ref="AO21:AO84" si="73">(4/27)*(AM21*AN21/B21)^2</f>
        <v>8.9699249315374468E-3</v>
      </c>
      <c r="AP21" s="1">
        <f t="shared" ref="AP21:AP84" si="74">SQRT(AF21-(AO21*AF21-POWER(AF21,1/3)+1)/(AO21-POWER(AF21,-2/3)/3))</f>
        <v>1.0138295129513906</v>
      </c>
      <c r="AQ21" s="1">
        <f t="shared" ref="AQ21:AQ84" si="75">SQRT(AP21-(AO21*AP21-POWER(AP21,1/3)+1)/(AO21-POWER(AP21,-2/3)/3))</f>
        <v>1.0138295129513899</v>
      </c>
      <c r="AR21" s="1">
        <f t="shared" ref="AR21:AR84" si="76">SQRT(AQ21-(AO21*AQ21-POWER(AQ21,1/3)+1)/(AO21-POWER(AQ21,-2/3)/3))</f>
        <v>1.0138295129513899</v>
      </c>
      <c r="AS21" s="1">
        <f t="shared" ref="AS21:AS84" si="77">SQRT(AR21-(AO21*AR21-POWER(AR21,1/3)+1)/(AO21-POWER(AR21,-2/3)/3))</f>
        <v>1.0138295129513899</v>
      </c>
      <c r="AT21" s="1">
        <f t="shared" ref="AT21:AT84" si="78">(AM21/b)*POWER(AN21/A21,3/2)</f>
        <v>0.75527252594895555</v>
      </c>
      <c r="AU21" s="1">
        <f t="shared" ref="AU21:AU84" si="79">SQRT(gn*(2*A21/3)^3)*AS21*AT21*b</f>
        <v>2.4034584401461121E-3</v>
      </c>
      <c r="AV21" s="2">
        <f t="shared" si="40"/>
        <v>20</v>
      </c>
      <c r="AW21" s="1">
        <f t="shared" si="41"/>
        <v>2.4034584401461121</v>
      </c>
      <c r="AX21" s="1">
        <f t="shared" si="42"/>
        <v>0.75527252594895555</v>
      </c>
      <c r="AY21" s="1">
        <f t="shared" si="43"/>
        <v>1.0138295129513899</v>
      </c>
      <c r="AZ21" s="1">
        <f t="shared" si="38"/>
        <v>3.3E-3</v>
      </c>
      <c r="BA21" s="1">
        <f t="shared" si="39"/>
        <v>2.8998426502045436</v>
      </c>
    </row>
    <row r="22" spans="1:53">
      <c r="A22" s="2">
        <f t="shared" si="48"/>
        <v>2.1000000000000012E-2</v>
      </c>
      <c r="B22" s="1">
        <f t="shared" si="6"/>
        <v>4.477016666666668E-2</v>
      </c>
      <c r="C22" s="1">
        <f t="shared" si="49"/>
        <v>1.3810461066282009E-2</v>
      </c>
      <c r="D22" s="1">
        <f t="shared" si="7"/>
        <v>1.0211991911229858</v>
      </c>
      <c r="E22" s="1">
        <f t="shared" si="50"/>
        <v>1.0216176523310336</v>
      </c>
      <c r="F22" s="1">
        <f t="shared" si="50"/>
        <v>1.0216207636439312</v>
      </c>
      <c r="G22" s="1">
        <f t="shared" si="50"/>
        <v>1.0216207865569289</v>
      </c>
      <c r="H22" s="1">
        <f t="shared" si="51"/>
        <v>3.4501793360299424E-3</v>
      </c>
      <c r="I22" s="1">
        <f t="shared" si="9"/>
        <v>3.271217724546517</v>
      </c>
      <c r="J22" s="1">
        <f>VLOOKUP($I22,Graph!$D$3:$M$50,col)</f>
        <v>3.0999999999999999E-3</v>
      </c>
      <c r="K22" s="1">
        <f>VLOOKUP($I22,Graph!$D$3:$M$50,col+1)</f>
        <v>3.0999999999999999E-3</v>
      </c>
      <c r="L22" s="1">
        <f t="shared" si="52"/>
        <v>3.0999999999999999E-3</v>
      </c>
      <c r="M22" s="1">
        <f t="shared" si="53"/>
        <v>0.6447166666666666</v>
      </c>
      <c r="N22" s="1">
        <f t="shared" si="54"/>
        <v>1.7900000000000013E-2</v>
      </c>
      <c r="O22" s="1">
        <f t="shared" si="55"/>
        <v>9.8437972840416822E-3</v>
      </c>
      <c r="P22" s="1">
        <f t="shared" si="56"/>
        <v>1.0152445375967685</v>
      </c>
      <c r="Q22" s="1">
        <f t="shared" si="57"/>
        <v>1.0152185419772746</v>
      </c>
      <c r="R22" s="1">
        <f t="shared" si="58"/>
        <v>1.0152184082038196</v>
      </c>
      <c r="S22" s="1">
        <f t="shared" si="59"/>
        <v>1.0152184075148363</v>
      </c>
      <c r="T22" s="1">
        <f t="shared" si="60"/>
        <v>0.7794604968348825</v>
      </c>
      <c r="U22" s="1">
        <f t="shared" si="61"/>
        <v>2.6724251028191464E-3</v>
      </c>
      <c r="V22" s="2">
        <f t="shared" si="16"/>
        <v>3.0042131421403453</v>
      </c>
      <c r="W22" s="1">
        <f>VLOOKUP(V22,Graph!$D$3:$M$50,col)</f>
        <v>3.0999999999999999E-3</v>
      </c>
      <c r="X22" s="1">
        <f>VLOOKUP(V22,Graph!$D$3:$M$50,col+1)</f>
        <v>3.0999999999999999E-3</v>
      </c>
      <c r="Y22" s="1">
        <f t="shared" si="62"/>
        <v>3.0999999999999999E-3</v>
      </c>
      <c r="Z22" s="1">
        <f t="shared" si="18"/>
        <v>0.6447166666666666</v>
      </c>
      <c r="AA22" s="2">
        <f t="shared" si="63"/>
        <v>1.7900000000000013E-2</v>
      </c>
      <c r="AB22" s="1">
        <f t="shared" si="64"/>
        <v>9.8437972840416822E-3</v>
      </c>
      <c r="AC22" s="1">
        <f t="shared" si="65"/>
        <v>1.0152184075112876</v>
      </c>
      <c r="AD22" s="1">
        <f t="shared" si="66"/>
        <v>1.0152184075112693</v>
      </c>
      <c r="AE22" s="1">
        <f t="shared" si="67"/>
        <v>1.0152184075112691</v>
      </c>
      <c r="AF22" s="1">
        <f t="shared" si="68"/>
        <v>1.0152184075112691</v>
      </c>
      <c r="AG22" s="1">
        <f t="shared" si="69"/>
        <v>0.7794604968348825</v>
      </c>
      <c r="AH22" s="1">
        <f t="shared" si="70"/>
        <v>2.6724251028097563E-3</v>
      </c>
      <c r="AI22" s="2">
        <f t="shared" si="27"/>
        <v>3.0042131421368268</v>
      </c>
      <c r="AJ22" s="1">
        <f>VLOOKUP(AI22,Graph!$D$3:$M$50,col)</f>
        <v>3.0999999999999999E-3</v>
      </c>
      <c r="AK22" s="1">
        <f>VLOOKUP(AI22,Graph!$D$3:$M$50,col+1)</f>
        <v>3.0999999999999999E-3</v>
      </c>
      <c r="AL22" s="1">
        <f t="shared" si="71"/>
        <v>3.0999999999999999E-3</v>
      </c>
      <c r="AM22" s="1">
        <f t="shared" si="29"/>
        <v>0.6447166666666666</v>
      </c>
      <c r="AN22" s="2">
        <f t="shared" si="72"/>
        <v>1.7900000000000013E-2</v>
      </c>
      <c r="AO22" s="1">
        <f t="shared" si="73"/>
        <v>9.8437972840416822E-3</v>
      </c>
      <c r="AP22" s="1">
        <f t="shared" si="74"/>
        <v>1.0152184075112691</v>
      </c>
      <c r="AQ22" s="1">
        <f t="shared" si="75"/>
        <v>1.0152184075112691</v>
      </c>
      <c r="AR22" s="1">
        <f t="shared" si="76"/>
        <v>1.0152184075112691</v>
      </c>
      <c r="AS22" s="1">
        <f t="shared" si="77"/>
        <v>1.0152184075112691</v>
      </c>
      <c r="AT22" s="1">
        <f t="shared" si="78"/>
        <v>0.7794604968348825</v>
      </c>
      <c r="AU22" s="1">
        <f t="shared" si="79"/>
        <v>2.6724251028097563E-3</v>
      </c>
      <c r="AV22" s="2">
        <f t="shared" si="40"/>
        <v>21</v>
      </c>
      <c r="AW22" s="1">
        <f t="shared" si="41"/>
        <v>2.6724251028097563</v>
      </c>
      <c r="AX22" s="1">
        <f t="shared" si="42"/>
        <v>0.7794604968348825</v>
      </c>
      <c r="AY22" s="1">
        <f t="shared" si="43"/>
        <v>1.0152184075112691</v>
      </c>
      <c r="AZ22" s="1">
        <f t="shared" si="38"/>
        <v>3.0999999999999999E-3</v>
      </c>
      <c r="BA22" s="1">
        <f t="shared" si="39"/>
        <v>3.0042131421368268</v>
      </c>
    </row>
    <row r="23" spans="1:53">
      <c r="A23" s="2">
        <f t="shared" si="48"/>
        <v>2.2000000000000013E-2</v>
      </c>
      <c r="B23" s="1">
        <f t="shared" si="6"/>
        <v>4.581133333333335E-2</v>
      </c>
      <c r="C23" s="1">
        <f t="shared" si="49"/>
        <v>1.4475931128999682E-2</v>
      </c>
      <c r="D23" s="1">
        <f t="shared" si="7"/>
        <v>1.0223375023430923</v>
      </c>
      <c r="E23" s="1">
        <f t="shared" si="50"/>
        <v>1.022708042156131</v>
      </c>
      <c r="F23" s="1">
        <f t="shared" si="50"/>
        <v>1.0227109348543282</v>
      </c>
      <c r="G23" s="1">
        <f t="shared" si="50"/>
        <v>1.0227109572555544</v>
      </c>
      <c r="H23" s="1">
        <f t="shared" si="51"/>
        <v>3.703479432154625E-3</v>
      </c>
      <c r="I23" s="1">
        <f t="shared" si="9"/>
        <v>3.3493886153804557</v>
      </c>
      <c r="J23" s="1">
        <f>VLOOKUP($I23,Graph!$D$3:$M$50,col)</f>
        <v>3.0999999999999999E-3</v>
      </c>
      <c r="K23" s="1">
        <f>VLOOKUP($I23,Graph!$D$3:$M$50,col+1)</f>
        <v>3.0999999999999999E-3</v>
      </c>
      <c r="L23" s="1">
        <f t="shared" si="52"/>
        <v>3.0999999999999999E-3</v>
      </c>
      <c r="M23" s="1">
        <f t="shared" si="53"/>
        <v>0.6447166666666666</v>
      </c>
      <c r="N23" s="1">
        <f t="shared" si="54"/>
        <v>1.8900000000000014E-2</v>
      </c>
      <c r="O23" s="1">
        <f t="shared" si="55"/>
        <v>1.0481218292920581E-2</v>
      </c>
      <c r="P23" s="1">
        <f t="shared" si="56"/>
        <v>1.0162649572547826</v>
      </c>
      <c r="Q23" s="1">
        <f t="shared" si="57"/>
        <v>1.0162365028909937</v>
      </c>
      <c r="R23" s="1">
        <f t="shared" si="58"/>
        <v>1.0162363465157709</v>
      </c>
      <c r="S23" s="1">
        <f t="shared" si="59"/>
        <v>1.0162363456556383</v>
      </c>
      <c r="T23" s="1">
        <f t="shared" si="60"/>
        <v>0.7886824749783361</v>
      </c>
      <c r="U23" s="1">
        <f t="shared" si="61"/>
        <v>2.9023777906099406E-3</v>
      </c>
      <c r="V23" s="2">
        <f t="shared" si="16"/>
        <v>3.0880207374734137</v>
      </c>
      <c r="W23" s="1">
        <f>VLOOKUP(V23,Graph!$D$3:$M$50,col)</f>
        <v>3.0999999999999999E-3</v>
      </c>
      <c r="X23" s="1">
        <f>VLOOKUP(V23,Graph!$D$3:$M$50,col+1)</f>
        <v>3.0999999999999999E-3</v>
      </c>
      <c r="Y23" s="1">
        <f t="shared" si="62"/>
        <v>3.0999999999999999E-3</v>
      </c>
      <c r="Z23" s="1">
        <f t="shared" si="18"/>
        <v>0.6447166666666666</v>
      </c>
      <c r="AA23" s="2">
        <f t="shared" si="63"/>
        <v>1.8900000000000014E-2</v>
      </c>
      <c r="AB23" s="1">
        <f t="shared" si="64"/>
        <v>1.0481218292920581E-2</v>
      </c>
      <c r="AC23" s="1">
        <f t="shared" si="65"/>
        <v>1.0162363456509071</v>
      </c>
      <c r="AD23" s="1">
        <f t="shared" si="66"/>
        <v>1.0162363456508812</v>
      </c>
      <c r="AE23" s="1">
        <f t="shared" si="67"/>
        <v>1.0162363456508809</v>
      </c>
      <c r="AF23" s="1">
        <f t="shared" si="68"/>
        <v>1.0162363456508807</v>
      </c>
      <c r="AG23" s="1">
        <f t="shared" si="69"/>
        <v>0.7886824749783361</v>
      </c>
      <c r="AH23" s="1">
        <f t="shared" si="70"/>
        <v>2.9023777905963538E-3</v>
      </c>
      <c r="AI23" s="2">
        <f t="shared" si="27"/>
        <v>3.0880207374685957</v>
      </c>
      <c r="AJ23" s="1">
        <f>VLOOKUP(AI23,Graph!$D$3:$M$50,col)</f>
        <v>3.0999999999999999E-3</v>
      </c>
      <c r="AK23" s="1">
        <f>VLOOKUP(AI23,Graph!$D$3:$M$50,col+1)</f>
        <v>3.0999999999999999E-3</v>
      </c>
      <c r="AL23" s="1">
        <f t="shared" si="71"/>
        <v>3.0999999999999999E-3</v>
      </c>
      <c r="AM23" s="1">
        <f t="shared" si="29"/>
        <v>0.6447166666666666</v>
      </c>
      <c r="AN23" s="2">
        <f t="shared" si="72"/>
        <v>1.8900000000000014E-2</v>
      </c>
      <c r="AO23" s="1">
        <f t="shared" si="73"/>
        <v>1.0481218292920581E-2</v>
      </c>
      <c r="AP23" s="1">
        <f t="shared" si="74"/>
        <v>1.0162363456508809</v>
      </c>
      <c r="AQ23" s="1">
        <f t="shared" si="75"/>
        <v>1.0162363456508807</v>
      </c>
      <c r="AR23" s="1">
        <f t="shared" si="76"/>
        <v>1.0162363456508809</v>
      </c>
      <c r="AS23" s="1">
        <f t="shared" si="77"/>
        <v>1.0162363456508807</v>
      </c>
      <c r="AT23" s="1">
        <f t="shared" si="78"/>
        <v>0.7886824749783361</v>
      </c>
      <c r="AU23" s="1">
        <f t="shared" si="79"/>
        <v>2.9023777905963538E-3</v>
      </c>
      <c r="AV23" s="2">
        <f t="shared" si="40"/>
        <v>22</v>
      </c>
      <c r="AW23" s="1">
        <f t="shared" si="41"/>
        <v>2.9023777905963537</v>
      </c>
      <c r="AX23" s="1">
        <f t="shared" si="42"/>
        <v>0.7886824749783361</v>
      </c>
      <c r="AY23" s="1">
        <f t="shared" si="43"/>
        <v>1.0162363456508807</v>
      </c>
      <c r="AZ23" s="1">
        <f t="shared" si="38"/>
        <v>3.0999999999999999E-3</v>
      </c>
      <c r="BA23" s="1">
        <f t="shared" si="39"/>
        <v>3.0880207374685957</v>
      </c>
    </row>
    <row r="24" spans="1:53">
      <c r="A24" s="2">
        <f t="shared" si="48"/>
        <v>2.3000000000000013E-2</v>
      </c>
      <c r="B24" s="1">
        <f t="shared" si="6"/>
        <v>4.6852500000000019E-2</v>
      </c>
      <c r="C24" s="1">
        <f t="shared" si="49"/>
        <v>1.5126454453809047E-2</v>
      </c>
      <c r="D24" s="1">
        <f t="shared" si="7"/>
        <v>1.0234539339569915</v>
      </c>
      <c r="E24" s="1">
        <f t="shared" si="50"/>
        <v>1.0237785266231869</v>
      </c>
      <c r="F24" s="1">
        <f t="shared" si="50"/>
        <v>1.0237811793459535</v>
      </c>
      <c r="G24" s="1">
        <f t="shared" si="50"/>
        <v>1.0237812008795601</v>
      </c>
      <c r="H24" s="1">
        <f t="shared" si="51"/>
        <v>3.9629802818701605E-3</v>
      </c>
      <c r="I24" s="1">
        <f t="shared" si="9"/>
        <v>3.4258593690478873</v>
      </c>
      <c r="J24" s="1">
        <f>VLOOKUP($I24,Graph!$D$3:$M$50,col)</f>
        <v>3.0999999999999999E-3</v>
      </c>
      <c r="K24" s="1">
        <f>VLOOKUP($I24,Graph!$D$3:$M$50,col+1)</f>
        <v>3.0999999999999999E-3</v>
      </c>
      <c r="L24" s="1">
        <f t="shared" si="52"/>
        <v>3.0999999999999999E-3</v>
      </c>
      <c r="M24" s="1">
        <f t="shared" si="53"/>
        <v>0.6447166666666666</v>
      </c>
      <c r="N24" s="1">
        <f t="shared" si="54"/>
        <v>1.9900000000000015E-2</v>
      </c>
      <c r="O24" s="1">
        <f t="shared" si="55"/>
        <v>1.1108991540354718E-2</v>
      </c>
      <c r="P24" s="1">
        <f t="shared" si="56"/>
        <v>1.0172739979510714</v>
      </c>
      <c r="Q24" s="1">
        <f t="shared" si="57"/>
        <v>1.0172430900802785</v>
      </c>
      <c r="R24" s="1">
        <f t="shared" si="58"/>
        <v>1.0172429095140674</v>
      </c>
      <c r="S24" s="1">
        <f t="shared" si="59"/>
        <v>1.0172429084582448</v>
      </c>
      <c r="T24" s="1">
        <f t="shared" si="60"/>
        <v>0.79713406019508781</v>
      </c>
      <c r="U24" s="1">
        <f t="shared" si="61"/>
        <v>3.1388517054570016E-3</v>
      </c>
      <c r="V24" s="2">
        <f t="shared" si="16"/>
        <v>3.1697073005393968</v>
      </c>
      <c r="W24" s="1">
        <f>VLOOKUP(V24,Graph!$D$3:$M$50,col)</f>
        <v>3.0999999999999999E-3</v>
      </c>
      <c r="X24" s="1">
        <f>VLOOKUP(V24,Graph!$D$3:$M$50,col+1)</f>
        <v>3.0999999999999999E-3</v>
      </c>
      <c r="Y24" s="1">
        <f t="shared" si="62"/>
        <v>3.0999999999999999E-3</v>
      </c>
      <c r="Z24" s="1">
        <f t="shared" si="18"/>
        <v>0.6447166666666666</v>
      </c>
      <c r="AA24" s="2">
        <f t="shared" si="63"/>
        <v>1.9900000000000015E-2</v>
      </c>
      <c r="AB24" s="1">
        <f t="shared" si="64"/>
        <v>1.1108991540354718E-2</v>
      </c>
      <c r="AC24" s="1">
        <f t="shared" si="65"/>
        <v>1.0172429084520711</v>
      </c>
      <c r="AD24" s="1">
        <f t="shared" si="66"/>
        <v>1.0172429084520349</v>
      </c>
      <c r="AE24" s="1">
        <f t="shared" si="67"/>
        <v>1.0172429084520347</v>
      </c>
      <c r="AF24" s="1">
        <f t="shared" si="68"/>
        <v>1.0172429084520347</v>
      </c>
      <c r="AG24" s="1">
        <f t="shared" si="69"/>
        <v>0.79713406019508781</v>
      </c>
      <c r="AH24" s="1">
        <f t="shared" si="70"/>
        <v>3.1388517054378394E-3</v>
      </c>
      <c r="AI24" s="2">
        <f t="shared" si="27"/>
        <v>3.1697073005329464</v>
      </c>
      <c r="AJ24" s="1">
        <f>VLOOKUP(AI24,Graph!$D$3:$M$50,col)</f>
        <v>3.0999999999999999E-3</v>
      </c>
      <c r="AK24" s="1">
        <f>VLOOKUP(AI24,Graph!$D$3:$M$50,col+1)</f>
        <v>3.0999999999999999E-3</v>
      </c>
      <c r="AL24" s="1">
        <f t="shared" si="71"/>
        <v>3.0999999999999999E-3</v>
      </c>
      <c r="AM24" s="1">
        <f t="shared" si="29"/>
        <v>0.6447166666666666</v>
      </c>
      <c r="AN24" s="2">
        <f t="shared" si="72"/>
        <v>1.9900000000000015E-2</v>
      </c>
      <c r="AO24" s="1">
        <f t="shared" si="73"/>
        <v>1.1108991540354718E-2</v>
      </c>
      <c r="AP24" s="1">
        <f t="shared" si="74"/>
        <v>1.0172429084520347</v>
      </c>
      <c r="AQ24" s="1">
        <f t="shared" si="75"/>
        <v>1.0172429084520347</v>
      </c>
      <c r="AR24" s="1">
        <f t="shared" si="76"/>
        <v>1.0172429084520347</v>
      </c>
      <c r="AS24" s="1">
        <f t="shared" si="77"/>
        <v>1.0172429084520347</v>
      </c>
      <c r="AT24" s="1">
        <f t="shared" si="78"/>
        <v>0.79713406019508781</v>
      </c>
      <c r="AU24" s="1">
        <f t="shared" si="79"/>
        <v>3.1388517054378394E-3</v>
      </c>
      <c r="AV24" s="2">
        <f t="shared" si="40"/>
        <v>23</v>
      </c>
      <c r="AW24" s="1">
        <f t="shared" si="41"/>
        <v>3.1388517054378395</v>
      </c>
      <c r="AX24" s="1">
        <f t="shared" si="42"/>
        <v>0.79713406019508781</v>
      </c>
      <c r="AY24" s="1">
        <f t="shared" si="43"/>
        <v>1.0172429084520347</v>
      </c>
      <c r="AZ24" s="1">
        <f t="shared" si="38"/>
        <v>3.0999999999999999E-3</v>
      </c>
      <c r="BA24" s="1">
        <f t="shared" si="39"/>
        <v>3.1697073005329464</v>
      </c>
    </row>
    <row r="25" spans="1:53">
      <c r="A25" s="2">
        <f t="shared" si="48"/>
        <v>2.4000000000000014E-2</v>
      </c>
      <c r="B25" s="1">
        <f t="shared" si="6"/>
        <v>4.7893666666666689E-2</v>
      </c>
      <c r="C25" s="1">
        <f t="shared" si="49"/>
        <v>1.5762072458041239E-2</v>
      </c>
      <c r="D25" s="1">
        <f t="shared" si="7"/>
        <v>1.024548325376025</v>
      </c>
      <c r="E25" s="1">
        <f t="shared" si="50"/>
        <v>1.0248288956616889</v>
      </c>
      <c r="F25" s="1">
        <f t="shared" si="50"/>
        <v>1.0248312895618616</v>
      </c>
      <c r="G25" s="1">
        <f t="shared" si="50"/>
        <v>1.0248313098735498</v>
      </c>
      <c r="H25" s="1">
        <f t="shared" si="51"/>
        <v>4.2285576372599089E-3</v>
      </c>
      <c r="I25" s="1">
        <f t="shared" si="9"/>
        <v>3.5007382971834113</v>
      </c>
      <c r="J25" s="1">
        <f>VLOOKUP($I25,Graph!$D$3:$M$50,col)</f>
        <v>2.8E-3</v>
      </c>
      <c r="K25" s="1">
        <f>VLOOKUP($I25,Graph!$D$3:$M$50,col+1)</f>
        <v>2.7000000000000001E-3</v>
      </c>
      <c r="L25" s="1">
        <f t="shared" si="52"/>
        <v>2.7333333333333333E-3</v>
      </c>
      <c r="M25" s="1">
        <f t="shared" si="53"/>
        <v>0.64544999999999997</v>
      </c>
      <c r="N25" s="1">
        <f t="shared" si="54"/>
        <v>2.126666666666668E-2</v>
      </c>
      <c r="O25" s="1">
        <f t="shared" si="55"/>
        <v>1.2169258344582779E-2</v>
      </c>
      <c r="P25" s="1">
        <f t="shared" si="56"/>
        <v>1.0189841652356173</v>
      </c>
      <c r="Q25" s="1">
        <f t="shared" si="57"/>
        <v>1.0189523008842911</v>
      </c>
      <c r="R25" s="1">
        <f t="shared" si="58"/>
        <v>1.0189520959185387</v>
      </c>
      <c r="S25" s="1">
        <f t="shared" si="59"/>
        <v>1.0189520945990058</v>
      </c>
      <c r="T25" s="1">
        <f t="shared" si="60"/>
        <v>0.8271218369000396</v>
      </c>
      <c r="U25" s="1">
        <f t="shared" si="61"/>
        <v>3.4774678429415019E-3</v>
      </c>
      <c r="V25" s="2">
        <f t="shared" si="16"/>
        <v>3.2798194349620764</v>
      </c>
      <c r="W25" s="1">
        <f>VLOOKUP(V25,Graph!$D$3:$M$50,col)</f>
        <v>3.0999999999999999E-3</v>
      </c>
      <c r="X25" s="1">
        <f>VLOOKUP(V25,Graph!$D$3:$M$50,col+1)</f>
        <v>3.0999999999999999E-3</v>
      </c>
      <c r="Y25" s="1">
        <f t="shared" si="62"/>
        <v>3.0999999999999999E-3</v>
      </c>
      <c r="Z25" s="1">
        <f t="shared" si="18"/>
        <v>0.6447166666666666</v>
      </c>
      <c r="AA25" s="2">
        <f t="shared" si="63"/>
        <v>2.0900000000000016E-2</v>
      </c>
      <c r="AB25" s="1">
        <f t="shared" si="64"/>
        <v>1.1726554319737837E-2</v>
      </c>
      <c r="AC25" s="1">
        <f t="shared" si="65"/>
        <v>1.0182413740401677</v>
      </c>
      <c r="AD25" s="1">
        <f t="shared" si="66"/>
        <v>1.018237059936123</v>
      </c>
      <c r="AE25" s="1">
        <f t="shared" si="67"/>
        <v>1.0182370332325825</v>
      </c>
      <c r="AF25" s="1">
        <f t="shared" si="68"/>
        <v>1.018237033067273</v>
      </c>
      <c r="AG25" s="1">
        <f t="shared" si="69"/>
        <v>0.80490768183659755</v>
      </c>
      <c r="AH25" s="1">
        <f t="shared" si="70"/>
        <v>3.3816980714620236E-3</v>
      </c>
      <c r="AI25" s="2">
        <f t="shared" si="27"/>
        <v>3.2494298877976084</v>
      </c>
      <c r="AJ25" s="1">
        <f>VLOOKUP(AI25,Graph!$D$3:$M$50,col)</f>
        <v>3.0999999999999999E-3</v>
      </c>
      <c r="AK25" s="1">
        <f>VLOOKUP(AI25,Graph!$D$3:$M$50,col+1)</f>
        <v>3.0999999999999999E-3</v>
      </c>
      <c r="AL25" s="1">
        <f t="shared" si="71"/>
        <v>3.0999999999999999E-3</v>
      </c>
      <c r="AM25" s="1">
        <f t="shared" si="29"/>
        <v>0.6447166666666666</v>
      </c>
      <c r="AN25" s="2">
        <f t="shared" si="72"/>
        <v>2.0900000000000016E-2</v>
      </c>
      <c r="AO25" s="1">
        <f t="shared" si="73"/>
        <v>1.1726554319737837E-2</v>
      </c>
      <c r="AP25" s="1">
        <f t="shared" si="74"/>
        <v>1.0182370330662494</v>
      </c>
      <c r="AQ25" s="1">
        <f t="shared" si="75"/>
        <v>1.0182370330662434</v>
      </c>
      <c r="AR25" s="1">
        <f t="shared" si="76"/>
        <v>1.0182370330662431</v>
      </c>
      <c r="AS25" s="1">
        <f t="shared" si="77"/>
        <v>1.0182370330662431</v>
      </c>
      <c r="AT25" s="1">
        <f t="shared" si="78"/>
        <v>0.80490768183659755</v>
      </c>
      <c r="AU25" s="1">
        <f t="shared" si="79"/>
        <v>3.3816980714586036E-3</v>
      </c>
      <c r="AV25" s="2">
        <f t="shared" si="40"/>
        <v>24</v>
      </c>
      <c r="AW25" s="1">
        <f t="shared" si="41"/>
        <v>3.3816980714586036</v>
      </c>
      <c r="AX25" s="1">
        <f t="shared" si="42"/>
        <v>0.80490768183659755</v>
      </c>
      <c r="AY25" s="1">
        <f t="shared" si="43"/>
        <v>1.0182370330662431</v>
      </c>
      <c r="AZ25" s="1">
        <f t="shared" si="38"/>
        <v>3.0999999999999999E-3</v>
      </c>
      <c r="BA25" s="1">
        <f t="shared" si="39"/>
        <v>3.2494298877976084</v>
      </c>
    </row>
    <row r="26" spans="1:53">
      <c r="A26" s="2">
        <f t="shared" si="48"/>
        <v>2.5000000000000015E-2</v>
      </c>
      <c r="B26" s="1">
        <f t="shared" si="6"/>
        <v>4.8934833333333351E-2</v>
      </c>
      <c r="C26" s="1">
        <f t="shared" si="49"/>
        <v>1.6382900779764238E-2</v>
      </c>
      <c r="D26" s="1">
        <f t="shared" si="7"/>
        <v>1.0256206485619876</v>
      </c>
      <c r="E26" s="1">
        <f t="shared" si="50"/>
        <v>1.0258590665987402</v>
      </c>
      <c r="F26" s="1">
        <f t="shared" si="50"/>
        <v>1.0258611851888702</v>
      </c>
      <c r="G26" s="1">
        <f t="shared" si="50"/>
        <v>1.0258612039291704</v>
      </c>
      <c r="H26" s="1">
        <f t="shared" si="51"/>
        <v>4.5000944167397326E-3</v>
      </c>
      <c r="I26" s="1">
        <f t="shared" si="9"/>
        <v>3.5741225211305969</v>
      </c>
      <c r="J26" s="1">
        <f>VLOOKUP($I26,Graph!$D$3:$M$50,col)</f>
        <v>2.8E-3</v>
      </c>
      <c r="K26" s="1">
        <f>VLOOKUP($I26,Graph!$D$3:$M$50,col+1)</f>
        <v>2.7000000000000001E-3</v>
      </c>
      <c r="L26" s="1">
        <f t="shared" si="52"/>
        <v>2.7333333333333333E-3</v>
      </c>
      <c r="M26" s="1">
        <f t="shared" si="53"/>
        <v>0.64544999999999997</v>
      </c>
      <c r="N26" s="1">
        <f t="shared" si="54"/>
        <v>2.2266666666666681E-2</v>
      </c>
      <c r="O26" s="1">
        <f t="shared" si="55"/>
        <v>1.2778963390446136E-2</v>
      </c>
      <c r="P26" s="1">
        <f t="shared" si="56"/>
        <v>1.0199745065790224</v>
      </c>
      <c r="Q26" s="1">
        <f t="shared" si="57"/>
        <v>1.0199404562783123</v>
      </c>
      <c r="R26" s="1">
        <f t="shared" si="58"/>
        <v>1.0199402256085124</v>
      </c>
      <c r="S26" s="1">
        <f t="shared" si="59"/>
        <v>1.0199402240445412</v>
      </c>
      <c r="T26" s="1">
        <f t="shared" si="60"/>
        <v>0.83350845959378872</v>
      </c>
      <c r="U26" s="1">
        <f t="shared" si="61"/>
        <v>3.7292178262833052E-3</v>
      </c>
      <c r="V26" s="2">
        <f t="shared" si="16"/>
        <v>3.3571298890079606</v>
      </c>
      <c r="W26" s="1">
        <f>VLOOKUP(V26,Graph!$D$3:$M$50,col)</f>
        <v>3.0999999999999999E-3</v>
      </c>
      <c r="X26" s="1">
        <f>VLOOKUP(V26,Graph!$D$3:$M$50,col+1)</f>
        <v>3.0999999999999999E-3</v>
      </c>
      <c r="Y26" s="1">
        <f t="shared" si="62"/>
        <v>3.0999999999999999E-3</v>
      </c>
      <c r="Z26" s="1">
        <f t="shared" si="18"/>
        <v>0.6447166666666666</v>
      </c>
      <c r="AA26" s="2">
        <f t="shared" si="63"/>
        <v>2.1900000000000017E-2</v>
      </c>
      <c r="AB26" s="1">
        <f t="shared" si="64"/>
        <v>1.2333491095126799E-2</v>
      </c>
      <c r="AC26" s="1">
        <f t="shared" si="65"/>
        <v>1.0192225106230066</v>
      </c>
      <c r="AD26" s="1">
        <f t="shared" si="66"/>
        <v>1.0192179114753488</v>
      </c>
      <c r="AE26" s="1">
        <f t="shared" si="67"/>
        <v>1.0192178814471207</v>
      </c>
      <c r="AF26" s="1">
        <f t="shared" si="68"/>
        <v>1.0192178812510404</v>
      </c>
      <c r="AG26" s="1">
        <f t="shared" si="69"/>
        <v>0.81208158957900789</v>
      </c>
      <c r="AH26" s="1">
        <f t="shared" si="70"/>
        <v>3.6307781992782578E-3</v>
      </c>
      <c r="AI26" s="2">
        <f t="shared" si="27"/>
        <v>3.3273268696912623</v>
      </c>
      <c r="AJ26" s="1">
        <f>VLOOKUP(AI26,Graph!$D$3:$M$50,col)</f>
        <v>3.0999999999999999E-3</v>
      </c>
      <c r="AK26" s="1">
        <f>VLOOKUP(AI26,Graph!$D$3:$M$50,col+1)</f>
        <v>3.0999999999999999E-3</v>
      </c>
      <c r="AL26" s="1">
        <f t="shared" si="71"/>
        <v>3.0999999999999999E-3</v>
      </c>
      <c r="AM26" s="1">
        <f t="shared" si="29"/>
        <v>0.6447166666666666</v>
      </c>
      <c r="AN26" s="2">
        <f t="shared" si="72"/>
        <v>2.1900000000000017E-2</v>
      </c>
      <c r="AO26" s="1">
        <f t="shared" si="73"/>
        <v>1.2333491095126799E-2</v>
      </c>
      <c r="AP26" s="1">
        <f t="shared" si="74"/>
        <v>1.0192178812497599</v>
      </c>
      <c r="AQ26" s="1">
        <f t="shared" si="75"/>
        <v>1.0192178812497517</v>
      </c>
      <c r="AR26" s="1">
        <f t="shared" si="76"/>
        <v>1.0192178812497514</v>
      </c>
      <c r="AS26" s="1">
        <f t="shared" si="77"/>
        <v>1.0192178812497517</v>
      </c>
      <c r="AT26" s="1">
        <f t="shared" si="78"/>
        <v>0.81208158957900789</v>
      </c>
      <c r="AU26" s="1">
        <f t="shared" si="79"/>
        <v>3.6307781992736673E-3</v>
      </c>
      <c r="AV26" s="2">
        <f t="shared" si="40"/>
        <v>25</v>
      </c>
      <c r="AW26" s="1">
        <f t="shared" si="41"/>
        <v>3.6307781992736672</v>
      </c>
      <c r="AX26" s="1">
        <f t="shared" si="42"/>
        <v>0.81208158957900789</v>
      </c>
      <c r="AY26" s="1">
        <f t="shared" si="43"/>
        <v>1.0192178812497517</v>
      </c>
      <c r="AZ26" s="1">
        <f t="shared" si="38"/>
        <v>3.0999999999999999E-3</v>
      </c>
      <c r="BA26" s="1">
        <f t="shared" si="39"/>
        <v>3.3273268696912623</v>
      </c>
    </row>
    <row r="27" spans="1:53">
      <c r="A27" s="2">
        <f t="shared" si="48"/>
        <v>2.6000000000000016E-2</v>
      </c>
      <c r="B27" s="1">
        <f t="shared" si="6"/>
        <v>4.997600000000002E-2</v>
      </c>
      <c r="C27" s="1">
        <f t="shared" si="49"/>
        <v>1.6989113616673237E-2</v>
      </c>
      <c r="D27" s="1">
        <f t="shared" si="7"/>
        <v>1.0266709829061034</v>
      </c>
      <c r="E27" s="1">
        <f t="shared" si="50"/>
        <v>1.0268690606352933</v>
      </c>
      <c r="F27" s="1">
        <f t="shared" si="50"/>
        <v>1.026870889629907</v>
      </c>
      <c r="G27" s="1">
        <f t="shared" si="50"/>
        <v>1.026870906456935</v>
      </c>
      <c r="H27" s="1">
        <f t="shared" si="51"/>
        <v>4.7774800074871972E-3</v>
      </c>
      <c r="I27" s="1">
        <f t="shared" si="9"/>
        <v>3.6460995343982097</v>
      </c>
      <c r="J27" s="1">
        <f>VLOOKUP($I27,Graph!$D$3:$M$50,col)</f>
        <v>2.8E-3</v>
      </c>
      <c r="K27" s="1">
        <f>VLOOKUP($I27,Graph!$D$3:$M$50,col+1)</f>
        <v>2.7000000000000001E-3</v>
      </c>
      <c r="L27" s="1">
        <f t="shared" si="52"/>
        <v>2.7333333333333333E-3</v>
      </c>
      <c r="M27" s="1">
        <f t="shared" si="53"/>
        <v>0.64544999999999997</v>
      </c>
      <c r="N27" s="1">
        <f t="shared" si="54"/>
        <v>2.3266666666666682E-2</v>
      </c>
      <c r="O27" s="1">
        <f t="shared" si="55"/>
        <v>1.3377248273314752E-2</v>
      </c>
      <c r="P27" s="1">
        <f t="shared" si="56"/>
        <v>1.0209500836504946</v>
      </c>
      <c r="Q27" s="1">
        <f t="shared" si="57"/>
        <v>1.0209138750763318</v>
      </c>
      <c r="R27" s="1">
        <f t="shared" si="58"/>
        <v>1.0209136175657239</v>
      </c>
      <c r="S27" s="1">
        <f t="shared" si="59"/>
        <v>1.0209136157327676</v>
      </c>
      <c r="T27" s="1">
        <f t="shared" si="60"/>
        <v>0.83941831996319904</v>
      </c>
      <c r="U27" s="1">
        <f t="shared" si="61"/>
        <v>3.9870388553008328E-3</v>
      </c>
      <c r="V27" s="2">
        <f t="shared" si="16"/>
        <v>3.432777988798569</v>
      </c>
      <c r="W27" s="1">
        <f>VLOOKUP(V27,Graph!$D$3:$M$50,col)</f>
        <v>3.0999999999999999E-3</v>
      </c>
      <c r="X27" s="1">
        <f>VLOOKUP(V27,Graph!$D$3:$M$50,col+1)</f>
        <v>3.0999999999999999E-3</v>
      </c>
      <c r="Y27" s="1">
        <f t="shared" si="62"/>
        <v>3.0999999999999999E-3</v>
      </c>
      <c r="Z27" s="1">
        <f t="shared" si="18"/>
        <v>0.6447166666666666</v>
      </c>
      <c r="AA27" s="2">
        <f t="shared" si="63"/>
        <v>2.2900000000000018E-2</v>
      </c>
      <c r="AB27" s="1">
        <f t="shared" si="64"/>
        <v>1.2929508044673538E-2</v>
      </c>
      <c r="AC27" s="1">
        <f t="shared" si="65"/>
        <v>1.0201897172486774</v>
      </c>
      <c r="AD27" s="1">
        <f t="shared" si="66"/>
        <v>1.0201848367046282</v>
      </c>
      <c r="AE27" s="1">
        <f t="shared" si="67"/>
        <v>1.0201848032037397</v>
      </c>
      <c r="AF27" s="1">
        <f t="shared" si="68"/>
        <v>1.0201848029737564</v>
      </c>
      <c r="AG27" s="1">
        <f t="shared" si="69"/>
        <v>0.8187224649329643</v>
      </c>
      <c r="AH27" s="1">
        <f t="shared" si="70"/>
        <v>3.8859623258371487E-3</v>
      </c>
      <c r="AI27" s="2">
        <f t="shared" si="27"/>
        <v>3.4035209071341384</v>
      </c>
      <c r="AJ27" s="1">
        <f>VLOOKUP(AI27,Graph!$D$3:$M$50,col)</f>
        <v>3.0999999999999999E-3</v>
      </c>
      <c r="AK27" s="1">
        <f>VLOOKUP(AI27,Graph!$D$3:$M$50,col+1)</f>
        <v>3.0999999999999999E-3</v>
      </c>
      <c r="AL27" s="1">
        <f t="shared" si="71"/>
        <v>3.0999999999999999E-3</v>
      </c>
      <c r="AM27" s="1">
        <f t="shared" si="29"/>
        <v>0.6447166666666666</v>
      </c>
      <c r="AN27" s="2">
        <f t="shared" si="72"/>
        <v>2.2900000000000018E-2</v>
      </c>
      <c r="AO27" s="1">
        <f t="shared" si="73"/>
        <v>1.2929508044673538E-2</v>
      </c>
      <c r="AP27" s="1">
        <f t="shared" si="74"/>
        <v>1.0201848029721774</v>
      </c>
      <c r="AQ27" s="1">
        <f t="shared" si="75"/>
        <v>1.0201848029721665</v>
      </c>
      <c r="AR27" s="1">
        <f t="shared" si="76"/>
        <v>1.0201848029721665</v>
      </c>
      <c r="AS27" s="1">
        <f t="shared" si="77"/>
        <v>1.0201848029721665</v>
      </c>
      <c r="AT27" s="1">
        <f t="shared" si="78"/>
        <v>0.8187224649329643</v>
      </c>
      <c r="AU27" s="1">
        <f t="shared" si="79"/>
        <v>3.8859623258310932E-3</v>
      </c>
      <c r="AV27" s="2">
        <f t="shared" si="40"/>
        <v>26</v>
      </c>
      <c r="AW27" s="1">
        <f t="shared" si="41"/>
        <v>3.8859623258310934</v>
      </c>
      <c r="AX27" s="1">
        <f t="shared" si="42"/>
        <v>0.8187224649329643</v>
      </c>
      <c r="AY27" s="1">
        <f t="shared" si="43"/>
        <v>1.0201848029721665</v>
      </c>
      <c r="AZ27" s="1">
        <f t="shared" si="38"/>
        <v>3.0999999999999999E-3</v>
      </c>
      <c r="BA27" s="1">
        <f t="shared" si="39"/>
        <v>3.4035209071341384</v>
      </c>
    </row>
    <row r="28" spans="1:53">
      <c r="A28" s="2">
        <f t="shared" si="48"/>
        <v>2.7000000000000017E-2</v>
      </c>
      <c r="B28" s="1">
        <f t="shared" si="6"/>
        <v>5.101716666666669E-2</v>
      </c>
      <c r="C28" s="1">
        <f t="shared" si="49"/>
        <v>1.7580930933845509E-2</v>
      </c>
      <c r="D28" s="1">
        <f t="shared" si="7"/>
        <v>1.027699494495725</v>
      </c>
      <c r="E28" s="1">
        <f t="shared" si="50"/>
        <v>1.0278589833866141</v>
      </c>
      <c r="F28" s="1">
        <f t="shared" si="50"/>
        <v>1.0278605105444609</v>
      </c>
      <c r="G28" s="1">
        <f t="shared" si="50"/>
        <v>1.0278605251261916</v>
      </c>
      <c r="H28" s="1">
        <f t="shared" si="51"/>
        <v>5.0606096633164363E-3</v>
      </c>
      <c r="I28" s="1">
        <f t="shared" si="9"/>
        <v>3.7167484952445524</v>
      </c>
      <c r="J28" s="1">
        <f>VLOOKUP($I28,Graph!$D$3:$M$50,col)</f>
        <v>2.8E-3</v>
      </c>
      <c r="K28" s="1">
        <f>VLOOKUP($I28,Graph!$D$3:$M$50,col+1)</f>
        <v>2.7000000000000001E-3</v>
      </c>
      <c r="L28" s="1">
        <f t="shared" si="52"/>
        <v>2.7333333333333333E-3</v>
      </c>
      <c r="M28" s="1">
        <f t="shared" si="53"/>
        <v>0.64544999999999997</v>
      </c>
      <c r="N28" s="1">
        <f t="shared" si="54"/>
        <v>2.4266666666666683E-2</v>
      </c>
      <c r="O28" s="1">
        <f t="shared" si="55"/>
        <v>1.3963973483466141E-2</v>
      </c>
      <c r="P28" s="1">
        <f t="shared" si="56"/>
        <v>1.0219104765001954</v>
      </c>
      <c r="Q28" s="1">
        <f t="shared" si="57"/>
        <v>1.021872141227149</v>
      </c>
      <c r="R28" s="1">
        <f t="shared" si="58"/>
        <v>1.0218718558314657</v>
      </c>
      <c r="S28" s="1">
        <f t="shared" si="59"/>
        <v>1.0218718537049241</v>
      </c>
      <c r="T28" s="1">
        <f t="shared" si="60"/>
        <v>0.84490280908515203</v>
      </c>
      <c r="U28" s="1">
        <f t="shared" si="61"/>
        <v>4.2508114752492117E-3</v>
      </c>
      <c r="V28" s="2">
        <f t="shared" si="16"/>
        <v>3.5068687245594634</v>
      </c>
      <c r="W28" s="1">
        <f>VLOOKUP(V28,Graph!$D$3:$M$50,col)</f>
        <v>2.8E-3</v>
      </c>
      <c r="X28" s="1">
        <f>VLOOKUP(V28,Graph!$D$3:$M$50,col+1)</f>
        <v>2.7000000000000001E-3</v>
      </c>
      <c r="Y28" s="1">
        <f t="shared" si="62"/>
        <v>2.7333333333333333E-3</v>
      </c>
      <c r="Z28" s="1">
        <f t="shared" si="18"/>
        <v>0.64544999999999997</v>
      </c>
      <c r="AA28" s="2">
        <f t="shared" si="63"/>
        <v>2.4266666666666683E-2</v>
      </c>
      <c r="AB28" s="1">
        <f t="shared" si="64"/>
        <v>1.3963973483466141E-2</v>
      </c>
      <c r="AC28" s="1">
        <f t="shared" si="65"/>
        <v>1.0218718536890787</v>
      </c>
      <c r="AD28" s="1">
        <f t="shared" si="66"/>
        <v>1.0218718536889604</v>
      </c>
      <c r="AE28" s="1">
        <f t="shared" si="67"/>
        <v>1.0218718536889595</v>
      </c>
      <c r="AF28" s="1">
        <f t="shared" si="68"/>
        <v>1.0218718536889597</v>
      </c>
      <c r="AG28" s="1">
        <f t="shared" si="69"/>
        <v>0.84490280908515203</v>
      </c>
      <c r="AH28" s="1">
        <f t="shared" si="70"/>
        <v>4.250811475182803E-3</v>
      </c>
      <c r="AI28" s="2">
        <f t="shared" si="27"/>
        <v>3.5068687245412016</v>
      </c>
      <c r="AJ28" s="1">
        <f>VLOOKUP(AI28,Graph!$D$3:$M$50,col)</f>
        <v>2.8E-3</v>
      </c>
      <c r="AK28" s="1">
        <f>VLOOKUP(AI28,Graph!$D$3:$M$50,col+1)</f>
        <v>2.7000000000000001E-3</v>
      </c>
      <c r="AL28" s="1">
        <f t="shared" si="71"/>
        <v>2.7333333333333333E-3</v>
      </c>
      <c r="AM28" s="1">
        <f t="shared" si="29"/>
        <v>0.64544999999999997</v>
      </c>
      <c r="AN28" s="2">
        <f t="shared" si="72"/>
        <v>2.4266666666666683E-2</v>
      </c>
      <c r="AO28" s="1">
        <f t="shared" si="73"/>
        <v>1.3963973483466141E-2</v>
      </c>
      <c r="AP28" s="1">
        <f t="shared" si="74"/>
        <v>1.0218718536889595</v>
      </c>
      <c r="AQ28" s="1">
        <f t="shared" si="75"/>
        <v>1.0218718536889597</v>
      </c>
      <c r="AR28" s="1">
        <f t="shared" si="76"/>
        <v>1.0218718536889595</v>
      </c>
      <c r="AS28" s="1">
        <f t="shared" si="77"/>
        <v>1.0218718536889597</v>
      </c>
      <c r="AT28" s="1">
        <f t="shared" si="78"/>
        <v>0.84490280908515203</v>
      </c>
      <c r="AU28" s="1">
        <f t="shared" si="79"/>
        <v>4.250811475182803E-3</v>
      </c>
      <c r="AV28" s="2">
        <f t="shared" si="40"/>
        <v>27</v>
      </c>
      <c r="AW28" s="1">
        <f t="shared" si="41"/>
        <v>4.250811475182803</v>
      </c>
      <c r="AX28" s="1">
        <f t="shared" si="42"/>
        <v>0.84490280908515203</v>
      </c>
      <c r="AY28" s="1">
        <f t="shared" si="43"/>
        <v>1.0218718536889597</v>
      </c>
      <c r="AZ28" s="1">
        <f t="shared" si="38"/>
        <v>2.7333333333333333E-3</v>
      </c>
      <c r="BA28" s="1">
        <f t="shared" si="39"/>
        <v>3.5068687245412016</v>
      </c>
    </row>
    <row r="29" spans="1:53">
      <c r="A29" s="2">
        <f t="shared" si="48"/>
        <v>2.8000000000000018E-2</v>
      </c>
      <c r="B29" s="1">
        <f t="shared" si="6"/>
        <v>5.2058333333333359E-2</v>
      </c>
      <c r="C29" s="1">
        <f t="shared" si="49"/>
        <v>1.8158608008217191E-2</v>
      </c>
      <c r="D29" s="1">
        <f t="shared" si="7"/>
        <v>1.028706418974954</v>
      </c>
      <c r="E29" s="1">
        <f t="shared" si="50"/>
        <v>1.0288290087551846</v>
      </c>
      <c r="F29" s="1">
        <f t="shared" si="50"/>
        <v>1.0288302237243045</v>
      </c>
      <c r="G29" s="1">
        <f t="shared" si="50"/>
        <v>1.0288302357404138</v>
      </c>
      <c r="H29" s="1">
        <f t="shared" si="51"/>
        <v>5.3493839815101866E-3</v>
      </c>
      <c r="I29" s="1">
        <f t="shared" si="9"/>
        <v>3.7861413041974812</v>
      </c>
      <c r="J29" s="1">
        <f>VLOOKUP($I29,Graph!$D$3:$M$50,col)</f>
        <v>2.8E-3</v>
      </c>
      <c r="K29" s="1">
        <f>VLOOKUP($I29,Graph!$D$3:$M$50,col+1)</f>
        <v>2.7000000000000001E-3</v>
      </c>
      <c r="L29" s="1">
        <f t="shared" si="52"/>
        <v>2.7333333333333333E-3</v>
      </c>
      <c r="M29" s="1">
        <f t="shared" si="53"/>
        <v>0.64544999999999997</v>
      </c>
      <c r="N29" s="1">
        <f t="shared" si="54"/>
        <v>2.5266666666666684E-2</v>
      </c>
      <c r="O29" s="1">
        <f t="shared" si="55"/>
        <v>1.4539076426300205E-2</v>
      </c>
      <c r="P29" s="1">
        <f t="shared" si="56"/>
        <v>1.022855390140055</v>
      </c>
      <c r="Q29" s="1">
        <f t="shared" si="57"/>
        <v>1.0228149629431631</v>
      </c>
      <c r="R29" s="1">
        <f t="shared" si="58"/>
        <v>1.0228146487093148</v>
      </c>
      <c r="S29" s="1">
        <f t="shared" si="59"/>
        <v>1.0228146462646797</v>
      </c>
      <c r="T29" s="1">
        <f t="shared" si="60"/>
        <v>0.85000619850795844</v>
      </c>
      <c r="U29" s="1">
        <f t="shared" si="61"/>
        <v>4.520423093329607E-3</v>
      </c>
      <c r="V29" s="2">
        <f t="shared" si="16"/>
        <v>3.5794963378362077</v>
      </c>
      <c r="W29" s="1">
        <f>VLOOKUP(V29,Graph!$D$3:$M$50,col)</f>
        <v>2.8E-3</v>
      </c>
      <c r="X29" s="1">
        <f>VLOOKUP(V29,Graph!$D$3:$M$50,col+1)</f>
        <v>2.7000000000000001E-3</v>
      </c>
      <c r="Y29" s="1">
        <f t="shared" si="62"/>
        <v>2.7333333333333333E-3</v>
      </c>
      <c r="Z29" s="1">
        <f t="shared" si="18"/>
        <v>0.64544999999999997</v>
      </c>
      <c r="AA29" s="2">
        <f t="shared" si="63"/>
        <v>2.5266666666666684E-2</v>
      </c>
      <c r="AB29" s="1">
        <f t="shared" si="64"/>
        <v>1.4539076426300205E-2</v>
      </c>
      <c r="AC29" s="1">
        <f t="shared" si="65"/>
        <v>1.0228146462456613</v>
      </c>
      <c r="AD29" s="1">
        <f t="shared" si="66"/>
        <v>1.0228146462455132</v>
      </c>
      <c r="AE29" s="1">
        <f t="shared" si="67"/>
        <v>1.0228146462455121</v>
      </c>
      <c r="AF29" s="1">
        <f t="shared" si="68"/>
        <v>1.0228146462455121</v>
      </c>
      <c r="AG29" s="1">
        <f t="shared" si="69"/>
        <v>0.85000619850795844</v>
      </c>
      <c r="AH29" s="1">
        <f t="shared" si="70"/>
        <v>4.5204230932448944E-3</v>
      </c>
      <c r="AI29" s="2">
        <f t="shared" si="27"/>
        <v>3.5794963378138478</v>
      </c>
      <c r="AJ29" s="1">
        <f>VLOOKUP(AI29,Graph!$D$3:$M$50,col)</f>
        <v>2.8E-3</v>
      </c>
      <c r="AK29" s="1">
        <f>VLOOKUP(AI29,Graph!$D$3:$M$50,col+1)</f>
        <v>2.7000000000000001E-3</v>
      </c>
      <c r="AL29" s="1">
        <f t="shared" si="71"/>
        <v>2.7333333333333333E-3</v>
      </c>
      <c r="AM29" s="1">
        <f t="shared" si="29"/>
        <v>0.64544999999999997</v>
      </c>
      <c r="AN29" s="2">
        <f t="shared" si="72"/>
        <v>2.5266666666666684E-2</v>
      </c>
      <c r="AO29" s="1">
        <f t="shared" si="73"/>
        <v>1.4539076426300205E-2</v>
      </c>
      <c r="AP29" s="1">
        <f t="shared" si="74"/>
        <v>1.0228146462455121</v>
      </c>
      <c r="AQ29" s="1">
        <f t="shared" si="75"/>
        <v>1.0228146462455121</v>
      </c>
      <c r="AR29" s="1">
        <f t="shared" si="76"/>
        <v>1.0228146462455121</v>
      </c>
      <c r="AS29" s="1">
        <f t="shared" si="77"/>
        <v>1.0228146462455121</v>
      </c>
      <c r="AT29" s="1">
        <f t="shared" si="78"/>
        <v>0.85000619850795844</v>
      </c>
      <c r="AU29" s="1">
        <f t="shared" si="79"/>
        <v>4.5204230932448944E-3</v>
      </c>
      <c r="AV29" s="2">
        <f t="shared" si="40"/>
        <v>28</v>
      </c>
      <c r="AW29" s="1">
        <f t="shared" si="41"/>
        <v>4.5204230932448946</v>
      </c>
      <c r="AX29" s="1">
        <f t="shared" si="42"/>
        <v>0.85000619850795844</v>
      </c>
      <c r="AY29" s="1">
        <f t="shared" si="43"/>
        <v>1.0228146462455121</v>
      </c>
      <c r="AZ29" s="1">
        <f t="shared" si="38"/>
        <v>2.7333333333333333E-3</v>
      </c>
      <c r="BA29" s="1">
        <f t="shared" si="39"/>
        <v>3.5794963378138478</v>
      </c>
    </row>
    <row r="30" spans="1:53">
      <c r="A30" s="2">
        <f t="shared" si="48"/>
        <v>2.9000000000000019E-2</v>
      </c>
      <c r="B30" s="1">
        <f t="shared" si="6"/>
        <v>5.3099500000000022E-2</v>
      </c>
      <c r="C30" s="1">
        <f t="shared" si="49"/>
        <v>1.8722426881182204E-2</v>
      </c>
      <c r="D30" s="1">
        <f t="shared" si="7"/>
        <v>1.0296920473581836</v>
      </c>
      <c r="E30" s="1">
        <f t="shared" si="50"/>
        <v>1.0297793655449776</v>
      </c>
      <c r="F30" s="1">
        <f t="shared" si="50"/>
        <v>1.0297802597125938</v>
      </c>
      <c r="G30" s="1">
        <f t="shared" si="50"/>
        <v>1.0297802688559177</v>
      </c>
      <c r="H30" s="1">
        <f t="shared" si="51"/>
        <v>5.6437084454892044E-3</v>
      </c>
      <c r="I30" s="1">
        <f t="shared" si="9"/>
        <v>3.8543435086476263</v>
      </c>
      <c r="J30" s="1">
        <f>VLOOKUP($I30,Graph!$D$3:$M$50,col)</f>
        <v>2.8E-3</v>
      </c>
      <c r="K30" s="1">
        <f>VLOOKUP($I30,Graph!$D$3:$M$50,col+1)</f>
        <v>2.7000000000000001E-3</v>
      </c>
      <c r="L30" s="1">
        <f t="shared" si="52"/>
        <v>2.7333333333333333E-3</v>
      </c>
      <c r="M30" s="1">
        <f t="shared" si="53"/>
        <v>0.64544999999999997</v>
      </c>
      <c r="N30" s="1">
        <f t="shared" si="54"/>
        <v>2.6266666666666685E-2</v>
      </c>
      <c r="O30" s="1">
        <f t="shared" si="55"/>
        <v>1.5102557561538707E-2</v>
      </c>
      <c r="P30" s="1">
        <f t="shared" si="56"/>
        <v>1.023784634133823</v>
      </c>
      <c r="Q30" s="1">
        <f t="shared" si="57"/>
        <v>1.0237421523812564</v>
      </c>
      <c r="R30" s="1">
        <f t="shared" si="58"/>
        <v>1.0237418084452246</v>
      </c>
      <c r="S30" s="1">
        <f t="shared" si="59"/>
        <v>1.0237418056582164</v>
      </c>
      <c r="T30" s="1">
        <f t="shared" si="60"/>
        <v>0.85476683011371868</v>
      </c>
      <c r="U30" s="1">
        <f t="shared" si="61"/>
        <v>4.7957673092225038E-3</v>
      </c>
      <c r="V30" s="2">
        <f t="shared" si="16"/>
        <v>3.6507458072298182</v>
      </c>
      <c r="W30" s="1">
        <f>VLOOKUP(V30,Graph!$D$3:$M$50,col)</f>
        <v>2.8E-3</v>
      </c>
      <c r="X30" s="1">
        <f>VLOOKUP(V30,Graph!$D$3:$M$50,col+1)</f>
        <v>2.7000000000000001E-3</v>
      </c>
      <c r="Y30" s="1">
        <f t="shared" si="62"/>
        <v>2.7333333333333333E-3</v>
      </c>
      <c r="Z30" s="1">
        <f t="shared" si="18"/>
        <v>0.64544999999999997</v>
      </c>
      <c r="AA30" s="2">
        <f t="shared" si="63"/>
        <v>2.6266666666666685E-2</v>
      </c>
      <c r="AB30" s="1">
        <f t="shared" si="64"/>
        <v>1.5102557561538707E-2</v>
      </c>
      <c r="AC30" s="1">
        <f t="shared" si="65"/>
        <v>1.0237418056356324</v>
      </c>
      <c r="AD30" s="1">
        <f t="shared" si="66"/>
        <v>1.0237418056354495</v>
      </c>
      <c r="AE30" s="1">
        <f t="shared" si="67"/>
        <v>1.0237418056354479</v>
      </c>
      <c r="AF30" s="1">
        <f t="shared" si="68"/>
        <v>1.0237418056354479</v>
      </c>
      <c r="AG30" s="1">
        <f t="shared" si="69"/>
        <v>0.85476683011371868</v>
      </c>
      <c r="AH30" s="1">
        <f t="shared" si="70"/>
        <v>4.7957673091158443E-3</v>
      </c>
      <c r="AI30" s="2">
        <f t="shared" si="27"/>
        <v>3.6507458072027537</v>
      </c>
      <c r="AJ30" s="1">
        <f>VLOOKUP(AI30,Graph!$D$3:$M$50,col)</f>
        <v>2.8E-3</v>
      </c>
      <c r="AK30" s="1">
        <f>VLOOKUP(AI30,Graph!$D$3:$M$50,col+1)</f>
        <v>2.7000000000000001E-3</v>
      </c>
      <c r="AL30" s="1">
        <f t="shared" si="71"/>
        <v>2.7333333333333333E-3</v>
      </c>
      <c r="AM30" s="1">
        <f t="shared" si="29"/>
        <v>0.64544999999999997</v>
      </c>
      <c r="AN30" s="2">
        <f t="shared" si="72"/>
        <v>2.6266666666666685E-2</v>
      </c>
      <c r="AO30" s="1">
        <f t="shared" si="73"/>
        <v>1.5102557561538707E-2</v>
      </c>
      <c r="AP30" s="1">
        <f t="shared" si="74"/>
        <v>1.0237418056354479</v>
      </c>
      <c r="AQ30" s="1">
        <f t="shared" si="75"/>
        <v>1.0237418056354479</v>
      </c>
      <c r="AR30" s="1">
        <f t="shared" si="76"/>
        <v>1.0237418056354479</v>
      </c>
      <c r="AS30" s="1">
        <f t="shared" si="77"/>
        <v>1.0237418056354479</v>
      </c>
      <c r="AT30" s="1">
        <f t="shared" si="78"/>
        <v>0.85476683011371868</v>
      </c>
      <c r="AU30" s="1">
        <f t="shared" si="79"/>
        <v>4.7957673091158443E-3</v>
      </c>
      <c r="AV30" s="2">
        <f t="shared" si="40"/>
        <v>29</v>
      </c>
      <c r="AW30" s="1">
        <f t="shared" si="41"/>
        <v>4.7957673091158446</v>
      </c>
      <c r="AX30" s="1">
        <f t="shared" si="42"/>
        <v>0.85476683011371868</v>
      </c>
      <c r="AY30" s="1">
        <f t="shared" si="43"/>
        <v>1.0237418056354479</v>
      </c>
      <c r="AZ30" s="1">
        <f t="shared" si="38"/>
        <v>2.7333333333333333E-3</v>
      </c>
      <c r="BA30" s="1">
        <f t="shared" si="39"/>
        <v>3.6507458072027537</v>
      </c>
    </row>
    <row r="31" spans="1:53">
      <c r="A31" s="2">
        <f t="shared" si="48"/>
        <v>3.000000000000002E-2</v>
      </c>
      <c r="B31" s="1">
        <f t="shared" si="6"/>
        <v>5.4140666666666691E-2</v>
      </c>
      <c r="C31" s="1">
        <f t="shared" si="49"/>
        <v>1.9272689372928569E-2</v>
      </c>
      <c r="D31" s="1">
        <f t="shared" si="7"/>
        <v>1.0306567142768941</v>
      </c>
      <c r="E31" s="1">
        <f t="shared" si="50"/>
        <v>1.030710326337712</v>
      </c>
      <c r="F31" s="1">
        <f t="shared" si="50"/>
        <v>1.0307108926863313</v>
      </c>
      <c r="G31" s="1">
        <f t="shared" si="50"/>
        <v>1.0307108986639846</v>
      </c>
      <c r="H31" s="1">
        <f t="shared" si="51"/>
        <v>5.9434930227856486E-3</v>
      </c>
      <c r="I31" s="1">
        <f t="shared" si="9"/>
        <v>3.9214150672425854</v>
      </c>
      <c r="J31" s="1">
        <f>VLOOKUP($I31,Graph!$D$3:$M$50,col)</f>
        <v>2.8E-3</v>
      </c>
      <c r="K31" s="1">
        <f>VLOOKUP($I31,Graph!$D$3:$M$50,col+1)</f>
        <v>2.7000000000000001E-3</v>
      </c>
      <c r="L31" s="1">
        <f t="shared" si="52"/>
        <v>2.7333333333333333E-3</v>
      </c>
      <c r="M31" s="1">
        <f t="shared" si="53"/>
        <v>0.64544999999999997</v>
      </c>
      <c r="N31" s="1">
        <f t="shared" si="54"/>
        <v>2.7266666666666686E-2</v>
      </c>
      <c r="O31" s="1">
        <f t="shared" si="55"/>
        <v>1.5654468856966402E-2</v>
      </c>
      <c r="P31" s="1">
        <f t="shared" si="56"/>
        <v>1.0246981054425781</v>
      </c>
      <c r="Q31" s="1">
        <f t="shared" si="57"/>
        <v>1.0246536085684552</v>
      </c>
      <c r="R31" s="1">
        <f t="shared" si="58"/>
        <v>1.0246532341525827</v>
      </c>
      <c r="S31" s="1">
        <f t="shared" si="59"/>
        <v>1.0246532309992666</v>
      </c>
      <c r="T31" s="1">
        <f t="shared" si="60"/>
        <v>0.85921807541733453</v>
      </c>
      <c r="U31" s="1">
        <f t="shared" si="61"/>
        <v>5.0767433371359978E-3</v>
      </c>
      <c r="V31" s="2">
        <f t="shared" si="16"/>
        <v>3.720694080205186</v>
      </c>
      <c r="W31" s="1">
        <f>VLOOKUP(V31,Graph!$D$3:$M$50,col)</f>
        <v>2.8E-3</v>
      </c>
      <c r="X31" s="1">
        <f>VLOOKUP(V31,Graph!$D$3:$M$50,col+1)</f>
        <v>2.7000000000000001E-3</v>
      </c>
      <c r="Y31" s="1">
        <f t="shared" si="62"/>
        <v>2.7333333333333333E-3</v>
      </c>
      <c r="Z31" s="1">
        <f t="shared" si="18"/>
        <v>0.64544999999999997</v>
      </c>
      <c r="AA31" s="2">
        <f t="shared" si="63"/>
        <v>2.7266666666666686E-2</v>
      </c>
      <c r="AB31" s="1">
        <f t="shared" si="64"/>
        <v>1.5654468856966402E-2</v>
      </c>
      <c r="AC31" s="1">
        <f t="shared" si="65"/>
        <v>1.0246532309727092</v>
      </c>
      <c r="AD31" s="1">
        <f t="shared" si="66"/>
        <v>1.0246532309724856</v>
      </c>
      <c r="AE31" s="1">
        <f t="shared" si="67"/>
        <v>1.0246532309724838</v>
      </c>
      <c r="AF31" s="1">
        <f t="shared" si="68"/>
        <v>1.0246532309724838</v>
      </c>
      <c r="AG31" s="1">
        <f t="shared" si="69"/>
        <v>0.85921807541733453</v>
      </c>
      <c r="AH31" s="1">
        <f t="shared" si="70"/>
        <v>5.0767433370033001E-3</v>
      </c>
      <c r="AI31" s="2">
        <f t="shared" si="27"/>
        <v>3.7206940801727679</v>
      </c>
      <c r="AJ31" s="1">
        <f>VLOOKUP(AI31,Graph!$D$3:$M$50,col)</f>
        <v>2.8E-3</v>
      </c>
      <c r="AK31" s="1">
        <f>VLOOKUP(AI31,Graph!$D$3:$M$50,col+1)</f>
        <v>2.7000000000000001E-3</v>
      </c>
      <c r="AL31" s="1">
        <f t="shared" si="71"/>
        <v>2.7333333333333333E-3</v>
      </c>
      <c r="AM31" s="1">
        <f t="shared" si="29"/>
        <v>0.64544999999999997</v>
      </c>
      <c r="AN31" s="2">
        <f t="shared" si="72"/>
        <v>2.7266666666666686E-2</v>
      </c>
      <c r="AO31" s="1">
        <f t="shared" si="73"/>
        <v>1.5654468856966402E-2</v>
      </c>
      <c r="AP31" s="1">
        <f t="shared" si="74"/>
        <v>1.0246532309724838</v>
      </c>
      <c r="AQ31" s="1">
        <f t="shared" si="75"/>
        <v>1.0246532309724838</v>
      </c>
      <c r="AR31" s="1">
        <f t="shared" si="76"/>
        <v>1.0246532309724838</v>
      </c>
      <c r="AS31" s="1">
        <f t="shared" si="77"/>
        <v>1.0246532309724838</v>
      </c>
      <c r="AT31" s="1">
        <f t="shared" si="78"/>
        <v>0.85921807541733453</v>
      </c>
      <c r="AU31" s="1">
        <f t="shared" si="79"/>
        <v>5.0767433370033001E-3</v>
      </c>
      <c r="AV31" s="2">
        <f t="shared" si="40"/>
        <v>30</v>
      </c>
      <c r="AW31" s="1">
        <f t="shared" si="41"/>
        <v>5.0767433370033004</v>
      </c>
      <c r="AX31" s="1">
        <f t="shared" si="42"/>
        <v>0.85921807541733453</v>
      </c>
      <c r="AY31" s="1">
        <f t="shared" si="43"/>
        <v>1.0246532309724838</v>
      </c>
      <c r="AZ31" s="1">
        <f t="shared" si="38"/>
        <v>2.7333333333333333E-3</v>
      </c>
      <c r="BA31" s="1">
        <f t="shared" si="39"/>
        <v>3.7206940801727679</v>
      </c>
    </row>
    <row r="32" spans="1:53">
      <c r="A32" s="2">
        <f t="shared" si="48"/>
        <v>3.1000000000000021E-2</v>
      </c>
      <c r="B32" s="1">
        <f t="shared" si="6"/>
        <v>5.518183333333336E-2</v>
      </c>
      <c r="C32" s="1">
        <f t="shared" si="49"/>
        <v>1.9809711377669903E-2</v>
      </c>
      <c r="D32" s="1">
        <f t="shared" si="7"/>
        <v>1.0316007882368226</v>
      </c>
      <c r="E32" s="1">
        <f t="shared" si="50"/>
        <v>1.0316221982407745</v>
      </c>
      <c r="F32" s="1">
        <f t="shared" si="50"/>
        <v>1.0316224312113988</v>
      </c>
      <c r="G32" s="1">
        <f t="shared" si="50"/>
        <v>1.0316224337455959</v>
      </c>
      <c r="H32" s="1">
        <f t="shared" si="51"/>
        <v>6.2486518097925429E-3</v>
      </c>
      <c r="I32" s="1">
        <f t="shared" si="9"/>
        <v>3.9874109997416154</v>
      </c>
      <c r="J32" s="1">
        <f>VLOOKUP($I32,Graph!$D$3:$M$50,col)</f>
        <v>2.8E-3</v>
      </c>
      <c r="K32" s="1">
        <f>VLOOKUP($I32,Graph!$D$3:$M$50,col+1)</f>
        <v>2.7000000000000001E-3</v>
      </c>
      <c r="L32" s="1">
        <f t="shared" si="52"/>
        <v>2.7333333333333333E-3</v>
      </c>
      <c r="M32" s="1">
        <f t="shared" si="53"/>
        <v>0.64544999999999997</v>
      </c>
      <c r="N32" s="1">
        <f t="shared" si="54"/>
        <v>2.8266666666666686E-2</v>
      </c>
      <c r="O32" s="1">
        <f t="shared" si="55"/>
        <v>1.6194904158339428E-2</v>
      </c>
      <c r="P32" s="1">
        <f t="shared" si="56"/>
        <v>1.0255957739772348</v>
      </c>
      <c r="Q32" s="1">
        <f t="shared" si="57"/>
        <v>1.0255493030249669</v>
      </c>
      <c r="R32" s="1">
        <f t="shared" si="58"/>
        <v>1.0255488974347955</v>
      </c>
      <c r="S32" s="1">
        <f t="shared" si="59"/>
        <v>1.0255488938916855</v>
      </c>
      <c r="T32" s="1">
        <f t="shared" si="60"/>
        <v>0.86338911471692781</v>
      </c>
      <c r="U32" s="1">
        <f t="shared" si="61"/>
        <v>5.3632555036622395E-3</v>
      </c>
      <c r="V32" s="2">
        <f t="shared" si="16"/>
        <v>3.7894111020024663</v>
      </c>
      <c r="W32" s="1">
        <f>VLOOKUP(V32,Graph!$D$3:$M$50,col)</f>
        <v>2.8E-3</v>
      </c>
      <c r="X32" s="1">
        <f>VLOOKUP(V32,Graph!$D$3:$M$50,col+1)</f>
        <v>2.7000000000000001E-3</v>
      </c>
      <c r="Y32" s="1">
        <f t="shared" si="62"/>
        <v>2.7333333333333333E-3</v>
      </c>
      <c r="Z32" s="1">
        <f t="shared" si="18"/>
        <v>0.64544999999999997</v>
      </c>
      <c r="AA32" s="2">
        <f t="shared" si="63"/>
        <v>2.8266666666666686E-2</v>
      </c>
      <c r="AB32" s="1">
        <f t="shared" si="64"/>
        <v>1.6194904158339428E-2</v>
      </c>
      <c r="AC32" s="1">
        <f t="shared" si="65"/>
        <v>1.025548893860734</v>
      </c>
      <c r="AD32" s="1">
        <f t="shared" si="66"/>
        <v>1.0255488938604633</v>
      </c>
      <c r="AE32" s="1">
        <f t="shared" si="67"/>
        <v>1.0255488938604611</v>
      </c>
      <c r="AF32" s="1">
        <f t="shared" si="68"/>
        <v>1.0255488938604611</v>
      </c>
      <c r="AG32" s="1">
        <f t="shared" si="69"/>
        <v>0.86338911471692781</v>
      </c>
      <c r="AH32" s="1">
        <f t="shared" si="70"/>
        <v>5.3632555034989473E-3</v>
      </c>
      <c r="AI32" s="2">
        <f t="shared" si="27"/>
        <v>3.7894111019640082</v>
      </c>
      <c r="AJ32" s="1">
        <f>VLOOKUP(AI32,Graph!$D$3:$M$50,col)</f>
        <v>2.8E-3</v>
      </c>
      <c r="AK32" s="1">
        <f>VLOOKUP(AI32,Graph!$D$3:$M$50,col+1)</f>
        <v>2.7000000000000001E-3</v>
      </c>
      <c r="AL32" s="1">
        <f t="shared" si="71"/>
        <v>2.7333333333333333E-3</v>
      </c>
      <c r="AM32" s="1">
        <f t="shared" si="29"/>
        <v>0.64544999999999997</v>
      </c>
      <c r="AN32" s="2">
        <f t="shared" si="72"/>
        <v>2.8266666666666686E-2</v>
      </c>
      <c r="AO32" s="1">
        <f t="shared" si="73"/>
        <v>1.6194904158339428E-2</v>
      </c>
      <c r="AP32" s="1">
        <f t="shared" si="74"/>
        <v>1.0255488938604611</v>
      </c>
      <c r="AQ32" s="1">
        <f t="shared" si="75"/>
        <v>1.0255488938604611</v>
      </c>
      <c r="AR32" s="1">
        <f t="shared" si="76"/>
        <v>1.0255488938604611</v>
      </c>
      <c r="AS32" s="1">
        <f t="shared" si="77"/>
        <v>1.0255488938604611</v>
      </c>
      <c r="AT32" s="1">
        <f t="shared" si="78"/>
        <v>0.86338911471692781</v>
      </c>
      <c r="AU32" s="1">
        <f t="shared" si="79"/>
        <v>5.3632555034989473E-3</v>
      </c>
      <c r="AV32" s="2">
        <f t="shared" si="40"/>
        <v>31</v>
      </c>
      <c r="AW32" s="1">
        <f t="shared" si="41"/>
        <v>5.3632555034989471</v>
      </c>
      <c r="AX32" s="1">
        <f t="shared" si="42"/>
        <v>0.86338911471692781</v>
      </c>
      <c r="AY32" s="1">
        <f t="shared" si="43"/>
        <v>1.0255488938604611</v>
      </c>
      <c r="AZ32" s="1">
        <f t="shared" si="38"/>
        <v>2.7333333333333333E-3</v>
      </c>
      <c r="BA32" s="1">
        <f t="shared" si="39"/>
        <v>3.7894111019640082</v>
      </c>
    </row>
    <row r="33" spans="1:53">
      <c r="A33" s="2">
        <f t="shared" si="48"/>
        <v>3.2000000000000021E-2</v>
      </c>
      <c r="B33" s="1">
        <f t="shared" si="6"/>
        <v>5.622300000000003E-2</v>
      </c>
      <c r="C33" s="1">
        <f t="shared" si="49"/>
        <v>2.0333818211379522E-2</v>
      </c>
      <c r="D33" s="1">
        <f t="shared" si="7"/>
        <v>1.0325246635401639</v>
      </c>
      <c r="E33" s="1">
        <f t="shared" si="50"/>
        <v>1.0325153151878619</v>
      </c>
      <c r="F33" s="1">
        <f t="shared" si="50"/>
        <v>1.0325152105508371</v>
      </c>
      <c r="G33" s="1">
        <f t="shared" si="50"/>
        <v>1.0325152093794583</v>
      </c>
      <c r="H33" s="1">
        <f t="shared" si="51"/>
        <v>6.5591027163308148E-3</v>
      </c>
      <c r="I33" s="1">
        <f t="shared" si="9"/>
        <v>4.0523819426250238</v>
      </c>
      <c r="J33" s="1">
        <f>VLOOKUP($I33,Graph!$D$3:$M$50,col)</f>
        <v>2.7000000000000001E-3</v>
      </c>
      <c r="K33" s="1">
        <f>VLOOKUP($I33,Graph!$D$3:$M$50,col+1)</f>
        <v>2.5999999999999999E-3</v>
      </c>
      <c r="L33" s="1">
        <f t="shared" si="52"/>
        <v>2.6333333333333334E-3</v>
      </c>
      <c r="M33" s="1">
        <f t="shared" si="53"/>
        <v>0.64564999999999995</v>
      </c>
      <c r="N33" s="1">
        <f t="shared" si="54"/>
        <v>2.9366666666666687E-2</v>
      </c>
      <c r="O33" s="1">
        <f t="shared" si="55"/>
        <v>1.6848910156573638E-2</v>
      </c>
      <c r="P33" s="1">
        <f t="shared" si="56"/>
        <v>1.0266848347351307</v>
      </c>
      <c r="Q33" s="1">
        <f t="shared" si="57"/>
        <v>1.0266374628468331</v>
      </c>
      <c r="R33" s="1">
        <f t="shared" si="58"/>
        <v>1.026637031310214</v>
      </c>
      <c r="S33" s="1">
        <f t="shared" si="59"/>
        <v>1.0266370273756453</v>
      </c>
      <c r="T33" s="1">
        <f t="shared" si="60"/>
        <v>0.87202468035159098</v>
      </c>
      <c r="U33" s="1">
        <f t="shared" si="61"/>
        <v>5.6871367967065963E-3</v>
      </c>
      <c r="V33" s="2">
        <f t="shared" si="16"/>
        <v>3.8642046523451312</v>
      </c>
      <c r="W33" s="1">
        <f>VLOOKUP(V33,Graph!$D$3:$M$50,col)</f>
        <v>2.8E-3</v>
      </c>
      <c r="X33" s="1">
        <f>VLOOKUP(V33,Graph!$D$3:$M$50,col+1)</f>
        <v>2.7000000000000001E-3</v>
      </c>
      <c r="Y33" s="1">
        <f t="shared" si="62"/>
        <v>2.7333333333333333E-3</v>
      </c>
      <c r="Z33" s="1">
        <f t="shared" si="18"/>
        <v>0.64544999999999997</v>
      </c>
      <c r="AA33" s="2">
        <f t="shared" si="63"/>
        <v>2.9266666666666687E-2</v>
      </c>
      <c r="AB33" s="1">
        <f t="shared" si="64"/>
        <v>1.6723991149580612E-2</v>
      </c>
      <c r="AC33" s="1">
        <f t="shared" si="65"/>
        <v>1.0264307020665993</v>
      </c>
      <c r="AD33" s="1">
        <f t="shared" si="66"/>
        <v>1.026428843230424</v>
      </c>
      <c r="AE33" s="1">
        <f t="shared" si="67"/>
        <v>1.0264288264187378</v>
      </c>
      <c r="AF33" s="1">
        <f t="shared" si="68"/>
        <v>1.0264288262666843</v>
      </c>
      <c r="AG33" s="1">
        <f t="shared" si="69"/>
        <v>0.86730557431286259</v>
      </c>
      <c r="AH33" s="1">
        <f t="shared" si="70"/>
        <v>5.655212808719598E-3</v>
      </c>
      <c r="AI33" s="2">
        <f t="shared" si="27"/>
        <v>3.8569606809608499</v>
      </c>
      <c r="AJ33" s="1">
        <f>VLOOKUP(AI33,Graph!$D$3:$M$50,col)</f>
        <v>2.8E-3</v>
      </c>
      <c r="AK33" s="1">
        <f>VLOOKUP(AI33,Graph!$D$3:$M$50,col+1)</f>
        <v>2.7000000000000001E-3</v>
      </c>
      <c r="AL33" s="1">
        <f t="shared" si="71"/>
        <v>2.7333333333333333E-3</v>
      </c>
      <c r="AM33" s="1">
        <f t="shared" si="29"/>
        <v>0.64544999999999997</v>
      </c>
      <c r="AN33" s="2">
        <f t="shared" si="72"/>
        <v>2.9266666666666687E-2</v>
      </c>
      <c r="AO33" s="1">
        <f t="shared" si="73"/>
        <v>1.6723991149580612E-2</v>
      </c>
      <c r="AP33" s="1">
        <f t="shared" si="74"/>
        <v>1.026428826265309</v>
      </c>
      <c r="AQ33" s="1">
        <f t="shared" si="75"/>
        <v>1.0264288262652965</v>
      </c>
      <c r="AR33" s="1">
        <f t="shared" si="76"/>
        <v>1.0264288262652965</v>
      </c>
      <c r="AS33" s="1">
        <f t="shared" si="77"/>
        <v>1.0264288262652965</v>
      </c>
      <c r="AT33" s="1">
        <f t="shared" si="78"/>
        <v>0.86730557431286259</v>
      </c>
      <c r="AU33" s="1">
        <f t="shared" si="79"/>
        <v>5.6552128087119513E-3</v>
      </c>
      <c r="AV33" s="2">
        <f t="shared" si="40"/>
        <v>32</v>
      </c>
      <c r="AW33" s="1">
        <f t="shared" si="41"/>
        <v>5.6552128087119513</v>
      </c>
      <c r="AX33" s="1">
        <f t="shared" si="42"/>
        <v>0.86730557431286259</v>
      </c>
      <c r="AY33" s="1">
        <f t="shared" si="43"/>
        <v>1.0264288262652965</v>
      </c>
      <c r="AZ33" s="1">
        <f t="shared" si="38"/>
        <v>2.7333333333333333E-3</v>
      </c>
      <c r="BA33" s="1">
        <f t="shared" si="39"/>
        <v>3.8569606809608499</v>
      </c>
    </row>
    <row r="34" spans="1:53">
      <c r="A34" s="2">
        <f t="shared" si="48"/>
        <v>3.3000000000000022E-2</v>
      </c>
      <c r="B34" s="1">
        <f t="shared" si="6"/>
        <v>5.7264166666666692E-2</v>
      </c>
      <c r="C34" s="1">
        <f t="shared" si="49"/>
        <v>2.0845340825759541E-2</v>
      </c>
      <c r="D34" s="1">
        <f t="shared" si="7"/>
        <v>1.0334287535898643</v>
      </c>
      <c r="E34" s="1">
        <f t="shared" si="50"/>
        <v>1.0333900315308049</v>
      </c>
      <c r="F34" s="1">
        <f t="shared" si="50"/>
        <v>1.0333895862645646</v>
      </c>
      <c r="G34" s="1">
        <f t="shared" si="50"/>
        <v>1.0333895811415013</v>
      </c>
      <c r="H34" s="1">
        <f t="shared" si="51"/>
        <v>6.8747671843142942E-3</v>
      </c>
      <c r="I34" s="1">
        <f t="shared" si="9"/>
        <v>4.1163746266399084</v>
      </c>
      <c r="J34" s="1">
        <f>VLOOKUP($I34,Graph!$D$3:$M$50,col)</f>
        <v>2.7000000000000001E-3</v>
      </c>
      <c r="K34" s="1">
        <f>VLOOKUP($I34,Graph!$D$3:$M$50,col+1)</f>
        <v>2.5999999999999999E-3</v>
      </c>
      <c r="L34" s="1">
        <f t="shared" si="52"/>
        <v>2.6333333333333334E-3</v>
      </c>
      <c r="M34" s="1">
        <f t="shared" si="53"/>
        <v>0.64564999999999995</v>
      </c>
      <c r="N34" s="1">
        <f t="shared" si="54"/>
        <v>3.0366666666666688E-2</v>
      </c>
      <c r="O34" s="1">
        <f t="shared" si="55"/>
        <v>1.7366763586681835E-2</v>
      </c>
      <c r="P34" s="1">
        <f t="shared" si="56"/>
        <v>1.0275516197214898</v>
      </c>
      <c r="Q34" s="1">
        <f t="shared" si="57"/>
        <v>1.0275024228440477</v>
      </c>
      <c r="R34" s="1">
        <f t="shared" si="58"/>
        <v>1.027501959735853</v>
      </c>
      <c r="S34" s="1">
        <f t="shared" si="59"/>
        <v>1.0275019553725839</v>
      </c>
      <c r="T34" s="1">
        <f t="shared" si="60"/>
        <v>0.87558141996581518</v>
      </c>
      <c r="U34" s="1">
        <f t="shared" si="61"/>
        <v>5.9851234254871787E-3</v>
      </c>
      <c r="V34" s="2">
        <f t="shared" si="16"/>
        <v>3.9305494494209547</v>
      </c>
      <c r="W34" s="1">
        <f>VLOOKUP(V34,Graph!$D$3:$M$50,col)</f>
        <v>2.8E-3</v>
      </c>
      <c r="X34" s="1">
        <f>VLOOKUP(V34,Graph!$D$3:$M$50,col+1)</f>
        <v>2.7000000000000001E-3</v>
      </c>
      <c r="Y34" s="1">
        <f t="shared" si="62"/>
        <v>2.7333333333333333E-3</v>
      </c>
      <c r="Z34" s="1">
        <f t="shared" si="18"/>
        <v>0.64544999999999997</v>
      </c>
      <c r="AA34" s="2">
        <f t="shared" si="63"/>
        <v>3.0266666666666688E-2</v>
      </c>
      <c r="AB34" s="1">
        <f t="shared" si="64"/>
        <v>1.7241884635848605E-2</v>
      </c>
      <c r="AC34" s="1">
        <f t="shared" si="65"/>
        <v>1.0272950552912201</v>
      </c>
      <c r="AD34" s="1">
        <f t="shared" si="66"/>
        <v>1.0272931284500717</v>
      </c>
      <c r="AE34" s="1">
        <f t="shared" si="67"/>
        <v>1.027293110438015</v>
      </c>
      <c r="AF34" s="1">
        <f t="shared" si="68"/>
        <v>1.0272931102696328</v>
      </c>
      <c r="AG34" s="1">
        <f t="shared" si="69"/>
        <v>0.87099005103235705</v>
      </c>
      <c r="AH34" s="1">
        <f t="shared" si="70"/>
        <v>5.9525285406047054E-3</v>
      </c>
      <c r="AI34" s="2">
        <f t="shared" si="27"/>
        <v>3.9234012211596618</v>
      </c>
      <c r="AJ34" s="1">
        <f>VLOOKUP(AI34,Graph!$D$3:$M$50,col)</f>
        <v>2.8E-3</v>
      </c>
      <c r="AK34" s="1">
        <f>VLOOKUP(AI34,Graph!$D$3:$M$50,col+1)</f>
        <v>2.7000000000000001E-3</v>
      </c>
      <c r="AL34" s="1">
        <f t="shared" si="71"/>
        <v>2.7333333333333333E-3</v>
      </c>
      <c r="AM34" s="1">
        <f t="shared" si="29"/>
        <v>0.64544999999999997</v>
      </c>
      <c r="AN34" s="2">
        <f t="shared" si="72"/>
        <v>3.0266666666666688E-2</v>
      </c>
      <c r="AO34" s="1">
        <f t="shared" si="73"/>
        <v>1.7241884635848605E-2</v>
      </c>
      <c r="AP34" s="1">
        <f t="shared" si="74"/>
        <v>1.0272931102680587</v>
      </c>
      <c r="AQ34" s="1">
        <f t="shared" si="75"/>
        <v>1.027293110268044</v>
      </c>
      <c r="AR34" s="1">
        <f t="shared" si="76"/>
        <v>1.027293110268044</v>
      </c>
      <c r="AS34" s="1">
        <f t="shared" si="77"/>
        <v>1.027293110268044</v>
      </c>
      <c r="AT34" s="1">
        <f t="shared" si="78"/>
        <v>0.87099005103235705</v>
      </c>
      <c r="AU34" s="1">
        <f t="shared" si="79"/>
        <v>5.9525285405954993E-3</v>
      </c>
      <c r="AV34" s="2">
        <f t="shared" si="40"/>
        <v>33</v>
      </c>
      <c r="AW34" s="1">
        <f t="shared" si="41"/>
        <v>5.9525285405954991</v>
      </c>
      <c r="AX34" s="1">
        <f t="shared" si="42"/>
        <v>0.87099005103235705</v>
      </c>
      <c r="AY34" s="1">
        <f t="shared" si="43"/>
        <v>1.027293110268044</v>
      </c>
      <c r="AZ34" s="1">
        <f t="shared" si="38"/>
        <v>2.7333333333333333E-3</v>
      </c>
      <c r="BA34" s="1">
        <f t="shared" si="39"/>
        <v>3.9234012211596618</v>
      </c>
    </row>
    <row r="35" spans="1:53">
      <c r="A35" s="2">
        <f t="shared" si="48"/>
        <v>3.4000000000000023E-2</v>
      </c>
      <c r="B35" s="1">
        <f t="shared" si="6"/>
        <v>5.8305333333333362E-2</v>
      </c>
      <c r="C35" s="1">
        <f t="shared" si="49"/>
        <v>2.1344612736127075E-2</v>
      </c>
      <c r="D35" s="1">
        <f t="shared" si="7"/>
        <v>1.0343134853434417</v>
      </c>
      <c r="E35" s="1">
        <f t="shared" si="50"/>
        <v>1.034246716707429</v>
      </c>
      <c r="F35" s="1">
        <f t="shared" si="50"/>
        <v>1.0342459288851815</v>
      </c>
      <c r="G35" s="1">
        <f t="shared" si="50"/>
        <v>1.0342459195804914</v>
      </c>
      <c r="H35" s="1">
        <f t="shared" si="51"/>
        <v>7.1955699357790052E-3</v>
      </c>
      <c r="I35" s="1">
        <f t="shared" si="9"/>
        <v>4.1794322892828513</v>
      </c>
      <c r="J35" s="1">
        <f>VLOOKUP($I35,Graph!$D$3:$M$50,col)</f>
        <v>2.7000000000000001E-3</v>
      </c>
      <c r="K35" s="1">
        <f>VLOOKUP($I35,Graph!$D$3:$M$50,col+1)</f>
        <v>2.5999999999999999E-3</v>
      </c>
      <c r="L35" s="1">
        <f t="shared" si="52"/>
        <v>2.6333333333333334E-3</v>
      </c>
      <c r="M35" s="1">
        <f t="shared" si="53"/>
        <v>0.64564999999999995</v>
      </c>
      <c r="N35" s="1">
        <f t="shared" si="54"/>
        <v>3.1366666666666689E-2</v>
      </c>
      <c r="O35" s="1">
        <f t="shared" si="55"/>
        <v>1.7873545498001894E-2</v>
      </c>
      <c r="P35" s="1">
        <f t="shared" si="56"/>
        <v>1.0284027351161535</v>
      </c>
      <c r="Q35" s="1">
        <f t="shared" si="57"/>
        <v>1.0283517560658064</v>
      </c>
      <c r="R35" s="1">
        <f t="shared" si="58"/>
        <v>1.0283512609475038</v>
      </c>
      <c r="S35" s="1">
        <f t="shared" si="59"/>
        <v>1.0283512561345396</v>
      </c>
      <c r="T35" s="1">
        <f t="shared" si="60"/>
        <v>0.87893334508120224</v>
      </c>
      <c r="U35" s="1">
        <f t="shared" si="61"/>
        <v>6.2883804148899563E-3</v>
      </c>
      <c r="V35" s="2">
        <f t="shared" si="16"/>
        <v>3.9958437375926201</v>
      </c>
      <c r="W35" s="1">
        <f>VLOOKUP(V35,Graph!$D$3:$M$50,col)</f>
        <v>2.8E-3</v>
      </c>
      <c r="X35" s="1">
        <f>VLOOKUP(V35,Graph!$D$3:$M$50,col+1)</f>
        <v>2.7000000000000001E-3</v>
      </c>
      <c r="Y35" s="1">
        <f t="shared" si="62"/>
        <v>2.7333333333333333E-3</v>
      </c>
      <c r="Z35" s="1">
        <f t="shared" si="18"/>
        <v>0.64544999999999997</v>
      </c>
      <c r="AA35" s="2">
        <f t="shared" si="63"/>
        <v>3.1266666666666693E-2</v>
      </c>
      <c r="AB35" s="1">
        <f t="shared" si="64"/>
        <v>1.7748760929391039E-2</v>
      </c>
      <c r="AC35" s="1">
        <f t="shared" si="65"/>
        <v>1.0281438820125448</v>
      </c>
      <c r="AD35" s="1">
        <f t="shared" si="66"/>
        <v>1.0281418888106513</v>
      </c>
      <c r="AE35" s="1">
        <f t="shared" si="67"/>
        <v>1.0281418695826603</v>
      </c>
      <c r="AF35" s="1">
        <f t="shared" si="68"/>
        <v>1.0281418693971653</v>
      </c>
      <c r="AG35" s="1">
        <f t="shared" si="69"/>
        <v>0.8744625466192264</v>
      </c>
      <c r="AH35" s="1">
        <f t="shared" si="70"/>
        <v>6.2551199342972411E-3</v>
      </c>
      <c r="AI35" s="2">
        <f t="shared" si="27"/>
        <v>3.9887863458545523</v>
      </c>
      <c r="AJ35" s="1">
        <f>VLOOKUP(AI35,Graph!$D$3:$M$50,col)</f>
        <v>2.8E-3</v>
      </c>
      <c r="AK35" s="1">
        <f>VLOOKUP(AI35,Graph!$D$3:$M$50,col+1)</f>
        <v>2.7000000000000001E-3</v>
      </c>
      <c r="AL35" s="1">
        <f t="shared" si="71"/>
        <v>2.7333333333333333E-3</v>
      </c>
      <c r="AM35" s="1">
        <f t="shared" si="29"/>
        <v>0.64544999999999997</v>
      </c>
      <c r="AN35" s="2">
        <f t="shared" si="72"/>
        <v>3.1266666666666693E-2</v>
      </c>
      <c r="AO35" s="1">
        <f t="shared" si="73"/>
        <v>1.7748760929391039E-2</v>
      </c>
      <c r="AP35" s="1">
        <f t="shared" si="74"/>
        <v>1.0281418693953759</v>
      </c>
      <c r="AQ35" s="1">
        <f t="shared" si="75"/>
        <v>1.0281418693953588</v>
      </c>
      <c r="AR35" s="1">
        <f t="shared" si="76"/>
        <v>1.0281418693953586</v>
      </c>
      <c r="AS35" s="1">
        <f t="shared" si="77"/>
        <v>1.0281418693953583</v>
      </c>
      <c r="AT35" s="1">
        <f t="shared" si="78"/>
        <v>0.8744625466192264</v>
      </c>
      <c r="AU35" s="1">
        <f t="shared" si="79"/>
        <v>6.2551199342862481E-3</v>
      </c>
      <c r="AV35" s="2">
        <f t="shared" si="40"/>
        <v>34</v>
      </c>
      <c r="AW35" s="1">
        <f t="shared" si="41"/>
        <v>6.255119934286248</v>
      </c>
      <c r="AX35" s="1">
        <f t="shared" si="42"/>
        <v>0.8744625466192264</v>
      </c>
      <c r="AY35" s="1">
        <f t="shared" si="43"/>
        <v>1.0281418693953583</v>
      </c>
      <c r="AZ35" s="1">
        <f t="shared" si="38"/>
        <v>2.7333333333333333E-3</v>
      </c>
      <c r="BA35" s="1">
        <f t="shared" si="39"/>
        <v>3.9887863458545523</v>
      </c>
    </row>
    <row r="36" spans="1:53">
      <c r="A36" s="2">
        <f t="shared" si="48"/>
        <v>3.5000000000000024E-2</v>
      </c>
      <c r="B36" s="1">
        <f t="shared" si="6"/>
        <v>5.9346500000000031E-2</v>
      </c>
      <c r="C36" s="1">
        <f t="shared" si="49"/>
        <v>2.1831967538349775E-2</v>
      </c>
      <c r="D36" s="1">
        <f t="shared" si="7"/>
        <v>1.0351792947246437</v>
      </c>
      <c r="E36" s="1">
        <f t="shared" si="50"/>
        <v>1.0350857508079097</v>
      </c>
      <c r="F36" s="1">
        <f t="shared" si="50"/>
        <v>1.0350846194921637</v>
      </c>
      <c r="G36" s="1">
        <f t="shared" si="50"/>
        <v>1.03508460579207</v>
      </c>
      <c r="H36" s="1">
        <f t="shared" si="51"/>
        <v>7.5214387463336382E-3</v>
      </c>
      <c r="I36" s="1">
        <f t="shared" si="9"/>
        <v>4.2415950327387799</v>
      </c>
      <c r="J36" s="1">
        <f>VLOOKUP($I36,Graph!$D$3:$M$50,col)</f>
        <v>2.7000000000000001E-3</v>
      </c>
      <c r="K36" s="1">
        <f>VLOOKUP($I36,Graph!$D$3:$M$50,col+1)</f>
        <v>2.5999999999999999E-3</v>
      </c>
      <c r="L36" s="1">
        <f t="shared" si="52"/>
        <v>2.6333333333333334E-3</v>
      </c>
      <c r="M36" s="1">
        <f t="shared" si="53"/>
        <v>0.64564999999999995</v>
      </c>
      <c r="N36" s="1">
        <f t="shared" si="54"/>
        <v>3.2366666666666689E-2</v>
      </c>
      <c r="O36" s="1">
        <f t="shared" si="55"/>
        <v>1.8369454759197577E-2</v>
      </c>
      <c r="P36" s="1">
        <f t="shared" si="56"/>
        <v>1.029238347021711</v>
      </c>
      <c r="Q36" s="1">
        <f t="shared" si="57"/>
        <v>1.0291856288798753</v>
      </c>
      <c r="R36" s="1">
        <f t="shared" si="58"/>
        <v>1.0291851013789584</v>
      </c>
      <c r="S36" s="1">
        <f t="shared" si="59"/>
        <v>1.0291850960960338</v>
      </c>
      <c r="T36" s="1">
        <f t="shared" si="60"/>
        <v>0.88209763941306685</v>
      </c>
      <c r="U36" s="1">
        <f t="shared" si="61"/>
        <v>6.5968289249376064E-3</v>
      </c>
      <c r="V36" s="2">
        <f t="shared" si="16"/>
        <v>4.060136500725406</v>
      </c>
      <c r="W36" s="1">
        <f>VLOOKUP(V36,Graph!$D$3:$M$50,col)</f>
        <v>2.7000000000000001E-3</v>
      </c>
      <c r="X36" s="1">
        <f>VLOOKUP(V36,Graph!$D$3:$M$50,col+1)</f>
        <v>2.5999999999999999E-3</v>
      </c>
      <c r="Y36" s="1">
        <f t="shared" si="62"/>
        <v>2.6333333333333334E-3</v>
      </c>
      <c r="Z36" s="1">
        <f t="shared" si="18"/>
        <v>0.64564999999999995</v>
      </c>
      <c r="AA36" s="2">
        <f t="shared" si="63"/>
        <v>3.2366666666666689E-2</v>
      </c>
      <c r="AB36" s="1">
        <f t="shared" si="64"/>
        <v>1.8369454759197577E-2</v>
      </c>
      <c r="AC36" s="1">
        <f t="shared" si="65"/>
        <v>1.0291850960431246</v>
      </c>
      <c r="AD36" s="1">
        <f t="shared" si="66"/>
        <v>1.029185096042595</v>
      </c>
      <c r="AE36" s="1">
        <f t="shared" si="67"/>
        <v>1.0291850960425895</v>
      </c>
      <c r="AF36" s="1">
        <f t="shared" si="68"/>
        <v>1.0291850960425895</v>
      </c>
      <c r="AG36" s="1">
        <f t="shared" si="69"/>
        <v>0.88209763941306685</v>
      </c>
      <c r="AH36" s="1">
        <f t="shared" si="70"/>
        <v>6.5968289245950402E-3</v>
      </c>
      <c r="AI36" s="2">
        <f t="shared" si="27"/>
        <v>4.0601365006551271</v>
      </c>
      <c r="AJ36" s="1">
        <f>VLOOKUP(AI36,Graph!$D$3:$M$50,col)</f>
        <v>2.7000000000000001E-3</v>
      </c>
      <c r="AK36" s="1">
        <f>VLOOKUP(AI36,Graph!$D$3:$M$50,col+1)</f>
        <v>2.5999999999999999E-3</v>
      </c>
      <c r="AL36" s="1">
        <f t="shared" si="71"/>
        <v>2.6333333333333334E-3</v>
      </c>
      <c r="AM36" s="1">
        <f t="shared" si="29"/>
        <v>0.64564999999999995</v>
      </c>
      <c r="AN36" s="2">
        <f t="shared" si="72"/>
        <v>3.2366666666666689E-2</v>
      </c>
      <c r="AO36" s="1">
        <f t="shared" si="73"/>
        <v>1.8369454759197577E-2</v>
      </c>
      <c r="AP36" s="1">
        <f t="shared" si="74"/>
        <v>1.0291850960425895</v>
      </c>
      <c r="AQ36" s="1">
        <f t="shared" si="75"/>
        <v>1.0291850960425895</v>
      </c>
      <c r="AR36" s="1">
        <f t="shared" si="76"/>
        <v>1.0291850960425895</v>
      </c>
      <c r="AS36" s="1">
        <f t="shared" si="77"/>
        <v>1.0291850960425895</v>
      </c>
      <c r="AT36" s="1">
        <f t="shared" si="78"/>
        <v>0.88209763941306685</v>
      </c>
      <c r="AU36" s="1">
        <f t="shared" si="79"/>
        <v>6.5968289245950402E-3</v>
      </c>
      <c r="AV36" s="2">
        <f t="shared" si="40"/>
        <v>35</v>
      </c>
      <c r="AW36" s="1">
        <f t="shared" si="41"/>
        <v>6.59682892459504</v>
      </c>
      <c r="AX36" s="1">
        <f t="shared" si="42"/>
        <v>0.88209763941306685</v>
      </c>
      <c r="AY36" s="1">
        <f t="shared" si="43"/>
        <v>1.0291850960425895</v>
      </c>
      <c r="AZ36" s="1">
        <f t="shared" si="38"/>
        <v>2.6333333333333334E-3</v>
      </c>
      <c r="BA36" s="1">
        <f t="shared" si="39"/>
        <v>4.0601365006551271</v>
      </c>
    </row>
    <row r="37" spans="1:53">
      <c r="A37" s="2">
        <f t="shared" si="48"/>
        <v>3.6000000000000025E-2</v>
      </c>
      <c r="B37" s="1">
        <f t="shared" si="6"/>
        <v>6.0387666666666701E-2</v>
      </c>
      <c r="C37" s="1">
        <f t="shared" si="49"/>
        <v>2.2307736912227805E-2</v>
      </c>
      <c r="D37" s="1">
        <f t="shared" si="7"/>
        <v>1.0360266228344708</v>
      </c>
      <c r="E37" s="1">
        <f t="shared" si="50"/>
        <v>1.035907520892712</v>
      </c>
      <c r="F37" s="1">
        <f t="shared" si="50"/>
        <v>1.0359060460374325</v>
      </c>
      <c r="G37" s="1">
        <f t="shared" si="50"/>
        <v>1.0359060277441885</v>
      </c>
      <c r="H37" s="1">
        <f t="shared" si="51"/>
        <v>7.852304240726523E-3</v>
      </c>
      <c r="I37" s="1">
        <f t="shared" si="9"/>
        <v>4.3029001358440953</v>
      </c>
      <c r="J37" s="1">
        <f>VLOOKUP($I37,Graph!$D$3:$M$50,col)</f>
        <v>2.7000000000000001E-3</v>
      </c>
      <c r="K37" s="1">
        <f>VLOOKUP($I37,Graph!$D$3:$M$50,col+1)</f>
        <v>2.5999999999999999E-3</v>
      </c>
      <c r="L37" s="1">
        <f t="shared" si="52"/>
        <v>2.6333333333333334E-3</v>
      </c>
      <c r="M37" s="1">
        <f t="shared" si="53"/>
        <v>0.64564999999999995</v>
      </c>
      <c r="N37" s="1">
        <f t="shared" si="54"/>
        <v>3.336666666666669E-2</v>
      </c>
      <c r="O37" s="1">
        <f t="shared" si="55"/>
        <v>1.8854702539360727E-2</v>
      </c>
      <c r="P37" s="1">
        <f t="shared" si="56"/>
        <v>1.0300586488034584</v>
      </c>
      <c r="Q37" s="1">
        <f t="shared" si="57"/>
        <v>1.0300042347134974</v>
      </c>
      <c r="R37" s="1">
        <f t="shared" si="58"/>
        <v>1.0300036745196368</v>
      </c>
      <c r="S37" s="1">
        <f t="shared" si="59"/>
        <v>1.0300036687472582</v>
      </c>
      <c r="T37" s="1">
        <f t="shared" si="60"/>
        <v>0.8850896180796114</v>
      </c>
      <c r="U37" s="1">
        <f t="shared" si="61"/>
        <v>6.9103934684788017E-3</v>
      </c>
      <c r="V37" s="2">
        <f t="shared" si="16"/>
        <v>4.1234729777960668</v>
      </c>
      <c r="W37" s="1">
        <f>VLOOKUP(V37,Graph!$D$3:$M$50,col)</f>
        <v>2.7000000000000001E-3</v>
      </c>
      <c r="X37" s="1">
        <f>VLOOKUP(V37,Graph!$D$3:$M$50,col+1)</f>
        <v>2.5999999999999999E-3</v>
      </c>
      <c r="Y37" s="1">
        <f t="shared" si="62"/>
        <v>2.6333333333333334E-3</v>
      </c>
      <c r="Z37" s="1">
        <f t="shared" si="18"/>
        <v>0.64564999999999995</v>
      </c>
      <c r="AA37" s="2">
        <f t="shared" si="63"/>
        <v>3.336666666666669E-2</v>
      </c>
      <c r="AB37" s="1">
        <f t="shared" si="64"/>
        <v>1.8854702539360727E-2</v>
      </c>
      <c r="AC37" s="1">
        <f t="shared" si="65"/>
        <v>1.0300036686877774</v>
      </c>
      <c r="AD37" s="1">
        <f t="shared" si="66"/>
        <v>1.0300036686871648</v>
      </c>
      <c r="AE37" s="1">
        <f t="shared" si="67"/>
        <v>1.0300036686871585</v>
      </c>
      <c r="AF37" s="1">
        <f t="shared" si="68"/>
        <v>1.0300036686871581</v>
      </c>
      <c r="AG37" s="1">
        <f t="shared" si="69"/>
        <v>0.8850896180796114</v>
      </c>
      <c r="AH37" s="1">
        <f t="shared" si="70"/>
        <v>6.9103934680755843E-3</v>
      </c>
      <c r="AI37" s="2">
        <f t="shared" si="27"/>
        <v>4.1234729777158661</v>
      </c>
      <c r="AJ37" s="1">
        <f>VLOOKUP(AI37,Graph!$D$3:$M$50,col)</f>
        <v>2.7000000000000001E-3</v>
      </c>
      <c r="AK37" s="1">
        <f>VLOOKUP(AI37,Graph!$D$3:$M$50,col+1)</f>
        <v>2.5999999999999999E-3</v>
      </c>
      <c r="AL37" s="1">
        <f t="shared" si="71"/>
        <v>2.6333333333333334E-3</v>
      </c>
      <c r="AM37" s="1">
        <f t="shared" si="29"/>
        <v>0.64564999999999995</v>
      </c>
      <c r="AN37" s="2">
        <f t="shared" si="72"/>
        <v>3.336666666666669E-2</v>
      </c>
      <c r="AO37" s="1">
        <f t="shared" si="73"/>
        <v>1.8854702539360727E-2</v>
      </c>
      <c r="AP37" s="1">
        <f t="shared" si="74"/>
        <v>1.0300036686871583</v>
      </c>
      <c r="AQ37" s="1">
        <f t="shared" si="75"/>
        <v>1.0300036686871581</v>
      </c>
      <c r="AR37" s="1">
        <f t="shared" si="76"/>
        <v>1.0300036686871583</v>
      </c>
      <c r="AS37" s="1">
        <f t="shared" si="77"/>
        <v>1.0300036686871581</v>
      </c>
      <c r="AT37" s="1">
        <f t="shared" si="78"/>
        <v>0.8850896180796114</v>
      </c>
      <c r="AU37" s="1">
        <f t="shared" si="79"/>
        <v>6.9103934680755843E-3</v>
      </c>
      <c r="AV37" s="2">
        <f t="shared" si="40"/>
        <v>36</v>
      </c>
      <c r="AW37" s="1">
        <f t="shared" si="41"/>
        <v>6.9103934680755845</v>
      </c>
      <c r="AX37" s="1">
        <f t="shared" si="42"/>
        <v>0.8850896180796114</v>
      </c>
      <c r="AY37" s="1">
        <f t="shared" si="43"/>
        <v>1.0300036686871581</v>
      </c>
      <c r="AZ37" s="1">
        <f t="shared" si="38"/>
        <v>2.6333333333333334E-3</v>
      </c>
      <c r="BA37" s="1">
        <f t="shared" si="39"/>
        <v>4.1234729777158661</v>
      </c>
    </row>
    <row r="38" spans="1:53">
      <c r="A38" s="2">
        <f t="shared" si="48"/>
        <v>3.7000000000000026E-2</v>
      </c>
      <c r="B38" s="1">
        <f t="shared" si="6"/>
        <v>6.142883333333337E-2</v>
      </c>
      <c r="C38" s="1">
        <f t="shared" si="49"/>
        <v>2.2772249026832014E-2</v>
      </c>
      <c r="D38" s="1">
        <f t="shared" si="7"/>
        <v>1.0368559128302519</v>
      </c>
      <c r="E38" s="1">
        <f t="shared" si="50"/>
        <v>1.0367124179402005</v>
      </c>
      <c r="F38" s="1">
        <f t="shared" si="50"/>
        <v>1.0367106003003037</v>
      </c>
      <c r="G38" s="1">
        <f t="shared" si="50"/>
        <v>1.0367105772319489</v>
      </c>
      <c r="H38" s="1">
        <f t="shared" si="51"/>
        <v>8.1880997077436249E-3</v>
      </c>
      <c r="I38" s="1">
        <f t="shared" si="9"/>
        <v>4.3633823270966996</v>
      </c>
      <c r="J38" s="1">
        <f>VLOOKUP($I38,Graph!$D$3:$M$50,col)</f>
        <v>2.7000000000000001E-3</v>
      </c>
      <c r="K38" s="1">
        <f>VLOOKUP($I38,Graph!$D$3:$M$50,col+1)</f>
        <v>2.5999999999999999E-3</v>
      </c>
      <c r="L38" s="1">
        <f t="shared" si="52"/>
        <v>2.6333333333333334E-3</v>
      </c>
      <c r="M38" s="1">
        <f t="shared" si="53"/>
        <v>0.64564999999999995</v>
      </c>
      <c r="N38" s="1">
        <f t="shared" si="54"/>
        <v>3.4366666666666691E-2</v>
      </c>
      <c r="O38" s="1">
        <f t="shared" si="55"/>
        <v>1.9329509098265904E-2</v>
      </c>
      <c r="P38" s="1">
        <f t="shared" si="56"/>
        <v>1.0308638558642189</v>
      </c>
      <c r="Q38" s="1">
        <f t="shared" si="57"/>
        <v>1.0308077888584977</v>
      </c>
      <c r="R38" s="1">
        <f t="shared" si="58"/>
        <v>1.0308071957197393</v>
      </c>
      <c r="S38" s="1">
        <f t="shared" si="59"/>
        <v>1.0308071894392141</v>
      </c>
      <c r="T38" s="1">
        <f t="shared" si="60"/>
        <v>0.88792297469205528</v>
      </c>
      <c r="U38" s="1">
        <f t="shared" si="61"/>
        <v>7.2290016724476562E-3</v>
      </c>
      <c r="V38" s="2">
        <f t="shared" si="16"/>
        <v>4.1858950546628826</v>
      </c>
      <c r="W38" s="1">
        <f>VLOOKUP(V38,Graph!$D$3:$M$50,col)</f>
        <v>2.7000000000000001E-3</v>
      </c>
      <c r="X38" s="1">
        <f>VLOOKUP(V38,Graph!$D$3:$M$50,col+1)</f>
        <v>2.5999999999999999E-3</v>
      </c>
      <c r="Y38" s="1">
        <f t="shared" si="62"/>
        <v>2.6333333333333334E-3</v>
      </c>
      <c r="Z38" s="1">
        <f t="shared" si="18"/>
        <v>0.64564999999999995</v>
      </c>
      <c r="AA38" s="2">
        <f t="shared" si="63"/>
        <v>3.4366666666666691E-2</v>
      </c>
      <c r="AB38" s="1">
        <f t="shared" si="64"/>
        <v>1.9329509098265904E-2</v>
      </c>
      <c r="AC38" s="1">
        <f t="shared" si="65"/>
        <v>1.0308071893727115</v>
      </c>
      <c r="AD38" s="1">
        <f t="shared" si="66"/>
        <v>1.0308071893720072</v>
      </c>
      <c r="AE38" s="1">
        <f t="shared" si="67"/>
        <v>1.0308071893719997</v>
      </c>
      <c r="AF38" s="1">
        <f t="shared" si="68"/>
        <v>1.0308071893719994</v>
      </c>
      <c r="AG38" s="1">
        <f t="shared" si="69"/>
        <v>0.88792297469205528</v>
      </c>
      <c r="AH38" s="1">
        <f t="shared" si="70"/>
        <v>7.2290016719762824E-3</v>
      </c>
      <c r="AI38" s="2">
        <f t="shared" si="27"/>
        <v>4.1858950545719011</v>
      </c>
      <c r="AJ38" s="1">
        <f>VLOOKUP(AI38,Graph!$D$3:$M$50,col)</f>
        <v>2.7000000000000001E-3</v>
      </c>
      <c r="AK38" s="1">
        <f>VLOOKUP(AI38,Graph!$D$3:$M$50,col+1)</f>
        <v>2.5999999999999999E-3</v>
      </c>
      <c r="AL38" s="1">
        <f t="shared" si="71"/>
        <v>2.6333333333333334E-3</v>
      </c>
      <c r="AM38" s="1">
        <f t="shared" si="29"/>
        <v>0.64564999999999995</v>
      </c>
      <c r="AN38" s="2">
        <f t="shared" si="72"/>
        <v>3.4366666666666691E-2</v>
      </c>
      <c r="AO38" s="1">
        <f t="shared" si="73"/>
        <v>1.9329509098265904E-2</v>
      </c>
      <c r="AP38" s="1">
        <f t="shared" si="74"/>
        <v>1.0308071893719999</v>
      </c>
      <c r="AQ38" s="1">
        <f t="shared" si="75"/>
        <v>1.0308071893719997</v>
      </c>
      <c r="AR38" s="1">
        <f t="shared" si="76"/>
        <v>1.0308071893719994</v>
      </c>
      <c r="AS38" s="1">
        <f t="shared" si="77"/>
        <v>1.0308071893719999</v>
      </c>
      <c r="AT38" s="1">
        <f t="shared" si="78"/>
        <v>0.88792297469205528</v>
      </c>
      <c r="AU38" s="1">
        <f t="shared" si="79"/>
        <v>7.2290016719762859E-3</v>
      </c>
      <c r="AV38" s="2">
        <f t="shared" si="40"/>
        <v>37</v>
      </c>
      <c r="AW38" s="1">
        <f t="shared" si="41"/>
        <v>7.2290016719762855</v>
      </c>
      <c r="AX38" s="1">
        <f t="shared" si="42"/>
        <v>0.88792297469205528</v>
      </c>
      <c r="AY38" s="1">
        <f t="shared" si="43"/>
        <v>1.0308071893719999</v>
      </c>
      <c r="AZ38" s="1">
        <f t="shared" si="38"/>
        <v>2.6333333333333334E-3</v>
      </c>
      <c r="BA38" s="1">
        <f t="shared" si="39"/>
        <v>4.1858950545719011</v>
      </c>
    </row>
    <row r="39" spans="1:53">
      <c r="A39" s="2">
        <f t="shared" si="48"/>
        <v>3.8000000000000027E-2</v>
      </c>
      <c r="B39" s="1">
        <f t="shared" si="6"/>
        <v>6.2470000000000032E-2</v>
      </c>
      <c r="C39" s="1">
        <f t="shared" si="49"/>
        <v>2.3225827278083935E-2</v>
      </c>
      <c r="D39" s="1">
        <f t="shared" si="7"/>
        <v>1.0376676073636679</v>
      </c>
      <c r="E39" s="1">
        <f t="shared" si="50"/>
        <v>1.0375008343225032</v>
      </c>
      <c r="F39" s="1">
        <f t="shared" si="50"/>
        <v>1.0374986753703561</v>
      </c>
      <c r="G39" s="1">
        <f t="shared" si="50"/>
        <v>1.037498647360382</v>
      </c>
      <c r="H39" s="1">
        <f t="shared" si="51"/>
        <v>8.5287609320768877E-3</v>
      </c>
      <c r="I39" s="1">
        <f t="shared" si="9"/>
        <v>4.4230740245027098</v>
      </c>
      <c r="J39" s="1">
        <f>VLOOKUP($I39,Graph!$D$3:$M$50,col)</f>
        <v>2.7000000000000001E-3</v>
      </c>
      <c r="K39" s="1">
        <f>VLOOKUP($I39,Graph!$D$3:$M$50,col+1)</f>
        <v>2.5999999999999999E-3</v>
      </c>
      <c r="L39" s="1">
        <f t="shared" si="52"/>
        <v>2.6333333333333334E-3</v>
      </c>
      <c r="M39" s="1">
        <f t="shared" si="53"/>
        <v>0.64564999999999995</v>
      </c>
      <c r="N39" s="1">
        <f t="shared" si="54"/>
        <v>3.5366666666666692E-2</v>
      </c>
      <c r="O39" s="1">
        <f t="shared" si="55"/>
        <v>1.979410111072093E-2</v>
      </c>
      <c r="P39" s="1">
        <f t="shared" si="56"/>
        <v>1.0316542012110845</v>
      </c>
      <c r="Q39" s="1">
        <f t="shared" si="57"/>
        <v>1.0315965240644223</v>
      </c>
      <c r="R39" s="1">
        <f t="shared" si="58"/>
        <v>1.0315958977834647</v>
      </c>
      <c r="S39" s="1">
        <f t="shared" si="59"/>
        <v>1.0315958909769247</v>
      </c>
      <c r="T39" s="1">
        <f t="shared" si="60"/>
        <v>0.89060999027519905</v>
      </c>
      <c r="U39" s="1">
        <f t="shared" si="61"/>
        <v>7.5525840632416864E-3</v>
      </c>
      <c r="V39" s="2">
        <f t="shared" si="16"/>
        <v>4.2474416045549184</v>
      </c>
      <c r="W39" s="1">
        <f>VLOOKUP(V39,Graph!$D$3:$M$50,col)</f>
        <v>2.7000000000000001E-3</v>
      </c>
      <c r="X39" s="1">
        <f>VLOOKUP(V39,Graph!$D$3:$M$50,col+1)</f>
        <v>2.5999999999999999E-3</v>
      </c>
      <c r="Y39" s="1">
        <f t="shared" si="62"/>
        <v>2.6333333333333334E-3</v>
      </c>
      <c r="Z39" s="1">
        <f t="shared" si="18"/>
        <v>0.64564999999999995</v>
      </c>
      <c r="AA39" s="2">
        <f t="shared" si="63"/>
        <v>3.5366666666666692E-2</v>
      </c>
      <c r="AB39" s="1">
        <f t="shared" si="64"/>
        <v>1.979410111072093E-2</v>
      </c>
      <c r="AC39" s="1">
        <f t="shared" si="65"/>
        <v>1.031595890902949</v>
      </c>
      <c r="AD39" s="1">
        <f t="shared" si="66"/>
        <v>1.031595890902145</v>
      </c>
      <c r="AE39" s="1">
        <f t="shared" si="67"/>
        <v>1.0315958909021365</v>
      </c>
      <c r="AF39" s="1">
        <f t="shared" si="68"/>
        <v>1.0315958909021361</v>
      </c>
      <c r="AG39" s="1">
        <f t="shared" si="69"/>
        <v>0.89060999027519905</v>
      </c>
      <c r="AH39" s="1">
        <f t="shared" si="70"/>
        <v>7.5525840626941383E-3</v>
      </c>
      <c r="AI39" s="2">
        <f t="shared" si="27"/>
        <v>4.2474416044522734</v>
      </c>
      <c r="AJ39" s="1">
        <f>VLOOKUP(AI39,Graph!$D$3:$M$50,col)</f>
        <v>2.7000000000000001E-3</v>
      </c>
      <c r="AK39" s="1">
        <f>VLOOKUP(AI39,Graph!$D$3:$M$50,col+1)</f>
        <v>2.5999999999999999E-3</v>
      </c>
      <c r="AL39" s="1">
        <f t="shared" si="71"/>
        <v>2.6333333333333334E-3</v>
      </c>
      <c r="AM39" s="1">
        <f t="shared" si="29"/>
        <v>0.64564999999999995</v>
      </c>
      <c r="AN39" s="2">
        <f t="shared" si="72"/>
        <v>3.5366666666666692E-2</v>
      </c>
      <c r="AO39" s="1">
        <f t="shared" si="73"/>
        <v>1.979410111072093E-2</v>
      </c>
      <c r="AP39" s="1">
        <f t="shared" si="74"/>
        <v>1.0315958909021363</v>
      </c>
      <c r="AQ39" s="1">
        <f t="shared" si="75"/>
        <v>1.0315958909021361</v>
      </c>
      <c r="AR39" s="1">
        <f t="shared" si="76"/>
        <v>1.0315958909021363</v>
      </c>
      <c r="AS39" s="1">
        <f t="shared" si="77"/>
        <v>1.0315958909021361</v>
      </c>
      <c r="AT39" s="1">
        <f t="shared" si="78"/>
        <v>0.89060999027519905</v>
      </c>
      <c r="AU39" s="1">
        <f t="shared" si="79"/>
        <v>7.5525840626941383E-3</v>
      </c>
      <c r="AV39" s="2">
        <f t="shared" si="40"/>
        <v>38</v>
      </c>
      <c r="AW39" s="1">
        <f t="shared" si="41"/>
        <v>7.5525840626941383</v>
      </c>
      <c r="AX39" s="1">
        <f t="shared" si="42"/>
        <v>0.89060999027519905</v>
      </c>
      <c r="AY39" s="1">
        <f t="shared" si="43"/>
        <v>1.0315958909021361</v>
      </c>
      <c r="AZ39" s="1">
        <f t="shared" si="38"/>
        <v>2.6333333333333334E-3</v>
      </c>
      <c r="BA39" s="1">
        <f t="shared" si="39"/>
        <v>4.2474416044522734</v>
      </c>
    </row>
    <row r="40" spans="1:53">
      <c r="A40" s="2">
        <f t="shared" si="48"/>
        <v>3.9000000000000028E-2</v>
      </c>
      <c r="B40" s="1">
        <f t="shared" si="6"/>
        <v>6.3511166666666702E-2</v>
      </c>
      <c r="C40" s="1">
        <f t="shared" si="49"/>
        <v>2.3668789300949757E-2</v>
      </c>
      <c r="D40" s="1">
        <f t="shared" si="7"/>
        <v>1.0384621464868842</v>
      </c>
      <c r="E40" s="1">
        <f t="shared" si="50"/>
        <v>1.0382731617250602</v>
      </c>
      <c r="F40" s="1">
        <f t="shared" si="50"/>
        <v>1.0382706635736123</v>
      </c>
      <c r="G40" s="1">
        <f t="shared" si="50"/>
        <v>1.0382706304705558</v>
      </c>
      <c r="H40" s="1">
        <f t="shared" si="51"/>
        <v>8.8742260411519697E-3</v>
      </c>
      <c r="I40" s="1">
        <f t="shared" si="9"/>
        <v>4.4820055470597282</v>
      </c>
      <c r="J40" s="1">
        <f>VLOOKUP($I40,Graph!$D$3:$M$50,col)</f>
        <v>2.7000000000000001E-3</v>
      </c>
      <c r="K40" s="1">
        <f>VLOOKUP($I40,Graph!$D$3:$M$50,col+1)</f>
        <v>2.5999999999999999E-3</v>
      </c>
      <c r="L40" s="1">
        <f t="shared" si="52"/>
        <v>2.6333333333333334E-3</v>
      </c>
      <c r="M40" s="1">
        <f t="shared" si="53"/>
        <v>0.64564999999999995</v>
      </c>
      <c r="N40" s="1">
        <f t="shared" si="54"/>
        <v>3.6366666666666693E-2</v>
      </c>
      <c r="O40" s="1">
        <f t="shared" si="55"/>
        <v>2.024870943966801E-2</v>
      </c>
      <c r="P40" s="1">
        <f t="shared" si="56"/>
        <v>1.0324299316935905</v>
      </c>
      <c r="Q40" s="1">
        <f t="shared" si="57"/>
        <v>1.0323706867997013</v>
      </c>
      <c r="R40" s="1">
        <f t="shared" si="58"/>
        <v>1.0323700272302756</v>
      </c>
      <c r="S40" s="1">
        <f t="shared" si="59"/>
        <v>1.0323700198806915</v>
      </c>
      <c r="T40" s="1">
        <f t="shared" si="60"/>
        <v>0.89316171071973904</v>
      </c>
      <c r="U40" s="1">
        <f t="shared" si="61"/>
        <v>7.8810738730864822E-3</v>
      </c>
      <c r="V40" s="2">
        <f t="shared" si="16"/>
        <v>4.3081487852513112</v>
      </c>
      <c r="W40" s="1">
        <f>VLOOKUP(V40,Graph!$D$3:$M$50,col)</f>
        <v>2.7000000000000001E-3</v>
      </c>
      <c r="X40" s="1">
        <f>VLOOKUP(V40,Graph!$D$3:$M$50,col+1)</f>
        <v>2.5999999999999999E-3</v>
      </c>
      <c r="Y40" s="1">
        <f t="shared" si="62"/>
        <v>2.6333333333333334E-3</v>
      </c>
      <c r="Z40" s="1">
        <f t="shared" si="18"/>
        <v>0.64564999999999995</v>
      </c>
      <c r="AA40" s="2">
        <f t="shared" si="63"/>
        <v>3.6366666666666693E-2</v>
      </c>
      <c r="AB40" s="1">
        <f t="shared" si="64"/>
        <v>2.024870943966801E-2</v>
      </c>
      <c r="AC40" s="1">
        <f t="shared" si="65"/>
        <v>1.0323700197987946</v>
      </c>
      <c r="AD40" s="1">
        <f t="shared" si="66"/>
        <v>1.032370019797882</v>
      </c>
      <c r="AE40" s="1">
        <f t="shared" si="67"/>
        <v>1.0323700197978716</v>
      </c>
      <c r="AF40" s="1">
        <f t="shared" si="68"/>
        <v>1.0323700197978716</v>
      </c>
      <c r="AG40" s="1">
        <f t="shared" si="69"/>
        <v>0.89316171071973904</v>
      </c>
      <c r="AH40" s="1">
        <f t="shared" si="70"/>
        <v>7.8810738724542379E-3</v>
      </c>
      <c r="AI40" s="2">
        <f t="shared" si="27"/>
        <v>4.3081487851361064</v>
      </c>
      <c r="AJ40" s="1">
        <f>VLOOKUP(AI40,Graph!$D$3:$M$50,col)</f>
        <v>2.7000000000000001E-3</v>
      </c>
      <c r="AK40" s="1">
        <f>VLOOKUP(AI40,Graph!$D$3:$M$50,col+1)</f>
        <v>2.5999999999999999E-3</v>
      </c>
      <c r="AL40" s="1">
        <f t="shared" si="71"/>
        <v>2.6333333333333334E-3</v>
      </c>
      <c r="AM40" s="1">
        <f t="shared" si="29"/>
        <v>0.64564999999999995</v>
      </c>
      <c r="AN40" s="2">
        <f t="shared" si="72"/>
        <v>3.6366666666666693E-2</v>
      </c>
      <c r="AO40" s="1">
        <f t="shared" si="73"/>
        <v>2.024870943966801E-2</v>
      </c>
      <c r="AP40" s="1">
        <f t="shared" si="74"/>
        <v>1.0323700197978716</v>
      </c>
      <c r="AQ40" s="1">
        <f t="shared" si="75"/>
        <v>1.0323700197978716</v>
      </c>
      <c r="AR40" s="1">
        <f t="shared" si="76"/>
        <v>1.0323700197978716</v>
      </c>
      <c r="AS40" s="1">
        <f t="shared" si="77"/>
        <v>1.0323700197978716</v>
      </c>
      <c r="AT40" s="1">
        <f t="shared" si="78"/>
        <v>0.89316171071973904</v>
      </c>
      <c r="AU40" s="1">
        <f t="shared" si="79"/>
        <v>7.8810738724542379E-3</v>
      </c>
      <c r="AV40" s="2">
        <f t="shared" si="40"/>
        <v>39</v>
      </c>
      <c r="AW40" s="1">
        <f t="shared" si="41"/>
        <v>7.8810738724542375</v>
      </c>
      <c r="AX40" s="1">
        <f t="shared" si="42"/>
        <v>0.89316171071973904</v>
      </c>
      <c r="AY40" s="1">
        <f t="shared" si="43"/>
        <v>1.0323700197978716</v>
      </c>
      <c r="AZ40" s="1">
        <f t="shared" si="38"/>
        <v>2.6333333333333334E-3</v>
      </c>
      <c r="BA40" s="1">
        <f t="shared" si="39"/>
        <v>4.3081487851361064</v>
      </c>
    </row>
    <row r="41" spans="1:53">
      <c r="A41" s="2">
        <f t="shared" si="48"/>
        <v>4.0000000000000029E-2</v>
      </c>
      <c r="B41" s="1">
        <f t="shared" si="6"/>
        <v>6.4552333333333364E-2</v>
      </c>
      <c r="C41" s="1">
        <f t="shared" si="49"/>
        <v>2.4101446208532249E-2</v>
      </c>
      <c r="D41" s="1">
        <f t="shared" si="7"/>
        <v>1.0392399659509866</v>
      </c>
      <c r="E41" s="1">
        <f t="shared" ref="E41:G60" si="80">SQRT(D41-($C41*D41-POWER(D41,1/3)+1)/($C41-POWER(D41,-2/3)/3))</f>
        <v>1.0390297894391742</v>
      </c>
      <c r="F41" s="1">
        <f t="shared" si="80"/>
        <v>1.0390269547713415</v>
      </c>
      <c r="G41" s="1">
        <f t="shared" si="80"/>
        <v>1.0390269164383232</v>
      </c>
      <c r="H41" s="1">
        <f t="shared" si="51"/>
        <v>9.2244353651940256E-3</v>
      </c>
      <c r="I41" s="1">
        <f t="shared" si="9"/>
        <v>4.5402053018767967</v>
      </c>
      <c r="J41" s="1">
        <f>VLOOKUP($I41,Graph!$D$3:$M$50,col)</f>
        <v>2.8999999999999998E-3</v>
      </c>
      <c r="K41" s="1">
        <f>VLOOKUP($I41,Graph!$D$3:$M$50,col+1)</f>
        <v>2.5999999999999999E-3</v>
      </c>
      <c r="L41" s="1">
        <f t="shared" si="52"/>
        <v>2.6999999999999997E-3</v>
      </c>
      <c r="M41" s="1">
        <f t="shared" si="53"/>
        <v>0.64551666666666663</v>
      </c>
      <c r="N41" s="1">
        <f t="shared" si="54"/>
        <v>3.7300000000000028E-2</v>
      </c>
      <c r="O41" s="1">
        <f t="shared" si="55"/>
        <v>2.0611277969601258E-2</v>
      </c>
      <c r="P41" s="1">
        <f t="shared" si="56"/>
        <v>1.0330516068101436</v>
      </c>
      <c r="Q41" s="1">
        <f t="shared" si="57"/>
        <v>1.0329898219776583</v>
      </c>
      <c r="R41" s="1">
        <f t="shared" si="58"/>
        <v>1.0329891205611381</v>
      </c>
      <c r="S41" s="1">
        <f t="shared" si="59"/>
        <v>1.0329891125908903</v>
      </c>
      <c r="T41" s="1">
        <f t="shared" si="60"/>
        <v>0.8930079573962969</v>
      </c>
      <c r="U41" s="1">
        <f t="shared" si="61"/>
        <v>8.1896259587428844E-3</v>
      </c>
      <c r="V41" s="2">
        <f t="shared" si="16"/>
        <v>4.3636534198262362</v>
      </c>
      <c r="W41" s="1">
        <f>VLOOKUP(V41,Graph!$D$3:$M$50,col)</f>
        <v>2.7000000000000001E-3</v>
      </c>
      <c r="X41" s="1">
        <f>VLOOKUP(V41,Graph!$D$3:$M$50,col+1)</f>
        <v>2.5999999999999999E-3</v>
      </c>
      <c r="Y41" s="1">
        <f t="shared" si="62"/>
        <v>2.6333333333333334E-3</v>
      </c>
      <c r="Z41" s="1">
        <f t="shared" si="18"/>
        <v>0.64564999999999995</v>
      </c>
      <c r="AA41" s="2">
        <f t="shared" si="63"/>
        <v>3.7366666666666694E-2</v>
      </c>
      <c r="AB41" s="1">
        <f t="shared" si="64"/>
        <v>2.0693567286756396E-2</v>
      </c>
      <c r="AC41" s="1">
        <f t="shared" si="65"/>
        <v>1.0331282237144361</v>
      </c>
      <c r="AD41" s="1">
        <f t="shared" si="66"/>
        <v>1.0331298147543122</v>
      </c>
      <c r="AE41" s="1">
        <f t="shared" si="67"/>
        <v>1.0331298329136915</v>
      </c>
      <c r="AF41" s="1">
        <f t="shared" si="68"/>
        <v>1.0331298331209493</v>
      </c>
      <c r="AG41" s="1">
        <f t="shared" si="69"/>
        <v>0.89558809815693008</v>
      </c>
      <c r="AH41" s="1">
        <f t="shared" si="70"/>
        <v>8.2144068639996657E-3</v>
      </c>
      <c r="AI41" s="2">
        <f t="shared" si="27"/>
        <v>4.3680502993668631</v>
      </c>
      <c r="AJ41" s="1">
        <f>VLOOKUP(AI41,Graph!$D$3:$M$50,col)</f>
        <v>2.7000000000000001E-3</v>
      </c>
      <c r="AK41" s="1">
        <f>VLOOKUP(AI41,Graph!$D$3:$M$50,col+1)</f>
        <v>2.5999999999999999E-3</v>
      </c>
      <c r="AL41" s="1">
        <f t="shared" si="71"/>
        <v>2.6333333333333334E-3</v>
      </c>
      <c r="AM41" s="1">
        <f t="shared" si="29"/>
        <v>0.64564999999999995</v>
      </c>
      <c r="AN41" s="2">
        <f t="shared" si="72"/>
        <v>3.7366666666666694E-2</v>
      </c>
      <c r="AO41" s="1">
        <f t="shared" si="73"/>
        <v>2.0693567286756396E-2</v>
      </c>
      <c r="AP41" s="1">
        <f t="shared" si="74"/>
        <v>1.0331298331233147</v>
      </c>
      <c r="AQ41" s="1">
        <f t="shared" si="75"/>
        <v>1.0331298331233416</v>
      </c>
      <c r="AR41" s="1">
        <f t="shared" si="76"/>
        <v>1.0331298331233421</v>
      </c>
      <c r="AS41" s="1">
        <f t="shared" si="77"/>
        <v>1.0331298331233418</v>
      </c>
      <c r="AT41" s="1">
        <f t="shared" si="78"/>
        <v>0.89558809815693008</v>
      </c>
      <c r="AU41" s="1">
        <f t="shared" si="79"/>
        <v>8.2144068640186887E-3</v>
      </c>
      <c r="AV41" s="2">
        <f t="shared" si="40"/>
        <v>40</v>
      </c>
      <c r="AW41" s="1">
        <f t="shared" si="41"/>
        <v>8.214406864018688</v>
      </c>
      <c r="AX41" s="1">
        <f t="shared" si="42"/>
        <v>0.89558809815693008</v>
      </c>
      <c r="AY41" s="1">
        <f t="shared" si="43"/>
        <v>1.0331298331233418</v>
      </c>
      <c r="AZ41" s="1">
        <f t="shared" si="38"/>
        <v>2.6333333333333334E-3</v>
      </c>
      <c r="BA41" s="1">
        <f t="shared" si="39"/>
        <v>4.3680502993668631</v>
      </c>
    </row>
    <row r="42" spans="1:53">
      <c r="A42" s="2">
        <f t="shared" si="48"/>
        <v>4.1000000000000029E-2</v>
      </c>
      <c r="B42" s="1">
        <f t="shared" si="6"/>
        <v>6.5593500000000041E-2</v>
      </c>
      <c r="C42" s="1">
        <f t="shared" si="49"/>
        <v>2.4524102018491766E-2</v>
      </c>
      <c r="D42" s="1">
        <f t="shared" si="7"/>
        <v>1.0400014958333594</v>
      </c>
      <c r="E42" s="1">
        <f t="shared" si="80"/>
        <v>1.0397711029683745</v>
      </c>
      <c r="F42" s="1">
        <f t="shared" si="80"/>
        <v>1.039767934972281</v>
      </c>
      <c r="G42" s="1">
        <f t="shared" si="80"/>
        <v>1.0397678912864978</v>
      </c>
      <c r="H42" s="1">
        <f t="shared" si="51"/>
        <v>9.5793313090512585E-3</v>
      </c>
      <c r="I42" s="1">
        <f t="shared" si="9"/>
        <v>4.5976999502811502</v>
      </c>
      <c r="J42" s="1">
        <f>VLOOKUP($I42,Graph!$D$3:$M$50,col)</f>
        <v>2.8999999999999998E-3</v>
      </c>
      <c r="K42" s="1">
        <f>VLOOKUP($I42,Graph!$D$3:$M$50,col+1)</f>
        <v>2.5999999999999999E-3</v>
      </c>
      <c r="L42" s="1">
        <f t="shared" si="52"/>
        <v>2.6999999999999997E-3</v>
      </c>
      <c r="M42" s="1">
        <f t="shared" si="53"/>
        <v>0.64551666666666663</v>
      </c>
      <c r="N42" s="1">
        <f t="shared" si="54"/>
        <v>3.8300000000000028E-2</v>
      </c>
      <c r="O42" s="1">
        <f t="shared" si="55"/>
        <v>2.1046848977002264E-2</v>
      </c>
      <c r="P42" s="1">
        <f t="shared" si="56"/>
        <v>1.0337989063108679</v>
      </c>
      <c r="Q42" s="1">
        <f t="shared" si="57"/>
        <v>1.0337356001128186</v>
      </c>
      <c r="R42" s="1">
        <f t="shared" si="58"/>
        <v>1.0337348646372215</v>
      </c>
      <c r="S42" s="1">
        <f t="shared" si="59"/>
        <v>1.0337348560847299</v>
      </c>
      <c r="T42" s="1">
        <f t="shared" si="60"/>
        <v>0.8953739275025473</v>
      </c>
      <c r="U42" s="1">
        <f t="shared" si="61"/>
        <v>8.5273167682280524E-3</v>
      </c>
      <c r="V42" s="2">
        <f t="shared" si="16"/>
        <v>4.4228243593118419</v>
      </c>
      <c r="W42" s="1">
        <f>VLOOKUP(V42,Graph!$D$3:$M$50,col)</f>
        <v>2.7000000000000001E-3</v>
      </c>
      <c r="X42" s="1">
        <f>VLOOKUP(V42,Graph!$D$3:$M$50,col+1)</f>
        <v>2.5999999999999999E-3</v>
      </c>
      <c r="Y42" s="1">
        <f t="shared" si="62"/>
        <v>2.6333333333333334E-3</v>
      </c>
      <c r="Z42" s="1">
        <f t="shared" si="18"/>
        <v>0.64564999999999995</v>
      </c>
      <c r="AA42" s="2">
        <f t="shared" si="63"/>
        <v>3.8366666666666695E-2</v>
      </c>
      <c r="AB42" s="1">
        <f t="shared" si="64"/>
        <v>2.1128908660734701E-2</v>
      </c>
      <c r="AC42" s="1">
        <f t="shared" si="65"/>
        <v>1.0338739487977111</v>
      </c>
      <c r="AD42" s="1">
        <f t="shared" si="66"/>
        <v>1.0338755765621592</v>
      </c>
      <c r="AE42" s="1">
        <f t="shared" si="67"/>
        <v>1.0338755955729269</v>
      </c>
      <c r="AF42" s="1">
        <f t="shared" si="68"/>
        <v>1.0338755957949495</v>
      </c>
      <c r="AG42" s="1">
        <f t="shared" si="69"/>
        <v>0.89789816061680072</v>
      </c>
      <c r="AH42" s="1">
        <f t="shared" si="70"/>
        <v>8.5525211714770465E-3</v>
      </c>
      <c r="AI42" s="2">
        <f t="shared" si="27"/>
        <v>4.4271776239320149</v>
      </c>
      <c r="AJ42" s="1">
        <f>VLOOKUP(AI42,Graph!$D$3:$M$50,col)</f>
        <v>2.7000000000000001E-3</v>
      </c>
      <c r="AK42" s="1">
        <f>VLOOKUP(AI42,Graph!$D$3:$M$50,col+1)</f>
        <v>2.5999999999999999E-3</v>
      </c>
      <c r="AL42" s="1">
        <f t="shared" si="71"/>
        <v>2.6333333333333334E-3</v>
      </c>
      <c r="AM42" s="1">
        <f t="shared" si="29"/>
        <v>0.64564999999999995</v>
      </c>
      <c r="AN42" s="2">
        <f t="shared" si="72"/>
        <v>3.8366666666666695E-2</v>
      </c>
      <c r="AO42" s="1">
        <f t="shared" si="73"/>
        <v>2.1128908660734701E-2</v>
      </c>
      <c r="AP42" s="1">
        <f t="shared" si="74"/>
        <v>1.0338755957975425</v>
      </c>
      <c r="AQ42" s="1">
        <f t="shared" si="75"/>
        <v>1.0338755957975729</v>
      </c>
      <c r="AR42" s="1">
        <f t="shared" si="76"/>
        <v>1.0338755957975734</v>
      </c>
      <c r="AS42" s="1">
        <f t="shared" si="77"/>
        <v>1.0338755957975732</v>
      </c>
      <c r="AT42" s="1">
        <f t="shared" si="78"/>
        <v>0.89789816061680072</v>
      </c>
      <c r="AU42" s="1">
        <f t="shared" si="79"/>
        <v>8.5525211714987497E-3</v>
      </c>
      <c r="AV42" s="2">
        <f t="shared" si="40"/>
        <v>41</v>
      </c>
      <c r="AW42" s="1">
        <f t="shared" si="41"/>
        <v>8.5525211714987499</v>
      </c>
      <c r="AX42" s="1">
        <f t="shared" si="42"/>
        <v>0.89789816061680072</v>
      </c>
      <c r="AY42" s="1">
        <f t="shared" si="43"/>
        <v>1.0338755957975732</v>
      </c>
      <c r="AZ42" s="1">
        <f t="shared" si="38"/>
        <v>2.6333333333333334E-3</v>
      </c>
      <c r="BA42" s="1">
        <f t="shared" si="39"/>
        <v>4.4271776239320149</v>
      </c>
    </row>
    <row r="43" spans="1:53">
      <c r="A43" s="2">
        <f t="shared" si="48"/>
        <v>4.200000000000003E-2</v>
      </c>
      <c r="B43" s="1">
        <f t="shared" si="6"/>
        <v>6.6634666666666703E-2</v>
      </c>
      <c r="C43" s="1">
        <f t="shared" si="49"/>
        <v>2.4937053233940853E-2</v>
      </c>
      <c r="D43" s="1">
        <f t="shared" si="7"/>
        <v>1.0407471594409086</v>
      </c>
      <c r="E43" s="1">
        <f t="shared" si="80"/>
        <v>1.040497482898918</v>
      </c>
      <c r="F43" s="1">
        <f t="shared" si="80"/>
        <v>1.0404939852086073</v>
      </c>
      <c r="G43" s="1">
        <f t="shared" si="80"/>
        <v>1.0404939360607954</v>
      </c>
      <c r="H43" s="1">
        <f t="shared" si="51"/>
        <v>9.9388582344977008E-3</v>
      </c>
      <c r="I43" s="1">
        <f t="shared" si="9"/>
        <v>4.6545145557307501</v>
      </c>
      <c r="J43" s="1">
        <f>VLOOKUP($I43,Graph!$D$3:$M$50,col)</f>
        <v>2.8999999999999998E-3</v>
      </c>
      <c r="K43" s="1">
        <f>VLOOKUP($I43,Graph!$D$3:$M$50,col+1)</f>
        <v>2.5999999999999999E-3</v>
      </c>
      <c r="L43" s="1">
        <f t="shared" si="52"/>
        <v>2.6999999999999997E-3</v>
      </c>
      <c r="M43" s="1">
        <f t="shared" si="53"/>
        <v>0.64551666666666663</v>
      </c>
      <c r="N43" s="1">
        <f t="shared" si="54"/>
        <v>3.9300000000000029E-2</v>
      </c>
      <c r="O43" s="1">
        <f t="shared" si="55"/>
        <v>2.1473151515641744E-2</v>
      </c>
      <c r="P43" s="1">
        <f t="shared" si="56"/>
        <v>1.0345324179428672</v>
      </c>
      <c r="Q43" s="1">
        <f t="shared" si="57"/>
        <v>1.0344676318506574</v>
      </c>
      <c r="R43" s="1">
        <f t="shared" si="58"/>
        <v>1.0344668622942861</v>
      </c>
      <c r="S43" s="1">
        <f t="shared" si="59"/>
        <v>1.0344668531446888</v>
      </c>
      <c r="T43" s="1">
        <f t="shared" si="60"/>
        <v>0.89762917158584743</v>
      </c>
      <c r="U43" s="1">
        <f t="shared" si="61"/>
        <v>8.8697316345803506E-3</v>
      </c>
      <c r="V43" s="2">
        <f t="shared" si="16"/>
        <v>4.4812487728266746</v>
      </c>
      <c r="W43" s="1">
        <f>VLOOKUP(V43,Graph!$D$3:$M$50,col)</f>
        <v>2.7000000000000001E-3</v>
      </c>
      <c r="X43" s="1">
        <f>VLOOKUP(V43,Graph!$D$3:$M$50,col+1)</f>
        <v>2.5999999999999999E-3</v>
      </c>
      <c r="Y43" s="1">
        <f t="shared" si="62"/>
        <v>2.6333333333333334E-3</v>
      </c>
      <c r="Z43" s="1">
        <f t="shared" si="18"/>
        <v>0.64564999999999995</v>
      </c>
      <c r="AA43" s="2">
        <f t="shared" si="63"/>
        <v>3.9366666666666696E-2</v>
      </c>
      <c r="AB43" s="1">
        <f t="shared" si="64"/>
        <v>2.1554967113646999E-2</v>
      </c>
      <c r="AC43" s="1">
        <f t="shared" si="65"/>
        <v>1.0346058947578476</v>
      </c>
      <c r="AD43" s="1">
        <f t="shared" si="66"/>
        <v>1.0346075582147218</v>
      </c>
      <c r="AE43" s="1">
        <f t="shared" si="67"/>
        <v>1.0346075780765118</v>
      </c>
      <c r="AF43" s="1">
        <f t="shared" si="68"/>
        <v>1.0346075783136575</v>
      </c>
      <c r="AG43" s="1">
        <f t="shared" si="69"/>
        <v>0.90010006351755611</v>
      </c>
      <c r="AH43" s="1">
        <f t="shared" si="70"/>
        <v>8.8953571553350898E-3</v>
      </c>
      <c r="AI43" s="2">
        <f t="shared" si="27"/>
        <v>4.4855602118540521</v>
      </c>
      <c r="AJ43" s="1">
        <f>VLOOKUP(AI43,Graph!$D$3:$M$50,col)</f>
        <v>2.7000000000000001E-3</v>
      </c>
      <c r="AK43" s="1">
        <f>VLOOKUP(AI43,Graph!$D$3:$M$50,col+1)</f>
        <v>2.5999999999999999E-3</v>
      </c>
      <c r="AL43" s="1">
        <f t="shared" si="71"/>
        <v>2.6333333333333334E-3</v>
      </c>
      <c r="AM43" s="1">
        <f t="shared" si="29"/>
        <v>0.64564999999999995</v>
      </c>
      <c r="AN43" s="2">
        <f t="shared" si="72"/>
        <v>3.9366666666666696E-2</v>
      </c>
      <c r="AO43" s="1">
        <f t="shared" si="73"/>
        <v>2.1554967113646999E-2</v>
      </c>
      <c r="AP43" s="1">
        <f t="shared" si="74"/>
        <v>1.034607578316489</v>
      </c>
      <c r="AQ43" s="1">
        <f t="shared" si="75"/>
        <v>1.0346075783165225</v>
      </c>
      <c r="AR43" s="1">
        <f t="shared" si="76"/>
        <v>1.0346075783165229</v>
      </c>
      <c r="AS43" s="1">
        <f t="shared" si="77"/>
        <v>1.0346075783165229</v>
      </c>
      <c r="AT43" s="1">
        <f t="shared" si="78"/>
        <v>0.90010006351755611</v>
      </c>
      <c r="AU43" s="1">
        <f t="shared" si="79"/>
        <v>8.8953571553597281E-3</v>
      </c>
      <c r="AV43" s="2">
        <f t="shared" si="40"/>
        <v>42</v>
      </c>
      <c r="AW43" s="1">
        <f t="shared" si="41"/>
        <v>8.8953571553597275</v>
      </c>
      <c r="AX43" s="1">
        <f t="shared" si="42"/>
        <v>0.90010006351755611</v>
      </c>
      <c r="AY43" s="1">
        <f t="shared" si="43"/>
        <v>1.0346075783165229</v>
      </c>
      <c r="AZ43" s="1">
        <f t="shared" si="38"/>
        <v>2.6333333333333334E-3</v>
      </c>
      <c r="BA43" s="1">
        <f t="shared" si="39"/>
        <v>4.4855602118540521</v>
      </c>
    </row>
    <row r="44" spans="1:53">
      <c r="A44" s="2">
        <f t="shared" si="48"/>
        <v>4.3000000000000031E-2</v>
      </c>
      <c r="B44" s="1">
        <f t="shared" si="6"/>
        <v>6.7675833333333379E-2</v>
      </c>
      <c r="C44" s="1">
        <f t="shared" si="49"/>
        <v>2.5340588551498597E-2</v>
      </c>
      <c r="D44" s="1">
        <f t="shared" si="7"/>
        <v>1.041477372444612</v>
      </c>
      <c r="E44" s="1">
        <f t="shared" si="80"/>
        <v>1.0412093039926735</v>
      </c>
      <c r="F44" s="1">
        <f t="shared" si="80"/>
        <v>1.0412054806339168</v>
      </c>
      <c r="G44" s="1">
        <f t="shared" si="80"/>
        <v>1.0412054259277888</v>
      </c>
      <c r="H44" s="1">
        <f t="shared" si="51"/>
        <v>1.0302962351906315E-2</v>
      </c>
      <c r="I44" s="1">
        <f t="shared" si="9"/>
        <v>4.7106727159151625</v>
      </c>
      <c r="J44" s="1">
        <f>VLOOKUP($I44,Graph!$D$3:$M$50,col)</f>
        <v>2.8999999999999998E-3</v>
      </c>
      <c r="K44" s="1">
        <f>VLOOKUP($I44,Graph!$D$3:$M$50,col+1)</f>
        <v>2.5999999999999999E-3</v>
      </c>
      <c r="L44" s="1">
        <f t="shared" si="52"/>
        <v>2.6999999999999997E-3</v>
      </c>
      <c r="M44" s="1">
        <f t="shared" si="53"/>
        <v>0.64551666666666663</v>
      </c>
      <c r="N44" s="1">
        <f t="shared" si="54"/>
        <v>4.030000000000003E-2</v>
      </c>
      <c r="O44" s="1">
        <f t="shared" si="55"/>
        <v>2.1890415992943661E-2</v>
      </c>
      <c r="P44" s="1">
        <f t="shared" si="56"/>
        <v>1.0352524137231405</v>
      </c>
      <c r="Q44" s="1">
        <f t="shared" si="57"/>
        <v>1.0351861885103013</v>
      </c>
      <c r="R44" s="1">
        <f t="shared" si="58"/>
        <v>1.0351853848904053</v>
      </c>
      <c r="S44" s="1">
        <f t="shared" si="59"/>
        <v>1.035185375129698</v>
      </c>
      <c r="T44" s="1">
        <f t="shared" si="60"/>
        <v>0.8997812810908693</v>
      </c>
      <c r="U44" s="1">
        <f t="shared" si="61"/>
        <v>9.2168129095840795E-3</v>
      </c>
      <c r="V44" s="2">
        <f t="shared" si="16"/>
        <v>4.5389543833896333</v>
      </c>
      <c r="W44" s="1">
        <f>VLOOKUP(V44,Graph!$D$3:$M$50,col)</f>
        <v>2.8999999999999998E-3</v>
      </c>
      <c r="X44" s="1">
        <f>VLOOKUP(V44,Graph!$D$3:$M$50,col+1)</f>
        <v>2.5999999999999999E-3</v>
      </c>
      <c r="Y44" s="1">
        <f t="shared" si="62"/>
        <v>2.6999999999999997E-3</v>
      </c>
      <c r="Z44" s="1">
        <f t="shared" si="18"/>
        <v>0.64551666666666663</v>
      </c>
      <c r="AA44" s="2">
        <f t="shared" si="63"/>
        <v>4.030000000000003E-2</v>
      </c>
      <c r="AB44" s="1">
        <f t="shared" si="64"/>
        <v>2.1890415992943661E-2</v>
      </c>
      <c r="AC44" s="1">
        <f t="shared" si="65"/>
        <v>1.0351853750111437</v>
      </c>
      <c r="AD44" s="1">
        <f t="shared" si="66"/>
        <v>1.0351853750097038</v>
      </c>
      <c r="AE44" s="1">
        <f t="shared" si="67"/>
        <v>1.035185375009686</v>
      </c>
      <c r="AF44" s="1">
        <f t="shared" si="68"/>
        <v>1.035185375009686</v>
      </c>
      <c r="AG44" s="1">
        <f t="shared" si="69"/>
        <v>0.8997812810908693</v>
      </c>
      <c r="AH44" s="1">
        <f t="shared" si="70"/>
        <v>9.2168129085155488E-3</v>
      </c>
      <c r="AI44" s="2">
        <f t="shared" si="27"/>
        <v>4.5389543832142287</v>
      </c>
      <c r="AJ44" s="1">
        <f>VLOOKUP(AI44,Graph!$D$3:$M$50,col)</f>
        <v>2.8999999999999998E-3</v>
      </c>
      <c r="AK44" s="1">
        <f>VLOOKUP(AI44,Graph!$D$3:$M$50,col+1)</f>
        <v>2.5999999999999999E-3</v>
      </c>
      <c r="AL44" s="1">
        <f t="shared" si="71"/>
        <v>2.6999999999999997E-3</v>
      </c>
      <c r="AM44" s="1">
        <f t="shared" si="29"/>
        <v>0.64551666666666663</v>
      </c>
      <c r="AN44" s="2">
        <f t="shared" si="72"/>
        <v>4.030000000000003E-2</v>
      </c>
      <c r="AO44" s="1">
        <f t="shared" si="73"/>
        <v>2.1890415992943661E-2</v>
      </c>
      <c r="AP44" s="1">
        <f t="shared" si="74"/>
        <v>1.035185375009686</v>
      </c>
      <c r="AQ44" s="1">
        <f t="shared" si="75"/>
        <v>1.035185375009686</v>
      </c>
      <c r="AR44" s="1">
        <f t="shared" si="76"/>
        <v>1.035185375009686</v>
      </c>
      <c r="AS44" s="1">
        <f t="shared" si="77"/>
        <v>1.035185375009686</v>
      </c>
      <c r="AT44" s="1">
        <f t="shared" si="78"/>
        <v>0.8997812810908693</v>
      </c>
      <c r="AU44" s="1">
        <f t="shared" si="79"/>
        <v>9.2168129085155488E-3</v>
      </c>
      <c r="AV44" s="2">
        <f t="shared" si="40"/>
        <v>43</v>
      </c>
      <c r="AW44" s="1">
        <f t="shared" si="41"/>
        <v>9.2168129085155481</v>
      </c>
      <c r="AX44" s="1">
        <f t="shared" si="42"/>
        <v>0.8997812810908693</v>
      </c>
      <c r="AY44" s="1">
        <f t="shared" si="43"/>
        <v>1.035185375009686</v>
      </c>
      <c r="AZ44" s="1">
        <f t="shared" si="38"/>
        <v>2.6999999999999997E-3</v>
      </c>
      <c r="BA44" s="1">
        <f t="shared" si="39"/>
        <v>4.5389543832142287</v>
      </c>
    </row>
    <row r="45" spans="1:53">
      <c r="A45" s="2">
        <f t="shared" si="48"/>
        <v>4.4000000000000032E-2</v>
      </c>
      <c r="B45" s="1">
        <f t="shared" si="6"/>
        <v>6.8717000000000042E-2</v>
      </c>
      <c r="C45" s="1">
        <f t="shared" si="49"/>
        <v>2.5734988673777204E-2</v>
      </c>
      <c r="D45" s="1">
        <f t="shared" si="7"/>
        <v>1.0421925422079672</v>
      </c>
      <c r="E45" s="1">
        <f t="shared" si="80"/>
        <v>1.0419069344672309</v>
      </c>
      <c r="F45" s="1">
        <f t="shared" si="80"/>
        <v>1.0419027898080588</v>
      </c>
      <c r="G45" s="1">
        <f t="shared" si="80"/>
        <v>1.0419027294597301</v>
      </c>
      <c r="H45" s="1">
        <f t="shared" si="51"/>
        <v>1.0671591620326971E-2</v>
      </c>
      <c r="I45" s="1">
        <f t="shared" si="9"/>
        <v>4.7661966810671412</v>
      </c>
      <c r="J45" s="1">
        <f>VLOOKUP($I45,Graph!$D$3:$M$50,col)</f>
        <v>2.8999999999999998E-3</v>
      </c>
      <c r="K45" s="1">
        <f>VLOOKUP($I45,Graph!$D$3:$M$50,col+1)</f>
        <v>2.5999999999999999E-3</v>
      </c>
      <c r="L45" s="1">
        <f t="shared" si="52"/>
        <v>2.6999999999999997E-3</v>
      </c>
      <c r="M45" s="1">
        <f t="shared" si="53"/>
        <v>0.64551666666666663</v>
      </c>
      <c r="N45" s="1">
        <f t="shared" si="54"/>
        <v>4.1300000000000031E-2</v>
      </c>
      <c r="O45" s="1">
        <f t="shared" si="55"/>
        <v>2.2298870632708266E-2</v>
      </c>
      <c r="P45" s="1">
        <f t="shared" si="56"/>
        <v>1.035959167975987</v>
      </c>
      <c r="Q45" s="1">
        <f t="shared" si="57"/>
        <v>1.0358915436690197</v>
      </c>
      <c r="R45" s="1">
        <f t="shared" si="58"/>
        <v>1.0358907060388205</v>
      </c>
      <c r="S45" s="1">
        <f t="shared" si="59"/>
        <v>1.0358906956538463</v>
      </c>
      <c r="T45" s="1">
        <f t="shared" si="60"/>
        <v>0.90183716933427993</v>
      </c>
      <c r="U45" s="1">
        <f t="shared" si="61"/>
        <v>9.5685049240710005E-3</v>
      </c>
      <c r="V45" s="2">
        <f t="shared" si="16"/>
        <v>4.595967218562075</v>
      </c>
      <c r="W45" s="1">
        <f>VLOOKUP(V45,Graph!$D$3:$M$50,col)</f>
        <v>2.8999999999999998E-3</v>
      </c>
      <c r="X45" s="1">
        <f>VLOOKUP(V45,Graph!$D$3:$M$50,col+1)</f>
        <v>2.5999999999999999E-3</v>
      </c>
      <c r="Y45" s="1">
        <f t="shared" si="62"/>
        <v>2.6999999999999997E-3</v>
      </c>
      <c r="Z45" s="1">
        <f t="shared" si="18"/>
        <v>0.64551666666666663</v>
      </c>
      <c r="AA45" s="2">
        <f t="shared" si="63"/>
        <v>4.1300000000000031E-2</v>
      </c>
      <c r="AB45" s="1">
        <f t="shared" si="64"/>
        <v>2.2298870632708266E-2</v>
      </c>
      <c r="AC45" s="1">
        <f t="shared" si="65"/>
        <v>1.0358906955250915</v>
      </c>
      <c r="AD45" s="1">
        <f t="shared" si="66"/>
        <v>1.0358906955234952</v>
      </c>
      <c r="AE45" s="1">
        <f t="shared" si="67"/>
        <v>1.0358906955234752</v>
      </c>
      <c r="AF45" s="1">
        <f t="shared" si="68"/>
        <v>1.0358906955234752</v>
      </c>
      <c r="AG45" s="1">
        <f t="shared" si="69"/>
        <v>0.90183716933427993</v>
      </c>
      <c r="AH45" s="1">
        <f t="shared" si="70"/>
        <v>9.5685049228667659E-3</v>
      </c>
      <c r="AI45" s="2">
        <f t="shared" si="27"/>
        <v>4.5959672183692675</v>
      </c>
      <c r="AJ45" s="1">
        <f>VLOOKUP(AI45,Graph!$D$3:$M$50,col)</f>
        <v>2.8999999999999998E-3</v>
      </c>
      <c r="AK45" s="1">
        <f>VLOOKUP(AI45,Graph!$D$3:$M$50,col+1)</f>
        <v>2.5999999999999999E-3</v>
      </c>
      <c r="AL45" s="1">
        <f t="shared" si="71"/>
        <v>2.6999999999999997E-3</v>
      </c>
      <c r="AM45" s="1">
        <f t="shared" si="29"/>
        <v>0.64551666666666663</v>
      </c>
      <c r="AN45" s="2">
        <f t="shared" si="72"/>
        <v>4.1300000000000031E-2</v>
      </c>
      <c r="AO45" s="1">
        <f t="shared" si="73"/>
        <v>2.2298870632708266E-2</v>
      </c>
      <c r="AP45" s="1">
        <f t="shared" si="74"/>
        <v>1.0358906955234752</v>
      </c>
      <c r="AQ45" s="1">
        <f t="shared" si="75"/>
        <v>1.0358906955234752</v>
      </c>
      <c r="AR45" s="1">
        <f t="shared" si="76"/>
        <v>1.0358906955234752</v>
      </c>
      <c r="AS45" s="1">
        <f t="shared" si="77"/>
        <v>1.0358906955234752</v>
      </c>
      <c r="AT45" s="1">
        <f t="shared" si="78"/>
        <v>0.90183716933427993</v>
      </c>
      <c r="AU45" s="1">
        <f t="shared" si="79"/>
        <v>9.5685049228667659E-3</v>
      </c>
      <c r="AV45" s="2">
        <f t="shared" si="40"/>
        <v>44</v>
      </c>
      <c r="AW45" s="1">
        <f t="shared" si="41"/>
        <v>9.5685049228667651</v>
      </c>
      <c r="AX45" s="1">
        <f t="shared" si="42"/>
        <v>0.90183716933427993</v>
      </c>
      <c r="AY45" s="1">
        <f t="shared" si="43"/>
        <v>1.0358906955234752</v>
      </c>
      <c r="AZ45" s="1">
        <f t="shared" si="38"/>
        <v>2.6999999999999997E-3</v>
      </c>
      <c r="BA45" s="1">
        <f t="shared" si="39"/>
        <v>4.5959672183692675</v>
      </c>
    </row>
    <row r="46" spans="1:53">
      <c r="A46" s="2">
        <f t="shared" si="48"/>
        <v>4.5000000000000033E-2</v>
      </c>
      <c r="B46" s="1">
        <f t="shared" si="6"/>
        <v>6.9758166666666704E-2</v>
      </c>
      <c r="C46" s="1">
        <f t="shared" si="49"/>
        <v>2.6120526207373006E-2</v>
      </c>
      <c r="D46" s="1">
        <f t="shared" si="7"/>
        <v>1.0428930672778511</v>
      </c>
      <c r="E46" s="1">
        <f t="shared" si="80"/>
        <v>1.0425907354335846</v>
      </c>
      <c r="F46" s="1">
        <f t="shared" si="80"/>
        <v>1.0425862741391985</v>
      </c>
      <c r="G46" s="1">
        <f t="shared" si="80"/>
        <v>1.0425862080766022</v>
      </c>
      <c r="H46" s="1">
        <f t="shared" si="51"/>
        <v>1.1044695655125267E-2</v>
      </c>
      <c r="I46" s="1">
        <f t="shared" si="9"/>
        <v>4.8211074602082924</v>
      </c>
      <c r="J46" s="1">
        <f>VLOOKUP($I46,Graph!$D$3:$M$50,col)</f>
        <v>2.8999999999999998E-3</v>
      </c>
      <c r="K46" s="1">
        <f>VLOOKUP($I46,Graph!$D$3:$M$50,col+1)</f>
        <v>2.5999999999999999E-3</v>
      </c>
      <c r="L46" s="1">
        <f t="shared" si="52"/>
        <v>2.6999999999999997E-3</v>
      </c>
      <c r="M46" s="1">
        <f t="shared" si="53"/>
        <v>0.64551666666666663</v>
      </c>
      <c r="N46" s="1">
        <f t="shared" si="54"/>
        <v>4.2300000000000032E-2</v>
      </c>
      <c r="O46" s="1">
        <f t="shared" si="55"/>
        <v>2.2698740772051522E-2</v>
      </c>
      <c r="P46" s="1">
        <f t="shared" si="56"/>
        <v>1.036652955928385</v>
      </c>
      <c r="Q46" s="1">
        <f t="shared" si="57"/>
        <v>1.0365839717678109</v>
      </c>
      <c r="R46" s="1">
        <f t="shared" si="58"/>
        <v>1.0365831002136798</v>
      </c>
      <c r="S46" s="1">
        <f t="shared" si="59"/>
        <v>1.0365830891921182</v>
      </c>
      <c r="T46" s="1">
        <f t="shared" si="60"/>
        <v>0.9038031455339206</v>
      </c>
      <c r="U46" s="1">
        <f t="shared" si="61"/>
        <v>9.9247538759986847E-3</v>
      </c>
      <c r="V46" s="2">
        <f t="shared" si="16"/>
        <v>4.6523117533798759</v>
      </c>
      <c r="W46" s="1">
        <f>VLOOKUP(V46,Graph!$D$3:$M$50,col)</f>
        <v>2.8999999999999998E-3</v>
      </c>
      <c r="X46" s="1">
        <f>VLOOKUP(V46,Graph!$D$3:$M$50,col+1)</f>
        <v>2.5999999999999999E-3</v>
      </c>
      <c r="Y46" s="1">
        <f t="shared" si="62"/>
        <v>2.6999999999999997E-3</v>
      </c>
      <c r="Z46" s="1">
        <f t="shared" si="18"/>
        <v>0.64551666666666663</v>
      </c>
      <c r="AA46" s="2">
        <f t="shared" si="63"/>
        <v>4.2300000000000032E-2</v>
      </c>
      <c r="AB46" s="1">
        <f t="shared" si="64"/>
        <v>2.2698740772051522E-2</v>
      </c>
      <c r="AC46" s="1">
        <f t="shared" si="65"/>
        <v>1.0365830890527394</v>
      </c>
      <c r="AD46" s="1">
        <f t="shared" si="66"/>
        <v>1.0365830890509768</v>
      </c>
      <c r="AE46" s="1">
        <f t="shared" si="67"/>
        <v>1.0365830890509544</v>
      </c>
      <c r="AF46" s="1">
        <f t="shared" si="68"/>
        <v>1.0365830890509542</v>
      </c>
      <c r="AG46" s="1">
        <f t="shared" si="69"/>
        <v>0.9038031455339206</v>
      </c>
      <c r="AH46" s="1">
        <f t="shared" si="70"/>
        <v>9.9247538746471079E-3</v>
      </c>
      <c r="AI46" s="2">
        <f t="shared" si="27"/>
        <v>4.6523117531686902</v>
      </c>
      <c r="AJ46" s="1">
        <f>VLOOKUP(AI46,Graph!$D$3:$M$50,col)</f>
        <v>2.8999999999999998E-3</v>
      </c>
      <c r="AK46" s="1">
        <f>VLOOKUP(AI46,Graph!$D$3:$M$50,col+1)</f>
        <v>2.5999999999999999E-3</v>
      </c>
      <c r="AL46" s="1">
        <f t="shared" si="71"/>
        <v>2.6999999999999997E-3</v>
      </c>
      <c r="AM46" s="1">
        <f t="shared" si="29"/>
        <v>0.64551666666666663</v>
      </c>
      <c r="AN46" s="2">
        <f t="shared" si="72"/>
        <v>4.2300000000000032E-2</v>
      </c>
      <c r="AO46" s="1">
        <f t="shared" si="73"/>
        <v>2.2698740772051522E-2</v>
      </c>
      <c r="AP46" s="1">
        <f t="shared" si="74"/>
        <v>1.0365830890509542</v>
      </c>
      <c r="AQ46" s="1">
        <f t="shared" si="75"/>
        <v>1.0365830890509542</v>
      </c>
      <c r="AR46" s="1">
        <f t="shared" si="76"/>
        <v>1.0365830890509542</v>
      </c>
      <c r="AS46" s="1">
        <f t="shared" si="77"/>
        <v>1.0365830890509542</v>
      </c>
      <c r="AT46" s="1">
        <f t="shared" si="78"/>
        <v>0.9038031455339206</v>
      </c>
      <c r="AU46" s="1">
        <f t="shared" si="79"/>
        <v>9.9247538746471079E-3</v>
      </c>
      <c r="AV46" s="2">
        <f t="shared" si="40"/>
        <v>45</v>
      </c>
      <c r="AW46" s="1">
        <f t="shared" si="41"/>
        <v>9.9247538746471076</v>
      </c>
      <c r="AX46" s="1">
        <f t="shared" si="42"/>
        <v>0.9038031455339206</v>
      </c>
      <c r="AY46" s="1">
        <f t="shared" si="43"/>
        <v>1.0365830890509542</v>
      </c>
      <c r="AZ46" s="1">
        <f t="shared" si="38"/>
        <v>2.6999999999999997E-3</v>
      </c>
      <c r="BA46" s="1">
        <f t="shared" si="39"/>
        <v>4.6523117531686902</v>
      </c>
    </row>
    <row r="47" spans="1:53">
      <c r="A47" s="2">
        <f t="shared" si="48"/>
        <v>4.6000000000000034E-2</v>
      </c>
      <c r="B47" s="1">
        <f t="shared" si="6"/>
        <v>7.0799333333333381E-2</v>
      </c>
      <c r="C47" s="1">
        <f t="shared" si="49"/>
        <v>2.6497465630591105E-2</v>
      </c>
      <c r="D47" s="1">
        <f t="shared" si="7"/>
        <v>1.0435793370112716</v>
      </c>
      <c r="E47" s="1">
        <f t="shared" si="80"/>
        <v>1.0432610604663533</v>
      </c>
      <c r="F47" s="1">
        <f t="shared" si="80"/>
        <v>1.0432562874580795</v>
      </c>
      <c r="G47" s="1">
        <f t="shared" si="80"/>
        <v>1.0432562156203842</v>
      </c>
      <c r="H47" s="1">
        <f t="shared" si="51"/>
        <v>1.1422225642442196E-2</v>
      </c>
      <c r="I47" s="1">
        <f t="shared" si="9"/>
        <v>4.8754249168032446</v>
      </c>
      <c r="J47" s="1">
        <f>VLOOKUP($I47,Graph!$D$3:$M$50,col)</f>
        <v>2.8999999999999998E-3</v>
      </c>
      <c r="K47" s="1">
        <f>VLOOKUP($I47,Graph!$D$3:$M$50,col+1)</f>
        <v>2.5999999999999999E-3</v>
      </c>
      <c r="L47" s="1">
        <f t="shared" si="52"/>
        <v>2.6999999999999997E-3</v>
      </c>
      <c r="M47" s="1">
        <f t="shared" si="53"/>
        <v>0.64551666666666663</v>
      </c>
      <c r="N47" s="1">
        <f t="shared" si="54"/>
        <v>4.3300000000000033E-2</v>
      </c>
      <c r="O47" s="1">
        <f t="shared" si="55"/>
        <v>2.3090248295668928E-2</v>
      </c>
      <c r="P47" s="1">
        <f t="shared" si="56"/>
        <v>1.0373340525279671</v>
      </c>
      <c r="Q47" s="1">
        <f t="shared" si="57"/>
        <v>1.0372637469382093</v>
      </c>
      <c r="R47" s="1">
        <f t="shared" si="58"/>
        <v>1.0372628415770002</v>
      </c>
      <c r="S47" s="1">
        <f t="shared" si="59"/>
        <v>1.037262829907351</v>
      </c>
      <c r="T47" s="1">
        <f t="shared" si="60"/>
        <v>0.90568497935206083</v>
      </c>
      <c r="U47" s="1">
        <f t="shared" si="61"/>
        <v>1.0285507727472352E-2</v>
      </c>
      <c r="V47" s="2">
        <f t="shared" si="16"/>
        <v>4.7080110380931375</v>
      </c>
      <c r="W47" s="1">
        <f>VLOOKUP(V47,Graph!$D$3:$M$50,col)</f>
        <v>2.8999999999999998E-3</v>
      </c>
      <c r="X47" s="1">
        <f>VLOOKUP(V47,Graph!$D$3:$M$50,col+1)</f>
        <v>2.5999999999999999E-3</v>
      </c>
      <c r="Y47" s="1">
        <f t="shared" si="62"/>
        <v>2.6999999999999997E-3</v>
      </c>
      <c r="Z47" s="1">
        <f t="shared" si="18"/>
        <v>0.64551666666666663</v>
      </c>
      <c r="AA47" s="2">
        <f t="shared" si="63"/>
        <v>4.3300000000000033E-2</v>
      </c>
      <c r="AB47" s="1">
        <f t="shared" si="64"/>
        <v>2.3090248295668928E-2</v>
      </c>
      <c r="AC47" s="1">
        <f t="shared" si="65"/>
        <v>1.0372628297569333</v>
      </c>
      <c r="AD47" s="1">
        <f t="shared" si="66"/>
        <v>1.0372628297549946</v>
      </c>
      <c r="AE47" s="1">
        <f t="shared" si="67"/>
        <v>1.0372628297549693</v>
      </c>
      <c r="AF47" s="1">
        <f t="shared" si="68"/>
        <v>1.0372628297549691</v>
      </c>
      <c r="AG47" s="1">
        <f t="shared" si="69"/>
        <v>0.90568497935206083</v>
      </c>
      <c r="AH47" s="1">
        <f t="shared" si="70"/>
        <v>1.028550772596133E-2</v>
      </c>
      <c r="AI47" s="2">
        <f t="shared" si="27"/>
        <v>4.7080110378625903</v>
      </c>
      <c r="AJ47" s="1">
        <f>VLOOKUP(AI47,Graph!$D$3:$M$50,col)</f>
        <v>2.8999999999999998E-3</v>
      </c>
      <c r="AK47" s="1">
        <f>VLOOKUP(AI47,Graph!$D$3:$M$50,col+1)</f>
        <v>2.5999999999999999E-3</v>
      </c>
      <c r="AL47" s="1">
        <f t="shared" si="71"/>
        <v>2.6999999999999997E-3</v>
      </c>
      <c r="AM47" s="1">
        <f t="shared" si="29"/>
        <v>0.64551666666666663</v>
      </c>
      <c r="AN47" s="2">
        <f t="shared" si="72"/>
        <v>4.3300000000000033E-2</v>
      </c>
      <c r="AO47" s="1">
        <f t="shared" si="73"/>
        <v>2.3090248295668928E-2</v>
      </c>
      <c r="AP47" s="1">
        <f t="shared" si="74"/>
        <v>1.0372628297549693</v>
      </c>
      <c r="AQ47" s="1">
        <f t="shared" si="75"/>
        <v>1.0372628297549691</v>
      </c>
      <c r="AR47" s="1">
        <f t="shared" si="76"/>
        <v>1.0372628297549693</v>
      </c>
      <c r="AS47" s="1">
        <f t="shared" si="77"/>
        <v>1.0372628297549691</v>
      </c>
      <c r="AT47" s="1">
        <f t="shared" si="78"/>
        <v>0.90568497935206083</v>
      </c>
      <c r="AU47" s="1">
        <f t="shared" si="79"/>
        <v>1.028550772596133E-2</v>
      </c>
      <c r="AV47" s="2">
        <f t="shared" si="40"/>
        <v>46</v>
      </c>
      <c r="AW47" s="1">
        <f t="shared" si="41"/>
        <v>10.285507725961331</v>
      </c>
      <c r="AX47" s="1">
        <f t="shared" si="42"/>
        <v>0.90568497935206083</v>
      </c>
      <c r="AY47" s="1">
        <f t="shared" si="43"/>
        <v>1.0372628297549691</v>
      </c>
      <c r="AZ47" s="1">
        <f t="shared" si="38"/>
        <v>2.6999999999999997E-3</v>
      </c>
      <c r="BA47" s="1">
        <f t="shared" si="39"/>
        <v>4.7080110378625903</v>
      </c>
    </row>
    <row r="48" spans="1:53">
      <c r="A48" s="2">
        <f t="shared" si="48"/>
        <v>4.7000000000000035E-2</v>
      </c>
      <c r="B48" s="1">
        <f t="shared" si="6"/>
        <v>7.1840500000000043E-2</v>
      </c>
      <c r="C48" s="1">
        <f t="shared" si="49"/>
        <v>2.6866063317757014E-2</v>
      </c>
      <c r="D48" s="1">
        <f t="shared" si="7"/>
        <v>1.044251731315629</v>
      </c>
      <c r="E48" s="1">
        <f t="shared" si="80"/>
        <v>1.0439182552853625</v>
      </c>
      <c r="F48" s="1">
        <f t="shared" si="80"/>
        <v>1.0439131757033377</v>
      </c>
      <c r="G48" s="1">
        <f t="shared" si="80"/>
        <v>1.043913098040365</v>
      </c>
      <c r="H48" s="1">
        <f t="shared" si="51"/>
        <v>1.1804134259823013E-2</v>
      </c>
      <c r="I48" s="1">
        <f t="shared" si="9"/>
        <v>4.9291678550882292</v>
      </c>
      <c r="J48" s="1">
        <f>VLOOKUP($I48,Graph!$D$3:$M$50,col)</f>
        <v>2.8999999999999998E-3</v>
      </c>
      <c r="K48" s="1">
        <f>VLOOKUP($I48,Graph!$D$3:$M$50,col+1)</f>
        <v>2.5999999999999999E-3</v>
      </c>
      <c r="L48" s="1">
        <f t="shared" si="52"/>
        <v>2.6999999999999997E-3</v>
      </c>
      <c r="M48" s="1">
        <f t="shared" si="53"/>
        <v>0.64551666666666663</v>
      </c>
      <c r="N48" s="1">
        <f t="shared" si="54"/>
        <v>4.4300000000000034E-2</v>
      </c>
      <c r="O48" s="1">
        <f t="shared" si="55"/>
        <v>2.3473611185964884E-2</v>
      </c>
      <c r="P48" s="1">
        <f t="shared" si="56"/>
        <v>1.0380027314516462</v>
      </c>
      <c r="Q48" s="1">
        <f t="shared" si="57"/>
        <v>1.0379311420185415</v>
      </c>
      <c r="R48" s="1">
        <f t="shared" si="58"/>
        <v>1.0379302029950714</v>
      </c>
      <c r="S48" s="1">
        <f t="shared" si="59"/>
        <v>1.0379301906666387</v>
      </c>
      <c r="T48" s="1">
        <f t="shared" si="60"/>
        <v>0.90748795734046572</v>
      </c>
      <c r="U48" s="1">
        <f t="shared" si="61"/>
        <v>1.0650716109783721E-2</v>
      </c>
      <c r="V48" s="2">
        <f t="shared" si="16"/>
        <v>4.7630868126442349</v>
      </c>
      <c r="W48" s="1">
        <f>VLOOKUP(V48,Graph!$D$3:$M$50,col)</f>
        <v>2.8999999999999998E-3</v>
      </c>
      <c r="X48" s="1">
        <f>VLOOKUP(V48,Graph!$D$3:$M$50,col+1)</f>
        <v>2.5999999999999999E-3</v>
      </c>
      <c r="Y48" s="1">
        <f t="shared" si="62"/>
        <v>2.6999999999999997E-3</v>
      </c>
      <c r="Z48" s="1">
        <f t="shared" si="18"/>
        <v>0.64551666666666663</v>
      </c>
      <c r="AA48" s="2">
        <f t="shared" si="63"/>
        <v>4.4300000000000034E-2</v>
      </c>
      <c r="AB48" s="1">
        <f t="shared" si="64"/>
        <v>2.3473611185964884E-2</v>
      </c>
      <c r="AC48" s="1">
        <f t="shared" si="65"/>
        <v>1.0379301905047766</v>
      </c>
      <c r="AD48" s="1">
        <f t="shared" si="66"/>
        <v>1.0379301905026515</v>
      </c>
      <c r="AE48" s="1">
        <f t="shared" si="67"/>
        <v>1.0379301905026237</v>
      </c>
      <c r="AF48" s="1">
        <f t="shared" si="68"/>
        <v>1.0379301905026233</v>
      </c>
      <c r="AG48" s="1">
        <f t="shared" si="69"/>
        <v>0.90748795734046572</v>
      </c>
      <c r="AH48" s="1">
        <f t="shared" si="70"/>
        <v>1.0650716108100677E-2</v>
      </c>
      <c r="AI48" s="2">
        <f t="shared" si="27"/>
        <v>4.7630868123933432</v>
      </c>
      <c r="AJ48" s="1">
        <f>VLOOKUP(AI48,Graph!$D$3:$M$50,col)</f>
        <v>2.8999999999999998E-3</v>
      </c>
      <c r="AK48" s="1">
        <f>VLOOKUP(AI48,Graph!$D$3:$M$50,col+1)</f>
        <v>2.5999999999999999E-3</v>
      </c>
      <c r="AL48" s="1">
        <f t="shared" si="71"/>
        <v>2.6999999999999997E-3</v>
      </c>
      <c r="AM48" s="1">
        <f t="shared" si="29"/>
        <v>0.64551666666666663</v>
      </c>
      <c r="AN48" s="2">
        <f t="shared" si="72"/>
        <v>4.4300000000000034E-2</v>
      </c>
      <c r="AO48" s="1">
        <f t="shared" si="73"/>
        <v>2.3473611185964884E-2</v>
      </c>
      <c r="AP48" s="1">
        <f t="shared" si="74"/>
        <v>1.037930190502623</v>
      </c>
      <c r="AQ48" s="1">
        <f t="shared" si="75"/>
        <v>1.0379301905026235</v>
      </c>
      <c r="AR48" s="1">
        <f t="shared" si="76"/>
        <v>1.0379301905026233</v>
      </c>
      <c r="AS48" s="1">
        <f t="shared" si="77"/>
        <v>1.037930190502623</v>
      </c>
      <c r="AT48" s="1">
        <f t="shared" si="78"/>
        <v>0.90748795734046572</v>
      </c>
      <c r="AU48" s="1">
        <f t="shared" si="79"/>
        <v>1.0650716108100675E-2</v>
      </c>
      <c r="AV48" s="2">
        <f t="shared" si="40"/>
        <v>47</v>
      </c>
      <c r="AW48" s="1">
        <f t="shared" si="41"/>
        <v>10.650716108100676</v>
      </c>
      <c r="AX48" s="1">
        <f t="shared" si="42"/>
        <v>0.90748795734046572</v>
      </c>
      <c r="AY48" s="1">
        <f t="shared" si="43"/>
        <v>1.037930190502623</v>
      </c>
      <c r="AZ48" s="1">
        <f t="shared" si="38"/>
        <v>2.6999999999999997E-3</v>
      </c>
      <c r="BA48" s="1">
        <f t="shared" si="39"/>
        <v>4.7630868123933432</v>
      </c>
    </row>
    <row r="49" spans="1:53">
      <c r="A49" s="2">
        <f t="shared" si="48"/>
        <v>4.8000000000000036E-2</v>
      </c>
      <c r="B49" s="1">
        <f t="shared" si="6"/>
        <v>7.2881666666666706E-2</v>
      </c>
      <c r="C49" s="1">
        <f t="shared" si="49"/>
        <v>2.7226567609155317E-2</v>
      </c>
      <c r="D49" s="1">
        <f t="shared" si="7"/>
        <v>1.044910620483616</v>
      </c>
      <c r="E49" s="1">
        <f t="shared" si="80"/>
        <v>1.0445626575306748</v>
      </c>
      <c r="F49" s="1">
        <f t="shared" si="80"/>
        <v>1.0445572766999662</v>
      </c>
      <c r="G49" s="1">
        <f t="shared" si="80"/>
        <v>1.0445571931716162</v>
      </c>
      <c r="H49" s="1">
        <f t="shared" si="51"/>
        <v>1.2190375602440221E-2</v>
      </c>
      <c r="I49" s="1">
        <f t="shared" si="9"/>
        <v>4.9823540981648033</v>
      </c>
      <c r="J49" s="1">
        <f>VLOOKUP($I49,Graph!$D$3:$M$50,col)</f>
        <v>2.8999999999999998E-3</v>
      </c>
      <c r="K49" s="1">
        <f>VLOOKUP($I49,Graph!$D$3:$M$50,col+1)</f>
        <v>2.5999999999999999E-3</v>
      </c>
      <c r="L49" s="1">
        <f t="shared" si="52"/>
        <v>2.6999999999999997E-3</v>
      </c>
      <c r="M49" s="1">
        <f t="shared" si="53"/>
        <v>0.64551666666666663</v>
      </c>
      <c r="N49" s="1">
        <f t="shared" si="54"/>
        <v>4.5300000000000035E-2</v>
      </c>
      <c r="O49" s="1">
        <f t="shared" si="55"/>
        <v>2.3849043170889043E-2</v>
      </c>
      <c r="P49" s="1">
        <f t="shared" si="56"/>
        <v>1.0386592642776298</v>
      </c>
      <c r="Q49" s="1">
        <f t="shared" si="57"/>
        <v>1.0385864277325221</v>
      </c>
      <c r="R49" s="1">
        <f t="shared" si="58"/>
        <v>1.0385854552171976</v>
      </c>
      <c r="S49" s="1">
        <f t="shared" si="59"/>
        <v>1.0385854422200693</v>
      </c>
      <c r="T49" s="1">
        <f t="shared" si="60"/>
        <v>0.90921693244786339</v>
      </c>
      <c r="U49" s="1">
        <f t="shared" si="61"/>
        <v>1.1020330235657516E-2</v>
      </c>
      <c r="V49" s="2">
        <f t="shared" si="16"/>
        <v>4.8175596095315756</v>
      </c>
      <c r="W49" s="1">
        <f>VLOOKUP(V49,Graph!$D$3:$M$50,col)</f>
        <v>2.8999999999999998E-3</v>
      </c>
      <c r="X49" s="1">
        <f>VLOOKUP(V49,Graph!$D$3:$M$50,col+1)</f>
        <v>2.5999999999999999E-3</v>
      </c>
      <c r="Y49" s="1">
        <f t="shared" si="62"/>
        <v>2.6999999999999997E-3</v>
      </c>
      <c r="Z49" s="1">
        <f t="shared" si="18"/>
        <v>0.64551666666666663</v>
      </c>
      <c r="AA49" s="2">
        <f t="shared" si="63"/>
        <v>4.5300000000000035E-2</v>
      </c>
      <c r="AB49" s="1">
        <f t="shared" si="64"/>
        <v>2.3849043170889043E-2</v>
      </c>
      <c r="AC49" s="1">
        <f t="shared" si="65"/>
        <v>1.0385854420463678</v>
      </c>
      <c r="AD49" s="1">
        <f t="shared" si="66"/>
        <v>1.0385854420440461</v>
      </c>
      <c r="AE49" s="1">
        <f t="shared" si="67"/>
        <v>1.0385854420440155</v>
      </c>
      <c r="AF49" s="1">
        <f t="shared" si="68"/>
        <v>1.0385854420440146</v>
      </c>
      <c r="AG49" s="1">
        <f t="shared" si="69"/>
        <v>0.90921693244786339</v>
      </c>
      <c r="AH49" s="1">
        <f t="shared" si="70"/>
        <v>1.1020330233789417E-2</v>
      </c>
      <c r="AI49" s="2">
        <f t="shared" si="27"/>
        <v>4.8175596092593613</v>
      </c>
      <c r="AJ49" s="1">
        <f>VLOOKUP(AI49,Graph!$D$3:$M$50,col)</f>
        <v>2.8999999999999998E-3</v>
      </c>
      <c r="AK49" s="1">
        <f>VLOOKUP(AI49,Graph!$D$3:$M$50,col+1)</f>
        <v>2.5999999999999999E-3</v>
      </c>
      <c r="AL49" s="1">
        <f t="shared" si="71"/>
        <v>2.6999999999999997E-3</v>
      </c>
      <c r="AM49" s="1">
        <f t="shared" si="29"/>
        <v>0.64551666666666663</v>
      </c>
      <c r="AN49" s="2">
        <f t="shared" si="72"/>
        <v>4.5300000000000035E-2</v>
      </c>
      <c r="AO49" s="1">
        <f t="shared" si="73"/>
        <v>2.3849043170889043E-2</v>
      </c>
      <c r="AP49" s="1">
        <f t="shared" si="74"/>
        <v>1.0385854420440148</v>
      </c>
      <c r="AQ49" s="1">
        <f t="shared" si="75"/>
        <v>1.0385854420440146</v>
      </c>
      <c r="AR49" s="1">
        <f t="shared" si="76"/>
        <v>1.0385854420440148</v>
      </c>
      <c r="AS49" s="1">
        <f t="shared" si="77"/>
        <v>1.0385854420440146</v>
      </c>
      <c r="AT49" s="1">
        <f t="shared" si="78"/>
        <v>0.90921693244786339</v>
      </c>
      <c r="AU49" s="1">
        <f t="shared" si="79"/>
        <v>1.1020330233789417E-2</v>
      </c>
      <c r="AV49" s="2">
        <f t="shared" si="40"/>
        <v>48</v>
      </c>
      <c r="AW49" s="1">
        <f t="shared" si="41"/>
        <v>11.020330233789418</v>
      </c>
      <c r="AX49" s="1">
        <f t="shared" si="42"/>
        <v>0.90921693244786339</v>
      </c>
      <c r="AY49" s="1">
        <f t="shared" si="43"/>
        <v>1.0385854420440146</v>
      </c>
      <c r="AZ49" s="1">
        <f t="shared" si="38"/>
        <v>2.6999999999999997E-3</v>
      </c>
      <c r="BA49" s="1">
        <f t="shared" si="39"/>
        <v>4.8175596092593613</v>
      </c>
    </row>
    <row r="50" spans="1:53">
      <c r="A50" s="2">
        <f t="shared" si="48"/>
        <v>4.9000000000000037E-2</v>
      </c>
      <c r="B50" s="1">
        <f t="shared" si="6"/>
        <v>7.3922833333333382E-2</v>
      </c>
      <c r="C50" s="1">
        <f t="shared" si="49"/>
        <v>2.7579218917459413E-2</v>
      </c>
      <c r="D50" s="1">
        <f t="shared" si="7"/>
        <v>1.0455563651067901</v>
      </c>
      <c r="E50" s="1">
        <f t="shared" si="80"/>
        <v>1.0451945966158791</v>
      </c>
      <c r="F50" s="1">
        <f t="shared" si="80"/>
        <v>1.0451889200157651</v>
      </c>
      <c r="G50" s="1">
        <f t="shared" si="80"/>
        <v>1.0451888305914521</v>
      </c>
      <c r="H50" s="1">
        <f t="shared" si="51"/>
        <v>1.2580905114401174E-2</v>
      </c>
      <c r="I50" s="1">
        <f t="shared" si="9"/>
        <v>5.0350005588017366</v>
      </c>
      <c r="J50" s="1">
        <f>VLOOKUP($I50,Graph!$D$3:$M$50,col)</f>
        <v>3.3E-3</v>
      </c>
      <c r="K50" s="1">
        <f>VLOOKUP($I50,Graph!$D$3:$M$50,col+1)</f>
        <v>2.8E-3</v>
      </c>
      <c r="L50" s="1">
        <f t="shared" si="52"/>
        <v>2.9666666666666665E-3</v>
      </c>
      <c r="M50" s="1">
        <f t="shared" si="53"/>
        <v>0.64498333333333324</v>
      </c>
      <c r="N50" s="1">
        <f t="shared" si="54"/>
        <v>4.6033333333333371E-2</v>
      </c>
      <c r="O50" s="1">
        <f t="shared" si="55"/>
        <v>2.3899061737354677E-2</v>
      </c>
      <c r="P50" s="1">
        <f t="shared" si="56"/>
        <v>1.0387530285528965</v>
      </c>
      <c r="Q50" s="1">
        <f t="shared" si="57"/>
        <v>1.0386739407504284</v>
      </c>
      <c r="R50" s="1">
        <f t="shared" si="58"/>
        <v>1.0386728823673215</v>
      </c>
      <c r="S50" s="1">
        <f t="shared" si="59"/>
        <v>1.0386728681893596</v>
      </c>
      <c r="T50" s="1">
        <f t="shared" si="60"/>
        <v>0.9022722829271782</v>
      </c>
      <c r="U50" s="1">
        <f t="shared" si="61"/>
        <v>1.1280634566944165E-2</v>
      </c>
      <c r="V50" s="2">
        <f t="shared" si="16"/>
        <v>4.8551956754771384</v>
      </c>
      <c r="W50" s="1">
        <f>VLOOKUP(V50,Graph!$D$3:$M$50,col)</f>
        <v>2.8999999999999998E-3</v>
      </c>
      <c r="X50" s="1">
        <f>VLOOKUP(V50,Graph!$D$3:$M$50,col+1)</f>
        <v>2.5999999999999999E-3</v>
      </c>
      <c r="Y50" s="1">
        <f t="shared" si="62"/>
        <v>2.6999999999999997E-3</v>
      </c>
      <c r="Z50" s="1">
        <f t="shared" si="18"/>
        <v>0.64551666666666663</v>
      </c>
      <c r="AA50" s="2">
        <f t="shared" si="63"/>
        <v>4.6300000000000036E-2</v>
      </c>
      <c r="AB50" s="1">
        <f t="shared" si="64"/>
        <v>2.4216753454097528E-2</v>
      </c>
      <c r="AC50" s="1">
        <f t="shared" si="65"/>
        <v>1.0392212410687793</v>
      </c>
      <c r="AD50" s="1">
        <f t="shared" si="66"/>
        <v>1.0392287488368603</v>
      </c>
      <c r="AE50" s="1">
        <f t="shared" si="67"/>
        <v>1.0392288509230296</v>
      </c>
      <c r="AF50" s="1">
        <f t="shared" si="68"/>
        <v>1.0392288523110058</v>
      </c>
      <c r="AG50" s="1">
        <f t="shared" si="69"/>
        <v>0.91087636756421164</v>
      </c>
      <c r="AH50" s="1">
        <f t="shared" si="70"/>
        <v>1.1394302815719824E-2</v>
      </c>
      <c r="AI50" s="2">
        <f t="shared" si="27"/>
        <v>4.8714488461455199</v>
      </c>
      <c r="AJ50" s="1">
        <f>VLOOKUP(AI50,Graph!$D$3:$M$50,col)</f>
        <v>2.8999999999999998E-3</v>
      </c>
      <c r="AK50" s="1">
        <f>VLOOKUP(AI50,Graph!$D$3:$M$50,col+1)</f>
        <v>2.5999999999999999E-3</v>
      </c>
      <c r="AL50" s="1">
        <f t="shared" si="71"/>
        <v>2.6999999999999997E-3</v>
      </c>
      <c r="AM50" s="1">
        <f t="shared" si="29"/>
        <v>0.64551666666666663</v>
      </c>
      <c r="AN50" s="2">
        <f t="shared" si="72"/>
        <v>4.6300000000000036E-2</v>
      </c>
      <c r="AO50" s="1">
        <f t="shared" si="73"/>
        <v>2.4216753454097528E-2</v>
      </c>
      <c r="AP50" s="1">
        <f t="shared" si="74"/>
        <v>1.0392288523298767</v>
      </c>
      <c r="AQ50" s="1">
        <f t="shared" si="75"/>
        <v>1.0392288523301334</v>
      </c>
      <c r="AR50" s="1">
        <f t="shared" si="76"/>
        <v>1.039228852330137</v>
      </c>
      <c r="AS50" s="1">
        <f t="shared" si="77"/>
        <v>1.039228852330137</v>
      </c>
      <c r="AT50" s="1">
        <f t="shared" si="78"/>
        <v>0.91087636756421164</v>
      </c>
      <c r="AU50" s="1">
        <f t="shared" si="79"/>
        <v>1.1394302815929581E-2</v>
      </c>
      <c r="AV50" s="2">
        <f t="shared" si="40"/>
        <v>49</v>
      </c>
      <c r="AW50" s="1">
        <f t="shared" si="41"/>
        <v>11.394302815929581</v>
      </c>
      <c r="AX50" s="1">
        <f t="shared" si="42"/>
        <v>0.91087636756421164</v>
      </c>
      <c r="AY50" s="1">
        <f t="shared" si="43"/>
        <v>1.039228852330137</v>
      </c>
      <c r="AZ50" s="1">
        <f t="shared" si="38"/>
        <v>2.6999999999999997E-3</v>
      </c>
      <c r="BA50" s="1">
        <f t="shared" si="39"/>
        <v>4.8714488461455199</v>
      </c>
    </row>
    <row r="51" spans="1:53">
      <c r="A51" s="2">
        <f t="shared" si="48"/>
        <v>5.0000000000000037E-2</v>
      </c>
      <c r="B51" s="1">
        <f t="shared" si="6"/>
        <v>7.4964000000000044E-2</v>
      </c>
      <c r="C51" s="1">
        <f t="shared" si="49"/>
        <v>2.792424986303951E-2</v>
      </c>
      <c r="D51" s="1">
        <f t="shared" si="7"/>
        <v>1.0461893160543363</v>
      </c>
      <c r="E51" s="1">
        <f t="shared" si="80"/>
        <v>1.0458143936467703</v>
      </c>
      <c r="F51" s="1">
        <f t="shared" si="80"/>
        <v>1.0458084268829222</v>
      </c>
      <c r="G51" s="1">
        <f t="shared" si="80"/>
        <v>1.0458083315410243</v>
      </c>
      <c r="H51" s="1">
        <f t="shared" si="51"/>
        <v>1.2975679524687722E-2</v>
      </c>
      <c r="I51" s="1">
        <f t="shared" si="9"/>
        <v>5.0871233037628141</v>
      </c>
      <c r="J51" s="1">
        <f>VLOOKUP($I51,Graph!$D$3:$M$50,col)</f>
        <v>3.3E-3</v>
      </c>
      <c r="K51" s="1">
        <f>VLOOKUP($I51,Graph!$D$3:$M$50,col+1)</f>
        <v>2.8E-3</v>
      </c>
      <c r="L51" s="1">
        <f t="shared" si="52"/>
        <v>2.9666666666666665E-3</v>
      </c>
      <c r="M51" s="1">
        <f t="shared" si="53"/>
        <v>0.64498333333333324</v>
      </c>
      <c r="N51" s="1">
        <f t="shared" si="54"/>
        <v>4.7033333333333371E-2</v>
      </c>
      <c r="O51" s="1">
        <f t="shared" si="55"/>
        <v>2.4260470884795469E-2</v>
      </c>
      <c r="P51" s="1">
        <f t="shared" si="56"/>
        <v>1.0393869493196921</v>
      </c>
      <c r="Q51" s="1">
        <f t="shared" si="57"/>
        <v>1.0393065651459938</v>
      </c>
      <c r="R51" s="1">
        <f t="shared" si="58"/>
        <v>1.0393054711347161</v>
      </c>
      <c r="S51" s="1">
        <f t="shared" si="59"/>
        <v>1.0393054562304551</v>
      </c>
      <c r="T51" s="1">
        <f t="shared" si="60"/>
        <v>0.90401728155356498</v>
      </c>
      <c r="U51" s="1">
        <f t="shared" si="61"/>
        <v>1.165729946841843E-2</v>
      </c>
      <c r="V51" s="2">
        <f t="shared" si="16"/>
        <v>4.9086441046496123</v>
      </c>
      <c r="W51" s="1">
        <f>VLOOKUP(V51,Graph!$D$3:$M$50,col)</f>
        <v>2.8999999999999998E-3</v>
      </c>
      <c r="X51" s="1">
        <f>VLOOKUP(V51,Graph!$D$3:$M$50,col+1)</f>
        <v>2.5999999999999999E-3</v>
      </c>
      <c r="Y51" s="1">
        <f t="shared" si="62"/>
        <v>2.6999999999999997E-3</v>
      </c>
      <c r="Z51" s="1">
        <f t="shared" si="18"/>
        <v>0.64551666666666663</v>
      </c>
      <c r="AA51" s="2">
        <f t="shared" si="63"/>
        <v>4.7300000000000036E-2</v>
      </c>
      <c r="AB51" s="1">
        <f t="shared" si="64"/>
        <v>2.4576946514395598E-2</v>
      </c>
      <c r="AC51" s="1">
        <f t="shared" si="65"/>
        <v>1.0398529587072134</v>
      </c>
      <c r="AD51" s="1">
        <f t="shared" si="66"/>
        <v>1.0398605791208471</v>
      </c>
      <c r="AE51" s="1">
        <f t="shared" si="67"/>
        <v>1.0398606844733207</v>
      </c>
      <c r="AF51" s="1">
        <f t="shared" si="68"/>
        <v>1.0398606859296848</v>
      </c>
      <c r="AG51" s="1">
        <f t="shared" si="69"/>
        <v>0.91247037392289843</v>
      </c>
      <c r="AH51" s="1">
        <f t="shared" si="70"/>
        <v>1.1772587991988496E-2</v>
      </c>
      <c r="AI51" s="2">
        <f t="shared" si="27"/>
        <v>4.9247729097099153</v>
      </c>
      <c r="AJ51" s="1">
        <f>VLOOKUP(AI51,Graph!$D$3:$M$50,col)</f>
        <v>2.8999999999999998E-3</v>
      </c>
      <c r="AK51" s="1">
        <f>VLOOKUP(AI51,Graph!$D$3:$M$50,col+1)</f>
        <v>2.5999999999999999E-3</v>
      </c>
      <c r="AL51" s="1">
        <f t="shared" si="71"/>
        <v>2.6999999999999997E-3</v>
      </c>
      <c r="AM51" s="1">
        <f t="shared" si="29"/>
        <v>0.64551666666666663</v>
      </c>
      <c r="AN51" s="2">
        <f t="shared" si="72"/>
        <v>4.7300000000000036E-2</v>
      </c>
      <c r="AO51" s="1">
        <f t="shared" si="73"/>
        <v>2.4576946514395598E-2</v>
      </c>
      <c r="AP51" s="1">
        <f t="shared" si="74"/>
        <v>1.0398606859498172</v>
      </c>
      <c r="AQ51" s="1">
        <f t="shared" si="75"/>
        <v>1.0398606859500956</v>
      </c>
      <c r="AR51" s="1">
        <f t="shared" si="76"/>
        <v>1.0398606859500994</v>
      </c>
      <c r="AS51" s="1">
        <f t="shared" si="77"/>
        <v>1.0398606859500994</v>
      </c>
      <c r="AT51" s="1">
        <f t="shared" si="78"/>
        <v>0.91247037392289843</v>
      </c>
      <c r="AU51" s="1">
        <f t="shared" si="79"/>
        <v>1.1772587992219613E-2</v>
      </c>
      <c r="AV51" s="2">
        <f t="shared" si="40"/>
        <v>50</v>
      </c>
      <c r="AW51" s="1">
        <f t="shared" si="41"/>
        <v>11.772587992219613</v>
      </c>
      <c r="AX51" s="1">
        <f t="shared" si="42"/>
        <v>0.91247037392289843</v>
      </c>
      <c r="AY51" s="1">
        <f t="shared" si="43"/>
        <v>1.0398606859500994</v>
      </c>
      <c r="AZ51" s="1">
        <f t="shared" si="38"/>
        <v>2.6999999999999997E-3</v>
      </c>
      <c r="BA51" s="1">
        <f t="shared" si="39"/>
        <v>4.9247729097099153</v>
      </c>
    </row>
    <row r="52" spans="1:53">
      <c r="A52" s="2">
        <f t="shared" si="48"/>
        <v>5.1000000000000038E-2</v>
      </c>
      <c r="B52" s="1">
        <f t="shared" si="6"/>
        <v>7.6005166666666721E-2</v>
      </c>
      <c r="C52" s="1">
        <f t="shared" si="49"/>
        <v>2.8261885431809453E-2</v>
      </c>
      <c r="D52" s="1">
        <f t="shared" si="7"/>
        <v>1.0468098145056226</v>
      </c>
      <c r="E52" s="1">
        <f t="shared" si="80"/>
        <v>1.0464223613944938</v>
      </c>
      <c r="F52" s="1">
        <f t="shared" si="80"/>
        <v>1.046416110173819</v>
      </c>
      <c r="G52" s="1">
        <f t="shared" si="80"/>
        <v>1.0464160089011414</v>
      </c>
      <c r="H52" s="1">
        <f t="shared" si="51"/>
        <v>1.3374656787324721E-2</v>
      </c>
      <c r="I52" s="1">
        <f t="shared" si="9"/>
        <v>5.1387376123720365</v>
      </c>
      <c r="J52" s="1">
        <f>VLOOKUP($I52,Graph!$D$3:$M$50,col)</f>
        <v>3.3E-3</v>
      </c>
      <c r="K52" s="1">
        <f>VLOOKUP($I52,Graph!$D$3:$M$50,col+1)</f>
        <v>2.8E-3</v>
      </c>
      <c r="L52" s="1">
        <f t="shared" si="52"/>
        <v>2.9666666666666665E-3</v>
      </c>
      <c r="M52" s="1">
        <f t="shared" si="53"/>
        <v>0.64498333333333324</v>
      </c>
      <c r="N52" s="1">
        <f t="shared" si="54"/>
        <v>4.8033333333333372E-2</v>
      </c>
      <c r="O52" s="1">
        <f t="shared" si="55"/>
        <v>2.4614580171905948E-2</v>
      </c>
      <c r="P52" s="1">
        <f t="shared" si="56"/>
        <v>1.0400095803301808</v>
      </c>
      <c r="Q52" s="1">
        <f t="shared" si="57"/>
        <v>1.0399279367355847</v>
      </c>
      <c r="R52" s="1">
        <f t="shared" si="58"/>
        <v>1.039926807325831</v>
      </c>
      <c r="S52" s="1">
        <f t="shared" si="59"/>
        <v>1.0399267916865005</v>
      </c>
      <c r="T52" s="1">
        <f t="shared" si="60"/>
        <v>0.90569490714288436</v>
      </c>
      <c r="U52" s="1">
        <f t="shared" si="61"/>
        <v>1.2038239068251241E-2</v>
      </c>
      <c r="V52" s="2">
        <f t="shared" si="16"/>
        <v>4.9615405908179948</v>
      </c>
      <c r="W52" s="1">
        <f>VLOOKUP(V52,Graph!$D$3:$M$50,col)</f>
        <v>2.8999999999999998E-3</v>
      </c>
      <c r="X52" s="1">
        <f>VLOOKUP(V52,Graph!$D$3:$M$50,col+1)</f>
        <v>2.5999999999999999E-3</v>
      </c>
      <c r="Y52" s="1">
        <f t="shared" si="62"/>
        <v>2.6999999999999997E-3</v>
      </c>
      <c r="Z52" s="1">
        <f t="shared" si="18"/>
        <v>0.64551666666666663</v>
      </c>
      <c r="AA52" s="2">
        <f t="shared" si="63"/>
        <v>4.8300000000000037E-2</v>
      </c>
      <c r="AB52" s="1">
        <f t="shared" si="64"/>
        <v>2.4929821963392697E-2</v>
      </c>
      <c r="AC52" s="1">
        <f t="shared" si="65"/>
        <v>1.0404733638015677</v>
      </c>
      <c r="AD52" s="1">
        <f t="shared" si="66"/>
        <v>1.0404810935296409</v>
      </c>
      <c r="AE52" s="1">
        <f t="shared" si="67"/>
        <v>1.0404812021234624</v>
      </c>
      <c r="AF52" s="1">
        <f t="shared" si="68"/>
        <v>1.0404812036489379</v>
      </c>
      <c r="AG52" s="1">
        <f t="shared" si="69"/>
        <v>0.91400274505534129</v>
      </c>
      <c r="AH52" s="1">
        <f t="shared" si="70"/>
        <v>1.2155141254842466E-2</v>
      </c>
      <c r="AI52" s="2">
        <f t="shared" si="27"/>
        <v>4.9775492311360452</v>
      </c>
      <c r="AJ52" s="1">
        <f>VLOOKUP(AI52,Graph!$D$3:$M$50,col)</f>
        <v>2.8999999999999998E-3</v>
      </c>
      <c r="AK52" s="1">
        <f>VLOOKUP(AI52,Graph!$D$3:$M$50,col+1)</f>
        <v>2.5999999999999999E-3</v>
      </c>
      <c r="AL52" s="1">
        <f t="shared" si="71"/>
        <v>2.6999999999999997E-3</v>
      </c>
      <c r="AM52" s="1">
        <f t="shared" si="29"/>
        <v>0.64551666666666663</v>
      </c>
      <c r="AN52" s="2">
        <f t="shared" si="72"/>
        <v>4.8300000000000037E-2</v>
      </c>
      <c r="AO52" s="1">
        <f t="shared" si="73"/>
        <v>2.4929821963392697E-2</v>
      </c>
      <c r="AP52" s="1">
        <f t="shared" si="74"/>
        <v>1.0404812036703672</v>
      </c>
      <c r="AQ52" s="1">
        <f t="shared" si="75"/>
        <v>1.0404812036706679</v>
      </c>
      <c r="AR52" s="1">
        <f t="shared" si="76"/>
        <v>1.0404812036706725</v>
      </c>
      <c r="AS52" s="1">
        <f t="shared" si="77"/>
        <v>1.0404812036706725</v>
      </c>
      <c r="AT52" s="1">
        <f t="shared" si="78"/>
        <v>0.91400274505534129</v>
      </c>
      <c r="AU52" s="1">
        <f t="shared" si="79"/>
        <v>1.2155141255096376E-2</v>
      </c>
      <c r="AV52" s="2">
        <f t="shared" si="40"/>
        <v>51</v>
      </c>
      <c r="AW52" s="1">
        <f t="shared" si="41"/>
        <v>12.155141255096376</v>
      </c>
      <c r="AX52" s="1">
        <f t="shared" si="42"/>
        <v>0.91400274505534129</v>
      </c>
      <c r="AY52" s="1">
        <f t="shared" si="43"/>
        <v>1.0404812036706725</v>
      </c>
      <c r="AZ52" s="1">
        <f t="shared" si="38"/>
        <v>2.6999999999999997E-3</v>
      </c>
      <c r="BA52" s="1">
        <f t="shared" si="39"/>
        <v>4.9775492311360452</v>
      </c>
    </row>
    <row r="53" spans="1:53">
      <c r="A53" s="2">
        <f t="shared" si="48"/>
        <v>5.2000000000000039E-2</v>
      </c>
      <c r="B53" s="1">
        <f t="shared" si="6"/>
        <v>7.7046333333333383E-2</v>
      </c>
      <c r="C53" s="1">
        <f t="shared" si="49"/>
        <v>2.8592343150339754E-2</v>
      </c>
      <c r="D53" s="1">
        <f t="shared" si="7"/>
        <v>1.0474181920268888</v>
      </c>
      <c r="E53" s="1">
        <f t="shared" si="80"/>
        <v>1.0470188043138822</v>
      </c>
      <c r="F53" s="1">
        <f t="shared" si="80"/>
        <v>1.0470122744218096</v>
      </c>
      <c r="G53" s="1">
        <f t="shared" si="80"/>
        <v>1.047012167213065</v>
      </c>
      <c r="H53" s="1">
        <f t="shared" si="51"/>
        <v>1.3777796025417361E-2</v>
      </c>
      <c r="I53" s="1">
        <f t="shared" si="9"/>
        <v>5.189858029936925</v>
      </c>
      <c r="J53" s="1">
        <f>VLOOKUP($I53,Graph!$D$3:$M$50,col)</f>
        <v>3.3E-3</v>
      </c>
      <c r="K53" s="1">
        <f>VLOOKUP($I53,Graph!$D$3:$M$50,col+1)</f>
        <v>2.8E-3</v>
      </c>
      <c r="L53" s="1">
        <f t="shared" si="52"/>
        <v>2.9666666666666665E-3</v>
      </c>
      <c r="M53" s="1">
        <f t="shared" si="53"/>
        <v>0.64498333333333324</v>
      </c>
      <c r="N53" s="1">
        <f t="shared" si="54"/>
        <v>4.9033333333333373E-2</v>
      </c>
      <c r="O53" s="1">
        <f t="shared" si="55"/>
        <v>2.4961581487568732E-2</v>
      </c>
      <c r="P53" s="1">
        <f t="shared" si="56"/>
        <v>1.0406211737513484</v>
      </c>
      <c r="Q53" s="1">
        <f t="shared" si="57"/>
        <v>1.0405383067751328</v>
      </c>
      <c r="R53" s="1">
        <f t="shared" si="58"/>
        <v>1.0405371422165279</v>
      </c>
      <c r="S53" s="1">
        <f t="shared" si="59"/>
        <v>1.0405371258341041</v>
      </c>
      <c r="T53" s="1">
        <f t="shared" si="60"/>
        <v>0.90730898611579369</v>
      </c>
      <c r="U53" s="1">
        <f t="shared" si="61"/>
        <v>1.2423409903366696E-2</v>
      </c>
      <c r="V53" s="2">
        <f t="shared" si="16"/>
        <v>5.0139018988707331</v>
      </c>
      <c r="W53" s="1">
        <f>VLOOKUP(V53,Graph!$D$3:$M$50,col)</f>
        <v>3.3E-3</v>
      </c>
      <c r="X53" s="1">
        <f>VLOOKUP(V53,Graph!$D$3:$M$50,col+1)</f>
        <v>2.8E-3</v>
      </c>
      <c r="Y53" s="1">
        <f t="shared" si="62"/>
        <v>2.9666666666666665E-3</v>
      </c>
      <c r="Z53" s="1">
        <f t="shared" si="18"/>
        <v>0.64498333333333324</v>
      </c>
      <c r="AA53" s="2">
        <f t="shared" si="63"/>
        <v>4.9033333333333373E-2</v>
      </c>
      <c r="AB53" s="1">
        <f t="shared" si="64"/>
        <v>2.4961581487568732E-2</v>
      </c>
      <c r="AC53" s="1">
        <f t="shared" si="65"/>
        <v>1.0405371256036411</v>
      </c>
      <c r="AD53" s="1">
        <f t="shared" si="66"/>
        <v>1.040537125600399</v>
      </c>
      <c r="AE53" s="1">
        <f t="shared" si="67"/>
        <v>1.0405371256003533</v>
      </c>
      <c r="AF53" s="1">
        <f t="shared" si="68"/>
        <v>1.0405371256003526</v>
      </c>
      <c r="AG53" s="1">
        <f t="shared" si="69"/>
        <v>0.90730898611579369</v>
      </c>
      <c r="AH53" s="1">
        <f t="shared" si="70"/>
        <v>1.2423409900575838E-2</v>
      </c>
      <c r="AI53" s="2">
        <f t="shared" si="27"/>
        <v>5.0139018984952841</v>
      </c>
      <c r="AJ53" s="1">
        <f>VLOOKUP(AI53,Graph!$D$3:$M$50,col)</f>
        <v>3.3E-3</v>
      </c>
      <c r="AK53" s="1">
        <f>VLOOKUP(AI53,Graph!$D$3:$M$50,col+1)</f>
        <v>2.8E-3</v>
      </c>
      <c r="AL53" s="1">
        <f t="shared" si="71"/>
        <v>2.9666666666666665E-3</v>
      </c>
      <c r="AM53" s="1">
        <f t="shared" si="29"/>
        <v>0.64498333333333324</v>
      </c>
      <c r="AN53" s="2">
        <f t="shared" si="72"/>
        <v>4.9033333333333373E-2</v>
      </c>
      <c r="AO53" s="1">
        <f t="shared" si="73"/>
        <v>2.4961581487568732E-2</v>
      </c>
      <c r="AP53" s="1">
        <f t="shared" si="74"/>
        <v>1.0405371256003526</v>
      </c>
      <c r="AQ53" s="1">
        <f t="shared" si="75"/>
        <v>1.0405371256003526</v>
      </c>
      <c r="AR53" s="1">
        <f t="shared" si="76"/>
        <v>1.0405371256003526</v>
      </c>
      <c r="AS53" s="1">
        <f t="shared" si="77"/>
        <v>1.0405371256003526</v>
      </c>
      <c r="AT53" s="1">
        <f t="shared" si="78"/>
        <v>0.90730898611579369</v>
      </c>
      <c r="AU53" s="1">
        <f t="shared" si="79"/>
        <v>1.2423409900575838E-2</v>
      </c>
      <c r="AV53" s="2">
        <f t="shared" si="40"/>
        <v>52</v>
      </c>
      <c r="AW53" s="1">
        <f t="shared" si="41"/>
        <v>12.423409900575837</v>
      </c>
      <c r="AX53" s="1">
        <f t="shared" si="42"/>
        <v>0.90730898611579369</v>
      </c>
      <c r="AY53" s="1">
        <f t="shared" si="43"/>
        <v>1.0405371256003526</v>
      </c>
      <c r="AZ53" s="1">
        <f t="shared" si="38"/>
        <v>2.9666666666666665E-3</v>
      </c>
      <c r="BA53" s="1">
        <f t="shared" si="39"/>
        <v>5.0139018984952841</v>
      </c>
    </row>
    <row r="54" spans="1:53">
      <c r="A54" s="2">
        <f t="shared" si="48"/>
        <v>5.300000000000004E-2</v>
      </c>
      <c r="B54" s="1">
        <f t="shared" si="6"/>
        <v>7.8087500000000046E-2</v>
      </c>
      <c r="C54" s="1">
        <f t="shared" si="49"/>
        <v>2.8915833273856065E-2</v>
      </c>
      <c r="D54" s="1">
        <f t="shared" si="7"/>
        <v>1.0480147706839185</v>
      </c>
      <c r="E54" s="1">
        <f t="shared" si="80"/>
        <v>1.04760401859911</v>
      </c>
      <c r="F54" s="1">
        <f t="shared" si="80"/>
        <v>1.0475972158791083</v>
      </c>
      <c r="G54" s="1">
        <f t="shared" si="80"/>
        <v>1.047597102736415</v>
      </c>
      <c r="H54" s="1">
        <f t="shared" si="51"/>
        <v>1.4185057478734733E-2</v>
      </c>
      <c r="I54" s="1">
        <f t="shared" si="9"/>
        <v>5.2404984165730353</v>
      </c>
      <c r="J54" s="1">
        <f>VLOOKUP($I54,Graph!$D$3:$M$50,col)</f>
        <v>3.3E-3</v>
      </c>
      <c r="K54" s="1">
        <f>VLOOKUP($I54,Graph!$D$3:$M$50,col+1)</f>
        <v>2.8E-3</v>
      </c>
      <c r="L54" s="1">
        <f t="shared" si="52"/>
        <v>2.9666666666666665E-3</v>
      </c>
      <c r="M54" s="1">
        <f t="shared" si="53"/>
        <v>0.64498333333333324</v>
      </c>
      <c r="N54" s="1">
        <f t="shared" si="54"/>
        <v>5.0033333333333374E-2</v>
      </c>
      <c r="O54" s="1">
        <f t="shared" si="55"/>
        <v>2.5301661962008594E-2</v>
      </c>
      <c r="P54" s="1">
        <f t="shared" si="56"/>
        <v>1.0412219776629992</v>
      </c>
      <c r="Q54" s="1">
        <f t="shared" si="57"/>
        <v>1.0411379224361188</v>
      </c>
      <c r="R54" s="1">
        <f t="shared" si="58"/>
        <v>1.0411367229963377</v>
      </c>
      <c r="S54" s="1">
        <f t="shared" si="59"/>
        <v>1.0411367058635193</v>
      </c>
      <c r="T54" s="1">
        <f t="shared" si="60"/>
        <v>0.90886306063019895</v>
      </c>
      <c r="U54" s="1">
        <f t="shared" si="61"/>
        <v>1.2812769751652717E-2</v>
      </c>
      <c r="V54" s="2">
        <f t="shared" si="16"/>
        <v>5.0657439536458506</v>
      </c>
      <c r="W54" s="1">
        <f>VLOOKUP(V54,Graph!$D$3:$M$50,col)</f>
        <v>3.3E-3</v>
      </c>
      <c r="X54" s="1">
        <f>VLOOKUP(V54,Graph!$D$3:$M$50,col+1)</f>
        <v>2.8E-3</v>
      </c>
      <c r="Y54" s="1">
        <f t="shared" si="62"/>
        <v>2.9666666666666665E-3</v>
      </c>
      <c r="Z54" s="1">
        <f t="shared" si="18"/>
        <v>0.64498333333333324</v>
      </c>
      <c r="AA54" s="2">
        <f t="shared" si="63"/>
        <v>5.0033333333333374E-2</v>
      </c>
      <c r="AB54" s="1">
        <f t="shared" si="64"/>
        <v>2.5301661962008594E-2</v>
      </c>
      <c r="AC54" s="1">
        <f t="shared" si="65"/>
        <v>1.0411367056187901</v>
      </c>
      <c r="AD54" s="1">
        <f t="shared" si="66"/>
        <v>1.0411367056152947</v>
      </c>
      <c r="AE54" s="1">
        <f t="shared" si="67"/>
        <v>1.0411367056152447</v>
      </c>
      <c r="AF54" s="1">
        <f t="shared" si="68"/>
        <v>1.0411367056152441</v>
      </c>
      <c r="AG54" s="1">
        <f t="shared" si="69"/>
        <v>0.90886306063019895</v>
      </c>
      <c r="AH54" s="1">
        <f t="shared" si="70"/>
        <v>1.2812769748597313E-2</v>
      </c>
      <c r="AI54" s="2">
        <f t="shared" si="27"/>
        <v>5.0657439532431834</v>
      </c>
      <c r="AJ54" s="1">
        <f>VLOOKUP(AI54,Graph!$D$3:$M$50,col)</f>
        <v>3.3E-3</v>
      </c>
      <c r="AK54" s="1">
        <f>VLOOKUP(AI54,Graph!$D$3:$M$50,col+1)</f>
        <v>2.8E-3</v>
      </c>
      <c r="AL54" s="1">
        <f t="shared" si="71"/>
        <v>2.9666666666666665E-3</v>
      </c>
      <c r="AM54" s="1">
        <f t="shared" si="29"/>
        <v>0.64498333333333324</v>
      </c>
      <c r="AN54" s="2">
        <f t="shared" si="72"/>
        <v>5.0033333333333374E-2</v>
      </c>
      <c r="AO54" s="1">
        <f t="shared" si="73"/>
        <v>2.5301661962008594E-2</v>
      </c>
      <c r="AP54" s="1">
        <f t="shared" si="74"/>
        <v>1.0411367056152441</v>
      </c>
      <c r="AQ54" s="1">
        <f t="shared" si="75"/>
        <v>1.0411367056152441</v>
      </c>
      <c r="AR54" s="1">
        <f t="shared" si="76"/>
        <v>1.0411367056152441</v>
      </c>
      <c r="AS54" s="1">
        <f t="shared" si="77"/>
        <v>1.0411367056152441</v>
      </c>
      <c r="AT54" s="1">
        <f t="shared" si="78"/>
        <v>0.90886306063019895</v>
      </c>
      <c r="AU54" s="1">
        <f t="shared" si="79"/>
        <v>1.2812769748597313E-2</v>
      </c>
      <c r="AV54" s="2">
        <f t="shared" si="40"/>
        <v>53</v>
      </c>
      <c r="AW54" s="1">
        <f t="shared" si="41"/>
        <v>12.812769748597313</v>
      </c>
      <c r="AX54" s="1">
        <f t="shared" si="42"/>
        <v>0.90886306063019895</v>
      </c>
      <c r="AY54" s="1">
        <f t="shared" si="43"/>
        <v>1.0411367056152441</v>
      </c>
      <c r="AZ54" s="1">
        <f t="shared" si="38"/>
        <v>2.9666666666666665E-3</v>
      </c>
      <c r="BA54" s="1">
        <f t="shared" si="39"/>
        <v>5.0657439532431834</v>
      </c>
    </row>
    <row r="55" spans="1:53">
      <c r="A55" s="2">
        <f t="shared" si="48"/>
        <v>5.4000000000000041E-2</v>
      </c>
      <c r="B55" s="1">
        <f t="shared" si="6"/>
        <v>7.9128666666666722E-2</v>
      </c>
      <c r="C55" s="1">
        <f t="shared" si="49"/>
        <v>2.9232558983492418E-2</v>
      </c>
      <c r="D55" s="1">
        <f t="shared" si="7"/>
        <v>1.048599863183787</v>
      </c>
      <c r="E55" s="1">
        <f t="shared" si="80"/>
        <v>1.0481782922699832</v>
      </c>
      <c r="F55" s="1">
        <f t="shared" si="80"/>
        <v>1.048171222605125</v>
      </c>
      <c r="G55" s="1">
        <f t="shared" si="80"/>
        <v>1.0481711035375241</v>
      </c>
      <c r="H55" s="1">
        <f t="shared" si="51"/>
        <v>1.4596402454550281E-2</v>
      </c>
      <c r="I55" s="1">
        <f t="shared" si="9"/>
        <v>5.2906719919061711</v>
      </c>
      <c r="J55" s="1">
        <f>VLOOKUP($I55,Graph!$D$3:$M$50,col)</f>
        <v>3.3E-3</v>
      </c>
      <c r="K55" s="1">
        <f>VLOOKUP($I55,Graph!$D$3:$M$50,col+1)</f>
        <v>2.8E-3</v>
      </c>
      <c r="L55" s="1">
        <f t="shared" si="52"/>
        <v>2.9666666666666665E-3</v>
      </c>
      <c r="M55" s="1">
        <f t="shared" si="53"/>
        <v>0.64498333333333324</v>
      </c>
      <c r="N55" s="1">
        <f t="shared" si="54"/>
        <v>5.1033333333333375E-2</v>
      </c>
      <c r="O55" s="1">
        <f t="shared" si="55"/>
        <v>2.5635003924377203E-2</v>
      </c>
      <c r="P55" s="1">
        <f t="shared" si="56"/>
        <v>1.0418122357873745</v>
      </c>
      <c r="Q55" s="1">
        <f t="shared" si="57"/>
        <v>1.0417270265382157</v>
      </c>
      <c r="R55" s="1">
        <f t="shared" si="58"/>
        <v>1.0417257925012267</v>
      </c>
      <c r="S55" s="1">
        <f t="shared" si="59"/>
        <v>1.0417257746114106</v>
      </c>
      <c r="T55" s="1">
        <f t="shared" si="60"/>
        <v>0.91036041448667993</v>
      </c>
      <c r="U55" s="1">
        <f t="shared" si="61"/>
        <v>1.3206277574285713E-2</v>
      </c>
      <c r="V55" s="2">
        <f t="shared" si="16"/>
        <v>5.1170818982078075</v>
      </c>
      <c r="W55" s="1">
        <f>VLOOKUP(V55,Graph!$D$3:$M$50,col)</f>
        <v>3.3E-3</v>
      </c>
      <c r="X55" s="1">
        <f>VLOOKUP(V55,Graph!$D$3:$M$50,col+1)</f>
        <v>2.8E-3</v>
      </c>
      <c r="Y55" s="1">
        <f t="shared" si="62"/>
        <v>2.9666666666666665E-3</v>
      </c>
      <c r="Z55" s="1">
        <f t="shared" si="18"/>
        <v>0.64498333333333324</v>
      </c>
      <c r="AA55" s="2">
        <f t="shared" si="63"/>
        <v>5.1033333333333375E-2</v>
      </c>
      <c r="AB55" s="1">
        <f t="shared" si="64"/>
        <v>2.5635003924377203E-2</v>
      </c>
      <c r="AC55" s="1">
        <f t="shared" si="65"/>
        <v>1.0417257743520583</v>
      </c>
      <c r="AD55" s="1">
        <f t="shared" si="66"/>
        <v>1.0417257743482986</v>
      </c>
      <c r="AE55" s="1">
        <f t="shared" si="67"/>
        <v>1.041725774348244</v>
      </c>
      <c r="AF55" s="1">
        <f t="shared" si="68"/>
        <v>1.0417257743482433</v>
      </c>
      <c r="AG55" s="1">
        <f t="shared" si="69"/>
        <v>0.91036041448667993</v>
      </c>
      <c r="AH55" s="1">
        <f t="shared" si="70"/>
        <v>1.3206277570949462E-2</v>
      </c>
      <c r="AI55" s="2">
        <f t="shared" si="27"/>
        <v>5.1170818977769033</v>
      </c>
      <c r="AJ55" s="1">
        <f>VLOOKUP(AI55,Graph!$D$3:$M$50,col)</f>
        <v>3.3E-3</v>
      </c>
      <c r="AK55" s="1">
        <f>VLOOKUP(AI55,Graph!$D$3:$M$50,col+1)</f>
        <v>2.8E-3</v>
      </c>
      <c r="AL55" s="1">
        <f t="shared" si="71"/>
        <v>2.9666666666666665E-3</v>
      </c>
      <c r="AM55" s="1">
        <f t="shared" si="29"/>
        <v>0.64498333333333324</v>
      </c>
      <c r="AN55" s="2">
        <f t="shared" si="72"/>
        <v>5.1033333333333375E-2</v>
      </c>
      <c r="AO55" s="1">
        <f t="shared" si="73"/>
        <v>2.5635003924377203E-2</v>
      </c>
      <c r="AP55" s="1">
        <f t="shared" si="74"/>
        <v>1.0417257743482433</v>
      </c>
      <c r="AQ55" s="1">
        <f t="shared" si="75"/>
        <v>1.0417257743482433</v>
      </c>
      <c r="AR55" s="1">
        <f t="shared" si="76"/>
        <v>1.0417257743482433</v>
      </c>
      <c r="AS55" s="1">
        <f t="shared" si="77"/>
        <v>1.0417257743482433</v>
      </c>
      <c r="AT55" s="1">
        <f t="shared" si="78"/>
        <v>0.91036041448667993</v>
      </c>
      <c r="AU55" s="1">
        <f t="shared" si="79"/>
        <v>1.3206277570949462E-2</v>
      </c>
      <c r="AV55" s="2">
        <f t="shared" si="40"/>
        <v>54</v>
      </c>
      <c r="AW55" s="1">
        <f t="shared" si="41"/>
        <v>13.206277570949462</v>
      </c>
      <c r="AX55" s="1">
        <f t="shared" si="42"/>
        <v>0.91036041448667993</v>
      </c>
      <c r="AY55" s="1">
        <f t="shared" si="43"/>
        <v>1.0417257743482433</v>
      </c>
      <c r="AZ55" s="1">
        <f t="shared" si="38"/>
        <v>2.9666666666666665E-3</v>
      </c>
      <c r="BA55" s="1">
        <f t="shared" si="39"/>
        <v>5.1170818977769033</v>
      </c>
    </row>
    <row r="56" spans="1:53">
      <c r="A56" s="2">
        <f t="shared" si="48"/>
        <v>5.5000000000000042E-2</v>
      </c>
      <c r="B56" s="1">
        <f t="shared" si="6"/>
        <v>8.0169833333333385E-2</v>
      </c>
      <c r="C56" s="1">
        <f t="shared" si="49"/>
        <v>2.9542716589795254E-2</v>
      </c>
      <c r="D56" s="1">
        <f t="shared" si="7"/>
        <v>1.0491737730398567</v>
      </c>
      <c r="E56" s="1">
        <f t="shared" si="80"/>
        <v>1.0487419052831806</v>
      </c>
      <c r="F56" s="1">
        <f t="shared" si="80"/>
        <v>1.0487345745795753</v>
      </c>
      <c r="G56" s="1">
        <f t="shared" si="80"/>
        <v>1.0487344496025652</v>
      </c>
      <c r="H56" s="1">
        <f t="shared" si="51"/>
        <v>1.5011793281478447E-2</v>
      </c>
      <c r="I56" s="1">
        <f t="shared" si="9"/>
        <v>5.3403913760713806</v>
      </c>
      <c r="J56" s="1">
        <f>VLOOKUP($I56,Graph!$D$3:$M$50,col)</f>
        <v>3.3E-3</v>
      </c>
      <c r="K56" s="1">
        <f>VLOOKUP($I56,Graph!$D$3:$M$50,col+1)</f>
        <v>2.8E-3</v>
      </c>
      <c r="L56" s="1">
        <f t="shared" si="52"/>
        <v>2.9666666666666665E-3</v>
      </c>
      <c r="M56" s="1">
        <f t="shared" si="53"/>
        <v>0.64498333333333324</v>
      </c>
      <c r="N56" s="1">
        <f t="shared" si="54"/>
        <v>5.2033333333333376E-2</v>
      </c>
      <c r="O56" s="1">
        <f t="shared" si="55"/>
        <v>2.5961784890983226E-2</v>
      </c>
      <c r="P56" s="1">
        <f t="shared" si="56"/>
        <v>1.0423921872775828</v>
      </c>
      <c r="Q56" s="1">
        <f t="shared" si="57"/>
        <v>1.0423058573402757</v>
      </c>
      <c r="R56" s="1">
        <f t="shared" si="58"/>
        <v>1.0423045890047022</v>
      </c>
      <c r="S56" s="1">
        <f t="shared" si="59"/>
        <v>1.0423045703519571</v>
      </c>
      <c r="T56" s="1">
        <f t="shared" si="60"/>
        <v>0.91180409625278014</v>
      </c>
      <c r="U56" s="1">
        <f t="shared" si="61"/>
        <v>1.3603893461809305E-2</v>
      </c>
      <c r="V56" s="2">
        <f t="shared" si="16"/>
        <v>5.1679301469994554</v>
      </c>
      <c r="W56" s="1">
        <f>VLOOKUP(V56,Graph!$D$3:$M$50,col)</f>
        <v>3.3E-3</v>
      </c>
      <c r="X56" s="1">
        <f>VLOOKUP(V56,Graph!$D$3:$M$50,col+1)</f>
        <v>2.8E-3</v>
      </c>
      <c r="Y56" s="1">
        <f t="shared" si="62"/>
        <v>2.9666666666666665E-3</v>
      </c>
      <c r="Z56" s="1">
        <f t="shared" si="18"/>
        <v>0.64498333333333324</v>
      </c>
      <c r="AA56" s="2">
        <f t="shared" si="63"/>
        <v>5.2033333333333376E-2</v>
      </c>
      <c r="AB56" s="1">
        <f t="shared" si="64"/>
        <v>2.5961784890983226E-2</v>
      </c>
      <c r="AC56" s="1">
        <f t="shared" si="65"/>
        <v>1.042304570077637</v>
      </c>
      <c r="AD56" s="1">
        <f t="shared" si="66"/>
        <v>1.0423045700736027</v>
      </c>
      <c r="AE56" s="1">
        <f t="shared" si="67"/>
        <v>1.0423045700735434</v>
      </c>
      <c r="AF56" s="1">
        <f t="shared" si="68"/>
        <v>1.0423045700735425</v>
      </c>
      <c r="AG56" s="1">
        <f t="shared" si="69"/>
        <v>0.91180409625278014</v>
      </c>
      <c r="AH56" s="1">
        <f t="shared" si="70"/>
        <v>1.3603893458175505E-2</v>
      </c>
      <c r="AI56" s="2">
        <f t="shared" si="27"/>
        <v>5.1679301465393124</v>
      </c>
      <c r="AJ56" s="1">
        <f>VLOOKUP(AI56,Graph!$D$3:$M$50,col)</f>
        <v>3.3E-3</v>
      </c>
      <c r="AK56" s="1">
        <f>VLOOKUP(AI56,Graph!$D$3:$M$50,col+1)</f>
        <v>2.8E-3</v>
      </c>
      <c r="AL56" s="1">
        <f t="shared" si="71"/>
        <v>2.9666666666666665E-3</v>
      </c>
      <c r="AM56" s="1">
        <f t="shared" si="29"/>
        <v>0.64498333333333324</v>
      </c>
      <c r="AN56" s="2">
        <f t="shared" si="72"/>
        <v>5.2033333333333376E-2</v>
      </c>
      <c r="AO56" s="1">
        <f t="shared" si="73"/>
        <v>2.5961784890983226E-2</v>
      </c>
      <c r="AP56" s="1">
        <f t="shared" si="74"/>
        <v>1.0423045700735425</v>
      </c>
      <c r="AQ56" s="1">
        <f t="shared" si="75"/>
        <v>1.0423045700735425</v>
      </c>
      <c r="AR56" s="1">
        <f t="shared" si="76"/>
        <v>1.0423045700735425</v>
      </c>
      <c r="AS56" s="1">
        <f t="shared" si="77"/>
        <v>1.0423045700735425</v>
      </c>
      <c r="AT56" s="1">
        <f t="shared" si="78"/>
        <v>0.91180409625278014</v>
      </c>
      <c r="AU56" s="1">
        <f t="shared" si="79"/>
        <v>1.3603893458175505E-2</v>
      </c>
      <c r="AV56" s="2">
        <f t="shared" si="40"/>
        <v>55</v>
      </c>
      <c r="AW56" s="1">
        <f t="shared" si="41"/>
        <v>13.603893458175506</v>
      </c>
      <c r="AX56" s="1">
        <f t="shared" si="42"/>
        <v>0.91180409625278014</v>
      </c>
      <c r="AY56" s="1">
        <f t="shared" si="43"/>
        <v>1.0423045700735425</v>
      </c>
      <c r="AZ56" s="1">
        <f t="shared" si="38"/>
        <v>2.9666666666666665E-3</v>
      </c>
      <c r="BA56" s="1">
        <f t="shared" si="39"/>
        <v>5.1679301465393124</v>
      </c>
    </row>
    <row r="57" spans="1:53">
      <c r="A57" s="2">
        <f t="shared" si="48"/>
        <v>5.6000000000000043E-2</v>
      </c>
      <c r="B57" s="1">
        <f t="shared" si="6"/>
        <v>8.1211000000000047E-2</v>
      </c>
      <c r="C57" s="1">
        <f t="shared" si="49"/>
        <v>2.9846495740001967E-2</v>
      </c>
      <c r="D57" s="1">
        <f t="shared" si="7"/>
        <v>1.0497367947550833</v>
      </c>
      <c r="E57" s="1">
        <f t="shared" si="80"/>
        <v>1.0492951296636284</v>
      </c>
      <c r="F57" s="1">
        <f t="shared" si="80"/>
        <v>1.0492875438355636</v>
      </c>
      <c r="G57" s="1">
        <f t="shared" si="80"/>
        <v>1.0492874129706562</v>
      </c>
      <c r="H57" s="1">
        <f t="shared" si="51"/>
        <v>1.5431193266072722E-2</v>
      </c>
      <c r="I57" s="1">
        <f t="shared" si="9"/>
        <v>5.389668627378331</v>
      </c>
      <c r="J57" s="1">
        <f>VLOOKUP($I57,Graph!$D$3:$M$50,col)</f>
        <v>3.3E-3</v>
      </c>
      <c r="K57" s="1">
        <f>VLOOKUP($I57,Graph!$D$3:$M$50,col+1)</f>
        <v>2.8E-3</v>
      </c>
      <c r="L57" s="1">
        <f t="shared" si="52"/>
        <v>2.9666666666666665E-3</v>
      </c>
      <c r="M57" s="1">
        <f t="shared" si="53"/>
        <v>0.64498333333333324</v>
      </c>
      <c r="N57" s="1">
        <f t="shared" si="54"/>
        <v>5.3033333333333377E-2</v>
      </c>
      <c r="O57" s="1">
        <f t="shared" si="55"/>
        <v>2.6282177578995525E-2</v>
      </c>
      <c r="P57" s="1">
        <f t="shared" si="56"/>
        <v>1.0429620665564372</v>
      </c>
      <c r="Q57" s="1">
        <f t="shared" si="57"/>
        <v>1.0428746483813238</v>
      </c>
      <c r="R57" s="1">
        <f t="shared" si="58"/>
        <v>1.0428733460589128</v>
      </c>
      <c r="S57" s="1">
        <f t="shared" si="59"/>
        <v>1.0428733266379551</v>
      </c>
      <c r="T57" s="1">
        <f t="shared" si="60"/>
        <v>0.91319693994823459</v>
      </c>
      <c r="U57" s="1">
        <f t="shared" si="61"/>
        <v>1.4005578583650506E-2</v>
      </c>
      <c r="V57" s="2">
        <f t="shared" si="16"/>
        <v>5.2183024344108961</v>
      </c>
      <c r="W57" s="1">
        <f>VLOOKUP(V57,Graph!$D$3:$M$50,col)</f>
        <v>3.3E-3</v>
      </c>
      <c r="X57" s="1">
        <f>VLOOKUP(V57,Graph!$D$3:$M$50,col+1)</f>
        <v>2.8E-3</v>
      </c>
      <c r="Y57" s="1">
        <f t="shared" si="62"/>
        <v>2.9666666666666665E-3</v>
      </c>
      <c r="Z57" s="1">
        <f t="shared" si="18"/>
        <v>0.64498333333333324</v>
      </c>
      <c r="AA57" s="2">
        <f t="shared" si="63"/>
        <v>5.3033333333333377E-2</v>
      </c>
      <c r="AB57" s="1">
        <f t="shared" si="64"/>
        <v>2.6282177578995525E-2</v>
      </c>
      <c r="AC57" s="1">
        <f t="shared" si="65"/>
        <v>1.0428733263483343</v>
      </c>
      <c r="AD57" s="1">
        <f t="shared" si="66"/>
        <v>1.0428733263440155</v>
      </c>
      <c r="AE57" s="1">
        <f t="shared" si="67"/>
        <v>1.0428733263439509</v>
      </c>
      <c r="AF57" s="1">
        <f t="shared" si="68"/>
        <v>1.0428733263439498</v>
      </c>
      <c r="AG57" s="1">
        <f t="shared" si="69"/>
        <v>0.91319693994823459</v>
      </c>
      <c r="AH57" s="1">
        <f t="shared" si="70"/>
        <v>1.4005578579702072E-2</v>
      </c>
      <c r="AI57" s="2">
        <f t="shared" si="27"/>
        <v>5.2183024339205168</v>
      </c>
      <c r="AJ57" s="1">
        <f>VLOOKUP(AI57,Graph!$D$3:$M$50,col)</f>
        <v>3.3E-3</v>
      </c>
      <c r="AK57" s="1">
        <f>VLOOKUP(AI57,Graph!$D$3:$M$50,col+1)</f>
        <v>2.8E-3</v>
      </c>
      <c r="AL57" s="1">
        <f t="shared" si="71"/>
        <v>2.9666666666666665E-3</v>
      </c>
      <c r="AM57" s="1">
        <f t="shared" si="29"/>
        <v>0.64498333333333324</v>
      </c>
      <c r="AN57" s="2">
        <f t="shared" si="72"/>
        <v>5.3033333333333377E-2</v>
      </c>
      <c r="AO57" s="1">
        <f t="shared" si="73"/>
        <v>2.6282177578995525E-2</v>
      </c>
      <c r="AP57" s="1">
        <f t="shared" si="74"/>
        <v>1.04287332634395</v>
      </c>
      <c r="AQ57" s="1">
        <f t="shared" si="75"/>
        <v>1.0428733263439502</v>
      </c>
      <c r="AR57" s="1">
        <f t="shared" si="76"/>
        <v>1.0428733263439498</v>
      </c>
      <c r="AS57" s="1">
        <f t="shared" si="77"/>
        <v>1.04287332634395</v>
      </c>
      <c r="AT57" s="1">
        <f t="shared" si="78"/>
        <v>0.91319693994823459</v>
      </c>
      <c r="AU57" s="1">
        <f t="shared" si="79"/>
        <v>1.4005578579702076E-2</v>
      </c>
      <c r="AV57" s="2">
        <f t="shared" si="40"/>
        <v>56</v>
      </c>
      <c r="AW57" s="1">
        <f t="shared" si="41"/>
        <v>14.005578579702076</v>
      </c>
      <c r="AX57" s="1">
        <f t="shared" si="42"/>
        <v>0.91319693994823459</v>
      </c>
      <c r="AY57" s="1">
        <f t="shared" si="43"/>
        <v>1.04287332634395</v>
      </c>
      <c r="AZ57" s="1">
        <f t="shared" si="38"/>
        <v>2.9666666666666665E-3</v>
      </c>
      <c r="BA57" s="1">
        <f t="shared" si="39"/>
        <v>5.2183024339205168</v>
      </c>
    </row>
    <row r="58" spans="1:53">
      <c r="A58" s="2">
        <f t="shared" si="48"/>
        <v>5.7000000000000044E-2</v>
      </c>
      <c r="B58" s="1">
        <f t="shared" si="6"/>
        <v>8.2252166666666723E-2</v>
      </c>
      <c r="C58" s="1">
        <f t="shared" si="49"/>
        <v>3.0144079627059731E-2</v>
      </c>
      <c r="D58" s="1">
        <f t="shared" si="7"/>
        <v>1.0502892140194802</v>
      </c>
      <c r="E58" s="1">
        <f t="shared" si="80"/>
        <v>1.0498382296519204</v>
      </c>
      <c r="F58" s="1">
        <f t="shared" si="80"/>
        <v>1.0498303946085623</v>
      </c>
      <c r="G58" s="1">
        <f t="shared" si="80"/>
        <v>1.0498302578828562</v>
      </c>
      <c r="H58" s="1">
        <f t="shared" si="51"/>
        <v>1.5854566651972671E-2</v>
      </c>
      <c r="I58" s="1">
        <f t="shared" si="9"/>
        <v>5.4385152769697189</v>
      </c>
      <c r="J58" s="1">
        <f>VLOOKUP($I58,Graph!$D$3:$M$50,col)</f>
        <v>3.3E-3</v>
      </c>
      <c r="K58" s="1">
        <f>VLOOKUP($I58,Graph!$D$3:$M$50,col+1)</f>
        <v>2.8E-3</v>
      </c>
      <c r="L58" s="1">
        <f t="shared" si="52"/>
        <v>2.9666666666666665E-3</v>
      </c>
      <c r="M58" s="1">
        <f t="shared" si="53"/>
        <v>0.64498333333333324</v>
      </c>
      <c r="N58" s="1">
        <f t="shared" si="54"/>
        <v>5.4033333333333378E-2</v>
      </c>
      <c r="O58" s="1">
        <f t="shared" si="55"/>
        <v>2.6596349941212998E-2</v>
      </c>
      <c r="P58" s="1">
        <f t="shared" si="56"/>
        <v>1.0435221031984583</v>
      </c>
      <c r="Q58" s="1">
        <f t="shared" si="57"/>
        <v>1.0434336283643557</v>
      </c>
      <c r="R58" s="1">
        <f t="shared" si="58"/>
        <v>1.0434322923785528</v>
      </c>
      <c r="S58" s="1">
        <f t="shared" si="59"/>
        <v>1.04343227218472</v>
      </c>
      <c r="T58" s="1">
        <f t="shared" si="60"/>
        <v>0.91454158358597715</v>
      </c>
      <c r="U58" s="1">
        <f t="shared" si="61"/>
        <v>1.4411295140789485E-2</v>
      </c>
      <c r="V58" s="2">
        <f t="shared" si="16"/>
        <v>5.2682118592404432</v>
      </c>
      <c r="W58" s="1">
        <f>VLOOKUP(V58,Graph!$D$3:$M$50,col)</f>
        <v>3.3E-3</v>
      </c>
      <c r="X58" s="1">
        <f>VLOOKUP(V58,Graph!$D$3:$M$50,col+1)</f>
        <v>2.8E-3</v>
      </c>
      <c r="Y58" s="1">
        <f t="shared" si="62"/>
        <v>2.9666666666666665E-3</v>
      </c>
      <c r="Z58" s="1">
        <f t="shared" si="18"/>
        <v>0.64498333333333324</v>
      </c>
      <c r="AA58" s="2">
        <f t="shared" si="63"/>
        <v>5.4033333333333378E-2</v>
      </c>
      <c r="AB58" s="1">
        <f t="shared" si="64"/>
        <v>2.6596349941212998E-2</v>
      </c>
      <c r="AC58" s="1">
        <f t="shared" si="65"/>
        <v>1.04343227187948</v>
      </c>
      <c r="AD58" s="1">
        <f t="shared" si="66"/>
        <v>1.0434322718748661</v>
      </c>
      <c r="AE58" s="1">
        <f t="shared" si="67"/>
        <v>1.0434322718747961</v>
      </c>
      <c r="AF58" s="1">
        <f t="shared" si="68"/>
        <v>1.0434322718747953</v>
      </c>
      <c r="AG58" s="1">
        <f t="shared" si="69"/>
        <v>0.91454158358597715</v>
      </c>
      <c r="AH58" s="1">
        <f t="shared" si="70"/>
        <v>1.4411295136508981E-2</v>
      </c>
      <c r="AI58" s="2">
        <f t="shared" si="27"/>
        <v>5.2682118587188471</v>
      </c>
      <c r="AJ58" s="1">
        <f>VLOOKUP(AI58,Graph!$D$3:$M$50,col)</f>
        <v>3.3E-3</v>
      </c>
      <c r="AK58" s="1">
        <f>VLOOKUP(AI58,Graph!$D$3:$M$50,col+1)</f>
        <v>2.8E-3</v>
      </c>
      <c r="AL58" s="1">
        <f t="shared" si="71"/>
        <v>2.9666666666666665E-3</v>
      </c>
      <c r="AM58" s="1">
        <f t="shared" si="29"/>
        <v>0.64498333333333324</v>
      </c>
      <c r="AN58" s="2">
        <f t="shared" si="72"/>
        <v>5.4033333333333378E-2</v>
      </c>
      <c r="AO58" s="1">
        <f t="shared" si="73"/>
        <v>2.6596349941212998E-2</v>
      </c>
      <c r="AP58" s="1">
        <f t="shared" si="74"/>
        <v>1.0434322718747953</v>
      </c>
      <c r="AQ58" s="1">
        <f t="shared" si="75"/>
        <v>1.0434322718747953</v>
      </c>
      <c r="AR58" s="1">
        <f t="shared" si="76"/>
        <v>1.0434322718747953</v>
      </c>
      <c r="AS58" s="1">
        <f t="shared" si="77"/>
        <v>1.0434322718747953</v>
      </c>
      <c r="AT58" s="1">
        <f t="shared" si="78"/>
        <v>0.91454158358597715</v>
      </c>
      <c r="AU58" s="1">
        <f t="shared" si="79"/>
        <v>1.4411295136508981E-2</v>
      </c>
      <c r="AV58" s="2">
        <f t="shared" si="40"/>
        <v>57</v>
      </c>
      <c r="AW58" s="1">
        <f t="shared" si="41"/>
        <v>14.411295136508981</v>
      </c>
      <c r="AX58" s="1">
        <f t="shared" si="42"/>
        <v>0.91454158358597715</v>
      </c>
      <c r="AY58" s="1">
        <f t="shared" si="43"/>
        <v>1.0434322718747953</v>
      </c>
      <c r="AZ58" s="1">
        <f t="shared" si="38"/>
        <v>2.9666666666666665E-3</v>
      </c>
      <c r="BA58" s="1">
        <f t="shared" si="39"/>
        <v>5.2682118587188471</v>
      </c>
    </row>
    <row r="59" spans="1:53">
      <c r="A59" s="2">
        <f t="shared" si="48"/>
        <v>5.8000000000000045E-2</v>
      </c>
      <c r="B59" s="1">
        <f t="shared" si="6"/>
        <v>8.3293333333333386E-2</v>
      </c>
      <c r="C59" s="1">
        <f t="shared" si="49"/>
        <v>3.0435645198721824E-2</v>
      </c>
      <c r="D59" s="1">
        <f t="shared" si="7"/>
        <v>1.0508313079182297</v>
      </c>
      <c r="E59" s="1">
        <f t="shared" si="80"/>
        <v>1.0503714618643105</v>
      </c>
      <c r="F59" s="1">
        <f t="shared" si="80"/>
        <v>1.0503633834978285</v>
      </c>
      <c r="G59" s="1">
        <f t="shared" si="80"/>
        <v>1.0503632409436046</v>
      </c>
      <c r="H59" s="1">
        <f t="shared" si="51"/>
        <v>1.6281878581407706E-2</v>
      </c>
      <c r="I59" s="1">
        <f t="shared" si="9"/>
        <v>5.4869423607621606</v>
      </c>
      <c r="J59" s="1">
        <f>VLOOKUP($I59,Graph!$D$3:$M$50,col)</f>
        <v>3.3E-3</v>
      </c>
      <c r="K59" s="1">
        <f>VLOOKUP($I59,Graph!$D$3:$M$50,col+1)</f>
        <v>2.8E-3</v>
      </c>
      <c r="L59" s="1">
        <f t="shared" si="52"/>
        <v>2.9666666666666665E-3</v>
      </c>
      <c r="M59" s="1">
        <f t="shared" si="53"/>
        <v>0.64498333333333324</v>
      </c>
      <c r="N59" s="1">
        <f t="shared" si="54"/>
        <v>5.5033333333333379E-2</v>
      </c>
      <c r="O59" s="1">
        <f t="shared" si="55"/>
        <v>2.6904465218147558E-2</v>
      </c>
      <c r="P59" s="1">
        <f t="shared" si="56"/>
        <v>1.0440725218487752</v>
      </c>
      <c r="Q59" s="1">
        <f t="shared" si="57"/>
        <v>1.0439830210767298</v>
      </c>
      <c r="R59" s="1">
        <f t="shared" si="58"/>
        <v>1.043981651761354</v>
      </c>
      <c r="S59" s="1">
        <f t="shared" si="59"/>
        <v>1.0439816307905807</v>
      </c>
      <c r="T59" s="1">
        <f t="shared" si="60"/>
        <v>0.91584048582373723</v>
      </c>
      <c r="U59" s="1">
        <f t="shared" si="61"/>
        <v>1.4821006321327946E-2</v>
      </c>
      <c r="V59" s="2">
        <f t="shared" si="16"/>
        <v>5.3176709254658281</v>
      </c>
      <c r="W59" s="1">
        <f>VLOOKUP(V59,Graph!$D$3:$M$50,col)</f>
        <v>3.3E-3</v>
      </c>
      <c r="X59" s="1">
        <f>VLOOKUP(V59,Graph!$D$3:$M$50,col+1)</f>
        <v>2.8E-3</v>
      </c>
      <c r="Y59" s="1">
        <f t="shared" si="62"/>
        <v>2.9666666666666665E-3</v>
      </c>
      <c r="Z59" s="1">
        <f t="shared" si="18"/>
        <v>0.64498333333333324</v>
      </c>
      <c r="AA59" s="2">
        <f t="shared" si="63"/>
        <v>5.5033333333333379E-2</v>
      </c>
      <c r="AB59" s="1">
        <f t="shared" si="64"/>
        <v>2.6904465218147558E-2</v>
      </c>
      <c r="AC59" s="1">
        <f t="shared" si="65"/>
        <v>1.0439816304694129</v>
      </c>
      <c r="AD59" s="1">
        <f t="shared" si="66"/>
        <v>1.0439816304644944</v>
      </c>
      <c r="AE59" s="1">
        <f t="shared" si="67"/>
        <v>1.0439816304644189</v>
      </c>
      <c r="AF59" s="1">
        <f t="shared" si="68"/>
        <v>1.0439816304644176</v>
      </c>
      <c r="AG59" s="1">
        <f t="shared" si="69"/>
        <v>0.91584048582373723</v>
      </c>
      <c r="AH59" s="1">
        <f t="shared" si="70"/>
        <v>1.4821006316697536E-2</v>
      </c>
      <c r="AI59" s="2">
        <f t="shared" si="27"/>
        <v>5.3176709249120426</v>
      </c>
      <c r="AJ59" s="1">
        <f>VLOOKUP(AI59,Graph!$D$3:$M$50,col)</f>
        <v>3.3E-3</v>
      </c>
      <c r="AK59" s="1">
        <f>VLOOKUP(AI59,Graph!$D$3:$M$50,col+1)</f>
        <v>2.8E-3</v>
      </c>
      <c r="AL59" s="1">
        <f t="shared" si="71"/>
        <v>2.9666666666666665E-3</v>
      </c>
      <c r="AM59" s="1">
        <f t="shared" si="29"/>
        <v>0.64498333333333324</v>
      </c>
      <c r="AN59" s="2">
        <f t="shared" si="72"/>
        <v>5.5033333333333379E-2</v>
      </c>
      <c r="AO59" s="1">
        <f t="shared" si="73"/>
        <v>2.6904465218147558E-2</v>
      </c>
      <c r="AP59" s="1">
        <f t="shared" si="74"/>
        <v>1.0439816304644176</v>
      </c>
      <c r="AQ59" s="1">
        <f t="shared" si="75"/>
        <v>1.0439816304644176</v>
      </c>
      <c r="AR59" s="1">
        <f t="shared" si="76"/>
        <v>1.0439816304644176</v>
      </c>
      <c r="AS59" s="1">
        <f t="shared" si="77"/>
        <v>1.0439816304644176</v>
      </c>
      <c r="AT59" s="1">
        <f t="shared" si="78"/>
        <v>0.91584048582373723</v>
      </c>
      <c r="AU59" s="1">
        <f t="shared" si="79"/>
        <v>1.4821006316697536E-2</v>
      </c>
      <c r="AV59" s="2">
        <f t="shared" si="40"/>
        <v>58</v>
      </c>
      <c r="AW59" s="1">
        <f t="shared" si="41"/>
        <v>14.821006316697536</v>
      </c>
      <c r="AX59" s="1">
        <f t="shared" si="42"/>
        <v>0.91584048582373723</v>
      </c>
      <c r="AY59" s="1">
        <f t="shared" si="43"/>
        <v>1.0439816304644176</v>
      </c>
      <c r="AZ59" s="1">
        <f t="shared" si="38"/>
        <v>2.9666666666666665E-3</v>
      </c>
      <c r="BA59" s="1">
        <f t="shared" si="39"/>
        <v>5.3176709249120426</v>
      </c>
    </row>
    <row r="60" spans="1:53">
      <c r="A60" s="2">
        <f t="shared" si="48"/>
        <v>5.9000000000000045E-2</v>
      </c>
      <c r="B60" s="1">
        <f t="shared" si="6"/>
        <v>8.4334500000000062E-2</v>
      </c>
      <c r="C60" s="1">
        <f t="shared" si="49"/>
        <v>3.0721363365369837E-2</v>
      </c>
      <c r="D60" s="1">
        <f t="shared" si="7"/>
        <v>1.0513633451474937</v>
      </c>
      <c r="E60" s="1">
        <f t="shared" si="80"/>
        <v>1.0508950754623485</v>
      </c>
      <c r="F60" s="1">
        <f t="shared" si="80"/>
        <v>1.0508867596373332</v>
      </c>
      <c r="G60" s="1">
        <f t="shared" si="80"/>
        <v>1.0508866112916673</v>
      </c>
      <c r="H60" s="1">
        <f t="shared" si="51"/>
        <v>1.6713095058882892E-2</v>
      </c>
      <c r="I60" s="1">
        <f t="shared" si="9"/>
        <v>5.5349604489265252</v>
      </c>
      <c r="J60" s="1">
        <f>VLOOKUP($I60,Graph!$D$3:$M$50,col)</f>
        <v>3.8E-3</v>
      </c>
      <c r="K60" s="1">
        <f>VLOOKUP($I60,Graph!$D$3:$M$50,col+1)</f>
        <v>3.2000000000000002E-3</v>
      </c>
      <c r="L60" s="1">
        <f t="shared" si="52"/>
        <v>3.4000000000000002E-3</v>
      </c>
      <c r="M60" s="1">
        <f t="shared" si="53"/>
        <v>0.64411666666666656</v>
      </c>
      <c r="N60" s="1">
        <f t="shared" si="54"/>
        <v>5.5600000000000045E-2</v>
      </c>
      <c r="O60" s="1">
        <f t="shared" si="55"/>
        <v>2.6715563253233567E-2</v>
      </c>
      <c r="P60" s="1">
        <f t="shared" si="56"/>
        <v>1.0437458998225733</v>
      </c>
      <c r="Q60" s="1">
        <f t="shared" si="57"/>
        <v>1.0436462210265232</v>
      </c>
      <c r="R60" s="1">
        <f t="shared" si="58"/>
        <v>1.0436447083669882</v>
      </c>
      <c r="S60" s="1">
        <f t="shared" si="59"/>
        <v>1.0436446853860855</v>
      </c>
      <c r="T60" s="1">
        <f t="shared" si="60"/>
        <v>0.90525996654738161</v>
      </c>
      <c r="U60" s="1">
        <f t="shared" si="61"/>
        <v>1.5025433306171372E-2</v>
      </c>
      <c r="V60" s="2">
        <f t="shared" si="16"/>
        <v>5.3420083496459991</v>
      </c>
      <c r="W60" s="1">
        <f>VLOOKUP(V60,Graph!$D$3:$M$50,col)</f>
        <v>3.3E-3</v>
      </c>
      <c r="X60" s="1">
        <f>VLOOKUP(V60,Graph!$D$3:$M$50,col+1)</f>
        <v>2.8E-3</v>
      </c>
      <c r="Y60" s="1">
        <f t="shared" si="62"/>
        <v>2.9666666666666665E-3</v>
      </c>
      <c r="Z60" s="1">
        <f t="shared" si="18"/>
        <v>0.64498333333333324</v>
      </c>
      <c r="AA60" s="2">
        <f t="shared" si="63"/>
        <v>5.6033333333333379E-2</v>
      </c>
      <c r="AB60" s="1">
        <f t="shared" si="64"/>
        <v>2.7206682004223548E-2</v>
      </c>
      <c r="AC60" s="1">
        <f t="shared" si="65"/>
        <v>1.044507888931582</v>
      </c>
      <c r="AD60" s="1">
        <f t="shared" si="66"/>
        <v>1.04452140791249</v>
      </c>
      <c r="AE60" s="1">
        <f t="shared" si="67"/>
        <v>1.0445216176414363</v>
      </c>
      <c r="AF60" s="1">
        <f t="shared" si="68"/>
        <v>1.044521620894616</v>
      </c>
      <c r="AG60" s="1">
        <f t="shared" si="69"/>
        <v>0.91709594094702618</v>
      </c>
      <c r="AH60" s="1">
        <f t="shared" si="70"/>
        <v>1.5234676252980146E-2</v>
      </c>
      <c r="AI60" s="2">
        <f t="shared" si="27"/>
        <v>5.3666915790194691</v>
      </c>
      <c r="AJ60" s="1">
        <f>VLOOKUP(AI60,Graph!$D$3:$M$50,col)</f>
        <v>3.3E-3</v>
      </c>
      <c r="AK60" s="1">
        <f>VLOOKUP(AI60,Graph!$D$3:$M$50,col+1)</f>
        <v>2.8E-3</v>
      </c>
      <c r="AL60" s="1">
        <f t="shared" si="71"/>
        <v>2.9666666666666665E-3</v>
      </c>
      <c r="AM60" s="1">
        <f t="shared" si="29"/>
        <v>0.64498333333333324</v>
      </c>
      <c r="AN60" s="2">
        <f t="shared" si="72"/>
        <v>5.6033333333333379E-2</v>
      </c>
      <c r="AO60" s="1">
        <f t="shared" si="73"/>
        <v>2.7206682004223548E-2</v>
      </c>
      <c r="AP60" s="1">
        <f t="shared" si="74"/>
        <v>1.0445216209450769</v>
      </c>
      <c r="AQ60" s="1">
        <f t="shared" si="75"/>
        <v>1.0445216209458601</v>
      </c>
      <c r="AR60" s="1">
        <f t="shared" si="76"/>
        <v>1.0445216209458723</v>
      </c>
      <c r="AS60" s="1">
        <f t="shared" si="77"/>
        <v>1.0445216209458723</v>
      </c>
      <c r="AT60" s="1">
        <f t="shared" si="78"/>
        <v>0.91709594094702618</v>
      </c>
      <c r="AU60" s="1">
        <f t="shared" si="79"/>
        <v>1.5234676253727739E-2</v>
      </c>
      <c r="AV60" s="2">
        <f t="shared" si="40"/>
        <v>59</v>
      </c>
      <c r="AW60" s="1">
        <f t="shared" si="41"/>
        <v>15.23467625372774</v>
      </c>
      <c r="AX60" s="1">
        <f t="shared" si="42"/>
        <v>0.91709594094702618</v>
      </c>
      <c r="AY60" s="1">
        <f t="shared" si="43"/>
        <v>1.0445216209458723</v>
      </c>
      <c r="AZ60" s="1">
        <f t="shared" si="38"/>
        <v>2.9666666666666665E-3</v>
      </c>
      <c r="BA60" s="1">
        <f t="shared" si="39"/>
        <v>5.3666915790194691</v>
      </c>
    </row>
    <row r="61" spans="1:53">
      <c r="A61" s="2">
        <f t="shared" si="48"/>
        <v>6.0000000000000046E-2</v>
      </c>
      <c r="B61" s="1">
        <f t="shared" si="6"/>
        <v>8.5375666666666725E-2</v>
      </c>
      <c r="C61" s="1">
        <f t="shared" si="49"/>
        <v>3.1001399205472242E-2</v>
      </c>
      <c r="D61" s="1">
        <f t="shared" si="7"/>
        <v>1.0518855862354444</v>
      </c>
      <c r="E61" s="1">
        <f t="shared" ref="E61:G80" si="81">SQRT(D61-($C61*D61-POWER(D61,1/3)+1)/($C61-POWER(D61,-2/3)/3))</f>
        <v>1.0514093123296639</v>
      </c>
      <c r="F61" s="1">
        <f t="shared" si="81"/>
        <v>1.0514007648737334</v>
      </c>
      <c r="G61" s="1">
        <f t="shared" si="81"/>
        <v>1.051400610778128</v>
      </c>
      <c r="H61" s="1">
        <f t="shared" si="51"/>
        <v>1.7148182916888303E-2</v>
      </c>
      <c r="I61" s="1">
        <f t="shared" si="9"/>
        <v>5.5825796731364417</v>
      </c>
      <c r="J61" s="1">
        <f>VLOOKUP($I61,Graph!$D$3:$M$50,col)</f>
        <v>3.8E-3</v>
      </c>
      <c r="K61" s="1">
        <f>VLOOKUP($I61,Graph!$D$3:$M$50,col+1)</f>
        <v>3.2000000000000002E-3</v>
      </c>
      <c r="L61" s="1">
        <f t="shared" si="52"/>
        <v>3.4000000000000002E-3</v>
      </c>
      <c r="M61" s="1">
        <f t="shared" si="53"/>
        <v>0.64411666666666656</v>
      </c>
      <c r="N61" s="1">
        <f t="shared" si="54"/>
        <v>5.6600000000000046E-2</v>
      </c>
      <c r="O61" s="1">
        <f t="shared" si="55"/>
        <v>2.7014065415895173E-2</v>
      </c>
      <c r="P61" s="1">
        <f t="shared" si="56"/>
        <v>1.0442797022981669</v>
      </c>
      <c r="Q61" s="1">
        <f t="shared" si="57"/>
        <v>1.0441789019619616</v>
      </c>
      <c r="R61" s="1">
        <f t="shared" si="58"/>
        <v>1.0441773527988503</v>
      </c>
      <c r="S61" s="1">
        <f t="shared" si="59"/>
        <v>1.0441773289636276</v>
      </c>
      <c r="T61" s="1">
        <f t="shared" si="60"/>
        <v>0.9066442597066009</v>
      </c>
      <c r="U61" s="1">
        <f t="shared" si="61"/>
        <v>1.5440489283647742E-2</v>
      </c>
      <c r="V61" s="2">
        <f t="shared" si="16"/>
        <v>5.3907506866402466</v>
      </c>
      <c r="W61" s="1">
        <f>VLOOKUP(V61,Graph!$D$3:$M$50,col)</f>
        <v>3.3E-3</v>
      </c>
      <c r="X61" s="1">
        <f>VLOOKUP(V61,Graph!$D$3:$M$50,col+1)</f>
        <v>2.8E-3</v>
      </c>
      <c r="Y61" s="1">
        <f t="shared" si="62"/>
        <v>2.9666666666666665E-3</v>
      </c>
      <c r="Z61" s="1">
        <f t="shared" si="18"/>
        <v>0.64498333333333324</v>
      </c>
      <c r="AA61" s="2">
        <f t="shared" si="63"/>
        <v>5.703333333333338E-2</v>
      </c>
      <c r="AB61" s="1">
        <f t="shared" si="64"/>
        <v>2.7503154325373227E-2</v>
      </c>
      <c r="AC61" s="1">
        <f t="shared" si="65"/>
        <v>1.0450385846678463</v>
      </c>
      <c r="AD61" s="1">
        <f t="shared" si="66"/>
        <v>1.0450522392724422</v>
      </c>
      <c r="AE61" s="1">
        <f t="shared" si="67"/>
        <v>1.0450524537432972</v>
      </c>
      <c r="AF61" s="1">
        <f t="shared" si="68"/>
        <v>1.0450524571114577</v>
      </c>
      <c r="AG61" s="1">
        <f t="shared" si="69"/>
        <v>0.9183100923753178</v>
      </c>
      <c r="AH61" s="1">
        <f t="shared" si="70"/>
        <v>1.5652269986312042E-2</v>
      </c>
      <c r="AI61" s="2">
        <f t="shared" si="27"/>
        <v>5.4152852449028765</v>
      </c>
      <c r="AJ61" s="1">
        <f>VLOOKUP(AI61,Graph!$D$3:$M$50,col)</f>
        <v>3.3E-3</v>
      </c>
      <c r="AK61" s="1">
        <f>VLOOKUP(AI61,Graph!$D$3:$M$50,col+1)</f>
        <v>2.8E-3</v>
      </c>
      <c r="AL61" s="1">
        <f t="shared" si="71"/>
        <v>2.9666666666666665E-3</v>
      </c>
      <c r="AM61" s="1">
        <f t="shared" si="29"/>
        <v>0.64498333333333324</v>
      </c>
      <c r="AN61" s="2">
        <f t="shared" si="72"/>
        <v>5.703333333333338E-2</v>
      </c>
      <c r="AO61" s="1">
        <f t="shared" si="73"/>
        <v>2.7503154325373227E-2</v>
      </c>
      <c r="AP61" s="1">
        <f t="shared" si="74"/>
        <v>1.0450524571643529</v>
      </c>
      <c r="AQ61" s="1">
        <f t="shared" si="75"/>
        <v>1.0450524571651838</v>
      </c>
      <c r="AR61" s="1">
        <f t="shared" si="76"/>
        <v>1.0450524571651971</v>
      </c>
      <c r="AS61" s="1">
        <f t="shared" si="77"/>
        <v>1.0450524571651969</v>
      </c>
      <c r="AT61" s="1">
        <f t="shared" si="78"/>
        <v>0.9183100923753178</v>
      </c>
      <c r="AU61" s="1">
        <f t="shared" si="79"/>
        <v>1.5652269987116923E-2</v>
      </c>
      <c r="AV61" s="2">
        <f t="shared" si="40"/>
        <v>60</v>
      </c>
      <c r="AW61" s="1">
        <f t="shared" si="41"/>
        <v>15.652269987116922</v>
      </c>
      <c r="AX61" s="1">
        <f t="shared" si="42"/>
        <v>0.9183100923753178</v>
      </c>
      <c r="AY61" s="1">
        <f t="shared" si="43"/>
        <v>1.0450524571651969</v>
      </c>
      <c r="AZ61" s="1">
        <f t="shared" si="38"/>
        <v>2.9666666666666665E-3</v>
      </c>
      <c r="BA61" s="1">
        <f t="shared" si="39"/>
        <v>5.4152852449028765</v>
      </c>
    </row>
    <row r="62" spans="1:53">
      <c r="A62" s="2">
        <f t="shared" si="48"/>
        <v>6.1000000000000047E-2</v>
      </c>
      <c r="B62" s="1">
        <f t="shared" si="6"/>
        <v>8.6416833333333387E-2</v>
      </c>
      <c r="C62" s="1">
        <f t="shared" si="49"/>
        <v>3.1275912167808277E-2</v>
      </c>
      <c r="D62" s="1">
        <f t="shared" si="7"/>
        <v>1.052398283766443</v>
      </c>
      <c r="E62" s="1">
        <f t="shared" si="81"/>
        <v>1.051914407253818</v>
      </c>
      <c r="F62" s="1">
        <f t="shared" si="81"/>
        <v>1.0519056339492949</v>
      </c>
      <c r="G62" s="1">
        <f t="shared" si="81"/>
        <v>1.0519054741493306</v>
      </c>
      <c r="H62" s="1">
        <f t="shared" si="51"/>
        <v>1.7587109783487324E-2</v>
      </c>
      <c r="I62" s="1">
        <f t="shared" si="9"/>
        <v>5.6298097517888968</v>
      </c>
      <c r="J62" s="1">
        <f>VLOOKUP($I62,Graph!$D$3:$M$50,col)</f>
        <v>3.8E-3</v>
      </c>
      <c r="K62" s="1">
        <f>VLOOKUP($I62,Graph!$D$3:$M$50,col+1)</f>
        <v>3.2000000000000002E-3</v>
      </c>
      <c r="L62" s="1">
        <f t="shared" si="52"/>
        <v>3.4000000000000002E-3</v>
      </c>
      <c r="M62" s="1">
        <f t="shared" si="53"/>
        <v>0.64411666666666656</v>
      </c>
      <c r="N62" s="1">
        <f t="shared" si="54"/>
        <v>5.7600000000000047E-2</v>
      </c>
      <c r="O62" s="1">
        <f t="shared" si="55"/>
        <v>2.7306973676934295E-2</v>
      </c>
      <c r="P62" s="1">
        <f t="shared" si="56"/>
        <v>1.0448045711352092</v>
      </c>
      <c r="Q62" s="1">
        <f t="shared" si="57"/>
        <v>1.0447026811868085</v>
      </c>
      <c r="R62" s="1">
        <f t="shared" si="58"/>
        <v>1.0447010958926601</v>
      </c>
      <c r="S62" s="1">
        <f t="shared" si="59"/>
        <v>1.0447010711996154</v>
      </c>
      <c r="T62" s="1">
        <f t="shared" si="60"/>
        <v>0.90798383680735495</v>
      </c>
      <c r="U62" s="1">
        <f t="shared" si="61"/>
        <v>1.5859442512449369E-2</v>
      </c>
      <c r="V62" s="2">
        <f t="shared" si="16"/>
        <v>5.4390727341023224</v>
      </c>
      <c r="W62" s="1">
        <f>VLOOKUP(V62,Graph!$D$3:$M$50,col)</f>
        <v>3.3E-3</v>
      </c>
      <c r="X62" s="1">
        <f>VLOOKUP(V62,Graph!$D$3:$M$50,col+1)</f>
        <v>2.8E-3</v>
      </c>
      <c r="Y62" s="1">
        <f t="shared" si="62"/>
        <v>2.9666666666666665E-3</v>
      </c>
      <c r="Z62" s="1">
        <f t="shared" si="18"/>
        <v>0.64498333333333324</v>
      </c>
      <c r="AA62" s="2">
        <f t="shared" si="63"/>
        <v>5.8033333333333381E-2</v>
      </c>
      <c r="AB62" s="1">
        <f t="shared" si="64"/>
        <v>2.7794031725713583E-2</v>
      </c>
      <c r="AC62" s="1">
        <f t="shared" si="65"/>
        <v>1.0455603390878601</v>
      </c>
      <c r="AD62" s="1">
        <f t="shared" si="66"/>
        <v>1.0455741252837194</v>
      </c>
      <c r="AE62" s="1">
        <f t="shared" si="67"/>
        <v>1.0455743444425276</v>
      </c>
      <c r="AF62" s="1">
        <f t="shared" si="68"/>
        <v>1.0455743479259725</v>
      </c>
      <c r="AG62" s="1">
        <f t="shared" si="69"/>
        <v>0.91948494485844068</v>
      </c>
      <c r="AH62" s="1">
        <f t="shared" si="70"/>
        <v>1.6073753424547581E-2</v>
      </c>
      <c r="AI62" s="2">
        <f t="shared" si="27"/>
        <v>5.4634628550026356</v>
      </c>
      <c r="AJ62" s="1">
        <f>VLOOKUP(AI62,Graph!$D$3:$M$50,col)</f>
        <v>3.3E-3</v>
      </c>
      <c r="AK62" s="1">
        <f>VLOOKUP(AI62,Graph!$D$3:$M$50,col+1)</f>
        <v>2.8E-3</v>
      </c>
      <c r="AL62" s="1">
        <f t="shared" si="71"/>
        <v>2.9666666666666665E-3</v>
      </c>
      <c r="AM62" s="1">
        <f t="shared" si="29"/>
        <v>0.64498333333333324</v>
      </c>
      <c r="AN62" s="2">
        <f t="shared" si="72"/>
        <v>5.8033333333333381E-2</v>
      </c>
      <c r="AO62" s="1">
        <f t="shared" si="73"/>
        <v>2.7794031725713583E-2</v>
      </c>
      <c r="AP62" s="1">
        <f t="shared" si="74"/>
        <v>1.0455743479813404</v>
      </c>
      <c r="AQ62" s="1">
        <f t="shared" si="75"/>
        <v>1.0455743479822204</v>
      </c>
      <c r="AR62" s="1">
        <f t="shared" si="76"/>
        <v>1.0455743479822346</v>
      </c>
      <c r="AS62" s="1">
        <f t="shared" si="77"/>
        <v>1.0455743479822346</v>
      </c>
      <c r="AT62" s="1">
        <f t="shared" si="78"/>
        <v>0.91948494485844068</v>
      </c>
      <c r="AU62" s="1">
        <f t="shared" si="79"/>
        <v>1.6073753425412503E-2</v>
      </c>
      <c r="AV62" s="2">
        <f t="shared" si="40"/>
        <v>61</v>
      </c>
      <c r="AW62" s="1">
        <f t="shared" si="41"/>
        <v>16.073753425412505</v>
      </c>
      <c r="AX62" s="1">
        <f t="shared" si="42"/>
        <v>0.91948494485844068</v>
      </c>
      <c r="AY62" s="1">
        <f t="shared" si="43"/>
        <v>1.0455743479822346</v>
      </c>
      <c r="AZ62" s="1">
        <f t="shared" si="38"/>
        <v>2.9666666666666665E-3</v>
      </c>
      <c r="BA62" s="1">
        <f t="shared" si="39"/>
        <v>5.4634628550026356</v>
      </c>
    </row>
    <row r="63" spans="1:53">
      <c r="A63" s="2">
        <f t="shared" si="48"/>
        <v>6.2000000000000048E-2</v>
      </c>
      <c r="B63" s="1">
        <f t="shared" si="6"/>
        <v>8.7458000000000063E-2</v>
      </c>
      <c r="C63" s="1">
        <f t="shared" si="49"/>
        <v>3.154505626977027E-2</v>
      </c>
      <c r="D63" s="1">
        <f t="shared" si="7"/>
        <v>1.0529016826066304</v>
      </c>
      <c r="E63" s="1">
        <f t="shared" si="81"/>
        <v>1.0524105881114383</v>
      </c>
      <c r="F63" s="1">
        <f t="shared" si="81"/>
        <v>1.0524015946880103</v>
      </c>
      <c r="G63" s="1">
        <f t="shared" si="81"/>
        <v>1.0524014292330155</v>
      </c>
      <c r="H63" s="1">
        <f t="shared" si="51"/>
        <v>1.802984405165188E-2</v>
      </c>
      <c r="I63" s="1">
        <f t="shared" si="9"/>
        <v>5.6766600133791387</v>
      </c>
      <c r="J63" s="1">
        <f>VLOOKUP($I63,Graph!$D$3:$M$50,col)</f>
        <v>3.8E-3</v>
      </c>
      <c r="K63" s="1">
        <f>VLOOKUP($I63,Graph!$D$3:$M$50,col+1)</f>
        <v>3.2000000000000002E-3</v>
      </c>
      <c r="L63" s="1">
        <f t="shared" si="52"/>
        <v>3.4000000000000002E-3</v>
      </c>
      <c r="M63" s="1">
        <f t="shared" si="53"/>
        <v>0.64411666666666656</v>
      </c>
      <c r="N63" s="1">
        <f t="shared" si="54"/>
        <v>5.8600000000000048E-2</v>
      </c>
      <c r="O63" s="1">
        <f t="shared" si="55"/>
        <v>2.7594431394023403E-2</v>
      </c>
      <c r="P63" s="1">
        <f t="shared" si="56"/>
        <v>1.0453207069981976</v>
      </c>
      <c r="Q63" s="1">
        <f t="shared" si="57"/>
        <v>1.0452177584967419</v>
      </c>
      <c r="R63" s="1">
        <f t="shared" si="58"/>
        <v>1.0452161374520781</v>
      </c>
      <c r="S63" s="1">
        <f t="shared" si="59"/>
        <v>1.0452161118982752</v>
      </c>
      <c r="T63" s="1">
        <f t="shared" si="60"/>
        <v>0.90928082929565301</v>
      </c>
      <c r="U63" s="1">
        <f t="shared" si="61"/>
        <v>1.6282259482974563E-2</v>
      </c>
      <c r="V63" s="2">
        <f t="shared" si="16"/>
        <v>5.4869851479756555</v>
      </c>
      <c r="W63" s="1">
        <f>VLOOKUP(V63,Graph!$D$3:$M$50,col)</f>
        <v>3.3E-3</v>
      </c>
      <c r="X63" s="1">
        <f>VLOOKUP(V63,Graph!$D$3:$M$50,col+1)</f>
        <v>2.8E-3</v>
      </c>
      <c r="Y63" s="1">
        <f t="shared" si="62"/>
        <v>2.9666666666666665E-3</v>
      </c>
      <c r="Z63" s="1">
        <f t="shared" si="18"/>
        <v>0.64498333333333324</v>
      </c>
      <c r="AA63" s="2">
        <f t="shared" si="63"/>
        <v>5.9033333333333382E-2</v>
      </c>
      <c r="AB63" s="1">
        <f t="shared" si="64"/>
        <v>2.8079459361338502E-2</v>
      </c>
      <c r="AC63" s="1">
        <f t="shared" si="65"/>
        <v>1.0460733559698325</v>
      </c>
      <c r="AD63" s="1">
        <f t="shared" si="66"/>
        <v>1.0460872698406696</v>
      </c>
      <c r="AE63" s="1">
        <f t="shared" si="67"/>
        <v>1.0460874936327358</v>
      </c>
      <c r="AF63" s="1">
        <f t="shared" si="68"/>
        <v>1.0460874972316963</v>
      </c>
      <c r="AG63" s="1">
        <f t="shared" si="69"/>
        <v>0.9206223755089723</v>
      </c>
      <c r="AH63" s="1">
        <f t="shared" si="70"/>
        <v>1.6499093310340818E-2</v>
      </c>
      <c r="AI63" s="2">
        <f t="shared" si="27"/>
        <v>5.5112348799715996</v>
      </c>
      <c r="AJ63" s="1">
        <f>VLOOKUP(AI63,Graph!$D$3:$M$50,col)</f>
        <v>3.8E-3</v>
      </c>
      <c r="AK63" s="1">
        <f>VLOOKUP(AI63,Graph!$D$3:$M$50,col+1)</f>
        <v>3.2000000000000002E-3</v>
      </c>
      <c r="AL63" s="1">
        <f t="shared" si="71"/>
        <v>3.4000000000000002E-3</v>
      </c>
      <c r="AM63" s="1">
        <f t="shared" si="29"/>
        <v>0.64411666666666656</v>
      </c>
      <c r="AN63" s="2">
        <f t="shared" si="72"/>
        <v>5.8600000000000048E-2</v>
      </c>
      <c r="AO63" s="1">
        <f t="shared" si="73"/>
        <v>2.7594431394023403E-2</v>
      </c>
      <c r="AP63" s="1">
        <f t="shared" si="74"/>
        <v>1.0452297201923129</v>
      </c>
      <c r="AQ63" s="1">
        <f t="shared" si="75"/>
        <v>1.0452163259863276</v>
      </c>
      <c r="AR63" s="1">
        <f t="shared" si="76"/>
        <v>1.0452161148703345</v>
      </c>
      <c r="AS63" s="1">
        <f t="shared" si="77"/>
        <v>1.0452161115422951</v>
      </c>
      <c r="AT63" s="1">
        <f t="shared" si="78"/>
        <v>0.90928082929565301</v>
      </c>
      <c r="AU63" s="1">
        <f t="shared" si="79"/>
        <v>1.6282259477429145E-2</v>
      </c>
      <c r="AV63" s="2">
        <f t="shared" si="40"/>
        <v>62</v>
      </c>
      <c r="AW63" s="1">
        <f t="shared" si="41"/>
        <v>16.282259477429147</v>
      </c>
      <c r="AX63" s="1">
        <f t="shared" si="42"/>
        <v>0.90928082929565301</v>
      </c>
      <c r="AY63" s="1">
        <f t="shared" si="43"/>
        <v>1.0452161115422951</v>
      </c>
      <c r="AZ63" s="1">
        <f t="shared" si="38"/>
        <v>3.4000000000000002E-3</v>
      </c>
      <c r="BA63" s="1">
        <f t="shared" si="39"/>
        <v>5.5112348799715996</v>
      </c>
    </row>
    <row r="64" spans="1:53" ht="13.5" customHeight="1">
      <c r="A64" s="2">
        <f t="shared" si="48"/>
        <v>6.3000000000000042E-2</v>
      </c>
      <c r="B64" s="1">
        <f t="shared" si="6"/>
        <v>8.8499166666666726E-2</v>
      </c>
      <c r="C64" s="1">
        <f t="shared" si="49"/>
        <v>3.180898029121091E-2</v>
      </c>
      <c r="D64" s="1">
        <f t="shared" si="7"/>
        <v>1.053396020129497</v>
      </c>
      <c r="E64" s="1">
        <f t="shared" si="81"/>
        <v>1.0528980760551718</v>
      </c>
      <c r="F64" s="1">
        <f t="shared" si="81"/>
        <v>1.0528888681834407</v>
      </c>
      <c r="G64" s="1">
        <f t="shared" si="81"/>
        <v>1.0528886971261771</v>
      </c>
      <c r="H64" s="1">
        <f t="shared" si="51"/>
        <v>1.8476354850224173E-2</v>
      </c>
      <c r="I64" s="1">
        <f t="shared" si="9"/>
        <v>5.7231394181930124</v>
      </c>
      <c r="J64" s="1">
        <f>VLOOKUP($I64,Graph!$D$3:$M$50,col)</f>
        <v>3.8E-3</v>
      </c>
      <c r="K64" s="1">
        <f>VLOOKUP($I64,Graph!$D$3:$M$50,col+1)</f>
        <v>3.2000000000000002E-3</v>
      </c>
      <c r="L64" s="1">
        <f t="shared" si="52"/>
        <v>3.4000000000000002E-3</v>
      </c>
      <c r="M64" s="1">
        <f t="shared" si="53"/>
        <v>0.64411666666666656</v>
      </c>
      <c r="N64" s="1">
        <f t="shared" si="54"/>
        <v>5.9600000000000042E-2</v>
      </c>
      <c r="O64" s="1">
        <f t="shared" si="55"/>
        <v>2.787657780262498E-2</v>
      </c>
      <c r="P64" s="1">
        <f t="shared" si="56"/>
        <v>1.0458283058968574</v>
      </c>
      <c r="Q64" s="1">
        <f t="shared" si="57"/>
        <v>1.0457243290503107</v>
      </c>
      <c r="R64" s="1">
        <f t="shared" si="58"/>
        <v>1.0457226726425641</v>
      </c>
      <c r="S64" s="1">
        <f t="shared" si="59"/>
        <v>1.0457226462256082</v>
      </c>
      <c r="T64" s="1">
        <f t="shared" si="60"/>
        <v>0.91053723532114528</v>
      </c>
      <c r="U64" s="1">
        <f t="shared" si="61"/>
        <v>1.6708907497157255E-2</v>
      </c>
      <c r="V64" s="2">
        <f t="shared" si="16"/>
        <v>5.5344981382950662</v>
      </c>
      <c r="W64" s="1">
        <f>VLOOKUP(V64,Graph!$D$3:$M$50,col)</f>
        <v>3.8E-3</v>
      </c>
      <c r="X64" s="1">
        <f>VLOOKUP(V64,Graph!$D$3:$M$50,col+1)</f>
        <v>3.2000000000000002E-3</v>
      </c>
      <c r="Y64" s="1">
        <f t="shared" si="62"/>
        <v>3.4000000000000002E-3</v>
      </c>
      <c r="Z64" s="1">
        <f t="shared" si="18"/>
        <v>0.64411666666666656</v>
      </c>
      <c r="AA64" s="2">
        <f t="shared" si="63"/>
        <v>5.9600000000000042E-2</v>
      </c>
      <c r="AB64" s="1">
        <f t="shared" si="64"/>
        <v>2.787657780262498E-2</v>
      </c>
      <c r="AC64" s="1">
        <f t="shared" si="65"/>
        <v>1.0457226458042943</v>
      </c>
      <c r="AD64" s="1">
        <f t="shared" si="66"/>
        <v>1.0457226457975746</v>
      </c>
      <c r="AE64" s="1">
        <f t="shared" si="67"/>
        <v>1.0457226457974675</v>
      </c>
      <c r="AF64" s="1">
        <f t="shared" si="68"/>
        <v>1.0457226457974658</v>
      </c>
      <c r="AG64" s="1">
        <f t="shared" si="69"/>
        <v>0.91053723532114528</v>
      </c>
      <c r="AH64" s="1">
        <f t="shared" si="70"/>
        <v>1.6708907490316251E-2</v>
      </c>
      <c r="AI64" s="2">
        <f t="shared" si="27"/>
        <v>5.5344981375397495</v>
      </c>
      <c r="AJ64" s="1">
        <f>VLOOKUP(AI64,Graph!$D$3:$M$50,col)</f>
        <v>3.8E-3</v>
      </c>
      <c r="AK64" s="1">
        <f>VLOOKUP(AI64,Graph!$D$3:$M$50,col+1)</f>
        <v>3.2000000000000002E-3</v>
      </c>
      <c r="AL64" s="1">
        <f t="shared" si="71"/>
        <v>3.4000000000000002E-3</v>
      </c>
      <c r="AM64" s="1">
        <f t="shared" si="29"/>
        <v>0.64411666666666656</v>
      </c>
      <c r="AN64" s="2">
        <f t="shared" si="72"/>
        <v>5.9600000000000042E-2</v>
      </c>
      <c r="AO64" s="1">
        <f t="shared" si="73"/>
        <v>2.787657780262498E-2</v>
      </c>
      <c r="AP64" s="1">
        <f t="shared" si="74"/>
        <v>1.045722645797466</v>
      </c>
      <c r="AQ64" s="1">
        <f t="shared" si="75"/>
        <v>1.045722645797466</v>
      </c>
      <c r="AR64" s="1">
        <f t="shared" si="76"/>
        <v>1.045722645797466</v>
      </c>
      <c r="AS64" s="1">
        <f t="shared" si="77"/>
        <v>1.045722645797466</v>
      </c>
      <c r="AT64" s="1">
        <f t="shared" si="78"/>
        <v>0.91053723532114528</v>
      </c>
      <c r="AU64" s="1">
        <f t="shared" si="79"/>
        <v>1.6708907490316255E-2</v>
      </c>
      <c r="AV64" s="2">
        <f t="shared" si="40"/>
        <v>63</v>
      </c>
      <c r="AW64" s="1">
        <f t="shared" si="41"/>
        <v>16.708907490316253</v>
      </c>
      <c r="AX64" s="1">
        <f t="shared" si="42"/>
        <v>0.91053723532114528</v>
      </c>
      <c r="AY64" s="1">
        <f t="shared" si="43"/>
        <v>1.045722645797466</v>
      </c>
      <c r="AZ64" s="1">
        <f t="shared" si="38"/>
        <v>3.4000000000000002E-3</v>
      </c>
      <c r="BA64" s="1">
        <f t="shared" si="39"/>
        <v>5.5344981375397495</v>
      </c>
    </row>
    <row r="65" spans="1:53">
      <c r="A65" s="2">
        <f t="shared" si="48"/>
        <v>6.4000000000000043E-2</v>
      </c>
      <c r="B65" s="1">
        <f t="shared" si="6"/>
        <v>8.9540333333333388E-2</v>
      </c>
      <c r="C65" s="1">
        <f t="shared" si="49"/>
        <v>3.2067827963430329E-2</v>
      </c>
      <c r="D65" s="1">
        <f t="shared" si="7"/>
        <v>1.0538815264402335</v>
      </c>
      <c r="E65" s="1">
        <f t="shared" si="81"/>
        <v>1.0533770857011977</v>
      </c>
      <c r="F65" s="1">
        <f t="shared" si="81"/>
        <v>1.0533676689870419</v>
      </c>
      <c r="G65" s="1">
        <f t="shared" si="81"/>
        <v>1.0533674923834069</v>
      </c>
      <c r="H65" s="1">
        <f t="shared" si="51"/>
        <v>1.8926612016394517E-2</v>
      </c>
      <c r="I65" s="1">
        <f t="shared" si="9"/>
        <v>5.7692565784630556</v>
      </c>
      <c r="J65" s="1">
        <f>VLOOKUP($I65,Graph!$D$3:$M$50,col)</f>
        <v>3.8E-3</v>
      </c>
      <c r="K65" s="1">
        <f>VLOOKUP($I65,Graph!$D$3:$M$50,col+1)</f>
        <v>3.2000000000000002E-3</v>
      </c>
      <c r="L65" s="1">
        <f t="shared" si="52"/>
        <v>3.4000000000000002E-3</v>
      </c>
      <c r="M65" s="1">
        <f t="shared" si="53"/>
        <v>0.64411666666666656</v>
      </c>
      <c r="N65" s="1">
        <f t="shared" si="54"/>
        <v>6.0600000000000043E-2</v>
      </c>
      <c r="O65" s="1">
        <f t="shared" si="55"/>
        <v>2.8153548104868767E-2</v>
      </c>
      <c r="P65" s="1">
        <f t="shared" si="56"/>
        <v>1.0463275592128018</v>
      </c>
      <c r="Q65" s="1">
        <f t="shared" si="57"/>
        <v>1.0462225833961416</v>
      </c>
      <c r="R65" s="1">
        <f t="shared" si="58"/>
        <v>1.0462208920186655</v>
      </c>
      <c r="S65" s="1">
        <f t="shared" si="59"/>
        <v>1.0462208647366789</v>
      </c>
      <c r="T65" s="1">
        <f t="shared" si="60"/>
        <v>0.91175492999301133</v>
      </c>
      <c r="U65" s="1">
        <f t="shared" si="61"/>
        <v>1.7139354636695515E-2</v>
      </c>
      <c r="V65" s="2">
        <f t="shared" si="16"/>
        <v>5.5816214950829375</v>
      </c>
      <c r="W65" s="1">
        <f>VLOOKUP(V65,Graph!$D$3:$M$50,col)</f>
        <v>3.8E-3</v>
      </c>
      <c r="X65" s="1">
        <f>VLOOKUP(V65,Graph!$D$3:$M$50,col+1)</f>
        <v>3.2000000000000002E-3</v>
      </c>
      <c r="Y65" s="1">
        <f t="shared" si="62"/>
        <v>3.4000000000000002E-3</v>
      </c>
      <c r="Z65" s="1">
        <f t="shared" si="18"/>
        <v>0.64411666666666656</v>
      </c>
      <c r="AA65" s="2">
        <f t="shared" si="63"/>
        <v>6.0600000000000043E-2</v>
      </c>
      <c r="AB65" s="1">
        <f t="shared" si="64"/>
        <v>2.8153548104868767E-2</v>
      </c>
      <c r="AC65" s="1">
        <f t="shared" si="65"/>
        <v>1.0462208642966115</v>
      </c>
      <c r="AD65" s="1">
        <f t="shared" si="66"/>
        <v>1.0462208642895132</v>
      </c>
      <c r="AE65" s="1">
        <f t="shared" si="67"/>
        <v>1.0462208642893984</v>
      </c>
      <c r="AF65" s="1">
        <f t="shared" si="68"/>
        <v>1.0462208642893969</v>
      </c>
      <c r="AG65" s="1">
        <f t="shared" si="69"/>
        <v>0.91175492999301133</v>
      </c>
      <c r="AH65" s="1">
        <f t="shared" si="70"/>
        <v>1.7139354629368067E-2</v>
      </c>
      <c r="AI65" s="2">
        <f t="shared" si="27"/>
        <v>5.5816214942875151</v>
      </c>
      <c r="AJ65" s="1">
        <f>VLOOKUP(AI65,Graph!$D$3:$M$50,col)</f>
        <v>3.8E-3</v>
      </c>
      <c r="AK65" s="1">
        <f>VLOOKUP(AI65,Graph!$D$3:$M$50,col+1)</f>
        <v>3.2000000000000002E-3</v>
      </c>
      <c r="AL65" s="1">
        <f t="shared" si="71"/>
        <v>3.4000000000000002E-3</v>
      </c>
      <c r="AM65" s="1">
        <f t="shared" si="29"/>
        <v>0.64411666666666656</v>
      </c>
      <c r="AN65" s="2">
        <f t="shared" si="72"/>
        <v>6.0600000000000043E-2</v>
      </c>
      <c r="AO65" s="1">
        <f t="shared" si="73"/>
        <v>2.8153548104868767E-2</v>
      </c>
      <c r="AP65" s="1">
        <f t="shared" si="74"/>
        <v>1.0462208642893966</v>
      </c>
      <c r="AQ65" s="1">
        <f t="shared" si="75"/>
        <v>1.0462208642893964</v>
      </c>
      <c r="AR65" s="1">
        <f t="shared" si="76"/>
        <v>1.0462208642893964</v>
      </c>
      <c r="AS65" s="1">
        <f t="shared" si="77"/>
        <v>1.0462208642893964</v>
      </c>
      <c r="AT65" s="1">
        <f t="shared" si="78"/>
        <v>0.91175492999301133</v>
      </c>
      <c r="AU65" s="1">
        <f t="shared" si="79"/>
        <v>1.7139354629368064E-2</v>
      </c>
      <c r="AV65" s="2">
        <f t="shared" si="40"/>
        <v>64</v>
      </c>
      <c r="AW65" s="1">
        <f t="shared" si="41"/>
        <v>17.139354629368064</v>
      </c>
      <c r="AX65" s="1">
        <f t="shared" si="42"/>
        <v>0.91175492999301133</v>
      </c>
      <c r="AY65" s="1">
        <f t="shared" si="43"/>
        <v>1.0462208642893964</v>
      </c>
      <c r="AZ65" s="1">
        <f t="shared" si="38"/>
        <v>3.4000000000000002E-3</v>
      </c>
      <c r="BA65" s="1">
        <f t="shared" si="39"/>
        <v>5.5816214942875151</v>
      </c>
    </row>
    <row r="66" spans="1:53">
      <c r="A66" s="2">
        <f t="shared" si="48"/>
        <v>6.5000000000000044E-2</v>
      </c>
      <c r="B66" s="1">
        <f t="shared" si="6"/>
        <v>9.0581500000000065E-2</v>
      </c>
      <c r="C66" s="1">
        <f t="shared" si="49"/>
        <v>3.2321738153004959E-2</v>
      </c>
      <c r="D66" s="1">
        <f t="shared" si="7"/>
        <v>1.0543584245978894</v>
      </c>
      <c r="E66" s="1">
        <f t="shared" si="81"/>
        <v>1.0538478253162793</v>
      </c>
      <c r="F66" s="1">
        <f t="shared" si="81"/>
        <v>1.0538382052959487</v>
      </c>
      <c r="G66" s="1">
        <f t="shared" si="81"/>
        <v>1.0538380232046984</v>
      </c>
      <c r="H66" s="1">
        <f t="shared" si="51"/>
        <v>1.9380586069594044E-2</v>
      </c>
      <c r="I66" s="1">
        <f t="shared" si="9"/>
        <v>5.8150197771198231</v>
      </c>
      <c r="J66" s="1">
        <f>VLOOKUP($I66,Graph!$D$3:$M$50,col)</f>
        <v>3.8E-3</v>
      </c>
      <c r="K66" s="1">
        <f>VLOOKUP($I66,Graph!$D$3:$M$50,col+1)</f>
        <v>3.2000000000000002E-3</v>
      </c>
      <c r="L66" s="1">
        <f t="shared" si="52"/>
        <v>3.4000000000000002E-3</v>
      </c>
      <c r="M66" s="1">
        <f t="shared" si="53"/>
        <v>0.64411666666666656</v>
      </c>
      <c r="N66" s="1">
        <f t="shared" si="54"/>
        <v>6.1600000000000044E-2</v>
      </c>
      <c r="O66" s="1">
        <f t="shared" si="55"/>
        <v>2.8425473562579042E-2</v>
      </c>
      <c r="P66" s="1">
        <f t="shared" si="56"/>
        <v>1.0468186537393955</v>
      </c>
      <c r="Q66" s="1">
        <f t="shared" si="57"/>
        <v>1.0467127075132137</v>
      </c>
      <c r="R66" s="1">
        <f t="shared" si="58"/>
        <v>1.0467109815643598</v>
      </c>
      <c r="S66" s="1">
        <f t="shared" si="59"/>
        <v>1.0467109534159575</v>
      </c>
      <c r="T66" s="1">
        <f t="shared" si="60"/>
        <v>0.91293567470364001</v>
      </c>
      <c r="U66" s="1">
        <f t="shared" si="61"/>
        <v>1.7573569733007447E-2</v>
      </c>
      <c r="V66" s="2">
        <f t="shared" si="16"/>
        <v>5.6283646123320237</v>
      </c>
      <c r="W66" s="1">
        <f>VLOOKUP(V66,Graph!$D$3:$M$50,col)</f>
        <v>3.8E-3</v>
      </c>
      <c r="X66" s="1">
        <f>VLOOKUP(V66,Graph!$D$3:$M$50,col+1)</f>
        <v>3.2000000000000002E-3</v>
      </c>
      <c r="Y66" s="1">
        <f t="shared" si="62"/>
        <v>3.4000000000000002E-3</v>
      </c>
      <c r="Z66" s="1">
        <f t="shared" si="18"/>
        <v>0.64411666666666656</v>
      </c>
      <c r="AA66" s="2">
        <f t="shared" si="63"/>
        <v>6.1600000000000044E-2</v>
      </c>
      <c r="AB66" s="1">
        <f t="shared" si="64"/>
        <v>2.8425473562579042E-2</v>
      </c>
      <c r="AC66" s="1">
        <f t="shared" si="65"/>
        <v>1.0467109529568783</v>
      </c>
      <c r="AD66" s="1">
        <f t="shared" si="66"/>
        <v>1.0467109529493912</v>
      </c>
      <c r="AE66" s="1">
        <f t="shared" si="67"/>
        <v>1.0467109529492691</v>
      </c>
      <c r="AF66" s="1">
        <f t="shared" si="68"/>
        <v>1.0467109529492673</v>
      </c>
      <c r="AG66" s="1">
        <f t="shared" si="69"/>
        <v>0.91293567470364001</v>
      </c>
      <c r="AH66" s="1">
        <f t="shared" si="70"/>
        <v>1.7573569725172034E-2</v>
      </c>
      <c r="AI66" s="2">
        <f t="shared" si="27"/>
        <v>5.6283646114955284</v>
      </c>
      <c r="AJ66" s="1">
        <f>VLOOKUP(AI66,Graph!$D$3:$M$50,col)</f>
        <v>3.8E-3</v>
      </c>
      <c r="AK66" s="1">
        <f>VLOOKUP(AI66,Graph!$D$3:$M$50,col+1)</f>
        <v>3.2000000000000002E-3</v>
      </c>
      <c r="AL66" s="1">
        <f t="shared" si="71"/>
        <v>3.4000000000000002E-3</v>
      </c>
      <c r="AM66" s="1">
        <f t="shared" si="29"/>
        <v>0.64411666666666656</v>
      </c>
      <c r="AN66" s="2">
        <f t="shared" si="72"/>
        <v>6.1600000000000044E-2</v>
      </c>
      <c r="AO66" s="1">
        <f t="shared" si="73"/>
        <v>2.8425473562579042E-2</v>
      </c>
      <c r="AP66" s="1">
        <f t="shared" si="74"/>
        <v>1.0467109529492669</v>
      </c>
      <c r="AQ66" s="1">
        <f t="shared" si="75"/>
        <v>1.0467109529492671</v>
      </c>
      <c r="AR66" s="1">
        <f t="shared" si="76"/>
        <v>1.0467109529492671</v>
      </c>
      <c r="AS66" s="1">
        <f t="shared" si="77"/>
        <v>1.0467109529492671</v>
      </c>
      <c r="AT66" s="1">
        <f t="shared" si="78"/>
        <v>0.91293567470364001</v>
      </c>
      <c r="AU66" s="1">
        <f t="shared" si="79"/>
        <v>1.7573569725172027E-2</v>
      </c>
      <c r="AV66" s="2">
        <f t="shared" si="40"/>
        <v>65</v>
      </c>
      <c r="AW66" s="1">
        <f t="shared" si="41"/>
        <v>17.573569725172028</v>
      </c>
      <c r="AX66" s="1">
        <f t="shared" si="42"/>
        <v>0.91293567470364001</v>
      </c>
      <c r="AY66" s="1">
        <f t="shared" si="43"/>
        <v>1.0467109529492671</v>
      </c>
      <c r="AZ66" s="1">
        <f t="shared" si="38"/>
        <v>3.4000000000000002E-3</v>
      </c>
      <c r="BA66" s="1">
        <f t="shared" si="39"/>
        <v>5.6283646114955284</v>
      </c>
    </row>
    <row r="67" spans="1:53">
      <c r="A67" s="2">
        <f t="shared" si="48"/>
        <v>6.6000000000000045E-2</v>
      </c>
      <c r="B67" s="1">
        <f t="shared" ref="B67:B130" si="82">Ba*(A67+rho)</f>
        <v>9.1622666666666727E-2</v>
      </c>
      <c r="C67" s="1">
        <f t="shared" si="49"/>
        <v>3.257084504024927E-2</v>
      </c>
      <c r="D67" s="1">
        <f t="shared" ref="D67:D130" si="83">SQRT(1.1-($C67*1.1-POWER(1.1,1/3)+1)/($C67-POWER(1.1,-2/3)/3))</f>
        <v>1.054826930834537</v>
      </c>
      <c r="E67" s="1">
        <f t="shared" si="81"/>
        <v>1.0543104970034887</v>
      </c>
      <c r="F67" s="1">
        <f t="shared" si="81"/>
        <v>1.0543006791393679</v>
      </c>
      <c r="G67" s="1">
        <f t="shared" si="81"/>
        <v>1.0543004916218501</v>
      </c>
      <c r="H67" s="1">
        <f t="shared" si="51"/>
        <v>1.9838248186709224E-2</v>
      </c>
      <c r="I67" s="1">
        <f t="shared" ref="I67:I130" si="84">(L/nu)*POWER(gn*H67/b,1/3)/10^5</f>
        <v>5.8604369852567624</v>
      </c>
      <c r="J67" s="1">
        <f>VLOOKUP($I67,Graph!$D$3:$M$50,col)</f>
        <v>3.8E-3</v>
      </c>
      <c r="K67" s="1">
        <f>VLOOKUP($I67,Graph!$D$3:$M$50,col+1)</f>
        <v>3.2000000000000002E-3</v>
      </c>
      <c r="L67" s="1">
        <f t="shared" si="52"/>
        <v>3.4000000000000002E-3</v>
      </c>
      <c r="M67" s="1">
        <f t="shared" si="53"/>
        <v>0.64411666666666656</v>
      </c>
      <c r="N67" s="1">
        <f t="shared" si="54"/>
        <v>6.2600000000000044E-2</v>
      </c>
      <c r="O67" s="1">
        <f t="shared" si="55"/>
        <v>2.8692481593313508E-2</v>
      </c>
      <c r="P67" s="1">
        <f t="shared" si="56"/>
        <v>1.0473017717326871</v>
      </c>
      <c r="Q67" s="1">
        <f t="shared" si="57"/>
        <v>1.0471948828620645</v>
      </c>
      <c r="R67" s="1">
        <f t="shared" si="58"/>
        <v>1.0471931227443316</v>
      </c>
      <c r="S67" s="1">
        <f t="shared" si="59"/>
        <v>1.047193093728598</v>
      </c>
      <c r="T67" s="1">
        <f t="shared" si="60"/>
        <v>0.91408112561743926</v>
      </c>
      <c r="U67" s="1">
        <f t="shared" si="61"/>
        <v>1.8011522338793384E-2</v>
      </c>
      <c r="V67" s="2">
        <f t="shared" ref="V67:V130" si="85">(L/nu)*POWER(gn*U67/b,1/3)/10^5</f>
        <v>5.6747365102455403</v>
      </c>
      <c r="W67" s="1">
        <f>VLOOKUP(V67,Graph!$D$3:$M$50,col)</f>
        <v>3.8E-3</v>
      </c>
      <c r="X67" s="1">
        <f>VLOOKUP(V67,Graph!$D$3:$M$50,col+1)</f>
        <v>3.2000000000000002E-3</v>
      </c>
      <c r="Y67" s="1">
        <f t="shared" si="62"/>
        <v>3.4000000000000002E-3</v>
      </c>
      <c r="Z67" s="1">
        <f t="shared" ref="Z67:Z130" si="86">b-2*Y67*L</f>
        <v>0.64411666666666656</v>
      </c>
      <c r="AA67" s="2">
        <f t="shared" si="63"/>
        <v>6.2600000000000044E-2</v>
      </c>
      <c r="AB67" s="1">
        <f t="shared" si="64"/>
        <v>2.8692481593313508E-2</v>
      </c>
      <c r="AC67" s="1">
        <f t="shared" si="65"/>
        <v>1.047193093250262</v>
      </c>
      <c r="AD67" s="1">
        <f t="shared" si="66"/>
        <v>1.0471930932423761</v>
      </c>
      <c r="AE67" s="1">
        <f t="shared" si="67"/>
        <v>1.0471930932422462</v>
      </c>
      <c r="AF67" s="1">
        <f t="shared" si="68"/>
        <v>1.0471930932422442</v>
      </c>
      <c r="AG67" s="1">
        <f t="shared" si="69"/>
        <v>0.91408112561743926</v>
      </c>
      <c r="AH67" s="1">
        <f t="shared" si="70"/>
        <v>1.801152233042819E-2</v>
      </c>
      <c r="AI67" s="2">
        <f t="shared" ref="AI67:AI130" si="87">(L/nu)*POWER(gn*AH67/b,1/3)/10^5</f>
        <v>5.6747365093670235</v>
      </c>
      <c r="AJ67" s="1">
        <f>VLOOKUP(AI67,Graph!$D$3:$M$50,col)</f>
        <v>3.8E-3</v>
      </c>
      <c r="AK67" s="1">
        <f>VLOOKUP(AI67,Graph!$D$3:$M$50,col+1)</f>
        <v>3.2000000000000002E-3</v>
      </c>
      <c r="AL67" s="1">
        <f t="shared" si="71"/>
        <v>3.4000000000000002E-3</v>
      </c>
      <c r="AM67" s="1">
        <f t="shared" ref="AM67:AM130" si="88">b-2*AL67*L</f>
        <v>0.64411666666666656</v>
      </c>
      <c r="AN67" s="2">
        <f t="shared" si="72"/>
        <v>6.2600000000000044E-2</v>
      </c>
      <c r="AO67" s="1">
        <f t="shared" si="73"/>
        <v>2.8692481593313508E-2</v>
      </c>
      <c r="AP67" s="1">
        <f t="shared" si="74"/>
        <v>1.047193093242244</v>
      </c>
      <c r="AQ67" s="1">
        <f t="shared" si="75"/>
        <v>1.0471930932422444</v>
      </c>
      <c r="AR67" s="1">
        <f t="shared" si="76"/>
        <v>1.0471930932422442</v>
      </c>
      <c r="AS67" s="1">
        <f t="shared" si="77"/>
        <v>1.047193093242244</v>
      </c>
      <c r="AT67" s="1">
        <f t="shared" si="78"/>
        <v>0.91408112561743926</v>
      </c>
      <c r="AU67" s="1">
        <f t="shared" si="79"/>
        <v>1.8011522330428187E-2</v>
      </c>
      <c r="AV67" s="2">
        <f t="shared" si="40"/>
        <v>66</v>
      </c>
      <c r="AW67" s="1">
        <f t="shared" si="41"/>
        <v>18.011522330428186</v>
      </c>
      <c r="AX67" s="1">
        <f t="shared" si="42"/>
        <v>0.91408112561743926</v>
      </c>
      <c r="AY67" s="1">
        <f t="shared" si="43"/>
        <v>1.047193093242244</v>
      </c>
      <c r="AZ67" s="1">
        <f t="shared" ref="AZ67:AZ130" si="89">AL67</f>
        <v>3.4000000000000002E-3</v>
      </c>
      <c r="BA67" s="1">
        <f t="shared" ref="BA67:BA130" si="90">AI67</f>
        <v>5.6747365093670235</v>
      </c>
    </row>
    <row r="68" spans="1:53">
      <c r="A68" s="2">
        <f t="shared" si="48"/>
        <v>6.7000000000000046E-2</v>
      </c>
      <c r="B68" s="1">
        <f t="shared" si="82"/>
        <v>9.2663833333333404E-2</v>
      </c>
      <c r="C68" s="1">
        <f t="shared" si="49"/>
        <v>3.2815278292174989E-2</v>
      </c>
      <c r="D68" s="1">
        <f t="shared" si="83"/>
        <v>1.0552872547707977</v>
      </c>
      <c r="E68" s="1">
        <f t="shared" si="81"/>
        <v>1.0547652968858978</v>
      </c>
      <c r="F68" s="1">
        <f t="shared" si="81"/>
        <v>1.0547552865628749</v>
      </c>
      <c r="G68" s="1">
        <f t="shared" si="81"/>
        <v>1.0547550936827821</v>
      </c>
      <c r="H68" s="1">
        <f t="shared" si="51"/>
        <v>2.0299570178532973E-2</v>
      </c>
      <c r="I68" s="1">
        <f t="shared" si="84"/>
        <v>5.9055158784153781</v>
      </c>
      <c r="J68" s="1">
        <f>VLOOKUP($I68,Graph!$D$3:$M$50,col)</f>
        <v>3.8E-3</v>
      </c>
      <c r="K68" s="1">
        <f>VLOOKUP($I68,Graph!$D$3:$M$50,col+1)</f>
        <v>3.2000000000000002E-3</v>
      </c>
      <c r="L68" s="1">
        <f t="shared" si="52"/>
        <v>3.4000000000000002E-3</v>
      </c>
      <c r="M68" s="1">
        <f t="shared" si="53"/>
        <v>0.64411666666666656</v>
      </c>
      <c r="N68" s="1">
        <f t="shared" si="54"/>
        <v>6.3600000000000045E-2</v>
      </c>
      <c r="O68" s="1">
        <f t="shared" si="55"/>
        <v>2.8954695868449221E-2</v>
      </c>
      <c r="P68" s="1">
        <f t="shared" si="56"/>
        <v>1.0477770909715411</v>
      </c>
      <c r="Q68" s="1">
        <f t="shared" si="57"/>
        <v>1.0476692864450952</v>
      </c>
      <c r="R68" s="1">
        <f t="shared" si="58"/>
        <v>1.0476674925643399</v>
      </c>
      <c r="S68" s="1">
        <f t="shared" si="59"/>
        <v>1.047667462680808</v>
      </c>
      <c r="T68" s="1">
        <f t="shared" si="60"/>
        <v>0.9151928414106838</v>
      </c>
      <c r="U68" s="1">
        <f t="shared" si="61"/>
        <v>1.8453182701093744E-2</v>
      </c>
      <c r="V68" s="2">
        <f t="shared" si="85"/>
        <v>5.7207458558874178</v>
      </c>
      <c r="W68" s="1">
        <f>VLOOKUP(V68,Graph!$D$3:$M$50,col)</f>
        <v>3.8E-3</v>
      </c>
      <c r="X68" s="1">
        <f>VLOOKUP(V68,Graph!$D$3:$M$50,col+1)</f>
        <v>3.2000000000000002E-3</v>
      </c>
      <c r="Y68" s="1">
        <f t="shared" si="62"/>
        <v>3.4000000000000002E-3</v>
      </c>
      <c r="Z68" s="1">
        <f t="shared" si="86"/>
        <v>0.64411666666666656</v>
      </c>
      <c r="AA68" s="2">
        <f t="shared" si="63"/>
        <v>6.3600000000000045E-2</v>
      </c>
      <c r="AB68" s="1">
        <f t="shared" si="64"/>
        <v>2.8954695868449221E-2</v>
      </c>
      <c r="AC68" s="1">
        <f t="shared" si="65"/>
        <v>1.0476674621829813</v>
      </c>
      <c r="AD68" s="1">
        <f t="shared" si="66"/>
        <v>1.047667462174688</v>
      </c>
      <c r="AE68" s="1">
        <f t="shared" si="67"/>
        <v>1.0476674621745496</v>
      </c>
      <c r="AF68" s="1">
        <f t="shared" si="68"/>
        <v>1.0476674621745476</v>
      </c>
      <c r="AG68" s="1">
        <f t="shared" si="69"/>
        <v>0.9151928414106838</v>
      </c>
      <c r="AH68" s="1">
        <f t="shared" si="70"/>
        <v>1.8453182692176686E-2</v>
      </c>
      <c r="AI68" s="2">
        <f t="shared" si="87"/>
        <v>5.7207458549659469</v>
      </c>
      <c r="AJ68" s="1">
        <f>VLOOKUP(AI68,Graph!$D$3:$M$50,col)</f>
        <v>3.8E-3</v>
      </c>
      <c r="AK68" s="1">
        <f>VLOOKUP(AI68,Graph!$D$3:$M$50,col+1)</f>
        <v>3.2000000000000002E-3</v>
      </c>
      <c r="AL68" s="1">
        <f t="shared" si="71"/>
        <v>3.4000000000000002E-3</v>
      </c>
      <c r="AM68" s="1">
        <f t="shared" si="88"/>
        <v>0.64411666666666656</v>
      </c>
      <c r="AN68" s="2">
        <f t="shared" si="72"/>
        <v>6.3600000000000045E-2</v>
      </c>
      <c r="AO68" s="1">
        <f t="shared" si="73"/>
        <v>2.8954695868449221E-2</v>
      </c>
      <c r="AP68" s="1">
        <f t="shared" si="74"/>
        <v>1.0476674621745474</v>
      </c>
      <c r="AQ68" s="1">
        <f t="shared" si="75"/>
        <v>1.0476674621745476</v>
      </c>
      <c r="AR68" s="1">
        <f t="shared" si="76"/>
        <v>1.0476674621745474</v>
      </c>
      <c r="AS68" s="1">
        <f t="shared" si="77"/>
        <v>1.0476674621745476</v>
      </c>
      <c r="AT68" s="1">
        <f t="shared" si="78"/>
        <v>0.9151928414106838</v>
      </c>
      <c r="AU68" s="1">
        <f t="shared" si="79"/>
        <v>1.8453182692176686E-2</v>
      </c>
      <c r="AV68" s="2">
        <f t="shared" ref="AV68:AV131" si="91">AV67+1</f>
        <v>67</v>
      </c>
      <c r="AW68" s="1">
        <f t="shared" ref="AW68:AW131" si="92">AU68*1000</f>
        <v>18.453182692176686</v>
      </c>
      <c r="AX68" s="1">
        <f t="shared" ref="AX68:AX131" si="93">AT68</f>
        <v>0.9151928414106838</v>
      </c>
      <c r="AY68" s="1">
        <f t="shared" ref="AY68:AY131" si="94">AS68</f>
        <v>1.0476674621745476</v>
      </c>
      <c r="AZ68" s="1">
        <f t="shared" si="89"/>
        <v>3.4000000000000002E-3</v>
      </c>
      <c r="BA68" s="1">
        <f t="shared" si="90"/>
        <v>5.7207458549659469</v>
      </c>
    </row>
    <row r="69" spans="1:53">
      <c r="A69" s="2">
        <f t="shared" si="48"/>
        <v>6.8000000000000047E-2</v>
      </c>
      <c r="B69" s="1">
        <f t="shared" si="82"/>
        <v>9.3705000000000066E-2</v>
      </c>
      <c r="C69" s="1">
        <f t="shared" si="49"/>
        <v>3.3055163229873813E-2</v>
      </c>
      <c r="D69" s="1">
        <f t="shared" si="83"/>
        <v>1.0557395996272136</v>
      </c>
      <c r="E69" s="1">
        <f t="shared" si="81"/>
        <v>1.0552124152876596</v>
      </c>
      <c r="F69" s="1">
        <f t="shared" si="81"/>
        <v>1.055202217810046</v>
      </c>
      <c r="G69" s="1">
        <f t="shared" si="81"/>
        <v>1.0552020196331791</v>
      </c>
      <c r="H69" s="1">
        <f t="shared" si="51"/>
        <v>2.0764524467373383E-2</v>
      </c>
      <c r="I69" s="1">
        <f t="shared" si="84"/>
        <v>5.9502638517870405</v>
      </c>
      <c r="J69" s="1">
        <f>VLOOKUP($I69,Graph!$D$3:$M$50,col)</f>
        <v>3.8E-3</v>
      </c>
      <c r="K69" s="1">
        <f>VLOOKUP($I69,Graph!$D$3:$M$50,col+1)</f>
        <v>3.2000000000000002E-3</v>
      </c>
      <c r="L69" s="1">
        <f t="shared" si="52"/>
        <v>3.4000000000000002E-3</v>
      </c>
      <c r="M69" s="1">
        <f t="shared" si="53"/>
        <v>0.64411666666666656</v>
      </c>
      <c r="N69" s="1">
        <f t="shared" si="54"/>
        <v>6.4600000000000046E-2</v>
      </c>
      <c r="O69" s="1">
        <f t="shared" si="55"/>
        <v>2.9212236412501282E-2</v>
      </c>
      <c r="P69" s="1">
        <f t="shared" si="56"/>
        <v>1.048244784825372</v>
      </c>
      <c r="Q69" s="1">
        <f t="shared" si="57"/>
        <v>1.0481360908743746</v>
      </c>
      <c r="R69" s="1">
        <f t="shared" si="58"/>
        <v>1.0481342636390825</v>
      </c>
      <c r="S69" s="1">
        <f t="shared" si="59"/>
        <v>1.0481342328877099</v>
      </c>
      <c r="T69" s="1">
        <f t="shared" si="60"/>
        <v>0.91627229033834445</v>
      </c>
      <c r="U69" s="1">
        <f t="shared" si="61"/>
        <v>1.8898521735741029E-2</v>
      </c>
      <c r="V69" s="2">
        <f t="shared" si="85"/>
        <v>5.76640098237994</v>
      </c>
      <c r="W69" s="1">
        <f>VLOOKUP(V69,Graph!$D$3:$M$50,col)</f>
        <v>3.8E-3</v>
      </c>
      <c r="X69" s="1">
        <f>VLOOKUP(V69,Graph!$D$3:$M$50,col+1)</f>
        <v>3.2000000000000002E-3</v>
      </c>
      <c r="Y69" s="1">
        <f t="shared" si="62"/>
        <v>3.4000000000000002E-3</v>
      </c>
      <c r="Z69" s="1">
        <f t="shared" si="86"/>
        <v>0.64411666666666656</v>
      </c>
      <c r="AA69" s="2">
        <f t="shared" si="63"/>
        <v>6.4600000000000046E-2</v>
      </c>
      <c r="AB69" s="1">
        <f t="shared" si="64"/>
        <v>2.9212236412501282E-2</v>
      </c>
      <c r="AC69" s="1">
        <f t="shared" si="65"/>
        <v>1.0481342323701714</v>
      </c>
      <c r="AD69" s="1">
        <f t="shared" si="66"/>
        <v>1.0481342323614613</v>
      </c>
      <c r="AE69" s="1">
        <f t="shared" si="67"/>
        <v>1.0481342323613148</v>
      </c>
      <c r="AF69" s="1">
        <f t="shared" si="68"/>
        <v>1.0481342323613125</v>
      </c>
      <c r="AG69" s="1">
        <f t="shared" si="69"/>
        <v>0.91627229033834445</v>
      </c>
      <c r="AH69" s="1">
        <f t="shared" si="70"/>
        <v>1.8898521726249753E-2</v>
      </c>
      <c r="AI69" s="2">
        <f t="shared" si="87"/>
        <v>5.7664009814146002</v>
      </c>
      <c r="AJ69" s="1">
        <f>VLOOKUP(AI69,Graph!$D$3:$M$50,col)</f>
        <v>3.8E-3</v>
      </c>
      <c r="AK69" s="1">
        <f>VLOOKUP(AI69,Graph!$D$3:$M$50,col+1)</f>
        <v>3.2000000000000002E-3</v>
      </c>
      <c r="AL69" s="1">
        <f t="shared" si="71"/>
        <v>3.4000000000000002E-3</v>
      </c>
      <c r="AM69" s="1">
        <f t="shared" si="88"/>
        <v>0.64411666666666656</v>
      </c>
      <c r="AN69" s="2">
        <f t="shared" si="72"/>
        <v>6.4600000000000046E-2</v>
      </c>
      <c r="AO69" s="1">
        <f t="shared" si="73"/>
        <v>2.9212236412501282E-2</v>
      </c>
      <c r="AP69" s="1">
        <f t="shared" si="74"/>
        <v>1.0481342323613123</v>
      </c>
      <c r="AQ69" s="1">
        <f t="shared" si="75"/>
        <v>1.0481342323613121</v>
      </c>
      <c r="AR69" s="1">
        <f t="shared" si="76"/>
        <v>1.0481342323613125</v>
      </c>
      <c r="AS69" s="1">
        <f t="shared" si="77"/>
        <v>1.0481342323613123</v>
      </c>
      <c r="AT69" s="1">
        <f t="shared" si="78"/>
        <v>0.91627229033834445</v>
      </c>
      <c r="AU69" s="1">
        <f t="shared" si="79"/>
        <v>1.8898521726249749E-2</v>
      </c>
      <c r="AV69" s="2">
        <f t="shared" si="91"/>
        <v>68</v>
      </c>
      <c r="AW69" s="1">
        <f t="shared" si="92"/>
        <v>18.898521726249751</v>
      </c>
      <c r="AX69" s="1">
        <f t="shared" si="93"/>
        <v>0.91627229033834445</v>
      </c>
      <c r="AY69" s="1">
        <f t="shared" si="94"/>
        <v>1.0481342323613123</v>
      </c>
      <c r="AZ69" s="1">
        <f t="shared" si="89"/>
        <v>3.4000000000000002E-3</v>
      </c>
      <c r="BA69" s="1">
        <f t="shared" si="90"/>
        <v>5.7664009814146002</v>
      </c>
    </row>
    <row r="70" spans="1:53">
      <c r="A70" s="2">
        <f t="shared" si="48"/>
        <v>6.9000000000000047E-2</v>
      </c>
      <c r="B70" s="1">
        <f t="shared" si="82"/>
        <v>9.4746166666666728E-2</v>
      </c>
      <c r="C70" s="1">
        <f t="shared" si="49"/>
        <v>3.329062099029946E-2</v>
      </c>
      <c r="D70" s="1">
        <f t="shared" si="83"/>
        <v>1.0561841624310626</v>
      </c>
      <c r="E70" s="1">
        <f t="shared" si="81"/>
        <v>1.0556520369120128</v>
      </c>
      <c r="F70" s="1">
        <f t="shared" si="81"/>
        <v>1.0556416575009542</v>
      </c>
      <c r="G70" s="1">
        <f t="shared" si="81"/>
        <v>1.0556414540950041</v>
      </c>
      <c r="H70" s="1">
        <f t="shared" si="51"/>
        <v>2.1233084065747556E-2</v>
      </c>
      <c r="I70" s="1">
        <f t="shared" si="84"/>
        <v>5.9946880344186155</v>
      </c>
      <c r="J70" s="1">
        <f>VLOOKUP($I70,Graph!$D$3:$M$50,col)</f>
        <v>3.8E-3</v>
      </c>
      <c r="K70" s="1">
        <f>VLOOKUP($I70,Graph!$D$3:$M$50,col+1)</f>
        <v>3.2000000000000002E-3</v>
      </c>
      <c r="L70" s="1">
        <f t="shared" si="52"/>
        <v>3.4000000000000002E-3</v>
      </c>
      <c r="M70" s="1">
        <f t="shared" si="53"/>
        <v>0.64411666666666656</v>
      </c>
      <c r="N70" s="1">
        <f t="shared" si="54"/>
        <v>6.5600000000000047E-2</v>
      </c>
      <c r="O70" s="1">
        <f t="shared" si="55"/>
        <v>2.9465219702987815E-2</v>
      </c>
      <c r="P70" s="1">
        <f t="shared" si="56"/>
        <v>1.0487050223280665</v>
      </c>
      <c r="Q70" s="1">
        <f t="shared" si="57"/>
        <v>1.0485954644455586</v>
      </c>
      <c r="R70" s="1">
        <f t="shared" si="58"/>
        <v>1.0485936042661699</v>
      </c>
      <c r="S70" s="1">
        <f t="shared" si="59"/>
        <v>1.0485935726473186</v>
      </c>
      <c r="T70" s="1">
        <f t="shared" si="60"/>
        <v>0.91732085669518171</v>
      </c>
      <c r="U70" s="1">
        <f t="shared" si="61"/>
        <v>1.9347511003113226E-2</v>
      </c>
      <c r="V70" s="2">
        <f t="shared" si="85"/>
        <v>5.8117099067722595</v>
      </c>
      <c r="W70" s="1">
        <f>VLOOKUP(V70,Graph!$D$3:$M$50,col)</f>
        <v>3.8E-3</v>
      </c>
      <c r="X70" s="1">
        <f>VLOOKUP(V70,Graph!$D$3:$M$50,col+1)</f>
        <v>3.2000000000000002E-3</v>
      </c>
      <c r="Y70" s="1">
        <f t="shared" si="62"/>
        <v>3.4000000000000002E-3</v>
      </c>
      <c r="Z70" s="1">
        <f t="shared" si="86"/>
        <v>0.64411666666666656</v>
      </c>
      <c r="AA70" s="2">
        <f t="shared" si="63"/>
        <v>6.5600000000000047E-2</v>
      </c>
      <c r="AB70" s="1">
        <f t="shared" si="64"/>
        <v>2.9465219702987815E-2</v>
      </c>
      <c r="AC70" s="1">
        <f t="shared" si="65"/>
        <v>1.0485935721098596</v>
      </c>
      <c r="AD70" s="1">
        <f t="shared" si="66"/>
        <v>1.0485935721007238</v>
      </c>
      <c r="AE70" s="1">
        <f t="shared" si="67"/>
        <v>1.0485935721005686</v>
      </c>
      <c r="AF70" s="1">
        <f t="shared" si="68"/>
        <v>1.0485935721005657</v>
      </c>
      <c r="AG70" s="1">
        <f t="shared" si="69"/>
        <v>0.91732085669518171</v>
      </c>
      <c r="AH70" s="1">
        <f t="shared" si="70"/>
        <v>1.9347510993025136E-2</v>
      </c>
      <c r="AI70" s="2">
        <f t="shared" si="87"/>
        <v>5.8117099057621555</v>
      </c>
      <c r="AJ70" s="1">
        <f>VLOOKUP(AI70,Graph!$D$3:$M$50,col)</f>
        <v>3.8E-3</v>
      </c>
      <c r="AK70" s="1">
        <f>VLOOKUP(AI70,Graph!$D$3:$M$50,col+1)</f>
        <v>3.2000000000000002E-3</v>
      </c>
      <c r="AL70" s="1">
        <f t="shared" si="71"/>
        <v>3.4000000000000002E-3</v>
      </c>
      <c r="AM70" s="1">
        <f t="shared" si="88"/>
        <v>0.64411666666666656</v>
      </c>
      <c r="AN70" s="2">
        <f t="shared" si="72"/>
        <v>6.5600000000000047E-2</v>
      </c>
      <c r="AO70" s="1">
        <f t="shared" si="73"/>
        <v>2.9465219702987815E-2</v>
      </c>
      <c r="AP70" s="1">
        <f t="shared" si="74"/>
        <v>1.0485935721005655</v>
      </c>
      <c r="AQ70" s="1">
        <f t="shared" si="75"/>
        <v>1.0485935721005657</v>
      </c>
      <c r="AR70" s="1">
        <f t="shared" si="76"/>
        <v>1.0485935721005655</v>
      </c>
      <c r="AS70" s="1">
        <f t="shared" si="77"/>
        <v>1.0485935721005657</v>
      </c>
      <c r="AT70" s="1">
        <f t="shared" si="78"/>
        <v>0.91732085669518171</v>
      </c>
      <c r="AU70" s="1">
        <f t="shared" si="79"/>
        <v>1.9347510993025136E-2</v>
      </c>
      <c r="AV70" s="2">
        <f t="shared" si="91"/>
        <v>69</v>
      </c>
      <c r="AW70" s="1">
        <f t="shared" si="92"/>
        <v>19.347510993025136</v>
      </c>
      <c r="AX70" s="1">
        <f t="shared" si="93"/>
        <v>0.91732085669518171</v>
      </c>
      <c r="AY70" s="1">
        <f t="shared" si="94"/>
        <v>1.0485935721005657</v>
      </c>
      <c r="AZ70" s="1">
        <f t="shared" si="89"/>
        <v>3.4000000000000002E-3</v>
      </c>
      <c r="BA70" s="1">
        <f t="shared" si="90"/>
        <v>5.8117099057621555</v>
      </c>
    </row>
    <row r="71" spans="1:53">
      <c r="A71" s="2">
        <f t="shared" si="48"/>
        <v>7.0000000000000048E-2</v>
      </c>
      <c r="B71" s="1">
        <f t="shared" si="82"/>
        <v>9.5787333333333405E-2</v>
      </c>
      <c r="C71" s="1">
        <f t="shared" si="49"/>
        <v>3.352176868246616E-2</v>
      </c>
      <c r="D71" s="1">
        <f t="shared" si="83"/>
        <v>1.0566211342183023</v>
      </c>
      <c r="E71" s="1">
        <f t="shared" si="81"/>
        <v>1.0560843410158292</v>
      </c>
      <c r="F71" s="1">
        <f t="shared" si="81"/>
        <v>1.056073784807172</v>
      </c>
      <c r="G71" s="1">
        <f t="shared" si="81"/>
        <v>1.0560735762415101</v>
      </c>
      <c r="H71" s="1">
        <f t="shared" si="51"/>
        <v>2.1705222556093477E-2</v>
      </c>
      <c r="I71" s="1">
        <f t="shared" si="84"/>
        <v>6.0387953025008878</v>
      </c>
      <c r="J71" s="1">
        <f>VLOOKUP($I71,Graph!$D$3:$M$50,col)</f>
        <v>4.1000000000000003E-3</v>
      </c>
      <c r="K71" s="1">
        <f>VLOOKUP($I71,Graph!$D$3:$M$50,col+1)</f>
        <v>3.8999999999999998E-3</v>
      </c>
      <c r="L71" s="1">
        <f t="shared" si="52"/>
        <v>3.966666666666667E-3</v>
      </c>
      <c r="M71" s="1">
        <f t="shared" si="53"/>
        <v>0.64298333333333324</v>
      </c>
      <c r="N71" s="1">
        <f t="shared" si="54"/>
        <v>6.6033333333333388E-2</v>
      </c>
      <c r="O71" s="1">
        <f t="shared" si="55"/>
        <v>2.9107568929084875E-2</v>
      </c>
      <c r="P71" s="1">
        <f t="shared" si="56"/>
        <v>1.0480695723901723</v>
      </c>
      <c r="Q71" s="1">
        <f t="shared" si="57"/>
        <v>1.0479465237433681</v>
      </c>
      <c r="R71" s="1">
        <f t="shared" si="58"/>
        <v>1.04794446405277</v>
      </c>
      <c r="S71" s="1">
        <f t="shared" si="59"/>
        <v>1.0479444295325286</v>
      </c>
      <c r="T71" s="1">
        <f t="shared" si="60"/>
        <v>0.90504900497376151</v>
      </c>
      <c r="U71" s="1">
        <f t="shared" si="61"/>
        <v>1.9493077775613252E-2</v>
      </c>
      <c r="V71" s="2">
        <f t="shared" si="85"/>
        <v>5.8262488826499848</v>
      </c>
      <c r="W71" s="1">
        <f>VLOOKUP(V71,Graph!$D$3:$M$50,col)</f>
        <v>3.8E-3</v>
      </c>
      <c r="X71" s="1">
        <f>VLOOKUP(V71,Graph!$D$3:$M$50,col+1)</f>
        <v>3.2000000000000002E-3</v>
      </c>
      <c r="Y71" s="1">
        <f t="shared" si="62"/>
        <v>3.4000000000000002E-3</v>
      </c>
      <c r="Z71" s="1">
        <f t="shared" si="86"/>
        <v>0.64411666666666656</v>
      </c>
      <c r="AA71" s="2">
        <f t="shared" si="63"/>
        <v>6.6600000000000048E-2</v>
      </c>
      <c r="AB71" s="1">
        <f t="shared" si="64"/>
        <v>2.971375877026599E-2</v>
      </c>
      <c r="AC71" s="1">
        <f t="shared" si="65"/>
        <v>1.0490265398606917</v>
      </c>
      <c r="AD71" s="1">
        <f t="shared" si="66"/>
        <v>1.0490453174651899</v>
      </c>
      <c r="AE71" s="1">
        <f t="shared" si="67"/>
        <v>1.0490456398225803</v>
      </c>
      <c r="AF71" s="1">
        <f t="shared" si="68"/>
        <v>1.0490456453554906</v>
      </c>
      <c r="AG71" s="1">
        <f t="shared" si="69"/>
        <v>0.91833984673080105</v>
      </c>
      <c r="AH71" s="1">
        <f t="shared" si="70"/>
        <v>1.9800122672571769E-2</v>
      </c>
      <c r="AI71" s="2">
        <f t="shared" si="87"/>
        <v>5.8566803454554002</v>
      </c>
      <c r="AJ71" s="1">
        <f>VLOOKUP(AI71,Graph!$D$3:$M$50,col)</f>
        <v>3.8E-3</v>
      </c>
      <c r="AK71" s="1">
        <f>VLOOKUP(AI71,Graph!$D$3:$M$50,col+1)</f>
        <v>3.2000000000000002E-3</v>
      </c>
      <c r="AL71" s="1">
        <f t="shared" si="71"/>
        <v>3.4000000000000002E-3</v>
      </c>
      <c r="AM71" s="1">
        <f t="shared" si="88"/>
        <v>0.64411666666666656</v>
      </c>
      <c r="AN71" s="2">
        <f t="shared" si="72"/>
        <v>6.6600000000000048E-2</v>
      </c>
      <c r="AO71" s="1">
        <f t="shared" si="73"/>
        <v>2.971375877026599E-2</v>
      </c>
      <c r="AP71" s="1">
        <f t="shared" si="74"/>
        <v>1.0490456454504566</v>
      </c>
      <c r="AQ71" s="1">
        <f t="shared" si="75"/>
        <v>1.0490456454520865</v>
      </c>
      <c r="AR71" s="1">
        <f t="shared" si="76"/>
        <v>1.0490456454521147</v>
      </c>
      <c r="AS71" s="1">
        <f t="shared" si="77"/>
        <v>1.0490456454521151</v>
      </c>
      <c r="AT71" s="1">
        <f t="shared" si="78"/>
        <v>0.91833984673080105</v>
      </c>
      <c r="AU71" s="1">
        <f t="shared" si="79"/>
        <v>1.9800122674395498E-2</v>
      </c>
      <c r="AV71" s="2">
        <f t="shared" si="91"/>
        <v>70</v>
      </c>
      <c r="AW71" s="1">
        <f t="shared" si="92"/>
        <v>19.800122674395496</v>
      </c>
      <c r="AX71" s="1">
        <f t="shared" si="93"/>
        <v>0.91833984673080105</v>
      </c>
      <c r="AY71" s="1">
        <f t="shared" si="94"/>
        <v>1.0490456454521151</v>
      </c>
      <c r="AZ71" s="1">
        <f t="shared" si="89"/>
        <v>3.4000000000000002E-3</v>
      </c>
      <c r="BA71" s="1">
        <f t="shared" si="90"/>
        <v>5.8566803454554002</v>
      </c>
    </row>
    <row r="72" spans="1:53">
      <c r="A72" s="2">
        <f t="shared" si="48"/>
        <v>7.1000000000000049E-2</v>
      </c>
      <c r="B72" s="1">
        <f t="shared" si="82"/>
        <v>9.6828500000000067E-2</v>
      </c>
      <c r="C72" s="1">
        <f t="shared" si="49"/>
        <v>3.3748719538114161E-2</v>
      </c>
      <c r="D72" s="1">
        <f t="shared" si="83"/>
        <v>1.0570507002304159</v>
      </c>
      <c r="E72" s="1">
        <f t="shared" si="81"/>
        <v>1.0565095015804187</v>
      </c>
      <c r="F72" s="1">
        <f t="shared" si="81"/>
        <v>1.0564987736229778</v>
      </c>
      <c r="G72" s="1">
        <f t="shared" si="81"/>
        <v>1.0564985599684626</v>
      </c>
      <c r="H72" s="1">
        <f t="shared" si="51"/>
        <v>2.2180914071438001E-2</v>
      </c>
      <c r="I72" s="1">
        <f t="shared" si="84"/>
        <v>6.082592291811471</v>
      </c>
      <c r="J72" s="1">
        <f>VLOOKUP($I72,Graph!$D$3:$M$50,col)</f>
        <v>4.1000000000000003E-3</v>
      </c>
      <c r="K72" s="1">
        <f>VLOOKUP($I72,Graph!$D$3:$M$50,col+1)</f>
        <v>3.8999999999999998E-3</v>
      </c>
      <c r="L72" s="1">
        <f t="shared" si="52"/>
        <v>3.966666666666667E-3</v>
      </c>
      <c r="M72" s="1">
        <f t="shared" si="53"/>
        <v>0.64298333333333324</v>
      </c>
      <c r="N72" s="1">
        <f t="shared" si="54"/>
        <v>6.7033333333333389E-2</v>
      </c>
      <c r="O72" s="1">
        <f t="shared" si="55"/>
        <v>2.9354242810356975E-2</v>
      </c>
      <c r="P72" s="1">
        <f t="shared" si="56"/>
        <v>1.0485181257661602</v>
      </c>
      <c r="Q72" s="1">
        <f t="shared" si="57"/>
        <v>1.0483941032729442</v>
      </c>
      <c r="R72" s="1">
        <f t="shared" si="58"/>
        <v>1.0483920069747403</v>
      </c>
      <c r="S72" s="1">
        <f t="shared" si="59"/>
        <v>1.048391971497366</v>
      </c>
      <c r="T72" s="1">
        <f t="shared" si="60"/>
        <v>0.90619784439414952</v>
      </c>
      <c r="U72" s="1">
        <f t="shared" si="61"/>
        <v>1.9946065515751166E-2</v>
      </c>
      <c r="V72" s="2">
        <f t="shared" si="85"/>
        <v>5.8710346184174798</v>
      </c>
      <c r="W72" s="1">
        <f>VLOOKUP(V72,Graph!$D$3:$M$50,col)</f>
        <v>3.8E-3</v>
      </c>
      <c r="X72" s="1">
        <f>VLOOKUP(V72,Graph!$D$3:$M$50,col+1)</f>
        <v>3.2000000000000002E-3</v>
      </c>
      <c r="Y72" s="1">
        <f t="shared" si="62"/>
        <v>3.4000000000000002E-3</v>
      </c>
      <c r="Z72" s="1">
        <f t="shared" si="86"/>
        <v>0.64411666666666656</v>
      </c>
      <c r="AA72" s="2">
        <f t="shared" si="63"/>
        <v>6.7600000000000049E-2</v>
      </c>
      <c r="AB72" s="1">
        <f t="shared" si="64"/>
        <v>2.9957963296858375E-2</v>
      </c>
      <c r="AC72" s="1">
        <f t="shared" si="65"/>
        <v>1.0494713724519287</v>
      </c>
      <c r="AD72" s="1">
        <f t="shared" si="66"/>
        <v>1.0494902788857308</v>
      </c>
      <c r="AE72" s="1">
        <f t="shared" si="67"/>
        <v>1.0494906065428231</v>
      </c>
      <c r="AF72" s="1">
        <f t="shared" si="68"/>
        <v>1.0494906122202068</v>
      </c>
      <c r="AG72" s="1">
        <f t="shared" si="69"/>
        <v>0.91933049407174405</v>
      </c>
      <c r="AH72" s="1">
        <f t="shared" si="70"/>
        <v>2.0256329549943303E-2</v>
      </c>
      <c r="AI72" s="2">
        <f t="shared" si="87"/>
        <v>5.9013197345831268</v>
      </c>
      <c r="AJ72" s="1">
        <f>VLOOKUP(AI72,Graph!$D$3:$M$50,col)</f>
        <v>3.8E-3</v>
      </c>
      <c r="AK72" s="1">
        <f>VLOOKUP(AI72,Graph!$D$3:$M$50,col+1)</f>
        <v>3.2000000000000002E-3</v>
      </c>
      <c r="AL72" s="1">
        <f t="shared" si="71"/>
        <v>3.4000000000000002E-3</v>
      </c>
      <c r="AM72" s="1">
        <f t="shared" si="88"/>
        <v>0.64411666666666656</v>
      </c>
      <c r="AN72" s="2">
        <f t="shared" si="72"/>
        <v>6.7600000000000049E-2</v>
      </c>
      <c r="AO72" s="1">
        <f t="shared" si="73"/>
        <v>2.9957963296858375E-2</v>
      </c>
      <c r="AP72" s="1">
        <f t="shared" si="74"/>
        <v>1.0494906123185797</v>
      </c>
      <c r="AQ72" s="1">
        <f t="shared" si="75"/>
        <v>1.0494906123202845</v>
      </c>
      <c r="AR72" s="1">
        <f t="shared" si="76"/>
        <v>1.049490612320314</v>
      </c>
      <c r="AS72" s="1">
        <f t="shared" si="77"/>
        <v>1.0494906123203147</v>
      </c>
      <c r="AT72" s="1">
        <f t="shared" si="78"/>
        <v>0.91933049407174405</v>
      </c>
      <c r="AU72" s="1">
        <f t="shared" si="79"/>
        <v>2.0256329551875497E-2</v>
      </c>
      <c r="AV72" s="2">
        <f t="shared" si="91"/>
        <v>71</v>
      </c>
      <c r="AW72" s="1">
        <f t="shared" si="92"/>
        <v>20.256329551875496</v>
      </c>
      <c r="AX72" s="1">
        <f t="shared" si="93"/>
        <v>0.91933049407174405</v>
      </c>
      <c r="AY72" s="1">
        <f t="shared" si="94"/>
        <v>1.0494906123203147</v>
      </c>
      <c r="AZ72" s="1">
        <f t="shared" si="89"/>
        <v>3.4000000000000002E-3</v>
      </c>
      <c r="BA72" s="1">
        <f t="shared" si="90"/>
        <v>5.9013197345831268</v>
      </c>
    </row>
    <row r="73" spans="1:53">
      <c r="A73" s="2">
        <f t="shared" si="48"/>
        <v>7.200000000000005E-2</v>
      </c>
      <c r="B73" s="1">
        <f t="shared" si="82"/>
        <v>9.7869666666666744E-2</v>
      </c>
      <c r="C73" s="1">
        <f t="shared" si="49"/>
        <v>3.3971583056919101E-2</v>
      </c>
      <c r="D73" s="1">
        <f t="shared" si="83"/>
        <v>1.0574730401059926</v>
      </c>
      <c r="E73" s="1">
        <f t="shared" si="81"/>
        <v>1.0569276874783604</v>
      </c>
      <c r="F73" s="1">
        <f t="shared" si="81"/>
        <v>1.0569167927325547</v>
      </c>
      <c r="G73" s="1">
        <f t="shared" si="81"/>
        <v>1.0569165740613504</v>
      </c>
      <c r="H73" s="1">
        <f t="shared" si="51"/>
        <v>2.2660133276963517E-2</v>
      </c>
      <c r="I73" s="1">
        <f t="shared" si="84"/>
        <v>6.1260854093772945</v>
      </c>
      <c r="J73" s="1">
        <f>VLOOKUP($I73,Graph!$D$3:$M$50,col)</f>
        <v>4.1000000000000003E-3</v>
      </c>
      <c r="K73" s="1">
        <f>VLOOKUP($I73,Graph!$D$3:$M$50,col+1)</f>
        <v>3.8999999999999998E-3</v>
      </c>
      <c r="L73" s="1">
        <f t="shared" si="52"/>
        <v>3.966666666666667E-3</v>
      </c>
      <c r="M73" s="1">
        <f t="shared" si="53"/>
        <v>0.64298333333333324</v>
      </c>
      <c r="N73" s="1">
        <f t="shared" si="54"/>
        <v>6.803333333333339E-2</v>
      </c>
      <c r="O73" s="1">
        <f t="shared" si="55"/>
        <v>2.9596676149958364E-2</v>
      </c>
      <c r="P73" s="1">
        <f t="shared" si="56"/>
        <v>1.0489597207071988</v>
      </c>
      <c r="Q73" s="1">
        <f t="shared" si="57"/>
        <v>1.0488347514304015</v>
      </c>
      <c r="R73" s="1">
        <f t="shared" si="58"/>
        <v>1.0488326189670543</v>
      </c>
      <c r="S73" s="1">
        <f t="shared" si="59"/>
        <v>1.0488325825332283</v>
      </c>
      <c r="T73" s="1">
        <f t="shared" si="60"/>
        <v>0.90731523724929874</v>
      </c>
      <c r="U73" s="1">
        <f t="shared" si="61"/>
        <v>2.0402628714119683E-2</v>
      </c>
      <c r="V73" s="2">
        <f t="shared" si="85"/>
        <v>5.9154928837493843</v>
      </c>
      <c r="W73" s="1">
        <f>VLOOKUP(V73,Graph!$D$3:$M$50,col)</f>
        <v>3.8E-3</v>
      </c>
      <c r="X73" s="1">
        <f>VLOOKUP(V73,Graph!$D$3:$M$50,col+1)</f>
        <v>3.2000000000000002E-3</v>
      </c>
      <c r="Y73" s="1">
        <f t="shared" si="62"/>
        <v>3.4000000000000002E-3</v>
      </c>
      <c r="Z73" s="1">
        <f t="shared" si="86"/>
        <v>0.64411666666666656</v>
      </c>
      <c r="AA73" s="2">
        <f t="shared" si="63"/>
        <v>6.860000000000005E-2</v>
      </c>
      <c r="AB73" s="1">
        <f t="shared" si="64"/>
        <v>3.0197939715870564E-2</v>
      </c>
      <c r="AC73" s="1">
        <f t="shared" si="65"/>
        <v>1.049909258233293</v>
      </c>
      <c r="AD73" s="1">
        <f t="shared" si="66"/>
        <v>1.0499282897276592</v>
      </c>
      <c r="AE73" s="1">
        <f t="shared" si="67"/>
        <v>1.0499286226146283</v>
      </c>
      <c r="AF73" s="1">
        <f t="shared" si="68"/>
        <v>1.0499286284361919</v>
      </c>
      <c r="AG73" s="1">
        <f t="shared" si="69"/>
        <v>0.92029396469787705</v>
      </c>
      <c r="AH73" s="1">
        <f t="shared" si="70"/>
        <v>2.0716104983729697E-2</v>
      </c>
      <c r="AI73" s="2">
        <f t="shared" si="87"/>
        <v>5.9456352373266519</v>
      </c>
      <c r="AJ73" s="1">
        <f>VLOOKUP(AI73,Graph!$D$3:$M$50,col)</f>
        <v>3.8E-3</v>
      </c>
      <c r="AK73" s="1">
        <f>VLOOKUP(AI73,Graph!$D$3:$M$50,col+1)</f>
        <v>3.2000000000000002E-3</v>
      </c>
      <c r="AL73" s="1">
        <f t="shared" si="71"/>
        <v>3.4000000000000002E-3</v>
      </c>
      <c r="AM73" s="1">
        <f t="shared" si="88"/>
        <v>0.64411666666666656</v>
      </c>
      <c r="AN73" s="2">
        <f t="shared" si="72"/>
        <v>6.860000000000005E-2</v>
      </c>
      <c r="AO73" s="1">
        <f t="shared" si="73"/>
        <v>3.0197939715870564E-2</v>
      </c>
      <c r="AP73" s="1">
        <f t="shared" si="74"/>
        <v>1.0499286285379996</v>
      </c>
      <c r="AQ73" s="1">
        <f t="shared" si="75"/>
        <v>1.0499286285397802</v>
      </c>
      <c r="AR73" s="1">
        <f t="shared" si="76"/>
        <v>1.0499286285398111</v>
      </c>
      <c r="AS73" s="1">
        <f t="shared" si="77"/>
        <v>1.0499286285398117</v>
      </c>
      <c r="AT73" s="1">
        <f t="shared" si="78"/>
        <v>0.92029396469787705</v>
      </c>
      <c r="AU73" s="1">
        <f t="shared" si="79"/>
        <v>2.0716104985774218E-2</v>
      </c>
      <c r="AV73" s="2">
        <f t="shared" si="91"/>
        <v>72</v>
      </c>
      <c r="AW73" s="1">
        <f t="shared" si="92"/>
        <v>20.716104985774219</v>
      </c>
      <c r="AX73" s="1">
        <f t="shared" si="93"/>
        <v>0.92029396469787705</v>
      </c>
      <c r="AY73" s="1">
        <f t="shared" si="94"/>
        <v>1.0499286285398117</v>
      </c>
      <c r="AZ73" s="1">
        <f t="shared" si="89"/>
        <v>3.4000000000000002E-3</v>
      </c>
      <c r="BA73" s="1">
        <f t="shared" si="90"/>
        <v>5.9456352373266519</v>
      </c>
    </row>
    <row r="74" spans="1:53">
      <c r="A74" s="2">
        <f t="shared" si="48"/>
        <v>7.3000000000000051E-2</v>
      </c>
      <c r="B74" s="1">
        <f t="shared" si="82"/>
        <v>9.8910833333333406E-2</v>
      </c>
      <c r="C74" s="1">
        <f t="shared" si="49"/>
        <v>3.4190465146344266E-2</v>
      </c>
      <c r="D74" s="1">
        <f t="shared" si="83"/>
        <v>1.0578883280669358</v>
      </c>
      <c r="E74" s="1">
        <f t="shared" si="81"/>
        <v>1.0573390626361925</v>
      </c>
      <c r="F74" s="1">
        <f t="shared" si="81"/>
        <v>1.057328005973011</v>
      </c>
      <c r="G74" s="1">
        <f t="shared" si="81"/>
        <v>1.0573277823584146</v>
      </c>
      <c r="H74" s="1">
        <f t="shared" si="51"/>
        <v>2.3142855352420007E-2</v>
      </c>
      <c r="I74" s="1">
        <f t="shared" si="84"/>
        <v>6.1692808444159306</v>
      </c>
      <c r="J74" s="1">
        <f>VLOOKUP($I74,Graph!$D$3:$M$50,col)</f>
        <v>4.1000000000000003E-3</v>
      </c>
      <c r="K74" s="1">
        <f>VLOOKUP($I74,Graph!$D$3:$M$50,col+1)</f>
        <v>3.8999999999999998E-3</v>
      </c>
      <c r="L74" s="1">
        <f t="shared" si="52"/>
        <v>3.966666666666667E-3</v>
      </c>
      <c r="M74" s="1">
        <f t="shared" si="53"/>
        <v>0.64298333333333324</v>
      </c>
      <c r="N74" s="1">
        <f t="shared" si="54"/>
        <v>6.9033333333333391E-2</v>
      </c>
      <c r="O74" s="1">
        <f t="shared" si="55"/>
        <v>2.9834971368259088E-2</v>
      </c>
      <c r="P74" s="1">
        <f t="shared" si="56"/>
        <v>1.0493945072814115</v>
      </c>
      <c r="Q74" s="1">
        <f t="shared" si="57"/>
        <v>1.0492686175387622</v>
      </c>
      <c r="R74" s="1">
        <f t="shared" si="58"/>
        <v>1.0492664493537236</v>
      </c>
      <c r="S74" s="1">
        <f t="shared" si="59"/>
        <v>1.0492664119645139</v>
      </c>
      <c r="T74" s="1">
        <f t="shared" si="60"/>
        <v>0.90840245680908471</v>
      </c>
      <c r="U74" s="1">
        <f t="shared" si="61"/>
        <v>2.0862741072282358E-2</v>
      </c>
      <c r="V74" s="2">
        <f t="shared" si="85"/>
        <v>5.9596307200640428</v>
      </c>
      <c r="W74" s="1">
        <f>VLOOKUP(V74,Graph!$D$3:$M$50,col)</f>
        <v>3.8E-3</v>
      </c>
      <c r="X74" s="1">
        <f>VLOOKUP(V74,Graph!$D$3:$M$50,col+1)</f>
        <v>3.2000000000000002E-3</v>
      </c>
      <c r="Y74" s="1">
        <f t="shared" si="62"/>
        <v>3.4000000000000002E-3</v>
      </c>
      <c r="Z74" s="1">
        <f t="shared" si="86"/>
        <v>0.64411666666666656</v>
      </c>
      <c r="AA74" s="2">
        <f t="shared" si="63"/>
        <v>6.9600000000000051E-2</v>
      </c>
      <c r="AB74" s="1">
        <f t="shared" si="64"/>
        <v>3.0433791308171108E-2</v>
      </c>
      <c r="AC74" s="1">
        <f t="shared" si="65"/>
        <v>1.0503403489486489</v>
      </c>
      <c r="AD74" s="1">
        <f t="shared" si="66"/>
        <v>1.0503595018437812</v>
      </c>
      <c r="AE74" s="1">
        <f t="shared" si="67"/>
        <v>1.0503598398909471</v>
      </c>
      <c r="AF74" s="1">
        <f t="shared" si="68"/>
        <v>1.0503598458563435</v>
      </c>
      <c r="AG74" s="1">
        <f t="shared" si="69"/>
        <v>0.92123136151522711</v>
      </c>
      <c r="AH74" s="1">
        <f t="shared" si="70"/>
        <v>2.117942289320569E-2</v>
      </c>
      <c r="AI74" s="2">
        <f t="shared" si="87"/>
        <v>5.9896337622171627</v>
      </c>
      <c r="AJ74" s="1">
        <f>VLOOKUP(AI74,Graph!$D$3:$M$50,col)</f>
        <v>3.8E-3</v>
      </c>
      <c r="AK74" s="1">
        <f>VLOOKUP(AI74,Graph!$D$3:$M$50,col+1)</f>
        <v>3.2000000000000002E-3</v>
      </c>
      <c r="AL74" s="1">
        <f t="shared" si="71"/>
        <v>3.4000000000000002E-3</v>
      </c>
      <c r="AM74" s="1">
        <f t="shared" si="88"/>
        <v>0.64411666666666656</v>
      </c>
      <c r="AN74" s="2">
        <f t="shared" si="72"/>
        <v>6.9600000000000051E-2</v>
      </c>
      <c r="AO74" s="1">
        <f t="shared" si="73"/>
        <v>3.0433791308171108E-2</v>
      </c>
      <c r="AP74" s="1">
        <f t="shared" si="74"/>
        <v>1.0503598459616121</v>
      </c>
      <c r="AQ74" s="1">
        <f t="shared" si="75"/>
        <v>1.0503598459634698</v>
      </c>
      <c r="AR74" s="1">
        <f t="shared" si="76"/>
        <v>1.0503598459635028</v>
      </c>
      <c r="AS74" s="1">
        <f t="shared" si="77"/>
        <v>1.0503598459635031</v>
      </c>
      <c r="AT74" s="1">
        <f t="shared" si="78"/>
        <v>0.92123136151522711</v>
      </c>
      <c r="AU74" s="1">
        <f t="shared" si="79"/>
        <v>2.1179422895366451E-2</v>
      </c>
      <c r="AV74" s="2">
        <f t="shared" si="91"/>
        <v>73</v>
      </c>
      <c r="AW74" s="1">
        <f t="shared" si="92"/>
        <v>21.17942289536645</v>
      </c>
      <c r="AX74" s="1">
        <f t="shared" si="93"/>
        <v>0.92123136151522711</v>
      </c>
      <c r="AY74" s="1">
        <f t="shared" si="94"/>
        <v>1.0503598459635031</v>
      </c>
      <c r="AZ74" s="1">
        <f t="shared" si="89"/>
        <v>3.4000000000000002E-3</v>
      </c>
      <c r="BA74" s="1">
        <f t="shared" si="90"/>
        <v>5.9896337622171627</v>
      </c>
    </row>
    <row r="75" spans="1:53">
      <c r="A75" s="2">
        <f t="shared" si="48"/>
        <v>7.4000000000000052E-2</v>
      </c>
      <c r="B75" s="1">
        <f t="shared" si="82"/>
        <v>9.9952000000000069E-2</v>
      </c>
      <c r="C75" s="1">
        <f t="shared" si="49"/>
        <v>3.4405468256250966E-2</v>
      </c>
      <c r="D75" s="1">
        <f t="shared" si="83"/>
        <v>1.0582967330992392</v>
      </c>
      <c r="E75" s="1">
        <f t="shared" si="81"/>
        <v>1.0577437861928434</v>
      </c>
      <c r="F75" s="1">
        <f t="shared" si="81"/>
        <v>1.0577325723931086</v>
      </c>
      <c r="G75" s="1">
        <f t="shared" si="81"/>
        <v>1.0577323439093906</v>
      </c>
      <c r="H75" s="1">
        <f t="shared" si="51"/>
        <v>2.3629055975333404E-2</v>
      </c>
      <c r="I75" s="1">
        <f t="shared" si="84"/>
        <v>6.2121845786097758</v>
      </c>
      <c r="J75" s="1">
        <f>VLOOKUP($I75,Graph!$D$3:$M$50,col)</f>
        <v>4.1000000000000003E-3</v>
      </c>
      <c r="K75" s="1">
        <f>VLOOKUP($I75,Graph!$D$3:$M$50,col+1)</f>
        <v>3.8999999999999998E-3</v>
      </c>
      <c r="L75" s="1">
        <f t="shared" si="52"/>
        <v>3.966666666666667E-3</v>
      </c>
      <c r="M75" s="1">
        <f t="shared" si="53"/>
        <v>0.64298333333333324</v>
      </c>
      <c r="N75" s="1">
        <f t="shared" si="54"/>
        <v>7.0033333333333392E-2</v>
      </c>
      <c r="O75" s="1">
        <f t="shared" si="55"/>
        <v>3.0069227916590283E-2</v>
      </c>
      <c r="P75" s="1">
        <f t="shared" si="56"/>
        <v>1.0498226318179418</v>
      </c>
      <c r="Q75" s="1">
        <f t="shared" si="57"/>
        <v>1.0496958472013955</v>
      </c>
      <c r="R75" s="1">
        <f t="shared" si="58"/>
        <v>1.0496936437385536</v>
      </c>
      <c r="S75" s="1">
        <f t="shared" si="59"/>
        <v>1.0496936053953951</v>
      </c>
      <c r="T75" s="1">
        <f t="shared" si="60"/>
        <v>0.90946070854377059</v>
      </c>
      <c r="U75" s="1">
        <f t="shared" si="61"/>
        <v>2.1326376839468451E-2</v>
      </c>
      <c r="V75" s="2">
        <f t="shared" si="85"/>
        <v>6.0034549188782709</v>
      </c>
      <c r="W75" s="1">
        <f>VLOOKUP(V75,Graph!$D$3:$M$50,col)</f>
        <v>4.1000000000000003E-3</v>
      </c>
      <c r="X75" s="1">
        <f>VLOOKUP(V75,Graph!$D$3:$M$50,col+1)</f>
        <v>3.8999999999999998E-3</v>
      </c>
      <c r="Y75" s="1">
        <f t="shared" si="62"/>
        <v>3.966666666666667E-3</v>
      </c>
      <c r="Z75" s="1">
        <f t="shared" si="86"/>
        <v>0.64298333333333324</v>
      </c>
      <c r="AA75" s="2">
        <f t="shared" si="63"/>
        <v>7.0033333333333392E-2</v>
      </c>
      <c r="AB75" s="1">
        <f t="shared" si="64"/>
        <v>3.0069227916590283E-2</v>
      </c>
      <c r="AC75" s="1">
        <f t="shared" si="65"/>
        <v>1.0496936047281589</v>
      </c>
      <c r="AD75" s="1">
        <f t="shared" si="66"/>
        <v>1.0496936047165477</v>
      </c>
      <c r="AE75" s="1">
        <f t="shared" si="67"/>
        <v>1.0496936047163454</v>
      </c>
      <c r="AF75" s="1">
        <f t="shared" si="68"/>
        <v>1.0496936047163421</v>
      </c>
      <c r="AG75" s="1">
        <f t="shared" si="69"/>
        <v>0.90946070854377059</v>
      </c>
      <c r="AH75" s="1">
        <f t="shared" si="70"/>
        <v>2.1326376825672292E-2</v>
      </c>
      <c r="AI75" s="2">
        <f t="shared" si="87"/>
        <v>6.0034549175837135</v>
      </c>
      <c r="AJ75" s="1">
        <f>VLOOKUP(AI75,Graph!$D$3:$M$50,col)</f>
        <v>4.1000000000000003E-3</v>
      </c>
      <c r="AK75" s="1">
        <f>VLOOKUP(AI75,Graph!$D$3:$M$50,col+1)</f>
        <v>3.8999999999999998E-3</v>
      </c>
      <c r="AL75" s="1">
        <f t="shared" si="71"/>
        <v>3.966666666666667E-3</v>
      </c>
      <c r="AM75" s="1">
        <f t="shared" si="88"/>
        <v>0.64298333333333324</v>
      </c>
      <c r="AN75" s="2">
        <f t="shared" si="72"/>
        <v>7.0033333333333392E-2</v>
      </c>
      <c r="AO75" s="1">
        <f t="shared" si="73"/>
        <v>3.0069227916590283E-2</v>
      </c>
      <c r="AP75" s="1">
        <f t="shared" si="74"/>
        <v>1.0496936047163421</v>
      </c>
      <c r="AQ75" s="1">
        <f t="shared" si="75"/>
        <v>1.0496936047163421</v>
      </c>
      <c r="AR75" s="1">
        <f t="shared" si="76"/>
        <v>1.0496936047163421</v>
      </c>
      <c r="AS75" s="1">
        <f t="shared" si="77"/>
        <v>1.0496936047163421</v>
      </c>
      <c r="AT75" s="1">
        <f t="shared" si="78"/>
        <v>0.90946070854377059</v>
      </c>
      <c r="AU75" s="1">
        <f t="shared" si="79"/>
        <v>2.1326376825672292E-2</v>
      </c>
      <c r="AV75" s="2">
        <f t="shared" si="91"/>
        <v>74</v>
      </c>
      <c r="AW75" s="1">
        <f t="shared" si="92"/>
        <v>21.326376825672291</v>
      </c>
      <c r="AX75" s="1">
        <f t="shared" si="93"/>
        <v>0.90946070854377059</v>
      </c>
      <c r="AY75" s="1">
        <f t="shared" si="94"/>
        <v>1.0496936047163421</v>
      </c>
      <c r="AZ75" s="1">
        <f t="shared" si="89"/>
        <v>3.966666666666667E-3</v>
      </c>
      <c r="BA75" s="1">
        <f t="shared" si="90"/>
        <v>6.0034549175837135</v>
      </c>
    </row>
    <row r="76" spans="1:53">
      <c r="A76" s="2">
        <f t="shared" si="48"/>
        <v>7.5000000000000053E-2</v>
      </c>
      <c r="B76" s="1">
        <f t="shared" si="82"/>
        <v>0.10099316666666674</v>
      </c>
      <c r="C76" s="1">
        <f t="shared" si="49"/>
        <v>3.4616691508395435E-2</v>
      </c>
      <c r="D76" s="1">
        <f t="shared" si="83"/>
        <v>1.0586984191283098</v>
      </c>
      <c r="E76" s="1">
        <f t="shared" si="81"/>
        <v>1.0581420126537271</v>
      </c>
      <c r="F76" s="1">
        <f t="shared" si="81"/>
        <v>1.0581306464076243</v>
      </c>
      <c r="G76" s="1">
        <f t="shared" si="81"/>
        <v>1.0581304131298794</v>
      </c>
      <c r="H76" s="1">
        <f t="shared" si="51"/>
        <v>2.4118711304964104E-2</v>
      </c>
      <c r="I76" s="1">
        <f t="shared" si="84"/>
        <v>6.254802395762324</v>
      </c>
      <c r="J76" s="1">
        <f>VLOOKUP($I76,Graph!$D$3:$M$50,col)</f>
        <v>4.1000000000000003E-3</v>
      </c>
      <c r="K76" s="1">
        <f>VLOOKUP($I76,Graph!$D$3:$M$50,col+1)</f>
        <v>3.8999999999999998E-3</v>
      </c>
      <c r="L76" s="1">
        <f t="shared" si="52"/>
        <v>3.966666666666667E-3</v>
      </c>
      <c r="M76" s="1">
        <f t="shared" si="53"/>
        <v>0.64298333333333324</v>
      </c>
      <c r="N76" s="1">
        <f t="shared" si="54"/>
        <v>7.1033333333333393E-2</v>
      </c>
      <c r="O76" s="1">
        <f t="shared" si="55"/>
        <v>3.0299542364045622E-2</v>
      </c>
      <c r="P76" s="1">
        <f t="shared" si="56"/>
        <v>1.0502442369857241</v>
      </c>
      <c r="Q76" s="1">
        <f t="shared" si="57"/>
        <v>1.05011658238057</v>
      </c>
      <c r="R76" s="1">
        <f t="shared" si="58"/>
        <v>1.0501143440837359</v>
      </c>
      <c r="S76" s="1">
        <f t="shared" si="59"/>
        <v>1.0501143047884114</v>
      </c>
      <c r="T76" s="1">
        <f t="shared" si="60"/>
        <v>0.91049113457586361</v>
      </c>
      <c r="U76" s="1">
        <f t="shared" si="61"/>
        <v>2.179351079419212E-2</v>
      </c>
      <c r="V76" s="2">
        <f t="shared" si="85"/>
        <v>6.0469720341317146</v>
      </c>
      <c r="W76" s="1">
        <f>VLOOKUP(V76,Graph!$D$3:$M$50,col)</f>
        <v>4.1000000000000003E-3</v>
      </c>
      <c r="X76" s="1">
        <f>VLOOKUP(V76,Graph!$D$3:$M$50,col+1)</f>
        <v>3.8999999999999998E-3</v>
      </c>
      <c r="Y76" s="1">
        <f t="shared" si="62"/>
        <v>3.966666666666667E-3</v>
      </c>
      <c r="Z76" s="1">
        <f t="shared" si="86"/>
        <v>0.64298333333333324</v>
      </c>
      <c r="AA76" s="2">
        <f t="shared" si="63"/>
        <v>7.1033333333333393E-2</v>
      </c>
      <c r="AB76" s="1">
        <f t="shared" si="64"/>
        <v>3.0299542364045622E-2</v>
      </c>
      <c r="AC76" s="1">
        <f t="shared" si="65"/>
        <v>1.0501143040985315</v>
      </c>
      <c r="AD76" s="1">
        <f t="shared" si="66"/>
        <v>1.0501143040864198</v>
      </c>
      <c r="AE76" s="1">
        <f t="shared" si="67"/>
        <v>1.0501143040862069</v>
      </c>
      <c r="AF76" s="1">
        <f t="shared" si="68"/>
        <v>1.0501143040862035</v>
      </c>
      <c r="AG76" s="1">
        <f t="shared" si="69"/>
        <v>0.91049113457586361</v>
      </c>
      <c r="AH76" s="1">
        <f t="shared" si="70"/>
        <v>2.1793510779618875E-2</v>
      </c>
      <c r="AI76" s="2">
        <f t="shared" si="87"/>
        <v>6.0469720327838523</v>
      </c>
      <c r="AJ76" s="1">
        <f>VLOOKUP(AI76,Graph!$D$3:$M$50,col)</f>
        <v>4.1000000000000003E-3</v>
      </c>
      <c r="AK76" s="1">
        <f>VLOOKUP(AI76,Graph!$D$3:$M$50,col+1)</f>
        <v>3.8999999999999998E-3</v>
      </c>
      <c r="AL76" s="1">
        <f t="shared" si="71"/>
        <v>3.966666666666667E-3</v>
      </c>
      <c r="AM76" s="1">
        <f t="shared" si="88"/>
        <v>0.64298333333333324</v>
      </c>
      <c r="AN76" s="2">
        <f t="shared" si="72"/>
        <v>7.1033333333333393E-2</v>
      </c>
      <c r="AO76" s="1">
        <f t="shared" si="73"/>
        <v>3.0299542364045622E-2</v>
      </c>
      <c r="AP76" s="1">
        <f t="shared" si="74"/>
        <v>1.0501143040862035</v>
      </c>
      <c r="AQ76" s="1">
        <f t="shared" si="75"/>
        <v>1.0501143040862035</v>
      </c>
      <c r="AR76" s="1">
        <f t="shared" si="76"/>
        <v>1.0501143040862035</v>
      </c>
      <c r="AS76" s="1">
        <f t="shared" si="77"/>
        <v>1.0501143040862035</v>
      </c>
      <c r="AT76" s="1">
        <f t="shared" si="78"/>
        <v>0.91049113457586361</v>
      </c>
      <c r="AU76" s="1">
        <f t="shared" si="79"/>
        <v>2.1793510779618875E-2</v>
      </c>
      <c r="AV76" s="2">
        <f t="shared" si="91"/>
        <v>75</v>
      </c>
      <c r="AW76" s="1">
        <f t="shared" si="92"/>
        <v>21.793510779618874</v>
      </c>
      <c r="AX76" s="1">
        <f t="shared" si="93"/>
        <v>0.91049113457586361</v>
      </c>
      <c r="AY76" s="1">
        <f t="shared" si="94"/>
        <v>1.0501143040862035</v>
      </c>
      <c r="AZ76" s="1">
        <f t="shared" si="89"/>
        <v>3.966666666666667E-3</v>
      </c>
      <c r="BA76" s="1">
        <f t="shared" si="90"/>
        <v>6.0469720327838523</v>
      </c>
    </row>
    <row r="77" spans="1:53">
      <c r="A77" s="2">
        <f t="shared" si="48"/>
        <v>7.6000000000000054E-2</v>
      </c>
      <c r="B77" s="1">
        <f t="shared" si="82"/>
        <v>0.10203433333333341</v>
      </c>
      <c r="C77" s="1">
        <f t="shared" si="49"/>
        <v>3.4824230820950479E-2</v>
      </c>
      <c r="D77" s="1">
        <f t="shared" si="83"/>
        <v>1.0590935451888479</v>
      </c>
      <c r="E77" s="1">
        <f t="shared" si="81"/>
        <v>1.0585338920404603</v>
      </c>
      <c r="F77" s="1">
        <f t="shared" si="81"/>
        <v>1.0585223779473072</v>
      </c>
      <c r="G77" s="1">
        <f t="shared" si="81"/>
        <v>1.0585221399513149</v>
      </c>
      <c r="H77" s="1">
        <f t="shared" si="51"/>
        <v>2.4611797966973277E-2</v>
      </c>
      <c r="I77" s="1">
        <f t="shared" si="84"/>
        <v>6.2971398908815521</v>
      </c>
      <c r="J77" s="1">
        <f>VLOOKUP($I77,Graph!$D$3:$M$50,col)</f>
        <v>4.1000000000000003E-3</v>
      </c>
      <c r="K77" s="1">
        <f>VLOOKUP($I77,Graph!$D$3:$M$50,col+1)</f>
        <v>3.8999999999999998E-3</v>
      </c>
      <c r="L77" s="1">
        <f t="shared" si="52"/>
        <v>3.966666666666667E-3</v>
      </c>
      <c r="M77" s="1">
        <f t="shared" si="53"/>
        <v>0.64298333333333324</v>
      </c>
      <c r="N77" s="1">
        <f t="shared" si="54"/>
        <v>7.2033333333333394E-2</v>
      </c>
      <c r="O77" s="1">
        <f t="shared" si="55"/>
        <v>3.0526008482982734E-2</v>
      </c>
      <c r="P77" s="1">
        <f t="shared" si="56"/>
        <v>1.050659461873666</v>
      </c>
      <c r="Q77" s="1">
        <f t="shared" si="57"/>
        <v>1.0505309614773826</v>
      </c>
      <c r="R77" s="1">
        <f t="shared" si="58"/>
        <v>1.0505286887898211</v>
      </c>
      <c r="S77" s="1">
        <f t="shared" si="59"/>
        <v>1.0505286485444429</v>
      </c>
      <c r="T77" s="1">
        <f t="shared" si="60"/>
        <v>0.91149481778586527</v>
      </c>
      <c r="U77" s="1">
        <f t="shared" si="61"/>
        <v>2.226411822672331E-2</v>
      </c>
      <c r="V77" s="2">
        <f t="shared" si="85"/>
        <v>6.090188393736149</v>
      </c>
      <c r="W77" s="1">
        <f>VLOOKUP(V77,Graph!$D$3:$M$50,col)</f>
        <v>4.1000000000000003E-3</v>
      </c>
      <c r="X77" s="1">
        <f>VLOOKUP(V77,Graph!$D$3:$M$50,col+1)</f>
        <v>3.8999999999999998E-3</v>
      </c>
      <c r="Y77" s="1">
        <f t="shared" si="62"/>
        <v>3.966666666666667E-3</v>
      </c>
      <c r="Z77" s="1">
        <f t="shared" si="86"/>
        <v>0.64298333333333324</v>
      </c>
      <c r="AA77" s="2">
        <f t="shared" si="63"/>
        <v>7.2033333333333394E-2</v>
      </c>
      <c r="AB77" s="1">
        <f t="shared" si="64"/>
        <v>3.0526008482982734E-2</v>
      </c>
      <c r="AC77" s="1">
        <f t="shared" si="65"/>
        <v>1.0505286478317508</v>
      </c>
      <c r="AD77" s="1">
        <f t="shared" si="66"/>
        <v>1.05052864781913</v>
      </c>
      <c r="AE77" s="1">
        <f t="shared" si="67"/>
        <v>1.0505286478189066</v>
      </c>
      <c r="AF77" s="1">
        <f t="shared" si="68"/>
        <v>1.0505286478189027</v>
      </c>
      <c r="AG77" s="1">
        <f t="shared" si="69"/>
        <v>0.91149481778586527</v>
      </c>
      <c r="AH77" s="1">
        <f t="shared" si="70"/>
        <v>2.2264118211346755E-2</v>
      </c>
      <c r="AI77" s="2">
        <f t="shared" si="87"/>
        <v>6.0901883923340998</v>
      </c>
      <c r="AJ77" s="1">
        <f>VLOOKUP(AI77,Graph!$D$3:$M$50,col)</f>
        <v>4.1000000000000003E-3</v>
      </c>
      <c r="AK77" s="1">
        <f>VLOOKUP(AI77,Graph!$D$3:$M$50,col+1)</f>
        <v>3.8999999999999998E-3</v>
      </c>
      <c r="AL77" s="1">
        <f t="shared" si="71"/>
        <v>3.966666666666667E-3</v>
      </c>
      <c r="AM77" s="1">
        <f t="shared" si="88"/>
        <v>0.64298333333333324</v>
      </c>
      <c r="AN77" s="2">
        <f t="shared" si="72"/>
        <v>7.2033333333333394E-2</v>
      </c>
      <c r="AO77" s="1">
        <f t="shared" si="73"/>
        <v>3.0526008482982734E-2</v>
      </c>
      <c r="AP77" s="1">
        <f t="shared" si="74"/>
        <v>1.0505286478189027</v>
      </c>
      <c r="AQ77" s="1">
        <f t="shared" si="75"/>
        <v>1.0505286478189027</v>
      </c>
      <c r="AR77" s="1">
        <f t="shared" si="76"/>
        <v>1.0505286478189027</v>
      </c>
      <c r="AS77" s="1">
        <f t="shared" si="77"/>
        <v>1.0505286478189027</v>
      </c>
      <c r="AT77" s="1">
        <f t="shared" si="78"/>
        <v>0.91149481778586527</v>
      </c>
      <c r="AU77" s="1">
        <f t="shared" si="79"/>
        <v>2.2264118211346755E-2</v>
      </c>
      <c r="AV77" s="2">
        <f t="shared" si="91"/>
        <v>76</v>
      </c>
      <c r="AW77" s="1">
        <f t="shared" si="92"/>
        <v>22.264118211346755</v>
      </c>
      <c r="AX77" s="1">
        <f t="shared" si="93"/>
        <v>0.91149481778586527</v>
      </c>
      <c r="AY77" s="1">
        <f t="shared" si="94"/>
        <v>1.0505286478189027</v>
      </c>
      <c r="AZ77" s="1">
        <f t="shared" si="89"/>
        <v>3.966666666666667E-3</v>
      </c>
      <c r="BA77" s="1">
        <f t="shared" si="90"/>
        <v>6.0901883923340998</v>
      </c>
    </row>
    <row r="78" spans="1:53">
      <c r="A78" s="2">
        <f t="shared" si="48"/>
        <v>7.7000000000000055E-2</v>
      </c>
      <c r="B78" s="1">
        <f t="shared" si="82"/>
        <v>0.10307550000000007</v>
      </c>
      <c r="C78" s="1">
        <f t="shared" si="49"/>
        <v>3.5028179028196743E-2</v>
      </c>
      <c r="D78" s="1">
        <f t="shared" si="83"/>
        <v>1.059482265589329</v>
      </c>
      <c r="E78" s="1">
        <f t="shared" si="81"/>
        <v>1.0589195700361866</v>
      </c>
      <c r="F78" s="1">
        <f t="shared" si="81"/>
        <v>1.0589079126044172</v>
      </c>
      <c r="G78" s="1">
        <f t="shared" si="81"/>
        <v>1.0589076699665096</v>
      </c>
      <c r="H78" s="1">
        <f t="shared" si="51"/>
        <v>2.5108293038757081E-2</v>
      </c>
      <c r="I78" s="1">
        <f t="shared" si="84"/>
        <v>6.3392024787316217</v>
      </c>
      <c r="J78" s="1">
        <f>VLOOKUP($I78,Graph!$D$3:$M$50,col)</f>
        <v>4.1000000000000003E-3</v>
      </c>
      <c r="K78" s="1">
        <f>VLOOKUP($I78,Graph!$D$3:$M$50,col+1)</f>
        <v>3.8999999999999998E-3</v>
      </c>
      <c r="L78" s="1">
        <f t="shared" si="52"/>
        <v>3.966666666666667E-3</v>
      </c>
      <c r="M78" s="1">
        <f t="shared" si="53"/>
        <v>0.64298333333333324</v>
      </c>
      <c r="N78" s="1">
        <f t="shared" si="54"/>
        <v>7.3033333333333394E-2</v>
      </c>
      <c r="O78" s="1">
        <f t="shared" si="55"/>
        <v>3.0748717333035261E-2</v>
      </c>
      <c r="P78" s="1">
        <f t="shared" si="56"/>
        <v>1.051068442071744</v>
      </c>
      <c r="Q78" s="1">
        <f t="shared" si="57"/>
        <v>1.0509391194125655</v>
      </c>
      <c r="R78" s="1">
        <f t="shared" si="58"/>
        <v>1.0509368127765633</v>
      </c>
      <c r="S78" s="1">
        <f t="shared" si="59"/>
        <v>1.0509367715835556</v>
      </c>
      <c r="T78" s="1">
        <f t="shared" si="60"/>
        <v>0.91247278560289802</v>
      </c>
      <c r="U78" s="1">
        <f t="shared" si="61"/>
        <v>2.2738174922359355E-2</v>
      </c>
      <c r="V78" s="2">
        <f t="shared" si="85"/>
        <v>6.1331101104086878</v>
      </c>
      <c r="W78" s="1">
        <f>VLOOKUP(V78,Graph!$D$3:$M$50,col)</f>
        <v>4.1000000000000003E-3</v>
      </c>
      <c r="X78" s="1">
        <f>VLOOKUP(V78,Graph!$D$3:$M$50,col+1)</f>
        <v>3.8999999999999998E-3</v>
      </c>
      <c r="Y78" s="1">
        <f t="shared" si="62"/>
        <v>3.966666666666667E-3</v>
      </c>
      <c r="Z78" s="1">
        <f t="shared" si="86"/>
        <v>0.64298333333333324</v>
      </c>
      <c r="AA78" s="2">
        <f t="shared" si="63"/>
        <v>7.3033333333333394E-2</v>
      </c>
      <c r="AB78" s="1">
        <f t="shared" si="64"/>
        <v>3.0748717333035261E-2</v>
      </c>
      <c r="AC78" s="1">
        <f t="shared" si="65"/>
        <v>1.0509367708478949</v>
      </c>
      <c r="AD78" s="1">
        <f t="shared" si="66"/>
        <v>1.0509367708347568</v>
      </c>
      <c r="AE78" s="1">
        <f t="shared" si="67"/>
        <v>1.0509367708345219</v>
      </c>
      <c r="AF78" s="1">
        <f t="shared" si="68"/>
        <v>1.0509367708345179</v>
      </c>
      <c r="AG78" s="1">
        <f t="shared" si="69"/>
        <v>0.91247278560289802</v>
      </c>
      <c r="AH78" s="1">
        <f t="shared" si="70"/>
        <v>2.2738174906153097E-2</v>
      </c>
      <c r="AI78" s="2">
        <f t="shared" si="87"/>
        <v>6.1331101089515965</v>
      </c>
      <c r="AJ78" s="1">
        <f>VLOOKUP(AI78,Graph!$D$3:$M$50,col)</f>
        <v>4.1000000000000003E-3</v>
      </c>
      <c r="AK78" s="1">
        <f>VLOOKUP(AI78,Graph!$D$3:$M$50,col+1)</f>
        <v>3.8999999999999998E-3</v>
      </c>
      <c r="AL78" s="1">
        <f t="shared" si="71"/>
        <v>3.966666666666667E-3</v>
      </c>
      <c r="AM78" s="1">
        <f t="shared" si="88"/>
        <v>0.64298333333333324</v>
      </c>
      <c r="AN78" s="2">
        <f t="shared" si="72"/>
        <v>7.3033333333333394E-2</v>
      </c>
      <c r="AO78" s="1">
        <f t="shared" si="73"/>
        <v>3.0748717333035261E-2</v>
      </c>
      <c r="AP78" s="1">
        <f t="shared" si="74"/>
        <v>1.0509367708345176</v>
      </c>
      <c r="AQ78" s="1">
        <f t="shared" si="75"/>
        <v>1.0509367708345179</v>
      </c>
      <c r="AR78" s="1">
        <f t="shared" si="76"/>
        <v>1.0509367708345176</v>
      </c>
      <c r="AS78" s="1">
        <f t="shared" si="77"/>
        <v>1.0509367708345179</v>
      </c>
      <c r="AT78" s="1">
        <f t="shared" si="78"/>
        <v>0.91247278560289802</v>
      </c>
      <c r="AU78" s="1">
        <f t="shared" si="79"/>
        <v>2.2738174906153097E-2</v>
      </c>
      <c r="AV78" s="2">
        <f t="shared" si="91"/>
        <v>77</v>
      </c>
      <c r="AW78" s="1">
        <f t="shared" si="92"/>
        <v>22.738174906153098</v>
      </c>
      <c r="AX78" s="1">
        <f t="shared" si="93"/>
        <v>0.91247278560289802</v>
      </c>
      <c r="AY78" s="1">
        <f t="shared" si="94"/>
        <v>1.0509367708345179</v>
      </c>
      <c r="AZ78" s="1">
        <f t="shared" si="89"/>
        <v>3.966666666666667E-3</v>
      </c>
      <c r="BA78" s="1">
        <f t="shared" si="90"/>
        <v>6.1331101089515965</v>
      </c>
    </row>
    <row r="79" spans="1:53">
      <c r="A79" s="2">
        <f t="shared" si="48"/>
        <v>7.8000000000000055E-2</v>
      </c>
      <c r="B79" s="1">
        <f t="shared" si="82"/>
        <v>0.10411666666666675</v>
      </c>
      <c r="C79" s="1">
        <f t="shared" si="49"/>
        <v>3.5228625995533606E-2</v>
      </c>
      <c r="D79" s="1">
        <f t="shared" si="83"/>
        <v>1.0598647300711439</v>
      </c>
      <c r="E79" s="1">
        <f t="shared" si="81"/>
        <v>1.0592991881265206</v>
      </c>
      <c r="F79" s="1">
        <f t="shared" si="81"/>
        <v>1.0592873917738621</v>
      </c>
      <c r="G79" s="1">
        <f t="shared" si="81"/>
        <v>1.0592871445708043</v>
      </c>
      <c r="H79" s="1">
        <f t="shared" si="51"/>
        <v>2.5608174035412028E-2</v>
      </c>
      <c r="I79" s="1">
        <f t="shared" si="84"/>
        <v>6.380995401890547</v>
      </c>
      <c r="J79" s="1">
        <f>VLOOKUP($I79,Graph!$D$3:$M$50,col)</f>
        <v>4.1000000000000003E-3</v>
      </c>
      <c r="K79" s="1">
        <f>VLOOKUP($I79,Graph!$D$3:$M$50,col+1)</f>
        <v>3.8999999999999998E-3</v>
      </c>
      <c r="L79" s="1">
        <f t="shared" si="52"/>
        <v>3.966666666666667E-3</v>
      </c>
      <c r="M79" s="1">
        <f t="shared" si="53"/>
        <v>0.64298333333333324</v>
      </c>
      <c r="N79" s="1">
        <f t="shared" si="54"/>
        <v>7.4033333333333395E-2</v>
      </c>
      <c r="O79" s="1">
        <f t="shared" si="55"/>
        <v>3.096775734348425E-2</v>
      </c>
      <c r="P79" s="1">
        <f t="shared" si="56"/>
        <v>1.051471309752583</v>
      </c>
      <c r="Q79" s="1">
        <f t="shared" si="57"/>
        <v>1.0513411877077556</v>
      </c>
      <c r="R79" s="1">
        <f t="shared" si="58"/>
        <v>1.0513388475642234</v>
      </c>
      <c r="S79" s="1">
        <f t="shared" si="59"/>
        <v>1.0513388054263044</v>
      </c>
      <c r="T79" s="1">
        <f t="shared" si="60"/>
        <v>0.91342601350805408</v>
      </c>
      <c r="U79" s="1">
        <f t="shared" si="61"/>
        <v>2.3215657145450493E-2</v>
      </c>
      <c r="V79" s="2">
        <f t="shared" si="85"/>
        <v>6.1757430918426843</v>
      </c>
      <c r="W79" s="1">
        <f>VLOOKUP(V79,Graph!$D$3:$M$50,col)</f>
        <v>4.1000000000000003E-3</v>
      </c>
      <c r="X79" s="1">
        <f>VLOOKUP(V79,Graph!$D$3:$M$50,col+1)</f>
        <v>3.8999999999999998E-3</v>
      </c>
      <c r="Y79" s="1">
        <f t="shared" si="62"/>
        <v>3.966666666666667E-3</v>
      </c>
      <c r="Z79" s="1">
        <f t="shared" si="86"/>
        <v>0.64298333333333324</v>
      </c>
      <c r="AA79" s="2">
        <f t="shared" si="63"/>
        <v>7.4033333333333395E-2</v>
      </c>
      <c r="AB79" s="1">
        <f t="shared" si="64"/>
        <v>3.096775734348425E-2</v>
      </c>
      <c r="AC79" s="1">
        <f t="shared" si="65"/>
        <v>1.0513388046675289</v>
      </c>
      <c r="AD79" s="1">
        <f t="shared" si="66"/>
        <v>1.0513388046538656</v>
      </c>
      <c r="AE79" s="1">
        <f t="shared" si="67"/>
        <v>1.0513388046536196</v>
      </c>
      <c r="AF79" s="1">
        <f t="shared" si="68"/>
        <v>1.0513388046536152</v>
      </c>
      <c r="AG79" s="1">
        <f t="shared" si="69"/>
        <v>0.91342601350805408</v>
      </c>
      <c r="AH79" s="1">
        <f t="shared" si="70"/>
        <v>2.3215657128387971E-2</v>
      </c>
      <c r="AI79" s="2">
        <f t="shared" si="87"/>
        <v>6.175743090329715</v>
      </c>
      <c r="AJ79" s="1">
        <f>VLOOKUP(AI79,Graph!$D$3:$M$50,col)</f>
        <v>4.1000000000000003E-3</v>
      </c>
      <c r="AK79" s="1">
        <f>VLOOKUP(AI79,Graph!$D$3:$M$50,col+1)</f>
        <v>3.8999999999999998E-3</v>
      </c>
      <c r="AL79" s="1">
        <f t="shared" si="71"/>
        <v>3.966666666666667E-3</v>
      </c>
      <c r="AM79" s="1">
        <f t="shared" si="88"/>
        <v>0.64298333333333324</v>
      </c>
      <c r="AN79" s="2">
        <f t="shared" si="72"/>
        <v>7.4033333333333395E-2</v>
      </c>
      <c r="AO79" s="1">
        <f t="shared" si="73"/>
        <v>3.096775734348425E-2</v>
      </c>
      <c r="AP79" s="1">
        <f t="shared" si="74"/>
        <v>1.0513388046536154</v>
      </c>
      <c r="AQ79" s="1">
        <f t="shared" si="75"/>
        <v>1.051338804653615</v>
      </c>
      <c r="AR79" s="1">
        <f t="shared" si="76"/>
        <v>1.0513388046536152</v>
      </c>
      <c r="AS79" s="1">
        <f t="shared" si="77"/>
        <v>1.0513388046536154</v>
      </c>
      <c r="AT79" s="1">
        <f t="shared" si="78"/>
        <v>0.91342601350805408</v>
      </c>
      <c r="AU79" s="1">
        <f t="shared" si="79"/>
        <v>2.3215657128387975E-2</v>
      </c>
      <c r="AV79" s="2">
        <f t="shared" si="91"/>
        <v>78</v>
      </c>
      <c r="AW79" s="1">
        <f t="shared" si="92"/>
        <v>23.215657128387974</v>
      </c>
      <c r="AX79" s="1">
        <f t="shared" si="93"/>
        <v>0.91342601350805408</v>
      </c>
      <c r="AY79" s="1">
        <f t="shared" si="94"/>
        <v>1.0513388046536154</v>
      </c>
      <c r="AZ79" s="1">
        <f t="shared" si="89"/>
        <v>3.966666666666667E-3</v>
      </c>
      <c r="BA79" s="1">
        <f t="shared" si="90"/>
        <v>6.175743090329715</v>
      </c>
    </row>
    <row r="80" spans="1:53">
      <c r="A80" s="2">
        <f t="shared" si="48"/>
        <v>7.9000000000000056E-2</v>
      </c>
      <c r="B80" s="1">
        <f t="shared" si="82"/>
        <v>0.10515783333333341</v>
      </c>
      <c r="C80" s="1">
        <f t="shared" si="49"/>
        <v>3.5425658729962547E-2</v>
      </c>
      <c r="D80" s="1">
        <f t="shared" si="83"/>
        <v>1.0602410839624825</v>
      </c>
      <c r="E80" s="1">
        <f t="shared" si="81"/>
        <v>1.0596728837361471</v>
      </c>
      <c r="F80" s="1">
        <f t="shared" si="81"/>
        <v>1.0596609527899663</v>
      </c>
      <c r="G80" s="1">
        <f t="shared" si="81"/>
        <v>1.0596607010988419</v>
      </c>
      <c r="H80" s="1">
        <f t="shared" si="51"/>
        <v>2.6111418896296725E-2</v>
      </c>
      <c r="I80" s="1">
        <f t="shared" si="84"/>
        <v>6.4225237383484641</v>
      </c>
      <c r="J80" s="1">
        <f>VLOOKUP($I80,Graph!$D$3:$M$50,col)</f>
        <v>4.1000000000000003E-3</v>
      </c>
      <c r="K80" s="1">
        <f>VLOOKUP($I80,Graph!$D$3:$M$50,col+1)</f>
        <v>3.8999999999999998E-3</v>
      </c>
      <c r="L80" s="1">
        <f t="shared" si="52"/>
        <v>3.966666666666667E-3</v>
      </c>
      <c r="M80" s="1">
        <f t="shared" si="53"/>
        <v>0.64298333333333324</v>
      </c>
      <c r="N80" s="1">
        <f t="shared" si="54"/>
        <v>7.5033333333333396E-2</v>
      </c>
      <c r="O80" s="1">
        <f t="shared" si="55"/>
        <v>3.1183214393869028E-2</v>
      </c>
      <c r="P80" s="1">
        <f t="shared" si="56"/>
        <v>1.0518681937531433</v>
      </c>
      <c r="Q80" s="1">
        <f t="shared" si="57"/>
        <v>1.0517372945668488</v>
      </c>
      <c r="R80" s="1">
        <f t="shared" si="58"/>
        <v>1.0517349213549585</v>
      </c>
      <c r="S80" s="1">
        <f t="shared" si="59"/>
        <v>1.051734878275125</v>
      </c>
      <c r="T80" s="1">
        <f t="shared" si="60"/>
        <v>0.91435542827554661</v>
      </c>
      <c r="U80" s="1">
        <f t="shared" si="61"/>
        <v>2.369654162413587E-2</v>
      </c>
      <c r="V80" s="2">
        <f t="shared" si="85"/>
        <v>6.2180930502653329</v>
      </c>
      <c r="W80" s="1">
        <f>VLOOKUP(V80,Graph!$D$3:$M$50,col)</f>
        <v>4.1000000000000003E-3</v>
      </c>
      <c r="X80" s="1">
        <f>VLOOKUP(V80,Graph!$D$3:$M$50,col+1)</f>
        <v>3.8999999999999998E-3</v>
      </c>
      <c r="Y80" s="1">
        <f t="shared" si="62"/>
        <v>3.966666666666667E-3</v>
      </c>
      <c r="Z80" s="1">
        <f t="shared" si="86"/>
        <v>0.64298333333333324</v>
      </c>
      <c r="AA80" s="2">
        <f t="shared" si="63"/>
        <v>7.5033333333333396E-2</v>
      </c>
      <c r="AB80" s="1">
        <f t="shared" si="64"/>
        <v>3.1183214393869028E-2</v>
      </c>
      <c r="AC80" s="1">
        <f t="shared" si="65"/>
        <v>1.0517348774930988</v>
      </c>
      <c r="AD80" s="1">
        <f t="shared" si="66"/>
        <v>1.0517348774789028</v>
      </c>
      <c r="AE80" s="1">
        <f t="shared" si="67"/>
        <v>1.051734877478645</v>
      </c>
      <c r="AF80" s="1">
        <f t="shared" si="68"/>
        <v>1.0517348774786406</v>
      </c>
      <c r="AG80" s="1">
        <f t="shared" si="69"/>
        <v>0.91435542827554661</v>
      </c>
      <c r="AH80" s="1">
        <f t="shared" si="70"/>
        <v>2.3696541606190353E-2</v>
      </c>
      <c r="AI80" s="2">
        <f t="shared" si="87"/>
        <v>6.2180930486956685</v>
      </c>
      <c r="AJ80" s="1">
        <f>VLOOKUP(AI80,Graph!$D$3:$M$50,col)</f>
        <v>4.1000000000000003E-3</v>
      </c>
      <c r="AK80" s="1">
        <f>VLOOKUP(AI80,Graph!$D$3:$M$50,col+1)</f>
        <v>3.8999999999999998E-3</v>
      </c>
      <c r="AL80" s="1">
        <f t="shared" si="71"/>
        <v>3.966666666666667E-3</v>
      </c>
      <c r="AM80" s="1">
        <f t="shared" si="88"/>
        <v>0.64298333333333324</v>
      </c>
      <c r="AN80" s="2">
        <f t="shared" si="72"/>
        <v>7.5033333333333396E-2</v>
      </c>
      <c r="AO80" s="1">
        <f t="shared" si="73"/>
        <v>3.1183214393869028E-2</v>
      </c>
      <c r="AP80" s="1">
        <f t="shared" si="74"/>
        <v>1.0517348774786404</v>
      </c>
      <c r="AQ80" s="1">
        <f t="shared" si="75"/>
        <v>1.0517348774786401</v>
      </c>
      <c r="AR80" s="1">
        <f t="shared" si="76"/>
        <v>1.0517348774786406</v>
      </c>
      <c r="AS80" s="1">
        <f t="shared" si="77"/>
        <v>1.0517348774786404</v>
      </c>
      <c r="AT80" s="1">
        <f t="shared" si="78"/>
        <v>0.91435542827554661</v>
      </c>
      <c r="AU80" s="1">
        <f t="shared" si="79"/>
        <v>2.3696541606190349E-2</v>
      </c>
      <c r="AV80" s="2">
        <f t="shared" si="91"/>
        <v>79</v>
      </c>
      <c r="AW80" s="1">
        <f t="shared" si="92"/>
        <v>23.696541606190351</v>
      </c>
      <c r="AX80" s="1">
        <f t="shared" si="93"/>
        <v>0.91435542827554661</v>
      </c>
      <c r="AY80" s="1">
        <f t="shared" si="94"/>
        <v>1.0517348774786404</v>
      </c>
      <c r="AZ80" s="1">
        <f t="shared" si="89"/>
        <v>3.966666666666667E-3</v>
      </c>
      <c r="BA80" s="1">
        <f t="shared" si="90"/>
        <v>6.2180930486956685</v>
      </c>
    </row>
    <row r="81" spans="1:53">
      <c r="A81" s="2">
        <f t="shared" si="48"/>
        <v>8.0000000000000057E-2</v>
      </c>
      <c r="B81" s="1">
        <f t="shared" si="82"/>
        <v>0.10619900000000008</v>
      </c>
      <c r="C81" s="1">
        <f t="shared" si="49"/>
        <v>3.5619361486196814E-2</v>
      </c>
      <c r="D81" s="1">
        <f t="shared" si="83"/>
        <v>1.0606114683270504</v>
      </c>
      <c r="E81" s="1">
        <f t="shared" ref="E81:G100" si="95">SQRT(D81-($C81*D81-POWER(D81,1/3)+1)/($C81-POWER(D81,-2/3)/3))</f>
        <v>1.0600407903611193</v>
      </c>
      <c r="F81" s="1">
        <f t="shared" si="95"/>
        <v>1.0600287290589225</v>
      </c>
      <c r="G81" s="1">
        <f t="shared" si="95"/>
        <v>1.0600284729570268</v>
      </c>
      <c r="H81" s="1">
        <f t="shared" si="51"/>
        <v>2.6618005972158135E-2</v>
      </c>
      <c r="I81" s="1">
        <f t="shared" si="84"/>
        <v>6.4637924086782288</v>
      </c>
      <c r="J81" s="1">
        <f>VLOOKUP($I81,Graph!$D$3:$M$50,col)</f>
        <v>4.1000000000000003E-3</v>
      </c>
      <c r="K81" s="1">
        <f>VLOOKUP($I81,Graph!$D$3:$M$50,col+1)</f>
        <v>3.8999999999999998E-3</v>
      </c>
      <c r="L81" s="1">
        <f t="shared" si="52"/>
        <v>3.966666666666667E-3</v>
      </c>
      <c r="M81" s="1">
        <f t="shared" si="53"/>
        <v>0.64298333333333324</v>
      </c>
      <c r="N81" s="1">
        <f t="shared" si="54"/>
        <v>7.6033333333333397E-2</v>
      </c>
      <c r="O81" s="1">
        <f t="shared" si="55"/>
        <v>3.1395171892745571E-2</v>
      </c>
      <c r="P81" s="1">
        <f t="shared" si="56"/>
        <v>1.0522592196562075</v>
      </c>
      <c r="Q81" s="1">
        <f t="shared" si="57"/>
        <v>1.0521275649571353</v>
      </c>
      <c r="R81" s="1">
        <f t="shared" si="58"/>
        <v>1.0521251591139866</v>
      </c>
      <c r="S81" s="1">
        <f t="shared" si="59"/>
        <v>1.0521251150954978</v>
      </c>
      <c r="T81" s="1">
        <f t="shared" si="60"/>
        <v>0.91526191097426157</v>
      </c>
      <c r="U81" s="1">
        <f t="shared" si="61"/>
        <v>2.4180805535749316E-2</v>
      </c>
      <c r="V81" s="2">
        <f t="shared" si="85"/>
        <v>6.2601655114267611</v>
      </c>
      <c r="W81" s="1">
        <f>VLOOKUP(V81,Graph!$D$3:$M$50,col)</f>
        <v>4.1000000000000003E-3</v>
      </c>
      <c r="X81" s="1">
        <f>VLOOKUP(V81,Graph!$D$3:$M$50,col+1)</f>
        <v>3.8999999999999998E-3</v>
      </c>
      <c r="Y81" s="1">
        <f t="shared" si="62"/>
        <v>3.966666666666667E-3</v>
      </c>
      <c r="Z81" s="1">
        <f t="shared" si="86"/>
        <v>0.64298333333333324</v>
      </c>
      <c r="AA81" s="2">
        <f t="shared" si="63"/>
        <v>7.6033333333333397E-2</v>
      </c>
      <c r="AB81" s="1">
        <f t="shared" si="64"/>
        <v>3.1395171892745571E-2</v>
      </c>
      <c r="AC81" s="1">
        <f t="shared" si="65"/>
        <v>1.0521251142900958</v>
      </c>
      <c r="AD81" s="1">
        <f t="shared" si="66"/>
        <v>1.0521251142753592</v>
      </c>
      <c r="AE81" s="1">
        <f t="shared" si="67"/>
        <v>1.0521251142750896</v>
      </c>
      <c r="AF81" s="1">
        <f t="shared" si="68"/>
        <v>1.0521251142750847</v>
      </c>
      <c r="AG81" s="1">
        <f t="shared" si="69"/>
        <v>0.91526191097426157</v>
      </c>
      <c r="AH81" s="1">
        <f t="shared" si="70"/>
        <v>2.4180805516893906E-2</v>
      </c>
      <c r="AI81" s="2">
        <f t="shared" si="87"/>
        <v>6.2601655097996032</v>
      </c>
      <c r="AJ81" s="1">
        <f>VLOOKUP(AI81,Graph!$D$3:$M$50,col)</f>
        <v>4.1000000000000003E-3</v>
      </c>
      <c r="AK81" s="1">
        <f>VLOOKUP(AI81,Graph!$D$3:$M$50,col+1)</f>
        <v>3.8999999999999998E-3</v>
      </c>
      <c r="AL81" s="1">
        <f t="shared" si="71"/>
        <v>3.966666666666667E-3</v>
      </c>
      <c r="AM81" s="1">
        <f t="shared" si="88"/>
        <v>0.64298333333333324</v>
      </c>
      <c r="AN81" s="2">
        <f t="shared" si="72"/>
        <v>7.6033333333333397E-2</v>
      </c>
      <c r="AO81" s="1">
        <f t="shared" si="73"/>
        <v>3.1395171892745571E-2</v>
      </c>
      <c r="AP81" s="1">
        <f t="shared" si="74"/>
        <v>1.0521251142750845</v>
      </c>
      <c r="AQ81" s="1">
        <f t="shared" si="75"/>
        <v>1.0521251142750847</v>
      </c>
      <c r="AR81" s="1">
        <f t="shared" si="76"/>
        <v>1.0521251142750845</v>
      </c>
      <c r="AS81" s="1">
        <f t="shared" si="77"/>
        <v>1.0521251142750847</v>
      </c>
      <c r="AT81" s="1">
        <f t="shared" si="78"/>
        <v>0.91526191097426157</v>
      </c>
      <c r="AU81" s="1">
        <f t="shared" si="79"/>
        <v>2.4180805516893906E-2</v>
      </c>
      <c r="AV81" s="2">
        <f t="shared" si="91"/>
        <v>80</v>
      </c>
      <c r="AW81" s="1">
        <f t="shared" si="92"/>
        <v>24.180805516893905</v>
      </c>
      <c r="AX81" s="1">
        <f t="shared" si="93"/>
        <v>0.91526191097426157</v>
      </c>
      <c r="AY81" s="1">
        <f t="shared" si="94"/>
        <v>1.0521251142750847</v>
      </c>
      <c r="AZ81" s="1">
        <f t="shared" si="89"/>
        <v>3.966666666666667E-3</v>
      </c>
      <c r="BA81" s="1">
        <f t="shared" si="90"/>
        <v>6.2601655097996032</v>
      </c>
    </row>
    <row r="82" spans="1:53">
      <c r="A82" s="2">
        <f t="shared" si="48"/>
        <v>8.1000000000000058E-2</v>
      </c>
      <c r="B82" s="1">
        <f t="shared" si="82"/>
        <v>0.10724016666666675</v>
      </c>
      <c r="C82" s="1">
        <f t="shared" si="49"/>
        <v>3.5809815868551927E-2</v>
      </c>
      <c r="D82" s="1">
        <f t="shared" si="83"/>
        <v>1.0609760201077341</v>
      </c>
      <c r="E82" s="1">
        <f t="shared" si="95"/>
        <v>1.060403037696922</v>
      </c>
      <c r="F82" s="1">
        <f t="shared" si="95"/>
        <v>1.0603908501869885</v>
      </c>
      <c r="G82" s="1">
        <f t="shared" si="95"/>
        <v>1.0603905897517334</v>
      </c>
      <c r="H82" s="1">
        <f t="shared" si="51"/>
        <v>2.71279140127921E-2</v>
      </c>
      <c r="I82" s="1">
        <f t="shared" si="84"/>
        <v>6.5048061828075072</v>
      </c>
      <c r="J82" s="1">
        <f>VLOOKUP($I82,Graph!$D$3:$M$50,col)</f>
        <v>4.4999999999999997E-3</v>
      </c>
      <c r="K82" s="1">
        <f>VLOOKUP($I82,Graph!$D$3:$M$50,col+1)</f>
        <v>3.5999999999999999E-3</v>
      </c>
      <c r="L82" s="1">
        <f t="shared" si="52"/>
        <v>3.8999999999999998E-3</v>
      </c>
      <c r="M82" s="1">
        <f t="shared" si="53"/>
        <v>0.64311666666666656</v>
      </c>
      <c r="N82" s="1">
        <f t="shared" si="54"/>
        <v>7.7100000000000057E-2</v>
      </c>
      <c r="O82" s="1">
        <f t="shared" si="55"/>
        <v>3.1671567056946216E-2</v>
      </c>
      <c r="P82" s="1">
        <f t="shared" si="56"/>
        <v>1.052768131458923</v>
      </c>
      <c r="Q82" s="1">
        <f t="shared" si="57"/>
        <v>1.052637340540842</v>
      </c>
      <c r="R82" s="1">
        <f t="shared" si="58"/>
        <v>1.0526349258480103</v>
      </c>
      <c r="S82" s="1">
        <f t="shared" si="59"/>
        <v>1.0526348812131434</v>
      </c>
      <c r="T82" s="1">
        <f t="shared" si="60"/>
        <v>0.91752606747818499</v>
      </c>
      <c r="U82" s="1">
        <f t="shared" si="61"/>
        <v>2.4708518370604095E-2</v>
      </c>
      <c r="V82" s="2">
        <f t="shared" si="85"/>
        <v>6.3053780240956616</v>
      </c>
      <c r="W82" s="1">
        <f>VLOOKUP(V82,Graph!$D$3:$M$50,col)</f>
        <v>4.1000000000000003E-3</v>
      </c>
      <c r="X82" s="1">
        <f>VLOOKUP(V82,Graph!$D$3:$M$50,col+1)</f>
        <v>3.8999999999999998E-3</v>
      </c>
      <c r="Y82" s="1">
        <f t="shared" si="62"/>
        <v>3.966666666666667E-3</v>
      </c>
      <c r="Z82" s="1">
        <f t="shared" si="86"/>
        <v>0.64298333333333324</v>
      </c>
      <c r="AA82" s="2">
        <f t="shared" si="63"/>
        <v>7.7033333333333398E-2</v>
      </c>
      <c r="AB82" s="1">
        <f t="shared" si="64"/>
        <v>3.1603710854523855E-2</v>
      </c>
      <c r="AC82" s="1">
        <f t="shared" si="65"/>
        <v>1.0525119435707495</v>
      </c>
      <c r="AD82" s="1">
        <f t="shared" si="66"/>
        <v>1.0525096793845317</v>
      </c>
      <c r="AE82" s="1">
        <f t="shared" si="67"/>
        <v>1.0525096376364098</v>
      </c>
      <c r="AF82" s="1">
        <f t="shared" si="68"/>
        <v>1.052509636866622</v>
      </c>
      <c r="AG82" s="1">
        <f t="shared" si="69"/>
        <v>0.91614629975012041</v>
      </c>
      <c r="AH82" s="1">
        <f t="shared" si="70"/>
        <v>2.4668426473404077E-2</v>
      </c>
      <c r="AI82" s="2">
        <f t="shared" si="87"/>
        <v>6.3019658214050391</v>
      </c>
      <c r="AJ82" s="1">
        <f>VLOOKUP(AI82,Graph!$D$3:$M$50,col)</f>
        <v>4.1000000000000003E-3</v>
      </c>
      <c r="AK82" s="1">
        <f>VLOOKUP(AI82,Graph!$D$3:$M$50,col+1)</f>
        <v>3.8999999999999998E-3</v>
      </c>
      <c r="AL82" s="1">
        <f t="shared" si="71"/>
        <v>3.966666666666667E-3</v>
      </c>
      <c r="AM82" s="1">
        <f t="shared" si="88"/>
        <v>0.64298333333333324</v>
      </c>
      <c r="AN82" s="2">
        <f t="shared" si="72"/>
        <v>7.7033333333333398E-2</v>
      </c>
      <c r="AO82" s="1">
        <f t="shared" si="73"/>
        <v>3.1603710854523855E-2</v>
      </c>
      <c r="AP82" s="1">
        <f t="shared" si="74"/>
        <v>1.0525096368524283</v>
      </c>
      <c r="AQ82" s="1">
        <f t="shared" si="75"/>
        <v>1.0525096368521663</v>
      </c>
      <c r="AR82" s="1">
        <f t="shared" si="76"/>
        <v>1.0525096368521614</v>
      </c>
      <c r="AS82" s="1">
        <f t="shared" si="77"/>
        <v>1.0525096368521614</v>
      </c>
      <c r="AT82" s="1">
        <f t="shared" si="78"/>
        <v>0.91614629975012041</v>
      </c>
      <c r="AU82" s="1">
        <f t="shared" si="79"/>
        <v>2.4668426473065153E-2</v>
      </c>
      <c r="AV82" s="2">
        <f t="shared" si="91"/>
        <v>81</v>
      </c>
      <c r="AW82" s="1">
        <f t="shared" si="92"/>
        <v>24.668426473065153</v>
      </c>
      <c r="AX82" s="1">
        <f t="shared" si="93"/>
        <v>0.91614629975012041</v>
      </c>
      <c r="AY82" s="1">
        <f t="shared" si="94"/>
        <v>1.0525096368521614</v>
      </c>
      <c r="AZ82" s="1">
        <f t="shared" si="89"/>
        <v>3.966666666666667E-3</v>
      </c>
      <c r="BA82" s="1">
        <f t="shared" si="90"/>
        <v>6.3019658214050391</v>
      </c>
    </row>
    <row r="83" spans="1:53">
      <c r="A83" s="2">
        <f t="shared" si="48"/>
        <v>8.2000000000000059E-2</v>
      </c>
      <c r="B83" s="1">
        <f t="shared" si="82"/>
        <v>0.10828133333333341</v>
      </c>
      <c r="C83" s="1">
        <f t="shared" si="49"/>
        <v>3.5997100928769898E-2</v>
      </c>
      <c r="D83" s="1">
        <f t="shared" si="83"/>
        <v>1.0613348722653233</v>
      </c>
      <c r="E83" s="1">
        <f t="shared" si="95"/>
        <v>1.060759751762375</v>
      </c>
      <c r="F83" s="1">
        <f t="shared" si="95"/>
        <v>1.0607474421045098</v>
      </c>
      <c r="G83" s="1">
        <f t="shared" si="95"/>
        <v>1.0607471774133308</v>
      </c>
      <c r="H83" s="1">
        <f t="shared" si="51"/>
        <v>2.764112215520987E-2</v>
      </c>
      <c r="I83" s="1">
        <f t="shared" si="84"/>
        <v>6.5455696864192214</v>
      </c>
      <c r="J83" s="1">
        <f>VLOOKUP($I83,Graph!$D$3:$M$50,col)</f>
        <v>4.4999999999999997E-3</v>
      </c>
      <c r="K83" s="1">
        <f>VLOOKUP($I83,Graph!$D$3:$M$50,col+1)</f>
        <v>3.5999999999999999E-3</v>
      </c>
      <c r="L83" s="1">
        <f t="shared" si="52"/>
        <v>3.8999999999999998E-3</v>
      </c>
      <c r="M83" s="1">
        <f t="shared" si="53"/>
        <v>0.64311666666666656</v>
      </c>
      <c r="N83" s="1">
        <f t="shared" si="54"/>
        <v>7.8100000000000058E-2</v>
      </c>
      <c r="O83" s="1">
        <f t="shared" si="55"/>
        <v>3.1876500307961672E-2</v>
      </c>
      <c r="P83" s="1">
        <f t="shared" si="56"/>
        <v>1.0531474835068417</v>
      </c>
      <c r="Q83" s="1">
        <f t="shared" si="57"/>
        <v>1.0530159932567114</v>
      </c>
      <c r="R83" s="1">
        <f t="shared" si="58"/>
        <v>1.0530135472733528</v>
      </c>
      <c r="S83" s="1">
        <f t="shared" si="59"/>
        <v>1.053013501717895</v>
      </c>
      <c r="T83" s="1">
        <f t="shared" si="60"/>
        <v>0.91837519518397281</v>
      </c>
      <c r="U83" s="1">
        <f t="shared" si="61"/>
        <v>2.5199845047151576E-2</v>
      </c>
      <c r="V83" s="2">
        <f t="shared" si="85"/>
        <v>6.3468979806233383</v>
      </c>
      <c r="W83" s="1">
        <f>VLOOKUP(V83,Graph!$D$3:$M$50,col)</f>
        <v>4.1000000000000003E-3</v>
      </c>
      <c r="X83" s="1">
        <f>VLOOKUP(V83,Graph!$D$3:$M$50,col+1)</f>
        <v>3.8999999999999998E-3</v>
      </c>
      <c r="Y83" s="1">
        <f t="shared" si="62"/>
        <v>3.966666666666667E-3</v>
      </c>
      <c r="Z83" s="1">
        <f t="shared" si="86"/>
        <v>0.64298333333333324</v>
      </c>
      <c r="AA83" s="2">
        <f t="shared" si="63"/>
        <v>7.8033333333333399E-2</v>
      </c>
      <c r="AB83" s="1">
        <f t="shared" si="64"/>
        <v>3.1808909974335588E-2</v>
      </c>
      <c r="AC83" s="1">
        <f t="shared" si="65"/>
        <v>1.0528908825106884</v>
      </c>
      <c r="AD83" s="1">
        <f t="shared" si="66"/>
        <v>1.0528886070181842</v>
      </c>
      <c r="AE83" s="1">
        <f t="shared" si="67"/>
        <v>1.0528885647430581</v>
      </c>
      <c r="AF83" s="1">
        <f t="shared" si="68"/>
        <v>1.0528885639576353</v>
      </c>
      <c r="AG83" s="1">
        <f t="shared" si="69"/>
        <v>0.91700939240769475</v>
      </c>
      <c r="AH83" s="1">
        <f t="shared" si="70"/>
        <v>2.5159382509494017E-2</v>
      </c>
      <c r="AI83" s="2">
        <f t="shared" si="87"/>
        <v>6.3434991611459397</v>
      </c>
      <c r="AJ83" s="1">
        <f>VLOOKUP(AI83,Graph!$D$3:$M$50,col)</f>
        <v>4.1000000000000003E-3</v>
      </c>
      <c r="AK83" s="1">
        <f>VLOOKUP(AI83,Graph!$D$3:$M$50,col+1)</f>
        <v>3.8999999999999998E-3</v>
      </c>
      <c r="AL83" s="1">
        <f t="shared" si="71"/>
        <v>3.966666666666667E-3</v>
      </c>
      <c r="AM83" s="1">
        <f t="shared" si="88"/>
        <v>0.64298333333333324</v>
      </c>
      <c r="AN83" s="2">
        <f t="shared" si="72"/>
        <v>7.8033333333333399E-2</v>
      </c>
      <c r="AO83" s="1">
        <f t="shared" si="73"/>
        <v>3.1808909974335588E-2</v>
      </c>
      <c r="AP83" s="1">
        <f t="shared" si="74"/>
        <v>1.0528885639430432</v>
      </c>
      <c r="AQ83" s="1">
        <f t="shared" si="75"/>
        <v>1.0528885639427721</v>
      </c>
      <c r="AR83" s="1">
        <f t="shared" si="76"/>
        <v>1.052888563942767</v>
      </c>
      <c r="AS83" s="1">
        <f t="shared" si="77"/>
        <v>1.0528885639427668</v>
      </c>
      <c r="AT83" s="1">
        <f t="shared" si="78"/>
        <v>0.91700939240769475</v>
      </c>
      <c r="AU83" s="1">
        <f t="shared" si="79"/>
        <v>2.5159382509138725E-2</v>
      </c>
      <c r="AV83" s="2">
        <f t="shared" si="91"/>
        <v>82</v>
      </c>
      <c r="AW83" s="1">
        <f t="shared" si="92"/>
        <v>25.159382509138727</v>
      </c>
      <c r="AX83" s="1">
        <f t="shared" si="93"/>
        <v>0.91700939240769475</v>
      </c>
      <c r="AY83" s="1">
        <f t="shared" si="94"/>
        <v>1.0528885639427668</v>
      </c>
      <c r="AZ83" s="1">
        <f t="shared" si="89"/>
        <v>3.966666666666667E-3</v>
      </c>
      <c r="BA83" s="1">
        <f t="shared" si="90"/>
        <v>6.3434991611459397</v>
      </c>
    </row>
    <row r="84" spans="1:53">
      <c r="A84" s="2">
        <f t="shared" si="48"/>
        <v>8.300000000000006E-2</v>
      </c>
      <c r="B84" s="1">
        <f t="shared" si="82"/>
        <v>0.10932250000000009</v>
      </c>
      <c r="C84" s="1">
        <f t="shared" si="49"/>
        <v>3.618129325992879E-2</v>
      </c>
      <c r="D84" s="1">
        <f t="shared" si="83"/>
        <v>1.0616881539124166</v>
      </c>
      <c r="E84" s="1">
        <f t="shared" si="95"/>
        <v>1.0611110550194547</v>
      </c>
      <c r="F84" s="1">
        <f t="shared" si="95"/>
        <v>1.0610986271858491</v>
      </c>
      <c r="G84" s="1">
        <f t="shared" si="95"/>
        <v>1.0610983583161206</v>
      </c>
      <c r="H84" s="1">
        <f t="shared" si="51"/>
        <v>2.8157609912284633E-2</v>
      </c>
      <c r="I84" s="1">
        <f t="shared" si="84"/>
        <v>6.5860874070050786</v>
      </c>
      <c r="J84" s="1">
        <f>VLOOKUP($I84,Graph!$D$3:$M$50,col)</f>
        <v>4.4999999999999997E-3</v>
      </c>
      <c r="K84" s="1">
        <f>VLOOKUP($I84,Graph!$D$3:$M$50,col+1)</f>
        <v>3.5999999999999999E-3</v>
      </c>
      <c r="L84" s="1">
        <f t="shared" si="52"/>
        <v>3.8999999999999998E-3</v>
      </c>
      <c r="M84" s="1">
        <f t="shared" si="53"/>
        <v>0.64311666666666656</v>
      </c>
      <c r="N84" s="1">
        <f t="shared" si="54"/>
        <v>7.9100000000000059E-2</v>
      </c>
      <c r="O84" s="1">
        <f t="shared" si="55"/>
        <v>3.2078172187609326E-2</v>
      </c>
      <c r="P84" s="1">
        <f t="shared" si="56"/>
        <v>1.0535213356975179</v>
      </c>
      <c r="Q84" s="1">
        <f t="shared" si="57"/>
        <v>1.0533891656669665</v>
      </c>
      <c r="R84" s="1">
        <f t="shared" si="58"/>
        <v>1.0533866888181347</v>
      </c>
      <c r="S84" s="1">
        <f t="shared" si="59"/>
        <v>1.0533866423460767</v>
      </c>
      <c r="T84" s="1">
        <f t="shared" si="60"/>
        <v>0.91920411437708305</v>
      </c>
      <c r="U84" s="1">
        <f t="shared" si="61"/>
        <v>2.5694484673495995E-2</v>
      </c>
      <c r="V84" s="2">
        <f t="shared" si="85"/>
        <v>6.3881562689262408</v>
      </c>
      <c r="W84" s="1">
        <f>VLOOKUP(V84,Graph!$D$3:$M$50,col)</f>
        <v>4.1000000000000003E-3</v>
      </c>
      <c r="X84" s="1">
        <f>VLOOKUP(V84,Graph!$D$3:$M$50,col+1)</f>
        <v>3.8999999999999998E-3</v>
      </c>
      <c r="Y84" s="1">
        <f t="shared" si="62"/>
        <v>3.966666666666667E-3</v>
      </c>
      <c r="Z84" s="1">
        <f t="shared" si="86"/>
        <v>0.64298333333333324</v>
      </c>
      <c r="AA84" s="2">
        <f t="shared" si="63"/>
        <v>7.90333333333334E-2</v>
      </c>
      <c r="AB84" s="1">
        <f t="shared" si="64"/>
        <v>3.2010845700901167E-2</v>
      </c>
      <c r="AC84" s="1">
        <f t="shared" si="65"/>
        <v>1.0532643413716045</v>
      </c>
      <c r="AD84" s="1">
        <f t="shared" si="66"/>
        <v>1.0532620548936864</v>
      </c>
      <c r="AE84" s="1">
        <f t="shared" si="67"/>
        <v>1.0532620120987994</v>
      </c>
      <c r="AF84" s="1">
        <f t="shared" si="68"/>
        <v>1.0532620112978117</v>
      </c>
      <c r="AG84" s="1">
        <f t="shared" si="69"/>
        <v>0.91785194880776655</v>
      </c>
      <c r="AH84" s="1">
        <f t="shared" si="70"/>
        <v>2.565365206898939E-2</v>
      </c>
      <c r="AI84" s="2">
        <f t="shared" si="87"/>
        <v>6.3847705442128024</v>
      </c>
      <c r="AJ84" s="1">
        <f>VLOOKUP(AI84,Graph!$D$3:$M$50,col)</f>
        <v>4.1000000000000003E-3</v>
      </c>
      <c r="AK84" s="1">
        <f>VLOOKUP(AI84,Graph!$D$3:$M$50,col+1)</f>
        <v>3.8999999999999998E-3</v>
      </c>
      <c r="AL84" s="1">
        <f t="shared" si="71"/>
        <v>3.966666666666667E-3</v>
      </c>
      <c r="AM84" s="1">
        <f t="shared" si="88"/>
        <v>0.64298333333333324</v>
      </c>
      <c r="AN84" s="2">
        <f t="shared" si="72"/>
        <v>7.90333333333334E-2</v>
      </c>
      <c r="AO84" s="1">
        <f t="shared" si="73"/>
        <v>3.2010845700901167E-2</v>
      </c>
      <c r="AP84" s="1">
        <f t="shared" si="74"/>
        <v>1.0532620112828197</v>
      </c>
      <c r="AQ84" s="1">
        <f t="shared" si="75"/>
        <v>1.0532620112825393</v>
      </c>
      <c r="AR84" s="1">
        <f t="shared" si="76"/>
        <v>1.0532620112825337</v>
      </c>
      <c r="AS84" s="1">
        <f t="shared" si="77"/>
        <v>1.0532620112825337</v>
      </c>
      <c r="AT84" s="1">
        <f t="shared" si="78"/>
        <v>0.91785194880776655</v>
      </c>
      <c r="AU84" s="1">
        <f t="shared" si="79"/>
        <v>2.5653652068617271E-2</v>
      </c>
      <c r="AV84" s="2">
        <f t="shared" si="91"/>
        <v>83</v>
      </c>
      <c r="AW84" s="1">
        <f t="shared" si="92"/>
        <v>25.653652068617269</v>
      </c>
      <c r="AX84" s="1">
        <f t="shared" si="93"/>
        <v>0.91785194880776655</v>
      </c>
      <c r="AY84" s="1">
        <f t="shared" si="94"/>
        <v>1.0532620112825337</v>
      </c>
      <c r="AZ84" s="1">
        <f t="shared" si="89"/>
        <v>3.966666666666667E-3</v>
      </c>
      <c r="BA84" s="1">
        <f t="shared" si="90"/>
        <v>6.3847705442128024</v>
      </c>
    </row>
    <row r="85" spans="1:53">
      <c r="A85" s="2">
        <f t="shared" ref="A85:A148" si="96">A84+0.001</f>
        <v>8.4000000000000061E-2</v>
      </c>
      <c r="B85" s="1">
        <f t="shared" si="82"/>
        <v>0.11036366666666675</v>
      </c>
      <c r="C85" s="1">
        <f t="shared" ref="C85:C148" si="97">(4/27)*(b*A85/B85)^2</f>
        <v>3.6362467086586574E-2</v>
      </c>
      <c r="D85" s="1">
        <f t="shared" si="83"/>
        <v>1.0620359904426406</v>
      </c>
      <c r="E85" s="1">
        <f t="shared" si="95"/>
        <v>1.0614570664891341</v>
      </c>
      <c r="F85" s="1">
        <f t="shared" si="95"/>
        <v>1.0614445243653146</v>
      </c>
      <c r="G85" s="1">
        <f t="shared" si="95"/>
        <v>1.0614442513942728</v>
      </c>
      <c r="H85" s="1">
        <f t="shared" ref="H85:H148" si="98">SQRT(gn*(2*A85/3)^3)*G85*b</f>
        <v>2.8677357161853094E-2</v>
      </c>
      <c r="I85" s="1">
        <f t="shared" si="84"/>
        <v>6.6263636995949726</v>
      </c>
      <c r="J85" s="1">
        <f>VLOOKUP($I85,Graph!$D$3:$M$50,col)</f>
        <v>4.4999999999999997E-3</v>
      </c>
      <c r="K85" s="1">
        <f>VLOOKUP($I85,Graph!$D$3:$M$50,col+1)</f>
        <v>3.5999999999999999E-3</v>
      </c>
      <c r="L85" s="1">
        <f t="shared" ref="L85:L148" si="99">J85+Ratio*(K85-J85)</f>
        <v>3.8999999999999998E-3</v>
      </c>
      <c r="M85" s="1">
        <f t="shared" ref="M85:M148" si="100">b-2*L85*L</f>
        <v>0.64311666666666656</v>
      </c>
      <c r="N85" s="1">
        <f t="shared" ref="N85:N148" si="101">A85-L85*L</f>
        <v>8.010000000000006E-2</v>
      </c>
      <c r="O85" s="1">
        <f t="shared" ref="O85:O148" si="102">(4/27)*(M85*N85/B85)^2</f>
        <v>3.2276656997114683E-2</v>
      </c>
      <c r="P85" s="1">
        <f t="shared" ref="P85:P148" si="103">SQRT(G85-(O85*G85-POWER(G85,1/3)+1)/(O85-POWER(G85,-2/3)/3))</f>
        <v>1.053889801533086</v>
      </c>
      <c r="Q85" s="1">
        <f t="shared" ref="Q85:Q148" si="104">SQRT(P85-(O85*P85-POWER(P85,1/3)+1)/(O85-POWER(P85,-2/3)/3))</f>
        <v>1.0537569707324888</v>
      </c>
      <c r="R85" s="1">
        <f t="shared" ref="R85:R148" si="105">SQRT(Q85-(O85*Q85-POWER(Q85,1/3)+1)/(O85-POWER(Q85,-2/3)/3))</f>
        <v>1.0537544634400535</v>
      </c>
      <c r="S85" s="1">
        <f t="shared" ref="S85:S148" si="106">SQRT(R85-(O85*R85-POWER(R85,1/3)+1)/(O85-POWER(R85,-2/3)/3))</f>
        <v>1.053754416055587</v>
      </c>
      <c r="T85" s="1">
        <f t="shared" ref="T85:T148" si="107">(M85/b)*POWER(N85/A85,3/2)</f>
        <v>0.92001353781095252</v>
      </c>
      <c r="U85" s="1">
        <f t="shared" ref="U85:U148" si="108">SQRT(gn*(2*A85/3)^3)*S85*T85*b</f>
        <v>2.6192416107790745E-2</v>
      </c>
      <c r="V85" s="2">
        <f t="shared" si="85"/>
        <v>6.4291577394836175</v>
      </c>
      <c r="W85" s="1">
        <f>VLOOKUP(V85,Graph!$D$3:$M$50,col)</f>
        <v>4.1000000000000003E-3</v>
      </c>
      <c r="X85" s="1">
        <f>VLOOKUP(V85,Graph!$D$3:$M$50,col+1)</f>
        <v>3.8999999999999998E-3</v>
      </c>
      <c r="Y85" s="1">
        <f t="shared" ref="Y85:Y148" si="109">W85+Ratio*(X85-W85)</f>
        <v>3.966666666666667E-3</v>
      </c>
      <c r="Z85" s="1">
        <f t="shared" si="86"/>
        <v>0.64298333333333324</v>
      </c>
      <c r="AA85" s="2">
        <f t="shared" ref="AA85:AA148" si="110">A85-Y85*L</f>
        <v>8.0033333333333401E-2</v>
      </c>
      <c r="AB85" s="1">
        <f t="shared" ref="AB85:AB148" si="111">(4/27)*(Z85*AA85/B85)^2</f>
        <v>3.2209592307378847E-2</v>
      </c>
      <c r="AC85" s="1">
        <f t="shared" ref="AC85:AC148" si="112">SQRT(S85-(AB85*S85-POWER(S85,1/3)+1)/(AB85-POWER(S85,-2/3)/3))</f>
        <v>1.0536324329788964</v>
      </c>
      <c r="AD85" s="1">
        <f t="shared" ref="AD85:AD148" si="113">SQRT(AC85-(AB85*AC85-POWER(AC85,1/3)+1)/(AB85-POWER(AC85,-2/3)/3))</f>
        <v>1.0536301358274527</v>
      </c>
      <c r="AE85" s="1">
        <f t="shared" ref="AE85:AE148" si="114">SQRT(AD85-(AB85*AD85-POWER(AD85,1/3)+1)/(AB85-POWER(AD85,-2/3)/3))</f>
        <v>1.0536300925199893</v>
      </c>
      <c r="AF85" s="1">
        <f t="shared" ref="AF85:AF148" si="115">SQRT(AE85-(AB85*AE85-POWER(AE85,1/3)+1)/(AB85-POWER(AE85,-2/3)/3))</f>
        <v>1.05363009170351</v>
      </c>
      <c r="AG85" s="1">
        <f t="shared" ref="AG85:AG148" si="116">(Z85/b)*POWER(AA85/A85,3/2)</f>
        <v>0.91867469309595595</v>
      </c>
      <c r="AH85" s="1">
        <f t="shared" ref="AH85:AH148" si="117">SQRT(gn*(2*A85/3)^3)*AF85*AG85*b</f>
        <v>2.6151213992194722E-2</v>
      </c>
      <c r="AI85" s="2">
        <f t="shared" si="87"/>
        <v>6.4257848303320095</v>
      </c>
      <c r="AJ85" s="1">
        <f>VLOOKUP(AI85,Graph!$D$3:$M$50,col)</f>
        <v>4.1000000000000003E-3</v>
      </c>
      <c r="AK85" s="1">
        <f>VLOOKUP(AI85,Graph!$D$3:$M$50,col+1)</f>
        <v>3.8999999999999998E-3</v>
      </c>
      <c r="AL85" s="1">
        <f t="shared" ref="AL85:AL148" si="118">AJ85+Ratio*(AK85-AJ85)</f>
        <v>3.966666666666667E-3</v>
      </c>
      <c r="AM85" s="1">
        <f t="shared" si="88"/>
        <v>0.64298333333333324</v>
      </c>
      <c r="AN85" s="2">
        <f t="shared" ref="AN85:AN148" si="119">A85-AL85*L</f>
        <v>8.0033333333333401E-2</v>
      </c>
      <c r="AO85" s="1">
        <f t="shared" ref="AO85:AO148" si="120">(4/27)*(AM85*AN85/B85)^2</f>
        <v>3.2209592307378847E-2</v>
      </c>
      <c r="AP85" s="1">
        <f t="shared" ref="AP85:AP148" si="121">SQRT(AF85-(AO85*AF85-POWER(AF85,1/3)+1)/(AO85-POWER(AF85,-2/3)/3))</f>
        <v>1.0536300916881174</v>
      </c>
      <c r="AQ85" s="1">
        <f t="shared" ref="AQ85:AQ148" si="122">SQRT(AP85-(AO85*AP85-POWER(AP85,1/3)+1)/(AO85-POWER(AP85,-2/3)/3))</f>
        <v>1.053630091687827</v>
      </c>
      <c r="AR85" s="1">
        <f t="shared" ref="AR85:AR148" si="123">SQRT(AQ85-(AO85*AQ85-POWER(AQ85,1/3)+1)/(AO85-POWER(AQ85,-2/3)/3))</f>
        <v>1.0536300916878214</v>
      </c>
      <c r="AS85" s="1">
        <f t="shared" ref="AS85:AS148" si="124">SQRT(AR85-(AO85*AR85-POWER(AR85,1/3)+1)/(AO85-POWER(AR85,-2/3)/3))</f>
        <v>1.0536300916878212</v>
      </c>
      <c r="AT85" s="1">
        <f t="shared" ref="AT85:AT148" si="125">(AM85/b)*POWER(AN85/A85,3/2)</f>
        <v>0.91867469309595595</v>
      </c>
      <c r="AU85" s="1">
        <f t="shared" ref="AU85:AU148" si="126">SQRT(gn*(2*A85/3)^3)*AS85*AT85*b</f>
        <v>2.6151213991805325E-2</v>
      </c>
      <c r="AV85" s="2">
        <f t="shared" si="91"/>
        <v>84</v>
      </c>
      <c r="AW85" s="1">
        <f t="shared" si="92"/>
        <v>26.151213991805324</v>
      </c>
      <c r="AX85" s="1">
        <f t="shared" si="93"/>
        <v>0.91867469309595595</v>
      </c>
      <c r="AY85" s="1">
        <f t="shared" si="94"/>
        <v>1.0536300916878212</v>
      </c>
      <c r="AZ85" s="1">
        <f t="shared" si="89"/>
        <v>3.966666666666667E-3</v>
      </c>
      <c r="BA85" s="1">
        <f t="shared" si="90"/>
        <v>6.4257848303320095</v>
      </c>
    </row>
    <row r="86" spans="1:53">
      <c r="A86" s="2">
        <f t="shared" si="96"/>
        <v>8.5000000000000062E-2</v>
      </c>
      <c r="B86" s="1">
        <f t="shared" si="82"/>
        <v>0.11140483333333341</v>
      </c>
      <c r="C86" s="1">
        <f t="shared" si="97"/>
        <v>3.654069435130497E-2</v>
      </c>
      <c r="D86" s="1">
        <f t="shared" si="83"/>
        <v>1.0623785036553119</v>
      </c>
      <c r="E86" s="1">
        <f t="shared" si="95"/>
        <v>1.0617979018633248</v>
      </c>
      <c r="F86" s="1">
        <f t="shared" si="95"/>
        <v>1.0617852492491835</v>
      </c>
      <c r="G86" s="1">
        <f t="shared" si="95"/>
        <v>1.0617849722538544</v>
      </c>
      <c r="H86" s="1">
        <f t="shared" si="98"/>
        <v>2.9200344136249095E-2</v>
      </c>
      <c r="I86" s="1">
        <f t="shared" si="84"/>
        <v>6.6664027921833089</v>
      </c>
      <c r="J86" s="1">
        <f>VLOOKUP($I86,Graph!$D$3:$M$50,col)</f>
        <v>4.4999999999999997E-3</v>
      </c>
      <c r="K86" s="1">
        <f>VLOOKUP($I86,Graph!$D$3:$M$50,col+1)</f>
        <v>3.5999999999999999E-3</v>
      </c>
      <c r="L86" s="1">
        <f t="shared" si="99"/>
        <v>3.8999999999999998E-3</v>
      </c>
      <c r="M86" s="1">
        <f t="shared" si="100"/>
        <v>0.64311666666666656</v>
      </c>
      <c r="N86" s="1">
        <f t="shared" si="101"/>
        <v>8.1100000000000061E-2</v>
      </c>
      <c r="O86" s="1">
        <f t="shared" si="102"/>
        <v>3.2472026926760128E-2</v>
      </c>
      <c r="P86" s="1">
        <f t="shared" si="103"/>
        <v>1.0542529916482628</v>
      </c>
      <c r="Q86" s="1">
        <f t="shared" si="104"/>
        <v>1.054119518562262</v>
      </c>
      <c r="R86" s="1">
        <f t="shared" si="105"/>
        <v>1.0541169812447109</v>
      </c>
      <c r="S86" s="1">
        <f t="shared" si="106"/>
        <v>1.0541169329522142</v>
      </c>
      <c r="T86" s="1">
        <f t="shared" si="107"/>
        <v>0.92080414511864028</v>
      </c>
      <c r="U86" s="1">
        <f t="shared" si="108"/>
        <v>2.669361859268957E-2</v>
      </c>
      <c r="V86" s="2">
        <f t="shared" si="85"/>
        <v>6.4699070944431201</v>
      </c>
      <c r="W86" s="1">
        <f>VLOOKUP(V86,Graph!$D$3:$M$50,col)</f>
        <v>4.1000000000000003E-3</v>
      </c>
      <c r="X86" s="1">
        <f>VLOOKUP(V86,Graph!$D$3:$M$50,col+1)</f>
        <v>3.8999999999999998E-3</v>
      </c>
      <c r="Y86" s="1">
        <f t="shared" si="109"/>
        <v>3.966666666666667E-3</v>
      </c>
      <c r="Z86" s="1">
        <f t="shared" si="86"/>
        <v>0.64298333333333324</v>
      </c>
      <c r="AA86" s="2">
        <f t="shared" si="110"/>
        <v>8.1033333333333402E-2</v>
      </c>
      <c r="AB86" s="1">
        <f t="shared" si="111"/>
        <v>3.2405221960191584E-2</v>
      </c>
      <c r="AC86" s="1">
        <f t="shared" si="112"/>
        <v>1.0539952673152202</v>
      </c>
      <c r="AD86" s="1">
        <f t="shared" si="113"/>
        <v>1.0539929597934174</v>
      </c>
      <c r="AE86" s="1">
        <f t="shared" si="114"/>
        <v>1.0539929159804993</v>
      </c>
      <c r="AF86" s="1">
        <f t="shared" si="115"/>
        <v>1.0539929151486063</v>
      </c>
      <c r="AG86" s="1">
        <f t="shared" si="116"/>
        <v>0.91947831577614081</v>
      </c>
      <c r="AH86" s="1">
        <f t="shared" si="117"/>
        <v>2.6652047504455979E-2</v>
      </c>
      <c r="AI86" s="2">
        <f t="shared" si="87"/>
        <v>6.4665467304904576</v>
      </c>
      <c r="AJ86" s="1">
        <f>VLOOKUP(AI86,Graph!$D$3:$M$50,col)</f>
        <v>4.1000000000000003E-3</v>
      </c>
      <c r="AK86" s="1">
        <f>VLOOKUP(AI86,Graph!$D$3:$M$50,col+1)</f>
        <v>3.8999999999999998E-3</v>
      </c>
      <c r="AL86" s="1">
        <f t="shared" si="118"/>
        <v>3.966666666666667E-3</v>
      </c>
      <c r="AM86" s="1">
        <f t="shared" si="88"/>
        <v>0.64298333333333324</v>
      </c>
      <c r="AN86" s="2">
        <f t="shared" si="119"/>
        <v>8.1033333333333402E-2</v>
      </c>
      <c r="AO86" s="1">
        <f t="shared" si="120"/>
        <v>3.2405221960191584E-2</v>
      </c>
      <c r="AP86" s="1">
        <f t="shared" si="121"/>
        <v>1.0539929151328107</v>
      </c>
      <c r="AQ86" s="1">
        <f t="shared" si="122"/>
        <v>1.0539929151325107</v>
      </c>
      <c r="AR86" s="1">
        <f t="shared" si="123"/>
        <v>1.0539929151325051</v>
      </c>
      <c r="AS86" s="1">
        <f t="shared" si="124"/>
        <v>1.0539929151325049</v>
      </c>
      <c r="AT86" s="1">
        <f t="shared" si="125"/>
        <v>0.91947831577614081</v>
      </c>
      <c r="AU86" s="1">
        <f t="shared" si="126"/>
        <v>2.6652047504048829E-2</v>
      </c>
      <c r="AV86" s="2">
        <f t="shared" si="91"/>
        <v>85</v>
      </c>
      <c r="AW86" s="1">
        <f t="shared" si="92"/>
        <v>26.652047504048827</v>
      </c>
      <c r="AX86" s="1">
        <f t="shared" si="93"/>
        <v>0.91947831577614081</v>
      </c>
      <c r="AY86" s="1">
        <f t="shared" si="94"/>
        <v>1.0539929151325049</v>
      </c>
      <c r="AZ86" s="1">
        <f t="shared" si="89"/>
        <v>3.966666666666667E-3</v>
      </c>
      <c r="BA86" s="1">
        <f t="shared" si="90"/>
        <v>6.4665467304904576</v>
      </c>
    </row>
    <row r="87" spans="1:53">
      <c r="A87" s="2">
        <f t="shared" si="96"/>
        <v>8.6000000000000063E-2</v>
      </c>
      <c r="B87" s="1">
        <f t="shared" si="82"/>
        <v>0.11244600000000009</v>
      </c>
      <c r="C87" s="1">
        <f t="shared" si="97"/>
        <v>3.671604479769601E-2</v>
      </c>
      <c r="D87" s="1">
        <f t="shared" si="83"/>
        <v>1.0627158118756768</v>
      </c>
      <c r="E87" s="1">
        <f t="shared" si="95"/>
        <v>1.0621336736130311</v>
      </c>
      <c r="F87" s="1">
        <f t="shared" si="95"/>
        <v>1.0621209142239263</v>
      </c>
      <c r="G87" s="1">
        <f t="shared" si="95"/>
        <v>1.0621206332810567</v>
      </c>
      <c r="H87" s="1">
        <f t="shared" si="98"/>
        <v>2.9726551412247507E-2</v>
      </c>
      <c r="I87" s="1">
        <f t="shared" si="84"/>
        <v>6.7062087908716963</v>
      </c>
      <c r="J87" s="1">
        <f>VLOOKUP($I87,Graph!$D$3:$M$50,col)</f>
        <v>4.4999999999999997E-3</v>
      </c>
      <c r="K87" s="1">
        <f>VLOOKUP($I87,Graph!$D$3:$M$50,col+1)</f>
        <v>3.5999999999999999E-3</v>
      </c>
      <c r="L87" s="1">
        <f t="shared" si="99"/>
        <v>3.8999999999999998E-3</v>
      </c>
      <c r="M87" s="1">
        <f t="shared" si="100"/>
        <v>0.64311666666666656</v>
      </c>
      <c r="N87" s="1">
        <f t="shared" si="101"/>
        <v>8.2100000000000062E-2</v>
      </c>
      <c r="O87" s="1">
        <f t="shared" si="102"/>
        <v>3.266435212303509E-2</v>
      </c>
      <c r="P87" s="1">
        <f t="shared" si="103"/>
        <v>1.0546110138868214</v>
      </c>
      <c r="Q87" s="1">
        <f t="shared" si="104"/>
        <v>1.0544769164894541</v>
      </c>
      <c r="R87" s="1">
        <f t="shared" si="105"/>
        <v>1.0544743495617126</v>
      </c>
      <c r="S87" s="1">
        <f t="shared" si="106"/>
        <v>1.0544743003657402</v>
      </c>
      <c r="T87" s="1">
        <f t="shared" si="107"/>
        <v>0.9215765847140478</v>
      </c>
      <c r="U87" s="1">
        <f t="shared" si="108"/>
        <v>2.7198071744087584E-2</v>
      </c>
      <c r="V87" s="2">
        <f t="shared" si="85"/>
        <v>6.5104088939263551</v>
      </c>
      <c r="W87" s="1">
        <f>VLOOKUP(V87,Graph!$D$3:$M$50,col)</f>
        <v>4.4999999999999997E-3</v>
      </c>
      <c r="X87" s="1">
        <f>VLOOKUP(V87,Graph!$D$3:$M$50,col+1)</f>
        <v>3.5999999999999999E-3</v>
      </c>
      <c r="Y87" s="1">
        <f t="shared" si="109"/>
        <v>3.8999999999999998E-3</v>
      </c>
      <c r="Z87" s="1">
        <f t="shared" si="86"/>
        <v>0.64311666666666656</v>
      </c>
      <c r="AA87" s="2">
        <f t="shared" si="110"/>
        <v>8.2100000000000062E-2</v>
      </c>
      <c r="AB87" s="1">
        <f t="shared" si="111"/>
        <v>3.266435212303509E-2</v>
      </c>
      <c r="AC87" s="1">
        <f t="shared" si="112"/>
        <v>1.0544742994228622</v>
      </c>
      <c r="AD87" s="1">
        <f t="shared" si="113"/>
        <v>1.0544742994047911</v>
      </c>
      <c r="AE87" s="1">
        <f t="shared" si="114"/>
        <v>1.0544742994044447</v>
      </c>
      <c r="AF87" s="1">
        <f t="shared" si="115"/>
        <v>1.054474299404438</v>
      </c>
      <c r="AG87" s="1">
        <f t="shared" si="116"/>
        <v>0.9215765847140478</v>
      </c>
      <c r="AH87" s="1">
        <f t="shared" si="117"/>
        <v>2.7198071719292703E-2</v>
      </c>
      <c r="AI87" s="2">
        <f t="shared" si="87"/>
        <v>6.5104088919479706</v>
      </c>
      <c r="AJ87" s="1">
        <f>VLOOKUP(AI87,Graph!$D$3:$M$50,col)</f>
        <v>4.4999999999999997E-3</v>
      </c>
      <c r="AK87" s="1">
        <f>VLOOKUP(AI87,Graph!$D$3:$M$50,col+1)</f>
        <v>3.5999999999999999E-3</v>
      </c>
      <c r="AL87" s="1">
        <f t="shared" si="118"/>
        <v>3.8999999999999998E-3</v>
      </c>
      <c r="AM87" s="1">
        <f t="shared" si="88"/>
        <v>0.64311666666666656</v>
      </c>
      <c r="AN87" s="2">
        <f t="shared" si="119"/>
        <v>8.2100000000000062E-2</v>
      </c>
      <c r="AO87" s="1">
        <f t="shared" si="120"/>
        <v>3.266435212303509E-2</v>
      </c>
      <c r="AP87" s="1">
        <f t="shared" si="121"/>
        <v>1.054474299404438</v>
      </c>
      <c r="AQ87" s="1">
        <f t="shared" si="122"/>
        <v>1.054474299404438</v>
      </c>
      <c r="AR87" s="1">
        <f t="shared" si="123"/>
        <v>1.054474299404438</v>
      </c>
      <c r="AS87" s="1">
        <f t="shared" si="124"/>
        <v>1.054474299404438</v>
      </c>
      <c r="AT87" s="1">
        <f t="shared" si="125"/>
        <v>0.9215765847140478</v>
      </c>
      <c r="AU87" s="1">
        <f t="shared" si="126"/>
        <v>2.7198071719292703E-2</v>
      </c>
      <c r="AV87" s="2">
        <f t="shared" si="91"/>
        <v>86</v>
      </c>
      <c r="AW87" s="1">
        <f t="shared" si="92"/>
        <v>27.198071719292702</v>
      </c>
      <c r="AX87" s="1">
        <f t="shared" si="93"/>
        <v>0.9215765847140478</v>
      </c>
      <c r="AY87" s="1">
        <f t="shared" si="94"/>
        <v>1.054474299404438</v>
      </c>
      <c r="AZ87" s="1">
        <f t="shared" si="89"/>
        <v>3.8999999999999998E-3</v>
      </c>
      <c r="BA87" s="1">
        <f t="shared" si="90"/>
        <v>6.5104088919479706</v>
      </c>
    </row>
    <row r="88" spans="1:53">
      <c r="A88" s="2">
        <f t="shared" si="96"/>
        <v>8.7000000000000063E-2</v>
      </c>
      <c r="B88" s="1">
        <f t="shared" si="82"/>
        <v>0.11348716666666675</v>
      </c>
      <c r="C88" s="1">
        <f t="shared" si="97"/>
        <v>3.6888586050129971E-2</v>
      </c>
      <c r="D88" s="1">
        <f t="shared" si="83"/>
        <v>1.0630480300708658</v>
      </c>
      <c r="E88" s="1">
        <f t="shared" si="95"/>
        <v>1.0624644910928105</v>
      </c>
      <c r="F88" s="1">
        <f t="shared" si="95"/>
        <v>1.0624516285607277</v>
      </c>
      <c r="G88" s="1">
        <f t="shared" si="95"/>
        <v>1.0624513437467265</v>
      </c>
      <c r="H88" s="1">
        <f t="shared" si="98"/>
        <v>3.0255959901398188E-2</v>
      </c>
      <c r="I88" s="1">
        <f t="shared" si="84"/>
        <v>6.7457856847459983</v>
      </c>
      <c r="J88" s="1">
        <f>VLOOKUP($I88,Graph!$D$3:$M$50,col)</f>
        <v>4.4999999999999997E-3</v>
      </c>
      <c r="K88" s="1">
        <f>VLOOKUP($I88,Graph!$D$3:$M$50,col+1)</f>
        <v>3.5999999999999999E-3</v>
      </c>
      <c r="L88" s="1">
        <f t="shared" si="99"/>
        <v>3.8999999999999998E-3</v>
      </c>
      <c r="M88" s="1">
        <f t="shared" si="100"/>
        <v>0.64311666666666656</v>
      </c>
      <c r="N88" s="1">
        <f t="shared" si="101"/>
        <v>8.3100000000000063E-2</v>
      </c>
      <c r="O88" s="1">
        <f t="shared" si="102"/>
        <v>3.2853700753757625E-2</v>
      </c>
      <c r="P88" s="1">
        <f t="shared" si="103"/>
        <v>1.0549639733766305</v>
      </c>
      <c r="Q88" s="1">
        <f t="shared" si="104"/>
        <v>1.054829269146067</v>
      </c>
      <c r="R88" s="1">
        <f t="shared" si="105"/>
        <v>1.0548266730193374</v>
      </c>
      <c r="S88" s="1">
        <f t="shared" si="106"/>
        <v>1.0548266229246062</v>
      </c>
      <c r="T88" s="1">
        <f t="shared" si="107"/>
        <v>0.92233147556369188</v>
      </c>
      <c r="U88" s="1">
        <f t="shared" si="108"/>
        <v>2.7705755540315048E-2</v>
      </c>
      <c r="V88" s="2">
        <f t="shared" si="85"/>
        <v>6.5506675619921779</v>
      </c>
      <c r="W88" s="1">
        <f>VLOOKUP(V88,Graph!$D$3:$M$50,col)</f>
        <v>4.4999999999999997E-3</v>
      </c>
      <c r="X88" s="1">
        <f>VLOOKUP(V88,Graph!$D$3:$M$50,col+1)</f>
        <v>3.5999999999999999E-3</v>
      </c>
      <c r="Y88" s="1">
        <f t="shared" si="109"/>
        <v>3.8999999999999998E-3</v>
      </c>
      <c r="Z88" s="1">
        <f t="shared" si="86"/>
        <v>0.64311666666666656</v>
      </c>
      <c r="AA88" s="2">
        <f t="shared" si="110"/>
        <v>8.3100000000000063E-2</v>
      </c>
      <c r="AB88" s="1">
        <f t="shared" si="111"/>
        <v>3.2853700753757625E-2</v>
      </c>
      <c r="AC88" s="1">
        <f t="shared" si="112"/>
        <v>1.0548266219579583</v>
      </c>
      <c r="AD88" s="1">
        <f t="shared" si="113"/>
        <v>1.0548266219393057</v>
      </c>
      <c r="AE88" s="1">
        <f t="shared" si="114"/>
        <v>1.0548266219389457</v>
      </c>
      <c r="AF88" s="1">
        <f t="shared" si="115"/>
        <v>1.0548266219389386</v>
      </c>
      <c r="AG88" s="1">
        <f t="shared" si="116"/>
        <v>0.92233147556369188</v>
      </c>
      <c r="AH88" s="1">
        <f t="shared" si="117"/>
        <v>2.7705755514425799E-2</v>
      </c>
      <c r="AI88" s="2">
        <f t="shared" si="87"/>
        <v>6.5506675599517834</v>
      </c>
      <c r="AJ88" s="1">
        <f>VLOOKUP(AI88,Graph!$D$3:$M$50,col)</f>
        <v>4.4999999999999997E-3</v>
      </c>
      <c r="AK88" s="1">
        <f>VLOOKUP(AI88,Graph!$D$3:$M$50,col+1)</f>
        <v>3.5999999999999999E-3</v>
      </c>
      <c r="AL88" s="1">
        <f t="shared" si="118"/>
        <v>3.8999999999999998E-3</v>
      </c>
      <c r="AM88" s="1">
        <f t="shared" si="88"/>
        <v>0.64311666666666656</v>
      </c>
      <c r="AN88" s="2">
        <f t="shared" si="119"/>
        <v>8.3100000000000063E-2</v>
      </c>
      <c r="AO88" s="1">
        <f t="shared" si="120"/>
        <v>3.2853700753757625E-2</v>
      </c>
      <c r="AP88" s="1">
        <f t="shared" si="121"/>
        <v>1.0548266219389384</v>
      </c>
      <c r="AQ88" s="1">
        <f t="shared" si="122"/>
        <v>1.0548266219389386</v>
      </c>
      <c r="AR88" s="1">
        <f t="shared" si="123"/>
        <v>1.0548266219389384</v>
      </c>
      <c r="AS88" s="1">
        <f t="shared" si="124"/>
        <v>1.0548266219389386</v>
      </c>
      <c r="AT88" s="1">
        <f t="shared" si="125"/>
        <v>0.92233147556369188</v>
      </c>
      <c r="AU88" s="1">
        <f t="shared" si="126"/>
        <v>2.7705755514425799E-2</v>
      </c>
      <c r="AV88" s="2">
        <f t="shared" si="91"/>
        <v>87</v>
      </c>
      <c r="AW88" s="1">
        <f t="shared" si="92"/>
        <v>27.7057555144258</v>
      </c>
      <c r="AX88" s="1">
        <f t="shared" si="93"/>
        <v>0.92233147556369188</v>
      </c>
      <c r="AY88" s="1">
        <f t="shared" si="94"/>
        <v>1.0548266219389386</v>
      </c>
      <c r="AZ88" s="1">
        <f t="shared" si="89"/>
        <v>3.8999999999999998E-3</v>
      </c>
      <c r="BA88" s="1">
        <f t="shared" si="90"/>
        <v>6.5506675599517834</v>
      </c>
    </row>
    <row r="89" spans="1:53">
      <c r="A89" s="2">
        <f t="shared" si="96"/>
        <v>8.8000000000000064E-2</v>
      </c>
      <c r="B89" s="1">
        <f t="shared" si="82"/>
        <v>0.11452833333333343</v>
      </c>
      <c r="C89" s="1">
        <f t="shared" si="97"/>
        <v>3.7058383690239165E-2</v>
      </c>
      <c r="D89" s="1">
        <f t="shared" si="83"/>
        <v>1.0633752699616963</v>
      </c>
      <c r="E89" s="1">
        <f t="shared" si="95"/>
        <v>1.0627904606416554</v>
      </c>
      <c r="F89" s="1">
        <f t="shared" si="95"/>
        <v>1.0627774985164176</v>
      </c>
      <c r="G89" s="1">
        <f t="shared" si="95"/>
        <v>1.0627772099072967</v>
      </c>
      <c r="H89" s="1">
        <f t="shared" si="98"/>
        <v>3.0788550840730528E-2</v>
      </c>
      <c r="I89" s="1">
        <f t="shared" si="84"/>
        <v>6.7851373505043506</v>
      </c>
      <c r="J89" s="1">
        <f>VLOOKUP($I89,Graph!$D$3:$M$50,col)</f>
        <v>4.4999999999999997E-3</v>
      </c>
      <c r="K89" s="1">
        <f>VLOOKUP($I89,Graph!$D$3:$M$50,col+1)</f>
        <v>3.5999999999999999E-3</v>
      </c>
      <c r="L89" s="1">
        <f t="shared" si="99"/>
        <v>3.8999999999999998E-3</v>
      </c>
      <c r="M89" s="1">
        <f t="shared" si="100"/>
        <v>0.64311666666666656</v>
      </c>
      <c r="N89" s="1">
        <f t="shared" si="101"/>
        <v>8.4100000000000064E-2</v>
      </c>
      <c r="O89" s="1">
        <f t="shared" si="102"/>
        <v>3.3040139071191368E-2</v>
      </c>
      <c r="P89" s="1">
        <f t="shared" si="103"/>
        <v>1.0553119726031821</v>
      </c>
      <c r="Q89" s="1">
        <f t="shared" si="104"/>
        <v>1.0551766785360777</v>
      </c>
      <c r="R89" s="1">
        <f t="shared" si="105"/>
        <v>1.0551740536176937</v>
      </c>
      <c r="S89" s="1">
        <f t="shared" si="106"/>
        <v>1.0551740026290743</v>
      </c>
      <c r="T89" s="1">
        <f t="shared" si="107"/>
        <v>0.92306940883920263</v>
      </c>
      <c r="U89" s="1">
        <f t="shared" si="108"/>
        <v>2.8216650311760863E-2</v>
      </c>
      <c r="V89" s="2">
        <f t="shared" si="85"/>
        <v>6.5906873922802278</v>
      </c>
      <c r="W89" s="1">
        <f>VLOOKUP(V89,Graph!$D$3:$M$50,col)</f>
        <v>4.4999999999999997E-3</v>
      </c>
      <c r="X89" s="1">
        <f>VLOOKUP(V89,Graph!$D$3:$M$50,col+1)</f>
        <v>3.5999999999999999E-3</v>
      </c>
      <c r="Y89" s="1">
        <f t="shared" si="109"/>
        <v>3.8999999999999998E-3</v>
      </c>
      <c r="Z89" s="1">
        <f t="shared" si="86"/>
        <v>0.64311666666666656</v>
      </c>
      <c r="AA89" s="2">
        <f t="shared" si="110"/>
        <v>8.4100000000000064E-2</v>
      </c>
      <c r="AB89" s="1">
        <f t="shared" si="111"/>
        <v>3.3040139071191368E-2</v>
      </c>
      <c r="AC89" s="1">
        <f t="shared" si="112"/>
        <v>1.0551740016386053</v>
      </c>
      <c r="AD89" s="1">
        <f t="shared" si="113"/>
        <v>1.0551740016193654</v>
      </c>
      <c r="AE89" s="1">
        <f t="shared" si="114"/>
        <v>1.0551740016189914</v>
      </c>
      <c r="AF89" s="1">
        <f t="shared" si="115"/>
        <v>1.0551740016189843</v>
      </c>
      <c r="AG89" s="1">
        <f t="shared" si="116"/>
        <v>0.92306940883920263</v>
      </c>
      <c r="AH89" s="1">
        <f t="shared" si="117"/>
        <v>2.8216650284749813E-2</v>
      </c>
      <c r="AI89" s="2">
        <f t="shared" si="87"/>
        <v>6.5906873901771972</v>
      </c>
      <c r="AJ89" s="1">
        <f>VLOOKUP(AI89,Graph!$D$3:$M$50,col)</f>
        <v>4.4999999999999997E-3</v>
      </c>
      <c r="AK89" s="1">
        <f>VLOOKUP(AI89,Graph!$D$3:$M$50,col+1)</f>
        <v>3.5999999999999999E-3</v>
      </c>
      <c r="AL89" s="1">
        <f t="shared" si="118"/>
        <v>3.8999999999999998E-3</v>
      </c>
      <c r="AM89" s="1">
        <f t="shared" si="88"/>
        <v>0.64311666666666656</v>
      </c>
      <c r="AN89" s="2">
        <f t="shared" si="119"/>
        <v>8.4100000000000064E-2</v>
      </c>
      <c r="AO89" s="1">
        <f t="shared" si="120"/>
        <v>3.3040139071191368E-2</v>
      </c>
      <c r="AP89" s="1">
        <f t="shared" si="121"/>
        <v>1.0551740016189841</v>
      </c>
      <c r="AQ89" s="1">
        <f t="shared" si="122"/>
        <v>1.0551740016189841</v>
      </c>
      <c r="AR89" s="1">
        <f t="shared" si="123"/>
        <v>1.0551740016189841</v>
      </c>
      <c r="AS89" s="1">
        <f t="shared" si="124"/>
        <v>1.0551740016189841</v>
      </c>
      <c r="AT89" s="1">
        <f t="shared" si="125"/>
        <v>0.92306940883920263</v>
      </c>
      <c r="AU89" s="1">
        <f t="shared" si="126"/>
        <v>2.8216650284749803E-2</v>
      </c>
      <c r="AV89" s="2">
        <f t="shared" si="91"/>
        <v>88</v>
      </c>
      <c r="AW89" s="1">
        <f t="shared" si="92"/>
        <v>28.216650284749804</v>
      </c>
      <c r="AX89" s="1">
        <f t="shared" si="93"/>
        <v>0.92306940883920263</v>
      </c>
      <c r="AY89" s="1">
        <f t="shared" si="94"/>
        <v>1.0551740016189841</v>
      </c>
      <c r="AZ89" s="1">
        <f t="shared" si="89"/>
        <v>3.8999999999999998E-3</v>
      </c>
      <c r="BA89" s="1">
        <f t="shared" si="90"/>
        <v>6.5906873901771972</v>
      </c>
    </row>
    <row r="90" spans="1:53">
      <c r="A90" s="2">
        <f t="shared" si="96"/>
        <v>8.9000000000000065E-2</v>
      </c>
      <c r="B90" s="1">
        <f t="shared" si="82"/>
        <v>0.11556950000000009</v>
      </c>
      <c r="C90" s="1">
        <f t="shared" si="97"/>
        <v>3.7225501330348638E-2</v>
      </c>
      <c r="D90" s="1">
        <f t="shared" si="83"/>
        <v>1.0636976401304605</v>
      </c>
      <c r="E90" s="1">
        <f t="shared" si="95"/>
        <v>1.0631116856803908</v>
      </c>
      <c r="F90" s="1">
        <f t="shared" si="95"/>
        <v>1.0630986274309133</v>
      </c>
      <c r="G90" s="1">
        <f t="shared" si="95"/>
        <v>1.0630983351022369</v>
      </c>
      <c r="H90" s="1">
        <f t="shared" si="98"/>
        <v>3.1324305783810992E-2</v>
      </c>
      <c r="I90" s="1">
        <f t="shared" si="84"/>
        <v>6.8242675568516287</v>
      </c>
      <c r="J90" s="1">
        <f>VLOOKUP($I90,Graph!$D$3:$M$50,col)</f>
        <v>4.4999999999999997E-3</v>
      </c>
      <c r="K90" s="1">
        <f>VLOOKUP($I90,Graph!$D$3:$M$50,col+1)</f>
        <v>3.5999999999999999E-3</v>
      </c>
      <c r="L90" s="1">
        <f t="shared" si="99"/>
        <v>3.8999999999999998E-3</v>
      </c>
      <c r="M90" s="1">
        <f t="shared" si="100"/>
        <v>0.64311666666666656</v>
      </c>
      <c r="N90" s="1">
        <f t="shared" si="101"/>
        <v>8.5100000000000064E-2</v>
      </c>
      <c r="O90" s="1">
        <f t="shared" si="102"/>
        <v>3.3223731473187669E-2</v>
      </c>
      <c r="P90" s="1">
        <f t="shared" si="103"/>
        <v>1.055655111481568</v>
      </c>
      <c r="Q90" s="1">
        <f t="shared" si="104"/>
        <v>1.0555192441070258</v>
      </c>
      <c r="R90" s="1">
        <f t="shared" si="105"/>
        <v>1.055516590800327</v>
      </c>
      <c r="S90" s="1">
        <f t="shared" si="106"/>
        <v>1.0555165389228305</v>
      </c>
      <c r="T90" s="1">
        <f t="shared" si="107"/>
        <v>0.92379094945980167</v>
      </c>
      <c r="U90" s="1">
        <f t="shared" si="108"/>
        <v>2.8730736730903796E-2</v>
      </c>
      <c r="V90" s="2">
        <f t="shared" si="85"/>
        <v>6.6304725533555482</v>
      </c>
      <c r="W90" s="1">
        <f>VLOOKUP(V90,Graph!$D$3:$M$50,col)</f>
        <v>4.4999999999999997E-3</v>
      </c>
      <c r="X90" s="1">
        <f>VLOOKUP(V90,Graph!$D$3:$M$50,col+1)</f>
        <v>3.5999999999999999E-3</v>
      </c>
      <c r="Y90" s="1">
        <f t="shared" si="109"/>
        <v>3.8999999999999998E-3</v>
      </c>
      <c r="Z90" s="1">
        <f t="shared" si="86"/>
        <v>0.64311666666666656</v>
      </c>
      <c r="AA90" s="2">
        <f t="shared" si="110"/>
        <v>8.5100000000000064E-2</v>
      </c>
      <c r="AB90" s="1">
        <f t="shared" si="111"/>
        <v>3.3223731473187669E-2</v>
      </c>
      <c r="AC90" s="1">
        <f t="shared" si="112"/>
        <v>1.055516537908497</v>
      </c>
      <c r="AD90" s="1">
        <f t="shared" si="113"/>
        <v>1.0555165378886644</v>
      </c>
      <c r="AE90" s="1">
        <f t="shared" si="114"/>
        <v>1.0555165378882767</v>
      </c>
      <c r="AF90" s="1">
        <f t="shared" si="115"/>
        <v>1.0555165378882692</v>
      </c>
      <c r="AG90" s="1">
        <f t="shared" si="116"/>
        <v>0.92379094945980167</v>
      </c>
      <c r="AH90" s="1">
        <f t="shared" si="117"/>
        <v>2.873073670274345E-2</v>
      </c>
      <c r="AI90" s="2">
        <f t="shared" si="87"/>
        <v>6.6304725511892686</v>
      </c>
      <c r="AJ90" s="1">
        <f>VLOOKUP(AI90,Graph!$D$3:$M$50,col)</f>
        <v>4.4999999999999997E-3</v>
      </c>
      <c r="AK90" s="1">
        <f>VLOOKUP(AI90,Graph!$D$3:$M$50,col+1)</f>
        <v>3.5999999999999999E-3</v>
      </c>
      <c r="AL90" s="1">
        <f t="shared" si="118"/>
        <v>3.8999999999999998E-3</v>
      </c>
      <c r="AM90" s="1">
        <f t="shared" si="88"/>
        <v>0.64311666666666656</v>
      </c>
      <c r="AN90" s="2">
        <f t="shared" si="119"/>
        <v>8.5100000000000064E-2</v>
      </c>
      <c r="AO90" s="1">
        <f t="shared" si="120"/>
        <v>3.3223731473187669E-2</v>
      </c>
      <c r="AP90" s="1">
        <f t="shared" si="121"/>
        <v>1.0555165378882689</v>
      </c>
      <c r="AQ90" s="1">
        <f t="shared" si="122"/>
        <v>1.0555165378882689</v>
      </c>
      <c r="AR90" s="1">
        <f t="shared" si="123"/>
        <v>1.0555165378882689</v>
      </c>
      <c r="AS90" s="1">
        <f t="shared" si="124"/>
        <v>1.0555165378882689</v>
      </c>
      <c r="AT90" s="1">
        <f t="shared" si="125"/>
        <v>0.92379094945980167</v>
      </c>
      <c r="AU90" s="1">
        <f t="shared" si="126"/>
        <v>2.8730736702743447E-2</v>
      </c>
      <c r="AV90" s="2">
        <f t="shared" si="91"/>
        <v>89</v>
      </c>
      <c r="AW90" s="1">
        <f t="shared" si="92"/>
        <v>28.730736702743446</v>
      </c>
      <c r="AX90" s="1">
        <f t="shared" si="93"/>
        <v>0.92379094945980167</v>
      </c>
      <c r="AY90" s="1">
        <f t="shared" si="94"/>
        <v>1.0555165378882689</v>
      </c>
      <c r="AZ90" s="1">
        <f t="shared" si="89"/>
        <v>3.8999999999999998E-3</v>
      </c>
      <c r="BA90" s="1">
        <f t="shared" si="90"/>
        <v>6.6304725511892686</v>
      </c>
    </row>
    <row r="91" spans="1:53">
      <c r="A91" s="2">
        <f t="shared" si="96"/>
        <v>9.0000000000000066E-2</v>
      </c>
      <c r="B91" s="1">
        <f t="shared" si="82"/>
        <v>0.11661066666666675</v>
      </c>
      <c r="C91" s="1">
        <f t="shared" si="97"/>
        <v>3.7390000683959611E-2</v>
      </c>
      <c r="D91" s="1">
        <f t="shared" si="83"/>
        <v>1.0640152461248309</v>
      </c>
      <c r="E91" s="1">
        <f t="shared" si="95"/>
        <v>1.0634282668057</v>
      </c>
      <c r="F91" s="1">
        <f t="shared" si="95"/>
        <v>1.0634151158212801</v>
      </c>
      <c r="G91" s="1">
        <f t="shared" si="95"/>
        <v>1.0634148198481161</v>
      </c>
      <c r="H91" s="1">
        <f t="shared" si="98"/>
        <v>3.1863206592136255E-2</v>
      </c>
      <c r="I91" s="1">
        <f t="shared" si="84"/>
        <v>6.8631799686746042</v>
      </c>
      <c r="J91" s="1">
        <f>VLOOKUP($I91,Graph!$D$3:$M$50,col)</f>
        <v>4.4999999999999997E-3</v>
      </c>
      <c r="K91" s="1">
        <f>VLOOKUP($I91,Graph!$D$3:$M$50,col+1)</f>
        <v>3.5999999999999999E-3</v>
      </c>
      <c r="L91" s="1">
        <f t="shared" si="99"/>
        <v>3.8999999999999998E-3</v>
      </c>
      <c r="M91" s="1">
        <f t="shared" si="100"/>
        <v>0.64311666666666656</v>
      </c>
      <c r="N91" s="1">
        <f t="shared" si="101"/>
        <v>8.6100000000000065E-2</v>
      </c>
      <c r="O91" s="1">
        <f t="shared" si="102"/>
        <v>3.3404540562387064E-2</v>
      </c>
      <c r="P91" s="1">
        <f t="shared" si="103"/>
        <v>1.0559934874268522</v>
      </c>
      <c r="Q91" s="1">
        <f t="shared" si="104"/>
        <v>1.0558570628200088</v>
      </c>
      <c r="R91" s="1">
        <f t="shared" si="105"/>
        <v>1.0558543815242247</v>
      </c>
      <c r="S91" s="1">
        <f t="shared" si="106"/>
        <v>1.0558543287629949</v>
      </c>
      <c r="T91" s="1">
        <f t="shared" si="107"/>
        <v>0.92449663753321409</v>
      </c>
      <c r="U91" s="1">
        <f t="shared" si="108"/>
        <v>2.9247995802731141E-2</v>
      </c>
      <c r="V91" s="2">
        <f t="shared" si="85"/>
        <v>6.6700270937734389</v>
      </c>
      <c r="W91" s="1">
        <f>VLOOKUP(V91,Graph!$D$3:$M$50,col)</f>
        <v>4.4999999999999997E-3</v>
      </c>
      <c r="X91" s="1">
        <f>VLOOKUP(V91,Graph!$D$3:$M$50,col+1)</f>
        <v>3.5999999999999999E-3</v>
      </c>
      <c r="Y91" s="1">
        <f t="shared" si="109"/>
        <v>3.8999999999999998E-3</v>
      </c>
      <c r="Z91" s="1">
        <f t="shared" si="86"/>
        <v>0.64311666666666656</v>
      </c>
      <c r="AA91" s="2">
        <f t="shared" si="110"/>
        <v>8.6100000000000065E-2</v>
      </c>
      <c r="AB91" s="1">
        <f t="shared" si="111"/>
        <v>3.3404540562387064E-2</v>
      </c>
      <c r="AC91" s="1">
        <f t="shared" si="112"/>
        <v>1.0558543277247612</v>
      </c>
      <c r="AD91" s="1">
        <f t="shared" si="113"/>
        <v>1.0558543277043306</v>
      </c>
      <c r="AE91" s="1">
        <f t="shared" si="114"/>
        <v>1.0558543277039287</v>
      </c>
      <c r="AF91" s="1">
        <f t="shared" si="115"/>
        <v>1.0558543277039207</v>
      </c>
      <c r="AG91" s="1">
        <f t="shared" si="116"/>
        <v>0.92449663753321409</v>
      </c>
      <c r="AH91" s="1">
        <f t="shared" si="117"/>
        <v>2.9247995773393955E-2</v>
      </c>
      <c r="AI91" s="2">
        <f t="shared" si="87"/>
        <v>6.6700270915433162</v>
      </c>
      <c r="AJ91" s="1">
        <f>VLOOKUP(AI91,Graph!$D$3:$M$50,col)</f>
        <v>4.4999999999999997E-3</v>
      </c>
      <c r="AK91" s="1">
        <f>VLOOKUP(AI91,Graph!$D$3:$M$50,col+1)</f>
        <v>3.5999999999999999E-3</v>
      </c>
      <c r="AL91" s="1">
        <f t="shared" si="118"/>
        <v>3.8999999999999998E-3</v>
      </c>
      <c r="AM91" s="1">
        <f t="shared" si="88"/>
        <v>0.64311666666666656</v>
      </c>
      <c r="AN91" s="2">
        <f t="shared" si="119"/>
        <v>8.6100000000000065E-2</v>
      </c>
      <c r="AO91" s="1">
        <f t="shared" si="120"/>
        <v>3.3404540562387064E-2</v>
      </c>
      <c r="AP91" s="1">
        <f t="shared" si="121"/>
        <v>1.055854327703921</v>
      </c>
      <c r="AQ91" s="1">
        <f t="shared" si="122"/>
        <v>1.0558543277039207</v>
      </c>
      <c r="AR91" s="1">
        <f t="shared" si="123"/>
        <v>1.055854327703921</v>
      </c>
      <c r="AS91" s="1">
        <f t="shared" si="124"/>
        <v>1.0558543277039207</v>
      </c>
      <c r="AT91" s="1">
        <f t="shared" si="125"/>
        <v>0.92449663753321409</v>
      </c>
      <c r="AU91" s="1">
        <f t="shared" si="126"/>
        <v>2.9247995773393955E-2</v>
      </c>
      <c r="AV91" s="2">
        <f t="shared" si="91"/>
        <v>90</v>
      </c>
      <c r="AW91" s="1">
        <f t="shared" si="92"/>
        <v>29.247995773393956</v>
      </c>
      <c r="AX91" s="1">
        <f t="shared" si="93"/>
        <v>0.92449663753321409</v>
      </c>
      <c r="AY91" s="1">
        <f t="shared" si="94"/>
        <v>1.0558543277039207</v>
      </c>
      <c r="AZ91" s="1">
        <f t="shared" si="89"/>
        <v>3.8999999999999998E-3</v>
      </c>
      <c r="BA91" s="1">
        <f t="shared" si="90"/>
        <v>6.6700270915433162</v>
      </c>
    </row>
    <row r="92" spans="1:53">
      <c r="A92" s="2">
        <f t="shared" si="96"/>
        <v>9.1000000000000067E-2</v>
      </c>
      <c r="B92" s="1">
        <f t="shared" si="82"/>
        <v>0.11765183333333343</v>
      </c>
      <c r="C92" s="1">
        <f t="shared" si="97"/>
        <v>3.7551941633407866E-2</v>
      </c>
      <c r="D92" s="1">
        <f t="shared" si="83"/>
        <v>1.0643281905580162</v>
      </c>
      <c r="E92" s="1">
        <f t="shared" si="95"/>
        <v>1.063740301880884</v>
      </c>
      <c r="F92" s="1">
        <f t="shared" si="95"/>
        <v>1.0637270614725205</v>
      </c>
      <c r="G92" s="1">
        <f t="shared" si="95"/>
        <v>1.0637267619293984</v>
      </c>
      <c r="H92" s="1">
        <f t="shared" si="98"/>
        <v>3.240523542684641E-2</v>
      </c>
      <c r="I92" s="1">
        <f t="shared" si="84"/>
        <v>6.9018781510111173</v>
      </c>
      <c r="J92" s="1">
        <f>VLOOKUP($I92,Graph!$D$3:$M$50,col)</f>
        <v>4.4999999999999997E-3</v>
      </c>
      <c r="K92" s="1">
        <f>VLOOKUP($I92,Graph!$D$3:$M$50,col+1)</f>
        <v>3.5999999999999999E-3</v>
      </c>
      <c r="L92" s="1">
        <f t="shared" si="99"/>
        <v>3.8999999999999998E-3</v>
      </c>
      <c r="M92" s="1">
        <f t="shared" si="100"/>
        <v>0.64311666666666656</v>
      </c>
      <c r="N92" s="1">
        <f t="shared" si="101"/>
        <v>8.7100000000000066E-2</v>
      </c>
      <c r="O92" s="1">
        <f t="shared" si="102"/>
        <v>3.3582627203518657E-2</v>
      </c>
      <c r="P92" s="1">
        <f t="shared" si="103"/>
        <v>1.0563271954228193</v>
      </c>
      <c r="Q92" s="1">
        <f t="shared" si="104"/>
        <v>1.0561902292180521</v>
      </c>
      <c r="R92" s="1">
        <f t="shared" si="105"/>
        <v>1.0561875203282058</v>
      </c>
      <c r="S92" s="1">
        <f t="shared" si="106"/>
        <v>1.0561874666885085</v>
      </c>
      <c r="T92" s="1">
        <f t="shared" si="107"/>
        <v>0.9251869897027295</v>
      </c>
      <c r="U92" s="1">
        <f t="shared" si="108"/>
        <v>2.9768408855525619E-2</v>
      </c>
      <c r="V92" s="2">
        <f t="shared" si="85"/>
        <v>6.7093549468823639</v>
      </c>
      <c r="W92" s="1">
        <f>VLOOKUP(V92,Graph!$D$3:$M$50,col)</f>
        <v>4.4999999999999997E-3</v>
      </c>
      <c r="X92" s="1">
        <f>VLOOKUP(V92,Graph!$D$3:$M$50,col+1)</f>
        <v>3.5999999999999999E-3</v>
      </c>
      <c r="Y92" s="1">
        <f t="shared" si="109"/>
        <v>3.8999999999999998E-3</v>
      </c>
      <c r="Z92" s="1">
        <f t="shared" si="86"/>
        <v>0.64311666666666656</v>
      </c>
      <c r="AA92" s="2">
        <f t="shared" si="110"/>
        <v>8.7100000000000066E-2</v>
      </c>
      <c r="AB92" s="1">
        <f t="shared" si="111"/>
        <v>3.3582627203518657E-2</v>
      </c>
      <c r="AC92" s="1">
        <f t="shared" si="112"/>
        <v>1.0561874656263446</v>
      </c>
      <c r="AD92" s="1">
        <f t="shared" si="113"/>
        <v>1.0561874656053118</v>
      </c>
      <c r="AE92" s="1">
        <f t="shared" si="114"/>
        <v>1.0561874656048953</v>
      </c>
      <c r="AF92" s="1">
        <f t="shared" si="115"/>
        <v>1.0561874656048871</v>
      </c>
      <c r="AG92" s="1">
        <f t="shared" si="116"/>
        <v>0.9251869897027295</v>
      </c>
      <c r="AH92" s="1">
        <f t="shared" si="117"/>
        <v>2.9768408824983987E-2</v>
      </c>
      <c r="AI92" s="2">
        <f t="shared" si="87"/>
        <v>6.7093549445878216</v>
      </c>
      <c r="AJ92" s="1">
        <f>VLOOKUP(AI92,Graph!$D$3:$M$50,col)</f>
        <v>4.4999999999999997E-3</v>
      </c>
      <c r="AK92" s="1">
        <f>VLOOKUP(AI92,Graph!$D$3:$M$50,col+1)</f>
        <v>3.5999999999999999E-3</v>
      </c>
      <c r="AL92" s="1">
        <f t="shared" si="118"/>
        <v>3.8999999999999998E-3</v>
      </c>
      <c r="AM92" s="1">
        <f t="shared" si="88"/>
        <v>0.64311666666666656</v>
      </c>
      <c r="AN92" s="2">
        <f t="shared" si="119"/>
        <v>8.7100000000000066E-2</v>
      </c>
      <c r="AO92" s="1">
        <f t="shared" si="120"/>
        <v>3.3582627203518657E-2</v>
      </c>
      <c r="AP92" s="1">
        <f t="shared" si="121"/>
        <v>1.0561874656048869</v>
      </c>
      <c r="AQ92" s="1">
        <f t="shared" si="122"/>
        <v>1.0561874656048866</v>
      </c>
      <c r="AR92" s="1">
        <f t="shared" si="123"/>
        <v>1.0561874656048869</v>
      </c>
      <c r="AS92" s="1">
        <f t="shared" si="124"/>
        <v>1.0561874656048866</v>
      </c>
      <c r="AT92" s="1">
        <f t="shared" si="125"/>
        <v>0.9251869897027295</v>
      </c>
      <c r="AU92" s="1">
        <f t="shared" si="126"/>
        <v>2.9768408824983977E-2</v>
      </c>
      <c r="AV92" s="2">
        <f t="shared" si="91"/>
        <v>91</v>
      </c>
      <c r="AW92" s="1">
        <f t="shared" si="92"/>
        <v>29.768408824983975</v>
      </c>
      <c r="AX92" s="1">
        <f t="shared" si="93"/>
        <v>0.9251869897027295</v>
      </c>
      <c r="AY92" s="1">
        <f t="shared" si="94"/>
        <v>1.0561874656048866</v>
      </c>
      <c r="AZ92" s="1">
        <f t="shared" si="89"/>
        <v>3.8999999999999998E-3</v>
      </c>
      <c r="BA92" s="1">
        <f t="shared" si="90"/>
        <v>6.7093549445878216</v>
      </c>
    </row>
    <row r="93" spans="1:53">
      <c r="A93" s="2">
        <f t="shared" si="96"/>
        <v>9.2000000000000068E-2</v>
      </c>
      <c r="B93" s="1">
        <f t="shared" si="82"/>
        <v>0.11869300000000009</v>
      </c>
      <c r="C93" s="1">
        <f t="shared" si="97"/>
        <v>3.7711382294814785E-2</v>
      </c>
      <c r="D93" s="1">
        <f t="shared" si="83"/>
        <v>1.0646365732052969</v>
      </c>
      <c r="E93" s="1">
        <f t="shared" si="95"/>
        <v>1.0640478861234572</v>
      </c>
      <c r="F93" s="1">
        <f t="shared" si="95"/>
        <v>1.0640345595251941</v>
      </c>
      <c r="G93" s="1">
        <f t="shared" si="95"/>
        <v>1.0640342564860625</v>
      </c>
      <c r="H93" s="1">
        <f t="shared" si="98"/>
        <v>3.2950374740742763E-2</v>
      </c>
      <c r="I93" s="1">
        <f t="shared" si="84"/>
        <v>6.9403655728255655</v>
      </c>
      <c r="J93" s="1">
        <f>VLOOKUP($I93,Graph!$D$3:$M$50,col)</f>
        <v>4.4999999999999997E-3</v>
      </c>
      <c r="K93" s="1">
        <f>VLOOKUP($I93,Graph!$D$3:$M$50,col+1)</f>
        <v>3.5999999999999999E-3</v>
      </c>
      <c r="L93" s="1">
        <f t="shared" si="99"/>
        <v>3.8999999999999998E-3</v>
      </c>
      <c r="M93" s="1">
        <f t="shared" si="100"/>
        <v>0.64311666666666656</v>
      </c>
      <c r="N93" s="1">
        <f t="shared" si="101"/>
        <v>8.8100000000000067E-2</v>
      </c>
      <c r="O93" s="1">
        <f t="shared" si="102"/>
        <v>3.3758050578838468E-2</v>
      </c>
      <c r="P93" s="1">
        <f t="shared" si="103"/>
        <v>1.0566563280890808</v>
      </c>
      <c r="Q93" s="1">
        <f t="shared" si="104"/>
        <v>1.0565188354928463</v>
      </c>
      <c r="R93" s="1">
        <f t="shared" si="105"/>
        <v>1.0565160993996645</v>
      </c>
      <c r="S93" s="1">
        <f t="shared" si="106"/>
        <v>1.0565160448868776</v>
      </c>
      <c r="T93" s="1">
        <f t="shared" si="107"/>
        <v>0.92586250040746276</v>
      </c>
      <c r="U93" s="1">
        <f t="shared" si="108"/>
        <v>3.0291957532002273E-2</v>
      </c>
      <c r="V93" s="2">
        <f t="shared" si="85"/>
        <v>6.7484599353813062</v>
      </c>
      <c r="W93" s="1">
        <f>VLOOKUP(V93,Graph!$D$3:$M$50,col)</f>
        <v>4.4999999999999997E-3</v>
      </c>
      <c r="X93" s="1">
        <f>VLOOKUP(V93,Graph!$D$3:$M$50,col+1)</f>
        <v>3.5999999999999999E-3</v>
      </c>
      <c r="Y93" s="1">
        <f t="shared" si="109"/>
        <v>3.8999999999999998E-3</v>
      </c>
      <c r="Z93" s="1">
        <f t="shared" si="86"/>
        <v>0.64311666666666656</v>
      </c>
      <c r="AA93" s="2">
        <f t="shared" si="110"/>
        <v>8.8100000000000067E-2</v>
      </c>
      <c r="AB93" s="1">
        <f t="shared" si="111"/>
        <v>3.3758050578838468E-2</v>
      </c>
      <c r="AC93" s="1">
        <f t="shared" si="112"/>
        <v>1.0565160438007617</v>
      </c>
      <c r="AD93" s="1">
        <f t="shared" si="113"/>
        <v>1.0565160437791219</v>
      </c>
      <c r="AE93" s="1">
        <f t="shared" si="114"/>
        <v>1.0565160437786909</v>
      </c>
      <c r="AF93" s="1">
        <f t="shared" si="115"/>
        <v>1.056516043778682</v>
      </c>
      <c r="AG93" s="1">
        <f t="shared" si="116"/>
        <v>0.92586250040746276</v>
      </c>
      <c r="AH93" s="1">
        <f t="shared" si="117"/>
        <v>3.0291957500228589E-2</v>
      </c>
      <c r="AI93" s="2">
        <f t="shared" si="87"/>
        <v>6.7484599330217856</v>
      </c>
      <c r="AJ93" s="1">
        <f>VLOOKUP(AI93,Graph!$D$3:$M$50,col)</f>
        <v>4.4999999999999997E-3</v>
      </c>
      <c r="AK93" s="1">
        <f>VLOOKUP(AI93,Graph!$D$3:$M$50,col+1)</f>
        <v>3.5999999999999999E-3</v>
      </c>
      <c r="AL93" s="1">
        <f t="shared" si="118"/>
        <v>3.8999999999999998E-3</v>
      </c>
      <c r="AM93" s="1">
        <f t="shared" si="88"/>
        <v>0.64311666666666656</v>
      </c>
      <c r="AN93" s="2">
        <f t="shared" si="119"/>
        <v>8.8100000000000067E-2</v>
      </c>
      <c r="AO93" s="1">
        <f t="shared" si="120"/>
        <v>3.3758050578838468E-2</v>
      </c>
      <c r="AP93" s="1">
        <f t="shared" si="121"/>
        <v>1.0565160437786818</v>
      </c>
      <c r="AQ93" s="1">
        <f t="shared" si="122"/>
        <v>1.0565160437786822</v>
      </c>
      <c r="AR93" s="1">
        <f t="shared" si="123"/>
        <v>1.056516043778682</v>
      </c>
      <c r="AS93" s="1">
        <f t="shared" si="124"/>
        <v>1.0565160437786818</v>
      </c>
      <c r="AT93" s="1">
        <f t="shared" si="125"/>
        <v>0.92586250040746276</v>
      </c>
      <c r="AU93" s="1">
        <f t="shared" si="126"/>
        <v>3.0291957500228579E-2</v>
      </c>
      <c r="AV93" s="2">
        <f t="shared" si="91"/>
        <v>92</v>
      </c>
      <c r="AW93" s="1">
        <f t="shared" si="92"/>
        <v>30.29195750022858</v>
      </c>
      <c r="AX93" s="1">
        <f t="shared" si="93"/>
        <v>0.92586250040746276</v>
      </c>
      <c r="AY93" s="1">
        <f t="shared" si="94"/>
        <v>1.0565160437786818</v>
      </c>
      <c r="AZ93" s="1">
        <f t="shared" si="89"/>
        <v>3.8999999999999998E-3</v>
      </c>
      <c r="BA93" s="1">
        <f t="shared" si="90"/>
        <v>6.7484599330217856</v>
      </c>
    </row>
    <row r="94" spans="1:53">
      <c r="A94" s="2">
        <f t="shared" si="96"/>
        <v>9.3000000000000069E-2</v>
      </c>
      <c r="B94" s="1">
        <f t="shared" si="82"/>
        <v>0.11973416666666675</v>
      </c>
      <c r="C94" s="1">
        <f t="shared" si="97"/>
        <v>3.7868379080444076E-2</v>
      </c>
      <c r="D94" s="1">
        <f t="shared" si="83"/>
        <v>1.0649404910970688</v>
      </c>
      <c r="E94" s="1">
        <f t="shared" si="95"/>
        <v>1.0643511121896845</v>
      </c>
      <c r="F94" s="1">
        <f t="shared" si="95"/>
        <v>1.0643377025599714</v>
      </c>
      <c r="G94" s="1">
        <f t="shared" si="95"/>
        <v>1.0643373960981644</v>
      </c>
      <c r="H94" s="1">
        <f t="shared" si="98"/>
        <v>3.3498607270596489E-2</v>
      </c>
      <c r="I94" s="1">
        <f t="shared" si="84"/>
        <v>6.9786456106021939</v>
      </c>
      <c r="J94" s="1">
        <f>VLOOKUP($I94,Graph!$D$3:$M$50,col)</f>
        <v>4.4999999999999997E-3</v>
      </c>
      <c r="K94" s="1">
        <f>VLOOKUP($I94,Graph!$D$3:$M$50,col+1)</f>
        <v>3.5999999999999999E-3</v>
      </c>
      <c r="L94" s="1">
        <f t="shared" si="99"/>
        <v>3.8999999999999998E-3</v>
      </c>
      <c r="M94" s="1">
        <f t="shared" si="100"/>
        <v>0.64311666666666656</v>
      </c>
      <c r="N94" s="1">
        <f t="shared" si="101"/>
        <v>8.9100000000000068E-2</v>
      </c>
      <c r="O94" s="1">
        <f t="shared" si="102"/>
        <v>3.3930868241750324E-2</v>
      </c>
      <c r="P94" s="1">
        <f t="shared" si="103"/>
        <v>1.0569809757465252</v>
      </c>
      <c r="Q94" s="1">
        <f t="shared" si="104"/>
        <v>1.0568429715498322</v>
      </c>
      <c r="R94" s="1">
        <f t="shared" si="105"/>
        <v>1.0568402086396735</v>
      </c>
      <c r="S94" s="1">
        <f t="shared" si="106"/>
        <v>1.056840153259279</v>
      </c>
      <c r="T94" s="1">
        <f t="shared" si="107"/>
        <v>0.92652364306227275</v>
      </c>
      <c r="U94" s="1">
        <f t="shared" si="108"/>
        <v>3.0818623780778914E-2</v>
      </c>
      <c r="V94" s="2">
        <f t="shared" si="85"/>
        <v>6.7873457756468518</v>
      </c>
      <c r="W94" s="1">
        <f>VLOOKUP(V94,Graph!$D$3:$M$50,col)</f>
        <v>4.4999999999999997E-3</v>
      </c>
      <c r="X94" s="1">
        <f>VLOOKUP(V94,Graph!$D$3:$M$50,col+1)</f>
        <v>3.5999999999999999E-3</v>
      </c>
      <c r="Y94" s="1">
        <f t="shared" si="109"/>
        <v>3.8999999999999998E-3</v>
      </c>
      <c r="Z94" s="1">
        <f t="shared" si="86"/>
        <v>0.64311666666666656</v>
      </c>
      <c r="AA94" s="2">
        <f t="shared" si="110"/>
        <v>8.9100000000000068E-2</v>
      </c>
      <c r="AB94" s="1">
        <f t="shared" si="111"/>
        <v>3.3930868241750324E-2</v>
      </c>
      <c r="AC94" s="1">
        <f t="shared" si="112"/>
        <v>1.0568401521491959</v>
      </c>
      <c r="AD94" s="1">
        <f t="shared" si="113"/>
        <v>1.0568401521269444</v>
      </c>
      <c r="AE94" s="1">
        <f t="shared" si="114"/>
        <v>1.0568401521264985</v>
      </c>
      <c r="AF94" s="1">
        <f t="shared" si="115"/>
        <v>1.0568401521264899</v>
      </c>
      <c r="AG94" s="1">
        <f t="shared" si="116"/>
        <v>0.92652364306227275</v>
      </c>
      <c r="AH94" s="1">
        <f t="shared" si="117"/>
        <v>3.0818623747745532E-2</v>
      </c>
      <c r="AI94" s="2">
        <f t="shared" si="87"/>
        <v>6.787345773221813</v>
      </c>
      <c r="AJ94" s="1">
        <f>VLOOKUP(AI94,Graph!$D$3:$M$50,col)</f>
        <v>4.4999999999999997E-3</v>
      </c>
      <c r="AK94" s="1">
        <f>VLOOKUP(AI94,Graph!$D$3:$M$50,col+1)</f>
        <v>3.5999999999999999E-3</v>
      </c>
      <c r="AL94" s="1">
        <f t="shared" si="118"/>
        <v>3.8999999999999998E-3</v>
      </c>
      <c r="AM94" s="1">
        <f t="shared" si="88"/>
        <v>0.64311666666666656</v>
      </c>
      <c r="AN94" s="2">
        <f t="shared" si="119"/>
        <v>8.9100000000000068E-2</v>
      </c>
      <c r="AO94" s="1">
        <f t="shared" si="120"/>
        <v>3.3930868241750324E-2</v>
      </c>
      <c r="AP94" s="1">
        <f t="shared" si="121"/>
        <v>1.0568401521264894</v>
      </c>
      <c r="AQ94" s="1">
        <f t="shared" si="122"/>
        <v>1.0568401521264896</v>
      </c>
      <c r="AR94" s="1">
        <f t="shared" si="123"/>
        <v>1.0568401521264892</v>
      </c>
      <c r="AS94" s="1">
        <f t="shared" si="124"/>
        <v>1.0568401521264894</v>
      </c>
      <c r="AT94" s="1">
        <f t="shared" si="125"/>
        <v>0.92652364306227275</v>
      </c>
      <c r="AU94" s="1">
        <f t="shared" si="126"/>
        <v>3.0818623747745518E-2</v>
      </c>
      <c r="AV94" s="2">
        <f t="shared" si="91"/>
        <v>93</v>
      </c>
      <c r="AW94" s="1">
        <f t="shared" si="92"/>
        <v>30.818623747745519</v>
      </c>
      <c r="AX94" s="1">
        <f t="shared" si="93"/>
        <v>0.92652364306227275</v>
      </c>
      <c r="AY94" s="1">
        <f t="shared" si="94"/>
        <v>1.0568401521264894</v>
      </c>
      <c r="AZ94" s="1">
        <f t="shared" si="89"/>
        <v>3.8999999999999998E-3</v>
      </c>
      <c r="BA94" s="1">
        <f t="shared" si="90"/>
        <v>6.787345773221813</v>
      </c>
    </row>
    <row r="95" spans="1:53">
      <c r="A95" s="2">
        <f t="shared" si="96"/>
        <v>9.400000000000007E-2</v>
      </c>
      <c r="B95" s="1">
        <f t="shared" si="82"/>
        <v>0.12077533333333343</v>
      </c>
      <c r="C95" s="1">
        <f t="shared" si="97"/>
        <v>3.8022986758573449E-2</v>
      </c>
      <c r="D95" s="1">
        <f t="shared" si="83"/>
        <v>1.0652400386085181</v>
      </c>
      <c r="E95" s="1">
        <f t="shared" si="95"/>
        <v>1.0646500702561597</v>
      </c>
      <c r="F95" s="1">
        <f t="shared" si="95"/>
        <v>1.0646365806792275</v>
      </c>
      <c r="G95" s="1">
        <f t="shared" si="95"/>
        <v>1.0646362708674297</v>
      </c>
      <c r="H95" s="1">
        <f t="shared" si="98"/>
        <v>3.4049916029734263E-2</v>
      </c>
      <c r="I95" s="1">
        <f t="shared" si="84"/>
        <v>7.0167215517668389</v>
      </c>
      <c r="J95" s="1">
        <f>VLOOKUP($I95,Graph!$D$3:$M$50,col)</f>
        <v>4.7000000000000002E-3</v>
      </c>
      <c r="K95" s="1">
        <f>VLOOKUP($I95,Graph!$D$3:$M$50,col+1)</f>
        <v>3.8E-3</v>
      </c>
      <c r="L95" s="1">
        <f t="shared" si="99"/>
        <v>4.1000000000000003E-3</v>
      </c>
      <c r="M95" s="1">
        <f t="shared" si="100"/>
        <v>0.6427166666666666</v>
      </c>
      <c r="N95" s="1">
        <f t="shared" si="101"/>
        <v>8.9900000000000063E-2</v>
      </c>
      <c r="O95" s="1">
        <f t="shared" si="102"/>
        <v>3.3907693207730599E-2</v>
      </c>
      <c r="P95" s="1">
        <f t="shared" si="103"/>
        <v>1.0569433423196195</v>
      </c>
      <c r="Q95" s="1">
        <f t="shared" si="104"/>
        <v>1.0567995992379466</v>
      </c>
      <c r="R95" s="1">
        <f t="shared" si="105"/>
        <v>1.0567967239047029</v>
      </c>
      <c r="S95" s="1">
        <f t="shared" si="106"/>
        <v>1.0567966663174884</v>
      </c>
      <c r="T95" s="1">
        <f t="shared" si="107"/>
        <v>0.92351069108691974</v>
      </c>
      <c r="U95" s="1">
        <f t="shared" si="108"/>
        <v>3.1213908239389441E-2</v>
      </c>
      <c r="V95" s="2">
        <f t="shared" si="85"/>
        <v>6.8162411041470863</v>
      </c>
      <c r="W95" s="1">
        <f>VLOOKUP(V95,Graph!$D$3:$M$50,col)</f>
        <v>4.4999999999999997E-3</v>
      </c>
      <c r="X95" s="1">
        <f>VLOOKUP(V95,Graph!$D$3:$M$50,col+1)</f>
        <v>3.5999999999999999E-3</v>
      </c>
      <c r="Y95" s="1">
        <f t="shared" si="109"/>
        <v>3.8999999999999998E-3</v>
      </c>
      <c r="Z95" s="1">
        <f t="shared" si="86"/>
        <v>0.64311666666666656</v>
      </c>
      <c r="AA95" s="2">
        <f t="shared" si="110"/>
        <v>9.0100000000000069E-2</v>
      </c>
      <c r="AB95" s="1">
        <f t="shared" si="111"/>
        <v>3.4101136168654851E-2</v>
      </c>
      <c r="AC95" s="1">
        <f t="shared" si="112"/>
        <v>1.0571525323344693</v>
      </c>
      <c r="AD95" s="1">
        <f t="shared" si="113"/>
        <v>1.0571597301944151</v>
      </c>
      <c r="AE95" s="1">
        <f t="shared" si="114"/>
        <v>1.0571598753397005</v>
      </c>
      <c r="AF95" s="1">
        <f t="shared" si="115"/>
        <v>1.0571598782663845</v>
      </c>
      <c r="AG95" s="1">
        <f t="shared" si="116"/>
        <v>0.92717087116324748</v>
      </c>
      <c r="AH95" s="1">
        <f t="shared" si="117"/>
        <v>3.1348389812056836E-2</v>
      </c>
      <c r="AI95" s="2">
        <f t="shared" si="87"/>
        <v>6.8260160792233666</v>
      </c>
      <c r="AJ95" s="1">
        <f>VLOOKUP(AI95,Graph!$D$3:$M$50,col)</f>
        <v>4.4999999999999997E-3</v>
      </c>
      <c r="AK95" s="1">
        <f>VLOOKUP(AI95,Graph!$D$3:$M$50,col+1)</f>
        <v>3.5999999999999999E-3</v>
      </c>
      <c r="AL95" s="1">
        <f t="shared" si="118"/>
        <v>3.8999999999999998E-3</v>
      </c>
      <c r="AM95" s="1">
        <f t="shared" si="88"/>
        <v>0.64311666666666656</v>
      </c>
      <c r="AN95" s="2">
        <f t="shared" si="119"/>
        <v>9.0100000000000069E-2</v>
      </c>
      <c r="AO95" s="1">
        <f t="shared" si="120"/>
        <v>3.4101136168654851E-2</v>
      </c>
      <c r="AP95" s="1">
        <f t="shared" si="121"/>
        <v>1.0571598783253975</v>
      </c>
      <c r="AQ95" s="1">
        <f t="shared" si="122"/>
        <v>1.0571598783265872</v>
      </c>
      <c r="AR95" s="1">
        <f t="shared" si="123"/>
        <v>1.057159878326611</v>
      </c>
      <c r="AS95" s="1">
        <f t="shared" si="124"/>
        <v>1.0571598783266116</v>
      </c>
      <c r="AT95" s="1">
        <f t="shared" si="125"/>
        <v>0.92717087116324748</v>
      </c>
      <c r="AU95" s="1">
        <f t="shared" si="126"/>
        <v>3.1348389813842775E-2</v>
      </c>
      <c r="AV95" s="2">
        <f t="shared" si="91"/>
        <v>94</v>
      </c>
      <c r="AW95" s="1">
        <f t="shared" si="92"/>
        <v>31.348389813842775</v>
      </c>
      <c r="AX95" s="1">
        <f t="shared" si="93"/>
        <v>0.92717087116324748</v>
      </c>
      <c r="AY95" s="1">
        <f t="shared" si="94"/>
        <v>1.0571598783266116</v>
      </c>
      <c r="AZ95" s="1">
        <f t="shared" si="89"/>
        <v>3.8999999999999998E-3</v>
      </c>
      <c r="BA95" s="1">
        <f t="shared" si="90"/>
        <v>6.8260160792233666</v>
      </c>
    </row>
    <row r="96" spans="1:53">
      <c r="A96" s="2">
        <f t="shared" si="96"/>
        <v>9.500000000000007E-2</v>
      </c>
      <c r="B96" s="1">
        <f t="shared" si="82"/>
        <v>0.12181650000000009</v>
      </c>
      <c r="C96" s="1">
        <f t="shared" si="97"/>
        <v>3.8175258510986049E-2</v>
      </c>
      <c r="D96" s="1">
        <f t="shared" si="83"/>
        <v>1.0655353075460503</v>
      </c>
      <c r="E96" s="1">
        <f t="shared" si="95"/>
        <v>1.0649448480985317</v>
      </c>
      <c r="F96" s="1">
        <f t="shared" si="95"/>
        <v>1.0649312815857752</v>
      </c>
      <c r="G96" s="1">
        <f t="shared" si="95"/>
        <v>1.0649309684959927</v>
      </c>
      <c r="H96" s="1">
        <f t="shared" si="98"/>
        <v>3.4604284300888737E-2</v>
      </c>
      <c r="I96" s="1">
        <f t="shared" si="84"/>
        <v>7.054596597947099</v>
      </c>
      <c r="J96" s="1">
        <f>VLOOKUP($I96,Graph!$D$3:$M$50,col)</f>
        <v>4.7000000000000002E-3</v>
      </c>
      <c r="K96" s="1">
        <f>VLOOKUP($I96,Graph!$D$3:$M$50,col+1)</f>
        <v>3.8E-3</v>
      </c>
      <c r="L96" s="1">
        <f t="shared" si="99"/>
        <v>4.1000000000000003E-3</v>
      </c>
      <c r="M96" s="1">
        <f t="shared" si="100"/>
        <v>0.6427166666666666</v>
      </c>
      <c r="N96" s="1">
        <f t="shared" si="101"/>
        <v>9.0900000000000064E-2</v>
      </c>
      <c r="O96" s="1">
        <f t="shared" si="102"/>
        <v>3.4076178380465109E-2</v>
      </c>
      <c r="P96" s="1">
        <f t="shared" si="103"/>
        <v>1.0572602098018575</v>
      </c>
      <c r="Q96" s="1">
        <f t="shared" si="104"/>
        <v>1.0571159504864249</v>
      </c>
      <c r="R96" s="1">
        <f t="shared" si="105"/>
        <v>1.0571130478458757</v>
      </c>
      <c r="S96" s="1">
        <f t="shared" si="106"/>
        <v>1.0571129893698086</v>
      </c>
      <c r="T96" s="1">
        <f t="shared" si="107"/>
        <v>0.92417578942304146</v>
      </c>
      <c r="U96" s="1">
        <f t="shared" si="108"/>
        <v>3.1745663701833862E-2</v>
      </c>
      <c r="V96" s="2">
        <f t="shared" si="85"/>
        <v>6.8547301805039602</v>
      </c>
      <c r="W96" s="1">
        <f>VLOOKUP(V96,Graph!$D$3:$M$50,col)</f>
        <v>4.4999999999999997E-3</v>
      </c>
      <c r="X96" s="1">
        <f>VLOOKUP(V96,Graph!$D$3:$M$50,col+1)</f>
        <v>3.5999999999999999E-3</v>
      </c>
      <c r="Y96" s="1">
        <f t="shared" si="109"/>
        <v>3.8999999999999998E-3</v>
      </c>
      <c r="Z96" s="1">
        <f t="shared" si="86"/>
        <v>0.64311666666666656</v>
      </c>
      <c r="AA96" s="2">
        <f t="shared" si="110"/>
        <v>9.110000000000007E-2</v>
      </c>
      <c r="AB96" s="1">
        <f t="shared" si="111"/>
        <v>3.4268908809072955E-2</v>
      </c>
      <c r="AC96" s="1">
        <f t="shared" si="112"/>
        <v>1.0574679374359508</v>
      </c>
      <c r="AD96" s="1">
        <f t="shared" si="113"/>
        <v>1.0574751584042044</v>
      </c>
      <c r="AE96" s="1">
        <f t="shared" si="114"/>
        <v>1.0574753048643752</v>
      </c>
      <c r="AF96" s="1">
        <f t="shared" si="115"/>
        <v>1.0574753078347894</v>
      </c>
      <c r="AG96" s="1">
        <f t="shared" si="116"/>
        <v>0.92780461932417768</v>
      </c>
      <c r="AH96" s="1">
        <f t="shared" si="117"/>
        <v>3.1881238232754579E-2</v>
      </c>
      <c r="AI96" s="2">
        <f t="shared" si="87"/>
        <v>6.8644743671437025</v>
      </c>
      <c r="AJ96" s="1">
        <f>VLOOKUP(AI96,Graph!$D$3:$M$50,col)</f>
        <v>4.4999999999999997E-3</v>
      </c>
      <c r="AK96" s="1">
        <f>VLOOKUP(AI96,Graph!$D$3:$M$50,col+1)</f>
        <v>3.5999999999999999E-3</v>
      </c>
      <c r="AL96" s="1">
        <f t="shared" si="118"/>
        <v>3.8999999999999998E-3</v>
      </c>
      <c r="AM96" s="1">
        <f t="shared" si="88"/>
        <v>0.64311666666666656</v>
      </c>
      <c r="AN96" s="2">
        <f t="shared" si="119"/>
        <v>9.110000000000007E-2</v>
      </c>
      <c r="AO96" s="1">
        <f t="shared" si="120"/>
        <v>3.4268908809072955E-2</v>
      </c>
      <c r="AP96" s="1">
        <f t="shared" si="121"/>
        <v>1.0574753078950332</v>
      </c>
      <c r="AQ96" s="1">
        <f t="shared" si="122"/>
        <v>1.0574753078962551</v>
      </c>
      <c r="AR96" s="1">
        <f t="shared" si="123"/>
        <v>1.05747530789628</v>
      </c>
      <c r="AS96" s="1">
        <f t="shared" si="124"/>
        <v>1.0574753078962804</v>
      </c>
      <c r="AT96" s="1">
        <f t="shared" si="125"/>
        <v>0.92780461932417768</v>
      </c>
      <c r="AU96" s="1">
        <f t="shared" si="126"/>
        <v>3.1881238234608436E-2</v>
      </c>
      <c r="AV96" s="2">
        <f t="shared" si="91"/>
        <v>95</v>
      </c>
      <c r="AW96" s="1">
        <f t="shared" si="92"/>
        <v>31.881238234608436</v>
      </c>
      <c r="AX96" s="1">
        <f t="shared" si="93"/>
        <v>0.92780461932417768</v>
      </c>
      <c r="AY96" s="1">
        <f t="shared" si="94"/>
        <v>1.0574753078962804</v>
      </c>
      <c r="AZ96" s="1">
        <f t="shared" si="89"/>
        <v>3.8999999999999998E-3</v>
      </c>
      <c r="BA96" s="1">
        <f t="shared" si="90"/>
        <v>6.8644743671437025</v>
      </c>
    </row>
    <row r="97" spans="1:53">
      <c r="A97" s="2">
        <f t="shared" si="96"/>
        <v>9.6000000000000071E-2</v>
      </c>
      <c r="B97" s="1">
        <f t="shared" si="82"/>
        <v>0.12285766666666677</v>
      </c>
      <c r="C97" s="1">
        <f t="shared" si="97"/>
        <v>3.8325245988181836E-2</v>
      </c>
      <c r="D97" s="1">
        <f t="shared" si="83"/>
        <v>1.0658263872305909</v>
      </c>
      <c r="E97" s="1">
        <f t="shared" si="95"/>
        <v>1.0652355311674664</v>
      </c>
      <c r="F97" s="1">
        <f t="shared" si="95"/>
        <v>1.0652218906588331</v>
      </c>
      <c r="G97" s="1">
        <f t="shared" si="95"/>
        <v>1.0652215743623659</v>
      </c>
      <c r="H97" s="1">
        <f t="shared" si="98"/>
        <v>3.5161695629301423E-2</v>
      </c>
      <c r="I97" s="1">
        <f t="shared" si="84"/>
        <v>7.0922738680801451</v>
      </c>
      <c r="J97" s="1">
        <f>VLOOKUP($I97,Graph!$D$3:$M$50,col)</f>
        <v>4.7000000000000002E-3</v>
      </c>
      <c r="K97" s="1">
        <f>VLOOKUP($I97,Graph!$D$3:$M$50,col+1)</f>
        <v>3.8E-3</v>
      </c>
      <c r="L97" s="1">
        <f t="shared" si="99"/>
        <v>4.1000000000000003E-3</v>
      </c>
      <c r="M97" s="1">
        <f t="shared" si="100"/>
        <v>0.6427166666666666</v>
      </c>
      <c r="N97" s="1">
        <f t="shared" si="101"/>
        <v>9.1900000000000065E-2</v>
      </c>
      <c r="O97" s="1">
        <f t="shared" si="102"/>
        <v>3.4242214875656679E-2</v>
      </c>
      <c r="P97" s="1">
        <f t="shared" si="103"/>
        <v>1.0575728460782483</v>
      </c>
      <c r="Q97" s="1">
        <f t="shared" si="104"/>
        <v>1.0574280848787756</v>
      </c>
      <c r="R97" s="1">
        <f t="shared" si="105"/>
        <v>1.0574251553167204</v>
      </c>
      <c r="S97" s="1">
        <f t="shared" si="106"/>
        <v>1.0574250959575815</v>
      </c>
      <c r="T97" s="1">
        <f t="shared" si="107"/>
        <v>0.92482718617954462</v>
      </c>
      <c r="U97" s="1">
        <f t="shared" si="108"/>
        <v>3.2280485471727974E-2</v>
      </c>
      <c r="V97" s="2">
        <f t="shared" si="85"/>
        <v>6.8930100754415582</v>
      </c>
      <c r="W97" s="1">
        <f>VLOOKUP(V97,Graph!$D$3:$M$50,col)</f>
        <v>4.4999999999999997E-3</v>
      </c>
      <c r="X97" s="1">
        <f>VLOOKUP(V97,Graph!$D$3:$M$50,col+1)</f>
        <v>3.5999999999999999E-3</v>
      </c>
      <c r="Y97" s="1">
        <f t="shared" si="109"/>
        <v>3.8999999999999998E-3</v>
      </c>
      <c r="Z97" s="1">
        <f t="shared" si="86"/>
        <v>0.64311666666666656</v>
      </c>
      <c r="AA97" s="2">
        <f t="shared" si="110"/>
        <v>9.2100000000000071E-2</v>
      </c>
      <c r="AB97" s="1">
        <f t="shared" si="111"/>
        <v>3.4434239134091361E-2</v>
      </c>
      <c r="AC97" s="1">
        <f t="shared" si="112"/>
        <v>1.0577791300090247</v>
      </c>
      <c r="AD97" s="1">
        <f t="shared" si="113"/>
        <v>1.0577863734192152</v>
      </c>
      <c r="AE97" s="1">
        <f t="shared" si="114"/>
        <v>1.0577865211752357</v>
      </c>
      <c r="AF97" s="1">
        <f t="shared" si="115"/>
        <v>1.0577865241890796</v>
      </c>
      <c r="AG97" s="1">
        <f t="shared" si="116"/>
        <v>0.92842530424898884</v>
      </c>
      <c r="AH97" s="1">
        <f t="shared" si="117"/>
        <v>3.2417151826365391E-2</v>
      </c>
      <c r="AI97" s="2">
        <f t="shared" si="87"/>
        <v>6.9027240581312892</v>
      </c>
      <c r="AJ97" s="1">
        <f>VLOOKUP(AI97,Graph!$D$3:$M$50,col)</f>
        <v>4.4999999999999997E-3</v>
      </c>
      <c r="AK97" s="1">
        <f>VLOOKUP(AI97,Graph!$D$3:$M$50,col+1)</f>
        <v>3.5999999999999999E-3</v>
      </c>
      <c r="AL97" s="1">
        <f t="shared" si="118"/>
        <v>3.8999999999999998E-3</v>
      </c>
      <c r="AM97" s="1">
        <f t="shared" si="88"/>
        <v>0.64311666666666656</v>
      </c>
      <c r="AN97" s="2">
        <f t="shared" si="119"/>
        <v>9.2100000000000071E-2</v>
      </c>
      <c r="AO97" s="1">
        <f t="shared" si="120"/>
        <v>3.4434239134091361E-2</v>
      </c>
      <c r="AP97" s="1">
        <f t="shared" si="121"/>
        <v>1.0577865242505542</v>
      </c>
      <c r="AQ97" s="1">
        <f t="shared" si="122"/>
        <v>1.0577865242518083</v>
      </c>
      <c r="AR97" s="1">
        <f t="shared" si="123"/>
        <v>1.0577865242518336</v>
      </c>
      <c r="AS97" s="1">
        <f t="shared" si="124"/>
        <v>1.0577865242518345</v>
      </c>
      <c r="AT97" s="1">
        <f t="shared" si="125"/>
        <v>0.92842530424898884</v>
      </c>
      <c r="AU97" s="1">
        <f t="shared" si="126"/>
        <v>3.2417151828288596E-2</v>
      </c>
      <c r="AV97" s="2">
        <f t="shared" si="91"/>
        <v>96</v>
      </c>
      <c r="AW97" s="1">
        <f t="shared" si="92"/>
        <v>32.417151828288596</v>
      </c>
      <c r="AX97" s="1">
        <f t="shared" si="93"/>
        <v>0.92842530424898884</v>
      </c>
      <c r="AY97" s="1">
        <f t="shared" si="94"/>
        <v>1.0577865242518345</v>
      </c>
      <c r="AZ97" s="1">
        <f t="shared" si="89"/>
        <v>3.8999999999999998E-3</v>
      </c>
      <c r="BA97" s="1">
        <f t="shared" si="90"/>
        <v>6.9027240581312892</v>
      </c>
    </row>
    <row r="98" spans="1:53">
      <c r="A98" s="2">
        <f t="shared" si="96"/>
        <v>9.7000000000000072E-2</v>
      </c>
      <c r="B98" s="1">
        <f t="shared" si="82"/>
        <v>0.12389883333333343</v>
      </c>
      <c r="C98" s="1">
        <f t="shared" si="97"/>
        <v>3.8472999362406023E-2</v>
      </c>
      <c r="D98" s="1">
        <f t="shared" si="83"/>
        <v>1.0661133645778722</v>
      </c>
      <c r="E98" s="1">
        <f t="shared" si="95"/>
        <v>1.06552220266195</v>
      </c>
      <c r="F98" s="1">
        <f t="shared" si="95"/>
        <v>1.0655084910273307</v>
      </c>
      <c r="G98" s="1">
        <f t="shared" si="95"/>
        <v>1.0655081715947503</v>
      </c>
      <c r="H98" s="1">
        <f t="shared" si="98"/>
        <v>3.5722133816067189E-2</v>
      </c>
      <c r="I98" s="1">
        <f t="shared" si="84"/>
        <v>7.1297564013768628</v>
      </c>
      <c r="J98" s="1">
        <f>VLOOKUP($I98,Graph!$D$3:$M$50,col)</f>
        <v>4.7000000000000002E-3</v>
      </c>
      <c r="K98" s="1">
        <f>VLOOKUP($I98,Graph!$D$3:$M$50,col+1)</f>
        <v>3.8E-3</v>
      </c>
      <c r="L98" s="1">
        <f t="shared" si="99"/>
        <v>4.1000000000000003E-3</v>
      </c>
      <c r="M98" s="1">
        <f t="shared" si="100"/>
        <v>0.6427166666666666</v>
      </c>
      <c r="N98" s="1">
        <f t="shared" si="101"/>
        <v>9.2900000000000066E-2</v>
      </c>
      <c r="O98" s="1">
        <f t="shared" si="102"/>
        <v>3.4405854250306712E-2</v>
      </c>
      <c r="P98" s="1">
        <f t="shared" si="103"/>
        <v>1.0578813327475416</v>
      </c>
      <c r="Q98" s="1">
        <f t="shared" si="104"/>
        <v>1.0577360836276106</v>
      </c>
      <c r="R98" s="1">
        <f t="shared" si="105"/>
        <v>1.0577331275252611</v>
      </c>
      <c r="S98" s="1">
        <f t="shared" si="106"/>
        <v>1.0577330672889125</v>
      </c>
      <c r="T98" s="1">
        <f t="shared" si="107"/>
        <v>0.92546530034854402</v>
      </c>
      <c r="U98" s="1">
        <f t="shared" si="108"/>
        <v>3.2818356605287702E-2</v>
      </c>
      <c r="V98" s="2">
        <f t="shared" si="85"/>
        <v>6.9310841353027381</v>
      </c>
      <c r="W98" s="1">
        <f>VLOOKUP(V98,Graph!$D$3:$M$50,col)</f>
        <v>4.4999999999999997E-3</v>
      </c>
      <c r="X98" s="1">
        <f>VLOOKUP(V98,Graph!$D$3:$M$50,col+1)</f>
        <v>3.5999999999999999E-3</v>
      </c>
      <c r="Y98" s="1">
        <f t="shared" si="109"/>
        <v>3.8999999999999998E-3</v>
      </c>
      <c r="Z98" s="1">
        <f t="shared" si="86"/>
        <v>0.64311666666666656</v>
      </c>
      <c r="AA98" s="2">
        <f t="shared" si="110"/>
        <v>9.3100000000000072E-2</v>
      </c>
      <c r="AB98" s="1">
        <f t="shared" si="111"/>
        <v>3.459717868317809E-2</v>
      </c>
      <c r="AC98" s="1">
        <f t="shared" si="112"/>
        <v>1.0580861914091781</v>
      </c>
      <c r="AD98" s="1">
        <f t="shared" si="113"/>
        <v>1.0580934566132147</v>
      </c>
      <c r="AE98" s="1">
        <f t="shared" si="114"/>
        <v>1.0580936056462913</v>
      </c>
      <c r="AF98" s="1">
        <f t="shared" si="115"/>
        <v>1.0580936087032604</v>
      </c>
      <c r="AG98" s="1">
        <f t="shared" si="116"/>
        <v>0.92903332564470498</v>
      </c>
      <c r="AH98" s="1">
        <f t="shared" si="117"/>
        <v>3.2956113685946059E-2</v>
      </c>
      <c r="AI98" s="2">
        <f t="shared" si="87"/>
        <v>6.9407684824114719</v>
      </c>
      <c r="AJ98" s="1">
        <f>VLOOKUP(AI98,Graph!$D$3:$M$50,col)</f>
        <v>4.4999999999999997E-3</v>
      </c>
      <c r="AK98" s="1">
        <f>VLOOKUP(AI98,Graph!$D$3:$M$50,col+1)</f>
        <v>3.5999999999999999E-3</v>
      </c>
      <c r="AL98" s="1">
        <f t="shared" si="118"/>
        <v>3.8999999999999998E-3</v>
      </c>
      <c r="AM98" s="1">
        <f t="shared" si="88"/>
        <v>0.64311666666666656</v>
      </c>
      <c r="AN98" s="2">
        <f t="shared" si="119"/>
        <v>9.3100000000000072E-2</v>
      </c>
      <c r="AO98" s="1">
        <f t="shared" si="120"/>
        <v>3.459717868317809E-2</v>
      </c>
      <c r="AP98" s="1">
        <f t="shared" si="121"/>
        <v>1.0580936087659647</v>
      </c>
      <c r="AQ98" s="1">
        <f t="shared" si="122"/>
        <v>1.0580936087672508</v>
      </c>
      <c r="AR98" s="1">
        <f t="shared" si="123"/>
        <v>1.0580936087672774</v>
      </c>
      <c r="AS98" s="1">
        <f t="shared" si="124"/>
        <v>1.0580936087672781</v>
      </c>
      <c r="AT98" s="1">
        <f t="shared" si="125"/>
        <v>0.92903332564470498</v>
      </c>
      <c r="AU98" s="1">
        <f t="shared" si="126"/>
        <v>3.2956113687939999E-2</v>
      </c>
      <c r="AV98" s="2">
        <f t="shared" si="91"/>
        <v>97</v>
      </c>
      <c r="AW98" s="1">
        <f t="shared" si="92"/>
        <v>32.956113687939997</v>
      </c>
      <c r="AX98" s="1">
        <f t="shared" si="93"/>
        <v>0.92903332564470498</v>
      </c>
      <c r="AY98" s="1">
        <f t="shared" si="94"/>
        <v>1.0580936087672781</v>
      </c>
      <c r="AZ98" s="1">
        <f t="shared" si="89"/>
        <v>3.8999999999999998E-3</v>
      </c>
      <c r="BA98" s="1">
        <f t="shared" si="90"/>
        <v>6.9407684824114719</v>
      </c>
    </row>
    <row r="99" spans="1:53">
      <c r="A99" s="2">
        <f t="shared" si="96"/>
        <v>9.8000000000000073E-2</v>
      </c>
      <c r="B99" s="1">
        <f t="shared" si="82"/>
        <v>0.12494000000000009</v>
      </c>
      <c r="C99" s="1">
        <f t="shared" si="97"/>
        <v>3.8618567378586911E-2</v>
      </c>
      <c r="D99" s="1">
        <f t="shared" si="83"/>
        <v>1.0663963241758192</v>
      </c>
      <c r="E99" s="1">
        <f t="shared" si="95"/>
        <v>1.0658049436000232</v>
      </c>
      <c r="F99" s="1">
        <f t="shared" si="95"/>
        <v>1.0657911636406407</v>
      </c>
      <c r="G99" s="1">
        <f t="shared" si="95"/>
        <v>1.0657908411417665</v>
      </c>
      <c r="H99" s="1">
        <f t="shared" si="98"/>
        <v>3.6285582911709129E-2</v>
      </c>
      <c r="I99" s="1">
        <f t="shared" si="84"/>
        <v>7.1670471601503412</v>
      </c>
      <c r="J99" s="1">
        <f>VLOOKUP($I99,Graph!$D$3:$M$50,col)</f>
        <v>4.7000000000000002E-3</v>
      </c>
      <c r="K99" s="1">
        <f>VLOOKUP($I99,Graph!$D$3:$M$50,col+1)</f>
        <v>3.8E-3</v>
      </c>
      <c r="L99" s="1">
        <f t="shared" si="99"/>
        <v>4.1000000000000003E-3</v>
      </c>
      <c r="M99" s="1">
        <f t="shared" si="100"/>
        <v>0.6427166666666666</v>
      </c>
      <c r="N99" s="1">
        <f t="shared" si="101"/>
        <v>9.3900000000000067E-2</v>
      </c>
      <c r="O99" s="1">
        <f t="shared" si="102"/>
        <v>3.4567146679169186E-2</v>
      </c>
      <c r="P99" s="1">
        <f t="shared" si="103"/>
        <v>1.0581857494245015</v>
      </c>
      <c r="Q99" s="1">
        <f t="shared" si="104"/>
        <v>1.0580400259727194</v>
      </c>
      <c r="R99" s="1">
        <f t="shared" si="105"/>
        <v>1.0580370437066651</v>
      </c>
      <c r="S99" s="1">
        <f t="shared" si="106"/>
        <v>1.0580369825990426</v>
      </c>
      <c r="T99" s="1">
        <f t="shared" si="107"/>
        <v>0.92609053401448105</v>
      </c>
      <c r="U99" s="1">
        <f t="shared" si="108"/>
        <v>3.3359260427428587E-2</v>
      </c>
      <c r="V99" s="2">
        <f t="shared" si="85"/>
        <v>6.9689556181376773</v>
      </c>
      <c r="W99" s="1">
        <f>VLOOKUP(V99,Graph!$D$3:$M$50,col)</f>
        <v>4.4999999999999997E-3</v>
      </c>
      <c r="X99" s="1">
        <f>VLOOKUP(V99,Graph!$D$3:$M$50,col+1)</f>
        <v>3.5999999999999999E-3</v>
      </c>
      <c r="Y99" s="1">
        <f t="shared" si="109"/>
        <v>3.8999999999999998E-3</v>
      </c>
      <c r="Z99" s="1">
        <f t="shared" si="86"/>
        <v>0.64311666666666656</v>
      </c>
      <c r="AA99" s="2">
        <f t="shared" si="110"/>
        <v>9.4100000000000072E-2</v>
      </c>
      <c r="AB99" s="1">
        <f t="shared" si="111"/>
        <v>3.4757777609415987E-2</v>
      </c>
      <c r="AC99" s="1">
        <f t="shared" si="112"/>
        <v>1.0583892010070708</v>
      </c>
      <c r="AD99" s="1">
        <f t="shared" si="113"/>
        <v>1.0583964873745975</v>
      </c>
      <c r="AE99" s="1">
        <f t="shared" si="114"/>
        <v>1.0583966376661811</v>
      </c>
      <c r="AF99" s="1">
        <f t="shared" si="115"/>
        <v>1.0583966407659677</v>
      </c>
      <c r="AG99" s="1">
        <f t="shared" si="116"/>
        <v>0.92962906707913906</v>
      </c>
      <c r="AH99" s="1">
        <f t="shared" si="117"/>
        <v>3.3498107172278933E-2</v>
      </c>
      <c r="AI99" s="2">
        <f t="shared" si="87"/>
        <v>6.9786108825285957</v>
      </c>
      <c r="AJ99" s="1">
        <f>VLOOKUP(AI99,Graph!$D$3:$M$50,col)</f>
        <v>4.4999999999999997E-3</v>
      </c>
      <c r="AK99" s="1">
        <f>VLOOKUP(AI99,Graph!$D$3:$M$50,col+1)</f>
        <v>3.5999999999999999E-3</v>
      </c>
      <c r="AL99" s="1">
        <f t="shared" si="118"/>
        <v>3.8999999999999998E-3</v>
      </c>
      <c r="AM99" s="1">
        <f t="shared" si="88"/>
        <v>0.64311666666666656</v>
      </c>
      <c r="AN99" s="2">
        <f t="shared" si="119"/>
        <v>9.4100000000000072E-2</v>
      </c>
      <c r="AO99" s="1">
        <f t="shared" si="120"/>
        <v>3.4757777609415987E-2</v>
      </c>
      <c r="AP99" s="1">
        <f t="shared" si="121"/>
        <v>1.0583966408299015</v>
      </c>
      <c r="AQ99" s="1">
        <f t="shared" si="122"/>
        <v>1.0583966408312202</v>
      </c>
      <c r="AR99" s="1">
        <f t="shared" si="123"/>
        <v>1.0583966408312471</v>
      </c>
      <c r="AS99" s="1">
        <f t="shared" si="124"/>
        <v>1.058396640831248</v>
      </c>
      <c r="AT99" s="1">
        <f t="shared" si="125"/>
        <v>0.92962906707913906</v>
      </c>
      <c r="AU99" s="1">
        <f t="shared" si="126"/>
        <v>3.3498107174345045E-2</v>
      </c>
      <c r="AV99" s="2">
        <f t="shared" si="91"/>
        <v>98</v>
      </c>
      <c r="AW99" s="1">
        <f t="shared" si="92"/>
        <v>33.498107174345044</v>
      </c>
      <c r="AX99" s="1">
        <f t="shared" si="93"/>
        <v>0.92962906707913906</v>
      </c>
      <c r="AY99" s="1">
        <f t="shared" si="94"/>
        <v>1.058396640831248</v>
      </c>
      <c r="AZ99" s="1">
        <f t="shared" si="89"/>
        <v>3.8999999999999998E-3</v>
      </c>
      <c r="BA99" s="1">
        <f t="shared" si="90"/>
        <v>6.9786108825285957</v>
      </c>
    </row>
    <row r="100" spans="1:53">
      <c r="A100" s="2">
        <f t="shared" si="96"/>
        <v>9.9000000000000074E-2</v>
      </c>
      <c r="B100" s="1">
        <f t="shared" si="82"/>
        <v>0.12598116666666676</v>
      </c>
      <c r="C100" s="1">
        <f t="shared" si="97"/>
        <v>3.876199740327186E-2</v>
      </c>
      <c r="D100" s="1">
        <f t="shared" si="83"/>
        <v>1.0666753483591429</v>
      </c>
      <c r="E100" s="1">
        <f t="shared" si="95"/>
        <v>1.0660838328870339</v>
      </c>
      <c r="F100" s="1">
        <f t="shared" si="95"/>
        <v>1.0660699873368289</v>
      </c>
      <c r="G100" s="1">
        <f t="shared" si="95"/>
        <v>1.0660696618407097</v>
      </c>
      <c r="H100" s="1">
        <f t="shared" si="98"/>
        <v>3.6852027209974263E-2</v>
      </c>
      <c r="I100" s="1">
        <f t="shared" si="84"/>
        <v>7.2041490325162805</v>
      </c>
      <c r="J100" s="1">
        <f>VLOOKUP($I100,Graph!$D$3:$M$50,col)</f>
        <v>4.7000000000000002E-3</v>
      </c>
      <c r="K100" s="1">
        <f>VLOOKUP($I100,Graph!$D$3:$M$50,col+1)</f>
        <v>3.8E-3</v>
      </c>
      <c r="L100" s="1">
        <f t="shared" si="99"/>
        <v>4.1000000000000003E-3</v>
      </c>
      <c r="M100" s="1">
        <f t="shared" si="100"/>
        <v>0.6427166666666666</v>
      </c>
      <c r="N100" s="1">
        <f t="shared" si="101"/>
        <v>9.4900000000000068E-2</v>
      </c>
      <c r="O100" s="1">
        <f t="shared" si="102"/>
        <v>3.4726140998085651E-2</v>
      </c>
      <c r="P100" s="1">
        <f t="shared" si="103"/>
        <v>1.0584861737948461</v>
      </c>
      <c r="Q100" s="1">
        <f t="shared" si="104"/>
        <v>1.0583399892356864</v>
      </c>
      <c r="R100" s="1">
        <f t="shared" si="105"/>
        <v>1.0583369811778658</v>
      </c>
      <c r="S100" s="1">
        <f t="shared" si="106"/>
        <v>1.0583369192049721</v>
      </c>
      <c r="T100" s="1">
        <f t="shared" si="107"/>
        <v>0.92670327319827439</v>
      </c>
      <c r="U100" s="1">
        <f t="shared" si="108"/>
        <v>3.3903180524896374E-2</v>
      </c>
      <c r="V100" s="2">
        <f t="shared" si="85"/>
        <v>7.0066276969425125</v>
      </c>
      <c r="W100" s="1">
        <f>VLOOKUP(V100,Graph!$D$3:$M$50,col)</f>
        <v>4.7000000000000002E-3</v>
      </c>
      <c r="X100" s="1">
        <f>VLOOKUP(V100,Graph!$D$3:$M$50,col+1)</f>
        <v>3.8E-3</v>
      </c>
      <c r="Y100" s="1">
        <f t="shared" si="109"/>
        <v>4.1000000000000003E-3</v>
      </c>
      <c r="Z100" s="1">
        <f t="shared" si="86"/>
        <v>0.6427166666666666</v>
      </c>
      <c r="AA100" s="2">
        <f t="shared" si="110"/>
        <v>9.4900000000000068E-2</v>
      </c>
      <c r="AB100" s="1">
        <f t="shared" si="111"/>
        <v>3.4726140998085651E-2</v>
      </c>
      <c r="AC100" s="1">
        <f t="shared" si="112"/>
        <v>1.0583369179281561</v>
      </c>
      <c r="AD100" s="1">
        <f t="shared" si="113"/>
        <v>1.0583369179018498</v>
      </c>
      <c r="AE100" s="1">
        <f t="shared" si="114"/>
        <v>1.0583369179013078</v>
      </c>
      <c r="AF100" s="1">
        <f t="shared" si="115"/>
        <v>1.0583369179012969</v>
      </c>
      <c r="AG100" s="1">
        <f t="shared" si="116"/>
        <v>0.92670327319827439</v>
      </c>
      <c r="AH100" s="1">
        <f t="shared" si="117"/>
        <v>3.3903180483133941E-2</v>
      </c>
      <c r="AI100" s="2">
        <f t="shared" si="87"/>
        <v>7.006627694065557</v>
      </c>
      <c r="AJ100" s="1">
        <f>VLOOKUP(AI100,Graph!$D$3:$M$50,col)</f>
        <v>4.7000000000000002E-3</v>
      </c>
      <c r="AK100" s="1">
        <f>VLOOKUP(AI100,Graph!$D$3:$M$50,col+1)</f>
        <v>3.8E-3</v>
      </c>
      <c r="AL100" s="1">
        <f t="shared" si="118"/>
        <v>4.1000000000000003E-3</v>
      </c>
      <c r="AM100" s="1">
        <f t="shared" si="88"/>
        <v>0.6427166666666666</v>
      </c>
      <c r="AN100" s="2">
        <f t="shared" si="119"/>
        <v>9.4900000000000068E-2</v>
      </c>
      <c r="AO100" s="1">
        <f t="shared" si="120"/>
        <v>3.4726140998085651E-2</v>
      </c>
      <c r="AP100" s="1">
        <f t="shared" si="121"/>
        <v>1.0583369179012965</v>
      </c>
      <c r="AQ100" s="1">
        <f t="shared" si="122"/>
        <v>1.0583369179012965</v>
      </c>
      <c r="AR100" s="1">
        <f t="shared" si="123"/>
        <v>1.0583369179012965</v>
      </c>
      <c r="AS100" s="1">
        <f t="shared" si="124"/>
        <v>1.0583369179012965</v>
      </c>
      <c r="AT100" s="1">
        <f t="shared" si="125"/>
        <v>0.92670327319827439</v>
      </c>
      <c r="AU100" s="1">
        <f t="shared" si="126"/>
        <v>3.390318048313392E-2</v>
      </c>
      <c r="AV100" s="2">
        <f t="shared" si="91"/>
        <v>99</v>
      </c>
      <c r="AW100" s="1">
        <f t="shared" si="92"/>
        <v>33.903180483133923</v>
      </c>
      <c r="AX100" s="1">
        <f t="shared" si="93"/>
        <v>0.92670327319827439</v>
      </c>
      <c r="AY100" s="1">
        <f t="shared" si="94"/>
        <v>1.0583369179012965</v>
      </c>
      <c r="AZ100" s="1">
        <f t="shared" si="89"/>
        <v>4.1000000000000003E-3</v>
      </c>
      <c r="BA100" s="1">
        <f t="shared" si="90"/>
        <v>7.006627694065557</v>
      </c>
    </row>
    <row r="101" spans="1:53">
      <c r="A101" s="2">
        <f t="shared" si="96"/>
        <v>0.10000000000000007</v>
      </c>
      <c r="B101" s="1">
        <f t="shared" si="82"/>
        <v>0.12702233333333343</v>
      </c>
      <c r="C101" s="1">
        <f t="shared" si="97"/>
        <v>3.8903335471646545E-2</v>
      </c>
      <c r="D101" s="1">
        <f t="shared" si="83"/>
        <v>1.0669505172812419</v>
      </c>
      <c r="E101" s="1">
        <f t="shared" ref="E101:G120" si="127">SQRT(D101-($C101*D101-POWER(D101,1/3)+1)/($C101-POWER(D101,-2/3)/3))</f>
        <v>1.0663589473815072</v>
      </c>
      <c r="F101" s="1">
        <f t="shared" si="127"/>
        <v>1.0663450389085147</v>
      </c>
      <c r="G101" s="1">
        <f t="shared" si="127"/>
        <v>1.0663447104834118</v>
      </c>
      <c r="H101" s="1">
        <f t="shared" si="98"/>
        <v>3.7421451241840063E-2</v>
      </c>
      <c r="I101" s="1">
        <f t="shared" si="84"/>
        <v>7.2410648349723425</v>
      </c>
      <c r="J101" s="1">
        <f>VLOOKUP($I101,Graph!$D$3:$M$50,col)</f>
        <v>4.7000000000000002E-3</v>
      </c>
      <c r="K101" s="1">
        <f>VLOOKUP($I101,Graph!$D$3:$M$50,col+1)</f>
        <v>3.8E-3</v>
      </c>
      <c r="L101" s="1">
        <f t="shared" si="99"/>
        <v>4.1000000000000003E-3</v>
      </c>
      <c r="M101" s="1">
        <f t="shared" si="100"/>
        <v>0.6427166666666666</v>
      </c>
      <c r="N101" s="1">
        <f t="shared" si="101"/>
        <v>9.5900000000000069E-2</v>
      </c>
      <c r="O101" s="1">
        <f t="shared" si="102"/>
        <v>3.4882884745861382E-2</v>
      </c>
      <c r="P101" s="1">
        <f t="shared" si="103"/>
        <v>1.0587826816686861</v>
      </c>
      <c r="Q101" s="1">
        <f t="shared" si="104"/>
        <v>1.0586360488730044</v>
      </c>
      <c r="R101" s="1">
        <f t="shared" si="105"/>
        <v>1.0586330153906849</v>
      </c>
      <c r="S101" s="1">
        <f t="shared" si="106"/>
        <v>1.0586329525585818</v>
      </c>
      <c r="T101" s="1">
        <f t="shared" si="107"/>
        <v>0.92730388865140512</v>
      </c>
      <c r="U101" s="1">
        <f t="shared" si="108"/>
        <v>3.4450100739638126E-2</v>
      </c>
      <c r="V101" s="2">
        <f t="shared" si="85"/>
        <v>7.0441034627461478</v>
      </c>
      <c r="W101" s="1">
        <f>VLOOKUP(V101,Graph!$D$3:$M$50,col)</f>
        <v>4.7000000000000002E-3</v>
      </c>
      <c r="X101" s="1">
        <f>VLOOKUP(V101,Graph!$D$3:$M$50,col+1)</f>
        <v>3.8E-3</v>
      </c>
      <c r="Y101" s="1">
        <f t="shared" si="109"/>
        <v>4.1000000000000003E-3</v>
      </c>
      <c r="Z101" s="1">
        <f t="shared" si="86"/>
        <v>0.6427166666666666</v>
      </c>
      <c r="AA101" s="2">
        <f t="shared" si="110"/>
        <v>9.5900000000000069E-2</v>
      </c>
      <c r="AB101" s="1">
        <f t="shared" si="111"/>
        <v>3.4882884745861382E-2</v>
      </c>
      <c r="AC101" s="1">
        <f t="shared" si="112"/>
        <v>1.0586329512571162</v>
      </c>
      <c r="AD101" s="1">
        <f t="shared" si="113"/>
        <v>1.0586329512301587</v>
      </c>
      <c r="AE101" s="1">
        <f t="shared" si="114"/>
        <v>1.0586329512296002</v>
      </c>
      <c r="AF101" s="1">
        <f t="shared" si="115"/>
        <v>1.0586329512295884</v>
      </c>
      <c r="AG101" s="1">
        <f t="shared" si="116"/>
        <v>0.92730388865140512</v>
      </c>
      <c r="AH101" s="1">
        <f t="shared" si="117"/>
        <v>3.4450100696389943E-2</v>
      </c>
      <c r="AI101" s="2">
        <f t="shared" si="87"/>
        <v>7.0441034597984578</v>
      </c>
      <c r="AJ101" s="1">
        <f>VLOOKUP(AI101,Graph!$D$3:$M$50,col)</f>
        <v>4.7000000000000002E-3</v>
      </c>
      <c r="AK101" s="1">
        <f>VLOOKUP(AI101,Graph!$D$3:$M$50,col+1)</f>
        <v>3.8E-3</v>
      </c>
      <c r="AL101" s="1">
        <f t="shared" si="118"/>
        <v>4.1000000000000003E-3</v>
      </c>
      <c r="AM101" s="1">
        <f t="shared" si="88"/>
        <v>0.6427166666666666</v>
      </c>
      <c r="AN101" s="2">
        <f t="shared" si="119"/>
        <v>9.5900000000000069E-2</v>
      </c>
      <c r="AO101" s="1">
        <f t="shared" si="120"/>
        <v>3.4882884745861382E-2</v>
      </c>
      <c r="AP101" s="1">
        <f t="shared" si="121"/>
        <v>1.0586329512295884</v>
      </c>
      <c r="AQ101" s="1">
        <f t="shared" si="122"/>
        <v>1.0586329512295884</v>
      </c>
      <c r="AR101" s="1">
        <f t="shared" si="123"/>
        <v>1.0586329512295884</v>
      </c>
      <c r="AS101" s="1">
        <f t="shared" si="124"/>
        <v>1.0586329512295884</v>
      </c>
      <c r="AT101" s="1">
        <f t="shared" si="125"/>
        <v>0.92730388865140512</v>
      </c>
      <c r="AU101" s="1">
        <f t="shared" si="126"/>
        <v>3.4450100696389943E-2</v>
      </c>
      <c r="AV101" s="2">
        <f t="shared" si="91"/>
        <v>100</v>
      </c>
      <c r="AW101" s="1">
        <f t="shared" si="92"/>
        <v>34.450100696389946</v>
      </c>
      <c r="AX101" s="1">
        <f t="shared" si="93"/>
        <v>0.92730388865140512</v>
      </c>
      <c r="AY101" s="1">
        <f t="shared" si="94"/>
        <v>1.0586329512295884</v>
      </c>
      <c r="AZ101" s="1">
        <f t="shared" si="89"/>
        <v>4.1000000000000003E-3</v>
      </c>
      <c r="BA101" s="1">
        <f t="shared" si="90"/>
        <v>7.0441034597984578</v>
      </c>
    </row>
    <row r="102" spans="1:53">
      <c r="A102" s="2">
        <f t="shared" si="96"/>
        <v>0.10100000000000008</v>
      </c>
      <c r="B102" s="1">
        <f t="shared" si="82"/>
        <v>0.12806350000000011</v>
      </c>
      <c r="C102" s="1">
        <f t="shared" si="97"/>
        <v>3.904262633271878E-2</v>
      </c>
      <c r="D102" s="1">
        <f t="shared" si="83"/>
        <v>1.0672219089835211</v>
      </c>
      <c r="E102" s="1">
        <f t="shared" si="127"/>
        <v>1.0666303619587061</v>
      </c>
      <c r="F102" s="1">
        <f t="shared" si="127"/>
        <v>1.0666163931664252</v>
      </c>
      <c r="G102" s="1">
        <f t="shared" si="127"/>
        <v>1.0666160618797982</v>
      </c>
      <c r="H102" s="1">
        <f t="shared" si="98"/>
        <v>3.7993839769723009E-2</v>
      </c>
      <c r="I102" s="1">
        <f t="shared" si="84"/>
        <v>7.2777973148630357</v>
      </c>
      <c r="J102" s="1">
        <f>VLOOKUP($I102,Graph!$D$3:$M$50,col)</f>
        <v>4.7000000000000002E-3</v>
      </c>
      <c r="K102" s="1">
        <f>VLOOKUP($I102,Graph!$D$3:$M$50,col+1)</f>
        <v>3.8E-3</v>
      </c>
      <c r="L102" s="1">
        <f t="shared" si="99"/>
        <v>4.1000000000000003E-3</v>
      </c>
      <c r="M102" s="1">
        <f t="shared" si="100"/>
        <v>0.6427166666666666</v>
      </c>
      <c r="N102" s="1">
        <f t="shared" si="101"/>
        <v>9.6900000000000069E-2</v>
      </c>
      <c r="O102" s="1">
        <f t="shared" si="102"/>
        <v>3.5037424204727503E-2</v>
      </c>
      <c r="P102" s="1">
        <f t="shared" si="103"/>
        <v>1.059075347032471</v>
      </c>
      <c r="Q102" s="1">
        <f t="shared" si="104"/>
        <v>1.0589282785277137</v>
      </c>
      <c r="R102" s="1">
        <f t="shared" si="105"/>
        <v>1.0589252199834771</v>
      </c>
      <c r="S102" s="1">
        <f t="shared" si="106"/>
        <v>1.058925156298282</v>
      </c>
      <c r="T102" s="1">
        <f t="shared" si="107"/>
        <v>0.92789273660336891</v>
      </c>
      <c r="U102" s="1">
        <f t="shared" si="108"/>
        <v>3.5000005162403452E-2</v>
      </c>
      <c r="V102" s="2">
        <f t="shared" si="85"/>
        <v>7.0813859275539288</v>
      </c>
      <c r="W102" s="1">
        <f>VLOOKUP(V102,Graph!$D$3:$M$50,col)</f>
        <v>4.7000000000000002E-3</v>
      </c>
      <c r="X102" s="1">
        <f>VLOOKUP(V102,Graph!$D$3:$M$50,col+1)</f>
        <v>3.8E-3</v>
      </c>
      <c r="Y102" s="1">
        <f t="shared" si="109"/>
        <v>4.1000000000000003E-3</v>
      </c>
      <c r="Z102" s="1">
        <f t="shared" si="86"/>
        <v>0.6427166666666666</v>
      </c>
      <c r="AA102" s="2">
        <f t="shared" si="110"/>
        <v>9.6900000000000069E-2</v>
      </c>
      <c r="AB102" s="1">
        <f t="shared" si="111"/>
        <v>3.5037424204727503E-2</v>
      </c>
      <c r="AC102" s="1">
        <f t="shared" si="112"/>
        <v>1.0589251549721914</v>
      </c>
      <c r="AD102" s="1">
        <f t="shared" si="113"/>
        <v>1.0589251549445784</v>
      </c>
      <c r="AE102" s="1">
        <f t="shared" si="114"/>
        <v>1.0589251549440037</v>
      </c>
      <c r="AF102" s="1">
        <f t="shared" si="115"/>
        <v>1.0589251549439918</v>
      </c>
      <c r="AG102" s="1">
        <f t="shared" si="116"/>
        <v>0.92789273660336891</v>
      </c>
      <c r="AH102" s="1">
        <f t="shared" si="117"/>
        <v>3.5000005117640925E-2</v>
      </c>
      <c r="AI102" s="2">
        <f t="shared" si="87"/>
        <v>7.0813859245350645</v>
      </c>
      <c r="AJ102" s="1">
        <f>VLOOKUP(AI102,Graph!$D$3:$M$50,col)</f>
        <v>4.7000000000000002E-3</v>
      </c>
      <c r="AK102" s="1">
        <f>VLOOKUP(AI102,Graph!$D$3:$M$50,col+1)</f>
        <v>3.8E-3</v>
      </c>
      <c r="AL102" s="1">
        <f t="shared" si="118"/>
        <v>4.1000000000000003E-3</v>
      </c>
      <c r="AM102" s="1">
        <f t="shared" si="88"/>
        <v>0.6427166666666666</v>
      </c>
      <c r="AN102" s="2">
        <f t="shared" si="119"/>
        <v>9.6900000000000069E-2</v>
      </c>
      <c r="AO102" s="1">
        <f t="shared" si="120"/>
        <v>3.5037424204727503E-2</v>
      </c>
      <c r="AP102" s="1">
        <f t="shared" si="121"/>
        <v>1.0589251549439913</v>
      </c>
      <c r="AQ102" s="1">
        <f t="shared" si="122"/>
        <v>1.0589251549439913</v>
      </c>
      <c r="AR102" s="1">
        <f t="shared" si="123"/>
        <v>1.0589251549439913</v>
      </c>
      <c r="AS102" s="1">
        <f t="shared" si="124"/>
        <v>1.0589251549439913</v>
      </c>
      <c r="AT102" s="1">
        <f t="shared" si="125"/>
        <v>0.92789273660336891</v>
      </c>
      <c r="AU102" s="1">
        <f t="shared" si="126"/>
        <v>3.5000005117640912E-2</v>
      </c>
      <c r="AV102" s="2">
        <f t="shared" si="91"/>
        <v>101</v>
      </c>
      <c r="AW102" s="1">
        <f t="shared" si="92"/>
        <v>35.00000511764091</v>
      </c>
      <c r="AX102" s="1">
        <f t="shared" si="93"/>
        <v>0.92789273660336891</v>
      </c>
      <c r="AY102" s="1">
        <f t="shared" si="94"/>
        <v>1.0589251549439913</v>
      </c>
      <c r="AZ102" s="1">
        <f t="shared" si="89"/>
        <v>4.1000000000000003E-3</v>
      </c>
      <c r="BA102" s="1">
        <f t="shared" si="90"/>
        <v>7.0813859245350645</v>
      </c>
    </row>
    <row r="103" spans="1:53">
      <c r="A103" s="2">
        <f t="shared" si="96"/>
        <v>0.10200000000000008</v>
      </c>
      <c r="B103" s="1">
        <f t="shared" si="82"/>
        <v>0.12910466666666676</v>
      </c>
      <c r="C103" s="1">
        <f t="shared" si="97"/>
        <v>3.9179913492745209E-2</v>
      </c>
      <c r="D103" s="1">
        <f t="shared" si="83"/>
        <v>1.067489599462218</v>
      </c>
      <c r="E103" s="1">
        <f t="shared" si="127"/>
        <v>1.0668981495719754</v>
      </c>
      <c r="F103" s="1">
        <f t="shared" si="127"/>
        <v>1.066884123000728</v>
      </c>
      <c r="G103" s="1">
        <f t="shared" si="127"/>
        <v>1.0668837889192213</v>
      </c>
      <c r="H103" s="1">
        <f t="shared" si="98"/>
        <v>3.8569177781880314E-2</v>
      </c>
      <c r="I103" s="1">
        <f t="shared" si="84"/>
        <v>7.3143491527362947</v>
      </c>
      <c r="J103" s="1">
        <f>VLOOKUP($I103,Graph!$D$3:$M$50,col)</f>
        <v>4.7000000000000002E-3</v>
      </c>
      <c r="K103" s="1">
        <f>VLOOKUP($I103,Graph!$D$3:$M$50,col+1)</f>
        <v>3.8E-3</v>
      </c>
      <c r="L103" s="1">
        <f t="shared" si="99"/>
        <v>4.1000000000000003E-3</v>
      </c>
      <c r="M103" s="1">
        <f t="shared" si="100"/>
        <v>0.6427166666666666</v>
      </c>
      <c r="N103" s="1">
        <f t="shared" si="101"/>
        <v>9.790000000000007E-2</v>
      </c>
      <c r="O103" s="1">
        <f t="shared" si="102"/>
        <v>3.5189804439434001E-2</v>
      </c>
      <c r="P103" s="1">
        <f t="shared" si="103"/>
        <v>1.0593642420994855</v>
      </c>
      <c r="Q103" s="1">
        <f t="shared" si="104"/>
        <v>1.0592167500795919</v>
      </c>
      <c r="R103" s="1">
        <f t="shared" si="105"/>
        <v>1.059213666831329</v>
      </c>
      <c r="S103" s="1">
        <f t="shared" si="106"/>
        <v>1.0592136022992056</v>
      </c>
      <c r="T103" s="1">
        <f t="shared" si="107"/>
        <v>0.92847015946565536</v>
      </c>
      <c r="U103" s="1">
        <f t="shared" si="108"/>
        <v>3.5552878126565345E-2</v>
      </c>
      <c r="V103" s="2">
        <f t="shared" si="85"/>
        <v>7.1184780271561818</v>
      </c>
      <c r="W103" s="1">
        <f>VLOOKUP(V103,Graph!$D$3:$M$50,col)</f>
        <v>4.7000000000000002E-3</v>
      </c>
      <c r="X103" s="1">
        <f>VLOOKUP(V103,Graph!$D$3:$M$50,col+1)</f>
        <v>3.8E-3</v>
      </c>
      <c r="Y103" s="1">
        <f t="shared" si="109"/>
        <v>4.1000000000000003E-3</v>
      </c>
      <c r="Z103" s="1">
        <f t="shared" si="86"/>
        <v>0.6427166666666666</v>
      </c>
      <c r="AA103" s="2">
        <f t="shared" si="110"/>
        <v>9.790000000000007E-2</v>
      </c>
      <c r="AB103" s="1">
        <f t="shared" si="111"/>
        <v>3.5189804439434001E-2</v>
      </c>
      <c r="AC103" s="1">
        <f t="shared" si="112"/>
        <v>1.0592136009485194</v>
      </c>
      <c r="AD103" s="1">
        <f t="shared" si="113"/>
        <v>1.0592136009202489</v>
      </c>
      <c r="AE103" s="1">
        <f t="shared" si="114"/>
        <v>1.0592136009196571</v>
      </c>
      <c r="AF103" s="1">
        <f t="shared" si="115"/>
        <v>1.0592136009196449</v>
      </c>
      <c r="AG103" s="1">
        <f t="shared" si="116"/>
        <v>0.92847015946565536</v>
      </c>
      <c r="AH103" s="1">
        <f t="shared" si="117"/>
        <v>3.5552878080259899E-2</v>
      </c>
      <c r="AI103" s="2">
        <f t="shared" si="87"/>
        <v>7.1184780240657215</v>
      </c>
      <c r="AJ103" s="1">
        <f>VLOOKUP(AI103,Graph!$D$3:$M$50,col)</f>
        <v>4.7000000000000002E-3</v>
      </c>
      <c r="AK103" s="1">
        <f>VLOOKUP(AI103,Graph!$D$3:$M$50,col+1)</f>
        <v>3.8E-3</v>
      </c>
      <c r="AL103" s="1">
        <f t="shared" si="118"/>
        <v>4.1000000000000003E-3</v>
      </c>
      <c r="AM103" s="1">
        <f t="shared" si="88"/>
        <v>0.6427166666666666</v>
      </c>
      <c r="AN103" s="2">
        <f t="shared" si="119"/>
        <v>9.790000000000007E-2</v>
      </c>
      <c r="AO103" s="1">
        <f t="shared" si="120"/>
        <v>3.5189804439434001E-2</v>
      </c>
      <c r="AP103" s="1">
        <f t="shared" si="121"/>
        <v>1.0592136009196449</v>
      </c>
      <c r="AQ103" s="1">
        <f t="shared" si="122"/>
        <v>1.0592136009196449</v>
      </c>
      <c r="AR103" s="1">
        <f t="shared" si="123"/>
        <v>1.0592136009196449</v>
      </c>
      <c r="AS103" s="1">
        <f t="shared" si="124"/>
        <v>1.0592136009196449</v>
      </c>
      <c r="AT103" s="1">
        <f t="shared" si="125"/>
        <v>0.92847015946565536</v>
      </c>
      <c r="AU103" s="1">
        <f t="shared" si="126"/>
        <v>3.5552878080259899E-2</v>
      </c>
      <c r="AV103" s="2">
        <f t="shared" si="91"/>
        <v>102</v>
      </c>
      <c r="AW103" s="1">
        <f t="shared" si="92"/>
        <v>35.552878080259902</v>
      </c>
      <c r="AX103" s="1">
        <f t="shared" si="93"/>
        <v>0.92847015946565536</v>
      </c>
      <c r="AY103" s="1">
        <f t="shared" si="94"/>
        <v>1.0592136009196449</v>
      </c>
      <c r="AZ103" s="1">
        <f t="shared" si="89"/>
        <v>4.1000000000000003E-3</v>
      </c>
      <c r="BA103" s="1">
        <f t="shared" si="90"/>
        <v>7.1184780240657215</v>
      </c>
    </row>
    <row r="104" spans="1:53">
      <c r="A104" s="2">
        <f t="shared" si="96"/>
        <v>0.10300000000000008</v>
      </c>
      <c r="B104" s="1">
        <f t="shared" si="82"/>
        <v>0.13014583333333343</v>
      </c>
      <c r="C104" s="1">
        <f t="shared" si="97"/>
        <v>3.9315239256974721E-2</v>
      </c>
      <c r="D104" s="1">
        <f t="shared" si="83"/>
        <v>1.0677536627328337</v>
      </c>
      <c r="E104" s="1">
        <f t="shared" si="127"/>
        <v>1.0671623813119473</v>
      </c>
      <c r="F104" s="1">
        <f t="shared" si="127"/>
        <v>1.0671482994402239</v>
      </c>
      <c r="G104" s="1">
        <f t="shared" si="127"/>
        <v>1.0671479626296552</v>
      </c>
      <c r="H104" s="1">
        <f t="shared" si="98"/>
        <v>3.9147450486997006E-2</v>
      </c>
      <c r="I104" s="1">
        <f t="shared" si="84"/>
        <v>7.3507229645975505</v>
      </c>
      <c r="J104" s="1">
        <f>VLOOKUP($I104,Graph!$D$3:$M$50,col)</f>
        <v>4.7000000000000002E-3</v>
      </c>
      <c r="K104" s="1">
        <f>VLOOKUP($I104,Graph!$D$3:$M$50,col+1)</f>
        <v>3.8E-3</v>
      </c>
      <c r="L104" s="1">
        <f t="shared" si="99"/>
        <v>4.1000000000000003E-3</v>
      </c>
      <c r="M104" s="1">
        <f t="shared" si="100"/>
        <v>0.6427166666666666</v>
      </c>
      <c r="N104" s="1">
        <f t="shared" si="101"/>
        <v>9.8900000000000071E-2</v>
      </c>
      <c r="O104" s="1">
        <f t="shared" si="102"/>
        <v>3.5340069335017259E-2</v>
      </c>
      <c r="P104" s="1">
        <f t="shared" si="103"/>
        <v>1.0596494373589125</v>
      </c>
      <c r="Q104" s="1">
        <f t="shared" si="104"/>
        <v>1.0595015336939226</v>
      </c>
      <c r="R104" s="1">
        <f t="shared" si="105"/>
        <v>1.0594984260948292</v>
      </c>
      <c r="S104" s="1">
        <f t="shared" si="106"/>
        <v>1.0594983607219846</v>
      </c>
      <c r="T104" s="1">
        <f t="shared" si="107"/>
        <v>0.929036486495178</v>
      </c>
      <c r="U104" s="1">
        <f t="shared" si="108"/>
        <v>3.6108704202151468E-2</v>
      </c>
      <c r="V104" s="2">
        <f t="shared" si="85"/>
        <v>7.1553826238092171</v>
      </c>
      <c r="W104" s="1">
        <f>VLOOKUP(V104,Graph!$D$3:$M$50,col)</f>
        <v>4.7000000000000002E-3</v>
      </c>
      <c r="X104" s="1">
        <f>VLOOKUP(V104,Graph!$D$3:$M$50,col+1)</f>
        <v>3.8E-3</v>
      </c>
      <c r="Y104" s="1">
        <f t="shared" si="109"/>
        <v>4.1000000000000003E-3</v>
      </c>
      <c r="Z104" s="1">
        <f t="shared" si="86"/>
        <v>0.6427166666666666</v>
      </c>
      <c r="AA104" s="2">
        <f t="shared" si="110"/>
        <v>9.8900000000000071E-2</v>
      </c>
      <c r="AB104" s="1">
        <f t="shared" si="111"/>
        <v>3.5340069335017259E-2</v>
      </c>
      <c r="AC104" s="1">
        <f t="shared" si="112"/>
        <v>1.0594983593467373</v>
      </c>
      <c r="AD104" s="1">
        <f t="shared" si="113"/>
        <v>1.059498359317806</v>
      </c>
      <c r="AE104" s="1">
        <f t="shared" si="114"/>
        <v>1.0594983593171974</v>
      </c>
      <c r="AF104" s="1">
        <f t="shared" si="115"/>
        <v>1.0594983593171849</v>
      </c>
      <c r="AG104" s="1">
        <f t="shared" si="116"/>
        <v>0.929036486495178</v>
      </c>
      <c r="AH104" s="1">
        <f t="shared" si="117"/>
        <v>3.6108704154274571E-2</v>
      </c>
      <c r="AI104" s="2">
        <f t="shared" si="87"/>
        <v>7.1553826206467521</v>
      </c>
      <c r="AJ104" s="1">
        <f>VLOOKUP(AI104,Graph!$D$3:$M$50,col)</f>
        <v>4.7000000000000002E-3</v>
      </c>
      <c r="AK104" s="1">
        <f>VLOOKUP(AI104,Graph!$D$3:$M$50,col+1)</f>
        <v>3.8E-3</v>
      </c>
      <c r="AL104" s="1">
        <f t="shared" si="118"/>
        <v>4.1000000000000003E-3</v>
      </c>
      <c r="AM104" s="1">
        <f t="shared" si="88"/>
        <v>0.6427166666666666</v>
      </c>
      <c r="AN104" s="2">
        <f t="shared" si="119"/>
        <v>9.8900000000000071E-2</v>
      </c>
      <c r="AO104" s="1">
        <f t="shared" si="120"/>
        <v>3.5340069335017259E-2</v>
      </c>
      <c r="AP104" s="1">
        <f t="shared" si="121"/>
        <v>1.0594983593171847</v>
      </c>
      <c r="AQ104" s="1">
        <f t="shared" si="122"/>
        <v>1.0594983593171845</v>
      </c>
      <c r="AR104" s="1">
        <f t="shared" si="123"/>
        <v>1.0594983593171845</v>
      </c>
      <c r="AS104" s="1">
        <f t="shared" si="124"/>
        <v>1.0594983593171845</v>
      </c>
      <c r="AT104" s="1">
        <f t="shared" si="125"/>
        <v>0.929036486495178</v>
      </c>
      <c r="AU104" s="1">
        <f t="shared" si="126"/>
        <v>3.6108704154274557E-2</v>
      </c>
      <c r="AV104" s="2">
        <f t="shared" si="91"/>
        <v>103</v>
      </c>
      <c r="AW104" s="1">
        <f t="shared" si="92"/>
        <v>36.108704154274555</v>
      </c>
      <c r="AX104" s="1">
        <f t="shared" si="93"/>
        <v>0.929036486495178</v>
      </c>
      <c r="AY104" s="1">
        <f t="shared" si="94"/>
        <v>1.0594983593171845</v>
      </c>
      <c r="AZ104" s="1">
        <f t="shared" si="89"/>
        <v>4.1000000000000003E-3</v>
      </c>
      <c r="BA104" s="1">
        <f t="shared" si="90"/>
        <v>7.1553826206467521</v>
      </c>
    </row>
    <row r="105" spans="1:53">
      <c r="A105" s="2">
        <f t="shared" si="96"/>
        <v>0.10400000000000008</v>
      </c>
      <c r="B105" s="1">
        <f t="shared" si="82"/>
        <v>0.13118700000000011</v>
      </c>
      <c r="C105" s="1">
        <f t="shared" si="97"/>
        <v>3.9448644769780911E-2</v>
      </c>
      <c r="D105" s="1">
        <f t="shared" si="83"/>
        <v>1.0680141708922624</v>
      </c>
      <c r="E105" s="1">
        <f t="shared" si="127"/>
        <v>1.0674231264636844</v>
      </c>
      <c r="F105" s="1">
        <f t="shared" si="127"/>
        <v>1.0674089917094751</v>
      </c>
      <c r="G105" s="1">
        <f t="shared" si="127"/>
        <v>1.0674086522348269</v>
      </c>
      <c r="H105" s="1">
        <f t="shared" si="98"/>
        <v>3.9728643308950193E-2</v>
      </c>
      <c r="I105" s="1">
        <f t="shared" si="84"/>
        <v>7.3869213040666857</v>
      </c>
      <c r="J105" s="1">
        <f>VLOOKUP($I105,Graph!$D$3:$M$50,col)</f>
        <v>4.7000000000000002E-3</v>
      </c>
      <c r="K105" s="1">
        <f>VLOOKUP($I105,Graph!$D$3:$M$50,col+1)</f>
        <v>3.8E-3</v>
      </c>
      <c r="L105" s="1">
        <f t="shared" si="99"/>
        <v>4.1000000000000003E-3</v>
      </c>
      <c r="M105" s="1">
        <f t="shared" si="100"/>
        <v>0.6427166666666666</v>
      </c>
      <c r="N105" s="1">
        <f t="shared" si="101"/>
        <v>9.9900000000000072E-2</v>
      </c>
      <c r="O105" s="1">
        <f t="shared" si="102"/>
        <v>3.5488261633285792E-2</v>
      </c>
      <c r="P105" s="1">
        <f t="shared" si="103"/>
        <v>1.0599310016234971</v>
      </c>
      <c r="Q105" s="1">
        <f t="shared" si="104"/>
        <v>1.0597826978688696</v>
      </c>
      <c r="R105" s="1">
        <f t="shared" si="105"/>
        <v>1.0597795662674532</v>
      </c>
      <c r="S105" s="1">
        <f t="shared" si="106"/>
        <v>1.0597795000601309</v>
      </c>
      <c r="T105" s="1">
        <f t="shared" si="107"/>
        <v>0.92959203441985028</v>
      </c>
      <c r="U105" s="1">
        <f t="shared" si="108"/>
        <v>3.6667468190076317E-2</v>
      </c>
      <c r="V105" s="2">
        <f t="shared" si="85"/>
        <v>7.1921025087957773</v>
      </c>
      <c r="W105" s="1">
        <f>VLOOKUP(V105,Graph!$D$3:$M$50,col)</f>
        <v>4.7000000000000002E-3</v>
      </c>
      <c r="X105" s="1">
        <f>VLOOKUP(V105,Graph!$D$3:$M$50,col+1)</f>
        <v>3.8E-3</v>
      </c>
      <c r="Y105" s="1">
        <f t="shared" si="109"/>
        <v>4.1000000000000003E-3</v>
      </c>
      <c r="Z105" s="1">
        <f t="shared" si="86"/>
        <v>0.6427166666666666</v>
      </c>
      <c r="AA105" s="2">
        <f t="shared" si="110"/>
        <v>9.9900000000000072E-2</v>
      </c>
      <c r="AB105" s="1">
        <f t="shared" si="111"/>
        <v>3.5488261633285792E-2</v>
      </c>
      <c r="AC105" s="1">
        <f t="shared" si="112"/>
        <v>1.0597794986603608</v>
      </c>
      <c r="AD105" s="1">
        <f t="shared" si="113"/>
        <v>1.0597794986307667</v>
      </c>
      <c r="AE105" s="1">
        <f t="shared" si="114"/>
        <v>1.059779498630141</v>
      </c>
      <c r="AF105" s="1">
        <f t="shared" si="115"/>
        <v>1.0597794986301277</v>
      </c>
      <c r="AG105" s="1">
        <f t="shared" si="116"/>
        <v>0.92959203441985028</v>
      </c>
      <c r="AH105" s="1">
        <f t="shared" si="117"/>
        <v>3.6667468140599423E-2</v>
      </c>
      <c r="AI105" s="2">
        <f t="shared" si="87"/>
        <v>7.1921025055609116</v>
      </c>
      <c r="AJ105" s="1">
        <f>VLOOKUP(AI105,Graph!$D$3:$M$50,col)</f>
        <v>4.7000000000000002E-3</v>
      </c>
      <c r="AK105" s="1">
        <f>VLOOKUP(AI105,Graph!$D$3:$M$50,col+1)</f>
        <v>3.8E-3</v>
      </c>
      <c r="AL105" s="1">
        <f t="shared" si="118"/>
        <v>4.1000000000000003E-3</v>
      </c>
      <c r="AM105" s="1">
        <f t="shared" si="88"/>
        <v>0.6427166666666666</v>
      </c>
      <c r="AN105" s="2">
        <f t="shared" si="119"/>
        <v>9.9900000000000072E-2</v>
      </c>
      <c r="AO105" s="1">
        <f t="shared" si="120"/>
        <v>3.5488261633285792E-2</v>
      </c>
      <c r="AP105" s="1">
        <f t="shared" si="121"/>
        <v>1.0597794986301272</v>
      </c>
      <c r="AQ105" s="1">
        <f t="shared" si="122"/>
        <v>1.0597794986301274</v>
      </c>
      <c r="AR105" s="1">
        <f t="shared" si="123"/>
        <v>1.0597794986301274</v>
      </c>
      <c r="AS105" s="1">
        <f t="shared" si="124"/>
        <v>1.0597794986301274</v>
      </c>
      <c r="AT105" s="1">
        <f t="shared" si="125"/>
        <v>0.92959203441985028</v>
      </c>
      <c r="AU105" s="1">
        <f t="shared" si="126"/>
        <v>3.6667468140599416E-2</v>
      </c>
      <c r="AV105" s="2">
        <f t="shared" si="91"/>
        <v>104</v>
      </c>
      <c r="AW105" s="1">
        <f t="shared" si="92"/>
        <v>36.667468140599418</v>
      </c>
      <c r="AX105" s="1">
        <f t="shared" si="93"/>
        <v>0.92959203441985028</v>
      </c>
      <c r="AY105" s="1">
        <f t="shared" si="94"/>
        <v>1.0597794986301274</v>
      </c>
      <c r="AZ105" s="1">
        <f t="shared" si="89"/>
        <v>4.1000000000000003E-3</v>
      </c>
      <c r="BA105" s="1">
        <f t="shared" si="90"/>
        <v>7.1921025055609116</v>
      </c>
    </row>
    <row r="106" spans="1:53">
      <c r="A106" s="2">
        <f t="shared" si="96"/>
        <v>0.10500000000000008</v>
      </c>
      <c r="B106" s="1">
        <f t="shared" si="82"/>
        <v>0.13222816666666679</v>
      </c>
      <c r="C106" s="1">
        <f t="shared" si="97"/>
        <v>3.9580170053250999E-2</v>
      </c>
      <c r="D106" s="1">
        <f t="shared" si="83"/>
        <v>1.0682711941787035</v>
      </c>
      <c r="E106" s="1">
        <f t="shared" si="127"/>
        <v>1.0676804525618397</v>
      </c>
      <c r="F106" s="1">
        <f t="shared" si="127"/>
        <v>1.0676662672839512</v>
      </c>
      <c r="G106" s="1">
        <f t="shared" si="127"/>
        <v>1.0676659252093625</v>
      </c>
      <c r="H106" s="1">
        <f t="shared" si="98"/>
        <v>4.0312741881743677E-2</v>
      </c>
      <c r="I106" s="1">
        <f t="shared" si="84"/>
        <v>7.4229466644429625</v>
      </c>
      <c r="J106" s="1">
        <f>VLOOKUP($I106,Graph!$D$3:$M$50,col)</f>
        <v>4.7000000000000002E-3</v>
      </c>
      <c r="K106" s="1">
        <f>VLOOKUP($I106,Graph!$D$3:$M$50,col+1)</f>
        <v>3.8E-3</v>
      </c>
      <c r="L106" s="1">
        <f t="shared" si="99"/>
        <v>4.1000000000000003E-3</v>
      </c>
      <c r="M106" s="1">
        <f t="shared" si="100"/>
        <v>0.6427166666666666</v>
      </c>
      <c r="N106" s="1">
        <f t="shared" si="101"/>
        <v>0.10090000000000007</v>
      </c>
      <c r="O106" s="1">
        <f t="shared" si="102"/>
        <v>3.563442296806614E-2</v>
      </c>
      <c r="P106" s="1">
        <f t="shared" si="103"/>
        <v>1.0602090020758399</v>
      </c>
      <c r="Q106" s="1">
        <f t="shared" si="104"/>
        <v>1.0600603094814924</v>
      </c>
      <c r="R106" s="1">
        <f t="shared" si="105"/>
        <v>1.0600571542215791</v>
      </c>
      <c r="S106" s="1">
        <f t="shared" si="106"/>
        <v>1.0600570871860546</v>
      </c>
      <c r="T106" s="1">
        <f t="shared" si="107"/>
        <v>0.93013710802880767</v>
      </c>
      <c r="U106" s="1">
        <f t="shared" si="108"/>
        <v>3.7229155116566125E-2</v>
      </c>
      <c r="V106" s="2">
        <f t="shared" si="85"/>
        <v>7.2286404048715465</v>
      </c>
      <c r="W106" s="1">
        <f>VLOOKUP(V106,Graph!$D$3:$M$50,col)</f>
        <v>4.7000000000000002E-3</v>
      </c>
      <c r="X106" s="1">
        <f>VLOOKUP(V106,Graph!$D$3:$M$50,col+1)</f>
        <v>3.8E-3</v>
      </c>
      <c r="Y106" s="1">
        <f t="shared" si="109"/>
        <v>4.1000000000000003E-3</v>
      </c>
      <c r="Z106" s="1">
        <f t="shared" si="86"/>
        <v>0.6427166666666666</v>
      </c>
      <c r="AA106" s="2">
        <f t="shared" si="110"/>
        <v>0.10090000000000007</v>
      </c>
      <c r="AB106" s="1">
        <f t="shared" si="111"/>
        <v>3.563442296806614E-2</v>
      </c>
      <c r="AC106" s="1">
        <f t="shared" si="112"/>
        <v>1.0600570857618055</v>
      </c>
      <c r="AD106" s="1">
        <f t="shared" si="113"/>
        <v>1.0600570857315452</v>
      </c>
      <c r="AE106" s="1">
        <f t="shared" si="114"/>
        <v>1.0600570857309026</v>
      </c>
      <c r="AF106" s="1">
        <f t="shared" si="115"/>
        <v>1.0600570857308886</v>
      </c>
      <c r="AG106" s="1">
        <f t="shared" si="116"/>
        <v>0.93013710802880767</v>
      </c>
      <c r="AH106" s="1">
        <f t="shared" si="117"/>
        <v>3.7229155065460762E-2</v>
      </c>
      <c r="AI106" s="2">
        <f t="shared" si="87"/>
        <v>7.2286404015639025</v>
      </c>
      <c r="AJ106" s="1">
        <f>VLOOKUP(AI106,Graph!$D$3:$M$50,col)</f>
        <v>4.7000000000000002E-3</v>
      </c>
      <c r="AK106" s="1">
        <f>VLOOKUP(AI106,Graph!$D$3:$M$50,col+1)</f>
        <v>3.8E-3</v>
      </c>
      <c r="AL106" s="1">
        <f t="shared" si="118"/>
        <v>4.1000000000000003E-3</v>
      </c>
      <c r="AM106" s="1">
        <f t="shared" si="88"/>
        <v>0.6427166666666666</v>
      </c>
      <c r="AN106" s="2">
        <f t="shared" si="119"/>
        <v>0.10090000000000007</v>
      </c>
      <c r="AO106" s="1">
        <f t="shared" si="120"/>
        <v>3.563442296806614E-2</v>
      </c>
      <c r="AP106" s="1">
        <f t="shared" si="121"/>
        <v>1.0600570857308884</v>
      </c>
      <c r="AQ106" s="1">
        <f t="shared" si="122"/>
        <v>1.0600570857308884</v>
      </c>
      <c r="AR106" s="1">
        <f t="shared" si="123"/>
        <v>1.0600570857308884</v>
      </c>
      <c r="AS106" s="1">
        <f t="shared" si="124"/>
        <v>1.0600570857308884</v>
      </c>
      <c r="AT106" s="1">
        <f t="shared" si="125"/>
        <v>0.93013710802880767</v>
      </c>
      <c r="AU106" s="1">
        <f t="shared" si="126"/>
        <v>3.7229155065460755E-2</v>
      </c>
      <c r="AV106" s="2">
        <f t="shared" si="91"/>
        <v>105</v>
      </c>
      <c r="AW106" s="1">
        <f t="shared" si="92"/>
        <v>37.229155065460752</v>
      </c>
      <c r="AX106" s="1">
        <f t="shared" si="93"/>
        <v>0.93013710802880767</v>
      </c>
      <c r="AY106" s="1">
        <f t="shared" si="94"/>
        <v>1.0600570857308884</v>
      </c>
      <c r="AZ106" s="1">
        <f t="shared" si="89"/>
        <v>4.1000000000000003E-3</v>
      </c>
      <c r="BA106" s="1">
        <f t="shared" si="90"/>
        <v>7.2286404015639025</v>
      </c>
    </row>
    <row r="107" spans="1:53">
      <c r="A107" s="2">
        <f t="shared" si="96"/>
        <v>0.10600000000000008</v>
      </c>
      <c r="B107" s="1">
        <f t="shared" si="82"/>
        <v>0.13326933333333343</v>
      </c>
      <c r="C107" s="1">
        <f t="shared" si="97"/>
        <v>3.9709854044296944E-2</v>
      </c>
      <c r="D107" s="1">
        <f t="shared" si="83"/>
        <v>1.0685248010294426</v>
      </c>
      <c r="E107" s="1">
        <f t="shared" si="127"/>
        <v>1.0679344254439032</v>
      </c>
      <c r="F107" s="1">
        <f t="shared" si="127"/>
        <v>1.067920191943257</v>
      </c>
      <c r="G107" s="1">
        <f t="shared" si="127"/>
        <v>1.0679198473320177</v>
      </c>
      <c r="H107" s="1">
        <f t="shared" si="98"/>
        <v>4.0899732044605418E-2</v>
      </c>
      <c r="I107" s="1">
        <f t="shared" si="84"/>
        <v>7.4588014806827028</v>
      </c>
      <c r="J107" s="1">
        <f>VLOOKUP($I107,Graph!$D$3:$M$50,col)</f>
        <v>4.7000000000000002E-3</v>
      </c>
      <c r="K107" s="1">
        <f>VLOOKUP($I107,Graph!$D$3:$M$50,col+1)</f>
        <v>3.8E-3</v>
      </c>
      <c r="L107" s="1">
        <f t="shared" si="99"/>
        <v>4.1000000000000003E-3</v>
      </c>
      <c r="M107" s="1">
        <f t="shared" si="100"/>
        <v>0.6427166666666666</v>
      </c>
      <c r="N107" s="1">
        <f t="shared" si="101"/>
        <v>0.10190000000000007</v>
      </c>
      <c r="O107" s="1">
        <f t="shared" si="102"/>
        <v>3.5778593899250817E-2</v>
      </c>
      <c r="P107" s="1">
        <f t="shared" si="103"/>
        <v>1.0604835043133523</v>
      </c>
      <c r="Q107" s="1">
        <f t="shared" si="104"/>
        <v>1.0603344338324288</v>
      </c>
      <c r="R107" s="1">
        <f t="shared" si="105"/>
        <v>1.0603312552531767</v>
      </c>
      <c r="S107" s="1">
        <f t="shared" si="106"/>
        <v>1.0603311873957519</v>
      </c>
      <c r="T107" s="1">
        <f t="shared" si="107"/>
        <v>0.9306720007295799</v>
      </c>
      <c r="U107" s="1">
        <f t="shared" si="108"/>
        <v>3.7793750227768007E-2</v>
      </c>
      <c r="V107" s="2">
        <f t="shared" si="85"/>
        <v>7.2649989686038818</v>
      </c>
      <c r="W107" s="1">
        <f>VLOOKUP(V107,Graph!$D$3:$M$50,col)</f>
        <v>4.7000000000000002E-3</v>
      </c>
      <c r="X107" s="1">
        <f>VLOOKUP(V107,Graph!$D$3:$M$50,col+1)</f>
        <v>3.8E-3</v>
      </c>
      <c r="Y107" s="1">
        <f t="shared" si="109"/>
        <v>4.1000000000000003E-3</v>
      </c>
      <c r="Z107" s="1">
        <f t="shared" si="86"/>
        <v>0.6427166666666666</v>
      </c>
      <c r="AA107" s="2">
        <f t="shared" si="110"/>
        <v>0.10190000000000007</v>
      </c>
      <c r="AB107" s="1">
        <f t="shared" si="111"/>
        <v>3.5778593899250817E-2</v>
      </c>
      <c r="AC107" s="1">
        <f t="shared" si="112"/>
        <v>1.0603311859470708</v>
      </c>
      <c r="AD107" s="1">
        <f t="shared" si="113"/>
        <v>1.0603311859161428</v>
      </c>
      <c r="AE107" s="1">
        <f t="shared" si="114"/>
        <v>1.0603311859154827</v>
      </c>
      <c r="AF107" s="1">
        <f t="shared" si="115"/>
        <v>1.0603311859154685</v>
      </c>
      <c r="AG107" s="1">
        <f t="shared" si="116"/>
        <v>0.9306720007295799</v>
      </c>
      <c r="AH107" s="1">
        <f t="shared" si="117"/>
        <v>3.7793750175005754E-2</v>
      </c>
      <c r="AI107" s="2">
        <f t="shared" si="87"/>
        <v>7.2649989652230964</v>
      </c>
      <c r="AJ107" s="1">
        <f>VLOOKUP(AI107,Graph!$D$3:$M$50,col)</f>
        <v>4.7000000000000002E-3</v>
      </c>
      <c r="AK107" s="1">
        <f>VLOOKUP(AI107,Graph!$D$3:$M$50,col+1)</f>
        <v>3.8E-3</v>
      </c>
      <c r="AL107" s="1">
        <f t="shared" si="118"/>
        <v>4.1000000000000003E-3</v>
      </c>
      <c r="AM107" s="1">
        <f t="shared" si="88"/>
        <v>0.6427166666666666</v>
      </c>
      <c r="AN107" s="2">
        <f t="shared" si="119"/>
        <v>0.10190000000000007</v>
      </c>
      <c r="AO107" s="1">
        <f t="shared" si="120"/>
        <v>3.5778593899250817E-2</v>
      </c>
      <c r="AP107" s="1">
        <f t="shared" si="121"/>
        <v>1.0603311859154685</v>
      </c>
      <c r="AQ107" s="1">
        <f t="shared" si="122"/>
        <v>1.0603311859154685</v>
      </c>
      <c r="AR107" s="1">
        <f t="shared" si="123"/>
        <v>1.0603311859154685</v>
      </c>
      <c r="AS107" s="1">
        <f t="shared" si="124"/>
        <v>1.0603311859154685</v>
      </c>
      <c r="AT107" s="1">
        <f t="shared" si="125"/>
        <v>0.9306720007295799</v>
      </c>
      <c r="AU107" s="1">
        <f t="shared" si="126"/>
        <v>3.7793750175005754E-2</v>
      </c>
      <c r="AV107" s="2">
        <f t="shared" si="91"/>
        <v>106</v>
      </c>
      <c r="AW107" s="1">
        <f t="shared" si="92"/>
        <v>37.793750175005755</v>
      </c>
      <c r="AX107" s="1">
        <f t="shared" si="93"/>
        <v>0.9306720007295799</v>
      </c>
      <c r="AY107" s="1">
        <f t="shared" si="94"/>
        <v>1.0603311859154685</v>
      </c>
      <c r="AZ107" s="1">
        <f t="shared" si="89"/>
        <v>4.1000000000000003E-3</v>
      </c>
      <c r="BA107" s="1">
        <f t="shared" si="90"/>
        <v>7.2649989652230964</v>
      </c>
    </row>
    <row r="108" spans="1:53">
      <c r="A108" s="2">
        <f t="shared" si="96"/>
        <v>0.10700000000000008</v>
      </c>
      <c r="B108" s="1">
        <f t="shared" si="82"/>
        <v>0.13431050000000011</v>
      </c>
      <c r="C108" s="1">
        <f t="shared" si="97"/>
        <v>3.9837734630350868E-2</v>
      </c>
      <c r="D108" s="1">
        <f t="shared" si="83"/>
        <v>1.0687750581365818</v>
      </c>
      <c r="E108" s="1">
        <f t="shared" si="127"/>
        <v>1.0681851093016059</v>
      </c>
      <c r="F108" s="1">
        <f t="shared" si="127"/>
        <v>1.0681708298225232</v>
      </c>
      <c r="G108" s="1">
        <f t="shared" si="127"/>
        <v>1.0681704827370684</v>
      </c>
      <c r="H108" s="1">
        <f t="shared" si="98"/>
        <v>4.14895998372415E-2</v>
      </c>
      <c r="I108" s="1">
        <f t="shared" si="84"/>
        <v>7.4944881312941716</v>
      </c>
      <c r="J108" s="1">
        <f>VLOOKUP($I108,Graph!$D$3:$M$50,col)</f>
        <v>4.7000000000000002E-3</v>
      </c>
      <c r="K108" s="1">
        <f>VLOOKUP($I108,Graph!$D$3:$M$50,col+1)</f>
        <v>3.8E-3</v>
      </c>
      <c r="L108" s="1">
        <f t="shared" si="99"/>
        <v>4.1000000000000003E-3</v>
      </c>
      <c r="M108" s="1">
        <f t="shared" si="100"/>
        <v>0.6427166666666666</v>
      </c>
      <c r="N108" s="1">
        <f t="shared" si="101"/>
        <v>0.10290000000000007</v>
      </c>
      <c r="O108" s="1">
        <f t="shared" si="102"/>
        <v>3.5920813945688648E-2</v>
      </c>
      <c r="P108" s="1">
        <f t="shared" si="103"/>
        <v>1.060754572391905</v>
      </c>
      <c r="Q108" s="1">
        <f t="shared" si="104"/>
        <v>1.0606051346892755</v>
      </c>
      <c r="R108" s="1">
        <f t="shared" si="105"/>
        <v>1.0606019331251941</v>
      </c>
      <c r="S108" s="1">
        <f t="shared" si="106"/>
        <v>1.0606018644521935</v>
      </c>
      <c r="T108" s="1">
        <f t="shared" si="107"/>
        <v>0.93119699507435572</v>
      </c>
      <c r="U108" s="1">
        <f t="shared" si="108"/>
        <v>3.8361238984535834E-2</v>
      </c>
      <c r="V108" s="2">
        <f t="shared" si="85"/>
        <v>7.3011807926085091</v>
      </c>
      <c r="W108" s="1">
        <f>VLOOKUP(V108,Graph!$D$3:$M$50,col)</f>
        <v>4.7000000000000002E-3</v>
      </c>
      <c r="X108" s="1">
        <f>VLOOKUP(V108,Graph!$D$3:$M$50,col+1)</f>
        <v>3.8E-3</v>
      </c>
      <c r="Y108" s="1">
        <f t="shared" si="109"/>
        <v>4.1000000000000003E-3</v>
      </c>
      <c r="Z108" s="1">
        <f t="shared" si="86"/>
        <v>0.6427166666666666</v>
      </c>
      <c r="AA108" s="2">
        <f t="shared" si="110"/>
        <v>0.10290000000000007</v>
      </c>
      <c r="AB108" s="1">
        <f t="shared" si="111"/>
        <v>3.5920813945688648E-2</v>
      </c>
      <c r="AC108" s="1">
        <f t="shared" si="112"/>
        <v>1.0606018629791316</v>
      </c>
      <c r="AD108" s="1">
        <f t="shared" si="113"/>
        <v>1.0606018629475336</v>
      </c>
      <c r="AE108" s="1">
        <f t="shared" si="114"/>
        <v>1.0606018629468561</v>
      </c>
      <c r="AF108" s="1">
        <f t="shared" si="115"/>
        <v>1.0606018629468412</v>
      </c>
      <c r="AG108" s="1">
        <f t="shared" si="116"/>
        <v>0.93119699507435572</v>
      </c>
      <c r="AH108" s="1">
        <f t="shared" si="117"/>
        <v>3.8361238930088269E-2</v>
      </c>
      <c r="AI108" s="2">
        <f t="shared" si="87"/>
        <v>7.3011807891542277</v>
      </c>
      <c r="AJ108" s="1">
        <f>VLOOKUP(AI108,Graph!$D$3:$M$50,col)</f>
        <v>4.7000000000000002E-3</v>
      </c>
      <c r="AK108" s="1">
        <f>VLOOKUP(AI108,Graph!$D$3:$M$50,col+1)</f>
        <v>3.8E-3</v>
      </c>
      <c r="AL108" s="1">
        <f t="shared" si="118"/>
        <v>4.1000000000000003E-3</v>
      </c>
      <c r="AM108" s="1">
        <f t="shared" si="88"/>
        <v>0.6427166666666666</v>
      </c>
      <c r="AN108" s="2">
        <f t="shared" si="119"/>
        <v>0.10290000000000007</v>
      </c>
      <c r="AO108" s="1">
        <f t="shared" si="120"/>
        <v>3.5920813945688648E-2</v>
      </c>
      <c r="AP108" s="1">
        <f t="shared" si="121"/>
        <v>1.0606018629468412</v>
      </c>
      <c r="AQ108" s="1">
        <f t="shared" si="122"/>
        <v>1.0606018629468412</v>
      </c>
      <c r="AR108" s="1">
        <f t="shared" si="123"/>
        <v>1.0606018629468412</v>
      </c>
      <c r="AS108" s="1">
        <f t="shared" si="124"/>
        <v>1.0606018629468412</v>
      </c>
      <c r="AT108" s="1">
        <f t="shared" si="125"/>
        <v>0.93119699507435572</v>
      </c>
      <c r="AU108" s="1">
        <f t="shared" si="126"/>
        <v>3.8361238930088269E-2</v>
      </c>
      <c r="AV108" s="2">
        <f t="shared" si="91"/>
        <v>107</v>
      </c>
      <c r="AW108" s="1">
        <f t="shared" si="92"/>
        <v>38.36123893008827</v>
      </c>
      <c r="AX108" s="1">
        <f t="shared" si="93"/>
        <v>0.93119699507435572</v>
      </c>
      <c r="AY108" s="1">
        <f t="shared" si="94"/>
        <v>1.0606018629468412</v>
      </c>
      <c r="AZ108" s="1">
        <f t="shared" si="89"/>
        <v>4.1000000000000003E-3</v>
      </c>
      <c r="BA108" s="1">
        <f t="shared" si="90"/>
        <v>7.3011807891542277</v>
      </c>
    </row>
    <row r="109" spans="1:53">
      <c r="A109" s="2">
        <f t="shared" si="96"/>
        <v>0.10800000000000008</v>
      </c>
      <c r="B109" s="1">
        <f t="shared" si="82"/>
        <v>0.13535166666666679</v>
      </c>
      <c r="C109" s="1">
        <f t="shared" si="97"/>
        <v>3.9963848683704645E-2</v>
      </c>
      <c r="D109" s="1">
        <f t="shared" si="83"/>
        <v>1.0690220305008025</v>
      </c>
      <c r="E109" s="1">
        <f t="shared" si="127"/>
        <v>1.068432566730555</v>
      </c>
      <c r="F109" s="1">
        <f t="shared" si="127"/>
        <v>1.0684182434620175</v>
      </c>
      <c r="G109" s="1">
        <f t="shared" si="127"/>
        <v>1.0684178939639242</v>
      </c>
      <c r="H109" s="1">
        <f t="shared" si="98"/>
        <v>4.2082331495240377E-2</v>
      </c>
      <c r="I109" s="1">
        <f t="shared" si="84"/>
        <v>7.5300089401538948</v>
      </c>
      <c r="J109" s="1">
        <f>VLOOKUP($I109,Graph!$D$3:$M$50,col)</f>
        <v>4.7999999999999996E-3</v>
      </c>
      <c r="K109" s="1">
        <f>VLOOKUP($I109,Graph!$D$3:$M$50,col+1)</f>
        <v>3.8999999999999998E-3</v>
      </c>
      <c r="L109" s="1">
        <f t="shared" si="99"/>
        <v>4.1999999999999997E-3</v>
      </c>
      <c r="M109" s="1">
        <f t="shared" si="100"/>
        <v>0.64251666666666662</v>
      </c>
      <c r="N109" s="1">
        <f t="shared" si="101"/>
        <v>0.10380000000000009</v>
      </c>
      <c r="O109" s="1">
        <f t="shared" si="102"/>
        <v>3.5969343695635779E-2</v>
      </c>
      <c r="P109" s="1">
        <f t="shared" si="103"/>
        <v>1.0608501944113782</v>
      </c>
      <c r="Q109" s="1">
        <f t="shared" si="104"/>
        <v>1.0606976366450633</v>
      </c>
      <c r="R109" s="1">
        <f t="shared" si="105"/>
        <v>1.0606943630322396</v>
      </c>
      <c r="S109" s="1">
        <f t="shared" si="106"/>
        <v>1.0606942927003675</v>
      </c>
      <c r="T109" s="1">
        <f t="shared" si="107"/>
        <v>0.9300780667268459</v>
      </c>
      <c r="U109" s="1">
        <f t="shared" si="108"/>
        <v>3.8856911214997875E-2</v>
      </c>
      <c r="V109" s="2">
        <f t="shared" si="85"/>
        <v>7.3324929225108351</v>
      </c>
      <c r="W109" s="1">
        <f>VLOOKUP(V109,Graph!$D$3:$M$50,col)</f>
        <v>4.7000000000000002E-3</v>
      </c>
      <c r="X109" s="1">
        <f>VLOOKUP(V109,Graph!$D$3:$M$50,col+1)</f>
        <v>3.8E-3</v>
      </c>
      <c r="Y109" s="1">
        <f t="shared" si="109"/>
        <v>4.1000000000000003E-3</v>
      </c>
      <c r="Z109" s="1">
        <f t="shared" si="86"/>
        <v>0.6427166666666666</v>
      </c>
      <c r="AA109" s="2">
        <f t="shared" si="110"/>
        <v>0.10390000000000008</v>
      </c>
      <c r="AB109" s="1">
        <f t="shared" si="111"/>
        <v>3.606112161695723E-2</v>
      </c>
      <c r="AC109" s="1">
        <f t="shared" si="112"/>
        <v>1.0608654050171271</v>
      </c>
      <c r="AD109" s="1">
        <f t="shared" si="113"/>
        <v>1.0608690977607369</v>
      </c>
      <c r="AE109" s="1">
        <f t="shared" si="114"/>
        <v>1.0608691773442216</v>
      </c>
      <c r="AF109" s="1">
        <f t="shared" si="115"/>
        <v>1.0608691790592997</v>
      </c>
      <c r="AG109" s="1">
        <f t="shared" si="116"/>
        <v>0.93171236325731888</v>
      </c>
      <c r="AH109" s="1">
        <f t="shared" si="117"/>
        <v>3.8931606999837838E-2</v>
      </c>
      <c r="AI109" s="2">
        <f t="shared" si="87"/>
        <v>7.3371884040744186</v>
      </c>
      <c r="AJ109" s="1">
        <f>VLOOKUP(AI109,Graph!$D$3:$M$50,col)</f>
        <v>4.7000000000000002E-3</v>
      </c>
      <c r="AK109" s="1">
        <f>VLOOKUP(AI109,Graph!$D$3:$M$50,col+1)</f>
        <v>3.8E-3</v>
      </c>
      <c r="AL109" s="1">
        <f t="shared" si="118"/>
        <v>4.1000000000000003E-3</v>
      </c>
      <c r="AM109" s="1">
        <f t="shared" si="88"/>
        <v>0.6427166666666666</v>
      </c>
      <c r="AN109" s="2">
        <f t="shared" si="119"/>
        <v>0.10390000000000008</v>
      </c>
      <c r="AO109" s="1">
        <f t="shared" si="120"/>
        <v>3.606112161695723E-2</v>
      </c>
      <c r="AP109" s="1">
        <f t="shared" si="121"/>
        <v>1.0608691790962608</v>
      </c>
      <c r="AQ109" s="1">
        <f t="shared" si="122"/>
        <v>1.0608691790970572</v>
      </c>
      <c r="AR109" s="1">
        <f t="shared" si="123"/>
        <v>1.0608691790970746</v>
      </c>
      <c r="AS109" s="1">
        <f t="shared" si="124"/>
        <v>1.0608691790970748</v>
      </c>
      <c r="AT109" s="1">
        <f t="shared" si="125"/>
        <v>0.93171236325731888</v>
      </c>
      <c r="AU109" s="1">
        <f t="shared" si="126"/>
        <v>3.8931607001224104E-2</v>
      </c>
      <c r="AV109" s="2">
        <f t="shared" si="91"/>
        <v>108</v>
      </c>
      <c r="AW109" s="1">
        <f t="shared" si="92"/>
        <v>38.931607001224101</v>
      </c>
      <c r="AX109" s="1">
        <f t="shared" si="93"/>
        <v>0.93171236325731888</v>
      </c>
      <c r="AY109" s="1">
        <f t="shared" si="94"/>
        <v>1.0608691790970748</v>
      </c>
      <c r="AZ109" s="1">
        <f t="shared" si="89"/>
        <v>4.1000000000000003E-3</v>
      </c>
      <c r="BA109" s="1">
        <f t="shared" si="90"/>
        <v>7.3371884040744186</v>
      </c>
    </row>
    <row r="110" spans="1:53">
      <c r="A110" s="2">
        <f t="shared" si="96"/>
        <v>0.10900000000000008</v>
      </c>
      <c r="B110" s="1">
        <f t="shared" si="82"/>
        <v>0.13639283333333344</v>
      </c>
      <c r="C110" s="1">
        <f t="shared" si="97"/>
        <v>4.0088232094550466E-2</v>
      </c>
      <c r="D110" s="1">
        <f t="shared" si="83"/>
        <v>1.0692657814832263</v>
      </c>
      <c r="E110" s="1">
        <f t="shared" si="127"/>
        <v>1.0686768587781563</v>
      </c>
      <c r="F110" s="1">
        <f t="shared" si="127"/>
        <v>1.0686624938550529</v>
      </c>
      <c r="G110" s="1">
        <f t="shared" si="127"/>
        <v>1.0686621420050371</v>
      </c>
      <c r="H110" s="1">
        <f t="shared" si="98"/>
        <v>4.2677913445621114E-2</v>
      </c>
      <c r="I110" s="1">
        <f t="shared" si="84"/>
        <v>7.5653661782483699</v>
      </c>
      <c r="J110" s="1">
        <f>VLOOKUP($I110,Graph!$D$3:$M$50,col)</f>
        <v>4.7999999999999996E-3</v>
      </c>
      <c r="K110" s="1">
        <f>VLOOKUP($I110,Graph!$D$3:$M$50,col+1)</f>
        <v>3.8999999999999998E-3</v>
      </c>
      <c r="L110" s="1">
        <f t="shared" si="99"/>
        <v>4.1999999999999997E-3</v>
      </c>
      <c r="M110" s="1">
        <f t="shared" si="100"/>
        <v>0.64251666666666662</v>
      </c>
      <c r="N110" s="1">
        <f t="shared" si="101"/>
        <v>0.10480000000000009</v>
      </c>
      <c r="O110" s="1">
        <f t="shared" si="102"/>
        <v>3.6108087419113824E-2</v>
      </c>
      <c r="P110" s="1">
        <f t="shared" si="103"/>
        <v>1.061115006950921</v>
      </c>
      <c r="Q110" s="1">
        <f t="shared" si="104"/>
        <v>1.0609620901559447</v>
      </c>
      <c r="R110" s="1">
        <f t="shared" si="105"/>
        <v>1.0609587936791214</v>
      </c>
      <c r="S110" s="1">
        <f t="shared" si="106"/>
        <v>1.0609587225290078</v>
      </c>
      <c r="T110" s="1">
        <f t="shared" si="107"/>
        <v>0.93059600308730062</v>
      </c>
      <c r="U110" s="1">
        <f t="shared" si="108"/>
        <v>3.9429604812087793E-2</v>
      </c>
      <c r="V110" s="2">
        <f t="shared" si="85"/>
        <v>7.368340759604223</v>
      </c>
      <c r="W110" s="1">
        <f>VLOOKUP(V110,Graph!$D$3:$M$50,col)</f>
        <v>4.7000000000000002E-3</v>
      </c>
      <c r="X110" s="1">
        <f>VLOOKUP(V110,Graph!$D$3:$M$50,col+1)</f>
        <v>3.8E-3</v>
      </c>
      <c r="Y110" s="1">
        <f t="shared" si="109"/>
        <v>4.1000000000000003E-3</v>
      </c>
      <c r="Z110" s="1">
        <f t="shared" si="86"/>
        <v>0.6427166666666666</v>
      </c>
      <c r="AA110" s="2">
        <f t="shared" si="110"/>
        <v>0.10490000000000008</v>
      </c>
      <c r="AB110" s="1">
        <f t="shared" si="111"/>
        <v>3.619955444405587E-2</v>
      </c>
      <c r="AC110" s="1">
        <f t="shared" si="112"/>
        <v>1.0611294127612911</v>
      </c>
      <c r="AD110" s="1">
        <f t="shared" si="113"/>
        <v>1.0611331132972019</v>
      </c>
      <c r="AE110" s="1">
        <f t="shared" si="114"/>
        <v>1.0611331934152932</v>
      </c>
      <c r="AF110" s="1">
        <f t="shared" si="115"/>
        <v>1.0611331951498311</v>
      </c>
      <c r="AG110" s="1">
        <f t="shared" si="116"/>
        <v>0.93221836758489607</v>
      </c>
      <c r="AH110" s="1">
        <f t="shared" si="117"/>
        <v>3.950484026227935E-2</v>
      </c>
      <c r="AI110" s="2">
        <f t="shared" si="87"/>
        <v>7.3730242811972575</v>
      </c>
      <c r="AJ110" s="1">
        <f>VLOOKUP(AI110,Graph!$D$3:$M$50,col)</f>
        <v>4.7000000000000002E-3</v>
      </c>
      <c r="AK110" s="1">
        <f>VLOOKUP(AI110,Graph!$D$3:$M$50,col+1)</f>
        <v>3.8E-3</v>
      </c>
      <c r="AL110" s="1">
        <f t="shared" si="118"/>
        <v>4.1000000000000003E-3</v>
      </c>
      <c r="AM110" s="1">
        <f t="shared" si="88"/>
        <v>0.6427166666666666</v>
      </c>
      <c r="AN110" s="2">
        <f t="shared" si="119"/>
        <v>0.10490000000000008</v>
      </c>
      <c r="AO110" s="1">
        <f t="shared" si="120"/>
        <v>3.619955444405587E-2</v>
      </c>
      <c r="AP110" s="1">
        <f t="shared" si="121"/>
        <v>1.0611331951873837</v>
      </c>
      <c r="AQ110" s="1">
        <f t="shared" si="122"/>
        <v>1.0611331951881964</v>
      </c>
      <c r="AR110" s="1">
        <f t="shared" si="123"/>
        <v>1.0611331951882141</v>
      </c>
      <c r="AS110" s="1">
        <f t="shared" si="124"/>
        <v>1.0611331951882146</v>
      </c>
      <c r="AT110" s="1">
        <f t="shared" si="125"/>
        <v>0.93221836758489607</v>
      </c>
      <c r="AU110" s="1">
        <f t="shared" si="126"/>
        <v>3.9504840263708325E-2</v>
      </c>
      <c r="AV110" s="2">
        <f t="shared" si="91"/>
        <v>109</v>
      </c>
      <c r="AW110" s="1">
        <f t="shared" si="92"/>
        <v>39.504840263708324</v>
      </c>
      <c r="AX110" s="1">
        <f t="shared" si="93"/>
        <v>0.93221836758489607</v>
      </c>
      <c r="AY110" s="1">
        <f t="shared" si="94"/>
        <v>1.0611331951882146</v>
      </c>
      <c r="AZ110" s="1">
        <f t="shared" si="89"/>
        <v>4.1000000000000003E-3</v>
      </c>
      <c r="BA110" s="1">
        <f t="shared" si="90"/>
        <v>7.3730242811972575</v>
      </c>
    </row>
    <row r="111" spans="1:53">
      <c r="A111" s="2">
        <f t="shared" si="96"/>
        <v>0.11000000000000008</v>
      </c>
      <c r="B111" s="1">
        <f t="shared" si="82"/>
        <v>0.13743400000000011</v>
      </c>
      <c r="C111" s="1">
        <f t="shared" si="97"/>
        <v>4.0210919802776877E-2</v>
      </c>
      <c r="D111" s="1">
        <f t="shared" si="83"/>
        <v>1.0695063728554579</v>
      </c>
      <c r="E111" s="1">
        <f t="shared" si="127"/>
        <v>1.068918044989895</v>
      </c>
      <c r="F111" s="1">
        <f t="shared" si="127"/>
        <v>1.0689036404942449</v>
      </c>
      <c r="G111" s="1">
        <f t="shared" si="127"/>
        <v>1.068903286352161</v>
      </c>
      <c r="H111" s="1">
        <f t="shared" si="98"/>
        <v>4.3276332302520017E-2</v>
      </c>
      <c r="I111" s="1">
        <f t="shared" si="84"/>
        <v>7.6005620653448558</v>
      </c>
      <c r="J111" s="1">
        <f>VLOOKUP($I111,Graph!$D$3:$M$50,col)</f>
        <v>4.7999999999999996E-3</v>
      </c>
      <c r="K111" s="1">
        <f>VLOOKUP($I111,Graph!$D$3:$M$50,col+1)</f>
        <v>3.8999999999999998E-3</v>
      </c>
      <c r="L111" s="1">
        <f t="shared" si="99"/>
        <v>4.1999999999999997E-3</v>
      </c>
      <c r="M111" s="1">
        <f t="shared" si="100"/>
        <v>0.64251666666666662</v>
      </c>
      <c r="N111" s="1">
        <f t="shared" si="101"/>
        <v>0.10580000000000009</v>
      </c>
      <c r="O111" s="1">
        <f t="shared" si="102"/>
        <v>3.6244989997461223E-2</v>
      </c>
      <c r="P111" s="1">
        <f t="shared" si="103"/>
        <v>1.0613765661331351</v>
      </c>
      <c r="Q111" s="1">
        <f t="shared" si="104"/>
        <v>1.0612233004233735</v>
      </c>
      <c r="R111" s="1">
        <f t="shared" si="105"/>
        <v>1.0612199814091157</v>
      </c>
      <c r="S111" s="1">
        <f t="shared" si="106"/>
        <v>1.0612199094471804</v>
      </c>
      <c r="T111" s="1">
        <f t="shared" si="107"/>
        <v>0.93110461592403504</v>
      </c>
      <c r="U111" s="1">
        <f t="shared" si="108"/>
        <v>4.0005150023879422E-2</v>
      </c>
      <c r="V111" s="2">
        <f t="shared" si="85"/>
        <v>7.404019068747222</v>
      </c>
      <c r="W111" s="1">
        <f>VLOOKUP(V111,Graph!$D$3:$M$50,col)</f>
        <v>4.7000000000000002E-3</v>
      </c>
      <c r="X111" s="1">
        <f>VLOOKUP(V111,Graph!$D$3:$M$50,col+1)</f>
        <v>3.8E-3</v>
      </c>
      <c r="Y111" s="1">
        <f t="shared" si="109"/>
        <v>4.1000000000000003E-3</v>
      </c>
      <c r="Z111" s="1">
        <f t="shared" si="86"/>
        <v>0.6427166666666666</v>
      </c>
      <c r="AA111" s="2">
        <f t="shared" si="110"/>
        <v>0.10590000000000008</v>
      </c>
      <c r="AB111" s="1">
        <f t="shared" si="111"/>
        <v>3.6336149009056531E-2</v>
      </c>
      <c r="AC111" s="1">
        <f t="shared" si="112"/>
        <v>1.0613901800938836</v>
      </c>
      <c r="AD111" s="1">
        <f t="shared" si="113"/>
        <v>1.0613938881941773</v>
      </c>
      <c r="AE111" s="1">
        <f t="shared" si="114"/>
        <v>1.0613939688391325</v>
      </c>
      <c r="AF111" s="1">
        <f t="shared" si="115"/>
        <v>1.0613939705929731</v>
      </c>
      <c r="AG111" s="1">
        <f t="shared" si="116"/>
        <v>0.93271526092062074</v>
      </c>
      <c r="AH111" s="1">
        <f t="shared" si="117"/>
        <v>4.0080924791416082E-2</v>
      </c>
      <c r="AI111" s="2">
        <f t="shared" si="87"/>
        <v>7.4086908336774826</v>
      </c>
      <c r="AJ111" s="1">
        <f>VLOOKUP(AI111,Graph!$D$3:$M$50,col)</f>
        <v>4.7000000000000002E-3</v>
      </c>
      <c r="AK111" s="1">
        <f>VLOOKUP(AI111,Graph!$D$3:$M$50,col+1)</f>
        <v>3.8E-3</v>
      </c>
      <c r="AL111" s="1">
        <f t="shared" si="118"/>
        <v>4.1000000000000003E-3</v>
      </c>
      <c r="AM111" s="1">
        <f t="shared" si="88"/>
        <v>0.6427166666666666</v>
      </c>
      <c r="AN111" s="2">
        <f t="shared" si="119"/>
        <v>0.10590000000000008</v>
      </c>
      <c r="AO111" s="1">
        <f t="shared" si="120"/>
        <v>3.6336149009056531E-2</v>
      </c>
      <c r="AP111" s="1">
        <f t="shared" si="121"/>
        <v>1.0613939706311155</v>
      </c>
      <c r="AQ111" s="1">
        <f t="shared" si="122"/>
        <v>1.0613939706319451</v>
      </c>
      <c r="AR111" s="1">
        <f t="shared" si="123"/>
        <v>1.0613939706319631</v>
      </c>
      <c r="AS111" s="1">
        <f t="shared" si="124"/>
        <v>1.0613939706319633</v>
      </c>
      <c r="AT111" s="1">
        <f t="shared" si="125"/>
        <v>0.93271526092062074</v>
      </c>
      <c r="AU111" s="1">
        <f t="shared" si="126"/>
        <v>4.0080924792888453E-2</v>
      </c>
      <c r="AV111" s="2">
        <f t="shared" si="91"/>
        <v>110</v>
      </c>
      <c r="AW111" s="1">
        <f t="shared" si="92"/>
        <v>40.080924792888453</v>
      </c>
      <c r="AX111" s="1">
        <f t="shared" si="93"/>
        <v>0.93271526092062074</v>
      </c>
      <c r="AY111" s="1">
        <f t="shared" si="94"/>
        <v>1.0613939706319633</v>
      </c>
      <c r="AZ111" s="1">
        <f t="shared" si="89"/>
        <v>4.1000000000000003E-3</v>
      </c>
      <c r="BA111" s="1">
        <f t="shared" si="90"/>
        <v>7.4086908336774826</v>
      </c>
    </row>
    <row r="112" spans="1:53">
      <c r="A112" s="2">
        <f t="shared" si="96"/>
        <v>0.11100000000000008</v>
      </c>
      <c r="B112" s="1">
        <f t="shared" si="82"/>
        <v>0.13847516666666679</v>
      </c>
      <c r="C112" s="1">
        <f t="shared" si="97"/>
        <v>4.0331945828572552E-2</v>
      </c>
      <c r="D112" s="1">
        <f t="shared" si="83"/>
        <v>1.0697438648478734</v>
      </c>
      <c r="E112" s="1">
        <f t="shared" si="127"/>
        <v>1.0691561834540313</v>
      </c>
      <c r="F112" s="1">
        <f t="shared" si="127"/>
        <v>1.0691417414161901</v>
      </c>
      <c r="G112" s="1">
        <f t="shared" si="127"/>
        <v>1.0691413850410305</v>
      </c>
      <c r="H112" s="1">
        <f t="shared" si="98"/>
        <v>4.3877574863010471E-2</v>
      </c>
      <c r="I112" s="1">
        <f t="shared" si="84"/>
        <v>7.6355987715948048</v>
      </c>
      <c r="J112" s="1">
        <f>VLOOKUP($I112,Graph!$D$3:$M$50,col)</f>
        <v>4.7999999999999996E-3</v>
      </c>
      <c r="K112" s="1">
        <f>VLOOKUP($I112,Graph!$D$3:$M$50,col+1)</f>
        <v>3.8999999999999998E-3</v>
      </c>
      <c r="L112" s="1">
        <f t="shared" si="99"/>
        <v>4.1999999999999997E-3</v>
      </c>
      <c r="M112" s="1">
        <f t="shared" si="100"/>
        <v>0.64251666666666662</v>
      </c>
      <c r="N112" s="1">
        <f t="shared" si="101"/>
        <v>0.10680000000000009</v>
      </c>
      <c r="O112" s="1">
        <f t="shared" si="102"/>
        <v>3.6380087116586635E-2</v>
      </c>
      <c r="P112" s="1">
        <f t="shared" si="103"/>
        <v>1.0616349302407233</v>
      </c>
      <c r="Q112" s="1">
        <f t="shared" si="104"/>
        <v>1.0614813254672719</v>
      </c>
      <c r="R112" s="1">
        <f t="shared" si="105"/>
        <v>1.0614779842375546</v>
      </c>
      <c r="S112" s="1">
        <f t="shared" si="106"/>
        <v>1.0614779114702269</v>
      </c>
      <c r="T112" s="1">
        <f t="shared" si="107"/>
        <v>0.93160415470346691</v>
      </c>
      <c r="U112" s="1">
        <f t="shared" si="108"/>
        <v>4.0583533108259108E-2</v>
      </c>
      <c r="V112" s="2">
        <f t="shared" si="85"/>
        <v>7.439530212139573</v>
      </c>
      <c r="W112" s="1">
        <f>VLOOKUP(V112,Graph!$D$3:$M$50,col)</f>
        <v>4.7000000000000002E-3</v>
      </c>
      <c r="X112" s="1">
        <f>VLOOKUP(V112,Graph!$D$3:$M$50,col+1)</f>
        <v>3.8E-3</v>
      </c>
      <c r="Y112" s="1">
        <f t="shared" si="109"/>
        <v>4.1000000000000003E-3</v>
      </c>
      <c r="Z112" s="1">
        <f t="shared" si="86"/>
        <v>0.6427166666666666</v>
      </c>
      <c r="AA112" s="2">
        <f t="shared" si="110"/>
        <v>0.10690000000000008</v>
      </c>
      <c r="AB112" s="1">
        <f t="shared" si="111"/>
        <v>3.6470940973749345E-2</v>
      </c>
      <c r="AC112" s="1">
        <f t="shared" si="112"/>
        <v>1.0616477650486551</v>
      </c>
      <c r="AD112" s="1">
        <f t="shared" si="113"/>
        <v>1.0616514804914203</v>
      </c>
      <c r="AE112" s="1">
        <f t="shared" si="114"/>
        <v>1.0616515616556095</v>
      </c>
      <c r="AF112" s="1">
        <f t="shared" si="115"/>
        <v>1.0616515634285968</v>
      </c>
      <c r="AG112" s="1">
        <f t="shared" si="116"/>
        <v>0.93320328710619582</v>
      </c>
      <c r="AH112" s="1">
        <f t="shared" si="117"/>
        <v>4.0659846858070593E-2</v>
      </c>
      <c r="AI112" s="2">
        <f t="shared" si="87"/>
        <v>7.4441904188333696</v>
      </c>
      <c r="AJ112" s="1">
        <f>VLOOKUP(AI112,Graph!$D$3:$M$50,col)</f>
        <v>4.7000000000000002E-3</v>
      </c>
      <c r="AK112" s="1">
        <f>VLOOKUP(AI112,Graph!$D$3:$M$50,col+1)</f>
        <v>3.8E-3</v>
      </c>
      <c r="AL112" s="1">
        <f t="shared" si="118"/>
        <v>4.1000000000000003E-3</v>
      </c>
      <c r="AM112" s="1">
        <f t="shared" si="88"/>
        <v>0.6427166666666666</v>
      </c>
      <c r="AN112" s="2">
        <f t="shared" si="119"/>
        <v>0.10690000000000008</v>
      </c>
      <c r="AO112" s="1">
        <f t="shared" si="120"/>
        <v>3.6470940973749345E-2</v>
      </c>
      <c r="AP112" s="1">
        <f t="shared" si="121"/>
        <v>1.0616515634673267</v>
      </c>
      <c r="AQ112" s="1">
        <f t="shared" si="122"/>
        <v>1.0616515634681725</v>
      </c>
      <c r="AR112" s="1">
        <f t="shared" si="123"/>
        <v>1.0616515634681909</v>
      </c>
      <c r="AS112" s="1">
        <f t="shared" si="124"/>
        <v>1.0616515634681916</v>
      </c>
      <c r="AT112" s="1">
        <f t="shared" si="125"/>
        <v>0.93320328710619582</v>
      </c>
      <c r="AU112" s="1">
        <f t="shared" si="126"/>
        <v>4.0659846859587026E-2</v>
      </c>
      <c r="AV112" s="2">
        <f t="shared" si="91"/>
        <v>111</v>
      </c>
      <c r="AW112" s="1">
        <f t="shared" si="92"/>
        <v>40.659846859587027</v>
      </c>
      <c r="AX112" s="1">
        <f t="shared" si="93"/>
        <v>0.93320328710619582</v>
      </c>
      <c r="AY112" s="1">
        <f t="shared" si="94"/>
        <v>1.0616515634681916</v>
      </c>
      <c r="AZ112" s="1">
        <f t="shared" si="89"/>
        <v>4.1000000000000003E-3</v>
      </c>
      <c r="BA112" s="1">
        <f t="shared" si="90"/>
        <v>7.4441904188333696</v>
      </c>
    </row>
    <row r="113" spans="1:53">
      <c r="A113" s="2">
        <f t="shared" si="96"/>
        <v>0.11200000000000009</v>
      </c>
      <c r="B113" s="1">
        <f t="shared" si="82"/>
        <v>0.13951633333333344</v>
      </c>
      <c r="C113" s="1">
        <f t="shared" si="97"/>
        <v>4.0451343301887259E-2</v>
      </c>
      <c r="D113" s="1">
        <f t="shared" si="83"/>
        <v>1.0699783161962204</v>
      </c>
      <c r="E113" s="1">
        <f t="shared" si="127"/>
        <v>1.0693913308447744</v>
      </c>
      <c r="F113" s="1">
        <f t="shared" si="127"/>
        <v>1.0693768532446177</v>
      </c>
      <c r="G113" s="1">
        <f t="shared" si="127"/>
        <v>1.0693764946945128</v>
      </c>
      <c r="H113" s="1">
        <f t="shared" si="98"/>
        <v>4.4481628103050383E-2</v>
      </c>
      <c r="I113" s="1">
        <f t="shared" si="84"/>
        <v>7.6704784190731887</v>
      </c>
      <c r="J113" s="1">
        <f>VLOOKUP($I113,Graph!$D$3:$M$50,col)</f>
        <v>4.7999999999999996E-3</v>
      </c>
      <c r="K113" s="1">
        <f>VLOOKUP($I113,Graph!$D$3:$M$50,col+1)</f>
        <v>3.8999999999999998E-3</v>
      </c>
      <c r="L113" s="1">
        <f t="shared" si="99"/>
        <v>4.1999999999999997E-3</v>
      </c>
      <c r="M113" s="1">
        <f t="shared" si="100"/>
        <v>0.64251666666666662</v>
      </c>
      <c r="N113" s="1">
        <f t="shared" si="101"/>
        <v>0.10780000000000009</v>
      </c>
      <c r="O113" s="1">
        <f t="shared" si="102"/>
        <v>3.6513413570284196E-2</v>
      </c>
      <c r="P113" s="1">
        <f t="shared" si="103"/>
        <v>1.0618901562171106</v>
      </c>
      <c r="Q113" s="1">
        <f t="shared" si="104"/>
        <v>1.061736221975718</v>
      </c>
      <c r="R113" s="1">
        <f t="shared" si="105"/>
        <v>1.0617328588479618</v>
      </c>
      <c r="S113" s="1">
        <f t="shared" si="106"/>
        <v>1.0617327852816751</v>
      </c>
      <c r="T113" s="1">
        <f t="shared" si="107"/>
        <v>0.93209486007230569</v>
      </c>
      <c r="U113" s="1">
        <f t="shared" si="108"/>
        <v>4.1164740514458259E-2</v>
      </c>
      <c r="V113" s="2">
        <f t="shared" si="85"/>
        <v>7.4748764976994799</v>
      </c>
      <c r="W113" s="1">
        <f>VLOOKUP(V113,Graph!$D$3:$M$50,col)</f>
        <v>4.7000000000000002E-3</v>
      </c>
      <c r="X113" s="1">
        <f>VLOOKUP(V113,Graph!$D$3:$M$50,col+1)</f>
        <v>3.8E-3</v>
      </c>
      <c r="Y113" s="1">
        <f t="shared" si="109"/>
        <v>4.1000000000000003E-3</v>
      </c>
      <c r="Z113" s="1">
        <f t="shared" si="86"/>
        <v>0.6427166666666666</v>
      </c>
      <c r="AA113" s="2">
        <f t="shared" si="110"/>
        <v>0.10790000000000008</v>
      </c>
      <c r="AB113" s="1">
        <f t="shared" si="111"/>
        <v>3.6603965107317692E-2</v>
      </c>
      <c r="AC113" s="1">
        <f t="shared" si="112"/>
        <v>1.061902224325066</v>
      </c>
      <c r="AD113" s="1">
        <f t="shared" si="113"/>
        <v>1.0619059468942262</v>
      </c>
      <c r="AE113" s="1">
        <f t="shared" si="114"/>
        <v>1.0619060285701303</v>
      </c>
      <c r="AF113" s="1">
        <f t="shared" si="115"/>
        <v>1.0619060303621068</v>
      </c>
      <c r="AG113" s="1">
        <f t="shared" si="116"/>
        <v>0.93368268136023125</v>
      </c>
      <c r="AH113" s="1">
        <f t="shared" si="117"/>
        <v>4.1241592924106348E-2</v>
      </c>
      <c r="AI113" s="2">
        <f t="shared" si="87"/>
        <v>7.4795253398627803</v>
      </c>
      <c r="AJ113" s="1">
        <f>VLOOKUP(AI113,Graph!$D$3:$M$50,col)</f>
        <v>4.7000000000000002E-3</v>
      </c>
      <c r="AK113" s="1">
        <f>VLOOKUP(AI113,Graph!$D$3:$M$50,col+1)</f>
        <v>3.8E-3</v>
      </c>
      <c r="AL113" s="1">
        <f t="shared" si="118"/>
        <v>4.1000000000000003E-3</v>
      </c>
      <c r="AM113" s="1">
        <f t="shared" si="88"/>
        <v>0.6427166666666666</v>
      </c>
      <c r="AN113" s="2">
        <f t="shared" si="119"/>
        <v>0.10790000000000008</v>
      </c>
      <c r="AO113" s="1">
        <f t="shared" si="120"/>
        <v>3.6603965107317692E-2</v>
      </c>
      <c r="AP113" s="1">
        <f t="shared" si="121"/>
        <v>1.0619060304014232</v>
      </c>
      <c r="AQ113" s="1">
        <f t="shared" si="122"/>
        <v>1.0619060304022856</v>
      </c>
      <c r="AR113" s="1">
        <f t="shared" si="123"/>
        <v>1.0619060304023047</v>
      </c>
      <c r="AS113" s="1">
        <f t="shared" si="124"/>
        <v>1.0619060304023049</v>
      </c>
      <c r="AT113" s="1">
        <f t="shared" si="125"/>
        <v>0.93368268136023125</v>
      </c>
      <c r="AU113" s="1">
        <f t="shared" si="126"/>
        <v>4.1241592925667536E-2</v>
      </c>
      <c r="AV113" s="2">
        <f t="shared" si="91"/>
        <v>112</v>
      </c>
      <c r="AW113" s="1">
        <f t="shared" si="92"/>
        <v>41.241592925667533</v>
      </c>
      <c r="AX113" s="1">
        <f t="shared" si="93"/>
        <v>0.93368268136023125</v>
      </c>
      <c r="AY113" s="1">
        <f t="shared" si="94"/>
        <v>1.0619060304023049</v>
      </c>
      <c r="AZ113" s="1">
        <f t="shared" si="89"/>
        <v>4.1000000000000003E-3</v>
      </c>
      <c r="BA113" s="1">
        <f t="shared" si="90"/>
        <v>7.4795253398627803</v>
      </c>
    </row>
    <row r="114" spans="1:53">
      <c r="A114" s="2">
        <f t="shared" si="96"/>
        <v>0.11300000000000009</v>
      </c>
      <c r="B114" s="1">
        <f t="shared" si="82"/>
        <v>0.14055750000000011</v>
      </c>
      <c r="C114" s="1">
        <f t="shared" si="97"/>
        <v>4.0569144490797647E-2</v>
      </c>
      <c r="D114" s="1">
        <f t="shared" si="83"/>
        <v>1.0702097841865972</v>
      </c>
      <c r="E114" s="1">
        <f t="shared" si="127"/>
        <v>1.0696235424639842</v>
      </c>
      <c r="F114" s="1">
        <f t="shared" si="127"/>
        <v>1.0696090312320699</v>
      </c>
      <c r="G114" s="1">
        <f t="shared" si="127"/>
        <v>1.0696086705642902</v>
      </c>
      <c r="H114" s="1">
        <f t="shared" si="98"/>
        <v>4.5088479173552437E-2</v>
      </c>
      <c r="I114" s="1">
        <f t="shared" si="84"/>
        <v>7.7052030832568397</v>
      </c>
      <c r="J114" s="1">
        <f>VLOOKUP($I114,Graph!$D$3:$M$50,col)</f>
        <v>4.7999999999999996E-3</v>
      </c>
      <c r="K114" s="1">
        <f>VLOOKUP($I114,Graph!$D$3:$M$50,col+1)</f>
        <v>3.8999999999999998E-3</v>
      </c>
      <c r="L114" s="1">
        <f t="shared" si="99"/>
        <v>4.1999999999999997E-3</v>
      </c>
      <c r="M114" s="1">
        <f t="shared" si="100"/>
        <v>0.64251666666666662</v>
      </c>
      <c r="N114" s="1">
        <f t="shared" si="101"/>
        <v>0.10880000000000009</v>
      </c>
      <c r="O114" s="1">
        <f t="shared" si="102"/>
        <v>3.6645003286909693E-2</v>
      </c>
      <c r="P114" s="1">
        <f t="shared" si="103"/>
        <v>1.0621422997027696</v>
      </c>
      <c r="Q114" s="1">
        <f t="shared" si="104"/>
        <v>1.0619880453410486</v>
      </c>
      <c r="R114" s="1">
        <f t="shared" si="105"/>
        <v>1.0619846606281509</v>
      </c>
      <c r="S114" s="1">
        <f t="shared" si="106"/>
        <v>1.0619845862693402</v>
      </c>
      <c r="T114" s="1">
        <f t="shared" si="107"/>
        <v>0.93257696424383985</v>
      </c>
      <c r="U114" s="1">
        <f t="shared" si="108"/>
        <v>4.1748758878747488E-2</v>
      </c>
      <c r="V114" s="2">
        <f t="shared" si="85"/>
        <v>7.5100601807975504</v>
      </c>
      <c r="W114" s="1">
        <f>VLOOKUP(V114,Graph!$D$3:$M$50,col)</f>
        <v>4.7999999999999996E-3</v>
      </c>
      <c r="X114" s="1">
        <f>VLOOKUP(V114,Graph!$D$3:$M$50,col+1)</f>
        <v>3.8999999999999998E-3</v>
      </c>
      <c r="Y114" s="1">
        <f t="shared" si="109"/>
        <v>4.1999999999999997E-3</v>
      </c>
      <c r="Z114" s="1">
        <f t="shared" si="86"/>
        <v>0.64251666666666662</v>
      </c>
      <c r="AA114" s="2">
        <f t="shared" si="110"/>
        <v>0.10880000000000009</v>
      </c>
      <c r="AB114" s="1">
        <f t="shared" si="111"/>
        <v>3.6645003286909693E-2</v>
      </c>
      <c r="AC114" s="1">
        <f t="shared" si="112"/>
        <v>1.0619845846357068</v>
      </c>
      <c r="AD114" s="1">
        <f t="shared" si="113"/>
        <v>1.0619845845998164</v>
      </c>
      <c r="AE114" s="1">
        <f t="shared" si="114"/>
        <v>1.0619845845990279</v>
      </c>
      <c r="AF114" s="1">
        <f t="shared" si="115"/>
        <v>1.0619845845990106</v>
      </c>
      <c r="AG114" s="1">
        <f t="shared" si="116"/>
        <v>0.93257696424383985</v>
      </c>
      <c r="AH114" s="1">
        <f t="shared" si="117"/>
        <v>4.1748758813083459E-2</v>
      </c>
      <c r="AI114" s="2">
        <f t="shared" si="87"/>
        <v>7.5100601768601818</v>
      </c>
      <c r="AJ114" s="1">
        <f>VLOOKUP(AI114,Graph!$D$3:$M$50,col)</f>
        <v>4.7999999999999996E-3</v>
      </c>
      <c r="AK114" s="1">
        <f>VLOOKUP(AI114,Graph!$D$3:$M$50,col+1)</f>
        <v>3.8999999999999998E-3</v>
      </c>
      <c r="AL114" s="1">
        <f t="shared" si="118"/>
        <v>4.1999999999999997E-3</v>
      </c>
      <c r="AM114" s="1">
        <f t="shared" si="88"/>
        <v>0.64251666666666662</v>
      </c>
      <c r="AN114" s="2">
        <f t="shared" si="119"/>
        <v>0.10880000000000009</v>
      </c>
      <c r="AO114" s="1">
        <f t="shared" si="120"/>
        <v>3.6645003286909693E-2</v>
      </c>
      <c r="AP114" s="1">
        <f t="shared" si="121"/>
        <v>1.0619845845990101</v>
      </c>
      <c r="AQ114" s="1">
        <f t="shared" si="122"/>
        <v>1.0619845845990101</v>
      </c>
      <c r="AR114" s="1">
        <f t="shared" si="123"/>
        <v>1.0619845845990101</v>
      </c>
      <c r="AS114" s="1">
        <f t="shared" si="124"/>
        <v>1.0619845845990101</v>
      </c>
      <c r="AT114" s="1">
        <f t="shared" si="125"/>
        <v>0.93257696424383985</v>
      </c>
      <c r="AU114" s="1">
        <f t="shared" si="126"/>
        <v>4.1748758813083438E-2</v>
      </c>
      <c r="AV114" s="2">
        <f t="shared" si="91"/>
        <v>113</v>
      </c>
      <c r="AW114" s="1">
        <f t="shared" si="92"/>
        <v>41.748758813083441</v>
      </c>
      <c r="AX114" s="1">
        <f t="shared" si="93"/>
        <v>0.93257696424383985</v>
      </c>
      <c r="AY114" s="1">
        <f t="shared" si="94"/>
        <v>1.0619845845990101</v>
      </c>
      <c r="AZ114" s="1">
        <f t="shared" si="89"/>
        <v>4.1999999999999997E-3</v>
      </c>
      <c r="BA114" s="1">
        <f t="shared" si="90"/>
        <v>7.5100601768601818</v>
      </c>
    </row>
    <row r="115" spans="1:53">
      <c r="A115" s="2">
        <f t="shared" si="96"/>
        <v>0.11400000000000009</v>
      </c>
      <c r="B115" s="1">
        <f t="shared" si="82"/>
        <v>0.14159866666666679</v>
      </c>
      <c r="C115" s="1">
        <f t="shared" si="97"/>
        <v>4.0685380828823475E-2</v>
      </c>
      <c r="D115" s="1">
        <f t="shared" si="83"/>
        <v>1.0704383246988753</v>
      </c>
      <c r="E115" s="1">
        <f t="shared" si="127"/>
        <v>1.0698528722814622</v>
      </c>
      <c r="F115" s="1">
        <f t="shared" si="127"/>
        <v>1.0698383293001736</v>
      </c>
      <c r="G115" s="1">
        <f t="shared" si="127"/>
        <v>1.0698379665711311</v>
      </c>
      <c r="H115" s="1">
        <f t="shared" si="98"/>
        <v>4.5698115396572772E-2</v>
      </c>
      <c r="I115" s="1">
        <f t="shared" si="84"/>
        <v>7.7397747944447675</v>
      </c>
      <c r="J115" s="1">
        <f>VLOOKUP($I115,Graph!$D$3:$M$50,col)</f>
        <v>4.7999999999999996E-3</v>
      </c>
      <c r="K115" s="1">
        <f>VLOOKUP($I115,Graph!$D$3:$M$50,col+1)</f>
        <v>3.8999999999999998E-3</v>
      </c>
      <c r="L115" s="1">
        <f t="shared" si="99"/>
        <v>4.1999999999999997E-3</v>
      </c>
      <c r="M115" s="1">
        <f t="shared" si="100"/>
        <v>0.64251666666666662</v>
      </c>
      <c r="N115" s="1">
        <f t="shared" si="101"/>
        <v>0.10980000000000009</v>
      </c>
      <c r="O115" s="1">
        <f t="shared" si="102"/>
        <v>3.6774889355158956E-2</v>
      </c>
      <c r="P115" s="1">
        <f t="shared" si="103"/>
        <v>1.0623914150704696</v>
      </c>
      <c r="Q115" s="1">
        <f t="shared" si="104"/>
        <v>1.062236849694888</v>
      </c>
      <c r="R115" s="1">
        <f t="shared" si="105"/>
        <v>1.0622334437052621</v>
      </c>
      <c r="S115" s="1">
        <f t="shared" si="106"/>
        <v>1.0622333685603595</v>
      </c>
      <c r="T115" s="1">
        <f t="shared" si="107"/>
        <v>0.93305069136410268</v>
      </c>
      <c r="U115" s="1">
        <f t="shared" si="108"/>
        <v>4.2335575020263708E-2</v>
      </c>
      <c r="V115" s="2">
        <f t="shared" si="85"/>
        <v>7.5450834659199382</v>
      </c>
      <c r="W115" s="1">
        <f>VLOOKUP(V115,Graph!$D$3:$M$50,col)</f>
        <v>4.7999999999999996E-3</v>
      </c>
      <c r="X115" s="1">
        <f>VLOOKUP(V115,Graph!$D$3:$M$50,col+1)</f>
        <v>3.8999999999999998E-3</v>
      </c>
      <c r="Y115" s="1">
        <f t="shared" si="109"/>
        <v>4.1999999999999997E-3</v>
      </c>
      <c r="Z115" s="1">
        <f t="shared" si="86"/>
        <v>0.64251666666666662</v>
      </c>
      <c r="AA115" s="2">
        <f t="shared" si="110"/>
        <v>0.10980000000000009</v>
      </c>
      <c r="AB115" s="1">
        <f t="shared" si="111"/>
        <v>3.6774889355158956E-2</v>
      </c>
      <c r="AC115" s="1">
        <f t="shared" si="112"/>
        <v>1.0622333669024253</v>
      </c>
      <c r="AD115" s="1">
        <f t="shared" si="113"/>
        <v>1.0622333668658459</v>
      </c>
      <c r="AE115" s="1">
        <f t="shared" si="114"/>
        <v>1.0622333668650388</v>
      </c>
      <c r="AF115" s="1">
        <f t="shared" si="115"/>
        <v>1.062233366865021</v>
      </c>
      <c r="AG115" s="1">
        <f t="shared" si="116"/>
        <v>0.93305069136410268</v>
      </c>
      <c r="AH115" s="1">
        <f t="shared" si="117"/>
        <v>4.2335574952695569E-2</v>
      </c>
      <c r="AI115" s="2">
        <f t="shared" si="87"/>
        <v>7.5450834619059206</v>
      </c>
      <c r="AJ115" s="1">
        <f>VLOOKUP(AI115,Graph!$D$3:$M$50,col)</f>
        <v>4.7999999999999996E-3</v>
      </c>
      <c r="AK115" s="1">
        <f>VLOOKUP(AI115,Graph!$D$3:$M$50,col+1)</f>
        <v>3.8999999999999998E-3</v>
      </c>
      <c r="AL115" s="1">
        <f t="shared" si="118"/>
        <v>4.1999999999999997E-3</v>
      </c>
      <c r="AM115" s="1">
        <f t="shared" si="88"/>
        <v>0.64251666666666662</v>
      </c>
      <c r="AN115" s="2">
        <f t="shared" si="119"/>
        <v>0.10980000000000009</v>
      </c>
      <c r="AO115" s="1">
        <f t="shared" si="120"/>
        <v>3.6774889355158956E-2</v>
      </c>
      <c r="AP115" s="1">
        <f t="shared" si="121"/>
        <v>1.0622333668650208</v>
      </c>
      <c r="AQ115" s="1">
        <f t="shared" si="122"/>
        <v>1.0622333668650208</v>
      </c>
      <c r="AR115" s="1">
        <f t="shared" si="123"/>
        <v>1.0622333668650208</v>
      </c>
      <c r="AS115" s="1">
        <f t="shared" si="124"/>
        <v>1.0622333668650208</v>
      </c>
      <c r="AT115" s="1">
        <f t="shared" si="125"/>
        <v>0.93305069136410268</v>
      </c>
      <c r="AU115" s="1">
        <f t="shared" si="126"/>
        <v>4.2335574952695562E-2</v>
      </c>
      <c r="AV115" s="2">
        <f t="shared" si="91"/>
        <v>114</v>
      </c>
      <c r="AW115" s="1">
        <f t="shared" si="92"/>
        <v>42.335574952695559</v>
      </c>
      <c r="AX115" s="1">
        <f t="shared" si="93"/>
        <v>0.93305069136410268</v>
      </c>
      <c r="AY115" s="1">
        <f t="shared" si="94"/>
        <v>1.0622333668650208</v>
      </c>
      <c r="AZ115" s="1">
        <f t="shared" si="89"/>
        <v>4.1999999999999997E-3</v>
      </c>
      <c r="BA115" s="1">
        <f t="shared" si="90"/>
        <v>7.5450834619059206</v>
      </c>
    </row>
    <row r="116" spans="1:53">
      <c r="A116" s="2">
        <f t="shared" si="96"/>
        <v>0.11500000000000009</v>
      </c>
      <c r="B116" s="1">
        <f t="shared" si="82"/>
        <v>0.14263983333333344</v>
      </c>
      <c r="C116" s="1">
        <f t="shared" si="97"/>
        <v>4.0800082941237305E-2</v>
      </c>
      <c r="D116" s="1">
        <f t="shared" si="83"/>
        <v>1.0706639922486152</v>
      </c>
      <c r="E116" s="1">
        <f t="shared" si="127"/>
        <v>1.0700793729738811</v>
      </c>
      <c r="F116" s="1">
        <f t="shared" si="127"/>
        <v>1.0700648000785467</v>
      </c>
      <c r="G116" s="1">
        <f t="shared" si="127"/>
        <v>1.0700644353437989</v>
      </c>
      <c r="H116" s="1">
        <f t="shared" si="98"/>
        <v>4.631052426161316E-2</v>
      </c>
      <c r="I116" s="1">
        <f t="shared" si="84"/>
        <v>7.7741955391231992</v>
      </c>
      <c r="J116" s="1">
        <f>VLOOKUP($I116,Graph!$D$3:$M$50,col)</f>
        <v>4.7999999999999996E-3</v>
      </c>
      <c r="K116" s="1">
        <f>VLOOKUP($I116,Graph!$D$3:$M$50,col+1)</f>
        <v>3.8999999999999998E-3</v>
      </c>
      <c r="L116" s="1">
        <f t="shared" si="99"/>
        <v>4.1999999999999997E-3</v>
      </c>
      <c r="M116" s="1">
        <f t="shared" si="100"/>
        <v>0.64251666666666662</v>
      </c>
      <c r="N116" s="1">
        <f t="shared" si="101"/>
        <v>0.11080000000000009</v>
      </c>
      <c r="O116" s="1">
        <f t="shared" si="102"/>
        <v>3.69031040489795E-2</v>
      </c>
      <c r="P116" s="1">
        <f t="shared" si="103"/>
        <v>1.0626375554594827</v>
      </c>
      <c r="Q116" s="1">
        <f t="shared" si="104"/>
        <v>1.0624826879421443</v>
      </c>
      <c r="R116" s="1">
        <f t="shared" si="105"/>
        <v>1.0624792609797569</v>
      </c>
      <c r="S116" s="1">
        <f t="shared" si="106"/>
        <v>1.0624791850551898</v>
      </c>
      <c r="T116" s="1">
        <f t="shared" si="107"/>
        <v>0.93351625785912729</v>
      </c>
      <c r="U116" s="1">
        <f t="shared" si="108"/>
        <v>4.292517593696453E-2</v>
      </c>
      <c r="V116" s="2">
        <f t="shared" si="85"/>
        <v>7.5799485082641906</v>
      </c>
      <c r="W116" s="1">
        <f>VLOOKUP(V116,Graph!$D$3:$M$50,col)</f>
        <v>4.7999999999999996E-3</v>
      </c>
      <c r="X116" s="1">
        <f>VLOOKUP(V116,Graph!$D$3:$M$50,col+1)</f>
        <v>3.8999999999999998E-3</v>
      </c>
      <c r="Y116" s="1">
        <f t="shared" si="109"/>
        <v>4.1999999999999997E-3</v>
      </c>
      <c r="Z116" s="1">
        <f t="shared" si="86"/>
        <v>0.64251666666666662</v>
      </c>
      <c r="AA116" s="2">
        <f t="shared" si="110"/>
        <v>0.11080000000000009</v>
      </c>
      <c r="AB116" s="1">
        <f t="shared" si="111"/>
        <v>3.69031040489795E-2</v>
      </c>
      <c r="AC116" s="1">
        <f t="shared" si="112"/>
        <v>1.0624791833730314</v>
      </c>
      <c r="AD116" s="1">
        <f t="shared" si="113"/>
        <v>1.0624791833357621</v>
      </c>
      <c r="AE116" s="1">
        <f t="shared" si="114"/>
        <v>1.0624791833349363</v>
      </c>
      <c r="AF116" s="1">
        <f t="shared" si="115"/>
        <v>1.0624791833349183</v>
      </c>
      <c r="AG116" s="1">
        <f t="shared" si="116"/>
        <v>0.93351625785912729</v>
      </c>
      <c r="AH116" s="1">
        <f t="shared" si="117"/>
        <v>4.2925175867463923E-2</v>
      </c>
      <c r="AI116" s="2">
        <f t="shared" si="87"/>
        <v>7.5799485041732657</v>
      </c>
      <c r="AJ116" s="1">
        <f>VLOOKUP(AI116,Graph!$D$3:$M$50,col)</f>
        <v>4.7999999999999996E-3</v>
      </c>
      <c r="AK116" s="1">
        <f>VLOOKUP(AI116,Graph!$D$3:$M$50,col+1)</f>
        <v>3.8999999999999998E-3</v>
      </c>
      <c r="AL116" s="1">
        <f t="shared" si="118"/>
        <v>4.1999999999999997E-3</v>
      </c>
      <c r="AM116" s="1">
        <f t="shared" si="88"/>
        <v>0.64251666666666662</v>
      </c>
      <c r="AN116" s="2">
        <f t="shared" si="119"/>
        <v>0.11080000000000009</v>
      </c>
      <c r="AO116" s="1">
        <f t="shared" si="120"/>
        <v>3.69031040489795E-2</v>
      </c>
      <c r="AP116" s="1">
        <f t="shared" si="121"/>
        <v>1.0624791833349179</v>
      </c>
      <c r="AQ116" s="1">
        <f t="shared" si="122"/>
        <v>1.0624791833349176</v>
      </c>
      <c r="AR116" s="1">
        <f t="shared" si="123"/>
        <v>1.0624791833349179</v>
      </c>
      <c r="AS116" s="1">
        <f t="shared" si="124"/>
        <v>1.0624791833349176</v>
      </c>
      <c r="AT116" s="1">
        <f t="shared" si="125"/>
        <v>0.93351625785912729</v>
      </c>
      <c r="AU116" s="1">
        <f t="shared" si="126"/>
        <v>4.2925175867463895E-2</v>
      </c>
      <c r="AV116" s="2">
        <f t="shared" si="91"/>
        <v>115</v>
      </c>
      <c r="AW116" s="1">
        <f t="shared" si="92"/>
        <v>42.925175867463892</v>
      </c>
      <c r="AX116" s="1">
        <f t="shared" si="93"/>
        <v>0.93351625785912729</v>
      </c>
      <c r="AY116" s="1">
        <f t="shared" si="94"/>
        <v>1.0624791833349176</v>
      </c>
      <c r="AZ116" s="1">
        <f t="shared" si="89"/>
        <v>4.1999999999999997E-3</v>
      </c>
      <c r="BA116" s="1">
        <f t="shared" si="90"/>
        <v>7.5799485041732657</v>
      </c>
    </row>
    <row r="117" spans="1:53">
      <c r="A117" s="2">
        <f t="shared" si="96"/>
        <v>0.11600000000000009</v>
      </c>
      <c r="B117" s="1">
        <f t="shared" si="82"/>
        <v>0.14368100000000011</v>
      </c>
      <c r="C117" s="1">
        <f t="shared" si="97"/>
        <v>4.0913280670409488E-2</v>
      </c>
      <c r="D117" s="1">
        <f t="shared" si="83"/>
        <v>1.0708868400275453</v>
      </c>
      <c r="E117" s="1">
        <f t="shared" si="127"/>
        <v>1.070303095962402</v>
      </c>
      <c r="F117" s="1">
        <f t="shared" si="127"/>
        <v>1.0702884949423934</v>
      </c>
      <c r="G117" s="1">
        <f t="shared" si="127"/>
        <v>1.070288128256647</v>
      </c>
      <c r="H117" s="1">
        <f t="shared" si="98"/>
        <v>4.6925693422032483E-2</v>
      </c>
      <c r="I117" s="1">
        <f t="shared" si="84"/>
        <v>7.808467261277932</v>
      </c>
      <c r="J117" s="1">
        <f>VLOOKUP($I117,Graph!$D$3:$M$50,col)</f>
        <v>4.7999999999999996E-3</v>
      </c>
      <c r="K117" s="1">
        <f>VLOOKUP($I117,Graph!$D$3:$M$50,col+1)</f>
        <v>3.8999999999999998E-3</v>
      </c>
      <c r="L117" s="1">
        <f t="shared" si="99"/>
        <v>4.1999999999999997E-3</v>
      </c>
      <c r="M117" s="1">
        <f t="shared" si="100"/>
        <v>0.64251666666666662</v>
      </c>
      <c r="N117" s="1">
        <f t="shared" si="101"/>
        <v>0.11180000000000009</v>
      </c>
      <c r="O117" s="1">
        <f t="shared" si="102"/>
        <v>3.7029678851646528E-2</v>
      </c>
      <c r="P117" s="1">
        <f t="shared" si="103"/>
        <v>1.0628807728087779</v>
      </c>
      <c r="Q117" s="1">
        <f t="shared" si="104"/>
        <v>1.0627256117939961</v>
      </c>
      <c r="R117" s="1">
        <f t="shared" si="105"/>
        <v>1.0627221641584079</v>
      </c>
      <c r="S117" s="1">
        <f t="shared" si="106"/>
        <v>1.0627220874605965</v>
      </c>
      <c r="T117" s="1">
        <f t="shared" si="107"/>
        <v>0.93397387276442034</v>
      </c>
      <c r="U117" s="1">
        <f t="shared" si="108"/>
        <v>4.3517548801705289E-2</v>
      </c>
      <c r="V117" s="2">
        <f t="shared" si="85"/>
        <v>7.6146574152711137</v>
      </c>
      <c r="W117" s="1">
        <f>VLOOKUP(V117,Graph!$D$3:$M$50,col)</f>
        <v>4.7999999999999996E-3</v>
      </c>
      <c r="X117" s="1">
        <f>VLOOKUP(V117,Graph!$D$3:$M$50,col+1)</f>
        <v>3.8999999999999998E-3</v>
      </c>
      <c r="Y117" s="1">
        <f t="shared" si="109"/>
        <v>4.1999999999999997E-3</v>
      </c>
      <c r="Z117" s="1">
        <f t="shared" si="86"/>
        <v>0.64251666666666662</v>
      </c>
      <c r="AA117" s="2">
        <f t="shared" si="110"/>
        <v>0.11180000000000009</v>
      </c>
      <c r="AB117" s="1">
        <f t="shared" si="111"/>
        <v>3.7029678851646528E-2</v>
      </c>
      <c r="AC117" s="1">
        <f t="shared" si="112"/>
        <v>1.0627220857542929</v>
      </c>
      <c r="AD117" s="1">
        <f t="shared" si="113"/>
        <v>1.0627220857163331</v>
      </c>
      <c r="AE117" s="1">
        <f t="shared" si="114"/>
        <v>1.0627220857154884</v>
      </c>
      <c r="AF117" s="1">
        <f t="shared" si="115"/>
        <v>1.0627220857154698</v>
      </c>
      <c r="AG117" s="1">
        <f t="shared" si="116"/>
        <v>0.93397387276442034</v>
      </c>
      <c r="AH117" s="1">
        <f t="shared" si="117"/>
        <v>4.3517548730243862E-2</v>
      </c>
      <c r="AI117" s="2">
        <f t="shared" si="87"/>
        <v>7.614657411103031</v>
      </c>
      <c r="AJ117" s="1">
        <f>VLOOKUP(AI117,Graph!$D$3:$M$50,col)</f>
        <v>4.7999999999999996E-3</v>
      </c>
      <c r="AK117" s="1">
        <f>VLOOKUP(AI117,Graph!$D$3:$M$50,col+1)</f>
        <v>3.8999999999999998E-3</v>
      </c>
      <c r="AL117" s="1">
        <f t="shared" si="118"/>
        <v>4.1999999999999997E-3</v>
      </c>
      <c r="AM117" s="1">
        <f t="shared" si="88"/>
        <v>0.64251666666666662</v>
      </c>
      <c r="AN117" s="2">
        <f t="shared" si="119"/>
        <v>0.11180000000000009</v>
      </c>
      <c r="AO117" s="1">
        <f t="shared" si="120"/>
        <v>3.7029678851646528E-2</v>
      </c>
      <c r="AP117" s="1">
        <f t="shared" si="121"/>
        <v>1.0627220857154693</v>
      </c>
      <c r="AQ117" s="1">
        <f t="shared" si="122"/>
        <v>1.0627220857154689</v>
      </c>
      <c r="AR117" s="1">
        <f t="shared" si="123"/>
        <v>1.0627220857154691</v>
      </c>
      <c r="AS117" s="1">
        <f t="shared" si="124"/>
        <v>1.0627220857154691</v>
      </c>
      <c r="AT117" s="1">
        <f t="shared" si="125"/>
        <v>0.93397387276442034</v>
      </c>
      <c r="AU117" s="1">
        <f t="shared" si="126"/>
        <v>4.3517548730243834E-2</v>
      </c>
      <c r="AV117" s="2">
        <f t="shared" si="91"/>
        <v>116</v>
      </c>
      <c r="AW117" s="1">
        <f t="shared" si="92"/>
        <v>43.517548730243831</v>
      </c>
      <c r="AX117" s="1">
        <f t="shared" si="93"/>
        <v>0.93397387276442034</v>
      </c>
      <c r="AY117" s="1">
        <f t="shared" si="94"/>
        <v>1.0627220857154691</v>
      </c>
      <c r="AZ117" s="1">
        <f t="shared" si="89"/>
        <v>4.1999999999999997E-3</v>
      </c>
      <c r="BA117" s="1">
        <f t="shared" si="90"/>
        <v>7.614657411103031</v>
      </c>
    </row>
    <row r="118" spans="1:53">
      <c r="A118" s="2">
        <f t="shared" si="96"/>
        <v>0.11700000000000009</v>
      </c>
      <c r="B118" s="1">
        <f t="shared" si="82"/>
        <v>0.14472216666666679</v>
      </c>
      <c r="C118" s="1">
        <f t="shared" si="97"/>
        <v>4.1025003100228045E-2</v>
      </c>
      <c r="D118" s="1">
        <f t="shared" si="83"/>
        <v>1.0711069199426484</v>
      </c>
      <c r="E118" s="1">
        <f t="shared" si="127"/>
        <v>1.0705240914490299</v>
      </c>
      <c r="F118" s="1">
        <f t="shared" si="127"/>
        <v>1.0705094640488413</v>
      </c>
      <c r="G118" s="1">
        <f t="shared" si="127"/>
        <v>1.0705090954659557</v>
      </c>
      <c r="H118" s="1">
        <f t="shared" si="98"/>
        <v>4.7543610691563758E-2</v>
      </c>
      <c r="I118" s="1">
        <f t="shared" si="84"/>
        <v>7.8425918636565202</v>
      </c>
      <c r="J118" s="1">
        <f>VLOOKUP($I118,Graph!$D$3:$M$50,col)</f>
        <v>4.7999999999999996E-3</v>
      </c>
      <c r="K118" s="1">
        <f>VLOOKUP($I118,Graph!$D$3:$M$50,col+1)</f>
        <v>3.8999999999999998E-3</v>
      </c>
      <c r="L118" s="1">
        <f t="shared" si="99"/>
        <v>4.1999999999999997E-3</v>
      </c>
      <c r="M118" s="1">
        <f t="shared" si="100"/>
        <v>0.64251666666666662</v>
      </c>
      <c r="N118" s="1">
        <f t="shared" si="101"/>
        <v>0.11280000000000009</v>
      </c>
      <c r="O118" s="1">
        <f t="shared" si="102"/>
        <v>3.7154644479033272E-2</v>
      </c>
      <c r="P118" s="1">
        <f t="shared" si="103"/>
        <v>1.0631211178892281</v>
      </c>
      <c r="Q118" s="1">
        <f t="shared" si="104"/>
        <v>1.0629656717999016</v>
      </c>
      <c r="R118" s="1">
        <f t="shared" si="105"/>
        <v>1.0629622037863102</v>
      </c>
      <c r="S118" s="1">
        <f t="shared" si="106"/>
        <v>1.0629621263216629</v>
      </c>
      <c r="T118" s="1">
        <f t="shared" si="107"/>
        <v>0.93442373803770795</v>
      </c>
      <c r="U118" s="1">
        <f t="shared" si="108"/>
        <v>4.4112680958433764E-2</v>
      </c>
      <c r="V118" s="2">
        <f t="shared" si="85"/>
        <v>7.6492122480957754</v>
      </c>
      <c r="W118" s="1">
        <f>VLOOKUP(V118,Graph!$D$3:$M$50,col)</f>
        <v>4.7999999999999996E-3</v>
      </c>
      <c r="X118" s="1">
        <f>VLOOKUP(V118,Graph!$D$3:$M$50,col+1)</f>
        <v>3.8999999999999998E-3</v>
      </c>
      <c r="Y118" s="1">
        <f t="shared" si="109"/>
        <v>4.1999999999999997E-3</v>
      </c>
      <c r="Z118" s="1">
        <f t="shared" si="86"/>
        <v>0.64251666666666662</v>
      </c>
      <c r="AA118" s="2">
        <f t="shared" si="110"/>
        <v>0.11280000000000009</v>
      </c>
      <c r="AB118" s="1">
        <f t="shared" si="111"/>
        <v>3.7154644479033272E-2</v>
      </c>
      <c r="AC118" s="1">
        <f t="shared" si="112"/>
        <v>1.062962124591297</v>
      </c>
      <c r="AD118" s="1">
        <f t="shared" si="113"/>
        <v>1.0629621245526448</v>
      </c>
      <c r="AE118" s="1">
        <f t="shared" si="114"/>
        <v>1.062962124551782</v>
      </c>
      <c r="AF118" s="1">
        <f t="shared" si="115"/>
        <v>1.0629621245517622</v>
      </c>
      <c r="AG118" s="1">
        <f t="shared" si="116"/>
        <v>0.93442373803770795</v>
      </c>
      <c r="AH118" s="1">
        <f t="shared" si="117"/>
        <v>4.411268088498331E-2</v>
      </c>
      <c r="AI118" s="2">
        <f t="shared" si="87"/>
        <v>7.6492122438502985</v>
      </c>
      <c r="AJ118" s="1">
        <f>VLOOKUP(AI118,Graph!$D$3:$M$50,col)</f>
        <v>4.7999999999999996E-3</v>
      </c>
      <c r="AK118" s="1">
        <f>VLOOKUP(AI118,Graph!$D$3:$M$50,col+1)</f>
        <v>3.8999999999999998E-3</v>
      </c>
      <c r="AL118" s="1">
        <f t="shared" si="118"/>
        <v>4.1999999999999997E-3</v>
      </c>
      <c r="AM118" s="1">
        <f t="shared" si="88"/>
        <v>0.64251666666666662</v>
      </c>
      <c r="AN118" s="2">
        <f t="shared" si="119"/>
        <v>0.11280000000000009</v>
      </c>
      <c r="AO118" s="1">
        <f t="shared" si="120"/>
        <v>3.7154644479033272E-2</v>
      </c>
      <c r="AP118" s="1">
        <f t="shared" si="121"/>
        <v>1.062962124551762</v>
      </c>
      <c r="AQ118" s="1">
        <f t="shared" si="122"/>
        <v>1.0629621245517618</v>
      </c>
      <c r="AR118" s="1">
        <f t="shared" si="123"/>
        <v>1.0629621245517618</v>
      </c>
      <c r="AS118" s="1">
        <f t="shared" si="124"/>
        <v>1.0629621245517618</v>
      </c>
      <c r="AT118" s="1">
        <f t="shared" si="125"/>
        <v>0.93442373803770795</v>
      </c>
      <c r="AU118" s="1">
        <f t="shared" si="126"/>
        <v>4.4112680884983289E-2</v>
      </c>
      <c r="AV118" s="2">
        <f t="shared" si="91"/>
        <v>117</v>
      </c>
      <c r="AW118" s="1">
        <f t="shared" si="92"/>
        <v>44.112680884983291</v>
      </c>
      <c r="AX118" s="1">
        <f t="shared" si="93"/>
        <v>0.93442373803770795</v>
      </c>
      <c r="AY118" s="1">
        <f t="shared" si="94"/>
        <v>1.0629621245517618</v>
      </c>
      <c r="AZ118" s="1">
        <f t="shared" si="89"/>
        <v>4.1999999999999997E-3</v>
      </c>
      <c r="BA118" s="1">
        <f t="shared" si="90"/>
        <v>7.6492122438502985</v>
      </c>
    </row>
    <row r="119" spans="1:53">
      <c r="A119" s="2">
        <f t="shared" si="96"/>
        <v>0.11800000000000009</v>
      </c>
      <c r="B119" s="1">
        <f t="shared" si="82"/>
        <v>0.14576333333333344</v>
      </c>
      <c r="C119" s="1">
        <f t="shared" si="97"/>
        <v>4.113527857963091E-2</v>
      </c>
      <c r="D119" s="1">
        <f t="shared" si="83"/>
        <v>1.0713242826539155</v>
      </c>
      <c r="E119" s="1">
        <f t="shared" si="127"/>
        <v>1.0707424084517543</v>
      </c>
      <c r="F119" s="1">
        <f t="shared" si="127"/>
        <v>1.0707277563720561</v>
      </c>
      <c r="G119" s="1">
        <f t="shared" si="127"/>
        <v>1.070727385945049</v>
      </c>
      <c r="H119" s="1">
        <f t="shared" si="98"/>
        <v>4.8164264040932277E-2</v>
      </c>
      <c r="I119" s="1">
        <f t="shared" si="84"/>
        <v>7.8765712089825879</v>
      </c>
      <c r="J119" s="1">
        <f>VLOOKUP($I119,Graph!$D$3:$M$50,col)</f>
        <v>4.7999999999999996E-3</v>
      </c>
      <c r="K119" s="1">
        <f>VLOOKUP($I119,Graph!$D$3:$M$50,col+1)</f>
        <v>3.8999999999999998E-3</v>
      </c>
      <c r="L119" s="1">
        <f t="shared" si="99"/>
        <v>4.1999999999999997E-3</v>
      </c>
      <c r="M119" s="1">
        <f t="shared" si="100"/>
        <v>0.64251666666666662</v>
      </c>
      <c r="N119" s="1">
        <f t="shared" si="101"/>
        <v>0.1138000000000001</v>
      </c>
      <c r="O119" s="1">
        <f t="shared" si="102"/>
        <v>3.727803090210368E-2</v>
      </c>
      <c r="P119" s="1">
        <f t="shared" si="103"/>
        <v>1.0633586403348625</v>
      </c>
      <c r="Q119" s="1">
        <f t="shared" si="104"/>
        <v>1.0632029173786601</v>
      </c>
      <c r="R119" s="1">
        <f t="shared" si="105"/>
        <v>1.0631994292779425</v>
      </c>
      <c r="S119" s="1">
        <f t="shared" si="106"/>
        <v>1.063199351052855</v>
      </c>
      <c r="T119" s="1">
        <f t="shared" si="107"/>
        <v>0.93486604885593627</v>
      </c>
      <c r="U119" s="1">
        <f t="shared" si="108"/>
        <v>4.4710559918498691E-2</v>
      </c>
      <c r="V119" s="2">
        <f t="shared" si="85"/>
        <v>7.6836150230205975</v>
      </c>
      <c r="W119" s="1">
        <f>VLOOKUP(V119,Graph!$D$3:$M$50,col)</f>
        <v>4.7999999999999996E-3</v>
      </c>
      <c r="X119" s="1">
        <f>VLOOKUP(V119,Graph!$D$3:$M$50,col+1)</f>
        <v>3.8999999999999998E-3</v>
      </c>
      <c r="Y119" s="1">
        <f t="shared" si="109"/>
        <v>4.1999999999999997E-3</v>
      </c>
      <c r="Z119" s="1">
        <f t="shared" si="86"/>
        <v>0.64251666666666662</v>
      </c>
      <c r="AA119" s="2">
        <f t="shared" si="110"/>
        <v>0.1138000000000001</v>
      </c>
      <c r="AB119" s="1">
        <f t="shared" si="111"/>
        <v>3.727803090210368E-2</v>
      </c>
      <c r="AC119" s="1">
        <f t="shared" si="112"/>
        <v>1.063199349298511</v>
      </c>
      <c r="AD119" s="1">
        <f t="shared" si="113"/>
        <v>1.0631993492591665</v>
      </c>
      <c r="AE119" s="1">
        <f t="shared" si="114"/>
        <v>1.0631993492582843</v>
      </c>
      <c r="AF119" s="1">
        <f t="shared" si="115"/>
        <v>1.0631993492582643</v>
      </c>
      <c r="AG119" s="1">
        <f t="shared" si="116"/>
        <v>0.93486604885593627</v>
      </c>
      <c r="AH119" s="1">
        <f t="shared" si="117"/>
        <v>4.4710559843031045E-2</v>
      </c>
      <c r="AI119" s="2">
        <f t="shared" si="87"/>
        <v>7.683615018697501</v>
      </c>
      <c r="AJ119" s="1">
        <f>VLOOKUP(AI119,Graph!$D$3:$M$50,col)</f>
        <v>4.7999999999999996E-3</v>
      </c>
      <c r="AK119" s="1">
        <f>VLOOKUP(AI119,Graph!$D$3:$M$50,col+1)</f>
        <v>3.8999999999999998E-3</v>
      </c>
      <c r="AL119" s="1">
        <f t="shared" si="118"/>
        <v>4.1999999999999997E-3</v>
      </c>
      <c r="AM119" s="1">
        <f t="shared" si="88"/>
        <v>0.64251666666666662</v>
      </c>
      <c r="AN119" s="2">
        <f t="shared" si="119"/>
        <v>0.1138000000000001</v>
      </c>
      <c r="AO119" s="1">
        <f t="shared" si="120"/>
        <v>3.727803090210368E-2</v>
      </c>
      <c r="AP119" s="1">
        <f t="shared" si="121"/>
        <v>1.0631993492582639</v>
      </c>
      <c r="AQ119" s="1">
        <f t="shared" si="122"/>
        <v>1.0631993492582636</v>
      </c>
      <c r="AR119" s="1">
        <f t="shared" si="123"/>
        <v>1.0631993492582639</v>
      </c>
      <c r="AS119" s="1">
        <f t="shared" si="124"/>
        <v>1.0631993492582636</v>
      </c>
      <c r="AT119" s="1">
        <f t="shared" si="125"/>
        <v>0.93486604885593627</v>
      </c>
      <c r="AU119" s="1">
        <f t="shared" si="126"/>
        <v>4.471055984303101E-2</v>
      </c>
      <c r="AV119" s="2">
        <f t="shared" si="91"/>
        <v>118</v>
      </c>
      <c r="AW119" s="1">
        <f t="shared" si="92"/>
        <v>44.710559843031007</v>
      </c>
      <c r="AX119" s="1">
        <f t="shared" si="93"/>
        <v>0.93486604885593627</v>
      </c>
      <c r="AY119" s="1">
        <f t="shared" si="94"/>
        <v>1.0631993492582636</v>
      </c>
      <c r="AZ119" s="1">
        <f t="shared" si="89"/>
        <v>4.1999999999999997E-3</v>
      </c>
      <c r="BA119" s="1">
        <f t="shared" si="90"/>
        <v>7.683615018697501</v>
      </c>
    </row>
    <row r="120" spans="1:53">
      <c r="A120" s="2">
        <f t="shared" si="96"/>
        <v>0.11900000000000009</v>
      </c>
      <c r="B120" s="1">
        <f t="shared" si="82"/>
        <v>0.14680450000000012</v>
      </c>
      <c r="C120" s="1">
        <f t="shared" si="97"/>
        <v>4.1244134745287327E-2</v>
      </c>
      <c r="D120" s="1">
        <f t="shared" si="83"/>
        <v>1.0715389776108106</v>
      </c>
      <c r="E120" s="1">
        <f t="shared" si="127"/>
        <v>1.0709580948385169</v>
      </c>
      <c r="F120" s="1">
        <f t="shared" si="127"/>
        <v>1.0709434197371919</v>
      </c>
      <c r="G120" s="1">
        <f t="shared" si="127"/>
        <v>1.0709430475182444</v>
      </c>
      <c r="H120" s="1">
        <f t="shared" si="98"/>
        <v>4.8787641594571607E-2</v>
      </c>
      <c r="I120" s="1">
        <f t="shared" si="84"/>
        <v>7.9104071211244795</v>
      </c>
      <c r="J120" s="1">
        <f>VLOOKUP($I120,Graph!$D$3:$M$50,col)</f>
        <v>4.7999999999999996E-3</v>
      </c>
      <c r="K120" s="1">
        <f>VLOOKUP($I120,Graph!$D$3:$M$50,col+1)</f>
        <v>3.8999999999999998E-3</v>
      </c>
      <c r="L120" s="1">
        <f t="shared" si="99"/>
        <v>4.1999999999999997E-3</v>
      </c>
      <c r="M120" s="1">
        <f t="shared" si="100"/>
        <v>0.64251666666666662</v>
      </c>
      <c r="N120" s="1">
        <f t="shared" si="101"/>
        <v>0.1148000000000001</v>
      </c>
      <c r="O120" s="1">
        <f t="shared" si="102"/>
        <v>3.7399867368655831E-2</v>
      </c>
      <c r="P120" s="1">
        <f t="shared" si="103"/>
        <v>1.0635933886731928</v>
      </c>
      <c r="Q120" s="1">
        <f t="shared" si="104"/>
        <v>1.0634373968485473</v>
      </c>
      <c r="R120" s="1">
        <f t="shared" si="105"/>
        <v>1.0634338889473056</v>
      </c>
      <c r="S120" s="1">
        <f t="shared" si="106"/>
        <v>1.0634338099681573</v>
      </c>
      <c r="T120" s="1">
        <f t="shared" si="107"/>
        <v>0.93530099389744192</v>
      </c>
      <c r="U120" s="1">
        <f t="shared" si="108"/>
        <v>4.5311173357066629E-2</v>
      </c>
      <c r="V120" s="2">
        <f t="shared" si="85"/>
        <v>7.7178677128132653</v>
      </c>
      <c r="W120" s="1">
        <f>VLOOKUP(V120,Graph!$D$3:$M$50,col)</f>
        <v>4.7999999999999996E-3</v>
      </c>
      <c r="X120" s="1">
        <f>VLOOKUP(V120,Graph!$D$3:$M$50,col+1)</f>
        <v>3.8999999999999998E-3</v>
      </c>
      <c r="Y120" s="1">
        <f t="shared" si="109"/>
        <v>4.1999999999999997E-3</v>
      </c>
      <c r="Z120" s="1">
        <f t="shared" si="86"/>
        <v>0.64251666666666662</v>
      </c>
      <c r="AA120" s="2">
        <f t="shared" si="110"/>
        <v>0.1148000000000001</v>
      </c>
      <c r="AB120" s="1">
        <f t="shared" si="111"/>
        <v>3.7399867368655831E-2</v>
      </c>
      <c r="AC120" s="1">
        <f t="shared" si="112"/>
        <v>1.0634338081899222</v>
      </c>
      <c r="AD120" s="1">
        <f t="shared" si="113"/>
        <v>1.0634338081498849</v>
      </c>
      <c r="AE120" s="1">
        <f t="shared" si="114"/>
        <v>1.0634338081489831</v>
      </c>
      <c r="AF120" s="1">
        <f t="shared" si="115"/>
        <v>1.0634338081489627</v>
      </c>
      <c r="AG120" s="1">
        <f t="shared" si="116"/>
        <v>0.93530099389744192</v>
      </c>
      <c r="AH120" s="1">
        <f t="shared" si="117"/>
        <v>4.5311173279553717E-2</v>
      </c>
      <c r="AI120" s="2">
        <f t="shared" si="87"/>
        <v>7.7178677084123306</v>
      </c>
      <c r="AJ120" s="1">
        <f>VLOOKUP(AI120,Graph!$D$3:$M$50,col)</f>
        <v>4.7999999999999996E-3</v>
      </c>
      <c r="AK120" s="1">
        <f>VLOOKUP(AI120,Graph!$D$3:$M$50,col+1)</f>
        <v>3.8999999999999998E-3</v>
      </c>
      <c r="AL120" s="1">
        <f t="shared" si="118"/>
        <v>4.1999999999999997E-3</v>
      </c>
      <c r="AM120" s="1">
        <f t="shared" si="88"/>
        <v>0.64251666666666662</v>
      </c>
      <c r="AN120" s="2">
        <f t="shared" si="119"/>
        <v>0.1148000000000001</v>
      </c>
      <c r="AO120" s="1">
        <f t="shared" si="120"/>
        <v>3.7399867368655831E-2</v>
      </c>
      <c r="AP120" s="1">
        <f t="shared" si="121"/>
        <v>1.0634338081489627</v>
      </c>
      <c r="AQ120" s="1">
        <f t="shared" si="122"/>
        <v>1.0634338081489627</v>
      </c>
      <c r="AR120" s="1">
        <f t="shared" si="123"/>
        <v>1.0634338081489627</v>
      </c>
      <c r="AS120" s="1">
        <f t="shared" si="124"/>
        <v>1.0634338081489627</v>
      </c>
      <c r="AT120" s="1">
        <f t="shared" si="125"/>
        <v>0.93530099389744192</v>
      </c>
      <c r="AU120" s="1">
        <f t="shared" si="126"/>
        <v>4.5311173279553717E-2</v>
      </c>
      <c r="AV120" s="2">
        <f t="shared" si="91"/>
        <v>119</v>
      </c>
      <c r="AW120" s="1">
        <f t="shared" si="92"/>
        <v>45.311173279553714</v>
      </c>
      <c r="AX120" s="1">
        <f t="shared" si="93"/>
        <v>0.93530099389744192</v>
      </c>
      <c r="AY120" s="1">
        <f t="shared" si="94"/>
        <v>1.0634338081489627</v>
      </c>
      <c r="AZ120" s="1">
        <f t="shared" si="89"/>
        <v>4.1999999999999997E-3</v>
      </c>
      <c r="BA120" s="1">
        <f t="shared" si="90"/>
        <v>7.7178677084123306</v>
      </c>
    </row>
    <row r="121" spans="1:53">
      <c r="A121" s="2">
        <f t="shared" si="96"/>
        <v>0.12000000000000009</v>
      </c>
      <c r="B121" s="1">
        <f t="shared" si="82"/>
        <v>0.14784566666666679</v>
      </c>
      <c r="C121" s="1">
        <f t="shared" si="97"/>
        <v>4.135159854346266E-2</v>
      </c>
      <c r="D121" s="1">
        <f t="shared" si="83"/>
        <v>1.0717510530875041</v>
      </c>
      <c r="E121" s="1">
        <f t="shared" ref="E121:G140" si="128">SQRT(D121-($C121*D121-POWER(D121,1/3)+1)/($C121-POWER(D121,-2/3)/3))</f>
        <v>1.0711711973600533</v>
      </c>
      <c r="F121" s="1">
        <f t="shared" si="128"/>
        <v>1.0711565008532098</v>
      </c>
      <c r="G121" s="1">
        <f t="shared" si="128"/>
        <v>1.0711561268936727</v>
      </c>
      <c r="H121" s="1">
        <f t="shared" si="98"/>
        <v>4.9413731627433691E-2</v>
      </c>
      <c r="I121" s="1">
        <f t="shared" si="84"/>
        <v>7.9441013862203489</v>
      </c>
      <c r="J121" s="1">
        <f>VLOOKUP($I121,Graph!$D$3:$M$50,col)</f>
        <v>4.7999999999999996E-3</v>
      </c>
      <c r="K121" s="1">
        <f>VLOOKUP($I121,Graph!$D$3:$M$50,col+1)</f>
        <v>3.8999999999999998E-3</v>
      </c>
      <c r="L121" s="1">
        <f t="shared" si="99"/>
        <v>4.1999999999999997E-3</v>
      </c>
      <c r="M121" s="1">
        <f t="shared" si="100"/>
        <v>0.64251666666666662</v>
      </c>
      <c r="N121" s="1">
        <f t="shared" si="101"/>
        <v>0.1158000000000001</v>
      </c>
      <c r="O121" s="1">
        <f t="shared" si="102"/>
        <v>3.7520182424342699E-2</v>
      </c>
      <c r="P121" s="1">
        <f t="shared" si="103"/>
        <v>1.0638254103546372</v>
      </c>
      <c r="Q121" s="1">
        <f t="shared" si="104"/>
        <v>1.0636691574565624</v>
      </c>
      <c r="R121" s="1">
        <f t="shared" si="105"/>
        <v>1.0636656300371696</v>
      </c>
      <c r="S121" s="1">
        <f t="shared" si="106"/>
        <v>1.0636655503103223</v>
      </c>
      <c r="T121" s="1">
        <f t="shared" si="107"/>
        <v>0.93572875561015278</v>
      </c>
      <c r="U121" s="1">
        <f t="shared" si="108"/>
        <v>4.5914509109644716E-2</v>
      </c>
      <c r="V121" s="2">
        <f t="shared" si="85"/>
        <v>7.751972248032148</v>
      </c>
      <c r="W121" s="1">
        <f>VLOOKUP(V121,Graph!$D$3:$M$50,col)</f>
        <v>4.7999999999999996E-3</v>
      </c>
      <c r="X121" s="1">
        <f>VLOOKUP(V121,Graph!$D$3:$M$50,col+1)</f>
        <v>3.8999999999999998E-3</v>
      </c>
      <c r="Y121" s="1">
        <f t="shared" si="109"/>
        <v>4.1999999999999997E-3</v>
      </c>
      <c r="Z121" s="1">
        <f t="shared" si="86"/>
        <v>0.64251666666666662</v>
      </c>
      <c r="AA121" s="2">
        <f t="shared" si="110"/>
        <v>0.1158000000000001</v>
      </c>
      <c r="AB121" s="1">
        <f t="shared" si="111"/>
        <v>3.7520182424342699E-2</v>
      </c>
      <c r="AC121" s="1">
        <f t="shared" si="112"/>
        <v>1.0636655485082849</v>
      </c>
      <c r="AD121" s="1">
        <f t="shared" si="113"/>
        <v>1.0636655484675539</v>
      </c>
      <c r="AE121" s="1">
        <f t="shared" si="114"/>
        <v>1.0636655484666335</v>
      </c>
      <c r="AF121" s="1">
        <f t="shared" si="115"/>
        <v>1.0636655484666129</v>
      </c>
      <c r="AG121" s="1">
        <f t="shared" si="116"/>
        <v>0.93572875561015278</v>
      </c>
      <c r="AH121" s="1">
        <f t="shared" si="117"/>
        <v>4.5914509030058587E-2</v>
      </c>
      <c r="AI121" s="2">
        <f t="shared" si="87"/>
        <v>7.7519722435531744</v>
      </c>
      <c r="AJ121" s="1">
        <f>VLOOKUP(AI121,Graph!$D$3:$M$50,col)</f>
        <v>4.7999999999999996E-3</v>
      </c>
      <c r="AK121" s="1">
        <f>VLOOKUP(AI121,Graph!$D$3:$M$50,col+1)</f>
        <v>3.8999999999999998E-3</v>
      </c>
      <c r="AL121" s="1">
        <f t="shared" si="118"/>
        <v>4.1999999999999997E-3</v>
      </c>
      <c r="AM121" s="1">
        <f t="shared" si="88"/>
        <v>0.64251666666666662</v>
      </c>
      <c r="AN121" s="2">
        <f t="shared" si="119"/>
        <v>0.1158000000000001</v>
      </c>
      <c r="AO121" s="1">
        <f t="shared" si="120"/>
        <v>3.7520182424342699E-2</v>
      </c>
      <c r="AP121" s="1">
        <f t="shared" si="121"/>
        <v>1.063665548466612</v>
      </c>
      <c r="AQ121" s="1">
        <f t="shared" si="122"/>
        <v>1.0636655484666122</v>
      </c>
      <c r="AR121" s="1">
        <f t="shared" si="123"/>
        <v>1.063665548466612</v>
      </c>
      <c r="AS121" s="1">
        <f t="shared" si="124"/>
        <v>1.0636655484666122</v>
      </c>
      <c r="AT121" s="1">
        <f t="shared" si="125"/>
        <v>0.93572875561015278</v>
      </c>
      <c r="AU121" s="1">
        <f t="shared" si="126"/>
        <v>4.5914509030058559E-2</v>
      </c>
      <c r="AV121" s="2">
        <f t="shared" si="91"/>
        <v>120</v>
      </c>
      <c r="AW121" s="1">
        <f t="shared" si="92"/>
        <v>45.914509030058561</v>
      </c>
      <c r="AX121" s="1">
        <f t="shared" si="93"/>
        <v>0.93572875561015278</v>
      </c>
      <c r="AY121" s="1">
        <f t="shared" si="94"/>
        <v>1.0636655484666122</v>
      </c>
      <c r="AZ121" s="1">
        <f t="shared" si="89"/>
        <v>4.1999999999999997E-3</v>
      </c>
      <c r="BA121" s="1">
        <f t="shared" si="90"/>
        <v>7.7519722435531744</v>
      </c>
    </row>
    <row r="122" spans="1:53">
      <c r="A122" s="2">
        <f t="shared" si="96"/>
        <v>0.12100000000000009</v>
      </c>
      <c r="B122" s="1">
        <f t="shared" si="82"/>
        <v>0.14888683333333347</v>
      </c>
      <c r="C122" s="1">
        <f t="shared" si="97"/>
        <v>4.1457696251099636E-2</v>
      </c>
      <c r="D122" s="1">
        <f t="shared" si="83"/>
        <v>1.0719605562169112</v>
      </c>
      <c r="E122" s="1">
        <f t="shared" si="128"/>
        <v>1.0713817616816486</v>
      </c>
      <c r="F122" s="1">
        <f t="shared" si="128"/>
        <v>1.0713670453446122</v>
      </c>
      <c r="G122" s="1">
        <f t="shared" si="128"/>
        <v>1.0713666696950113</v>
      </c>
      <c r="H122" s="1">
        <f t="shared" si="98"/>
        <v>5.0042522561889471E-2</v>
      </c>
      <c r="I122" s="1">
        <f t="shared" si="84"/>
        <v>7.9776557537616402</v>
      </c>
      <c r="J122" s="1">
        <f>VLOOKUP($I122,Graph!$D$3:$M$50,col)</f>
        <v>4.7999999999999996E-3</v>
      </c>
      <c r="K122" s="1">
        <f>VLOOKUP($I122,Graph!$D$3:$M$50,col+1)</f>
        <v>3.8999999999999998E-3</v>
      </c>
      <c r="L122" s="1">
        <f t="shared" si="99"/>
        <v>4.1999999999999997E-3</v>
      </c>
      <c r="M122" s="1">
        <f t="shared" si="100"/>
        <v>0.64251666666666662</v>
      </c>
      <c r="N122" s="1">
        <f t="shared" si="101"/>
        <v>0.1168000000000001</v>
      </c>
      <c r="O122" s="1">
        <f t="shared" si="102"/>
        <v>3.763900393299574E-2</v>
      </c>
      <c r="P122" s="1">
        <f t="shared" si="103"/>
        <v>1.0640547517810768</v>
      </c>
      <c r="Q122" s="1">
        <f t="shared" si="104"/>
        <v>1.0638982454068027</v>
      </c>
      <c r="R122" s="1">
        <f t="shared" si="105"/>
        <v>1.06389469874745</v>
      </c>
      <c r="S122" s="1">
        <f t="shared" si="106"/>
        <v>1.0638946182792453</v>
      </c>
      <c r="T122" s="1">
        <f t="shared" si="107"/>
        <v>0.93614951046661476</v>
      </c>
      <c r="U122" s="1">
        <f t="shared" si="108"/>
        <v>4.6520555168703771E-2</v>
      </c>
      <c r="V122" s="2">
        <f t="shared" si="85"/>
        <v>7.7859305182816145</v>
      </c>
      <c r="W122" s="1">
        <f>VLOOKUP(V122,Graph!$D$3:$M$50,col)</f>
        <v>4.7999999999999996E-3</v>
      </c>
      <c r="X122" s="1">
        <f>VLOOKUP(V122,Graph!$D$3:$M$50,col+1)</f>
        <v>3.8999999999999998E-3</v>
      </c>
      <c r="Y122" s="1">
        <f t="shared" si="109"/>
        <v>4.1999999999999997E-3</v>
      </c>
      <c r="Z122" s="1">
        <f t="shared" si="86"/>
        <v>0.64251666666666662</v>
      </c>
      <c r="AA122" s="2">
        <f t="shared" si="110"/>
        <v>0.1168000000000001</v>
      </c>
      <c r="AB122" s="1">
        <f t="shared" si="111"/>
        <v>3.763900393299574E-2</v>
      </c>
      <c r="AC122" s="1">
        <f t="shared" si="112"/>
        <v>1.063894616453497</v>
      </c>
      <c r="AD122" s="1">
        <f t="shared" si="113"/>
        <v>1.0638946164120724</v>
      </c>
      <c r="AE122" s="1">
        <f t="shared" si="114"/>
        <v>1.0638946164111325</v>
      </c>
      <c r="AF122" s="1">
        <f t="shared" si="115"/>
        <v>1.0638946164111109</v>
      </c>
      <c r="AG122" s="1">
        <f t="shared" si="116"/>
        <v>0.93614951046661476</v>
      </c>
      <c r="AH122" s="1">
        <f t="shared" si="117"/>
        <v>4.6520555087016503E-2</v>
      </c>
      <c r="AI122" s="2">
        <f t="shared" si="87"/>
        <v>7.7859305137244075</v>
      </c>
      <c r="AJ122" s="1">
        <f>VLOOKUP(AI122,Graph!$D$3:$M$50,col)</f>
        <v>4.7999999999999996E-3</v>
      </c>
      <c r="AK122" s="1">
        <f>VLOOKUP(AI122,Graph!$D$3:$M$50,col+1)</f>
        <v>3.8999999999999998E-3</v>
      </c>
      <c r="AL122" s="1">
        <f t="shared" si="118"/>
        <v>4.1999999999999997E-3</v>
      </c>
      <c r="AM122" s="1">
        <f t="shared" si="88"/>
        <v>0.64251666666666662</v>
      </c>
      <c r="AN122" s="2">
        <f t="shared" si="119"/>
        <v>0.1168000000000001</v>
      </c>
      <c r="AO122" s="1">
        <f t="shared" si="120"/>
        <v>3.763900393299574E-2</v>
      </c>
      <c r="AP122" s="1">
        <f t="shared" si="121"/>
        <v>1.0638946164111107</v>
      </c>
      <c r="AQ122" s="1">
        <f t="shared" si="122"/>
        <v>1.0638946164111107</v>
      </c>
      <c r="AR122" s="1">
        <f t="shared" si="123"/>
        <v>1.0638946164111107</v>
      </c>
      <c r="AS122" s="1">
        <f t="shared" si="124"/>
        <v>1.0638946164111107</v>
      </c>
      <c r="AT122" s="1">
        <f t="shared" si="125"/>
        <v>0.93614951046661476</v>
      </c>
      <c r="AU122" s="1">
        <f t="shared" si="126"/>
        <v>4.6520555087016496E-2</v>
      </c>
      <c r="AV122" s="2">
        <f t="shared" si="91"/>
        <v>121</v>
      </c>
      <c r="AW122" s="1">
        <f t="shared" si="92"/>
        <v>46.520555087016497</v>
      </c>
      <c r="AX122" s="1">
        <f t="shared" si="93"/>
        <v>0.93614951046661476</v>
      </c>
      <c r="AY122" s="1">
        <f t="shared" si="94"/>
        <v>1.0638946164111107</v>
      </c>
      <c r="AZ122" s="1">
        <f t="shared" si="89"/>
        <v>4.1999999999999997E-3</v>
      </c>
      <c r="BA122" s="1">
        <f t="shared" si="90"/>
        <v>7.7859305137244075</v>
      </c>
    </row>
    <row r="123" spans="1:53">
      <c r="A123" s="2">
        <f t="shared" si="96"/>
        <v>0.12200000000000009</v>
      </c>
      <c r="B123" s="1">
        <f t="shared" si="82"/>
        <v>0.14992800000000012</v>
      </c>
      <c r="C123" s="1">
        <f t="shared" si="97"/>
        <v>4.1562453496147997E-2</v>
      </c>
      <c r="D123" s="1">
        <f t="shared" si="83"/>
        <v>1.0721675330235907</v>
      </c>
      <c r="E123" s="1">
        <f t="shared" si="128"/>
        <v>1.0715898324138466</v>
      </c>
      <c r="F123" s="1">
        <f t="shared" si="128"/>
        <v>1.0715750977821275</v>
      </c>
      <c r="G123" s="1">
        <f t="shared" si="128"/>
        <v>1.0715747204921728</v>
      </c>
      <c r="H123" s="1">
        <f t="shared" si="98"/>
        <v>5.0674002964717052E-2</v>
      </c>
      <c r="I123" s="1">
        <f t="shared" si="84"/>
        <v>8.0110719376368351</v>
      </c>
      <c r="J123" s="1">
        <f>VLOOKUP($I123,Graph!$D$3:$M$50,col)</f>
        <v>4.8999999999999998E-3</v>
      </c>
      <c r="K123" s="1">
        <f>VLOOKUP($I123,Graph!$D$3:$M$50,col+1)</f>
        <v>4.0000000000000001E-3</v>
      </c>
      <c r="L123" s="1">
        <f t="shared" si="99"/>
        <v>4.3E-3</v>
      </c>
      <c r="M123" s="1">
        <f t="shared" si="100"/>
        <v>0.64231666666666654</v>
      </c>
      <c r="N123" s="1">
        <f t="shared" si="101"/>
        <v>0.1177000000000001</v>
      </c>
      <c r="O123" s="1">
        <f t="shared" si="102"/>
        <v>3.7668822074747074E-2</v>
      </c>
      <c r="P123" s="1">
        <f t="shared" si="103"/>
        <v>1.0641154669900688</v>
      </c>
      <c r="Q123" s="1">
        <f t="shared" si="104"/>
        <v>1.0639558376527756</v>
      </c>
      <c r="R123" s="1">
        <f t="shared" si="105"/>
        <v>1.0639522168460276</v>
      </c>
      <c r="S123" s="1">
        <f t="shared" si="106"/>
        <v>1.0639521346169898</v>
      </c>
      <c r="T123" s="1">
        <f t="shared" si="107"/>
        <v>0.93507995574744196</v>
      </c>
      <c r="U123" s="1">
        <f t="shared" si="108"/>
        <v>4.7047179319810332E-2</v>
      </c>
      <c r="V123" s="2">
        <f t="shared" si="85"/>
        <v>7.8151998998794667</v>
      </c>
      <c r="W123" s="1">
        <f>VLOOKUP(V123,Graph!$D$3:$M$50,col)</f>
        <v>4.7999999999999996E-3</v>
      </c>
      <c r="X123" s="1">
        <f>VLOOKUP(V123,Graph!$D$3:$M$50,col+1)</f>
        <v>3.8999999999999998E-3</v>
      </c>
      <c r="Y123" s="1">
        <f t="shared" si="109"/>
        <v>4.1999999999999997E-3</v>
      </c>
      <c r="Z123" s="1">
        <f t="shared" si="86"/>
        <v>0.64251666666666662</v>
      </c>
      <c r="AA123" s="2">
        <f t="shared" si="110"/>
        <v>0.1178000000000001</v>
      </c>
      <c r="AB123" s="1">
        <f t="shared" si="111"/>
        <v>3.7756359096276955E-2</v>
      </c>
      <c r="AC123" s="1">
        <f t="shared" si="112"/>
        <v>1.0641172052163024</v>
      </c>
      <c r="AD123" s="1">
        <f t="shared" si="113"/>
        <v>1.0641209694381126</v>
      </c>
      <c r="AE123" s="1">
        <f t="shared" si="114"/>
        <v>1.0641210551690512</v>
      </c>
      <c r="AF123" s="1">
        <f t="shared" si="115"/>
        <v>1.0641210571215356</v>
      </c>
      <c r="AG123" s="1">
        <f t="shared" si="116"/>
        <v>0.93656342920659696</v>
      </c>
      <c r="AH123" s="1">
        <f t="shared" si="117"/>
        <v>4.71292995945677E-2</v>
      </c>
      <c r="AI123" s="2">
        <f t="shared" si="87"/>
        <v>7.8197443686725618</v>
      </c>
      <c r="AJ123" s="1">
        <f>VLOOKUP(AI123,Graph!$D$3:$M$50,col)</f>
        <v>4.7999999999999996E-3</v>
      </c>
      <c r="AK123" s="1">
        <f>VLOOKUP(AI123,Graph!$D$3:$M$50,col+1)</f>
        <v>3.8999999999999998E-3</v>
      </c>
      <c r="AL123" s="1">
        <f t="shared" si="118"/>
        <v>4.1999999999999997E-3</v>
      </c>
      <c r="AM123" s="1">
        <f t="shared" si="88"/>
        <v>0.64251666666666662</v>
      </c>
      <c r="AN123" s="2">
        <f t="shared" si="119"/>
        <v>0.1178000000000001</v>
      </c>
      <c r="AO123" s="1">
        <f t="shared" si="120"/>
        <v>3.7756359096276955E-2</v>
      </c>
      <c r="AP123" s="1">
        <f t="shared" si="121"/>
        <v>1.0641210571660022</v>
      </c>
      <c r="AQ123" s="1">
        <f t="shared" si="122"/>
        <v>1.064121057167015</v>
      </c>
      <c r="AR123" s="1">
        <f t="shared" si="123"/>
        <v>1.0641210571670383</v>
      </c>
      <c r="AS123" s="1">
        <f t="shared" si="124"/>
        <v>1.0641210571670385</v>
      </c>
      <c r="AT123" s="1">
        <f t="shared" si="125"/>
        <v>0.93656342920659696</v>
      </c>
      <c r="AU123" s="1">
        <f t="shared" si="126"/>
        <v>4.7129299596582998E-2</v>
      </c>
      <c r="AV123" s="2">
        <f t="shared" si="91"/>
        <v>122</v>
      </c>
      <c r="AW123" s="1">
        <f t="shared" si="92"/>
        <v>47.129299596582996</v>
      </c>
      <c r="AX123" s="1">
        <f t="shared" si="93"/>
        <v>0.93656342920659696</v>
      </c>
      <c r="AY123" s="1">
        <f t="shared" si="94"/>
        <v>1.0641210571670385</v>
      </c>
      <c r="AZ123" s="1">
        <f t="shared" si="89"/>
        <v>4.1999999999999997E-3</v>
      </c>
      <c r="BA123" s="1">
        <f t="shared" si="90"/>
        <v>7.8197443686725618</v>
      </c>
    </row>
    <row r="124" spans="1:53">
      <c r="A124" s="2">
        <f t="shared" si="96"/>
        <v>0.1230000000000001</v>
      </c>
      <c r="B124" s="1">
        <f t="shared" si="82"/>
        <v>0.15096916666666679</v>
      </c>
      <c r="C124" s="1">
        <f t="shared" si="97"/>
        <v>4.1665895277172134E-2</v>
      </c>
      <c r="D124" s="1">
        <f t="shared" si="83"/>
        <v>1.0723720284555356</v>
      </c>
      <c r="E124" s="1">
        <f t="shared" si="128"/>
        <v>1.0717954531421456</v>
      </c>
      <c r="F124" s="1">
        <f t="shared" si="128"/>
        <v>1.0717807017123948</v>
      </c>
      <c r="G124" s="1">
        <f t="shared" si="128"/>
        <v>1.0717803228309843</v>
      </c>
      <c r="H124" s="1">
        <f t="shared" si="98"/>
        <v>5.1308161544174259E-2</v>
      </c>
      <c r="I124" s="1">
        <f t="shared" si="84"/>
        <v>8.0443516171372558</v>
      </c>
      <c r="J124" s="1">
        <f>VLOOKUP($I124,Graph!$D$3:$M$50,col)</f>
        <v>4.8999999999999998E-3</v>
      </c>
      <c r="K124" s="1">
        <f>VLOOKUP($I124,Graph!$D$3:$M$50,col+1)</f>
        <v>4.0000000000000001E-3</v>
      </c>
      <c r="L124" s="1">
        <f t="shared" si="99"/>
        <v>4.3E-3</v>
      </c>
      <c r="M124" s="1">
        <f t="shared" si="100"/>
        <v>0.64231666666666654</v>
      </c>
      <c r="N124" s="1">
        <f t="shared" si="101"/>
        <v>0.1187000000000001</v>
      </c>
      <c r="O124" s="1">
        <f t="shared" si="102"/>
        <v>3.7785009150295187E-2</v>
      </c>
      <c r="P124" s="1">
        <f t="shared" si="103"/>
        <v>1.0643399708693242</v>
      </c>
      <c r="Q124" s="1">
        <f t="shared" si="104"/>
        <v>1.0641800934548802</v>
      </c>
      <c r="R124" s="1">
        <f t="shared" si="105"/>
        <v>1.0641764534962694</v>
      </c>
      <c r="S124" s="1">
        <f t="shared" si="106"/>
        <v>1.0641763705242022</v>
      </c>
      <c r="T124" s="1">
        <f t="shared" si="107"/>
        <v>0.9354965939930342</v>
      </c>
      <c r="U124" s="1">
        <f t="shared" si="108"/>
        <v>4.7658074965738755E-2</v>
      </c>
      <c r="V124" s="2">
        <f t="shared" si="85"/>
        <v>7.8488806661106025</v>
      </c>
      <c r="W124" s="1">
        <f>VLOOKUP(V124,Graph!$D$3:$M$50,col)</f>
        <v>4.7999999999999996E-3</v>
      </c>
      <c r="X124" s="1">
        <f>VLOOKUP(V124,Graph!$D$3:$M$50,col+1)</f>
        <v>3.8999999999999998E-3</v>
      </c>
      <c r="Y124" s="1">
        <f t="shared" si="109"/>
        <v>4.1999999999999997E-3</v>
      </c>
      <c r="Z124" s="1">
        <f t="shared" si="86"/>
        <v>0.64251666666666662</v>
      </c>
      <c r="AA124" s="2">
        <f t="shared" si="110"/>
        <v>0.1188000000000001</v>
      </c>
      <c r="AB124" s="1">
        <f t="shared" si="111"/>
        <v>3.7872274472682647E-2</v>
      </c>
      <c r="AC124" s="1">
        <f t="shared" si="112"/>
        <v>1.064341057366434</v>
      </c>
      <c r="AD124" s="1">
        <f t="shared" si="113"/>
        <v>1.0643448267475353</v>
      </c>
      <c r="AE124" s="1">
        <f t="shared" si="114"/>
        <v>1.0643449129146005</v>
      </c>
      <c r="AF124" s="1">
        <f t="shared" si="115"/>
        <v>1.0643449148843009</v>
      </c>
      <c r="AG124" s="1">
        <f t="shared" si="116"/>
        <v>0.93697067706797266</v>
      </c>
      <c r="AH124" s="1">
        <f t="shared" si="117"/>
        <v>4.7740730853345986E-2</v>
      </c>
      <c r="AI124" s="2">
        <f t="shared" si="87"/>
        <v>7.853415619892373</v>
      </c>
      <c r="AJ124" s="1">
        <f>VLOOKUP(AI124,Graph!$D$3:$M$50,col)</f>
        <v>4.7999999999999996E-3</v>
      </c>
      <c r="AK124" s="1">
        <f>VLOOKUP(AI124,Graph!$D$3:$M$50,col+1)</f>
        <v>3.8999999999999998E-3</v>
      </c>
      <c r="AL124" s="1">
        <f t="shared" si="118"/>
        <v>4.1999999999999997E-3</v>
      </c>
      <c r="AM124" s="1">
        <f t="shared" si="88"/>
        <v>0.64251666666666662</v>
      </c>
      <c r="AN124" s="2">
        <f t="shared" si="119"/>
        <v>0.1188000000000001</v>
      </c>
      <c r="AO124" s="1">
        <f t="shared" si="120"/>
        <v>3.7872274472682647E-2</v>
      </c>
      <c r="AP124" s="1">
        <f t="shared" si="121"/>
        <v>1.0643449149293267</v>
      </c>
      <c r="AQ124" s="1">
        <f t="shared" si="122"/>
        <v>1.0643449149303557</v>
      </c>
      <c r="AR124" s="1">
        <f t="shared" si="123"/>
        <v>1.0643449149303794</v>
      </c>
      <c r="AS124" s="1">
        <f t="shared" si="124"/>
        <v>1.0643449149303799</v>
      </c>
      <c r="AT124" s="1">
        <f t="shared" si="125"/>
        <v>0.93697067706797266</v>
      </c>
      <c r="AU124" s="1">
        <f t="shared" si="126"/>
        <v>4.7740730855412826E-2</v>
      </c>
      <c r="AV124" s="2">
        <f t="shared" si="91"/>
        <v>123</v>
      </c>
      <c r="AW124" s="1">
        <f t="shared" si="92"/>
        <v>47.740730855412828</v>
      </c>
      <c r="AX124" s="1">
        <f t="shared" si="93"/>
        <v>0.93697067706797266</v>
      </c>
      <c r="AY124" s="1">
        <f t="shared" si="94"/>
        <v>1.0643449149303799</v>
      </c>
      <c r="AZ124" s="1">
        <f t="shared" si="89"/>
        <v>4.1999999999999997E-3</v>
      </c>
      <c r="BA124" s="1">
        <f t="shared" si="90"/>
        <v>7.853415619892373</v>
      </c>
    </row>
    <row r="125" spans="1:53">
      <c r="A125" s="2">
        <f t="shared" si="96"/>
        <v>0.1240000000000001</v>
      </c>
      <c r="B125" s="1">
        <f t="shared" si="82"/>
        <v>0.15201033333333347</v>
      </c>
      <c r="C125" s="1">
        <f t="shared" si="97"/>
        <v>4.1768045982266654E-2</v>
      </c>
      <c r="D125" s="1">
        <f t="shared" si="83"/>
        <v>1.0725740864149089</v>
      </c>
      <c r="E125" s="1">
        <f t="shared" si="128"/>
        <v>1.0719986664557348</v>
      </c>
      <c r="F125" s="1">
        <f t="shared" si="128"/>
        <v>1.0719838996866664</v>
      </c>
      <c r="G125" s="1">
        <f t="shared" si="128"/>
        <v>1.0719835192618965</v>
      </c>
      <c r="H125" s="1">
        <f t="shared" si="98"/>
        <v>5.1944987147152386E-2</v>
      </c>
      <c r="I125" s="1">
        <f t="shared" si="84"/>
        <v>8.0774964379265661</v>
      </c>
      <c r="J125" s="1">
        <f>VLOOKUP($I125,Graph!$D$3:$M$50,col)</f>
        <v>4.8999999999999998E-3</v>
      </c>
      <c r="K125" s="1">
        <f>VLOOKUP($I125,Graph!$D$3:$M$50,col+1)</f>
        <v>4.0000000000000001E-3</v>
      </c>
      <c r="L125" s="1">
        <f t="shared" si="99"/>
        <v>4.3E-3</v>
      </c>
      <c r="M125" s="1">
        <f t="shared" si="100"/>
        <v>0.64231666666666654</v>
      </c>
      <c r="N125" s="1">
        <f t="shared" si="101"/>
        <v>0.1197000000000001</v>
      </c>
      <c r="O125" s="1">
        <f t="shared" si="102"/>
        <v>3.78997798726168E-2</v>
      </c>
      <c r="P125" s="1">
        <f t="shared" si="103"/>
        <v>1.0645619251021032</v>
      </c>
      <c r="Q125" s="1">
        <f t="shared" si="104"/>
        <v>1.0644018068406524</v>
      </c>
      <c r="R125" s="1">
        <f t="shared" si="105"/>
        <v>1.0643981480012257</v>
      </c>
      <c r="S125" s="1">
        <f t="shared" si="106"/>
        <v>1.0643980642924704</v>
      </c>
      <c r="T125" s="1">
        <f t="shared" si="107"/>
        <v>0.93590657263970789</v>
      </c>
      <c r="U125" s="1">
        <f t="shared" si="108"/>
        <v>4.827164599633875E-2</v>
      </c>
      <c r="V125" s="2">
        <f t="shared" si="85"/>
        <v>7.8824204545630572</v>
      </c>
      <c r="W125" s="1">
        <f>VLOOKUP(V125,Graph!$D$3:$M$50,col)</f>
        <v>4.7999999999999996E-3</v>
      </c>
      <c r="X125" s="1">
        <f>VLOOKUP(V125,Graph!$D$3:$M$50,col+1)</f>
        <v>3.8999999999999998E-3</v>
      </c>
      <c r="Y125" s="1">
        <f t="shared" si="109"/>
        <v>4.1999999999999997E-3</v>
      </c>
      <c r="Z125" s="1">
        <f t="shared" si="86"/>
        <v>0.64251666666666662</v>
      </c>
      <c r="AA125" s="2">
        <f t="shared" si="110"/>
        <v>0.1198000000000001</v>
      </c>
      <c r="AB125" s="1">
        <f t="shared" si="111"/>
        <v>3.7986775995922817E-2</v>
      </c>
      <c r="AC125" s="1">
        <f t="shared" si="112"/>
        <v>1.064562369921817</v>
      </c>
      <c r="AD125" s="1">
        <f t="shared" si="113"/>
        <v>1.0645661443040861</v>
      </c>
      <c r="AE125" s="1">
        <f t="shared" si="114"/>
        <v>1.0645662309010349</v>
      </c>
      <c r="AF125" s="1">
        <f t="shared" si="115"/>
        <v>1.0645662328878023</v>
      </c>
      <c r="AG125" s="1">
        <f t="shared" si="116"/>
        <v>0.93737141400653401</v>
      </c>
      <c r="AH125" s="1">
        <f t="shared" si="117"/>
        <v>4.8354837305445937E-2</v>
      </c>
      <c r="AI125" s="2">
        <f t="shared" si="87"/>
        <v>7.8869460410822727</v>
      </c>
      <c r="AJ125" s="1">
        <f>VLOOKUP(AI125,Graph!$D$3:$M$50,col)</f>
        <v>4.7999999999999996E-3</v>
      </c>
      <c r="AK125" s="1">
        <f>VLOOKUP(AI125,Graph!$D$3:$M$50,col+1)</f>
        <v>3.8999999999999998E-3</v>
      </c>
      <c r="AL125" s="1">
        <f t="shared" si="118"/>
        <v>4.1999999999999997E-3</v>
      </c>
      <c r="AM125" s="1">
        <f t="shared" si="88"/>
        <v>0.64251666666666662</v>
      </c>
      <c r="AN125" s="2">
        <f t="shared" si="119"/>
        <v>0.1198000000000001</v>
      </c>
      <c r="AO125" s="1">
        <f t="shared" si="120"/>
        <v>3.7986775995922817E-2</v>
      </c>
      <c r="AP125" s="1">
        <f t="shared" si="121"/>
        <v>1.0645662329333838</v>
      </c>
      <c r="AQ125" s="1">
        <f t="shared" si="122"/>
        <v>1.0645662329344296</v>
      </c>
      <c r="AR125" s="1">
        <f t="shared" si="123"/>
        <v>1.0645662329344536</v>
      </c>
      <c r="AS125" s="1">
        <f t="shared" si="124"/>
        <v>1.0645662329344541</v>
      </c>
      <c r="AT125" s="1">
        <f t="shared" si="125"/>
        <v>0.93737141400653401</v>
      </c>
      <c r="AU125" s="1">
        <f t="shared" si="126"/>
        <v>4.8354837307564957E-2</v>
      </c>
      <c r="AV125" s="2">
        <f t="shared" si="91"/>
        <v>124</v>
      </c>
      <c r="AW125" s="1">
        <f t="shared" si="92"/>
        <v>48.354837307564956</v>
      </c>
      <c r="AX125" s="1">
        <f t="shared" si="93"/>
        <v>0.93737141400653401</v>
      </c>
      <c r="AY125" s="1">
        <f t="shared" si="94"/>
        <v>1.0645662329344541</v>
      </c>
      <c r="AZ125" s="1">
        <f t="shared" si="89"/>
        <v>4.1999999999999997E-3</v>
      </c>
      <c r="BA125" s="1">
        <f t="shared" si="90"/>
        <v>7.8869460410822727</v>
      </c>
    </row>
    <row r="126" spans="1:53">
      <c r="A126" s="2">
        <f t="shared" si="96"/>
        <v>0.12500000000000008</v>
      </c>
      <c r="B126" s="1">
        <f t="shared" si="82"/>
        <v>0.15305150000000009</v>
      </c>
      <c r="C126" s="1">
        <f t="shared" si="97"/>
        <v>4.1868929407306202E-2</v>
      </c>
      <c r="D126" s="1">
        <f t="shared" si="83"/>
        <v>1.0727737497877534</v>
      </c>
      <c r="E126" s="1">
        <f t="shared" si="128"/>
        <v>1.07219951397528</v>
      </c>
      <c r="F126" s="1">
        <f t="shared" si="128"/>
        <v>1.072184733288585</v>
      </c>
      <c r="G126" s="1">
        <f t="shared" si="128"/>
        <v>1.072184351367756</v>
      </c>
      <c r="H126" s="1">
        <f t="shared" si="98"/>
        <v>5.2584468756408466E-2</v>
      </c>
      <c r="I126" s="1">
        <f t="shared" si="84"/>
        <v>8.1105080129755933</v>
      </c>
      <c r="J126" s="1">
        <f>VLOOKUP($I126,Graph!$D$3:$M$50,col)</f>
        <v>4.8999999999999998E-3</v>
      </c>
      <c r="K126" s="1">
        <f>VLOOKUP($I126,Graph!$D$3:$M$50,col+1)</f>
        <v>4.0000000000000001E-3</v>
      </c>
      <c r="L126" s="1">
        <f t="shared" si="99"/>
        <v>4.3E-3</v>
      </c>
      <c r="M126" s="1">
        <f t="shared" si="100"/>
        <v>0.64231666666666654</v>
      </c>
      <c r="N126" s="1">
        <f t="shared" si="101"/>
        <v>0.12070000000000008</v>
      </c>
      <c r="O126" s="1">
        <f t="shared" si="102"/>
        <v>3.8013159594668278E-2</v>
      </c>
      <c r="P126" s="1">
        <f t="shared" si="103"/>
        <v>1.0647813721696413</v>
      </c>
      <c r="Q126" s="1">
        <f t="shared" si="104"/>
        <v>1.0646210201102055</v>
      </c>
      <c r="R126" s="1">
        <f t="shared" si="105"/>
        <v>1.0646173426569725</v>
      </c>
      <c r="S126" s="1">
        <f t="shared" si="106"/>
        <v>1.0646172582178439</v>
      </c>
      <c r="T126" s="1">
        <f t="shared" si="107"/>
        <v>0.93631005007194412</v>
      </c>
      <c r="U126" s="1">
        <f t="shared" si="108"/>
        <v>4.8887880990648384E-2</v>
      </c>
      <c r="V126" s="2">
        <f t="shared" si="85"/>
        <v>7.9158210057999039</v>
      </c>
      <c r="W126" s="1">
        <f>VLOOKUP(V126,Graph!$D$3:$M$50,col)</f>
        <v>4.7999999999999996E-3</v>
      </c>
      <c r="X126" s="1">
        <f>VLOOKUP(V126,Graph!$D$3:$M$50,col+1)</f>
        <v>3.8999999999999998E-3</v>
      </c>
      <c r="Y126" s="1">
        <f t="shared" si="109"/>
        <v>4.1999999999999997E-3</v>
      </c>
      <c r="Z126" s="1">
        <f t="shared" si="86"/>
        <v>0.64251666666666662</v>
      </c>
      <c r="AA126" s="2">
        <f t="shared" si="110"/>
        <v>0.12080000000000009</v>
      </c>
      <c r="AB126" s="1">
        <f t="shared" si="111"/>
        <v>3.8099888992698144E-2</v>
      </c>
      <c r="AC126" s="1">
        <f t="shared" si="112"/>
        <v>1.0647811851741575</v>
      </c>
      <c r="AD126" s="1">
        <f t="shared" si="113"/>
        <v>1.0647849644034904</v>
      </c>
      <c r="AE126" s="1">
        <f t="shared" si="114"/>
        <v>1.0647850514241743</v>
      </c>
      <c r="AF126" s="1">
        <f t="shared" si="115"/>
        <v>1.0647850534278593</v>
      </c>
      <c r="AG126" s="1">
        <f t="shared" si="116"/>
        <v>0.93776579490535183</v>
      </c>
      <c r="AH126" s="1">
        <f t="shared" si="117"/>
        <v>4.8971607539322941E-2</v>
      </c>
      <c r="AI126" s="2">
        <f t="shared" si="87"/>
        <v>7.9203373696618025</v>
      </c>
      <c r="AJ126" s="1">
        <f>VLOOKUP(AI126,Graph!$D$3:$M$50,col)</f>
        <v>4.7999999999999996E-3</v>
      </c>
      <c r="AK126" s="1">
        <f>VLOOKUP(AI126,Graph!$D$3:$M$50,col+1)</f>
        <v>3.8999999999999998E-3</v>
      </c>
      <c r="AL126" s="1">
        <f t="shared" si="118"/>
        <v>4.1999999999999997E-3</v>
      </c>
      <c r="AM126" s="1">
        <f t="shared" si="88"/>
        <v>0.64251666666666662</v>
      </c>
      <c r="AN126" s="2">
        <f t="shared" si="119"/>
        <v>0.12080000000000009</v>
      </c>
      <c r="AO126" s="1">
        <f t="shared" si="120"/>
        <v>3.8099888992698144E-2</v>
      </c>
      <c r="AP126" s="1">
        <f t="shared" si="121"/>
        <v>1.0647850534739951</v>
      </c>
      <c r="AQ126" s="1">
        <f t="shared" si="122"/>
        <v>1.0647850534750569</v>
      </c>
      <c r="AR126" s="1">
        <f t="shared" si="123"/>
        <v>1.0647850534750818</v>
      </c>
      <c r="AS126" s="1">
        <f t="shared" si="124"/>
        <v>1.0647850534750822</v>
      </c>
      <c r="AT126" s="1">
        <f t="shared" si="125"/>
        <v>0.93776579490535183</v>
      </c>
      <c r="AU126" s="1">
        <f t="shared" si="126"/>
        <v>4.8971607541494822E-2</v>
      </c>
      <c r="AV126" s="2">
        <f t="shared" si="91"/>
        <v>125</v>
      </c>
      <c r="AW126" s="1">
        <f t="shared" si="92"/>
        <v>48.971607541494819</v>
      </c>
      <c r="AX126" s="1">
        <f t="shared" si="93"/>
        <v>0.93776579490535183</v>
      </c>
      <c r="AY126" s="1">
        <f t="shared" si="94"/>
        <v>1.0647850534750822</v>
      </c>
      <c r="AZ126" s="1">
        <f t="shared" si="89"/>
        <v>4.1999999999999997E-3</v>
      </c>
      <c r="BA126" s="1">
        <f t="shared" si="90"/>
        <v>7.9203373696618025</v>
      </c>
    </row>
    <row r="127" spans="1:53">
      <c r="A127" s="2">
        <f t="shared" si="96"/>
        <v>0.12600000000000008</v>
      </c>
      <c r="B127" s="1">
        <f t="shared" si="82"/>
        <v>0.15409266666666677</v>
      </c>
      <c r="C127" s="1">
        <f t="shared" si="97"/>
        <v>4.1968568773557133E-2</v>
      </c>
      <c r="D127" s="1">
        <f t="shared" si="83"/>
        <v>1.0729710604727201</v>
      </c>
      <c r="E127" s="1">
        <f t="shared" si="128"/>
        <v>1.0723980363798211</v>
      </c>
      <c r="F127" s="1">
        <f t="shared" si="128"/>
        <v>1.0723832431610518</v>
      </c>
      <c r="G127" s="1">
        <f t="shared" si="128"/>
        <v>1.0723828597906782</v>
      </c>
      <c r="H127" s="1">
        <f t="shared" si="98"/>
        <v>5.322659548787341E-2</v>
      </c>
      <c r="I127" s="1">
        <f t="shared" si="84"/>
        <v>8.1433879234639619</v>
      </c>
      <c r="J127" s="1">
        <f>VLOOKUP($I127,Graph!$D$3:$M$50,col)</f>
        <v>4.8999999999999998E-3</v>
      </c>
      <c r="K127" s="1">
        <f>VLOOKUP($I127,Graph!$D$3:$M$50,col+1)</f>
        <v>4.0000000000000001E-3</v>
      </c>
      <c r="L127" s="1">
        <f t="shared" si="99"/>
        <v>4.3E-3</v>
      </c>
      <c r="M127" s="1">
        <f t="shared" si="100"/>
        <v>0.64231666666666654</v>
      </c>
      <c r="N127" s="1">
        <f t="shared" si="101"/>
        <v>0.12170000000000009</v>
      </c>
      <c r="O127" s="1">
        <f t="shared" si="102"/>
        <v>3.812517307954786E-2</v>
      </c>
      <c r="P127" s="1">
        <f t="shared" si="103"/>
        <v>1.0649983536362184</v>
      </c>
      <c r="Q127" s="1">
        <f t="shared" si="104"/>
        <v>1.0648377746516426</v>
      </c>
      <c r="R127" s="1">
        <f t="shared" si="105"/>
        <v>1.0648340788476245</v>
      </c>
      <c r="S127" s="1">
        <f t="shared" si="106"/>
        <v>1.0648339936844091</v>
      </c>
      <c r="T127" s="1">
        <f t="shared" si="107"/>
        <v>0.93670717969195294</v>
      </c>
      <c r="U127" s="1">
        <f t="shared" si="108"/>
        <v>4.950676866937942E-2</v>
      </c>
      <c r="V127" s="2">
        <f t="shared" si="85"/>
        <v>7.9490840249415688</v>
      </c>
      <c r="W127" s="1">
        <f>VLOOKUP(V127,Graph!$D$3:$M$50,col)</f>
        <v>4.7999999999999996E-3</v>
      </c>
      <c r="X127" s="1">
        <f>VLOOKUP(V127,Graph!$D$3:$M$50,col+1)</f>
        <v>3.8999999999999998E-3</v>
      </c>
      <c r="Y127" s="1">
        <f t="shared" si="109"/>
        <v>4.1999999999999997E-3</v>
      </c>
      <c r="Z127" s="1">
        <f t="shared" si="86"/>
        <v>0.64251666666666662</v>
      </c>
      <c r="AA127" s="2">
        <f t="shared" si="110"/>
        <v>0.12180000000000009</v>
      </c>
      <c r="AB127" s="1">
        <f t="shared" si="111"/>
        <v>3.8211638199896002E-2</v>
      </c>
      <c r="AC127" s="1">
        <f t="shared" si="112"/>
        <v>1.0649975445021989</v>
      </c>
      <c r="AD127" s="1">
        <f t="shared" si="113"/>
        <v>1.0650013284283979</v>
      </c>
      <c r="AE127" s="1">
        <f t="shared" si="114"/>
        <v>1.0650014158667631</v>
      </c>
      <c r="AF127" s="1">
        <f t="shared" si="115"/>
        <v>1.065001417887218</v>
      </c>
      <c r="AG127" s="1">
        <f t="shared" si="116"/>
        <v>0.93815396977425891</v>
      </c>
      <c r="AH127" s="1">
        <f t="shared" si="117"/>
        <v>4.9591030284905337E-2</v>
      </c>
      <c r="AI127" s="2">
        <f t="shared" si="87"/>
        <v>7.9535913076996207</v>
      </c>
      <c r="AJ127" s="1">
        <f>VLOOKUP(AI127,Graph!$D$3:$M$50,col)</f>
        <v>4.7999999999999996E-3</v>
      </c>
      <c r="AK127" s="1">
        <f>VLOOKUP(AI127,Graph!$D$3:$M$50,col+1)</f>
        <v>3.8999999999999998E-3</v>
      </c>
      <c r="AL127" s="1">
        <f t="shared" si="118"/>
        <v>4.1999999999999997E-3</v>
      </c>
      <c r="AM127" s="1">
        <f t="shared" si="88"/>
        <v>0.64251666666666662</v>
      </c>
      <c r="AN127" s="2">
        <f t="shared" si="119"/>
        <v>0.12180000000000009</v>
      </c>
      <c r="AO127" s="1">
        <f t="shared" si="120"/>
        <v>3.8211638199896002E-2</v>
      </c>
      <c r="AP127" s="1">
        <f t="shared" si="121"/>
        <v>1.0650014179339049</v>
      </c>
      <c r="AQ127" s="1">
        <f t="shared" si="122"/>
        <v>1.0650014179349836</v>
      </c>
      <c r="AR127" s="1">
        <f t="shared" si="123"/>
        <v>1.0650014179350087</v>
      </c>
      <c r="AS127" s="1">
        <f t="shared" si="124"/>
        <v>1.0650014179350094</v>
      </c>
      <c r="AT127" s="1">
        <f t="shared" si="125"/>
        <v>0.93815396977425891</v>
      </c>
      <c r="AU127" s="1">
        <f t="shared" si="126"/>
        <v>4.9591030287130716E-2</v>
      </c>
      <c r="AV127" s="2">
        <f t="shared" si="91"/>
        <v>126</v>
      </c>
      <c r="AW127" s="1">
        <f t="shared" si="92"/>
        <v>49.591030287130714</v>
      </c>
      <c r="AX127" s="1">
        <f t="shared" si="93"/>
        <v>0.93815396977425891</v>
      </c>
      <c r="AY127" s="1">
        <f t="shared" si="94"/>
        <v>1.0650014179350094</v>
      </c>
      <c r="AZ127" s="1">
        <f t="shared" si="89"/>
        <v>4.1999999999999997E-3</v>
      </c>
      <c r="BA127" s="1">
        <f t="shared" si="90"/>
        <v>7.9535913076996207</v>
      </c>
    </row>
    <row r="128" spans="1:53">
      <c r="A128" s="2">
        <f t="shared" si="96"/>
        <v>0.12700000000000009</v>
      </c>
      <c r="B128" s="1">
        <f t="shared" si="82"/>
        <v>0.15513383333333344</v>
      </c>
      <c r="C128" s="1">
        <f t="shared" si="97"/>
        <v>4.2066986744675607E-2</v>
      </c>
      <c r="D128" s="1">
        <f t="shared" si="83"/>
        <v>1.0731660594088517</v>
      </c>
      <c r="E128" s="1">
        <f t="shared" si="128"/>
        <v>1.0725942734327893</v>
      </c>
      <c r="F128" s="1">
        <f t="shared" si="128"/>
        <v>1.0725794690322314</v>
      </c>
      <c r="G128" s="1">
        <f t="shared" si="128"/>
        <v>1.0725790842580478</v>
      </c>
      <c r="H128" s="1">
        <f t="shared" si="98"/>
        <v>5.3871356588032999E-2</v>
      </c>
      <c r="I128" s="1">
        <f t="shared" si="84"/>
        <v>8.1761377196499563</v>
      </c>
      <c r="J128" s="1">
        <f>VLOOKUP($I128,Graph!$D$3:$M$50,col)</f>
        <v>4.8999999999999998E-3</v>
      </c>
      <c r="K128" s="1">
        <f>VLOOKUP($I128,Graph!$D$3:$M$50,col+1)</f>
        <v>4.0000000000000001E-3</v>
      </c>
      <c r="L128" s="1">
        <f t="shared" si="99"/>
        <v>4.3E-3</v>
      </c>
      <c r="M128" s="1">
        <f t="shared" si="100"/>
        <v>0.64231666666666654</v>
      </c>
      <c r="N128" s="1">
        <f t="shared" si="101"/>
        <v>0.12270000000000009</v>
      </c>
      <c r="O128" s="1">
        <f t="shared" si="102"/>
        <v>3.8235844517111324E-2</v>
      </c>
      <c r="P128" s="1">
        <f t="shared" si="103"/>
        <v>1.0652129101729417</v>
      </c>
      <c r="Q128" s="1">
        <f t="shared" si="104"/>
        <v>1.0650521109646878</v>
      </c>
      <c r="R128" s="1">
        <f t="shared" si="105"/>
        <v>1.065048397068969</v>
      </c>
      <c r="S128" s="1">
        <f t="shared" si="106"/>
        <v>1.0650483111879236</v>
      </c>
      <c r="T128" s="1">
        <f t="shared" si="107"/>
        <v>0.93709811011402522</v>
      </c>
      <c r="U128" s="1">
        <f t="shared" si="108"/>
        <v>5.0128297892069101E-2</v>
      </c>
      <c r="V128" s="2">
        <f t="shared" si="85"/>
        <v>7.9822111826689959</v>
      </c>
      <c r="W128" s="1">
        <f>VLOOKUP(V128,Graph!$D$3:$M$50,col)</f>
        <v>4.7999999999999996E-3</v>
      </c>
      <c r="X128" s="1">
        <f>VLOOKUP(V128,Graph!$D$3:$M$50,col+1)</f>
        <v>3.8999999999999998E-3</v>
      </c>
      <c r="Y128" s="1">
        <f t="shared" si="109"/>
        <v>4.1999999999999997E-3</v>
      </c>
      <c r="Z128" s="1">
        <f t="shared" si="86"/>
        <v>0.64251666666666662</v>
      </c>
      <c r="AA128" s="2">
        <f t="shared" si="110"/>
        <v>0.12280000000000009</v>
      </c>
      <c r="AB128" s="1">
        <f t="shared" si="111"/>
        <v>3.8322047781226734E-2</v>
      </c>
      <c r="AC128" s="1">
        <f t="shared" si="112"/>
        <v>1.06521148839542</v>
      </c>
      <c r="AD128" s="1">
        <f t="shared" si="113"/>
        <v>1.0652152768720897</v>
      </c>
      <c r="AE128" s="1">
        <f t="shared" si="114"/>
        <v>1.0652153647221736</v>
      </c>
      <c r="AF128" s="1">
        <f t="shared" si="115"/>
        <v>1.065215366759251</v>
      </c>
      <c r="AG128" s="1">
        <f t="shared" si="116"/>
        <v>0.93853608393999255</v>
      </c>
      <c r="AH128" s="1">
        <f t="shared" si="117"/>
        <v>5.0213094410751509E-2</v>
      </c>
      <c r="AI128" s="2">
        <f t="shared" si="87"/>
        <v>7.986709522913257</v>
      </c>
      <c r="AJ128" s="1">
        <f>VLOOKUP(AI128,Graph!$D$3:$M$50,col)</f>
        <v>4.7999999999999996E-3</v>
      </c>
      <c r="AK128" s="1">
        <f>VLOOKUP(AI128,Graph!$D$3:$M$50,col+1)</f>
        <v>3.8999999999999998E-3</v>
      </c>
      <c r="AL128" s="1">
        <f t="shared" si="118"/>
        <v>4.1999999999999997E-3</v>
      </c>
      <c r="AM128" s="1">
        <f t="shared" si="88"/>
        <v>0.64251666666666662</v>
      </c>
      <c r="AN128" s="2">
        <f t="shared" si="119"/>
        <v>0.12280000000000009</v>
      </c>
      <c r="AO128" s="1">
        <f t="shared" si="120"/>
        <v>3.8322047781226734E-2</v>
      </c>
      <c r="AP128" s="1">
        <f t="shared" si="121"/>
        <v>1.0652153668064868</v>
      </c>
      <c r="AQ128" s="1">
        <f t="shared" si="122"/>
        <v>1.0652153668075819</v>
      </c>
      <c r="AR128" s="1">
        <f t="shared" si="123"/>
        <v>1.0652153668076074</v>
      </c>
      <c r="AS128" s="1">
        <f t="shared" si="124"/>
        <v>1.0652153668076079</v>
      </c>
      <c r="AT128" s="1">
        <f t="shared" si="125"/>
        <v>0.93853608393999255</v>
      </c>
      <c r="AU128" s="1">
        <f t="shared" si="126"/>
        <v>5.0213094413031005E-2</v>
      </c>
      <c r="AV128" s="2">
        <f t="shared" si="91"/>
        <v>127</v>
      </c>
      <c r="AW128" s="1">
        <f t="shared" si="92"/>
        <v>50.213094413031008</v>
      </c>
      <c r="AX128" s="1">
        <f t="shared" si="93"/>
        <v>0.93853608393999255</v>
      </c>
      <c r="AY128" s="1">
        <f t="shared" si="94"/>
        <v>1.0652153668076079</v>
      </c>
      <c r="AZ128" s="1">
        <f t="shared" si="89"/>
        <v>4.1999999999999997E-3</v>
      </c>
      <c r="BA128" s="1">
        <f t="shared" si="90"/>
        <v>7.986709522913257</v>
      </c>
    </row>
    <row r="129" spans="1:53">
      <c r="A129" s="2">
        <f t="shared" si="96"/>
        <v>0.12800000000000009</v>
      </c>
      <c r="B129" s="1">
        <f t="shared" si="82"/>
        <v>0.15617500000000009</v>
      </c>
      <c r="C129" s="1">
        <f t="shared" si="97"/>
        <v>4.2164205443116574E-2</v>
      </c>
      <c r="D129" s="1">
        <f t="shared" si="83"/>
        <v>1.0733587866024494</v>
      </c>
      <c r="E129" s="1">
        <f t="shared" si="128"/>
        <v>1.0727882640071953</v>
      </c>
      <c r="F129" s="1">
        <f t="shared" si="128"/>
        <v>1.0727734497407138</v>
      </c>
      <c r="G129" s="1">
        <f t="shared" si="128"/>
        <v>1.0727730636076847</v>
      </c>
      <c r="H129" s="1">
        <f t="shared" si="98"/>
        <v>5.4518741431379691E-2</v>
      </c>
      <c r="I129" s="1">
        <f t="shared" si="84"/>
        <v>8.2087589217100145</v>
      </c>
      <c r="J129" s="1">
        <f>VLOOKUP($I129,Graph!$D$3:$M$50,col)</f>
        <v>4.8999999999999998E-3</v>
      </c>
      <c r="K129" s="1">
        <f>VLOOKUP($I129,Graph!$D$3:$M$50,col+1)</f>
        <v>4.0000000000000001E-3</v>
      </c>
      <c r="L129" s="1">
        <f t="shared" si="99"/>
        <v>4.3E-3</v>
      </c>
      <c r="M129" s="1">
        <f t="shared" si="100"/>
        <v>0.64231666666666654</v>
      </c>
      <c r="N129" s="1">
        <f t="shared" si="101"/>
        <v>0.12370000000000009</v>
      </c>
      <c r="O129" s="1">
        <f t="shared" si="102"/>
        <v>3.8345197540049065E-2</v>
      </c>
      <c r="P129" s="1">
        <f t="shared" si="103"/>
        <v>1.0654250815808264</v>
      </c>
      <c r="Q129" s="1">
        <f t="shared" si="104"/>
        <v>1.0652640686836274</v>
      </c>
      <c r="R129" s="1">
        <f t="shared" si="105"/>
        <v>1.0652603369514055</v>
      </c>
      <c r="S129" s="1">
        <f t="shared" si="106"/>
        <v>1.0652602503587549</v>
      </c>
      <c r="T129" s="1">
        <f t="shared" si="107"/>
        <v>0.93748298534985974</v>
      </c>
      <c r="U129" s="1">
        <f t="shared" si="108"/>
        <v>5.0752457654310537E-2</v>
      </c>
      <c r="V129" s="2">
        <f t="shared" si="85"/>
        <v>8.0152041161905387</v>
      </c>
      <c r="W129" s="1">
        <f>VLOOKUP(V129,Graph!$D$3:$M$50,col)</f>
        <v>4.8999999999999998E-3</v>
      </c>
      <c r="X129" s="1">
        <f>VLOOKUP(V129,Graph!$D$3:$M$50,col+1)</f>
        <v>4.0000000000000001E-3</v>
      </c>
      <c r="Y129" s="1">
        <f t="shared" si="109"/>
        <v>4.3E-3</v>
      </c>
      <c r="Z129" s="1">
        <f t="shared" si="86"/>
        <v>0.64231666666666654</v>
      </c>
      <c r="AA129" s="2">
        <f t="shared" si="110"/>
        <v>0.12370000000000009</v>
      </c>
      <c r="AB129" s="1">
        <f t="shared" si="111"/>
        <v>3.8345197540049065E-2</v>
      </c>
      <c r="AC129" s="1">
        <f t="shared" si="112"/>
        <v>1.0652602483493676</v>
      </c>
      <c r="AD129" s="1">
        <f t="shared" si="113"/>
        <v>1.0652602483027394</v>
      </c>
      <c r="AE129" s="1">
        <f t="shared" si="114"/>
        <v>1.0652602483016576</v>
      </c>
      <c r="AF129" s="1">
        <f t="shared" si="115"/>
        <v>1.0652602483016327</v>
      </c>
      <c r="AG129" s="1">
        <f t="shared" si="116"/>
        <v>0.93748298534985974</v>
      </c>
      <c r="AH129" s="1">
        <f t="shared" si="117"/>
        <v>5.0752457556302547E-2</v>
      </c>
      <c r="AI129" s="2">
        <f t="shared" si="87"/>
        <v>8.0152041110311547</v>
      </c>
      <c r="AJ129" s="1">
        <f>VLOOKUP(AI129,Graph!$D$3:$M$50,col)</f>
        <v>4.8999999999999998E-3</v>
      </c>
      <c r="AK129" s="1">
        <f>VLOOKUP(AI129,Graph!$D$3:$M$50,col+1)</f>
        <v>4.0000000000000001E-3</v>
      </c>
      <c r="AL129" s="1">
        <f t="shared" si="118"/>
        <v>4.3E-3</v>
      </c>
      <c r="AM129" s="1">
        <f t="shared" si="88"/>
        <v>0.64231666666666654</v>
      </c>
      <c r="AN129" s="2">
        <f t="shared" si="119"/>
        <v>0.12370000000000009</v>
      </c>
      <c r="AO129" s="1">
        <f t="shared" si="120"/>
        <v>3.8345197540049065E-2</v>
      </c>
      <c r="AP129" s="1">
        <f t="shared" si="121"/>
        <v>1.065260248301632</v>
      </c>
      <c r="AQ129" s="1">
        <f t="shared" si="122"/>
        <v>1.065260248301632</v>
      </c>
      <c r="AR129" s="1">
        <f t="shared" si="123"/>
        <v>1.065260248301632</v>
      </c>
      <c r="AS129" s="1">
        <f t="shared" si="124"/>
        <v>1.065260248301632</v>
      </c>
      <c r="AT129" s="1">
        <f t="shared" si="125"/>
        <v>0.93748298534985974</v>
      </c>
      <c r="AU129" s="1">
        <f t="shared" si="126"/>
        <v>5.0752457556302519E-2</v>
      </c>
      <c r="AV129" s="2">
        <f t="shared" si="91"/>
        <v>128</v>
      </c>
      <c r="AW129" s="1">
        <f t="shared" si="92"/>
        <v>50.752457556302517</v>
      </c>
      <c r="AX129" s="1">
        <f t="shared" si="93"/>
        <v>0.93748298534985974</v>
      </c>
      <c r="AY129" s="1">
        <f t="shared" si="94"/>
        <v>1.065260248301632</v>
      </c>
      <c r="AZ129" s="1">
        <f t="shared" si="89"/>
        <v>4.3E-3</v>
      </c>
      <c r="BA129" s="1">
        <f t="shared" si="90"/>
        <v>8.0152041110311547</v>
      </c>
    </row>
    <row r="130" spans="1:53">
      <c r="A130" s="2">
        <f t="shared" si="96"/>
        <v>0.12900000000000009</v>
      </c>
      <c r="B130" s="1">
        <f t="shared" si="82"/>
        <v>0.15721616666666677</v>
      </c>
      <c r="C130" s="1">
        <f t="shared" si="97"/>
        <v>4.2260246465976675E-2</v>
      </c>
      <c r="D130" s="1">
        <f t="shared" si="83"/>
        <v>1.073549281153068</v>
      </c>
      <c r="E130" s="1">
        <f t="shared" si="128"/>
        <v>1.0729800461100041</v>
      </c>
      <c r="F130" s="1">
        <f t="shared" si="128"/>
        <v>1.0729652232598734</v>
      </c>
      <c r="G130" s="1">
        <f t="shared" si="128"/>
        <v>1.0729648358122019</v>
      </c>
      <c r="H130" s="1">
        <f t="shared" si="98"/>
        <v>5.5168739517932719E-2</v>
      </c>
      <c r="I130" s="1">
        <f t="shared" si="84"/>
        <v>8.2412530205491112</v>
      </c>
      <c r="J130" s="1">
        <f>VLOOKUP($I130,Graph!$D$3:$M$50,col)</f>
        <v>4.8999999999999998E-3</v>
      </c>
      <c r="K130" s="1">
        <f>VLOOKUP($I130,Graph!$D$3:$M$50,col+1)</f>
        <v>4.0000000000000001E-3</v>
      </c>
      <c r="L130" s="1">
        <f t="shared" si="99"/>
        <v>4.3E-3</v>
      </c>
      <c r="M130" s="1">
        <f t="shared" si="100"/>
        <v>0.64231666666666654</v>
      </c>
      <c r="N130" s="1">
        <f t="shared" si="101"/>
        <v>0.12470000000000009</v>
      </c>
      <c r="O130" s="1">
        <f t="shared" si="102"/>
        <v>3.8453255239443963E-2</v>
      </c>
      <c r="P130" s="1">
        <f t="shared" si="103"/>
        <v>1.0656349068132036</v>
      </c>
      <c r="Q130" s="1">
        <f t="shared" si="104"/>
        <v>1.0654736865995786</v>
      </c>
      <c r="R130" s="1">
        <f t="shared" si="105"/>
        <v>1.0654699372822147</v>
      </c>
      <c r="S130" s="1">
        <f t="shared" si="106"/>
        <v>1.065469849984152</v>
      </c>
      <c r="T130" s="1">
        <f t="shared" si="107"/>
        <v>0.93786194498534825</v>
      </c>
      <c r="U130" s="1">
        <f t="shared" si="108"/>
        <v>5.1379237085058767E-2</v>
      </c>
      <c r="V130" s="2">
        <f t="shared" si="85"/>
        <v>8.0480644301741275</v>
      </c>
      <c r="W130" s="1">
        <f>VLOOKUP(V130,Graph!$D$3:$M$50,col)</f>
        <v>4.8999999999999998E-3</v>
      </c>
      <c r="X130" s="1">
        <f>VLOOKUP(V130,Graph!$D$3:$M$50,col+1)</f>
        <v>4.0000000000000001E-3</v>
      </c>
      <c r="Y130" s="1">
        <f t="shared" si="109"/>
        <v>4.3E-3</v>
      </c>
      <c r="Z130" s="1">
        <f t="shared" si="86"/>
        <v>0.64231666666666654</v>
      </c>
      <c r="AA130" s="2">
        <f t="shared" si="110"/>
        <v>0.12470000000000009</v>
      </c>
      <c r="AB130" s="1">
        <f t="shared" si="111"/>
        <v>3.8453255239443963E-2</v>
      </c>
      <c r="AC130" s="1">
        <f t="shared" si="112"/>
        <v>1.0654698479514713</v>
      </c>
      <c r="AD130" s="1">
        <f t="shared" si="113"/>
        <v>1.0654698479041418</v>
      </c>
      <c r="AE130" s="1">
        <f t="shared" si="114"/>
        <v>1.0654698479030398</v>
      </c>
      <c r="AF130" s="1">
        <f t="shared" si="115"/>
        <v>1.0654698479030142</v>
      </c>
      <c r="AG130" s="1">
        <f t="shared" si="116"/>
        <v>0.93786194498534825</v>
      </c>
      <c r="AH130" s="1">
        <f t="shared" si="117"/>
        <v>5.1379236984701843E-2</v>
      </c>
      <c r="AI130" s="2">
        <f t="shared" si="87"/>
        <v>8.0480644249341431</v>
      </c>
      <c r="AJ130" s="1">
        <f>VLOOKUP(AI130,Graph!$D$3:$M$50,col)</f>
        <v>4.8999999999999998E-3</v>
      </c>
      <c r="AK130" s="1">
        <f>VLOOKUP(AI130,Graph!$D$3:$M$50,col+1)</f>
        <v>4.0000000000000001E-3</v>
      </c>
      <c r="AL130" s="1">
        <f t="shared" si="118"/>
        <v>4.3E-3</v>
      </c>
      <c r="AM130" s="1">
        <f t="shared" si="88"/>
        <v>0.64231666666666654</v>
      </c>
      <c r="AN130" s="2">
        <f t="shared" si="119"/>
        <v>0.12470000000000009</v>
      </c>
      <c r="AO130" s="1">
        <f t="shared" si="120"/>
        <v>3.8453255239443963E-2</v>
      </c>
      <c r="AP130" s="1">
        <f t="shared" si="121"/>
        <v>1.0654698479030131</v>
      </c>
      <c r="AQ130" s="1">
        <f t="shared" si="122"/>
        <v>1.0654698479030134</v>
      </c>
      <c r="AR130" s="1">
        <f t="shared" si="123"/>
        <v>1.0654698479030136</v>
      </c>
      <c r="AS130" s="1">
        <f t="shared" si="124"/>
        <v>1.0654698479030134</v>
      </c>
      <c r="AT130" s="1">
        <f t="shared" si="125"/>
        <v>0.93786194498534825</v>
      </c>
      <c r="AU130" s="1">
        <f t="shared" si="126"/>
        <v>5.1379236984701801E-2</v>
      </c>
      <c r="AV130" s="2">
        <f t="shared" si="91"/>
        <v>129</v>
      </c>
      <c r="AW130" s="1">
        <f t="shared" si="92"/>
        <v>51.379236984701798</v>
      </c>
      <c r="AX130" s="1">
        <f t="shared" si="93"/>
        <v>0.93786194498534825</v>
      </c>
      <c r="AY130" s="1">
        <f t="shared" si="94"/>
        <v>1.0654698479030134</v>
      </c>
      <c r="AZ130" s="1">
        <f t="shared" si="89"/>
        <v>4.3E-3</v>
      </c>
      <c r="BA130" s="1">
        <f t="shared" si="90"/>
        <v>8.0480644249341431</v>
      </c>
    </row>
    <row r="131" spans="1:53">
      <c r="A131" s="2">
        <f t="shared" si="96"/>
        <v>0.13000000000000009</v>
      </c>
      <c r="B131" s="1">
        <f t="shared" ref="B131:B194" si="129">Ba*(A131+rho)</f>
        <v>0.15825733333333344</v>
      </c>
      <c r="C131" s="1">
        <f t="shared" si="97"/>
        <v>4.2355130900293372E-2</v>
      </c>
      <c r="D131" s="1">
        <f t="shared" ref="D131:D194" si="130">SQRT(1.1-($C131*1.1-POWER(1.1,1/3)+1)/($C131-POWER(1.1,-2/3)/3))</f>
        <v>1.0737375812786589</v>
      </c>
      <c r="E131" s="1">
        <f t="shared" si="128"/>
        <v>1.0731696569057347</v>
      </c>
      <c r="F131" s="1">
        <f t="shared" si="128"/>
        <v>1.0731548267214497</v>
      </c>
      <c r="G131" s="1">
        <f t="shared" si="128"/>
        <v>1.0731544380025859</v>
      </c>
      <c r="H131" s="1">
        <f t="shared" si="98"/>
        <v>5.5821340470823759E-2</v>
      </c>
      <c r="I131" s="1">
        <f t="shared" ref="I131:I194" si="131">(L/nu)*POWER(gn*H131/b,1/3)/10^5</f>
        <v>8.2736214785832427</v>
      </c>
      <c r="J131" s="1">
        <f>VLOOKUP($I131,Graph!$D$3:$M$50,col)</f>
        <v>4.8999999999999998E-3</v>
      </c>
      <c r="K131" s="1">
        <f>VLOOKUP($I131,Graph!$D$3:$M$50,col+1)</f>
        <v>4.0000000000000001E-3</v>
      </c>
      <c r="L131" s="1">
        <f t="shared" si="99"/>
        <v>4.3E-3</v>
      </c>
      <c r="M131" s="1">
        <f t="shared" si="100"/>
        <v>0.64231666666666654</v>
      </c>
      <c r="N131" s="1">
        <f t="shared" si="101"/>
        <v>0.12570000000000009</v>
      </c>
      <c r="O131" s="1">
        <f t="shared" si="102"/>
        <v>3.856004017982869E-2</v>
      </c>
      <c r="P131" s="1">
        <f t="shared" si="103"/>
        <v>1.0658424239974713</v>
      </c>
      <c r="Q131" s="1">
        <f t="shared" si="104"/>
        <v>1.0656810026821055</v>
      </c>
      <c r="R131" s="1">
        <f t="shared" si="105"/>
        <v>1.0656772360271762</v>
      </c>
      <c r="S131" s="1">
        <f t="shared" si="106"/>
        <v>1.0656771480298601</v>
      </c>
      <c r="T131" s="1">
        <f t="shared" si="107"/>
        <v>0.93823512434927658</v>
      </c>
      <c r="U131" s="1">
        <f t="shared" si="108"/>
        <v>5.2008625444009672E-2</v>
      </c>
      <c r="V131" s="2">
        <f t="shared" ref="V131:V194" si="132">(L/nu)*POWER(gn*U131/b,1/3)/10^5</f>
        <v>8.0807936976462447</v>
      </c>
      <c r="W131" s="1">
        <f>VLOOKUP(V131,Graph!$D$3:$M$50,col)</f>
        <v>4.8999999999999998E-3</v>
      </c>
      <c r="X131" s="1">
        <f>VLOOKUP(V131,Graph!$D$3:$M$50,col+1)</f>
        <v>4.0000000000000001E-3</v>
      </c>
      <c r="Y131" s="1">
        <f t="shared" si="109"/>
        <v>4.3E-3</v>
      </c>
      <c r="Z131" s="1">
        <f t="shared" ref="Z131:Z194" si="133">b-2*Y131*L</f>
        <v>0.64231666666666654</v>
      </c>
      <c r="AA131" s="2">
        <f t="shared" si="110"/>
        <v>0.12570000000000009</v>
      </c>
      <c r="AB131" s="1">
        <f t="shared" si="111"/>
        <v>3.856004017982869E-2</v>
      </c>
      <c r="AC131" s="1">
        <f t="shared" si="112"/>
        <v>1.0656771459739927</v>
      </c>
      <c r="AD131" s="1">
        <f t="shared" si="113"/>
        <v>1.0656771459259617</v>
      </c>
      <c r="AE131" s="1">
        <f t="shared" si="114"/>
        <v>1.0656771459248395</v>
      </c>
      <c r="AF131" s="1">
        <f t="shared" si="115"/>
        <v>1.0656771459248133</v>
      </c>
      <c r="AG131" s="1">
        <f t="shared" si="116"/>
        <v>0.93823512434927658</v>
      </c>
      <c r="AH131" s="1">
        <f t="shared" si="117"/>
        <v>5.2008625341276309E-2</v>
      </c>
      <c r="AI131" s="2">
        <f t="shared" ref="AI131:AI194" si="134">(L/nu)*POWER(gn*AH131/b,1/3)/10^5</f>
        <v>8.0807936923255426</v>
      </c>
      <c r="AJ131" s="1">
        <f>VLOOKUP(AI131,Graph!$D$3:$M$50,col)</f>
        <v>4.8999999999999998E-3</v>
      </c>
      <c r="AK131" s="1">
        <f>VLOOKUP(AI131,Graph!$D$3:$M$50,col+1)</f>
        <v>4.0000000000000001E-3</v>
      </c>
      <c r="AL131" s="1">
        <f t="shared" si="118"/>
        <v>4.3E-3</v>
      </c>
      <c r="AM131" s="1">
        <f t="shared" ref="AM131:AM194" si="135">b-2*AL131*L</f>
        <v>0.64231666666666654</v>
      </c>
      <c r="AN131" s="2">
        <f t="shared" si="119"/>
        <v>0.12570000000000009</v>
      </c>
      <c r="AO131" s="1">
        <f t="shared" si="120"/>
        <v>3.856004017982869E-2</v>
      </c>
      <c r="AP131" s="1">
        <f t="shared" si="121"/>
        <v>1.0656771459248124</v>
      </c>
      <c r="AQ131" s="1">
        <f t="shared" si="122"/>
        <v>1.0656771459248127</v>
      </c>
      <c r="AR131" s="1">
        <f t="shared" si="123"/>
        <v>1.0656771459248124</v>
      </c>
      <c r="AS131" s="1">
        <f t="shared" si="124"/>
        <v>1.0656771459248127</v>
      </c>
      <c r="AT131" s="1">
        <f t="shared" si="125"/>
        <v>0.93823512434927658</v>
      </c>
      <c r="AU131" s="1">
        <f t="shared" si="126"/>
        <v>5.2008625341276295E-2</v>
      </c>
      <c r="AV131" s="2">
        <f t="shared" si="91"/>
        <v>130</v>
      </c>
      <c r="AW131" s="1">
        <f t="shared" si="92"/>
        <v>52.008625341276293</v>
      </c>
      <c r="AX131" s="1">
        <f t="shared" si="93"/>
        <v>0.93823512434927658</v>
      </c>
      <c r="AY131" s="1">
        <f t="shared" si="94"/>
        <v>1.0656771459248127</v>
      </c>
      <c r="AZ131" s="1">
        <f t="shared" ref="AZ131:AZ194" si="136">AL131</f>
        <v>4.3E-3</v>
      </c>
      <c r="BA131" s="1">
        <f t="shared" ref="BA131:BA194" si="137">AI131</f>
        <v>8.0807936923255426</v>
      </c>
    </row>
    <row r="132" spans="1:53">
      <c r="A132" s="2">
        <f t="shared" si="96"/>
        <v>0.13100000000000009</v>
      </c>
      <c r="B132" s="1">
        <f t="shared" si="129"/>
        <v>0.15929850000000009</v>
      </c>
      <c r="C132" s="1">
        <f t="shared" si="97"/>
        <v>4.2448879337821085E-2</v>
      </c>
      <c r="D132" s="1">
        <f t="shared" si="130"/>
        <v>1.073923724339902</v>
      </c>
      <c r="E132" s="1">
        <f t="shared" si="128"/>
        <v>1.073357132739307</v>
      </c>
      <c r="F132" s="1">
        <f t="shared" si="128"/>
        <v>1.0733422964383732</v>
      </c>
      <c r="G132" s="1">
        <f t="shared" si="128"/>
        <v>1.0733419064910237</v>
      </c>
      <c r="H132" s="1">
        <f t="shared" si="98"/>
        <v>5.6476534033946584E-2</v>
      </c>
      <c r="I132" s="1">
        <f t="shared" si="131"/>
        <v>8.3058657304952206</v>
      </c>
      <c r="J132" s="1">
        <f>VLOOKUP($I132,Graph!$D$3:$M$50,col)</f>
        <v>4.8999999999999998E-3</v>
      </c>
      <c r="K132" s="1">
        <f>VLOOKUP($I132,Graph!$D$3:$M$50,col+1)</f>
        <v>4.0000000000000001E-3</v>
      </c>
      <c r="L132" s="1">
        <f t="shared" si="99"/>
        <v>4.3E-3</v>
      </c>
      <c r="M132" s="1">
        <f t="shared" si="100"/>
        <v>0.64231666666666654</v>
      </c>
      <c r="N132" s="1">
        <f t="shared" si="101"/>
        <v>0.12670000000000009</v>
      </c>
      <c r="O132" s="1">
        <f t="shared" si="102"/>
        <v>3.866557441375993E-2</v>
      </c>
      <c r="P132" s="1">
        <f t="shared" si="103"/>
        <v>1.0660476704562132</v>
      </c>
      <c r="Q132" s="1">
        <f t="shared" si="104"/>
        <v>1.0658860541002086</v>
      </c>
      <c r="R132" s="1">
        <f t="shared" si="105"/>
        <v>1.0658822703515565</v>
      </c>
      <c r="S132" s="1">
        <f t="shared" si="106"/>
        <v>1.0658821816611108</v>
      </c>
      <c r="T132" s="1">
        <f t="shared" si="107"/>
        <v>0.93860265467436721</v>
      </c>
      <c r="U132" s="1">
        <f t="shared" si="108"/>
        <v>5.2640612119049836E-2</v>
      </c>
      <c r="V132" s="2">
        <f t="shared" si="132"/>
        <v>8.1133934608591733</v>
      </c>
      <c r="W132" s="1">
        <f>VLOOKUP(V132,Graph!$D$3:$M$50,col)</f>
        <v>4.8999999999999998E-3</v>
      </c>
      <c r="X132" s="1">
        <f>VLOOKUP(V132,Graph!$D$3:$M$50,col+1)</f>
        <v>4.0000000000000001E-3</v>
      </c>
      <c r="Y132" s="1">
        <f t="shared" si="109"/>
        <v>4.3E-3</v>
      </c>
      <c r="Z132" s="1">
        <f t="shared" si="133"/>
        <v>0.64231666666666654</v>
      </c>
      <c r="AA132" s="2">
        <f t="shared" si="110"/>
        <v>0.12670000000000009</v>
      </c>
      <c r="AB132" s="1">
        <f t="shared" si="111"/>
        <v>3.866557441375993E-2</v>
      </c>
      <c r="AC132" s="1">
        <f t="shared" si="112"/>
        <v>1.0658821795821634</v>
      </c>
      <c r="AD132" s="1">
        <f t="shared" si="113"/>
        <v>1.0658821795334321</v>
      </c>
      <c r="AE132" s="1">
        <f t="shared" si="114"/>
        <v>1.0658821795322897</v>
      </c>
      <c r="AF132" s="1">
        <f t="shared" si="115"/>
        <v>1.0658821795322626</v>
      </c>
      <c r="AG132" s="1">
        <f t="shared" si="116"/>
        <v>0.93860265467436721</v>
      </c>
      <c r="AH132" s="1">
        <f t="shared" si="117"/>
        <v>5.2640612013912624E-2</v>
      </c>
      <c r="AI132" s="2">
        <f t="shared" si="134"/>
        <v>8.1133934554576435</v>
      </c>
      <c r="AJ132" s="1">
        <f>VLOOKUP(AI132,Graph!$D$3:$M$50,col)</f>
        <v>4.8999999999999998E-3</v>
      </c>
      <c r="AK132" s="1">
        <f>VLOOKUP(AI132,Graph!$D$3:$M$50,col+1)</f>
        <v>4.0000000000000001E-3</v>
      </c>
      <c r="AL132" s="1">
        <f t="shared" si="118"/>
        <v>4.3E-3</v>
      </c>
      <c r="AM132" s="1">
        <f t="shared" si="135"/>
        <v>0.64231666666666654</v>
      </c>
      <c r="AN132" s="2">
        <f t="shared" si="119"/>
        <v>0.12670000000000009</v>
      </c>
      <c r="AO132" s="1">
        <f t="shared" si="120"/>
        <v>3.866557441375993E-2</v>
      </c>
      <c r="AP132" s="1">
        <f t="shared" si="121"/>
        <v>1.0658821795322622</v>
      </c>
      <c r="AQ132" s="1">
        <f t="shared" si="122"/>
        <v>1.0658821795322622</v>
      </c>
      <c r="AR132" s="1">
        <f t="shared" si="123"/>
        <v>1.0658821795322622</v>
      </c>
      <c r="AS132" s="1">
        <f t="shared" si="124"/>
        <v>1.0658821795322622</v>
      </c>
      <c r="AT132" s="1">
        <f t="shared" si="125"/>
        <v>0.93860265467436721</v>
      </c>
      <c r="AU132" s="1">
        <f t="shared" si="126"/>
        <v>5.2640612013912617E-2</v>
      </c>
      <c r="AV132" s="2">
        <f t="shared" ref="AV132:AV195" si="138">AV131+1</f>
        <v>131</v>
      </c>
      <c r="AW132" s="1">
        <f t="shared" ref="AW132:AW195" si="139">AU132*1000</f>
        <v>52.640612013912616</v>
      </c>
      <c r="AX132" s="1">
        <f t="shared" ref="AX132:AX195" si="140">AT132</f>
        <v>0.93860265467436721</v>
      </c>
      <c r="AY132" s="1">
        <f t="shared" ref="AY132:AY195" si="141">AS132</f>
        <v>1.0658821795322622</v>
      </c>
      <c r="AZ132" s="1">
        <f t="shared" si="136"/>
        <v>4.3E-3</v>
      </c>
      <c r="BA132" s="1">
        <f t="shared" si="137"/>
        <v>8.1133934554576435</v>
      </c>
    </row>
    <row r="133" spans="1:53">
      <c r="A133" s="2">
        <f t="shared" si="96"/>
        <v>0.13200000000000009</v>
      </c>
      <c r="B133" s="1">
        <f t="shared" si="129"/>
        <v>0.16033966666666677</v>
      </c>
      <c r="C133" s="1">
        <f t="shared" si="97"/>
        <v>4.2541511889305168E-2</v>
      </c>
      <c r="D133" s="1">
        <f t="shared" si="130"/>
        <v>1.0741077468637525</v>
      </c>
      <c r="E133" s="1">
        <f t="shared" si="128"/>
        <v>1.0735425091581663</v>
      </c>
      <c r="F133" s="1">
        <f t="shared" si="128"/>
        <v>1.0735276679268746</v>
      </c>
      <c r="G133" s="1">
        <f t="shared" si="128"/>
        <v>1.0735272767930104</v>
      </c>
      <c r="H133" s="1">
        <f t="shared" si="98"/>
        <v>5.7134310069668133E-2</v>
      </c>
      <c r="I133" s="1">
        <f t="shared" si="131"/>
        <v>8.3379871839648487</v>
      </c>
      <c r="J133" s="1">
        <f>VLOOKUP($I133,Graph!$D$3:$M$50,col)</f>
        <v>4.8999999999999998E-3</v>
      </c>
      <c r="K133" s="1">
        <f>VLOOKUP($I133,Graph!$D$3:$M$50,col+1)</f>
        <v>4.0000000000000001E-3</v>
      </c>
      <c r="L133" s="1">
        <f t="shared" si="99"/>
        <v>4.3E-3</v>
      </c>
      <c r="M133" s="1">
        <f t="shared" si="100"/>
        <v>0.64231666666666654</v>
      </c>
      <c r="N133" s="1">
        <f t="shared" si="101"/>
        <v>0.12770000000000009</v>
      </c>
      <c r="O133" s="1">
        <f t="shared" si="102"/>
        <v>3.8769879495926494E-2</v>
      </c>
      <c r="P133" s="1">
        <f t="shared" si="103"/>
        <v>1.0662506827276976</v>
      </c>
      <c r="Q133" s="1">
        <f t="shared" si="104"/>
        <v>1.0660888772427</v>
      </c>
      <c r="R133" s="1">
        <f t="shared" si="105"/>
        <v>1.0660850766404841</v>
      </c>
      <c r="S133" s="1">
        <f t="shared" si="106"/>
        <v>1.0660849872629969</v>
      </c>
      <c r="T133" s="1">
        <f t="shared" si="107"/>
        <v>0.93896466325106842</v>
      </c>
      <c r="U133" s="1">
        <f t="shared" si="108"/>
        <v>5.3275186623774291E-2</v>
      </c>
      <c r="V133" s="2">
        <f t="shared" si="132"/>
        <v>8.1458652321278233</v>
      </c>
      <c r="W133" s="1">
        <f>VLOOKUP(V133,Graph!$D$3:$M$50,col)</f>
        <v>4.8999999999999998E-3</v>
      </c>
      <c r="X133" s="1">
        <f>VLOOKUP(V133,Graph!$D$3:$M$50,col+1)</f>
        <v>4.0000000000000001E-3</v>
      </c>
      <c r="Y133" s="1">
        <f t="shared" si="109"/>
        <v>4.3E-3</v>
      </c>
      <c r="Z133" s="1">
        <f t="shared" si="133"/>
        <v>0.64231666666666654</v>
      </c>
      <c r="AA133" s="2">
        <f t="shared" si="110"/>
        <v>0.12770000000000009</v>
      </c>
      <c r="AB133" s="1">
        <f t="shared" si="111"/>
        <v>3.8769879495926494E-2</v>
      </c>
      <c r="AC133" s="1">
        <f t="shared" si="112"/>
        <v>1.0660849851610783</v>
      </c>
      <c r="AD133" s="1">
        <f t="shared" si="113"/>
        <v>1.0660849851116465</v>
      </c>
      <c r="AE133" s="1">
        <f t="shared" si="114"/>
        <v>1.0660849851104841</v>
      </c>
      <c r="AF133" s="1">
        <f t="shared" si="115"/>
        <v>1.0660849851104568</v>
      </c>
      <c r="AG133" s="1">
        <f t="shared" si="116"/>
        <v>0.93896466325106842</v>
      </c>
      <c r="AH133" s="1">
        <f t="shared" si="117"/>
        <v>5.3275186516205955E-2</v>
      </c>
      <c r="AI133" s="2">
        <f t="shared" si="134"/>
        <v>8.1458652266453644</v>
      </c>
      <c r="AJ133" s="1">
        <f>VLOOKUP(AI133,Graph!$D$3:$M$50,col)</f>
        <v>4.8999999999999998E-3</v>
      </c>
      <c r="AK133" s="1">
        <f>VLOOKUP(AI133,Graph!$D$3:$M$50,col+1)</f>
        <v>4.0000000000000001E-3</v>
      </c>
      <c r="AL133" s="1">
        <f t="shared" si="118"/>
        <v>4.3E-3</v>
      </c>
      <c r="AM133" s="1">
        <f t="shared" si="135"/>
        <v>0.64231666666666654</v>
      </c>
      <c r="AN133" s="2">
        <f t="shared" si="119"/>
        <v>0.12770000000000009</v>
      </c>
      <c r="AO133" s="1">
        <f t="shared" si="120"/>
        <v>3.8769879495926494E-2</v>
      </c>
      <c r="AP133" s="1">
        <f t="shared" si="121"/>
        <v>1.0660849851104561</v>
      </c>
      <c r="AQ133" s="1">
        <f t="shared" si="122"/>
        <v>1.0660849851104561</v>
      </c>
      <c r="AR133" s="1">
        <f t="shared" si="123"/>
        <v>1.0660849851104561</v>
      </c>
      <c r="AS133" s="1">
        <f t="shared" si="124"/>
        <v>1.0660849851104561</v>
      </c>
      <c r="AT133" s="1">
        <f t="shared" si="125"/>
        <v>0.93896466325106842</v>
      </c>
      <c r="AU133" s="1">
        <f t="shared" si="126"/>
        <v>5.327518651620592E-2</v>
      </c>
      <c r="AV133" s="2">
        <f t="shared" si="138"/>
        <v>132</v>
      </c>
      <c r="AW133" s="1">
        <f t="shared" si="139"/>
        <v>53.27518651620592</v>
      </c>
      <c r="AX133" s="1">
        <f t="shared" si="140"/>
        <v>0.93896466325106842</v>
      </c>
      <c r="AY133" s="1">
        <f t="shared" si="141"/>
        <v>1.0660849851104561</v>
      </c>
      <c r="AZ133" s="1">
        <f t="shared" si="136"/>
        <v>4.3E-3</v>
      </c>
      <c r="BA133" s="1">
        <f t="shared" si="137"/>
        <v>8.1458652266453644</v>
      </c>
    </row>
    <row r="134" spans="1:53">
      <c r="A134" s="2">
        <f t="shared" si="96"/>
        <v>0.13300000000000009</v>
      </c>
      <c r="B134" s="1">
        <f t="shared" si="129"/>
        <v>0.16138083333333345</v>
      </c>
      <c r="C134" s="1">
        <f t="shared" si="97"/>
        <v>4.2633048198272683E-2</v>
      </c>
      <c r="D134" s="1">
        <f t="shared" si="130"/>
        <v>1.0742896845662291</v>
      </c>
      <c r="E134" s="1">
        <f t="shared" si="128"/>
        <v>1.0737258209337106</v>
      </c>
      <c r="F134" s="1">
        <f t="shared" si="128"/>
        <v>1.0737109759278913</v>
      </c>
      <c r="G134" s="1">
        <f t="shared" si="128"/>
        <v>1.0737105836487582</v>
      </c>
      <c r="H134" s="1">
        <f t="shared" si="98"/>
        <v>5.7794658556599161E-2</v>
      </c>
      <c r="I134" s="1">
        <f t="shared" si="131"/>
        <v>8.369987220374556</v>
      </c>
      <c r="J134" s="1">
        <f>VLOOKUP($I134,Graph!$D$3:$M$50,col)</f>
        <v>4.8999999999999998E-3</v>
      </c>
      <c r="K134" s="1">
        <f>VLOOKUP($I134,Graph!$D$3:$M$50,col+1)</f>
        <v>4.0000000000000001E-3</v>
      </c>
      <c r="L134" s="1">
        <f t="shared" si="99"/>
        <v>4.3E-3</v>
      </c>
      <c r="M134" s="1">
        <f t="shared" si="100"/>
        <v>0.64231666666666654</v>
      </c>
      <c r="N134" s="1">
        <f t="shared" si="101"/>
        <v>0.12870000000000009</v>
      </c>
      <c r="O134" s="1">
        <f t="shared" si="102"/>
        <v>3.887297649680839E-2</v>
      </c>
      <c r="P134" s="1">
        <f t="shared" si="103"/>
        <v>1.0664514965857876</v>
      </c>
      <c r="Q134" s="1">
        <f t="shared" si="104"/>
        <v>1.0662895077379864</v>
      </c>
      <c r="R134" s="1">
        <f t="shared" si="105"/>
        <v>1.066285690518735</v>
      </c>
      <c r="S134" s="1">
        <f t="shared" si="106"/>
        <v>1.0662856004602577</v>
      </c>
      <c r="T134" s="1">
        <f t="shared" si="107"/>
        <v>0.93932127357446704</v>
      </c>
      <c r="U134" s="1">
        <f t="shared" si="108"/>
        <v>5.3912338595070247E-2</v>
      </c>
      <c r="V134" s="2">
        <f t="shared" si="132"/>
        <v>8.1782104946374865</v>
      </c>
      <c r="W134" s="1">
        <f>VLOOKUP(V134,Graph!$D$3:$M$50,col)</f>
        <v>4.8999999999999998E-3</v>
      </c>
      <c r="X134" s="1">
        <f>VLOOKUP(V134,Graph!$D$3:$M$50,col+1)</f>
        <v>4.0000000000000001E-3</v>
      </c>
      <c r="Y134" s="1">
        <f t="shared" si="109"/>
        <v>4.3E-3</v>
      </c>
      <c r="Z134" s="1">
        <f t="shared" si="133"/>
        <v>0.64231666666666654</v>
      </c>
      <c r="AA134" s="2">
        <f t="shared" si="110"/>
        <v>0.12870000000000009</v>
      </c>
      <c r="AB134" s="1">
        <f t="shared" si="111"/>
        <v>3.887297649680839E-2</v>
      </c>
      <c r="AC134" s="1">
        <f t="shared" si="112"/>
        <v>1.0662855983354764</v>
      </c>
      <c r="AD134" s="1">
        <f t="shared" si="113"/>
        <v>1.0662855982853459</v>
      </c>
      <c r="AE134" s="1">
        <f t="shared" si="114"/>
        <v>1.0662855982841632</v>
      </c>
      <c r="AF134" s="1">
        <f t="shared" si="115"/>
        <v>1.066285598284135</v>
      </c>
      <c r="AG134" s="1">
        <f t="shared" si="116"/>
        <v>0.93932127357446704</v>
      </c>
      <c r="AH134" s="1">
        <f t="shared" si="117"/>
        <v>5.3912338485043579E-2</v>
      </c>
      <c r="AI134" s="2">
        <f t="shared" si="134"/>
        <v>8.1782104890740026</v>
      </c>
      <c r="AJ134" s="1">
        <f>VLOOKUP(AI134,Graph!$D$3:$M$50,col)</f>
        <v>4.8999999999999998E-3</v>
      </c>
      <c r="AK134" s="1">
        <f>VLOOKUP(AI134,Graph!$D$3:$M$50,col+1)</f>
        <v>4.0000000000000001E-3</v>
      </c>
      <c r="AL134" s="1">
        <f t="shared" si="118"/>
        <v>4.3E-3</v>
      </c>
      <c r="AM134" s="1">
        <f t="shared" si="135"/>
        <v>0.64231666666666654</v>
      </c>
      <c r="AN134" s="2">
        <f t="shared" si="119"/>
        <v>0.12870000000000009</v>
      </c>
      <c r="AO134" s="1">
        <f t="shared" si="120"/>
        <v>3.887297649680839E-2</v>
      </c>
      <c r="AP134" s="1">
        <f t="shared" si="121"/>
        <v>1.0662855982841344</v>
      </c>
      <c r="AQ134" s="1">
        <f t="shared" si="122"/>
        <v>1.0662855982841342</v>
      </c>
      <c r="AR134" s="1">
        <f t="shared" si="123"/>
        <v>1.0662855982841342</v>
      </c>
      <c r="AS134" s="1">
        <f t="shared" si="124"/>
        <v>1.0662855982841342</v>
      </c>
      <c r="AT134" s="1">
        <f t="shared" si="125"/>
        <v>0.93932127357446704</v>
      </c>
      <c r="AU134" s="1">
        <f t="shared" si="126"/>
        <v>5.3912338485043523E-2</v>
      </c>
      <c r="AV134" s="2">
        <f t="shared" si="138"/>
        <v>133</v>
      </c>
      <c r="AW134" s="1">
        <f t="shared" si="139"/>
        <v>53.91233848504352</v>
      </c>
      <c r="AX134" s="1">
        <f t="shared" si="140"/>
        <v>0.93932127357446704</v>
      </c>
      <c r="AY134" s="1">
        <f t="shared" si="141"/>
        <v>1.0662855982841342</v>
      </c>
      <c r="AZ134" s="1">
        <f t="shared" si="136"/>
        <v>4.3E-3</v>
      </c>
      <c r="BA134" s="1">
        <f t="shared" si="137"/>
        <v>8.1782104890740026</v>
      </c>
    </row>
    <row r="135" spans="1:53">
      <c r="A135" s="2">
        <f t="shared" si="96"/>
        <v>0.13400000000000009</v>
      </c>
      <c r="B135" s="1">
        <f t="shared" si="129"/>
        <v>0.16242200000000009</v>
      </c>
      <c r="C135" s="1">
        <f t="shared" si="97"/>
        <v>4.272350745435869E-2</v>
      </c>
      <c r="D135" s="1">
        <f t="shared" si="130"/>
        <v>1.0744695723744746</v>
      </c>
      <c r="E135" s="1">
        <f t="shared" si="128"/>
        <v>1.073907102082043</v>
      </c>
      <c r="F135" s="1">
        <f t="shared" si="128"/>
        <v>1.0738922544278027</v>
      </c>
      <c r="G135" s="1">
        <f t="shared" si="128"/>
        <v>1.0738918610439294</v>
      </c>
      <c r="H135" s="1">
        <f t="shared" si="98"/>
        <v>5.8457569587422396E-2</v>
      </c>
      <c r="I135" s="1">
        <f t="shared" si="131"/>
        <v>8.4018671954914694</v>
      </c>
      <c r="J135" s="1">
        <f>VLOOKUP($I135,Graph!$D$3:$M$50,col)</f>
        <v>4.8999999999999998E-3</v>
      </c>
      <c r="K135" s="1">
        <f>VLOOKUP($I135,Graph!$D$3:$M$50,col+1)</f>
        <v>4.0000000000000001E-3</v>
      </c>
      <c r="L135" s="1">
        <f t="shared" si="99"/>
        <v>4.3E-3</v>
      </c>
      <c r="M135" s="1">
        <f t="shared" si="100"/>
        <v>0.64231666666666654</v>
      </c>
      <c r="N135" s="1">
        <f t="shared" si="101"/>
        <v>0.12970000000000009</v>
      </c>
      <c r="O135" s="1">
        <f t="shared" si="102"/>
        <v>3.8974886015902106E-2</v>
      </c>
      <c r="P135" s="1">
        <f t="shared" si="103"/>
        <v>1.066650147059268</v>
      </c>
      <c r="Q135" s="1">
        <f t="shared" si="104"/>
        <v>1.0664879804732839</v>
      </c>
      <c r="R135" s="1">
        <f t="shared" si="105"/>
        <v>1.0664841468699444</v>
      </c>
      <c r="S135" s="1">
        <f t="shared" si="106"/>
        <v>1.0664840561364892</v>
      </c>
      <c r="T135" s="1">
        <f t="shared" si="107"/>
        <v>0.93967260548467846</v>
      </c>
      <c r="U135" s="1">
        <f t="shared" si="108"/>
        <v>5.4552057790764386E-2</v>
      </c>
      <c r="V135" s="2">
        <f t="shared" si="132"/>
        <v>8.2104307032237163</v>
      </c>
      <c r="W135" s="1">
        <f>VLOOKUP(V135,Graph!$D$3:$M$50,col)</f>
        <v>4.8999999999999998E-3</v>
      </c>
      <c r="X135" s="1">
        <f>VLOOKUP(V135,Graph!$D$3:$M$50,col+1)</f>
        <v>4.0000000000000001E-3</v>
      </c>
      <c r="Y135" s="1">
        <f t="shared" si="109"/>
        <v>4.3E-3</v>
      </c>
      <c r="Z135" s="1">
        <f t="shared" si="133"/>
        <v>0.64231666666666654</v>
      </c>
      <c r="AA135" s="2">
        <f t="shared" si="110"/>
        <v>0.12970000000000009</v>
      </c>
      <c r="AB135" s="1">
        <f t="shared" si="111"/>
        <v>3.8974886015902106E-2</v>
      </c>
      <c r="AC135" s="1">
        <f t="shared" si="112"/>
        <v>1.066484053988956</v>
      </c>
      <c r="AD135" s="1">
        <f t="shared" si="113"/>
        <v>1.0664840539381273</v>
      </c>
      <c r="AE135" s="1">
        <f t="shared" si="114"/>
        <v>1.066484053936924</v>
      </c>
      <c r="AF135" s="1">
        <f t="shared" si="115"/>
        <v>1.0664840539368956</v>
      </c>
      <c r="AG135" s="1">
        <f t="shared" si="116"/>
        <v>0.93967260548467846</v>
      </c>
      <c r="AH135" s="1">
        <f t="shared" si="117"/>
        <v>5.4552057678252275E-2</v>
      </c>
      <c r="AI135" s="2">
        <f t="shared" si="134"/>
        <v>8.2104306975791204</v>
      </c>
      <c r="AJ135" s="1">
        <f>VLOOKUP(AI135,Graph!$D$3:$M$50,col)</f>
        <v>4.8999999999999998E-3</v>
      </c>
      <c r="AK135" s="1">
        <f>VLOOKUP(AI135,Graph!$D$3:$M$50,col+1)</f>
        <v>4.0000000000000001E-3</v>
      </c>
      <c r="AL135" s="1">
        <f t="shared" si="118"/>
        <v>4.3E-3</v>
      </c>
      <c r="AM135" s="1">
        <f t="shared" si="135"/>
        <v>0.64231666666666654</v>
      </c>
      <c r="AN135" s="2">
        <f t="shared" si="119"/>
        <v>0.12970000000000009</v>
      </c>
      <c r="AO135" s="1">
        <f t="shared" si="120"/>
        <v>3.8974886015902106E-2</v>
      </c>
      <c r="AP135" s="1">
        <f t="shared" si="121"/>
        <v>1.0664840539368949</v>
      </c>
      <c r="AQ135" s="1">
        <f t="shared" si="122"/>
        <v>1.0664840539368947</v>
      </c>
      <c r="AR135" s="1">
        <f t="shared" si="123"/>
        <v>1.0664840539368947</v>
      </c>
      <c r="AS135" s="1">
        <f t="shared" si="124"/>
        <v>1.0664840539368947</v>
      </c>
      <c r="AT135" s="1">
        <f t="shared" si="125"/>
        <v>0.93967260548467846</v>
      </c>
      <c r="AU135" s="1">
        <f t="shared" si="126"/>
        <v>5.455205767825224E-2</v>
      </c>
      <c r="AV135" s="2">
        <f t="shared" si="138"/>
        <v>134</v>
      </c>
      <c r="AW135" s="1">
        <f t="shared" si="139"/>
        <v>54.55205767825224</v>
      </c>
      <c r="AX135" s="1">
        <f t="shared" si="140"/>
        <v>0.93967260548467846</v>
      </c>
      <c r="AY135" s="1">
        <f t="shared" si="141"/>
        <v>1.0664840539368947</v>
      </c>
      <c r="AZ135" s="1">
        <f t="shared" si="136"/>
        <v>4.3E-3</v>
      </c>
      <c r="BA135" s="1">
        <f t="shared" si="137"/>
        <v>8.2104306975791204</v>
      </c>
    </row>
    <row r="136" spans="1:53">
      <c r="A136" s="2">
        <f t="shared" si="96"/>
        <v>0.13500000000000009</v>
      </c>
      <c r="B136" s="1">
        <f t="shared" si="129"/>
        <v>0.16346316666666677</v>
      </c>
      <c r="C136" s="1">
        <f t="shared" si="97"/>
        <v>4.2812908406185915E-2</v>
      </c>
      <c r="D136" s="1">
        <f t="shared" si="130"/>
        <v>1.0746474444481129</v>
      </c>
      <c r="E136" s="1">
        <f t="shared" si="128"/>
        <v>1.0740863858840746</v>
      </c>
      <c r="F136" s="1">
        <f t="shared" si="128"/>
        <v>1.0740715366785167</v>
      </c>
      <c r="G136" s="1">
        <f t="shared" si="128"/>
        <v>1.0740711422297258</v>
      </c>
      <c r="H136" s="1">
        <f t="shared" si="98"/>
        <v>5.9123033366776455E-2</v>
      </c>
      <c r="I136" s="1">
        <f t="shared" si="131"/>
        <v>8.4336284401269097</v>
      </c>
      <c r="J136" s="1">
        <f>VLOOKUP($I136,Graph!$D$3:$M$50,col)</f>
        <v>4.8999999999999998E-3</v>
      </c>
      <c r="K136" s="1">
        <f>VLOOKUP($I136,Graph!$D$3:$M$50,col+1)</f>
        <v>4.0000000000000001E-3</v>
      </c>
      <c r="L136" s="1">
        <f t="shared" si="99"/>
        <v>4.3E-3</v>
      </c>
      <c r="M136" s="1">
        <f t="shared" si="100"/>
        <v>0.64231666666666654</v>
      </c>
      <c r="N136" s="1">
        <f t="shared" si="101"/>
        <v>0.13070000000000009</v>
      </c>
      <c r="O136" s="1">
        <f t="shared" si="102"/>
        <v>3.907562819452752E-2</v>
      </c>
      <c r="P136" s="1">
        <f t="shared" si="103"/>
        <v>1.0668466684506148</v>
      </c>
      <c r="Q136" s="1">
        <f t="shared" si="104"/>
        <v>1.0666843296132722</v>
      </c>
      <c r="R136" s="1">
        <f t="shared" si="105"/>
        <v>1.0666804798552605</v>
      </c>
      <c r="S136" s="1">
        <f t="shared" si="106"/>
        <v>1.0666803884528018</v>
      </c>
      <c r="T136" s="1">
        <f t="shared" si="107"/>
        <v>0.9400187753010556</v>
      </c>
      <c r="U136" s="1">
        <f t="shared" si="108"/>
        <v>5.5194334087331855E-2</v>
      </c>
      <c r="V136" s="2">
        <f t="shared" si="132"/>
        <v>8.2425272851255222</v>
      </c>
      <c r="W136" s="1">
        <f>VLOOKUP(V136,Graph!$D$3:$M$50,col)</f>
        <v>4.8999999999999998E-3</v>
      </c>
      <c r="X136" s="1">
        <f>VLOOKUP(V136,Graph!$D$3:$M$50,col+1)</f>
        <v>4.0000000000000001E-3</v>
      </c>
      <c r="Y136" s="1">
        <f t="shared" si="109"/>
        <v>4.3E-3</v>
      </c>
      <c r="Z136" s="1">
        <f t="shared" si="133"/>
        <v>0.64231666666666654</v>
      </c>
      <c r="AA136" s="2">
        <f t="shared" si="110"/>
        <v>0.13070000000000009</v>
      </c>
      <c r="AB136" s="1">
        <f t="shared" si="111"/>
        <v>3.907562819452752E-2</v>
      </c>
      <c r="AC136" s="1">
        <f t="shared" si="112"/>
        <v>1.0666803862826284</v>
      </c>
      <c r="AD136" s="1">
        <f t="shared" si="113"/>
        <v>1.0666803862311016</v>
      </c>
      <c r="AE136" s="1">
        <f t="shared" si="114"/>
        <v>1.0666803862298784</v>
      </c>
      <c r="AF136" s="1">
        <f t="shared" si="115"/>
        <v>1.0666803862298493</v>
      </c>
      <c r="AG136" s="1">
        <f t="shared" si="116"/>
        <v>0.9400187753010556</v>
      </c>
      <c r="AH136" s="1">
        <f t="shared" si="117"/>
        <v>5.5194333972307351E-2</v>
      </c>
      <c r="AI136" s="2">
        <f t="shared" si="134"/>
        <v>8.2425272793997379</v>
      </c>
      <c r="AJ136" s="1">
        <f>VLOOKUP(AI136,Graph!$D$3:$M$50,col)</f>
        <v>4.8999999999999998E-3</v>
      </c>
      <c r="AK136" s="1">
        <f>VLOOKUP(AI136,Graph!$D$3:$M$50,col+1)</f>
        <v>4.0000000000000001E-3</v>
      </c>
      <c r="AL136" s="1">
        <f t="shared" si="118"/>
        <v>4.3E-3</v>
      </c>
      <c r="AM136" s="1">
        <f t="shared" si="135"/>
        <v>0.64231666666666654</v>
      </c>
      <c r="AN136" s="2">
        <f t="shared" si="119"/>
        <v>0.13070000000000009</v>
      </c>
      <c r="AO136" s="1">
        <f t="shared" si="120"/>
        <v>3.907562819452752E-2</v>
      </c>
      <c r="AP136" s="1">
        <f t="shared" si="121"/>
        <v>1.0666803862298486</v>
      </c>
      <c r="AQ136" s="1">
        <f t="shared" si="122"/>
        <v>1.0666803862298486</v>
      </c>
      <c r="AR136" s="1">
        <f t="shared" si="123"/>
        <v>1.0666803862298486</v>
      </c>
      <c r="AS136" s="1">
        <f t="shared" si="124"/>
        <v>1.0666803862298486</v>
      </c>
      <c r="AT136" s="1">
        <f t="shared" si="125"/>
        <v>0.9400187753010556</v>
      </c>
      <c r="AU136" s="1">
        <f t="shared" si="126"/>
        <v>5.5194333972307316E-2</v>
      </c>
      <c r="AV136" s="2">
        <f t="shared" si="138"/>
        <v>135</v>
      </c>
      <c r="AW136" s="1">
        <f t="shared" si="139"/>
        <v>55.194333972307319</v>
      </c>
      <c r="AX136" s="1">
        <f t="shared" si="140"/>
        <v>0.9400187753010556</v>
      </c>
      <c r="AY136" s="1">
        <f t="shared" si="141"/>
        <v>1.0666803862298486</v>
      </c>
      <c r="AZ136" s="1">
        <f t="shared" si="136"/>
        <v>4.3E-3</v>
      </c>
      <c r="BA136" s="1">
        <f t="shared" si="137"/>
        <v>8.2425272793997379</v>
      </c>
    </row>
    <row r="137" spans="1:53">
      <c r="A137" s="2">
        <f t="shared" si="96"/>
        <v>0.13600000000000009</v>
      </c>
      <c r="B137" s="1">
        <f t="shared" si="129"/>
        <v>0.16450433333333345</v>
      </c>
      <c r="C137" s="1">
        <f t="shared" si="97"/>
        <v>4.2901269373814763E-2</v>
      </c>
      <c r="D137" s="1">
        <f t="shared" si="130"/>
        <v>1.0748233341999303</v>
      </c>
      <c r="E137" s="1">
        <f t="shared" si="128"/>
        <v>1.074263704905005</v>
      </c>
      <c r="F137" s="1">
        <f t="shared" si="128"/>
        <v>1.074248855216932</v>
      </c>
      <c r="G137" s="1">
        <f t="shared" si="128"/>
        <v>1.0742484597423474</v>
      </c>
      <c r="H137" s="1">
        <f t="shared" si="98"/>
        <v>5.9791040209193534E-2</v>
      </c>
      <c r="I137" s="1">
        <f t="shared" si="131"/>
        <v>8.4652722607741886</v>
      </c>
      <c r="J137" s="1">
        <f>VLOOKUP($I137,Graph!$D$3:$M$50,col)</f>
        <v>4.8999999999999998E-3</v>
      </c>
      <c r="K137" s="1">
        <f>VLOOKUP($I137,Graph!$D$3:$M$50,col+1)</f>
        <v>4.0000000000000001E-3</v>
      </c>
      <c r="L137" s="1">
        <f t="shared" si="99"/>
        <v>4.3E-3</v>
      </c>
      <c r="M137" s="1">
        <f t="shared" si="100"/>
        <v>0.64231666666666654</v>
      </c>
      <c r="N137" s="1">
        <f t="shared" si="101"/>
        <v>0.13170000000000009</v>
      </c>
      <c r="O137" s="1">
        <f t="shared" si="102"/>
        <v>3.9175222728231311E-2</v>
      </c>
      <c r="P137" s="1">
        <f t="shared" si="103"/>
        <v>1.0670410943542268</v>
      </c>
      <c r="Q137" s="1">
        <f t="shared" si="104"/>
        <v>1.0668785886182108</v>
      </c>
      <c r="R137" s="1">
        <f t="shared" si="105"/>
        <v>1.0668747229314643</v>
      </c>
      <c r="S137" s="1">
        <f t="shared" si="106"/>
        <v>1.0668746308659369</v>
      </c>
      <c r="T137" s="1">
        <f t="shared" si="107"/>
        <v>0.94035989595052394</v>
      </c>
      <c r="U137" s="1">
        <f t="shared" si="108"/>
        <v>5.5839157477664547E-2</v>
      </c>
      <c r="V137" s="2">
        <f t="shared" si="132"/>
        <v>8.2745016407129715</v>
      </c>
      <c r="W137" s="1">
        <f>VLOOKUP(V137,Graph!$D$3:$M$50,col)</f>
        <v>4.8999999999999998E-3</v>
      </c>
      <c r="X137" s="1">
        <f>VLOOKUP(V137,Graph!$D$3:$M$50,col+1)</f>
        <v>4.0000000000000001E-3</v>
      </c>
      <c r="Y137" s="1">
        <f t="shared" si="109"/>
        <v>4.3E-3</v>
      </c>
      <c r="Z137" s="1">
        <f t="shared" si="133"/>
        <v>0.64231666666666654</v>
      </c>
      <c r="AA137" s="2">
        <f t="shared" si="110"/>
        <v>0.13170000000000009</v>
      </c>
      <c r="AB137" s="1">
        <f t="shared" si="111"/>
        <v>3.9175222728231311E-2</v>
      </c>
      <c r="AC137" s="1">
        <f t="shared" si="112"/>
        <v>1.0668746286732349</v>
      </c>
      <c r="AD137" s="1">
        <f t="shared" si="113"/>
        <v>1.0668746286210118</v>
      </c>
      <c r="AE137" s="1">
        <f t="shared" si="114"/>
        <v>1.0668746286197681</v>
      </c>
      <c r="AF137" s="1">
        <f t="shared" si="115"/>
        <v>1.0668746286197384</v>
      </c>
      <c r="AG137" s="1">
        <f t="shared" si="116"/>
        <v>0.94035989595052394</v>
      </c>
      <c r="AH137" s="1">
        <f t="shared" si="117"/>
        <v>5.5839157360100741E-2</v>
      </c>
      <c r="AI137" s="2">
        <f t="shared" si="134"/>
        <v>8.2745016349059242</v>
      </c>
      <c r="AJ137" s="1">
        <f>VLOOKUP(AI137,Graph!$D$3:$M$50,col)</f>
        <v>4.8999999999999998E-3</v>
      </c>
      <c r="AK137" s="1">
        <f>VLOOKUP(AI137,Graph!$D$3:$M$50,col+1)</f>
        <v>4.0000000000000001E-3</v>
      </c>
      <c r="AL137" s="1">
        <f t="shared" si="118"/>
        <v>4.3E-3</v>
      </c>
      <c r="AM137" s="1">
        <f t="shared" si="135"/>
        <v>0.64231666666666654</v>
      </c>
      <c r="AN137" s="2">
        <f t="shared" si="119"/>
        <v>0.13170000000000009</v>
      </c>
      <c r="AO137" s="1">
        <f t="shared" si="120"/>
        <v>3.9175222728231311E-2</v>
      </c>
      <c r="AP137" s="1">
        <f t="shared" si="121"/>
        <v>1.0668746286197377</v>
      </c>
      <c r="AQ137" s="1">
        <f t="shared" si="122"/>
        <v>1.0668746286197377</v>
      </c>
      <c r="AR137" s="1">
        <f t="shared" si="123"/>
        <v>1.0668746286197377</v>
      </c>
      <c r="AS137" s="1">
        <f t="shared" si="124"/>
        <v>1.0668746286197377</v>
      </c>
      <c r="AT137" s="1">
        <f t="shared" si="125"/>
        <v>0.94035989595052394</v>
      </c>
      <c r="AU137" s="1">
        <f t="shared" si="126"/>
        <v>5.5839157360100707E-2</v>
      </c>
      <c r="AV137" s="2">
        <f t="shared" si="138"/>
        <v>136</v>
      </c>
      <c r="AW137" s="1">
        <f t="shared" si="139"/>
        <v>55.839157360100707</v>
      </c>
      <c r="AX137" s="1">
        <f t="shared" si="140"/>
        <v>0.94035989595052394</v>
      </c>
      <c r="AY137" s="1">
        <f t="shared" si="141"/>
        <v>1.0668746286197377</v>
      </c>
      <c r="AZ137" s="1">
        <f t="shared" si="136"/>
        <v>4.3E-3</v>
      </c>
      <c r="BA137" s="1">
        <f t="shared" si="137"/>
        <v>8.2745016349059242</v>
      </c>
    </row>
    <row r="138" spans="1:53">
      <c r="A138" s="2">
        <f t="shared" si="96"/>
        <v>0.13700000000000009</v>
      </c>
      <c r="B138" s="1">
        <f t="shared" si="129"/>
        <v>0.16554550000000012</v>
      </c>
      <c r="C138" s="1">
        <f t="shared" si="97"/>
        <v>4.2988608260780006E-2</v>
      </c>
      <c r="D138" s="1">
        <f t="shared" si="130"/>
        <v>1.0749972743159006</v>
      </c>
      <c r="E138" s="1">
        <f t="shared" si="128"/>
        <v>1.0744390910131922</v>
      </c>
      <c r="F138" s="1">
        <f t="shared" si="128"/>
        <v>1.0744242418837915</v>
      </c>
      <c r="G138" s="1">
        <f t="shared" si="128"/>
        <v>1.0744238454218498</v>
      </c>
      <c r="H138" s="1">
        <f t="shared" si="98"/>
        <v>6.0461580537089402E-2</v>
      </c>
      <c r="I138" s="1">
        <f t="shared" si="131"/>
        <v>8.4967999402255909</v>
      </c>
      <c r="J138" s="1">
        <f>VLOOKUP($I138,Graph!$D$3:$M$50,col)</f>
        <v>4.8999999999999998E-3</v>
      </c>
      <c r="K138" s="1">
        <f>VLOOKUP($I138,Graph!$D$3:$M$50,col+1)</f>
        <v>4.0000000000000001E-3</v>
      </c>
      <c r="L138" s="1">
        <f t="shared" si="99"/>
        <v>4.3E-3</v>
      </c>
      <c r="M138" s="1">
        <f t="shared" si="100"/>
        <v>0.64231666666666654</v>
      </c>
      <c r="N138" s="1">
        <f t="shared" si="101"/>
        <v>0.1327000000000001</v>
      </c>
      <c r="O138" s="1">
        <f t="shared" si="102"/>
        <v>3.9273688878800957E-2</v>
      </c>
      <c r="P138" s="1">
        <f t="shared" si="103"/>
        <v>1.0672334576741267</v>
      </c>
      <c r="Q138" s="1">
        <f t="shared" si="104"/>
        <v>1.0670707902615395</v>
      </c>
      <c r="R138" s="1">
        <f t="shared" si="105"/>
        <v>1.0670669088685658</v>
      </c>
      <c r="S138" s="1">
        <f t="shared" si="106"/>
        <v>1.0670668161458634</v>
      </c>
      <c r="T138" s="1">
        <f t="shared" si="107"/>
        <v>0.94069607709034764</v>
      </c>
      <c r="U138" s="1">
        <f t="shared" si="108"/>
        <v>5.6486518068897061E-2</v>
      </c>
      <c r="V138" s="2">
        <f t="shared" si="132"/>
        <v>8.3063551441902721</v>
      </c>
      <c r="W138" s="1">
        <f>VLOOKUP(V138,Graph!$D$3:$M$50,col)</f>
        <v>4.8999999999999998E-3</v>
      </c>
      <c r="X138" s="1">
        <f>VLOOKUP(V138,Graph!$D$3:$M$50,col+1)</f>
        <v>4.0000000000000001E-3</v>
      </c>
      <c r="Y138" s="1">
        <f t="shared" si="109"/>
        <v>4.3E-3</v>
      </c>
      <c r="Z138" s="1">
        <f t="shared" si="133"/>
        <v>0.64231666666666654</v>
      </c>
      <c r="AA138" s="2">
        <f t="shared" si="110"/>
        <v>0.1327000000000001</v>
      </c>
      <c r="AB138" s="1">
        <f t="shared" si="111"/>
        <v>3.9273688878800957E-2</v>
      </c>
      <c r="AC138" s="1">
        <f t="shared" si="112"/>
        <v>1.0670668139307462</v>
      </c>
      <c r="AD138" s="1">
        <f t="shared" si="113"/>
        <v>1.0670668138778276</v>
      </c>
      <c r="AE138" s="1">
        <f t="shared" si="114"/>
        <v>1.0670668138765635</v>
      </c>
      <c r="AF138" s="1">
        <f t="shared" si="115"/>
        <v>1.0670668138765331</v>
      </c>
      <c r="AG138" s="1">
        <f t="shared" si="116"/>
        <v>0.94069607709034764</v>
      </c>
      <c r="AH138" s="1">
        <f t="shared" si="117"/>
        <v>5.6486517948767218E-2</v>
      </c>
      <c r="AI138" s="2">
        <f t="shared" si="134"/>
        <v>8.3063551383018979</v>
      </c>
      <c r="AJ138" s="1">
        <f>VLOOKUP(AI138,Graph!$D$3:$M$50,col)</f>
        <v>4.8999999999999998E-3</v>
      </c>
      <c r="AK138" s="1">
        <f>VLOOKUP(AI138,Graph!$D$3:$M$50,col+1)</f>
        <v>4.0000000000000001E-3</v>
      </c>
      <c r="AL138" s="1">
        <f t="shared" si="118"/>
        <v>4.3E-3</v>
      </c>
      <c r="AM138" s="1">
        <f t="shared" si="135"/>
        <v>0.64231666666666654</v>
      </c>
      <c r="AN138" s="2">
        <f t="shared" si="119"/>
        <v>0.1327000000000001</v>
      </c>
      <c r="AO138" s="1">
        <f t="shared" si="120"/>
        <v>3.9273688878800957E-2</v>
      </c>
      <c r="AP138" s="1">
        <f t="shared" si="121"/>
        <v>1.0670668138765327</v>
      </c>
      <c r="AQ138" s="1">
        <f t="shared" si="122"/>
        <v>1.0670668138765327</v>
      </c>
      <c r="AR138" s="1">
        <f t="shared" si="123"/>
        <v>1.0670668138765327</v>
      </c>
      <c r="AS138" s="1">
        <f t="shared" si="124"/>
        <v>1.0670668138765327</v>
      </c>
      <c r="AT138" s="1">
        <f t="shared" si="125"/>
        <v>0.94069607709034764</v>
      </c>
      <c r="AU138" s="1">
        <f t="shared" si="126"/>
        <v>5.6486517948767204E-2</v>
      </c>
      <c r="AV138" s="2">
        <f t="shared" si="138"/>
        <v>137</v>
      </c>
      <c r="AW138" s="1">
        <f t="shared" si="139"/>
        <v>56.486517948767201</v>
      </c>
      <c r="AX138" s="1">
        <f t="shared" si="140"/>
        <v>0.94069607709034764</v>
      </c>
      <c r="AY138" s="1">
        <f t="shared" si="141"/>
        <v>1.0670668138765327</v>
      </c>
      <c r="AZ138" s="1">
        <f t="shared" si="136"/>
        <v>4.3E-3</v>
      </c>
      <c r="BA138" s="1">
        <f t="shared" si="137"/>
        <v>8.3063551383018979</v>
      </c>
    </row>
    <row r="139" spans="1:53">
      <c r="A139" s="2">
        <f t="shared" si="96"/>
        <v>0.13800000000000009</v>
      </c>
      <c r="B139" s="1">
        <f t="shared" si="129"/>
        <v>0.16658666666666677</v>
      </c>
      <c r="C139" s="1">
        <f t="shared" si="97"/>
        <v>4.3074942565729656E-2</v>
      </c>
      <c r="D139" s="1">
        <f t="shared" si="130"/>
        <v>1.0751692967745841</v>
      </c>
      <c r="E139" s="1">
        <f t="shared" si="128"/>
        <v>1.0746125753984443</v>
      </c>
      <c r="F139" s="1">
        <f t="shared" si="128"/>
        <v>1.0745977278419585</v>
      </c>
      <c r="G139" s="1">
        <f t="shared" si="128"/>
        <v>1.0745973304304164</v>
      </c>
      <c r="H139" s="1">
        <f t="shared" si="98"/>
        <v>6.1134644878803636E-2</v>
      </c>
      <c r="I139" s="1">
        <f t="shared" si="131"/>
        <v>8.5282127381693762</v>
      </c>
      <c r="J139" s="1">
        <f>VLOOKUP($I139,Graph!$D$3:$M$50,col)</f>
        <v>5.1000000000000004E-3</v>
      </c>
      <c r="K139" s="1">
        <f>VLOOKUP($I139,Graph!$D$3:$M$50,col+1)</f>
        <v>4.1999999999999997E-3</v>
      </c>
      <c r="L139" s="1">
        <f t="shared" si="99"/>
        <v>4.4999999999999997E-3</v>
      </c>
      <c r="M139" s="1">
        <f t="shared" si="100"/>
        <v>0.64191666666666658</v>
      </c>
      <c r="N139" s="1">
        <f t="shared" si="101"/>
        <v>0.13350000000000009</v>
      </c>
      <c r="O139" s="1">
        <f t="shared" si="102"/>
        <v>3.9204469882460617E-2</v>
      </c>
      <c r="P139" s="1">
        <f t="shared" si="103"/>
        <v>1.0671045415969644</v>
      </c>
      <c r="Q139" s="1">
        <f t="shared" si="104"/>
        <v>1.0669358132874471</v>
      </c>
      <c r="R139" s="1">
        <f t="shared" si="105"/>
        <v>1.0669317961098679</v>
      </c>
      <c r="S139" s="1">
        <f t="shared" si="106"/>
        <v>1.0669317003495253</v>
      </c>
      <c r="T139" s="1">
        <f t="shared" si="107"/>
        <v>0.93833200356934987</v>
      </c>
      <c r="U139" s="1">
        <f t="shared" si="108"/>
        <v>5.6955384019166319E-2</v>
      </c>
      <c r="V139" s="2">
        <f t="shared" si="132"/>
        <v>8.3292741287484269</v>
      </c>
      <c r="W139" s="1">
        <f>VLOOKUP(V139,Graph!$D$3:$M$50,col)</f>
        <v>4.8999999999999998E-3</v>
      </c>
      <c r="X139" s="1">
        <f>VLOOKUP(V139,Graph!$D$3:$M$50,col+1)</f>
        <v>4.0000000000000001E-3</v>
      </c>
      <c r="Y139" s="1">
        <f t="shared" si="109"/>
        <v>4.3E-3</v>
      </c>
      <c r="Z139" s="1">
        <f t="shared" si="133"/>
        <v>0.64231666666666654</v>
      </c>
      <c r="AA139" s="2">
        <f t="shared" si="110"/>
        <v>0.1337000000000001</v>
      </c>
      <c r="AB139" s="1">
        <f t="shared" si="111"/>
        <v>3.9371045485902756E-2</v>
      </c>
      <c r="AC139" s="1">
        <f t="shared" si="112"/>
        <v>1.0672491620549263</v>
      </c>
      <c r="AD139" s="1">
        <f t="shared" si="113"/>
        <v>1.0672567868986405</v>
      </c>
      <c r="AE139" s="1">
        <f t="shared" si="114"/>
        <v>1.0672569696148015</v>
      </c>
      <c r="AF139" s="1">
        <f t="shared" si="115"/>
        <v>1.0672569739930369</v>
      </c>
      <c r="AG139" s="1">
        <f t="shared" si="116"/>
        <v>0.94102742522560046</v>
      </c>
      <c r="AH139" s="1">
        <f t="shared" si="117"/>
        <v>5.7136405951811367E-2</v>
      </c>
      <c r="AI139" s="2">
        <f t="shared" si="134"/>
        <v>8.3380891380256479</v>
      </c>
      <c r="AJ139" s="1">
        <f>VLOOKUP(AI139,Graph!$D$3:$M$50,col)</f>
        <v>4.8999999999999998E-3</v>
      </c>
      <c r="AK139" s="1">
        <f>VLOOKUP(AI139,Graph!$D$3:$M$50,col+1)</f>
        <v>4.0000000000000001E-3</v>
      </c>
      <c r="AL139" s="1">
        <f t="shared" si="118"/>
        <v>4.3E-3</v>
      </c>
      <c r="AM139" s="1">
        <f t="shared" si="135"/>
        <v>0.64231666666666654</v>
      </c>
      <c r="AN139" s="2">
        <f t="shared" si="119"/>
        <v>0.1337000000000001</v>
      </c>
      <c r="AO139" s="1">
        <f t="shared" si="120"/>
        <v>3.9371045485902756E-2</v>
      </c>
      <c r="AP139" s="1">
        <f t="shared" si="121"/>
        <v>1.0672569740979478</v>
      </c>
      <c r="AQ139" s="1">
        <f t="shared" si="122"/>
        <v>1.0672569741004616</v>
      </c>
      <c r="AR139" s="1">
        <f t="shared" si="123"/>
        <v>1.0672569741005218</v>
      </c>
      <c r="AS139" s="1">
        <f t="shared" si="124"/>
        <v>1.0672569741005233</v>
      </c>
      <c r="AT139" s="1">
        <f t="shared" si="125"/>
        <v>0.94102742522560046</v>
      </c>
      <c r="AU139" s="1">
        <f t="shared" si="126"/>
        <v>5.7136405957565743E-2</v>
      </c>
      <c r="AV139" s="2">
        <f t="shared" si="138"/>
        <v>138</v>
      </c>
      <c r="AW139" s="1">
        <f t="shared" si="139"/>
        <v>57.136405957565742</v>
      </c>
      <c r="AX139" s="1">
        <f t="shared" si="140"/>
        <v>0.94102742522560046</v>
      </c>
      <c r="AY139" s="1">
        <f t="shared" si="141"/>
        <v>1.0672569741005233</v>
      </c>
      <c r="AZ139" s="1">
        <f t="shared" si="136"/>
        <v>4.3E-3</v>
      </c>
      <c r="BA139" s="1">
        <f t="shared" si="137"/>
        <v>8.3380891380256479</v>
      </c>
    </row>
    <row r="140" spans="1:53">
      <c r="A140" s="2">
        <f t="shared" si="96"/>
        <v>0.1390000000000001</v>
      </c>
      <c r="B140" s="1">
        <f t="shared" si="129"/>
        <v>0.16762783333333345</v>
      </c>
      <c r="C140" s="1">
        <f t="shared" si="97"/>
        <v>4.3160289393681217E-2</v>
      </c>
      <c r="D140" s="1">
        <f t="shared" si="130"/>
        <v>1.0753394328659158</v>
      </c>
      <c r="E140" s="1">
        <f t="shared" si="128"/>
        <v>1.0747841885897471</v>
      </c>
      <c r="F140" s="1">
        <f t="shared" si="128"/>
        <v>1.0747693435941266</v>
      </c>
      <c r="G140" s="1">
        <f t="shared" si="128"/>
        <v>1.0747689452700722</v>
      </c>
      <c r="H140" s="1">
        <f t="shared" si="98"/>
        <v>6.1810223866688989E-2</v>
      </c>
      <c r="I140" s="1">
        <f t="shared" si="131"/>
        <v>8.5595118917675599</v>
      </c>
      <c r="J140" s="1">
        <f>VLOOKUP($I140,Graph!$D$3:$M$50,col)</f>
        <v>5.1000000000000004E-3</v>
      </c>
      <c r="K140" s="1">
        <f>VLOOKUP($I140,Graph!$D$3:$M$50,col+1)</f>
        <v>4.1999999999999997E-3</v>
      </c>
      <c r="L140" s="1">
        <f t="shared" si="99"/>
        <v>4.4999999999999997E-3</v>
      </c>
      <c r="M140" s="1">
        <f t="shared" si="100"/>
        <v>0.64191666666666658</v>
      </c>
      <c r="N140" s="1">
        <f t="shared" si="101"/>
        <v>0.13450000000000009</v>
      </c>
      <c r="O140" s="1">
        <f t="shared" si="102"/>
        <v>3.9301202281484419E-2</v>
      </c>
      <c r="P140" s="1">
        <f t="shared" si="103"/>
        <v>1.0672935652482711</v>
      </c>
      <c r="Q140" s="1">
        <f t="shared" si="104"/>
        <v>1.0671246718141754</v>
      </c>
      <c r="R140" s="1">
        <f t="shared" si="105"/>
        <v>1.0671206386041907</v>
      </c>
      <c r="S140" s="1">
        <f t="shared" si="106"/>
        <v>1.0671205421725733</v>
      </c>
      <c r="T140" s="1">
        <f t="shared" si="107"/>
        <v>0.93867334622533483</v>
      </c>
      <c r="U140" s="1">
        <f t="shared" si="108"/>
        <v>5.7606723377993913E-2</v>
      </c>
      <c r="V140" s="2">
        <f t="shared" si="132"/>
        <v>8.3609049326146643</v>
      </c>
      <c r="W140" s="1">
        <f>VLOOKUP(V140,Graph!$D$3:$M$50,col)</f>
        <v>4.8999999999999998E-3</v>
      </c>
      <c r="X140" s="1">
        <f>VLOOKUP(V140,Graph!$D$3:$M$50,col+1)</f>
        <v>4.0000000000000001E-3</v>
      </c>
      <c r="Y140" s="1">
        <f t="shared" si="109"/>
        <v>4.3E-3</v>
      </c>
      <c r="Z140" s="1">
        <f t="shared" si="133"/>
        <v>0.64231666666666654</v>
      </c>
      <c r="AA140" s="2">
        <f t="shared" si="110"/>
        <v>0.1347000000000001</v>
      </c>
      <c r="AB140" s="1">
        <f t="shared" si="111"/>
        <v>3.9467310978357165E-2</v>
      </c>
      <c r="AC140" s="1">
        <f t="shared" si="112"/>
        <v>1.0674373217469055</v>
      </c>
      <c r="AD140" s="1">
        <f t="shared" si="113"/>
        <v>1.0674449528117471</v>
      </c>
      <c r="AE140" s="1">
        <f t="shared" si="114"/>
        <v>1.0674451362223898</v>
      </c>
      <c r="AF140" s="1">
        <f t="shared" si="115"/>
        <v>1.0674451406303744</v>
      </c>
      <c r="AG140" s="1">
        <f t="shared" si="116"/>
        <v>0.9413540438216117</v>
      </c>
      <c r="AH140" s="1">
        <f t="shared" si="117"/>
        <v>5.7788811709938548E-2</v>
      </c>
      <c r="AI140" s="2">
        <f t="shared" si="134"/>
        <v>8.3697049585218171</v>
      </c>
      <c r="AJ140" s="1">
        <f>VLOOKUP(AI140,Graph!$D$3:$M$50,col)</f>
        <v>4.8999999999999998E-3</v>
      </c>
      <c r="AK140" s="1">
        <f>VLOOKUP(AI140,Graph!$D$3:$M$50,col+1)</f>
        <v>4.0000000000000001E-3</v>
      </c>
      <c r="AL140" s="1">
        <f t="shared" si="118"/>
        <v>4.3E-3</v>
      </c>
      <c r="AM140" s="1">
        <f t="shared" si="135"/>
        <v>0.64231666666666654</v>
      </c>
      <c r="AN140" s="2">
        <f t="shared" si="119"/>
        <v>0.1347000000000001</v>
      </c>
      <c r="AO140" s="1">
        <f t="shared" si="120"/>
        <v>3.9467310978357165E-2</v>
      </c>
      <c r="AP140" s="1">
        <f t="shared" si="121"/>
        <v>1.0674451407363132</v>
      </c>
      <c r="AQ140" s="1">
        <f t="shared" si="122"/>
        <v>1.0674451407388594</v>
      </c>
      <c r="AR140" s="1">
        <f t="shared" si="123"/>
        <v>1.0674451407389205</v>
      </c>
      <c r="AS140" s="1">
        <f t="shared" si="124"/>
        <v>1.0674451407389218</v>
      </c>
      <c r="AT140" s="1">
        <f t="shared" si="125"/>
        <v>0.9413540438216117</v>
      </c>
      <c r="AU140" s="1">
        <f t="shared" si="126"/>
        <v>5.7788811715815028E-2</v>
      </c>
      <c r="AV140" s="2">
        <f t="shared" si="138"/>
        <v>139</v>
      </c>
      <c r="AW140" s="1">
        <f t="shared" si="139"/>
        <v>57.788811715815029</v>
      </c>
      <c r="AX140" s="1">
        <f t="shared" si="140"/>
        <v>0.9413540438216117</v>
      </c>
      <c r="AY140" s="1">
        <f t="shared" si="141"/>
        <v>1.0674451407389218</v>
      </c>
      <c r="AZ140" s="1">
        <f t="shared" si="136"/>
        <v>4.3E-3</v>
      </c>
      <c r="BA140" s="1">
        <f t="shared" si="137"/>
        <v>8.3697049585218171</v>
      </c>
    </row>
    <row r="141" spans="1:53">
      <c r="A141" s="2">
        <f t="shared" si="96"/>
        <v>0.1400000000000001</v>
      </c>
      <c r="B141" s="1">
        <f t="shared" si="129"/>
        <v>0.16866900000000012</v>
      </c>
      <c r="C141" s="1">
        <f t="shared" si="97"/>
        <v>4.3244665466909554E-2</v>
      </c>
      <c r="D141" s="1">
        <f t="shared" si="130"/>
        <v>1.0755077132094109</v>
      </c>
      <c r="E141" s="1">
        <f t="shared" ref="E141:G160" si="142">SQRT(D141-($C141*D141-POWER(D141,1/3)+1)/($C141-POWER(D141,-2/3)/3))</f>
        <v>1.0749539604724481</v>
      </c>
      <c r="F141" s="1">
        <f t="shared" si="142"/>
        <v>1.0749391189999882</v>
      </c>
      <c r="G141" s="1">
        <f t="shared" si="142"/>
        <v>1.074938719799849</v>
      </c>
      <c r="H141" s="1">
        <f t="shared" si="98"/>
        <v>6.2488308235247876E-2</v>
      </c>
      <c r="I141" s="1">
        <f t="shared" si="131"/>
        <v>8.5906986162152439</v>
      </c>
      <c r="J141" s="1">
        <f>VLOOKUP($I141,Graph!$D$3:$M$50,col)</f>
        <v>5.1000000000000004E-3</v>
      </c>
      <c r="K141" s="1">
        <f>VLOOKUP($I141,Graph!$D$3:$M$50,col+1)</f>
        <v>4.1999999999999997E-3</v>
      </c>
      <c r="L141" s="1">
        <f t="shared" si="99"/>
        <v>4.4999999999999997E-3</v>
      </c>
      <c r="M141" s="1">
        <f t="shared" si="100"/>
        <v>0.64191666666666658</v>
      </c>
      <c r="N141" s="1">
        <f t="shared" si="101"/>
        <v>0.13550000000000009</v>
      </c>
      <c r="O141" s="1">
        <f t="shared" si="102"/>
        <v>3.9396857446089791E-2</v>
      </c>
      <c r="P141" s="1">
        <f t="shared" si="103"/>
        <v>1.0674806162963311</v>
      </c>
      <c r="Q141" s="1">
        <f t="shared" si="104"/>
        <v>1.0673115628648924</v>
      </c>
      <c r="R141" s="1">
        <f t="shared" si="105"/>
        <v>1.0673075138434853</v>
      </c>
      <c r="S141" s="1">
        <f t="shared" si="106"/>
        <v>1.0673074167465151</v>
      </c>
      <c r="T141" s="1">
        <f t="shared" si="107"/>
        <v>0.93900985305589857</v>
      </c>
      <c r="U141" s="1">
        <f t="shared" si="108"/>
        <v>5.8260571047159336E-2</v>
      </c>
      <c r="V141" s="2">
        <f t="shared" si="132"/>
        <v>8.3924186425661098</v>
      </c>
      <c r="W141" s="1">
        <f>VLOOKUP(V141,Graph!$D$3:$M$50,col)</f>
        <v>4.8999999999999998E-3</v>
      </c>
      <c r="X141" s="1">
        <f>VLOOKUP(V141,Graph!$D$3:$M$50,col+1)</f>
        <v>4.0000000000000001E-3</v>
      </c>
      <c r="Y141" s="1">
        <f t="shared" si="109"/>
        <v>4.3E-3</v>
      </c>
      <c r="Z141" s="1">
        <f t="shared" si="133"/>
        <v>0.64231666666666654</v>
      </c>
      <c r="AA141" s="2">
        <f t="shared" si="110"/>
        <v>0.1357000000000001</v>
      </c>
      <c r="AB141" s="1">
        <f t="shared" si="111"/>
        <v>3.9562503385064222E-2</v>
      </c>
      <c r="AC141" s="1">
        <f t="shared" si="112"/>
        <v>1.067623518885007</v>
      </c>
      <c r="AD141" s="1">
        <f t="shared" si="113"/>
        <v>1.0676311559595104</v>
      </c>
      <c r="AE141" s="1">
        <f t="shared" si="114"/>
        <v>1.0676313400549227</v>
      </c>
      <c r="AF141" s="1">
        <f t="shared" si="115"/>
        <v>1.0676313444923897</v>
      </c>
      <c r="AG141" s="1">
        <f t="shared" si="116"/>
        <v>0.94167603341163064</v>
      </c>
      <c r="AH141" s="1">
        <f t="shared" si="117"/>
        <v>5.8443725654881221E-2</v>
      </c>
      <c r="AI141" s="2">
        <f t="shared" si="134"/>
        <v>8.4012038992088982</v>
      </c>
      <c r="AJ141" s="1">
        <f>VLOOKUP(AI141,Graph!$D$3:$M$50,col)</f>
        <v>4.8999999999999998E-3</v>
      </c>
      <c r="AK141" s="1">
        <f>VLOOKUP(AI141,Graph!$D$3:$M$50,col+1)</f>
        <v>4.0000000000000001E-3</v>
      </c>
      <c r="AL141" s="1">
        <f t="shared" si="118"/>
        <v>4.3E-3</v>
      </c>
      <c r="AM141" s="1">
        <f t="shared" si="135"/>
        <v>0.64231666666666654</v>
      </c>
      <c r="AN141" s="2">
        <f t="shared" si="119"/>
        <v>0.1357000000000001</v>
      </c>
      <c r="AO141" s="1">
        <f t="shared" si="120"/>
        <v>3.9562503385064222E-2</v>
      </c>
      <c r="AP141" s="1">
        <f t="shared" si="121"/>
        <v>1.0676313445993506</v>
      </c>
      <c r="AQ141" s="1">
        <f t="shared" si="122"/>
        <v>1.0676313446019288</v>
      </c>
      <c r="AR141" s="1">
        <f t="shared" si="123"/>
        <v>1.0676313446019909</v>
      </c>
      <c r="AS141" s="1">
        <f t="shared" si="124"/>
        <v>1.0676313446019927</v>
      </c>
      <c r="AT141" s="1">
        <f t="shared" si="125"/>
        <v>0.94167603341163064</v>
      </c>
      <c r="AU141" s="1">
        <f t="shared" si="126"/>
        <v>5.8443725660881046E-2</v>
      </c>
      <c r="AV141" s="2">
        <f t="shared" si="138"/>
        <v>140</v>
      </c>
      <c r="AW141" s="1">
        <f t="shared" si="139"/>
        <v>58.443725660881043</v>
      </c>
      <c r="AX141" s="1">
        <f t="shared" si="140"/>
        <v>0.94167603341163064</v>
      </c>
      <c r="AY141" s="1">
        <f t="shared" si="141"/>
        <v>1.0676313446019927</v>
      </c>
      <c r="AZ141" s="1">
        <f t="shared" si="136"/>
        <v>4.3E-3</v>
      </c>
      <c r="BA141" s="1">
        <f t="shared" si="137"/>
        <v>8.4012038992088982</v>
      </c>
    </row>
    <row r="142" spans="1:53">
      <c r="A142" s="2">
        <f t="shared" si="96"/>
        <v>0.1410000000000001</v>
      </c>
      <c r="B142" s="1">
        <f t="shared" si="129"/>
        <v>0.16971016666666677</v>
      </c>
      <c r="C142" s="1">
        <f t="shared" si="97"/>
        <v>4.3328087135480073E-2</v>
      </c>
      <c r="D142" s="1">
        <f t="shared" si="130"/>
        <v>1.0756741677718027</v>
      </c>
      <c r="E142" s="1">
        <f t="shared" si="142"/>
        <v>1.0751219203049149</v>
      </c>
      <c r="F142" s="1">
        <f t="shared" si="142"/>
        <v>1.0751070832928802</v>
      </c>
      <c r="G142" s="1">
        <f t="shared" si="142"/>
        <v>1.0751066832524336</v>
      </c>
      <c r="H142" s="1">
        <f t="shared" si="98"/>
        <v>6.3168888819314942E-2</v>
      </c>
      <c r="I142" s="1">
        <f t="shared" si="131"/>
        <v>8.6217741052822277</v>
      </c>
      <c r="J142" s="1">
        <f>VLOOKUP($I142,Graph!$D$3:$M$50,col)</f>
        <v>5.1000000000000004E-3</v>
      </c>
      <c r="K142" s="1">
        <f>VLOOKUP($I142,Graph!$D$3:$M$50,col+1)</f>
        <v>4.1999999999999997E-3</v>
      </c>
      <c r="L142" s="1">
        <f t="shared" si="99"/>
        <v>4.4999999999999997E-3</v>
      </c>
      <c r="M142" s="1">
        <f t="shared" si="100"/>
        <v>0.64191666666666658</v>
      </c>
      <c r="N142" s="1">
        <f t="shared" si="101"/>
        <v>0.13650000000000009</v>
      </c>
      <c r="O142" s="1">
        <f t="shared" si="102"/>
        <v>3.9491453062646793E-2</v>
      </c>
      <c r="P142" s="1">
        <f t="shared" si="103"/>
        <v>1.0676657250781918</v>
      </c>
      <c r="Q142" s="1">
        <f t="shared" si="104"/>
        <v>1.0674965166534902</v>
      </c>
      <c r="R142" s="1">
        <f t="shared" si="105"/>
        <v>1.0674924520383158</v>
      </c>
      <c r="S142" s="1">
        <f t="shared" si="106"/>
        <v>1.0674923542818742</v>
      </c>
      <c r="T142" s="1">
        <f t="shared" si="107"/>
        <v>0.93934162609068772</v>
      </c>
      <c r="U142" s="1">
        <f t="shared" si="108"/>
        <v>5.8916917556571413E-2</v>
      </c>
      <c r="V142" s="2">
        <f t="shared" si="132"/>
        <v>8.4238165387560802</v>
      </c>
      <c r="W142" s="1">
        <f>VLOOKUP(V142,Graph!$D$3:$M$50,col)</f>
        <v>4.8999999999999998E-3</v>
      </c>
      <c r="X142" s="1">
        <f>VLOOKUP(V142,Graph!$D$3:$M$50,col+1)</f>
        <v>4.0000000000000001E-3</v>
      </c>
      <c r="Y142" s="1">
        <f t="shared" si="109"/>
        <v>4.3E-3</v>
      </c>
      <c r="Z142" s="1">
        <f t="shared" si="133"/>
        <v>0.64231666666666654</v>
      </c>
      <c r="AA142" s="2">
        <f t="shared" si="110"/>
        <v>0.1367000000000001</v>
      </c>
      <c r="AB142" s="1">
        <f t="shared" si="111"/>
        <v>3.9656640345590619E-2</v>
      </c>
      <c r="AC142" s="1">
        <f t="shared" si="112"/>
        <v>1.0678077836528836</v>
      </c>
      <c r="AD142" s="1">
        <f t="shared" si="113"/>
        <v>1.0678154265307644</v>
      </c>
      <c r="AE142" s="1">
        <f t="shared" si="114"/>
        <v>1.0678156113013835</v>
      </c>
      <c r="AF142" s="1">
        <f t="shared" si="115"/>
        <v>1.0678156157680669</v>
      </c>
      <c r="AG142" s="1">
        <f t="shared" si="116"/>
        <v>0.94199349169994973</v>
      </c>
      <c r="AH142" s="1">
        <f t="shared" si="117"/>
        <v>5.9101138330090598E-2</v>
      </c>
      <c r="AI142" s="2">
        <f t="shared" si="134"/>
        <v>8.4325872362020906</v>
      </c>
      <c r="AJ142" s="1">
        <f>VLOOKUP(AI142,Graph!$D$3:$M$50,col)</f>
        <v>4.8999999999999998E-3</v>
      </c>
      <c r="AK142" s="1">
        <f>VLOOKUP(AI142,Graph!$D$3:$M$50,col+1)</f>
        <v>4.0000000000000001E-3</v>
      </c>
      <c r="AL142" s="1">
        <f t="shared" si="118"/>
        <v>4.3E-3</v>
      </c>
      <c r="AM142" s="1">
        <f t="shared" si="135"/>
        <v>0.64231666666666654</v>
      </c>
      <c r="AN142" s="2">
        <f t="shared" si="119"/>
        <v>0.1367000000000001</v>
      </c>
      <c r="AO142" s="1">
        <f t="shared" si="120"/>
        <v>3.9656640345590619E-2</v>
      </c>
      <c r="AP142" s="1">
        <f t="shared" si="121"/>
        <v>1.0678156158760455</v>
      </c>
      <c r="AQ142" s="1">
        <f t="shared" si="122"/>
        <v>1.0678156158786556</v>
      </c>
      <c r="AR142" s="1">
        <f t="shared" si="123"/>
        <v>1.0678156158787191</v>
      </c>
      <c r="AS142" s="1">
        <f t="shared" si="124"/>
        <v>1.0678156158787202</v>
      </c>
      <c r="AT142" s="1">
        <f t="shared" si="125"/>
        <v>0.94199349169994973</v>
      </c>
      <c r="AU142" s="1">
        <f t="shared" si="126"/>
        <v>5.9101138336215005E-2</v>
      </c>
      <c r="AV142" s="2">
        <f t="shared" si="138"/>
        <v>141</v>
      </c>
      <c r="AW142" s="1">
        <f t="shared" si="139"/>
        <v>59.101138336215001</v>
      </c>
      <c r="AX142" s="1">
        <f t="shared" si="140"/>
        <v>0.94199349169994973</v>
      </c>
      <c r="AY142" s="1">
        <f t="shared" si="141"/>
        <v>1.0678156158787202</v>
      </c>
      <c r="AZ142" s="1">
        <f t="shared" si="136"/>
        <v>4.3E-3</v>
      </c>
      <c r="BA142" s="1">
        <f t="shared" si="137"/>
        <v>8.4325872362020906</v>
      </c>
    </row>
    <row r="143" spans="1:53">
      <c r="A143" s="2">
        <f t="shared" si="96"/>
        <v>0.1420000000000001</v>
      </c>
      <c r="B143" s="1">
        <f t="shared" si="129"/>
        <v>0.17075133333333345</v>
      </c>
      <c r="C143" s="1">
        <f t="shared" si="97"/>
        <v>4.3410570387440423E-2</v>
      </c>
      <c r="D143" s="1">
        <f t="shared" si="130"/>
        <v>1.0758388258841365</v>
      </c>
      <c r="E143" s="1">
        <f t="shared" si="142"/>
        <v>1.0752880967346916</v>
      </c>
      <c r="F143" s="1">
        <f t="shared" si="142"/>
        <v>1.0752732650959207</v>
      </c>
      <c r="G143" s="1">
        <f t="shared" si="142"/>
        <v>1.0752728642503033</v>
      </c>
      <c r="H143" s="1">
        <f t="shared" si="98"/>
        <v>6.3851956552283734E-2</v>
      </c>
      <c r="I143" s="1">
        <f t="shared" si="131"/>
        <v>8.6527395318375326</v>
      </c>
      <c r="J143" s="1">
        <f>VLOOKUP($I143,Graph!$D$3:$M$50,col)</f>
        <v>5.1000000000000004E-3</v>
      </c>
      <c r="K143" s="1">
        <f>VLOOKUP($I143,Graph!$D$3:$M$50,col+1)</f>
        <v>4.1999999999999997E-3</v>
      </c>
      <c r="L143" s="1">
        <f t="shared" si="99"/>
        <v>4.4999999999999997E-3</v>
      </c>
      <c r="M143" s="1">
        <f t="shared" si="100"/>
        <v>0.64191666666666658</v>
      </c>
      <c r="N143" s="1">
        <f t="shared" si="101"/>
        <v>0.13750000000000009</v>
      </c>
      <c r="O143" s="1">
        <f t="shared" si="102"/>
        <v>3.9585006438028023E-2</v>
      </c>
      <c r="P143" s="1">
        <f t="shared" si="103"/>
        <v>1.0678489213223541</v>
      </c>
      <c r="Q143" s="1">
        <f t="shared" si="104"/>
        <v>1.0676795627885163</v>
      </c>
      <c r="R143" s="1">
        <f t="shared" si="105"/>
        <v>1.0676754827939523</v>
      </c>
      <c r="S143" s="1">
        <f t="shared" si="106"/>
        <v>1.0676753843838767</v>
      </c>
      <c r="T143" s="1">
        <f t="shared" si="107"/>
        <v>0.93966876450946901</v>
      </c>
      <c r="U143" s="1">
        <f t="shared" si="108"/>
        <v>5.9575753540574788E-2</v>
      </c>
      <c r="V143" s="2">
        <f t="shared" si="132"/>
        <v>8.4550998782488911</v>
      </c>
      <c r="W143" s="1">
        <f>VLOOKUP(V143,Graph!$D$3:$M$50,col)</f>
        <v>4.8999999999999998E-3</v>
      </c>
      <c r="X143" s="1">
        <f>VLOOKUP(V143,Graph!$D$3:$M$50,col+1)</f>
        <v>4.0000000000000001E-3</v>
      </c>
      <c r="Y143" s="1">
        <f t="shared" si="109"/>
        <v>4.3E-3</v>
      </c>
      <c r="Z143" s="1">
        <f t="shared" si="133"/>
        <v>0.64231666666666654</v>
      </c>
      <c r="AA143" s="2">
        <f t="shared" si="110"/>
        <v>0.1377000000000001</v>
      </c>
      <c r="AB143" s="1">
        <f t="shared" si="111"/>
        <v>3.9749739120430984E-2</v>
      </c>
      <c r="AC143" s="1">
        <f t="shared" si="112"/>
        <v>1.067990145628275</v>
      </c>
      <c r="AD143" s="1">
        <f t="shared" si="113"/>
        <v>1.0679977941082921</v>
      </c>
      <c r="AE143" s="1">
        <f t="shared" si="114"/>
        <v>1.0679979795447023</v>
      </c>
      <c r="AF143" s="1">
        <f t="shared" si="115"/>
        <v>1.0679979840403386</v>
      </c>
      <c r="AG143" s="1">
        <f t="shared" si="116"/>
        <v>0.94230651366070572</v>
      </c>
      <c r="AH143" s="1">
        <f t="shared" si="117"/>
        <v>5.976104038319012E-2</v>
      </c>
      <c r="AI143" s="2">
        <f t="shared" si="134"/>
        <v>8.4638562226317848</v>
      </c>
      <c r="AJ143" s="1">
        <f>VLOOKUP(AI143,Graph!$D$3:$M$50,col)</f>
        <v>4.8999999999999998E-3</v>
      </c>
      <c r="AK143" s="1">
        <f>VLOOKUP(AI143,Graph!$D$3:$M$50,col+1)</f>
        <v>4.0000000000000001E-3</v>
      </c>
      <c r="AL143" s="1">
        <f t="shared" si="118"/>
        <v>4.3E-3</v>
      </c>
      <c r="AM143" s="1">
        <f t="shared" si="135"/>
        <v>0.64231666666666654</v>
      </c>
      <c r="AN143" s="2">
        <f t="shared" si="119"/>
        <v>0.1377000000000001</v>
      </c>
      <c r="AO143" s="1">
        <f t="shared" si="120"/>
        <v>3.9749739120430984E-2</v>
      </c>
      <c r="AP143" s="1">
        <f t="shared" si="121"/>
        <v>1.0679979841493288</v>
      </c>
      <c r="AQ143" s="1">
        <f t="shared" si="122"/>
        <v>1.0679979841519713</v>
      </c>
      <c r="AR143" s="1">
        <f t="shared" si="123"/>
        <v>1.0679979841520355</v>
      </c>
      <c r="AS143" s="1">
        <f t="shared" si="124"/>
        <v>1.0679979841520371</v>
      </c>
      <c r="AT143" s="1">
        <f t="shared" si="125"/>
        <v>0.94230651366070572</v>
      </c>
      <c r="AU143" s="1">
        <f t="shared" si="126"/>
        <v>5.9761040389440342E-2</v>
      </c>
      <c r="AV143" s="2">
        <f t="shared" si="138"/>
        <v>142</v>
      </c>
      <c r="AW143" s="1">
        <f t="shared" si="139"/>
        <v>59.761040389440339</v>
      </c>
      <c r="AX143" s="1">
        <f t="shared" si="140"/>
        <v>0.94230651366070572</v>
      </c>
      <c r="AY143" s="1">
        <f t="shared" si="141"/>
        <v>1.0679979841520371</v>
      </c>
      <c r="AZ143" s="1">
        <f t="shared" si="136"/>
        <v>4.3E-3</v>
      </c>
      <c r="BA143" s="1">
        <f t="shared" si="137"/>
        <v>8.4638562226317848</v>
      </c>
    </row>
    <row r="144" spans="1:53">
      <c r="A144" s="2">
        <f t="shared" si="96"/>
        <v>0.1430000000000001</v>
      </c>
      <c r="B144" s="1">
        <f t="shared" si="129"/>
        <v>0.17179250000000013</v>
      </c>
      <c r="C144" s="1">
        <f t="shared" si="97"/>
        <v>4.3492130858683455E-2</v>
      </c>
      <c r="D144" s="1">
        <f t="shared" si="130"/>
        <v>1.0760017162583388</v>
      </c>
      <c r="E144" s="1">
        <f t="shared" si="142"/>
        <v>1.0754525178141623</v>
      </c>
      <c r="F144" s="1">
        <f t="shared" si="142"/>
        <v>1.0754376924376612</v>
      </c>
      <c r="G144" s="1">
        <f t="shared" si="142"/>
        <v>1.075437290821377</v>
      </c>
      <c r="H144" s="1">
        <f t="shared" si="98"/>
        <v>6.4537502464376686E-2</v>
      </c>
      <c r="I144" s="1">
        <f t="shared" si="131"/>
        <v>8.6835960483575469</v>
      </c>
      <c r="J144" s="1">
        <f>VLOOKUP($I144,Graph!$D$3:$M$50,col)</f>
        <v>5.1000000000000004E-3</v>
      </c>
      <c r="K144" s="1">
        <f>VLOOKUP($I144,Graph!$D$3:$M$50,col+1)</f>
        <v>4.1999999999999997E-3</v>
      </c>
      <c r="L144" s="1">
        <f t="shared" si="99"/>
        <v>4.4999999999999997E-3</v>
      </c>
      <c r="M144" s="1">
        <f t="shared" si="100"/>
        <v>0.64191666666666658</v>
      </c>
      <c r="N144" s="1">
        <f t="shared" si="101"/>
        <v>0.1385000000000001</v>
      </c>
      <c r="O144" s="1">
        <f t="shared" si="102"/>
        <v>3.9677534509546336E-2</v>
      </c>
      <c r="P144" s="1">
        <f t="shared" si="103"/>
        <v>1.0680302341636023</v>
      </c>
      <c r="Q144" s="1">
        <f t="shared" si="104"/>
        <v>1.0678607302879093</v>
      </c>
      <c r="R144" s="1">
        <f t="shared" si="105"/>
        <v>1.0678566351251029</v>
      </c>
      <c r="S144" s="1">
        <f t="shared" si="106"/>
        <v>1.0678565360671881</v>
      </c>
      <c r="T144" s="1">
        <f t="shared" si="107"/>
        <v>0.93999136474092959</v>
      </c>
      <c r="U144" s="1">
        <f t="shared" si="108"/>
        <v>6.0237069736077634E-2</v>
      </c>
      <c r="V144" s="2">
        <f t="shared" si="132"/>
        <v>8.4862698955987153</v>
      </c>
      <c r="W144" s="1">
        <f>VLOOKUP(V144,Graph!$D$3:$M$50,col)</f>
        <v>4.8999999999999998E-3</v>
      </c>
      <c r="X144" s="1">
        <f>VLOOKUP(V144,Graph!$D$3:$M$50,col+1)</f>
        <v>4.0000000000000001E-3</v>
      </c>
      <c r="Y144" s="1">
        <f t="shared" si="109"/>
        <v>4.3E-3</v>
      </c>
      <c r="Z144" s="1">
        <f t="shared" si="133"/>
        <v>0.64231666666666654</v>
      </c>
      <c r="AA144" s="2">
        <f t="shared" si="110"/>
        <v>0.1387000000000001</v>
      </c>
      <c r="AB144" s="1">
        <f t="shared" si="111"/>
        <v>3.9841816600953858E-2</v>
      </c>
      <c r="AC144" s="1">
        <f t="shared" si="112"/>
        <v>1.0681706337977956</v>
      </c>
      <c r="AD144" s="1">
        <f t="shared" si="113"/>
        <v>1.0681782876836197</v>
      </c>
      <c r="AE144" s="1">
        <f t="shared" si="114"/>
        <v>1.0681784737765494</v>
      </c>
      <c r="AF144" s="1">
        <f t="shared" si="115"/>
        <v>1.0681784783008779</v>
      </c>
      <c r="AG144" s="1">
        <f t="shared" si="116"/>
        <v>0.94261519163256813</v>
      </c>
      <c r="AH144" s="1">
        <f t="shared" si="117"/>
        <v>6.04234225641095E-2</v>
      </c>
      <c r="AI144" s="2">
        <f t="shared" si="134"/>
        <v>8.4950120892189656</v>
      </c>
      <c r="AJ144" s="1">
        <f>VLOOKUP(AI144,Graph!$D$3:$M$50,col)</f>
        <v>4.8999999999999998E-3</v>
      </c>
      <c r="AK144" s="1">
        <f>VLOOKUP(AI144,Graph!$D$3:$M$50,col+1)</f>
        <v>4.0000000000000001E-3</v>
      </c>
      <c r="AL144" s="1">
        <f t="shared" si="118"/>
        <v>4.3E-3</v>
      </c>
      <c r="AM144" s="1">
        <f t="shared" si="135"/>
        <v>0.64231666666666654</v>
      </c>
      <c r="AN144" s="2">
        <f t="shared" si="119"/>
        <v>0.1387000000000001</v>
      </c>
      <c r="AO144" s="1">
        <f t="shared" si="120"/>
        <v>3.9841816600953858E-2</v>
      </c>
      <c r="AP144" s="1">
        <f t="shared" si="121"/>
        <v>1.0681784784108739</v>
      </c>
      <c r="AQ144" s="1">
        <f t="shared" si="122"/>
        <v>1.0681784784135484</v>
      </c>
      <c r="AR144" s="1">
        <f t="shared" si="123"/>
        <v>1.0681784784136132</v>
      </c>
      <c r="AS144" s="1">
        <f t="shared" si="124"/>
        <v>1.0681784784136148</v>
      </c>
      <c r="AT144" s="1">
        <f t="shared" si="125"/>
        <v>0.94261519163256813</v>
      </c>
      <c r="AU144" s="1">
        <f t="shared" si="126"/>
        <v>6.0423422570486669E-2</v>
      </c>
      <c r="AV144" s="2">
        <f t="shared" si="138"/>
        <v>143</v>
      </c>
      <c r="AW144" s="1">
        <f t="shared" si="139"/>
        <v>60.423422570486672</v>
      </c>
      <c r="AX144" s="1">
        <f t="shared" si="140"/>
        <v>0.94261519163256813</v>
      </c>
      <c r="AY144" s="1">
        <f t="shared" si="141"/>
        <v>1.0681784784136148</v>
      </c>
      <c r="AZ144" s="1">
        <f t="shared" si="136"/>
        <v>4.3E-3</v>
      </c>
      <c r="BA144" s="1">
        <f t="shared" si="137"/>
        <v>8.4950120892189656</v>
      </c>
    </row>
    <row r="145" spans="1:53">
      <c r="A145" s="2">
        <f t="shared" si="96"/>
        <v>0.1440000000000001</v>
      </c>
      <c r="B145" s="1">
        <f t="shared" si="129"/>
        <v>0.17283366666666677</v>
      </c>
      <c r="C145" s="1">
        <f t="shared" si="97"/>
        <v>4.3572783842493433E-2</v>
      </c>
      <c r="D145" s="1">
        <f t="shared" si="130"/>
        <v>1.0761628670032759</v>
      </c>
      <c r="E145" s="1">
        <f t="shared" si="142"/>
        <v>1.075615211015742</v>
      </c>
      <c r="F145" s="1">
        <f t="shared" si="142"/>
        <v>1.0756003927672626</v>
      </c>
      <c r="G145" s="1">
        <f t="shared" si="142"/>
        <v>1.075599990414194</v>
      </c>
      <c r="H145" s="1">
        <f t="shared" si="98"/>
        <v>6.5225517680956774E-2</v>
      </c>
      <c r="I145" s="1">
        <f t="shared" si="131"/>
        <v>8.7143447874183888</v>
      </c>
      <c r="J145" s="1">
        <f>VLOOKUP($I145,Graph!$D$3:$M$50,col)</f>
        <v>5.1000000000000004E-3</v>
      </c>
      <c r="K145" s="1">
        <f>VLOOKUP($I145,Graph!$D$3:$M$50,col+1)</f>
        <v>4.1999999999999997E-3</v>
      </c>
      <c r="L145" s="1">
        <f t="shared" si="99"/>
        <v>4.4999999999999997E-3</v>
      </c>
      <c r="M145" s="1">
        <f t="shared" si="100"/>
        <v>0.64191666666666658</v>
      </c>
      <c r="N145" s="1">
        <f t="shared" si="101"/>
        <v>0.1395000000000001</v>
      </c>
      <c r="O145" s="1">
        <f t="shared" si="102"/>
        <v>3.9769053854589016E-2</v>
      </c>
      <c r="P145" s="1">
        <f t="shared" si="103"/>
        <v>1.068209692157416</v>
      </c>
      <c r="Q145" s="1">
        <f t="shared" si="104"/>
        <v>1.068040047593324</v>
      </c>
      <c r="R145" s="1">
        <f t="shared" si="105"/>
        <v>1.0680359374702419</v>
      </c>
      <c r="S145" s="1">
        <f t="shared" si="106"/>
        <v>1.0680358377702388</v>
      </c>
      <c r="T145" s="1">
        <f t="shared" si="107"/>
        <v>0.94030952055739814</v>
      </c>
      <c r="U145" s="1">
        <f t="shared" si="108"/>
        <v>6.0900856980725504E-2</v>
      </c>
      <c r="V145" s="2">
        <f t="shared" si="132"/>
        <v>8.5173278034098825</v>
      </c>
      <c r="W145" s="1">
        <f>VLOOKUP(V145,Graph!$D$3:$M$50,col)</f>
        <v>5.1000000000000004E-3</v>
      </c>
      <c r="X145" s="1">
        <f>VLOOKUP(V145,Graph!$D$3:$M$50,col+1)</f>
        <v>4.1999999999999997E-3</v>
      </c>
      <c r="Y145" s="1">
        <f t="shared" si="109"/>
        <v>4.4999999999999997E-3</v>
      </c>
      <c r="Z145" s="1">
        <f t="shared" si="133"/>
        <v>0.64191666666666658</v>
      </c>
      <c r="AA145" s="2">
        <f t="shared" si="110"/>
        <v>0.1395000000000001</v>
      </c>
      <c r="AB145" s="1">
        <f t="shared" si="111"/>
        <v>3.9769053854589016E-2</v>
      </c>
      <c r="AC145" s="1">
        <f t="shared" si="112"/>
        <v>1.0680358353517267</v>
      </c>
      <c r="AD145" s="1">
        <f t="shared" si="113"/>
        <v>1.0680358352930588</v>
      </c>
      <c r="AE145" s="1">
        <f t="shared" si="114"/>
        <v>1.0680358352916355</v>
      </c>
      <c r="AF145" s="1">
        <f t="shared" si="115"/>
        <v>1.0680358352916011</v>
      </c>
      <c r="AG145" s="1">
        <f t="shared" si="116"/>
        <v>0.94030952055739814</v>
      </c>
      <c r="AH145" s="1">
        <f t="shared" si="117"/>
        <v>6.0900856839390206E-2</v>
      </c>
      <c r="AI145" s="2">
        <f t="shared" si="134"/>
        <v>8.5173277968210357</v>
      </c>
      <c r="AJ145" s="1">
        <f>VLOOKUP(AI145,Graph!$D$3:$M$50,col)</f>
        <v>5.1000000000000004E-3</v>
      </c>
      <c r="AK145" s="1">
        <f>VLOOKUP(AI145,Graph!$D$3:$M$50,col+1)</f>
        <v>4.1999999999999997E-3</v>
      </c>
      <c r="AL145" s="1">
        <f t="shared" si="118"/>
        <v>4.4999999999999997E-3</v>
      </c>
      <c r="AM145" s="1">
        <f t="shared" si="135"/>
        <v>0.64191666666666658</v>
      </c>
      <c r="AN145" s="2">
        <f t="shared" si="119"/>
        <v>0.1395000000000001</v>
      </c>
      <c r="AO145" s="1">
        <f t="shared" si="120"/>
        <v>3.9769053854589016E-2</v>
      </c>
      <c r="AP145" s="1">
        <f t="shared" si="121"/>
        <v>1.0680358352916002</v>
      </c>
      <c r="AQ145" s="1">
        <f t="shared" si="122"/>
        <v>1.0680358352916002</v>
      </c>
      <c r="AR145" s="1">
        <f t="shared" si="123"/>
        <v>1.0680358352916002</v>
      </c>
      <c r="AS145" s="1">
        <f t="shared" si="124"/>
        <v>1.0680358352916002</v>
      </c>
      <c r="AT145" s="1">
        <f t="shared" si="125"/>
        <v>0.94030952055739814</v>
      </c>
      <c r="AU145" s="1">
        <f t="shared" si="126"/>
        <v>6.0900856839390158E-2</v>
      </c>
      <c r="AV145" s="2">
        <f t="shared" si="138"/>
        <v>144</v>
      </c>
      <c r="AW145" s="1">
        <f t="shared" si="139"/>
        <v>60.900856839390158</v>
      </c>
      <c r="AX145" s="1">
        <f t="shared" si="140"/>
        <v>0.94030952055739814</v>
      </c>
      <c r="AY145" s="1">
        <f t="shared" si="141"/>
        <v>1.0680358352916002</v>
      </c>
      <c r="AZ145" s="1">
        <f t="shared" si="136"/>
        <v>4.4999999999999997E-3</v>
      </c>
      <c r="BA145" s="1">
        <f t="shared" si="137"/>
        <v>8.5173277968210357</v>
      </c>
    </row>
    <row r="146" spans="1:53">
      <c r="A146" s="2">
        <f t="shared" si="96"/>
        <v>0.1450000000000001</v>
      </c>
      <c r="B146" s="1">
        <f t="shared" si="129"/>
        <v>0.17387483333333345</v>
      </c>
      <c r="C146" s="1">
        <f t="shared" si="97"/>
        <v>4.3652544298787066E-2</v>
      </c>
      <c r="D146" s="1">
        <f t="shared" si="130"/>
        <v>1.0763223056403253</v>
      </c>
      <c r="E146" s="1">
        <f t="shared" si="142"/>
        <v>1.0757762032466185</v>
      </c>
      <c r="F146" s="1">
        <f t="shared" si="142"/>
        <v>1.075761392969222</v>
      </c>
      <c r="G146" s="1">
        <f t="shared" si="142"/>
        <v>1.0757609899126386</v>
      </c>
      <c r="H146" s="1">
        <f t="shared" si="98"/>
        <v>6.5915993420879615E-2</v>
      </c>
      <c r="I146" s="1">
        <f t="shared" si="131"/>
        <v>8.7449868621730928</v>
      </c>
      <c r="J146" s="1">
        <f>VLOOKUP($I146,Graph!$D$3:$M$50,col)</f>
        <v>5.1000000000000004E-3</v>
      </c>
      <c r="K146" s="1">
        <f>VLOOKUP($I146,Graph!$D$3:$M$50,col+1)</f>
        <v>4.1999999999999997E-3</v>
      </c>
      <c r="L146" s="1">
        <f t="shared" si="99"/>
        <v>4.4999999999999997E-3</v>
      </c>
      <c r="M146" s="1">
        <f t="shared" si="100"/>
        <v>0.64191666666666658</v>
      </c>
      <c r="N146" s="1">
        <f t="shared" si="101"/>
        <v>0.1405000000000001</v>
      </c>
      <c r="O146" s="1">
        <f t="shared" si="102"/>
        <v>3.9859580699959409E-2</v>
      </c>
      <c r="P146" s="1">
        <f t="shared" si="103"/>
        <v>1.0683873232939802</v>
      </c>
      <c r="Q146" s="1">
        <f t="shared" si="104"/>
        <v>1.0682175425840523</v>
      </c>
      <c r="R146" s="1">
        <f t="shared" si="105"/>
        <v>1.0682134177055287</v>
      </c>
      <c r="S146" s="1">
        <f t="shared" si="106"/>
        <v>1.0682133173691448</v>
      </c>
      <c r="T146" s="1">
        <f t="shared" si="107"/>
        <v>0.94062332316567787</v>
      </c>
      <c r="U146" s="1">
        <f t="shared" si="108"/>
        <v>6.1567106211119625E-2</v>
      </c>
      <c r="V146" s="2">
        <f t="shared" si="132"/>
        <v>8.5482747928793348</v>
      </c>
      <c r="W146" s="1">
        <f>VLOOKUP(V146,Graph!$D$3:$M$50,col)</f>
        <v>5.1000000000000004E-3</v>
      </c>
      <c r="X146" s="1">
        <f>VLOOKUP(V146,Graph!$D$3:$M$50,col+1)</f>
        <v>4.1999999999999997E-3</v>
      </c>
      <c r="Y146" s="1">
        <f t="shared" si="109"/>
        <v>4.4999999999999997E-3</v>
      </c>
      <c r="Z146" s="1">
        <f t="shared" si="133"/>
        <v>0.64191666666666658</v>
      </c>
      <c r="AA146" s="2">
        <f t="shared" si="110"/>
        <v>0.1405000000000001</v>
      </c>
      <c r="AB146" s="1">
        <f t="shared" si="111"/>
        <v>3.9859580699959409E-2</v>
      </c>
      <c r="AC146" s="1">
        <f t="shared" si="112"/>
        <v>1.0682133149284219</v>
      </c>
      <c r="AD146" s="1">
        <f t="shared" si="113"/>
        <v>1.0682133148690502</v>
      </c>
      <c r="AE146" s="1">
        <f t="shared" si="114"/>
        <v>1.0682133148676061</v>
      </c>
      <c r="AF146" s="1">
        <f t="shared" si="115"/>
        <v>1.0682133148675712</v>
      </c>
      <c r="AG146" s="1">
        <f t="shared" si="116"/>
        <v>0.94062332316567787</v>
      </c>
      <c r="AH146" s="1">
        <f t="shared" si="117"/>
        <v>6.156710606693995E-2</v>
      </c>
      <c r="AI146" s="2">
        <f t="shared" si="134"/>
        <v>8.5482747862064663</v>
      </c>
      <c r="AJ146" s="1">
        <f>VLOOKUP(AI146,Graph!$D$3:$M$50,col)</f>
        <v>5.1000000000000004E-3</v>
      </c>
      <c r="AK146" s="1">
        <f>VLOOKUP(AI146,Graph!$D$3:$M$50,col+1)</f>
        <v>4.1999999999999997E-3</v>
      </c>
      <c r="AL146" s="1">
        <f t="shared" si="118"/>
        <v>4.4999999999999997E-3</v>
      </c>
      <c r="AM146" s="1">
        <f t="shared" si="135"/>
        <v>0.64191666666666658</v>
      </c>
      <c r="AN146" s="2">
        <f t="shared" si="119"/>
        <v>0.1405000000000001</v>
      </c>
      <c r="AO146" s="1">
        <f t="shared" si="120"/>
        <v>3.9859580699959409E-2</v>
      </c>
      <c r="AP146" s="1">
        <f t="shared" si="121"/>
        <v>1.0682133148675703</v>
      </c>
      <c r="AQ146" s="1">
        <f t="shared" si="122"/>
        <v>1.0682133148675701</v>
      </c>
      <c r="AR146" s="1">
        <f t="shared" si="123"/>
        <v>1.0682133148675701</v>
      </c>
      <c r="AS146" s="1">
        <f t="shared" si="124"/>
        <v>1.0682133148675701</v>
      </c>
      <c r="AT146" s="1">
        <f t="shared" si="125"/>
        <v>0.94062332316567787</v>
      </c>
      <c r="AU146" s="1">
        <f t="shared" si="126"/>
        <v>6.1567106066939888E-2</v>
      </c>
      <c r="AV146" s="2">
        <f t="shared" si="138"/>
        <v>145</v>
      </c>
      <c r="AW146" s="1">
        <f t="shared" si="139"/>
        <v>61.567106066939886</v>
      </c>
      <c r="AX146" s="1">
        <f t="shared" si="140"/>
        <v>0.94062332316567787</v>
      </c>
      <c r="AY146" s="1">
        <f t="shared" si="141"/>
        <v>1.0682133148675701</v>
      </c>
      <c r="AZ146" s="1">
        <f t="shared" si="136"/>
        <v>4.4999999999999997E-3</v>
      </c>
      <c r="BA146" s="1">
        <f t="shared" si="137"/>
        <v>8.5482747862064663</v>
      </c>
    </row>
    <row r="147" spans="1:53">
      <c r="A147" s="2">
        <f t="shared" si="96"/>
        <v>0.1460000000000001</v>
      </c>
      <c r="B147" s="1">
        <f t="shared" si="129"/>
        <v>0.17491600000000013</v>
      </c>
      <c r="C147" s="1">
        <f t="shared" si="97"/>
        <v>4.3731426863060814E-2</v>
      </c>
      <c r="D147" s="1">
        <f t="shared" si="130"/>
        <v>1.0764800591184731</v>
      </c>
      <c r="E147" s="1">
        <f t="shared" si="142"/>
        <v>1.0759355208630452</v>
      </c>
      <c r="F147" s="1">
        <f t="shared" si="142"/>
        <v>1.0759207193776523</v>
      </c>
      <c r="G147" s="1">
        <f t="shared" si="142"/>
        <v>1.0759203156502191</v>
      </c>
      <c r="H147" s="1">
        <f t="shared" si="98"/>
        <v>6.6608920994884538E-2</v>
      </c>
      <c r="I147" s="1">
        <f t="shared" si="131"/>
        <v>8.7755233668141521</v>
      </c>
      <c r="J147" s="1">
        <f>VLOOKUP($I147,Graph!$D$3:$M$50,col)</f>
        <v>5.1000000000000004E-3</v>
      </c>
      <c r="K147" s="1">
        <f>VLOOKUP($I147,Graph!$D$3:$M$50,col+1)</f>
        <v>4.1999999999999997E-3</v>
      </c>
      <c r="L147" s="1">
        <f t="shared" si="99"/>
        <v>4.4999999999999997E-3</v>
      </c>
      <c r="M147" s="1">
        <f t="shared" si="100"/>
        <v>0.64191666666666658</v>
      </c>
      <c r="N147" s="1">
        <f t="shared" si="101"/>
        <v>0.1415000000000001</v>
      </c>
      <c r="O147" s="1">
        <f t="shared" si="102"/>
        <v>3.9949130930936043E-2</v>
      </c>
      <c r="P147" s="1">
        <f t="shared" si="103"/>
        <v>1.0685631550118007</v>
      </c>
      <c r="Q147" s="1">
        <f t="shared" si="104"/>
        <v>1.0683932425905602</v>
      </c>
      <c r="R147" s="1">
        <f t="shared" si="105"/>
        <v>1.0683891031583428</v>
      </c>
      <c r="S147" s="1">
        <f t="shared" si="106"/>
        <v>1.0683890021912406</v>
      </c>
      <c r="T147" s="1">
        <f t="shared" si="107"/>
        <v>0.94093286129417852</v>
      </c>
      <c r="U147" s="1">
        <f t="shared" si="108"/>
        <v>6.2235808461078408E-2</v>
      </c>
      <c r="V147" s="2">
        <f t="shared" si="132"/>
        <v>8.5791120343219625</v>
      </c>
      <c r="W147" s="1">
        <f>VLOOKUP(V147,Graph!$D$3:$M$50,col)</f>
        <v>5.1000000000000004E-3</v>
      </c>
      <c r="X147" s="1">
        <f>VLOOKUP(V147,Graph!$D$3:$M$50,col+1)</f>
        <v>4.1999999999999997E-3</v>
      </c>
      <c r="Y147" s="1">
        <f t="shared" si="109"/>
        <v>4.4999999999999997E-3</v>
      </c>
      <c r="Z147" s="1">
        <f t="shared" si="133"/>
        <v>0.64191666666666658</v>
      </c>
      <c r="AA147" s="2">
        <f t="shared" si="110"/>
        <v>0.1415000000000001</v>
      </c>
      <c r="AB147" s="1">
        <f t="shared" si="111"/>
        <v>3.9949130930936043E-2</v>
      </c>
      <c r="AC147" s="1">
        <f t="shared" si="112"/>
        <v>1.0683889997284259</v>
      </c>
      <c r="AD147" s="1">
        <f t="shared" si="113"/>
        <v>1.068388999668352</v>
      </c>
      <c r="AE147" s="1">
        <f t="shared" si="114"/>
        <v>1.0683889996668867</v>
      </c>
      <c r="AF147" s="1">
        <f t="shared" si="115"/>
        <v>1.0683889996668507</v>
      </c>
      <c r="AG147" s="1">
        <f t="shared" si="116"/>
        <v>0.94093286129417852</v>
      </c>
      <c r="AH147" s="1">
        <f t="shared" si="117"/>
        <v>6.223580831402762E-2</v>
      </c>
      <c r="AI147" s="2">
        <f t="shared" si="134"/>
        <v>8.5791120275650528</v>
      </c>
      <c r="AJ147" s="1">
        <f>VLOOKUP(AI147,Graph!$D$3:$M$50,col)</f>
        <v>5.1000000000000004E-3</v>
      </c>
      <c r="AK147" s="1">
        <f>VLOOKUP(AI147,Graph!$D$3:$M$50,col+1)</f>
        <v>4.1999999999999997E-3</v>
      </c>
      <c r="AL147" s="1">
        <f t="shared" si="118"/>
        <v>4.4999999999999997E-3</v>
      </c>
      <c r="AM147" s="1">
        <f t="shared" si="135"/>
        <v>0.64191666666666658</v>
      </c>
      <c r="AN147" s="2">
        <f t="shared" si="119"/>
        <v>0.1415000000000001</v>
      </c>
      <c r="AO147" s="1">
        <f t="shared" si="120"/>
        <v>3.9949130930936043E-2</v>
      </c>
      <c r="AP147" s="1">
        <f t="shared" si="121"/>
        <v>1.0683889996668501</v>
      </c>
      <c r="AQ147" s="1">
        <f t="shared" si="122"/>
        <v>1.0683889996668501</v>
      </c>
      <c r="AR147" s="1">
        <f t="shared" si="123"/>
        <v>1.0683889996668501</v>
      </c>
      <c r="AS147" s="1">
        <f t="shared" si="124"/>
        <v>1.0683889996668501</v>
      </c>
      <c r="AT147" s="1">
        <f t="shared" si="125"/>
        <v>0.94093286129417852</v>
      </c>
      <c r="AU147" s="1">
        <f t="shared" si="126"/>
        <v>6.2235808314027585E-2</v>
      </c>
      <c r="AV147" s="2">
        <f t="shared" si="138"/>
        <v>146</v>
      </c>
      <c r="AW147" s="1">
        <f t="shared" si="139"/>
        <v>62.235808314027587</v>
      </c>
      <c r="AX147" s="1">
        <f t="shared" si="140"/>
        <v>0.94093286129417852</v>
      </c>
      <c r="AY147" s="1">
        <f t="shared" si="141"/>
        <v>1.0683889996668501</v>
      </c>
      <c r="AZ147" s="1">
        <f t="shared" si="136"/>
        <v>4.4999999999999997E-3</v>
      </c>
      <c r="BA147" s="1">
        <f t="shared" si="137"/>
        <v>8.5791120275650528</v>
      </c>
    </row>
    <row r="148" spans="1:53">
      <c r="A148" s="2">
        <f t="shared" si="96"/>
        <v>0.1470000000000001</v>
      </c>
      <c r="B148" s="1">
        <f t="shared" si="129"/>
        <v>0.17595716666666678</v>
      </c>
      <c r="C148" s="1">
        <f t="shared" si="97"/>
        <v>4.3809445855054648E-2</v>
      </c>
      <c r="D148" s="1">
        <f t="shared" si="130"/>
        <v>1.0766361538289537</v>
      </c>
      <c r="E148" s="1">
        <f t="shared" si="142"/>
        <v>1.0760931896842145</v>
      </c>
      <c r="F148" s="1">
        <f t="shared" si="142"/>
        <v>1.0760783977901416</v>
      </c>
      <c r="G148" s="1">
        <f t="shared" si="142"/>
        <v>1.0760779934239304</v>
      </c>
      <c r="H148" s="1">
        <f t="shared" si="98"/>
        <v>6.7304291804024308E-2</v>
      </c>
      <c r="I148" s="1">
        <f t="shared" si="131"/>
        <v>8.8059553770220287</v>
      </c>
      <c r="J148" s="1">
        <f>VLOOKUP($I148,Graph!$D$3:$M$50,col)</f>
        <v>5.1000000000000004E-3</v>
      </c>
      <c r="K148" s="1">
        <f>VLOOKUP($I148,Graph!$D$3:$M$50,col+1)</f>
        <v>4.1999999999999997E-3</v>
      </c>
      <c r="L148" s="1">
        <f t="shared" si="99"/>
        <v>4.4999999999999997E-3</v>
      </c>
      <c r="M148" s="1">
        <f t="shared" si="100"/>
        <v>0.64191666666666658</v>
      </c>
      <c r="N148" s="1">
        <f t="shared" si="101"/>
        <v>0.1425000000000001</v>
      </c>
      <c r="O148" s="1">
        <f t="shared" si="102"/>
        <v>4.0037720100058419E-2</v>
      </c>
      <c r="P148" s="1">
        <f t="shared" si="103"/>
        <v>1.068737214210943</v>
      </c>
      <c r="Q148" s="1">
        <f t="shared" si="104"/>
        <v>1.0685671744076406</v>
      </c>
      <c r="R148" s="1">
        <f t="shared" si="105"/>
        <v>1.0685630206204382</v>
      </c>
      <c r="S148" s="1">
        <f t="shared" si="106"/>
        <v>1.0685629190282364</v>
      </c>
      <c r="T148" s="1">
        <f t="shared" si="107"/>
        <v>0.94123822127652279</v>
      </c>
      <c r="U148" s="1">
        <f t="shared" si="108"/>
        <v>6.2906954859941133E-2</v>
      </c>
      <c r="V148" s="2">
        <f t="shared" si="132"/>
        <v>8.6098406776794469</v>
      </c>
      <c r="W148" s="1">
        <f>VLOOKUP(V148,Graph!$D$3:$M$50,col)</f>
        <v>5.1000000000000004E-3</v>
      </c>
      <c r="X148" s="1">
        <f>VLOOKUP(V148,Graph!$D$3:$M$50,col+1)</f>
        <v>4.1999999999999997E-3</v>
      </c>
      <c r="Y148" s="1">
        <f t="shared" si="109"/>
        <v>4.4999999999999997E-3</v>
      </c>
      <c r="Z148" s="1">
        <f t="shared" si="133"/>
        <v>0.64191666666666658</v>
      </c>
      <c r="AA148" s="2">
        <f t="shared" si="110"/>
        <v>0.1425000000000001</v>
      </c>
      <c r="AB148" s="1">
        <f t="shared" si="111"/>
        <v>4.0037720100058419E-2</v>
      </c>
      <c r="AC148" s="1">
        <f t="shared" si="112"/>
        <v>1.0685629165434487</v>
      </c>
      <c r="AD148" s="1">
        <f t="shared" si="113"/>
        <v>1.0685629164826744</v>
      </c>
      <c r="AE148" s="1">
        <f t="shared" si="114"/>
        <v>1.0685629164811881</v>
      </c>
      <c r="AF148" s="1">
        <f t="shared" si="115"/>
        <v>1.0685629164811516</v>
      </c>
      <c r="AG148" s="1">
        <f t="shared" si="116"/>
        <v>0.94123822127652279</v>
      </c>
      <c r="AH148" s="1">
        <f t="shared" si="117"/>
        <v>6.2906954709992677E-2</v>
      </c>
      <c r="AI148" s="2">
        <f t="shared" si="134"/>
        <v>8.6098406708384836</v>
      </c>
      <c r="AJ148" s="1">
        <f>VLOOKUP(AI148,Graph!$D$3:$M$50,col)</f>
        <v>5.1000000000000004E-3</v>
      </c>
      <c r="AK148" s="1">
        <f>VLOOKUP(AI148,Graph!$D$3:$M$50,col+1)</f>
        <v>4.1999999999999997E-3</v>
      </c>
      <c r="AL148" s="1">
        <f t="shared" si="118"/>
        <v>4.4999999999999997E-3</v>
      </c>
      <c r="AM148" s="1">
        <f t="shared" si="135"/>
        <v>0.64191666666666658</v>
      </c>
      <c r="AN148" s="2">
        <f t="shared" si="119"/>
        <v>0.1425000000000001</v>
      </c>
      <c r="AO148" s="1">
        <f t="shared" si="120"/>
        <v>4.0037720100058419E-2</v>
      </c>
      <c r="AP148" s="1">
        <f t="shared" si="121"/>
        <v>1.0685629164811508</v>
      </c>
      <c r="AQ148" s="1">
        <f t="shared" si="122"/>
        <v>1.068562916481151</v>
      </c>
      <c r="AR148" s="1">
        <f t="shared" si="123"/>
        <v>1.0685629164811508</v>
      </c>
      <c r="AS148" s="1">
        <f t="shared" si="124"/>
        <v>1.068562916481151</v>
      </c>
      <c r="AT148" s="1">
        <f t="shared" si="125"/>
        <v>0.94123822127652279</v>
      </c>
      <c r="AU148" s="1">
        <f t="shared" si="126"/>
        <v>6.2906954709992649E-2</v>
      </c>
      <c r="AV148" s="2">
        <f t="shared" si="138"/>
        <v>147</v>
      </c>
      <c r="AW148" s="1">
        <f t="shared" si="139"/>
        <v>62.906954709992647</v>
      </c>
      <c r="AX148" s="1">
        <f t="shared" si="140"/>
        <v>0.94123822127652279</v>
      </c>
      <c r="AY148" s="1">
        <f t="shared" si="141"/>
        <v>1.068562916481151</v>
      </c>
      <c r="AZ148" s="1">
        <f t="shared" si="136"/>
        <v>4.4999999999999997E-3</v>
      </c>
      <c r="BA148" s="1">
        <f t="shared" si="137"/>
        <v>8.6098406708384836</v>
      </c>
    </row>
    <row r="149" spans="1:53">
      <c r="A149" s="2">
        <f t="shared" ref="A149:A212" si="143">A148+0.001</f>
        <v>0.1480000000000001</v>
      </c>
      <c r="B149" s="1">
        <f t="shared" si="129"/>
        <v>0.17699833333333345</v>
      </c>
      <c r="C149" s="1">
        <f t="shared" ref="C149:C212" si="144">(4/27)*(b*A149/B149)^2</f>
        <v>4.3886615287143105E-2</v>
      </c>
      <c r="D149" s="1">
        <f t="shared" si="130"/>
        <v>1.0767906156194524</v>
      </c>
      <c r="E149" s="1">
        <f t="shared" si="142"/>
        <v>1.0762492350057196</v>
      </c>
      <c r="F149" s="1">
        <f t="shared" si="142"/>
        <v>1.0762344534812023</v>
      </c>
      <c r="G149" s="1">
        <f t="shared" si="142"/>
        <v>1.0762340485076982</v>
      </c>
      <c r="H149" s="1">
        <f t="shared" ref="H149:H212" si="145">SQRT(gn*(2*A149/3)^3)*G149*b</f>
        <v>6.8002097338131007E-2</v>
      </c>
      <c r="I149" s="1">
        <f t="shared" si="131"/>
        <v>8.836283950400091</v>
      </c>
      <c r="J149" s="1">
        <f>VLOOKUP($I149,Graph!$D$3:$M$50,col)</f>
        <v>5.1000000000000004E-3</v>
      </c>
      <c r="K149" s="1">
        <f>VLOOKUP($I149,Graph!$D$3:$M$50,col+1)</f>
        <v>4.1999999999999997E-3</v>
      </c>
      <c r="L149" s="1">
        <f t="shared" ref="L149:L212" si="146">J149+Ratio*(K149-J149)</f>
        <v>4.4999999999999997E-3</v>
      </c>
      <c r="M149" s="1">
        <f t="shared" ref="M149:M212" si="147">b-2*L149*L</f>
        <v>0.64191666666666658</v>
      </c>
      <c r="N149" s="1">
        <f t="shared" ref="N149:N212" si="148">A149-L149*L</f>
        <v>0.1435000000000001</v>
      </c>
      <c r="O149" s="1">
        <f t="shared" ref="O149:O212" si="149">(4/27)*(M149*N149/B149)^2</f>
        <v>4.0125363435648979E-2</v>
      </c>
      <c r="P149" s="1">
        <f t="shared" ref="P149:P212" si="150">SQRT(G149-(O149*G149-POWER(G149,1/3)+1)/(O149-POWER(G149,-2/3)/3))</f>
        <v>1.0689095272659026</v>
      </c>
      <c r="Q149" s="1">
        <f t="shared" ref="Q149:Q212" si="151">SQRT(P149-(O149*P149-POWER(P149,1/3)+1)/(O149-POWER(P149,-2/3)/3))</f>
        <v>1.0687393643072058</v>
      </c>
      <c r="R149" s="1">
        <f t="shared" ref="R149:R212" si="152">SQRT(Q149-(O149*Q149-POWER(Q149,1/3)+1)/(O149-POWER(Q149,-2/3)/3))</f>
        <v>1.0687351963607366</v>
      </c>
      <c r="S149" s="1">
        <f t="shared" ref="S149:S212" si="153">SQRT(R149-(O149*R149-POWER(R149,1/3)+1)/(O149-POWER(R149,-2/3)/3))</f>
        <v>1.0687350941490077</v>
      </c>
      <c r="T149" s="1">
        <f t="shared" ref="T149:T212" si="154">(M149/b)*POWER(N149/A149,3/2)</f>
        <v>0.9415394871317897</v>
      </c>
      <c r="U149" s="1">
        <f t="shared" ref="U149:U212" si="155">SQRT(gn*(2*A149/3)^3)*S149*T149*b</f>
        <v>6.3580536630911774E-2</v>
      </c>
      <c r="V149" s="2">
        <f t="shared" si="132"/>
        <v>8.6404618530132371</v>
      </c>
      <c r="W149" s="1">
        <f>VLOOKUP(V149,Graph!$D$3:$M$50,col)</f>
        <v>5.1000000000000004E-3</v>
      </c>
      <c r="X149" s="1">
        <f>VLOOKUP(V149,Graph!$D$3:$M$50,col+1)</f>
        <v>4.1999999999999997E-3</v>
      </c>
      <c r="Y149" s="1">
        <f t="shared" ref="Y149:Y212" si="156">W149+Ratio*(X149-W149)</f>
        <v>4.4999999999999997E-3</v>
      </c>
      <c r="Z149" s="1">
        <f t="shared" si="133"/>
        <v>0.64191666666666658</v>
      </c>
      <c r="AA149" s="2">
        <f t="shared" ref="AA149:AA212" si="157">A149-Y149*L</f>
        <v>0.1435000000000001</v>
      </c>
      <c r="AB149" s="1">
        <f t="shared" ref="AB149:AB212" si="158">(4/27)*(Z149*AA149/B149)^2</f>
        <v>4.0125363435648979E-2</v>
      </c>
      <c r="AC149" s="1">
        <f t="shared" ref="AC149:AC212" si="159">SQRT(S149-(AB149*S149-POWER(S149,1/3)+1)/(AB149-POWER(S149,-2/3)/3))</f>
        <v>1.0687350916423668</v>
      </c>
      <c r="AD149" s="1">
        <f t="shared" ref="AD149:AD212" si="160">SQRT(AC149-(AB149*AC149-POWER(AC149,1/3)+1)/(AB149-POWER(AC149,-2/3)/3))</f>
        <v>1.068735091580894</v>
      </c>
      <c r="AE149" s="1">
        <f t="shared" ref="AE149:AE212" si="161">SQRT(AD149-(AB149*AD149-POWER(AD149,1/3)+1)/(AB149-POWER(AD149,-2/3)/3))</f>
        <v>1.0687350915793865</v>
      </c>
      <c r="AF149" s="1">
        <f t="shared" ref="AF149:AF212" si="162">SQRT(AE149-(AB149*AE149-POWER(AE149,1/3)+1)/(AB149-POWER(AE149,-2/3)/3))</f>
        <v>1.0687350915793496</v>
      </c>
      <c r="AG149" s="1">
        <f t="shared" ref="AG149:AG212" si="163">(Z149/b)*POWER(AA149/A149,3/2)</f>
        <v>0.9415394871317897</v>
      </c>
      <c r="AH149" s="1">
        <f t="shared" ref="AH149:AH212" si="164">SQRT(gn*(2*A149/3)^3)*AF149*AG149*b</f>
        <v>6.358053647803924E-2</v>
      </c>
      <c r="AI149" s="2">
        <f t="shared" si="134"/>
        <v>8.6404618460882183</v>
      </c>
      <c r="AJ149" s="1">
        <f>VLOOKUP(AI149,Graph!$D$3:$M$50,col)</f>
        <v>5.1000000000000004E-3</v>
      </c>
      <c r="AK149" s="1">
        <f>VLOOKUP(AI149,Graph!$D$3:$M$50,col+1)</f>
        <v>4.1999999999999997E-3</v>
      </c>
      <c r="AL149" s="1">
        <f t="shared" ref="AL149:AL212" si="165">AJ149+Ratio*(AK149-AJ149)</f>
        <v>4.4999999999999997E-3</v>
      </c>
      <c r="AM149" s="1">
        <f t="shared" si="135"/>
        <v>0.64191666666666658</v>
      </c>
      <c r="AN149" s="2">
        <f t="shared" ref="AN149:AN212" si="166">A149-AL149*L</f>
        <v>0.1435000000000001</v>
      </c>
      <c r="AO149" s="1">
        <f t="shared" ref="AO149:AO212" si="167">(4/27)*(AM149*AN149/B149)^2</f>
        <v>4.0125363435648979E-2</v>
      </c>
      <c r="AP149" s="1">
        <f t="shared" ref="AP149:AP212" si="168">SQRT(AF149-(AO149*AF149-POWER(AF149,1/3)+1)/(AO149-POWER(AF149,-2/3)/3))</f>
        <v>1.0687350915793481</v>
      </c>
      <c r="AQ149" s="1">
        <f t="shared" ref="AQ149:AQ212" si="169">SQRT(AP149-(AO149*AP149-POWER(AP149,1/3)+1)/(AO149-POWER(AP149,-2/3)/3))</f>
        <v>1.0687350915793485</v>
      </c>
      <c r="AR149" s="1">
        <f t="shared" ref="AR149:AR212" si="170">SQRT(AQ149-(AO149*AQ149-POWER(AQ149,1/3)+1)/(AO149-POWER(AQ149,-2/3)/3))</f>
        <v>1.0687350915793483</v>
      </c>
      <c r="AS149" s="1">
        <f t="shared" ref="AS149:AS212" si="171">SQRT(AR149-(AO149*AR149-POWER(AR149,1/3)+1)/(AO149-POWER(AR149,-2/3)/3))</f>
        <v>1.0687350915793483</v>
      </c>
      <c r="AT149" s="1">
        <f t="shared" ref="AT149:AT212" si="172">(AM149/b)*POWER(AN149/A149,3/2)</f>
        <v>0.9415394871317897</v>
      </c>
      <c r="AU149" s="1">
        <f t="shared" ref="AU149:AU212" si="173">SQRT(gn*(2*A149/3)^3)*AS149*AT149*b</f>
        <v>6.3580536478039171E-2</v>
      </c>
      <c r="AV149" s="2">
        <f t="shared" si="138"/>
        <v>148</v>
      </c>
      <c r="AW149" s="1">
        <f t="shared" si="139"/>
        <v>63.580536478039171</v>
      </c>
      <c r="AX149" s="1">
        <f t="shared" si="140"/>
        <v>0.9415394871317897</v>
      </c>
      <c r="AY149" s="1">
        <f t="shared" si="141"/>
        <v>1.0687350915793483</v>
      </c>
      <c r="AZ149" s="1">
        <f t="shared" si="136"/>
        <v>4.4999999999999997E-3</v>
      </c>
      <c r="BA149" s="1">
        <f t="shared" si="137"/>
        <v>8.6404618460882183</v>
      </c>
    </row>
    <row r="150" spans="1:53">
      <c r="A150" s="2">
        <f t="shared" si="143"/>
        <v>0.1490000000000001</v>
      </c>
      <c r="B150" s="1">
        <f t="shared" si="129"/>
        <v>0.17803950000000013</v>
      </c>
      <c r="C150" s="1">
        <f t="shared" si="144"/>
        <v>4.3962948872462868E-2</v>
      </c>
      <c r="D150" s="1">
        <f t="shared" si="130"/>
        <v>1.0769434698078768</v>
      </c>
      <c r="E150" s="1">
        <f t="shared" si="142"/>
        <v>1.0764036816126143</v>
      </c>
      <c r="F150" s="1">
        <f t="shared" si="142"/>
        <v>1.0763889112153193</v>
      </c>
      <c r="G150" s="1">
        <f t="shared" si="142"/>
        <v>1.0763885056654323</v>
      </c>
      <c r="H150" s="1">
        <f t="shared" si="145"/>
        <v>6.8702329174318399E-2</v>
      </c>
      <c r="I150" s="1">
        <f t="shared" si="131"/>
        <v>8.8665101268965056</v>
      </c>
      <c r="J150" s="1">
        <f>VLOOKUP($I150,Graph!$D$3:$M$50,col)</f>
        <v>5.1000000000000004E-3</v>
      </c>
      <c r="K150" s="1">
        <f>VLOOKUP($I150,Graph!$D$3:$M$50,col+1)</f>
        <v>4.1999999999999997E-3</v>
      </c>
      <c r="L150" s="1">
        <f t="shared" si="146"/>
        <v>4.4999999999999997E-3</v>
      </c>
      <c r="M150" s="1">
        <f t="shared" si="147"/>
        <v>0.64191666666666658</v>
      </c>
      <c r="N150" s="1">
        <f t="shared" si="148"/>
        <v>0.1445000000000001</v>
      </c>
      <c r="O150" s="1">
        <f t="shared" si="149"/>
        <v>4.0212075850080374E-2</v>
      </c>
      <c r="P150" s="1">
        <f t="shared" si="150"/>
        <v>1.0690801200381157</v>
      </c>
      <c r="Q150" s="1">
        <f t="shared" si="151"/>
        <v>1.0689098380507256</v>
      </c>
      <c r="R150" s="1">
        <f t="shared" si="152"/>
        <v>1.0689056561377606</v>
      </c>
      <c r="S150" s="1">
        <f t="shared" si="153"/>
        <v>1.0689055533120333</v>
      </c>
      <c r="T150" s="1">
        <f t="shared" si="154"/>
        <v>0.94183674064155343</v>
      </c>
      <c r="U150" s="1">
        <f t="shared" si="155"/>
        <v>6.4256545089442715E-2</v>
      </c>
      <c r="V150" s="2">
        <f t="shared" si="132"/>
        <v>8.670976670982304</v>
      </c>
      <c r="W150" s="1">
        <f>VLOOKUP(V150,Graph!$D$3:$M$50,col)</f>
        <v>5.1000000000000004E-3</v>
      </c>
      <c r="X150" s="1">
        <f>VLOOKUP(V150,Graph!$D$3:$M$50,col+1)</f>
        <v>4.1999999999999997E-3</v>
      </c>
      <c r="Y150" s="1">
        <f t="shared" si="156"/>
        <v>4.4999999999999997E-3</v>
      </c>
      <c r="Z150" s="1">
        <f t="shared" si="133"/>
        <v>0.64191666666666658</v>
      </c>
      <c r="AA150" s="2">
        <f t="shared" si="157"/>
        <v>0.1445000000000001</v>
      </c>
      <c r="AB150" s="1">
        <f t="shared" si="158"/>
        <v>4.0212075850080374E-2</v>
      </c>
      <c r="AC150" s="1">
        <f t="shared" si="159"/>
        <v>1.0689055507836591</v>
      </c>
      <c r="AD150" s="1">
        <f t="shared" si="160"/>
        <v>1.0689055507214889</v>
      </c>
      <c r="AE150" s="1">
        <f t="shared" si="161"/>
        <v>1.0689055507199601</v>
      </c>
      <c r="AF150" s="1">
        <f t="shared" si="162"/>
        <v>1.0689055507199223</v>
      </c>
      <c r="AG150" s="1">
        <f t="shared" si="163"/>
        <v>0.94183674064155343</v>
      </c>
      <c r="AH150" s="1">
        <f t="shared" si="164"/>
        <v>6.4256544933619694E-2</v>
      </c>
      <c r="AI150" s="2">
        <f t="shared" si="134"/>
        <v>8.6709766639732226</v>
      </c>
      <c r="AJ150" s="1">
        <f>VLOOKUP(AI150,Graph!$D$3:$M$50,col)</f>
        <v>5.1000000000000004E-3</v>
      </c>
      <c r="AK150" s="1">
        <f>VLOOKUP(AI150,Graph!$D$3:$M$50,col+1)</f>
        <v>4.1999999999999997E-3</v>
      </c>
      <c r="AL150" s="1">
        <f t="shared" si="165"/>
        <v>4.4999999999999997E-3</v>
      </c>
      <c r="AM150" s="1">
        <f t="shared" si="135"/>
        <v>0.64191666666666658</v>
      </c>
      <c r="AN150" s="2">
        <f t="shared" si="166"/>
        <v>0.1445000000000001</v>
      </c>
      <c r="AO150" s="1">
        <f t="shared" si="167"/>
        <v>4.0212075850080374E-2</v>
      </c>
      <c r="AP150" s="1">
        <f t="shared" si="168"/>
        <v>1.0689055507199214</v>
      </c>
      <c r="AQ150" s="1">
        <f t="shared" si="169"/>
        <v>1.0689055507199217</v>
      </c>
      <c r="AR150" s="1">
        <f t="shared" si="170"/>
        <v>1.0689055507199214</v>
      </c>
      <c r="AS150" s="1">
        <f t="shared" si="171"/>
        <v>1.0689055507199217</v>
      </c>
      <c r="AT150" s="1">
        <f t="shared" si="172"/>
        <v>0.94183674064155343</v>
      </c>
      <c r="AU150" s="1">
        <f t="shared" si="173"/>
        <v>6.4256544933619666E-2</v>
      </c>
      <c r="AV150" s="2">
        <f t="shared" si="138"/>
        <v>149</v>
      </c>
      <c r="AW150" s="1">
        <f t="shared" si="139"/>
        <v>64.256544933619665</v>
      </c>
      <c r="AX150" s="1">
        <f t="shared" si="140"/>
        <v>0.94183674064155343</v>
      </c>
      <c r="AY150" s="1">
        <f t="shared" si="141"/>
        <v>1.0689055507199217</v>
      </c>
      <c r="AZ150" s="1">
        <f t="shared" si="136"/>
        <v>4.4999999999999997E-3</v>
      </c>
      <c r="BA150" s="1">
        <f t="shared" si="137"/>
        <v>8.6709766639732226</v>
      </c>
    </row>
    <row r="151" spans="1:53">
      <c r="A151" s="2">
        <f t="shared" si="143"/>
        <v>0.15000000000000011</v>
      </c>
      <c r="B151" s="1">
        <f t="shared" si="129"/>
        <v>0.17908066666666678</v>
      </c>
      <c r="C151" s="1">
        <f t="shared" si="144"/>
        <v>4.4038460032787018E-2</v>
      </c>
      <c r="D151" s="1">
        <f t="shared" si="130"/>
        <v>1.0770947411957221</v>
      </c>
      <c r="E151" s="1">
        <f t="shared" si="142"/>
        <v>1.0765565537920982</v>
      </c>
      <c r="F151" s="1">
        <f t="shared" si="142"/>
        <v>1.0765417952596192</v>
      </c>
      <c r="G151" s="1">
        <f t="shared" si="142"/>
        <v>1.0765413891636915</v>
      </c>
      <c r="H151" s="1">
        <f t="shared" si="145"/>
        <v>6.9404978975518561E-2</v>
      </c>
      <c r="I151" s="1">
        <f t="shared" si="131"/>
        <v>8.8966349292135583</v>
      </c>
      <c r="J151" s="1">
        <f>VLOOKUP($I151,Graph!$D$3:$M$50,col)</f>
        <v>5.1000000000000004E-3</v>
      </c>
      <c r="K151" s="1">
        <f>VLOOKUP($I151,Graph!$D$3:$M$50,col+1)</f>
        <v>4.1999999999999997E-3</v>
      </c>
      <c r="L151" s="1">
        <f t="shared" si="146"/>
        <v>4.4999999999999997E-3</v>
      </c>
      <c r="M151" s="1">
        <f t="shared" si="147"/>
        <v>0.64191666666666658</v>
      </c>
      <c r="N151" s="1">
        <f t="shared" si="148"/>
        <v>0.1455000000000001</v>
      </c>
      <c r="O151" s="1">
        <f t="shared" si="149"/>
        <v>4.0297871947796229E-2</v>
      </c>
      <c r="P151" s="1">
        <f t="shared" si="150"/>
        <v>1.0692490178881298</v>
      </c>
      <c r="Q151" s="1">
        <f t="shared" si="151"/>
        <v>1.0690786209013212</v>
      </c>
      <c r="R151" s="1">
        <f t="shared" si="152"/>
        <v>1.0690744252117301</v>
      </c>
      <c r="S151" s="1">
        <f t="shared" si="153"/>
        <v>1.0690743217774874</v>
      </c>
      <c r="T151" s="1">
        <f t="shared" si="154"/>
        <v>0.94213006142386801</v>
      </c>
      <c r="U151" s="1">
        <f t="shared" si="155"/>
        <v>6.4934971641656403E-2</v>
      </c>
      <c r="V151" s="2">
        <f t="shared" si="132"/>
        <v>8.7013862233061836</v>
      </c>
      <c r="W151" s="1">
        <f>VLOOKUP(V151,Graph!$D$3:$M$50,col)</f>
        <v>5.1000000000000004E-3</v>
      </c>
      <c r="X151" s="1">
        <f>VLOOKUP(V151,Graph!$D$3:$M$50,col+1)</f>
        <v>4.1999999999999997E-3</v>
      </c>
      <c r="Y151" s="1">
        <f t="shared" si="156"/>
        <v>4.4999999999999997E-3</v>
      </c>
      <c r="Z151" s="1">
        <f t="shared" si="133"/>
        <v>0.64191666666666658</v>
      </c>
      <c r="AA151" s="2">
        <f t="shared" si="157"/>
        <v>0.1455000000000001</v>
      </c>
      <c r="AB151" s="1">
        <f t="shared" si="158"/>
        <v>4.0297871947796229E-2</v>
      </c>
      <c r="AC151" s="1">
        <f t="shared" si="159"/>
        <v>1.0690743192274994</v>
      </c>
      <c r="AD151" s="1">
        <f t="shared" si="160"/>
        <v>1.0690743191646344</v>
      </c>
      <c r="AE151" s="1">
        <f t="shared" si="161"/>
        <v>1.0690743191630845</v>
      </c>
      <c r="AF151" s="1">
        <f t="shared" si="162"/>
        <v>1.0690743191630463</v>
      </c>
      <c r="AG151" s="1">
        <f t="shared" si="163"/>
        <v>0.94213006142386801</v>
      </c>
      <c r="AH151" s="1">
        <f t="shared" si="164"/>
        <v>6.4934971482856735E-2</v>
      </c>
      <c r="AI151" s="2">
        <f t="shared" si="134"/>
        <v>8.7013862162130486</v>
      </c>
      <c r="AJ151" s="1">
        <f>VLOOKUP(AI151,Graph!$D$3:$M$50,col)</f>
        <v>5.1000000000000004E-3</v>
      </c>
      <c r="AK151" s="1">
        <f>VLOOKUP(AI151,Graph!$D$3:$M$50,col+1)</f>
        <v>4.1999999999999997E-3</v>
      </c>
      <c r="AL151" s="1">
        <f t="shared" si="165"/>
        <v>4.4999999999999997E-3</v>
      </c>
      <c r="AM151" s="1">
        <f t="shared" si="135"/>
        <v>0.64191666666666658</v>
      </c>
      <c r="AN151" s="2">
        <f t="shared" si="166"/>
        <v>0.1455000000000001</v>
      </c>
      <c r="AO151" s="1">
        <f t="shared" si="167"/>
        <v>4.0297871947796229E-2</v>
      </c>
      <c r="AP151" s="1">
        <f t="shared" si="168"/>
        <v>1.0690743191630454</v>
      </c>
      <c r="AQ151" s="1">
        <f t="shared" si="169"/>
        <v>1.0690743191630454</v>
      </c>
      <c r="AR151" s="1">
        <f t="shared" si="170"/>
        <v>1.0690743191630454</v>
      </c>
      <c r="AS151" s="1">
        <f t="shared" si="171"/>
        <v>1.0690743191630454</v>
      </c>
      <c r="AT151" s="1">
        <f t="shared" si="172"/>
        <v>0.94213006142386801</v>
      </c>
      <c r="AU151" s="1">
        <f t="shared" si="173"/>
        <v>6.4934971482856679E-2</v>
      </c>
      <c r="AV151" s="2">
        <f t="shared" si="138"/>
        <v>150</v>
      </c>
      <c r="AW151" s="1">
        <f t="shared" si="139"/>
        <v>64.934971482856682</v>
      </c>
      <c r="AX151" s="1">
        <f t="shared" si="140"/>
        <v>0.94213006142386801</v>
      </c>
      <c r="AY151" s="1">
        <f t="shared" si="141"/>
        <v>1.0690743191630454</v>
      </c>
      <c r="AZ151" s="1">
        <f t="shared" si="136"/>
        <v>4.4999999999999997E-3</v>
      </c>
      <c r="BA151" s="1">
        <f t="shared" si="137"/>
        <v>8.7013862162130486</v>
      </c>
    </row>
    <row r="152" spans="1:53">
      <c r="A152" s="2">
        <f t="shared" si="143"/>
        <v>0.15100000000000011</v>
      </c>
      <c r="B152" s="1">
        <f t="shared" si="129"/>
        <v>0.18012183333333345</v>
      </c>
      <c r="C152" s="1">
        <f t="shared" si="144"/>
        <v>4.4113161906154108E-2</v>
      </c>
      <c r="D152" s="1">
        <f t="shared" si="130"/>
        <v>1.0772444540810364</v>
      </c>
      <c r="E152" s="1">
        <f t="shared" si="142"/>
        <v>1.0767078753458217</v>
      </c>
      <c r="F152" s="1">
        <f t="shared" si="142"/>
        <v>1.076693129396167</v>
      </c>
      <c r="G152" s="1">
        <f t="shared" si="142"/>
        <v>1.0766927227839822</v>
      </c>
      <c r="H152" s="1">
        <f t="shared" si="145"/>
        <v>7.0110038489052451E-2</v>
      </c>
      <c r="I152" s="1">
        <f t="shared" si="131"/>
        <v>8.926659363204827</v>
      </c>
      <c r="J152" s="1">
        <f>VLOOKUP($I152,Graph!$D$3:$M$50,col)</f>
        <v>5.1000000000000004E-3</v>
      </c>
      <c r="K152" s="1">
        <f>VLOOKUP($I152,Graph!$D$3:$M$50,col+1)</f>
        <v>4.1999999999999997E-3</v>
      </c>
      <c r="L152" s="1">
        <f t="shared" si="146"/>
        <v>4.4999999999999997E-3</v>
      </c>
      <c r="M152" s="1">
        <f t="shared" si="147"/>
        <v>0.64191666666666658</v>
      </c>
      <c r="N152" s="1">
        <f t="shared" si="148"/>
        <v>0.1465000000000001</v>
      </c>
      <c r="O152" s="1">
        <f t="shared" si="149"/>
        <v>4.0382766033093806E-2</v>
      </c>
      <c r="P152" s="1">
        <f t="shared" si="150"/>
        <v>1.0694162456874345</v>
      </c>
      <c r="Q152" s="1">
        <f t="shared" si="151"/>
        <v>1.0692457376355247</v>
      </c>
      <c r="R152" s="1">
        <f t="shared" si="152"/>
        <v>1.0692415283563219</v>
      </c>
      <c r="S152" s="1">
        <f t="shared" si="153"/>
        <v>1.069241424319002</v>
      </c>
      <c r="T152" s="1">
        <f t="shared" si="154"/>
        <v>0.94241952700433262</v>
      </c>
      <c r="U152" s="1">
        <f t="shared" si="155"/>
        <v>6.5615807782804E-2</v>
      </c>
      <c r="V152" s="2">
        <f t="shared" si="132"/>
        <v>8.7316915832139124</v>
      </c>
      <c r="W152" s="1">
        <f>VLOOKUP(V152,Graph!$D$3:$M$50,col)</f>
        <v>5.1000000000000004E-3</v>
      </c>
      <c r="X152" s="1">
        <f>VLOOKUP(V152,Graph!$D$3:$M$50,col+1)</f>
        <v>4.1999999999999997E-3</v>
      </c>
      <c r="Y152" s="1">
        <f t="shared" si="156"/>
        <v>4.4999999999999997E-3</v>
      </c>
      <c r="Z152" s="1">
        <f t="shared" si="133"/>
        <v>0.64191666666666658</v>
      </c>
      <c r="AA152" s="2">
        <f t="shared" si="157"/>
        <v>0.1465000000000001</v>
      </c>
      <c r="AB152" s="1">
        <f t="shared" si="158"/>
        <v>4.0382766033093806E-2</v>
      </c>
      <c r="AC152" s="1">
        <f t="shared" si="159"/>
        <v>1.0692414217475208</v>
      </c>
      <c r="AD152" s="1">
        <f t="shared" si="160"/>
        <v>1.0692414216839616</v>
      </c>
      <c r="AE152" s="1">
        <f t="shared" si="161"/>
        <v>1.0692414216823907</v>
      </c>
      <c r="AF152" s="1">
        <f t="shared" si="162"/>
        <v>1.0692414216823518</v>
      </c>
      <c r="AG152" s="1">
        <f t="shared" si="163"/>
        <v>0.94241952700433262</v>
      </c>
      <c r="AH152" s="1">
        <f t="shared" si="164"/>
        <v>6.5615807621001498E-2</v>
      </c>
      <c r="AI152" s="2">
        <f t="shared" si="134"/>
        <v>8.7316915760367326</v>
      </c>
      <c r="AJ152" s="1">
        <f>VLOOKUP(AI152,Graph!$D$3:$M$50,col)</f>
        <v>5.1000000000000004E-3</v>
      </c>
      <c r="AK152" s="1">
        <f>VLOOKUP(AI152,Graph!$D$3:$M$50,col+1)</f>
        <v>4.1999999999999997E-3</v>
      </c>
      <c r="AL152" s="1">
        <f t="shared" si="165"/>
        <v>4.4999999999999997E-3</v>
      </c>
      <c r="AM152" s="1">
        <f t="shared" si="135"/>
        <v>0.64191666666666658</v>
      </c>
      <c r="AN152" s="2">
        <f t="shared" si="166"/>
        <v>0.1465000000000001</v>
      </c>
      <c r="AO152" s="1">
        <f t="shared" si="167"/>
        <v>4.0382766033093806E-2</v>
      </c>
      <c r="AP152" s="1">
        <f t="shared" si="168"/>
        <v>1.0692414216823507</v>
      </c>
      <c r="AQ152" s="1">
        <f t="shared" si="169"/>
        <v>1.0692414216823509</v>
      </c>
      <c r="AR152" s="1">
        <f t="shared" si="170"/>
        <v>1.0692414216823509</v>
      </c>
      <c r="AS152" s="1">
        <f t="shared" si="171"/>
        <v>1.0692414216823509</v>
      </c>
      <c r="AT152" s="1">
        <f t="shared" si="172"/>
        <v>0.94241952700433262</v>
      </c>
      <c r="AU152" s="1">
        <f t="shared" si="173"/>
        <v>6.5615807621001443E-2</v>
      </c>
      <c r="AV152" s="2">
        <f t="shared" si="138"/>
        <v>151</v>
      </c>
      <c r="AW152" s="1">
        <f t="shared" si="139"/>
        <v>65.615807621001437</v>
      </c>
      <c r="AX152" s="1">
        <f t="shared" si="140"/>
        <v>0.94241952700433262</v>
      </c>
      <c r="AY152" s="1">
        <f t="shared" si="141"/>
        <v>1.0692414216823509</v>
      </c>
      <c r="AZ152" s="1">
        <f t="shared" si="136"/>
        <v>4.4999999999999997E-3</v>
      </c>
      <c r="BA152" s="1">
        <f t="shared" si="137"/>
        <v>8.7316915760367326</v>
      </c>
    </row>
    <row r="153" spans="1:53">
      <c r="A153" s="2">
        <f t="shared" si="143"/>
        <v>0.15200000000000011</v>
      </c>
      <c r="B153" s="1">
        <f t="shared" si="129"/>
        <v>0.18116300000000013</v>
      </c>
      <c r="C153" s="1">
        <f t="shared" si="144"/>
        <v>4.4187067354261908E-2</v>
      </c>
      <c r="D153" s="1">
        <f t="shared" si="130"/>
        <v>1.0773926322710035</v>
      </c>
      <c r="E153" s="1">
        <f t="shared" si="142"/>
        <v>1.0768576696018375</v>
      </c>
      <c r="F153" s="1">
        <f t="shared" si="142"/>
        <v>1.076842936933903</v>
      </c>
      <c r="G153" s="1">
        <f t="shared" si="142"/>
        <v>1.0768425298346966</v>
      </c>
      <c r="H153" s="1">
        <f t="shared" si="145"/>
        <v>7.0817499545233295E-2</v>
      </c>
      <c r="I153" s="1">
        <f t="shared" si="131"/>
        <v>8.9565844182607126</v>
      </c>
      <c r="J153" s="1">
        <f>VLOOKUP($I153,Graph!$D$3:$M$50,col)</f>
        <v>5.1000000000000004E-3</v>
      </c>
      <c r="K153" s="1">
        <f>VLOOKUP($I153,Graph!$D$3:$M$50,col+1)</f>
        <v>4.1999999999999997E-3</v>
      </c>
      <c r="L153" s="1">
        <f t="shared" si="146"/>
        <v>4.4999999999999997E-3</v>
      </c>
      <c r="M153" s="1">
        <f t="shared" si="147"/>
        <v>0.64191666666666658</v>
      </c>
      <c r="N153" s="1">
        <f t="shared" si="148"/>
        <v>0.1475000000000001</v>
      </c>
      <c r="O153" s="1">
        <f t="shared" si="149"/>
        <v>4.0466772117676825E-2</v>
      </c>
      <c r="P153" s="1">
        <f t="shared" si="150"/>
        <v>1.0695818278299716</v>
      </c>
      <c r="Q153" s="1">
        <f t="shared" si="151"/>
        <v>1.0694112125547188</v>
      </c>
      <c r="R153" s="1">
        <f t="shared" si="152"/>
        <v>1.0694069898701086</v>
      </c>
      <c r="S153" s="1">
        <f t="shared" si="153"/>
        <v>1.0694068852351033</v>
      </c>
      <c r="T153" s="1">
        <f t="shared" si="154"/>
        <v>0.94270521288437747</v>
      </c>
      <c r="U153" s="1">
        <f t="shared" si="155"/>
        <v>6.6299045095760178E-2</v>
      </c>
      <c r="V153" s="2">
        <f t="shared" si="132"/>
        <v>8.7618938058793479</v>
      </c>
      <c r="W153" s="1">
        <f>VLOOKUP(V153,Graph!$D$3:$M$50,col)</f>
        <v>5.1000000000000004E-3</v>
      </c>
      <c r="X153" s="1">
        <f>VLOOKUP(V153,Graph!$D$3:$M$50,col+1)</f>
        <v>4.1999999999999997E-3</v>
      </c>
      <c r="Y153" s="1">
        <f t="shared" si="156"/>
        <v>4.4999999999999997E-3</v>
      </c>
      <c r="Z153" s="1">
        <f t="shared" si="133"/>
        <v>0.64191666666666658</v>
      </c>
      <c r="AA153" s="2">
        <f t="shared" si="157"/>
        <v>0.1475000000000001</v>
      </c>
      <c r="AB153" s="1">
        <f t="shared" si="158"/>
        <v>4.0466772117676825E-2</v>
      </c>
      <c r="AC153" s="1">
        <f t="shared" si="159"/>
        <v>1.0694068826422489</v>
      </c>
      <c r="AD153" s="1">
        <f t="shared" si="160"/>
        <v>1.0694068825779977</v>
      </c>
      <c r="AE153" s="1">
        <f t="shared" si="161"/>
        <v>1.0694068825764058</v>
      </c>
      <c r="AF153" s="1">
        <f t="shared" si="162"/>
        <v>1.0694068825763663</v>
      </c>
      <c r="AG153" s="1">
        <f t="shared" si="163"/>
        <v>0.94270521288437747</v>
      </c>
      <c r="AH153" s="1">
        <f t="shared" si="164"/>
        <v>6.6299044930928877E-2</v>
      </c>
      <c r="AI153" s="2">
        <f t="shared" si="134"/>
        <v>8.7618937986181376</v>
      </c>
      <c r="AJ153" s="1">
        <f>VLOOKUP(AI153,Graph!$D$3:$M$50,col)</f>
        <v>5.1000000000000004E-3</v>
      </c>
      <c r="AK153" s="1">
        <f>VLOOKUP(AI153,Graph!$D$3:$M$50,col+1)</f>
        <v>4.1999999999999997E-3</v>
      </c>
      <c r="AL153" s="1">
        <f t="shared" si="165"/>
        <v>4.4999999999999997E-3</v>
      </c>
      <c r="AM153" s="1">
        <f t="shared" si="135"/>
        <v>0.64191666666666658</v>
      </c>
      <c r="AN153" s="2">
        <f t="shared" si="166"/>
        <v>0.1475000000000001</v>
      </c>
      <c r="AO153" s="1">
        <f t="shared" si="167"/>
        <v>4.0466772117676825E-2</v>
      </c>
      <c r="AP153" s="1">
        <f t="shared" si="168"/>
        <v>1.0694068825763652</v>
      </c>
      <c r="AQ153" s="1">
        <f t="shared" si="169"/>
        <v>1.0694068825763652</v>
      </c>
      <c r="AR153" s="1">
        <f t="shared" si="170"/>
        <v>1.0694068825763652</v>
      </c>
      <c r="AS153" s="1">
        <f t="shared" si="171"/>
        <v>1.0694068825763652</v>
      </c>
      <c r="AT153" s="1">
        <f t="shared" si="172"/>
        <v>0.94270521288437747</v>
      </c>
      <c r="AU153" s="1">
        <f t="shared" si="173"/>
        <v>6.6299044930928808E-2</v>
      </c>
      <c r="AV153" s="2">
        <f t="shared" si="138"/>
        <v>152</v>
      </c>
      <c r="AW153" s="1">
        <f t="shared" si="139"/>
        <v>66.299044930928801</v>
      </c>
      <c r="AX153" s="1">
        <f t="shared" si="140"/>
        <v>0.94270521288437747</v>
      </c>
      <c r="AY153" s="1">
        <f t="shared" si="141"/>
        <v>1.0694068825763652</v>
      </c>
      <c r="AZ153" s="1">
        <f t="shared" si="136"/>
        <v>4.4999999999999997E-3</v>
      </c>
      <c r="BA153" s="1">
        <f t="shared" si="137"/>
        <v>8.7618937986181376</v>
      </c>
    </row>
    <row r="154" spans="1:53">
      <c r="A154" s="2">
        <f t="shared" si="143"/>
        <v>0.15300000000000011</v>
      </c>
      <c r="B154" s="1">
        <f t="shared" si="129"/>
        <v>0.18220416666666681</v>
      </c>
      <c r="C154" s="1">
        <f t="shared" si="144"/>
        <v>4.4260188969633088E-2</v>
      </c>
      <c r="D154" s="1">
        <f t="shared" si="130"/>
        <v>1.0775392990941528</v>
      </c>
      <c r="E154" s="1">
        <f t="shared" si="142"/>
        <v>1.0770059594262054</v>
      </c>
      <c r="F154" s="1">
        <f t="shared" si="142"/>
        <v>1.0769912407202373</v>
      </c>
      <c r="G154" s="1">
        <f t="shared" si="142"/>
        <v>1.0769908331627034</v>
      </c>
      <c r="H154" s="1">
        <f t="shared" si="145"/>
        <v>7.1527354056001594E-2</v>
      </c>
      <c r="I154" s="1">
        <f t="shared" si="131"/>
        <v>8.9864110676826652</v>
      </c>
      <c r="J154" s="1">
        <f>VLOOKUP($I154,Graph!$D$3:$M$50,col)</f>
        <v>5.1000000000000004E-3</v>
      </c>
      <c r="K154" s="1">
        <f>VLOOKUP($I154,Graph!$D$3:$M$50,col+1)</f>
        <v>4.1999999999999997E-3</v>
      </c>
      <c r="L154" s="1">
        <f t="shared" si="146"/>
        <v>4.4999999999999997E-3</v>
      </c>
      <c r="M154" s="1">
        <f t="shared" si="147"/>
        <v>0.64191666666666658</v>
      </c>
      <c r="N154" s="1">
        <f t="shared" si="148"/>
        <v>0.1485000000000001</v>
      </c>
      <c r="O154" s="1">
        <f t="shared" si="149"/>
        <v>4.0549903927985631E-2</v>
      </c>
      <c r="P154" s="1">
        <f t="shared" si="150"/>
        <v>1.0697457882433243</v>
      </c>
      <c r="Q154" s="1">
        <f t="shared" si="151"/>
        <v>1.0695750694962647</v>
      </c>
      <c r="R154" s="1">
        <f t="shared" si="152"/>
        <v>1.0695708335876828</v>
      </c>
      <c r="S154" s="1">
        <f t="shared" si="153"/>
        <v>1.0695707283603388</v>
      </c>
      <c r="T154" s="1">
        <f t="shared" si="154"/>
        <v>0.94298719260689012</v>
      </c>
      <c r="U154" s="1">
        <f t="shared" si="155"/>
        <v>6.6984675249552747E-2</v>
      </c>
      <c r="V154" s="2">
        <f t="shared" si="132"/>
        <v>8.7919939288433877</v>
      </c>
      <c r="W154" s="1">
        <f>VLOOKUP(V154,Graph!$D$3:$M$50,col)</f>
        <v>5.1000000000000004E-3</v>
      </c>
      <c r="X154" s="1">
        <f>VLOOKUP(V154,Graph!$D$3:$M$50,col+1)</f>
        <v>4.1999999999999997E-3</v>
      </c>
      <c r="Y154" s="1">
        <f t="shared" si="156"/>
        <v>4.4999999999999997E-3</v>
      </c>
      <c r="Z154" s="1">
        <f t="shared" si="133"/>
        <v>0.64191666666666658</v>
      </c>
      <c r="AA154" s="2">
        <f t="shared" si="157"/>
        <v>0.1485000000000001</v>
      </c>
      <c r="AB154" s="1">
        <f t="shared" si="158"/>
        <v>4.0549903927985631E-2</v>
      </c>
      <c r="AC154" s="1">
        <f t="shared" si="159"/>
        <v>1.0695707257462312</v>
      </c>
      <c r="AD154" s="1">
        <f t="shared" si="160"/>
        <v>1.0695707256812905</v>
      </c>
      <c r="AE154" s="1">
        <f t="shared" si="161"/>
        <v>1.0695707256796771</v>
      </c>
      <c r="AF154" s="1">
        <f t="shared" si="162"/>
        <v>1.0695707256796372</v>
      </c>
      <c r="AG154" s="1">
        <f t="shared" si="163"/>
        <v>0.94298719260689012</v>
      </c>
      <c r="AH154" s="1">
        <f t="shared" si="164"/>
        <v>6.6984675081666764E-2</v>
      </c>
      <c r="AI154" s="2">
        <f t="shared" si="134"/>
        <v>8.7919939214981646</v>
      </c>
      <c r="AJ154" s="1">
        <f>VLOOKUP(AI154,Graph!$D$3:$M$50,col)</f>
        <v>5.1000000000000004E-3</v>
      </c>
      <c r="AK154" s="1">
        <f>VLOOKUP(AI154,Graph!$D$3:$M$50,col+1)</f>
        <v>4.1999999999999997E-3</v>
      </c>
      <c r="AL154" s="1">
        <f t="shared" si="165"/>
        <v>4.4999999999999997E-3</v>
      </c>
      <c r="AM154" s="1">
        <f t="shared" si="135"/>
        <v>0.64191666666666658</v>
      </c>
      <c r="AN154" s="2">
        <f t="shared" si="166"/>
        <v>0.1485000000000001</v>
      </c>
      <c r="AO154" s="1">
        <f t="shared" si="167"/>
        <v>4.0549903927985631E-2</v>
      </c>
      <c r="AP154" s="1">
        <f t="shared" si="168"/>
        <v>1.0695707256796358</v>
      </c>
      <c r="AQ154" s="1">
        <f t="shared" si="169"/>
        <v>1.0695707256796358</v>
      </c>
      <c r="AR154" s="1">
        <f t="shared" si="170"/>
        <v>1.0695707256796358</v>
      </c>
      <c r="AS154" s="1">
        <f t="shared" si="171"/>
        <v>1.0695707256796358</v>
      </c>
      <c r="AT154" s="1">
        <f t="shared" si="172"/>
        <v>0.94298719260689012</v>
      </c>
      <c r="AU154" s="1">
        <f t="shared" si="173"/>
        <v>6.6984675081666681E-2</v>
      </c>
      <c r="AV154" s="2">
        <f t="shared" si="138"/>
        <v>153</v>
      </c>
      <c r="AW154" s="1">
        <f t="shared" si="139"/>
        <v>66.98467508166668</v>
      </c>
      <c r="AX154" s="1">
        <f t="shared" si="140"/>
        <v>0.94298719260689012</v>
      </c>
      <c r="AY154" s="1">
        <f t="shared" si="141"/>
        <v>1.0695707256796358</v>
      </c>
      <c r="AZ154" s="1">
        <f t="shared" si="136"/>
        <v>4.4999999999999997E-3</v>
      </c>
      <c r="BA154" s="1">
        <f t="shared" si="137"/>
        <v>8.7919939214981646</v>
      </c>
    </row>
    <row r="155" spans="1:53">
      <c r="A155" s="2">
        <f t="shared" si="143"/>
        <v>0.15400000000000011</v>
      </c>
      <c r="B155" s="1">
        <f t="shared" si="129"/>
        <v>0.18324533333333345</v>
      </c>
      <c r="C155" s="1">
        <f t="shared" si="144"/>
        <v>4.4332539082561497E-2</v>
      </c>
      <c r="D155" s="1">
        <f t="shared" si="130"/>
        <v>1.0776844774122156</v>
      </c>
      <c r="E155" s="1">
        <f t="shared" si="142"/>
        <v>1.0771527672342609</v>
      </c>
      <c r="F155" s="1">
        <f t="shared" si="142"/>
        <v>1.0771380631523062</v>
      </c>
      <c r="G155" s="1">
        <f t="shared" si="142"/>
        <v>1.0771376551646066</v>
      </c>
      <c r="H155" s="1">
        <f t="shared" si="145"/>
        <v>7.2239594013591008E-2</v>
      </c>
      <c r="I155" s="1">
        <f t="shared" si="131"/>
        <v>9.0161402690465717</v>
      </c>
      <c r="J155" s="1">
        <f>VLOOKUP($I155,Graph!$D$3:$M$50,col)</f>
        <v>5.1999999999999998E-3</v>
      </c>
      <c r="K155" s="1">
        <f>VLOOKUP($I155,Graph!$D$3:$M$50,col+1)</f>
        <v>4.3E-3</v>
      </c>
      <c r="L155" s="1">
        <f t="shared" si="146"/>
        <v>4.5999999999999999E-3</v>
      </c>
      <c r="M155" s="1">
        <f t="shared" si="147"/>
        <v>0.6417166666666666</v>
      </c>
      <c r="N155" s="1">
        <f t="shared" si="148"/>
        <v>0.14940000000000012</v>
      </c>
      <c r="O155" s="1">
        <f t="shared" si="149"/>
        <v>4.0552554183753212E-2</v>
      </c>
      <c r="P155" s="1">
        <f t="shared" si="150"/>
        <v>1.0697541892315994</v>
      </c>
      <c r="Q155" s="1">
        <f t="shared" si="151"/>
        <v>1.0695803736117147</v>
      </c>
      <c r="R155" s="1">
        <f t="shared" si="152"/>
        <v>1.0695760606119977</v>
      </c>
      <c r="S155" s="1">
        <f t="shared" si="153"/>
        <v>1.0695759534610394</v>
      </c>
      <c r="T155" s="1">
        <f t="shared" si="154"/>
        <v>0.94202568031286538</v>
      </c>
      <c r="U155" s="1">
        <f t="shared" si="155"/>
        <v>6.7573818453497428E-2</v>
      </c>
      <c r="V155" s="2">
        <f t="shared" si="132"/>
        <v>8.8176944919698936</v>
      </c>
      <c r="W155" s="1">
        <f>VLOOKUP(V155,Graph!$D$3:$M$50,col)</f>
        <v>5.1000000000000004E-3</v>
      </c>
      <c r="X155" s="1">
        <f>VLOOKUP(V155,Graph!$D$3:$M$50,col+1)</f>
        <v>4.1999999999999997E-3</v>
      </c>
      <c r="Y155" s="1">
        <f t="shared" si="156"/>
        <v>4.4999999999999997E-3</v>
      </c>
      <c r="Z155" s="1">
        <f t="shared" si="133"/>
        <v>0.64191666666666658</v>
      </c>
      <c r="AA155" s="2">
        <f t="shared" si="157"/>
        <v>0.14950000000000011</v>
      </c>
      <c r="AB155" s="1">
        <f t="shared" si="158"/>
        <v>4.0632174912312601E-2</v>
      </c>
      <c r="AC155" s="1">
        <f t="shared" si="159"/>
        <v>1.0697290597013325</v>
      </c>
      <c r="AD155" s="1">
        <f t="shared" si="160"/>
        <v>1.0697328768784597</v>
      </c>
      <c r="AE155" s="1">
        <f t="shared" si="161"/>
        <v>1.0697329719454964</v>
      </c>
      <c r="AF155" s="1">
        <f t="shared" si="162"/>
        <v>1.0697329743130843</v>
      </c>
      <c r="AG155" s="1">
        <f t="shared" si="163"/>
        <v>0.94326553781930811</v>
      </c>
      <c r="AH155" s="1">
        <f t="shared" si="164"/>
        <v>6.7672689823134138E-2</v>
      </c>
      <c r="AI155" s="2">
        <f t="shared" si="134"/>
        <v>8.8219929648281123</v>
      </c>
      <c r="AJ155" s="1">
        <f>VLOOKUP(AI155,Graph!$D$3:$M$50,col)</f>
        <v>5.1000000000000004E-3</v>
      </c>
      <c r="AK155" s="1">
        <f>VLOOKUP(AI155,Graph!$D$3:$M$50,col+1)</f>
        <v>4.1999999999999997E-3</v>
      </c>
      <c r="AL155" s="1">
        <f t="shared" si="165"/>
        <v>4.4999999999999997E-3</v>
      </c>
      <c r="AM155" s="1">
        <f t="shared" si="135"/>
        <v>0.64191666666666658</v>
      </c>
      <c r="AN155" s="2">
        <f t="shared" si="166"/>
        <v>0.14950000000000011</v>
      </c>
      <c r="AO155" s="1">
        <f t="shared" si="167"/>
        <v>4.0632174912312601E-2</v>
      </c>
      <c r="AP155" s="1">
        <f t="shared" si="168"/>
        <v>1.0697329743720478</v>
      </c>
      <c r="AQ155" s="1">
        <f t="shared" si="169"/>
        <v>1.069732974373516</v>
      </c>
      <c r="AR155" s="1">
        <f t="shared" si="170"/>
        <v>1.0697329743735526</v>
      </c>
      <c r="AS155" s="1">
        <f t="shared" si="171"/>
        <v>1.0697329743735537</v>
      </c>
      <c r="AT155" s="1">
        <f t="shared" si="172"/>
        <v>0.94326553781930811</v>
      </c>
      <c r="AU155" s="1">
        <f t="shared" si="173"/>
        <v>6.7672689826959509E-2</v>
      </c>
      <c r="AV155" s="2">
        <f t="shared" si="138"/>
        <v>154</v>
      </c>
      <c r="AW155" s="1">
        <f t="shared" si="139"/>
        <v>67.672689826959513</v>
      </c>
      <c r="AX155" s="1">
        <f t="shared" si="140"/>
        <v>0.94326553781930811</v>
      </c>
      <c r="AY155" s="1">
        <f t="shared" si="141"/>
        <v>1.0697329743735537</v>
      </c>
      <c r="AZ155" s="1">
        <f t="shared" si="136"/>
        <v>4.4999999999999997E-3</v>
      </c>
      <c r="BA155" s="1">
        <f t="shared" si="137"/>
        <v>8.8219929648281123</v>
      </c>
    </row>
    <row r="156" spans="1:53">
      <c r="A156" s="2">
        <f t="shared" si="143"/>
        <v>0.15500000000000011</v>
      </c>
      <c r="B156" s="1">
        <f t="shared" si="129"/>
        <v>0.18428650000000013</v>
      </c>
      <c r="C156" s="1">
        <f t="shared" si="144"/>
        <v>4.4404129767846683E-2</v>
      </c>
      <c r="D156" s="1">
        <f t="shared" si="130"/>
        <v>1.0778281896316297</v>
      </c>
      <c r="E156" s="1">
        <f t="shared" si="142"/>
        <v>1.0772981150015588</v>
      </c>
      <c r="F156" s="1">
        <f t="shared" si="142"/>
        <v>1.0772834261879047</v>
      </c>
      <c r="G156" s="1">
        <f t="shared" si="142"/>
        <v>1.0772830177976787</v>
      </c>
      <c r="H156" s="1">
        <f t="shared" si="145"/>
        <v>7.2954211489224541E-2</v>
      </c>
      <c r="I156" s="1">
        <f t="shared" si="131"/>
        <v>9.0457729645556331</v>
      </c>
      <c r="J156" s="1">
        <f>VLOOKUP($I156,Graph!$D$3:$M$50,col)</f>
        <v>5.1999999999999998E-3</v>
      </c>
      <c r="K156" s="1">
        <f>VLOOKUP($I156,Graph!$D$3:$M$50,col+1)</f>
        <v>4.3E-3</v>
      </c>
      <c r="L156" s="1">
        <f t="shared" si="146"/>
        <v>4.5999999999999999E-3</v>
      </c>
      <c r="M156" s="1">
        <f t="shared" si="147"/>
        <v>0.6417166666666666</v>
      </c>
      <c r="N156" s="1">
        <f t="shared" si="148"/>
        <v>0.15040000000000012</v>
      </c>
      <c r="O156" s="1">
        <f t="shared" si="149"/>
        <v>4.0634179402225662E-2</v>
      </c>
      <c r="P156" s="1">
        <f t="shared" si="150"/>
        <v>1.0699152822996367</v>
      </c>
      <c r="Q156" s="1">
        <f t="shared" si="151"/>
        <v>1.0697413654329244</v>
      </c>
      <c r="R156" s="1">
        <f t="shared" si="152"/>
        <v>1.0697370392446712</v>
      </c>
      <c r="S156" s="1">
        <f t="shared" si="153"/>
        <v>1.0697369315004046</v>
      </c>
      <c r="T156" s="1">
        <f t="shared" si="154"/>
        <v>0.94230638593012594</v>
      </c>
      <c r="U156" s="1">
        <f t="shared" si="155"/>
        <v>6.8263677052195756E-2</v>
      </c>
      <c r="V156" s="2">
        <f t="shared" si="132"/>
        <v>8.847599460445231</v>
      </c>
      <c r="W156" s="1">
        <f>VLOOKUP(V156,Graph!$D$3:$M$50,col)</f>
        <v>5.1000000000000004E-3</v>
      </c>
      <c r="X156" s="1">
        <f>VLOOKUP(V156,Graph!$D$3:$M$50,col+1)</f>
        <v>4.1999999999999997E-3</v>
      </c>
      <c r="Y156" s="1">
        <f t="shared" si="156"/>
        <v>4.4999999999999997E-3</v>
      </c>
      <c r="Z156" s="1">
        <f t="shared" si="133"/>
        <v>0.64191666666666658</v>
      </c>
      <c r="AA156" s="2">
        <f t="shared" si="157"/>
        <v>0.15050000000000011</v>
      </c>
      <c r="AB156" s="1">
        <f t="shared" si="158"/>
        <v>4.0713598247709398E-2</v>
      </c>
      <c r="AC156" s="1">
        <f t="shared" si="159"/>
        <v>1.0698897348233558</v>
      </c>
      <c r="AD156" s="1">
        <f t="shared" si="160"/>
        <v>1.0698935538093062</v>
      </c>
      <c r="AE156" s="1">
        <f t="shared" si="161"/>
        <v>1.0698936491555442</v>
      </c>
      <c r="AF156" s="1">
        <f t="shared" si="162"/>
        <v>1.0698936515359314</v>
      </c>
      <c r="AG156" s="1">
        <f t="shared" si="163"/>
        <v>0.94354031833428698</v>
      </c>
      <c r="AH156" s="1">
        <f t="shared" si="164"/>
        <v>6.8363080999970252E-2</v>
      </c>
      <c r="AI156" s="2">
        <f t="shared" si="134"/>
        <v>8.8518919324301812</v>
      </c>
      <c r="AJ156" s="1">
        <f>VLOOKUP(AI156,Graph!$D$3:$M$50,col)</f>
        <v>5.1000000000000004E-3</v>
      </c>
      <c r="AK156" s="1">
        <f>VLOOKUP(AI156,Graph!$D$3:$M$50,col+1)</f>
        <v>4.1999999999999997E-3</v>
      </c>
      <c r="AL156" s="1">
        <f t="shared" si="165"/>
        <v>4.4999999999999997E-3</v>
      </c>
      <c r="AM156" s="1">
        <f t="shared" si="135"/>
        <v>0.64191666666666658</v>
      </c>
      <c r="AN156" s="2">
        <f t="shared" si="166"/>
        <v>0.15050000000000011</v>
      </c>
      <c r="AO156" s="1">
        <f t="shared" si="167"/>
        <v>4.0713598247709398E-2</v>
      </c>
      <c r="AP156" s="1">
        <f t="shared" si="168"/>
        <v>1.0698936515953594</v>
      </c>
      <c r="AQ156" s="1">
        <f t="shared" si="169"/>
        <v>1.0698936515968427</v>
      </c>
      <c r="AR156" s="1">
        <f t="shared" si="170"/>
        <v>1.06989365159688</v>
      </c>
      <c r="AS156" s="1">
        <f t="shared" si="171"/>
        <v>1.0698936515968809</v>
      </c>
      <c r="AT156" s="1">
        <f t="shared" si="172"/>
        <v>0.94354031833428698</v>
      </c>
      <c r="AU156" s="1">
        <f t="shared" si="173"/>
        <v>6.8363081003864748E-2</v>
      </c>
      <c r="AV156" s="2">
        <f t="shared" si="138"/>
        <v>155</v>
      </c>
      <c r="AW156" s="1">
        <f t="shared" si="139"/>
        <v>68.36308100386475</v>
      </c>
      <c r="AX156" s="1">
        <f t="shared" si="140"/>
        <v>0.94354031833428698</v>
      </c>
      <c r="AY156" s="1">
        <f t="shared" si="141"/>
        <v>1.0698936515968809</v>
      </c>
      <c r="AZ156" s="1">
        <f t="shared" si="136"/>
        <v>4.4999999999999997E-3</v>
      </c>
      <c r="BA156" s="1">
        <f t="shared" si="137"/>
        <v>8.8518919324301812</v>
      </c>
    </row>
    <row r="157" spans="1:53">
      <c r="A157" s="2">
        <f t="shared" si="143"/>
        <v>0.15600000000000011</v>
      </c>
      <c r="B157" s="1">
        <f t="shared" si="129"/>
        <v>0.18532766666666681</v>
      </c>
      <c r="C157" s="1">
        <f t="shared" si="144"/>
        <v>4.4474972851323825E-2</v>
      </c>
      <c r="D157" s="1">
        <f t="shared" si="130"/>
        <v>1.0779704577147133</v>
      </c>
      <c r="E157" s="1">
        <f t="shared" si="142"/>
        <v>1.077442024274506</v>
      </c>
      <c r="F157" s="1">
        <f t="shared" si="142"/>
        <v>1.0774273513561086</v>
      </c>
      <c r="G157" s="1">
        <f t="shared" si="142"/>
        <v>1.0774269425904803</v>
      </c>
      <c r="H157" s="1">
        <f t="shared" si="145"/>
        <v>7.3671198631839463E-2</v>
      </c>
      <c r="I157" s="1">
        <f t="shared" si="131"/>
        <v>9.0753100813831509</v>
      </c>
      <c r="J157" s="1">
        <f>VLOOKUP($I157,Graph!$D$3:$M$50,col)</f>
        <v>5.1999999999999998E-3</v>
      </c>
      <c r="K157" s="1">
        <f>VLOOKUP($I157,Graph!$D$3:$M$50,col+1)</f>
        <v>4.3E-3</v>
      </c>
      <c r="L157" s="1">
        <f t="shared" si="146"/>
        <v>4.5999999999999999E-3</v>
      </c>
      <c r="M157" s="1">
        <f t="shared" si="147"/>
        <v>0.6417166666666666</v>
      </c>
      <c r="N157" s="1">
        <f t="shared" si="148"/>
        <v>0.15140000000000012</v>
      </c>
      <c r="O157" s="1">
        <f t="shared" si="149"/>
        <v>4.071496817154812E-2</v>
      </c>
      <c r="P157" s="1">
        <f t="shared" si="150"/>
        <v>1.0700748206226758</v>
      </c>
      <c r="Q157" s="1">
        <f t="shared" si="151"/>
        <v>1.069900806103748</v>
      </c>
      <c r="R157" s="1">
        <f t="shared" si="152"/>
        <v>1.0698964669038176</v>
      </c>
      <c r="S157" s="1">
        <f t="shared" si="153"/>
        <v>1.0698963585715264</v>
      </c>
      <c r="T157" s="1">
        <f t="shared" si="154"/>
        <v>0.94258352009974133</v>
      </c>
      <c r="U157" s="1">
        <f t="shared" si="155"/>
        <v>6.8955903968891327E-2</v>
      </c>
      <c r="V157" s="2">
        <f t="shared" si="132"/>
        <v>8.8774052597677731</v>
      </c>
      <c r="W157" s="1">
        <f>VLOOKUP(V157,Graph!$D$3:$M$50,col)</f>
        <v>5.1000000000000004E-3</v>
      </c>
      <c r="X157" s="1">
        <f>VLOOKUP(V157,Graph!$D$3:$M$50,col+1)</f>
        <v>4.1999999999999997E-3</v>
      </c>
      <c r="Y157" s="1">
        <f t="shared" si="156"/>
        <v>4.4999999999999997E-3</v>
      </c>
      <c r="Z157" s="1">
        <f t="shared" si="133"/>
        <v>0.64191666666666658</v>
      </c>
      <c r="AA157" s="2">
        <f t="shared" si="157"/>
        <v>0.15150000000000011</v>
      </c>
      <c r="AB157" s="1">
        <f t="shared" si="158"/>
        <v>4.0794186846693559E-2</v>
      </c>
      <c r="AC157" s="1">
        <f t="shared" si="159"/>
        <v>1.0700488610573653</v>
      </c>
      <c r="AD157" s="1">
        <f t="shared" si="160"/>
        <v>1.0700526817798348</v>
      </c>
      <c r="AE157" s="1">
        <f t="shared" si="161"/>
        <v>1.0700527774014972</v>
      </c>
      <c r="AF157" s="1">
        <f t="shared" si="162"/>
        <v>1.0700527797945687</v>
      </c>
      <c r="AG157" s="1">
        <f t="shared" si="163"/>
        <v>0.94381160218805316</v>
      </c>
      <c r="AH157" s="1">
        <f t="shared" si="164"/>
        <v>6.9055840527416992E-2</v>
      </c>
      <c r="AI157" s="2">
        <f t="shared" si="134"/>
        <v>8.8816918111913612</v>
      </c>
      <c r="AJ157" s="1">
        <f>VLOOKUP(AI157,Graph!$D$3:$M$50,col)</f>
        <v>5.1000000000000004E-3</v>
      </c>
      <c r="AK157" s="1">
        <f>VLOOKUP(AI157,Graph!$D$3:$M$50,col+1)</f>
        <v>4.1999999999999997E-3</v>
      </c>
      <c r="AL157" s="1">
        <f t="shared" si="165"/>
        <v>4.4999999999999997E-3</v>
      </c>
      <c r="AM157" s="1">
        <f t="shared" si="135"/>
        <v>0.64191666666666658</v>
      </c>
      <c r="AN157" s="2">
        <f t="shared" si="166"/>
        <v>0.15150000000000011</v>
      </c>
      <c r="AO157" s="1">
        <f t="shared" si="167"/>
        <v>4.0794186846693559E-2</v>
      </c>
      <c r="AP157" s="1">
        <f t="shared" si="168"/>
        <v>1.0700527798544583</v>
      </c>
      <c r="AQ157" s="1">
        <f t="shared" si="169"/>
        <v>1.0700527798559574</v>
      </c>
      <c r="AR157" s="1">
        <f t="shared" si="170"/>
        <v>1.0700527798559949</v>
      </c>
      <c r="AS157" s="1">
        <f t="shared" si="171"/>
        <v>1.0700527798559958</v>
      </c>
      <c r="AT157" s="1">
        <f t="shared" si="172"/>
        <v>0.94381160218805316</v>
      </c>
      <c r="AU157" s="1">
        <f t="shared" si="173"/>
        <v>6.9055840531381182E-2</v>
      </c>
      <c r="AV157" s="2">
        <f t="shared" si="138"/>
        <v>156</v>
      </c>
      <c r="AW157" s="1">
        <f t="shared" si="139"/>
        <v>69.055840531381179</v>
      </c>
      <c r="AX157" s="1">
        <f t="shared" si="140"/>
        <v>0.94381160218805316</v>
      </c>
      <c r="AY157" s="1">
        <f t="shared" si="141"/>
        <v>1.0700527798559958</v>
      </c>
      <c r="AZ157" s="1">
        <f t="shared" si="136"/>
        <v>4.4999999999999997E-3</v>
      </c>
      <c r="BA157" s="1">
        <f t="shared" si="137"/>
        <v>8.8816918111913612</v>
      </c>
    </row>
    <row r="158" spans="1:53">
      <c r="A158" s="2">
        <f t="shared" si="143"/>
        <v>0.15700000000000011</v>
      </c>
      <c r="B158" s="1">
        <f t="shared" si="129"/>
        <v>0.18636883333333346</v>
      </c>
      <c r="C158" s="1">
        <f t="shared" si="144"/>
        <v>4.4545079916196495E-2</v>
      </c>
      <c r="D158" s="1">
        <f t="shared" si="130"/>
        <v>1.078111303190513</v>
      </c>
      <c r="E158" s="1">
        <f t="shared" si="142"/>
        <v>1.0775845161806874</v>
      </c>
      <c r="F158" s="1">
        <f t="shared" si="142"/>
        <v>1.0775698597675909</v>
      </c>
      <c r="G158" s="1">
        <f t="shared" si="142"/>
        <v>1.0775694506531783</v>
      </c>
      <c r="H158" s="1">
        <f t="shared" si="145"/>
        <v>7.4390547666840723E-2</v>
      </c>
      <c r="I158" s="1">
        <f t="shared" si="131"/>
        <v>9.1047525320055307</v>
      </c>
      <c r="J158" s="1">
        <f>VLOOKUP($I158,Graph!$D$3:$M$50,col)</f>
        <v>5.1999999999999998E-3</v>
      </c>
      <c r="K158" s="1">
        <f>VLOOKUP($I158,Graph!$D$3:$M$50,col+1)</f>
        <v>4.3E-3</v>
      </c>
      <c r="L158" s="1">
        <f t="shared" si="146"/>
        <v>4.5999999999999999E-3</v>
      </c>
      <c r="M158" s="1">
        <f t="shared" si="147"/>
        <v>0.6417166666666666</v>
      </c>
      <c r="N158" s="1">
        <f t="shared" si="148"/>
        <v>0.15240000000000012</v>
      </c>
      <c r="O158" s="1">
        <f t="shared" si="149"/>
        <v>4.0794933165661164E-2</v>
      </c>
      <c r="P158" s="1">
        <f t="shared" si="150"/>
        <v>1.0702328263845478</v>
      </c>
      <c r="Q158" s="1">
        <f t="shared" si="151"/>
        <v>1.0700587177244916</v>
      </c>
      <c r="R158" s="1">
        <f t="shared" si="152"/>
        <v>1.0700543656871047</v>
      </c>
      <c r="S158" s="1">
        <f t="shared" si="153"/>
        <v>1.0700542567720266</v>
      </c>
      <c r="T158" s="1">
        <f t="shared" si="154"/>
        <v>0.94285715054418451</v>
      </c>
      <c r="U158" s="1">
        <f t="shared" si="155"/>
        <v>6.9650491198183964E-2</v>
      </c>
      <c r="V158" s="2">
        <f t="shared" si="132"/>
        <v>8.907112862285441</v>
      </c>
      <c r="W158" s="1">
        <f>VLOOKUP(V158,Graph!$D$3:$M$50,col)</f>
        <v>5.1000000000000004E-3</v>
      </c>
      <c r="X158" s="1">
        <f>VLOOKUP(V158,Graph!$D$3:$M$50,col+1)</f>
        <v>4.1999999999999997E-3</v>
      </c>
      <c r="Y158" s="1">
        <f t="shared" si="156"/>
        <v>4.4999999999999997E-3</v>
      </c>
      <c r="Z158" s="1">
        <f t="shared" si="133"/>
        <v>0.64191666666666658</v>
      </c>
      <c r="AA158" s="2">
        <f t="shared" si="157"/>
        <v>0.15250000000000011</v>
      </c>
      <c r="AB158" s="1">
        <f t="shared" si="158"/>
        <v>4.0873953363760429E-2</v>
      </c>
      <c r="AC158" s="1">
        <f t="shared" si="159"/>
        <v>1.0702064604855517</v>
      </c>
      <c r="AD158" s="1">
        <f t="shared" si="160"/>
        <v>1.0702102828739484</v>
      </c>
      <c r="AE158" s="1">
        <f t="shared" si="161"/>
        <v>1.0702103787673156</v>
      </c>
      <c r="AF158" s="1">
        <f t="shared" si="162"/>
        <v>1.0702103811729571</v>
      </c>
      <c r="AG158" s="1">
        <f t="shared" si="163"/>
        <v>0.94407945569654428</v>
      </c>
      <c r="AH158" s="1">
        <f t="shared" si="164"/>
        <v>6.9750960405073559E-2</v>
      </c>
      <c r="AI158" s="2">
        <f t="shared" si="134"/>
        <v>8.9113935720971771</v>
      </c>
      <c r="AJ158" s="1">
        <f>VLOOKUP(AI158,Graph!$D$3:$M$50,col)</f>
        <v>5.1000000000000004E-3</v>
      </c>
      <c r="AK158" s="1">
        <f>VLOOKUP(AI158,Graph!$D$3:$M$50,col+1)</f>
        <v>4.1999999999999997E-3</v>
      </c>
      <c r="AL158" s="1">
        <f t="shared" si="165"/>
        <v>4.4999999999999997E-3</v>
      </c>
      <c r="AM158" s="1">
        <f t="shared" si="135"/>
        <v>0.64191666666666658</v>
      </c>
      <c r="AN158" s="2">
        <f t="shared" si="166"/>
        <v>0.15250000000000011</v>
      </c>
      <c r="AO158" s="1">
        <f t="shared" si="167"/>
        <v>4.0873953363760429E-2</v>
      </c>
      <c r="AP158" s="1">
        <f t="shared" si="168"/>
        <v>1.0702103812333066</v>
      </c>
      <c r="AQ158" s="1">
        <f t="shared" si="169"/>
        <v>1.0702103812348203</v>
      </c>
      <c r="AR158" s="1">
        <f t="shared" si="170"/>
        <v>1.0702103812348582</v>
      </c>
      <c r="AS158" s="1">
        <f t="shared" si="171"/>
        <v>1.0702103812348593</v>
      </c>
      <c r="AT158" s="1">
        <f t="shared" si="172"/>
        <v>0.94407945569654428</v>
      </c>
      <c r="AU158" s="1">
        <f t="shared" si="173"/>
        <v>6.975096040910804E-2</v>
      </c>
      <c r="AV158" s="2">
        <f t="shared" si="138"/>
        <v>157</v>
      </c>
      <c r="AW158" s="1">
        <f t="shared" si="139"/>
        <v>69.750960409108046</v>
      </c>
      <c r="AX158" s="1">
        <f t="shared" si="140"/>
        <v>0.94407945569654428</v>
      </c>
      <c r="AY158" s="1">
        <f t="shared" si="141"/>
        <v>1.0702103812348593</v>
      </c>
      <c r="AZ158" s="1">
        <f t="shared" si="136"/>
        <v>4.4999999999999997E-3</v>
      </c>
      <c r="BA158" s="1">
        <f t="shared" si="137"/>
        <v>8.9113935720971771</v>
      </c>
    </row>
    <row r="159" spans="1:53">
      <c r="A159" s="2">
        <f t="shared" si="143"/>
        <v>0.15800000000000011</v>
      </c>
      <c r="B159" s="1">
        <f t="shared" si="129"/>
        <v>0.18741000000000013</v>
      </c>
      <c r="C159" s="1">
        <f t="shared" si="144"/>
        <v>4.4614462309178753E-2</v>
      </c>
      <c r="D159" s="1">
        <f t="shared" si="130"/>
        <v>1.0782507471653404</v>
      </c>
      <c r="E159" s="1">
        <f t="shared" si="142"/>
        <v>1.0777256114389033</v>
      </c>
      <c r="F159" s="1">
        <f t="shared" si="142"/>
        <v>1.0777109721246469</v>
      </c>
      <c r="G159" s="1">
        <f t="shared" si="142"/>
        <v>1.07771056268757</v>
      </c>
      <c r="H159" s="1">
        <f t="shared" si="145"/>
        <v>7.5112250894882049E-2</v>
      </c>
      <c r="I159" s="1">
        <f t="shared" si="131"/>
        <v>9.1341012145258773</v>
      </c>
      <c r="J159" s="1">
        <f>VLOOKUP($I159,Graph!$D$3:$M$50,col)</f>
        <v>5.1999999999999998E-3</v>
      </c>
      <c r="K159" s="1">
        <f>VLOOKUP($I159,Graph!$D$3:$M$50,col+1)</f>
        <v>4.3E-3</v>
      </c>
      <c r="L159" s="1">
        <f t="shared" si="146"/>
        <v>4.5999999999999999E-3</v>
      </c>
      <c r="M159" s="1">
        <f t="shared" si="147"/>
        <v>0.6417166666666666</v>
      </c>
      <c r="N159" s="1">
        <f t="shared" si="148"/>
        <v>0.15340000000000012</v>
      </c>
      <c r="O159" s="1">
        <f t="shared" si="149"/>
        <v>4.0874086806579717E-2</v>
      </c>
      <c r="P159" s="1">
        <f t="shared" si="150"/>
        <v>1.0703893213543338</v>
      </c>
      <c r="Q159" s="1">
        <f t="shared" si="151"/>
        <v>1.0702151219827827</v>
      </c>
      <c r="R159" s="1">
        <f t="shared" si="152"/>
        <v>1.0702107572795638</v>
      </c>
      <c r="S159" s="1">
        <f t="shared" si="153"/>
        <v>1.0702106477868909</v>
      </c>
      <c r="T159" s="1">
        <f t="shared" si="154"/>
        <v>0.94312734328462755</v>
      </c>
      <c r="U159" s="1">
        <f t="shared" si="155"/>
        <v>7.0347430814053924E-2</v>
      </c>
      <c r="V159" s="2">
        <f t="shared" si="132"/>
        <v>8.9367232246123169</v>
      </c>
      <c r="W159" s="1">
        <f>VLOOKUP(V159,Graph!$D$3:$M$50,col)</f>
        <v>5.1000000000000004E-3</v>
      </c>
      <c r="X159" s="1">
        <f>VLOOKUP(V159,Graph!$D$3:$M$50,col+1)</f>
        <v>4.1999999999999997E-3</v>
      </c>
      <c r="Y159" s="1">
        <f t="shared" si="156"/>
        <v>4.4999999999999997E-3</v>
      </c>
      <c r="Z159" s="1">
        <f t="shared" si="133"/>
        <v>0.64191666666666658</v>
      </c>
      <c r="AA159" s="2">
        <f t="shared" si="157"/>
        <v>0.15350000000000011</v>
      </c>
      <c r="AB159" s="1">
        <f t="shared" si="158"/>
        <v>4.0952910201707222E-2</v>
      </c>
      <c r="AC159" s="1">
        <f t="shared" si="159"/>
        <v>1.0703625547774342</v>
      </c>
      <c r="AD159" s="1">
        <f t="shared" si="160"/>
        <v>1.0703663787628321</v>
      </c>
      <c r="AE159" s="1">
        <f t="shared" si="161"/>
        <v>1.0703664749242414</v>
      </c>
      <c r="AF159" s="1">
        <f t="shared" si="162"/>
        <v>1.07036647734234</v>
      </c>
      <c r="AG159" s="1">
        <f t="shared" si="163"/>
        <v>0.9443439435094344</v>
      </c>
      <c r="AH159" s="1">
        <f t="shared" si="164"/>
        <v>7.0448432711829337E-2</v>
      </c>
      <c r="AI159" s="2">
        <f t="shared" si="134"/>
        <v>8.9409981704308166</v>
      </c>
      <c r="AJ159" s="1">
        <f>VLOOKUP(AI159,Graph!$D$3:$M$50,col)</f>
        <v>5.1000000000000004E-3</v>
      </c>
      <c r="AK159" s="1">
        <f>VLOOKUP(AI159,Graph!$D$3:$M$50,col+1)</f>
        <v>4.1999999999999997E-3</v>
      </c>
      <c r="AL159" s="1">
        <f t="shared" si="165"/>
        <v>4.4999999999999997E-3</v>
      </c>
      <c r="AM159" s="1">
        <f t="shared" si="135"/>
        <v>0.64191666666666658</v>
      </c>
      <c r="AN159" s="2">
        <f t="shared" si="166"/>
        <v>0.15350000000000011</v>
      </c>
      <c r="AO159" s="1">
        <f t="shared" si="167"/>
        <v>4.0952910201707222E-2</v>
      </c>
      <c r="AP159" s="1">
        <f t="shared" si="168"/>
        <v>1.0703664774031461</v>
      </c>
      <c r="AQ159" s="1">
        <f t="shared" si="169"/>
        <v>1.0703664774046753</v>
      </c>
      <c r="AR159" s="1">
        <f t="shared" si="170"/>
        <v>1.0703664774047137</v>
      </c>
      <c r="AS159" s="1">
        <f t="shared" si="171"/>
        <v>1.0703664774047146</v>
      </c>
      <c r="AT159" s="1">
        <f t="shared" si="172"/>
        <v>0.9443439435094344</v>
      </c>
      <c r="AU159" s="1">
        <f t="shared" si="173"/>
        <v>7.0448432715934664E-2</v>
      </c>
      <c r="AV159" s="2">
        <f t="shared" si="138"/>
        <v>158</v>
      </c>
      <c r="AW159" s="1">
        <f t="shared" si="139"/>
        <v>70.448432715934658</v>
      </c>
      <c r="AX159" s="1">
        <f t="shared" si="140"/>
        <v>0.9443439435094344</v>
      </c>
      <c r="AY159" s="1">
        <f t="shared" si="141"/>
        <v>1.0703664774047146</v>
      </c>
      <c r="AZ159" s="1">
        <f t="shared" si="136"/>
        <v>4.4999999999999997E-3</v>
      </c>
      <c r="BA159" s="1">
        <f t="shared" si="137"/>
        <v>8.9409981704308166</v>
      </c>
    </row>
    <row r="160" spans="1:53">
      <c r="A160" s="2">
        <f t="shared" si="143"/>
        <v>0.15900000000000011</v>
      </c>
      <c r="B160" s="1">
        <f t="shared" si="129"/>
        <v>0.18845116666666681</v>
      </c>
      <c r="C160" s="1">
        <f t="shared" si="144"/>
        <v>4.468313114645351E-2</v>
      </c>
      <c r="D160" s="1">
        <f t="shared" si="130"/>
        <v>1.0783888103330055</v>
      </c>
      <c r="E160" s="1">
        <f t="shared" si="142"/>
        <v>1.0778653303689179</v>
      </c>
      <c r="F160" s="1">
        <f t="shared" si="142"/>
        <v>1.0778507087309341</v>
      </c>
      <c r="G160" s="1">
        <f t="shared" si="142"/>
        <v>1.0778502989968226</v>
      </c>
      <c r="H160" s="1">
        <f t="shared" si="145"/>
        <v>7.583630069067343E-2</v>
      </c>
      <c r="I160" s="1">
        <f t="shared" si="131"/>
        <v>9.1633570129884738</v>
      </c>
      <c r="J160" s="1">
        <f>VLOOKUP($I160,Graph!$D$3:$M$50,col)</f>
        <v>5.1999999999999998E-3</v>
      </c>
      <c r="K160" s="1">
        <f>VLOOKUP($I160,Graph!$D$3:$M$50,col+1)</f>
        <v>4.3E-3</v>
      </c>
      <c r="L160" s="1">
        <f t="shared" si="146"/>
        <v>4.5999999999999999E-3</v>
      </c>
      <c r="M160" s="1">
        <f t="shared" si="147"/>
        <v>0.6417166666666666</v>
      </c>
      <c r="N160" s="1">
        <f t="shared" si="148"/>
        <v>0.15440000000000012</v>
      </c>
      <c r="O160" s="1">
        <f t="shared" si="149"/>
        <v>4.095244127053603E-2</v>
      </c>
      <c r="P160" s="1">
        <f t="shared" si="150"/>
        <v>1.0705443268958528</v>
      </c>
      <c r="Q160" s="1">
        <f t="shared" si="151"/>
        <v>1.070370040163001</v>
      </c>
      <c r="R160" s="1">
        <f t="shared" si="152"/>
        <v>1.0703656629630187</v>
      </c>
      <c r="S160" s="1">
        <f t="shared" si="153"/>
        <v>1.0703655528978973</v>
      </c>
      <c r="T160" s="1">
        <f t="shared" si="154"/>
        <v>0.94339416269402598</v>
      </c>
      <c r="U160" s="1">
        <f t="shared" si="155"/>
        <v>7.1046714968578381E-2</v>
      </c>
      <c r="V160" s="2">
        <f t="shared" si="132"/>
        <v>8.9662372879825529</v>
      </c>
      <c r="W160" s="1">
        <f>VLOOKUP(V160,Graph!$D$3:$M$50,col)</f>
        <v>5.1000000000000004E-3</v>
      </c>
      <c r="X160" s="1">
        <f>VLOOKUP(V160,Graph!$D$3:$M$50,col+1)</f>
        <v>4.1999999999999997E-3</v>
      </c>
      <c r="Y160" s="1">
        <f t="shared" si="156"/>
        <v>4.4999999999999997E-3</v>
      </c>
      <c r="Z160" s="1">
        <f t="shared" si="133"/>
        <v>0.64191666666666658</v>
      </c>
      <c r="AA160" s="2">
        <f t="shared" si="157"/>
        <v>0.15450000000000011</v>
      </c>
      <c r="AB160" s="1">
        <f t="shared" si="158"/>
        <v>4.1031069517775361E-2</v>
      </c>
      <c r="AC160" s="1">
        <f t="shared" si="159"/>
        <v>1.0705171651992937</v>
      </c>
      <c r="AD160" s="1">
        <f t="shared" si="160"/>
        <v>1.0705209907143955</v>
      </c>
      <c r="AE160" s="1">
        <f t="shared" si="161"/>
        <v>1.0705210871402382</v>
      </c>
      <c r="AF160" s="1">
        <f t="shared" si="162"/>
        <v>1.070521089570682</v>
      </c>
      <c r="AG160" s="1">
        <f t="shared" si="163"/>
        <v>0.9446051286621362</v>
      </c>
      <c r="AH160" s="1">
        <f t="shared" si="164"/>
        <v>7.1148249604582409E-2</v>
      </c>
      <c r="AI160" s="2">
        <f t="shared" si="134"/>
        <v>8.9705065461261047</v>
      </c>
      <c r="AJ160" s="1">
        <f>VLOOKUP(AI160,Graph!$D$3:$M$50,col)</f>
        <v>5.1000000000000004E-3</v>
      </c>
      <c r="AK160" s="1">
        <f>VLOOKUP(AI160,Graph!$D$3:$M$50,col+1)</f>
        <v>4.1999999999999997E-3</v>
      </c>
      <c r="AL160" s="1">
        <f t="shared" si="165"/>
        <v>4.4999999999999997E-3</v>
      </c>
      <c r="AM160" s="1">
        <f t="shared" si="135"/>
        <v>0.64191666666666658</v>
      </c>
      <c r="AN160" s="2">
        <f t="shared" si="166"/>
        <v>0.15450000000000011</v>
      </c>
      <c r="AO160" s="1">
        <f t="shared" si="167"/>
        <v>4.1031069517775361E-2</v>
      </c>
      <c r="AP160" s="1">
        <f t="shared" si="168"/>
        <v>1.0705210896319421</v>
      </c>
      <c r="AQ160" s="1">
        <f t="shared" si="169"/>
        <v>1.0705210896334862</v>
      </c>
      <c r="AR160" s="1">
        <f t="shared" si="170"/>
        <v>1.0705210896335253</v>
      </c>
      <c r="AS160" s="1">
        <f t="shared" si="171"/>
        <v>1.0705210896335262</v>
      </c>
      <c r="AT160" s="1">
        <f t="shared" si="172"/>
        <v>0.9446051286621362</v>
      </c>
      <c r="AU160" s="1">
        <f t="shared" si="173"/>
        <v>7.1148249608759109E-2</v>
      </c>
      <c r="AV160" s="2">
        <f t="shared" si="138"/>
        <v>159</v>
      </c>
      <c r="AW160" s="1">
        <f t="shared" si="139"/>
        <v>71.148249608759116</v>
      </c>
      <c r="AX160" s="1">
        <f t="shared" si="140"/>
        <v>0.9446051286621362</v>
      </c>
      <c r="AY160" s="1">
        <f t="shared" si="141"/>
        <v>1.0705210896335262</v>
      </c>
      <c r="AZ160" s="1">
        <f t="shared" si="136"/>
        <v>4.4999999999999997E-3</v>
      </c>
      <c r="BA160" s="1">
        <f t="shared" si="137"/>
        <v>8.9705065461261047</v>
      </c>
    </row>
    <row r="161" spans="1:53">
      <c r="A161" s="2">
        <f t="shared" si="143"/>
        <v>0.16000000000000011</v>
      </c>
      <c r="B161" s="1">
        <f t="shared" si="129"/>
        <v>0.18949233333333346</v>
      </c>
      <c r="C161" s="1">
        <f t="shared" si="144"/>
        <v>4.4751097319453162E-2</v>
      </c>
      <c r="D161" s="1">
        <f t="shared" si="130"/>
        <v>1.0785255129847573</v>
      </c>
      <c r="E161" s="1">
        <f t="shared" ref="E161:G180" si="174">SQRT(D161-($C161*D161-POWER(D161,1/3)+1)/($C161-POWER(D161,-2/3)/3))</f>
        <v>1.0780036929009373</v>
      </c>
      <c r="F161" s="1">
        <f t="shared" si="174"/>
        <v>1.0779890895009394</v>
      </c>
      <c r="G161" s="1">
        <f t="shared" si="174"/>
        <v>1.077988679494942</v>
      </c>
      <c r="H161" s="1">
        <f t="shared" si="145"/>
        <v>7.6562689501814982E-2</v>
      </c>
      <c r="I161" s="1">
        <f t="shared" si="131"/>
        <v>9.1925207976844909</v>
      </c>
      <c r="J161" s="1">
        <f>VLOOKUP($I161,Graph!$D$3:$M$50,col)</f>
        <v>5.1999999999999998E-3</v>
      </c>
      <c r="K161" s="1">
        <f>VLOOKUP($I161,Graph!$D$3:$M$50,col+1)</f>
        <v>4.3E-3</v>
      </c>
      <c r="L161" s="1">
        <f t="shared" si="146"/>
        <v>4.5999999999999999E-3</v>
      </c>
      <c r="M161" s="1">
        <f t="shared" si="147"/>
        <v>0.6417166666666666</v>
      </c>
      <c r="N161" s="1">
        <f t="shared" si="148"/>
        <v>0.15540000000000012</v>
      </c>
      <c r="O161" s="1">
        <f t="shared" si="149"/>
        <v>4.1030008493946821E-2</v>
      </c>
      <c r="P161" s="1">
        <f t="shared" si="150"/>
        <v>1.0706978639768931</v>
      </c>
      <c r="Q161" s="1">
        <f t="shared" si="151"/>
        <v>1.0705234931554548</v>
      </c>
      <c r="R161" s="1">
        <f t="shared" si="152"/>
        <v>1.0705191036252619</v>
      </c>
      <c r="S161" s="1">
        <f t="shared" si="153"/>
        <v>1.0705189929927925</v>
      </c>
      <c r="T161" s="1">
        <f t="shared" si="154"/>
        <v>0.94365767154823021</v>
      </c>
      <c r="U161" s="1">
        <f t="shared" si="155"/>
        <v>7.1748335890676737E-2</v>
      </c>
      <c r="V161" s="2">
        <f t="shared" si="132"/>
        <v>8.9956559785941064</v>
      </c>
      <c r="W161" s="1">
        <f>VLOOKUP(V161,Graph!$D$3:$M$50,col)</f>
        <v>5.1000000000000004E-3</v>
      </c>
      <c r="X161" s="1">
        <f>VLOOKUP(V161,Graph!$D$3:$M$50,col+1)</f>
        <v>4.1999999999999997E-3</v>
      </c>
      <c r="Y161" s="1">
        <f t="shared" si="156"/>
        <v>4.4999999999999997E-3</v>
      </c>
      <c r="Z161" s="1">
        <f t="shared" si="133"/>
        <v>0.64191666666666658</v>
      </c>
      <c r="AA161" s="2">
        <f t="shared" si="157"/>
        <v>0.15550000000000011</v>
      </c>
      <c r="AB161" s="1">
        <f t="shared" si="158"/>
        <v>4.1108443229616619E-2</v>
      </c>
      <c r="AC161" s="1">
        <f t="shared" si="159"/>
        <v>1.0706703126233639</v>
      </c>
      <c r="AD161" s="1">
        <f t="shared" si="160"/>
        <v>1.0706741396024568</v>
      </c>
      <c r="AE161" s="1">
        <f t="shared" si="161"/>
        <v>1.070674236289179</v>
      </c>
      <c r="AF161" s="1">
        <f t="shared" si="162"/>
        <v>1.0706742387318571</v>
      </c>
      <c r="AG161" s="1">
        <f t="shared" si="163"/>
        <v>0.94486307262586688</v>
      </c>
      <c r="AH161" s="1">
        <f t="shared" si="164"/>
        <v>7.1850403316986652E-2</v>
      </c>
      <c r="AI161" s="2">
        <f t="shared" si="134"/>
        <v>8.9999196241103476</v>
      </c>
      <c r="AJ161" s="1">
        <f>VLOOKUP(AI161,Graph!$D$3:$M$50,col)</f>
        <v>5.1000000000000004E-3</v>
      </c>
      <c r="AK161" s="1">
        <f>VLOOKUP(AI161,Graph!$D$3:$M$50,col+1)</f>
        <v>4.1999999999999997E-3</v>
      </c>
      <c r="AL161" s="1">
        <f t="shared" si="165"/>
        <v>4.4999999999999997E-3</v>
      </c>
      <c r="AM161" s="1">
        <f t="shared" si="135"/>
        <v>0.64191666666666658</v>
      </c>
      <c r="AN161" s="2">
        <f t="shared" si="166"/>
        <v>0.15550000000000011</v>
      </c>
      <c r="AO161" s="1">
        <f t="shared" si="167"/>
        <v>4.1108443229616619E-2</v>
      </c>
      <c r="AP161" s="1">
        <f t="shared" si="168"/>
        <v>1.0706742387935686</v>
      </c>
      <c r="AQ161" s="1">
        <f t="shared" si="169"/>
        <v>1.0706742387951278</v>
      </c>
      <c r="AR161" s="1">
        <f t="shared" si="170"/>
        <v>1.0706742387951669</v>
      </c>
      <c r="AS161" s="1">
        <f t="shared" si="171"/>
        <v>1.0706742387951678</v>
      </c>
      <c r="AT161" s="1">
        <f t="shared" si="172"/>
        <v>0.94486307262586688</v>
      </c>
      <c r="AU161" s="1">
        <f t="shared" si="173"/>
        <v>7.1850403321235282E-2</v>
      </c>
      <c r="AV161" s="2">
        <f t="shared" si="138"/>
        <v>160</v>
      </c>
      <c r="AW161" s="1">
        <f t="shared" si="139"/>
        <v>71.850403321235277</v>
      </c>
      <c r="AX161" s="1">
        <f t="shared" si="140"/>
        <v>0.94486307262586688</v>
      </c>
      <c r="AY161" s="1">
        <f t="shared" si="141"/>
        <v>1.0706742387951678</v>
      </c>
      <c r="AZ161" s="1">
        <f t="shared" si="136"/>
        <v>4.4999999999999997E-3</v>
      </c>
      <c r="BA161" s="1">
        <f t="shared" si="137"/>
        <v>8.9999196241103476</v>
      </c>
    </row>
    <row r="162" spans="1:53">
      <c r="A162" s="2">
        <f t="shared" si="143"/>
        <v>0.16100000000000012</v>
      </c>
      <c r="B162" s="1">
        <f t="shared" si="129"/>
        <v>0.19053350000000013</v>
      </c>
      <c r="C162" s="1">
        <f t="shared" si="144"/>
        <v>4.4818371500468884E-2</v>
      </c>
      <c r="D162" s="1">
        <f t="shared" si="130"/>
        <v>1.0786608750189419</v>
      </c>
      <c r="E162" s="1">
        <f t="shared" si="174"/>
        <v>1.0781407185848191</v>
      </c>
      <c r="F162" s="1">
        <f t="shared" si="174"/>
        <v>1.0781261339691803</v>
      </c>
      <c r="G162" s="1">
        <f t="shared" si="174"/>
        <v>1.078125723715972</v>
      </c>
      <c r="H162" s="1">
        <f t="shared" si="145"/>
        <v>7.7291409847655909E-2</v>
      </c>
      <c r="I162" s="1">
        <f t="shared" si="131"/>
        <v>9.2215934254491696</v>
      </c>
      <c r="J162" s="1">
        <f>VLOOKUP($I162,Graph!$D$3:$M$50,col)</f>
        <v>5.1999999999999998E-3</v>
      </c>
      <c r="K162" s="1">
        <f>VLOOKUP($I162,Graph!$D$3:$M$50,col+1)</f>
        <v>4.3E-3</v>
      </c>
      <c r="L162" s="1">
        <f t="shared" si="146"/>
        <v>4.5999999999999999E-3</v>
      </c>
      <c r="M162" s="1">
        <f t="shared" si="147"/>
        <v>0.6417166666666666</v>
      </c>
      <c r="N162" s="1">
        <f t="shared" si="148"/>
        <v>0.15640000000000012</v>
      </c>
      <c r="O162" s="1">
        <f t="shared" si="149"/>
        <v>4.1106800179210277E-2</v>
      </c>
      <c r="P162" s="1">
        <f t="shared" si="150"/>
        <v>1.0708499531781983</v>
      </c>
      <c r="Q162" s="1">
        <f t="shared" si="151"/>
        <v>1.070675501465312</v>
      </c>
      <c r="R162" s="1">
        <f t="shared" si="152"/>
        <v>1.0706710997689863</v>
      </c>
      <c r="S162" s="1">
        <f t="shared" si="153"/>
        <v>1.0706709885742243</v>
      </c>
      <c r="T162" s="1">
        <f t="shared" si="154"/>
        <v>0.94391793107520583</v>
      </c>
      <c r="U162" s="1">
        <f t="shared" si="155"/>
        <v>7.2452285884883436E-2</v>
      </c>
      <c r="V162" s="2">
        <f t="shared" si="132"/>
        <v>9.0249802079426349</v>
      </c>
      <c r="W162" s="1">
        <f>VLOOKUP(V162,Graph!$D$3:$M$50,col)</f>
        <v>5.1999999999999998E-3</v>
      </c>
      <c r="X162" s="1">
        <f>VLOOKUP(V162,Graph!$D$3:$M$50,col+1)</f>
        <v>4.3E-3</v>
      </c>
      <c r="Y162" s="1">
        <f t="shared" si="156"/>
        <v>4.5999999999999999E-3</v>
      </c>
      <c r="Z162" s="1">
        <f t="shared" si="133"/>
        <v>0.6417166666666666</v>
      </c>
      <c r="AA162" s="2">
        <f t="shared" si="157"/>
        <v>0.15640000000000012</v>
      </c>
      <c r="AB162" s="1">
        <f t="shared" si="158"/>
        <v>4.1106800179210277E-2</v>
      </c>
      <c r="AC162" s="1">
        <f t="shared" si="159"/>
        <v>1.0706709857651597</v>
      </c>
      <c r="AD162" s="1">
        <f t="shared" si="160"/>
        <v>1.0706709856941956</v>
      </c>
      <c r="AE162" s="1">
        <f t="shared" si="161"/>
        <v>1.0706709856924026</v>
      </c>
      <c r="AF162" s="1">
        <f t="shared" si="162"/>
        <v>1.0706709856923573</v>
      </c>
      <c r="AG162" s="1">
        <f t="shared" si="163"/>
        <v>0.94391793107520583</v>
      </c>
      <c r="AH162" s="1">
        <f t="shared" si="164"/>
        <v>7.2452285689867557E-2</v>
      </c>
      <c r="AI162" s="2">
        <f t="shared" si="134"/>
        <v>9.0249801998452863</v>
      </c>
      <c r="AJ162" s="1">
        <f>VLOOKUP(AI162,Graph!$D$3:$M$50,col)</f>
        <v>5.1999999999999998E-3</v>
      </c>
      <c r="AK162" s="1">
        <f>VLOOKUP(AI162,Graph!$D$3:$M$50,col+1)</f>
        <v>4.3E-3</v>
      </c>
      <c r="AL162" s="1">
        <f t="shared" si="165"/>
        <v>4.5999999999999999E-3</v>
      </c>
      <c r="AM162" s="1">
        <f t="shared" si="135"/>
        <v>0.6417166666666666</v>
      </c>
      <c r="AN162" s="2">
        <f t="shared" si="166"/>
        <v>0.15640000000000012</v>
      </c>
      <c r="AO162" s="1">
        <f t="shared" si="167"/>
        <v>4.1106800179210277E-2</v>
      </c>
      <c r="AP162" s="1">
        <f t="shared" si="168"/>
        <v>1.0706709856923564</v>
      </c>
      <c r="AQ162" s="1">
        <f t="shared" si="169"/>
        <v>1.0706709856923562</v>
      </c>
      <c r="AR162" s="1">
        <f t="shared" si="170"/>
        <v>1.0706709856923564</v>
      </c>
      <c r="AS162" s="1">
        <f t="shared" si="171"/>
        <v>1.0706709856923562</v>
      </c>
      <c r="AT162" s="1">
        <f t="shared" si="172"/>
        <v>0.94391793107520583</v>
      </c>
      <c r="AU162" s="1">
        <f t="shared" si="173"/>
        <v>7.2452285689867474E-2</v>
      </c>
      <c r="AV162" s="2">
        <f t="shared" si="138"/>
        <v>161</v>
      </c>
      <c r="AW162" s="1">
        <f t="shared" si="139"/>
        <v>72.45228568986748</v>
      </c>
      <c r="AX162" s="1">
        <f t="shared" si="140"/>
        <v>0.94391793107520583</v>
      </c>
      <c r="AY162" s="1">
        <f t="shared" si="141"/>
        <v>1.0706709856923562</v>
      </c>
      <c r="AZ162" s="1">
        <f t="shared" si="136"/>
        <v>4.5999999999999999E-3</v>
      </c>
      <c r="BA162" s="1">
        <f t="shared" si="137"/>
        <v>9.0249801998452863</v>
      </c>
    </row>
    <row r="163" spans="1:53">
      <c r="A163" s="2">
        <f t="shared" si="143"/>
        <v>0.16200000000000012</v>
      </c>
      <c r="B163" s="1">
        <f t="shared" si="129"/>
        <v>0.19157466666666681</v>
      </c>
      <c r="C163" s="1">
        <f t="shared" si="144"/>
        <v>4.4884964148093967E-2</v>
      </c>
      <c r="D163" s="1">
        <f t="shared" si="130"/>
        <v>1.0787949159503876</v>
      </c>
      <c r="E163" s="1">
        <f t="shared" si="174"/>
        <v>1.0782764265990259</v>
      </c>
      <c r="F163" s="1">
        <f t="shared" si="174"/>
        <v>1.0782618612991477</v>
      </c>
      <c r="G163" s="1">
        <f t="shared" si="174"/>
        <v>1.078261450822938</v>
      </c>
      <c r="H163" s="1">
        <f t="shared" si="145"/>
        <v>7.8022454318177989E-2</v>
      </c>
      <c r="I163" s="1">
        <f t="shared" si="131"/>
        <v>9.2505757399508397</v>
      </c>
      <c r="J163" s="1">
        <f>VLOOKUP($I163,Graph!$D$3:$M$50,col)</f>
        <v>5.1999999999999998E-3</v>
      </c>
      <c r="K163" s="1">
        <f>VLOOKUP($I163,Graph!$D$3:$M$50,col+1)</f>
        <v>4.3E-3</v>
      </c>
      <c r="L163" s="1">
        <f t="shared" si="146"/>
        <v>4.5999999999999999E-3</v>
      </c>
      <c r="M163" s="1">
        <f t="shared" si="147"/>
        <v>0.6417166666666666</v>
      </c>
      <c r="N163" s="1">
        <f t="shared" si="148"/>
        <v>0.15740000000000012</v>
      </c>
      <c r="O163" s="1">
        <f t="shared" si="149"/>
        <v>4.1182827800338662E-2</v>
      </c>
      <c r="P163" s="1">
        <f t="shared" si="150"/>
        <v>1.0710006147022155</v>
      </c>
      <c r="Q163" s="1">
        <f t="shared" si="151"/>
        <v>1.0708260852212994</v>
      </c>
      <c r="R163" s="1">
        <f t="shared" si="152"/>
        <v>1.0708216715204819</v>
      </c>
      <c r="S163" s="1">
        <f t="shared" si="153"/>
        <v>1.0708215597684365</v>
      </c>
      <c r="T163" s="1">
        <f t="shared" si="154"/>
        <v>0.944175001002445</v>
      </c>
      <c r="U163" s="1">
        <f t="shared" si="155"/>
        <v>7.3158557330147755E-2</v>
      </c>
      <c r="V163" s="2">
        <f t="shared" si="132"/>
        <v>9.0542108731459425</v>
      </c>
      <c r="W163" s="1">
        <f>VLOOKUP(V163,Graph!$D$3:$M$50,col)</f>
        <v>5.1999999999999998E-3</v>
      </c>
      <c r="X163" s="1">
        <f>VLOOKUP(V163,Graph!$D$3:$M$50,col+1)</f>
        <v>4.3E-3</v>
      </c>
      <c r="Y163" s="1">
        <f t="shared" si="156"/>
        <v>4.5999999999999999E-3</v>
      </c>
      <c r="Z163" s="1">
        <f t="shared" si="133"/>
        <v>0.6417166666666666</v>
      </c>
      <c r="AA163" s="2">
        <f t="shared" si="157"/>
        <v>0.15740000000000012</v>
      </c>
      <c r="AB163" s="1">
        <f t="shared" si="158"/>
        <v>4.1182827800338662E-2</v>
      </c>
      <c r="AC163" s="1">
        <f t="shared" si="159"/>
        <v>1.0708215569388619</v>
      </c>
      <c r="AD163" s="1">
        <f t="shared" si="160"/>
        <v>1.0708215568672166</v>
      </c>
      <c r="AE163" s="1">
        <f t="shared" si="161"/>
        <v>1.0708215568654025</v>
      </c>
      <c r="AF163" s="1">
        <f t="shared" si="162"/>
        <v>1.0708215568653565</v>
      </c>
      <c r="AG163" s="1">
        <f t="shared" si="163"/>
        <v>0.944175001002445</v>
      </c>
      <c r="AH163" s="1">
        <f t="shared" si="164"/>
        <v>7.3158557131809257E-2</v>
      </c>
      <c r="AI163" s="2">
        <f t="shared" si="134"/>
        <v>9.0542108649637196</v>
      </c>
      <c r="AJ163" s="1">
        <f>VLOOKUP(AI163,Graph!$D$3:$M$50,col)</f>
        <v>5.1999999999999998E-3</v>
      </c>
      <c r="AK163" s="1">
        <f>VLOOKUP(AI163,Graph!$D$3:$M$50,col+1)</f>
        <v>4.3E-3</v>
      </c>
      <c r="AL163" s="1">
        <f t="shared" si="165"/>
        <v>4.5999999999999999E-3</v>
      </c>
      <c r="AM163" s="1">
        <f t="shared" si="135"/>
        <v>0.6417166666666666</v>
      </c>
      <c r="AN163" s="2">
        <f t="shared" si="166"/>
        <v>0.15740000000000012</v>
      </c>
      <c r="AO163" s="1">
        <f t="shared" si="167"/>
        <v>4.1182827800338662E-2</v>
      </c>
      <c r="AP163" s="1">
        <f t="shared" si="168"/>
        <v>1.0708215568653554</v>
      </c>
      <c r="AQ163" s="1">
        <f t="shared" si="169"/>
        <v>1.0708215568653554</v>
      </c>
      <c r="AR163" s="1">
        <f t="shared" si="170"/>
        <v>1.0708215568653554</v>
      </c>
      <c r="AS163" s="1">
        <f t="shared" si="171"/>
        <v>1.0708215568653554</v>
      </c>
      <c r="AT163" s="1">
        <f t="shared" si="172"/>
        <v>0.944175001002445</v>
      </c>
      <c r="AU163" s="1">
        <f t="shared" si="173"/>
        <v>7.3158557131809188E-2</v>
      </c>
      <c r="AV163" s="2">
        <f t="shared" si="138"/>
        <v>162</v>
      </c>
      <c r="AW163" s="1">
        <f t="shared" si="139"/>
        <v>73.158557131809189</v>
      </c>
      <c r="AX163" s="1">
        <f t="shared" si="140"/>
        <v>0.944175001002445</v>
      </c>
      <c r="AY163" s="1">
        <f t="shared" si="141"/>
        <v>1.0708215568653554</v>
      </c>
      <c r="AZ163" s="1">
        <f t="shared" si="136"/>
        <v>4.5999999999999999E-3</v>
      </c>
      <c r="BA163" s="1">
        <f t="shared" si="137"/>
        <v>9.0542108649637196</v>
      </c>
    </row>
    <row r="164" spans="1:53">
      <c r="A164" s="2">
        <f t="shared" si="143"/>
        <v>0.16300000000000012</v>
      </c>
      <c r="B164" s="1">
        <f t="shared" si="129"/>
        <v>0.19261583333333346</v>
      </c>
      <c r="C164" s="1">
        <f t="shared" si="144"/>
        <v>4.4950885512507512E-2</v>
      </c>
      <c r="D164" s="1">
        <f t="shared" si="130"/>
        <v>1.0789276549195221</v>
      </c>
      <c r="E164" s="1">
        <f t="shared" si="174"/>
        <v>1.0784108357593296</v>
      </c>
      <c r="F164" s="1">
        <f t="shared" si="174"/>
        <v>1.0783962902920028</v>
      </c>
      <c r="G164" s="1">
        <f t="shared" si="174"/>
        <v>1.0783958796165427</v>
      </c>
      <c r="H164" s="1">
        <f t="shared" si="145"/>
        <v>7.8755815572903093E-2</v>
      </c>
      <c r="I164" s="1">
        <f t="shared" si="131"/>
        <v>9.2794685719719805</v>
      </c>
      <c r="J164" s="1">
        <f>VLOOKUP($I164,Graph!$D$3:$M$50,col)</f>
        <v>5.1999999999999998E-3</v>
      </c>
      <c r="K164" s="1">
        <f>VLOOKUP($I164,Graph!$D$3:$M$50,col+1)</f>
        <v>4.3E-3</v>
      </c>
      <c r="L164" s="1">
        <f t="shared" si="146"/>
        <v>4.5999999999999999E-3</v>
      </c>
      <c r="M164" s="1">
        <f t="shared" si="147"/>
        <v>0.6417166666666666</v>
      </c>
      <c r="N164" s="1">
        <f t="shared" si="148"/>
        <v>0.15840000000000012</v>
      </c>
      <c r="O164" s="1">
        <f t="shared" si="149"/>
        <v>4.1258102608431685E-2</v>
      </c>
      <c r="P164" s="1">
        <f t="shared" si="150"/>
        <v>1.0711498683816134</v>
      </c>
      <c r="Q164" s="1">
        <f t="shared" si="151"/>
        <v>1.0709752641841672</v>
      </c>
      <c r="R164" s="1">
        <f t="shared" si="152"/>
        <v>1.0709708386381018</v>
      </c>
      <c r="S164" s="1">
        <f t="shared" si="153"/>
        <v>1.0709707263337382</v>
      </c>
      <c r="T164" s="1">
        <f t="shared" si="154"/>
        <v>0.94442893960264662</v>
      </c>
      <c r="U164" s="1">
        <f t="shared" si="155"/>
        <v>7.3867142678659972E-2</v>
      </c>
      <c r="V164" s="2">
        <f t="shared" si="132"/>
        <v>9.0833488572592387</v>
      </c>
      <c r="W164" s="1">
        <f>VLOOKUP(V164,Graph!$D$3:$M$50,col)</f>
        <v>5.1999999999999998E-3</v>
      </c>
      <c r="X164" s="1">
        <f>VLOOKUP(V164,Graph!$D$3:$M$50,col+1)</f>
        <v>4.3E-3</v>
      </c>
      <c r="Y164" s="1">
        <f t="shared" si="156"/>
        <v>4.5999999999999999E-3</v>
      </c>
      <c r="Z164" s="1">
        <f t="shared" si="133"/>
        <v>0.6417166666666666</v>
      </c>
      <c r="AA164" s="2">
        <f t="shared" si="157"/>
        <v>0.15840000000000012</v>
      </c>
      <c r="AB164" s="1">
        <f t="shared" si="158"/>
        <v>4.1258102608431685E-2</v>
      </c>
      <c r="AC164" s="1">
        <f t="shared" si="159"/>
        <v>1.0709707234837733</v>
      </c>
      <c r="AD164" s="1">
        <f t="shared" si="160"/>
        <v>1.0709707234114492</v>
      </c>
      <c r="AE164" s="1">
        <f t="shared" si="161"/>
        <v>1.070970723409614</v>
      </c>
      <c r="AF164" s="1">
        <f t="shared" si="162"/>
        <v>1.0709707234095673</v>
      </c>
      <c r="AG164" s="1">
        <f t="shared" si="163"/>
        <v>0.94442893960264662</v>
      </c>
      <c r="AH164" s="1">
        <f t="shared" si="164"/>
        <v>7.3867142476973652E-2</v>
      </c>
      <c r="AI164" s="2">
        <f t="shared" si="134"/>
        <v>9.0833488489922001</v>
      </c>
      <c r="AJ164" s="1">
        <f>VLOOKUP(AI164,Graph!$D$3:$M$50,col)</f>
        <v>5.1999999999999998E-3</v>
      </c>
      <c r="AK164" s="1">
        <f>VLOOKUP(AI164,Graph!$D$3:$M$50,col+1)</f>
        <v>4.3E-3</v>
      </c>
      <c r="AL164" s="1">
        <f t="shared" si="165"/>
        <v>4.5999999999999999E-3</v>
      </c>
      <c r="AM164" s="1">
        <f t="shared" si="135"/>
        <v>0.6417166666666666</v>
      </c>
      <c r="AN164" s="2">
        <f t="shared" si="166"/>
        <v>0.15840000000000012</v>
      </c>
      <c r="AO164" s="1">
        <f t="shared" si="167"/>
        <v>4.1258102608431685E-2</v>
      </c>
      <c r="AP164" s="1">
        <f t="shared" si="168"/>
        <v>1.070970723409566</v>
      </c>
      <c r="AQ164" s="1">
        <f t="shared" si="169"/>
        <v>1.0709707234095658</v>
      </c>
      <c r="AR164" s="1">
        <f t="shared" si="170"/>
        <v>1.070970723409566</v>
      </c>
      <c r="AS164" s="1">
        <f t="shared" si="171"/>
        <v>1.0709707234095658</v>
      </c>
      <c r="AT164" s="1">
        <f t="shared" si="172"/>
        <v>0.94442893960264662</v>
      </c>
      <c r="AU164" s="1">
        <f t="shared" si="173"/>
        <v>7.3867142476973541E-2</v>
      </c>
      <c r="AV164" s="2">
        <f t="shared" si="138"/>
        <v>163</v>
      </c>
      <c r="AW164" s="1">
        <f t="shared" si="139"/>
        <v>73.867142476973541</v>
      </c>
      <c r="AX164" s="1">
        <f t="shared" si="140"/>
        <v>0.94442893960264662</v>
      </c>
      <c r="AY164" s="1">
        <f t="shared" si="141"/>
        <v>1.0709707234095658</v>
      </c>
      <c r="AZ164" s="1">
        <f t="shared" si="136"/>
        <v>4.5999999999999999E-3</v>
      </c>
      <c r="BA164" s="1">
        <f t="shared" si="137"/>
        <v>9.0833488489922001</v>
      </c>
    </row>
    <row r="165" spans="1:53">
      <c r="A165" s="2">
        <f t="shared" si="143"/>
        <v>0.16400000000000012</v>
      </c>
      <c r="B165" s="1">
        <f t="shared" si="129"/>
        <v>0.19365700000000013</v>
      </c>
      <c r="C165" s="1">
        <f t="shared" si="144"/>
        <v>4.5016145640602995E-2</v>
      </c>
      <c r="D165" s="1">
        <f t="shared" si="130"/>
        <v>1.0790591107012377</v>
      </c>
      <c r="E165" s="1">
        <f t="shared" si="174"/>
        <v>1.078543964527275</v>
      </c>
      <c r="F165" s="1">
        <f t="shared" si="174"/>
        <v>1.0785294393950298</v>
      </c>
      <c r="G165" s="1">
        <f t="shared" si="174"/>
        <v>1.0785290285436204</v>
      </c>
      <c r="H165" s="1">
        <f t="shared" si="145"/>
        <v>7.9491486339824086E-2</v>
      </c>
      <c r="I165" s="1">
        <f t="shared" si="131"/>
        <v>9.3082727396826321</v>
      </c>
      <c r="J165" s="1">
        <f>VLOOKUP($I165,Graph!$D$3:$M$50,col)</f>
        <v>5.1999999999999998E-3</v>
      </c>
      <c r="K165" s="1">
        <f>VLOOKUP($I165,Graph!$D$3:$M$50,col+1)</f>
        <v>4.3E-3</v>
      </c>
      <c r="L165" s="1">
        <f t="shared" si="146"/>
        <v>4.5999999999999999E-3</v>
      </c>
      <c r="M165" s="1">
        <f t="shared" si="147"/>
        <v>0.6417166666666666</v>
      </c>
      <c r="N165" s="1">
        <f t="shared" si="148"/>
        <v>0.15940000000000012</v>
      </c>
      <c r="O165" s="1">
        <f t="shared" si="149"/>
        <v>4.1332635636995546E-2</v>
      </c>
      <c r="P165" s="1">
        <f t="shared" si="150"/>
        <v>1.0712977336875755</v>
      </c>
      <c r="Q165" s="1">
        <f t="shared" si="151"/>
        <v>1.0711230577549358</v>
      </c>
      <c r="R165" s="1">
        <f t="shared" si="152"/>
        <v>1.071118620520507</v>
      </c>
      <c r="S165" s="1">
        <f t="shared" si="153"/>
        <v>1.0711185076687435</v>
      </c>
      <c r="T165" s="1">
        <f t="shared" si="154"/>
        <v>0.94467980373773719</v>
      </c>
      <c r="U165" s="1">
        <f t="shared" si="155"/>
        <v>7.4578034454702527E-2</v>
      </c>
      <c r="V165" s="2">
        <f t="shared" si="132"/>
        <v>9.1123950295815739</v>
      </c>
      <c r="W165" s="1">
        <f>VLOOKUP(V165,Graph!$D$3:$M$50,col)</f>
        <v>5.1999999999999998E-3</v>
      </c>
      <c r="X165" s="1">
        <f>VLOOKUP(V165,Graph!$D$3:$M$50,col+1)</f>
        <v>4.3E-3</v>
      </c>
      <c r="Y165" s="1">
        <f t="shared" si="156"/>
        <v>4.5999999999999999E-3</v>
      </c>
      <c r="Z165" s="1">
        <f t="shared" si="133"/>
        <v>0.6417166666666666</v>
      </c>
      <c r="AA165" s="2">
        <f t="shared" si="157"/>
        <v>0.15940000000000012</v>
      </c>
      <c r="AB165" s="1">
        <f t="shared" si="158"/>
        <v>4.1332635636995546E-2</v>
      </c>
      <c r="AC165" s="1">
        <f t="shared" si="159"/>
        <v>1.0711185047985088</v>
      </c>
      <c r="AD165" s="1">
        <f t="shared" si="160"/>
        <v>1.0711185047255081</v>
      </c>
      <c r="AE165" s="1">
        <f t="shared" si="161"/>
        <v>1.0711185047236513</v>
      </c>
      <c r="AF165" s="1">
        <f t="shared" si="162"/>
        <v>1.0711185047236043</v>
      </c>
      <c r="AG165" s="1">
        <f t="shared" si="163"/>
        <v>0.94467980373773719</v>
      </c>
      <c r="AH165" s="1">
        <f t="shared" si="164"/>
        <v>7.4578034249643335E-2</v>
      </c>
      <c r="AI165" s="2">
        <f t="shared" si="134"/>
        <v>9.1123950212297853</v>
      </c>
      <c r="AJ165" s="1">
        <f>VLOOKUP(AI165,Graph!$D$3:$M$50,col)</f>
        <v>5.1999999999999998E-3</v>
      </c>
      <c r="AK165" s="1">
        <f>VLOOKUP(AI165,Graph!$D$3:$M$50,col+1)</f>
        <v>4.3E-3</v>
      </c>
      <c r="AL165" s="1">
        <f t="shared" si="165"/>
        <v>4.5999999999999999E-3</v>
      </c>
      <c r="AM165" s="1">
        <f t="shared" si="135"/>
        <v>0.6417166666666666</v>
      </c>
      <c r="AN165" s="2">
        <f t="shared" si="166"/>
        <v>0.15940000000000012</v>
      </c>
      <c r="AO165" s="1">
        <f t="shared" si="167"/>
        <v>4.1332635636995546E-2</v>
      </c>
      <c r="AP165" s="1">
        <f t="shared" si="168"/>
        <v>1.0711185047236027</v>
      </c>
      <c r="AQ165" s="1">
        <f t="shared" si="169"/>
        <v>1.0711185047236027</v>
      </c>
      <c r="AR165" s="1">
        <f t="shared" si="170"/>
        <v>1.0711185047236027</v>
      </c>
      <c r="AS165" s="1">
        <f t="shared" si="171"/>
        <v>1.0711185047236027</v>
      </c>
      <c r="AT165" s="1">
        <f t="shared" si="172"/>
        <v>0.94467980373773719</v>
      </c>
      <c r="AU165" s="1">
        <f t="shared" si="173"/>
        <v>7.4578034249643224E-2</v>
      </c>
      <c r="AV165" s="2">
        <f t="shared" si="138"/>
        <v>164</v>
      </c>
      <c r="AW165" s="1">
        <f t="shared" si="139"/>
        <v>74.578034249643224</v>
      </c>
      <c r="AX165" s="1">
        <f t="shared" si="140"/>
        <v>0.94467980373773719</v>
      </c>
      <c r="AY165" s="1">
        <f t="shared" si="141"/>
        <v>1.0711185047236027</v>
      </c>
      <c r="AZ165" s="1">
        <f t="shared" si="136"/>
        <v>4.5999999999999999E-3</v>
      </c>
      <c r="BA165" s="1">
        <f t="shared" si="137"/>
        <v>9.1123950212297853</v>
      </c>
    </row>
    <row r="166" spans="1:53">
      <c r="A166" s="2">
        <f t="shared" si="143"/>
        <v>0.16500000000000012</v>
      </c>
      <c r="B166" s="1">
        <f t="shared" si="129"/>
        <v>0.19469816666666681</v>
      </c>
      <c r="C166" s="1">
        <f t="shared" si="144"/>
        <v>4.5080754380967834E-2</v>
      </c>
      <c r="D166" s="1">
        <f t="shared" si="130"/>
        <v>1.0791893017135048</v>
      </c>
      <c r="E166" s="1">
        <f t="shared" si="174"/>
        <v>1.0786758310184092</v>
      </c>
      <c r="F166" s="1">
        <f t="shared" si="174"/>
        <v>1.078661326709857</v>
      </c>
      <c r="G166" s="1">
        <f t="shared" si="174"/>
        <v>1.0786609157053579</v>
      </c>
      <c r="H166" s="1">
        <f t="shared" si="145"/>
        <v>8.0229459414358162E-2</v>
      </c>
      <c r="I166" s="1">
        <f t="shared" si="131"/>
        <v>9.3369890489063927</v>
      </c>
      <c r="J166" s="1">
        <f>VLOOKUP($I166,Graph!$D$3:$M$50,col)</f>
        <v>5.1999999999999998E-3</v>
      </c>
      <c r="K166" s="1">
        <f>VLOOKUP($I166,Graph!$D$3:$M$50,col+1)</f>
        <v>4.3E-3</v>
      </c>
      <c r="L166" s="1">
        <f t="shared" si="146"/>
        <v>4.5999999999999999E-3</v>
      </c>
      <c r="M166" s="1">
        <f t="shared" si="147"/>
        <v>0.6417166666666666</v>
      </c>
      <c r="N166" s="1">
        <f t="shared" si="148"/>
        <v>0.16040000000000013</v>
      </c>
      <c r="O166" s="1">
        <f t="shared" si="149"/>
        <v>4.1406437707113053E-2</v>
      </c>
      <c r="P166" s="1">
        <f t="shared" si="150"/>
        <v>1.0714442297378743</v>
      </c>
      <c r="Q166" s="1">
        <f t="shared" si="151"/>
        <v>1.0712694849829207</v>
      </c>
      <c r="R166" s="1">
        <f t="shared" si="152"/>
        <v>1.0712650362146912</v>
      </c>
      <c r="S166" s="1">
        <f t="shared" si="153"/>
        <v>1.0712649228204023</v>
      </c>
      <c r="T166" s="1">
        <f t="shared" si="154"/>
        <v>0.94492764890130365</v>
      </c>
      <c r="U166" s="1">
        <f t="shared" si="155"/>
        <v>7.5291225253526509E-2</v>
      </c>
      <c r="V166" s="2">
        <f t="shared" si="132"/>
        <v>9.1413502459537526</v>
      </c>
      <c r="W166" s="1">
        <f>VLOOKUP(V166,Graph!$D$3:$M$50,col)</f>
        <v>5.1999999999999998E-3</v>
      </c>
      <c r="X166" s="1">
        <f>VLOOKUP(V166,Graph!$D$3:$M$50,col+1)</f>
        <v>4.3E-3</v>
      </c>
      <c r="Y166" s="1">
        <f t="shared" si="156"/>
        <v>4.5999999999999999E-3</v>
      </c>
      <c r="Z166" s="1">
        <f t="shared" si="133"/>
        <v>0.6417166666666666</v>
      </c>
      <c r="AA166" s="2">
        <f t="shared" si="157"/>
        <v>0.16040000000000013</v>
      </c>
      <c r="AB166" s="1">
        <f t="shared" si="158"/>
        <v>4.1406437707113053E-2</v>
      </c>
      <c r="AC166" s="1">
        <f t="shared" si="159"/>
        <v>1.0712649199300173</v>
      </c>
      <c r="AD166" s="1">
        <f t="shared" si="160"/>
        <v>1.071264919856342</v>
      </c>
      <c r="AE166" s="1">
        <f t="shared" si="161"/>
        <v>1.0712649198544639</v>
      </c>
      <c r="AF166" s="1">
        <f t="shared" si="162"/>
        <v>1.0712649198544162</v>
      </c>
      <c r="AG166" s="1">
        <f t="shared" si="163"/>
        <v>0.94492764890130365</v>
      </c>
      <c r="AH166" s="1">
        <f t="shared" si="164"/>
        <v>7.5291225045069451E-2</v>
      </c>
      <c r="AI166" s="2">
        <f t="shared" si="134"/>
        <v>9.1413502375172726</v>
      </c>
      <c r="AJ166" s="1">
        <f>VLOOKUP(AI166,Graph!$D$3:$M$50,col)</f>
        <v>5.1999999999999998E-3</v>
      </c>
      <c r="AK166" s="1">
        <f>VLOOKUP(AI166,Graph!$D$3:$M$50,col+1)</f>
        <v>4.3E-3</v>
      </c>
      <c r="AL166" s="1">
        <f t="shared" si="165"/>
        <v>4.5999999999999999E-3</v>
      </c>
      <c r="AM166" s="1">
        <f t="shared" si="135"/>
        <v>0.6417166666666666</v>
      </c>
      <c r="AN166" s="2">
        <f t="shared" si="166"/>
        <v>0.16040000000000013</v>
      </c>
      <c r="AO166" s="1">
        <f t="shared" si="167"/>
        <v>4.1406437707113053E-2</v>
      </c>
      <c r="AP166" s="1">
        <f t="shared" si="168"/>
        <v>1.0712649198544153</v>
      </c>
      <c r="AQ166" s="1">
        <f t="shared" si="169"/>
        <v>1.0712649198544151</v>
      </c>
      <c r="AR166" s="1">
        <f t="shared" si="170"/>
        <v>1.0712649198544151</v>
      </c>
      <c r="AS166" s="1">
        <f t="shared" si="171"/>
        <v>1.0712649198544151</v>
      </c>
      <c r="AT166" s="1">
        <f t="shared" si="172"/>
        <v>0.94492764890130365</v>
      </c>
      <c r="AU166" s="1">
        <f t="shared" si="173"/>
        <v>7.5291225045069382E-2</v>
      </c>
      <c r="AV166" s="2">
        <f t="shared" si="138"/>
        <v>165</v>
      </c>
      <c r="AW166" s="1">
        <f t="shared" si="139"/>
        <v>75.291225045069382</v>
      </c>
      <c r="AX166" s="1">
        <f t="shared" si="140"/>
        <v>0.94492764890130365</v>
      </c>
      <c r="AY166" s="1">
        <f t="shared" si="141"/>
        <v>1.0712649198544151</v>
      </c>
      <c r="AZ166" s="1">
        <f t="shared" si="136"/>
        <v>4.5999999999999999E-3</v>
      </c>
      <c r="BA166" s="1">
        <f t="shared" si="137"/>
        <v>9.1413502375172726</v>
      </c>
    </row>
    <row r="167" spans="1:53">
      <c r="A167" s="2">
        <f t="shared" si="143"/>
        <v>0.16600000000000012</v>
      </c>
      <c r="B167" s="1">
        <f t="shared" si="129"/>
        <v>0.19573933333333349</v>
      </c>
      <c r="C167" s="1">
        <f t="shared" si="144"/>
        <v>4.5144721388718299E-2</v>
      </c>
      <c r="D167" s="1">
        <f t="shared" si="130"/>
        <v>1.0793182460257469</v>
      </c>
      <c r="E167" s="1">
        <f t="shared" si="174"/>
        <v>1.0788064530102852</v>
      </c>
      <c r="F167" s="1">
        <f t="shared" si="174"/>
        <v>1.0787919700004547</v>
      </c>
      <c r="G167" s="1">
        <f t="shared" si="174"/>
        <v>1.0787915588652892</v>
      </c>
      <c r="H167" s="1">
        <f t="shared" si="145"/>
        <v>8.0969727658322235E-2</v>
      </c>
      <c r="I167" s="1">
        <f t="shared" si="131"/>
        <v>9.3656182933792316</v>
      </c>
      <c r="J167" s="1">
        <f>VLOOKUP($I167,Graph!$D$3:$M$50,col)</f>
        <v>5.1999999999999998E-3</v>
      </c>
      <c r="K167" s="1">
        <f>VLOOKUP($I167,Graph!$D$3:$M$50,col+1)</f>
        <v>4.3E-3</v>
      </c>
      <c r="L167" s="1">
        <f t="shared" si="146"/>
        <v>4.5999999999999999E-3</v>
      </c>
      <c r="M167" s="1">
        <f t="shared" si="147"/>
        <v>0.6417166666666666</v>
      </c>
      <c r="N167" s="1">
        <f t="shared" si="148"/>
        <v>0.16140000000000013</v>
      </c>
      <c r="O167" s="1">
        <f t="shared" si="149"/>
        <v>4.1479519432469129E-2</v>
      </c>
      <c r="P167" s="1">
        <f t="shared" si="150"/>
        <v>1.0715893753047372</v>
      </c>
      <c r="Q167" s="1">
        <f t="shared" si="151"/>
        <v>1.0714145645735529</v>
      </c>
      <c r="R167" s="1">
        <f t="shared" si="152"/>
        <v>1.0714101044238014</v>
      </c>
      <c r="S167" s="1">
        <f t="shared" si="153"/>
        <v>1.0714099904918162</v>
      </c>
      <c r="T167" s="1">
        <f t="shared" si="154"/>
        <v>0.94517252925950301</v>
      </c>
      <c r="U167" s="1">
        <f t="shared" si="155"/>
        <v>7.6006707740251631E-2</v>
      </c>
      <c r="V167" s="2">
        <f t="shared" si="132"/>
        <v>9.1702153490479539</v>
      </c>
      <c r="W167" s="1">
        <f>VLOOKUP(V167,Graph!$D$3:$M$50,col)</f>
        <v>5.1999999999999998E-3</v>
      </c>
      <c r="X167" s="1">
        <f>VLOOKUP(V167,Graph!$D$3:$M$50,col+1)</f>
        <v>4.3E-3</v>
      </c>
      <c r="Y167" s="1">
        <f t="shared" si="156"/>
        <v>4.5999999999999999E-3</v>
      </c>
      <c r="Z167" s="1">
        <f t="shared" si="133"/>
        <v>0.6417166666666666</v>
      </c>
      <c r="AA167" s="2">
        <f t="shared" si="157"/>
        <v>0.16140000000000013</v>
      </c>
      <c r="AB167" s="1">
        <f t="shared" si="158"/>
        <v>4.1479519432469129E-2</v>
      </c>
      <c r="AC167" s="1">
        <f t="shared" si="159"/>
        <v>1.0714099875814005</v>
      </c>
      <c r="AD167" s="1">
        <f t="shared" si="160"/>
        <v>1.0714099875070533</v>
      </c>
      <c r="AE167" s="1">
        <f t="shared" si="161"/>
        <v>1.0714099875051541</v>
      </c>
      <c r="AF167" s="1">
        <f t="shared" si="162"/>
        <v>1.0714099875051055</v>
      </c>
      <c r="AG167" s="1">
        <f t="shared" si="163"/>
        <v>0.94517252925950301</v>
      </c>
      <c r="AH167" s="1">
        <f t="shared" si="164"/>
        <v>7.6006707528371922E-2</v>
      </c>
      <c r="AI167" s="2">
        <f t="shared" si="134"/>
        <v>9.1702153405268518</v>
      </c>
      <c r="AJ167" s="1">
        <f>VLOOKUP(AI167,Graph!$D$3:$M$50,col)</f>
        <v>5.1999999999999998E-3</v>
      </c>
      <c r="AK167" s="1">
        <f>VLOOKUP(AI167,Graph!$D$3:$M$50,col+1)</f>
        <v>4.3E-3</v>
      </c>
      <c r="AL167" s="1">
        <f t="shared" si="165"/>
        <v>4.5999999999999999E-3</v>
      </c>
      <c r="AM167" s="1">
        <f t="shared" si="135"/>
        <v>0.6417166666666666</v>
      </c>
      <c r="AN167" s="2">
        <f t="shared" si="166"/>
        <v>0.16140000000000013</v>
      </c>
      <c r="AO167" s="1">
        <f t="shared" si="167"/>
        <v>4.1479519432469129E-2</v>
      </c>
      <c r="AP167" s="1">
        <f t="shared" si="168"/>
        <v>1.0714099875051044</v>
      </c>
      <c r="AQ167" s="1">
        <f t="shared" si="169"/>
        <v>1.0714099875051042</v>
      </c>
      <c r="AR167" s="1">
        <f t="shared" si="170"/>
        <v>1.0714099875051044</v>
      </c>
      <c r="AS167" s="1">
        <f t="shared" si="171"/>
        <v>1.0714099875051042</v>
      </c>
      <c r="AT167" s="1">
        <f t="shared" si="172"/>
        <v>0.94517252925950301</v>
      </c>
      <c r="AU167" s="1">
        <f t="shared" si="173"/>
        <v>7.6006707528371825E-2</v>
      </c>
      <c r="AV167" s="2">
        <f t="shared" si="138"/>
        <v>166</v>
      </c>
      <c r="AW167" s="1">
        <f t="shared" si="139"/>
        <v>76.00670752837182</v>
      </c>
      <c r="AX167" s="1">
        <f t="shared" si="140"/>
        <v>0.94517252925950301</v>
      </c>
      <c r="AY167" s="1">
        <f t="shared" si="141"/>
        <v>1.0714099875051042</v>
      </c>
      <c r="AZ167" s="1">
        <f t="shared" si="136"/>
        <v>4.5999999999999999E-3</v>
      </c>
      <c r="BA167" s="1">
        <f t="shared" si="137"/>
        <v>9.1702153405268518</v>
      </c>
    </row>
    <row r="168" spans="1:53">
      <c r="A168" s="2">
        <f t="shared" si="143"/>
        <v>0.16700000000000012</v>
      </c>
      <c r="B168" s="1">
        <f t="shared" si="129"/>
        <v>0.19678050000000014</v>
      </c>
      <c r="C168" s="1">
        <f t="shared" si="144"/>
        <v>4.5208056130194775E-2</v>
      </c>
      <c r="D168" s="1">
        <f t="shared" si="130"/>
        <v>1.0794459613669831</v>
      </c>
      <c r="E168" s="1">
        <f t="shared" si="174"/>
        <v>1.0789358479502467</v>
      </c>
      <c r="F168" s="1">
        <f t="shared" si="174"/>
        <v>1.0789213867009082</v>
      </c>
      <c r="G168" s="1">
        <f t="shared" si="174"/>
        <v>1.0789209754570726</v>
      </c>
      <c r="H168" s="1">
        <f t="shared" si="145"/>
        <v>8.1712283998929963E-2</v>
      </c>
      <c r="I168" s="1">
        <f t="shared" si="131"/>
        <v>9.3941612550014018</v>
      </c>
      <c r="J168" s="1">
        <f>VLOOKUP($I168,Graph!$D$3:$M$50,col)</f>
        <v>5.1999999999999998E-3</v>
      </c>
      <c r="K168" s="1">
        <f>VLOOKUP($I168,Graph!$D$3:$M$50,col+1)</f>
        <v>4.3E-3</v>
      </c>
      <c r="L168" s="1">
        <f t="shared" si="146"/>
        <v>4.5999999999999999E-3</v>
      </c>
      <c r="M168" s="1">
        <f t="shared" si="147"/>
        <v>0.6417166666666666</v>
      </c>
      <c r="N168" s="1">
        <f t="shared" si="148"/>
        <v>0.16240000000000013</v>
      </c>
      <c r="O168" s="1">
        <f t="shared" si="149"/>
        <v>4.1551891224236658E-2</v>
      </c>
      <c r="P168" s="1">
        <f t="shared" si="150"/>
        <v>1.0717331888225037</v>
      </c>
      <c r="Q168" s="1">
        <f t="shared" si="151"/>
        <v>1.0715583148959942</v>
      </c>
      <c r="R168" s="1">
        <f t="shared" si="152"/>
        <v>1.07155384351475</v>
      </c>
      <c r="S168" s="1">
        <f t="shared" si="153"/>
        <v>1.0715537290498534</v>
      </c>
      <c r="T168" s="1">
        <f t="shared" si="154"/>
        <v>0.94541449769051455</v>
      </c>
      <c r="U168" s="1">
        <f t="shared" si="155"/>
        <v>7.6724474648790161E-2</v>
      </c>
      <c r="V168" s="2">
        <f t="shared" si="132"/>
        <v>9.1989911686494263</v>
      </c>
      <c r="W168" s="1">
        <f>VLOOKUP(V168,Graph!$D$3:$M$50,col)</f>
        <v>5.1999999999999998E-3</v>
      </c>
      <c r="X168" s="1">
        <f>VLOOKUP(V168,Graph!$D$3:$M$50,col+1)</f>
        <v>4.3E-3</v>
      </c>
      <c r="Y168" s="1">
        <f t="shared" si="156"/>
        <v>4.5999999999999999E-3</v>
      </c>
      <c r="Z168" s="1">
        <f t="shared" si="133"/>
        <v>0.6417166666666666</v>
      </c>
      <c r="AA168" s="2">
        <f t="shared" si="157"/>
        <v>0.16240000000000013</v>
      </c>
      <c r="AB168" s="1">
        <f t="shared" si="158"/>
        <v>4.1551891224236658E-2</v>
      </c>
      <c r="AC168" s="1">
        <f t="shared" si="159"/>
        <v>1.0715537261195267</v>
      </c>
      <c r="AD168" s="1">
        <f t="shared" si="160"/>
        <v>1.0715537260445096</v>
      </c>
      <c r="AE168" s="1">
        <f t="shared" si="161"/>
        <v>1.0715537260425891</v>
      </c>
      <c r="AF168" s="1">
        <f t="shared" si="162"/>
        <v>1.0715537260425401</v>
      </c>
      <c r="AG168" s="1">
        <f t="shared" si="163"/>
        <v>0.94541449769051455</v>
      </c>
      <c r="AH168" s="1">
        <f t="shared" si="164"/>
        <v>7.6724474433463086E-2</v>
      </c>
      <c r="AI168" s="2">
        <f t="shared" si="134"/>
        <v>9.1989911600437786</v>
      </c>
      <c r="AJ168" s="1">
        <f>VLOOKUP(AI168,Graph!$D$3:$M$50,col)</f>
        <v>5.1999999999999998E-3</v>
      </c>
      <c r="AK168" s="1">
        <f>VLOOKUP(AI168,Graph!$D$3:$M$50,col+1)</f>
        <v>4.3E-3</v>
      </c>
      <c r="AL168" s="1">
        <f t="shared" si="165"/>
        <v>4.5999999999999999E-3</v>
      </c>
      <c r="AM168" s="1">
        <f t="shared" si="135"/>
        <v>0.6417166666666666</v>
      </c>
      <c r="AN168" s="2">
        <f t="shared" si="166"/>
        <v>0.16240000000000013</v>
      </c>
      <c r="AO168" s="1">
        <f t="shared" si="167"/>
        <v>4.1551891224236658E-2</v>
      </c>
      <c r="AP168" s="1">
        <f t="shared" si="168"/>
        <v>1.0715537260425385</v>
      </c>
      <c r="AQ168" s="1">
        <f t="shared" si="169"/>
        <v>1.0715537260425385</v>
      </c>
      <c r="AR168" s="1">
        <f t="shared" si="170"/>
        <v>1.0715537260425385</v>
      </c>
      <c r="AS168" s="1">
        <f t="shared" si="171"/>
        <v>1.0715537260425385</v>
      </c>
      <c r="AT168" s="1">
        <f t="shared" si="172"/>
        <v>0.94541449769051455</v>
      </c>
      <c r="AU168" s="1">
        <f t="shared" si="173"/>
        <v>7.6724474433462975E-2</v>
      </c>
      <c r="AV168" s="2">
        <f t="shared" si="138"/>
        <v>167</v>
      </c>
      <c r="AW168" s="1">
        <f t="shared" si="139"/>
        <v>76.724474433462973</v>
      </c>
      <c r="AX168" s="1">
        <f t="shared" si="140"/>
        <v>0.94541449769051455</v>
      </c>
      <c r="AY168" s="1">
        <f t="shared" si="141"/>
        <v>1.0715537260425385</v>
      </c>
      <c r="AZ168" s="1">
        <f t="shared" si="136"/>
        <v>4.5999999999999999E-3</v>
      </c>
      <c r="BA168" s="1">
        <f t="shared" si="137"/>
        <v>9.1989911600437786</v>
      </c>
    </row>
    <row r="169" spans="1:53">
      <c r="A169" s="2">
        <f t="shared" si="143"/>
        <v>0.16800000000000012</v>
      </c>
      <c r="B169" s="1">
        <f t="shared" si="129"/>
        <v>0.19782166666666681</v>
      </c>
      <c r="C169" s="1">
        <f t="shared" si="144"/>
        <v>4.527076788752208E-2</v>
      </c>
      <c r="D169" s="1">
        <f t="shared" si="130"/>
        <v>1.0795724651337464</v>
      </c>
      <c r="E169" s="1">
        <f t="shared" si="174"/>
        <v>1.0790640329630019</v>
      </c>
      <c r="F169" s="1">
        <f t="shared" si="174"/>
        <v>1.0790495939229847</v>
      </c>
      <c r="G169" s="1">
        <f t="shared" si="174"/>
        <v>1.079049182592055</v>
      </c>
      <c r="H169" s="1">
        <f t="shared" si="145"/>
        <v>8.2457121427809504E-2</v>
      </c>
      <c r="I169" s="1">
        <f t="shared" si="131"/>
        <v>9.4226187040826304</v>
      </c>
      <c r="J169" s="1">
        <f>VLOOKUP($I169,Graph!$D$3:$M$50,col)</f>
        <v>5.1999999999999998E-3</v>
      </c>
      <c r="K169" s="1">
        <f>VLOOKUP($I169,Graph!$D$3:$M$50,col+1)</f>
        <v>4.3E-3</v>
      </c>
      <c r="L169" s="1">
        <f t="shared" si="146"/>
        <v>4.5999999999999999E-3</v>
      </c>
      <c r="M169" s="1">
        <f t="shared" si="147"/>
        <v>0.6417166666666666</v>
      </c>
      <c r="N169" s="1">
        <f t="shared" si="148"/>
        <v>0.16340000000000013</v>
      </c>
      <c r="O169" s="1">
        <f t="shared" si="149"/>
        <v>4.1623563295826629E-2</v>
      </c>
      <c r="P169" s="1">
        <f t="shared" si="150"/>
        <v>1.0718756883950888</v>
      </c>
      <c r="Q169" s="1">
        <f t="shared" si="151"/>
        <v>1.0717007539905523</v>
      </c>
      <c r="R169" s="1">
        <f t="shared" si="152"/>
        <v>1.0716962715256337</v>
      </c>
      <c r="S169" s="1">
        <f t="shared" si="153"/>
        <v>1.0716961565325658</v>
      </c>
      <c r="T169" s="1">
        <f t="shared" si="154"/>
        <v>0.94565360582259239</v>
      </c>
      <c r="U169" s="1">
        <f t="shared" si="155"/>
        <v>7.7444518780793378E-2</v>
      </c>
      <c r="V169" s="2">
        <f t="shared" si="132"/>
        <v>9.227678521930466</v>
      </c>
      <c r="W169" s="1">
        <f>VLOOKUP(V169,Graph!$D$3:$M$50,col)</f>
        <v>5.1999999999999998E-3</v>
      </c>
      <c r="X169" s="1">
        <f>VLOOKUP(V169,Graph!$D$3:$M$50,col+1)</f>
        <v>4.3E-3</v>
      </c>
      <c r="Y169" s="1">
        <f t="shared" si="156"/>
        <v>4.5999999999999999E-3</v>
      </c>
      <c r="Z169" s="1">
        <f t="shared" si="133"/>
        <v>0.6417166666666666</v>
      </c>
      <c r="AA169" s="2">
        <f t="shared" si="157"/>
        <v>0.16340000000000013</v>
      </c>
      <c r="AB169" s="1">
        <f t="shared" si="158"/>
        <v>4.1623563295826629E-2</v>
      </c>
      <c r="AC169" s="1">
        <f t="shared" si="159"/>
        <v>1.0716961535824465</v>
      </c>
      <c r="AD169" s="1">
        <f t="shared" si="160"/>
        <v>1.0716961535067622</v>
      </c>
      <c r="AE169" s="1">
        <f t="shared" si="161"/>
        <v>1.0716961535048202</v>
      </c>
      <c r="AF169" s="1">
        <f t="shared" si="162"/>
        <v>1.0716961535047704</v>
      </c>
      <c r="AG169" s="1">
        <f t="shared" si="163"/>
        <v>0.94565360582259239</v>
      </c>
      <c r="AH169" s="1">
        <f t="shared" si="164"/>
        <v>7.7444518561994274E-2</v>
      </c>
      <c r="AI169" s="2">
        <f t="shared" si="134"/>
        <v>9.2276785132403401</v>
      </c>
      <c r="AJ169" s="1">
        <f>VLOOKUP(AI169,Graph!$D$3:$M$50,col)</f>
        <v>5.1999999999999998E-3</v>
      </c>
      <c r="AK169" s="1">
        <f>VLOOKUP(AI169,Graph!$D$3:$M$50,col+1)</f>
        <v>4.3E-3</v>
      </c>
      <c r="AL169" s="1">
        <f t="shared" si="165"/>
        <v>4.5999999999999999E-3</v>
      </c>
      <c r="AM169" s="1">
        <f t="shared" si="135"/>
        <v>0.6417166666666666</v>
      </c>
      <c r="AN169" s="2">
        <f t="shared" si="166"/>
        <v>0.16340000000000013</v>
      </c>
      <c r="AO169" s="1">
        <f t="shared" si="167"/>
        <v>4.1623563295826629E-2</v>
      </c>
      <c r="AP169" s="1">
        <f t="shared" si="168"/>
        <v>1.0716961535047689</v>
      </c>
      <c r="AQ169" s="1">
        <f t="shared" si="169"/>
        <v>1.0716961535047693</v>
      </c>
      <c r="AR169" s="1">
        <f t="shared" si="170"/>
        <v>1.0716961535047691</v>
      </c>
      <c r="AS169" s="1">
        <f t="shared" si="171"/>
        <v>1.0716961535047691</v>
      </c>
      <c r="AT169" s="1">
        <f t="shared" si="172"/>
        <v>0.94565360582259239</v>
      </c>
      <c r="AU169" s="1">
        <f t="shared" si="173"/>
        <v>7.7444518561994163E-2</v>
      </c>
      <c r="AV169" s="2">
        <f t="shared" si="138"/>
        <v>168</v>
      </c>
      <c r="AW169" s="1">
        <f t="shared" si="139"/>
        <v>77.444518561994158</v>
      </c>
      <c r="AX169" s="1">
        <f t="shared" si="140"/>
        <v>0.94565360582259239</v>
      </c>
      <c r="AY169" s="1">
        <f t="shared" si="141"/>
        <v>1.0716961535047691</v>
      </c>
      <c r="AZ169" s="1">
        <f t="shared" si="136"/>
        <v>4.5999999999999999E-3</v>
      </c>
      <c r="BA169" s="1">
        <f t="shared" si="137"/>
        <v>9.2276785132403401</v>
      </c>
    </row>
    <row r="170" spans="1:53">
      <c r="A170" s="2">
        <f t="shared" si="143"/>
        <v>0.16900000000000012</v>
      </c>
      <c r="B170" s="1">
        <f t="shared" si="129"/>
        <v>0.19886283333333349</v>
      </c>
      <c r="C170" s="1">
        <f t="shared" si="144"/>
        <v>4.533286576303934E-2</v>
      </c>
      <c r="D170" s="1">
        <f t="shared" si="130"/>
        <v>1.0796977743977809</v>
      </c>
      <c r="E170" s="1">
        <f t="shared" si="174"/>
        <v>1.0791910248579883</v>
      </c>
      <c r="F170" s="1">
        <f t="shared" si="174"/>
        <v>1.0791766084634924</v>
      </c>
      <c r="G170" s="1">
        <f t="shared" si="174"/>
        <v>1.0791761970666309</v>
      </c>
      <c r="H170" s="1">
        <f t="shared" si="145"/>
        <v>8.3204233000041553E-2</v>
      </c>
      <c r="I170" s="1">
        <f t="shared" si="131"/>
        <v>9.450991399580797</v>
      </c>
      <c r="J170" s="1">
        <f>VLOOKUP($I170,Graph!$D$3:$M$50,col)</f>
        <v>5.1999999999999998E-3</v>
      </c>
      <c r="K170" s="1">
        <f>VLOOKUP($I170,Graph!$D$3:$M$50,col+1)</f>
        <v>4.3E-3</v>
      </c>
      <c r="L170" s="1">
        <f t="shared" si="146"/>
        <v>4.5999999999999999E-3</v>
      </c>
      <c r="M170" s="1">
        <f t="shared" si="147"/>
        <v>0.6417166666666666</v>
      </c>
      <c r="N170" s="1">
        <f t="shared" si="148"/>
        <v>0.16440000000000013</v>
      </c>
      <c r="O170" s="1">
        <f t="shared" si="149"/>
        <v>4.1694545667507445E-2</v>
      </c>
      <c r="P170" s="1">
        <f t="shared" si="150"/>
        <v>1.0720168918032487</v>
      </c>
      <c r="Q170" s="1">
        <f t="shared" si="151"/>
        <v>1.0718418995759083</v>
      </c>
      <c r="R170" s="1">
        <f t="shared" si="152"/>
        <v>1.0718374061729561</v>
      </c>
      <c r="S170" s="1">
        <f t="shared" si="153"/>
        <v>1.0718372906564129</v>
      </c>
      <c r="T170" s="1">
        <f t="shared" si="154"/>
        <v>0.94588990407077633</v>
      </c>
      <c r="U170" s="1">
        <f t="shared" si="155"/>
        <v>7.816683300461999E-2</v>
      </c>
      <c r="V170" s="2">
        <f t="shared" si="132"/>
        <v>9.2562782137169162</v>
      </c>
      <c r="W170" s="1">
        <f>VLOOKUP(V170,Graph!$D$3:$M$50,col)</f>
        <v>5.1999999999999998E-3</v>
      </c>
      <c r="X170" s="1">
        <f>VLOOKUP(V170,Graph!$D$3:$M$50,col+1)</f>
        <v>4.3E-3</v>
      </c>
      <c r="Y170" s="1">
        <f t="shared" si="156"/>
        <v>4.5999999999999999E-3</v>
      </c>
      <c r="Z170" s="1">
        <f t="shared" si="133"/>
        <v>0.6417166666666666</v>
      </c>
      <c r="AA170" s="2">
        <f t="shared" si="157"/>
        <v>0.16440000000000013</v>
      </c>
      <c r="AB170" s="1">
        <f t="shared" si="158"/>
        <v>4.1694545667507445E-2</v>
      </c>
      <c r="AC170" s="1">
        <f t="shared" si="159"/>
        <v>1.0718372876866196</v>
      </c>
      <c r="AD170" s="1">
        <f t="shared" si="160"/>
        <v>1.07183728761027</v>
      </c>
      <c r="AE170" s="1">
        <f t="shared" si="161"/>
        <v>1.0718372876083071</v>
      </c>
      <c r="AF170" s="1">
        <f t="shared" si="162"/>
        <v>1.0718372876082569</v>
      </c>
      <c r="AG170" s="1">
        <f t="shared" si="163"/>
        <v>0.94588990407077633</v>
      </c>
      <c r="AH170" s="1">
        <f t="shared" si="164"/>
        <v>7.8166832782324391E-2</v>
      </c>
      <c r="AI170" s="2">
        <f t="shared" si="134"/>
        <v>9.2562782049423937</v>
      </c>
      <c r="AJ170" s="1">
        <f>VLOOKUP(AI170,Graph!$D$3:$M$50,col)</f>
        <v>5.1999999999999998E-3</v>
      </c>
      <c r="AK170" s="1">
        <f>VLOOKUP(AI170,Graph!$D$3:$M$50,col+1)</f>
        <v>4.3E-3</v>
      </c>
      <c r="AL170" s="1">
        <f t="shared" si="165"/>
        <v>4.5999999999999999E-3</v>
      </c>
      <c r="AM170" s="1">
        <f t="shared" si="135"/>
        <v>0.6417166666666666</v>
      </c>
      <c r="AN170" s="2">
        <f t="shared" si="166"/>
        <v>0.16440000000000013</v>
      </c>
      <c r="AO170" s="1">
        <f t="shared" si="167"/>
        <v>4.1694545667507445E-2</v>
      </c>
      <c r="AP170" s="1">
        <f t="shared" si="168"/>
        <v>1.0718372876082551</v>
      </c>
      <c r="AQ170" s="1">
        <f t="shared" si="169"/>
        <v>1.0718372876082554</v>
      </c>
      <c r="AR170" s="1">
        <f t="shared" si="170"/>
        <v>1.0718372876082554</v>
      </c>
      <c r="AS170" s="1">
        <f t="shared" si="171"/>
        <v>1.0718372876082554</v>
      </c>
      <c r="AT170" s="1">
        <f t="shared" si="172"/>
        <v>0.94588990407077633</v>
      </c>
      <c r="AU170" s="1">
        <f t="shared" si="173"/>
        <v>7.816683278232428E-2</v>
      </c>
      <c r="AV170" s="2">
        <f t="shared" si="138"/>
        <v>169</v>
      </c>
      <c r="AW170" s="1">
        <f t="shared" si="139"/>
        <v>78.166832782324278</v>
      </c>
      <c r="AX170" s="1">
        <f t="shared" si="140"/>
        <v>0.94588990407077633</v>
      </c>
      <c r="AY170" s="1">
        <f t="shared" si="141"/>
        <v>1.0718372876082554</v>
      </c>
      <c r="AZ170" s="1">
        <f t="shared" si="136"/>
        <v>4.5999999999999999E-3</v>
      </c>
      <c r="BA170" s="1">
        <f t="shared" si="137"/>
        <v>9.2562782049423937</v>
      </c>
    </row>
    <row r="171" spans="1:53">
      <c r="A171" s="2">
        <f t="shared" si="143"/>
        <v>0.17000000000000012</v>
      </c>
      <c r="B171" s="1">
        <f t="shared" si="129"/>
        <v>0.19990400000000014</v>
      </c>
      <c r="C171" s="1">
        <f t="shared" si="144"/>
        <v>4.5394358683603572E-2</v>
      </c>
      <c r="D171" s="1">
        <f t="shared" si="130"/>
        <v>1.0798219059135323</v>
      </c>
      <c r="E171" s="1">
        <f t="shared" si="174"/>
        <v>1.0793168401365438</v>
      </c>
      <c r="F171" s="1">
        <f t="shared" si="174"/>
        <v>1.0793024468114398</v>
      </c>
      <c r="G171" s="1">
        <f t="shared" si="174"/>
        <v>1.0793020353694045</v>
      </c>
      <c r="H171" s="1">
        <f t="shared" si="145"/>
        <v>8.3953611833217423E-2</v>
      </c>
      <c r="I171" s="1">
        <f t="shared" si="131"/>
        <v>9.4792800893343827</v>
      </c>
      <c r="J171" s="1">
        <f>VLOOKUP($I171,Graph!$D$3:$M$50,col)</f>
        <v>5.1999999999999998E-3</v>
      </c>
      <c r="K171" s="1">
        <f>VLOOKUP($I171,Graph!$D$3:$M$50,col+1)</f>
        <v>4.3E-3</v>
      </c>
      <c r="L171" s="1">
        <f t="shared" si="146"/>
        <v>4.5999999999999999E-3</v>
      </c>
      <c r="M171" s="1">
        <f t="shared" si="147"/>
        <v>0.6417166666666666</v>
      </c>
      <c r="N171" s="1">
        <f t="shared" si="148"/>
        <v>0.16540000000000013</v>
      </c>
      <c r="O171" s="1">
        <f t="shared" si="149"/>
        <v>4.1764848170897158E-2</v>
      </c>
      <c r="P171" s="1">
        <f t="shared" si="150"/>
        <v>1.0721568165116604</v>
      </c>
      <c r="Q171" s="1">
        <f t="shared" si="151"/>
        <v>1.0719817690561537</v>
      </c>
      <c r="R171" s="1">
        <f t="shared" si="152"/>
        <v>1.0719772648586678</v>
      </c>
      <c r="S171" s="1">
        <f t="shared" si="153"/>
        <v>1.0719771488233008</v>
      </c>
      <c r="T171" s="1">
        <f t="shared" si="154"/>
        <v>0.94612344167231899</v>
      </c>
      <c r="U171" s="1">
        <f t="shared" si="155"/>
        <v>7.8891410254326666E-2</v>
      </c>
      <c r="V171" s="2">
        <f t="shared" si="132"/>
        <v>9.284791036747519</v>
      </c>
      <c r="W171" s="1">
        <f>VLOOKUP(V171,Graph!$D$3:$M$50,col)</f>
        <v>5.1999999999999998E-3</v>
      </c>
      <c r="X171" s="1">
        <f>VLOOKUP(V171,Graph!$D$3:$M$50,col+1)</f>
        <v>4.3E-3</v>
      </c>
      <c r="Y171" s="1">
        <f t="shared" si="156"/>
        <v>4.5999999999999999E-3</v>
      </c>
      <c r="Z171" s="1">
        <f t="shared" si="133"/>
        <v>0.6417166666666666</v>
      </c>
      <c r="AA171" s="2">
        <f t="shared" si="157"/>
        <v>0.16540000000000013</v>
      </c>
      <c r="AB171" s="1">
        <f t="shared" si="158"/>
        <v>4.1764848170897158E-2</v>
      </c>
      <c r="AC171" s="1">
        <f t="shared" si="159"/>
        <v>1.0719771458339529</v>
      </c>
      <c r="AD171" s="1">
        <f t="shared" si="160"/>
        <v>1.07197714575694</v>
      </c>
      <c r="AE171" s="1">
        <f t="shared" si="161"/>
        <v>1.0719771457549556</v>
      </c>
      <c r="AF171" s="1">
        <f t="shared" si="162"/>
        <v>1.0719771457549045</v>
      </c>
      <c r="AG171" s="1">
        <f t="shared" si="163"/>
        <v>0.94612344167231899</v>
      </c>
      <c r="AH171" s="1">
        <f t="shared" si="164"/>
        <v>7.8891410028510175E-2</v>
      </c>
      <c r="AI171" s="2">
        <f t="shared" si="134"/>
        <v>9.28479102788868</v>
      </c>
      <c r="AJ171" s="1">
        <f>VLOOKUP(AI171,Graph!$D$3:$M$50,col)</f>
        <v>5.1999999999999998E-3</v>
      </c>
      <c r="AK171" s="1">
        <f>VLOOKUP(AI171,Graph!$D$3:$M$50,col+1)</f>
        <v>4.3E-3</v>
      </c>
      <c r="AL171" s="1">
        <f t="shared" si="165"/>
        <v>4.5999999999999999E-3</v>
      </c>
      <c r="AM171" s="1">
        <f t="shared" si="135"/>
        <v>0.6417166666666666</v>
      </c>
      <c r="AN171" s="2">
        <f t="shared" si="166"/>
        <v>0.16540000000000013</v>
      </c>
      <c r="AO171" s="1">
        <f t="shared" si="167"/>
        <v>4.1764848170897158E-2</v>
      </c>
      <c r="AP171" s="1">
        <f t="shared" si="168"/>
        <v>1.0719771457549034</v>
      </c>
      <c r="AQ171" s="1">
        <f t="shared" si="169"/>
        <v>1.0719771457549032</v>
      </c>
      <c r="AR171" s="1">
        <f t="shared" si="170"/>
        <v>1.0719771457549034</v>
      </c>
      <c r="AS171" s="1">
        <f t="shared" si="171"/>
        <v>1.0719771457549032</v>
      </c>
      <c r="AT171" s="1">
        <f t="shared" si="172"/>
        <v>0.94612344167231899</v>
      </c>
      <c r="AU171" s="1">
        <f t="shared" si="173"/>
        <v>7.8891410028510092E-2</v>
      </c>
      <c r="AV171" s="2">
        <f t="shared" si="138"/>
        <v>170</v>
      </c>
      <c r="AW171" s="1">
        <f t="shared" si="139"/>
        <v>78.891410028510094</v>
      </c>
      <c r="AX171" s="1">
        <f t="shared" si="140"/>
        <v>0.94612344167231899</v>
      </c>
      <c r="AY171" s="1">
        <f t="shared" si="141"/>
        <v>1.0719771457549032</v>
      </c>
      <c r="AZ171" s="1">
        <f t="shared" si="136"/>
        <v>4.5999999999999999E-3</v>
      </c>
      <c r="BA171" s="1">
        <f t="shared" si="137"/>
        <v>9.28479102788868</v>
      </c>
    </row>
    <row r="172" spans="1:53">
      <c r="A172" s="2">
        <f t="shared" si="143"/>
        <v>0.17100000000000012</v>
      </c>
      <c r="B172" s="1">
        <f t="shared" si="129"/>
        <v>0.20094516666666681</v>
      </c>
      <c r="C172" s="1">
        <f t="shared" si="144"/>
        <v>4.5455255404771064E-2</v>
      </c>
      <c r="D172" s="1">
        <f t="shared" si="130"/>
        <v>1.0799448761254318</v>
      </c>
      <c r="E172" s="1">
        <f t="shared" si="174"/>
        <v>1.0794414949988809</v>
      </c>
      <c r="F172" s="1">
        <f t="shared" si="174"/>
        <v>1.0794271251550058</v>
      </c>
      <c r="G172" s="1">
        <f t="shared" si="174"/>
        <v>1.0794267136881541</v>
      </c>
      <c r="H172" s="1">
        <f t="shared" si="145"/>
        <v>8.4705251106516014E-2</v>
      </c>
      <c r="I172" s="1">
        <f t="shared" si="131"/>
        <v>9.5074855102887952</v>
      </c>
      <c r="J172" s="1">
        <f>VLOOKUP($I172,Graph!$D$3:$M$50,col)</f>
        <v>5.1999999999999998E-3</v>
      </c>
      <c r="K172" s="1">
        <f>VLOOKUP($I172,Graph!$D$3:$M$50,col+1)</f>
        <v>4.3E-3</v>
      </c>
      <c r="L172" s="1">
        <f t="shared" si="146"/>
        <v>4.5999999999999999E-3</v>
      </c>
      <c r="M172" s="1">
        <f t="shared" si="147"/>
        <v>0.6417166666666666</v>
      </c>
      <c r="N172" s="1">
        <f t="shared" si="148"/>
        <v>0.16640000000000013</v>
      </c>
      <c r="O172" s="1">
        <f t="shared" si="149"/>
        <v>4.1834480453332462E-2</v>
      </c>
      <c r="P172" s="1">
        <f t="shared" si="150"/>
        <v>1.0722954796758217</v>
      </c>
      <c r="Q172" s="1">
        <f t="shared" si="151"/>
        <v>1.0721203795276524</v>
      </c>
      <c r="R172" s="1">
        <f t="shared" si="152"/>
        <v>1.0721158646770244</v>
      </c>
      <c r="S172" s="1">
        <f t="shared" si="153"/>
        <v>1.0721157481274415</v>
      </c>
      <c r="T172" s="1">
        <f t="shared" si="154"/>
        <v>0.94635426672087608</v>
      </c>
      <c r="U172" s="1">
        <f t="shared" si="155"/>
        <v>7.9618243528679314E-2</v>
      </c>
      <c r="V172" s="2">
        <f t="shared" si="132"/>
        <v>9.3132177719262632</v>
      </c>
      <c r="W172" s="1">
        <f>VLOOKUP(V172,Graph!$D$3:$M$50,col)</f>
        <v>5.1999999999999998E-3</v>
      </c>
      <c r="X172" s="1">
        <f>VLOOKUP(V172,Graph!$D$3:$M$50,col+1)</f>
        <v>4.3E-3</v>
      </c>
      <c r="Y172" s="1">
        <f t="shared" si="156"/>
        <v>4.5999999999999999E-3</v>
      </c>
      <c r="Z172" s="1">
        <f t="shared" si="133"/>
        <v>0.6417166666666666</v>
      </c>
      <c r="AA172" s="2">
        <f t="shared" si="157"/>
        <v>0.16640000000000013</v>
      </c>
      <c r="AB172" s="1">
        <f t="shared" si="158"/>
        <v>4.1834480453332462E-2</v>
      </c>
      <c r="AC172" s="1">
        <f t="shared" si="159"/>
        <v>1.072115745118656</v>
      </c>
      <c r="AD172" s="1">
        <f t="shared" si="160"/>
        <v>1.0721157450409824</v>
      </c>
      <c r="AE172" s="1">
        <f t="shared" si="161"/>
        <v>1.0721157450389776</v>
      </c>
      <c r="AF172" s="1">
        <f t="shared" si="162"/>
        <v>1.0721157450389258</v>
      </c>
      <c r="AG172" s="1">
        <f t="shared" si="163"/>
        <v>0.94635426672087608</v>
      </c>
      <c r="AH172" s="1">
        <f t="shared" si="164"/>
        <v>7.9618243299317701E-2</v>
      </c>
      <c r="AI172" s="2">
        <f t="shared" si="134"/>
        <v>9.3132177629831929</v>
      </c>
      <c r="AJ172" s="1">
        <f>VLOOKUP(AI172,Graph!$D$3:$M$50,col)</f>
        <v>5.1999999999999998E-3</v>
      </c>
      <c r="AK172" s="1">
        <f>VLOOKUP(AI172,Graph!$D$3:$M$50,col+1)</f>
        <v>4.3E-3</v>
      </c>
      <c r="AL172" s="1">
        <f t="shared" si="165"/>
        <v>4.5999999999999999E-3</v>
      </c>
      <c r="AM172" s="1">
        <f t="shared" si="135"/>
        <v>0.6417166666666666</v>
      </c>
      <c r="AN172" s="2">
        <f t="shared" si="166"/>
        <v>0.16640000000000013</v>
      </c>
      <c r="AO172" s="1">
        <f t="shared" si="167"/>
        <v>4.1834480453332462E-2</v>
      </c>
      <c r="AP172" s="1">
        <f t="shared" si="168"/>
        <v>1.0721157450389243</v>
      </c>
      <c r="AQ172" s="1">
        <f t="shared" si="169"/>
        <v>1.0721157450389243</v>
      </c>
      <c r="AR172" s="1">
        <f t="shared" si="170"/>
        <v>1.0721157450389243</v>
      </c>
      <c r="AS172" s="1">
        <f t="shared" si="171"/>
        <v>1.0721157450389243</v>
      </c>
      <c r="AT172" s="1">
        <f t="shared" si="172"/>
        <v>0.94635426672087608</v>
      </c>
      <c r="AU172" s="1">
        <f t="shared" si="173"/>
        <v>7.961824329931759E-2</v>
      </c>
      <c r="AV172" s="2">
        <f t="shared" si="138"/>
        <v>171</v>
      </c>
      <c r="AW172" s="1">
        <f t="shared" si="139"/>
        <v>79.618243299317584</v>
      </c>
      <c r="AX172" s="1">
        <f t="shared" si="140"/>
        <v>0.94635426672087608</v>
      </c>
      <c r="AY172" s="1">
        <f t="shared" si="141"/>
        <v>1.0721157450389243</v>
      </c>
      <c r="AZ172" s="1">
        <f t="shared" si="136"/>
        <v>4.5999999999999999E-3</v>
      </c>
      <c r="BA172" s="1">
        <f t="shared" si="137"/>
        <v>9.3132177629831929</v>
      </c>
    </row>
    <row r="173" spans="1:53">
      <c r="A173" s="2">
        <f t="shared" si="143"/>
        <v>0.17200000000000013</v>
      </c>
      <c r="B173" s="1">
        <f t="shared" si="129"/>
        <v>0.20198633333333349</v>
      </c>
      <c r="C173" s="1">
        <f t="shared" si="144"/>
        <v>4.5515564514860898E-2</v>
      </c>
      <c r="D173" s="1">
        <f t="shared" si="130"/>
        <v>1.0800667011749807</v>
      </c>
      <c r="E173" s="1">
        <f t="shared" si="174"/>
        <v>1.0795650053508734</v>
      </c>
      <c r="F173" s="1">
        <f t="shared" si="174"/>
        <v>1.0795506593883195</v>
      </c>
      <c r="G173" s="1">
        <f t="shared" si="174"/>
        <v>1.0795502479166172</v>
      </c>
      <c r="H173" s="1">
        <f t="shared" si="145"/>
        <v>8.5459144059799985E-2</v>
      </c>
      <c r="I173" s="1">
        <f t="shared" si="131"/>
        <v>9.535608388716815</v>
      </c>
      <c r="J173" s="1">
        <f>VLOOKUP($I173,Graph!$D$3:$M$50,col)</f>
        <v>5.1999999999999998E-3</v>
      </c>
      <c r="K173" s="1">
        <f>VLOOKUP($I173,Graph!$D$3:$M$50,col+1)</f>
        <v>4.3E-3</v>
      </c>
      <c r="L173" s="1">
        <f t="shared" si="146"/>
        <v>4.5999999999999999E-3</v>
      </c>
      <c r="M173" s="1">
        <f t="shared" si="147"/>
        <v>0.6417166666666666</v>
      </c>
      <c r="N173" s="1">
        <f t="shared" si="148"/>
        <v>0.16740000000000013</v>
      </c>
      <c r="O173" s="1">
        <f t="shared" si="149"/>
        <v>4.1903451982118832E-2</v>
      </c>
      <c r="P173" s="1">
        <f t="shared" si="150"/>
        <v>1.072432898148771</v>
      </c>
      <c r="Q173" s="1">
        <f t="shared" si="151"/>
        <v>1.0722577477857198</v>
      </c>
      <c r="R173" s="1">
        <f t="shared" si="152"/>
        <v>1.0722532224212677</v>
      </c>
      <c r="S173" s="1">
        <f t="shared" si="153"/>
        <v>1.0722531053620337</v>
      </c>
      <c r="T173" s="1">
        <f t="shared" si="154"/>
        <v>0.94658242619951405</v>
      </c>
      <c r="U173" s="1">
        <f t="shared" si="155"/>
        <v>8.0347325890184548E-2</v>
      </c>
      <c r="V173" s="2">
        <f t="shared" si="132"/>
        <v>9.341559188568004</v>
      </c>
      <c r="W173" s="1">
        <f>VLOOKUP(V173,Graph!$D$3:$M$50,col)</f>
        <v>5.1999999999999998E-3</v>
      </c>
      <c r="X173" s="1">
        <f>VLOOKUP(V173,Graph!$D$3:$M$50,col+1)</f>
        <v>4.3E-3</v>
      </c>
      <c r="Y173" s="1">
        <f t="shared" si="156"/>
        <v>4.5999999999999999E-3</v>
      </c>
      <c r="Z173" s="1">
        <f t="shared" si="133"/>
        <v>0.6417166666666666</v>
      </c>
      <c r="AA173" s="2">
        <f t="shared" si="157"/>
        <v>0.16740000000000013</v>
      </c>
      <c r="AB173" s="1">
        <f t="shared" si="158"/>
        <v>4.1903451982118832E-2</v>
      </c>
      <c r="AC173" s="1">
        <f t="shared" si="159"/>
        <v>1.0722531023339281</v>
      </c>
      <c r="AD173" s="1">
        <f t="shared" si="160"/>
        <v>1.072253102255597</v>
      </c>
      <c r="AE173" s="1">
        <f t="shared" si="161"/>
        <v>1.0722531022535706</v>
      </c>
      <c r="AF173" s="1">
        <f t="shared" si="162"/>
        <v>1.0722531022535184</v>
      </c>
      <c r="AG173" s="1">
        <f t="shared" si="163"/>
        <v>0.94658242619951405</v>
      </c>
      <c r="AH173" s="1">
        <f t="shared" si="164"/>
        <v>8.0347325657253638E-2</v>
      </c>
      <c r="AI173" s="2">
        <f t="shared" si="134"/>
        <v>9.3415591795407895</v>
      </c>
      <c r="AJ173" s="1">
        <f>VLOOKUP(AI173,Graph!$D$3:$M$50,col)</f>
        <v>5.1999999999999998E-3</v>
      </c>
      <c r="AK173" s="1">
        <f>VLOOKUP(AI173,Graph!$D$3:$M$50,col+1)</f>
        <v>4.3E-3</v>
      </c>
      <c r="AL173" s="1">
        <f t="shared" si="165"/>
        <v>4.5999999999999999E-3</v>
      </c>
      <c r="AM173" s="1">
        <f t="shared" si="135"/>
        <v>0.6417166666666666</v>
      </c>
      <c r="AN173" s="2">
        <f t="shared" si="166"/>
        <v>0.16740000000000013</v>
      </c>
      <c r="AO173" s="1">
        <f t="shared" si="167"/>
        <v>4.1903451982118832E-2</v>
      </c>
      <c r="AP173" s="1">
        <f t="shared" si="168"/>
        <v>1.0722531022535167</v>
      </c>
      <c r="AQ173" s="1">
        <f t="shared" si="169"/>
        <v>1.0722531022535169</v>
      </c>
      <c r="AR173" s="1">
        <f t="shared" si="170"/>
        <v>1.0722531022535169</v>
      </c>
      <c r="AS173" s="1">
        <f t="shared" si="171"/>
        <v>1.0722531022535169</v>
      </c>
      <c r="AT173" s="1">
        <f t="shared" si="172"/>
        <v>0.94658242619951405</v>
      </c>
      <c r="AU173" s="1">
        <f t="shared" si="173"/>
        <v>8.0347325657253527E-2</v>
      </c>
      <c r="AV173" s="2">
        <f t="shared" si="138"/>
        <v>172</v>
      </c>
      <c r="AW173" s="1">
        <f t="shared" si="139"/>
        <v>80.347325657253521</v>
      </c>
      <c r="AX173" s="1">
        <f t="shared" si="140"/>
        <v>0.94658242619951405</v>
      </c>
      <c r="AY173" s="1">
        <f t="shared" si="141"/>
        <v>1.0722531022535169</v>
      </c>
      <c r="AZ173" s="1">
        <f t="shared" si="136"/>
        <v>4.5999999999999999E-3</v>
      </c>
      <c r="BA173" s="1">
        <f t="shared" si="137"/>
        <v>9.3415591795407895</v>
      </c>
    </row>
    <row r="174" spans="1:53">
      <c r="A174" s="2">
        <f t="shared" si="143"/>
        <v>0.17300000000000013</v>
      </c>
      <c r="B174" s="1">
        <f t="shared" si="129"/>
        <v>0.20302750000000014</v>
      </c>
      <c r="C174" s="1">
        <f t="shared" si="144"/>
        <v>4.5575294438904006E-2</v>
      </c>
      <c r="D174" s="1">
        <f t="shared" si="130"/>
        <v>1.0801873969076459</v>
      </c>
      <c r="E174" s="1">
        <f t="shared" si="174"/>
        <v>1.0796873868106662</v>
      </c>
      <c r="F174" s="1">
        <f t="shared" si="174"/>
        <v>1.0796730651180595</v>
      </c>
      <c r="G174" s="1">
        <f t="shared" si="174"/>
        <v>1.0796726536610879</v>
      </c>
      <c r="H174" s="1">
        <f t="shared" si="145"/>
        <v>8.6215283992729916E-2</v>
      </c>
      <c r="I174" s="1">
        <f t="shared" si="131"/>
        <v>9.5636494404333714</v>
      </c>
      <c r="J174" s="1">
        <f>VLOOKUP($I174,Graph!$D$3:$M$50,col)</f>
        <v>5.1999999999999998E-3</v>
      </c>
      <c r="K174" s="1">
        <f>VLOOKUP($I174,Graph!$D$3:$M$50,col+1)</f>
        <v>4.3E-3</v>
      </c>
      <c r="L174" s="1">
        <f t="shared" si="146"/>
        <v>4.5999999999999999E-3</v>
      </c>
      <c r="M174" s="1">
        <f t="shared" si="147"/>
        <v>0.6417166666666666</v>
      </c>
      <c r="N174" s="1">
        <f t="shared" si="148"/>
        <v>0.16840000000000013</v>
      </c>
      <c r="O174" s="1">
        <f t="shared" si="149"/>
        <v>4.1971772048664896E-2</v>
      </c>
      <c r="P174" s="1">
        <f t="shared" si="150"/>
        <v>1.0725690884876387</v>
      </c>
      <c r="Q174" s="1">
        <f t="shared" si="151"/>
        <v>1.0723938903311383</v>
      </c>
      <c r="R174" s="1">
        <f t="shared" si="152"/>
        <v>1.0723893545901404</v>
      </c>
      <c r="S174" s="1">
        <f t="shared" si="153"/>
        <v>1.0723892370257762</v>
      </c>
      <c r="T174" s="1">
        <f t="shared" si="154"/>
        <v>0.94680796601258155</v>
      </c>
      <c r="U174" s="1">
        <f t="shared" si="155"/>
        <v>8.1078650464141658E-2</v>
      </c>
      <c r="V174" s="2">
        <f t="shared" si="132"/>
        <v>9.3698160446375738</v>
      </c>
      <c r="W174" s="1">
        <f>VLOOKUP(V174,Graph!$D$3:$M$50,col)</f>
        <v>5.1999999999999998E-3</v>
      </c>
      <c r="X174" s="1">
        <f>VLOOKUP(V174,Graph!$D$3:$M$50,col+1)</f>
        <v>4.3E-3</v>
      </c>
      <c r="Y174" s="1">
        <f t="shared" si="156"/>
        <v>4.5999999999999999E-3</v>
      </c>
      <c r="Z174" s="1">
        <f t="shared" si="133"/>
        <v>0.6417166666666666</v>
      </c>
      <c r="AA174" s="2">
        <f t="shared" si="157"/>
        <v>0.16840000000000013</v>
      </c>
      <c r="AB174" s="1">
        <f t="shared" si="158"/>
        <v>4.1971772048664896E-2</v>
      </c>
      <c r="AC174" s="1">
        <f t="shared" si="159"/>
        <v>1.0723892339784686</v>
      </c>
      <c r="AD174" s="1">
        <f t="shared" si="160"/>
        <v>1.0723892338994812</v>
      </c>
      <c r="AE174" s="1">
        <f t="shared" si="161"/>
        <v>1.0723892338974335</v>
      </c>
      <c r="AF174" s="1">
        <f t="shared" si="162"/>
        <v>1.0723892338973808</v>
      </c>
      <c r="AG174" s="1">
        <f t="shared" si="163"/>
        <v>0.94680796601258155</v>
      </c>
      <c r="AH174" s="1">
        <f t="shared" si="164"/>
        <v>8.1078650227617413E-2</v>
      </c>
      <c r="AI174" s="2">
        <f t="shared" si="134"/>
        <v>9.3698160355263003</v>
      </c>
      <c r="AJ174" s="1">
        <f>VLOOKUP(AI174,Graph!$D$3:$M$50,col)</f>
        <v>5.1999999999999998E-3</v>
      </c>
      <c r="AK174" s="1">
        <f>VLOOKUP(AI174,Graph!$D$3:$M$50,col+1)</f>
        <v>4.3E-3</v>
      </c>
      <c r="AL174" s="1">
        <f t="shared" si="165"/>
        <v>4.5999999999999999E-3</v>
      </c>
      <c r="AM174" s="1">
        <f t="shared" si="135"/>
        <v>0.6417166666666666</v>
      </c>
      <c r="AN174" s="2">
        <f t="shared" si="166"/>
        <v>0.16840000000000013</v>
      </c>
      <c r="AO174" s="1">
        <f t="shared" si="167"/>
        <v>4.1971772048664896E-2</v>
      </c>
      <c r="AP174" s="1">
        <f t="shared" si="168"/>
        <v>1.0723892338973793</v>
      </c>
      <c r="AQ174" s="1">
        <f t="shared" si="169"/>
        <v>1.0723892338973791</v>
      </c>
      <c r="AR174" s="1">
        <f t="shared" si="170"/>
        <v>1.0723892338973788</v>
      </c>
      <c r="AS174" s="1">
        <f t="shared" si="171"/>
        <v>1.0723892338973793</v>
      </c>
      <c r="AT174" s="1">
        <f t="shared" si="172"/>
        <v>0.94680796601258155</v>
      </c>
      <c r="AU174" s="1">
        <f t="shared" si="173"/>
        <v>8.1078650227617288E-2</v>
      </c>
      <c r="AV174" s="2">
        <f t="shared" si="138"/>
        <v>173</v>
      </c>
      <c r="AW174" s="1">
        <f t="shared" si="139"/>
        <v>81.078650227617288</v>
      </c>
      <c r="AX174" s="1">
        <f t="shared" si="140"/>
        <v>0.94680796601258155</v>
      </c>
      <c r="AY174" s="1">
        <f t="shared" si="141"/>
        <v>1.0723892338973793</v>
      </c>
      <c r="AZ174" s="1">
        <f t="shared" si="136"/>
        <v>4.5999999999999999E-3</v>
      </c>
      <c r="BA174" s="1">
        <f t="shared" si="137"/>
        <v>9.3698160355263003</v>
      </c>
    </row>
    <row r="175" spans="1:53">
      <c r="A175" s="2">
        <f t="shared" si="143"/>
        <v>0.17400000000000013</v>
      </c>
      <c r="B175" s="1">
        <f t="shared" si="129"/>
        <v>0.20406866666666681</v>
      </c>
      <c r="C175" s="1">
        <f t="shared" si="144"/>
        <v>4.5634453442481696E-2</v>
      </c>
      <c r="D175" s="1">
        <f t="shared" si="130"/>
        <v>1.0803069788795687</v>
      </c>
      <c r="E175" s="1">
        <f t="shared" si="174"/>
        <v>1.0798086547151058</v>
      </c>
      <c r="F175" s="1">
        <f t="shared" si="174"/>
        <v>1.0797943576698816</v>
      </c>
      <c r="G175" s="1">
        <f t="shared" si="174"/>
        <v>1.0797939462468422</v>
      </c>
      <c r="H175" s="1">
        <f t="shared" si="145"/>
        <v>8.6973664263896411E-2</v>
      </c>
      <c r="I175" s="1">
        <f t="shared" si="131"/>
        <v>9.5916093710047541</v>
      </c>
      <c r="J175" s="1">
        <f>VLOOKUP($I175,Graph!$D$3:$M$50,col)</f>
        <v>5.1999999999999998E-3</v>
      </c>
      <c r="K175" s="1">
        <f>VLOOKUP($I175,Graph!$D$3:$M$50,col+1)</f>
        <v>4.3E-3</v>
      </c>
      <c r="L175" s="1">
        <f t="shared" si="146"/>
        <v>4.5999999999999999E-3</v>
      </c>
      <c r="M175" s="1">
        <f t="shared" si="147"/>
        <v>0.6417166666666666</v>
      </c>
      <c r="N175" s="1">
        <f t="shared" si="148"/>
        <v>0.16940000000000013</v>
      </c>
      <c r="O175" s="1">
        <f t="shared" si="149"/>
        <v>4.2039449772505101E-2</v>
      </c>
      <c r="P175" s="1">
        <f t="shared" si="150"/>
        <v>1.0727040669600292</v>
      </c>
      <c r="Q175" s="1">
        <f t="shared" si="151"/>
        <v>1.0725288233765042</v>
      </c>
      <c r="R175" s="1">
        <f t="shared" si="152"/>
        <v>1.0725242773942305</v>
      </c>
      <c r="S175" s="1">
        <f t="shared" si="153"/>
        <v>1.0725241593292136</v>
      </c>
      <c r="T175" s="1">
        <f t="shared" si="154"/>
        <v>0.94703093101648805</v>
      </c>
      <c r="U175" s="1">
        <f t="shared" si="155"/>
        <v>8.1812210437713487E-2</v>
      </c>
      <c r="V175" s="2">
        <f t="shared" si="132"/>
        <v>9.3979890869825713</v>
      </c>
      <c r="W175" s="1">
        <f>VLOOKUP(V175,Graph!$D$3:$M$50,col)</f>
        <v>5.1999999999999998E-3</v>
      </c>
      <c r="X175" s="1">
        <f>VLOOKUP(V175,Graph!$D$3:$M$50,col+1)</f>
        <v>4.3E-3</v>
      </c>
      <c r="Y175" s="1">
        <f t="shared" si="156"/>
        <v>4.5999999999999999E-3</v>
      </c>
      <c r="Z175" s="1">
        <f t="shared" si="133"/>
        <v>0.6417166666666666</v>
      </c>
      <c r="AA175" s="2">
        <f t="shared" si="157"/>
        <v>0.16940000000000013</v>
      </c>
      <c r="AB175" s="1">
        <f t="shared" si="158"/>
        <v>4.2039449772505101E-2</v>
      </c>
      <c r="AC175" s="1">
        <f t="shared" si="159"/>
        <v>1.07252415626282</v>
      </c>
      <c r="AD175" s="1">
        <f t="shared" si="160"/>
        <v>1.0725241561831795</v>
      </c>
      <c r="AE175" s="1">
        <f t="shared" si="161"/>
        <v>1.072524156181111</v>
      </c>
      <c r="AF175" s="1">
        <f t="shared" si="162"/>
        <v>1.0725241561810575</v>
      </c>
      <c r="AG175" s="1">
        <f t="shared" si="163"/>
        <v>0.94703093101648805</v>
      </c>
      <c r="AH175" s="1">
        <f t="shared" si="164"/>
        <v>8.1812210197571927E-2</v>
      </c>
      <c r="AI175" s="2">
        <f t="shared" si="134"/>
        <v>9.3979890777873347</v>
      </c>
      <c r="AJ175" s="1">
        <f>VLOOKUP(AI175,Graph!$D$3:$M$50,col)</f>
        <v>5.1999999999999998E-3</v>
      </c>
      <c r="AK175" s="1">
        <f>VLOOKUP(AI175,Graph!$D$3:$M$50,col+1)</f>
        <v>4.3E-3</v>
      </c>
      <c r="AL175" s="1">
        <f t="shared" si="165"/>
        <v>4.5999999999999999E-3</v>
      </c>
      <c r="AM175" s="1">
        <f t="shared" si="135"/>
        <v>0.6417166666666666</v>
      </c>
      <c r="AN175" s="2">
        <f t="shared" si="166"/>
        <v>0.16940000000000013</v>
      </c>
      <c r="AO175" s="1">
        <f t="shared" si="167"/>
        <v>4.2039449772505101E-2</v>
      </c>
      <c r="AP175" s="1">
        <f t="shared" si="168"/>
        <v>1.0725241561810559</v>
      </c>
      <c r="AQ175" s="1">
        <f t="shared" si="169"/>
        <v>1.0725241561810557</v>
      </c>
      <c r="AR175" s="1">
        <f t="shared" si="170"/>
        <v>1.0725241561810559</v>
      </c>
      <c r="AS175" s="1">
        <f t="shared" si="171"/>
        <v>1.0725241561810557</v>
      </c>
      <c r="AT175" s="1">
        <f t="shared" si="172"/>
        <v>0.94703093101648805</v>
      </c>
      <c r="AU175" s="1">
        <f t="shared" si="173"/>
        <v>8.1812210197571802E-2</v>
      </c>
      <c r="AV175" s="2">
        <f t="shared" si="138"/>
        <v>174</v>
      </c>
      <c r="AW175" s="1">
        <f t="shared" si="139"/>
        <v>81.812210197571801</v>
      </c>
      <c r="AX175" s="1">
        <f t="shared" si="140"/>
        <v>0.94703093101648805</v>
      </c>
      <c r="AY175" s="1">
        <f t="shared" si="141"/>
        <v>1.0725241561810557</v>
      </c>
      <c r="AZ175" s="1">
        <f t="shared" si="136"/>
        <v>4.5999999999999999E-3</v>
      </c>
      <c r="BA175" s="1">
        <f t="shared" si="137"/>
        <v>9.3979890777873347</v>
      </c>
    </row>
    <row r="176" spans="1:53">
      <c r="A176" s="2">
        <f t="shared" si="143"/>
        <v>0.17500000000000013</v>
      </c>
      <c r="B176" s="1">
        <f t="shared" si="129"/>
        <v>0.20510983333333349</v>
      </c>
      <c r="C176" s="1">
        <f t="shared" si="144"/>
        <v>4.5693049635457235E-2</v>
      </c>
      <c r="D176" s="1">
        <f t="shared" si="130"/>
        <v>1.0804254623640925</v>
      </c>
      <c r="E176" s="1">
        <f t="shared" si="174"/>
        <v>1.0799288241260012</v>
      </c>
      <c r="F176" s="1">
        <f t="shared" si="174"/>
        <v>1.07991455209467</v>
      </c>
      <c r="G176" s="1">
        <f t="shared" si="174"/>
        <v>1.0799141407243931</v>
      </c>
      <c r="H176" s="1">
        <f t="shared" si="145"/>
        <v>8.7734278289969603E-2</v>
      </c>
      <c r="I176" s="1">
        <f t="shared" si="131"/>
        <v>9.6194888759525092</v>
      </c>
      <c r="J176" s="1">
        <f>VLOOKUP($I176,Graph!$D$3:$M$50,col)</f>
        <v>5.1999999999999998E-3</v>
      </c>
      <c r="K176" s="1">
        <f>VLOOKUP($I176,Graph!$D$3:$M$50,col+1)</f>
        <v>4.3E-3</v>
      </c>
      <c r="L176" s="1">
        <f t="shared" si="146"/>
        <v>4.5999999999999999E-3</v>
      </c>
      <c r="M176" s="1">
        <f t="shared" si="147"/>
        <v>0.6417166666666666</v>
      </c>
      <c r="N176" s="1">
        <f t="shared" si="148"/>
        <v>0.17040000000000013</v>
      </c>
      <c r="O176" s="1">
        <f t="shared" si="149"/>
        <v>4.2106494105213846E-2</v>
      </c>
      <c r="P176" s="1">
        <f t="shared" si="150"/>
        <v>1.0728378495502437</v>
      </c>
      <c r="Q176" s="1">
        <f t="shared" si="151"/>
        <v>1.0726625628524127</v>
      </c>
      <c r="R176" s="1">
        <f t="shared" si="152"/>
        <v>1.0726580067621576</v>
      </c>
      <c r="S176" s="1">
        <f t="shared" si="153"/>
        <v>1.0726578882009237</v>
      </c>
      <c r="T176" s="1">
        <f t="shared" si="154"/>
        <v>0.94725136504943674</v>
      </c>
      <c r="U176" s="1">
        <f t="shared" si="155"/>
        <v>8.2547999059016441E-2</v>
      </c>
      <c r="V176" s="2">
        <f t="shared" si="132"/>
        <v>9.4260790515600608</v>
      </c>
      <c r="W176" s="1">
        <f>VLOOKUP(V176,Graph!$D$3:$M$50,col)</f>
        <v>5.1999999999999998E-3</v>
      </c>
      <c r="X176" s="1">
        <f>VLOOKUP(V176,Graph!$D$3:$M$50,col+1)</f>
        <v>4.3E-3</v>
      </c>
      <c r="Y176" s="1">
        <f t="shared" si="156"/>
        <v>4.5999999999999999E-3</v>
      </c>
      <c r="Z176" s="1">
        <f t="shared" si="133"/>
        <v>0.6417166666666666</v>
      </c>
      <c r="AA176" s="2">
        <f t="shared" si="157"/>
        <v>0.17040000000000013</v>
      </c>
      <c r="AB176" s="1">
        <f t="shared" si="158"/>
        <v>4.2106494105213846E-2</v>
      </c>
      <c r="AC176" s="1">
        <f t="shared" si="159"/>
        <v>1.0726578851155608</v>
      </c>
      <c r="AD176" s="1">
        <f t="shared" si="160"/>
        <v>1.0726578850352693</v>
      </c>
      <c r="AE176" s="1">
        <f t="shared" si="161"/>
        <v>1.0726578850331796</v>
      </c>
      <c r="AF176" s="1">
        <f t="shared" si="162"/>
        <v>1.0726578850331254</v>
      </c>
      <c r="AG176" s="1">
        <f t="shared" si="163"/>
        <v>0.94725136504943674</v>
      </c>
      <c r="AH176" s="1">
        <f t="shared" si="164"/>
        <v>8.2547998815233781E-2</v>
      </c>
      <c r="AI176" s="2">
        <f t="shared" si="134"/>
        <v>9.4260790422809571</v>
      </c>
      <c r="AJ176" s="1">
        <f>VLOOKUP(AI176,Graph!$D$3:$M$50,col)</f>
        <v>5.1999999999999998E-3</v>
      </c>
      <c r="AK176" s="1">
        <f>VLOOKUP(AI176,Graph!$D$3:$M$50,col+1)</f>
        <v>4.3E-3</v>
      </c>
      <c r="AL176" s="1">
        <f t="shared" si="165"/>
        <v>4.5999999999999999E-3</v>
      </c>
      <c r="AM176" s="1">
        <f t="shared" si="135"/>
        <v>0.6417166666666666</v>
      </c>
      <c r="AN176" s="2">
        <f t="shared" si="166"/>
        <v>0.17040000000000013</v>
      </c>
      <c r="AO176" s="1">
        <f t="shared" si="167"/>
        <v>4.2106494105213846E-2</v>
      </c>
      <c r="AP176" s="1">
        <f t="shared" si="168"/>
        <v>1.0726578850331239</v>
      </c>
      <c r="AQ176" s="1">
        <f t="shared" si="169"/>
        <v>1.0726578850331239</v>
      </c>
      <c r="AR176" s="1">
        <f t="shared" si="170"/>
        <v>1.0726578850331239</v>
      </c>
      <c r="AS176" s="1">
        <f t="shared" si="171"/>
        <v>1.0726578850331239</v>
      </c>
      <c r="AT176" s="1">
        <f t="shared" si="172"/>
        <v>0.94725136504943674</v>
      </c>
      <c r="AU176" s="1">
        <f t="shared" si="173"/>
        <v>8.2547998815233656E-2</v>
      </c>
      <c r="AV176" s="2">
        <f t="shared" si="138"/>
        <v>175</v>
      </c>
      <c r="AW176" s="1">
        <f t="shared" si="139"/>
        <v>82.547998815233655</v>
      </c>
      <c r="AX176" s="1">
        <f t="shared" si="140"/>
        <v>0.94725136504943674</v>
      </c>
      <c r="AY176" s="1">
        <f t="shared" si="141"/>
        <v>1.0726578850331239</v>
      </c>
      <c r="AZ176" s="1">
        <f t="shared" si="136"/>
        <v>4.5999999999999999E-3</v>
      </c>
      <c r="BA176" s="1">
        <f t="shared" si="137"/>
        <v>9.4260790422809571</v>
      </c>
    </row>
    <row r="177" spans="1:53">
      <c r="A177" s="2">
        <f t="shared" si="143"/>
        <v>0.17600000000000013</v>
      </c>
      <c r="B177" s="1">
        <f t="shared" si="129"/>
        <v>0.20615100000000014</v>
      </c>
      <c r="C177" s="1">
        <f t="shared" si="144"/>
        <v>4.5751090975603918E-2</v>
      </c>
      <c r="D177" s="1">
        <f t="shared" si="130"/>
        <v>1.0805428623581173</v>
      </c>
      <c r="E177" s="1">
        <f t="shared" si="174"/>
        <v>1.0800479098362215</v>
      </c>
      <c r="F177" s="1">
        <f t="shared" si="174"/>
        <v>1.0800336631746295</v>
      </c>
      <c r="G177" s="1">
        <f t="shared" si="174"/>
        <v>1.0800332518755793</v>
      </c>
      <c r="H177" s="1">
        <f t="shared" si="145"/>
        <v>8.8497119544865485E-2</v>
      </c>
      <c r="I177" s="1">
        <f t="shared" si="131"/>
        <v>9.6472886409521319</v>
      </c>
      <c r="J177" s="1">
        <f>VLOOKUP($I177,Graph!$D$3:$M$50,col)</f>
        <v>5.1999999999999998E-3</v>
      </c>
      <c r="K177" s="1">
        <f>VLOOKUP($I177,Graph!$D$3:$M$50,col+1)</f>
        <v>4.3E-3</v>
      </c>
      <c r="L177" s="1">
        <f t="shared" si="146"/>
        <v>4.5999999999999999E-3</v>
      </c>
      <c r="M177" s="1">
        <f t="shared" si="147"/>
        <v>0.6417166666666666</v>
      </c>
      <c r="N177" s="1">
        <f t="shared" si="148"/>
        <v>0.17140000000000014</v>
      </c>
      <c r="O177" s="1">
        <f t="shared" si="149"/>
        <v>4.2172913834214572E-2</v>
      </c>
      <c r="P177" s="1">
        <f t="shared" si="150"/>
        <v>1.0729704519653451</v>
      </c>
      <c r="Q177" s="1">
        <f t="shared" si="151"/>
        <v>1.0727951244134897</v>
      </c>
      <c r="R177" s="1">
        <f t="shared" si="152"/>
        <v>1.0727905583466046</v>
      </c>
      <c r="S177" s="1">
        <f t="shared" si="153"/>
        <v>1.0727904392935463</v>
      </c>
      <c r="T177" s="1">
        <f t="shared" si="154"/>
        <v>0.94746931096014886</v>
      </c>
      <c r="U177" s="1">
        <f t="shared" si="155"/>
        <v>8.3286009636229008E-2</v>
      </c>
      <c r="V177" s="2">
        <f t="shared" si="132"/>
        <v>9.4540866636573515</v>
      </c>
      <c r="W177" s="1">
        <f>VLOOKUP(V177,Graph!$D$3:$M$50,col)</f>
        <v>5.1999999999999998E-3</v>
      </c>
      <c r="X177" s="1">
        <f>VLOOKUP(V177,Graph!$D$3:$M$50,col+1)</f>
        <v>4.3E-3</v>
      </c>
      <c r="Y177" s="1">
        <f t="shared" si="156"/>
        <v>4.5999999999999999E-3</v>
      </c>
      <c r="Z177" s="1">
        <f t="shared" si="133"/>
        <v>0.6417166666666666</v>
      </c>
      <c r="AA177" s="2">
        <f t="shared" si="157"/>
        <v>0.17140000000000014</v>
      </c>
      <c r="AB177" s="1">
        <f t="shared" si="158"/>
        <v>4.2172913834214572E-2</v>
      </c>
      <c r="AC177" s="1">
        <f t="shared" si="159"/>
        <v>1.0727904361893299</v>
      </c>
      <c r="AD177" s="1">
        <f t="shared" si="160"/>
        <v>1.0727904361083895</v>
      </c>
      <c r="AE177" s="1">
        <f t="shared" si="161"/>
        <v>1.072790436106279</v>
      </c>
      <c r="AF177" s="1">
        <f t="shared" si="162"/>
        <v>1.0727904361062242</v>
      </c>
      <c r="AG177" s="1">
        <f t="shared" si="163"/>
        <v>0.94746931096014886</v>
      </c>
      <c r="AH177" s="1">
        <f t="shared" si="164"/>
        <v>8.328600938878146E-2</v>
      </c>
      <c r="AI177" s="2">
        <f t="shared" si="134"/>
        <v>9.4540866542944713</v>
      </c>
      <c r="AJ177" s="1">
        <f>VLOOKUP(AI177,Graph!$D$3:$M$50,col)</f>
        <v>5.1999999999999998E-3</v>
      </c>
      <c r="AK177" s="1">
        <f>VLOOKUP(AI177,Graph!$D$3:$M$50,col+1)</f>
        <v>4.3E-3</v>
      </c>
      <c r="AL177" s="1">
        <f t="shared" si="165"/>
        <v>4.5999999999999999E-3</v>
      </c>
      <c r="AM177" s="1">
        <f t="shared" si="135"/>
        <v>0.6417166666666666</v>
      </c>
      <c r="AN177" s="2">
        <f t="shared" si="166"/>
        <v>0.17140000000000014</v>
      </c>
      <c r="AO177" s="1">
        <f t="shared" si="167"/>
        <v>4.2172913834214572E-2</v>
      </c>
      <c r="AP177" s="1">
        <f t="shared" si="168"/>
        <v>1.0727904361062224</v>
      </c>
      <c r="AQ177" s="1">
        <f t="shared" si="169"/>
        <v>1.0727904361062226</v>
      </c>
      <c r="AR177" s="1">
        <f t="shared" si="170"/>
        <v>1.0727904361062224</v>
      </c>
      <c r="AS177" s="1">
        <f t="shared" si="171"/>
        <v>1.0727904361062226</v>
      </c>
      <c r="AT177" s="1">
        <f t="shared" si="172"/>
        <v>0.94746931096014886</v>
      </c>
      <c r="AU177" s="1">
        <f t="shared" si="173"/>
        <v>8.3286009388781335E-2</v>
      </c>
      <c r="AV177" s="2">
        <f t="shared" si="138"/>
        <v>176</v>
      </c>
      <c r="AW177" s="1">
        <f t="shared" si="139"/>
        <v>83.286009388781338</v>
      </c>
      <c r="AX177" s="1">
        <f t="shared" si="140"/>
        <v>0.94746931096014886</v>
      </c>
      <c r="AY177" s="1">
        <f t="shared" si="141"/>
        <v>1.0727904361062226</v>
      </c>
      <c r="AZ177" s="1">
        <f t="shared" si="136"/>
        <v>4.5999999999999999E-3</v>
      </c>
      <c r="BA177" s="1">
        <f t="shared" si="137"/>
        <v>9.4540866542944713</v>
      </c>
    </row>
    <row r="178" spans="1:53">
      <c r="A178" s="2">
        <f t="shared" si="143"/>
        <v>0.17700000000000013</v>
      </c>
      <c r="B178" s="1">
        <f t="shared" si="129"/>
        <v>0.20719216666666682</v>
      </c>
      <c r="C178" s="1">
        <f t="shared" si="144"/>
        <v>4.5808585272132607E-2</v>
      </c>
      <c r="D178" s="1">
        <f t="shared" si="130"/>
        <v>1.080659193588283</v>
      </c>
      <c r="E178" s="1">
        <f t="shared" si="174"/>
        <v>1.08016592637563</v>
      </c>
      <c r="F178" s="1">
        <f t="shared" si="174"/>
        <v>1.0801517054292127</v>
      </c>
      <c r="G178" s="1">
        <f t="shared" si="174"/>
        <v>1.0801512942194953</v>
      </c>
      <c r="H178" s="1">
        <f t="shared" si="145"/>
        <v>8.9262181558928816E-2</v>
      </c>
      <c r="I178" s="1">
        <f t="shared" si="131"/>
        <v>9.6750093420267618</v>
      </c>
      <c r="J178" s="1">
        <f>VLOOKUP($I178,Graph!$D$3:$M$50,col)</f>
        <v>5.1999999999999998E-3</v>
      </c>
      <c r="K178" s="1">
        <f>VLOOKUP($I178,Graph!$D$3:$M$50,col+1)</f>
        <v>4.3E-3</v>
      </c>
      <c r="L178" s="1">
        <f t="shared" si="146"/>
        <v>4.5999999999999999E-3</v>
      </c>
      <c r="M178" s="1">
        <f t="shared" si="147"/>
        <v>0.6417166666666666</v>
      </c>
      <c r="N178" s="1">
        <f t="shared" si="148"/>
        <v>0.17240000000000014</v>
      </c>
      <c r="O178" s="1">
        <f t="shared" si="149"/>
        <v>4.2238717586486861E-2</v>
      </c>
      <c r="P178" s="1">
        <f t="shared" si="150"/>
        <v>1.0731018896410678</v>
      </c>
      <c r="Q178" s="1">
        <f t="shared" si="151"/>
        <v>1.07292652344427</v>
      </c>
      <c r="R178" s="1">
        <f t="shared" si="152"/>
        <v>1.0729219475301934</v>
      </c>
      <c r="S178" s="1">
        <f t="shared" si="153"/>
        <v>1.0729218279896611</v>
      </c>
      <c r="T178" s="1">
        <f t="shared" si="154"/>
        <v>0.94768481063562293</v>
      </c>
      <c r="U178" s="1">
        <f t="shared" si="155"/>
        <v>8.40262355367178E-2</v>
      </c>
      <c r="V178" s="2">
        <f t="shared" si="132"/>
        <v>9.4820126381070384</v>
      </c>
      <c r="W178" s="1">
        <f>VLOOKUP(V178,Graph!$D$3:$M$50,col)</f>
        <v>5.1999999999999998E-3</v>
      </c>
      <c r="X178" s="1">
        <f>VLOOKUP(V178,Graph!$D$3:$M$50,col+1)</f>
        <v>4.3E-3</v>
      </c>
      <c r="Y178" s="1">
        <f t="shared" si="156"/>
        <v>4.5999999999999999E-3</v>
      </c>
      <c r="Z178" s="1">
        <f t="shared" si="133"/>
        <v>0.6417166666666666</v>
      </c>
      <c r="AA178" s="2">
        <f t="shared" si="157"/>
        <v>0.17240000000000014</v>
      </c>
      <c r="AB178" s="1">
        <f t="shared" si="158"/>
        <v>4.2238717586486861E-2</v>
      </c>
      <c r="AC178" s="1">
        <f t="shared" si="159"/>
        <v>1.0729218248667063</v>
      </c>
      <c r="AD178" s="1">
        <f t="shared" si="160"/>
        <v>1.0729218247851202</v>
      </c>
      <c r="AE178" s="1">
        <f t="shared" si="161"/>
        <v>1.0729218247829886</v>
      </c>
      <c r="AF178" s="1">
        <f t="shared" si="162"/>
        <v>1.0729218247829333</v>
      </c>
      <c r="AG178" s="1">
        <f t="shared" si="163"/>
        <v>0.94768481063562293</v>
      </c>
      <c r="AH178" s="1">
        <f t="shared" si="164"/>
        <v>8.4026235285581827E-2</v>
      </c>
      <c r="AI178" s="2">
        <f t="shared" si="134"/>
        <v>9.4820126286604864</v>
      </c>
      <c r="AJ178" s="1">
        <f>VLOOKUP(AI178,Graph!$D$3:$M$50,col)</f>
        <v>5.1999999999999998E-3</v>
      </c>
      <c r="AK178" s="1">
        <f>VLOOKUP(AI178,Graph!$D$3:$M$50,col+1)</f>
        <v>4.3E-3</v>
      </c>
      <c r="AL178" s="1">
        <f t="shared" si="165"/>
        <v>4.5999999999999999E-3</v>
      </c>
      <c r="AM178" s="1">
        <f t="shared" si="135"/>
        <v>0.6417166666666666</v>
      </c>
      <c r="AN178" s="2">
        <f t="shared" si="166"/>
        <v>0.17240000000000014</v>
      </c>
      <c r="AO178" s="1">
        <f t="shared" si="167"/>
        <v>4.2238717586486861E-2</v>
      </c>
      <c r="AP178" s="1">
        <f t="shared" si="168"/>
        <v>1.0729218247829315</v>
      </c>
      <c r="AQ178" s="1">
        <f t="shared" si="169"/>
        <v>1.0729218247829317</v>
      </c>
      <c r="AR178" s="1">
        <f t="shared" si="170"/>
        <v>1.0729218247829315</v>
      </c>
      <c r="AS178" s="1">
        <f t="shared" si="171"/>
        <v>1.0729218247829317</v>
      </c>
      <c r="AT178" s="1">
        <f t="shared" si="172"/>
        <v>0.94768481063562293</v>
      </c>
      <c r="AU178" s="1">
        <f t="shared" si="173"/>
        <v>8.4026235285581702E-2</v>
      </c>
      <c r="AV178" s="2">
        <f t="shared" si="138"/>
        <v>177</v>
      </c>
      <c r="AW178" s="1">
        <f t="shared" si="139"/>
        <v>84.026235285581706</v>
      </c>
      <c r="AX178" s="1">
        <f t="shared" si="140"/>
        <v>0.94768481063562293</v>
      </c>
      <c r="AY178" s="1">
        <f t="shared" si="141"/>
        <v>1.0729218247829317</v>
      </c>
      <c r="AZ178" s="1">
        <f t="shared" si="136"/>
        <v>4.5999999999999999E-3</v>
      </c>
      <c r="BA178" s="1">
        <f t="shared" si="137"/>
        <v>9.4820126286604864</v>
      </c>
    </row>
    <row r="179" spans="1:53">
      <c r="A179" s="2">
        <f t="shared" si="143"/>
        <v>0.17800000000000013</v>
      </c>
      <c r="B179" s="1">
        <f t="shared" si="129"/>
        <v>0.20823333333333349</v>
      </c>
      <c r="C179" s="1">
        <f t="shared" si="144"/>
        <v>4.5865540189122568E-2</v>
      </c>
      <c r="D179" s="1">
        <f t="shared" si="130"/>
        <v>1.0807744705169933</v>
      </c>
      <c r="E179" s="1">
        <f t="shared" si="174"/>
        <v>1.080282888016868</v>
      </c>
      <c r="F179" s="1">
        <f t="shared" si="174"/>
        <v>1.0802686931208989</v>
      </c>
      <c r="G179" s="1">
        <f t="shared" si="174"/>
        <v>1.0802682820182661</v>
      </c>
      <c r="H179" s="1">
        <f t="shared" si="145"/>
        <v>9.0029457918132091E-2</v>
      </c>
      <c r="I179" s="1">
        <f t="shared" si="131"/>
        <v>9.7026516457359726</v>
      </c>
      <c r="J179" s="1">
        <f>VLOOKUP($I179,Graph!$D$3:$M$50,col)</f>
        <v>5.1999999999999998E-3</v>
      </c>
      <c r="K179" s="1">
        <f>VLOOKUP($I179,Graph!$D$3:$M$50,col+1)</f>
        <v>4.3E-3</v>
      </c>
      <c r="L179" s="1">
        <f t="shared" si="146"/>
        <v>4.5999999999999999E-3</v>
      </c>
      <c r="M179" s="1">
        <f t="shared" si="147"/>
        <v>0.6417166666666666</v>
      </c>
      <c r="N179" s="1">
        <f t="shared" si="148"/>
        <v>0.17340000000000014</v>
      </c>
      <c r="O179" s="1">
        <f t="shared" si="149"/>
        <v>4.2303913832174973E-2</v>
      </c>
      <c r="P179" s="1">
        <f t="shared" si="150"/>
        <v>1.0732321777475842</v>
      </c>
      <c r="Q179" s="1">
        <f t="shared" si="151"/>
        <v>1.0730567750649298</v>
      </c>
      <c r="R179" s="1">
        <f t="shared" si="152"/>
        <v>1.0730521894312186</v>
      </c>
      <c r="S179" s="1">
        <f t="shared" si="153"/>
        <v>1.0730520694075205</v>
      </c>
      <c r="T179" s="1">
        <f t="shared" si="154"/>
        <v>0.94789790502796345</v>
      </c>
      <c r="U179" s="1">
        <f t="shared" si="155"/>
        <v>8.4768670186181685E-2</v>
      </c>
      <c r="V179" s="2">
        <f t="shared" si="132"/>
        <v>9.5098576794965464</v>
      </c>
      <c r="W179" s="1">
        <f>VLOOKUP(V179,Graph!$D$3:$M$50,col)</f>
        <v>5.1999999999999998E-3</v>
      </c>
      <c r="X179" s="1">
        <f>VLOOKUP(V179,Graph!$D$3:$M$50,col+1)</f>
        <v>4.3E-3</v>
      </c>
      <c r="Y179" s="1">
        <f t="shared" si="156"/>
        <v>4.5999999999999999E-3</v>
      </c>
      <c r="Z179" s="1">
        <f t="shared" si="133"/>
        <v>0.6417166666666666</v>
      </c>
      <c r="AA179" s="2">
        <f t="shared" si="157"/>
        <v>0.17340000000000014</v>
      </c>
      <c r="AB179" s="1">
        <f t="shared" si="158"/>
        <v>4.2303913832174973E-2</v>
      </c>
      <c r="AC179" s="1">
        <f t="shared" si="159"/>
        <v>1.0730520662659426</v>
      </c>
      <c r="AD179" s="1">
        <f t="shared" si="160"/>
        <v>1.0730520661837126</v>
      </c>
      <c r="AE179" s="1">
        <f t="shared" si="161"/>
        <v>1.0730520661815606</v>
      </c>
      <c r="AF179" s="1">
        <f t="shared" si="162"/>
        <v>1.0730520661815042</v>
      </c>
      <c r="AG179" s="1">
        <f t="shared" si="163"/>
        <v>0.94789790502796345</v>
      </c>
      <c r="AH179" s="1">
        <f t="shared" si="164"/>
        <v>8.4768669931333737E-2</v>
      </c>
      <c r="AI179" s="2">
        <f t="shared" si="134"/>
        <v>9.5098576699664239</v>
      </c>
      <c r="AJ179" s="1">
        <f>VLOOKUP(AI179,Graph!$D$3:$M$50,col)</f>
        <v>5.1999999999999998E-3</v>
      </c>
      <c r="AK179" s="1">
        <f>VLOOKUP(AI179,Graph!$D$3:$M$50,col+1)</f>
        <v>4.3E-3</v>
      </c>
      <c r="AL179" s="1">
        <f t="shared" si="165"/>
        <v>4.5999999999999999E-3</v>
      </c>
      <c r="AM179" s="1">
        <f t="shared" si="135"/>
        <v>0.6417166666666666</v>
      </c>
      <c r="AN179" s="2">
        <f t="shared" si="166"/>
        <v>0.17340000000000014</v>
      </c>
      <c r="AO179" s="1">
        <f t="shared" si="167"/>
        <v>4.2303913832174973E-2</v>
      </c>
      <c r="AP179" s="1">
        <f t="shared" si="168"/>
        <v>1.0730520661815028</v>
      </c>
      <c r="AQ179" s="1">
        <f t="shared" si="169"/>
        <v>1.0730520661815028</v>
      </c>
      <c r="AR179" s="1">
        <f t="shared" si="170"/>
        <v>1.0730520661815028</v>
      </c>
      <c r="AS179" s="1">
        <f t="shared" si="171"/>
        <v>1.0730520661815028</v>
      </c>
      <c r="AT179" s="1">
        <f t="shared" si="172"/>
        <v>0.94789790502796345</v>
      </c>
      <c r="AU179" s="1">
        <f t="shared" si="173"/>
        <v>8.4768669931333626E-2</v>
      </c>
      <c r="AV179" s="2">
        <f t="shared" si="138"/>
        <v>178</v>
      </c>
      <c r="AW179" s="1">
        <f t="shared" si="139"/>
        <v>84.768669931333619</v>
      </c>
      <c r="AX179" s="1">
        <f t="shared" si="140"/>
        <v>0.94789790502796345</v>
      </c>
      <c r="AY179" s="1">
        <f t="shared" si="141"/>
        <v>1.0730520661815028</v>
      </c>
      <c r="AZ179" s="1">
        <f t="shared" si="136"/>
        <v>4.5999999999999999E-3</v>
      </c>
      <c r="BA179" s="1">
        <f t="shared" si="137"/>
        <v>9.5098576699664239</v>
      </c>
    </row>
    <row r="180" spans="1:53">
      <c r="A180" s="2">
        <f t="shared" si="143"/>
        <v>0.17900000000000013</v>
      </c>
      <c r="B180" s="1">
        <f t="shared" si="129"/>
        <v>0.20927450000000014</v>
      </c>
      <c r="C180" s="1">
        <f t="shared" si="144"/>
        <v>4.5921963248858062E-2</v>
      </c>
      <c r="D180" s="1">
        <f t="shared" si="130"/>
        <v>1.080888707348274</v>
      </c>
      <c r="E180" s="1">
        <f t="shared" si="174"/>
        <v>1.0803988087809817</v>
      </c>
      <c r="F180" s="1">
        <f t="shared" si="174"/>
        <v>1.0803846402608148</v>
      </c>
      <c r="G180" s="1">
        <f t="shared" si="174"/>
        <v>1.0803842292826724</v>
      </c>
      <c r="H180" s="1">
        <f t="shared" si="145"/>
        <v>9.0798942263290383E-2</v>
      </c>
      <c r="I180" s="1">
        <f t="shared" si="131"/>
        <v>9.730216209359881</v>
      </c>
      <c r="J180" s="1">
        <f>VLOOKUP($I180,Graph!$D$3:$M$50,col)</f>
        <v>5.1999999999999998E-3</v>
      </c>
      <c r="K180" s="1">
        <f>VLOOKUP($I180,Graph!$D$3:$M$50,col+1)</f>
        <v>4.3E-3</v>
      </c>
      <c r="L180" s="1">
        <f t="shared" si="146"/>
        <v>4.5999999999999999E-3</v>
      </c>
      <c r="M180" s="1">
        <f t="shared" si="147"/>
        <v>0.6417166666666666</v>
      </c>
      <c r="N180" s="1">
        <f t="shared" si="148"/>
        <v>0.17440000000000014</v>
      </c>
      <c r="O180" s="1">
        <f t="shared" si="149"/>
        <v>4.2368510888100473E-2</v>
      </c>
      <c r="P180" s="1">
        <f t="shared" si="150"/>
        <v>1.0733613311951238</v>
      </c>
      <c r="Q180" s="1">
        <f t="shared" si="151"/>
        <v>1.0731858941368739</v>
      </c>
      <c r="R180" s="1">
        <f t="shared" si="152"/>
        <v>1.0731812989092333</v>
      </c>
      <c r="S180" s="1">
        <f t="shared" si="153"/>
        <v>1.0731811784066365</v>
      </c>
      <c r="T180" s="1">
        <f t="shared" si="154"/>
        <v>0.94810863418031754</v>
      </c>
      <c r="U180" s="1">
        <f t="shared" si="155"/>
        <v>8.5513307067812558E-2</v>
      </c>
      <c r="V180" s="2">
        <f t="shared" si="132"/>
        <v>9.5376224823722602</v>
      </c>
      <c r="W180" s="1">
        <f>VLOOKUP(V180,Graph!$D$3:$M$50,col)</f>
        <v>5.1999999999999998E-3</v>
      </c>
      <c r="X180" s="1">
        <f>VLOOKUP(V180,Graph!$D$3:$M$50,col+1)</f>
        <v>4.3E-3</v>
      </c>
      <c r="Y180" s="1">
        <f t="shared" si="156"/>
        <v>4.5999999999999999E-3</v>
      </c>
      <c r="Z180" s="1">
        <f t="shared" si="133"/>
        <v>0.6417166666666666</v>
      </c>
      <c r="AA180" s="2">
        <f t="shared" si="157"/>
        <v>0.17440000000000014</v>
      </c>
      <c r="AB180" s="1">
        <f t="shared" si="158"/>
        <v>4.2368510888100473E-2</v>
      </c>
      <c r="AC180" s="1">
        <f t="shared" si="159"/>
        <v>1.0731811752465501</v>
      </c>
      <c r="AD180" s="1">
        <f t="shared" si="160"/>
        <v>1.0731811751636791</v>
      </c>
      <c r="AE180" s="1">
        <f t="shared" si="161"/>
        <v>1.0731811751615057</v>
      </c>
      <c r="AF180" s="1">
        <f t="shared" si="162"/>
        <v>1.0731811751614488</v>
      </c>
      <c r="AG180" s="1">
        <f t="shared" si="163"/>
        <v>0.94810863418031754</v>
      </c>
      <c r="AH180" s="1">
        <f t="shared" si="164"/>
        <v>8.551330680922925E-2</v>
      </c>
      <c r="AI180" s="2">
        <f t="shared" si="134"/>
        <v>9.5376224727586667</v>
      </c>
      <c r="AJ180" s="1">
        <f>VLOOKUP(AI180,Graph!$D$3:$M$50,col)</f>
        <v>5.1999999999999998E-3</v>
      </c>
      <c r="AK180" s="1">
        <f>VLOOKUP(AI180,Graph!$D$3:$M$50,col+1)</f>
        <v>4.3E-3</v>
      </c>
      <c r="AL180" s="1">
        <f t="shared" si="165"/>
        <v>4.5999999999999999E-3</v>
      </c>
      <c r="AM180" s="1">
        <f t="shared" si="135"/>
        <v>0.6417166666666666</v>
      </c>
      <c r="AN180" s="2">
        <f t="shared" si="166"/>
        <v>0.17440000000000014</v>
      </c>
      <c r="AO180" s="1">
        <f t="shared" si="167"/>
        <v>4.2368510888100473E-2</v>
      </c>
      <c r="AP180" s="1">
        <f t="shared" si="168"/>
        <v>1.0731811751614473</v>
      </c>
      <c r="AQ180" s="1">
        <f t="shared" si="169"/>
        <v>1.0731811751614471</v>
      </c>
      <c r="AR180" s="1">
        <f t="shared" si="170"/>
        <v>1.0731811751614473</v>
      </c>
      <c r="AS180" s="1">
        <f t="shared" si="171"/>
        <v>1.0731811751614471</v>
      </c>
      <c r="AT180" s="1">
        <f t="shared" si="172"/>
        <v>0.94810863418031754</v>
      </c>
      <c r="AU180" s="1">
        <f t="shared" si="173"/>
        <v>8.5513306809229125E-2</v>
      </c>
      <c r="AV180" s="2">
        <f t="shared" si="138"/>
        <v>179</v>
      </c>
      <c r="AW180" s="1">
        <f t="shared" si="139"/>
        <v>85.513306809229121</v>
      </c>
      <c r="AX180" s="1">
        <f t="shared" si="140"/>
        <v>0.94810863418031754</v>
      </c>
      <c r="AY180" s="1">
        <f t="shared" si="141"/>
        <v>1.0731811751614471</v>
      </c>
      <c r="AZ180" s="1">
        <f t="shared" si="136"/>
        <v>4.5999999999999999E-3</v>
      </c>
      <c r="BA180" s="1">
        <f t="shared" si="137"/>
        <v>9.5376224727586667</v>
      </c>
    </row>
    <row r="181" spans="1:53">
      <c r="A181" s="2">
        <f t="shared" si="143"/>
        <v>0.18000000000000013</v>
      </c>
      <c r="B181" s="1">
        <f t="shared" si="129"/>
        <v>0.21031566666666682</v>
      </c>
      <c r="C181" s="1">
        <f t="shared" si="144"/>
        <v>4.5977861835073963E-2</v>
      </c>
      <c r="D181" s="1">
        <f t="shared" si="130"/>
        <v>1.0810019180334836</v>
      </c>
      <c r="E181" s="1">
        <f t="shared" ref="E181:G200" si="175">SQRT(D181-($C181*D181-POWER(D181,1/3)+1)/($C181-POWER(D181,-2/3)/3))</f>
        <v>1.0805137024429092</v>
      </c>
      <c r="F181" s="1">
        <f t="shared" si="175"/>
        <v>1.0804995606142129</v>
      </c>
      <c r="G181" s="1">
        <f t="shared" si="175"/>
        <v>1.0804991497776264</v>
      </c>
      <c r="H181" s="1">
        <f t="shared" si="145"/>
        <v>9.1570628289291023E-2</v>
      </c>
      <c r="I181" s="1">
        <f t="shared" si="131"/>
        <v>9.7577036810786613</v>
      </c>
      <c r="J181" s="1">
        <f>VLOOKUP($I181,Graph!$D$3:$M$50,col)</f>
        <v>5.1999999999999998E-3</v>
      </c>
      <c r="K181" s="1">
        <f>VLOOKUP($I181,Graph!$D$3:$M$50,col+1)</f>
        <v>4.3E-3</v>
      </c>
      <c r="L181" s="1">
        <f t="shared" si="146"/>
        <v>4.5999999999999999E-3</v>
      </c>
      <c r="M181" s="1">
        <f t="shared" si="147"/>
        <v>0.6417166666666666</v>
      </c>
      <c r="N181" s="1">
        <f t="shared" si="148"/>
        <v>0.17540000000000014</v>
      </c>
      <c r="O181" s="1">
        <f t="shared" si="149"/>
        <v>4.2432516921182016E-2</v>
      </c>
      <c r="P181" s="1">
        <f t="shared" si="150"/>
        <v>1.0734893646394514</v>
      </c>
      <c r="Q181" s="1">
        <f t="shared" si="151"/>
        <v>1.0733138952681855</v>
      </c>
      <c r="R181" s="1">
        <f t="shared" si="152"/>
        <v>1.0733092905704995</v>
      </c>
      <c r="S181" s="1">
        <f t="shared" si="153"/>
        <v>1.0733091695932291</v>
      </c>
      <c r="T181" s="1">
        <f t="shared" si="154"/>
        <v>0.94831703725195193</v>
      </c>
      <c r="U181" s="1">
        <f t="shared" si="155"/>
        <v>8.6260139721472714E-2</v>
      </c>
      <c r="V181" s="2">
        <f t="shared" si="132"/>
        <v>9.5653077314384554</v>
      </c>
      <c r="W181" s="1">
        <f>VLOOKUP(V181,Graph!$D$3:$M$50,col)</f>
        <v>5.1999999999999998E-3</v>
      </c>
      <c r="X181" s="1">
        <f>VLOOKUP(V181,Graph!$D$3:$M$50,col+1)</f>
        <v>4.3E-3</v>
      </c>
      <c r="Y181" s="1">
        <f t="shared" si="156"/>
        <v>4.5999999999999999E-3</v>
      </c>
      <c r="Z181" s="1">
        <f t="shared" si="133"/>
        <v>0.6417166666666666</v>
      </c>
      <c r="AA181" s="2">
        <f t="shared" si="157"/>
        <v>0.17540000000000014</v>
      </c>
      <c r="AB181" s="1">
        <f t="shared" si="158"/>
        <v>4.2432516921182016E-2</v>
      </c>
      <c r="AC181" s="1">
        <f t="shared" si="159"/>
        <v>1.0733091664147481</v>
      </c>
      <c r="AD181" s="1">
        <f t="shared" si="160"/>
        <v>1.0733091663312384</v>
      </c>
      <c r="AE181" s="1">
        <f t="shared" si="161"/>
        <v>1.0733091663290448</v>
      </c>
      <c r="AF181" s="1">
        <f t="shared" si="162"/>
        <v>1.0733091663289869</v>
      </c>
      <c r="AG181" s="1">
        <f t="shared" si="163"/>
        <v>0.94831703725195193</v>
      </c>
      <c r="AH181" s="1">
        <f t="shared" si="164"/>
        <v>8.6260139459130775E-2</v>
      </c>
      <c r="AI181" s="2">
        <f t="shared" si="134"/>
        <v>9.5653077217415028</v>
      </c>
      <c r="AJ181" s="1">
        <f>VLOOKUP(AI181,Graph!$D$3:$M$50,col)</f>
        <v>5.1999999999999998E-3</v>
      </c>
      <c r="AK181" s="1">
        <f>VLOOKUP(AI181,Graph!$D$3:$M$50,col+1)</f>
        <v>4.3E-3</v>
      </c>
      <c r="AL181" s="1">
        <f t="shared" si="165"/>
        <v>4.5999999999999999E-3</v>
      </c>
      <c r="AM181" s="1">
        <f t="shared" si="135"/>
        <v>0.6417166666666666</v>
      </c>
      <c r="AN181" s="2">
        <f t="shared" si="166"/>
        <v>0.17540000000000014</v>
      </c>
      <c r="AO181" s="1">
        <f t="shared" si="167"/>
        <v>4.2432516921182016E-2</v>
      </c>
      <c r="AP181" s="1">
        <f t="shared" si="168"/>
        <v>1.0733091663289855</v>
      </c>
      <c r="AQ181" s="1">
        <f t="shared" si="169"/>
        <v>1.0733091663289855</v>
      </c>
      <c r="AR181" s="1">
        <f t="shared" si="170"/>
        <v>1.0733091663289855</v>
      </c>
      <c r="AS181" s="1">
        <f t="shared" si="171"/>
        <v>1.0733091663289855</v>
      </c>
      <c r="AT181" s="1">
        <f t="shared" si="172"/>
        <v>0.94831703725195193</v>
      </c>
      <c r="AU181" s="1">
        <f t="shared" si="173"/>
        <v>8.6260139459130677E-2</v>
      </c>
      <c r="AV181" s="2">
        <f t="shared" si="138"/>
        <v>180</v>
      </c>
      <c r="AW181" s="1">
        <f t="shared" si="139"/>
        <v>86.260139459130684</v>
      </c>
      <c r="AX181" s="1">
        <f t="shared" si="140"/>
        <v>0.94831703725195193</v>
      </c>
      <c r="AY181" s="1">
        <f t="shared" si="141"/>
        <v>1.0733091663289855</v>
      </c>
      <c r="AZ181" s="1">
        <f t="shared" si="136"/>
        <v>4.5999999999999999E-3</v>
      </c>
      <c r="BA181" s="1">
        <f t="shared" si="137"/>
        <v>9.5653077217415028</v>
      </c>
    </row>
    <row r="182" spans="1:53">
      <c r="A182" s="2">
        <f t="shared" si="143"/>
        <v>0.18100000000000013</v>
      </c>
      <c r="B182" s="1">
        <f t="shared" si="129"/>
        <v>0.21135683333333349</v>
      </c>
      <c r="C182" s="1">
        <f t="shared" si="144"/>
        <v>4.6033243196113301E-2</v>
      </c>
      <c r="D182" s="1">
        <f t="shared" si="130"/>
        <v>1.0811141162768689</v>
      </c>
      <c r="E182" s="1">
        <f t="shared" si="175"/>
        <v>1.080627582536823</v>
      </c>
      <c r="F182" s="1">
        <f t="shared" si="175"/>
        <v>1.080613467705811</v>
      </c>
      <c r="G182" s="1">
        <f t="shared" si="175"/>
        <v>1.0806130570275103</v>
      </c>
      <c r="H182" s="1">
        <f t="shared" si="145"/>
        <v>9.2344509744338582E-2</v>
      </c>
      <c r="I182" s="1">
        <f t="shared" si="131"/>
        <v>9.7851147001476111</v>
      </c>
      <c r="J182" s="1">
        <f>VLOOKUP($I182,Graph!$D$3:$M$50,col)</f>
        <v>5.1999999999999998E-3</v>
      </c>
      <c r="K182" s="1">
        <f>VLOOKUP($I182,Graph!$D$3:$M$50,col+1)</f>
        <v>4.3E-3</v>
      </c>
      <c r="L182" s="1">
        <f t="shared" si="146"/>
        <v>4.5999999999999999E-3</v>
      </c>
      <c r="M182" s="1">
        <f t="shared" si="147"/>
        <v>0.6417166666666666</v>
      </c>
      <c r="N182" s="1">
        <f t="shared" si="148"/>
        <v>0.17640000000000014</v>
      </c>
      <c r="O182" s="1">
        <f t="shared" si="149"/>
        <v>4.2495939951765128E-2</v>
      </c>
      <c r="P182" s="1">
        <f t="shared" si="150"/>
        <v>1.073616292487213</v>
      </c>
      <c r="Q182" s="1">
        <f t="shared" si="151"/>
        <v>1.0734407928189418</v>
      </c>
      <c r="R182" s="1">
        <f t="shared" si="152"/>
        <v>1.073436178773302</v>
      </c>
      <c r="S182" s="1">
        <f t="shared" si="153"/>
        <v>1.0734360573255421</v>
      </c>
      <c r="T182" s="1">
        <f t="shared" si="154"/>
        <v>0.94852315254250519</v>
      </c>
      <c r="U182" s="1">
        <f t="shared" si="155"/>
        <v>8.7009161742888613E-2</v>
      </c>
      <c r="V182" s="2">
        <f t="shared" si="132"/>
        <v>9.5929141017512283</v>
      </c>
      <c r="W182" s="1">
        <f>VLOOKUP(V182,Graph!$D$3:$M$50,col)</f>
        <v>5.1999999999999998E-3</v>
      </c>
      <c r="X182" s="1">
        <f>VLOOKUP(V182,Graph!$D$3:$M$50,col+1)</f>
        <v>4.3E-3</v>
      </c>
      <c r="Y182" s="1">
        <f t="shared" si="156"/>
        <v>4.5999999999999999E-3</v>
      </c>
      <c r="Z182" s="1">
        <f t="shared" si="133"/>
        <v>0.6417166666666666</v>
      </c>
      <c r="AA182" s="2">
        <f t="shared" si="157"/>
        <v>0.17640000000000014</v>
      </c>
      <c r="AB182" s="1">
        <f t="shared" si="158"/>
        <v>4.2495939951765128E-2</v>
      </c>
      <c r="AC182" s="1">
        <f t="shared" si="159"/>
        <v>1.07343605412878</v>
      </c>
      <c r="AD182" s="1">
        <f t="shared" si="160"/>
        <v>1.0734360540446344</v>
      </c>
      <c r="AE182" s="1">
        <f t="shared" si="161"/>
        <v>1.0734360540424195</v>
      </c>
      <c r="AF182" s="1">
        <f t="shared" si="162"/>
        <v>1.0734360540423611</v>
      </c>
      <c r="AG182" s="1">
        <f t="shared" si="163"/>
        <v>0.94852315254250519</v>
      </c>
      <c r="AH182" s="1">
        <f t="shared" si="164"/>
        <v>8.7009161476764851E-2</v>
      </c>
      <c r="AI182" s="2">
        <f t="shared" si="134"/>
        <v>9.5929140919710232</v>
      </c>
      <c r="AJ182" s="1">
        <f>VLOOKUP(AI182,Graph!$D$3:$M$50,col)</f>
        <v>5.1999999999999998E-3</v>
      </c>
      <c r="AK182" s="1">
        <f>VLOOKUP(AI182,Graph!$D$3:$M$50,col+1)</f>
        <v>4.3E-3</v>
      </c>
      <c r="AL182" s="1">
        <f t="shared" si="165"/>
        <v>4.5999999999999999E-3</v>
      </c>
      <c r="AM182" s="1">
        <f t="shared" si="135"/>
        <v>0.6417166666666666</v>
      </c>
      <c r="AN182" s="2">
        <f t="shared" si="166"/>
        <v>0.17640000000000014</v>
      </c>
      <c r="AO182" s="1">
        <f t="shared" si="167"/>
        <v>4.2495939951765128E-2</v>
      </c>
      <c r="AP182" s="1">
        <f t="shared" si="168"/>
        <v>1.0734360540423595</v>
      </c>
      <c r="AQ182" s="1">
        <f t="shared" si="169"/>
        <v>1.0734360540423595</v>
      </c>
      <c r="AR182" s="1">
        <f t="shared" si="170"/>
        <v>1.0734360540423595</v>
      </c>
      <c r="AS182" s="1">
        <f t="shared" si="171"/>
        <v>1.0734360540423595</v>
      </c>
      <c r="AT182" s="1">
        <f t="shared" si="172"/>
        <v>0.94852315254250519</v>
      </c>
      <c r="AU182" s="1">
        <f t="shared" si="173"/>
        <v>8.700916147676474E-2</v>
      </c>
      <c r="AV182" s="2">
        <f t="shared" si="138"/>
        <v>181</v>
      </c>
      <c r="AW182" s="1">
        <f t="shared" si="139"/>
        <v>87.009161476764746</v>
      </c>
      <c r="AX182" s="1">
        <f t="shared" si="140"/>
        <v>0.94852315254250519</v>
      </c>
      <c r="AY182" s="1">
        <f t="shared" si="141"/>
        <v>1.0734360540423595</v>
      </c>
      <c r="AZ182" s="1">
        <f t="shared" si="136"/>
        <v>4.5999999999999999E-3</v>
      </c>
      <c r="BA182" s="1">
        <f t="shared" si="137"/>
        <v>9.5929140919710232</v>
      </c>
    </row>
    <row r="183" spans="1:53">
      <c r="A183" s="2">
        <f t="shared" si="143"/>
        <v>0.18200000000000013</v>
      </c>
      <c r="B183" s="1">
        <f t="shared" si="129"/>
        <v>0.21239800000000017</v>
      </c>
      <c r="C183" s="1">
        <f t="shared" si="144"/>
        <v>4.6088114447999352E-2</v>
      </c>
      <c r="D183" s="1">
        <f t="shared" si="130"/>
        <v>1.0812253155409808</v>
      </c>
      <c r="E183" s="1">
        <f t="shared" si="175"/>
        <v>1.0807404623613333</v>
      </c>
      <c r="F183" s="1">
        <f t="shared" si="175"/>
        <v>1.0807263748249896</v>
      </c>
      <c r="G183" s="1">
        <f t="shared" si="175"/>
        <v>1.0807259643213771</v>
      </c>
      <c r="H183" s="1">
        <f t="shared" si="145"/>
        <v>9.3120580429214561E-2</v>
      </c>
      <c r="I183" s="1">
        <f t="shared" si="131"/>
        <v>9.8124498970679497</v>
      </c>
      <c r="J183" s="1">
        <f>VLOOKUP($I183,Graph!$D$3:$M$50,col)</f>
        <v>5.1999999999999998E-3</v>
      </c>
      <c r="K183" s="1">
        <f>VLOOKUP($I183,Graph!$D$3:$M$50,col+1)</f>
        <v>4.3E-3</v>
      </c>
      <c r="L183" s="1">
        <f t="shared" si="146"/>
        <v>4.5999999999999999E-3</v>
      </c>
      <c r="M183" s="1">
        <f t="shared" si="147"/>
        <v>0.6417166666666666</v>
      </c>
      <c r="N183" s="1">
        <f t="shared" si="148"/>
        <v>0.17740000000000014</v>
      </c>
      <c r="O183" s="1">
        <f t="shared" si="149"/>
        <v>4.2558787856864719E-2</v>
      </c>
      <c r="P183" s="1">
        <f t="shared" si="150"/>
        <v>1.0737421289011462</v>
      </c>
      <c r="Q183" s="1">
        <f t="shared" si="151"/>
        <v>1.0735666009063962</v>
      </c>
      <c r="R183" s="1">
        <f t="shared" si="152"/>
        <v>1.0735619776331289</v>
      </c>
      <c r="S183" s="1">
        <f t="shared" si="153"/>
        <v>1.0735618557190234</v>
      </c>
      <c r="T183" s="1">
        <f t="shared" si="154"/>
        <v>0.94872701751544597</v>
      </c>
      <c r="U183" s="1">
        <f t="shared" si="155"/>
        <v>8.7760366782860394E-2</v>
      </c>
      <c r="V183" s="2">
        <f t="shared" si="132"/>
        <v>9.6204422589075058</v>
      </c>
      <c r="W183" s="1">
        <f>VLOOKUP(V183,Graph!$D$3:$M$50,col)</f>
        <v>5.1999999999999998E-3</v>
      </c>
      <c r="X183" s="1">
        <f>VLOOKUP(V183,Graph!$D$3:$M$50,col+1)</f>
        <v>4.3E-3</v>
      </c>
      <c r="Y183" s="1">
        <f t="shared" si="156"/>
        <v>4.5999999999999999E-3</v>
      </c>
      <c r="Z183" s="1">
        <f t="shared" si="133"/>
        <v>0.6417166666666666</v>
      </c>
      <c r="AA183" s="2">
        <f t="shared" si="157"/>
        <v>0.17740000000000014</v>
      </c>
      <c r="AB183" s="1">
        <f t="shared" si="158"/>
        <v>4.2558787856864719E-2</v>
      </c>
      <c r="AC183" s="1">
        <f t="shared" si="159"/>
        <v>1.0735618525040931</v>
      </c>
      <c r="AD183" s="1">
        <f t="shared" si="160"/>
        <v>1.073561852419314</v>
      </c>
      <c r="AE183" s="1">
        <f t="shared" si="161"/>
        <v>1.0735618524170782</v>
      </c>
      <c r="AF183" s="1">
        <f t="shared" si="162"/>
        <v>1.0735618524170192</v>
      </c>
      <c r="AG183" s="1">
        <f t="shared" si="163"/>
        <v>0.94872701751544597</v>
      </c>
      <c r="AH183" s="1">
        <f t="shared" si="164"/>
        <v>8.7760366512931731E-2</v>
      </c>
      <c r="AI183" s="2">
        <f t="shared" si="134"/>
        <v>9.6204422490441583</v>
      </c>
      <c r="AJ183" s="1">
        <f>VLOOKUP(AI183,Graph!$D$3:$M$50,col)</f>
        <v>5.1999999999999998E-3</v>
      </c>
      <c r="AK183" s="1">
        <f>VLOOKUP(AI183,Graph!$D$3:$M$50,col+1)</f>
        <v>4.3E-3</v>
      </c>
      <c r="AL183" s="1">
        <f t="shared" si="165"/>
        <v>4.5999999999999999E-3</v>
      </c>
      <c r="AM183" s="1">
        <f t="shared" si="135"/>
        <v>0.6417166666666666</v>
      </c>
      <c r="AN183" s="2">
        <f t="shared" si="166"/>
        <v>0.17740000000000014</v>
      </c>
      <c r="AO183" s="1">
        <f t="shared" si="167"/>
        <v>4.2558787856864719E-2</v>
      </c>
      <c r="AP183" s="1">
        <f t="shared" si="168"/>
        <v>1.0735618524170178</v>
      </c>
      <c r="AQ183" s="1">
        <f t="shared" si="169"/>
        <v>1.0735618524170178</v>
      </c>
      <c r="AR183" s="1">
        <f t="shared" si="170"/>
        <v>1.0735618524170178</v>
      </c>
      <c r="AS183" s="1">
        <f t="shared" si="171"/>
        <v>1.0735618524170178</v>
      </c>
      <c r="AT183" s="1">
        <f t="shared" si="172"/>
        <v>0.94872701751544597</v>
      </c>
      <c r="AU183" s="1">
        <f t="shared" si="173"/>
        <v>8.7760366512931634E-2</v>
      </c>
      <c r="AV183" s="2">
        <f t="shared" si="138"/>
        <v>182</v>
      </c>
      <c r="AW183" s="1">
        <f t="shared" si="139"/>
        <v>87.76036651293164</v>
      </c>
      <c r="AX183" s="1">
        <f t="shared" si="140"/>
        <v>0.94872701751544597</v>
      </c>
      <c r="AY183" s="1">
        <f t="shared" si="141"/>
        <v>1.0735618524170178</v>
      </c>
      <c r="AZ183" s="1">
        <f t="shared" si="136"/>
        <v>4.5999999999999999E-3</v>
      </c>
      <c r="BA183" s="1">
        <f t="shared" si="137"/>
        <v>9.6204422490441583</v>
      </c>
    </row>
    <row r="184" spans="1:53">
      <c r="A184" s="2">
        <f t="shared" si="143"/>
        <v>0.18300000000000013</v>
      </c>
      <c r="B184" s="1">
        <f t="shared" si="129"/>
        <v>0.21343916666666682</v>
      </c>
      <c r="C184" s="1">
        <f t="shared" si="144"/>
        <v>4.6142482577424877E-2</v>
      </c>
      <c r="D184" s="1">
        <f t="shared" si="130"/>
        <v>1.0813355290519449</v>
      </c>
      <c r="E184" s="1">
        <f t="shared" si="175"/>
        <v>1.0808523549845599</v>
      </c>
      <c r="F184" s="1">
        <f t="shared" si="175"/>
        <v>1.0808382950308584</v>
      </c>
      <c r="G184" s="1">
        <f t="shared" si="175"/>
        <v>1.0808378847180127</v>
      </c>
      <c r="H184" s="1">
        <f t="shared" si="145"/>
        <v>9.3898834196550568E-2</v>
      </c>
      <c r="I184" s="1">
        <f t="shared" si="131"/>
        <v>9.839709893753394</v>
      </c>
      <c r="J184" s="1">
        <f>VLOOKUP($I184,Graph!$D$3:$M$50,col)</f>
        <v>5.1999999999999998E-3</v>
      </c>
      <c r="K184" s="1">
        <f>VLOOKUP($I184,Graph!$D$3:$M$50,col+1)</f>
        <v>4.3E-3</v>
      </c>
      <c r="L184" s="1">
        <f t="shared" si="146"/>
        <v>4.5999999999999999E-3</v>
      </c>
      <c r="M184" s="1">
        <f t="shared" si="147"/>
        <v>0.6417166666666666</v>
      </c>
      <c r="N184" s="1">
        <f t="shared" si="148"/>
        <v>0.17840000000000014</v>
      </c>
      <c r="O184" s="1">
        <f t="shared" si="149"/>
        <v>4.2621068373322801E-2</v>
      </c>
      <c r="P184" s="1">
        <f t="shared" si="150"/>
        <v>1.0738668878051654</v>
      </c>
      <c r="Q184" s="1">
        <f t="shared" si="151"/>
        <v>1.0736913334100324</v>
      </c>
      <c r="R184" s="1">
        <f t="shared" si="152"/>
        <v>1.0736867010277305</v>
      </c>
      <c r="S184" s="1">
        <f t="shared" si="153"/>
        <v>1.0736865786513821</v>
      </c>
      <c r="T184" s="1">
        <f t="shared" si="154"/>
        <v>0.94892866882076576</v>
      </c>
      <c r="U184" s="1">
        <f t="shared" si="155"/>
        <v>8.8513748546486609E-2</v>
      </c>
      <c r="V184" s="2">
        <f t="shared" si="132"/>
        <v>9.6478928592293229</v>
      </c>
      <c r="W184" s="1">
        <f>VLOOKUP(V184,Graph!$D$3:$M$50,col)</f>
        <v>5.1999999999999998E-3</v>
      </c>
      <c r="X184" s="1">
        <f>VLOOKUP(V184,Graph!$D$3:$M$50,col+1)</f>
        <v>4.3E-3</v>
      </c>
      <c r="Y184" s="1">
        <f t="shared" si="156"/>
        <v>4.5999999999999999E-3</v>
      </c>
      <c r="Z184" s="1">
        <f t="shared" si="133"/>
        <v>0.6417166666666666</v>
      </c>
      <c r="AA184" s="2">
        <f t="shared" si="157"/>
        <v>0.17840000000000014</v>
      </c>
      <c r="AB184" s="1">
        <f t="shared" si="158"/>
        <v>4.2621068373322801E-2</v>
      </c>
      <c r="AC184" s="1">
        <f t="shared" si="159"/>
        <v>1.0736865754183966</v>
      </c>
      <c r="AD184" s="1">
        <f t="shared" si="160"/>
        <v>1.0736865753329861</v>
      </c>
      <c r="AE184" s="1">
        <f t="shared" si="161"/>
        <v>1.0736865753307294</v>
      </c>
      <c r="AF184" s="1">
        <f t="shared" si="162"/>
        <v>1.0736865753306699</v>
      </c>
      <c r="AG184" s="1">
        <f t="shared" si="163"/>
        <v>0.94892866882076576</v>
      </c>
      <c r="AH184" s="1">
        <f t="shared" si="164"/>
        <v>8.8513748272730119E-2</v>
      </c>
      <c r="AI184" s="2">
        <f t="shared" si="134"/>
        <v>9.647892849282945</v>
      </c>
      <c r="AJ184" s="1">
        <f>VLOOKUP(AI184,Graph!$D$3:$M$50,col)</f>
        <v>5.1999999999999998E-3</v>
      </c>
      <c r="AK184" s="1">
        <f>VLOOKUP(AI184,Graph!$D$3:$M$50,col+1)</f>
        <v>4.3E-3</v>
      </c>
      <c r="AL184" s="1">
        <f t="shared" si="165"/>
        <v>4.5999999999999999E-3</v>
      </c>
      <c r="AM184" s="1">
        <f t="shared" si="135"/>
        <v>0.6417166666666666</v>
      </c>
      <c r="AN184" s="2">
        <f t="shared" si="166"/>
        <v>0.17840000000000014</v>
      </c>
      <c r="AO184" s="1">
        <f t="shared" si="167"/>
        <v>4.2621068373322801E-2</v>
      </c>
      <c r="AP184" s="1">
        <f t="shared" si="168"/>
        <v>1.0736865753306681</v>
      </c>
      <c r="AQ184" s="1">
        <f t="shared" si="169"/>
        <v>1.0736865753306684</v>
      </c>
      <c r="AR184" s="1">
        <f t="shared" si="170"/>
        <v>1.0736865753306686</v>
      </c>
      <c r="AS184" s="1">
        <f t="shared" si="171"/>
        <v>1.0736865753306684</v>
      </c>
      <c r="AT184" s="1">
        <f t="shared" si="172"/>
        <v>0.94892866882076576</v>
      </c>
      <c r="AU184" s="1">
        <f t="shared" si="173"/>
        <v>8.8513748272729981E-2</v>
      </c>
      <c r="AV184" s="2">
        <f t="shared" si="138"/>
        <v>183</v>
      </c>
      <c r="AW184" s="1">
        <f t="shared" si="139"/>
        <v>88.513748272729984</v>
      </c>
      <c r="AX184" s="1">
        <f t="shared" si="140"/>
        <v>0.94892866882076576</v>
      </c>
      <c r="AY184" s="1">
        <f t="shared" si="141"/>
        <v>1.0736865753306684</v>
      </c>
      <c r="AZ184" s="1">
        <f t="shared" si="136"/>
        <v>4.5999999999999999E-3</v>
      </c>
      <c r="BA184" s="1">
        <f t="shared" si="137"/>
        <v>9.647892849282945</v>
      </c>
    </row>
    <row r="185" spans="1:53">
      <c r="A185" s="2">
        <f t="shared" si="143"/>
        <v>0.18400000000000014</v>
      </c>
      <c r="B185" s="1">
        <f t="shared" si="129"/>
        <v>0.21448033333333349</v>
      </c>
      <c r="C185" s="1">
        <f t="shared" si="144"/>
        <v>4.6196354444661421E-2</v>
      </c>
      <c r="D185" s="1">
        <f t="shared" si="130"/>
        <v>1.081444769804599</v>
      </c>
      <c r="E185" s="1">
        <f t="shared" si="175"/>
        <v>1.0809632732490768</v>
      </c>
      <c r="F185" s="1">
        <f t="shared" si="175"/>
        <v>1.0809492411571933</v>
      </c>
      <c r="G185" s="1">
        <f t="shared" si="175"/>
        <v>1.0809488310508759</v>
      </c>
      <c r="H185" s="1">
        <f t="shared" si="145"/>
        <v>9.4679264950116152E-2</v>
      </c>
      <c r="I185" s="1">
        <f t="shared" si="131"/>
        <v>9.8668953036927238</v>
      </c>
      <c r="J185" s="1">
        <f>VLOOKUP($I185,Graph!$D$3:$M$50,col)</f>
        <v>5.1999999999999998E-3</v>
      </c>
      <c r="K185" s="1">
        <f>VLOOKUP($I185,Graph!$D$3:$M$50,col+1)</f>
        <v>4.3E-3</v>
      </c>
      <c r="L185" s="1">
        <f t="shared" si="146"/>
        <v>4.5999999999999999E-3</v>
      </c>
      <c r="M185" s="1">
        <f t="shared" si="147"/>
        <v>0.6417166666666666</v>
      </c>
      <c r="N185" s="1">
        <f t="shared" si="148"/>
        <v>0.17940000000000014</v>
      </c>
      <c r="O185" s="1">
        <f t="shared" si="149"/>
        <v>4.2682789100884015E-2</v>
      </c>
      <c r="P185" s="1">
        <f t="shared" si="150"/>
        <v>1.0739905828893173</v>
      </c>
      <c r="Q185" s="1">
        <f t="shared" si="151"/>
        <v>1.0738150039764991</v>
      </c>
      <c r="R185" s="1">
        <f t="shared" si="152"/>
        <v>1.0738103626020465</v>
      </c>
      <c r="S185" s="1">
        <f t="shared" si="153"/>
        <v>1.0738102397675182</v>
      </c>
      <c r="T185" s="1">
        <f t="shared" si="154"/>
        <v>0.94912814231693932</v>
      </c>
      <c r="U185" s="1">
        <f t="shared" si="155"/>
        <v>8.9269300792404305E-2</v>
      </c>
      <c r="V185" s="2">
        <f t="shared" si="132"/>
        <v>9.6752665499435224</v>
      </c>
      <c r="W185" s="1">
        <f>VLOOKUP(V185,Graph!$D$3:$M$50,col)</f>
        <v>5.1999999999999998E-3</v>
      </c>
      <c r="X185" s="1">
        <f>VLOOKUP(V185,Graph!$D$3:$M$50,col+1)</f>
        <v>4.3E-3</v>
      </c>
      <c r="Y185" s="1">
        <f t="shared" si="156"/>
        <v>4.5999999999999999E-3</v>
      </c>
      <c r="Z185" s="1">
        <f t="shared" si="133"/>
        <v>0.6417166666666666</v>
      </c>
      <c r="AA185" s="2">
        <f t="shared" si="157"/>
        <v>0.17940000000000014</v>
      </c>
      <c r="AB185" s="1">
        <f t="shared" si="158"/>
        <v>4.2682789100884015E-2</v>
      </c>
      <c r="AC185" s="1">
        <f t="shared" si="159"/>
        <v>1.0738102365165887</v>
      </c>
      <c r="AD185" s="1">
        <f t="shared" si="160"/>
        <v>1.0738102364305497</v>
      </c>
      <c r="AE185" s="1">
        <f t="shared" si="161"/>
        <v>1.0738102364282727</v>
      </c>
      <c r="AF185" s="1">
        <f t="shared" si="162"/>
        <v>1.0738102364282123</v>
      </c>
      <c r="AG185" s="1">
        <f t="shared" si="163"/>
        <v>0.94912814231693932</v>
      </c>
      <c r="AH185" s="1">
        <f t="shared" si="164"/>
        <v>8.9269300514797076E-2</v>
      </c>
      <c r="AI185" s="2">
        <f t="shared" si="134"/>
        <v>9.6752665399142295</v>
      </c>
      <c r="AJ185" s="1">
        <f>VLOOKUP(AI185,Graph!$D$3:$M$50,col)</f>
        <v>5.1999999999999998E-3</v>
      </c>
      <c r="AK185" s="1">
        <f>VLOOKUP(AI185,Graph!$D$3:$M$50,col+1)</f>
        <v>4.3E-3</v>
      </c>
      <c r="AL185" s="1">
        <f t="shared" si="165"/>
        <v>4.5999999999999999E-3</v>
      </c>
      <c r="AM185" s="1">
        <f t="shared" si="135"/>
        <v>0.6417166666666666</v>
      </c>
      <c r="AN185" s="2">
        <f t="shared" si="166"/>
        <v>0.17940000000000014</v>
      </c>
      <c r="AO185" s="1">
        <f t="shared" si="167"/>
        <v>4.2682789100884015E-2</v>
      </c>
      <c r="AP185" s="1">
        <f t="shared" si="168"/>
        <v>1.0738102364282109</v>
      </c>
      <c r="AQ185" s="1">
        <f t="shared" si="169"/>
        <v>1.0738102364282112</v>
      </c>
      <c r="AR185" s="1">
        <f t="shared" si="170"/>
        <v>1.0738102364282109</v>
      </c>
      <c r="AS185" s="1">
        <f t="shared" si="171"/>
        <v>1.0738102364282112</v>
      </c>
      <c r="AT185" s="1">
        <f t="shared" si="172"/>
        <v>0.94912814231693932</v>
      </c>
      <c r="AU185" s="1">
        <f t="shared" si="173"/>
        <v>8.9269300514796979E-2</v>
      </c>
      <c r="AV185" s="2">
        <f t="shared" si="138"/>
        <v>184</v>
      </c>
      <c r="AW185" s="1">
        <f t="shared" si="139"/>
        <v>89.269300514796981</v>
      </c>
      <c r="AX185" s="1">
        <f t="shared" si="140"/>
        <v>0.94912814231693932</v>
      </c>
      <c r="AY185" s="1">
        <f t="shared" si="141"/>
        <v>1.0738102364282112</v>
      </c>
      <c r="AZ185" s="1">
        <f t="shared" si="136"/>
        <v>4.5999999999999999E-3</v>
      </c>
      <c r="BA185" s="1">
        <f t="shared" si="137"/>
        <v>9.6752665399142295</v>
      </c>
    </row>
    <row r="186" spans="1:53">
      <c r="A186" s="2">
        <f t="shared" si="143"/>
        <v>0.18500000000000014</v>
      </c>
      <c r="B186" s="1">
        <f t="shared" si="129"/>
        <v>0.21552150000000017</v>
      </c>
      <c r="C186" s="1">
        <f t="shared" si="144"/>
        <v>4.6249736786390695E-2</v>
      </c>
      <c r="D186" s="1">
        <f t="shared" si="130"/>
        <v>1.0815530505674962</v>
      </c>
      <c r="E186" s="1">
        <f t="shared" si="175"/>
        <v>1.0810732297767252</v>
      </c>
      <c r="F186" s="1">
        <f t="shared" si="175"/>
        <v>1.0810592258172471</v>
      </c>
      <c r="G186" s="1">
        <f t="shared" si="175"/>
        <v>1.0810588159329082</v>
      </c>
      <c r="H186" s="1">
        <f t="shared" si="145"/>
        <v>9.5461866644119653E-2</v>
      </c>
      <c r="I186" s="1">
        <f t="shared" si="131"/>
        <v>9.8940067321083802</v>
      </c>
      <c r="J186" s="1">
        <f>VLOOKUP($I186,Graph!$D$3:$M$50,col)</f>
        <v>5.1999999999999998E-3</v>
      </c>
      <c r="K186" s="1">
        <f>VLOOKUP($I186,Graph!$D$3:$M$50,col+1)</f>
        <v>4.3E-3</v>
      </c>
      <c r="L186" s="1">
        <f t="shared" si="146"/>
        <v>4.5999999999999999E-3</v>
      </c>
      <c r="M186" s="1">
        <f t="shared" si="147"/>
        <v>0.6417166666666666</v>
      </c>
      <c r="N186" s="1">
        <f t="shared" si="148"/>
        <v>0.18040000000000014</v>
      </c>
      <c r="O186" s="1">
        <f t="shared" si="149"/>
        <v>4.2743957505191534E-2</v>
      </c>
      <c r="P186" s="1">
        <f t="shared" si="150"/>
        <v>1.0741132276146215</v>
      </c>
      <c r="Q186" s="1">
        <f t="shared" si="151"/>
        <v>1.073937626024418</v>
      </c>
      <c r="R186" s="1">
        <f t="shared" si="152"/>
        <v>1.0739329757730196</v>
      </c>
      <c r="S186" s="1">
        <f t="shared" si="153"/>
        <v>1.0739328524843339</v>
      </c>
      <c r="T186" s="1">
        <f t="shared" si="154"/>
        <v>0.94932547309217419</v>
      </c>
      <c r="U186" s="1">
        <f t="shared" si="155"/>
        <v>9.0027017332043338E-2</v>
      </c>
      <c r="V186" s="2">
        <f t="shared" si="132"/>
        <v>9.7025639693569978</v>
      </c>
      <c r="W186" s="1">
        <f>VLOOKUP(V186,Graph!$D$3:$M$50,col)</f>
        <v>5.1999999999999998E-3</v>
      </c>
      <c r="X186" s="1">
        <f>VLOOKUP(V186,Graph!$D$3:$M$50,col+1)</f>
        <v>4.3E-3</v>
      </c>
      <c r="Y186" s="1">
        <f t="shared" si="156"/>
        <v>4.5999999999999999E-3</v>
      </c>
      <c r="Z186" s="1">
        <f t="shared" si="133"/>
        <v>0.6417166666666666</v>
      </c>
      <c r="AA186" s="2">
        <f t="shared" si="157"/>
        <v>0.18040000000000014</v>
      </c>
      <c r="AB186" s="1">
        <f t="shared" si="158"/>
        <v>4.2743957505191534E-2</v>
      </c>
      <c r="AC186" s="1">
        <f t="shared" si="159"/>
        <v>1.0739328492155724</v>
      </c>
      <c r="AD186" s="1">
        <f t="shared" si="160"/>
        <v>1.0739328491289073</v>
      </c>
      <c r="AE186" s="1">
        <f t="shared" si="161"/>
        <v>1.0739328491266096</v>
      </c>
      <c r="AF186" s="1">
        <f t="shared" si="162"/>
        <v>1.0739328491265485</v>
      </c>
      <c r="AG186" s="1">
        <f t="shared" si="163"/>
        <v>0.94932547309217419</v>
      </c>
      <c r="AH186" s="1">
        <f t="shared" si="164"/>
        <v>9.0027017050562611E-2</v>
      </c>
      <c r="AI186" s="2">
        <f t="shared" si="134"/>
        <v>9.7025639592449053</v>
      </c>
      <c r="AJ186" s="1">
        <f>VLOOKUP(AI186,Graph!$D$3:$M$50,col)</f>
        <v>5.1999999999999998E-3</v>
      </c>
      <c r="AK186" s="1">
        <f>VLOOKUP(AI186,Graph!$D$3:$M$50,col+1)</f>
        <v>4.3E-3</v>
      </c>
      <c r="AL186" s="1">
        <f t="shared" si="165"/>
        <v>4.5999999999999999E-3</v>
      </c>
      <c r="AM186" s="1">
        <f t="shared" si="135"/>
        <v>0.6417166666666666</v>
      </c>
      <c r="AN186" s="2">
        <f t="shared" si="166"/>
        <v>0.18040000000000014</v>
      </c>
      <c r="AO186" s="1">
        <f t="shared" si="167"/>
        <v>4.2743957505191534E-2</v>
      </c>
      <c r="AP186" s="1">
        <f t="shared" si="168"/>
        <v>1.0739328491265472</v>
      </c>
      <c r="AQ186" s="1">
        <f t="shared" si="169"/>
        <v>1.0739328491265472</v>
      </c>
      <c r="AR186" s="1">
        <f t="shared" si="170"/>
        <v>1.0739328491265472</v>
      </c>
      <c r="AS186" s="1">
        <f t="shared" si="171"/>
        <v>1.0739328491265472</v>
      </c>
      <c r="AT186" s="1">
        <f t="shared" si="172"/>
        <v>0.94932547309217419</v>
      </c>
      <c r="AU186" s="1">
        <f t="shared" si="173"/>
        <v>9.0027017050562499E-2</v>
      </c>
      <c r="AV186" s="2">
        <f t="shared" si="138"/>
        <v>185</v>
      </c>
      <c r="AW186" s="1">
        <f t="shared" si="139"/>
        <v>90.027017050562506</v>
      </c>
      <c r="AX186" s="1">
        <f t="shared" si="140"/>
        <v>0.94932547309217419</v>
      </c>
      <c r="AY186" s="1">
        <f t="shared" si="141"/>
        <v>1.0739328491265472</v>
      </c>
      <c r="AZ186" s="1">
        <f t="shared" si="136"/>
        <v>4.5999999999999999E-3</v>
      </c>
      <c r="BA186" s="1">
        <f t="shared" si="137"/>
        <v>9.7025639592449053</v>
      </c>
    </row>
    <row r="187" spans="1:53">
      <c r="A187" s="2">
        <f t="shared" si="143"/>
        <v>0.18600000000000014</v>
      </c>
      <c r="B187" s="1">
        <f t="shared" si="129"/>
        <v>0.21656266666666682</v>
      </c>
      <c r="C187" s="1">
        <f t="shared" si="144"/>
        <v>4.6302636218460876E-2</v>
      </c>
      <c r="D187" s="1">
        <f t="shared" si="130"/>
        <v>1.0816603838877803</v>
      </c>
      <c r="E187" s="1">
        <f t="shared" si="175"/>
        <v>1.0811822369733108</v>
      </c>
      <c r="F187" s="1">
        <f t="shared" si="175"/>
        <v>1.0811682614084412</v>
      </c>
      <c r="G187" s="1">
        <f t="shared" si="175"/>
        <v>1.0811678517612242</v>
      </c>
      <c r="H187" s="1">
        <f t="shared" si="145"/>
        <v>9.6246633282522517E-2</v>
      </c>
      <c r="I187" s="1">
        <f t="shared" si="131"/>
        <v>9.921044776111291</v>
      </c>
      <c r="J187" s="1">
        <f>VLOOKUP($I187,Graph!$D$3:$M$50,col)</f>
        <v>5.1999999999999998E-3</v>
      </c>
      <c r="K187" s="1">
        <f>VLOOKUP($I187,Graph!$D$3:$M$50,col+1)</f>
        <v>4.3E-3</v>
      </c>
      <c r="L187" s="1">
        <f t="shared" si="146"/>
        <v>4.5999999999999999E-3</v>
      </c>
      <c r="M187" s="1">
        <f t="shared" si="147"/>
        <v>0.6417166666666666</v>
      </c>
      <c r="N187" s="1">
        <f t="shared" si="148"/>
        <v>0.18140000000000014</v>
      </c>
      <c r="O187" s="1">
        <f t="shared" si="149"/>
        <v>4.2804580920705569E-2</v>
      </c>
      <c r="P187" s="1">
        <f t="shared" si="150"/>
        <v>1.0742348352177884</v>
      </c>
      <c r="Q187" s="1">
        <f t="shared" si="151"/>
        <v>1.0740592127490798</v>
      </c>
      <c r="R187" s="1">
        <f t="shared" si="152"/>
        <v>1.0740545537342858</v>
      </c>
      <c r="S187" s="1">
        <f t="shared" si="153"/>
        <v>1.0740544299954262</v>
      </c>
      <c r="T187" s="1">
        <f t="shared" si="154"/>
        <v>0.94952069548498308</v>
      </c>
      <c r="U187" s="1">
        <f t="shared" si="155"/>
        <v>9.0786892028895422E-2</v>
      </c>
      <c r="V187" s="2">
        <f t="shared" si="132"/>
        <v>9.7297857470276163</v>
      </c>
      <c r="W187" s="1">
        <f>VLOOKUP(V187,Graph!$D$3:$M$50,col)</f>
        <v>5.1999999999999998E-3</v>
      </c>
      <c r="X187" s="1">
        <f>VLOOKUP(V187,Graph!$D$3:$M$50,col+1)</f>
        <v>4.3E-3</v>
      </c>
      <c r="Y187" s="1">
        <f t="shared" si="156"/>
        <v>4.5999999999999999E-3</v>
      </c>
      <c r="Z187" s="1">
        <f t="shared" si="133"/>
        <v>0.6417166666666666</v>
      </c>
      <c r="AA187" s="2">
        <f t="shared" si="157"/>
        <v>0.18140000000000014</v>
      </c>
      <c r="AB187" s="1">
        <f t="shared" si="158"/>
        <v>4.2804580920705569E-2</v>
      </c>
      <c r="AC187" s="1">
        <f t="shared" si="159"/>
        <v>1.0740544267089436</v>
      </c>
      <c r="AD187" s="1">
        <f t="shared" si="160"/>
        <v>1.0740544266216554</v>
      </c>
      <c r="AE187" s="1">
        <f t="shared" si="161"/>
        <v>1.0740544266193368</v>
      </c>
      <c r="AF187" s="1">
        <f t="shared" si="162"/>
        <v>1.0740544266192753</v>
      </c>
      <c r="AG187" s="1">
        <f t="shared" si="163"/>
        <v>0.94952069548498308</v>
      </c>
      <c r="AH187" s="1">
        <f t="shared" si="164"/>
        <v>9.0786891743518588E-2</v>
      </c>
      <c r="AI187" s="2">
        <f t="shared" si="134"/>
        <v>9.7297857368328415</v>
      </c>
      <c r="AJ187" s="1">
        <f>VLOOKUP(AI187,Graph!$D$3:$M$50,col)</f>
        <v>5.1999999999999998E-3</v>
      </c>
      <c r="AK187" s="1">
        <f>VLOOKUP(AI187,Graph!$D$3:$M$50,col+1)</f>
        <v>4.3E-3</v>
      </c>
      <c r="AL187" s="1">
        <f t="shared" si="165"/>
        <v>4.5999999999999999E-3</v>
      </c>
      <c r="AM187" s="1">
        <f t="shared" si="135"/>
        <v>0.6417166666666666</v>
      </c>
      <c r="AN187" s="2">
        <f t="shared" si="166"/>
        <v>0.18140000000000014</v>
      </c>
      <c r="AO187" s="1">
        <f t="shared" si="167"/>
        <v>4.2804580920705569E-2</v>
      </c>
      <c r="AP187" s="1">
        <f t="shared" si="168"/>
        <v>1.0740544266192735</v>
      </c>
      <c r="AQ187" s="1">
        <f t="shared" si="169"/>
        <v>1.0740544266192735</v>
      </c>
      <c r="AR187" s="1">
        <f t="shared" si="170"/>
        <v>1.0740544266192735</v>
      </c>
      <c r="AS187" s="1">
        <f t="shared" si="171"/>
        <v>1.0740544266192735</v>
      </c>
      <c r="AT187" s="1">
        <f t="shared" si="172"/>
        <v>0.94952069548498308</v>
      </c>
      <c r="AU187" s="1">
        <f t="shared" si="173"/>
        <v>9.0786891743518436E-2</v>
      </c>
      <c r="AV187" s="2">
        <f t="shared" si="138"/>
        <v>186</v>
      </c>
      <c r="AW187" s="1">
        <f t="shared" si="139"/>
        <v>90.786891743518439</v>
      </c>
      <c r="AX187" s="1">
        <f t="shared" si="140"/>
        <v>0.94952069548498308</v>
      </c>
      <c r="AY187" s="1">
        <f t="shared" si="141"/>
        <v>1.0740544266192735</v>
      </c>
      <c r="AZ187" s="1">
        <f t="shared" si="136"/>
        <v>4.5999999999999999E-3</v>
      </c>
      <c r="BA187" s="1">
        <f t="shared" si="137"/>
        <v>9.7297857368328415</v>
      </c>
    </row>
    <row r="188" spans="1:53">
      <c r="A188" s="2">
        <f t="shared" si="143"/>
        <v>0.18700000000000014</v>
      </c>
      <c r="B188" s="1">
        <f t="shared" si="129"/>
        <v>0.2176038333333335</v>
      </c>
      <c r="C188" s="1">
        <f t="shared" si="144"/>
        <v>4.6355059238569606E-2</v>
      </c>
      <c r="D188" s="1">
        <f t="shared" si="130"/>
        <v>1.081766782095938</v>
      </c>
      <c r="E188" s="1">
        <f t="shared" si="175"/>
        <v>1.0812903070331783</v>
      </c>
      <c r="F188" s="1">
        <f t="shared" si="175"/>
        <v>1.0812763601169333</v>
      </c>
      <c r="G188" s="1">
        <f t="shared" si="175"/>
        <v>1.0812759507216811</v>
      </c>
      <c r="H188" s="1">
        <f t="shared" si="145"/>
        <v>9.7033558918366125E-2</v>
      </c>
      <c r="I188" s="1">
        <f t="shared" si="131"/>
        <v>9.948010024851941</v>
      </c>
      <c r="J188" s="1">
        <f>VLOOKUP($I188,Graph!$D$3:$M$50,col)</f>
        <v>5.1999999999999998E-3</v>
      </c>
      <c r="K188" s="1">
        <f>VLOOKUP($I188,Graph!$D$3:$M$50,col+1)</f>
        <v>4.3E-3</v>
      </c>
      <c r="L188" s="1">
        <f t="shared" si="146"/>
        <v>4.5999999999999999E-3</v>
      </c>
      <c r="M188" s="1">
        <f t="shared" si="147"/>
        <v>0.6417166666666666</v>
      </c>
      <c r="N188" s="1">
        <f t="shared" si="148"/>
        <v>0.18240000000000015</v>
      </c>
      <c r="O188" s="1">
        <f t="shared" si="149"/>
        <v>4.2864666553546711E-2</v>
      </c>
      <c r="P188" s="1">
        <f t="shared" si="150"/>
        <v>1.0743554187158231</v>
      </c>
      <c r="Q188" s="1">
        <f t="shared" si="151"/>
        <v>1.0741797771270221</v>
      </c>
      <c r="R188" s="1">
        <f t="shared" si="152"/>
        <v>1.0741751094607572</v>
      </c>
      <c r="S188" s="1">
        <f t="shared" si="153"/>
        <v>1.0741749852756681</v>
      </c>
      <c r="T188" s="1">
        <f t="shared" si="154"/>
        <v>0.94971384310409701</v>
      </c>
      <c r="U188" s="1">
        <f t="shared" si="155"/>
        <v>9.1548918797796738E-2</v>
      </c>
      <c r="V188" s="2">
        <f t="shared" si="132"/>
        <v>9.7569325039309511</v>
      </c>
      <c r="W188" s="1">
        <f>VLOOKUP(V188,Graph!$D$3:$M$50,col)</f>
        <v>5.1999999999999998E-3</v>
      </c>
      <c r="X188" s="1">
        <f>VLOOKUP(V188,Graph!$D$3:$M$50,col+1)</f>
        <v>4.3E-3</v>
      </c>
      <c r="Y188" s="1">
        <f t="shared" si="156"/>
        <v>4.5999999999999999E-3</v>
      </c>
      <c r="Z188" s="1">
        <f t="shared" si="133"/>
        <v>0.6417166666666666</v>
      </c>
      <c r="AA188" s="2">
        <f t="shared" si="157"/>
        <v>0.18240000000000015</v>
      </c>
      <c r="AB188" s="1">
        <f t="shared" si="158"/>
        <v>4.2864666553546711E-2</v>
      </c>
      <c r="AC188" s="1">
        <f t="shared" si="159"/>
        <v>1.0741749819715749</v>
      </c>
      <c r="AD188" s="1">
        <f t="shared" si="160"/>
        <v>1.0741749818836652</v>
      </c>
      <c r="AE188" s="1">
        <f t="shared" si="161"/>
        <v>1.0741749818813264</v>
      </c>
      <c r="AF188" s="1">
        <f t="shared" si="162"/>
        <v>1.074174981881264</v>
      </c>
      <c r="AG188" s="1">
        <f t="shared" si="163"/>
        <v>0.94971384310409701</v>
      </c>
      <c r="AH188" s="1">
        <f t="shared" si="164"/>
        <v>9.1548918508501193E-2</v>
      </c>
      <c r="AI188" s="2">
        <f t="shared" si="134"/>
        <v>9.7569324936536148</v>
      </c>
      <c r="AJ188" s="1">
        <f>VLOOKUP(AI188,Graph!$D$3:$M$50,col)</f>
        <v>5.1999999999999998E-3</v>
      </c>
      <c r="AK188" s="1">
        <f>VLOOKUP(AI188,Graph!$D$3:$M$50,col+1)</f>
        <v>4.3E-3</v>
      </c>
      <c r="AL188" s="1">
        <f t="shared" si="165"/>
        <v>4.5999999999999999E-3</v>
      </c>
      <c r="AM188" s="1">
        <f t="shared" si="135"/>
        <v>0.6417166666666666</v>
      </c>
      <c r="AN188" s="2">
        <f t="shared" si="166"/>
        <v>0.18240000000000015</v>
      </c>
      <c r="AO188" s="1">
        <f t="shared" si="167"/>
        <v>4.2864666553546711E-2</v>
      </c>
      <c r="AP188" s="1">
        <f t="shared" si="168"/>
        <v>1.0741749818812623</v>
      </c>
      <c r="AQ188" s="1">
        <f t="shared" si="169"/>
        <v>1.0741749818812623</v>
      </c>
      <c r="AR188" s="1">
        <f t="shared" si="170"/>
        <v>1.0741749818812623</v>
      </c>
      <c r="AS188" s="1">
        <f t="shared" si="171"/>
        <v>1.0741749818812623</v>
      </c>
      <c r="AT188" s="1">
        <f t="shared" si="172"/>
        <v>0.94971384310409701</v>
      </c>
      <c r="AU188" s="1">
        <f t="shared" si="173"/>
        <v>9.154891850850104E-2</v>
      </c>
      <c r="AV188" s="2">
        <f t="shared" si="138"/>
        <v>187</v>
      </c>
      <c r="AW188" s="1">
        <f t="shared" si="139"/>
        <v>91.548918508501046</v>
      </c>
      <c r="AX188" s="1">
        <f t="shared" si="140"/>
        <v>0.94971384310409701</v>
      </c>
      <c r="AY188" s="1">
        <f t="shared" si="141"/>
        <v>1.0741749818812623</v>
      </c>
      <c r="AZ188" s="1">
        <f t="shared" si="136"/>
        <v>4.5999999999999999E-3</v>
      </c>
      <c r="BA188" s="1">
        <f t="shared" si="137"/>
        <v>9.7569324936536148</v>
      </c>
    </row>
    <row r="189" spans="1:53">
      <c r="A189" s="2">
        <f t="shared" si="143"/>
        <v>0.18800000000000014</v>
      </c>
      <c r="B189" s="1">
        <f t="shared" si="129"/>
        <v>0.21864500000000017</v>
      </c>
      <c r="C189" s="1">
        <f t="shared" si="144"/>
        <v>4.6407012228876582E-2</v>
      </c>
      <c r="D189" s="1">
        <f t="shared" si="130"/>
        <v>1.0818722573104258</v>
      </c>
      <c r="E189" s="1">
        <f t="shared" si="175"/>
        <v>1.0813974519436715</v>
      </c>
      <c r="F189" s="1">
        <f t="shared" si="175"/>
        <v>1.0813835339220754</v>
      </c>
      <c r="G189" s="1">
        <f t="shared" si="175"/>
        <v>1.0813831247933359</v>
      </c>
      <c r="H189" s="1">
        <f t="shared" si="145"/>
        <v>9.7822637653111652E-2</v>
      </c>
      <c r="I189" s="1">
        <f t="shared" si="131"/>
        <v>9.9749030596678878</v>
      </c>
      <c r="J189" s="1">
        <f>VLOOKUP($I189,Graph!$D$3:$M$50,col)</f>
        <v>5.1999999999999998E-3</v>
      </c>
      <c r="K189" s="1">
        <f>VLOOKUP($I189,Graph!$D$3:$M$50,col+1)</f>
        <v>4.3E-3</v>
      </c>
      <c r="L189" s="1">
        <f t="shared" si="146"/>
        <v>4.5999999999999999E-3</v>
      </c>
      <c r="M189" s="1">
        <f t="shared" si="147"/>
        <v>0.6417166666666666</v>
      </c>
      <c r="N189" s="1">
        <f t="shared" si="148"/>
        <v>0.18340000000000015</v>
      </c>
      <c r="O189" s="1">
        <f t="shared" si="149"/>
        <v>4.2924221484266604E-2</v>
      </c>
      <c r="P189" s="1">
        <f t="shared" si="150"/>
        <v>1.0744749909105207</v>
      </c>
      <c r="Q189" s="1">
        <f t="shared" si="151"/>
        <v>1.074299331920501</v>
      </c>
      <c r="R189" s="1">
        <f t="shared" si="152"/>
        <v>1.0742946557130884</v>
      </c>
      <c r="S189" s="1">
        <f t="shared" si="153"/>
        <v>1.0742945310856751</v>
      </c>
      <c r="T189" s="1">
        <f t="shared" si="154"/>
        <v>0.94990494884774967</v>
      </c>
      <c r="U189" s="1">
        <f t="shared" si="155"/>
        <v>9.231309160422449E-2</v>
      </c>
      <c r="V189" s="2">
        <f t="shared" si="132"/>
        <v>9.7840048526229637</v>
      </c>
      <c r="W189" s="1">
        <f>VLOOKUP(V189,Graph!$D$3:$M$50,col)</f>
        <v>5.1999999999999998E-3</v>
      </c>
      <c r="X189" s="1">
        <f>VLOOKUP(V189,Graph!$D$3:$M$50,col+1)</f>
        <v>4.3E-3</v>
      </c>
      <c r="Y189" s="1">
        <f t="shared" si="156"/>
        <v>4.5999999999999999E-3</v>
      </c>
      <c r="Z189" s="1">
        <f t="shared" si="133"/>
        <v>0.6417166666666666</v>
      </c>
      <c r="AA189" s="2">
        <f t="shared" si="157"/>
        <v>0.18340000000000015</v>
      </c>
      <c r="AB189" s="1">
        <f t="shared" si="158"/>
        <v>4.2924221484266604E-2</v>
      </c>
      <c r="AC189" s="1">
        <f t="shared" si="159"/>
        <v>1.0742945277640805</v>
      </c>
      <c r="AD189" s="1">
        <f t="shared" si="160"/>
        <v>1.0742945276755529</v>
      </c>
      <c r="AE189" s="1">
        <f t="shared" si="161"/>
        <v>1.0742945276731932</v>
      </c>
      <c r="AF189" s="1">
        <f t="shared" si="162"/>
        <v>1.0742945276731304</v>
      </c>
      <c r="AG189" s="1">
        <f t="shared" si="163"/>
        <v>0.94990494884774967</v>
      </c>
      <c r="AH189" s="1">
        <f t="shared" si="164"/>
        <v>9.2313091310987833E-2</v>
      </c>
      <c r="AI189" s="2">
        <f t="shared" si="134"/>
        <v>9.7840048422631885</v>
      </c>
      <c r="AJ189" s="1">
        <f>VLOOKUP(AI189,Graph!$D$3:$M$50,col)</f>
        <v>5.1999999999999998E-3</v>
      </c>
      <c r="AK189" s="1">
        <f>VLOOKUP(AI189,Graph!$D$3:$M$50,col+1)</f>
        <v>4.3E-3</v>
      </c>
      <c r="AL189" s="1">
        <f t="shared" si="165"/>
        <v>4.5999999999999999E-3</v>
      </c>
      <c r="AM189" s="1">
        <f t="shared" si="135"/>
        <v>0.6417166666666666</v>
      </c>
      <c r="AN189" s="2">
        <f t="shared" si="166"/>
        <v>0.18340000000000015</v>
      </c>
      <c r="AO189" s="1">
        <f t="shared" si="167"/>
        <v>4.2924221484266604E-2</v>
      </c>
      <c r="AP189" s="1">
        <f t="shared" si="168"/>
        <v>1.0742945276731284</v>
      </c>
      <c r="AQ189" s="1">
        <f t="shared" si="169"/>
        <v>1.0742945276731284</v>
      </c>
      <c r="AR189" s="1">
        <f t="shared" si="170"/>
        <v>1.0742945276731284</v>
      </c>
      <c r="AS189" s="1">
        <f t="shared" si="171"/>
        <v>1.0742945276731284</v>
      </c>
      <c r="AT189" s="1">
        <f t="shared" si="172"/>
        <v>0.94990494884774967</v>
      </c>
      <c r="AU189" s="1">
        <f t="shared" si="173"/>
        <v>9.2313091310987652E-2</v>
      </c>
      <c r="AV189" s="2">
        <f t="shared" si="138"/>
        <v>188</v>
      </c>
      <c r="AW189" s="1">
        <f t="shared" si="139"/>
        <v>92.313091310987659</v>
      </c>
      <c r="AX189" s="1">
        <f t="shared" si="140"/>
        <v>0.94990494884774967</v>
      </c>
      <c r="AY189" s="1">
        <f t="shared" si="141"/>
        <v>1.0742945276731284</v>
      </c>
      <c r="AZ189" s="1">
        <f t="shared" si="136"/>
        <v>4.5999999999999999E-3</v>
      </c>
      <c r="BA189" s="1">
        <f t="shared" si="137"/>
        <v>9.7840048422631885</v>
      </c>
    </row>
    <row r="190" spans="1:53">
      <c r="A190" s="2">
        <f t="shared" si="143"/>
        <v>0.18900000000000014</v>
      </c>
      <c r="B190" s="1">
        <f t="shared" si="129"/>
        <v>0.21968616666666682</v>
      </c>
      <c r="C190" s="1">
        <f t="shared" si="144"/>
        <v>4.6458501458547422E-2</v>
      </c>
      <c r="D190" s="1">
        <f t="shared" si="130"/>
        <v>1.0819768214421857</v>
      </c>
      <c r="E190" s="1">
        <f t="shared" si="175"/>
        <v>1.0815036834894862</v>
      </c>
      <c r="F190" s="1">
        <f t="shared" si="175"/>
        <v>1.0814897946007587</v>
      </c>
      <c r="G190" s="1">
        <f t="shared" si="175"/>
        <v>1.0814893857527887</v>
      </c>
      <c r="H190" s="1">
        <f t="shared" si="145"/>
        <v>9.8613863635991811E-2</v>
      </c>
      <c r="I190" s="1">
        <f t="shared" si="131"/>
        <v>10.001724454227761</v>
      </c>
      <c r="J190" s="1">
        <f>VLOOKUP($I190,Graph!$D$3:$M$50,col)</f>
        <v>5.4000000000000003E-3</v>
      </c>
      <c r="K190" s="1">
        <f>VLOOKUP($I190,Graph!$D$3:$M$50,col+1)</f>
        <v>4.4000000000000003E-3</v>
      </c>
      <c r="L190" s="1">
        <f t="shared" si="146"/>
        <v>4.7333333333333333E-3</v>
      </c>
      <c r="M190" s="1">
        <f t="shared" si="147"/>
        <v>0.64144999999999996</v>
      </c>
      <c r="N190" s="1">
        <f t="shared" si="148"/>
        <v>0.1842666666666668</v>
      </c>
      <c r="O190" s="1">
        <f t="shared" si="149"/>
        <v>4.2885451201185865E-2</v>
      </c>
      <c r="P190" s="1">
        <f t="shared" si="150"/>
        <v>1.0744014042075243</v>
      </c>
      <c r="Q190" s="1">
        <f t="shared" si="151"/>
        <v>1.0742216086204497</v>
      </c>
      <c r="R190" s="1">
        <f t="shared" si="152"/>
        <v>1.0742168278094499</v>
      </c>
      <c r="S190" s="1">
        <f t="shared" si="153"/>
        <v>1.0742167005374685</v>
      </c>
      <c r="T190" s="1">
        <f t="shared" si="154"/>
        <v>0.94866937507787708</v>
      </c>
      <c r="U190" s="1">
        <f t="shared" si="155"/>
        <v>9.2922844133890778E-2</v>
      </c>
      <c r="V190" s="2">
        <f t="shared" si="132"/>
        <v>9.8054995807477887</v>
      </c>
      <c r="W190" s="1">
        <f>VLOOKUP(V190,Graph!$D$3:$M$50,col)</f>
        <v>5.1999999999999998E-3</v>
      </c>
      <c r="X190" s="1">
        <f>VLOOKUP(V190,Graph!$D$3:$M$50,col+1)</f>
        <v>4.3E-3</v>
      </c>
      <c r="Y190" s="1">
        <f t="shared" si="156"/>
        <v>4.5999999999999999E-3</v>
      </c>
      <c r="Z190" s="1">
        <f t="shared" si="133"/>
        <v>0.6417166666666666</v>
      </c>
      <c r="AA190" s="2">
        <f t="shared" si="157"/>
        <v>0.18440000000000015</v>
      </c>
      <c r="AB190" s="1">
        <f t="shared" si="158"/>
        <v>4.2983252670547735E-2</v>
      </c>
      <c r="AC190" s="1">
        <f t="shared" si="159"/>
        <v>1.0744078272179447</v>
      </c>
      <c r="AD190" s="1">
        <f t="shared" si="160"/>
        <v>1.0744129363952128</v>
      </c>
      <c r="AE190" s="1">
        <f t="shared" si="161"/>
        <v>1.0744130728038759</v>
      </c>
      <c r="AF190" s="1">
        <f t="shared" si="162"/>
        <v>1.0744130764456965</v>
      </c>
      <c r="AG190" s="1">
        <f t="shared" si="163"/>
        <v>0.95009404492235194</v>
      </c>
      <c r="AH190" s="1">
        <f t="shared" si="164"/>
        <v>9.3079404157751872E-2</v>
      </c>
      <c r="AI190" s="2">
        <f t="shared" si="134"/>
        <v>9.8110033866525566</v>
      </c>
      <c r="AJ190" s="1">
        <f>VLOOKUP(AI190,Graph!$D$3:$M$50,col)</f>
        <v>5.1999999999999998E-3</v>
      </c>
      <c r="AK190" s="1">
        <f>VLOOKUP(AI190,Graph!$D$3:$M$50,col+1)</f>
        <v>4.3E-3</v>
      </c>
      <c r="AL190" s="1">
        <f t="shared" si="165"/>
        <v>4.5999999999999999E-3</v>
      </c>
      <c r="AM190" s="1">
        <f t="shared" si="135"/>
        <v>0.6417166666666666</v>
      </c>
      <c r="AN190" s="2">
        <f t="shared" si="166"/>
        <v>0.18440000000000015</v>
      </c>
      <c r="AO190" s="1">
        <f t="shared" si="167"/>
        <v>4.2983252670547735E-2</v>
      </c>
      <c r="AP190" s="1">
        <f t="shared" si="168"/>
        <v>1.0744130765429249</v>
      </c>
      <c r="AQ190" s="1">
        <f t="shared" si="169"/>
        <v>1.0744130765455209</v>
      </c>
      <c r="AR190" s="1">
        <f t="shared" si="170"/>
        <v>1.0744130765455899</v>
      </c>
      <c r="AS190" s="1">
        <f t="shared" si="171"/>
        <v>1.0744130765455921</v>
      </c>
      <c r="AT190" s="1">
        <f t="shared" si="172"/>
        <v>0.95009404492235194</v>
      </c>
      <c r="AU190" s="1">
        <f t="shared" si="173"/>
        <v>9.3079404166406116E-2</v>
      </c>
      <c r="AV190" s="2">
        <f t="shared" si="138"/>
        <v>189</v>
      </c>
      <c r="AW190" s="1">
        <f t="shared" si="139"/>
        <v>93.079404166406121</v>
      </c>
      <c r="AX190" s="1">
        <f t="shared" si="140"/>
        <v>0.95009404492235194</v>
      </c>
      <c r="AY190" s="1">
        <f t="shared" si="141"/>
        <v>1.0744130765455921</v>
      </c>
      <c r="AZ190" s="1">
        <f t="shared" si="136"/>
        <v>4.5999999999999999E-3</v>
      </c>
      <c r="BA190" s="1">
        <f t="shared" si="137"/>
        <v>9.8110033866525566</v>
      </c>
    </row>
    <row r="191" spans="1:53">
      <c r="A191" s="2">
        <f t="shared" si="143"/>
        <v>0.19000000000000014</v>
      </c>
      <c r="B191" s="1">
        <f t="shared" si="129"/>
        <v>0.2207273333333335</v>
      </c>
      <c r="C191" s="1">
        <f t="shared" si="144"/>
        <v>4.6509533086230702E-2</v>
      </c>
      <c r="D191" s="1">
        <f t="shared" si="130"/>
        <v>1.082080486199041</v>
      </c>
      <c r="E191" s="1">
        <f t="shared" si="175"/>
        <v>1.0816090132569067</v>
      </c>
      <c r="F191" s="1">
        <f t="shared" si="175"/>
        <v>1.0815951537316493</v>
      </c>
      <c r="G191" s="1">
        <f t="shared" si="175"/>
        <v>1.081594745178422</v>
      </c>
      <c r="H191" s="1">
        <f t="shared" si="145"/>
        <v>9.9407231063374943E-2</v>
      </c>
      <c r="I191" s="1">
        <f t="shared" si="131"/>
        <v>10.028474774671883</v>
      </c>
      <c r="J191" s="1">
        <f>VLOOKUP($I191,Graph!$D$3:$M$50,col)</f>
        <v>5.4000000000000003E-3</v>
      </c>
      <c r="K191" s="1">
        <f>VLOOKUP($I191,Graph!$D$3:$M$50,col+1)</f>
        <v>4.4000000000000003E-3</v>
      </c>
      <c r="L191" s="1">
        <f t="shared" si="146"/>
        <v>4.7333333333333333E-3</v>
      </c>
      <c r="M191" s="1">
        <f t="shared" si="147"/>
        <v>0.64144999999999996</v>
      </c>
      <c r="N191" s="1">
        <f t="shared" si="148"/>
        <v>0.1852666666666668</v>
      </c>
      <c r="O191" s="1">
        <f t="shared" si="149"/>
        <v>4.2944167548263003E-2</v>
      </c>
      <c r="P191" s="1">
        <f t="shared" si="150"/>
        <v>1.0745193118319822</v>
      </c>
      <c r="Q191" s="1">
        <f t="shared" si="151"/>
        <v>1.0743394987724495</v>
      </c>
      <c r="R191" s="1">
        <f t="shared" si="152"/>
        <v>1.0743347093416498</v>
      </c>
      <c r="S191" s="1">
        <f t="shared" si="153"/>
        <v>1.0743345816229573</v>
      </c>
      <c r="T191" s="1">
        <f t="shared" si="154"/>
        <v>0.9488617673073223</v>
      </c>
      <c r="U191" s="1">
        <f t="shared" si="155"/>
        <v>9.3690576563533315E-2</v>
      </c>
      <c r="V191" s="2">
        <f t="shared" si="132"/>
        <v>9.8324300322429377</v>
      </c>
      <c r="W191" s="1">
        <f>VLOOKUP(V191,Graph!$D$3:$M$50,col)</f>
        <v>5.1999999999999998E-3</v>
      </c>
      <c r="X191" s="1">
        <f>VLOOKUP(V191,Graph!$D$3:$M$50,col+1)</f>
        <v>4.3E-3</v>
      </c>
      <c r="Y191" s="1">
        <f t="shared" si="156"/>
        <v>4.5999999999999999E-3</v>
      </c>
      <c r="Z191" s="1">
        <f t="shared" si="133"/>
        <v>0.6417166666666666</v>
      </c>
      <c r="AA191" s="2">
        <f t="shared" si="157"/>
        <v>0.18540000000000015</v>
      </c>
      <c r="AB191" s="1">
        <f t="shared" si="158"/>
        <v>4.3041766949834658E-2</v>
      </c>
      <c r="AC191" s="1">
        <f t="shared" si="159"/>
        <v>1.0745253911220358</v>
      </c>
      <c r="AD191" s="1">
        <f t="shared" si="160"/>
        <v>1.074530500445259</v>
      </c>
      <c r="AE191" s="1">
        <f t="shared" si="161"/>
        <v>1.0745306370890397</v>
      </c>
      <c r="AF191" s="1">
        <f t="shared" si="162"/>
        <v>1.0745306407433213</v>
      </c>
      <c r="AG191" s="1">
        <f t="shared" si="163"/>
        <v>0.95028116286058184</v>
      </c>
      <c r="AH191" s="1">
        <f t="shared" si="164"/>
        <v>9.3847851130687707E-2</v>
      </c>
      <c r="AI191" s="2">
        <f t="shared" si="134"/>
        <v>9.8379287236165762</v>
      </c>
      <c r="AJ191" s="1">
        <f>VLOOKUP(AI191,Graph!$D$3:$M$50,col)</f>
        <v>5.1999999999999998E-3</v>
      </c>
      <c r="AK191" s="1">
        <f>VLOOKUP(AI191,Graph!$D$3:$M$50,col+1)</f>
        <v>4.3E-3</v>
      </c>
      <c r="AL191" s="1">
        <f t="shared" si="165"/>
        <v>4.5999999999999999E-3</v>
      </c>
      <c r="AM191" s="1">
        <f t="shared" si="135"/>
        <v>0.6417166666666666</v>
      </c>
      <c r="AN191" s="2">
        <f t="shared" si="166"/>
        <v>0.18540000000000015</v>
      </c>
      <c r="AO191" s="1">
        <f t="shared" si="167"/>
        <v>4.3041766949834658E-2</v>
      </c>
      <c r="AP191" s="1">
        <f t="shared" si="168"/>
        <v>1.0745306408410475</v>
      </c>
      <c r="AQ191" s="1">
        <f t="shared" si="169"/>
        <v>1.0745306408436612</v>
      </c>
      <c r="AR191" s="1">
        <f t="shared" si="170"/>
        <v>1.0745306408437312</v>
      </c>
      <c r="AS191" s="1">
        <f t="shared" si="171"/>
        <v>1.0745306408437332</v>
      </c>
      <c r="AT191" s="1">
        <f t="shared" si="172"/>
        <v>0.95028116286058184</v>
      </c>
      <c r="AU191" s="1">
        <f t="shared" si="173"/>
        <v>9.3847851139457525E-2</v>
      </c>
      <c r="AV191" s="2">
        <f t="shared" si="138"/>
        <v>190</v>
      </c>
      <c r="AW191" s="1">
        <f t="shared" si="139"/>
        <v>93.847851139457518</v>
      </c>
      <c r="AX191" s="1">
        <f t="shared" si="140"/>
        <v>0.95028116286058184</v>
      </c>
      <c r="AY191" s="1">
        <f t="shared" si="141"/>
        <v>1.0745306408437332</v>
      </c>
      <c r="AZ191" s="1">
        <f t="shared" si="136"/>
        <v>4.5999999999999999E-3</v>
      </c>
      <c r="BA191" s="1">
        <f t="shared" si="137"/>
        <v>9.8379287236165762</v>
      </c>
    </row>
    <row r="192" spans="1:53">
      <c r="A192" s="2">
        <f t="shared" si="143"/>
        <v>0.19100000000000014</v>
      </c>
      <c r="B192" s="1">
        <f t="shared" si="129"/>
        <v>0.22176850000000017</v>
      </c>
      <c r="C192" s="1">
        <f t="shared" si="144"/>
        <v>4.656011316247103E-2</v>
      </c>
      <c r="D192" s="1">
        <f t="shared" si="130"/>
        <v>1.0821832630899859</v>
      </c>
      <c r="E192" s="1">
        <f t="shared" si="175"/>
        <v>1.0817134526379437</v>
      </c>
      <c r="F192" s="1">
        <f t="shared" si="175"/>
        <v>1.081699622699319</v>
      </c>
      <c r="G192" s="1">
        <f t="shared" si="175"/>
        <v>1.0816992144545261</v>
      </c>
      <c r="H192" s="1">
        <f t="shared" si="145"/>
        <v>0.10020273417814023</v>
      </c>
      <c r="I192" s="1">
        <f t="shared" si="131"/>
        <v>10.055154579749574</v>
      </c>
      <c r="J192" s="1">
        <f>VLOOKUP($I192,Graph!$D$3:$M$50,col)</f>
        <v>5.4000000000000003E-3</v>
      </c>
      <c r="K192" s="1">
        <f>VLOOKUP($I192,Graph!$D$3:$M$50,col+1)</f>
        <v>4.4000000000000003E-3</v>
      </c>
      <c r="L192" s="1">
        <f t="shared" si="146"/>
        <v>4.7333333333333333E-3</v>
      </c>
      <c r="M192" s="1">
        <f t="shared" si="147"/>
        <v>0.64144999999999996</v>
      </c>
      <c r="N192" s="1">
        <f t="shared" si="148"/>
        <v>0.1862666666666668</v>
      </c>
      <c r="O192" s="1">
        <f t="shared" si="149"/>
        <v>4.3002372172227139E-2</v>
      </c>
      <c r="P192" s="1">
        <f t="shared" si="150"/>
        <v>1.0746362432189835</v>
      </c>
      <c r="Q192" s="1">
        <f t="shared" si="151"/>
        <v>1.0744564143615318</v>
      </c>
      <c r="R192" s="1">
        <f t="shared" si="152"/>
        <v>1.0744516164196185</v>
      </c>
      <c r="S192" s="1">
        <f t="shared" si="153"/>
        <v>1.0744514882580871</v>
      </c>
      <c r="T192" s="1">
        <f t="shared" si="154"/>
        <v>0.9490521577590092</v>
      </c>
      <c r="U192" s="1">
        <f t="shared" si="155"/>
        <v>9.4460437004415032E-2</v>
      </c>
      <c r="V192" s="2">
        <f t="shared" si="132"/>
        <v>9.8592878019484935</v>
      </c>
      <c r="W192" s="1">
        <f>VLOOKUP(V192,Graph!$D$3:$M$50,col)</f>
        <v>5.1999999999999998E-3</v>
      </c>
      <c r="X192" s="1">
        <f>VLOOKUP(V192,Graph!$D$3:$M$50,col+1)</f>
        <v>4.3E-3</v>
      </c>
      <c r="Y192" s="1">
        <f t="shared" si="156"/>
        <v>4.5999999999999999E-3</v>
      </c>
      <c r="Z192" s="1">
        <f t="shared" si="133"/>
        <v>0.6417166666666666</v>
      </c>
      <c r="AA192" s="2">
        <f t="shared" si="157"/>
        <v>0.18640000000000015</v>
      </c>
      <c r="AB192" s="1">
        <f t="shared" si="158"/>
        <v>4.3099771041898598E-2</v>
      </c>
      <c r="AC192" s="1">
        <f t="shared" si="159"/>
        <v>1.0746419826411489</v>
      </c>
      <c r="AD192" s="1">
        <f t="shared" si="160"/>
        <v>1.0746470920676825</v>
      </c>
      <c r="AE192" s="1">
        <f t="shared" si="161"/>
        <v>1.0746472289435891</v>
      </c>
      <c r="AF192" s="1">
        <f t="shared" si="162"/>
        <v>1.0746472326102221</v>
      </c>
      <c r="AG192" s="1">
        <f t="shared" si="163"/>
        <v>0.95046633353890841</v>
      </c>
      <c r="AH192" s="1">
        <f t="shared" si="164"/>
        <v>9.4618426334565506E-2</v>
      </c>
      <c r="AI192" s="2">
        <f t="shared" si="134"/>
        <v>9.8647814410878514</v>
      </c>
      <c r="AJ192" s="1">
        <f>VLOOKUP(AI192,Graph!$D$3:$M$50,col)</f>
        <v>5.1999999999999998E-3</v>
      </c>
      <c r="AK192" s="1">
        <f>VLOOKUP(AI192,Graph!$D$3:$M$50,col+1)</f>
        <v>4.3E-3</v>
      </c>
      <c r="AL192" s="1">
        <f t="shared" si="165"/>
        <v>4.5999999999999999E-3</v>
      </c>
      <c r="AM192" s="1">
        <f t="shared" si="135"/>
        <v>0.6417166666666666</v>
      </c>
      <c r="AN192" s="2">
        <f t="shared" si="166"/>
        <v>0.18640000000000015</v>
      </c>
      <c r="AO192" s="1">
        <f t="shared" si="167"/>
        <v>4.3099771041898598E-2</v>
      </c>
      <c r="AP192" s="1">
        <f t="shared" si="168"/>
        <v>1.0746472327084442</v>
      </c>
      <c r="AQ192" s="1">
        <f t="shared" si="169"/>
        <v>1.0746472327110754</v>
      </c>
      <c r="AR192" s="1">
        <f t="shared" si="170"/>
        <v>1.0746472327111458</v>
      </c>
      <c r="AS192" s="1">
        <f t="shared" si="171"/>
        <v>1.0746472327111476</v>
      </c>
      <c r="AT192" s="1">
        <f t="shared" si="172"/>
        <v>0.95046633353890841</v>
      </c>
      <c r="AU192" s="1">
        <f t="shared" si="173"/>
        <v>9.4618426343451578E-2</v>
      </c>
      <c r="AV192" s="2">
        <f t="shared" si="138"/>
        <v>191</v>
      </c>
      <c r="AW192" s="1">
        <f t="shared" si="139"/>
        <v>94.618426343451574</v>
      </c>
      <c r="AX192" s="1">
        <f t="shared" si="140"/>
        <v>0.95046633353890841</v>
      </c>
      <c r="AY192" s="1">
        <f t="shared" si="141"/>
        <v>1.0746472327111476</v>
      </c>
      <c r="AZ192" s="1">
        <f t="shared" si="136"/>
        <v>4.5999999999999999E-3</v>
      </c>
      <c r="BA192" s="1">
        <f t="shared" si="137"/>
        <v>9.8647814410878514</v>
      </c>
    </row>
    <row r="193" spans="1:53">
      <c r="A193" s="2">
        <f t="shared" si="143"/>
        <v>0.19200000000000014</v>
      </c>
      <c r="B193" s="1">
        <f t="shared" si="129"/>
        <v>0.22280966666666682</v>
      </c>
      <c r="C193" s="1">
        <f t="shared" si="144"/>
        <v>4.6610247632059044E-2</v>
      </c>
      <c r="D193" s="1">
        <f t="shared" si="130"/>
        <v>1.0822851634293649</v>
      </c>
      <c r="E193" s="1">
        <f t="shared" si="175"/>
        <v>1.0818170128343676</v>
      </c>
      <c r="F193" s="1">
        <f t="shared" si="175"/>
        <v>1.0818032126982751</v>
      </c>
      <c r="G193" s="1">
        <f t="shared" si="175"/>
        <v>1.0818028047753341</v>
      </c>
      <c r="H193" s="1">
        <f t="shared" si="145"/>
        <v>0.10100036726906514</v>
      </c>
      <c r="I193" s="1">
        <f t="shared" si="131"/>
        <v>10.081764420953295</v>
      </c>
      <c r="J193" s="1">
        <f>VLOOKUP($I193,Graph!$D$3:$M$50,col)</f>
        <v>5.4000000000000003E-3</v>
      </c>
      <c r="K193" s="1">
        <f>VLOOKUP($I193,Graph!$D$3:$M$50,col+1)</f>
        <v>4.4000000000000003E-3</v>
      </c>
      <c r="L193" s="1">
        <f t="shared" si="146"/>
        <v>4.7333333333333333E-3</v>
      </c>
      <c r="M193" s="1">
        <f t="shared" si="147"/>
        <v>0.64144999999999996</v>
      </c>
      <c r="N193" s="1">
        <f t="shared" si="148"/>
        <v>0.1872666666666668</v>
      </c>
      <c r="O193" s="1">
        <f t="shared" si="149"/>
        <v>4.3060071694163697E-2</v>
      </c>
      <c r="P193" s="1">
        <f t="shared" si="150"/>
        <v>1.0747522103701075</v>
      </c>
      <c r="Q193" s="1">
        <f t="shared" si="151"/>
        <v>1.0745723673519636</v>
      </c>
      <c r="R193" s="1">
        <f t="shared" si="152"/>
        <v>1.0745675610060854</v>
      </c>
      <c r="S193" s="1">
        <f t="shared" si="153"/>
        <v>1.0745674324055499</v>
      </c>
      <c r="T193" s="1">
        <f t="shared" si="154"/>
        <v>0.94924057751090984</v>
      </c>
      <c r="U193" s="1">
        <f t="shared" si="155"/>
        <v>9.5232419614136476E-2</v>
      </c>
      <c r="V193" s="2">
        <f t="shared" si="132"/>
        <v>9.8860734711608078</v>
      </c>
      <c r="W193" s="1">
        <f>VLOOKUP(V193,Graph!$D$3:$M$50,col)</f>
        <v>5.1999999999999998E-3</v>
      </c>
      <c r="X193" s="1">
        <f>VLOOKUP(V193,Graph!$D$3:$M$50,col+1)</f>
        <v>4.3E-3</v>
      </c>
      <c r="Y193" s="1">
        <f t="shared" si="156"/>
        <v>4.5999999999999999E-3</v>
      </c>
      <c r="Z193" s="1">
        <f t="shared" si="133"/>
        <v>0.6417166666666666</v>
      </c>
      <c r="AA193" s="2">
        <f t="shared" si="157"/>
        <v>0.18740000000000015</v>
      </c>
      <c r="AB193" s="1">
        <f t="shared" si="158"/>
        <v>4.3157271551337258E-2</v>
      </c>
      <c r="AC193" s="1">
        <f t="shared" si="159"/>
        <v>1.0747576137204276</v>
      </c>
      <c r="AD193" s="1">
        <f t="shared" si="160"/>
        <v>1.074762723208605</v>
      </c>
      <c r="AE193" s="1">
        <f t="shared" si="161"/>
        <v>1.0747628603136887</v>
      </c>
      <c r="AF193" s="1">
        <f t="shared" si="162"/>
        <v>1.0747628639925664</v>
      </c>
      <c r="AG193" s="1">
        <f t="shared" si="163"/>
        <v>0.95064958719457271</v>
      </c>
      <c r="AH193" s="1">
        <f t="shared" si="164"/>
        <v>9.5391123930651203E-2</v>
      </c>
      <c r="AI193" s="2">
        <f t="shared" si="134"/>
        <v>9.8915621194934662</v>
      </c>
      <c r="AJ193" s="1">
        <f>VLOOKUP(AI193,Graph!$D$3:$M$50,col)</f>
        <v>5.1999999999999998E-3</v>
      </c>
      <c r="AK193" s="1">
        <f>VLOOKUP(AI193,Graph!$D$3:$M$50,col+1)</f>
        <v>4.3E-3</v>
      </c>
      <c r="AL193" s="1">
        <f t="shared" si="165"/>
        <v>4.5999999999999999E-3</v>
      </c>
      <c r="AM193" s="1">
        <f t="shared" si="135"/>
        <v>0.6417166666666666</v>
      </c>
      <c r="AN193" s="2">
        <f t="shared" si="166"/>
        <v>0.18740000000000015</v>
      </c>
      <c r="AO193" s="1">
        <f t="shared" si="167"/>
        <v>4.3157271551337258E-2</v>
      </c>
      <c r="AP193" s="1">
        <f t="shared" si="168"/>
        <v>1.0747628640912801</v>
      </c>
      <c r="AQ193" s="1">
        <f t="shared" si="169"/>
        <v>1.0747628640939291</v>
      </c>
      <c r="AR193" s="1">
        <f t="shared" si="170"/>
        <v>1.0747628640940001</v>
      </c>
      <c r="AS193" s="1">
        <f t="shared" si="171"/>
        <v>1.0747628640940019</v>
      </c>
      <c r="AT193" s="1">
        <f t="shared" si="172"/>
        <v>0.95064958719457271</v>
      </c>
      <c r="AU193" s="1">
        <f t="shared" si="173"/>
        <v>9.5391123939654168E-2</v>
      </c>
      <c r="AV193" s="2">
        <f t="shared" si="138"/>
        <v>192</v>
      </c>
      <c r="AW193" s="1">
        <f t="shared" si="139"/>
        <v>95.391123939654165</v>
      </c>
      <c r="AX193" s="1">
        <f t="shared" si="140"/>
        <v>0.95064958719457271</v>
      </c>
      <c r="AY193" s="1">
        <f t="shared" si="141"/>
        <v>1.0747628640940019</v>
      </c>
      <c r="AZ193" s="1">
        <f t="shared" si="136"/>
        <v>4.5999999999999999E-3</v>
      </c>
      <c r="BA193" s="1">
        <f t="shared" si="137"/>
        <v>9.8915621194934662</v>
      </c>
    </row>
    <row r="194" spans="1:53">
      <c r="A194" s="2">
        <f t="shared" si="143"/>
        <v>0.19300000000000014</v>
      </c>
      <c r="B194" s="1">
        <f t="shared" si="129"/>
        <v>0.2238508333333335</v>
      </c>
      <c r="C194" s="1">
        <f t="shared" si="144"/>
        <v>4.6659942336320953E-2</v>
      </c>
      <c r="D194" s="1">
        <f t="shared" si="130"/>
        <v>1.0823861983409486</v>
      </c>
      <c r="E194" s="1">
        <f t="shared" si="175"/>
        <v>1.0819197048616409</v>
      </c>
      <c r="F194" s="1">
        <f t="shared" si="175"/>
        <v>1.0819059347368885</v>
      </c>
      <c r="G194" s="1">
        <f t="shared" si="175"/>
        <v>1.0819055271489468</v>
      </c>
      <c r="H194" s="1">
        <f t="shared" si="145"/>
        <v>0.10180012467022326</v>
      </c>
      <c r="I194" s="1">
        <f t="shared" si="131"/>
        <v>10.108304842649638</v>
      </c>
      <c r="J194" s="1">
        <f>VLOOKUP($I194,Graph!$D$3:$M$50,col)</f>
        <v>5.4000000000000003E-3</v>
      </c>
      <c r="K194" s="1">
        <f>VLOOKUP($I194,Graph!$D$3:$M$50,col+1)</f>
        <v>4.4000000000000003E-3</v>
      </c>
      <c r="L194" s="1">
        <f t="shared" si="146"/>
        <v>4.7333333333333333E-3</v>
      </c>
      <c r="M194" s="1">
        <f t="shared" si="147"/>
        <v>0.64144999999999996</v>
      </c>
      <c r="N194" s="1">
        <f t="shared" si="148"/>
        <v>0.1882666666666668</v>
      </c>
      <c r="O194" s="1">
        <f t="shared" si="149"/>
        <v>4.3117272622208165E-2</v>
      </c>
      <c r="P194" s="1">
        <f t="shared" si="150"/>
        <v>1.0748672250924833</v>
      </c>
      <c r="Q194" s="1">
        <f t="shared" si="151"/>
        <v>1.0746873695144019</v>
      </c>
      <c r="R194" s="1">
        <f t="shared" si="152"/>
        <v>1.0746825548701964</v>
      </c>
      <c r="S194" s="1">
        <f t="shared" si="153"/>
        <v>1.0746824258344541</v>
      </c>
      <c r="T194" s="1">
        <f t="shared" si="154"/>
        <v>0.94942705700102992</v>
      </c>
      <c r="U194" s="1">
        <f t="shared" si="155"/>
        <v>9.6006518597672758E-2</v>
      </c>
      <c r="V194" s="2">
        <f t="shared" si="132"/>
        <v>9.9127876134967341</v>
      </c>
      <c r="W194" s="1">
        <f>VLOOKUP(V194,Graph!$D$3:$M$50,col)</f>
        <v>5.1999999999999998E-3</v>
      </c>
      <c r="X194" s="1">
        <f>VLOOKUP(V194,Graph!$D$3:$M$50,col+1)</f>
        <v>4.3E-3</v>
      </c>
      <c r="Y194" s="1">
        <f t="shared" si="156"/>
        <v>4.5999999999999999E-3</v>
      </c>
      <c r="Z194" s="1">
        <f t="shared" si="133"/>
        <v>0.6417166666666666</v>
      </c>
      <c r="AA194" s="2">
        <f t="shared" si="157"/>
        <v>0.18840000000000015</v>
      </c>
      <c r="AB194" s="1">
        <f t="shared" si="158"/>
        <v>4.3214274970011873E-2</v>
      </c>
      <c r="AC194" s="1">
        <f t="shared" si="159"/>
        <v>1.0748722961115689</v>
      </c>
      <c r="AD194" s="1">
        <f t="shared" si="160"/>
        <v>1.0748774056206798</v>
      </c>
      <c r="AE194" s="1">
        <f t="shared" si="161"/>
        <v>1.0748775429520339</v>
      </c>
      <c r="AF194" s="1">
        <f t="shared" si="162"/>
        <v>1.0748775466430494</v>
      </c>
      <c r="AG194" s="1">
        <f t="shared" si="163"/>
        <v>0.95083095344204338</v>
      </c>
      <c r="AH194" s="1">
        <f t="shared" si="164"/>
        <v>9.6165938127526579E-2</v>
      </c>
      <c r="AI194" s="2">
        <f t="shared" si="134"/>
        <v>9.9182713315973761</v>
      </c>
      <c r="AJ194" s="1">
        <f>VLOOKUP(AI194,Graph!$D$3:$M$50,col)</f>
        <v>5.1999999999999998E-3</v>
      </c>
      <c r="AK194" s="1">
        <f>VLOOKUP(AI194,Graph!$D$3:$M$50,col+1)</f>
        <v>4.3E-3</v>
      </c>
      <c r="AL194" s="1">
        <f t="shared" si="165"/>
        <v>4.5999999999999999E-3</v>
      </c>
      <c r="AM194" s="1">
        <f t="shared" si="135"/>
        <v>0.6417166666666666</v>
      </c>
      <c r="AN194" s="2">
        <f t="shared" si="166"/>
        <v>0.18840000000000015</v>
      </c>
      <c r="AO194" s="1">
        <f t="shared" si="167"/>
        <v>4.3214274970011873E-2</v>
      </c>
      <c r="AP194" s="1">
        <f t="shared" si="168"/>
        <v>1.0748775467422518</v>
      </c>
      <c r="AQ194" s="1">
        <f t="shared" si="169"/>
        <v>1.0748775467449181</v>
      </c>
      <c r="AR194" s="1">
        <f t="shared" si="170"/>
        <v>1.0748775467449896</v>
      </c>
      <c r="AS194" s="1">
        <f t="shared" si="171"/>
        <v>1.0748775467449916</v>
      </c>
      <c r="AT194" s="1">
        <f t="shared" si="172"/>
        <v>0.95083095344204338</v>
      </c>
      <c r="AU194" s="1">
        <f t="shared" si="173"/>
        <v>9.6165938136647006E-2</v>
      </c>
      <c r="AV194" s="2">
        <f t="shared" si="138"/>
        <v>193</v>
      </c>
      <c r="AW194" s="1">
        <f t="shared" si="139"/>
        <v>96.165938136647</v>
      </c>
      <c r="AX194" s="1">
        <f t="shared" si="140"/>
        <v>0.95083095344204338</v>
      </c>
      <c r="AY194" s="1">
        <f t="shared" si="141"/>
        <v>1.0748775467449916</v>
      </c>
      <c r="AZ194" s="1">
        <f t="shared" si="136"/>
        <v>4.5999999999999999E-3</v>
      </c>
      <c r="BA194" s="1">
        <f t="shared" si="137"/>
        <v>9.9182713315973761</v>
      </c>
    </row>
    <row r="195" spans="1:53">
      <c r="A195" s="2">
        <f t="shared" si="143"/>
        <v>0.19400000000000014</v>
      </c>
      <c r="B195" s="1">
        <f t="shared" ref="B195:B258" si="176">Ba*(A195+rho)</f>
        <v>0.22489200000000018</v>
      </c>
      <c r="C195" s="1">
        <f t="shared" si="144"/>
        <v>4.6709203015349095E-2</v>
      </c>
      <c r="D195" s="1">
        <f t="shared" ref="D195:D258" si="177">SQRT(1.1-($C195*1.1-POWER(1.1,1/3)+1)/($C195-POWER(1.1,-2/3)/3))</f>
        <v>1.0824863787619088</v>
      </c>
      <c r="E195" s="1">
        <f t="shared" si="175"/>
        <v>1.0820215395527568</v>
      </c>
      <c r="F195" s="1">
        <f t="shared" si="175"/>
        <v>1.0820077996412285</v>
      </c>
      <c r="G195" s="1">
        <f t="shared" si="175"/>
        <v>1.0820073924011684</v>
      </c>
      <c r="H195" s="1">
        <f t="shared" si="145"/>
        <v>0.10260200076039354</v>
      </c>
      <c r="I195" s="1">
        <f t="shared" ref="I195:I258" si="178">(L/nu)*POWER(gn*H195/b,1/3)/10^5</f>
        <v>10.13477638220731</v>
      </c>
      <c r="J195" s="1">
        <f>VLOOKUP($I195,Graph!$D$3:$M$50,col)</f>
        <v>5.4000000000000003E-3</v>
      </c>
      <c r="K195" s="1">
        <f>VLOOKUP($I195,Graph!$D$3:$M$50,col+1)</f>
        <v>4.4000000000000003E-3</v>
      </c>
      <c r="L195" s="1">
        <f t="shared" si="146"/>
        <v>4.7333333333333333E-3</v>
      </c>
      <c r="M195" s="1">
        <f t="shared" si="147"/>
        <v>0.64144999999999996</v>
      </c>
      <c r="N195" s="1">
        <f t="shared" si="148"/>
        <v>0.18926666666666681</v>
      </c>
      <c r="O195" s="1">
        <f t="shared" si="149"/>
        <v>4.3173981353925112E-2</v>
      </c>
      <c r="P195" s="1">
        <f t="shared" si="150"/>
        <v>1.0749812990026728</v>
      </c>
      <c r="Q195" s="1">
        <f t="shared" si="151"/>
        <v>1.0748014324297619</v>
      </c>
      <c r="R195" s="1">
        <f t="shared" si="152"/>
        <v>1.0747966095913764</v>
      </c>
      <c r="S195" s="1">
        <f t="shared" si="153"/>
        <v>1.0747964801241869</v>
      </c>
      <c r="T195" s="1">
        <f t="shared" si="154"/>
        <v>0.9496116260437969</v>
      </c>
      <c r="U195" s="1">
        <f t="shared" si="155"/>
        <v>9.6782728206743496E-2</v>
      </c>
      <c r="V195" s="2">
        <f t="shared" ref="V195:V258" si="179">(L/nu)*POWER(gn*U195/b,1/3)/10^5</f>
        <v>9.9394307950346708</v>
      </c>
      <c r="W195" s="1">
        <f>VLOOKUP(V195,Graph!$D$3:$M$50,col)</f>
        <v>5.1999999999999998E-3</v>
      </c>
      <c r="X195" s="1">
        <f>VLOOKUP(V195,Graph!$D$3:$M$50,col+1)</f>
        <v>4.3E-3</v>
      </c>
      <c r="Y195" s="1">
        <f t="shared" si="156"/>
        <v>4.5999999999999999E-3</v>
      </c>
      <c r="Z195" s="1">
        <f t="shared" ref="Z195:Z258" si="180">b-2*Y195*L</f>
        <v>0.6417166666666666</v>
      </c>
      <c r="AA195" s="2">
        <f t="shared" si="157"/>
        <v>0.18940000000000015</v>
      </c>
      <c r="AB195" s="1">
        <f t="shared" si="158"/>
        <v>4.327078767942328E-2</v>
      </c>
      <c r="AC195" s="1">
        <f t="shared" si="159"/>
        <v>1.0749860413766852</v>
      </c>
      <c r="AD195" s="1">
        <f t="shared" si="160"/>
        <v>1.0749911508669547</v>
      </c>
      <c r="AE195" s="1">
        <f t="shared" si="161"/>
        <v>1.074991288421713</v>
      </c>
      <c r="AF195" s="1">
        <f t="shared" si="162"/>
        <v>1.0749912921247615</v>
      </c>
      <c r="AG195" s="1">
        <f t="shared" si="163"/>
        <v>0.95101046128896793</v>
      </c>
      <c r="AH195" s="1">
        <f t="shared" si="164"/>
        <v>9.6942863180460789E-2</v>
      </c>
      <c r="AI195" s="2">
        <f t="shared" ref="AI195:AI258" si="181">(L/nu)*POWER(gn*AH195/b,1/3)/10^5</f>
        <v>9.9449096426410861</v>
      </c>
      <c r="AJ195" s="1">
        <f>VLOOKUP(AI195,Graph!$D$3:$M$50,col)</f>
        <v>5.1999999999999998E-3</v>
      </c>
      <c r="AK195" s="1">
        <f>VLOOKUP(AI195,Graph!$D$3:$M$50,col+1)</f>
        <v>4.3E-3</v>
      </c>
      <c r="AL195" s="1">
        <f t="shared" si="165"/>
        <v>4.5999999999999999E-3</v>
      </c>
      <c r="AM195" s="1">
        <f t="shared" ref="AM195:AM258" si="182">b-2*AL195*L</f>
        <v>0.6417166666666666</v>
      </c>
      <c r="AN195" s="2">
        <f t="shared" si="166"/>
        <v>0.18940000000000015</v>
      </c>
      <c r="AO195" s="1">
        <f t="shared" si="167"/>
        <v>4.327078767942328E-2</v>
      </c>
      <c r="AP195" s="1">
        <f t="shared" si="168"/>
        <v>1.0749912922244493</v>
      </c>
      <c r="AQ195" s="1">
        <f t="shared" si="169"/>
        <v>1.074991292227133</v>
      </c>
      <c r="AR195" s="1">
        <f t="shared" si="170"/>
        <v>1.0749912922272054</v>
      </c>
      <c r="AS195" s="1">
        <f t="shared" si="171"/>
        <v>1.0749912922272074</v>
      </c>
      <c r="AT195" s="1">
        <f t="shared" si="172"/>
        <v>0.95101046128896793</v>
      </c>
      <c r="AU195" s="1">
        <f t="shared" si="173"/>
        <v>9.6942863189699371E-2</v>
      </c>
      <c r="AV195" s="2">
        <f t="shared" si="138"/>
        <v>194</v>
      </c>
      <c r="AW195" s="1">
        <f t="shared" si="139"/>
        <v>96.942863189699366</v>
      </c>
      <c r="AX195" s="1">
        <f t="shared" si="140"/>
        <v>0.95101046128896793</v>
      </c>
      <c r="AY195" s="1">
        <f t="shared" si="141"/>
        <v>1.0749912922272074</v>
      </c>
      <c r="AZ195" s="1">
        <f t="shared" ref="AZ195:AZ258" si="183">AL195</f>
        <v>4.5999999999999999E-3</v>
      </c>
      <c r="BA195" s="1">
        <f t="shared" ref="BA195:BA258" si="184">AI195</f>
        <v>9.9449096426410861</v>
      </c>
    </row>
    <row r="196" spans="1:53">
      <c r="A196" s="2">
        <f t="shared" si="143"/>
        <v>0.19500000000000015</v>
      </c>
      <c r="B196" s="1">
        <f t="shared" si="176"/>
        <v>0.22593316666666682</v>
      </c>
      <c r="C196" s="1">
        <f t="shared" si="144"/>
        <v>4.6758035310175444E-2</v>
      </c>
      <c r="D196" s="1">
        <f t="shared" si="177"/>
        <v>1.0825857154466945</v>
      </c>
      <c r="E196" s="1">
        <f t="shared" si="175"/>
        <v>1.0821225275619817</v>
      </c>
      <c r="F196" s="1">
        <f t="shared" si="175"/>
        <v>1.082108818058801</v>
      </c>
      <c r="G196" s="1">
        <f t="shared" si="175"/>
        <v>1.0821084111792436</v>
      </c>
      <c r="H196" s="1">
        <f t="shared" si="145"/>
        <v>0.10340598996247989</v>
      </c>
      <c r="I196" s="1">
        <f t="shared" si="178"/>
        <v>10.161179570122201</v>
      </c>
      <c r="J196" s="1">
        <f>VLOOKUP($I196,Graph!$D$3:$M$50,col)</f>
        <v>5.4000000000000003E-3</v>
      </c>
      <c r="K196" s="1">
        <f>VLOOKUP($I196,Graph!$D$3:$M$50,col+1)</f>
        <v>4.4000000000000003E-3</v>
      </c>
      <c r="L196" s="1">
        <f t="shared" si="146"/>
        <v>4.7333333333333333E-3</v>
      </c>
      <c r="M196" s="1">
        <f t="shared" si="147"/>
        <v>0.64144999999999996</v>
      </c>
      <c r="N196" s="1">
        <f t="shared" si="148"/>
        <v>0.19026666666666681</v>
      </c>
      <c r="O196" s="1">
        <f t="shared" si="149"/>
        <v>4.3230204178627551E-2</v>
      </c>
      <c r="P196" s="1">
        <f t="shared" si="150"/>
        <v>1.0750944435304657</v>
      </c>
      <c r="Q196" s="1">
        <f t="shared" si="151"/>
        <v>1.0749145674929859</v>
      </c>
      <c r="R196" s="1">
        <f t="shared" si="152"/>
        <v>1.0749097365631044</v>
      </c>
      <c r="S196" s="1">
        <f t="shared" si="153"/>
        <v>1.0749096066681894</v>
      </c>
      <c r="T196" s="1">
        <f t="shared" si="154"/>
        <v>0.94979431384594637</v>
      </c>
      <c r="U196" s="1">
        <f t="shared" si="155"/>
        <v>9.7561042739195178E-2</v>
      </c>
      <c r="V196" s="2">
        <f t="shared" si="179"/>
        <v>9.9660035744523494</v>
      </c>
      <c r="W196" s="1">
        <f>VLOOKUP(V196,Graph!$D$3:$M$50,col)</f>
        <v>5.1999999999999998E-3</v>
      </c>
      <c r="X196" s="1">
        <f>VLOOKUP(V196,Graph!$D$3:$M$50,col+1)</f>
        <v>4.3E-3</v>
      </c>
      <c r="Y196" s="1">
        <f t="shared" si="156"/>
        <v>4.5999999999999999E-3</v>
      </c>
      <c r="Z196" s="1">
        <f t="shared" si="180"/>
        <v>0.6417166666666666</v>
      </c>
      <c r="AA196" s="2">
        <f t="shared" si="157"/>
        <v>0.19040000000000015</v>
      </c>
      <c r="AB196" s="1">
        <f t="shared" si="158"/>
        <v>4.332681595302855E-2</v>
      </c>
      <c r="AC196" s="1">
        <f t="shared" si="159"/>
        <v>1.0750988608920817</v>
      </c>
      <c r="AD196" s="1">
        <f t="shared" si="160"/>
        <v>1.0751039703246472</v>
      </c>
      <c r="AE196" s="1">
        <f t="shared" si="161"/>
        <v>1.0751041080999857</v>
      </c>
      <c r="AF196" s="1">
        <f t="shared" si="162"/>
        <v>1.0751041118149616</v>
      </c>
      <c r="AG196" s="1">
        <f t="shared" si="163"/>
        <v>0.95118813915163358</v>
      </c>
      <c r="AH196" s="1">
        <f t="shared" si="164"/>
        <v>9.7721893390793305E-2</v>
      </c>
      <c r="AI196" s="2">
        <f t="shared" si="181"/>
        <v>9.9714776104810365</v>
      </c>
      <c r="AJ196" s="1">
        <f>VLOOKUP(AI196,Graph!$D$3:$M$50,col)</f>
        <v>5.1999999999999998E-3</v>
      </c>
      <c r="AK196" s="1">
        <f>VLOOKUP(AI196,Graph!$D$3:$M$50,col+1)</f>
        <v>4.3E-3</v>
      </c>
      <c r="AL196" s="1">
        <f t="shared" si="165"/>
        <v>4.5999999999999999E-3</v>
      </c>
      <c r="AM196" s="1">
        <f t="shared" si="182"/>
        <v>0.6417166666666666</v>
      </c>
      <c r="AN196" s="2">
        <f t="shared" si="166"/>
        <v>0.19040000000000015</v>
      </c>
      <c r="AO196" s="1">
        <f t="shared" si="167"/>
        <v>4.332681595302855E-2</v>
      </c>
      <c r="AP196" s="1">
        <f t="shared" si="168"/>
        <v>1.0751041119151321</v>
      </c>
      <c r="AQ196" s="1">
        <f t="shared" si="169"/>
        <v>1.0751041119178335</v>
      </c>
      <c r="AR196" s="1">
        <f t="shared" si="170"/>
        <v>1.0751041119179063</v>
      </c>
      <c r="AS196" s="1">
        <f t="shared" si="171"/>
        <v>1.0751041119179079</v>
      </c>
      <c r="AT196" s="1">
        <f t="shared" si="172"/>
        <v>0.95118813915163358</v>
      </c>
      <c r="AU196" s="1">
        <f t="shared" si="173"/>
        <v>9.7721893400150639E-2</v>
      </c>
      <c r="AV196" s="2">
        <f t="shared" ref="AV196:AV259" si="185">AV195+1</f>
        <v>195</v>
      </c>
      <c r="AW196" s="1">
        <f t="shared" ref="AW196:AW259" si="186">AU196*1000</f>
        <v>97.721893400150634</v>
      </c>
      <c r="AX196" s="1">
        <f t="shared" ref="AX196:AX259" si="187">AT196</f>
        <v>0.95118813915163358</v>
      </c>
      <c r="AY196" s="1">
        <f t="shared" ref="AY196:AY259" si="188">AS196</f>
        <v>1.0751041119179079</v>
      </c>
      <c r="AZ196" s="1">
        <f t="shared" si="183"/>
        <v>4.5999999999999999E-3</v>
      </c>
      <c r="BA196" s="1">
        <f t="shared" si="184"/>
        <v>9.9714776104810365</v>
      </c>
    </row>
    <row r="197" spans="1:53">
      <c r="A197" s="2">
        <f t="shared" si="143"/>
        <v>0.19600000000000015</v>
      </c>
      <c r="B197" s="1">
        <f t="shared" si="176"/>
        <v>0.2269743333333335</v>
      </c>
      <c r="C197" s="1">
        <f t="shared" si="144"/>
        <v>4.6806444764889446E-2</v>
      </c>
      <c r="D197" s="1">
        <f t="shared" si="177"/>
        <v>1.0826842189708124</v>
      </c>
      <c r="E197" s="1">
        <f t="shared" si="175"/>
        <v>1.082222679368507</v>
      </c>
      <c r="F197" s="1">
        <f t="shared" si="175"/>
        <v>1.0822090004621967</v>
      </c>
      <c r="G197" s="1">
        <f t="shared" si="175"/>
        <v>1.0822085939555077</v>
      </c>
      <c r="H197" s="1">
        <f t="shared" si="145"/>
        <v>0.1042120867429415</v>
      </c>
      <c r="I197" s="1">
        <f t="shared" si="178"/>
        <v>10.187514930139551</v>
      </c>
      <c r="J197" s="1">
        <f>VLOOKUP($I197,Graph!$D$3:$M$50,col)</f>
        <v>5.4000000000000003E-3</v>
      </c>
      <c r="K197" s="1">
        <f>VLOOKUP($I197,Graph!$D$3:$M$50,col+1)</f>
        <v>4.4000000000000003E-3</v>
      </c>
      <c r="L197" s="1">
        <f t="shared" si="146"/>
        <v>4.7333333333333333E-3</v>
      </c>
      <c r="M197" s="1">
        <f t="shared" si="147"/>
        <v>0.64144999999999996</v>
      </c>
      <c r="N197" s="1">
        <f t="shared" si="148"/>
        <v>0.19126666666666681</v>
      </c>
      <c r="O197" s="1">
        <f t="shared" si="149"/>
        <v>4.3285947279638935E-2</v>
      </c>
      <c r="P197" s="1">
        <f t="shared" si="150"/>
        <v>1.0752066699225826</v>
      </c>
      <c r="Q197" s="1">
        <f t="shared" si="151"/>
        <v>1.0750267859167297</v>
      </c>
      <c r="R197" s="1">
        <f t="shared" si="152"/>
        <v>1.0750219469965936</v>
      </c>
      <c r="S197" s="1">
        <f t="shared" si="153"/>
        <v>1.0750218166776391</v>
      </c>
      <c r="T197" s="1">
        <f t="shared" si="154"/>
        <v>0.94997514902192426</v>
      </c>
      <c r="U197" s="1">
        <f t="shared" si="155"/>
        <v>9.8341456538394073E-2</v>
      </c>
      <c r="V197" s="2">
        <f t="shared" si="179"/>
        <v>9.9925065031613585</v>
      </c>
      <c r="W197" s="1">
        <f>VLOOKUP(V197,Graph!$D$3:$M$50,col)</f>
        <v>5.1999999999999998E-3</v>
      </c>
      <c r="X197" s="1">
        <f>VLOOKUP(V197,Graph!$D$3:$M$50,col+1)</f>
        <v>4.3E-3</v>
      </c>
      <c r="Y197" s="1">
        <f t="shared" si="156"/>
        <v>4.5999999999999999E-3</v>
      </c>
      <c r="Z197" s="1">
        <f t="shared" si="180"/>
        <v>0.6417166666666666</v>
      </c>
      <c r="AA197" s="2">
        <f t="shared" si="157"/>
        <v>0.19140000000000015</v>
      </c>
      <c r="AB197" s="1">
        <f t="shared" si="158"/>
        <v>4.3382365958500202E-2</v>
      </c>
      <c r="AC197" s="1">
        <f t="shared" si="159"/>
        <v>1.075210765851937</v>
      </c>
      <c r="AD197" s="1">
        <f t="shared" si="160"/>
        <v>1.0752158751888297</v>
      </c>
      <c r="AE197" s="1">
        <f t="shared" si="161"/>
        <v>1.0752160131819626</v>
      </c>
      <c r="AF197" s="1">
        <f t="shared" si="162"/>
        <v>1.0752160169087632</v>
      </c>
      <c r="AG197" s="1">
        <f t="shared" si="163"/>
        <v>0.95136401486996125</v>
      </c>
      <c r="AH197" s="1">
        <f t="shared" si="164"/>
        <v>9.8503023105328519E-2</v>
      </c>
      <c r="AI197" s="2">
        <f t="shared" si="181"/>
        <v>9.9979757857227742</v>
      </c>
      <c r="AJ197" s="1">
        <f>VLOOKUP(AI197,Graph!$D$3:$M$50,col)</f>
        <v>5.1999999999999998E-3</v>
      </c>
      <c r="AK197" s="1">
        <f>VLOOKUP(AI197,Graph!$D$3:$M$50,col+1)</f>
        <v>4.3E-3</v>
      </c>
      <c r="AL197" s="1">
        <f t="shared" si="165"/>
        <v>4.5999999999999999E-3</v>
      </c>
      <c r="AM197" s="1">
        <f t="shared" si="182"/>
        <v>0.6417166666666666</v>
      </c>
      <c r="AN197" s="2">
        <f t="shared" si="166"/>
        <v>0.19140000000000015</v>
      </c>
      <c r="AO197" s="1">
        <f t="shared" si="167"/>
        <v>4.3382365958500202E-2</v>
      </c>
      <c r="AP197" s="1">
        <f t="shared" si="168"/>
        <v>1.0752160170094134</v>
      </c>
      <c r="AQ197" s="1">
        <f t="shared" si="169"/>
        <v>1.0752160170121317</v>
      </c>
      <c r="AR197" s="1">
        <f t="shared" si="170"/>
        <v>1.0752160170122051</v>
      </c>
      <c r="AS197" s="1">
        <f t="shared" si="171"/>
        <v>1.0752160170122071</v>
      </c>
      <c r="AT197" s="1">
        <f t="shared" si="172"/>
        <v>0.95136401486996125</v>
      </c>
      <c r="AU197" s="1">
        <f t="shared" si="173"/>
        <v>9.8503023114805244E-2</v>
      </c>
      <c r="AV197" s="2">
        <f t="shared" si="185"/>
        <v>196</v>
      </c>
      <c r="AW197" s="1">
        <f t="shared" si="186"/>
        <v>98.503023114805245</v>
      </c>
      <c r="AX197" s="1">
        <f t="shared" si="187"/>
        <v>0.95136401486996125</v>
      </c>
      <c r="AY197" s="1">
        <f t="shared" si="188"/>
        <v>1.0752160170122071</v>
      </c>
      <c r="AZ197" s="1">
        <f t="shared" si="183"/>
        <v>4.5999999999999999E-3</v>
      </c>
      <c r="BA197" s="1">
        <f t="shared" si="184"/>
        <v>9.9979757857227742</v>
      </c>
    </row>
    <row r="198" spans="1:53">
      <c r="A198" s="2">
        <f t="shared" si="143"/>
        <v>0.19700000000000015</v>
      </c>
      <c r="B198" s="1">
        <f t="shared" si="176"/>
        <v>0.22801550000000018</v>
      </c>
      <c r="C198" s="1">
        <f t="shared" si="144"/>
        <v>4.6854436828702363E-2</v>
      </c>
      <c r="D198" s="1">
        <f t="shared" si="177"/>
        <v>1.0827818997345144</v>
      </c>
      <c r="E198" s="1">
        <f t="shared" si="175"/>
        <v>1.0823220052800144</v>
      </c>
      <c r="F198" s="1">
        <f t="shared" si="175"/>
        <v>1.0823083571526508</v>
      </c>
      <c r="G198" s="1">
        <f t="shared" si="175"/>
        <v>1.0823079510309446</v>
      </c>
      <c r="H198" s="1">
        <f t="shared" si="145"/>
        <v>0.10502028561123287</v>
      </c>
      <c r="I198" s="1">
        <f t="shared" si="178"/>
        <v>10.213782979373384</v>
      </c>
      <c r="J198" s="1">
        <f>VLOOKUP($I198,Graph!$D$3:$M$50,col)</f>
        <v>5.4000000000000003E-3</v>
      </c>
      <c r="K198" s="1">
        <f>VLOOKUP($I198,Graph!$D$3:$M$50,col+1)</f>
        <v>4.4000000000000003E-3</v>
      </c>
      <c r="L198" s="1">
        <f t="shared" si="146"/>
        <v>4.7333333333333333E-3</v>
      </c>
      <c r="M198" s="1">
        <f t="shared" si="147"/>
        <v>0.64144999999999996</v>
      </c>
      <c r="N198" s="1">
        <f t="shared" si="148"/>
        <v>0.19226666666666681</v>
      </c>
      <c r="O198" s="1">
        <f t="shared" si="149"/>
        <v>4.3341216736499134E-2</v>
      </c>
      <c r="P198" s="1">
        <f t="shared" si="150"/>
        <v>1.0753179892462952</v>
      </c>
      <c r="Q198" s="1">
        <f t="shared" si="151"/>
        <v>1.0751380987349617</v>
      </c>
      <c r="R198" s="1">
        <f t="shared" si="152"/>
        <v>1.075133251924393</v>
      </c>
      <c r="S198" s="1">
        <f t="shared" si="153"/>
        <v>1.0751331211850488</v>
      </c>
      <c r="T198" s="1">
        <f t="shared" si="154"/>
        <v>0.95015415960882532</v>
      </c>
      <c r="U198" s="1">
        <f t="shared" si="155"/>
        <v>9.9123963992630529E-2</v>
      </c>
      <c r="V198" s="2">
        <f t="shared" si="179"/>
        <v>10.018940125438569</v>
      </c>
      <c r="W198" s="1">
        <f>VLOOKUP(V198,Graph!$D$3:$M$50,col)</f>
        <v>5.4000000000000003E-3</v>
      </c>
      <c r="X198" s="1">
        <f>VLOOKUP(V198,Graph!$D$3:$M$50,col+1)</f>
        <v>4.4000000000000003E-3</v>
      </c>
      <c r="Y198" s="1">
        <f t="shared" si="156"/>
        <v>4.7333333333333333E-3</v>
      </c>
      <c r="Z198" s="1">
        <f t="shared" si="180"/>
        <v>0.64144999999999996</v>
      </c>
      <c r="AA198" s="2">
        <f t="shared" si="157"/>
        <v>0.19226666666666681</v>
      </c>
      <c r="AB198" s="1">
        <f t="shared" si="158"/>
        <v>4.3341216736499134E-2</v>
      </c>
      <c r="AC198" s="1">
        <f t="shared" si="159"/>
        <v>1.0751331176583359</v>
      </c>
      <c r="AD198" s="1">
        <f t="shared" si="160"/>
        <v>1.0751331175632022</v>
      </c>
      <c r="AE198" s="1">
        <f t="shared" si="161"/>
        <v>1.075133117560636</v>
      </c>
      <c r="AF198" s="1">
        <f t="shared" si="162"/>
        <v>1.0751331175605667</v>
      </c>
      <c r="AG198" s="1">
        <f t="shared" si="163"/>
        <v>0.95015415960882532</v>
      </c>
      <c r="AH198" s="1">
        <f t="shared" si="164"/>
        <v>9.9123963658464445E-2</v>
      </c>
      <c r="AI198" s="2">
        <f t="shared" si="181"/>
        <v>10.018940114179973</v>
      </c>
      <c r="AJ198" s="1">
        <f>VLOOKUP(AI198,Graph!$D$3:$M$50,col)</f>
        <v>5.4000000000000003E-3</v>
      </c>
      <c r="AK198" s="1">
        <f>VLOOKUP(AI198,Graph!$D$3:$M$50,col+1)</f>
        <v>4.4000000000000003E-3</v>
      </c>
      <c r="AL198" s="1">
        <f t="shared" si="165"/>
        <v>4.7333333333333333E-3</v>
      </c>
      <c r="AM198" s="1">
        <f t="shared" si="182"/>
        <v>0.64144999999999996</v>
      </c>
      <c r="AN198" s="2">
        <f t="shared" si="166"/>
        <v>0.19226666666666681</v>
      </c>
      <c r="AO198" s="1">
        <f t="shared" si="167"/>
        <v>4.3341216736499134E-2</v>
      </c>
      <c r="AP198" s="1">
        <f t="shared" si="168"/>
        <v>1.0751331175605647</v>
      </c>
      <c r="AQ198" s="1">
        <f t="shared" si="169"/>
        <v>1.0751331175605647</v>
      </c>
      <c r="AR198" s="1">
        <f t="shared" si="170"/>
        <v>1.0751331175605647</v>
      </c>
      <c r="AS198" s="1">
        <f t="shared" si="171"/>
        <v>1.0751331175605647</v>
      </c>
      <c r="AT198" s="1">
        <f t="shared" si="172"/>
        <v>0.95015415960882532</v>
      </c>
      <c r="AU198" s="1">
        <f t="shared" si="173"/>
        <v>9.9123963658464265E-2</v>
      </c>
      <c r="AV198" s="2">
        <f t="shared" si="185"/>
        <v>197</v>
      </c>
      <c r="AW198" s="1">
        <f t="shared" si="186"/>
        <v>99.123963658464262</v>
      </c>
      <c r="AX198" s="1">
        <f t="shared" si="187"/>
        <v>0.95015415960882532</v>
      </c>
      <c r="AY198" s="1">
        <f t="shared" si="188"/>
        <v>1.0751331175605647</v>
      </c>
      <c r="AZ198" s="1">
        <f t="shared" si="183"/>
        <v>4.7333333333333333E-3</v>
      </c>
      <c r="BA198" s="1">
        <f t="shared" si="184"/>
        <v>10.018940114179973</v>
      </c>
    </row>
    <row r="199" spans="1:53">
      <c r="A199" s="2">
        <f t="shared" si="143"/>
        <v>0.19800000000000015</v>
      </c>
      <c r="B199" s="1">
        <f t="shared" si="176"/>
        <v>0.22905666666666685</v>
      </c>
      <c r="C199" s="1">
        <f t="shared" si="144"/>
        <v>4.6902016857958945E-2</v>
      </c>
      <c r="D199" s="1">
        <f t="shared" si="177"/>
        <v>1.0828787679663954</v>
      </c>
      <c r="E199" s="1">
        <f t="shared" si="175"/>
        <v>1.082420515436151</v>
      </c>
      <c r="F199" s="1">
        <f t="shared" si="175"/>
        <v>1.0824068982635175</v>
      </c>
      <c r="G199" s="1">
        <f t="shared" si="175"/>
        <v>1.0824064925386609</v>
      </c>
      <c r="H199" s="1">
        <f t="shared" si="145"/>
        <v>0.10583058111925425</v>
      </c>
      <c r="I199" s="1">
        <f t="shared" si="178"/>
        <v>10.23998422842322</v>
      </c>
      <c r="J199" s="1">
        <f>VLOOKUP($I199,Graph!$D$3:$M$50,col)</f>
        <v>5.4000000000000003E-3</v>
      </c>
      <c r="K199" s="1">
        <f>VLOOKUP($I199,Graph!$D$3:$M$50,col+1)</f>
        <v>4.4000000000000003E-3</v>
      </c>
      <c r="L199" s="1">
        <f t="shared" si="146"/>
        <v>4.7333333333333333E-3</v>
      </c>
      <c r="M199" s="1">
        <f t="shared" si="147"/>
        <v>0.64144999999999996</v>
      </c>
      <c r="N199" s="1">
        <f t="shared" si="148"/>
        <v>0.19326666666666681</v>
      </c>
      <c r="O199" s="1">
        <f t="shared" si="149"/>
        <v>4.3396018527115977E-2</v>
      </c>
      <c r="P199" s="1">
        <f t="shared" si="150"/>
        <v>1.0754284123929556</v>
      </c>
      <c r="Q199" s="1">
        <f t="shared" si="151"/>
        <v>1.0752485168064752</v>
      </c>
      <c r="R199" s="1">
        <f t="shared" si="152"/>
        <v>1.0752436622039001</v>
      </c>
      <c r="S199" s="1">
        <f t="shared" si="153"/>
        <v>1.0752435310477788</v>
      </c>
      <c r="T199" s="1">
        <f t="shared" si="154"/>
        <v>0.95033137308088056</v>
      </c>
      <c r="U199" s="1">
        <f t="shared" si="155"/>
        <v>9.9908559534533883E-2</v>
      </c>
      <c r="V199" s="2">
        <f t="shared" si="179"/>
        <v>10.045304978554496</v>
      </c>
      <c r="W199" s="1">
        <f>VLOOKUP(V199,Graph!$D$3:$M$50,col)</f>
        <v>5.4000000000000003E-3</v>
      </c>
      <c r="X199" s="1">
        <f>VLOOKUP(V199,Graph!$D$3:$M$50,col+1)</f>
        <v>4.4000000000000003E-3</v>
      </c>
      <c r="Y199" s="1">
        <f t="shared" si="156"/>
        <v>4.7333333333333333E-3</v>
      </c>
      <c r="Z199" s="1">
        <f t="shared" si="180"/>
        <v>0.64144999999999996</v>
      </c>
      <c r="AA199" s="2">
        <f t="shared" si="157"/>
        <v>0.19326666666666681</v>
      </c>
      <c r="AB199" s="1">
        <f t="shared" si="158"/>
        <v>4.3396018527115977E-2</v>
      </c>
      <c r="AC199" s="1">
        <f t="shared" si="159"/>
        <v>1.0752435275042416</v>
      </c>
      <c r="AD199" s="1">
        <f t="shared" si="160"/>
        <v>1.0752435274085033</v>
      </c>
      <c r="AE199" s="1">
        <f t="shared" si="161"/>
        <v>1.0752435274059169</v>
      </c>
      <c r="AF199" s="1">
        <f t="shared" si="162"/>
        <v>1.0752435274058469</v>
      </c>
      <c r="AG199" s="1">
        <f t="shared" si="163"/>
        <v>0.95033137308088056</v>
      </c>
      <c r="AH199" s="1">
        <f t="shared" si="164"/>
        <v>9.9908559196135963E-2</v>
      </c>
      <c r="AI199" s="2">
        <f t="shared" si="181"/>
        <v>10.04530496721309</v>
      </c>
      <c r="AJ199" s="1">
        <f>VLOOKUP(AI199,Graph!$D$3:$M$50,col)</f>
        <v>5.4000000000000003E-3</v>
      </c>
      <c r="AK199" s="1">
        <f>VLOOKUP(AI199,Graph!$D$3:$M$50,col+1)</f>
        <v>4.4000000000000003E-3</v>
      </c>
      <c r="AL199" s="1">
        <f t="shared" si="165"/>
        <v>4.7333333333333333E-3</v>
      </c>
      <c r="AM199" s="1">
        <f t="shared" si="182"/>
        <v>0.64144999999999996</v>
      </c>
      <c r="AN199" s="2">
        <f t="shared" si="166"/>
        <v>0.19326666666666681</v>
      </c>
      <c r="AO199" s="1">
        <f t="shared" si="167"/>
        <v>4.3396018527115977E-2</v>
      </c>
      <c r="AP199" s="1">
        <f t="shared" si="168"/>
        <v>1.0752435274058449</v>
      </c>
      <c r="AQ199" s="1">
        <f t="shared" si="169"/>
        <v>1.0752435274058449</v>
      </c>
      <c r="AR199" s="1">
        <f t="shared" si="170"/>
        <v>1.0752435274058449</v>
      </c>
      <c r="AS199" s="1">
        <f t="shared" si="171"/>
        <v>1.0752435274058449</v>
      </c>
      <c r="AT199" s="1">
        <f t="shared" si="172"/>
        <v>0.95033137308088056</v>
      </c>
      <c r="AU199" s="1">
        <f t="shared" si="173"/>
        <v>9.9908559196135782E-2</v>
      </c>
      <c r="AV199" s="2">
        <f t="shared" si="185"/>
        <v>198</v>
      </c>
      <c r="AW199" s="1">
        <f t="shared" si="186"/>
        <v>99.908559196135784</v>
      </c>
      <c r="AX199" s="1">
        <f t="shared" si="187"/>
        <v>0.95033137308088056</v>
      </c>
      <c r="AY199" s="1">
        <f t="shared" si="188"/>
        <v>1.0752435274058449</v>
      </c>
      <c r="AZ199" s="1">
        <f t="shared" si="183"/>
        <v>4.7333333333333333E-3</v>
      </c>
      <c r="BA199" s="1">
        <f t="shared" si="184"/>
        <v>10.04530496721309</v>
      </c>
    </row>
    <row r="200" spans="1:53">
      <c r="A200" s="2">
        <f t="shared" si="143"/>
        <v>0.19900000000000015</v>
      </c>
      <c r="B200" s="1">
        <f t="shared" si="176"/>
        <v>0.2300978333333335</v>
      </c>
      <c r="C200" s="1">
        <f t="shared" si="144"/>
        <v>4.6949190118098824E-2</v>
      </c>
      <c r="D200" s="1">
        <f t="shared" si="177"/>
        <v>1.0829748337269018</v>
      </c>
      <c r="E200" s="1">
        <f t="shared" si="175"/>
        <v>1.0825182198119232</v>
      </c>
      <c r="F200" s="1">
        <f t="shared" si="175"/>
        <v>1.0825046337636588</v>
      </c>
      <c r="G200" s="1">
        <f t="shared" si="175"/>
        <v>1.0825042284472772</v>
      </c>
      <c r="H200" s="1">
        <f t="shared" si="145"/>
        <v>0.10664296786081165</v>
      </c>
      <c r="I200" s="1">
        <f t="shared" si="178"/>
        <v>10.266119181488156</v>
      </c>
      <c r="J200" s="1">
        <f>VLOOKUP($I200,Graph!$D$3:$M$50,col)</f>
        <v>5.4000000000000003E-3</v>
      </c>
      <c r="K200" s="1">
        <f>VLOOKUP($I200,Graph!$D$3:$M$50,col+1)</f>
        <v>4.4000000000000003E-3</v>
      </c>
      <c r="L200" s="1">
        <f t="shared" si="146"/>
        <v>4.7333333333333333E-3</v>
      </c>
      <c r="M200" s="1">
        <f t="shared" si="147"/>
        <v>0.64144999999999996</v>
      </c>
      <c r="N200" s="1">
        <f t="shared" si="148"/>
        <v>0.19426666666666681</v>
      </c>
      <c r="O200" s="1">
        <f t="shared" si="149"/>
        <v>4.3450358529864196E-2</v>
      </c>
      <c r="P200" s="1">
        <f t="shared" si="150"/>
        <v>1.0755379500814495</v>
      </c>
      <c r="Q200" s="1">
        <f t="shared" si="151"/>
        <v>1.0753580508183231</v>
      </c>
      <c r="R200" s="1">
        <f t="shared" si="152"/>
        <v>1.075353188520793</v>
      </c>
      <c r="S200" s="1">
        <f t="shared" si="153"/>
        <v>1.0753530569514718</v>
      </c>
      <c r="T200" s="1">
        <f t="shared" si="154"/>
        <v>0.95050681636350909</v>
      </c>
      <c r="U200" s="1">
        <f t="shared" si="155"/>
        <v>0.10069523764049794</v>
      </c>
      <c r="V200" s="2">
        <f t="shared" si="179"/>
        <v>10.071601592898732</v>
      </c>
      <c r="W200" s="1">
        <f>VLOOKUP(V200,Graph!$D$3:$M$50,col)</f>
        <v>5.4000000000000003E-3</v>
      </c>
      <c r="X200" s="1">
        <f>VLOOKUP(V200,Graph!$D$3:$M$50,col+1)</f>
        <v>4.4000000000000003E-3</v>
      </c>
      <c r="Y200" s="1">
        <f t="shared" si="156"/>
        <v>4.7333333333333333E-3</v>
      </c>
      <c r="Z200" s="1">
        <f t="shared" si="180"/>
        <v>0.64144999999999996</v>
      </c>
      <c r="AA200" s="2">
        <f t="shared" si="157"/>
        <v>0.19426666666666681</v>
      </c>
      <c r="AB200" s="1">
        <f t="shared" si="158"/>
        <v>4.3450358529864196E-2</v>
      </c>
      <c r="AC200" s="1">
        <f t="shared" si="159"/>
        <v>1.0753530533912152</v>
      </c>
      <c r="AD200" s="1">
        <f t="shared" si="160"/>
        <v>1.075353053294875</v>
      </c>
      <c r="AE200" s="1">
        <f t="shared" si="161"/>
        <v>1.0753530532922677</v>
      </c>
      <c r="AF200" s="1">
        <f t="shared" si="162"/>
        <v>1.0753530532921973</v>
      </c>
      <c r="AG200" s="1">
        <f t="shared" si="163"/>
        <v>0.95050681636350909</v>
      </c>
      <c r="AH200" s="1">
        <f t="shared" si="164"/>
        <v>0.10069523729784628</v>
      </c>
      <c r="AI200" s="2">
        <f t="shared" si="181"/>
        <v>10.071601581474653</v>
      </c>
      <c r="AJ200" s="1">
        <f>VLOOKUP(AI200,Graph!$D$3:$M$50,col)</f>
        <v>5.4000000000000003E-3</v>
      </c>
      <c r="AK200" s="1">
        <f>VLOOKUP(AI200,Graph!$D$3:$M$50,col+1)</f>
        <v>4.4000000000000003E-3</v>
      </c>
      <c r="AL200" s="1">
        <f t="shared" si="165"/>
        <v>4.7333333333333333E-3</v>
      </c>
      <c r="AM200" s="1">
        <f t="shared" si="182"/>
        <v>0.64144999999999996</v>
      </c>
      <c r="AN200" s="2">
        <f t="shared" si="166"/>
        <v>0.19426666666666681</v>
      </c>
      <c r="AO200" s="1">
        <f t="shared" si="167"/>
        <v>4.3450358529864196E-2</v>
      </c>
      <c r="AP200" s="1">
        <f t="shared" si="168"/>
        <v>1.0753530532921955</v>
      </c>
      <c r="AQ200" s="1">
        <f t="shared" si="169"/>
        <v>1.0753530532921958</v>
      </c>
      <c r="AR200" s="1">
        <f t="shared" si="170"/>
        <v>1.0753530532921955</v>
      </c>
      <c r="AS200" s="1">
        <f t="shared" si="171"/>
        <v>1.0753530532921958</v>
      </c>
      <c r="AT200" s="1">
        <f t="shared" si="172"/>
        <v>0.95050681636350909</v>
      </c>
      <c r="AU200" s="1">
        <f t="shared" si="173"/>
        <v>0.10069523729784614</v>
      </c>
      <c r="AV200" s="2">
        <f t="shared" si="185"/>
        <v>199</v>
      </c>
      <c r="AW200" s="1">
        <f t="shared" si="186"/>
        <v>100.69523729784615</v>
      </c>
      <c r="AX200" s="1">
        <f t="shared" si="187"/>
        <v>0.95050681636350909</v>
      </c>
      <c r="AY200" s="1">
        <f t="shared" si="188"/>
        <v>1.0753530532921958</v>
      </c>
      <c r="AZ200" s="1">
        <f t="shared" si="183"/>
        <v>4.7333333333333333E-3</v>
      </c>
      <c r="BA200" s="1">
        <f t="shared" si="184"/>
        <v>10.071601581474653</v>
      </c>
    </row>
    <row r="201" spans="1:53">
      <c r="A201" s="2">
        <f t="shared" si="143"/>
        <v>0.20000000000000015</v>
      </c>
      <c r="B201" s="1">
        <f t="shared" si="176"/>
        <v>0.23113900000000018</v>
      </c>
      <c r="C201" s="1">
        <f t="shared" si="144"/>
        <v>4.6995961785568301E-2</v>
      </c>
      <c r="D201" s="1">
        <f t="shared" si="177"/>
        <v>1.0830701069117579</v>
      </c>
      <c r="E201" s="1">
        <f t="shared" ref="E201:G220" si="189">SQRT(D201-($C201*D201-POWER(D201,1/3)+1)/($C201-POWER(D201,-2/3)/3))</f>
        <v>1.0826151282210108</v>
      </c>
      <c r="F201" s="1">
        <f t="shared" si="189"/>
        <v>1.0826015734607537</v>
      </c>
      <c r="G201" s="1">
        <f t="shared" si="189"/>
        <v>1.0826011685642332</v>
      </c>
      <c r="H201" s="1">
        <f t="shared" si="145"/>
        <v>0.10745744047108599</v>
      </c>
      <c r="I201" s="1">
        <f t="shared" si="178"/>
        <v>10.292188336478416</v>
      </c>
      <c r="J201" s="1">
        <f>VLOOKUP($I201,Graph!$D$3:$M$50,col)</f>
        <v>5.4000000000000003E-3</v>
      </c>
      <c r="K201" s="1">
        <f>VLOOKUP($I201,Graph!$D$3:$M$50,col+1)</f>
        <v>4.4000000000000003E-3</v>
      </c>
      <c r="L201" s="1">
        <f t="shared" si="146"/>
        <v>4.7333333333333333E-3</v>
      </c>
      <c r="M201" s="1">
        <f t="shared" si="147"/>
        <v>0.64144999999999996</v>
      </c>
      <c r="N201" s="1">
        <f t="shared" si="148"/>
        <v>0.19526666666666681</v>
      </c>
      <c r="O201" s="1">
        <f t="shared" si="149"/>
        <v>4.3504242525632786E-2</v>
      </c>
      <c r="P201" s="1">
        <f t="shared" si="150"/>
        <v>1.0756466128615683</v>
      </c>
      <c r="Q201" s="1">
        <f t="shared" si="151"/>
        <v>1.0754667112891694</v>
      </c>
      <c r="R201" s="1">
        <f t="shared" si="152"/>
        <v>1.075461841392382</v>
      </c>
      <c r="S201" s="1">
        <f t="shared" si="153"/>
        <v>1.0754617094134031</v>
      </c>
      <c r="T201" s="1">
        <f t="shared" si="154"/>
        <v>0.95068051584695445</v>
      </c>
      <c r="U201" s="1">
        <f t="shared" si="155"/>
        <v>0.10148399283011668</v>
      </c>
      <c r="V201" s="2">
        <f t="shared" si="179"/>
        <v>10.097830492102483</v>
      </c>
      <c r="W201" s="1">
        <f>VLOOKUP(V201,Graph!$D$3:$M$50,col)</f>
        <v>5.4000000000000003E-3</v>
      </c>
      <c r="X201" s="1">
        <f>VLOOKUP(V201,Graph!$D$3:$M$50,col+1)</f>
        <v>4.4000000000000003E-3</v>
      </c>
      <c r="Y201" s="1">
        <f t="shared" si="156"/>
        <v>4.7333333333333333E-3</v>
      </c>
      <c r="Z201" s="1">
        <f t="shared" si="180"/>
        <v>0.64144999999999996</v>
      </c>
      <c r="AA201" s="2">
        <f t="shared" si="157"/>
        <v>0.19526666666666681</v>
      </c>
      <c r="AB201" s="1">
        <f t="shared" si="158"/>
        <v>4.3504242525632786E-2</v>
      </c>
      <c r="AC201" s="1">
        <f t="shared" si="159"/>
        <v>1.0754617058365319</v>
      </c>
      <c r="AD201" s="1">
        <f t="shared" si="160"/>
        <v>1.0754617057395923</v>
      </c>
      <c r="AE201" s="1">
        <f t="shared" si="161"/>
        <v>1.0754617057369651</v>
      </c>
      <c r="AF201" s="1">
        <f t="shared" si="162"/>
        <v>1.0754617057368938</v>
      </c>
      <c r="AG201" s="1">
        <f t="shared" si="163"/>
        <v>0.95068051584695445</v>
      </c>
      <c r="AH201" s="1">
        <f t="shared" si="164"/>
        <v>0.10148399248318955</v>
      </c>
      <c r="AI201" s="2">
        <f t="shared" si="181"/>
        <v>10.097830480595869</v>
      </c>
      <c r="AJ201" s="1">
        <f>VLOOKUP(AI201,Graph!$D$3:$M$50,col)</f>
        <v>5.4000000000000003E-3</v>
      </c>
      <c r="AK201" s="1">
        <f>VLOOKUP(AI201,Graph!$D$3:$M$50,col+1)</f>
        <v>4.4000000000000003E-3</v>
      </c>
      <c r="AL201" s="1">
        <f t="shared" si="165"/>
        <v>4.7333333333333333E-3</v>
      </c>
      <c r="AM201" s="1">
        <f t="shared" si="182"/>
        <v>0.64144999999999996</v>
      </c>
      <c r="AN201" s="2">
        <f t="shared" si="166"/>
        <v>0.19526666666666681</v>
      </c>
      <c r="AO201" s="1">
        <f t="shared" si="167"/>
        <v>4.3504242525632786E-2</v>
      </c>
      <c r="AP201" s="1">
        <f t="shared" si="168"/>
        <v>1.0754617057368918</v>
      </c>
      <c r="AQ201" s="1">
        <f t="shared" si="169"/>
        <v>1.0754617057368918</v>
      </c>
      <c r="AR201" s="1">
        <f t="shared" si="170"/>
        <v>1.0754617057368918</v>
      </c>
      <c r="AS201" s="1">
        <f t="shared" si="171"/>
        <v>1.0754617057368918</v>
      </c>
      <c r="AT201" s="1">
        <f t="shared" si="172"/>
        <v>0.95068051584695445</v>
      </c>
      <c r="AU201" s="1">
        <f t="shared" si="173"/>
        <v>0.10148399248318936</v>
      </c>
      <c r="AV201" s="2">
        <f t="shared" si="185"/>
        <v>200</v>
      </c>
      <c r="AW201" s="1">
        <f t="shared" si="186"/>
        <v>101.48399248318935</v>
      </c>
      <c r="AX201" s="1">
        <f t="shared" si="187"/>
        <v>0.95068051584695445</v>
      </c>
      <c r="AY201" s="1">
        <f t="shared" si="188"/>
        <v>1.0754617057368918</v>
      </c>
      <c r="AZ201" s="1">
        <f t="shared" si="183"/>
        <v>4.7333333333333333E-3</v>
      </c>
      <c r="BA201" s="1">
        <f t="shared" si="184"/>
        <v>10.097830480595869</v>
      </c>
    </row>
    <row r="202" spans="1:53">
      <c r="A202" s="2">
        <f t="shared" si="143"/>
        <v>0.20100000000000015</v>
      </c>
      <c r="B202" s="1">
        <f t="shared" si="176"/>
        <v>0.23218016666666685</v>
      </c>
      <c r="C202" s="1">
        <f t="shared" si="144"/>
        <v>4.7042336949684543E-2</v>
      </c>
      <c r="D202" s="1">
        <f t="shared" si="177"/>
        <v>1.0831645972553046</v>
      </c>
      <c r="E202" s="1">
        <f t="shared" si="189"/>
        <v>1.082711250318998</v>
      </c>
      <c r="F202" s="1">
        <f t="shared" si="189"/>
        <v>1.0826977270045275</v>
      </c>
      <c r="G202" s="1">
        <f t="shared" si="189"/>
        <v>1.0826973225390204</v>
      </c>
      <c r="H202" s="1">
        <f t="shared" si="145"/>
        <v>0.10827399362611216</v>
      </c>
      <c r="I202" s="1">
        <f t="shared" si="178"/>
        <v>10.318192185124394</v>
      </c>
      <c r="J202" s="1">
        <f>VLOOKUP($I202,Graph!$D$3:$M$50,col)</f>
        <v>5.4000000000000003E-3</v>
      </c>
      <c r="K202" s="1">
        <f>VLOOKUP($I202,Graph!$D$3:$M$50,col+1)</f>
        <v>4.4000000000000003E-3</v>
      </c>
      <c r="L202" s="1">
        <f t="shared" si="146"/>
        <v>4.7333333333333333E-3</v>
      </c>
      <c r="M202" s="1">
        <f t="shared" si="147"/>
        <v>0.64144999999999996</v>
      </c>
      <c r="N202" s="1">
        <f t="shared" si="148"/>
        <v>0.19626666666666681</v>
      </c>
      <c r="O202" s="1">
        <f t="shared" si="149"/>
        <v>4.3557676199822669E-2</v>
      </c>
      <c r="P202" s="1">
        <f t="shared" si="150"/>
        <v>1.0757544111172985</v>
      </c>
      <c r="Q202" s="1">
        <f t="shared" si="151"/>
        <v>1.0755745085725663</v>
      </c>
      <c r="R202" s="1">
        <f t="shared" si="152"/>
        <v>1.0755696311708889</v>
      </c>
      <c r="S202" s="1">
        <f t="shared" si="153"/>
        <v>1.0755694987857589</v>
      </c>
      <c r="T202" s="1">
        <f t="shared" si="154"/>
        <v>0.95085249739951416</v>
      </c>
      <c r="U202" s="1">
        <f t="shared" si="155"/>
        <v>0.10227481966563017</v>
      </c>
      <c r="V202" s="2">
        <f t="shared" si="179"/>
        <v>10.123992193158347</v>
      </c>
      <c r="W202" s="1">
        <f>VLOOKUP(V202,Graph!$D$3:$M$50,col)</f>
        <v>5.4000000000000003E-3</v>
      </c>
      <c r="X202" s="1">
        <f>VLOOKUP(V202,Graph!$D$3:$M$50,col+1)</f>
        <v>4.4000000000000003E-3</v>
      </c>
      <c r="Y202" s="1">
        <f t="shared" si="156"/>
        <v>4.7333333333333333E-3</v>
      </c>
      <c r="Z202" s="1">
        <f t="shared" si="180"/>
        <v>0.64144999999999996</v>
      </c>
      <c r="AA202" s="2">
        <f t="shared" si="157"/>
        <v>0.19626666666666681</v>
      </c>
      <c r="AB202" s="1">
        <f t="shared" si="158"/>
        <v>4.3557676199822669E-2</v>
      </c>
      <c r="AC202" s="1">
        <f t="shared" si="159"/>
        <v>1.0755694951923762</v>
      </c>
      <c r="AD202" s="1">
        <f t="shared" si="160"/>
        <v>1.0755694950948398</v>
      </c>
      <c r="AE202" s="1">
        <f t="shared" si="161"/>
        <v>1.0755694950921921</v>
      </c>
      <c r="AF202" s="1">
        <f t="shared" si="162"/>
        <v>1.0755694950921202</v>
      </c>
      <c r="AG202" s="1">
        <f t="shared" si="163"/>
        <v>0.95085249739951416</v>
      </c>
      <c r="AH202" s="1">
        <f t="shared" si="164"/>
        <v>0.10227481931440577</v>
      </c>
      <c r="AI202" s="2">
        <f t="shared" si="181"/>
        <v>10.123992181569335</v>
      </c>
      <c r="AJ202" s="1">
        <f>VLOOKUP(AI202,Graph!$D$3:$M$50,col)</f>
        <v>5.4000000000000003E-3</v>
      </c>
      <c r="AK202" s="1">
        <f>VLOOKUP(AI202,Graph!$D$3:$M$50,col+1)</f>
        <v>4.4000000000000003E-3</v>
      </c>
      <c r="AL202" s="1">
        <f t="shared" si="165"/>
        <v>4.7333333333333333E-3</v>
      </c>
      <c r="AM202" s="1">
        <f t="shared" si="182"/>
        <v>0.64144999999999996</v>
      </c>
      <c r="AN202" s="2">
        <f t="shared" si="166"/>
        <v>0.19626666666666681</v>
      </c>
      <c r="AO202" s="1">
        <f t="shared" si="167"/>
        <v>4.3557676199822669E-2</v>
      </c>
      <c r="AP202" s="1">
        <f t="shared" si="168"/>
        <v>1.0755694950921182</v>
      </c>
      <c r="AQ202" s="1">
        <f t="shared" si="169"/>
        <v>1.0755694950921182</v>
      </c>
      <c r="AR202" s="1">
        <f t="shared" si="170"/>
        <v>1.0755694950921182</v>
      </c>
      <c r="AS202" s="1">
        <f t="shared" si="171"/>
        <v>1.0755694950921182</v>
      </c>
      <c r="AT202" s="1">
        <f t="shared" si="172"/>
        <v>0.95085249739951416</v>
      </c>
      <c r="AU202" s="1">
        <f t="shared" si="173"/>
        <v>0.10227481931440557</v>
      </c>
      <c r="AV202" s="2">
        <f t="shared" si="185"/>
        <v>201</v>
      </c>
      <c r="AW202" s="1">
        <f t="shared" si="186"/>
        <v>102.27481931440558</v>
      </c>
      <c r="AX202" s="1">
        <f t="shared" si="187"/>
        <v>0.95085249739951416</v>
      </c>
      <c r="AY202" s="1">
        <f t="shared" si="188"/>
        <v>1.0755694950921182</v>
      </c>
      <c r="AZ202" s="1">
        <f t="shared" si="183"/>
        <v>4.7333333333333333E-3</v>
      </c>
      <c r="BA202" s="1">
        <f t="shared" si="184"/>
        <v>10.123992181569335</v>
      </c>
    </row>
    <row r="203" spans="1:53">
      <c r="A203" s="2">
        <f t="shared" si="143"/>
        <v>0.20200000000000015</v>
      </c>
      <c r="B203" s="1">
        <f t="shared" si="176"/>
        <v>0.2332213333333335</v>
      </c>
      <c r="C203" s="1">
        <f t="shared" si="144"/>
        <v>4.7088320614453325E-2</v>
      </c>
      <c r="D203" s="1">
        <f t="shared" si="177"/>
        <v>1.0832583143337629</v>
      </c>
      <c r="E203" s="1">
        <f t="shared" si="189"/>
        <v>1.0828065956065294</v>
      </c>
      <c r="F203" s="1">
        <f t="shared" si="189"/>
        <v>1.0827931038899039</v>
      </c>
      <c r="G203" s="1">
        <f t="shared" si="189"/>
        <v>1.0827926998663344</v>
      </c>
      <c r="H203" s="1">
        <f t="shared" si="145"/>
        <v>0.10909262204226684</v>
      </c>
      <c r="I203" s="1">
        <f t="shared" si="178"/>
        <v>10.344131213083303</v>
      </c>
      <c r="J203" s="1">
        <f>VLOOKUP($I203,Graph!$D$3:$M$50,col)</f>
        <v>5.4000000000000003E-3</v>
      </c>
      <c r="K203" s="1">
        <f>VLOOKUP($I203,Graph!$D$3:$M$50,col+1)</f>
        <v>4.4000000000000003E-3</v>
      </c>
      <c r="L203" s="1">
        <f t="shared" si="146"/>
        <v>4.7333333333333333E-3</v>
      </c>
      <c r="M203" s="1">
        <f t="shared" si="147"/>
        <v>0.64144999999999996</v>
      </c>
      <c r="N203" s="1">
        <f t="shared" si="148"/>
        <v>0.19726666666666681</v>
      </c>
      <c r="O203" s="1">
        <f t="shared" si="149"/>
        <v>4.3610665144295721E-2</v>
      </c>
      <c r="P203" s="1">
        <f t="shared" si="150"/>
        <v>1.0758613550700424</v>
      </c>
      <c r="Q203" s="1">
        <f t="shared" si="151"/>
        <v>1.0756814528601528</v>
      </c>
      <c r="R203" s="1">
        <f t="shared" si="152"/>
        <v>1.0756765680466409</v>
      </c>
      <c r="S203" s="1">
        <f t="shared" si="153"/>
        <v>1.0756764352588319</v>
      </c>
      <c r="T203" s="1">
        <f t="shared" si="154"/>
        <v>0.95102278638037829</v>
      </c>
      <c r="U203" s="1">
        <f t="shared" si="155"/>
        <v>0.1030677127513797</v>
      </c>
      <c r="V203" s="2">
        <f t="shared" si="179"/>
        <v>10.150087206537334</v>
      </c>
      <c r="W203" s="1">
        <f>VLOOKUP(V203,Graph!$D$3:$M$50,col)</f>
        <v>5.4000000000000003E-3</v>
      </c>
      <c r="X203" s="1">
        <f>VLOOKUP(V203,Graph!$D$3:$M$50,col+1)</f>
        <v>4.4000000000000003E-3</v>
      </c>
      <c r="Y203" s="1">
        <f t="shared" si="156"/>
        <v>4.7333333333333333E-3</v>
      </c>
      <c r="Z203" s="1">
        <f t="shared" si="180"/>
        <v>0.64144999999999996</v>
      </c>
      <c r="AA203" s="2">
        <f t="shared" si="157"/>
        <v>0.19726666666666681</v>
      </c>
      <c r="AB203" s="1">
        <f t="shared" si="158"/>
        <v>4.3610665144295721E-2</v>
      </c>
      <c r="AC203" s="1">
        <f t="shared" si="159"/>
        <v>1.0756764316490417</v>
      </c>
      <c r="AD203" s="1">
        <f t="shared" si="160"/>
        <v>1.0756764315509109</v>
      </c>
      <c r="AE203" s="1">
        <f t="shared" si="161"/>
        <v>1.075676431548243</v>
      </c>
      <c r="AF203" s="1">
        <f t="shared" si="162"/>
        <v>1.0756764315481706</v>
      </c>
      <c r="AG203" s="1">
        <f t="shared" si="163"/>
        <v>0.95102278638037829</v>
      </c>
      <c r="AH203" s="1">
        <f t="shared" si="164"/>
        <v>0.10306771239583656</v>
      </c>
      <c r="AI203" s="2">
        <f t="shared" si="181"/>
        <v>10.150087194866064</v>
      </c>
      <c r="AJ203" s="1">
        <f>VLOOKUP(AI203,Graph!$D$3:$M$50,col)</f>
        <v>5.4000000000000003E-3</v>
      </c>
      <c r="AK203" s="1">
        <f>VLOOKUP(AI203,Graph!$D$3:$M$50,col+1)</f>
        <v>4.4000000000000003E-3</v>
      </c>
      <c r="AL203" s="1">
        <f t="shared" si="165"/>
        <v>4.7333333333333333E-3</v>
      </c>
      <c r="AM203" s="1">
        <f t="shared" si="182"/>
        <v>0.64144999999999996</v>
      </c>
      <c r="AN203" s="2">
        <f t="shared" si="166"/>
        <v>0.19726666666666681</v>
      </c>
      <c r="AO203" s="1">
        <f t="shared" si="167"/>
        <v>4.3610665144295721E-2</v>
      </c>
      <c r="AP203" s="1">
        <f t="shared" si="168"/>
        <v>1.0756764315481684</v>
      </c>
      <c r="AQ203" s="1">
        <f t="shared" si="169"/>
        <v>1.0756764315481686</v>
      </c>
      <c r="AR203" s="1">
        <f t="shared" si="170"/>
        <v>1.0756764315481684</v>
      </c>
      <c r="AS203" s="1">
        <f t="shared" si="171"/>
        <v>1.0756764315481686</v>
      </c>
      <c r="AT203" s="1">
        <f t="shared" si="172"/>
        <v>0.95102278638037829</v>
      </c>
      <c r="AU203" s="1">
        <f t="shared" si="173"/>
        <v>0.10306771239583637</v>
      </c>
      <c r="AV203" s="2">
        <f t="shared" si="185"/>
        <v>202</v>
      </c>
      <c r="AW203" s="1">
        <f t="shared" si="186"/>
        <v>103.06771239583637</v>
      </c>
      <c r="AX203" s="1">
        <f t="shared" si="187"/>
        <v>0.95102278638037829</v>
      </c>
      <c r="AY203" s="1">
        <f t="shared" si="188"/>
        <v>1.0756764315481686</v>
      </c>
      <c r="AZ203" s="1">
        <f t="shared" si="183"/>
        <v>4.7333333333333333E-3</v>
      </c>
      <c r="BA203" s="1">
        <f t="shared" si="184"/>
        <v>10.150087194866064</v>
      </c>
    </row>
    <row r="204" spans="1:53">
      <c r="A204" s="2">
        <f t="shared" si="143"/>
        <v>0.20300000000000015</v>
      </c>
      <c r="B204" s="1">
        <f t="shared" si="176"/>
        <v>0.23426250000000018</v>
      </c>
      <c r="C204" s="1">
        <f t="shared" si="144"/>
        <v>4.7133917700341525E-2</v>
      </c>
      <c r="D204" s="1">
        <f t="shared" si="177"/>
        <v>1.0833512675684152</v>
      </c>
      <c r="E204" s="1">
        <f t="shared" si="189"/>
        <v>1.0829011734323919</v>
      </c>
      <c r="F204" s="1">
        <f t="shared" si="189"/>
        <v>1.0828877134600849</v>
      </c>
      <c r="G204" s="1">
        <f t="shared" si="189"/>
        <v>1.0828873098891496</v>
      </c>
      <c r="H204" s="1">
        <f t="shared" si="145"/>
        <v>0.10991332047576481</v>
      </c>
      <c r="I204" s="1">
        <f t="shared" si="178"/>
        <v>10.370005900043434</v>
      </c>
      <c r="J204" s="1">
        <f>VLOOKUP($I204,Graph!$D$3:$M$50,col)</f>
        <v>5.4000000000000003E-3</v>
      </c>
      <c r="K204" s="1">
        <f>VLOOKUP($I204,Graph!$D$3:$M$50,col+1)</f>
        <v>4.4000000000000003E-3</v>
      </c>
      <c r="L204" s="1">
        <f t="shared" si="146"/>
        <v>4.7333333333333333E-3</v>
      </c>
      <c r="M204" s="1">
        <f t="shared" si="147"/>
        <v>0.64144999999999996</v>
      </c>
      <c r="N204" s="1">
        <f t="shared" si="148"/>
        <v>0.19826666666666681</v>
      </c>
      <c r="O204" s="1">
        <f t="shared" si="149"/>
        <v>4.3663214859276794E-2</v>
      </c>
      <c r="P204" s="1">
        <f t="shared" si="150"/>
        <v>1.0759674547817588</v>
      </c>
      <c r="Q204" s="1">
        <f t="shared" si="151"/>
        <v>1.0757875541847834</v>
      </c>
      <c r="R204" s="1">
        <f t="shared" si="152"/>
        <v>1.0757826620512037</v>
      </c>
      <c r="S204" s="1">
        <f t="shared" si="153"/>
        <v>1.0757825288641532</v>
      </c>
      <c r="T204" s="1">
        <f t="shared" si="154"/>
        <v>0.95119140765209287</v>
      </c>
      <c r="U204" s="1">
        <f t="shared" si="155"/>
        <v>0.10386266673327341</v>
      </c>
      <c r="V204" s="2">
        <f t="shared" si="179"/>
        <v>10.176116036303284</v>
      </c>
      <c r="W204" s="1">
        <f>VLOOKUP(V204,Graph!$D$3:$M$50,col)</f>
        <v>5.4000000000000003E-3</v>
      </c>
      <c r="X204" s="1">
        <f>VLOOKUP(V204,Graph!$D$3:$M$50,col+1)</f>
        <v>4.4000000000000003E-3</v>
      </c>
      <c r="Y204" s="1">
        <f t="shared" si="156"/>
        <v>4.7333333333333333E-3</v>
      </c>
      <c r="Z204" s="1">
        <f t="shared" si="180"/>
        <v>0.64144999999999996</v>
      </c>
      <c r="AA204" s="2">
        <f t="shared" si="157"/>
        <v>0.19826666666666681</v>
      </c>
      <c r="AB204" s="1">
        <f t="shared" si="158"/>
        <v>4.3663214859276794E-2</v>
      </c>
      <c r="AC204" s="1">
        <f t="shared" si="159"/>
        <v>1.0757825252380577</v>
      </c>
      <c r="AD204" s="1">
        <f t="shared" si="160"/>
        <v>1.0757825251393349</v>
      </c>
      <c r="AE204" s="1">
        <f t="shared" si="161"/>
        <v>1.0757825251366471</v>
      </c>
      <c r="AF204" s="1">
        <f t="shared" si="162"/>
        <v>1.0757825251365738</v>
      </c>
      <c r="AG204" s="1">
        <f t="shared" si="163"/>
        <v>0.95119140765209287</v>
      </c>
      <c r="AH204" s="1">
        <f t="shared" si="164"/>
        <v>0.10386266637338996</v>
      </c>
      <c r="AI204" s="2">
        <f t="shared" si="181"/>
        <v>10.176116024549893</v>
      </c>
      <c r="AJ204" s="1">
        <f>VLOOKUP(AI204,Graph!$D$3:$M$50,col)</f>
        <v>5.4000000000000003E-3</v>
      </c>
      <c r="AK204" s="1">
        <f>VLOOKUP(AI204,Graph!$D$3:$M$50,col+1)</f>
        <v>4.4000000000000003E-3</v>
      </c>
      <c r="AL204" s="1">
        <f t="shared" si="165"/>
        <v>4.7333333333333333E-3</v>
      </c>
      <c r="AM204" s="1">
        <f t="shared" si="182"/>
        <v>0.64144999999999996</v>
      </c>
      <c r="AN204" s="2">
        <f t="shared" si="166"/>
        <v>0.19826666666666681</v>
      </c>
      <c r="AO204" s="1">
        <f t="shared" si="167"/>
        <v>4.3663214859276794E-2</v>
      </c>
      <c r="AP204" s="1">
        <f t="shared" si="168"/>
        <v>1.075782525136572</v>
      </c>
      <c r="AQ204" s="1">
        <f t="shared" si="169"/>
        <v>1.075782525136572</v>
      </c>
      <c r="AR204" s="1">
        <f t="shared" si="170"/>
        <v>1.075782525136572</v>
      </c>
      <c r="AS204" s="1">
        <f t="shared" si="171"/>
        <v>1.075782525136572</v>
      </c>
      <c r="AT204" s="1">
        <f t="shared" si="172"/>
        <v>0.95119140765209287</v>
      </c>
      <c r="AU204" s="1">
        <f t="shared" si="173"/>
        <v>0.1038626663733898</v>
      </c>
      <c r="AV204" s="2">
        <f t="shared" si="185"/>
        <v>203</v>
      </c>
      <c r="AW204" s="1">
        <f t="shared" si="186"/>
        <v>103.8626663733898</v>
      </c>
      <c r="AX204" s="1">
        <f t="shared" si="187"/>
        <v>0.95119140765209287</v>
      </c>
      <c r="AY204" s="1">
        <f t="shared" si="188"/>
        <v>1.075782525136572</v>
      </c>
      <c r="AZ204" s="1">
        <f t="shared" si="183"/>
        <v>4.7333333333333333E-3</v>
      </c>
      <c r="BA204" s="1">
        <f t="shared" si="184"/>
        <v>10.176116024549893</v>
      </c>
    </row>
    <row r="205" spans="1:53">
      <c r="A205" s="2">
        <f t="shared" si="143"/>
        <v>0.20400000000000015</v>
      </c>
      <c r="B205" s="1">
        <f t="shared" si="176"/>
        <v>0.23530366666666686</v>
      </c>
      <c r="C205" s="1">
        <f t="shared" si="144"/>
        <v>4.7179133046005982E-2</v>
      </c>
      <c r="D205" s="1">
        <f t="shared" si="177"/>
        <v>1.0834434662287122</v>
      </c>
      <c r="E205" s="1">
        <f t="shared" si="189"/>
        <v>1.0829949929965239</v>
      </c>
      <c r="F205" s="1">
        <f t="shared" si="189"/>
        <v>1.0829815649095527</v>
      </c>
      <c r="G205" s="1">
        <f t="shared" si="189"/>
        <v>1.0829811618017271</v>
      </c>
      <c r="H205" s="1">
        <f t="shared" si="145"/>
        <v>0.11073608372216472</v>
      </c>
      <c r="I205" s="1">
        <f t="shared" si="178"/>
        <v>10.395816719826168</v>
      </c>
      <c r="J205" s="1">
        <f>VLOOKUP($I205,Graph!$D$3:$M$50,col)</f>
        <v>5.4000000000000003E-3</v>
      </c>
      <c r="K205" s="1">
        <f>VLOOKUP($I205,Graph!$D$3:$M$50,col+1)</f>
        <v>4.4000000000000003E-3</v>
      </c>
      <c r="L205" s="1">
        <f t="shared" si="146"/>
        <v>4.7333333333333333E-3</v>
      </c>
      <c r="M205" s="1">
        <f t="shared" si="147"/>
        <v>0.64144999999999996</v>
      </c>
      <c r="N205" s="1">
        <f t="shared" si="148"/>
        <v>0.19926666666666681</v>
      </c>
      <c r="O205" s="1">
        <f t="shared" si="149"/>
        <v>4.3715330755209857E-2</v>
      </c>
      <c r="P205" s="1">
        <f t="shared" si="150"/>
        <v>1.0760727201580369</v>
      </c>
      <c r="Q205" s="1">
        <f t="shared" si="151"/>
        <v>1.0758928224235833</v>
      </c>
      <c r="R205" s="1">
        <f t="shared" si="152"/>
        <v>1.0758879230604317</v>
      </c>
      <c r="S205" s="1">
        <f t="shared" si="153"/>
        <v>1.0758877894775429</v>
      </c>
      <c r="T205" s="1">
        <f t="shared" si="154"/>
        <v>0.95135838559265751</v>
      </c>
      <c r="U205" s="1">
        <f t="shared" si="155"/>
        <v>0.10465967629826052</v>
      </c>
      <c r="V205" s="2">
        <f t="shared" si="179"/>
        <v>10.202079180224713</v>
      </c>
      <c r="W205" s="1">
        <f>VLOOKUP(V205,Graph!$D$3:$M$50,col)</f>
        <v>5.4000000000000003E-3</v>
      </c>
      <c r="X205" s="1">
        <f>VLOOKUP(V205,Graph!$D$3:$M$50,col+1)</f>
        <v>4.4000000000000003E-3</v>
      </c>
      <c r="Y205" s="1">
        <f t="shared" si="156"/>
        <v>4.7333333333333333E-3</v>
      </c>
      <c r="Z205" s="1">
        <f t="shared" si="180"/>
        <v>0.64144999999999996</v>
      </c>
      <c r="AA205" s="2">
        <f t="shared" si="157"/>
        <v>0.19926666666666681</v>
      </c>
      <c r="AB205" s="1">
        <f t="shared" si="158"/>
        <v>4.3715330755209857E-2</v>
      </c>
      <c r="AC205" s="1">
        <f t="shared" si="159"/>
        <v>1.0758877858352445</v>
      </c>
      <c r="AD205" s="1">
        <f t="shared" si="160"/>
        <v>1.0758877857359324</v>
      </c>
      <c r="AE205" s="1">
        <f t="shared" si="161"/>
        <v>1.0758877857332245</v>
      </c>
      <c r="AF205" s="1">
        <f t="shared" si="162"/>
        <v>1.0758877857331506</v>
      </c>
      <c r="AG205" s="1">
        <f t="shared" si="163"/>
        <v>0.95135838559265751</v>
      </c>
      <c r="AH205" s="1">
        <f t="shared" si="164"/>
        <v>0.10465967593401539</v>
      </c>
      <c r="AI205" s="2">
        <f t="shared" si="181"/>
        <v>10.202079168389345</v>
      </c>
      <c r="AJ205" s="1">
        <f>VLOOKUP(AI205,Graph!$D$3:$M$50,col)</f>
        <v>5.4000000000000003E-3</v>
      </c>
      <c r="AK205" s="1">
        <f>VLOOKUP(AI205,Graph!$D$3:$M$50,col+1)</f>
        <v>4.4000000000000003E-3</v>
      </c>
      <c r="AL205" s="1">
        <f t="shared" si="165"/>
        <v>4.7333333333333333E-3</v>
      </c>
      <c r="AM205" s="1">
        <f t="shared" si="182"/>
        <v>0.64144999999999996</v>
      </c>
      <c r="AN205" s="2">
        <f t="shared" si="166"/>
        <v>0.19926666666666681</v>
      </c>
      <c r="AO205" s="1">
        <f t="shared" si="167"/>
        <v>4.3715330755209857E-2</v>
      </c>
      <c r="AP205" s="1">
        <f t="shared" si="168"/>
        <v>1.0758877857331488</v>
      </c>
      <c r="AQ205" s="1">
        <f t="shared" si="169"/>
        <v>1.0758877857331488</v>
      </c>
      <c r="AR205" s="1">
        <f t="shared" si="170"/>
        <v>1.0758877857331488</v>
      </c>
      <c r="AS205" s="1">
        <f t="shared" si="171"/>
        <v>1.0758877857331488</v>
      </c>
      <c r="AT205" s="1">
        <f t="shared" si="172"/>
        <v>0.95135838559265751</v>
      </c>
      <c r="AU205" s="1">
        <f t="shared" si="173"/>
        <v>0.10465967593401521</v>
      </c>
      <c r="AV205" s="2">
        <f t="shared" si="185"/>
        <v>204</v>
      </c>
      <c r="AW205" s="1">
        <f t="shared" si="186"/>
        <v>104.65967593401521</v>
      </c>
      <c r="AX205" s="1">
        <f t="shared" si="187"/>
        <v>0.95135838559265751</v>
      </c>
      <c r="AY205" s="1">
        <f t="shared" si="188"/>
        <v>1.0758877857331488</v>
      </c>
      <c r="AZ205" s="1">
        <f t="shared" si="183"/>
        <v>4.7333333333333333E-3</v>
      </c>
      <c r="BA205" s="1">
        <f t="shared" si="184"/>
        <v>10.202079168389345</v>
      </c>
    </row>
    <row r="206" spans="1:53">
      <c r="A206" s="2">
        <f t="shared" si="143"/>
        <v>0.20500000000000015</v>
      </c>
      <c r="B206" s="1">
        <f t="shared" si="176"/>
        <v>0.2363448333333335</v>
      </c>
      <c r="C206" s="1">
        <f t="shared" si="144"/>
        <v>4.722397140997972E-2</v>
      </c>
      <c r="D206" s="1">
        <f t="shared" si="177"/>
        <v>1.083534919435305</v>
      </c>
      <c r="E206" s="1">
        <f t="shared" si="189"/>
        <v>1.0830880633529487</v>
      </c>
      <c r="F206" s="1">
        <f t="shared" si="189"/>
        <v>1.0830746672870057</v>
      </c>
      <c r="G206" s="1">
        <f t="shared" si="189"/>
        <v>1.0830742646525491</v>
      </c>
      <c r="H206" s="1">
        <f t="shared" si="145"/>
        <v>0.11156090661588293</v>
      </c>
      <c r="I206" s="1">
        <f t="shared" si="178"/>
        <v>10.421564140485753</v>
      </c>
      <c r="J206" s="1">
        <f>VLOOKUP($I206,Graph!$D$3:$M$50,col)</f>
        <v>5.4000000000000003E-3</v>
      </c>
      <c r="K206" s="1">
        <f>VLOOKUP($I206,Graph!$D$3:$M$50,col+1)</f>
        <v>4.4000000000000003E-3</v>
      </c>
      <c r="L206" s="1">
        <f t="shared" si="146"/>
        <v>4.7333333333333333E-3</v>
      </c>
      <c r="M206" s="1">
        <f t="shared" si="147"/>
        <v>0.64144999999999996</v>
      </c>
      <c r="N206" s="1">
        <f t="shared" si="148"/>
        <v>0.20026666666666681</v>
      </c>
      <c r="O206" s="1">
        <f t="shared" si="149"/>
        <v>4.3767018154569542E-2</v>
      </c>
      <c r="P206" s="1">
        <f t="shared" si="150"/>
        <v>1.0761771609510957</v>
      </c>
      <c r="Q206" s="1">
        <f t="shared" si="151"/>
        <v>1.0759972673009339</v>
      </c>
      <c r="R206" s="1">
        <f t="shared" si="152"/>
        <v>1.0759923607974564</v>
      </c>
      <c r="S206" s="1">
        <f t="shared" si="153"/>
        <v>1.0759922268220992</v>
      </c>
      <c r="T206" s="1">
        <f t="shared" si="154"/>
        <v>0.95152374410727214</v>
      </c>
      <c r="U206" s="1">
        <f t="shared" si="155"/>
        <v>0.1054587361738151</v>
      </c>
      <c r="V206" s="2">
        <f t="shared" si="179"/>
        <v>10.227977129884138</v>
      </c>
      <c r="W206" s="1">
        <f>VLOOKUP(V206,Graph!$D$3:$M$50,col)</f>
        <v>5.4000000000000003E-3</v>
      </c>
      <c r="X206" s="1">
        <f>VLOOKUP(V206,Graph!$D$3:$M$50,col+1)</f>
        <v>4.4000000000000003E-3</v>
      </c>
      <c r="Y206" s="1">
        <f t="shared" si="156"/>
        <v>4.7333333333333333E-3</v>
      </c>
      <c r="Z206" s="1">
        <f t="shared" si="180"/>
        <v>0.64144999999999996</v>
      </c>
      <c r="AA206" s="2">
        <f t="shared" si="157"/>
        <v>0.20026666666666681</v>
      </c>
      <c r="AB206" s="1">
        <f t="shared" si="158"/>
        <v>4.3767018154569542E-2</v>
      </c>
      <c r="AC206" s="1">
        <f t="shared" si="159"/>
        <v>1.0759922231636985</v>
      </c>
      <c r="AD206" s="1">
        <f t="shared" si="160"/>
        <v>1.0759922230638002</v>
      </c>
      <c r="AE206" s="1">
        <f t="shared" si="161"/>
        <v>1.0759922230610723</v>
      </c>
      <c r="AF206" s="1">
        <f t="shared" si="162"/>
        <v>1.0759922230609982</v>
      </c>
      <c r="AG206" s="1">
        <f t="shared" si="163"/>
        <v>0.95152374410727214</v>
      </c>
      <c r="AH206" s="1">
        <f t="shared" si="164"/>
        <v>0.10545873580518701</v>
      </c>
      <c r="AI206" s="2">
        <f t="shared" si="181"/>
        <v>10.227977117966933</v>
      </c>
      <c r="AJ206" s="1">
        <f>VLOOKUP(AI206,Graph!$D$3:$M$50,col)</f>
        <v>5.4000000000000003E-3</v>
      </c>
      <c r="AK206" s="1">
        <f>VLOOKUP(AI206,Graph!$D$3:$M$50,col+1)</f>
        <v>4.4000000000000003E-3</v>
      </c>
      <c r="AL206" s="1">
        <f t="shared" si="165"/>
        <v>4.7333333333333333E-3</v>
      </c>
      <c r="AM206" s="1">
        <f t="shared" si="182"/>
        <v>0.64144999999999996</v>
      </c>
      <c r="AN206" s="2">
        <f t="shared" si="166"/>
        <v>0.20026666666666681</v>
      </c>
      <c r="AO206" s="1">
        <f t="shared" si="167"/>
        <v>4.3767018154569542E-2</v>
      </c>
      <c r="AP206" s="1">
        <f t="shared" si="168"/>
        <v>1.0759922230609962</v>
      </c>
      <c r="AQ206" s="1">
        <f t="shared" si="169"/>
        <v>1.0759922230609957</v>
      </c>
      <c r="AR206" s="1">
        <f t="shared" si="170"/>
        <v>1.075992223060996</v>
      </c>
      <c r="AS206" s="1">
        <f t="shared" si="171"/>
        <v>1.075992223060996</v>
      </c>
      <c r="AT206" s="1">
        <f t="shared" si="172"/>
        <v>0.95152374410727214</v>
      </c>
      <c r="AU206" s="1">
        <f t="shared" si="173"/>
        <v>0.1054587358051868</v>
      </c>
      <c r="AV206" s="2">
        <f t="shared" si="185"/>
        <v>205</v>
      </c>
      <c r="AW206" s="1">
        <f t="shared" si="186"/>
        <v>105.45873580518681</v>
      </c>
      <c r="AX206" s="1">
        <f t="shared" si="187"/>
        <v>0.95152374410727214</v>
      </c>
      <c r="AY206" s="1">
        <f t="shared" si="188"/>
        <v>1.075992223060996</v>
      </c>
      <c r="AZ206" s="1">
        <f t="shared" si="183"/>
        <v>4.7333333333333333E-3</v>
      </c>
      <c r="BA206" s="1">
        <f t="shared" si="184"/>
        <v>10.227977117966933</v>
      </c>
    </row>
    <row r="207" spans="1:53">
      <c r="A207" s="2">
        <f t="shared" si="143"/>
        <v>0.20600000000000016</v>
      </c>
      <c r="B207" s="1">
        <f t="shared" si="176"/>
        <v>0.23738600000000018</v>
      </c>
      <c r="C207" s="1">
        <f t="shared" si="144"/>
        <v>4.7268437472316877E-2</v>
      </c>
      <c r="D207" s="1">
        <f t="shared" si="177"/>
        <v>1.0836256361630057</v>
      </c>
      <c r="E207" s="1">
        <f t="shared" si="189"/>
        <v>1.0831803934126487</v>
      </c>
      <c r="F207" s="1">
        <f t="shared" si="189"/>
        <v>1.0831670294982256</v>
      </c>
      <c r="G207" s="1">
        <f t="shared" si="189"/>
        <v>1.0831666273471818</v>
      </c>
      <c r="H207" s="1">
        <f t="shared" si="145"/>
        <v>0.11238778402971548</v>
      </c>
      <c r="I207" s="1">
        <f t="shared" si="178"/>
        <v>10.447248624406877</v>
      </c>
      <c r="J207" s="1">
        <f>VLOOKUP($I207,Graph!$D$3:$M$50,col)</f>
        <v>5.4000000000000003E-3</v>
      </c>
      <c r="K207" s="1">
        <f>VLOOKUP($I207,Graph!$D$3:$M$50,col+1)</f>
        <v>4.4000000000000003E-3</v>
      </c>
      <c r="L207" s="1">
        <f t="shared" si="146"/>
        <v>4.7333333333333333E-3</v>
      </c>
      <c r="M207" s="1">
        <f t="shared" si="147"/>
        <v>0.64144999999999996</v>
      </c>
      <c r="N207" s="1">
        <f t="shared" si="148"/>
        <v>0.20126666666666682</v>
      </c>
      <c r="O207" s="1">
        <f t="shared" si="149"/>
        <v>4.3818282293629503E-2</v>
      </c>
      <c r="P207" s="1">
        <f t="shared" si="150"/>
        <v>1.0762807867627175</v>
      </c>
      <c r="Q207" s="1">
        <f t="shared" si="151"/>
        <v>1.0761008983913913</v>
      </c>
      <c r="R207" s="1">
        <f t="shared" si="152"/>
        <v>1.0760959848356035</v>
      </c>
      <c r="S207" s="1">
        <f t="shared" si="153"/>
        <v>1.076095850471114</v>
      </c>
      <c r="T207" s="1">
        <f t="shared" si="154"/>
        <v>0.95168750663974255</v>
      </c>
      <c r="U207" s="1">
        <f t="shared" si="155"/>
        <v>0.10625984112742874</v>
      </c>
      <c r="V207" s="2">
        <f t="shared" si="179"/>
        <v>10.253810370785004</v>
      </c>
      <c r="W207" s="1">
        <f>VLOOKUP(V207,Graph!$D$3:$M$50,col)</f>
        <v>5.4000000000000003E-3</v>
      </c>
      <c r="X207" s="1">
        <f>VLOOKUP(V207,Graph!$D$3:$M$50,col+1)</f>
        <v>4.4000000000000003E-3</v>
      </c>
      <c r="Y207" s="1">
        <f t="shared" si="156"/>
        <v>4.7333333333333333E-3</v>
      </c>
      <c r="Z207" s="1">
        <f t="shared" si="180"/>
        <v>0.64144999999999996</v>
      </c>
      <c r="AA207" s="2">
        <f t="shared" si="157"/>
        <v>0.20126666666666682</v>
      </c>
      <c r="AB207" s="1">
        <f t="shared" si="158"/>
        <v>4.3818282293629503E-2</v>
      </c>
      <c r="AC207" s="1">
        <f t="shared" si="159"/>
        <v>1.0760958467967119</v>
      </c>
      <c r="AD207" s="1">
        <f t="shared" si="160"/>
        <v>1.07609584669623</v>
      </c>
      <c r="AE207" s="1">
        <f t="shared" si="161"/>
        <v>1.076095846693482</v>
      </c>
      <c r="AF207" s="1">
        <f t="shared" si="162"/>
        <v>1.076095846693407</v>
      </c>
      <c r="AG207" s="1">
        <f t="shared" si="163"/>
        <v>0.95168750663974255</v>
      </c>
      <c r="AH207" s="1">
        <f t="shared" si="164"/>
        <v>0.10625984075439641</v>
      </c>
      <c r="AI207" s="2">
        <f t="shared" si="181"/>
        <v>10.253810358786108</v>
      </c>
      <c r="AJ207" s="1">
        <f>VLOOKUP(AI207,Graph!$D$3:$M$50,col)</f>
        <v>5.4000000000000003E-3</v>
      </c>
      <c r="AK207" s="1">
        <f>VLOOKUP(AI207,Graph!$D$3:$M$50,col+1)</f>
        <v>4.4000000000000003E-3</v>
      </c>
      <c r="AL207" s="1">
        <f t="shared" si="165"/>
        <v>4.7333333333333333E-3</v>
      </c>
      <c r="AM207" s="1">
        <f t="shared" si="182"/>
        <v>0.64144999999999996</v>
      </c>
      <c r="AN207" s="2">
        <f t="shared" si="166"/>
        <v>0.20126666666666682</v>
      </c>
      <c r="AO207" s="1">
        <f t="shared" si="167"/>
        <v>4.3818282293629503E-2</v>
      </c>
      <c r="AP207" s="1">
        <f t="shared" si="168"/>
        <v>1.0760958466934047</v>
      </c>
      <c r="AQ207" s="1">
        <f t="shared" si="169"/>
        <v>1.0760958466934045</v>
      </c>
      <c r="AR207" s="1">
        <f t="shared" si="170"/>
        <v>1.0760958466934047</v>
      </c>
      <c r="AS207" s="1">
        <f t="shared" si="171"/>
        <v>1.0760958466934045</v>
      </c>
      <c r="AT207" s="1">
        <f t="shared" si="172"/>
        <v>0.95168750663974255</v>
      </c>
      <c r="AU207" s="1">
        <f t="shared" si="173"/>
        <v>0.10625984075439618</v>
      </c>
      <c r="AV207" s="2">
        <f t="shared" si="185"/>
        <v>206</v>
      </c>
      <c r="AW207" s="1">
        <f t="shared" si="186"/>
        <v>106.25984075439618</v>
      </c>
      <c r="AX207" s="1">
        <f t="shared" si="187"/>
        <v>0.95168750663974255</v>
      </c>
      <c r="AY207" s="1">
        <f t="shared" si="188"/>
        <v>1.0760958466934045</v>
      </c>
      <c r="AZ207" s="1">
        <f t="shared" si="183"/>
        <v>4.7333333333333333E-3</v>
      </c>
      <c r="BA207" s="1">
        <f t="shared" si="184"/>
        <v>10.253810358786108</v>
      </c>
    </row>
    <row r="208" spans="1:53">
      <c r="A208" s="2">
        <f t="shared" si="143"/>
        <v>0.20700000000000016</v>
      </c>
      <c r="B208" s="1">
        <f t="shared" si="176"/>
        <v>0.23842716666666686</v>
      </c>
      <c r="C208" s="1">
        <f t="shared" si="144"/>
        <v>4.7312535836197399E-2</v>
      </c>
      <c r="D208" s="1">
        <f t="shared" si="177"/>
        <v>1.0837156252436779</v>
      </c>
      <c r="E208" s="1">
        <f t="shared" si="189"/>
        <v>1.0832719919463627</v>
      </c>
      <c r="F208" s="1">
        <f t="shared" si="189"/>
        <v>1.0832586603088723</v>
      </c>
      <c r="G208" s="1">
        <f t="shared" si="189"/>
        <v>1.0832582586510759</v>
      </c>
      <c r="H208" s="1">
        <f t="shared" si="145"/>
        <v>0.11321671087436853</v>
      </c>
      <c r="I208" s="1">
        <f t="shared" si="178"/>
        <v>10.47287062840017</v>
      </c>
      <c r="J208" s="1">
        <f>VLOOKUP($I208,Graph!$D$3:$M$50,col)</f>
        <v>5.4000000000000003E-3</v>
      </c>
      <c r="K208" s="1">
        <f>VLOOKUP($I208,Graph!$D$3:$M$50,col+1)</f>
        <v>4.4000000000000003E-3</v>
      </c>
      <c r="L208" s="1">
        <f t="shared" si="146"/>
        <v>4.7333333333333333E-3</v>
      </c>
      <c r="M208" s="1">
        <f t="shared" si="147"/>
        <v>0.64144999999999996</v>
      </c>
      <c r="N208" s="1">
        <f t="shared" si="148"/>
        <v>0.20226666666666682</v>
      </c>
      <c r="O208" s="1">
        <f t="shared" si="149"/>
        <v>4.3869128324188364E-2</v>
      </c>
      <c r="P208" s="1">
        <f t="shared" si="150"/>
        <v>1.0763836070471169</v>
      </c>
      <c r="Q208" s="1">
        <f t="shared" si="151"/>
        <v>1.0762037251225378</v>
      </c>
      <c r="R208" s="1">
        <f t="shared" si="152"/>
        <v>1.0761988046012445</v>
      </c>
      <c r="S208" s="1">
        <f t="shared" si="153"/>
        <v>1.0761986698509258</v>
      </c>
      <c r="T208" s="1">
        <f t="shared" si="154"/>
        <v>0.95184969618355797</v>
      </c>
      <c r="U208" s="1">
        <f t="shared" si="155"/>
        <v>0.10706298596611179</v>
      </c>
      <c r="V208" s="2">
        <f t="shared" si="179"/>
        <v>10.279579382456232</v>
      </c>
      <c r="W208" s="1">
        <f>VLOOKUP(V208,Graph!$D$3:$M$50,col)</f>
        <v>5.4000000000000003E-3</v>
      </c>
      <c r="X208" s="1">
        <f>VLOOKUP(V208,Graph!$D$3:$M$50,col+1)</f>
        <v>4.4000000000000003E-3</v>
      </c>
      <c r="Y208" s="1">
        <f t="shared" si="156"/>
        <v>4.7333333333333333E-3</v>
      </c>
      <c r="Z208" s="1">
        <f t="shared" si="180"/>
        <v>0.64144999999999996</v>
      </c>
      <c r="AA208" s="2">
        <f t="shared" si="157"/>
        <v>0.20226666666666682</v>
      </c>
      <c r="AB208" s="1">
        <f t="shared" si="158"/>
        <v>4.3869128324188364E-2</v>
      </c>
      <c r="AC208" s="1">
        <f t="shared" si="159"/>
        <v>1.0761986661606227</v>
      </c>
      <c r="AD208" s="1">
        <f t="shared" si="160"/>
        <v>1.0761986660595588</v>
      </c>
      <c r="AE208" s="1">
        <f t="shared" si="161"/>
        <v>1.076198666056791</v>
      </c>
      <c r="AF208" s="1">
        <f t="shared" si="162"/>
        <v>1.0761986660567155</v>
      </c>
      <c r="AG208" s="1">
        <f t="shared" si="163"/>
        <v>0.95184969618355797</v>
      </c>
      <c r="AH208" s="1">
        <f t="shared" si="164"/>
        <v>0.1070629855886541</v>
      </c>
      <c r="AI208" s="2">
        <f t="shared" si="181"/>
        <v>10.279579370375785</v>
      </c>
      <c r="AJ208" s="1">
        <f>VLOOKUP(AI208,Graph!$D$3:$M$50,col)</f>
        <v>5.4000000000000003E-3</v>
      </c>
      <c r="AK208" s="1">
        <f>VLOOKUP(AI208,Graph!$D$3:$M$50,col+1)</f>
        <v>4.4000000000000003E-3</v>
      </c>
      <c r="AL208" s="1">
        <f t="shared" si="165"/>
        <v>4.7333333333333333E-3</v>
      </c>
      <c r="AM208" s="1">
        <f t="shared" si="182"/>
        <v>0.64144999999999996</v>
      </c>
      <c r="AN208" s="2">
        <f t="shared" si="166"/>
        <v>0.20226666666666682</v>
      </c>
      <c r="AO208" s="1">
        <f t="shared" si="167"/>
        <v>4.3869128324188364E-2</v>
      </c>
      <c r="AP208" s="1">
        <f t="shared" si="168"/>
        <v>1.0761986660567133</v>
      </c>
      <c r="AQ208" s="1">
        <f t="shared" si="169"/>
        <v>1.0761986660567133</v>
      </c>
      <c r="AR208" s="1">
        <f t="shared" si="170"/>
        <v>1.0761986660567133</v>
      </c>
      <c r="AS208" s="1">
        <f t="shared" si="171"/>
        <v>1.0761986660567133</v>
      </c>
      <c r="AT208" s="1">
        <f t="shared" si="172"/>
        <v>0.95184969618355797</v>
      </c>
      <c r="AU208" s="1">
        <f t="shared" si="173"/>
        <v>0.10706298558865386</v>
      </c>
      <c r="AV208" s="2">
        <f t="shared" si="185"/>
        <v>207</v>
      </c>
      <c r="AW208" s="1">
        <f t="shared" si="186"/>
        <v>107.06298558865386</v>
      </c>
      <c r="AX208" s="1">
        <f t="shared" si="187"/>
        <v>0.95184969618355797</v>
      </c>
      <c r="AY208" s="1">
        <f t="shared" si="188"/>
        <v>1.0761986660567133</v>
      </c>
      <c r="AZ208" s="1">
        <f t="shared" si="183"/>
        <v>4.7333333333333333E-3</v>
      </c>
      <c r="BA208" s="1">
        <f t="shared" si="184"/>
        <v>10.279579370375785</v>
      </c>
    </row>
    <row r="209" spans="1:53">
      <c r="A209" s="2">
        <f t="shared" si="143"/>
        <v>0.20800000000000016</v>
      </c>
      <c r="B209" s="1">
        <f t="shared" si="176"/>
        <v>0.23946833333333351</v>
      </c>
      <c r="C209" s="1">
        <f t="shared" si="144"/>
        <v>4.7356271029492768E-2</v>
      </c>
      <c r="D209" s="1">
        <f t="shared" si="177"/>
        <v>1.0838048953690593</v>
      </c>
      <c r="E209" s="1">
        <f t="shared" si="189"/>
        <v>1.083362867587323</v>
      </c>
      <c r="F209" s="1">
        <f t="shared" si="189"/>
        <v>1.0833495683472205</v>
      </c>
      <c r="G209" s="1">
        <f t="shared" si="189"/>
        <v>1.0833491671923001</v>
      </c>
      <c r="H209" s="1">
        <f t="shared" si="145"/>
        <v>0.11404768209799673</v>
      </c>
      <c r="I209" s="1">
        <f t="shared" si="178"/>
        <v>10.498430603795633</v>
      </c>
      <c r="J209" s="1">
        <f>VLOOKUP($I209,Graph!$D$3:$M$50,col)</f>
        <v>5.4000000000000003E-3</v>
      </c>
      <c r="K209" s="1">
        <f>VLOOKUP($I209,Graph!$D$3:$M$50,col+1)</f>
        <v>4.4000000000000003E-3</v>
      </c>
      <c r="L209" s="1">
        <f t="shared" si="146"/>
        <v>4.7333333333333333E-3</v>
      </c>
      <c r="M209" s="1">
        <f t="shared" si="147"/>
        <v>0.64144999999999996</v>
      </c>
      <c r="N209" s="1">
        <f t="shared" si="148"/>
        <v>0.20326666666666682</v>
      </c>
      <c r="O209" s="1">
        <f t="shared" si="149"/>
        <v>4.3919561315255103E-2</v>
      </c>
      <c r="P209" s="1">
        <f t="shared" si="150"/>
        <v>1.0764856311137403</v>
      </c>
      <c r="Q209" s="1">
        <f t="shared" si="151"/>
        <v>1.0763057567777714</v>
      </c>
      <c r="R209" s="1">
        <f t="shared" si="152"/>
        <v>1.0763008293765848</v>
      </c>
      <c r="S209" s="1">
        <f t="shared" si="153"/>
        <v>1.0763006942437068</v>
      </c>
      <c r="T209" s="1">
        <f t="shared" si="154"/>
        <v>0.95201033529265189</v>
      </c>
      <c r="U209" s="1">
        <f t="shared" si="155"/>
        <v>0.10786816553590357</v>
      </c>
      <c r="V209" s="2">
        <f t="shared" si="179"/>
        <v>10.305284638554461</v>
      </c>
      <c r="W209" s="1">
        <f>VLOOKUP(V209,Graph!$D$3:$M$50,col)</f>
        <v>5.4000000000000003E-3</v>
      </c>
      <c r="X209" s="1">
        <f>VLOOKUP(V209,Graph!$D$3:$M$50,col+1)</f>
        <v>4.4000000000000003E-3</v>
      </c>
      <c r="Y209" s="1">
        <f t="shared" si="156"/>
        <v>4.7333333333333333E-3</v>
      </c>
      <c r="Z209" s="1">
        <f t="shared" si="180"/>
        <v>0.64144999999999996</v>
      </c>
      <c r="AA209" s="2">
        <f t="shared" si="157"/>
        <v>0.20326666666666682</v>
      </c>
      <c r="AB209" s="1">
        <f t="shared" si="158"/>
        <v>4.3919561315255103E-2</v>
      </c>
      <c r="AC209" s="1">
        <f t="shared" si="159"/>
        <v>1.076300690537602</v>
      </c>
      <c r="AD209" s="1">
        <f t="shared" si="160"/>
        <v>1.0763006904359596</v>
      </c>
      <c r="AE209" s="1">
        <f t="shared" si="161"/>
        <v>1.0763006904331722</v>
      </c>
      <c r="AF209" s="1">
        <f t="shared" si="162"/>
        <v>1.0763006904330956</v>
      </c>
      <c r="AG209" s="1">
        <f t="shared" si="163"/>
        <v>0.95201033529265189</v>
      </c>
      <c r="AH209" s="1">
        <f t="shared" si="164"/>
        <v>0.10786816515399948</v>
      </c>
      <c r="AI209" s="2">
        <f t="shared" si="181"/>
        <v>10.305284626392611</v>
      </c>
      <c r="AJ209" s="1">
        <f>VLOOKUP(AI209,Graph!$D$3:$M$50,col)</f>
        <v>5.4000000000000003E-3</v>
      </c>
      <c r="AK209" s="1">
        <f>VLOOKUP(AI209,Graph!$D$3:$M$50,col+1)</f>
        <v>4.4000000000000003E-3</v>
      </c>
      <c r="AL209" s="1">
        <f t="shared" si="165"/>
        <v>4.7333333333333333E-3</v>
      </c>
      <c r="AM209" s="1">
        <f t="shared" si="182"/>
        <v>0.64144999999999996</v>
      </c>
      <c r="AN209" s="2">
        <f t="shared" si="166"/>
        <v>0.20326666666666682</v>
      </c>
      <c r="AO209" s="1">
        <f t="shared" si="167"/>
        <v>4.3919561315255103E-2</v>
      </c>
      <c r="AP209" s="1">
        <f t="shared" si="168"/>
        <v>1.0763006904330934</v>
      </c>
      <c r="AQ209" s="1">
        <f t="shared" si="169"/>
        <v>1.0763006904330934</v>
      </c>
      <c r="AR209" s="1">
        <f t="shared" si="170"/>
        <v>1.0763006904330934</v>
      </c>
      <c r="AS209" s="1">
        <f t="shared" si="171"/>
        <v>1.0763006904330934</v>
      </c>
      <c r="AT209" s="1">
        <f t="shared" si="172"/>
        <v>0.95201033529265189</v>
      </c>
      <c r="AU209" s="1">
        <f t="shared" si="173"/>
        <v>0.10786816515399926</v>
      </c>
      <c r="AV209" s="2">
        <f t="shared" si="185"/>
        <v>208</v>
      </c>
      <c r="AW209" s="1">
        <f t="shared" si="186"/>
        <v>107.86816515399926</v>
      </c>
      <c r="AX209" s="1">
        <f t="shared" si="187"/>
        <v>0.95201033529265189</v>
      </c>
      <c r="AY209" s="1">
        <f t="shared" si="188"/>
        <v>1.0763006904330934</v>
      </c>
      <c r="AZ209" s="1">
        <f t="shared" si="183"/>
        <v>4.7333333333333333E-3</v>
      </c>
      <c r="BA209" s="1">
        <f t="shared" si="184"/>
        <v>10.305284626392611</v>
      </c>
    </row>
    <row r="210" spans="1:53">
      <c r="A210" s="2">
        <f t="shared" si="143"/>
        <v>0.20900000000000016</v>
      </c>
      <c r="B210" s="1">
        <f t="shared" si="176"/>
        <v>0.24050950000000018</v>
      </c>
      <c r="C210" s="1">
        <f t="shared" si="144"/>
        <v>4.7399647506293704E-2</v>
      </c>
      <c r="D210" s="1">
        <f t="shared" si="177"/>
        <v>1.0838934550935166</v>
      </c>
      <c r="E210" s="1">
        <f t="shared" si="189"/>
        <v>1.0834530288339286</v>
      </c>
      <c r="F210" s="1">
        <f t="shared" si="189"/>
        <v>1.0834397621068268</v>
      </c>
      <c r="G210" s="1">
        <f t="shared" si="189"/>
        <v>1.0834393614642086</v>
      </c>
      <c r="H210" s="1">
        <f t="shared" si="145"/>
        <v>0.11488069268574895</v>
      </c>
      <c r="I210" s="1">
        <f t="shared" si="178"/>
        <v>10.523928996534082</v>
      </c>
      <c r="J210" s="1">
        <f>VLOOKUP($I210,Graph!$D$3:$M$50,col)</f>
        <v>5.4000000000000003E-3</v>
      </c>
      <c r="K210" s="1">
        <f>VLOOKUP($I210,Graph!$D$3:$M$50,col+1)</f>
        <v>4.4000000000000003E-3</v>
      </c>
      <c r="L210" s="1">
        <f t="shared" si="146"/>
        <v>4.7333333333333333E-3</v>
      </c>
      <c r="M210" s="1">
        <f t="shared" si="147"/>
        <v>0.64144999999999996</v>
      </c>
      <c r="N210" s="1">
        <f t="shared" si="148"/>
        <v>0.20426666666666682</v>
      </c>
      <c r="O210" s="1">
        <f t="shared" si="149"/>
        <v>4.3969586254694111E-2</v>
      </c>
      <c r="P210" s="1">
        <f t="shared" si="150"/>
        <v>1.0765868681300066</v>
      </c>
      <c r="Q210" s="1">
        <f t="shared" si="151"/>
        <v>1.0764070024990298</v>
      </c>
      <c r="R210" s="1">
        <f t="shared" si="152"/>
        <v>1.0764020683023878</v>
      </c>
      <c r="S210" s="1">
        <f t="shared" si="153"/>
        <v>1.0764019327901886</v>
      </c>
      <c r="T210" s="1">
        <f t="shared" si="154"/>
        <v>0.95216944609185383</v>
      </c>
      <c r="U210" s="1">
        <f t="shared" si="155"/>
        <v>0.10867537472139054</v>
      </c>
      <c r="V210" s="2">
        <f t="shared" si="179"/>
        <v>10.330926606964077</v>
      </c>
      <c r="W210" s="1">
        <f>VLOOKUP(V210,Graph!$D$3:$M$50,col)</f>
        <v>5.4000000000000003E-3</v>
      </c>
      <c r="X210" s="1">
        <f>VLOOKUP(V210,Graph!$D$3:$M$50,col+1)</f>
        <v>4.4000000000000003E-3</v>
      </c>
      <c r="Y210" s="1">
        <f t="shared" si="156"/>
        <v>4.7333333333333333E-3</v>
      </c>
      <c r="Z210" s="1">
        <f t="shared" si="180"/>
        <v>0.64144999999999996</v>
      </c>
      <c r="AA210" s="2">
        <f t="shared" si="157"/>
        <v>0.20426666666666682</v>
      </c>
      <c r="AB210" s="1">
        <f t="shared" si="158"/>
        <v>4.3969586254694111E-2</v>
      </c>
      <c r="AC210" s="1">
        <f t="shared" si="159"/>
        <v>1.0764019290683815</v>
      </c>
      <c r="AD210" s="1">
        <f t="shared" si="160"/>
        <v>1.0764019289661626</v>
      </c>
      <c r="AE210" s="1">
        <f t="shared" si="161"/>
        <v>1.0764019289633553</v>
      </c>
      <c r="AF210" s="1">
        <f t="shared" si="162"/>
        <v>1.0764019289632782</v>
      </c>
      <c r="AG210" s="1">
        <f t="shared" si="163"/>
        <v>0.95216944609185383</v>
      </c>
      <c r="AH210" s="1">
        <f t="shared" si="164"/>
        <v>0.10867537433501914</v>
      </c>
      <c r="AI210" s="2">
        <f t="shared" si="181"/>
        <v>10.330926594720966</v>
      </c>
      <c r="AJ210" s="1">
        <f>VLOOKUP(AI210,Graph!$D$3:$M$50,col)</f>
        <v>5.4000000000000003E-3</v>
      </c>
      <c r="AK210" s="1">
        <f>VLOOKUP(AI210,Graph!$D$3:$M$50,col+1)</f>
        <v>4.4000000000000003E-3</v>
      </c>
      <c r="AL210" s="1">
        <f t="shared" si="165"/>
        <v>4.7333333333333333E-3</v>
      </c>
      <c r="AM210" s="1">
        <f t="shared" si="182"/>
        <v>0.64144999999999996</v>
      </c>
      <c r="AN210" s="2">
        <f t="shared" si="166"/>
        <v>0.20426666666666682</v>
      </c>
      <c r="AO210" s="1">
        <f t="shared" si="167"/>
        <v>4.3969586254694111E-2</v>
      </c>
      <c r="AP210" s="1">
        <f t="shared" si="168"/>
        <v>1.0764019289632762</v>
      </c>
      <c r="AQ210" s="1">
        <f t="shared" si="169"/>
        <v>1.0764019289632762</v>
      </c>
      <c r="AR210" s="1">
        <f t="shared" si="170"/>
        <v>1.0764019289632762</v>
      </c>
      <c r="AS210" s="1">
        <f t="shared" si="171"/>
        <v>1.0764019289632762</v>
      </c>
      <c r="AT210" s="1">
        <f t="shared" si="172"/>
        <v>0.95216944609185383</v>
      </c>
      <c r="AU210" s="1">
        <f t="shared" si="173"/>
        <v>0.10867537433501893</v>
      </c>
      <c r="AV210" s="2">
        <f t="shared" si="185"/>
        <v>209</v>
      </c>
      <c r="AW210" s="1">
        <f t="shared" si="186"/>
        <v>108.67537433501893</v>
      </c>
      <c r="AX210" s="1">
        <f t="shared" si="187"/>
        <v>0.95216944609185383</v>
      </c>
      <c r="AY210" s="1">
        <f t="shared" si="188"/>
        <v>1.0764019289632762</v>
      </c>
      <c r="AZ210" s="1">
        <f t="shared" si="183"/>
        <v>4.7333333333333333E-3</v>
      </c>
      <c r="BA210" s="1">
        <f t="shared" si="184"/>
        <v>10.330926594720966</v>
      </c>
    </row>
    <row r="211" spans="1:53">
      <c r="A211" s="2">
        <f t="shared" si="143"/>
        <v>0.21000000000000016</v>
      </c>
      <c r="B211" s="1">
        <f t="shared" si="176"/>
        <v>0.24155066666666686</v>
      </c>
      <c r="C211" s="1">
        <f t="shared" si="144"/>
        <v>4.7442669648401117E-2</v>
      </c>
      <c r="D211" s="1">
        <f t="shared" si="177"/>
        <v>1.083981312836739</v>
      </c>
      <c r="E211" s="1">
        <f t="shared" si="189"/>
        <v>1.0835424840523571</v>
      </c>
      <c r="F211" s="1">
        <f t="shared" si="189"/>
        <v>1.0835292499491416</v>
      </c>
      <c r="G211" s="1">
        <f t="shared" si="189"/>
        <v>1.0835288498280522</v>
      </c>
      <c r="H211" s="1">
        <f t="shared" si="145"/>
        <v>0.11571573765932223</v>
      </c>
      <c r="I211" s="1">
        <f t="shared" si="178"/>
        <v>10.549366247256593</v>
      </c>
      <c r="J211" s="1">
        <f>VLOOKUP($I211,Graph!$D$3:$M$50,col)</f>
        <v>5.4000000000000003E-3</v>
      </c>
      <c r="K211" s="1">
        <f>VLOOKUP($I211,Graph!$D$3:$M$50,col+1)</f>
        <v>4.4000000000000003E-3</v>
      </c>
      <c r="L211" s="1">
        <f t="shared" si="146"/>
        <v>4.7333333333333333E-3</v>
      </c>
      <c r="M211" s="1">
        <f t="shared" si="147"/>
        <v>0.64144999999999996</v>
      </c>
      <c r="N211" s="1">
        <f t="shared" si="148"/>
        <v>0.20526666666666682</v>
      </c>
      <c r="O211" s="1">
        <f t="shared" si="149"/>
        <v>4.4019208050831891E-2</v>
      </c>
      <c r="P211" s="1">
        <f t="shared" si="150"/>
        <v>1.0766873271239852</v>
      </c>
      <c r="Q211" s="1">
        <f t="shared" si="151"/>
        <v>1.0765074712894553</v>
      </c>
      <c r="R211" s="1">
        <f t="shared" si="152"/>
        <v>1.076502530380641</v>
      </c>
      <c r="S211" s="1">
        <f t="shared" si="153"/>
        <v>1.0765023944923258</v>
      </c>
      <c r="T211" s="1">
        <f t="shared" si="154"/>
        <v>0.95232705028704634</v>
      </c>
      <c r="U211" s="1">
        <f t="shared" si="155"/>
        <v>0.10948460844523294</v>
      </c>
      <c r="V211" s="2">
        <f t="shared" si="179"/>
        <v>10.356505749895028</v>
      </c>
      <c r="W211" s="1">
        <f>VLOOKUP(V211,Graph!$D$3:$M$50,col)</f>
        <v>5.4000000000000003E-3</v>
      </c>
      <c r="X211" s="1">
        <f>VLOOKUP(V211,Graph!$D$3:$M$50,col+1)</f>
        <v>4.4000000000000003E-3</v>
      </c>
      <c r="Y211" s="1">
        <f t="shared" si="156"/>
        <v>4.7333333333333333E-3</v>
      </c>
      <c r="Z211" s="1">
        <f t="shared" si="180"/>
        <v>0.64144999999999996</v>
      </c>
      <c r="AA211" s="2">
        <f t="shared" si="157"/>
        <v>0.20526666666666682</v>
      </c>
      <c r="AB211" s="1">
        <f t="shared" si="158"/>
        <v>4.4019208050831891E-2</v>
      </c>
      <c r="AC211" s="1">
        <f t="shared" si="159"/>
        <v>1.0765023907549143</v>
      </c>
      <c r="AD211" s="1">
        <f t="shared" si="160"/>
        <v>1.0765023906521223</v>
      </c>
      <c r="AE211" s="1">
        <f t="shared" si="161"/>
        <v>1.0765023906492952</v>
      </c>
      <c r="AF211" s="1">
        <f t="shared" si="162"/>
        <v>1.076502390649217</v>
      </c>
      <c r="AG211" s="1">
        <f t="shared" si="163"/>
        <v>0.95232705028704634</v>
      </c>
      <c r="AH211" s="1">
        <f t="shared" si="164"/>
        <v>0.10948460805437338</v>
      </c>
      <c r="AI211" s="2">
        <f t="shared" si="181"/>
        <v>10.356505737570801</v>
      </c>
      <c r="AJ211" s="1">
        <f>VLOOKUP(AI211,Graph!$D$3:$M$50,col)</f>
        <v>5.4000000000000003E-3</v>
      </c>
      <c r="AK211" s="1">
        <f>VLOOKUP(AI211,Graph!$D$3:$M$50,col+1)</f>
        <v>4.4000000000000003E-3</v>
      </c>
      <c r="AL211" s="1">
        <f t="shared" si="165"/>
        <v>4.7333333333333333E-3</v>
      </c>
      <c r="AM211" s="1">
        <f t="shared" si="182"/>
        <v>0.64144999999999996</v>
      </c>
      <c r="AN211" s="2">
        <f t="shared" si="166"/>
        <v>0.20526666666666682</v>
      </c>
      <c r="AO211" s="1">
        <f t="shared" si="167"/>
        <v>4.4019208050831891E-2</v>
      </c>
      <c r="AP211" s="1">
        <f t="shared" si="168"/>
        <v>1.076502390649215</v>
      </c>
      <c r="AQ211" s="1">
        <f t="shared" si="169"/>
        <v>1.076502390649215</v>
      </c>
      <c r="AR211" s="1">
        <f t="shared" si="170"/>
        <v>1.076502390649215</v>
      </c>
      <c r="AS211" s="1">
        <f t="shared" si="171"/>
        <v>1.076502390649215</v>
      </c>
      <c r="AT211" s="1">
        <f t="shared" si="172"/>
        <v>0.95232705028704634</v>
      </c>
      <c r="AU211" s="1">
        <f t="shared" si="173"/>
        <v>0.10948460805437318</v>
      </c>
      <c r="AV211" s="2">
        <f t="shared" si="185"/>
        <v>210</v>
      </c>
      <c r="AW211" s="1">
        <f t="shared" si="186"/>
        <v>109.48460805437318</v>
      </c>
      <c r="AX211" s="1">
        <f t="shared" si="187"/>
        <v>0.95232705028704634</v>
      </c>
      <c r="AY211" s="1">
        <f t="shared" si="188"/>
        <v>1.076502390649215</v>
      </c>
      <c r="AZ211" s="1">
        <f t="shared" si="183"/>
        <v>4.7333333333333333E-3</v>
      </c>
      <c r="BA211" s="1">
        <f t="shared" si="184"/>
        <v>10.356505737570801</v>
      </c>
    </row>
    <row r="212" spans="1:53">
      <c r="A212" s="2">
        <f t="shared" si="143"/>
        <v>0.21100000000000016</v>
      </c>
      <c r="B212" s="1">
        <f t="shared" si="176"/>
        <v>0.24259183333333353</v>
      </c>
      <c r="C212" s="1">
        <f t="shared" si="144"/>
        <v>4.7485341766781063E-2</v>
      </c>
      <c r="D212" s="1">
        <f t="shared" si="177"/>
        <v>1.0840684768863649</v>
      </c>
      <c r="E212" s="1">
        <f t="shared" si="189"/>
        <v>1.0836312414791129</v>
      </c>
      <c r="F212" s="1">
        <f t="shared" si="189"/>
        <v>1.0836180401060522</v>
      </c>
      <c r="G212" s="1">
        <f t="shared" si="189"/>
        <v>1.0836176405155233</v>
      </c>
      <c r="H212" s="1">
        <f t="shared" si="145"/>
        <v>0.11655281207652275</v>
      </c>
      <c r="I212" s="1">
        <f t="shared" si="178"/>
        <v>10.57474279139212</v>
      </c>
      <c r="J212" s="1">
        <f>VLOOKUP($I212,Graph!$D$3:$M$50,col)</f>
        <v>5.4000000000000003E-3</v>
      </c>
      <c r="K212" s="1">
        <f>VLOOKUP($I212,Graph!$D$3:$M$50,col+1)</f>
        <v>4.4000000000000003E-3</v>
      </c>
      <c r="L212" s="1">
        <f t="shared" si="146"/>
        <v>4.7333333333333333E-3</v>
      </c>
      <c r="M212" s="1">
        <f t="shared" si="147"/>
        <v>0.64144999999999996</v>
      </c>
      <c r="N212" s="1">
        <f t="shared" si="148"/>
        <v>0.20626666666666682</v>
      </c>
      <c r="O212" s="1">
        <f t="shared" si="149"/>
        <v>4.4068431534025725E-2</v>
      </c>
      <c r="P212" s="1">
        <f t="shared" si="150"/>
        <v>1.0767870169870133</v>
      </c>
      <c r="Q212" s="1">
        <f t="shared" si="151"/>
        <v>1.0766071720159986</v>
      </c>
      <c r="R212" s="1">
        <f t="shared" si="152"/>
        <v>1.0766022244771585</v>
      </c>
      <c r="S212" s="1">
        <f t="shared" si="153"/>
        <v>1.0766020882159009</v>
      </c>
      <c r="T212" s="1">
        <f t="shared" si="154"/>
        <v>0.95248316917503328</v>
      </c>
      <c r="U212" s="1">
        <f t="shared" si="155"/>
        <v>0.11029586166769954</v>
      </c>
      <c r="V212" s="2">
        <f t="shared" si="179"/>
        <v>10.382022523978559</v>
      </c>
      <c r="W212" s="1">
        <f>VLOOKUP(V212,Graph!$D$3:$M$50,col)</f>
        <v>5.4000000000000003E-3</v>
      </c>
      <c r="X212" s="1">
        <f>VLOOKUP(V212,Graph!$D$3:$M$50,col+1)</f>
        <v>4.4000000000000003E-3</v>
      </c>
      <c r="Y212" s="1">
        <f t="shared" si="156"/>
        <v>4.7333333333333333E-3</v>
      </c>
      <c r="Z212" s="1">
        <f t="shared" si="180"/>
        <v>0.64144999999999996</v>
      </c>
      <c r="AA212" s="2">
        <f t="shared" si="157"/>
        <v>0.20626666666666682</v>
      </c>
      <c r="AB212" s="1">
        <f t="shared" si="158"/>
        <v>4.4068431534025725E-2</v>
      </c>
      <c r="AC212" s="1">
        <f t="shared" si="159"/>
        <v>1.0766020844629829</v>
      </c>
      <c r="AD212" s="1">
        <f t="shared" si="160"/>
        <v>1.0766020843596196</v>
      </c>
      <c r="AE212" s="1">
        <f t="shared" si="161"/>
        <v>1.0766020843567725</v>
      </c>
      <c r="AF212" s="1">
        <f t="shared" si="162"/>
        <v>1.0766020843566941</v>
      </c>
      <c r="AG212" s="1">
        <f t="shared" si="163"/>
        <v>0.95248316917503328</v>
      </c>
      <c r="AH212" s="1">
        <f t="shared" si="164"/>
        <v>0.11029586127233107</v>
      </c>
      <c r="AI212" s="2">
        <f t="shared" si="181"/>
        <v>10.382022511573366</v>
      </c>
      <c r="AJ212" s="1">
        <f>VLOOKUP(AI212,Graph!$D$3:$M$50,col)</f>
        <v>5.4000000000000003E-3</v>
      </c>
      <c r="AK212" s="1">
        <f>VLOOKUP(AI212,Graph!$D$3:$M$50,col+1)</f>
        <v>4.4000000000000003E-3</v>
      </c>
      <c r="AL212" s="1">
        <f t="shared" si="165"/>
        <v>4.7333333333333333E-3</v>
      </c>
      <c r="AM212" s="1">
        <f t="shared" si="182"/>
        <v>0.64144999999999996</v>
      </c>
      <c r="AN212" s="2">
        <f t="shared" si="166"/>
        <v>0.20626666666666682</v>
      </c>
      <c r="AO212" s="1">
        <f t="shared" si="167"/>
        <v>4.4068431534025725E-2</v>
      </c>
      <c r="AP212" s="1">
        <f t="shared" si="168"/>
        <v>1.0766020843566919</v>
      </c>
      <c r="AQ212" s="1">
        <f t="shared" si="169"/>
        <v>1.0766020843566919</v>
      </c>
      <c r="AR212" s="1">
        <f t="shared" si="170"/>
        <v>1.0766020843566919</v>
      </c>
      <c r="AS212" s="1">
        <f t="shared" si="171"/>
        <v>1.0766020843566919</v>
      </c>
      <c r="AT212" s="1">
        <f t="shared" si="172"/>
        <v>0.95248316917503328</v>
      </c>
      <c r="AU212" s="1">
        <f t="shared" si="173"/>
        <v>0.11029586127233085</v>
      </c>
      <c r="AV212" s="2">
        <f t="shared" si="185"/>
        <v>211</v>
      </c>
      <c r="AW212" s="1">
        <f t="shared" si="186"/>
        <v>110.29586127233085</v>
      </c>
      <c r="AX212" s="1">
        <f t="shared" si="187"/>
        <v>0.95248316917503328</v>
      </c>
      <c r="AY212" s="1">
        <f t="shared" si="188"/>
        <v>1.0766020843566919</v>
      </c>
      <c r="AZ212" s="1">
        <f t="shared" si="183"/>
        <v>4.7333333333333333E-3</v>
      </c>
      <c r="BA212" s="1">
        <f t="shared" si="184"/>
        <v>10.382022511573366</v>
      </c>
    </row>
    <row r="213" spans="1:53">
      <c r="A213" s="2">
        <f t="shared" ref="A213:A276" si="190">A212+0.001</f>
        <v>0.21200000000000016</v>
      </c>
      <c r="B213" s="1">
        <f t="shared" si="176"/>
        <v>0.24363300000000018</v>
      </c>
      <c r="C213" s="1">
        <f t="shared" ref="C213:C276" si="191">(4/27)*(b*A213/B213)^2</f>
        <v>4.7527668102984984E-2</v>
      </c>
      <c r="D213" s="1">
        <f t="shared" si="177"/>
        <v>1.0841549554005512</v>
      </c>
      <c r="E213" s="1">
        <f t="shared" si="189"/>
        <v>1.0837193092235227</v>
      </c>
      <c r="F213" s="1">
        <f t="shared" si="189"/>
        <v>1.0837061406823774</v>
      </c>
      <c r="G213" s="1">
        <f t="shared" si="189"/>
        <v>1.0837057416312497</v>
      </c>
      <c r="H213" s="1">
        <f t="shared" ref="H213:H276" si="192">SQRT(gn*(2*A213/3)^3)*G213*b</f>
        <v>0.11739191103083431</v>
      </c>
      <c r="I213" s="1">
        <f t="shared" si="178"/>
        <v>10.600059059243209</v>
      </c>
      <c r="J213" s="1">
        <f>VLOOKUP($I213,Graph!$D$3:$M$50,col)</f>
        <v>5.4000000000000003E-3</v>
      </c>
      <c r="K213" s="1">
        <f>VLOOKUP($I213,Graph!$D$3:$M$50,col+1)</f>
        <v>4.4000000000000003E-3</v>
      </c>
      <c r="L213" s="1">
        <f t="shared" ref="L213:L276" si="193">J213+Ratio*(K213-J213)</f>
        <v>4.7333333333333333E-3</v>
      </c>
      <c r="M213" s="1">
        <f t="shared" ref="M213:M276" si="194">b-2*L213*L</f>
        <v>0.64144999999999996</v>
      </c>
      <c r="N213" s="1">
        <f t="shared" ref="N213:N276" si="195">A213-L213*L</f>
        <v>0.20726666666666682</v>
      </c>
      <c r="O213" s="1">
        <f t="shared" ref="O213:O276" si="196">(4/27)*(M213*N213/B213)^2</f>
        <v>4.4117261458195951E-2</v>
      </c>
      <c r="P213" s="1">
        <f t="shared" ref="P213:P276" si="197">SQRT(G213-(O213*G213-POWER(G213,1/3)+1)/(O213-POWER(G213,-2/3)/3))</f>
        <v>1.0768859464762561</v>
      </c>
      <c r="Q213" s="1">
        <f t="shared" ref="Q213:Q276" si="198">SQRT(P213-(O213*P213-POWER(P213,1/3)+1)/(O213-POWER(P213,-2/3)/3))</f>
        <v>1.0767061134119684</v>
      </c>
      <c r="R213" s="1">
        <f t="shared" ref="R213:R276" si="199">SQRT(Q213-(O213*Q213-POWER(Q213,1/3)+1)/(O213-POWER(Q213,-2/3)/3))</f>
        <v>1.0767011593241276</v>
      </c>
      <c r="S213" s="1">
        <f t="shared" ref="S213:S276" si="200">SQRT(R213-(O213*R213-POWER(R213,1/3)+1)/(O213-POWER(R213,-2/3)/3))</f>
        <v>1.0767010226930704</v>
      </c>
      <c r="T213" s="1">
        <f t="shared" ref="T213:T276" si="201">(M213/b)*POWER(N213/A213,3/2)</f>
        <v>0.95263782365313199</v>
      </c>
      <c r="U213" s="1">
        <f t="shared" ref="U213:U276" si="202">SQRT(gn*(2*A213/3)^3)*S213*T213*b</f>
        <v>0.11110912938620977</v>
      </c>
      <c r="V213" s="2">
        <f t="shared" si="179"/>
        <v>10.407477380360843</v>
      </c>
      <c r="W213" s="1">
        <f>VLOOKUP(V213,Graph!$D$3:$M$50,col)</f>
        <v>5.4000000000000003E-3</v>
      </c>
      <c r="X213" s="1">
        <f>VLOOKUP(V213,Graph!$D$3:$M$50,col+1)</f>
        <v>4.4000000000000003E-3</v>
      </c>
      <c r="Y213" s="1">
        <f t="shared" ref="Y213:Y276" si="203">W213+Ratio*(X213-W213)</f>
        <v>4.7333333333333333E-3</v>
      </c>
      <c r="Z213" s="1">
        <f t="shared" si="180"/>
        <v>0.64144999999999996</v>
      </c>
      <c r="AA213" s="2">
        <f t="shared" ref="AA213:AA276" si="204">A213-Y213*L</f>
        <v>0.20726666666666682</v>
      </c>
      <c r="AB213" s="1">
        <f t="shared" ref="AB213:AB276" si="205">(4/27)*(Z213*AA213/B213)^2</f>
        <v>4.4117261458195951E-2</v>
      </c>
      <c r="AC213" s="1">
        <f t="shared" ref="AC213:AC276" si="206">SQRT(S213-(AB213*S213-POWER(S213,1/3)+1)/(AB213-POWER(S213,-2/3)/3))</f>
        <v>1.0767010189247421</v>
      </c>
      <c r="AD213" s="1">
        <f t="shared" ref="AD213:AD276" si="207">SQRT(AC213-(AB213*AC213-POWER(AC213,1/3)+1)/(AB213-POWER(AC213,-2/3)/3))</f>
        <v>1.0767010188208106</v>
      </c>
      <c r="AE213" s="1">
        <f t="shared" ref="AE213:AE276" si="208">SQRT(AD213-(AB213*AD213-POWER(AD213,1/3)+1)/(AB213-POWER(AD213,-2/3)/3))</f>
        <v>1.0767010188179438</v>
      </c>
      <c r="AF213" s="1">
        <f t="shared" ref="AF213:AF276" si="209">SQRT(AE213-(AB213*AE213-POWER(AE213,1/3)+1)/(AB213-POWER(AE213,-2/3)/3))</f>
        <v>1.076701018817865</v>
      </c>
      <c r="AG213" s="1">
        <f t="shared" ref="AG213:AG276" si="210">(Z213/b)*POWER(AA213/A213,3/2)</f>
        <v>0.95263782365313199</v>
      </c>
      <c r="AH213" s="1">
        <f t="shared" ref="AH213:AH276" si="211">SQRT(gn*(2*A213/3)^3)*AF213*AG213*b</f>
        <v>0.11110912898631167</v>
      </c>
      <c r="AI213" s="2">
        <f t="shared" si="181"/>
        <v>10.407477367874829</v>
      </c>
      <c r="AJ213" s="1">
        <f>VLOOKUP(AI213,Graph!$D$3:$M$50,col)</f>
        <v>5.4000000000000003E-3</v>
      </c>
      <c r="AK213" s="1">
        <f>VLOOKUP(AI213,Graph!$D$3:$M$50,col+1)</f>
        <v>4.4000000000000003E-3</v>
      </c>
      <c r="AL213" s="1">
        <f t="shared" ref="AL213:AL276" si="212">AJ213+Ratio*(AK213-AJ213)</f>
        <v>4.7333333333333333E-3</v>
      </c>
      <c r="AM213" s="1">
        <f t="shared" si="182"/>
        <v>0.64144999999999996</v>
      </c>
      <c r="AN213" s="2">
        <f t="shared" ref="AN213:AN276" si="213">A213-AL213*L</f>
        <v>0.20726666666666682</v>
      </c>
      <c r="AO213" s="1">
        <f t="shared" ref="AO213:AO276" si="214">(4/27)*(AM213*AN213/B213)^2</f>
        <v>4.4117261458195951E-2</v>
      </c>
      <c r="AP213" s="1">
        <f t="shared" ref="AP213:AP276" si="215">SQRT(AF213-(AO213*AF213-POWER(AF213,1/3)+1)/(AO213-POWER(AF213,-2/3)/3))</f>
        <v>1.076701018817863</v>
      </c>
      <c r="AQ213" s="1">
        <f t="shared" ref="AQ213:AQ276" si="216">SQRT(AP213-(AO213*AP213-POWER(AP213,1/3)+1)/(AO213-POWER(AP213,-2/3)/3))</f>
        <v>1.076701018817863</v>
      </c>
      <c r="AR213" s="1">
        <f t="shared" ref="AR213:AR276" si="217">SQRT(AQ213-(AO213*AQ213-POWER(AQ213,1/3)+1)/(AO213-POWER(AQ213,-2/3)/3))</f>
        <v>1.076701018817863</v>
      </c>
      <c r="AS213" s="1">
        <f t="shared" ref="AS213:AS276" si="218">SQRT(AR213-(AO213*AR213-POWER(AR213,1/3)+1)/(AO213-POWER(AR213,-2/3)/3))</f>
        <v>1.076701018817863</v>
      </c>
      <c r="AT213" s="1">
        <f t="shared" ref="AT213:AT276" si="219">(AM213/b)*POWER(AN213/A213,3/2)</f>
        <v>0.95263782365313199</v>
      </c>
      <c r="AU213" s="1">
        <f t="shared" ref="AU213:AU276" si="220">SQRT(gn*(2*A213/3)^3)*AS213*AT213*b</f>
        <v>0.11110912898631146</v>
      </c>
      <c r="AV213" s="2">
        <f t="shared" si="185"/>
        <v>212</v>
      </c>
      <c r="AW213" s="1">
        <f t="shared" si="186"/>
        <v>111.10912898631146</v>
      </c>
      <c r="AX213" s="1">
        <f t="shared" si="187"/>
        <v>0.95263782365313199</v>
      </c>
      <c r="AY213" s="1">
        <f t="shared" si="188"/>
        <v>1.076701018817863</v>
      </c>
      <c r="AZ213" s="1">
        <f t="shared" si="183"/>
        <v>4.7333333333333333E-3</v>
      </c>
      <c r="BA213" s="1">
        <f t="shared" si="184"/>
        <v>10.407477367874829</v>
      </c>
    </row>
    <row r="214" spans="1:53">
      <c r="A214" s="2">
        <f t="shared" si="190"/>
        <v>0.21300000000000016</v>
      </c>
      <c r="B214" s="1">
        <f t="shared" si="176"/>
        <v>0.24467416666666686</v>
      </c>
      <c r="C214" s="1">
        <f t="shared" si="191"/>
        <v>4.7569652830535887E-2</v>
      </c>
      <c r="D214" s="1">
        <f t="shared" si="177"/>
        <v>1.0842407564104812</v>
      </c>
      <c r="E214" s="1">
        <f t="shared" si="189"/>
        <v>1.083806695270167</v>
      </c>
      <c r="F214" s="1">
        <f t="shared" si="189"/>
        <v>1.083793559658297</v>
      </c>
      <c r="G214" s="1">
        <f t="shared" si="189"/>
        <v>1.0837931611552225</v>
      </c>
      <c r="H214" s="1">
        <f t="shared" si="192"/>
        <v>0.11823302965099367</v>
      </c>
      <c r="I214" s="1">
        <f t="shared" si="178"/>
        <v>10.625315476069918</v>
      </c>
      <c r="J214" s="1">
        <f>VLOOKUP($I214,Graph!$D$3:$M$50,col)</f>
        <v>5.4000000000000003E-3</v>
      </c>
      <c r="K214" s="1">
        <f>VLOOKUP($I214,Graph!$D$3:$M$50,col+1)</f>
        <v>4.4000000000000003E-3</v>
      </c>
      <c r="L214" s="1">
        <f t="shared" si="193"/>
        <v>4.7333333333333333E-3</v>
      </c>
      <c r="M214" s="1">
        <f t="shared" si="194"/>
        <v>0.64144999999999996</v>
      </c>
      <c r="N214" s="1">
        <f t="shared" si="195"/>
        <v>0.20826666666666682</v>
      </c>
      <c r="O214" s="1">
        <f t="shared" si="196"/>
        <v>4.416570250232206E-2</v>
      </c>
      <c r="P214" s="1">
        <f t="shared" si="197"/>
        <v>1.0769841242172098</v>
      </c>
      <c r="Q214" s="1">
        <f t="shared" si="198"/>
        <v>1.0768043040795199</v>
      </c>
      <c r="R214" s="1">
        <f t="shared" si="199"/>
        <v>1.0767993435226015</v>
      </c>
      <c r="S214" s="1">
        <f t="shared" si="200"/>
        <v>1.0767992065248548</v>
      </c>
      <c r="T214" s="1">
        <f t="shared" si="201"/>
        <v>0.9527910342284952</v>
      </c>
      <c r="U214" s="1">
        <f t="shared" si="202"/>
        <v>0.11192440663488393</v>
      </c>
      <c r="V214" s="2">
        <f t="shared" si="179"/>
        <v>10.432870764794629</v>
      </c>
      <c r="W214" s="1">
        <f>VLOOKUP(V214,Graph!$D$3:$M$50,col)</f>
        <v>5.4000000000000003E-3</v>
      </c>
      <c r="X214" s="1">
        <f>VLOOKUP(V214,Graph!$D$3:$M$50,col+1)</f>
        <v>4.4000000000000003E-3</v>
      </c>
      <c r="Y214" s="1">
        <f t="shared" si="203"/>
        <v>4.7333333333333333E-3</v>
      </c>
      <c r="Z214" s="1">
        <f t="shared" si="180"/>
        <v>0.64144999999999996</v>
      </c>
      <c r="AA214" s="2">
        <f t="shared" si="204"/>
        <v>0.20826666666666682</v>
      </c>
      <c r="AB214" s="1">
        <f t="shared" si="205"/>
        <v>4.416570250232206E-2</v>
      </c>
      <c r="AC214" s="1">
        <f t="shared" si="206"/>
        <v>1.0767992027412134</v>
      </c>
      <c r="AD214" s="1">
        <f t="shared" si="207"/>
        <v>1.0767992026367157</v>
      </c>
      <c r="AE214" s="1">
        <f t="shared" si="208"/>
        <v>1.0767992026338296</v>
      </c>
      <c r="AF214" s="1">
        <f t="shared" si="209"/>
        <v>1.0767992026337501</v>
      </c>
      <c r="AG214" s="1">
        <f t="shared" si="210"/>
        <v>0.9527910342284952</v>
      </c>
      <c r="AH214" s="1">
        <f t="shared" si="211"/>
        <v>0.11192440623043565</v>
      </c>
      <c r="AI214" s="2">
        <f t="shared" si="181"/>
        <v>10.432870752227943</v>
      </c>
      <c r="AJ214" s="1">
        <f>VLOOKUP(AI214,Graph!$D$3:$M$50,col)</f>
        <v>5.4000000000000003E-3</v>
      </c>
      <c r="AK214" s="1">
        <f>VLOOKUP(AI214,Graph!$D$3:$M$50,col+1)</f>
        <v>4.4000000000000003E-3</v>
      </c>
      <c r="AL214" s="1">
        <f t="shared" si="212"/>
        <v>4.7333333333333333E-3</v>
      </c>
      <c r="AM214" s="1">
        <f t="shared" si="182"/>
        <v>0.64144999999999996</v>
      </c>
      <c r="AN214" s="2">
        <f t="shared" si="213"/>
        <v>0.20826666666666682</v>
      </c>
      <c r="AO214" s="1">
        <f t="shared" si="214"/>
        <v>4.416570250232206E-2</v>
      </c>
      <c r="AP214" s="1">
        <f t="shared" si="215"/>
        <v>1.0767992026337476</v>
      </c>
      <c r="AQ214" s="1">
        <f t="shared" si="216"/>
        <v>1.0767992026337478</v>
      </c>
      <c r="AR214" s="1">
        <f t="shared" si="217"/>
        <v>1.0767992026337476</v>
      </c>
      <c r="AS214" s="1">
        <f t="shared" si="218"/>
        <v>1.0767992026337478</v>
      </c>
      <c r="AT214" s="1">
        <f t="shared" si="219"/>
        <v>0.9527910342284952</v>
      </c>
      <c r="AU214" s="1">
        <f t="shared" si="220"/>
        <v>0.11192440623043541</v>
      </c>
      <c r="AV214" s="2">
        <f t="shared" si="185"/>
        <v>213</v>
      </c>
      <c r="AW214" s="1">
        <f t="shared" si="186"/>
        <v>111.92440623043541</v>
      </c>
      <c r="AX214" s="1">
        <f t="shared" si="187"/>
        <v>0.9527910342284952</v>
      </c>
      <c r="AY214" s="1">
        <f t="shared" si="188"/>
        <v>1.0767992026337478</v>
      </c>
      <c r="AZ214" s="1">
        <f t="shared" si="183"/>
        <v>4.7333333333333333E-3</v>
      </c>
      <c r="BA214" s="1">
        <f t="shared" si="184"/>
        <v>10.432870752227943</v>
      </c>
    </row>
    <row r="215" spans="1:53">
      <c r="A215" s="2">
        <f t="shared" si="190"/>
        <v>0.21400000000000016</v>
      </c>
      <c r="B215" s="1">
        <f t="shared" si="176"/>
        <v>0.24571533333333354</v>
      </c>
      <c r="C215" s="1">
        <f t="shared" si="191"/>
        <v>4.7611300056281877E-2</v>
      </c>
      <c r="D215" s="1">
        <f t="shared" si="177"/>
        <v>1.084325887822815</v>
      </c>
      <c r="E215" s="1">
        <f t="shared" si="189"/>
        <v>1.0838934074812647</v>
      </c>
      <c r="F215" s="1">
        <f t="shared" si="189"/>
        <v>1.0838803048917316</v>
      </c>
      <c r="G215" s="1">
        <f t="shared" si="189"/>
        <v>1.0838799069451763</v>
      </c>
      <c r="H215" s="1">
        <f t="shared" si="192"/>
        <v>0.11907616310057328</v>
      </c>
      <c r="I215" s="1">
        <f t="shared" si="178"/>
        <v>10.65051246217201</v>
      </c>
      <c r="J215" s="1">
        <f>VLOOKUP($I215,Graph!$D$3:$M$50,col)</f>
        <v>5.4000000000000003E-3</v>
      </c>
      <c r="K215" s="1">
        <f>VLOOKUP($I215,Graph!$D$3:$M$50,col+1)</f>
        <v>4.4000000000000003E-3</v>
      </c>
      <c r="L215" s="1">
        <f t="shared" si="193"/>
        <v>4.7333333333333333E-3</v>
      </c>
      <c r="M215" s="1">
        <f t="shared" si="194"/>
        <v>0.64144999999999996</v>
      </c>
      <c r="N215" s="1">
        <f t="shared" si="195"/>
        <v>0.20926666666666682</v>
      </c>
      <c r="O215" s="1">
        <f t="shared" si="196"/>
        <v>4.4213759271904629E-2</v>
      </c>
      <c r="P215" s="1">
        <f t="shared" si="197"/>
        <v>1.0770815587061497</v>
      </c>
      <c r="Q215" s="1">
        <f t="shared" si="198"/>
        <v>1.0769017524920892</v>
      </c>
      <c r="R215" s="1">
        <f t="shared" si="199"/>
        <v>1.0768967855449312</v>
      </c>
      <c r="S215" s="1">
        <f t="shared" si="200"/>
        <v>1.0768966481835753</v>
      </c>
      <c r="T215" s="1">
        <f t="shared" si="201"/>
        <v>0.95294282102717442</v>
      </c>
      <c r="U215" s="1">
        <f t="shared" si="202"/>
        <v>0.11274168848410103</v>
      </c>
      <c r="V215" s="2">
        <f t="shared" si="179"/>
        <v>10.458203117728923</v>
      </c>
      <c r="W215" s="1">
        <f>VLOOKUP(V215,Graph!$D$3:$M$50,col)</f>
        <v>5.4000000000000003E-3</v>
      </c>
      <c r="X215" s="1">
        <f>VLOOKUP(V215,Graph!$D$3:$M$50,col+1)</f>
        <v>4.4000000000000003E-3</v>
      </c>
      <c r="Y215" s="1">
        <f t="shared" si="203"/>
        <v>4.7333333333333333E-3</v>
      </c>
      <c r="Z215" s="1">
        <f t="shared" si="180"/>
        <v>0.64144999999999996</v>
      </c>
      <c r="AA215" s="2">
        <f t="shared" si="204"/>
        <v>0.20926666666666682</v>
      </c>
      <c r="AB215" s="1">
        <f t="shared" si="205"/>
        <v>4.4213759271904629E-2</v>
      </c>
      <c r="AC215" s="1">
        <f t="shared" si="206"/>
        <v>1.0768966443847166</v>
      </c>
      <c r="AD215" s="1">
        <f t="shared" si="207"/>
        <v>1.0768966442796557</v>
      </c>
      <c r="AE215" s="1">
        <f t="shared" si="208"/>
        <v>1.07689664427675</v>
      </c>
      <c r="AF215" s="1">
        <f t="shared" si="209"/>
        <v>1.0768966442766696</v>
      </c>
      <c r="AG215" s="1">
        <f t="shared" si="210"/>
        <v>0.95294282102717442</v>
      </c>
      <c r="AH215" s="1">
        <f t="shared" si="211"/>
        <v>0.11274168807508207</v>
      </c>
      <c r="AI215" s="2">
        <f t="shared" si="181"/>
        <v>10.458203105081713</v>
      </c>
      <c r="AJ215" s="1">
        <f>VLOOKUP(AI215,Graph!$D$3:$M$50,col)</f>
        <v>5.4000000000000003E-3</v>
      </c>
      <c r="AK215" s="1">
        <f>VLOOKUP(AI215,Graph!$D$3:$M$50,col+1)</f>
        <v>4.4000000000000003E-3</v>
      </c>
      <c r="AL215" s="1">
        <f t="shared" si="212"/>
        <v>4.7333333333333333E-3</v>
      </c>
      <c r="AM215" s="1">
        <f t="shared" si="182"/>
        <v>0.64144999999999996</v>
      </c>
      <c r="AN215" s="2">
        <f t="shared" si="213"/>
        <v>0.20926666666666682</v>
      </c>
      <c r="AO215" s="1">
        <f t="shared" si="214"/>
        <v>4.4213759271904629E-2</v>
      </c>
      <c r="AP215" s="1">
        <f t="shared" si="215"/>
        <v>1.0768966442766672</v>
      </c>
      <c r="AQ215" s="1">
        <f t="shared" si="216"/>
        <v>1.0768966442766674</v>
      </c>
      <c r="AR215" s="1">
        <f t="shared" si="217"/>
        <v>1.0768966442766674</v>
      </c>
      <c r="AS215" s="1">
        <f t="shared" si="218"/>
        <v>1.0768966442766674</v>
      </c>
      <c r="AT215" s="1">
        <f t="shared" si="219"/>
        <v>0.95294282102717442</v>
      </c>
      <c r="AU215" s="1">
        <f t="shared" si="220"/>
        <v>0.11274168807508184</v>
      </c>
      <c r="AV215" s="2">
        <f t="shared" si="185"/>
        <v>214</v>
      </c>
      <c r="AW215" s="1">
        <f t="shared" si="186"/>
        <v>112.74168807508184</v>
      </c>
      <c r="AX215" s="1">
        <f t="shared" si="187"/>
        <v>0.95294282102717442</v>
      </c>
      <c r="AY215" s="1">
        <f t="shared" si="188"/>
        <v>1.0768966442766674</v>
      </c>
      <c r="AZ215" s="1">
        <f t="shared" si="183"/>
        <v>4.7333333333333333E-3</v>
      </c>
      <c r="BA215" s="1">
        <f t="shared" si="184"/>
        <v>10.458203105081713</v>
      </c>
    </row>
    <row r="216" spans="1:53">
      <c r="A216" s="2">
        <f t="shared" si="190"/>
        <v>0.21500000000000016</v>
      </c>
      <c r="B216" s="1">
        <f t="shared" si="176"/>
        <v>0.24675650000000018</v>
      </c>
      <c r="C216" s="1">
        <f t="shared" si="191"/>
        <v>4.7652613821717316E-2</v>
      </c>
      <c r="D216" s="1">
        <f t="shared" si="177"/>
        <v>1.0844103574220851</v>
      </c>
      <c r="E216" s="1">
        <f t="shared" si="189"/>
        <v>1.0839794535989948</v>
      </c>
      <c r="F216" s="1">
        <f t="shared" si="189"/>
        <v>1.083966384120663</v>
      </c>
      <c r="G216" s="1">
        <f t="shared" si="189"/>
        <v>1.0839659867389129</v>
      </c>
      <c r="H216" s="1">
        <f t="shared" si="192"/>
        <v>0.11992130657757068</v>
      </c>
      <c r="I216" s="1">
        <f t="shared" si="178"/>
        <v>10.675650432969395</v>
      </c>
      <c r="J216" s="1">
        <f>VLOOKUP($I216,Graph!$D$3:$M$50,col)</f>
        <v>5.4000000000000003E-3</v>
      </c>
      <c r="K216" s="1">
        <f>VLOOKUP($I216,Graph!$D$3:$M$50,col+1)</f>
        <v>4.4000000000000003E-3</v>
      </c>
      <c r="L216" s="1">
        <f t="shared" si="193"/>
        <v>4.7333333333333333E-3</v>
      </c>
      <c r="M216" s="1">
        <f t="shared" si="194"/>
        <v>0.64144999999999996</v>
      </c>
      <c r="N216" s="1">
        <f t="shared" si="195"/>
        <v>0.21026666666666682</v>
      </c>
      <c r="O216" s="1">
        <f t="shared" si="196"/>
        <v>4.4261436300392913E-2</v>
      </c>
      <c r="P216" s="1">
        <f t="shared" si="197"/>
        <v>1.0771782583125233</v>
      </c>
      <c r="Q216" s="1">
        <f t="shared" si="198"/>
        <v>1.0769984669967783</v>
      </c>
      <c r="R216" s="1">
        <f t="shared" si="199"/>
        <v>1.0769934937371499</v>
      </c>
      <c r="S216" s="1">
        <f t="shared" si="200"/>
        <v>1.076993356015234</v>
      </c>
      <c r="T216" s="1">
        <f t="shared" si="201"/>
        <v>0.95309320380293139</v>
      </c>
      <c r="U216" s="1">
        <f t="shared" si="202"/>
        <v>0.11356097004006364</v>
      </c>
      <c r="V216" s="2">
        <f t="shared" si="179"/>
        <v>10.483474874396752</v>
      </c>
      <c r="W216" s="1">
        <f>VLOOKUP(V216,Graph!$D$3:$M$50,col)</f>
        <v>5.4000000000000003E-3</v>
      </c>
      <c r="X216" s="1">
        <f>VLOOKUP(V216,Graph!$D$3:$M$50,col+1)</f>
        <v>4.4000000000000003E-3</v>
      </c>
      <c r="Y216" s="1">
        <f t="shared" si="203"/>
        <v>4.7333333333333333E-3</v>
      </c>
      <c r="Z216" s="1">
        <f t="shared" si="180"/>
        <v>0.64144999999999996</v>
      </c>
      <c r="AA216" s="2">
        <f t="shared" si="204"/>
        <v>0.21026666666666682</v>
      </c>
      <c r="AB216" s="1">
        <f t="shared" si="205"/>
        <v>4.4261436300392913E-2</v>
      </c>
      <c r="AC216" s="1">
        <f t="shared" si="206"/>
        <v>1.0769933522012536</v>
      </c>
      <c r="AD216" s="1">
        <f t="shared" si="207"/>
        <v>1.0769933520956314</v>
      </c>
      <c r="AE216" s="1">
        <f t="shared" si="208"/>
        <v>1.0769933520927064</v>
      </c>
      <c r="AF216" s="1">
        <f t="shared" si="209"/>
        <v>1.0769933520926256</v>
      </c>
      <c r="AG216" s="1">
        <f t="shared" si="210"/>
        <v>0.95309320380293139</v>
      </c>
      <c r="AH216" s="1">
        <f t="shared" si="211"/>
        <v>0.11356096962645365</v>
      </c>
      <c r="AI216" s="2">
        <f t="shared" si="181"/>
        <v>10.483474861669171</v>
      </c>
      <c r="AJ216" s="1">
        <f>VLOOKUP(AI216,Graph!$D$3:$M$50,col)</f>
        <v>5.4000000000000003E-3</v>
      </c>
      <c r="AK216" s="1">
        <f>VLOOKUP(AI216,Graph!$D$3:$M$50,col+1)</f>
        <v>4.4000000000000003E-3</v>
      </c>
      <c r="AL216" s="1">
        <f t="shared" si="212"/>
        <v>4.7333333333333333E-3</v>
      </c>
      <c r="AM216" s="1">
        <f t="shared" si="182"/>
        <v>0.64144999999999996</v>
      </c>
      <c r="AN216" s="2">
        <f t="shared" si="213"/>
        <v>0.21026666666666682</v>
      </c>
      <c r="AO216" s="1">
        <f t="shared" si="214"/>
        <v>4.4261436300392913E-2</v>
      </c>
      <c r="AP216" s="1">
        <f t="shared" si="215"/>
        <v>1.0769933520926234</v>
      </c>
      <c r="AQ216" s="1">
        <f t="shared" si="216"/>
        <v>1.0769933520926231</v>
      </c>
      <c r="AR216" s="1">
        <f t="shared" si="217"/>
        <v>1.0769933520926234</v>
      </c>
      <c r="AS216" s="1">
        <f t="shared" si="218"/>
        <v>1.0769933520926231</v>
      </c>
      <c r="AT216" s="1">
        <f t="shared" si="219"/>
        <v>0.95309320380293139</v>
      </c>
      <c r="AU216" s="1">
        <f t="shared" si="220"/>
        <v>0.1135609696264534</v>
      </c>
      <c r="AV216" s="2">
        <f t="shared" si="185"/>
        <v>215</v>
      </c>
      <c r="AW216" s="1">
        <f t="shared" si="186"/>
        <v>113.5609696264534</v>
      </c>
      <c r="AX216" s="1">
        <f t="shared" si="187"/>
        <v>0.95309320380293139</v>
      </c>
      <c r="AY216" s="1">
        <f t="shared" si="188"/>
        <v>1.0769933520926231</v>
      </c>
      <c r="AZ216" s="1">
        <f t="shared" si="183"/>
        <v>4.7333333333333333E-3</v>
      </c>
      <c r="BA216" s="1">
        <f t="shared" si="184"/>
        <v>10.483474861669171</v>
      </c>
    </row>
    <row r="217" spans="1:53">
      <c r="A217" s="2">
        <f t="shared" si="190"/>
        <v>0.21600000000000016</v>
      </c>
      <c r="B217" s="1">
        <f t="shared" si="176"/>
        <v>0.24779766666666686</v>
      </c>
      <c r="C217" s="1">
        <f t="shared" si="191"/>
        <v>4.7693598104272907E-2</v>
      </c>
      <c r="D217" s="1">
        <f t="shared" si="177"/>
        <v>1.084494172873034</v>
      </c>
      <c r="E217" s="1">
        <f t="shared" si="189"/>
        <v>1.0840648412477707</v>
      </c>
      <c r="F217" s="1">
        <f t="shared" si="189"/>
        <v>1.084051804965408</v>
      </c>
      <c r="G217" s="1">
        <f t="shared" si="189"/>
        <v>1.0840514081565698</v>
      </c>
      <c r="H217" s="1">
        <f t="shared" si="192"/>
        <v>0.12076845531400421</v>
      </c>
      <c r="I217" s="1">
        <f t="shared" si="178"/>
        <v>10.700729799080927</v>
      </c>
      <c r="J217" s="1">
        <f>VLOOKUP($I217,Graph!$D$3:$M$50,col)</f>
        <v>5.4000000000000003E-3</v>
      </c>
      <c r="K217" s="1">
        <f>VLOOKUP($I217,Graph!$D$3:$M$50,col+1)</f>
        <v>4.4000000000000003E-3</v>
      </c>
      <c r="L217" s="1">
        <f t="shared" si="193"/>
        <v>4.7333333333333333E-3</v>
      </c>
      <c r="M217" s="1">
        <f t="shared" si="194"/>
        <v>0.64144999999999996</v>
      </c>
      <c r="N217" s="1">
        <f t="shared" si="195"/>
        <v>0.21126666666666682</v>
      </c>
      <c r="O217" s="1">
        <f t="shared" si="196"/>
        <v>4.4308738050579832E-2</v>
      </c>
      <c r="P217" s="1">
        <f t="shared" si="197"/>
        <v>1.0772742312812924</v>
      </c>
      <c r="Q217" s="1">
        <f t="shared" si="198"/>
        <v>1.0770944558166835</v>
      </c>
      <c r="R217" s="1">
        <f t="shared" si="199"/>
        <v>1.0770894763213017</v>
      </c>
      <c r="S217" s="1">
        <f t="shared" si="200"/>
        <v>1.0770893382418452</v>
      </c>
      <c r="T217" s="1">
        <f t="shared" si="201"/>
        <v>0.95324220194580578</v>
      </c>
      <c r="U217" s="1">
        <f t="shared" si="202"/>
        <v>0.11438224644437014</v>
      </c>
      <c r="V217" s="2">
        <f t="shared" si="179"/>
        <v>10.508686464901098</v>
      </c>
      <c r="W217" s="1">
        <f>VLOOKUP(V217,Graph!$D$3:$M$50,col)</f>
        <v>5.4000000000000003E-3</v>
      </c>
      <c r="X217" s="1">
        <f>VLOOKUP(V217,Graph!$D$3:$M$50,col+1)</f>
        <v>4.4000000000000003E-3</v>
      </c>
      <c r="Y217" s="1">
        <f t="shared" si="203"/>
        <v>4.7333333333333333E-3</v>
      </c>
      <c r="Z217" s="1">
        <f t="shared" si="180"/>
        <v>0.64144999999999996</v>
      </c>
      <c r="AA217" s="2">
        <f t="shared" si="204"/>
        <v>0.21126666666666682</v>
      </c>
      <c r="AB217" s="1">
        <f t="shared" si="205"/>
        <v>4.4308738050579832E-2</v>
      </c>
      <c r="AC217" s="1">
        <f t="shared" si="206"/>
        <v>1.0770893344128369</v>
      </c>
      <c r="AD217" s="1">
        <f t="shared" si="207"/>
        <v>1.0770893343066565</v>
      </c>
      <c r="AE217" s="1">
        <f t="shared" si="208"/>
        <v>1.077089334303712</v>
      </c>
      <c r="AF217" s="1">
        <f t="shared" si="209"/>
        <v>1.0770893343036305</v>
      </c>
      <c r="AG217" s="1">
        <f t="shared" si="210"/>
        <v>0.95324220194580578</v>
      </c>
      <c r="AH217" s="1">
        <f t="shared" si="211"/>
        <v>0.11438224602614873</v>
      </c>
      <c r="AI217" s="2">
        <f t="shared" si="181"/>
        <v>10.508686452093288</v>
      </c>
      <c r="AJ217" s="1">
        <f>VLOOKUP(AI217,Graph!$D$3:$M$50,col)</f>
        <v>5.4000000000000003E-3</v>
      </c>
      <c r="AK217" s="1">
        <f>VLOOKUP(AI217,Graph!$D$3:$M$50,col+1)</f>
        <v>4.4000000000000003E-3</v>
      </c>
      <c r="AL217" s="1">
        <f t="shared" si="212"/>
        <v>4.7333333333333333E-3</v>
      </c>
      <c r="AM217" s="1">
        <f t="shared" si="182"/>
        <v>0.64144999999999996</v>
      </c>
      <c r="AN217" s="2">
        <f t="shared" si="213"/>
        <v>0.21126666666666682</v>
      </c>
      <c r="AO217" s="1">
        <f t="shared" si="214"/>
        <v>4.4308738050579832E-2</v>
      </c>
      <c r="AP217" s="1">
        <f t="shared" si="215"/>
        <v>1.0770893343036283</v>
      </c>
      <c r="AQ217" s="1">
        <f t="shared" si="216"/>
        <v>1.0770893343036281</v>
      </c>
      <c r="AR217" s="1">
        <f t="shared" si="217"/>
        <v>1.0770893343036281</v>
      </c>
      <c r="AS217" s="1">
        <f t="shared" si="218"/>
        <v>1.0770893343036281</v>
      </c>
      <c r="AT217" s="1">
        <f t="shared" si="219"/>
        <v>0.95324220194580578</v>
      </c>
      <c r="AU217" s="1">
        <f t="shared" si="220"/>
        <v>0.11438224602614847</v>
      </c>
      <c r="AV217" s="2">
        <f t="shared" si="185"/>
        <v>216</v>
      </c>
      <c r="AW217" s="1">
        <f t="shared" si="186"/>
        <v>114.38224602614847</v>
      </c>
      <c r="AX217" s="1">
        <f t="shared" si="187"/>
        <v>0.95324220194580578</v>
      </c>
      <c r="AY217" s="1">
        <f t="shared" si="188"/>
        <v>1.0770893343036281</v>
      </c>
      <c r="AZ217" s="1">
        <f t="shared" si="183"/>
        <v>4.7333333333333333E-3</v>
      </c>
      <c r="BA217" s="1">
        <f t="shared" si="184"/>
        <v>10.508686452093288</v>
      </c>
    </row>
    <row r="218" spans="1:53">
      <c r="A218" s="2">
        <f t="shared" si="190"/>
        <v>0.21700000000000016</v>
      </c>
      <c r="B218" s="1">
        <f t="shared" si="176"/>
        <v>0.24883883333333354</v>
      </c>
      <c r="C218" s="1">
        <f t="shared" si="191"/>
        <v>4.7734256818575682E-2</v>
      </c>
      <c r="D218" s="1">
        <f t="shared" si="177"/>
        <v>1.0845773417229012</v>
      </c>
      <c r="E218" s="1">
        <f t="shared" si="189"/>
        <v>1.0841495779364634</v>
      </c>
      <c r="F218" s="1">
        <f t="shared" si="189"/>
        <v>1.0841365749308369</v>
      </c>
      <c r="G218" s="1">
        <f t="shared" si="189"/>
        <v>1.0841361787028412</v>
      </c>
      <c r="H218" s="1">
        <f t="shared" si="192"/>
        <v>0.12161760457551604</v>
      </c>
      <c r="I218" s="1">
        <f t="shared" si="178"/>
        <v>10.72575096640157</v>
      </c>
      <c r="J218" s="1">
        <f>VLOOKUP($I218,Graph!$D$3:$M$50,col)</f>
        <v>5.4000000000000003E-3</v>
      </c>
      <c r="K218" s="1">
        <f>VLOOKUP($I218,Graph!$D$3:$M$50,col+1)</f>
        <v>4.4000000000000003E-3</v>
      </c>
      <c r="L218" s="1">
        <f t="shared" si="193"/>
        <v>4.7333333333333333E-3</v>
      </c>
      <c r="M218" s="1">
        <f t="shared" si="194"/>
        <v>0.64144999999999996</v>
      </c>
      <c r="N218" s="1">
        <f t="shared" si="195"/>
        <v>0.21226666666666683</v>
      </c>
      <c r="O218" s="1">
        <f t="shared" si="196"/>
        <v>4.4355668915964784E-2</v>
      </c>
      <c r="P218" s="1">
        <f t="shared" si="197"/>
        <v>1.0773694857352223</v>
      </c>
      <c r="Q218" s="1">
        <f t="shared" si="198"/>
        <v>1.077189727053173</v>
      </c>
      <c r="R218" s="1">
        <f t="shared" si="199"/>
        <v>1.0771847413977189</v>
      </c>
      <c r="S218" s="1">
        <f t="shared" si="200"/>
        <v>1.0771846029637109</v>
      </c>
      <c r="T218" s="1">
        <f t="shared" si="201"/>
        <v>0.95338983449044856</v>
      </c>
      <c r="U218" s="1">
        <f t="shared" si="202"/>
        <v>0.11520551287359397</v>
      </c>
      <c r="V218" s="2">
        <f t="shared" si="179"/>
        <v>10.533838314298981</v>
      </c>
      <c r="W218" s="1">
        <f>VLOOKUP(V218,Graph!$D$3:$M$50,col)</f>
        <v>5.4000000000000003E-3</v>
      </c>
      <c r="X218" s="1">
        <f>VLOOKUP(V218,Graph!$D$3:$M$50,col+1)</f>
        <v>4.4000000000000003E-3</v>
      </c>
      <c r="Y218" s="1">
        <f t="shared" si="203"/>
        <v>4.7333333333333333E-3</v>
      </c>
      <c r="Z218" s="1">
        <f t="shared" si="180"/>
        <v>0.64144999999999996</v>
      </c>
      <c r="AA218" s="2">
        <f t="shared" si="204"/>
        <v>0.21226666666666683</v>
      </c>
      <c r="AB218" s="1">
        <f t="shared" si="205"/>
        <v>4.4355668915964784E-2</v>
      </c>
      <c r="AC218" s="1">
        <f t="shared" si="206"/>
        <v>1.0771845991197686</v>
      </c>
      <c r="AD218" s="1">
        <f t="shared" si="207"/>
        <v>1.0771845990130327</v>
      </c>
      <c r="AE218" s="1">
        <f t="shared" si="208"/>
        <v>1.0771845990100686</v>
      </c>
      <c r="AF218" s="1">
        <f t="shared" si="209"/>
        <v>1.0771845990099866</v>
      </c>
      <c r="AG218" s="1">
        <f t="shared" si="210"/>
        <v>0.95338983449044856</v>
      </c>
      <c r="AH218" s="1">
        <f t="shared" si="211"/>
        <v>0.11520551245074089</v>
      </c>
      <c r="AI218" s="2">
        <f t="shared" si="181"/>
        <v>10.533838301411096</v>
      </c>
      <c r="AJ218" s="1">
        <f>VLOOKUP(AI218,Graph!$D$3:$M$50,col)</f>
        <v>5.4000000000000003E-3</v>
      </c>
      <c r="AK218" s="1">
        <f>VLOOKUP(AI218,Graph!$D$3:$M$50,col+1)</f>
        <v>4.4000000000000003E-3</v>
      </c>
      <c r="AL218" s="1">
        <f t="shared" si="212"/>
        <v>4.7333333333333333E-3</v>
      </c>
      <c r="AM218" s="1">
        <f t="shared" si="182"/>
        <v>0.64144999999999996</v>
      </c>
      <c r="AN218" s="2">
        <f t="shared" si="213"/>
        <v>0.21226666666666683</v>
      </c>
      <c r="AO218" s="1">
        <f t="shared" si="214"/>
        <v>4.4355668915964784E-2</v>
      </c>
      <c r="AP218" s="1">
        <f t="shared" si="215"/>
        <v>1.0771845990099842</v>
      </c>
      <c r="AQ218" s="1">
        <f t="shared" si="216"/>
        <v>1.077184599009984</v>
      </c>
      <c r="AR218" s="1">
        <f t="shared" si="217"/>
        <v>1.0771845990099842</v>
      </c>
      <c r="AS218" s="1">
        <f t="shared" si="218"/>
        <v>1.077184599009984</v>
      </c>
      <c r="AT218" s="1">
        <f t="shared" si="219"/>
        <v>0.95338983449044856</v>
      </c>
      <c r="AU218" s="1">
        <f t="shared" si="220"/>
        <v>0.11520551245074059</v>
      </c>
      <c r="AV218" s="2">
        <f t="shared" si="185"/>
        <v>217</v>
      </c>
      <c r="AW218" s="1">
        <f t="shared" si="186"/>
        <v>115.2055124507406</v>
      </c>
      <c r="AX218" s="1">
        <f t="shared" si="187"/>
        <v>0.95338983449044856</v>
      </c>
      <c r="AY218" s="1">
        <f t="shared" si="188"/>
        <v>1.077184599009984</v>
      </c>
      <c r="AZ218" s="1">
        <f t="shared" si="183"/>
        <v>4.7333333333333333E-3</v>
      </c>
      <c r="BA218" s="1">
        <f t="shared" si="184"/>
        <v>10.533838301411096</v>
      </c>
    </row>
    <row r="219" spans="1:53">
      <c r="A219" s="2">
        <f t="shared" si="190"/>
        <v>0.21800000000000017</v>
      </c>
      <c r="B219" s="1">
        <f t="shared" si="176"/>
        <v>0.24988000000000019</v>
      </c>
      <c r="C219" s="1">
        <f t="shared" si="191"/>
        <v>4.7774593817679192E-2</v>
      </c>
      <c r="D219" s="1">
        <f t="shared" si="177"/>
        <v>1.0846598714036588</v>
      </c>
      <c r="E219" s="1">
        <f t="shared" si="189"/>
        <v>1.0842336710605731</v>
      </c>
      <c r="F219" s="1">
        <f t="shared" si="189"/>
        <v>1.0842207014085421</v>
      </c>
      <c r="G219" s="1">
        <f t="shared" si="189"/>
        <v>1.0842203057691491</v>
      </c>
      <c r="H219" s="1">
        <f t="shared" si="192"/>
        <v>0.12246874966098115</v>
      </c>
      <c r="I219" s="1">
        <f t="shared" si="178"/>
        <v>10.750714336177982</v>
      </c>
      <c r="J219" s="1">
        <f>VLOOKUP($I219,Graph!$D$3:$M$50,col)</f>
        <v>5.4000000000000003E-3</v>
      </c>
      <c r="K219" s="1">
        <f>VLOOKUP($I219,Graph!$D$3:$M$50,col+1)</f>
        <v>4.4000000000000003E-3</v>
      </c>
      <c r="L219" s="1">
        <f t="shared" si="193"/>
        <v>4.7333333333333333E-3</v>
      </c>
      <c r="M219" s="1">
        <f t="shared" si="194"/>
        <v>0.64144999999999996</v>
      </c>
      <c r="N219" s="1">
        <f t="shared" si="195"/>
        <v>0.21326666666666683</v>
      </c>
      <c r="O219" s="1">
        <f t="shared" si="196"/>
        <v>4.4402233222085252E-2</v>
      </c>
      <c r="P219" s="1">
        <f t="shared" si="197"/>
        <v>1.0774640296771216</v>
      </c>
      <c r="Q219" s="1">
        <f t="shared" si="198"/>
        <v>1.0772842886881178</v>
      </c>
      <c r="R219" s="1">
        <f t="shared" si="199"/>
        <v>1.0772792969472516</v>
      </c>
      <c r="S219" s="1">
        <f t="shared" si="200"/>
        <v>1.0772791581616523</v>
      </c>
      <c r="T219" s="1">
        <f t="shared" si="201"/>
        <v>0.95353612012422606</v>
      </c>
      <c r="U219" s="1">
        <f t="shared" si="202"/>
        <v>0.11603076453886979</v>
      </c>
      <c r="V219" s="2">
        <f t="shared" si="179"/>
        <v>10.55893084268382</v>
      </c>
      <c r="W219" s="1">
        <f>VLOOKUP(V219,Graph!$D$3:$M$50,col)</f>
        <v>5.4000000000000003E-3</v>
      </c>
      <c r="X219" s="1">
        <f>VLOOKUP(V219,Graph!$D$3:$M$50,col+1)</f>
        <v>4.4000000000000003E-3</v>
      </c>
      <c r="Y219" s="1">
        <f t="shared" si="203"/>
        <v>4.7333333333333333E-3</v>
      </c>
      <c r="Z219" s="1">
        <f t="shared" si="180"/>
        <v>0.64144999999999996</v>
      </c>
      <c r="AA219" s="2">
        <f t="shared" si="204"/>
        <v>0.21326666666666683</v>
      </c>
      <c r="AB219" s="1">
        <f t="shared" si="205"/>
        <v>4.4402233222085252E-2</v>
      </c>
      <c r="AC219" s="1">
        <f t="shared" si="206"/>
        <v>1.0772791543028697</v>
      </c>
      <c r="AD219" s="1">
        <f t="shared" si="207"/>
        <v>1.0772791541955804</v>
      </c>
      <c r="AE219" s="1">
        <f t="shared" si="208"/>
        <v>1.077279154192597</v>
      </c>
      <c r="AF219" s="1">
        <f t="shared" si="209"/>
        <v>1.0772791541925142</v>
      </c>
      <c r="AG219" s="1">
        <f t="shared" si="210"/>
        <v>0.95353612012422606</v>
      </c>
      <c r="AH219" s="1">
        <f t="shared" si="211"/>
        <v>0.11603076411136488</v>
      </c>
      <c r="AI219" s="2">
        <f t="shared" si="181"/>
        <v>10.55893082971601</v>
      </c>
      <c r="AJ219" s="1">
        <f>VLOOKUP(AI219,Graph!$D$3:$M$50,col)</f>
        <v>5.4000000000000003E-3</v>
      </c>
      <c r="AK219" s="1">
        <f>VLOOKUP(AI219,Graph!$D$3:$M$50,col+1)</f>
        <v>4.4000000000000003E-3</v>
      </c>
      <c r="AL219" s="1">
        <f t="shared" si="212"/>
        <v>4.7333333333333333E-3</v>
      </c>
      <c r="AM219" s="1">
        <f t="shared" si="182"/>
        <v>0.64144999999999996</v>
      </c>
      <c r="AN219" s="2">
        <f t="shared" si="213"/>
        <v>0.21326666666666683</v>
      </c>
      <c r="AO219" s="1">
        <f t="shared" si="214"/>
        <v>4.4402233222085252E-2</v>
      </c>
      <c r="AP219" s="1">
        <f t="shared" si="215"/>
        <v>1.0772791541925122</v>
      </c>
      <c r="AQ219" s="1">
        <f t="shared" si="216"/>
        <v>1.0772791541925117</v>
      </c>
      <c r="AR219" s="1">
        <f t="shared" si="217"/>
        <v>1.0772791541925117</v>
      </c>
      <c r="AS219" s="1">
        <f t="shared" si="218"/>
        <v>1.0772791541925117</v>
      </c>
      <c r="AT219" s="1">
        <f t="shared" si="219"/>
        <v>0.95353612012422606</v>
      </c>
      <c r="AU219" s="1">
        <f t="shared" si="220"/>
        <v>0.11603076411136462</v>
      </c>
      <c r="AV219" s="2">
        <f t="shared" si="185"/>
        <v>218</v>
      </c>
      <c r="AW219" s="1">
        <f t="shared" si="186"/>
        <v>116.03076411136462</v>
      </c>
      <c r="AX219" s="1">
        <f t="shared" si="187"/>
        <v>0.95353612012422606</v>
      </c>
      <c r="AY219" s="1">
        <f t="shared" si="188"/>
        <v>1.0772791541925117</v>
      </c>
      <c r="AZ219" s="1">
        <f t="shared" si="183"/>
        <v>4.7333333333333333E-3</v>
      </c>
      <c r="BA219" s="1">
        <f t="shared" si="184"/>
        <v>10.55893082971601</v>
      </c>
    </row>
    <row r="220" spans="1:53">
      <c r="A220" s="2">
        <f t="shared" si="190"/>
        <v>0.21900000000000017</v>
      </c>
      <c r="B220" s="1">
        <f t="shared" si="176"/>
        <v>0.25092116666666686</v>
      </c>
      <c r="C220" s="1">
        <f t="shared" si="191"/>
        <v>4.781461289426514E-2</v>
      </c>
      <c r="D220" s="1">
        <f t="shared" si="177"/>
        <v>1.0847417692341939</v>
      </c>
      <c r="E220" s="1">
        <f t="shared" si="189"/>
        <v>1.0843171279043522</v>
      </c>
      <c r="F220" s="1">
        <f t="shared" si="189"/>
        <v>1.084304191678962</v>
      </c>
      <c r="G220" s="1">
        <f t="shared" si="189"/>
        <v>1.084303796635762</v>
      </c>
      <c r="H220" s="1">
        <f t="shared" si="192"/>
        <v>0.12332188590212247</v>
      </c>
      <c r="I220" s="1">
        <f t="shared" si="178"/>
        <v>10.775620305082539</v>
      </c>
      <c r="J220" s="1">
        <f>VLOOKUP($I220,Graph!$D$3:$M$50,col)</f>
        <v>5.4000000000000003E-3</v>
      </c>
      <c r="K220" s="1">
        <f>VLOOKUP($I220,Graph!$D$3:$M$50,col+1)</f>
        <v>4.4000000000000003E-3</v>
      </c>
      <c r="L220" s="1">
        <f t="shared" si="193"/>
        <v>4.7333333333333333E-3</v>
      </c>
      <c r="M220" s="1">
        <f t="shared" si="194"/>
        <v>0.64144999999999996</v>
      </c>
      <c r="N220" s="1">
        <f t="shared" si="195"/>
        <v>0.21426666666666683</v>
      </c>
      <c r="O220" s="1">
        <f t="shared" si="196"/>
        <v>4.4448435227818078E-2</v>
      </c>
      <c r="P220" s="1">
        <f t="shared" si="197"/>
        <v>1.0775578709920359</v>
      </c>
      <c r="Q220" s="1">
        <f t="shared" si="198"/>
        <v>1.0773781485860707</v>
      </c>
      <c r="R220" s="1">
        <f t="shared" si="199"/>
        <v>1.0773731508334501</v>
      </c>
      <c r="S220" s="1">
        <f t="shared" si="200"/>
        <v>1.0773730116991889</v>
      </c>
      <c r="T220" s="1">
        <f t="shared" si="201"/>
        <v>0.95368107719510375</v>
      </c>
      <c r="U220" s="1">
        <f t="shared" si="202"/>
        <v>0.11685799668548635</v>
      </c>
      <c r="V220" s="2">
        <f t="shared" si="179"/>
        <v>10.583964465266048</v>
      </c>
      <c r="W220" s="1">
        <f>VLOOKUP(V220,Graph!$D$3:$M$50,col)</f>
        <v>5.4000000000000003E-3</v>
      </c>
      <c r="X220" s="1">
        <f>VLOOKUP(V220,Graph!$D$3:$M$50,col+1)</f>
        <v>4.4000000000000003E-3</v>
      </c>
      <c r="Y220" s="1">
        <f t="shared" si="203"/>
        <v>4.7333333333333333E-3</v>
      </c>
      <c r="Z220" s="1">
        <f t="shared" si="180"/>
        <v>0.64144999999999996</v>
      </c>
      <c r="AA220" s="2">
        <f t="shared" si="204"/>
        <v>0.21426666666666683</v>
      </c>
      <c r="AB220" s="1">
        <f t="shared" si="205"/>
        <v>4.4448435227818078E-2</v>
      </c>
      <c r="AC220" s="1">
        <f t="shared" si="206"/>
        <v>1.0773730078256587</v>
      </c>
      <c r="AD220" s="1">
        <f t="shared" si="207"/>
        <v>1.0773730077178185</v>
      </c>
      <c r="AE220" s="1">
        <f t="shared" si="208"/>
        <v>1.0773730077148163</v>
      </c>
      <c r="AF220" s="1">
        <f t="shared" si="209"/>
        <v>1.0773730077147328</v>
      </c>
      <c r="AG220" s="1">
        <f t="shared" si="210"/>
        <v>0.95368107719510375</v>
      </c>
      <c r="AH220" s="1">
        <f t="shared" si="211"/>
        <v>0.11685799625330962</v>
      </c>
      <c r="AI220" s="2">
        <f t="shared" si="181"/>
        <v>10.583964452218462</v>
      </c>
      <c r="AJ220" s="1">
        <f>VLOOKUP(AI220,Graph!$D$3:$M$50,col)</f>
        <v>5.4000000000000003E-3</v>
      </c>
      <c r="AK220" s="1">
        <f>VLOOKUP(AI220,Graph!$D$3:$M$50,col+1)</f>
        <v>4.4000000000000003E-3</v>
      </c>
      <c r="AL220" s="1">
        <f t="shared" si="212"/>
        <v>4.7333333333333333E-3</v>
      </c>
      <c r="AM220" s="1">
        <f t="shared" si="182"/>
        <v>0.64144999999999996</v>
      </c>
      <c r="AN220" s="2">
        <f t="shared" si="213"/>
        <v>0.21426666666666683</v>
      </c>
      <c r="AO220" s="1">
        <f t="shared" si="214"/>
        <v>4.4448435227818078E-2</v>
      </c>
      <c r="AP220" s="1">
        <f t="shared" si="215"/>
        <v>1.0773730077147305</v>
      </c>
      <c r="AQ220" s="1">
        <f t="shared" si="216"/>
        <v>1.0773730077147303</v>
      </c>
      <c r="AR220" s="1">
        <f t="shared" si="217"/>
        <v>1.0773730077147301</v>
      </c>
      <c r="AS220" s="1">
        <f t="shared" si="218"/>
        <v>1.0773730077147305</v>
      </c>
      <c r="AT220" s="1">
        <f t="shared" si="219"/>
        <v>0.95368107719510375</v>
      </c>
      <c r="AU220" s="1">
        <f t="shared" si="220"/>
        <v>0.11685799625330939</v>
      </c>
      <c r="AV220" s="2">
        <f t="shared" si="185"/>
        <v>219</v>
      </c>
      <c r="AW220" s="1">
        <f t="shared" si="186"/>
        <v>116.85799625330939</v>
      </c>
      <c r="AX220" s="1">
        <f t="shared" si="187"/>
        <v>0.95368107719510375</v>
      </c>
      <c r="AY220" s="1">
        <f t="shared" si="188"/>
        <v>1.0773730077147305</v>
      </c>
      <c r="AZ220" s="1">
        <f t="shared" si="183"/>
        <v>4.7333333333333333E-3</v>
      </c>
      <c r="BA220" s="1">
        <f t="shared" si="184"/>
        <v>10.583964452218462</v>
      </c>
    </row>
    <row r="221" spans="1:53">
      <c r="A221" s="2">
        <f t="shared" si="190"/>
        <v>0.22000000000000017</v>
      </c>
      <c r="B221" s="1">
        <f t="shared" si="176"/>
        <v>0.25196233333333351</v>
      </c>
      <c r="C221" s="1">
        <f t="shared" si="191"/>
        <v>4.7854317781817111E-2</v>
      </c>
      <c r="D221" s="1">
        <f t="shared" si="177"/>
        <v>1.084823042422443</v>
      </c>
      <c r="E221" s="1">
        <f t="shared" ref="E221:G240" si="221">SQRT(D221-($C221*D221-POWER(D221,1/3)+1)/($C221-POWER(D221,-2/3)/3))</f>
        <v>1.0843999556428801</v>
      </c>
      <c r="F221" s="1">
        <f t="shared" si="221"/>
        <v>1.0843870529134525</v>
      </c>
      <c r="G221" s="1">
        <f t="shared" si="221"/>
        <v>1.0843866584738706</v>
      </c>
      <c r="H221" s="1">
        <f t="shared" si="192"/>
        <v>0.12417700866313257</v>
      </c>
      <c r="I221" s="1">
        <f t="shared" si="178"/>
        <v>10.800469265285868</v>
      </c>
      <c r="J221" s="1">
        <f>VLOOKUP($I221,Graph!$D$3:$M$50,col)</f>
        <v>5.4000000000000003E-3</v>
      </c>
      <c r="K221" s="1">
        <f>VLOOKUP($I221,Graph!$D$3:$M$50,col+1)</f>
        <v>4.4000000000000003E-3</v>
      </c>
      <c r="L221" s="1">
        <f t="shared" si="193"/>
        <v>4.7333333333333333E-3</v>
      </c>
      <c r="M221" s="1">
        <f t="shared" si="194"/>
        <v>0.64144999999999996</v>
      </c>
      <c r="N221" s="1">
        <f t="shared" si="195"/>
        <v>0.21526666666666683</v>
      </c>
      <c r="O221" s="1">
        <f t="shared" si="196"/>
        <v>4.4494279126651139E-2</v>
      </c>
      <c r="P221" s="1">
        <f t="shared" si="197"/>
        <v>1.0776510174493892</v>
      </c>
      <c r="Q221" s="1">
        <f t="shared" si="198"/>
        <v>1.077471314496403</v>
      </c>
      <c r="R221" s="1">
        <f t="shared" si="199"/>
        <v>1.0774663108046951</v>
      </c>
      <c r="S221" s="1">
        <f t="shared" si="200"/>
        <v>1.0774661713246731</v>
      </c>
      <c r="T221" s="1">
        <f t="shared" si="201"/>
        <v>0.9538247237193167</v>
      </c>
      <c r="U221" s="1">
        <f t="shared" si="202"/>
        <v>0.11768720459248642</v>
      </c>
      <c r="V221" s="2">
        <f t="shared" si="179"/>
        <v>10.608939592452057</v>
      </c>
      <c r="W221" s="1">
        <f>VLOOKUP(V221,Graph!$D$3:$M$50,col)</f>
        <v>5.4000000000000003E-3</v>
      </c>
      <c r="X221" s="1">
        <f>VLOOKUP(V221,Graph!$D$3:$M$50,col+1)</f>
        <v>4.4000000000000003E-3</v>
      </c>
      <c r="Y221" s="1">
        <f t="shared" si="203"/>
        <v>4.7333333333333333E-3</v>
      </c>
      <c r="Z221" s="1">
        <f t="shared" si="180"/>
        <v>0.64144999999999996</v>
      </c>
      <c r="AA221" s="2">
        <f t="shared" si="204"/>
        <v>0.21526666666666683</v>
      </c>
      <c r="AB221" s="1">
        <f t="shared" si="205"/>
        <v>4.4494279126651139E-2</v>
      </c>
      <c r="AC221" s="1">
        <f t="shared" si="206"/>
        <v>1.0774661674364869</v>
      </c>
      <c r="AD221" s="1">
        <f t="shared" si="207"/>
        <v>1.0774661673280992</v>
      </c>
      <c r="AE221" s="1">
        <f t="shared" si="208"/>
        <v>1.0774661673250776</v>
      </c>
      <c r="AF221" s="1">
        <f t="shared" si="209"/>
        <v>1.0774661673249932</v>
      </c>
      <c r="AG221" s="1">
        <f t="shared" si="210"/>
        <v>0.9538247237193167</v>
      </c>
      <c r="AH221" s="1">
        <f t="shared" si="211"/>
        <v>0.11768720415561784</v>
      </c>
      <c r="AI221" s="2">
        <f t="shared" si="181"/>
        <v>10.608939579324851</v>
      </c>
      <c r="AJ221" s="1">
        <f>VLOOKUP(AI221,Graph!$D$3:$M$50,col)</f>
        <v>5.4000000000000003E-3</v>
      </c>
      <c r="AK221" s="1">
        <f>VLOOKUP(AI221,Graph!$D$3:$M$50,col+1)</f>
        <v>4.4000000000000003E-3</v>
      </c>
      <c r="AL221" s="1">
        <f t="shared" si="212"/>
        <v>4.7333333333333333E-3</v>
      </c>
      <c r="AM221" s="1">
        <f t="shared" si="182"/>
        <v>0.64144999999999996</v>
      </c>
      <c r="AN221" s="2">
        <f t="shared" si="213"/>
        <v>0.21526666666666683</v>
      </c>
      <c r="AO221" s="1">
        <f t="shared" si="214"/>
        <v>4.4494279126651139E-2</v>
      </c>
      <c r="AP221" s="1">
        <f t="shared" si="215"/>
        <v>1.0774661673249908</v>
      </c>
      <c r="AQ221" s="1">
        <f t="shared" si="216"/>
        <v>1.0774661673249908</v>
      </c>
      <c r="AR221" s="1">
        <f t="shared" si="217"/>
        <v>1.0774661673249908</v>
      </c>
      <c r="AS221" s="1">
        <f t="shared" si="218"/>
        <v>1.0774661673249908</v>
      </c>
      <c r="AT221" s="1">
        <f t="shared" si="219"/>
        <v>0.9538247237193167</v>
      </c>
      <c r="AU221" s="1">
        <f t="shared" si="220"/>
        <v>0.11768720415561755</v>
      </c>
      <c r="AV221" s="2">
        <f t="shared" si="185"/>
        <v>220</v>
      </c>
      <c r="AW221" s="1">
        <f t="shared" si="186"/>
        <v>117.68720415561755</v>
      </c>
      <c r="AX221" s="1">
        <f t="shared" si="187"/>
        <v>0.9538247237193167</v>
      </c>
      <c r="AY221" s="1">
        <f t="shared" si="188"/>
        <v>1.0774661673249908</v>
      </c>
      <c r="AZ221" s="1">
        <f t="shared" si="183"/>
        <v>4.7333333333333333E-3</v>
      </c>
      <c r="BA221" s="1">
        <f t="shared" si="184"/>
        <v>10.608939579324851</v>
      </c>
    </row>
    <row r="222" spans="1:53">
      <c r="A222" s="2">
        <f t="shared" si="190"/>
        <v>0.22100000000000017</v>
      </c>
      <c r="B222" s="1">
        <f t="shared" si="176"/>
        <v>0.25300350000000021</v>
      </c>
      <c r="C222" s="1">
        <f t="shared" si="191"/>
        <v>4.7893712155767099E-2</v>
      </c>
      <c r="D222" s="1">
        <f t="shared" si="177"/>
        <v>1.0849036980674789</v>
      </c>
      <c r="E222" s="1">
        <f t="shared" si="221"/>
        <v>1.0844821613440976</v>
      </c>
      <c r="F222" s="1">
        <f t="shared" si="221"/>
        <v>1.0844692921763175</v>
      </c>
      <c r="G222" s="1">
        <f t="shared" si="221"/>
        <v>1.0844688983476141</v>
      </c>
      <c r="H222" s="1">
        <f t="shared" si="192"/>
        <v>0.12503411334030104</v>
      </c>
      <c r="I222" s="1">
        <f t="shared" si="178"/>
        <v>10.825261604527894</v>
      </c>
      <c r="J222" s="1">
        <f>VLOOKUP($I222,Graph!$D$3:$M$50,col)</f>
        <v>5.4000000000000003E-3</v>
      </c>
      <c r="K222" s="1">
        <f>VLOOKUP($I222,Graph!$D$3:$M$50,col+1)</f>
        <v>4.4000000000000003E-3</v>
      </c>
      <c r="L222" s="1">
        <f t="shared" si="193"/>
        <v>4.7333333333333333E-3</v>
      </c>
      <c r="M222" s="1">
        <f t="shared" si="194"/>
        <v>0.64144999999999996</v>
      </c>
      <c r="N222" s="1">
        <f t="shared" si="195"/>
        <v>0.21626666666666683</v>
      </c>
      <c r="O222" s="1">
        <f t="shared" si="196"/>
        <v>4.4539769047926295E-2</v>
      </c>
      <c r="P222" s="1">
        <f t="shared" si="197"/>
        <v>1.0777434767050815</v>
      </c>
      <c r="Q222" s="1">
        <f t="shared" si="198"/>
        <v>1.077563794055387</v>
      </c>
      <c r="R222" s="1">
        <f t="shared" si="199"/>
        <v>1.0775587844962857</v>
      </c>
      <c r="S222" s="1">
        <f t="shared" si="200"/>
        <v>1.0775586446733756</v>
      </c>
      <c r="T222" s="1">
        <f t="shared" si="201"/>
        <v>0.95396707738883169</v>
      </c>
      <c r="U222" s="1">
        <f t="shared" si="202"/>
        <v>0.11851838357227221</v>
      </c>
      <c r="V222" s="2">
        <f t="shared" si="179"/>
        <v>10.633856629921524</v>
      </c>
      <c r="W222" s="1">
        <f>VLOOKUP(V222,Graph!$D$3:$M$50,col)</f>
        <v>5.4000000000000003E-3</v>
      </c>
      <c r="X222" s="1">
        <f>VLOOKUP(V222,Graph!$D$3:$M$50,col+1)</f>
        <v>4.4000000000000003E-3</v>
      </c>
      <c r="Y222" s="1">
        <f t="shared" si="203"/>
        <v>4.7333333333333333E-3</v>
      </c>
      <c r="Z222" s="1">
        <f t="shared" si="180"/>
        <v>0.64144999999999996</v>
      </c>
      <c r="AA222" s="2">
        <f t="shared" si="204"/>
        <v>0.21626666666666683</v>
      </c>
      <c r="AB222" s="1">
        <f t="shared" si="205"/>
        <v>4.4539769047926295E-2</v>
      </c>
      <c r="AC222" s="1">
        <f t="shared" si="206"/>
        <v>1.0775586407706259</v>
      </c>
      <c r="AD222" s="1">
        <f t="shared" si="207"/>
        <v>1.0775586406616919</v>
      </c>
      <c r="AE222" s="1">
        <f t="shared" si="208"/>
        <v>1.0775586406586515</v>
      </c>
      <c r="AF222" s="1">
        <f t="shared" si="209"/>
        <v>1.0775586406585664</v>
      </c>
      <c r="AG222" s="1">
        <f t="shared" si="210"/>
        <v>0.95396707738883169</v>
      </c>
      <c r="AH222" s="1">
        <f t="shared" si="211"/>
        <v>0.11851838313069189</v>
      </c>
      <c r="AI222" s="2">
        <f t="shared" si="181"/>
        <v>10.633856616714846</v>
      </c>
      <c r="AJ222" s="1">
        <f>VLOOKUP(AI222,Graph!$D$3:$M$50,col)</f>
        <v>5.4000000000000003E-3</v>
      </c>
      <c r="AK222" s="1">
        <f>VLOOKUP(AI222,Graph!$D$3:$M$50,col+1)</f>
        <v>4.4000000000000003E-3</v>
      </c>
      <c r="AL222" s="1">
        <f t="shared" si="212"/>
        <v>4.7333333333333333E-3</v>
      </c>
      <c r="AM222" s="1">
        <f t="shared" si="182"/>
        <v>0.64144999999999996</v>
      </c>
      <c r="AN222" s="2">
        <f t="shared" si="213"/>
        <v>0.21626666666666683</v>
      </c>
      <c r="AO222" s="1">
        <f t="shared" si="214"/>
        <v>4.4539769047926295E-2</v>
      </c>
      <c r="AP222" s="1">
        <f t="shared" si="215"/>
        <v>1.0775586406585642</v>
      </c>
      <c r="AQ222" s="1">
        <f t="shared" si="216"/>
        <v>1.077558640658564</v>
      </c>
      <c r="AR222" s="1">
        <f t="shared" si="217"/>
        <v>1.077558640658564</v>
      </c>
      <c r="AS222" s="1">
        <f t="shared" si="218"/>
        <v>1.077558640658564</v>
      </c>
      <c r="AT222" s="1">
        <f t="shared" si="219"/>
        <v>0.95396707738883169</v>
      </c>
      <c r="AU222" s="1">
        <f t="shared" si="220"/>
        <v>0.11851838313069162</v>
      </c>
      <c r="AV222" s="2">
        <f t="shared" si="185"/>
        <v>221</v>
      </c>
      <c r="AW222" s="1">
        <f t="shared" si="186"/>
        <v>118.51838313069162</v>
      </c>
      <c r="AX222" s="1">
        <f t="shared" si="187"/>
        <v>0.95396707738883169</v>
      </c>
      <c r="AY222" s="1">
        <f t="shared" si="188"/>
        <v>1.077558640658564</v>
      </c>
      <c r="AZ222" s="1">
        <f t="shared" si="183"/>
        <v>4.7333333333333333E-3</v>
      </c>
      <c r="BA222" s="1">
        <f t="shared" si="184"/>
        <v>10.633856616714846</v>
      </c>
    </row>
    <row r="223" spans="1:53">
      <c r="A223" s="2">
        <f t="shared" si="190"/>
        <v>0.22200000000000017</v>
      </c>
      <c r="B223" s="1">
        <f t="shared" si="176"/>
        <v>0.25404466666666686</v>
      </c>
      <c r="C223" s="1">
        <f t="shared" si="191"/>
        <v>4.7932799634615685E-2</v>
      </c>
      <c r="D223" s="1">
        <f t="shared" si="177"/>
        <v>1.0849837431615517</v>
      </c>
      <c r="E223" s="1">
        <f t="shared" si="221"/>
        <v>1.0845637519707876</v>
      </c>
      <c r="F223" s="1">
        <f t="shared" si="221"/>
        <v>1.0845509164267884</v>
      </c>
      <c r="G223" s="1">
        <f t="shared" si="221"/>
        <v>1.0845505232160657</v>
      </c>
      <c r="H223" s="1">
        <f t="shared" si="192"/>
        <v>0.1258931953616482</v>
      </c>
      <c r="I223" s="1">
        <f t="shared" si="178"/>
        <v>10.849997706187478</v>
      </c>
      <c r="J223" s="1">
        <f>VLOOKUP($I223,Graph!$D$3:$M$50,col)</f>
        <v>5.4000000000000003E-3</v>
      </c>
      <c r="K223" s="1">
        <f>VLOOKUP($I223,Graph!$D$3:$M$50,col+1)</f>
        <v>4.4000000000000003E-3</v>
      </c>
      <c r="L223" s="1">
        <f t="shared" si="193"/>
        <v>4.7333333333333333E-3</v>
      </c>
      <c r="M223" s="1">
        <f t="shared" si="194"/>
        <v>0.64144999999999996</v>
      </c>
      <c r="N223" s="1">
        <f t="shared" si="195"/>
        <v>0.21726666666666683</v>
      </c>
      <c r="O223" s="1">
        <f t="shared" si="196"/>
        <v>4.4584909058054047E-2</v>
      </c>
      <c r="P223" s="1">
        <f t="shared" si="197"/>
        <v>1.0778352563035443</v>
      </c>
      <c r="Q223" s="1">
        <f t="shared" si="198"/>
        <v>1.077655594788244</v>
      </c>
      <c r="R223" s="1">
        <f t="shared" si="199"/>
        <v>1.077650579432484</v>
      </c>
      <c r="S223" s="1">
        <f t="shared" si="200"/>
        <v>1.0776504392695294</v>
      </c>
      <c r="T223" s="1">
        <f t="shared" si="201"/>
        <v>0.95410815557861095</v>
      </c>
      <c r="U223" s="1">
        <f t="shared" si="202"/>
        <v>0.11935152897021821</v>
      </c>
      <c r="V223" s="2">
        <f t="shared" si="179"/>
        <v>10.658715978703132</v>
      </c>
      <c r="W223" s="1">
        <f>VLOOKUP(V223,Graph!$D$3:$M$50,col)</f>
        <v>5.4000000000000003E-3</v>
      </c>
      <c r="X223" s="1">
        <f>VLOOKUP(V223,Graph!$D$3:$M$50,col+1)</f>
        <v>4.4000000000000003E-3</v>
      </c>
      <c r="Y223" s="1">
        <f t="shared" si="203"/>
        <v>4.7333333333333333E-3</v>
      </c>
      <c r="Z223" s="1">
        <f t="shared" si="180"/>
        <v>0.64144999999999996</v>
      </c>
      <c r="AA223" s="2">
        <f t="shared" si="204"/>
        <v>0.21726666666666683</v>
      </c>
      <c r="AB223" s="1">
        <f t="shared" si="205"/>
        <v>4.4584909058054047E-2</v>
      </c>
      <c r="AC223" s="1">
        <f t="shared" si="206"/>
        <v>1.0776504353523064</v>
      </c>
      <c r="AD223" s="1">
        <f t="shared" si="207"/>
        <v>1.0776504352428293</v>
      </c>
      <c r="AE223" s="1">
        <f t="shared" si="208"/>
        <v>1.0776504352397698</v>
      </c>
      <c r="AF223" s="1">
        <f t="shared" si="209"/>
        <v>1.0776504352396841</v>
      </c>
      <c r="AG223" s="1">
        <f t="shared" si="210"/>
        <v>0.95410815557861095</v>
      </c>
      <c r="AH223" s="1">
        <f t="shared" si="211"/>
        <v>0.11935152852390631</v>
      </c>
      <c r="AI223" s="2">
        <f t="shared" si="181"/>
        <v>10.658715965417134</v>
      </c>
      <c r="AJ223" s="1">
        <f>VLOOKUP(AI223,Graph!$D$3:$M$50,col)</f>
        <v>5.4000000000000003E-3</v>
      </c>
      <c r="AK223" s="1">
        <f>VLOOKUP(AI223,Graph!$D$3:$M$50,col+1)</f>
        <v>4.4000000000000003E-3</v>
      </c>
      <c r="AL223" s="1">
        <f t="shared" si="212"/>
        <v>4.7333333333333333E-3</v>
      </c>
      <c r="AM223" s="1">
        <f t="shared" si="182"/>
        <v>0.64144999999999996</v>
      </c>
      <c r="AN223" s="2">
        <f t="shared" si="213"/>
        <v>0.21726666666666683</v>
      </c>
      <c r="AO223" s="1">
        <f t="shared" si="214"/>
        <v>4.4584909058054047E-2</v>
      </c>
      <c r="AP223" s="1">
        <f t="shared" si="215"/>
        <v>1.0776504352396818</v>
      </c>
      <c r="AQ223" s="1">
        <f t="shared" si="216"/>
        <v>1.0776504352396818</v>
      </c>
      <c r="AR223" s="1">
        <f t="shared" si="217"/>
        <v>1.0776504352396818</v>
      </c>
      <c r="AS223" s="1">
        <f t="shared" si="218"/>
        <v>1.0776504352396818</v>
      </c>
      <c r="AT223" s="1">
        <f t="shared" si="219"/>
        <v>0.95410815557861095</v>
      </c>
      <c r="AU223" s="1">
        <f t="shared" si="220"/>
        <v>0.11935152852390606</v>
      </c>
      <c r="AV223" s="2">
        <f t="shared" si="185"/>
        <v>222</v>
      </c>
      <c r="AW223" s="1">
        <f t="shared" si="186"/>
        <v>119.35152852390605</v>
      </c>
      <c r="AX223" s="1">
        <f t="shared" si="187"/>
        <v>0.95410815557861095</v>
      </c>
      <c r="AY223" s="1">
        <f t="shared" si="188"/>
        <v>1.0776504352396818</v>
      </c>
      <c r="AZ223" s="1">
        <f t="shared" si="183"/>
        <v>4.7333333333333333E-3</v>
      </c>
      <c r="BA223" s="1">
        <f t="shared" si="184"/>
        <v>10.658715965417134</v>
      </c>
    </row>
    <row r="224" spans="1:53">
      <c r="A224" s="2">
        <f t="shared" si="190"/>
        <v>0.22300000000000017</v>
      </c>
      <c r="B224" s="1">
        <f t="shared" si="176"/>
        <v>0.25508583333333351</v>
      </c>
      <c r="C224" s="1">
        <f t="shared" si="191"/>
        <v>4.7971583781026235E-2</v>
      </c>
      <c r="D224" s="1">
        <f t="shared" si="177"/>
        <v>1.0850631845920811</v>
      </c>
      <c r="E224" s="1">
        <f t="shared" si="221"/>
        <v>1.0846447343825183</v>
      </c>
      <c r="F224" s="1">
        <f t="shared" si="221"/>
        <v>1.0846319325209679</v>
      </c>
      <c r="G224" s="1">
        <f t="shared" si="221"/>
        <v>1.0846315399351703</v>
      </c>
      <c r="H224" s="1">
        <f t="shared" si="192"/>
        <v>0.12675425018656425</v>
      </c>
      <c r="I224" s="1">
        <f t="shared" si="178"/>
        <v>10.874677949350634</v>
      </c>
      <c r="J224" s="1">
        <f>VLOOKUP($I224,Graph!$D$3:$M$50,col)</f>
        <v>5.4000000000000003E-3</v>
      </c>
      <c r="K224" s="1">
        <f>VLOOKUP($I224,Graph!$D$3:$M$50,col+1)</f>
        <v>4.4000000000000003E-3</v>
      </c>
      <c r="L224" s="1">
        <f t="shared" si="193"/>
        <v>4.7333333333333333E-3</v>
      </c>
      <c r="M224" s="1">
        <f t="shared" si="194"/>
        <v>0.64144999999999996</v>
      </c>
      <c r="N224" s="1">
        <f t="shared" si="195"/>
        <v>0.21826666666666683</v>
      </c>
      <c r="O224" s="1">
        <f t="shared" si="196"/>
        <v>4.4629703161701277E-2</v>
      </c>
      <c r="P224" s="1">
        <f t="shared" si="197"/>
        <v>1.0779263636797458</v>
      </c>
      <c r="Q224" s="1">
        <f t="shared" si="198"/>
        <v>1.0777467241111389</v>
      </c>
      <c r="R224" s="1">
        <f t="shared" si="199"/>
        <v>1.0777417030285112</v>
      </c>
      <c r="S224" s="1">
        <f t="shared" si="200"/>
        <v>1.0777415625283278</v>
      </c>
      <c r="T224" s="1">
        <f t="shared" si="201"/>
        <v>0.954247975353679</v>
      </c>
      <c r="U224" s="1">
        <f t="shared" si="202"/>
        <v>0.12018663616428985</v>
      </c>
      <c r="V224" s="2">
        <f t="shared" si="179"/>
        <v>10.683518035248738</v>
      </c>
      <c r="W224" s="1">
        <f>VLOOKUP(V224,Graph!$D$3:$M$50,col)</f>
        <v>5.4000000000000003E-3</v>
      </c>
      <c r="X224" s="1">
        <f>VLOOKUP(V224,Graph!$D$3:$M$50,col+1)</f>
        <v>4.4000000000000003E-3</v>
      </c>
      <c r="Y224" s="1">
        <f t="shared" si="203"/>
        <v>4.7333333333333333E-3</v>
      </c>
      <c r="Z224" s="1">
        <f t="shared" si="180"/>
        <v>0.64144999999999996</v>
      </c>
      <c r="AA224" s="2">
        <f t="shared" si="204"/>
        <v>0.21826666666666683</v>
      </c>
      <c r="AB224" s="1">
        <f t="shared" si="205"/>
        <v>4.4629703161701277E-2</v>
      </c>
      <c r="AC224" s="1">
        <f t="shared" si="206"/>
        <v>1.0777415585967223</v>
      </c>
      <c r="AD224" s="1">
        <f t="shared" si="207"/>
        <v>1.0777415584867043</v>
      </c>
      <c r="AE224" s="1">
        <f t="shared" si="208"/>
        <v>1.0777415584836256</v>
      </c>
      <c r="AF224" s="1">
        <f t="shared" si="209"/>
        <v>1.0777415584835397</v>
      </c>
      <c r="AG224" s="1">
        <f t="shared" si="210"/>
        <v>0.954247975353679</v>
      </c>
      <c r="AH224" s="1">
        <f t="shared" si="211"/>
        <v>0.12018663571322673</v>
      </c>
      <c r="AI224" s="2">
        <f t="shared" si="181"/>
        <v>10.683518021883579</v>
      </c>
      <c r="AJ224" s="1">
        <f>VLOOKUP(AI224,Graph!$D$3:$M$50,col)</f>
        <v>5.4000000000000003E-3</v>
      </c>
      <c r="AK224" s="1">
        <f>VLOOKUP(AI224,Graph!$D$3:$M$50,col+1)</f>
        <v>4.4000000000000003E-3</v>
      </c>
      <c r="AL224" s="1">
        <f t="shared" si="212"/>
        <v>4.7333333333333333E-3</v>
      </c>
      <c r="AM224" s="1">
        <f t="shared" si="182"/>
        <v>0.64144999999999996</v>
      </c>
      <c r="AN224" s="2">
        <f t="shared" si="213"/>
        <v>0.21826666666666683</v>
      </c>
      <c r="AO224" s="1">
        <f t="shared" si="214"/>
        <v>4.4629703161701277E-2</v>
      </c>
      <c r="AP224" s="1">
        <f t="shared" si="215"/>
        <v>1.077741558483537</v>
      </c>
      <c r="AQ224" s="1">
        <f t="shared" si="216"/>
        <v>1.077741558483537</v>
      </c>
      <c r="AR224" s="1">
        <f t="shared" si="217"/>
        <v>1.077741558483537</v>
      </c>
      <c r="AS224" s="1">
        <f t="shared" si="218"/>
        <v>1.077741558483537</v>
      </c>
      <c r="AT224" s="1">
        <f t="shared" si="219"/>
        <v>0.954247975353679</v>
      </c>
      <c r="AU224" s="1">
        <f t="shared" si="220"/>
        <v>0.12018663571322641</v>
      </c>
      <c r="AV224" s="2">
        <f t="shared" si="185"/>
        <v>223</v>
      </c>
      <c r="AW224" s="1">
        <f t="shared" si="186"/>
        <v>120.18663571322641</v>
      </c>
      <c r="AX224" s="1">
        <f t="shared" si="187"/>
        <v>0.954247975353679</v>
      </c>
      <c r="AY224" s="1">
        <f t="shared" si="188"/>
        <v>1.077741558483537</v>
      </c>
      <c r="AZ224" s="1">
        <f t="shared" si="183"/>
        <v>4.7333333333333333E-3</v>
      </c>
      <c r="BA224" s="1">
        <f t="shared" si="184"/>
        <v>10.683518021883579</v>
      </c>
    </row>
    <row r="225" spans="1:53">
      <c r="A225" s="2">
        <f t="shared" si="190"/>
        <v>0.22400000000000017</v>
      </c>
      <c r="B225" s="1">
        <f t="shared" si="176"/>
        <v>0.25612700000000022</v>
      </c>
      <c r="C225" s="1">
        <f t="shared" si="191"/>
        <v>4.8010068102894279E-2</v>
      </c>
      <c r="D225" s="1">
        <f t="shared" si="177"/>
        <v>1.0851420291436078</v>
      </c>
      <c r="E225" s="1">
        <f t="shared" si="221"/>
        <v>1.0847251153375417</v>
      </c>
      <c r="F225" s="1">
        <f t="shared" si="221"/>
        <v>1.0847123472137232</v>
      </c>
      <c r="G225" s="1">
        <f t="shared" si="221"/>
        <v>1.0847119552596405</v>
      </c>
      <c r="H225" s="1">
        <f t="shared" si="192"/>
        <v>0.12761727330545411</v>
      </c>
      <c r="I225" s="1">
        <f t="shared" si="178"/>
        <v>10.899302708877377</v>
      </c>
      <c r="J225" s="1">
        <f>VLOOKUP($I225,Graph!$D$3:$M$50,col)</f>
        <v>5.4000000000000003E-3</v>
      </c>
      <c r="K225" s="1">
        <f>VLOOKUP($I225,Graph!$D$3:$M$50,col+1)</f>
        <v>4.4000000000000003E-3</v>
      </c>
      <c r="L225" s="1">
        <f t="shared" si="193"/>
        <v>4.7333333333333333E-3</v>
      </c>
      <c r="M225" s="1">
        <f t="shared" si="194"/>
        <v>0.64144999999999996</v>
      </c>
      <c r="N225" s="1">
        <f t="shared" si="195"/>
        <v>0.21926666666666683</v>
      </c>
      <c r="O225" s="1">
        <f t="shared" si="196"/>
        <v>4.4674155302951865E-2</v>
      </c>
      <c r="P225" s="1">
        <f t="shared" si="197"/>
        <v>1.0780168061611579</v>
      </c>
      <c r="Q225" s="1">
        <f t="shared" si="198"/>
        <v>1.0778371893331391</v>
      </c>
      <c r="R225" s="1">
        <f t="shared" si="199"/>
        <v>1.0778321625925047</v>
      </c>
      <c r="S225" s="1">
        <f t="shared" si="200"/>
        <v>1.0778320217578805</v>
      </c>
      <c r="T225" s="1">
        <f t="shared" si="201"/>
        <v>0.9543865534760031</v>
      </c>
      <c r="U225" s="1">
        <f t="shared" si="202"/>
        <v>0.12102370056466787</v>
      </c>
      <c r="V225" s="2">
        <f t="shared" si="179"/>
        <v>10.708263191506045</v>
      </c>
      <c r="W225" s="1">
        <f>VLOOKUP(V225,Graph!$D$3:$M$50,col)</f>
        <v>5.4000000000000003E-3</v>
      </c>
      <c r="X225" s="1">
        <f>VLOOKUP(V225,Graph!$D$3:$M$50,col+1)</f>
        <v>4.4000000000000003E-3</v>
      </c>
      <c r="Y225" s="1">
        <f t="shared" si="203"/>
        <v>4.7333333333333333E-3</v>
      </c>
      <c r="Z225" s="1">
        <f t="shared" si="180"/>
        <v>0.64144999999999996</v>
      </c>
      <c r="AA225" s="2">
        <f t="shared" si="204"/>
        <v>0.21926666666666683</v>
      </c>
      <c r="AB225" s="1">
        <f t="shared" si="205"/>
        <v>4.4674155302951865E-2</v>
      </c>
      <c r="AC225" s="1">
        <f t="shared" si="206"/>
        <v>1.0778320178119818</v>
      </c>
      <c r="AD225" s="1">
        <f t="shared" si="207"/>
        <v>1.0778320177014258</v>
      </c>
      <c r="AE225" s="1">
        <f t="shared" si="208"/>
        <v>1.077832017698328</v>
      </c>
      <c r="AF225" s="1">
        <f t="shared" si="209"/>
        <v>1.0778320176982414</v>
      </c>
      <c r="AG225" s="1">
        <f t="shared" si="210"/>
        <v>0.9543865534760031</v>
      </c>
      <c r="AH225" s="1">
        <f t="shared" si="211"/>
        <v>0.12102370010883383</v>
      </c>
      <c r="AI225" s="2">
        <f t="shared" si="181"/>
        <v>10.708263178061873</v>
      </c>
      <c r="AJ225" s="1">
        <f>VLOOKUP(AI225,Graph!$D$3:$M$50,col)</f>
        <v>5.4000000000000003E-3</v>
      </c>
      <c r="AK225" s="1">
        <f>VLOOKUP(AI225,Graph!$D$3:$M$50,col+1)</f>
        <v>4.4000000000000003E-3</v>
      </c>
      <c r="AL225" s="1">
        <f t="shared" si="212"/>
        <v>4.7333333333333333E-3</v>
      </c>
      <c r="AM225" s="1">
        <f t="shared" si="182"/>
        <v>0.64144999999999996</v>
      </c>
      <c r="AN225" s="2">
        <f t="shared" si="213"/>
        <v>0.21926666666666683</v>
      </c>
      <c r="AO225" s="1">
        <f t="shared" si="214"/>
        <v>4.4674155302951865E-2</v>
      </c>
      <c r="AP225" s="1">
        <f t="shared" si="215"/>
        <v>1.0778320176982388</v>
      </c>
      <c r="AQ225" s="1">
        <f t="shared" si="216"/>
        <v>1.0778320176982388</v>
      </c>
      <c r="AR225" s="1">
        <f t="shared" si="217"/>
        <v>1.0778320176982388</v>
      </c>
      <c r="AS225" s="1">
        <f t="shared" si="218"/>
        <v>1.0778320176982388</v>
      </c>
      <c r="AT225" s="1">
        <f t="shared" si="219"/>
        <v>0.9543865534760031</v>
      </c>
      <c r="AU225" s="1">
        <f t="shared" si="220"/>
        <v>0.12102370010883352</v>
      </c>
      <c r="AV225" s="2">
        <f t="shared" si="185"/>
        <v>224</v>
      </c>
      <c r="AW225" s="1">
        <f t="shared" si="186"/>
        <v>121.02370010883352</v>
      </c>
      <c r="AX225" s="1">
        <f t="shared" si="187"/>
        <v>0.9543865534760031</v>
      </c>
      <c r="AY225" s="1">
        <f t="shared" si="188"/>
        <v>1.0778320176982388</v>
      </c>
      <c r="AZ225" s="1">
        <f t="shared" si="183"/>
        <v>4.7333333333333333E-3</v>
      </c>
      <c r="BA225" s="1">
        <f t="shared" si="184"/>
        <v>10.708263178061873</v>
      </c>
    </row>
    <row r="226" spans="1:53">
      <c r="A226" s="2">
        <f t="shared" si="190"/>
        <v>0.22500000000000017</v>
      </c>
      <c r="B226" s="1">
        <f t="shared" si="176"/>
        <v>0.25716816666666686</v>
      </c>
      <c r="C226" s="1">
        <f t="shared" si="191"/>
        <v>4.8048256054392523E-2</v>
      </c>
      <c r="D226" s="1">
        <f t="shared" si="177"/>
        <v>1.0852202834997005</v>
      </c>
      <c r="E226" s="1">
        <f t="shared" si="221"/>
        <v>1.0848049014946508</v>
      </c>
      <c r="F226" s="1">
        <f t="shared" si="221"/>
        <v>1.0847921671605438</v>
      </c>
      <c r="G226" s="1">
        <f t="shared" si="221"/>
        <v>1.0847917758448138</v>
      </c>
      <c r="H226" s="1">
        <f t="shared" si="192"/>
        <v>0.128482260239388</v>
      </c>
      <c r="I226" s="1">
        <f t="shared" si="178"/>
        <v>10.923872355467255</v>
      </c>
      <c r="J226" s="1">
        <f>VLOOKUP($I226,Graph!$D$3:$M$50,col)</f>
        <v>5.4000000000000003E-3</v>
      </c>
      <c r="K226" s="1">
        <f>VLOOKUP($I226,Graph!$D$3:$M$50,col+1)</f>
        <v>4.4000000000000003E-3</v>
      </c>
      <c r="L226" s="1">
        <f t="shared" si="193"/>
        <v>4.7333333333333333E-3</v>
      </c>
      <c r="M226" s="1">
        <f t="shared" si="194"/>
        <v>0.64144999999999996</v>
      </c>
      <c r="N226" s="1">
        <f t="shared" si="195"/>
        <v>0.22026666666666683</v>
      </c>
      <c r="O226" s="1">
        <f t="shared" si="196"/>
        <v>4.4718269366442E-2</v>
      </c>
      <c r="P226" s="1">
        <f t="shared" si="197"/>
        <v>1.0781065909696796</v>
      </c>
      <c r="Q226" s="1">
        <f t="shared" si="198"/>
        <v>1.0779269976581285</v>
      </c>
      <c r="R226" s="1">
        <f t="shared" si="199"/>
        <v>1.0779219653274323</v>
      </c>
      <c r="S226" s="1">
        <f t="shared" si="200"/>
        <v>1.0779218241611273</v>
      </c>
      <c r="T226" s="1">
        <f t="shared" si="201"/>
        <v>0.95452390641119089</v>
      </c>
      <c r="U226" s="1">
        <f t="shared" si="202"/>
        <v>0.1218627176133792</v>
      </c>
      <c r="V226" s="2">
        <f t="shared" si="179"/>
        <v>10.73295183498977</v>
      </c>
      <c r="W226" s="1">
        <f>VLOOKUP(V226,Graph!$D$3:$M$50,col)</f>
        <v>5.4000000000000003E-3</v>
      </c>
      <c r="X226" s="1">
        <f>VLOOKUP(V226,Graph!$D$3:$M$50,col+1)</f>
        <v>4.4000000000000003E-3</v>
      </c>
      <c r="Y226" s="1">
        <f t="shared" si="203"/>
        <v>4.7333333333333333E-3</v>
      </c>
      <c r="Z226" s="1">
        <f t="shared" si="180"/>
        <v>0.64144999999999996</v>
      </c>
      <c r="AA226" s="2">
        <f t="shared" si="204"/>
        <v>0.22026666666666683</v>
      </c>
      <c r="AB226" s="1">
        <f t="shared" si="205"/>
        <v>4.4718269366442E-2</v>
      </c>
      <c r="AC226" s="1">
        <f t="shared" si="206"/>
        <v>1.0779218202010246</v>
      </c>
      <c r="AD226" s="1">
        <f t="shared" si="207"/>
        <v>1.077921820089933</v>
      </c>
      <c r="AE226" s="1">
        <f t="shared" si="208"/>
        <v>1.0779218200868161</v>
      </c>
      <c r="AF226" s="1">
        <f t="shared" si="209"/>
        <v>1.0779218200867289</v>
      </c>
      <c r="AG226" s="1">
        <f t="shared" si="210"/>
        <v>0.95452390641119089</v>
      </c>
      <c r="AH226" s="1">
        <f t="shared" si="211"/>
        <v>0.12186271715275462</v>
      </c>
      <c r="AI226" s="2">
        <f t="shared" si="181"/>
        <v>10.732951821466736</v>
      </c>
      <c r="AJ226" s="1">
        <f>VLOOKUP(AI226,Graph!$D$3:$M$50,col)</f>
        <v>5.4000000000000003E-3</v>
      </c>
      <c r="AK226" s="1">
        <f>VLOOKUP(AI226,Graph!$D$3:$M$50,col+1)</f>
        <v>4.4000000000000003E-3</v>
      </c>
      <c r="AL226" s="1">
        <f t="shared" si="212"/>
        <v>4.7333333333333333E-3</v>
      </c>
      <c r="AM226" s="1">
        <f t="shared" si="182"/>
        <v>0.64144999999999996</v>
      </c>
      <c r="AN226" s="2">
        <f t="shared" si="213"/>
        <v>0.22026666666666683</v>
      </c>
      <c r="AO226" s="1">
        <f t="shared" si="214"/>
        <v>4.4718269366442E-2</v>
      </c>
      <c r="AP226" s="1">
        <f t="shared" si="215"/>
        <v>1.0779218200867262</v>
      </c>
      <c r="AQ226" s="1">
        <f t="shared" si="216"/>
        <v>1.0779218200867262</v>
      </c>
      <c r="AR226" s="1">
        <f t="shared" si="217"/>
        <v>1.0779218200867262</v>
      </c>
      <c r="AS226" s="1">
        <f t="shared" si="218"/>
        <v>1.0779218200867262</v>
      </c>
      <c r="AT226" s="1">
        <f t="shared" si="219"/>
        <v>0.95452390641119089</v>
      </c>
      <c r="AU226" s="1">
        <f t="shared" si="220"/>
        <v>0.12186271715275433</v>
      </c>
      <c r="AV226" s="2">
        <f t="shared" si="185"/>
        <v>225</v>
      </c>
      <c r="AW226" s="1">
        <f t="shared" si="186"/>
        <v>121.86271715275433</v>
      </c>
      <c r="AX226" s="1">
        <f t="shared" si="187"/>
        <v>0.95452390641119089</v>
      </c>
      <c r="AY226" s="1">
        <f t="shared" si="188"/>
        <v>1.0779218200867262</v>
      </c>
      <c r="AZ226" s="1">
        <f t="shared" si="183"/>
        <v>4.7333333333333333E-3</v>
      </c>
      <c r="BA226" s="1">
        <f t="shared" si="184"/>
        <v>10.732951821466736</v>
      </c>
    </row>
    <row r="227" spans="1:53">
      <c r="A227" s="2">
        <f t="shared" si="190"/>
        <v>0.22600000000000017</v>
      </c>
      <c r="B227" s="1">
        <f t="shared" si="176"/>
        <v>0.25820933333333351</v>
      </c>
      <c r="C227" s="1">
        <f t="shared" si="191"/>
        <v>4.8086151036991896E-2</v>
      </c>
      <c r="D227" s="1">
        <f t="shared" si="177"/>
        <v>1.0852979542448193</v>
      </c>
      <c r="E227" s="1">
        <f t="shared" si="221"/>
        <v>1.084884099414996</v>
      </c>
      <c r="F227" s="1">
        <f t="shared" si="221"/>
        <v>1.0848713989193526</v>
      </c>
      <c r="G227" s="1">
        <f t="shared" si="221"/>
        <v>1.0848710082484649</v>
      </c>
      <c r="H227" s="1">
        <f t="shared" si="192"/>
        <v>0.12934920653975746</v>
      </c>
      <c r="I227" s="1">
        <f t="shared" si="178"/>
        <v>10.948387255723596</v>
      </c>
      <c r="J227" s="1">
        <f>VLOOKUP($I227,Graph!$D$3:$M$50,col)</f>
        <v>5.4000000000000003E-3</v>
      </c>
      <c r="K227" s="1">
        <f>VLOOKUP($I227,Graph!$D$3:$M$50,col+1)</f>
        <v>4.4000000000000003E-3</v>
      </c>
      <c r="L227" s="1">
        <f t="shared" si="193"/>
        <v>4.7333333333333333E-3</v>
      </c>
      <c r="M227" s="1">
        <f t="shared" si="194"/>
        <v>0.64144999999999996</v>
      </c>
      <c r="N227" s="1">
        <f t="shared" si="195"/>
        <v>0.22126666666666683</v>
      </c>
      <c r="O227" s="1">
        <f t="shared" si="196"/>
        <v>4.4762049178469487E-2</v>
      </c>
      <c r="P227" s="1">
        <f t="shared" si="197"/>
        <v>1.0781957252235208</v>
      </c>
      <c r="Q227" s="1">
        <f t="shared" si="198"/>
        <v>1.0780161561866803</v>
      </c>
      <c r="R227" s="1">
        <f t="shared" si="199"/>
        <v>1.0780111183329653</v>
      </c>
      <c r="S227" s="1">
        <f t="shared" si="200"/>
        <v>1.0780109768377126</v>
      </c>
      <c r="T227" s="1">
        <f t="shared" si="201"/>
        <v>0.95466005033501034</v>
      </c>
      <c r="U227" s="1">
        <f t="shared" si="202"/>
        <v>0.12270368278393361</v>
      </c>
      <c r="V227" s="2">
        <f t="shared" si="179"/>
        <v>10.757584348851408</v>
      </c>
      <c r="W227" s="1">
        <f>VLOOKUP(V227,Graph!$D$3:$M$50,col)</f>
        <v>5.4000000000000003E-3</v>
      </c>
      <c r="X227" s="1">
        <f>VLOOKUP(V227,Graph!$D$3:$M$50,col+1)</f>
        <v>4.4000000000000003E-3</v>
      </c>
      <c r="Y227" s="1">
        <f t="shared" si="203"/>
        <v>4.7333333333333333E-3</v>
      </c>
      <c r="Z227" s="1">
        <f t="shared" si="180"/>
        <v>0.64144999999999996</v>
      </c>
      <c r="AA227" s="2">
        <f t="shared" si="204"/>
        <v>0.22126666666666683</v>
      </c>
      <c r="AB227" s="1">
        <f t="shared" si="205"/>
        <v>4.4762049178469487E-2</v>
      </c>
      <c r="AC227" s="1">
        <f t="shared" si="206"/>
        <v>1.0780109728634943</v>
      </c>
      <c r="AD227" s="1">
        <f t="shared" si="207"/>
        <v>1.0780109727518692</v>
      </c>
      <c r="AE227" s="1">
        <f t="shared" si="208"/>
        <v>1.0780109727487341</v>
      </c>
      <c r="AF227" s="1">
        <f t="shared" si="209"/>
        <v>1.0780109727486458</v>
      </c>
      <c r="AG227" s="1">
        <f t="shared" si="210"/>
        <v>0.95466005033501034</v>
      </c>
      <c r="AH227" s="1">
        <f t="shared" si="211"/>
        <v>0.12270368231849905</v>
      </c>
      <c r="AI227" s="2">
        <f t="shared" si="181"/>
        <v>10.757584335249664</v>
      </c>
      <c r="AJ227" s="1">
        <f>VLOOKUP(AI227,Graph!$D$3:$M$50,col)</f>
        <v>5.4000000000000003E-3</v>
      </c>
      <c r="AK227" s="1">
        <f>VLOOKUP(AI227,Graph!$D$3:$M$50,col+1)</f>
        <v>4.4000000000000003E-3</v>
      </c>
      <c r="AL227" s="1">
        <f t="shared" si="212"/>
        <v>4.7333333333333333E-3</v>
      </c>
      <c r="AM227" s="1">
        <f t="shared" si="182"/>
        <v>0.64144999999999996</v>
      </c>
      <c r="AN227" s="2">
        <f t="shared" si="213"/>
        <v>0.22126666666666683</v>
      </c>
      <c r="AO227" s="1">
        <f t="shared" si="214"/>
        <v>4.4762049178469487E-2</v>
      </c>
      <c r="AP227" s="1">
        <f t="shared" si="215"/>
        <v>1.0780109727486433</v>
      </c>
      <c r="AQ227" s="1">
        <f t="shared" si="216"/>
        <v>1.0780109727486433</v>
      </c>
      <c r="AR227" s="1">
        <f t="shared" si="217"/>
        <v>1.0780109727486433</v>
      </c>
      <c r="AS227" s="1">
        <f t="shared" si="218"/>
        <v>1.0780109727486433</v>
      </c>
      <c r="AT227" s="1">
        <f t="shared" si="219"/>
        <v>0.95466005033501034</v>
      </c>
      <c r="AU227" s="1">
        <f t="shared" si="220"/>
        <v>0.12270368231849876</v>
      </c>
      <c r="AV227" s="2">
        <f t="shared" si="185"/>
        <v>226</v>
      </c>
      <c r="AW227" s="1">
        <f t="shared" si="186"/>
        <v>122.70368231849876</v>
      </c>
      <c r="AX227" s="1">
        <f t="shared" si="187"/>
        <v>0.95466005033501034</v>
      </c>
      <c r="AY227" s="1">
        <f t="shared" si="188"/>
        <v>1.0780109727486433</v>
      </c>
      <c r="AZ227" s="1">
        <f t="shared" si="183"/>
        <v>4.7333333333333333E-3</v>
      </c>
      <c r="BA227" s="1">
        <f t="shared" si="184"/>
        <v>10.757584335249664</v>
      </c>
    </row>
    <row r="228" spans="1:53">
      <c r="A228" s="2">
        <f t="shared" si="190"/>
        <v>0.22700000000000017</v>
      </c>
      <c r="B228" s="1">
        <f t="shared" si="176"/>
        <v>0.25925050000000022</v>
      </c>
      <c r="C228" s="1">
        <f t="shared" si="191"/>
        <v>4.8123756400459607E-2</v>
      </c>
      <c r="D228" s="1">
        <f t="shared" si="177"/>
        <v>1.0853750478661415</v>
      </c>
      <c r="E228" s="1">
        <f t="shared" si="221"/>
        <v>1.0849627155638619</v>
      </c>
      <c r="F228" s="1">
        <f t="shared" si="221"/>
        <v>1.0849500489522852</v>
      </c>
      <c r="G228" s="1">
        <f t="shared" si="221"/>
        <v>1.0849496589325833</v>
      </c>
      <c r="H228" s="1">
        <f t="shared" si="192"/>
        <v>0.13021810778793666</v>
      </c>
      <c r="I228" s="1">
        <f t="shared" si="178"/>
        <v>10.972847772216443</v>
      </c>
      <c r="J228" s="1">
        <f>VLOOKUP($I228,Graph!$D$3:$M$50,col)</f>
        <v>5.4000000000000003E-3</v>
      </c>
      <c r="K228" s="1">
        <f>VLOOKUP($I228,Graph!$D$3:$M$50,col+1)</f>
        <v>4.4000000000000003E-3</v>
      </c>
      <c r="L228" s="1">
        <f t="shared" si="193"/>
        <v>4.7333333333333333E-3</v>
      </c>
      <c r="M228" s="1">
        <f t="shared" si="194"/>
        <v>0.64144999999999996</v>
      </c>
      <c r="N228" s="1">
        <f t="shared" si="195"/>
        <v>0.22226666666666683</v>
      </c>
      <c r="O228" s="1">
        <f t="shared" si="196"/>
        <v>4.4805498508079245E-2</v>
      </c>
      <c r="P228" s="1">
        <f t="shared" si="197"/>
        <v>1.0782842159390433</v>
      </c>
      <c r="Q228" s="1">
        <f t="shared" si="198"/>
        <v>1.0781046719178931</v>
      </c>
      <c r="R228" s="1">
        <f t="shared" si="199"/>
        <v>1.0780996286073137</v>
      </c>
      <c r="S228" s="1">
        <f t="shared" si="200"/>
        <v>1.0780994867858191</v>
      </c>
      <c r="T228" s="1">
        <f t="shared" si="201"/>
        <v>0.95479500113973959</v>
      </c>
      <c r="U228" s="1">
        <f t="shared" si="202"/>
        <v>0.1235465915809657</v>
      </c>
      <c r="V228" s="2">
        <f t="shared" si="179"/>
        <v>10.782161111947552</v>
      </c>
      <c r="W228" s="1">
        <f>VLOOKUP(V228,Graph!$D$3:$M$50,col)</f>
        <v>5.4000000000000003E-3</v>
      </c>
      <c r="X228" s="1">
        <f>VLOOKUP(V228,Graph!$D$3:$M$50,col+1)</f>
        <v>4.4000000000000003E-3</v>
      </c>
      <c r="Y228" s="1">
        <f t="shared" si="203"/>
        <v>4.7333333333333333E-3</v>
      </c>
      <c r="Z228" s="1">
        <f t="shared" si="180"/>
        <v>0.64144999999999996</v>
      </c>
      <c r="AA228" s="2">
        <f t="shared" si="204"/>
        <v>0.22226666666666683</v>
      </c>
      <c r="AB228" s="1">
        <f t="shared" si="205"/>
        <v>4.4805498508079245E-2</v>
      </c>
      <c r="AC228" s="1">
        <f t="shared" si="206"/>
        <v>1.0780994827975734</v>
      </c>
      <c r="AD228" s="1">
        <f t="shared" si="207"/>
        <v>1.0780994826854176</v>
      </c>
      <c r="AE228" s="1">
        <f t="shared" si="208"/>
        <v>1.0780994826822634</v>
      </c>
      <c r="AF228" s="1">
        <f t="shared" si="209"/>
        <v>1.0780994826821748</v>
      </c>
      <c r="AG228" s="1">
        <f t="shared" si="210"/>
        <v>0.95479500113973959</v>
      </c>
      <c r="AH228" s="1">
        <f t="shared" si="211"/>
        <v>0.12354659111070178</v>
      </c>
      <c r="AI228" s="2">
        <f t="shared" si="181"/>
        <v>10.782161098267256</v>
      </c>
      <c r="AJ228" s="1">
        <f>VLOOKUP(AI228,Graph!$D$3:$M$50,col)</f>
        <v>5.4000000000000003E-3</v>
      </c>
      <c r="AK228" s="1">
        <f>VLOOKUP(AI228,Graph!$D$3:$M$50,col+1)</f>
        <v>4.4000000000000003E-3</v>
      </c>
      <c r="AL228" s="1">
        <f t="shared" si="212"/>
        <v>4.7333333333333333E-3</v>
      </c>
      <c r="AM228" s="1">
        <f t="shared" si="182"/>
        <v>0.64144999999999996</v>
      </c>
      <c r="AN228" s="2">
        <f t="shared" si="213"/>
        <v>0.22226666666666683</v>
      </c>
      <c r="AO228" s="1">
        <f t="shared" si="214"/>
        <v>4.4805498508079245E-2</v>
      </c>
      <c r="AP228" s="1">
        <f t="shared" si="215"/>
        <v>1.0780994826821721</v>
      </c>
      <c r="AQ228" s="1">
        <f t="shared" si="216"/>
        <v>1.0780994826821721</v>
      </c>
      <c r="AR228" s="1">
        <f t="shared" si="217"/>
        <v>1.0780994826821721</v>
      </c>
      <c r="AS228" s="1">
        <f t="shared" si="218"/>
        <v>1.0780994826821721</v>
      </c>
      <c r="AT228" s="1">
        <f t="shared" si="219"/>
        <v>0.95479500113973959</v>
      </c>
      <c r="AU228" s="1">
        <f t="shared" si="220"/>
        <v>0.1235465911107015</v>
      </c>
      <c r="AV228" s="2">
        <f t="shared" si="185"/>
        <v>227</v>
      </c>
      <c r="AW228" s="1">
        <f t="shared" si="186"/>
        <v>123.5465911107015</v>
      </c>
      <c r="AX228" s="1">
        <f t="shared" si="187"/>
        <v>0.95479500113973959</v>
      </c>
      <c r="AY228" s="1">
        <f t="shared" si="188"/>
        <v>1.0780994826821721</v>
      </c>
      <c r="AZ228" s="1">
        <f t="shared" si="183"/>
        <v>4.7333333333333333E-3</v>
      </c>
      <c r="BA228" s="1">
        <f t="shared" si="184"/>
        <v>10.782161098267256</v>
      </c>
    </row>
    <row r="229" spans="1:53">
      <c r="A229" s="2">
        <f t="shared" si="190"/>
        <v>0.22800000000000017</v>
      </c>
      <c r="B229" s="1">
        <f t="shared" si="176"/>
        <v>0.26029166666666687</v>
      </c>
      <c r="C229" s="1">
        <f t="shared" si="191"/>
        <v>4.8161075443834814E-2</v>
      </c>
      <c r="D229" s="1">
        <f t="shared" si="177"/>
        <v>1.0854515707553432</v>
      </c>
      <c r="E229" s="1">
        <f t="shared" si="221"/>
        <v>1.0850407563124065</v>
      </c>
      <c r="F229" s="1">
        <f t="shared" si="221"/>
        <v>1.0850281236274248</v>
      </c>
      <c r="G229" s="1">
        <f t="shared" si="221"/>
        <v>1.085027734265108</v>
      </c>
      <c r="H229" s="1">
        <f t="shared" si="192"/>
        <v>0.13108895959494876</v>
      </c>
      <c r="I229" s="1">
        <f t="shared" si="178"/>
        <v>10.99725426354429</v>
      </c>
      <c r="J229" s="1">
        <f>VLOOKUP($I229,Graph!$D$3:$M$50,col)</f>
        <v>5.4000000000000003E-3</v>
      </c>
      <c r="K229" s="1">
        <f>VLOOKUP($I229,Graph!$D$3:$M$50,col+1)</f>
        <v>4.4000000000000003E-3</v>
      </c>
      <c r="L229" s="1">
        <f t="shared" si="193"/>
        <v>4.7333333333333333E-3</v>
      </c>
      <c r="M229" s="1">
        <f t="shared" si="194"/>
        <v>0.64144999999999996</v>
      </c>
      <c r="N229" s="1">
        <f t="shared" si="195"/>
        <v>0.22326666666666684</v>
      </c>
      <c r="O229" s="1">
        <f t="shared" si="196"/>
        <v>4.4848621068124171E-2</v>
      </c>
      <c r="P229" s="1">
        <f t="shared" si="197"/>
        <v>1.0783720700325674</v>
      </c>
      <c r="Q229" s="1">
        <f t="shared" si="198"/>
        <v>1.0781925517511837</v>
      </c>
      <c r="R229" s="1">
        <f t="shared" si="199"/>
        <v>1.0781875030490209</v>
      </c>
      <c r="S229" s="1">
        <f t="shared" si="200"/>
        <v>1.0781873609039643</v>
      </c>
      <c r="T229" s="1">
        <f t="shared" si="201"/>
        <v>0.95492877444034929</v>
      </c>
      <c r="U229" s="1">
        <f t="shared" si="202"/>
        <v>0.12439143953988302</v>
      </c>
      <c r="V229" s="2">
        <f t="shared" si="179"/>
        <v>10.806682498906895</v>
      </c>
      <c r="W229" s="1">
        <f>VLOOKUP(V229,Graph!$D$3:$M$50,col)</f>
        <v>5.4000000000000003E-3</v>
      </c>
      <c r="X229" s="1">
        <f>VLOOKUP(V229,Graph!$D$3:$M$50,col+1)</f>
        <v>4.4000000000000003E-3</v>
      </c>
      <c r="Y229" s="1">
        <f t="shared" si="203"/>
        <v>4.7333333333333333E-3</v>
      </c>
      <c r="Z229" s="1">
        <f t="shared" si="180"/>
        <v>0.64144999999999996</v>
      </c>
      <c r="AA229" s="2">
        <f t="shared" si="204"/>
        <v>0.22326666666666684</v>
      </c>
      <c r="AB229" s="1">
        <f t="shared" si="205"/>
        <v>4.4848621068124171E-2</v>
      </c>
      <c r="AC229" s="1">
        <f t="shared" si="206"/>
        <v>1.0781873569017779</v>
      </c>
      <c r="AD229" s="1">
        <f t="shared" si="207"/>
        <v>1.0781873567890934</v>
      </c>
      <c r="AE229" s="1">
        <f t="shared" si="208"/>
        <v>1.0781873567859208</v>
      </c>
      <c r="AF229" s="1">
        <f t="shared" si="209"/>
        <v>1.0781873567858313</v>
      </c>
      <c r="AG229" s="1">
        <f t="shared" si="210"/>
        <v>0.95492877444034929</v>
      </c>
      <c r="AH229" s="1">
        <f t="shared" si="211"/>
        <v>0.12439143906477033</v>
      </c>
      <c r="AI229" s="2">
        <f t="shared" si="181"/>
        <v>10.806682485148201</v>
      </c>
      <c r="AJ229" s="1">
        <f>VLOOKUP(AI229,Graph!$D$3:$M$50,col)</f>
        <v>5.4000000000000003E-3</v>
      </c>
      <c r="AK229" s="1">
        <f>VLOOKUP(AI229,Graph!$D$3:$M$50,col+1)</f>
        <v>4.4000000000000003E-3</v>
      </c>
      <c r="AL229" s="1">
        <f t="shared" si="212"/>
        <v>4.7333333333333333E-3</v>
      </c>
      <c r="AM229" s="1">
        <f t="shared" si="182"/>
        <v>0.64144999999999996</v>
      </c>
      <c r="AN229" s="2">
        <f t="shared" si="213"/>
        <v>0.22326666666666684</v>
      </c>
      <c r="AO229" s="1">
        <f t="shared" si="214"/>
        <v>4.4848621068124171E-2</v>
      </c>
      <c r="AP229" s="1">
        <f t="shared" si="215"/>
        <v>1.0781873567858289</v>
      </c>
      <c r="AQ229" s="1">
        <f t="shared" si="216"/>
        <v>1.0781873567858289</v>
      </c>
      <c r="AR229" s="1">
        <f t="shared" si="217"/>
        <v>1.0781873567858289</v>
      </c>
      <c r="AS229" s="1">
        <f t="shared" si="218"/>
        <v>1.0781873567858289</v>
      </c>
      <c r="AT229" s="1">
        <f t="shared" si="219"/>
        <v>0.95492877444034929</v>
      </c>
      <c r="AU229" s="1">
        <f t="shared" si="220"/>
        <v>0.12439143906477007</v>
      </c>
      <c r="AV229" s="2">
        <f t="shared" si="185"/>
        <v>228</v>
      </c>
      <c r="AW229" s="1">
        <f t="shared" si="186"/>
        <v>124.39143906477007</v>
      </c>
      <c r="AX229" s="1">
        <f t="shared" si="187"/>
        <v>0.95492877444034929</v>
      </c>
      <c r="AY229" s="1">
        <f t="shared" si="188"/>
        <v>1.0781873567858289</v>
      </c>
      <c r="AZ229" s="1">
        <f t="shared" si="183"/>
        <v>4.7333333333333333E-3</v>
      </c>
      <c r="BA229" s="1">
        <f t="shared" si="184"/>
        <v>10.806682485148201</v>
      </c>
    </row>
    <row r="230" spans="1:53">
      <c r="A230" s="2">
        <f t="shared" si="190"/>
        <v>0.22900000000000018</v>
      </c>
      <c r="B230" s="1">
        <f t="shared" si="176"/>
        <v>0.26133283333333351</v>
      </c>
      <c r="C230" s="1">
        <f t="shared" si="191"/>
        <v>4.8198111416382097E-2</v>
      </c>
      <c r="D230" s="1">
        <f t="shared" si="177"/>
        <v>1.0855275292103461</v>
      </c>
      <c r="E230" s="1">
        <f t="shared" si="221"/>
        <v>1.0851182279393614</v>
      </c>
      <c r="F230" s="1">
        <f t="shared" si="221"/>
        <v>1.0851056292205008</v>
      </c>
      <c r="G230" s="1">
        <f t="shared" si="221"/>
        <v>1.0851052405216282</v>
      </c>
      <c r="H230" s="1">
        <f t="shared" si="192"/>
        <v>0.13196175760113793</v>
      </c>
      <c r="I230" s="1">
        <f t="shared" si="178"/>
        <v>11.021607084394597</v>
      </c>
      <c r="J230" s="1">
        <f>VLOOKUP($I230,Graph!$D$3:$M$50,col)</f>
        <v>5.4000000000000003E-3</v>
      </c>
      <c r="K230" s="1">
        <f>VLOOKUP($I230,Graph!$D$3:$M$50,col+1)</f>
        <v>4.4000000000000003E-3</v>
      </c>
      <c r="L230" s="1">
        <f t="shared" si="193"/>
        <v>4.7333333333333333E-3</v>
      </c>
      <c r="M230" s="1">
        <f t="shared" si="194"/>
        <v>0.64144999999999996</v>
      </c>
      <c r="N230" s="1">
        <f t="shared" si="195"/>
        <v>0.22426666666666684</v>
      </c>
      <c r="O230" s="1">
        <f t="shared" si="196"/>
        <v>4.4891420516302981E-2</v>
      </c>
      <c r="P230" s="1">
        <f t="shared" si="197"/>
        <v>1.0784592943221358</v>
      </c>
      <c r="Q230" s="1">
        <f t="shared" si="198"/>
        <v>1.0782798024880489</v>
      </c>
      <c r="R230" s="1">
        <f t="shared" si="199"/>
        <v>1.0782747484587214</v>
      </c>
      <c r="S230" s="1">
        <f t="shared" si="200"/>
        <v>1.0782746059927548</v>
      </c>
      <c r="T230" s="1">
        <f t="shared" si="201"/>
        <v>0.95506138558052522</v>
      </c>
      <c r="U230" s="1">
        <f t="shared" si="202"/>
        <v>0.12523822222651929</v>
      </c>
      <c r="V230" s="2">
        <f t="shared" si="179"/>
        <v>10.831148880195846</v>
      </c>
      <c r="W230" s="1">
        <f>VLOOKUP(V230,Graph!$D$3:$M$50,col)</f>
        <v>5.4000000000000003E-3</v>
      </c>
      <c r="X230" s="1">
        <f>VLOOKUP(V230,Graph!$D$3:$M$50,col+1)</f>
        <v>4.4000000000000003E-3</v>
      </c>
      <c r="Y230" s="1">
        <f t="shared" si="203"/>
        <v>4.7333333333333333E-3</v>
      </c>
      <c r="Z230" s="1">
        <f t="shared" si="180"/>
        <v>0.64144999999999996</v>
      </c>
      <c r="AA230" s="2">
        <f t="shared" si="204"/>
        <v>0.22426666666666684</v>
      </c>
      <c r="AB230" s="1">
        <f t="shared" si="205"/>
        <v>4.4891420516302981E-2</v>
      </c>
      <c r="AC230" s="1">
        <f t="shared" si="206"/>
        <v>1.0782746019767149</v>
      </c>
      <c r="AD230" s="1">
        <f t="shared" si="207"/>
        <v>1.0782746018635048</v>
      </c>
      <c r="AE230" s="1">
        <f t="shared" si="208"/>
        <v>1.0782746018603135</v>
      </c>
      <c r="AF230" s="1">
        <f t="shared" si="209"/>
        <v>1.0782746018602238</v>
      </c>
      <c r="AG230" s="1">
        <f t="shared" si="210"/>
        <v>0.95506138558052522</v>
      </c>
      <c r="AH230" s="1">
        <f t="shared" si="211"/>
        <v>0.12523822174653873</v>
      </c>
      <c r="AI230" s="2">
        <f t="shared" si="181"/>
        <v>10.831148866358907</v>
      </c>
      <c r="AJ230" s="1">
        <f>VLOOKUP(AI230,Graph!$D$3:$M$50,col)</f>
        <v>5.4000000000000003E-3</v>
      </c>
      <c r="AK230" s="1">
        <f>VLOOKUP(AI230,Graph!$D$3:$M$50,col+1)</f>
        <v>4.4000000000000003E-3</v>
      </c>
      <c r="AL230" s="1">
        <f t="shared" si="212"/>
        <v>4.7333333333333333E-3</v>
      </c>
      <c r="AM230" s="1">
        <f t="shared" si="182"/>
        <v>0.64144999999999996</v>
      </c>
      <c r="AN230" s="2">
        <f t="shared" si="213"/>
        <v>0.22426666666666684</v>
      </c>
      <c r="AO230" s="1">
        <f t="shared" si="214"/>
        <v>4.4891420516302981E-2</v>
      </c>
      <c r="AP230" s="1">
        <f t="shared" si="215"/>
        <v>1.0782746018602212</v>
      </c>
      <c r="AQ230" s="1">
        <f t="shared" si="216"/>
        <v>1.0782746018602212</v>
      </c>
      <c r="AR230" s="1">
        <f t="shared" si="217"/>
        <v>1.0782746018602212</v>
      </c>
      <c r="AS230" s="1">
        <f t="shared" si="218"/>
        <v>1.0782746018602212</v>
      </c>
      <c r="AT230" s="1">
        <f t="shared" si="219"/>
        <v>0.95506138558052522</v>
      </c>
      <c r="AU230" s="1">
        <f t="shared" si="220"/>
        <v>0.1252382217465384</v>
      </c>
      <c r="AV230" s="2">
        <f t="shared" si="185"/>
        <v>229</v>
      </c>
      <c r="AW230" s="1">
        <f t="shared" si="186"/>
        <v>125.2382217465384</v>
      </c>
      <c r="AX230" s="1">
        <f t="shared" si="187"/>
        <v>0.95506138558052522</v>
      </c>
      <c r="AY230" s="1">
        <f t="shared" si="188"/>
        <v>1.0782746018602212</v>
      </c>
      <c r="AZ230" s="1">
        <f t="shared" si="183"/>
        <v>4.7333333333333333E-3</v>
      </c>
      <c r="BA230" s="1">
        <f t="shared" si="184"/>
        <v>10.831148866358907</v>
      </c>
    </row>
    <row r="231" spans="1:53">
      <c r="A231" s="2">
        <f t="shared" si="190"/>
        <v>0.23000000000000018</v>
      </c>
      <c r="B231" s="1">
        <f t="shared" si="176"/>
        <v>0.26237400000000022</v>
      </c>
      <c r="C231" s="1">
        <f t="shared" si="191"/>
        <v>4.8234867518523732E-2</v>
      </c>
      <c r="D231" s="1">
        <f t="shared" si="177"/>
        <v>1.0856029294370231</v>
      </c>
      <c r="E231" s="1">
        <f t="shared" si="221"/>
        <v>1.0851951366326971</v>
      </c>
      <c r="F231" s="1">
        <f t="shared" si="221"/>
        <v>1.0851825719165535</v>
      </c>
      <c r="G231" s="1">
        <f t="shared" si="221"/>
        <v>1.0851821838870443</v>
      </c>
      <c r="H231" s="1">
        <f t="shared" si="192"/>
        <v>0.13283649747584575</v>
      </c>
      <c r="I231" s="1">
        <f t="shared" si="178"/>
        <v>11.045906585603131</v>
      </c>
      <c r="J231" s="1">
        <f>VLOOKUP($I231,Graph!$D$3:$M$50,col)</f>
        <v>5.4000000000000003E-3</v>
      </c>
      <c r="K231" s="1">
        <f>VLOOKUP($I231,Graph!$D$3:$M$50,col+1)</f>
        <v>4.4000000000000003E-3</v>
      </c>
      <c r="L231" s="1">
        <f t="shared" si="193"/>
        <v>4.7333333333333333E-3</v>
      </c>
      <c r="M231" s="1">
        <f t="shared" si="194"/>
        <v>0.64144999999999996</v>
      </c>
      <c r="N231" s="1">
        <f t="shared" si="195"/>
        <v>0.22526666666666684</v>
      </c>
      <c r="O231" s="1">
        <f t="shared" si="196"/>
        <v>4.4933900456175256E-2</v>
      </c>
      <c r="P231" s="1">
        <f t="shared" si="197"/>
        <v>1.078545895529244</v>
      </c>
      <c r="Q231" s="1">
        <f t="shared" si="198"/>
        <v>1.0783664308337844</v>
      </c>
      <c r="R231" s="1">
        <f t="shared" si="199"/>
        <v>1.0783613715408615</v>
      </c>
      <c r="S231" s="1">
        <f t="shared" si="200"/>
        <v>1.0783612287566127</v>
      </c>
      <c r="T231" s="1">
        <f t="shared" si="201"/>
        <v>0.95519284963853335</v>
      </c>
      <c r="U231" s="1">
        <f t="shared" si="202"/>
        <v>0.12608693523679332</v>
      </c>
      <c r="V231" s="2">
        <f t="shared" si="179"/>
        <v>10.855560622182868</v>
      </c>
      <c r="W231" s="1">
        <f>VLOOKUP(V231,Graph!$D$3:$M$50,col)</f>
        <v>5.4000000000000003E-3</v>
      </c>
      <c r="X231" s="1">
        <f>VLOOKUP(V231,Graph!$D$3:$M$50,col+1)</f>
        <v>4.4000000000000003E-3</v>
      </c>
      <c r="Y231" s="1">
        <f t="shared" si="203"/>
        <v>4.7333333333333333E-3</v>
      </c>
      <c r="Z231" s="1">
        <f t="shared" si="180"/>
        <v>0.64144999999999996</v>
      </c>
      <c r="AA231" s="2">
        <f t="shared" si="204"/>
        <v>0.22526666666666684</v>
      </c>
      <c r="AB231" s="1">
        <f t="shared" si="205"/>
        <v>4.4933900456175256E-2</v>
      </c>
      <c r="AC231" s="1">
        <f t="shared" si="206"/>
        <v>1.0783612247268051</v>
      </c>
      <c r="AD231" s="1">
        <f t="shared" si="207"/>
        <v>1.0783612246130716</v>
      </c>
      <c r="AE231" s="1">
        <f t="shared" si="208"/>
        <v>1.0783612246098613</v>
      </c>
      <c r="AF231" s="1">
        <f t="shared" si="209"/>
        <v>1.0783612246097709</v>
      </c>
      <c r="AG231" s="1">
        <f t="shared" si="210"/>
        <v>0.95519284963853335</v>
      </c>
      <c r="AH231" s="1">
        <f t="shared" si="211"/>
        <v>0.12608693475192559</v>
      </c>
      <c r="AI231" s="2">
        <f t="shared" si="181"/>
        <v>10.855560608267835</v>
      </c>
      <c r="AJ231" s="1">
        <f>VLOOKUP(AI231,Graph!$D$3:$M$50,col)</f>
        <v>5.4000000000000003E-3</v>
      </c>
      <c r="AK231" s="1">
        <f>VLOOKUP(AI231,Graph!$D$3:$M$50,col+1)</f>
        <v>4.4000000000000003E-3</v>
      </c>
      <c r="AL231" s="1">
        <f t="shared" si="212"/>
        <v>4.7333333333333333E-3</v>
      </c>
      <c r="AM231" s="1">
        <f t="shared" si="182"/>
        <v>0.64144999999999996</v>
      </c>
      <c r="AN231" s="2">
        <f t="shared" si="213"/>
        <v>0.22526666666666684</v>
      </c>
      <c r="AO231" s="1">
        <f t="shared" si="214"/>
        <v>4.4933900456175256E-2</v>
      </c>
      <c r="AP231" s="1">
        <f t="shared" si="215"/>
        <v>1.0783612246097682</v>
      </c>
      <c r="AQ231" s="1">
        <f t="shared" si="216"/>
        <v>1.0783612246097682</v>
      </c>
      <c r="AR231" s="1">
        <f t="shared" si="217"/>
        <v>1.0783612246097682</v>
      </c>
      <c r="AS231" s="1">
        <f t="shared" si="218"/>
        <v>1.0783612246097682</v>
      </c>
      <c r="AT231" s="1">
        <f t="shared" si="219"/>
        <v>0.95519284963853335</v>
      </c>
      <c r="AU231" s="1">
        <f t="shared" si="220"/>
        <v>0.12608693475192528</v>
      </c>
      <c r="AV231" s="2">
        <f t="shared" si="185"/>
        <v>230</v>
      </c>
      <c r="AW231" s="1">
        <f t="shared" si="186"/>
        <v>126.08693475192528</v>
      </c>
      <c r="AX231" s="1">
        <f t="shared" si="187"/>
        <v>0.95519284963853335</v>
      </c>
      <c r="AY231" s="1">
        <f t="shared" si="188"/>
        <v>1.0783612246097682</v>
      </c>
      <c r="AZ231" s="1">
        <f t="shared" si="183"/>
        <v>4.7333333333333333E-3</v>
      </c>
      <c r="BA231" s="1">
        <f t="shared" si="184"/>
        <v>10.855560608267835</v>
      </c>
    </row>
    <row r="232" spans="1:53">
      <c r="A232" s="2">
        <f t="shared" si="190"/>
        <v>0.23100000000000018</v>
      </c>
      <c r="B232" s="1">
        <f t="shared" si="176"/>
        <v>0.26341516666666687</v>
      </c>
      <c r="C232" s="1">
        <f t="shared" si="191"/>
        <v>4.8271346902751262E-2</v>
      </c>
      <c r="D232" s="1">
        <f t="shared" si="177"/>
        <v>1.0856777775508686</v>
      </c>
      <c r="E232" s="1">
        <f t="shared" si="221"/>
        <v>1.0852714884912504</v>
      </c>
      <c r="F232" s="1">
        <f t="shared" si="221"/>
        <v>1.0852589578115586</v>
      </c>
      <c r="G232" s="1">
        <f t="shared" si="221"/>
        <v>1.0852585704571973</v>
      </c>
      <c r="H232" s="1">
        <f t="shared" si="192"/>
        <v>0.13371317491709298</v>
      </c>
      <c r="I232" s="1">
        <f t="shared" si="178"/>
        <v>11.070153114212133</v>
      </c>
      <c r="J232" s="1">
        <f>VLOOKUP($I232,Graph!$D$3:$M$50,col)</f>
        <v>5.4000000000000003E-3</v>
      </c>
      <c r="K232" s="1">
        <f>VLOOKUP($I232,Graph!$D$3:$M$50,col+1)</f>
        <v>4.4000000000000003E-3</v>
      </c>
      <c r="L232" s="1">
        <f t="shared" si="193"/>
        <v>4.7333333333333333E-3</v>
      </c>
      <c r="M232" s="1">
        <f t="shared" si="194"/>
        <v>0.64144999999999996</v>
      </c>
      <c r="N232" s="1">
        <f t="shared" si="195"/>
        <v>0.22626666666666684</v>
      </c>
      <c r="O232" s="1">
        <f t="shared" si="196"/>
        <v>4.4976064438154127E-2</v>
      </c>
      <c r="P232" s="1">
        <f t="shared" si="197"/>
        <v>1.0786318802805341</v>
      </c>
      <c r="Q232" s="1">
        <f t="shared" si="198"/>
        <v>1.0784524433991693</v>
      </c>
      <c r="R232" s="1">
        <f t="shared" si="199"/>
        <v>1.0784473789053863</v>
      </c>
      <c r="S232" s="1">
        <f t="shared" si="200"/>
        <v>1.0784472358054549</v>
      </c>
      <c r="T232" s="1">
        <f t="shared" si="201"/>
        <v>0.95532318143293482</v>
      </c>
      <c r="U232" s="1">
        <f t="shared" si="202"/>
        <v>0.126937574196373</v>
      </c>
      <c r="V232" s="2">
        <f t="shared" si="179"/>
        <v>10.879918087201542</v>
      </c>
      <c r="W232" s="1">
        <f>VLOOKUP(V232,Graph!$D$3:$M$50,col)</f>
        <v>5.4000000000000003E-3</v>
      </c>
      <c r="X232" s="1">
        <f>VLOOKUP(V232,Graph!$D$3:$M$50,col+1)</f>
        <v>4.4000000000000003E-3</v>
      </c>
      <c r="Y232" s="1">
        <f t="shared" si="203"/>
        <v>4.7333333333333333E-3</v>
      </c>
      <c r="Z232" s="1">
        <f t="shared" si="180"/>
        <v>0.64144999999999996</v>
      </c>
      <c r="AA232" s="2">
        <f t="shared" si="204"/>
        <v>0.22626666666666684</v>
      </c>
      <c r="AB232" s="1">
        <f t="shared" si="205"/>
        <v>4.4976064438154127E-2</v>
      </c>
      <c r="AC232" s="1">
        <f t="shared" si="206"/>
        <v>1.0784472317619656</v>
      </c>
      <c r="AD232" s="1">
        <f t="shared" si="207"/>
        <v>1.0784472316477107</v>
      </c>
      <c r="AE232" s="1">
        <f t="shared" si="208"/>
        <v>1.0784472316444826</v>
      </c>
      <c r="AF232" s="1">
        <f t="shared" si="209"/>
        <v>1.0784472316443914</v>
      </c>
      <c r="AG232" s="1">
        <f t="shared" si="210"/>
        <v>0.95532318143293482</v>
      </c>
      <c r="AH232" s="1">
        <f t="shared" si="211"/>
        <v>0.12693757370659908</v>
      </c>
      <c r="AI232" s="2">
        <f t="shared" si="181"/>
        <v>10.879918073208577</v>
      </c>
      <c r="AJ232" s="1">
        <f>VLOOKUP(AI232,Graph!$D$3:$M$50,col)</f>
        <v>5.4000000000000003E-3</v>
      </c>
      <c r="AK232" s="1">
        <f>VLOOKUP(AI232,Graph!$D$3:$M$50,col+1)</f>
        <v>4.4000000000000003E-3</v>
      </c>
      <c r="AL232" s="1">
        <f t="shared" si="212"/>
        <v>4.7333333333333333E-3</v>
      </c>
      <c r="AM232" s="1">
        <f t="shared" si="182"/>
        <v>0.64144999999999996</v>
      </c>
      <c r="AN232" s="2">
        <f t="shared" si="213"/>
        <v>0.22626666666666684</v>
      </c>
      <c r="AO232" s="1">
        <f t="shared" si="214"/>
        <v>4.4976064438154127E-2</v>
      </c>
      <c r="AP232" s="1">
        <f t="shared" si="215"/>
        <v>1.0784472316443887</v>
      </c>
      <c r="AQ232" s="1">
        <f t="shared" si="216"/>
        <v>1.0784472316443887</v>
      </c>
      <c r="AR232" s="1">
        <f t="shared" si="217"/>
        <v>1.0784472316443887</v>
      </c>
      <c r="AS232" s="1">
        <f t="shared" si="218"/>
        <v>1.0784472316443887</v>
      </c>
      <c r="AT232" s="1">
        <f t="shared" si="219"/>
        <v>0.95532318143293482</v>
      </c>
      <c r="AU232" s="1">
        <f t="shared" si="220"/>
        <v>0.12693757370659878</v>
      </c>
      <c r="AV232" s="2">
        <f t="shared" si="185"/>
        <v>231</v>
      </c>
      <c r="AW232" s="1">
        <f t="shared" si="186"/>
        <v>126.93757370659878</v>
      </c>
      <c r="AX232" s="1">
        <f t="shared" si="187"/>
        <v>0.95532318143293482</v>
      </c>
      <c r="AY232" s="1">
        <f t="shared" si="188"/>
        <v>1.0784472316443887</v>
      </c>
      <c r="AZ232" s="1">
        <f t="shared" si="183"/>
        <v>4.7333333333333333E-3</v>
      </c>
      <c r="BA232" s="1">
        <f t="shared" si="184"/>
        <v>10.879918073208577</v>
      </c>
    </row>
    <row r="233" spans="1:53">
      <c r="A233" s="2">
        <f t="shared" si="190"/>
        <v>0.23200000000000018</v>
      </c>
      <c r="B233" s="1">
        <f t="shared" si="176"/>
        <v>0.26445633333333357</v>
      </c>
      <c r="C233" s="1">
        <f t="shared" si="191"/>
        <v>4.8307552674516606E-2</v>
      </c>
      <c r="D233" s="1">
        <f t="shared" si="177"/>
        <v>1.0857520795786326</v>
      </c>
      <c r="E233" s="1">
        <f t="shared" si="221"/>
        <v>1.0853472895263199</v>
      </c>
      <c r="F233" s="1">
        <f t="shared" si="221"/>
        <v>1.0853347929140218</v>
      </c>
      <c r="G233" s="1">
        <f t="shared" si="221"/>
        <v>1.0853344062404584</v>
      </c>
      <c r="H233" s="1">
        <f t="shared" si="192"/>
        <v>0.13459178565126628</v>
      </c>
      <c r="I233" s="1">
        <f t="shared" si="178"/>
        <v>11.094347013527404</v>
      </c>
      <c r="J233" s="1">
        <f>VLOOKUP($I233,Graph!$D$3:$M$50,col)</f>
        <v>5.4000000000000003E-3</v>
      </c>
      <c r="K233" s="1">
        <f>VLOOKUP($I233,Graph!$D$3:$M$50,col+1)</f>
        <v>4.4000000000000003E-3</v>
      </c>
      <c r="L233" s="1">
        <f t="shared" si="193"/>
        <v>4.7333333333333333E-3</v>
      </c>
      <c r="M233" s="1">
        <f t="shared" si="194"/>
        <v>0.64144999999999996</v>
      </c>
      <c r="N233" s="1">
        <f t="shared" si="195"/>
        <v>0.22726666666666684</v>
      </c>
      <c r="O233" s="1">
        <f t="shared" si="196"/>
        <v>4.5017915960477529E-2</v>
      </c>
      <c r="P233" s="1">
        <f t="shared" si="197"/>
        <v>1.0787172551094499</v>
      </c>
      <c r="Q233" s="1">
        <f t="shared" si="198"/>
        <v>1.0785378467021181</v>
      </c>
      <c r="R233" s="1">
        <f t="shared" si="199"/>
        <v>1.078532777069386</v>
      </c>
      <c r="S233" s="1">
        <f t="shared" si="200"/>
        <v>1.0785326336563481</v>
      </c>
      <c r="T233" s="1">
        <f t="shared" si="201"/>
        <v>0.95545239552815164</v>
      </c>
      <c r="U233" s="1">
        <f t="shared" si="202"/>
        <v>0.12779013476034465</v>
      </c>
      <c r="V233" s="2">
        <f t="shared" si="179"/>
        <v>10.904221633612398</v>
      </c>
      <c r="W233" s="1">
        <f>VLOOKUP(V233,Graph!$D$3:$M$50,col)</f>
        <v>5.4000000000000003E-3</v>
      </c>
      <c r="X233" s="1">
        <f>VLOOKUP(V233,Graph!$D$3:$M$50,col+1)</f>
        <v>4.4000000000000003E-3</v>
      </c>
      <c r="Y233" s="1">
        <f t="shared" si="203"/>
        <v>4.7333333333333333E-3</v>
      </c>
      <c r="Z233" s="1">
        <f t="shared" si="180"/>
        <v>0.64144999999999996</v>
      </c>
      <c r="AA233" s="2">
        <f t="shared" si="204"/>
        <v>0.22726666666666684</v>
      </c>
      <c r="AB233" s="1">
        <f t="shared" si="205"/>
        <v>4.5017915960477529E-2</v>
      </c>
      <c r="AC233" s="1">
        <f t="shared" si="206"/>
        <v>1.0785326295992612</v>
      </c>
      <c r="AD233" s="1">
        <f t="shared" si="207"/>
        <v>1.0785326294844881</v>
      </c>
      <c r="AE233" s="1">
        <f t="shared" si="208"/>
        <v>1.0785326294812412</v>
      </c>
      <c r="AF233" s="1">
        <f t="shared" si="209"/>
        <v>1.0785326294811495</v>
      </c>
      <c r="AG233" s="1">
        <f t="shared" si="210"/>
        <v>0.95545239552815164</v>
      </c>
      <c r="AH233" s="1">
        <f t="shared" si="211"/>
        <v>0.12779013426564551</v>
      </c>
      <c r="AI233" s="2">
        <f t="shared" si="181"/>
        <v>10.904221619541644</v>
      </c>
      <c r="AJ233" s="1">
        <f>VLOOKUP(AI233,Graph!$D$3:$M$50,col)</f>
        <v>5.4000000000000003E-3</v>
      </c>
      <c r="AK233" s="1">
        <f>VLOOKUP(AI233,Graph!$D$3:$M$50,col+1)</f>
        <v>4.4000000000000003E-3</v>
      </c>
      <c r="AL233" s="1">
        <f t="shared" si="212"/>
        <v>4.7333333333333333E-3</v>
      </c>
      <c r="AM233" s="1">
        <f t="shared" si="182"/>
        <v>0.64144999999999996</v>
      </c>
      <c r="AN233" s="2">
        <f t="shared" si="213"/>
        <v>0.22726666666666684</v>
      </c>
      <c r="AO233" s="1">
        <f t="shared" si="214"/>
        <v>4.5017915960477529E-2</v>
      </c>
      <c r="AP233" s="1">
        <f t="shared" si="215"/>
        <v>1.0785326294811468</v>
      </c>
      <c r="AQ233" s="1">
        <f t="shared" si="216"/>
        <v>1.0785326294811468</v>
      </c>
      <c r="AR233" s="1">
        <f t="shared" si="217"/>
        <v>1.0785326294811468</v>
      </c>
      <c r="AS233" s="1">
        <f t="shared" si="218"/>
        <v>1.0785326294811468</v>
      </c>
      <c r="AT233" s="1">
        <f t="shared" si="219"/>
        <v>0.95545239552815164</v>
      </c>
      <c r="AU233" s="1">
        <f t="shared" si="220"/>
        <v>0.12779013426564517</v>
      </c>
      <c r="AV233" s="2">
        <f t="shared" si="185"/>
        <v>232</v>
      </c>
      <c r="AW233" s="1">
        <f t="shared" si="186"/>
        <v>127.79013426564518</v>
      </c>
      <c r="AX233" s="1">
        <f t="shared" si="187"/>
        <v>0.95545239552815164</v>
      </c>
      <c r="AY233" s="1">
        <f t="shared" si="188"/>
        <v>1.0785326294811468</v>
      </c>
      <c r="AZ233" s="1">
        <f t="shared" si="183"/>
        <v>4.7333333333333333E-3</v>
      </c>
      <c r="BA233" s="1">
        <f t="shared" si="184"/>
        <v>10.904221619541644</v>
      </c>
    </row>
    <row r="234" spans="1:53">
      <c r="A234" s="2">
        <f t="shared" si="190"/>
        <v>0.23300000000000018</v>
      </c>
      <c r="B234" s="1">
        <f t="shared" si="176"/>
        <v>0.26549750000000022</v>
      </c>
      <c r="C234" s="1">
        <f t="shared" si="191"/>
        <v>4.8343487893103471E-2</v>
      </c>
      <c r="D234" s="1">
        <f t="shared" si="177"/>
        <v>1.0858258414599191</v>
      </c>
      <c r="E234" s="1">
        <f t="shared" si="221"/>
        <v>1.0854225456632243</v>
      </c>
      <c r="F234" s="1">
        <f t="shared" si="221"/>
        <v>1.0854100831465361</v>
      </c>
      <c r="G234" s="1">
        <f t="shared" si="221"/>
        <v>1.0854096971592899</v>
      </c>
      <c r="H234" s="1">
        <f t="shared" si="192"/>
        <v>0.13547232543280915</v>
      </c>
      <c r="I234" s="1">
        <f t="shared" si="178"/>
        <v>11.118488623174256</v>
      </c>
      <c r="J234" s="1">
        <f>VLOOKUP($I234,Graph!$D$3:$M$50,col)</f>
        <v>5.4000000000000003E-3</v>
      </c>
      <c r="K234" s="1">
        <f>VLOOKUP($I234,Graph!$D$3:$M$50,col+1)</f>
        <v>4.4000000000000003E-3</v>
      </c>
      <c r="L234" s="1">
        <f t="shared" si="193"/>
        <v>4.7333333333333333E-3</v>
      </c>
      <c r="M234" s="1">
        <f t="shared" si="194"/>
        <v>0.64144999999999996</v>
      </c>
      <c r="N234" s="1">
        <f t="shared" si="195"/>
        <v>0.22826666666666684</v>
      </c>
      <c r="O234" s="1">
        <f t="shared" si="196"/>
        <v>4.5059458470158159E-2</v>
      </c>
      <c r="P234" s="1">
        <f t="shared" si="197"/>
        <v>1.0788020264578635</v>
      </c>
      <c r="Q234" s="1">
        <f t="shared" si="198"/>
        <v>1.0786226471692952</v>
      </c>
      <c r="R234" s="1">
        <f t="shared" si="199"/>
        <v>1.0786175724587148</v>
      </c>
      <c r="S234" s="1">
        <f t="shared" si="200"/>
        <v>1.0786174287351198</v>
      </c>
      <c r="T234" s="1">
        <f t="shared" si="201"/>
        <v>0.95558050623989343</v>
      </c>
      <c r="U234" s="1">
        <f t="shared" si="202"/>
        <v>0.12864461261288726</v>
      </c>
      <c r="V234" s="2">
        <f t="shared" si="179"/>
        <v>10.928471615863499</v>
      </c>
      <c r="W234" s="1">
        <f>VLOOKUP(V234,Graph!$D$3:$M$50,col)</f>
        <v>5.4000000000000003E-3</v>
      </c>
      <c r="X234" s="1">
        <f>VLOOKUP(V234,Graph!$D$3:$M$50,col+1)</f>
        <v>4.4000000000000003E-3</v>
      </c>
      <c r="Y234" s="1">
        <f t="shared" si="203"/>
        <v>4.7333333333333333E-3</v>
      </c>
      <c r="Z234" s="1">
        <f t="shared" si="180"/>
        <v>0.64144999999999996</v>
      </c>
      <c r="AA234" s="2">
        <f t="shared" si="204"/>
        <v>0.22826666666666684</v>
      </c>
      <c r="AB234" s="1">
        <f t="shared" si="205"/>
        <v>4.5059458470158159E-2</v>
      </c>
      <c r="AC234" s="1">
        <f t="shared" si="206"/>
        <v>1.0786174246645202</v>
      </c>
      <c r="AD234" s="1">
        <f t="shared" si="207"/>
        <v>1.0786174245492306</v>
      </c>
      <c r="AE234" s="1">
        <f t="shared" si="208"/>
        <v>1.0786174245459657</v>
      </c>
      <c r="AF234" s="1">
        <f t="shared" si="209"/>
        <v>1.0786174245458728</v>
      </c>
      <c r="AG234" s="1">
        <f t="shared" si="210"/>
        <v>0.95558050623989343</v>
      </c>
      <c r="AH234" s="1">
        <f t="shared" si="211"/>
        <v>0.12864461211324391</v>
      </c>
      <c r="AI234" s="2">
        <f t="shared" si="181"/>
        <v>10.928471601715119</v>
      </c>
      <c r="AJ234" s="1">
        <f>VLOOKUP(AI234,Graph!$D$3:$M$50,col)</f>
        <v>5.4000000000000003E-3</v>
      </c>
      <c r="AK234" s="1">
        <f>VLOOKUP(AI234,Graph!$D$3:$M$50,col+1)</f>
        <v>4.4000000000000003E-3</v>
      </c>
      <c r="AL234" s="1">
        <f t="shared" si="212"/>
        <v>4.7333333333333333E-3</v>
      </c>
      <c r="AM234" s="1">
        <f t="shared" si="182"/>
        <v>0.64144999999999996</v>
      </c>
      <c r="AN234" s="2">
        <f t="shared" si="213"/>
        <v>0.22826666666666684</v>
      </c>
      <c r="AO234" s="1">
        <f t="shared" si="214"/>
        <v>4.5059458470158159E-2</v>
      </c>
      <c r="AP234" s="1">
        <f t="shared" si="215"/>
        <v>1.0786174245458702</v>
      </c>
      <c r="AQ234" s="1">
        <f t="shared" si="216"/>
        <v>1.0786174245458702</v>
      </c>
      <c r="AR234" s="1">
        <f t="shared" si="217"/>
        <v>1.0786174245458702</v>
      </c>
      <c r="AS234" s="1">
        <f t="shared" si="218"/>
        <v>1.0786174245458702</v>
      </c>
      <c r="AT234" s="1">
        <f t="shared" si="219"/>
        <v>0.95558050623989343</v>
      </c>
      <c r="AU234" s="1">
        <f t="shared" si="220"/>
        <v>0.12864461211324357</v>
      </c>
      <c r="AV234" s="2">
        <f t="shared" si="185"/>
        <v>233</v>
      </c>
      <c r="AW234" s="1">
        <f t="shared" si="186"/>
        <v>128.64461211324357</v>
      </c>
      <c r="AX234" s="1">
        <f t="shared" si="187"/>
        <v>0.95558050623989343</v>
      </c>
      <c r="AY234" s="1">
        <f t="shared" si="188"/>
        <v>1.0786174245458702</v>
      </c>
      <c r="AZ234" s="1">
        <f t="shared" si="183"/>
        <v>4.7333333333333333E-3</v>
      </c>
      <c r="BA234" s="1">
        <f t="shared" si="184"/>
        <v>10.928471601715119</v>
      </c>
    </row>
    <row r="235" spans="1:53">
      <c r="A235" s="2">
        <f t="shared" si="190"/>
        <v>0.23400000000000018</v>
      </c>
      <c r="B235" s="1">
        <f t="shared" si="176"/>
        <v>0.26653866666666687</v>
      </c>
      <c r="C235" s="1">
        <f t="shared" si="191"/>
        <v>4.8379155572479619E-2</v>
      </c>
      <c r="D235" s="1">
        <f t="shared" si="177"/>
        <v>1.0858990690487504</v>
      </c>
      <c r="E235" s="1">
        <f t="shared" si="221"/>
        <v>1.0854972627428299</v>
      </c>
      <c r="F235" s="1">
        <f t="shared" si="221"/>
        <v>1.0854848343473069</v>
      </c>
      <c r="G235" s="1">
        <f t="shared" si="221"/>
        <v>1.0854844490517683</v>
      </c>
      <c r="H235" s="1">
        <f t="shared" si="192"/>
        <v>0.13635479004391801</v>
      </c>
      <c r="I235" s="1">
        <f t="shared" si="178"/>
        <v>11.142578279152405</v>
      </c>
      <c r="J235" s="1">
        <f>VLOOKUP($I235,Graph!$D$3:$M$50,col)</f>
        <v>5.4000000000000003E-3</v>
      </c>
      <c r="K235" s="1">
        <f>VLOOKUP($I235,Graph!$D$3:$M$50,col+1)</f>
        <v>4.4000000000000003E-3</v>
      </c>
      <c r="L235" s="1">
        <f t="shared" si="193"/>
        <v>4.7333333333333333E-3</v>
      </c>
      <c r="M235" s="1">
        <f t="shared" si="194"/>
        <v>0.64144999999999996</v>
      </c>
      <c r="N235" s="1">
        <f t="shared" si="195"/>
        <v>0.22926666666666684</v>
      </c>
      <c r="O235" s="1">
        <f t="shared" si="196"/>
        <v>4.5100695363913063E-2</v>
      </c>
      <c r="P235" s="1">
        <f t="shared" si="197"/>
        <v>1.0788862006776632</v>
      </c>
      <c r="Q235" s="1">
        <f t="shared" si="198"/>
        <v>1.0787068511376983</v>
      </c>
      <c r="R235" s="1">
        <f t="shared" si="199"/>
        <v>1.0787017714095717</v>
      </c>
      <c r="S235" s="1">
        <f t="shared" si="200"/>
        <v>1.0787016273779442</v>
      </c>
      <c r="T235" s="1">
        <f t="shared" si="201"/>
        <v>0.95570752764044098</v>
      </c>
      <c r="U235" s="1">
        <f t="shared" si="202"/>
        <v>0.1295010034669517</v>
      </c>
      <c r="V235" s="2">
        <f t="shared" si="179"/>
        <v>10.95266838454989</v>
      </c>
      <c r="W235" s="1">
        <f>VLOOKUP(V235,Graph!$D$3:$M$50,col)</f>
        <v>5.4000000000000003E-3</v>
      </c>
      <c r="X235" s="1">
        <f>VLOOKUP(V235,Graph!$D$3:$M$50,col+1)</f>
        <v>4.4000000000000003E-3</v>
      </c>
      <c r="Y235" s="1">
        <f t="shared" si="203"/>
        <v>4.7333333333333333E-3</v>
      </c>
      <c r="Z235" s="1">
        <f t="shared" si="180"/>
        <v>0.64144999999999996</v>
      </c>
      <c r="AA235" s="2">
        <f t="shared" si="204"/>
        <v>0.22926666666666684</v>
      </c>
      <c r="AB235" s="1">
        <f t="shared" si="205"/>
        <v>4.5100695363913063E-2</v>
      </c>
      <c r="AC235" s="1">
        <f t="shared" si="206"/>
        <v>1.0787016232939155</v>
      </c>
      <c r="AD235" s="1">
        <f t="shared" si="207"/>
        <v>1.0787016231781126</v>
      </c>
      <c r="AE235" s="1">
        <f t="shared" si="208"/>
        <v>1.0787016231748288</v>
      </c>
      <c r="AF235" s="1">
        <f t="shared" si="209"/>
        <v>1.0787016231747357</v>
      </c>
      <c r="AG235" s="1">
        <f t="shared" si="210"/>
        <v>0.95570752764044098</v>
      </c>
      <c r="AH235" s="1">
        <f t="shared" si="211"/>
        <v>0.12950100296234535</v>
      </c>
      <c r="AI235" s="2">
        <f t="shared" si="181"/>
        <v>10.952668370324043</v>
      </c>
      <c r="AJ235" s="1">
        <f>VLOOKUP(AI235,Graph!$D$3:$M$50,col)</f>
        <v>5.4000000000000003E-3</v>
      </c>
      <c r="AK235" s="1">
        <f>VLOOKUP(AI235,Graph!$D$3:$M$50,col+1)</f>
        <v>4.4000000000000003E-3</v>
      </c>
      <c r="AL235" s="1">
        <f t="shared" si="212"/>
        <v>4.7333333333333333E-3</v>
      </c>
      <c r="AM235" s="1">
        <f t="shared" si="182"/>
        <v>0.64144999999999996</v>
      </c>
      <c r="AN235" s="2">
        <f t="shared" si="213"/>
        <v>0.22926666666666684</v>
      </c>
      <c r="AO235" s="1">
        <f t="shared" si="214"/>
        <v>4.5100695363913063E-2</v>
      </c>
      <c r="AP235" s="1">
        <f t="shared" si="215"/>
        <v>1.0787016231747331</v>
      </c>
      <c r="AQ235" s="1">
        <f t="shared" si="216"/>
        <v>1.0787016231747328</v>
      </c>
      <c r="AR235" s="1">
        <f t="shared" si="217"/>
        <v>1.0787016231747331</v>
      </c>
      <c r="AS235" s="1">
        <f t="shared" si="218"/>
        <v>1.0787016231747328</v>
      </c>
      <c r="AT235" s="1">
        <f t="shared" si="219"/>
        <v>0.95570752764044098</v>
      </c>
      <c r="AU235" s="1">
        <f t="shared" si="220"/>
        <v>0.12950100296234499</v>
      </c>
      <c r="AV235" s="2">
        <f t="shared" si="185"/>
        <v>234</v>
      </c>
      <c r="AW235" s="1">
        <f t="shared" si="186"/>
        <v>129.50100296234498</v>
      </c>
      <c r="AX235" s="1">
        <f t="shared" si="187"/>
        <v>0.95570752764044098</v>
      </c>
      <c r="AY235" s="1">
        <f t="shared" si="188"/>
        <v>1.0787016231747328</v>
      </c>
      <c r="AZ235" s="1">
        <f t="shared" si="183"/>
        <v>4.7333333333333333E-3</v>
      </c>
      <c r="BA235" s="1">
        <f t="shared" si="184"/>
        <v>10.952668370324043</v>
      </c>
    </row>
    <row r="236" spans="1:53">
      <c r="A236" s="2">
        <f t="shared" si="190"/>
        <v>0.23500000000000018</v>
      </c>
      <c r="B236" s="1">
        <f t="shared" si="176"/>
        <v>0.26757983333333357</v>
      </c>
      <c r="C236" s="1">
        <f t="shared" si="191"/>
        <v>4.8414558682130356E-2</v>
      </c>
      <c r="D236" s="1">
        <f t="shared" si="177"/>
        <v>1.0859717681150973</v>
      </c>
      <c r="E236" s="1">
        <f t="shared" si="221"/>
        <v>1.0855714465230466</v>
      </c>
      <c r="F236" s="1">
        <f t="shared" si="221"/>
        <v>1.0855590522716454</v>
      </c>
      <c r="G236" s="1">
        <f t="shared" si="221"/>
        <v>1.0855586676730782</v>
      </c>
      <c r="H236" s="1">
        <f t="shared" si="192"/>
        <v>0.13723917529424268</v>
      </c>
      <c r="I236" s="1">
        <f t="shared" si="178"/>
        <v>11.166616313889817</v>
      </c>
      <c r="J236" s="1">
        <f>VLOOKUP($I236,Graph!$D$3:$M$50,col)</f>
        <v>5.4000000000000003E-3</v>
      </c>
      <c r="K236" s="1">
        <f>VLOOKUP($I236,Graph!$D$3:$M$50,col+1)</f>
        <v>4.4000000000000003E-3</v>
      </c>
      <c r="L236" s="1">
        <f t="shared" si="193"/>
        <v>4.7333333333333333E-3</v>
      </c>
      <c r="M236" s="1">
        <f t="shared" si="194"/>
        <v>0.64144999999999996</v>
      </c>
      <c r="N236" s="1">
        <f t="shared" si="195"/>
        <v>0.23026666666666684</v>
      </c>
      <c r="O236" s="1">
        <f t="shared" si="196"/>
        <v>4.5141629989072972E-2</v>
      </c>
      <c r="P236" s="1">
        <f t="shared" si="197"/>
        <v>1.07896978403231</v>
      </c>
      <c r="Q236" s="1">
        <f t="shared" si="198"/>
        <v>1.0787904648562086</v>
      </c>
      <c r="R236" s="1">
        <f t="shared" si="199"/>
        <v>1.0787853801700504</v>
      </c>
      <c r="S236" s="1">
        <f t="shared" si="200"/>
        <v>1.0787852358328907</v>
      </c>
      <c r="T236" s="1">
        <f t="shared" si="201"/>
        <v>0.95583347356380066</v>
      </c>
      <c r="U236" s="1">
        <f t="shared" si="202"/>
        <v>0.13035930306394541</v>
      </c>
      <c r="V236" s="2">
        <f t="shared" si="179"/>
        <v>10.976812286471876</v>
      </c>
      <c r="W236" s="1">
        <f>VLOOKUP(V236,Graph!$D$3:$M$50,col)</f>
        <v>5.4000000000000003E-3</v>
      </c>
      <c r="X236" s="1">
        <f>VLOOKUP(V236,Graph!$D$3:$M$50,col+1)</f>
        <v>4.4000000000000003E-3</v>
      </c>
      <c r="Y236" s="1">
        <f t="shared" si="203"/>
        <v>4.7333333333333333E-3</v>
      </c>
      <c r="Z236" s="1">
        <f t="shared" si="180"/>
        <v>0.64144999999999996</v>
      </c>
      <c r="AA236" s="2">
        <f t="shared" si="204"/>
        <v>0.23026666666666684</v>
      </c>
      <c r="AB236" s="1">
        <f t="shared" si="205"/>
        <v>4.5141629989072972E-2</v>
      </c>
      <c r="AC236" s="1">
        <f t="shared" si="206"/>
        <v>1.0787852317355158</v>
      </c>
      <c r="AD236" s="1">
        <f t="shared" si="207"/>
        <v>1.0787852316192017</v>
      </c>
      <c r="AE236" s="1">
        <f t="shared" si="208"/>
        <v>1.0787852316158997</v>
      </c>
      <c r="AF236" s="1">
        <f t="shared" si="209"/>
        <v>1.078785231615806</v>
      </c>
      <c r="AG236" s="1">
        <f t="shared" si="210"/>
        <v>0.95583347356380066</v>
      </c>
      <c r="AH236" s="1">
        <f t="shared" si="211"/>
        <v>0.13035930255435721</v>
      </c>
      <c r="AI236" s="2">
        <f t="shared" si="181"/>
        <v>10.976812272168706</v>
      </c>
      <c r="AJ236" s="1">
        <f>VLOOKUP(AI236,Graph!$D$3:$M$50,col)</f>
        <v>5.4000000000000003E-3</v>
      </c>
      <c r="AK236" s="1">
        <f>VLOOKUP(AI236,Graph!$D$3:$M$50,col+1)</f>
        <v>4.4000000000000003E-3</v>
      </c>
      <c r="AL236" s="1">
        <f t="shared" si="212"/>
        <v>4.7333333333333333E-3</v>
      </c>
      <c r="AM236" s="1">
        <f t="shared" si="182"/>
        <v>0.64144999999999996</v>
      </c>
      <c r="AN236" s="2">
        <f t="shared" si="213"/>
        <v>0.23026666666666684</v>
      </c>
      <c r="AO236" s="1">
        <f t="shared" si="214"/>
        <v>4.5141629989072972E-2</v>
      </c>
      <c r="AP236" s="1">
        <f t="shared" si="215"/>
        <v>1.0787852316158031</v>
      </c>
      <c r="AQ236" s="1">
        <f t="shared" si="216"/>
        <v>1.0787852316158031</v>
      </c>
      <c r="AR236" s="1">
        <f t="shared" si="217"/>
        <v>1.0787852316158031</v>
      </c>
      <c r="AS236" s="1">
        <f t="shared" si="218"/>
        <v>1.0787852316158031</v>
      </c>
      <c r="AT236" s="1">
        <f t="shared" si="219"/>
        <v>0.95583347356380066</v>
      </c>
      <c r="AU236" s="1">
        <f t="shared" si="220"/>
        <v>0.13035930255435688</v>
      </c>
      <c r="AV236" s="2">
        <f t="shared" si="185"/>
        <v>235</v>
      </c>
      <c r="AW236" s="1">
        <f t="shared" si="186"/>
        <v>130.35930255435687</v>
      </c>
      <c r="AX236" s="1">
        <f t="shared" si="187"/>
        <v>0.95583347356380066</v>
      </c>
      <c r="AY236" s="1">
        <f t="shared" si="188"/>
        <v>1.0787852316158031</v>
      </c>
      <c r="AZ236" s="1">
        <f t="shared" si="183"/>
        <v>4.7333333333333333E-3</v>
      </c>
      <c r="BA236" s="1">
        <f t="shared" si="184"/>
        <v>10.976812272168706</v>
      </c>
    </row>
    <row r="237" spans="1:53">
      <c r="A237" s="2">
        <f t="shared" si="190"/>
        <v>0.23600000000000018</v>
      </c>
      <c r="B237" s="1">
        <f t="shared" si="176"/>
        <v>0.26862100000000022</v>
      </c>
      <c r="C237" s="1">
        <f t="shared" si="191"/>
        <v>4.8449700147873663E-2</v>
      </c>
      <c r="D237" s="1">
        <f t="shared" si="177"/>
        <v>1.086043944346379</v>
      </c>
      <c r="E237" s="1">
        <f t="shared" si="221"/>
        <v>1.0856451026802878</v>
      </c>
      <c r="F237" s="1">
        <f t="shared" si="221"/>
        <v>1.08563274259343</v>
      </c>
      <c r="G237" s="1">
        <f t="shared" si="221"/>
        <v>1.0856323586969741</v>
      </c>
      <c r="H237" s="1">
        <f t="shared" si="192"/>
        <v>0.13812547702059125</v>
      </c>
      <c r="I237" s="1">
        <f t="shared" si="178"/>
        <v>11.190603056295524</v>
      </c>
      <c r="J237" s="1">
        <f>VLOOKUP($I237,Graph!$D$3:$M$50,col)</f>
        <v>5.4000000000000003E-3</v>
      </c>
      <c r="K237" s="1">
        <f>VLOOKUP($I237,Graph!$D$3:$M$50,col+1)</f>
        <v>4.4000000000000003E-3</v>
      </c>
      <c r="L237" s="1">
        <f t="shared" si="193"/>
        <v>4.7333333333333333E-3</v>
      </c>
      <c r="M237" s="1">
        <f t="shared" si="194"/>
        <v>0.64144999999999996</v>
      </c>
      <c r="N237" s="1">
        <f t="shared" si="195"/>
        <v>0.23126666666666684</v>
      </c>
      <c r="O237" s="1">
        <f t="shared" si="196"/>
        <v>4.518226564447244E-2</v>
      </c>
      <c r="P237" s="1">
        <f t="shared" si="197"/>
        <v>1.0790527826983649</v>
      </c>
      <c r="Q237" s="1">
        <f t="shared" si="198"/>
        <v>1.078873494487107</v>
      </c>
      <c r="R237" s="1">
        <f t="shared" si="199"/>
        <v>1.0788684049016579</v>
      </c>
      <c r="S237" s="1">
        <f t="shared" si="200"/>
        <v>1.0788682602614414</v>
      </c>
      <c r="T237" s="1">
        <f t="shared" si="201"/>
        <v>0.9559583576107249</v>
      </c>
      <c r="U237" s="1">
        <f t="shared" si="202"/>
        <v>0.13121950717342087</v>
      </c>
      <c r="V237" s="2">
        <f t="shared" si="179"/>
        <v>11.000903664692133</v>
      </c>
      <c r="W237" s="1">
        <f>VLOOKUP(V237,Graph!$D$3:$M$50,col)</f>
        <v>5.4000000000000003E-3</v>
      </c>
      <c r="X237" s="1">
        <f>VLOOKUP(V237,Graph!$D$3:$M$50,col+1)</f>
        <v>4.4000000000000003E-3</v>
      </c>
      <c r="Y237" s="1">
        <f t="shared" si="203"/>
        <v>4.7333333333333333E-3</v>
      </c>
      <c r="Z237" s="1">
        <f t="shared" si="180"/>
        <v>0.64144999999999996</v>
      </c>
      <c r="AA237" s="2">
        <f t="shared" si="204"/>
        <v>0.23126666666666684</v>
      </c>
      <c r="AB237" s="1">
        <f t="shared" si="205"/>
        <v>4.518226564447244E-2</v>
      </c>
      <c r="AC237" s="1">
        <f t="shared" si="206"/>
        <v>1.0788682561508036</v>
      </c>
      <c r="AD237" s="1">
        <f t="shared" si="207"/>
        <v>1.0788682560339802</v>
      </c>
      <c r="AE237" s="1">
        <f t="shared" si="208"/>
        <v>1.0788682560306602</v>
      </c>
      <c r="AF237" s="1">
        <f t="shared" si="209"/>
        <v>1.0788682560305658</v>
      </c>
      <c r="AG237" s="1">
        <f t="shared" si="210"/>
        <v>0.9559583576107249</v>
      </c>
      <c r="AH237" s="1">
        <f t="shared" si="211"/>
        <v>0.13121950665883217</v>
      </c>
      <c r="AI237" s="2">
        <f t="shared" si="181"/>
        <v>11.000903650311802</v>
      </c>
      <c r="AJ237" s="1">
        <f>VLOOKUP(AI237,Graph!$D$3:$M$50,col)</f>
        <v>5.4000000000000003E-3</v>
      </c>
      <c r="AK237" s="1">
        <f>VLOOKUP(AI237,Graph!$D$3:$M$50,col+1)</f>
        <v>4.4000000000000003E-3</v>
      </c>
      <c r="AL237" s="1">
        <f t="shared" si="212"/>
        <v>4.7333333333333333E-3</v>
      </c>
      <c r="AM237" s="1">
        <f t="shared" si="182"/>
        <v>0.64144999999999996</v>
      </c>
      <c r="AN237" s="2">
        <f t="shared" si="213"/>
        <v>0.23126666666666684</v>
      </c>
      <c r="AO237" s="1">
        <f t="shared" si="214"/>
        <v>4.518226564447244E-2</v>
      </c>
      <c r="AP237" s="1">
        <f t="shared" si="215"/>
        <v>1.0788682560305629</v>
      </c>
      <c r="AQ237" s="1">
        <f t="shared" si="216"/>
        <v>1.0788682560305627</v>
      </c>
      <c r="AR237" s="1">
        <f t="shared" si="217"/>
        <v>1.0788682560305631</v>
      </c>
      <c r="AS237" s="1">
        <f t="shared" si="218"/>
        <v>1.0788682560305629</v>
      </c>
      <c r="AT237" s="1">
        <f t="shared" si="219"/>
        <v>0.9559583576107249</v>
      </c>
      <c r="AU237" s="1">
        <f t="shared" si="220"/>
        <v>0.13121950665883184</v>
      </c>
      <c r="AV237" s="2">
        <f t="shared" si="185"/>
        <v>236</v>
      </c>
      <c r="AW237" s="1">
        <f t="shared" si="186"/>
        <v>131.21950665883185</v>
      </c>
      <c r="AX237" s="1">
        <f t="shared" si="187"/>
        <v>0.9559583576107249</v>
      </c>
      <c r="AY237" s="1">
        <f t="shared" si="188"/>
        <v>1.0788682560305629</v>
      </c>
      <c r="AZ237" s="1">
        <f t="shared" si="183"/>
        <v>4.7333333333333333E-3</v>
      </c>
      <c r="BA237" s="1">
        <f t="shared" si="184"/>
        <v>11.000903650311802</v>
      </c>
    </row>
    <row r="238" spans="1:53">
      <c r="A238" s="2">
        <f t="shared" si="190"/>
        <v>0.23700000000000018</v>
      </c>
      <c r="B238" s="1">
        <f t="shared" si="176"/>
        <v>0.26966216666666687</v>
      </c>
      <c r="C238" s="1">
        <f t="shared" si="191"/>
        <v>4.8484582852657693E-2</v>
      </c>
      <c r="D238" s="1">
        <f t="shared" si="177"/>
        <v>1.0861156033489281</v>
      </c>
      <c r="E238" s="1">
        <f t="shared" si="221"/>
        <v>1.0857182368109051</v>
      </c>
      <c r="F238" s="1">
        <f t="shared" si="221"/>
        <v>1.0857059109065386</v>
      </c>
      <c r="G238" s="1">
        <f t="shared" si="221"/>
        <v>1.0857055277172105</v>
      </c>
      <c r="H238" s="1">
        <f t="shared" si="192"/>
        <v>0.13901369108663955</v>
      </c>
      <c r="I238" s="1">
        <f t="shared" si="178"/>
        <v>11.214538831811469</v>
      </c>
      <c r="J238" s="1">
        <f>VLOOKUP($I238,Graph!$D$3:$M$50,col)</f>
        <v>5.4000000000000003E-3</v>
      </c>
      <c r="K238" s="1">
        <f>VLOOKUP($I238,Graph!$D$3:$M$50,col+1)</f>
        <v>4.4000000000000003E-3</v>
      </c>
      <c r="L238" s="1">
        <f t="shared" si="193"/>
        <v>4.7333333333333333E-3</v>
      </c>
      <c r="M238" s="1">
        <f t="shared" si="194"/>
        <v>0.64144999999999996</v>
      </c>
      <c r="N238" s="1">
        <f t="shared" si="195"/>
        <v>0.23226666666666684</v>
      </c>
      <c r="O238" s="1">
        <f t="shared" si="196"/>
        <v>4.5222605581320345E-2</v>
      </c>
      <c r="P238" s="1">
        <f t="shared" si="197"/>
        <v>1.0791352027669816</v>
      </c>
      <c r="Q238" s="1">
        <f t="shared" si="198"/>
        <v>1.0789559461075646</v>
      </c>
      <c r="R238" s="1">
        <f t="shared" si="199"/>
        <v>1.0789508516808006</v>
      </c>
      <c r="S238" s="1">
        <f t="shared" si="200"/>
        <v>1.0789507067399786</v>
      </c>
      <c r="T238" s="1">
        <f t="shared" si="201"/>
        <v>0.9560821931536071</v>
      </c>
      <c r="U238" s="1">
        <f t="shared" si="202"/>
        <v>0.13208161159276952</v>
      </c>
      <c r="V238" s="2">
        <f t="shared" si="179"/>
        <v>11.024942858591787</v>
      </c>
      <c r="W238" s="1">
        <f>VLOOKUP(V238,Graph!$D$3:$M$50,col)</f>
        <v>5.4000000000000003E-3</v>
      </c>
      <c r="X238" s="1">
        <f>VLOOKUP(V238,Graph!$D$3:$M$50,col+1)</f>
        <v>4.4000000000000003E-3</v>
      </c>
      <c r="Y238" s="1">
        <f t="shared" si="203"/>
        <v>4.7333333333333333E-3</v>
      </c>
      <c r="Z238" s="1">
        <f t="shared" si="180"/>
        <v>0.64144999999999996</v>
      </c>
      <c r="AA238" s="2">
        <f t="shared" si="204"/>
        <v>0.23226666666666684</v>
      </c>
      <c r="AB238" s="1">
        <f t="shared" si="205"/>
        <v>4.5222605581320345E-2</v>
      </c>
      <c r="AC238" s="1">
        <f t="shared" si="206"/>
        <v>1.0789507026161596</v>
      </c>
      <c r="AD238" s="1">
        <f t="shared" si="207"/>
        <v>1.0789507024988296</v>
      </c>
      <c r="AE238" s="1">
        <f t="shared" si="208"/>
        <v>1.0789507024954912</v>
      </c>
      <c r="AF238" s="1">
        <f t="shared" si="209"/>
        <v>1.0789507024953962</v>
      </c>
      <c r="AG238" s="1">
        <f t="shared" si="210"/>
        <v>0.9560821931536071</v>
      </c>
      <c r="AH238" s="1">
        <f t="shared" si="211"/>
        <v>0.13208161107316163</v>
      </c>
      <c r="AI238" s="2">
        <f t="shared" si="181"/>
        <v>11.024942844134443</v>
      </c>
      <c r="AJ238" s="1">
        <f>VLOOKUP(AI238,Graph!$D$3:$M$50,col)</f>
        <v>5.4000000000000003E-3</v>
      </c>
      <c r="AK238" s="1">
        <f>VLOOKUP(AI238,Graph!$D$3:$M$50,col+1)</f>
        <v>4.4000000000000003E-3</v>
      </c>
      <c r="AL238" s="1">
        <f t="shared" si="212"/>
        <v>4.7333333333333333E-3</v>
      </c>
      <c r="AM238" s="1">
        <f t="shared" si="182"/>
        <v>0.64144999999999996</v>
      </c>
      <c r="AN238" s="2">
        <f t="shared" si="213"/>
        <v>0.23226666666666684</v>
      </c>
      <c r="AO238" s="1">
        <f t="shared" si="214"/>
        <v>4.5222605581320345E-2</v>
      </c>
      <c r="AP238" s="1">
        <f t="shared" si="215"/>
        <v>1.0789507024953937</v>
      </c>
      <c r="AQ238" s="1">
        <f t="shared" si="216"/>
        <v>1.0789507024953935</v>
      </c>
      <c r="AR238" s="1">
        <f t="shared" si="217"/>
        <v>1.0789507024953937</v>
      </c>
      <c r="AS238" s="1">
        <f t="shared" si="218"/>
        <v>1.0789507024953935</v>
      </c>
      <c r="AT238" s="1">
        <f t="shared" si="219"/>
        <v>0.9560821931536071</v>
      </c>
      <c r="AU238" s="1">
        <f t="shared" si="220"/>
        <v>0.1320816110731613</v>
      </c>
      <c r="AV238" s="2">
        <f t="shared" si="185"/>
        <v>237</v>
      </c>
      <c r="AW238" s="1">
        <f t="shared" si="186"/>
        <v>132.0816110731613</v>
      </c>
      <c r="AX238" s="1">
        <f t="shared" si="187"/>
        <v>0.9560821931536071</v>
      </c>
      <c r="AY238" s="1">
        <f t="shared" si="188"/>
        <v>1.0789507024953935</v>
      </c>
      <c r="AZ238" s="1">
        <f t="shared" si="183"/>
        <v>4.7333333333333333E-3</v>
      </c>
      <c r="BA238" s="1">
        <f t="shared" si="184"/>
        <v>11.024942844134443</v>
      </c>
    </row>
    <row r="239" spans="1:53">
      <c r="A239" s="2">
        <f t="shared" si="190"/>
        <v>0.23800000000000018</v>
      </c>
      <c r="B239" s="1">
        <f t="shared" si="176"/>
        <v>0.27070333333333357</v>
      </c>
      <c r="C239" s="1">
        <f t="shared" si="191"/>
        <v>4.8519209637340681E-2</v>
      </c>
      <c r="D239" s="1">
        <f t="shared" si="177"/>
        <v>1.0861867506494265</v>
      </c>
      <c r="E239" s="1">
        <f t="shared" si="221"/>
        <v>1.08579085443259</v>
      </c>
      <c r="F239" s="1">
        <f t="shared" si="221"/>
        <v>1.0857785627262462</v>
      </c>
      <c r="G239" s="1">
        <f t="shared" si="221"/>
        <v>1.0857781802489443</v>
      </c>
      <c r="H239" s="1">
        <f t="shared" si="192"/>
        <v>0.13990381338264493</v>
      </c>
      <c r="I239" s="1">
        <f t="shared" si="178"/>
        <v>11.238423962463331</v>
      </c>
      <c r="J239" s="1">
        <f>VLOOKUP($I239,Graph!$D$3:$M$50,col)</f>
        <v>5.4000000000000003E-3</v>
      </c>
      <c r="K239" s="1">
        <f>VLOOKUP($I239,Graph!$D$3:$M$50,col+1)</f>
        <v>4.4000000000000003E-3</v>
      </c>
      <c r="L239" s="1">
        <f t="shared" si="193"/>
        <v>4.7333333333333333E-3</v>
      </c>
      <c r="M239" s="1">
        <f t="shared" si="194"/>
        <v>0.64144999999999996</v>
      </c>
      <c r="N239" s="1">
        <f t="shared" si="195"/>
        <v>0.23326666666666684</v>
      </c>
      <c r="O239" s="1">
        <f t="shared" si="196"/>
        <v>4.5262653004052411E-2</v>
      </c>
      <c r="P239" s="1">
        <f t="shared" si="197"/>
        <v>1.0792170502453677</v>
      </c>
      <c r="Q239" s="1">
        <f t="shared" si="198"/>
        <v>1.0790378257110951</v>
      </c>
      <c r="R239" s="1">
        <f t="shared" si="199"/>
        <v>1.0790327265002417</v>
      </c>
      <c r="S239" s="1">
        <f t="shared" si="200"/>
        <v>1.0790325812612414</v>
      </c>
      <c r="T239" s="1">
        <f t="shared" si="201"/>
        <v>0.95620499334125542</v>
      </c>
      <c r="U239" s="1">
        <f t="shared" si="202"/>
        <v>0.13294561214692036</v>
      </c>
      <c r="V239" s="2">
        <f t="shared" si="179"/>
        <v>11.048930203925366</v>
      </c>
      <c r="W239" s="1">
        <f>VLOOKUP(V239,Graph!$D$3:$M$50,col)</f>
        <v>5.4000000000000003E-3</v>
      </c>
      <c r="X239" s="1">
        <f>VLOOKUP(V239,Graph!$D$3:$M$50,col+1)</f>
        <v>4.4000000000000003E-3</v>
      </c>
      <c r="Y239" s="1">
        <f t="shared" si="203"/>
        <v>4.7333333333333333E-3</v>
      </c>
      <c r="Z239" s="1">
        <f t="shared" si="180"/>
        <v>0.64144999999999996</v>
      </c>
      <c r="AA239" s="2">
        <f t="shared" si="204"/>
        <v>0.23326666666666684</v>
      </c>
      <c r="AB239" s="1">
        <f t="shared" si="205"/>
        <v>4.5262653004052411E-2</v>
      </c>
      <c r="AC239" s="1">
        <f t="shared" si="206"/>
        <v>1.0790325771243223</v>
      </c>
      <c r="AD239" s="1">
        <f t="shared" si="207"/>
        <v>1.0790325770064881</v>
      </c>
      <c r="AE239" s="1">
        <f t="shared" si="208"/>
        <v>1.0790325770031317</v>
      </c>
      <c r="AF239" s="1">
        <f t="shared" si="209"/>
        <v>1.079032577003036</v>
      </c>
      <c r="AG239" s="1">
        <f t="shared" si="210"/>
        <v>0.95620499334125542</v>
      </c>
      <c r="AH239" s="1">
        <f t="shared" si="211"/>
        <v>0.13294561162227475</v>
      </c>
      <c r="AI239" s="2">
        <f t="shared" si="181"/>
        <v>11.04893018939117</v>
      </c>
      <c r="AJ239" s="1">
        <f>VLOOKUP(AI239,Graph!$D$3:$M$50,col)</f>
        <v>5.4000000000000003E-3</v>
      </c>
      <c r="AK239" s="1">
        <f>VLOOKUP(AI239,Graph!$D$3:$M$50,col+1)</f>
        <v>4.4000000000000003E-3</v>
      </c>
      <c r="AL239" s="1">
        <f t="shared" si="212"/>
        <v>4.7333333333333333E-3</v>
      </c>
      <c r="AM239" s="1">
        <f t="shared" si="182"/>
        <v>0.64144999999999996</v>
      </c>
      <c r="AN239" s="2">
        <f t="shared" si="213"/>
        <v>0.23326666666666684</v>
      </c>
      <c r="AO239" s="1">
        <f t="shared" si="214"/>
        <v>4.5262653004052411E-2</v>
      </c>
      <c r="AP239" s="1">
        <f t="shared" si="215"/>
        <v>1.0790325770030333</v>
      </c>
      <c r="AQ239" s="1">
        <f t="shared" si="216"/>
        <v>1.0790325770030336</v>
      </c>
      <c r="AR239" s="1">
        <f t="shared" si="217"/>
        <v>1.0790325770030336</v>
      </c>
      <c r="AS239" s="1">
        <f t="shared" si="218"/>
        <v>1.0790325770030336</v>
      </c>
      <c r="AT239" s="1">
        <f t="shared" si="219"/>
        <v>0.95620499334125542</v>
      </c>
      <c r="AU239" s="1">
        <f t="shared" si="220"/>
        <v>0.13294561162227445</v>
      </c>
      <c r="AV239" s="2">
        <f t="shared" si="185"/>
        <v>238</v>
      </c>
      <c r="AW239" s="1">
        <f t="shared" si="186"/>
        <v>132.94561162227444</v>
      </c>
      <c r="AX239" s="1">
        <f t="shared" si="187"/>
        <v>0.95620499334125542</v>
      </c>
      <c r="AY239" s="1">
        <f t="shared" si="188"/>
        <v>1.0790325770030336</v>
      </c>
      <c r="AZ239" s="1">
        <f t="shared" si="183"/>
        <v>4.7333333333333333E-3</v>
      </c>
      <c r="BA239" s="1">
        <f t="shared" si="184"/>
        <v>11.04893018939117</v>
      </c>
    </row>
    <row r="240" spans="1:53">
      <c r="A240" s="2">
        <f t="shared" si="190"/>
        <v>0.23900000000000018</v>
      </c>
      <c r="B240" s="1">
        <f t="shared" si="176"/>
        <v>0.27174450000000022</v>
      </c>
      <c r="C240" s="1">
        <f t="shared" si="191"/>
        <v>4.8553583301454206E-2</v>
      </c>
      <c r="D240" s="1">
        <f t="shared" si="177"/>
        <v>1.0862573916963103</v>
      </c>
      <c r="E240" s="1">
        <f t="shared" si="221"/>
        <v>1.0858629609857462</v>
      </c>
      <c r="F240" s="1">
        <f t="shared" si="221"/>
        <v>1.0858507034905998</v>
      </c>
      <c r="G240" s="1">
        <f t="shared" si="221"/>
        <v>1.0858503217301039</v>
      </c>
      <c r="H240" s="1">
        <f t="shared" si="192"/>
        <v>0.14079583982516369</v>
      </c>
      <c r="I240" s="1">
        <f t="shared" si="178"/>
        <v>11.262258766910431</v>
      </c>
      <c r="J240" s="1">
        <f>VLOOKUP($I240,Graph!$D$3:$M$50,col)</f>
        <v>5.4000000000000003E-3</v>
      </c>
      <c r="K240" s="1">
        <f>VLOOKUP($I240,Graph!$D$3:$M$50,col+1)</f>
        <v>4.4000000000000003E-3</v>
      </c>
      <c r="L240" s="1">
        <f t="shared" si="193"/>
        <v>4.7333333333333333E-3</v>
      </c>
      <c r="M240" s="1">
        <f t="shared" si="194"/>
        <v>0.64144999999999996</v>
      </c>
      <c r="N240" s="1">
        <f t="shared" si="195"/>
        <v>0.23426666666666685</v>
      </c>
      <c r="O240" s="1">
        <f t="shared" si="196"/>
        <v>4.530241107116513E-2</v>
      </c>
      <c r="P240" s="1">
        <f t="shared" si="197"/>
        <v>1.0792983310582225</v>
      </c>
      <c r="Q240" s="1">
        <f t="shared" si="198"/>
        <v>1.0791191392089858</v>
      </c>
      <c r="R240" s="1">
        <f t="shared" si="199"/>
        <v>1.0791140352705264</v>
      </c>
      <c r="S240" s="1">
        <f t="shared" si="200"/>
        <v>1.0791138897357513</v>
      </c>
      <c r="T240" s="1">
        <f t="shared" si="201"/>
        <v>0.95632677110354458</v>
      </c>
      <c r="U240" s="1">
        <f t="shared" si="202"/>
        <v>0.1338115046880422</v>
      </c>
      <c r="V240" s="2">
        <f t="shared" si="179"/>
        <v>11.072866032874721</v>
      </c>
      <c r="W240" s="1">
        <f>VLOOKUP(V240,Graph!$D$3:$M$50,col)</f>
        <v>5.4000000000000003E-3</v>
      </c>
      <c r="X240" s="1">
        <f>VLOOKUP(V240,Graph!$D$3:$M$50,col+1)</f>
        <v>4.4000000000000003E-3</v>
      </c>
      <c r="Y240" s="1">
        <f t="shared" si="203"/>
        <v>4.7333333333333333E-3</v>
      </c>
      <c r="Z240" s="1">
        <f t="shared" si="180"/>
        <v>0.64144999999999996</v>
      </c>
      <c r="AA240" s="2">
        <f t="shared" si="204"/>
        <v>0.23426666666666685</v>
      </c>
      <c r="AB240" s="1">
        <f t="shared" si="205"/>
        <v>4.530241107116513E-2</v>
      </c>
      <c r="AC240" s="1">
        <f t="shared" si="206"/>
        <v>1.0791138855858131</v>
      </c>
      <c r="AD240" s="1">
        <f t="shared" si="207"/>
        <v>1.0791138854674771</v>
      </c>
      <c r="AE240" s="1">
        <f t="shared" si="208"/>
        <v>1.0791138854641027</v>
      </c>
      <c r="AF240" s="1">
        <f t="shared" si="209"/>
        <v>1.0791138854640066</v>
      </c>
      <c r="AG240" s="1">
        <f t="shared" si="210"/>
        <v>0.95632677110354458</v>
      </c>
      <c r="AH240" s="1">
        <f t="shared" si="211"/>
        <v>0.13381150415834037</v>
      </c>
      <c r="AI240" s="2">
        <f t="shared" si="181"/>
        <v>11.072866018263827</v>
      </c>
      <c r="AJ240" s="1">
        <f>VLOOKUP(AI240,Graph!$D$3:$M$50,col)</f>
        <v>5.4000000000000003E-3</v>
      </c>
      <c r="AK240" s="1">
        <f>VLOOKUP(AI240,Graph!$D$3:$M$50,col+1)</f>
        <v>4.4000000000000003E-3</v>
      </c>
      <c r="AL240" s="1">
        <f t="shared" si="212"/>
        <v>4.7333333333333333E-3</v>
      </c>
      <c r="AM240" s="1">
        <f t="shared" si="182"/>
        <v>0.64144999999999996</v>
      </c>
      <c r="AN240" s="2">
        <f t="shared" si="213"/>
        <v>0.23426666666666685</v>
      </c>
      <c r="AO240" s="1">
        <f t="shared" si="214"/>
        <v>4.530241107116513E-2</v>
      </c>
      <c r="AP240" s="1">
        <f t="shared" si="215"/>
        <v>1.0791138854640039</v>
      </c>
      <c r="AQ240" s="1">
        <f t="shared" si="216"/>
        <v>1.0791138854640039</v>
      </c>
      <c r="AR240" s="1">
        <f t="shared" si="217"/>
        <v>1.0791138854640039</v>
      </c>
      <c r="AS240" s="1">
        <f t="shared" si="218"/>
        <v>1.0791138854640039</v>
      </c>
      <c r="AT240" s="1">
        <f t="shared" si="219"/>
        <v>0.95632677110354458</v>
      </c>
      <c r="AU240" s="1">
        <f t="shared" si="220"/>
        <v>0.13381150415834003</v>
      </c>
      <c r="AV240" s="2">
        <f t="shared" si="185"/>
        <v>239</v>
      </c>
      <c r="AW240" s="1">
        <f t="shared" si="186"/>
        <v>133.81150415834003</v>
      </c>
      <c r="AX240" s="1">
        <f t="shared" si="187"/>
        <v>0.95632677110354458</v>
      </c>
      <c r="AY240" s="1">
        <f t="shared" si="188"/>
        <v>1.0791138854640039</v>
      </c>
      <c r="AZ240" s="1">
        <f t="shared" si="183"/>
        <v>4.7333333333333333E-3</v>
      </c>
      <c r="BA240" s="1">
        <f t="shared" si="184"/>
        <v>11.072866018263827</v>
      </c>
    </row>
    <row r="241" spans="1:53">
      <c r="A241" s="2">
        <f t="shared" si="190"/>
        <v>0.24000000000000019</v>
      </c>
      <c r="B241" s="1">
        <f t="shared" si="176"/>
        <v>0.27278566666666687</v>
      </c>
      <c r="C241" s="1">
        <f t="shared" si="191"/>
        <v>4.8587706603949718E-2</v>
      </c>
      <c r="D241" s="1">
        <f t="shared" si="177"/>
        <v>1.0863275318611461</v>
      </c>
      <c r="E241" s="1">
        <f t="shared" ref="E241:G260" si="222">SQRT(D241-($C241*D241-POWER(D241,1/3)+1)/($C241-POWER(D241,-2/3)/3))</f>
        <v>1.0859345618348355</v>
      </c>
      <c r="F241" s="1">
        <f t="shared" si="222"/>
        <v>1.0859223385617596</v>
      </c>
      <c r="G241" s="1">
        <f t="shared" si="222"/>
        <v>1.0859219575227339</v>
      </c>
      <c r="H241" s="1">
        <f t="shared" si="192"/>
        <v>0.14168976635677358</v>
      </c>
      <c r="I241" s="1">
        <f t="shared" si="178"/>
        <v>11.286043560494688</v>
      </c>
      <c r="J241" s="1">
        <f>VLOOKUP($I241,Graph!$D$3:$M$50,col)</f>
        <v>5.4000000000000003E-3</v>
      </c>
      <c r="K241" s="1">
        <f>VLOOKUP($I241,Graph!$D$3:$M$50,col+1)</f>
        <v>4.4000000000000003E-3</v>
      </c>
      <c r="L241" s="1">
        <f t="shared" si="193"/>
        <v>4.7333333333333333E-3</v>
      </c>
      <c r="M241" s="1">
        <f t="shared" si="194"/>
        <v>0.64144999999999996</v>
      </c>
      <c r="N241" s="1">
        <f t="shared" si="195"/>
        <v>0.23526666666666685</v>
      </c>
      <c r="O241" s="1">
        <f t="shared" si="196"/>
        <v>4.5341882896032325E-2</v>
      </c>
      <c r="P241" s="1">
        <f t="shared" si="197"/>
        <v>1.0793790510491368</v>
      </c>
      <c r="Q241" s="1">
        <f t="shared" si="198"/>
        <v>1.079199892431693</v>
      </c>
      <c r="R241" s="1">
        <f t="shared" si="199"/>
        <v>1.079194783821382</v>
      </c>
      <c r="S241" s="1">
        <f t="shared" si="200"/>
        <v>1.079194637993212</v>
      </c>
      <c r="T241" s="1">
        <f t="shared" si="201"/>
        <v>0.95644753915595426</v>
      </c>
      <c r="U241" s="1">
        <f t="shared" si="202"/>
        <v>0.13467928509525134</v>
      </c>
      <c r="V241" s="2">
        <f t="shared" si="179"/>
        <v>11.096750674101925</v>
      </c>
      <c r="W241" s="1">
        <f>VLOOKUP(V241,Graph!$D$3:$M$50,col)</f>
        <v>5.4000000000000003E-3</v>
      </c>
      <c r="X241" s="1">
        <f>VLOOKUP(V241,Graph!$D$3:$M$50,col+1)</f>
        <v>4.4000000000000003E-3</v>
      </c>
      <c r="Y241" s="1">
        <f t="shared" si="203"/>
        <v>4.7333333333333333E-3</v>
      </c>
      <c r="Z241" s="1">
        <f t="shared" si="180"/>
        <v>0.64144999999999996</v>
      </c>
      <c r="AA241" s="2">
        <f t="shared" si="204"/>
        <v>0.23526666666666685</v>
      </c>
      <c r="AB241" s="1">
        <f t="shared" si="205"/>
        <v>4.5341882896032325E-2</v>
      </c>
      <c r="AC241" s="1">
        <f t="shared" si="206"/>
        <v>1.0791946338303346</v>
      </c>
      <c r="AD241" s="1">
        <f t="shared" si="207"/>
        <v>1.0791946337114997</v>
      </c>
      <c r="AE241" s="1">
        <f t="shared" si="208"/>
        <v>1.0791946337081071</v>
      </c>
      <c r="AF241" s="1">
        <f t="shared" si="209"/>
        <v>1.0791946337080105</v>
      </c>
      <c r="AG241" s="1">
        <f t="shared" si="210"/>
        <v>0.95644753915595426</v>
      </c>
      <c r="AH241" s="1">
        <f t="shared" si="211"/>
        <v>0.1346792845604749</v>
      </c>
      <c r="AI241" s="2">
        <f t="shared" si="181"/>
        <v>11.096750659414486</v>
      </c>
      <c r="AJ241" s="1">
        <f>VLOOKUP(AI241,Graph!$D$3:$M$50,col)</f>
        <v>5.4000000000000003E-3</v>
      </c>
      <c r="AK241" s="1">
        <f>VLOOKUP(AI241,Graph!$D$3:$M$50,col+1)</f>
        <v>4.4000000000000003E-3</v>
      </c>
      <c r="AL241" s="1">
        <f t="shared" si="212"/>
        <v>4.7333333333333333E-3</v>
      </c>
      <c r="AM241" s="1">
        <f t="shared" si="182"/>
        <v>0.64144999999999996</v>
      </c>
      <c r="AN241" s="2">
        <f t="shared" si="213"/>
        <v>0.23526666666666685</v>
      </c>
      <c r="AO241" s="1">
        <f t="shared" si="214"/>
        <v>4.5341882896032325E-2</v>
      </c>
      <c r="AP241" s="1">
        <f t="shared" si="215"/>
        <v>1.0791946337080074</v>
      </c>
      <c r="AQ241" s="1">
        <f t="shared" si="216"/>
        <v>1.0791946337080076</v>
      </c>
      <c r="AR241" s="1">
        <f t="shared" si="217"/>
        <v>1.0791946337080072</v>
      </c>
      <c r="AS241" s="1">
        <f t="shared" si="218"/>
        <v>1.0791946337080074</v>
      </c>
      <c r="AT241" s="1">
        <f t="shared" si="219"/>
        <v>0.95644753915595426</v>
      </c>
      <c r="AU241" s="1">
        <f t="shared" si="220"/>
        <v>0.13467928456047451</v>
      </c>
      <c r="AV241" s="2">
        <f t="shared" si="185"/>
        <v>240</v>
      </c>
      <c r="AW241" s="1">
        <f t="shared" si="186"/>
        <v>134.67928456047451</v>
      </c>
      <c r="AX241" s="1">
        <f t="shared" si="187"/>
        <v>0.95644753915595426</v>
      </c>
      <c r="AY241" s="1">
        <f t="shared" si="188"/>
        <v>1.0791946337080074</v>
      </c>
      <c r="AZ241" s="1">
        <f t="shared" si="183"/>
        <v>4.7333333333333333E-3</v>
      </c>
      <c r="BA241" s="1">
        <f t="shared" si="184"/>
        <v>11.096750659414486</v>
      </c>
    </row>
    <row r="242" spans="1:53">
      <c r="A242" s="2">
        <f t="shared" si="190"/>
        <v>0.24100000000000019</v>
      </c>
      <c r="B242" s="1">
        <f t="shared" si="176"/>
        <v>0.27382683333333357</v>
      </c>
      <c r="C242" s="1">
        <f t="shared" si="191"/>
        <v>4.8621582263929208E-2</v>
      </c>
      <c r="D242" s="1">
        <f t="shared" si="177"/>
        <v>1.0863971764399767</v>
      </c>
      <c r="E242" s="1">
        <f t="shared" si="222"/>
        <v>1.0860056622696919</v>
      </c>
      <c r="F242" s="1">
        <f t="shared" si="222"/>
        <v>1.0859934732273158</v>
      </c>
      <c r="G242" s="1">
        <f t="shared" si="222"/>
        <v>1.0859930929143107</v>
      </c>
      <c r="H242" s="1">
        <f t="shared" si="192"/>
        <v>0.14258558894579992</v>
      </c>
      <c r="I242" s="1">
        <f t="shared" si="178"/>
        <v>11.30977865528868</v>
      </c>
      <c r="J242" s="1">
        <f>VLOOKUP($I242,Graph!$D$3:$M$50,col)</f>
        <v>5.4000000000000003E-3</v>
      </c>
      <c r="K242" s="1">
        <f>VLOOKUP($I242,Graph!$D$3:$M$50,col+1)</f>
        <v>4.4000000000000003E-3</v>
      </c>
      <c r="L242" s="1">
        <f t="shared" si="193"/>
        <v>4.7333333333333333E-3</v>
      </c>
      <c r="M242" s="1">
        <f t="shared" si="194"/>
        <v>0.64144999999999996</v>
      </c>
      <c r="N242" s="1">
        <f t="shared" si="195"/>
        <v>0.23626666666666685</v>
      </c>
      <c r="O242" s="1">
        <f t="shared" si="196"/>
        <v>4.538107154770419E-2</v>
      </c>
      <c r="P242" s="1">
        <f t="shared" si="197"/>
        <v>1.0794592159819723</v>
      </c>
      <c r="Q242" s="1">
        <f t="shared" si="198"/>
        <v>1.0792800911302136</v>
      </c>
      <c r="R242" s="1">
        <f t="shared" si="199"/>
        <v>1.0792749779030855</v>
      </c>
      <c r="S242" s="1">
        <f t="shared" si="200"/>
        <v>1.0792748317838772</v>
      </c>
      <c r="T242" s="1">
        <f t="shared" si="201"/>
        <v>0.95656731000399431</v>
      </c>
      <c r="U242" s="1">
        <f t="shared" si="202"/>
        <v>0.13554894927432332</v>
      </c>
      <c r="V242" s="2">
        <f t="shared" si="179"/>
        <v>11.120584452801157</v>
      </c>
      <c r="W242" s="1">
        <f>VLOOKUP(V242,Graph!$D$3:$M$50,col)</f>
        <v>5.4000000000000003E-3</v>
      </c>
      <c r="X242" s="1">
        <f>VLOOKUP(V242,Graph!$D$3:$M$50,col+1)</f>
        <v>4.4000000000000003E-3</v>
      </c>
      <c r="Y242" s="1">
        <f t="shared" si="203"/>
        <v>4.7333333333333333E-3</v>
      </c>
      <c r="Z242" s="1">
        <f t="shared" si="180"/>
        <v>0.64144999999999996</v>
      </c>
      <c r="AA242" s="2">
        <f t="shared" si="204"/>
        <v>0.23626666666666685</v>
      </c>
      <c r="AB242" s="1">
        <f t="shared" si="205"/>
        <v>4.538107154770419E-2</v>
      </c>
      <c r="AC242" s="1">
        <f t="shared" si="206"/>
        <v>1.0792748276081414</v>
      </c>
      <c r="AD242" s="1">
        <f t="shared" si="207"/>
        <v>1.0792748274888089</v>
      </c>
      <c r="AE242" s="1">
        <f t="shared" si="208"/>
        <v>1.0792748274853987</v>
      </c>
      <c r="AF242" s="1">
        <f t="shared" si="209"/>
        <v>1.079274827485301</v>
      </c>
      <c r="AG242" s="1">
        <f t="shared" si="210"/>
        <v>0.95656731000399431</v>
      </c>
      <c r="AH242" s="1">
        <f t="shared" si="211"/>
        <v>0.13554894873445389</v>
      </c>
      <c r="AI242" s="2">
        <f t="shared" si="181"/>
        <v>11.12058443803733</v>
      </c>
      <c r="AJ242" s="1">
        <f>VLOOKUP(AI242,Graph!$D$3:$M$50,col)</f>
        <v>5.4000000000000003E-3</v>
      </c>
      <c r="AK242" s="1">
        <f>VLOOKUP(AI242,Graph!$D$3:$M$50,col+1)</f>
        <v>4.4000000000000003E-3</v>
      </c>
      <c r="AL242" s="1">
        <f t="shared" si="212"/>
        <v>4.7333333333333333E-3</v>
      </c>
      <c r="AM242" s="1">
        <f t="shared" si="182"/>
        <v>0.64144999999999996</v>
      </c>
      <c r="AN242" s="2">
        <f t="shared" si="213"/>
        <v>0.23626666666666685</v>
      </c>
      <c r="AO242" s="1">
        <f t="shared" si="214"/>
        <v>4.538107154770419E-2</v>
      </c>
      <c r="AP242" s="1">
        <f t="shared" si="215"/>
        <v>1.0792748274852983</v>
      </c>
      <c r="AQ242" s="1">
        <f t="shared" si="216"/>
        <v>1.0792748274852981</v>
      </c>
      <c r="AR242" s="1">
        <f t="shared" si="217"/>
        <v>1.0792748274852983</v>
      </c>
      <c r="AS242" s="1">
        <f t="shared" si="218"/>
        <v>1.0792748274852981</v>
      </c>
      <c r="AT242" s="1">
        <f t="shared" si="219"/>
        <v>0.95656731000399431</v>
      </c>
      <c r="AU242" s="1">
        <f t="shared" si="220"/>
        <v>0.13554894873445353</v>
      </c>
      <c r="AV242" s="2">
        <f t="shared" si="185"/>
        <v>241</v>
      </c>
      <c r="AW242" s="1">
        <f t="shared" si="186"/>
        <v>135.54894873445352</v>
      </c>
      <c r="AX242" s="1">
        <f t="shared" si="187"/>
        <v>0.95656731000399431</v>
      </c>
      <c r="AY242" s="1">
        <f t="shared" si="188"/>
        <v>1.0792748274852981</v>
      </c>
      <c r="AZ242" s="1">
        <f t="shared" si="183"/>
        <v>4.7333333333333333E-3</v>
      </c>
      <c r="BA242" s="1">
        <f t="shared" si="184"/>
        <v>11.12058443803733</v>
      </c>
    </row>
    <row r="243" spans="1:53">
      <c r="A243" s="2">
        <f t="shared" si="190"/>
        <v>0.24200000000000019</v>
      </c>
      <c r="B243" s="1">
        <f t="shared" si="176"/>
        <v>0.27486800000000022</v>
      </c>
      <c r="C243" s="1">
        <f t="shared" si="191"/>
        <v>4.8655212961360016E-2</v>
      </c>
      <c r="D243" s="1">
        <f t="shared" si="177"/>
        <v>1.0864663306546409</v>
      </c>
      <c r="E243" s="1">
        <f t="shared" si="222"/>
        <v>1.0860762675068145</v>
      </c>
      <c r="F243" s="1">
        <f t="shared" si="222"/>
        <v>1.0860641127015751</v>
      </c>
      <c r="G243" s="1">
        <f t="shared" si="222"/>
        <v>1.0860637331190299</v>
      </c>
      <c r="H243" s="1">
        <f t="shared" si="192"/>
        <v>0.14348330358604544</v>
      </c>
      <c r="I243" s="1">
        <f t="shared" si="178"/>
        <v>11.333464360142797</v>
      </c>
      <c r="J243" s="1">
        <f>VLOOKUP($I243,Graph!$D$3:$M$50,col)</f>
        <v>5.4000000000000003E-3</v>
      </c>
      <c r="K243" s="1">
        <f>VLOOKUP($I243,Graph!$D$3:$M$50,col+1)</f>
        <v>4.4000000000000003E-3</v>
      </c>
      <c r="L243" s="1">
        <f t="shared" si="193"/>
        <v>4.7333333333333333E-3</v>
      </c>
      <c r="M243" s="1">
        <f t="shared" si="194"/>
        <v>0.64144999999999996</v>
      </c>
      <c r="N243" s="1">
        <f t="shared" si="195"/>
        <v>0.23726666666666685</v>
      </c>
      <c r="O243" s="1">
        <f t="shared" si="196"/>
        <v>4.5419980051689686E-2</v>
      </c>
      <c r="P243" s="1">
        <f t="shared" si="197"/>
        <v>1.0795388315422083</v>
      </c>
      <c r="Q243" s="1">
        <f t="shared" si="198"/>
        <v>1.0793597409774267</v>
      </c>
      <c r="R243" s="1">
        <f t="shared" si="199"/>
        <v>1.0793546231878082</v>
      </c>
      <c r="S243" s="1">
        <f t="shared" si="200"/>
        <v>1.0793544767798955</v>
      </c>
      <c r="T243" s="1">
        <f t="shared" si="201"/>
        <v>0.95668609594752041</v>
      </c>
      <c r="U243" s="1">
        <f t="shared" si="202"/>
        <v>0.13642049315740848</v>
      </c>
      <c r="V243" s="2">
        <f t="shared" si="179"/>
        <v>11.144367690749629</v>
      </c>
      <c r="W243" s="1">
        <f>VLOOKUP(V243,Graph!$D$3:$M$50,col)</f>
        <v>5.4000000000000003E-3</v>
      </c>
      <c r="X243" s="1">
        <f>VLOOKUP(V243,Graph!$D$3:$M$50,col+1)</f>
        <v>4.4000000000000003E-3</v>
      </c>
      <c r="Y243" s="1">
        <f t="shared" si="203"/>
        <v>4.7333333333333333E-3</v>
      </c>
      <c r="Z243" s="1">
        <f t="shared" si="180"/>
        <v>0.64144999999999996</v>
      </c>
      <c r="AA243" s="2">
        <f t="shared" si="204"/>
        <v>0.23726666666666685</v>
      </c>
      <c r="AB243" s="1">
        <f t="shared" si="205"/>
        <v>4.5419980051689686E-2</v>
      </c>
      <c r="AC243" s="1">
        <f t="shared" si="206"/>
        <v>1.0793544725913795</v>
      </c>
      <c r="AD243" s="1">
        <f t="shared" si="207"/>
        <v>1.0793544724715523</v>
      </c>
      <c r="AE243" s="1">
        <f t="shared" si="208"/>
        <v>1.0793544724681239</v>
      </c>
      <c r="AF243" s="1">
        <f t="shared" si="209"/>
        <v>1.0793544724680262</v>
      </c>
      <c r="AG243" s="1">
        <f t="shared" si="210"/>
        <v>0.95668609594752041</v>
      </c>
      <c r="AH243" s="1">
        <f t="shared" si="211"/>
        <v>0.13642049261242781</v>
      </c>
      <c r="AI243" s="2">
        <f t="shared" si="181"/>
        <v>11.144367675909569</v>
      </c>
      <c r="AJ243" s="1">
        <f>VLOOKUP(AI243,Graph!$D$3:$M$50,col)</f>
        <v>5.4000000000000003E-3</v>
      </c>
      <c r="AK243" s="1">
        <f>VLOOKUP(AI243,Graph!$D$3:$M$50,col+1)</f>
        <v>4.4000000000000003E-3</v>
      </c>
      <c r="AL243" s="1">
        <f t="shared" si="212"/>
        <v>4.7333333333333333E-3</v>
      </c>
      <c r="AM243" s="1">
        <f t="shared" si="182"/>
        <v>0.64144999999999996</v>
      </c>
      <c r="AN243" s="2">
        <f t="shared" si="213"/>
        <v>0.23726666666666685</v>
      </c>
      <c r="AO243" s="1">
        <f t="shared" si="214"/>
        <v>4.5419980051689686E-2</v>
      </c>
      <c r="AP243" s="1">
        <f t="shared" si="215"/>
        <v>1.0793544724680233</v>
      </c>
      <c r="AQ243" s="1">
        <f t="shared" si="216"/>
        <v>1.0793544724680231</v>
      </c>
      <c r="AR243" s="1">
        <f t="shared" si="217"/>
        <v>1.0793544724680231</v>
      </c>
      <c r="AS243" s="1">
        <f t="shared" si="218"/>
        <v>1.0793544724680231</v>
      </c>
      <c r="AT243" s="1">
        <f t="shared" si="219"/>
        <v>0.95668609594752041</v>
      </c>
      <c r="AU243" s="1">
        <f t="shared" si="220"/>
        <v>0.13642049261242742</v>
      </c>
      <c r="AV243" s="2">
        <f t="shared" si="185"/>
        <v>242</v>
      </c>
      <c r="AW243" s="1">
        <f t="shared" si="186"/>
        <v>136.42049261242741</v>
      </c>
      <c r="AX243" s="1">
        <f t="shared" si="187"/>
        <v>0.95668609594752041</v>
      </c>
      <c r="AY243" s="1">
        <f t="shared" si="188"/>
        <v>1.0793544724680231</v>
      </c>
      <c r="AZ243" s="1">
        <f t="shared" si="183"/>
        <v>4.7333333333333333E-3</v>
      </c>
      <c r="BA243" s="1">
        <f t="shared" si="184"/>
        <v>11.144367675909569</v>
      </c>
    </row>
    <row r="244" spans="1:53">
      <c r="A244" s="2">
        <f t="shared" si="190"/>
        <v>0.24300000000000019</v>
      </c>
      <c r="B244" s="1">
        <f t="shared" si="176"/>
        <v>0.27590916666666687</v>
      </c>
      <c r="C244" s="1">
        <f t="shared" si="191"/>
        <v>4.8688601337774404E-2</v>
      </c>
      <c r="D244" s="1">
        <f t="shared" si="177"/>
        <v>1.0865349996540634</v>
      </c>
      <c r="E244" s="1">
        <f t="shared" si="222"/>
        <v>1.0861463826906275</v>
      </c>
      <c r="F244" s="1">
        <f t="shared" si="222"/>
        <v>1.0861342621268235</v>
      </c>
      <c r="G244" s="1">
        <f t="shared" si="222"/>
        <v>1.0861338832790681</v>
      </c>
      <c r="H244" s="1">
        <f t="shared" si="192"/>
        <v>0.1443829062965245</v>
      </c>
      <c r="I244" s="1">
        <f t="shared" si="178"/>
        <v>11.357100980731532</v>
      </c>
      <c r="J244" s="1">
        <f>VLOOKUP($I244,Graph!$D$3:$M$50,col)</f>
        <v>5.4000000000000003E-3</v>
      </c>
      <c r="K244" s="1">
        <f>VLOOKUP($I244,Graph!$D$3:$M$50,col+1)</f>
        <v>4.4000000000000003E-3</v>
      </c>
      <c r="L244" s="1">
        <f t="shared" si="193"/>
        <v>4.7333333333333333E-3</v>
      </c>
      <c r="M244" s="1">
        <f t="shared" si="194"/>
        <v>0.64144999999999996</v>
      </c>
      <c r="N244" s="1">
        <f t="shared" si="195"/>
        <v>0.23826666666666685</v>
      </c>
      <c r="O244" s="1">
        <f t="shared" si="196"/>
        <v>4.5458611390722464E-2</v>
      </c>
      <c r="P244" s="1">
        <f t="shared" si="197"/>
        <v>1.0796179033382631</v>
      </c>
      <c r="Q244" s="1">
        <f t="shared" si="198"/>
        <v>1.0794388475694086</v>
      </c>
      <c r="R244" s="1">
        <f t="shared" si="199"/>
        <v>1.0794337252709276</v>
      </c>
      <c r="S244" s="1">
        <f t="shared" si="200"/>
        <v>1.0794335785766218</v>
      </c>
      <c r="T244" s="1">
        <f t="shared" si="201"/>
        <v>0.95680390908494395</v>
      </c>
      <c r="U244" s="1">
        <f t="shared" si="202"/>
        <v>0.13729391270275212</v>
      </c>
      <c r="V244" s="2">
        <f t="shared" si="179"/>
        <v>11.168100706357524</v>
      </c>
      <c r="W244" s="1">
        <f>VLOOKUP(V244,Graph!$D$3:$M$50,col)</f>
        <v>5.4000000000000003E-3</v>
      </c>
      <c r="X244" s="1">
        <f>VLOOKUP(V244,Graph!$D$3:$M$50,col+1)</f>
        <v>4.4000000000000003E-3</v>
      </c>
      <c r="Y244" s="1">
        <f t="shared" si="203"/>
        <v>4.7333333333333333E-3</v>
      </c>
      <c r="Z244" s="1">
        <f t="shared" si="180"/>
        <v>0.64144999999999996</v>
      </c>
      <c r="AA244" s="2">
        <f t="shared" si="204"/>
        <v>0.23826666666666685</v>
      </c>
      <c r="AB244" s="1">
        <f t="shared" si="205"/>
        <v>4.5458611390722464E-2</v>
      </c>
      <c r="AC244" s="1">
        <f t="shared" si="206"/>
        <v>1.0794335743754047</v>
      </c>
      <c r="AD244" s="1">
        <f t="shared" si="207"/>
        <v>1.0794335742550849</v>
      </c>
      <c r="AE244" s="1">
        <f t="shared" si="208"/>
        <v>1.079433574251639</v>
      </c>
      <c r="AF244" s="1">
        <f t="shared" si="209"/>
        <v>1.0794335742515402</v>
      </c>
      <c r="AG244" s="1">
        <f t="shared" si="210"/>
        <v>0.95680390908494395</v>
      </c>
      <c r="AH244" s="1">
        <f t="shared" si="211"/>
        <v>0.13729391215264194</v>
      </c>
      <c r="AI244" s="2">
        <f t="shared" si="181"/>
        <v>11.168100691441387</v>
      </c>
      <c r="AJ244" s="1">
        <f>VLOOKUP(AI244,Graph!$D$3:$M$50,col)</f>
        <v>5.4000000000000003E-3</v>
      </c>
      <c r="AK244" s="1">
        <f>VLOOKUP(AI244,Graph!$D$3:$M$50,col+1)</f>
        <v>4.4000000000000003E-3</v>
      </c>
      <c r="AL244" s="1">
        <f t="shared" si="212"/>
        <v>4.7333333333333333E-3</v>
      </c>
      <c r="AM244" s="1">
        <f t="shared" si="182"/>
        <v>0.64144999999999996</v>
      </c>
      <c r="AN244" s="2">
        <f t="shared" si="213"/>
        <v>0.23826666666666685</v>
      </c>
      <c r="AO244" s="1">
        <f t="shared" si="214"/>
        <v>4.5458611390722464E-2</v>
      </c>
      <c r="AP244" s="1">
        <f t="shared" si="215"/>
        <v>1.0794335742515375</v>
      </c>
      <c r="AQ244" s="1">
        <f t="shared" si="216"/>
        <v>1.0794335742515373</v>
      </c>
      <c r="AR244" s="1">
        <f t="shared" si="217"/>
        <v>1.0794335742515373</v>
      </c>
      <c r="AS244" s="1">
        <f t="shared" si="218"/>
        <v>1.0794335742515373</v>
      </c>
      <c r="AT244" s="1">
        <f t="shared" si="219"/>
        <v>0.95680390908494395</v>
      </c>
      <c r="AU244" s="1">
        <f t="shared" si="220"/>
        <v>0.13729391215264158</v>
      </c>
      <c r="AV244" s="2">
        <f t="shared" si="185"/>
        <v>243</v>
      </c>
      <c r="AW244" s="1">
        <f t="shared" si="186"/>
        <v>137.29391215264158</v>
      </c>
      <c r="AX244" s="1">
        <f t="shared" si="187"/>
        <v>0.95680390908494395</v>
      </c>
      <c r="AY244" s="1">
        <f t="shared" si="188"/>
        <v>1.0794335742515373</v>
      </c>
      <c r="AZ244" s="1">
        <f t="shared" si="183"/>
        <v>4.7333333333333333E-3</v>
      </c>
      <c r="BA244" s="1">
        <f t="shared" si="184"/>
        <v>11.168100691441387</v>
      </c>
    </row>
    <row r="245" spans="1:53">
      <c r="A245" s="2">
        <f t="shared" si="190"/>
        <v>0.24400000000000019</v>
      </c>
      <c r="B245" s="1">
        <f t="shared" si="176"/>
        <v>0.27695033333333358</v>
      </c>
      <c r="C245" s="1">
        <f t="shared" si="191"/>
        <v>4.8721749996954292E-2</v>
      </c>
      <c r="D245" s="1">
        <f t="shared" si="177"/>
        <v>1.0866031885155205</v>
      </c>
      <c r="E245" s="1">
        <f t="shared" si="222"/>
        <v>1.0862160128947169</v>
      </c>
      <c r="F245" s="1">
        <f t="shared" si="222"/>
        <v>1.0862039265745616</v>
      </c>
      <c r="G245" s="1">
        <f t="shared" si="222"/>
        <v>1.0862035484658181</v>
      </c>
      <c r="H245" s="1">
        <f t="shared" si="192"/>
        <v>0.14528439312120103</v>
      </c>
      <c r="I245" s="1">
        <f t="shared" si="178"/>
        <v>11.380688819598932</v>
      </c>
      <c r="J245" s="1">
        <f>VLOOKUP($I245,Graph!$D$3:$M$50,col)</f>
        <v>5.4000000000000003E-3</v>
      </c>
      <c r="K245" s="1">
        <f>VLOOKUP($I245,Graph!$D$3:$M$50,col+1)</f>
        <v>4.4000000000000003E-3</v>
      </c>
      <c r="L245" s="1">
        <f t="shared" si="193"/>
        <v>4.7333333333333333E-3</v>
      </c>
      <c r="M245" s="1">
        <f t="shared" si="194"/>
        <v>0.64144999999999996</v>
      </c>
      <c r="N245" s="1">
        <f t="shared" si="195"/>
        <v>0.23926666666666685</v>
      </c>
      <c r="O245" s="1">
        <f t="shared" si="196"/>
        <v>4.549696850551059E-2</v>
      </c>
      <c r="P245" s="1">
        <f t="shared" si="197"/>
        <v>1.0796964369027884</v>
      </c>
      <c r="Q245" s="1">
        <f t="shared" si="198"/>
        <v>1.0795174164267225</v>
      </c>
      <c r="R245" s="1">
        <f t="shared" si="199"/>
        <v>1.0795122896723204</v>
      </c>
      <c r="S245" s="1">
        <f t="shared" si="200"/>
        <v>1.0795121426939089</v>
      </c>
      <c r="T245" s="1">
        <f t="shared" si="201"/>
        <v>0.95692076131733994</v>
      </c>
      <c r="U245" s="1">
        <f t="shared" si="202"/>
        <v>0.13816920389441883</v>
      </c>
      <c r="V245" s="2">
        <f t="shared" si="179"/>
        <v>11.19178381471704</v>
      </c>
      <c r="W245" s="1">
        <f>VLOOKUP(V245,Graph!$D$3:$M$50,col)</f>
        <v>5.4000000000000003E-3</v>
      </c>
      <c r="X245" s="1">
        <f>VLOOKUP(V245,Graph!$D$3:$M$50,col+1)</f>
        <v>4.4000000000000003E-3</v>
      </c>
      <c r="Y245" s="1">
        <f t="shared" si="203"/>
        <v>4.7333333333333333E-3</v>
      </c>
      <c r="Z245" s="1">
        <f t="shared" si="180"/>
        <v>0.64144999999999996</v>
      </c>
      <c r="AA245" s="2">
        <f t="shared" si="204"/>
        <v>0.23926666666666685</v>
      </c>
      <c r="AB245" s="1">
        <f t="shared" si="205"/>
        <v>4.549696850551059E-2</v>
      </c>
      <c r="AC245" s="1">
        <f t="shared" si="206"/>
        <v>1.079512138480069</v>
      </c>
      <c r="AD245" s="1">
        <f t="shared" si="207"/>
        <v>1.0795121383592587</v>
      </c>
      <c r="AE245" s="1">
        <f t="shared" si="208"/>
        <v>1.0795121383557951</v>
      </c>
      <c r="AF245" s="1">
        <f t="shared" si="209"/>
        <v>1.079512138355696</v>
      </c>
      <c r="AG245" s="1">
        <f t="shared" si="210"/>
        <v>0.95692076131733994</v>
      </c>
      <c r="AH245" s="1">
        <f t="shared" si="211"/>
        <v>0.13816920333916111</v>
      </c>
      <c r="AI245" s="2">
        <f t="shared" si="181"/>
        <v>11.191783799724977</v>
      </c>
      <c r="AJ245" s="1">
        <f>VLOOKUP(AI245,Graph!$D$3:$M$50,col)</f>
        <v>5.4000000000000003E-3</v>
      </c>
      <c r="AK245" s="1">
        <f>VLOOKUP(AI245,Graph!$D$3:$M$50,col+1)</f>
        <v>4.4000000000000003E-3</v>
      </c>
      <c r="AL245" s="1">
        <f t="shared" si="212"/>
        <v>4.7333333333333333E-3</v>
      </c>
      <c r="AM245" s="1">
        <f t="shared" si="182"/>
        <v>0.64144999999999996</v>
      </c>
      <c r="AN245" s="2">
        <f t="shared" si="213"/>
        <v>0.23926666666666685</v>
      </c>
      <c r="AO245" s="1">
        <f t="shared" si="214"/>
        <v>4.549696850551059E-2</v>
      </c>
      <c r="AP245" s="1">
        <f t="shared" si="215"/>
        <v>1.0795121383556932</v>
      </c>
      <c r="AQ245" s="1">
        <f t="shared" si="216"/>
        <v>1.0795121383556929</v>
      </c>
      <c r="AR245" s="1">
        <f t="shared" si="217"/>
        <v>1.0795121383556929</v>
      </c>
      <c r="AS245" s="1">
        <f t="shared" si="218"/>
        <v>1.0795121383556929</v>
      </c>
      <c r="AT245" s="1">
        <f t="shared" si="219"/>
        <v>0.95692076131733994</v>
      </c>
      <c r="AU245" s="1">
        <f t="shared" si="220"/>
        <v>0.13816920333916072</v>
      </c>
      <c r="AV245" s="2">
        <f t="shared" si="185"/>
        <v>244</v>
      </c>
      <c r="AW245" s="1">
        <f t="shared" si="186"/>
        <v>138.16920333916073</v>
      </c>
      <c r="AX245" s="1">
        <f t="shared" si="187"/>
        <v>0.95692076131733994</v>
      </c>
      <c r="AY245" s="1">
        <f t="shared" si="188"/>
        <v>1.0795121383556929</v>
      </c>
      <c r="AZ245" s="1">
        <f t="shared" si="183"/>
        <v>4.7333333333333333E-3</v>
      </c>
      <c r="BA245" s="1">
        <f t="shared" si="184"/>
        <v>11.191783799724977</v>
      </c>
    </row>
    <row r="246" spans="1:53">
      <c r="A246" s="2">
        <f t="shared" si="190"/>
        <v>0.24500000000000019</v>
      </c>
      <c r="B246" s="1">
        <f t="shared" si="176"/>
        <v>0.27799150000000022</v>
      </c>
      <c r="C246" s="1">
        <f t="shared" si="191"/>
        <v>4.8754661505601447E-2</v>
      </c>
      <c r="D246" s="1">
        <f t="shared" si="177"/>
        <v>1.086670902245878</v>
      </c>
      <c r="E246" s="1">
        <f t="shared" si="222"/>
        <v>1.0862851631230452</v>
      </c>
      <c r="F246" s="1">
        <f t="shared" si="222"/>
        <v>1.0862731110467152</v>
      </c>
      <c r="G246" s="1">
        <f t="shared" si="222"/>
        <v>1.0862727336811</v>
      </c>
      <c r="H246" s="1">
        <f t="shared" si="192"/>
        <v>0.14618776012873</v>
      </c>
      <c r="I246" s="1">
        <f t="shared" si="178"/>
        <v>11.404228176203198</v>
      </c>
      <c r="J246" s="1">
        <f>VLOOKUP($I246,Graph!$D$3:$M$50,col)</f>
        <v>5.4000000000000003E-3</v>
      </c>
      <c r="K246" s="1">
        <f>VLOOKUP($I246,Graph!$D$3:$M$50,col+1)</f>
        <v>4.4000000000000003E-3</v>
      </c>
      <c r="L246" s="1">
        <f t="shared" si="193"/>
        <v>4.7333333333333333E-3</v>
      </c>
      <c r="M246" s="1">
        <f t="shared" si="194"/>
        <v>0.64144999999999996</v>
      </c>
      <c r="N246" s="1">
        <f t="shared" si="195"/>
        <v>0.24026666666666685</v>
      </c>
      <c r="O246" s="1">
        <f t="shared" si="196"/>
        <v>4.5535054295471084E-2</v>
      </c>
      <c r="P246" s="1">
        <f t="shared" si="197"/>
        <v>1.0797744376939395</v>
      </c>
      <c r="Q246" s="1">
        <f t="shared" si="198"/>
        <v>1.079595452995681</v>
      </c>
      <c r="R246" s="1">
        <f t="shared" si="199"/>
        <v>1.0795903218376206</v>
      </c>
      <c r="S246" s="1">
        <f t="shared" si="200"/>
        <v>1.0795901745773711</v>
      </c>
      <c r="T246" s="1">
        <f t="shared" si="201"/>
        <v>0.95703666435245294</v>
      </c>
      <c r="U246" s="1">
        <f t="shared" si="202"/>
        <v>0.13904636274202081</v>
      </c>
      <c r="V246" s="2">
        <f t="shared" si="179"/>
        <v>11.215417327650485</v>
      </c>
      <c r="W246" s="1">
        <f>VLOOKUP(V246,Graph!$D$3:$M$50,col)</f>
        <v>5.4000000000000003E-3</v>
      </c>
      <c r="X246" s="1">
        <f>VLOOKUP(V246,Graph!$D$3:$M$50,col+1)</f>
        <v>4.4000000000000003E-3</v>
      </c>
      <c r="Y246" s="1">
        <f t="shared" si="203"/>
        <v>4.7333333333333333E-3</v>
      </c>
      <c r="Z246" s="1">
        <f t="shared" si="180"/>
        <v>0.64144999999999996</v>
      </c>
      <c r="AA246" s="2">
        <f t="shared" si="204"/>
        <v>0.24026666666666685</v>
      </c>
      <c r="AB246" s="1">
        <f t="shared" si="205"/>
        <v>4.5535054295471084E-2</v>
      </c>
      <c r="AC246" s="1">
        <f t="shared" si="206"/>
        <v>1.0795901703509849</v>
      </c>
      <c r="AD246" s="1">
        <f t="shared" si="207"/>
        <v>1.0795901702296871</v>
      </c>
      <c r="AE246" s="1">
        <f t="shared" si="208"/>
        <v>1.0795901702262056</v>
      </c>
      <c r="AF246" s="1">
        <f t="shared" si="209"/>
        <v>1.0795901702261057</v>
      </c>
      <c r="AG246" s="1">
        <f t="shared" si="210"/>
        <v>0.95703666435245294</v>
      </c>
      <c r="AH246" s="1">
        <f t="shared" si="211"/>
        <v>0.13904636218159738</v>
      </c>
      <c r="AI246" s="2">
        <f t="shared" si="181"/>
        <v>11.21541731258265</v>
      </c>
      <c r="AJ246" s="1">
        <f>VLOOKUP(AI246,Graph!$D$3:$M$50,col)</f>
        <v>5.4000000000000003E-3</v>
      </c>
      <c r="AK246" s="1">
        <f>VLOOKUP(AI246,Graph!$D$3:$M$50,col+1)</f>
        <v>4.4000000000000003E-3</v>
      </c>
      <c r="AL246" s="1">
        <f t="shared" si="212"/>
        <v>4.7333333333333333E-3</v>
      </c>
      <c r="AM246" s="1">
        <f t="shared" si="182"/>
        <v>0.64144999999999996</v>
      </c>
      <c r="AN246" s="2">
        <f t="shared" si="213"/>
        <v>0.24026666666666685</v>
      </c>
      <c r="AO246" s="1">
        <f t="shared" si="214"/>
        <v>4.5535054295471084E-2</v>
      </c>
      <c r="AP246" s="1">
        <f t="shared" si="215"/>
        <v>1.079590170226103</v>
      </c>
      <c r="AQ246" s="1">
        <f t="shared" si="216"/>
        <v>1.079590170226103</v>
      </c>
      <c r="AR246" s="1">
        <f t="shared" si="217"/>
        <v>1.079590170226103</v>
      </c>
      <c r="AS246" s="1">
        <f t="shared" si="218"/>
        <v>1.079590170226103</v>
      </c>
      <c r="AT246" s="1">
        <f t="shared" si="219"/>
        <v>0.95703666435245294</v>
      </c>
      <c r="AU246" s="1">
        <f t="shared" si="220"/>
        <v>0.13904636218159705</v>
      </c>
      <c r="AV246" s="2">
        <f t="shared" si="185"/>
        <v>245</v>
      </c>
      <c r="AW246" s="1">
        <f t="shared" si="186"/>
        <v>139.04636218159706</v>
      </c>
      <c r="AX246" s="1">
        <f t="shared" si="187"/>
        <v>0.95703666435245294</v>
      </c>
      <c r="AY246" s="1">
        <f t="shared" si="188"/>
        <v>1.079590170226103</v>
      </c>
      <c r="AZ246" s="1">
        <f t="shared" si="183"/>
        <v>4.7333333333333333E-3</v>
      </c>
      <c r="BA246" s="1">
        <f t="shared" si="184"/>
        <v>11.21541731258265</v>
      </c>
    </row>
    <row r="247" spans="1:53">
      <c r="A247" s="2">
        <f t="shared" si="190"/>
        <v>0.24600000000000019</v>
      </c>
      <c r="B247" s="1">
        <f t="shared" si="176"/>
        <v>0.27903266666666687</v>
      </c>
      <c r="C247" s="1">
        <f t="shared" si="191"/>
        <v>4.8787338393993344E-2</v>
      </c>
      <c r="D247" s="1">
        <f t="shared" si="177"/>
        <v>1.0867381457828036</v>
      </c>
      <c r="E247" s="1">
        <f t="shared" si="222"/>
        <v>1.0863538383111355</v>
      </c>
      <c r="F247" s="1">
        <f t="shared" si="222"/>
        <v>1.0863418204768205</v>
      </c>
      <c r="G247" s="1">
        <f t="shared" si="222"/>
        <v>1.0863414438583463</v>
      </c>
      <c r="H247" s="1">
        <f t="shared" si="192"/>
        <v>0.14709300341220299</v>
      </c>
      <c r="I247" s="1">
        <f t="shared" si="178"/>
        <v>11.427719346960476</v>
      </c>
      <c r="J247" s="1">
        <f>VLOOKUP($I247,Graph!$D$3:$M$50,col)</f>
        <v>5.4000000000000003E-3</v>
      </c>
      <c r="K247" s="1">
        <f>VLOOKUP($I247,Graph!$D$3:$M$50,col+1)</f>
        <v>4.4000000000000003E-3</v>
      </c>
      <c r="L247" s="1">
        <f t="shared" si="193"/>
        <v>4.7333333333333333E-3</v>
      </c>
      <c r="M247" s="1">
        <f t="shared" si="194"/>
        <v>0.64144999999999996</v>
      </c>
      <c r="N247" s="1">
        <f t="shared" si="195"/>
        <v>0.24126666666666685</v>
      </c>
      <c r="O247" s="1">
        <f t="shared" si="196"/>
        <v>4.5572871619448563E-2</v>
      </c>
      <c r="P247" s="1">
        <f t="shared" si="197"/>
        <v>1.0798519110966167</v>
      </c>
      <c r="Q247" s="1">
        <f t="shared" si="198"/>
        <v>1.0796729626495865</v>
      </c>
      <c r="R247" s="1">
        <f t="shared" si="199"/>
        <v>1.0796678271394626</v>
      </c>
      <c r="S247" s="1">
        <f t="shared" si="200"/>
        <v>1.0796676795996185</v>
      </c>
      <c r="T247" s="1">
        <f t="shared" si="201"/>
        <v>0.9571516297086069</v>
      </c>
      <c r="U247" s="1">
        <f t="shared" si="202"/>
        <v>0.13992538528044957</v>
      </c>
      <c r="V247" s="2">
        <f t="shared" si="179"/>
        <v>11.239001553757495</v>
      </c>
      <c r="W247" s="1">
        <f>VLOOKUP(V247,Graph!$D$3:$M$50,col)</f>
        <v>5.4000000000000003E-3</v>
      </c>
      <c r="X247" s="1">
        <f>VLOOKUP(V247,Graph!$D$3:$M$50,col+1)</f>
        <v>4.4000000000000003E-3</v>
      </c>
      <c r="Y247" s="1">
        <f t="shared" si="203"/>
        <v>4.7333333333333333E-3</v>
      </c>
      <c r="Z247" s="1">
        <f t="shared" si="180"/>
        <v>0.64144999999999996</v>
      </c>
      <c r="AA247" s="2">
        <f t="shared" si="204"/>
        <v>0.24126666666666685</v>
      </c>
      <c r="AB247" s="1">
        <f t="shared" si="205"/>
        <v>4.5572871619448563E-2</v>
      </c>
      <c r="AC247" s="1">
        <f t="shared" si="206"/>
        <v>1.0796676753607637</v>
      </c>
      <c r="AD247" s="1">
        <f t="shared" si="207"/>
        <v>1.0796676752389802</v>
      </c>
      <c r="AE247" s="1">
        <f t="shared" si="208"/>
        <v>1.0796676752354817</v>
      </c>
      <c r="AF247" s="1">
        <f t="shared" si="209"/>
        <v>1.0796676752353809</v>
      </c>
      <c r="AG247" s="1">
        <f t="shared" si="210"/>
        <v>0.9571516297086069</v>
      </c>
      <c r="AH247" s="1">
        <f t="shared" si="211"/>
        <v>0.1399253847148425</v>
      </c>
      <c r="AI247" s="2">
        <f t="shared" si="181"/>
        <v>11.239001538614044</v>
      </c>
      <c r="AJ247" s="1">
        <f>VLOOKUP(AI247,Graph!$D$3:$M$50,col)</f>
        <v>5.4000000000000003E-3</v>
      </c>
      <c r="AK247" s="1">
        <f>VLOOKUP(AI247,Graph!$D$3:$M$50,col+1)</f>
        <v>4.4000000000000003E-3</v>
      </c>
      <c r="AL247" s="1">
        <f t="shared" si="212"/>
        <v>4.7333333333333333E-3</v>
      </c>
      <c r="AM247" s="1">
        <f t="shared" si="182"/>
        <v>0.64144999999999996</v>
      </c>
      <c r="AN247" s="2">
        <f t="shared" si="213"/>
        <v>0.24126666666666685</v>
      </c>
      <c r="AO247" s="1">
        <f t="shared" si="214"/>
        <v>4.5572871619448563E-2</v>
      </c>
      <c r="AP247" s="1">
        <f t="shared" si="215"/>
        <v>1.079667675235378</v>
      </c>
      <c r="AQ247" s="1">
        <f t="shared" si="216"/>
        <v>1.079667675235378</v>
      </c>
      <c r="AR247" s="1">
        <f t="shared" si="217"/>
        <v>1.079667675235378</v>
      </c>
      <c r="AS247" s="1">
        <f t="shared" si="218"/>
        <v>1.079667675235378</v>
      </c>
      <c r="AT247" s="1">
        <f t="shared" si="219"/>
        <v>0.9571516297086069</v>
      </c>
      <c r="AU247" s="1">
        <f t="shared" si="220"/>
        <v>0.13992538471484214</v>
      </c>
      <c r="AV247" s="2">
        <f t="shared" si="185"/>
        <v>246</v>
      </c>
      <c r="AW247" s="1">
        <f t="shared" si="186"/>
        <v>139.92538471484215</v>
      </c>
      <c r="AX247" s="1">
        <f t="shared" si="187"/>
        <v>0.9571516297086069</v>
      </c>
      <c r="AY247" s="1">
        <f t="shared" si="188"/>
        <v>1.079667675235378</v>
      </c>
      <c r="AZ247" s="1">
        <f t="shared" si="183"/>
        <v>4.7333333333333333E-3</v>
      </c>
      <c r="BA247" s="1">
        <f t="shared" si="184"/>
        <v>11.239001538614044</v>
      </c>
    </row>
    <row r="248" spans="1:53">
      <c r="A248" s="2">
        <f t="shared" si="190"/>
        <v>0.24700000000000019</v>
      </c>
      <c r="B248" s="1">
        <f t="shared" si="176"/>
        <v>0.28007383333333358</v>
      </c>
      <c r="C248" s="1">
        <f t="shared" si="191"/>
        <v>4.8819783156625315E-2</v>
      </c>
      <c r="D248" s="1">
        <f t="shared" si="177"/>
        <v>1.086804923995955</v>
      </c>
      <c r="E248" s="1">
        <f t="shared" si="222"/>
        <v>1.0864220433272349</v>
      </c>
      <c r="F248" s="1">
        <f t="shared" si="222"/>
        <v>1.086410059731187</v>
      </c>
      <c r="G248" s="1">
        <f t="shared" si="222"/>
        <v>1.0864096838637651</v>
      </c>
      <c r="H248" s="1">
        <f t="shared" si="192"/>
        <v>0.14800011908889732</v>
      </c>
      <c r="I248" s="1">
        <f t="shared" si="178"/>
        <v>11.451162625287886</v>
      </c>
      <c r="J248" s="1">
        <f>VLOOKUP($I248,Graph!$D$3:$M$50,col)</f>
        <v>5.4000000000000003E-3</v>
      </c>
      <c r="K248" s="1">
        <f>VLOOKUP($I248,Graph!$D$3:$M$50,col+1)</f>
        <v>4.4000000000000003E-3</v>
      </c>
      <c r="L248" s="1">
        <f t="shared" si="193"/>
        <v>4.7333333333333333E-3</v>
      </c>
      <c r="M248" s="1">
        <f t="shared" si="194"/>
        <v>0.64144999999999996</v>
      </c>
      <c r="N248" s="1">
        <f t="shared" si="195"/>
        <v>0.24226666666666685</v>
      </c>
      <c r="O248" s="1">
        <f t="shared" si="196"/>
        <v>4.5610423296419539E-2</v>
      </c>
      <c r="P248" s="1">
        <f t="shared" si="197"/>
        <v>1.0799288624236862</v>
      </c>
      <c r="Q248" s="1">
        <f t="shared" si="198"/>
        <v>1.07974995068994</v>
      </c>
      <c r="R248" s="1">
        <f t="shared" si="199"/>
        <v>1.0797448108786909</v>
      </c>
      <c r="S248" s="1">
        <f t="shared" si="200"/>
        <v>1.0797446630614747</v>
      </c>
      <c r="T248" s="1">
        <f t="shared" si="201"/>
        <v>0.95726566871852137</v>
      </c>
      <c r="U248" s="1">
        <f t="shared" si="202"/>
        <v>0.14080626756961265</v>
      </c>
      <c r="V248" s="2">
        <f t="shared" si="179"/>
        <v>11.262536798461388</v>
      </c>
      <c r="W248" s="1">
        <f>VLOOKUP(V248,Graph!$D$3:$M$50,col)</f>
        <v>5.4000000000000003E-3</v>
      </c>
      <c r="X248" s="1">
        <f>VLOOKUP(V248,Graph!$D$3:$M$50,col+1)</f>
        <v>4.4000000000000003E-3</v>
      </c>
      <c r="Y248" s="1">
        <f t="shared" si="203"/>
        <v>4.7333333333333333E-3</v>
      </c>
      <c r="Z248" s="1">
        <f t="shared" si="180"/>
        <v>0.64144999999999996</v>
      </c>
      <c r="AA248" s="2">
        <f t="shared" si="204"/>
        <v>0.24226666666666685</v>
      </c>
      <c r="AB248" s="1">
        <f t="shared" si="205"/>
        <v>4.5610423296419539E-2</v>
      </c>
      <c r="AC248" s="1">
        <f t="shared" si="206"/>
        <v>1.0797446588102277</v>
      </c>
      <c r="AD248" s="1">
        <f t="shared" si="207"/>
        <v>1.0797446586879609</v>
      </c>
      <c r="AE248" s="1">
        <f t="shared" si="208"/>
        <v>1.0797446586844446</v>
      </c>
      <c r="AF248" s="1">
        <f t="shared" si="209"/>
        <v>1.0797446586843433</v>
      </c>
      <c r="AG248" s="1">
        <f t="shared" si="210"/>
        <v>0.95726566871852137</v>
      </c>
      <c r="AH248" s="1">
        <f t="shared" si="211"/>
        <v>0.14080626699880408</v>
      </c>
      <c r="AI248" s="2">
        <f t="shared" si="181"/>
        <v>11.262536783242481</v>
      </c>
      <c r="AJ248" s="1">
        <f>VLOOKUP(AI248,Graph!$D$3:$M$50,col)</f>
        <v>5.4000000000000003E-3</v>
      </c>
      <c r="AK248" s="1">
        <f>VLOOKUP(AI248,Graph!$D$3:$M$50,col+1)</f>
        <v>4.4000000000000003E-3</v>
      </c>
      <c r="AL248" s="1">
        <f t="shared" si="212"/>
        <v>4.7333333333333333E-3</v>
      </c>
      <c r="AM248" s="1">
        <f t="shared" si="182"/>
        <v>0.64144999999999996</v>
      </c>
      <c r="AN248" s="2">
        <f t="shared" si="213"/>
        <v>0.24226666666666685</v>
      </c>
      <c r="AO248" s="1">
        <f t="shared" si="214"/>
        <v>4.5610423296419539E-2</v>
      </c>
      <c r="AP248" s="1">
        <f t="shared" si="215"/>
        <v>1.0797446586843407</v>
      </c>
      <c r="AQ248" s="1">
        <f t="shared" si="216"/>
        <v>1.0797446586843402</v>
      </c>
      <c r="AR248" s="1">
        <f t="shared" si="217"/>
        <v>1.0797446586843404</v>
      </c>
      <c r="AS248" s="1">
        <f t="shared" si="218"/>
        <v>1.0797446586843404</v>
      </c>
      <c r="AT248" s="1">
        <f t="shared" si="219"/>
        <v>0.95726566871852137</v>
      </c>
      <c r="AU248" s="1">
        <f t="shared" si="220"/>
        <v>0.14080626699880369</v>
      </c>
      <c r="AV248" s="2">
        <f t="shared" si="185"/>
        <v>247</v>
      </c>
      <c r="AW248" s="1">
        <f t="shared" si="186"/>
        <v>140.80626699880369</v>
      </c>
      <c r="AX248" s="1">
        <f t="shared" si="187"/>
        <v>0.95726566871852137</v>
      </c>
      <c r="AY248" s="1">
        <f t="shared" si="188"/>
        <v>1.0797446586843404</v>
      </c>
      <c r="AZ248" s="1">
        <f t="shared" si="183"/>
        <v>4.7333333333333333E-3</v>
      </c>
      <c r="BA248" s="1">
        <f t="shared" si="184"/>
        <v>11.262536783242481</v>
      </c>
    </row>
    <row r="249" spans="1:53">
      <c r="A249" s="2">
        <f t="shared" si="190"/>
        <v>0.24800000000000019</v>
      </c>
      <c r="B249" s="1">
        <f t="shared" si="176"/>
        <v>0.28111500000000023</v>
      </c>
      <c r="C249" s="1">
        <f t="shared" si="191"/>
        <v>4.8851998252839299E-2</v>
      </c>
      <c r="D249" s="1">
        <f t="shared" si="177"/>
        <v>1.0868712416881436</v>
      </c>
      <c r="E249" s="1">
        <f t="shared" si="222"/>
        <v>1.0864897829734539</v>
      </c>
      <c r="F249" s="1">
        <f t="shared" si="222"/>
        <v>1.0864778336100347</v>
      </c>
      <c r="G249" s="1">
        <f t="shared" si="222"/>
        <v>1.0864774584974752</v>
      </c>
      <c r="H249" s="1">
        <f t="shared" si="192"/>
        <v>0.14890910330002824</v>
      </c>
      <c r="I249" s="1">
        <f t="shared" si="178"/>
        <v>11.474558301645711</v>
      </c>
      <c r="J249" s="1">
        <f>VLOOKUP($I249,Graph!$D$3:$M$50,col)</f>
        <v>5.4000000000000003E-3</v>
      </c>
      <c r="K249" s="1">
        <f>VLOOKUP($I249,Graph!$D$3:$M$50,col+1)</f>
        <v>4.4000000000000003E-3</v>
      </c>
      <c r="L249" s="1">
        <f t="shared" si="193"/>
        <v>4.7333333333333333E-3</v>
      </c>
      <c r="M249" s="1">
        <f t="shared" si="194"/>
        <v>0.64144999999999996</v>
      </c>
      <c r="N249" s="1">
        <f t="shared" si="195"/>
        <v>0.24326666666666685</v>
      </c>
      <c r="O249" s="1">
        <f t="shared" si="196"/>
        <v>4.564771210618189E-2</v>
      </c>
      <c r="P249" s="1">
        <f t="shared" si="197"/>
        <v>1.0800052969171736</v>
      </c>
      <c r="Q249" s="1">
        <f t="shared" si="198"/>
        <v>1.0798264223476368</v>
      </c>
      <c r="R249" s="1">
        <f t="shared" si="199"/>
        <v>1.079821278285551</v>
      </c>
      <c r="S249" s="1">
        <f t="shared" si="200"/>
        <v>1.0798211301931637</v>
      </c>
      <c r="T249" s="1">
        <f t="shared" si="201"/>
        <v>0.95737879253303348</v>
      </c>
      <c r="U249" s="1">
        <f t="shared" si="202"/>
        <v>0.14168900569417309</v>
      </c>
      <c r="V249" s="2">
        <f t="shared" si="179"/>
        <v>11.28602336405466</v>
      </c>
      <c r="W249" s="1">
        <f>VLOOKUP(V249,Graph!$D$3:$M$50,col)</f>
        <v>5.4000000000000003E-3</v>
      </c>
      <c r="X249" s="1">
        <f>VLOOKUP(V249,Graph!$D$3:$M$50,col+1)</f>
        <v>4.4000000000000003E-3</v>
      </c>
      <c r="Y249" s="1">
        <f t="shared" si="203"/>
        <v>4.7333333333333333E-3</v>
      </c>
      <c r="Z249" s="1">
        <f t="shared" si="180"/>
        <v>0.64144999999999996</v>
      </c>
      <c r="AA249" s="2">
        <f t="shared" si="204"/>
        <v>0.24326666666666685</v>
      </c>
      <c r="AB249" s="1">
        <f t="shared" si="205"/>
        <v>4.564771210618189E-2</v>
      </c>
      <c r="AC249" s="1">
        <f t="shared" si="206"/>
        <v>1.0798211259296002</v>
      </c>
      <c r="AD249" s="1">
        <f t="shared" si="207"/>
        <v>1.0798211258068529</v>
      </c>
      <c r="AE249" s="1">
        <f t="shared" si="208"/>
        <v>1.079821125803319</v>
      </c>
      <c r="AF249" s="1">
        <f t="shared" si="209"/>
        <v>1.0798211258032171</v>
      </c>
      <c r="AG249" s="1">
        <f t="shared" si="210"/>
        <v>0.95737879253303348</v>
      </c>
      <c r="AH249" s="1">
        <f t="shared" si="211"/>
        <v>0.14168900511814508</v>
      </c>
      <c r="AI249" s="2">
        <f t="shared" si="181"/>
        <v>11.286023348760446</v>
      </c>
      <c r="AJ249" s="1">
        <f>VLOOKUP(AI249,Graph!$D$3:$M$50,col)</f>
        <v>5.4000000000000003E-3</v>
      </c>
      <c r="AK249" s="1">
        <f>VLOOKUP(AI249,Graph!$D$3:$M$50,col+1)</f>
        <v>4.4000000000000003E-3</v>
      </c>
      <c r="AL249" s="1">
        <f t="shared" si="212"/>
        <v>4.7333333333333333E-3</v>
      </c>
      <c r="AM249" s="1">
        <f t="shared" si="182"/>
        <v>0.64144999999999996</v>
      </c>
      <c r="AN249" s="2">
        <f t="shared" si="213"/>
        <v>0.24326666666666685</v>
      </c>
      <c r="AO249" s="1">
        <f t="shared" si="214"/>
        <v>4.564771210618189E-2</v>
      </c>
      <c r="AP249" s="1">
        <f t="shared" si="215"/>
        <v>1.079821125803214</v>
      </c>
      <c r="AQ249" s="1">
        <f t="shared" si="216"/>
        <v>1.0798211258032142</v>
      </c>
      <c r="AR249" s="1">
        <f t="shared" si="217"/>
        <v>1.0798211258032138</v>
      </c>
      <c r="AS249" s="1">
        <f t="shared" si="218"/>
        <v>1.079821125803214</v>
      </c>
      <c r="AT249" s="1">
        <f t="shared" si="219"/>
        <v>0.95737879253303348</v>
      </c>
      <c r="AU249" s="1">
        <f t="shared" si="220"/>
        <v>0.1416890051181447</v>
      </c>
      <c r="AV249" s="2">
        <f t="shared" si="185"/>
        <v>248</v>
      </c>
      <c r="AW249" s="1">
        <f t="shared" si="186"/>
        <v>141.68900511814471</v>
      </c>
      <c r="AX249" s="1">
        <f t="shared" si="187"/>
        <v>0.95737879253303348</v>
      </c>
      <c r="AY249" s="1">
        <f t="shared" si="188"/>
        <v>1.079821125803214</v>
      </c>
      <c r="AZ249" s="1">
        <f t="shared" si="183"/>
        <v>4.7333333333333333E-3</v>
      </c>
      <c r="BA249" s="1">
        <f t="shared" si="184"/>
        <v>11.286023348760446</v>
      </c>
    </row>
    <row r="250" spans="1:53">
      <c r="A250" s="2">
        <f t="shared" si="190"/>
        <v>0.24900000000000019</v>
      </c>
      <c r="B250" s="1">
        <f t="shared" si="176"/>
        <v>0.28215616666666687</v>
      </c>
      <c r="C250" s="1">
        <f t="shared" si="191"/>
        <v>4.8883986107439117E-2</v>
      </c>
      <c r="D250" s="1">
        <f t="shared" si="177"/>
        <v>1.0869371035964748</v>
      </c>
      <c r="E250" s="1">
        <f t="shared" si="222"/>
        <v>1.0865570619868825</v>
      </c>
      <c r="F250" s="1">
        <f t="shared" si="222"/>
        <v>1.0865451468486083</v>
      </c>
      <c r="G250" s="1">
        <f t="shared" si="222"/>
        <v>1.0865447724946249</v>
      </c>
      <c r="H250" s="1">
        <f t="shared" si="192"/>
        <v>0.14981995221050537</v>
      </c>
      <c r="I250" s="1">
        <f t="shared" si="178"/>
        <v>11.497906663578881</v>
      </c>
      <c r="J250" s="1">
        <f>VLOOKUP($I250,Graph!$D$3:$M$50,col)</f>
        <v>5.4000000000000003E-3</v>
      </c>
      <c r="K250" s="1">
        <f>VLOOKUP($I250,Graph!$D$3:$M$50,col+1)</f>
        <v>4.4000000000000003E-3</v>
      </c>
      <c r="L250" s="1">
        <f t="shared" si="193"/>
        <v>4.7333333333333333E-3</v>
      </c>
      <c r="M250" s="1">
        <f t="shared" si="194"/>
        <v>0.64144999999999996</v>
      </c>
      <c r="N250" s="1">
        <f t="shared" si="195"/>
        <v>0.24426666666666685</v>
      </c>
      <c r="O250" s="1">
        <f t="shared" si="196"/>
        <v>4.5684740790030251E-2</v>
      </c>
      <c r="P250" s="1">
        <f t="shared" si="197"/>
        <v>1.0800812197494352</v>
      </c>
      <c r="Q250" s="1">
        <f t="shared" si="198"/>
        <v>1.0799023827841283</v>
      </c>
      <c r="R250" s="1">
        <f t="shared" si="199"/>
        <v>1.0798972345208566</v>
      </c>
      <c r="S250" s="1">
        <f t="shared" si="200"/>
        <v>1.0798970861554777</v>
      </c>
      <c r="T250" s="1">
        <f t="shared" si="201"/>
        <v>0.95749101212473287</v>
      </c>
      <c r="U250" s="1">
        <f t="shared" si="202"/>
        <v>0.14257359576329312</v>
      </c>
      <c r="V250" s="2">
        <f t="shared" si="179"/>
        <v>11.309461549743624</v>
      </c>
      <c r="W250" s="1">
        <f>VLOOKUP(V250,Graph!$D$3:$M$50,col)</f>
        <v>5.4000000000000003E-3</v>
      </c>
      <c r="X250" s="1">
        <f>VLOOKUP(V250,Graph!$D$3:$M$50,col+1)</f>
        <v>4.4000000000000003E-3</v>
      </c>
      <c r="Y250" s="1">
        <f t="shared" si="203"/>
        <v>4.7333333333333333E-3</v>
      </c>
      <c r="Z250" s="1">
        <f t="shared" si="180"/>
        <v>0.64144999999999996</v>
      </c>
      <c r="AA250" s="2">
        <f t="shared" si="204"/>
        <v>0.24426666666666685</v>
      </c>
      <c r="AB250" s="1">
        <f t="shared" si="205"/>
        <v>4.5684740790030251E-2</v>
      </c>
      <c r="AC250" s="1">
        <f t="shared" si="206"/>
        <v>1.0798970818796727</v>
      </c>
      <c r="AD250" s="1">
        <f t="shared" si="207"/>
        <v>1.0798970817564466</v>
      </c>
      <c r="AE250" s="1">
        <f t="shared" si="208"/>
        <v>1.079897081752895</v>
      </c>
      <c r="AF250" s="1">
        <f t="shared" si="209"/>
        <v>1.0798970817527931</v>
      </c>
      <c r="AG250" s="1">
        <f t="shared" si="210"/>
        <v>0.95749101212473287</v>
      </c>
      <c r="AH250" s="1">
        <f t="shared" si="211"/>
        <v>0.14257359518202792</v>
      </c>
      <c r="AI250" s="2">
        <f t="shared" si="181"/>
        <v>11.309461534374259</v>
      </c>
      <c r="AJ250" s="1">
        <f>VLOOKUP(AI250,Graph!$D$3:$M$50,col)</f>
        <v>5.4000000000000003E-3</v>
      </c>
      <c r="AK250" s="1">
        <f>VLOOKUP(AI250,Graph!$D$3:$M$50,col+1)</f>
        <v>4.4000000000000003E-3</v>
      </c>
      <c r="AL250" s="1">
        <f t="shared" si="212"/>
        <v>4.7333333333333333E-3</v>
      </c>
      <c r="AM250" s="1">
        <f t="shared" si="182"/>
        <v>0.64144999999999996</v>
      </c>
      <c r="AN250" s="2">
        <f t="shared" si="213"/>
        <v>0.24426666666666685</v>
      </c>
      <c r="AO250" s="1">
        <f t="shared" si="214"/>
        <v>4.5684740790030251E-2</v>
      </c>
      <c r="AP250" s="1">
        <f t="shared" si="215"/>
        <v>1.07989708175279</v>
      </c>
      <c r="AQ250" s="1">
        <f t="shared" si="216"/>
        <v>1.0798970817527898</v>
      </c>
      <c r="AR250" s="1">
        <f t="shared" si="217"/>
        <v>1.0798970817527902</v>
      </c>
      <c r="AS250" s="1">
        <f t="shared" si="218"/>
        <v>1.07989708175279</v>
      </c>
      <c r="AT250" s="1">
        <f t="shared" si="219"/>
        <v>0.95749101212473287</v>
      </c>
      <c r="AU250" s="1">
        <f t="shared" si="220"/>
        <v>0.14257359518202753</v>
      </c>
      <c r="AV250" s="2">
        <f t="shared" si="185"/>
        <v>249</v>
      </c>
      <c r="AW250" s="1">
        <f t="shared" si="186"/>
        <v>142.57359518202753</v>
      </c>
      <c r="AX250" s="1">
        <f t="shared" si="187"/>
        <v>0.95749101212473287</v>
      </c>
      <c r="AY250" s="1">
        <f t="shared" si="188"/>
        <v>1.07989708175279</v>
      </c>
      <c r="AZ250" s="1">
        <f t="shared" si="183"/>
        <v>4.7333333333333333E-3</v>
      </c>
      <c r="BA250" s="1">
        <f t="shared" si="184"/>
        <v>11.309461534374259</v>
      </c>
    </row>
    <row r="251" spans="1:53">
      <c r="A251" s="2">
        <f t="shared" si="190"/>
        <v>0.25000000000000017</v>
      </c>
      <c r="B251" s="1">
        <f t="shared" si="176"/>
        <v>0.28319733333333358</v>
      </c>
      <c r="C251" s="1">
        <f t="shared" si="191"/>
        <v>4.8915749111293219E-2</v>
      </c>
      <c r="D251" s="1">
        <f t="shared" si="177"/>
        <v>1.0870025143934638</v>
      </c>
      <c r="E251" s="1">
        <f t="shared" si="222"/>
        <v>1.0866238850406857</v>
      </c>
      <c r="F251" s="1">
        <f t="shared" si="222"/>
        <v>1.086612004118273</v>
      </c>
      <c r="G251" s="1">
        <f t="shared" si="222"/>
        <v>1.086611630526481</v>
      </c>
      <c r="H251" s="1">
        <f t="shared" si="192"/>
        <v>0.1507326620086922</v>
      </c>
      <c r="I251" s="1">
        <f t="shared" si="178"/>
        <v>11.521207995757695</v>
      </c>
      <c r="J251" s="1">
        <f>VLOOKUP($I251,Graph!$D$3:$M$50,col)</f>
        <v>5.4000000000000003E-3</v>
      </c>
      <c r="K251" s="1">
        <f>VLOOKUP($I251,Graph!$D$3:$M$50,col+1)</f>
        <v>4.4000000000000003E-3</v>
      </c>
      <c r="L251" s="1">
        <f t="shared" si="193"/>
        <v>4.7333333333333333E-3</v>
      </c>
      <c r="M251" s="1">
        <f t="shared" si="194"/>
        <v>0.64144999999999996</v>
      </c>
      <c r="N251" s="1">
        <f t="shared" si="195"/>
        <v>0.24526666666666683</v>
      </c>
      <c r="O251" s="1">
        <f t="shared" si="196"/>
        <v>4.5721512051417411E-2</v>
      </c>
      <c r="P251" s="1">
        <f t="shared" si="197"/>
        <v>1.0801566360243067</v>
      </c>
      <c r="Q251" s="1">
        <f t="shared" si="198"/>
        <v>1.0799778370925663</v>
      </c>
      <c r="R251" s="1">
        <f t="shared" si="199"/>
        <v>1.0799726846771294</v>
      </c>
      <c r="S251" s="1">
        <f t="shared" si="200"/>
        <v>1.0799725360409176</v>
      </c>
      <c r="T251" s="1">
        <f t="shared" si="201"/>
        <v>0.95760233829150887</v>
      </c>
      <c r="U251" s="1">
        <f t="shared" si="202"/>
        <v>0.14346003391038151</v>
      </c>
      <c r="V251" s="2">
        <f t="shared" si="179"/>
        <v>11.33285165169227</v>
      </c>
      <c r="W251" s="1">
        <f>VLOOKUP(V251,Graph!$D$3:$M$50,col)</f>
        <v>5.4000000000000003E-3</v>
      </c>
      <c r="X251" s="1">
        <f>VLOOKUP(V251,Graph!$D$3:$M$50,col+1)</f>
        <v>4.4000000000000003E-3</v>
      </c>
      <c r="Y251" s="1">
        <f t="shared" si="203"/>
        <v>4.7333333333333333E-3</v>
      </c>
      <c r="Z251" s="1">
        <f t="shared" si="180"/>
        <v>0.64144999999999996</v>
      </c>
      <c r="AA251" s="2">
        <f t="shared" si="204"/>
        <v>0.24526666666666683</v>
      </c>
      <c r="AB251" s="1">
        <f t="shared" si="205"/>
        <v>4.5721512051417411E-2</v>
      </c>
      <c r="AC251" s="1">
        <f t="shared" si="206"/>
        <v>1.0799725317529463</v>
      </c>
      <c r="AD251" s="1">
        <f t="shared" si="207"/>
        <v>1.0799725316292437</v>
      </c>
      <c r="AE251" s="1">
        <f t="shared" si="208"/>
        <v>1.0799725316256745</v>
      </c>
      <c r="AF251" s="1">
        <f t="shared" si="209"/>
        <v>1.0799725316255717</v>
      </c>
      <c r="AG251" s="1">
        <f t="shared" si="210"/>
        <v>0.95760233829150887</v>
      </c>
      <c r="AH251" s="1">
        <f t="shared" si="211"/>
        <v>0.14346003332386134</v>
      </c>
      <c r="AI251" s="2">
        <f t="shared" si="181"/>
        <v>11.332851636247909</v>
      </c>
      <c r="AJ251" s="1">
        <f>VLOOKUP(AI251,Graph!$D$3:$M$50,col)</f>
        <v>5.4000000000000003E-3</v>
      </c>
      <c r="AK251" s="1">
        <f>VLOOKUP(AI251,Graph!$D$3:$M$50,col+1)</f>
        <v>4.4000000000000003E-3</v>
      </c>
      <c r="AL251" s="1">
        <f t="shared" si="212"/>
        <v>4.7333333333333333E-3</v>
      </c>
      <c r="AM251" s="1">
        <f t="shared" si="182"/>
        <v>0.64144999999999996</v>
      </c>
      <c r="AN251" s="2">
        <f t="shared" si="213"/>
        <v>0.24526666666666683</v>
      </c>
      <c r="AO251" s="1">
        <f t="shared" si="214"/>
        <v>4.5721512051417411E-2</v>
      </c>
      <c r="AP251" s="1">
        <f t="shared" si="215"/>
        <v>1.0799725316255688</v>
      </c>
      <c r="AQ251" s="1">
        <f t="shared" si="216"/>
        <v>1.0799725316255688</v>
      </c>
      <c r="AR251" s="1">
        <f t="shared" si="217"/>
        <v>1.0799725316255688</v>
      </c>
      <c r="AS251" s="1">
        <f t="shared" si="218"/>
        <v>1.0799725316255688</v>
      </c>
      <c r="AT251" s="1">
        <f t="shared" si="219"/>
        <v>0.95760233829150887</v>
      </c>
      <c r="AU251" s="1">
        <f t="shared" si="220"/>
        <v>0.14346003332386098</v>
      </c>
      <c r="AV251" s="2">
        <f t="shared" si="185"/>
        <v>250</v>
      </c>
      <c r="AW251" s="1">
        <f t="shared" si="186"/>
        <v>143.46003332386098</v>
      </c>
      <c r="AX251" s="1">
        <f t="shared" si="187"/>
        <v>0.95760233829150887</v>
      </c>
      <c r="AY251" s="1">
        <f t="shared" si="188"/>
        <v>1.0799725316255688</v>
      </c>
      <c r="AZ251" s="1">
        <f t="shared" si="183"/>
        <v>4.7333333333333333E-3</v>
      </c>
      <c r="BA251" s="1">
        <f t="shared" si="184"/>
        <v>11.332851636247909</v>
      </c>
    </row>
    <row r="252" spans="1:53">
      <c r="A252" s="2">
        <f t="shared" si="190"/>
        <v>0.25100000000000017</v>
      </c>
      <c r="B252" s="1">
        <f t="shared" si="176"/>
        <v>0.28423850000000023</v>
      </c>
      <c r="C252" s="1">
        <f t="shared" si="191"/>
        <v>4.8947289621924787E-2</v>
      </c>
      <c r="D252" s="1">
        <f t="shared" si="177"/>
        <v>1.0870674786881305</v>
      </c>
      <c r="E252" s="1">
        <f t="shared" si="222"/>
        <v>1.0866902567451717</v>
      </c>
      <c r="F252" s="1">
        <f t="shared" si="222"/>
        <v>1.0866784100275821</v>
      </c>
      <c r="G252" s="1">
        <f t="shared" si="222"/>
        <v>1.0866780372015035</v>
      </c>
      <c r="H252" s="1">
        <f t="shared" si="192"/>
        <v>0.15164722890616916</v>
      </c>
      <c r="I252" s="1">
        <f t="shared" si="178"/>
        <v>11.544462580017802</v>
      </c>
      <c r="J252" s="1">
        <f>VLOOKUP($I252,Graph!$D$3:$M$50,col)</f>
        <v>5.4000000000000003E-3</v>
      </c>
      <c r="K252" s="1">
        <f>VLOOKUP($I252,Graph!$D$3:$M$50,col+1)</f>
        <v>4.4000000000000003E-3</v>
      </c>
      <c r="L252" s="1">
        <f t="shared" si="193"/>
        <v>4.7333333333333333E-3</v>
      </c>
      <c r="M252" s="1">
        <f t="shared" si="194"/>
        <v>0.64144999999999996</v>
      </c>
      <c r="N252" s="1">
        <f t="shared" si="195"/>
        <v>0.24626666666666683</v>
      </c>
      <c r="O252" s="1">
        <f t="shared" si="196"/>
        <v>4.5758028556602492E-2</v>
      </c>
      <c r="P252" s="1">
        <f t="shared" si="197"/>
        <v>1.0802315507782296</v>
      </c>
      <c r="Q252" s="1">
        <f t="shared" si="198"/>
        <v>1.0800527902989254</v>
      </c>
      <c r="R252" s="1">
        <f t="shared" si="199"/>
        <v>1.0800476337797233</v>
      </c>
      <c r="S252" s="1">
        <f t="shared" si="200"/>
        <v>1.0800474848748161</v>
      </c>
      <c r="T252" s="1">
        <f t="shared" si="201"/>
        <v>0.95771278166001372</v>
      </c>
      <c r="U252" s="1">
        <f t="shared" si="202"/>
        <v>0.14434831629284475</v>
      </c>
      <c r="V252" s="2">
        <f t="shared" si="179"/>
        <v>11.356193963065323</v>
      </c>
      <c r="W252" s="1">
        <f>VLOOKUP(V252,Graph!$D$3:$M$50,col)</f>
        <v>5.4000000000000003E-3</v>
      </c>
      <c r="X252" s="1">
        <f>VLOOKUP(V252,Graph!$D$3:$M$50,col+1)</f>
        <v>4.4000000000000003E-3</v>
      </c>
      <c r="Y252" s="1">
        <f t="shared" si="203"/>
        <v>4.7333333333333333E-3</v>
      </c>
      <c r="Z252" s="1">
        <f t="shared" si="180"/>
        <v>0.64144999999999996</v>
      </c>
      <c r="AA252" s="2">
        <f t="shared" si="204"/>
        <v>0.24626666666666683</v>
      </c>
      <c r="AB252" s="1">
        <f t="shared" si="205"/>
        <v>4.5758028556602492E-2</v>
      </c>
      <c r="AC252" s="1">
        <f t="shared" si="206"/>
        <v>1.0800474805747531</v>
      </c>
      <c r="AD252" s="1">
        <f t="shared" si="207"/>
        <v>1.0800474804505757</v>
      </c>
      <c r="AE252" s="1">
        <f t="shared" si="208"/>
        <v>1.0800474804469902</v>
      </c>
      <c r="AF252" s="1">
        <f t="shared" si="209"/>
        <v>1.0800474804468865</v>
      </c>
      <c r="AG252" s="1">
        <f t="shared" si="210"/>
        <v>0.95771278166001372</v>
      </c>
      <c r="AH252" s="1">
        <f t="shared" si="211"/>
        <v>0.14434831570105208</v>
      </c>
      <c r="AI252" s="2">
        <f t="shared" si="181"/>
        <v>11.356193947546119</v>
      </c>
      <c r="AJ252" s="1">
        <f>VLOOKUP(AI252,Graph!$D$3:$M$50,col)</f>
        <v>5.4000000000000003E-3</v>
      </c>
      <c r="AK252" s="1">
        <f>VLOOKUP(AI252,Graph!$D$3:$M$50,col+1)</f>
        <v>4.4000000000000003E-3</v>
      </c>
      <c r="AL252" s="1">
        <f t="shared" si="212"/>
        <v>4.7333333333333333E-3</v>
      </c>
      <c r="AM252" s="1">
        <f t="shared" si="182"/>
        <v>0.64144999999999996</v>
      </c>
      <c r="AN252" s="2">
        <f t="shared" si="213"/>
        <v>0.24626666666666683</v>
      </c>
      <c r="AO252" s="1">
        <f t="shared" si="214"/>
        <v>4.5758028556602492E-2</v>
      </c>
      <c r="AP252" s="1">
        <f t="shared" si="215"/>
        <v>1.0800474804468834</v>
      </c>
      <c r="AQ252" s="1">
        <f t="shared" si="216"/>
        <v>1.0800474804468836</v>
      </c>
      <c r="AR252" s="1">
        <f t="shared" si="217"/>
        <v>1.0800474804468834</v>
      </c>
      <c r="AS252" s="1">
        <f t="shared" si="218"/>
        <v>1.0800474804468836</v>
      </c>
      <c r="AT252" s="1">
        <f t="shared" si="219"/>
        <v>0.95771278166001372</v>
      </c>
      <c r="AU252" s="1">
        <f t="shared" si="220"/>
        <v>0.14434831570105167</v>
      </c>
      <c r="AV252" s="2">
        <f t="shared" si="185"/>
        <v>251</v>
      </c>
      <c r="AW252" s="1">
        <f t="shared" si="186"/>
        <v>144.34831570105166</v>
      </c>
      <c r="AX252" s="1">
        <f t="shared" si="187"/>
        <v>0.95771278166001372</v>
      </c>
      <c r="AY252" s="1">
        <f t="shared" si="188"/>
        <v>1.0800474804468836</v>
      </c>
      <c r="AZ252" s="1">
        <f t="shared" si="183"/>
        <v>4.7333333333333333E-3</v>
      </c>
      <c r="BA252" s="1">
        <f t="shared" si="184"/>
        <v>11.356193947546119</v>
      </c>
    </row>
    <row r="253" spans="1:53">
      <c r="A253" s="2">
        <f t="shared" si="190"/>
        <v>0.25200000000000017</v>
      </c>
      <c r="B253" s="1">
        <f t="shared" si="176"/>
        <v>0.28527966666666688</v>
      </c>
      <c r="C253" s="1">
        <f t="shared" si="191"/>
        <v>4.8978609964089474E-2</v>
      </c>
      <c r="D253" s="1">
        <f t="shared" si="177"/>
        <v>1.0871320010270702</v>
      </c>
      <c r="E253" s="1">
        <f t="shared" si="222"/>
        <v>1.0867561816488462</v>
      </c>
      <c r="F253" s="1">
        <f t="shared" si="222"/>
        <v>1.0867443691233292</v>
      </c>
      <c r="G253" s="1">
        <f t="shared" si="222"/>
        <v>1.0867439970663917</v>
      </c>
      <c r="H253" s="1">
        <f t="shared" si="192"/>
        <v>0.15256364913749951</v>
      </c>
      <c r="I253" s="1">
        <f t="shared" si="178"/>
        <v>11.567670695399492</v>
      </c>
      <c r="J253" s="1">
        <f>VLOOKUP($I253,Graph!$D$3:$M$50,col)</f>
        <v>5.4000000000000003E-3</v>
      </c>
      <c r="K253" s="1">
        <f>VLOOKUP($I253,Graph!$D$3:$M$50,col+1)</f>
        <v>4.4000000000000003E-3</v>
      </c>
      <c r="L253" s="1">
        <f t="shared" si="193"/>
        <v>4.7333333333333333E-3</v>
      </c>
      <c r="M253" s="1">
        <f t="shared" si="194"/>
        <v>0.64144999999999996</v>
      </c>
      <c r="N253" s="1">
        <f t="shared" si="195"/>
        <v>0.24726666666666683</v>
      </c>
      <c r="O253" s="1">
        <f t="shared" si="196"/>
        <v>4.5794292935285502E-2</v>
      </c>
      <c r="P253" s="1">
        <f t="shared" si="197"/>
        <v>1.0803059689813528</v>
      </c>
      <c r="Q253" s="1">
        <f t="shared" si="198"/>
        <v>1.0801272473630998</v>
      </c>
      <c r="R253" s="1">
        <f t="shared" si="199"/>
        <v>1.080122086787922</v>
      </c>
      <c r="S253" s="1">
        <f t="shared" si="200"/>
        <v>1.0801219376164364</v>
      </c>
      <c r="T253" s="1">
        <f t="shared" si="201"/>
        <v>0.9578223526890427</v>
      </c>
      <c r="U253" s="1">
        <f t="shared" si="202"/>
        <v>0.14523843909184092</v>
      </c>
      <c r="V253" s="2">
        <f t="shared" si="179"/>
        <v>11.379488774070479</v>
      </c>
      <c r="W253" s="1">
        <f>VLOOKUP(V253,Graph!$D$3:$M$50,col)</f>
        <v>5.4000000000000003E-3</v>
      </c>
      <c r="X253" s="1">
        <f>VLOOKUP(V253,Graph!$D$3:$M$50,col+1)</f>
        <v>4.4000000000000003E-3</v>
      </c>
      <c r="Y253" s="1">
        <f t="shared" si="203"/>
        <v>4.7333333333333333E-3</v>
      </c>
      <c r="Z253" s="1">
        <f t="shared" si="180"/>
        <v>0.64144999999999996</v>
      </c>
      <c r="AA253" s="2">
        <f t="shared" si="204"/>
        <v>0.24726666666666683</v>
      </c>
      <c r="AB253" s="1">
        <f t="shared" si="205"/>
        <v>4.5794292935285502E-2</v>
      </c>
      <c r="AC253" s="1">
        <f t="shared" si="206"/>
        <v>1.0801219333043548</v>
      </c>
      <c r="AD253" s="1">
        <f t="shared" si="207"/>
        <v>1.0801219331797058</v>
      </c>
      <c r="AE253" s="1">
        <f t="shared" si="208"/>
        <v>1.0801219331761027</v>
      </c>
      <c r="AF253" s="1">
        <f t="shared" si="209"/>
        <v>1.0801219331759986</v>
      </c>
      <c r="AG253" s="1">
        <f t="shared" si="210"/>
        <v>0.9578223526890427</v>
      </c>
      <c r="AH253" s="1">
        <f t="shared" si="211"/>
        <v>0.14523843849475812</v>
      </c>
      <c r="AI253" s="2">
        <f t="shared" si="181"/>
        <v>11.379488758476587</v>
      </c>
      <c r="AJ253" s="1">
        <f>VLOOKUP(AI253,Graph!$D$3:$M$50,col)</f>
        <v>5.4000000000000003E-3</v>
      </c>
      <c r="AK253" s="1">
        <f>VLOOKUP(AI253,Graph!$D$3:$M$50,col+1)</f>
        <v>4.4000000000000003E-3</v>
      </c>
      <c r="AL253" s="1">
        <f t="shared" si="212"/>
        <v>4.7333333333333333E-3</v>
      </c>
      <c r="AM253" s="1">
        <f t="shared" si="182"/>
        <v>0.64144999999999996</v>
      </c>
      <c r="AN253" s="2">
        <f t="shared" si="213"/>
        <v>0.24726666666666683</v>
      </c>
      <c r="AO253" s="1">
        <f t="shared" si="214"/>
        <v>4.5794292935285502E-2</v>
      </c>
      <c r="AP253" s="1">
        <f t="shared" si="215"/>
        <v>1.0801219331759957</v>
      </c>
      <c r="AQ253" s="1">
        <f t="shared" si="216"/>
        <v>1.0801219331759955</v>
      </c>
      <c r="AR253" s="1">
        <f t="shared" si="217"/>
        <v>1.0801219331759955</v>
      </c>
      <c r="AS253" s="1">
        <f t="shared" si="218"/>
        <v>1.0801219331759955</v>
      </c>
      <c r="AT253" s="1">
        <f t="shared" si="219"/>
        <v>0.9578223526890427</v>
      </c>
      <c r="AU253" s="1">
        <f t="shared" si="220"/>
        <v>0.14523843849475768</v>
      </c>
      <c r="AV253" s="2">
        <f t="shared" si="185"/>
        <v>252</v>
      </c>
      <c r="AW253" s="1">
        <f t="shared" si="186"/>
        <v>145.23843849475767</v>
      </c>
      <c r="AX253" s="1">
        <f t="shared" si="187"/>
        <v>0.9578223526890427</v>
      </c>
      <c r="AY253" s="1">
        <f t="shared" si="188"/>
        <v>1.0801219331759955</v>
      </c>
      <c r="AZ253" s="1">
        <f t="shared" si="183"/>
        <v>4.7333333333333333E-3</v>
      </c>
      <c r="BA253" s="1">
        <f t="shared" si="184"/>
        <v>11.379488758476587</v>
      </c>
    </row>
    <row r="254" spans="1:53">
      <c r="A254" s="2">
        <f t="shared" si="190"/>
        <v>0.25300000000000017</v>
      </c>
      <c r="B254" s="1">
        <f t="shared" si="176"/>
        <v>0.28632083333333358</v>
      </c>
      <c r="C254" s="1">
        <f t="shared" si="191"/>
        <v>4.9009712430341273E-2</v>
      </c>
      <c r="D254" s="1">
        <f t="shared" si="177"/>
        <v>1.0871960858955059</v>
      </c>
      <c r="E254" s="1">
        <f t="shared" si="222"/>
        <v>1.086821664239439</v>
      </c>
      <c r="F254" s="1">
        <f t="shared" si="222"/>
        <v>1.0868098858915738</v>
      </c>
      <c r="G254" s="1">
        <f t="shared" si="222"/>
        <v>1.0868095146071139</v>
      </c>
      <c r="H254" s="1">
        <f t="shared" si="192"/>
        <v>0.15348191895999908</v>
      </c>
      <c r="I254" s="1">
        <f t="shared" si="178"/>
        <v>11.590832618186271</v>
      </c>
      <c r="J254" s="1">
        <f>VLOOKUP($I254,Graph!$D$3:$M$50,col)</f>
        <v>5.4000000000000003E-3</v>
      </c>
      <c r="K254" s="1">
        <f>VLOOKUP($I254,Graph!$D$3:$M$50,col+1)</f>
        <v>4.4000000000000003E-3</v>
      </c>
      <c r="L254" s="1">
        <f t="shared" si="193"/>
        <v>4.7333333333333333E-3</v>
      </c>
      <c r="M254" s="1">
        <f t="shared" si="194"/>
        <v>0.64144999999999996</v>
      </c>
      <c r="N254" s="1">
        <f t="shared" si="195"/>
        <v>0.24826666666666683</v>
      </c>
      <c r="O254" s="1">
        <f t="shared" si="196"/>
        <v>4.5830307781229318E-2</v>
      </c>
      <c r="P254" s="1">
        <f t="shared" si="197"/>
        <v>1.0803798955386152</v>
      </c>
      <c r="Q254" s="1">
        <f t="shared" si="198"/>
        <v>1.0802012131799825</v>
      </c>
      <c r="R254" s="1">
        <f t="shared" si="199"/>
        <v>1.0801960485960156</v>
      </c>
      <c r="S254" s="1">
        <f t="shared" si="200"/>
        <v>1.0801958991600484</v>
      </c>
      <c r="T254" s="1">
        <f t="shared" si="201"/>
        <v>0.95793106167283604</v>
      </c>
      <c r="U254" s="1">
        <f t="shared" si="202"/>
        <v>0.14613039851203818</v>
      </c>
      <c r="V254" s="2">
        <f t="shared" si="179"/>
        <v>11.402736371999941</v>
      </c>
      <c r="W254" s="1">
        <f>VLOOKUP(V254,Graph!$D$3:$M$50,col)</f>
        <v>5.4000000000000003E-3</v>
      </c>
      <c r="X254" s="1">
        <f>VLOOKUP(V254,Graph!$D$3:$M$50,col+1)</f>
        <v>4.4000000000000003E-3</v>
      </c>
      <c r="Y254" s="1">
        <f t="shared" si="203"/>
        <v>4.7333333333333333E-3</v>
      </c>
      <c r="Z254" s="1">
        <f t="shared" si="180"/>
        <v>0.64144999999999996</v>
      </c>
      <c r="AA254" s="2">
        <f t="shared" si="204"/>
        <v>0.24826666666666683</v>
      </c>
      <c r="AB254" s="1">
        <f t="shared" si="205"/>
        <v>4.5830307781229318E-2</v>
      </c>
      <c r="AC254" s="1">
        <f t="shared" si="206"/>
        <v>1.0801958948360213</v>
      </c>
      <c r="AD254" s="1">
        <f t="shared" si="207"/>
        <v>1.0801958947109027</v>
      </c>
      <c r="AE254" s="1">
        <f t="shared" si="208"/>
        <v>1.0801958947072825</v>
      </c>
      <c r="AF254" s="1">
        <f t="shared" si="209"/>
        <v>1.0801958947071775</v>
      </c>
      <c r="AG254" s="1">
        <f t="shared" si="210"/>
        <v>0.95793106167283604</v>
      </c>
      <c r="AH254" s="1">
        <f t="shared" si="211"/>
        <v>0.14613039790964766</v>
      </c>
      <c r="AI254" s="2">
        <f t="shared" si="181"/>
        <v>11.402736356331515</v>
      </c>
      <c r="AJ254" s="1">
        <f>VLOOKUP(AI254,Graph!$D$3:$M$50,col)</f>
        <v>5.4000000000000003E-3</v>
      </c>
      <c r="AK254" s="1">
        <f>VLOOKUP(AI254,Graph!$D$3:$M$50,col+1)</f>
        <v>4.4000000000000003E-3</v>
      </c>
      <c r="AL254" s="1">
        <f t="shared" si="212"/>
        <v>4.7333333333333333E-3</v>
      </c>
      <c r="AM254" s="1">
        <f t="shared" si="182"/>
        <v>0.64144999999999996</v>
      </c>
      <c r="AN254" s="2">
        <f t="shared" si="213"/>
        <v>0.24826666666666683</v>
      </c>
      <c r="AO254" s="1">
        <f t="shared" si="214"/>
        <v>4.5830307781229318E-2</v>
      </c>
      <c r="AP254" s="1">
        <f t="shared" si="215"/>
        <v>1.0801958947071746</v>
      </c>
      <c r="AQ254" s="1">
        <f t="shared" si="216"/>
        <v>1.0801958947071746</v>
      </c>
      <c r="AR254" s="1">
        <f t="shared" si="217"/>
        <v>1.0801958947071746</v>
      </c>
      <c r="AS254" s="1">
        <f t="shared" si="218"/>
        <v>1.0801958947071746</v>
      </c>
      <c r="AT254" s="1">
        <f t="shared" si="219"/>
        <v>0.95793106167283604</v>
      </c>
      <c r="AU254" s="1">
        <f t="shared" si="220"/>
        <v>0.14613039790964724</v>
      </c>
      <c r="AV254" s="2">
        <f t="shared" si="185"/>
        <v>253</v>
      </c>
      <c r="AW254" s="1">
        <f t="shared" si="186"/>
        <v>146.13039790964723</v>
      </c>
      <c r="AX254" s="1">
        <f t="shared" si="187"/>
        <v>0.95793106167283604</v>
      </c>
      <c r="AY254" s="1">
        <f t="shared" si="188"/>
        <v>1.0801958947071746</v>
      </c>
      <c r="AZ254" s="1">
        <f t="shared" si="183"/>
        <v>4.7333333333333333E-3</v>
      </c>
      <c r="BA254" s="1">
        <f t="shared" si="184"/>
        <v>11.402736356331515</v>
      </c>
    </row>
    <row r="255" spans="1:53">
      <c r="A255" s="2">
        <f t="shared" si="190"/>
        <v>0.25400000000000017</v>
      </c>
      <c r="B255" s="1">
        <f t="shared" si="176"/>
        <v>0.28736200000000023</v>
      </c>
      <c r="C255" s="1">
        <f t="shared" si="191"/>
        <v>4.9040599281586994E-2</v>
      </c>
      <c r="D255" s="1">
        <f t="shared" si="177"/>
        <v>1.087259737718316</v>
      </c>
      <c r="E255" s="1">
        <f t="shared" si="222"/>
        <v>1.0868867089449146</v>
      </c>
      <c r="F255" s="1">
        <f t="shared" si="222"/>
        <v>1.0868749647586518</v>
      </c>
      <c r="G255" s="1">
        <f t="shared" si="222"/>
        <v>1.0868745942499167</v>
      </c>
      <c r="H255" s="1">
        <f t="shared" si="192"/>
        <v>0.15440203465350927</v>
      </c>
      <c r="I255" s="1">
        <f t="shared" si="178"/>
        <v>11.613948621942779</v>
      </c>
      <c r="J255" s="1">
        <f>VLOOKUP($I255,Graph!$D$3:$M$50,col)</f>
        <v>5.4000000000000003E-3</v>
      </c>
      <c r="K255" s="1">
        <f>VLOOKUP($I255,Graph!$D$3:$M$50,col+1)</f>
        <v>4.4000000000000003E-3</v>
      </c>
      <c r="L255" s="1">
        <f t="shared" si="193"/>
        <v>4.7333333333333333E-3</v>
      </c>
      <c r="M255" s="1">
        <f t="shared" si="194"/>
        <v>0.64144999999999996</v>
      </c>
      <c r="N255" s="1">
        <f t="shared" si="195"/>
        <v>0.24926666666666683</v>
      </c>
      <c r="O255" s="1">
        <f t="shared" si="196"/>
        <v>4.5866075652868953E-2</v>
      </c>
      <c r="P255" s="1">
        <f t="shared" si="197"/>
        <v>1.0804533352908101</v>
      </c>
      <c r="Q255" s="1">
        <f t="shared" si="198"/>
        <v>1.0802746925805213</v>
      </c>
      <c r="R255" s="1">
        <f t="shared" si="199"/>
        <v>1.0802695240343583</v>
      </c>
      <c r="S255" s="1">
        <f t="shared" si="200"/>
        <v>1.0802693743359855</v>
      </c>
      <c r="T255" s="1">
        <f t="shared" si="201"/>
        <v>0.95803891874430191</v>
      </c>
      <c r="U255" s="1">
        <f t="shared" si="202"/>
        <v>0.14702419078137574</v>
      </c>
      <c r="V255" s="2">
        <f t="shared" si="179"/>
        <v>11.425937041271169</v>
      </c>
      <c r="W255" s="1">
        <f>VLOOKUP(V255,Graph!$D$3:$M$50,col)</f>
        <v>5.4000000000000003E-3</v>
      </c>
      <c r="X255" s="1">
        <f>VLOOKUP(V255,Graph!$D$3:$M$50,col+1)</f>
        <v>4.4000000000000003E-3</v>
      </c>
      <c r="Y255" s="1">
        <f t="shared" si="203"/>
        <v>4.7333333333333333E-3</v>
      </c>
      <c r="Z255" s="1">
        <f t="shared" si="180"/>
        <v>0.64144999999999996</v>
      </c>
      <c r="AA255" s="2">
        <f t="shared" si="204"/>
        <v>0.24926666666666683</v>
      </c>
      <c r="AB255" s="1">
        <f t="shared" si="205"/>
        <v>4.5866075652868953E-2</v>
      </c>
      <c r="AC255" s="1">
        <f t="shared" si="206"/>
        <v>1.080269370000086</v>
      </c>
      <c r="AD255" s="1">
        <f t="shared" si="207"/>
        <v>1.0802693698744998</v>
      </c>
      <c r="AE255" s="1">
        <f t="shared" si="208"/>
        <v>1.0802693698708623</v>
      </c>
      <c r="AF255" s="1">
        <f t="shared" si="209"/>
        <v>1.0802693698707571</v>
      </c>
      <c r="AG255" s="1">
        <f t="shared" si="210"/>
        <v>0.95803891874430191</v>
      </c>
      <c r="AH255" s="1">
        <f t="shared" si="211"/>
        <v>0.14702419017366011</v>
      </c>
      <c r="AI255" s="2">
        <f t="shared" si="181"/>
        <v>11.425937025528361</v>
      </c>
      <c r="AJ255" s="1">
        <f>VLOOKUP(AI255,Graph!$D$3:$M$50,col)</f>
        <v>5.4000000000000003E-3</v>
      </c>
      <c r="AK255" s="1">
        <f>VLOOKUP(AI255,Graph!$D$3:$M$50,col+1)</f>
        <v>4.4000000000000003E-3</v>
      </c>
      <c r="AL255" s="1">
        <f t="shared" si="212"/>
        <v>4.7333333333333333E-3</v>
      </c>
      <c r="AM255" s="1">
        <f t="shared" si="182"/>
        <v>0.64144999999999996</v>
      </c>
      <c r="AN255" s="2">
        <f t="shared" si="213"/>
        <v>0.24926666666666683</v>
      </c>
      <c r="AO255" s="1">
        <f t="shared" si="214"/>
        <v>4.5866075652868953E-2</v>
      </c>
      <c r="AP255" s="1">
        <f t="shared" si="215"/>
        <v>1.0802693698707539</v>
      </c>
      <c r="AQ255" s="1">
        <f t="shared" si="216"/>
        <v>1.0802693698707537</v>
      </c>
      <c r="AR255" s="1">
        <f t="shared" si="217"/>
        <v>1.0802693698707537</v>
      </c>
      <c r="AS255" s="1">
        <f t="shared" si="218"/>
        <v>1.0802693698707537</v>
      </c>
      <c r="AT255" s="1">
        <f t="shared" si="219"/>
        <v>0.95803891874430191</v>
      </c>
      <c r="AU255" s="1">
        <f t="shared" si="220"/>
        <v>0.14702419017365964</v>
      </c>
      <c r="AV255" s="2">
        <f t="shared" si="185"/>
        <v>254</v>
      </c>
      <c r="AW255" s="1">
        <f t="shared" si="186"/>
        <v>147.02419017365963</v>
      </c>
      <c r="AX255" s="1">
        <f t="shared" si="187"/>
        <v>0.95803891874430191</v>
      </c>
      <c r="AY255" s="1">
        <f t="shared" si="188"/>
        <v>1.0802693698707537</v>
      </c>
      <c r="AZ255" s="1">
        <f t="shared" si="183"/>
        <v>4.7333333333333333E-3</v>
      </c>
      <c r="BA255" s="1">
        <f t="shared" si="184"/>
        <v>11.425937025528361</v>
      </c>
    </row>
    <row r="256" spans="1:53">
      <c r="A256" s="2">
        <f t="shared" si="190"/>
        <v>0.25500000000000017</v>
      </c>
      <c r="B256" s="1">
        <f t="shared" si="176"/>
        <v>0.28840316666666688</v>
      </c>
      <c r="C256" s="1">
        <f t="shared" si="191"/>
        <v>4.9071272747628861E-2</v>
      </c>
      <c r="D256" s="1">
        <f t="shared" si="177"/>
        <v>1.0873229608610442</v>
      </c>
      <c r="E256" s="1">
        <f t="shared" si="222"/>
        <v>1.0869513201344609</v>
      </c>
      <c r="F256" s="1">
        <f t="shared" si="222"/>
        <v>1.0869396100921622</v>
      </c>
      <c r="G256" s="1">
        <f t="shared" si="222"/>
        <v>1.0869392403623113</v>
      </c>
      <c r="H256" s="1">
        <f t="shared" si="192"/>
        <v>0.15532399252017257</v>
      </c>
      <c r="I256" s="1">
        <f t="shared" si="178"/>
        <v>11.637018977552014</v>
      </c>
      <c r="J256" s="1">
        <f>VLOOKUP($I256,Graph!$D$3:$M$50,col)</f>
        <v>5.4000000000000003E-3</v>
      </c>
      <c r="K256" s="1">
        <f>VLOOKUP($I256,Graph!$D$3:$M$50,col+1)</f>
        <v>4.4000000000000003E-3</v>
      </c>
      <c r="L256" s="1">
        <f t="shared" si="193"/>
        <v>4.7333333333333333E-3</v>
      </c>
      <c r="M256" s="1">
        <f t="shared" si="194"/>
        <v>0.64144999999999996</v>
      </c>
      <c r="N256" s="1">
        <f t="shared" si="195"/>
        <v>0.25026666666666686</v>
      </c>
      <c r="O256" s="1">
        <f t="shared" si="196"/>
        <v>4.5901599073908547E-2</v>
      </c>
      <c r="P256" s="1">
        <f t="shared" si="197"/>
        <v>1.080526293015621</v>
      </c>
      <c r="Q256" s="1">
        <f t="shared" si="198"/>
        <v>1.0803476903327554</v>
      </c>
      <c r="R256" s="1">
        <f t="shared" si="199"/>
        <v>1.0803425178704036</v>
      </c>
      <c r="S256" s="1">
        <f t="shared" si="200"/>
        <v>1.0803423679116821</v>
      </c>
      <c r="T256" s="1">
        <f t="shared" si="201"/>
        <v>0.95814593387816493</v>
      </c>
      <c r="U256" s="1">
        <f t="shared" si="202"/>
        <v>0.14791981215082892</v>
      </c>
      <c r="V256" s="2">
        <f t="shared" si="179"/>
        <v>11.449091063466913</v>
      </c>
      <c r="W256" s="1">
        <f>VLOOKUP(V256,Graph!$D$3:$M$50,col)</f>
        <v>5.4000000000000003E-3</v>
      </c>
      <c r="X256" s="1">
        <f>VLOOKUP(V256,Graph!$D$3:$M$50,col+1)</f>
        <v>4.4000000000000003E-3</v>
      </c>
      <c r="Y256" s="1">
        <f t="shared" si="203"/>
        <v>4.7333333333333333E-3</v>
      </c>
      <c r="Z256" s="1">
        <f t="shared" si="180"/>
        <v>0.64144999999999996</v>
      </c>
      <c r="AA256" s="2">
        <f t="shared" si="204"/>
        <v>0.25026666666666686</v>
      </c>
      <c r="AB256" s="1">
        <f t="shared" si="205"/>
        <v>4.5901599073908547E-2</v>
      </c>
      <c r="AC256" s="1">
        <f t="shared" si="206"/>
        <v>1.0803423635639817</v>
      </c>
      <c r="AD256" s="1">
        <f t="shared" si="207"/>
        <v>1.0803423634379303</v>
      </c>
      <c r="AE256" s="1">
        <f t="shared" si="208"/>
        <v>1.0803423634342759</v>
      </c>
      <c r="AF256" s="1">
        <f t="shared" si="209"/>
        <v>1.0803423634341698</v>
      </c>
      <c r="AG256" s="1">
        <f t="shared" si="210"/>
        <v>0.95814593387816493</v>
      </c>
      <c r="AH256" s="1">
        <f t="shared" si="211"/>
        <v>0.1479198115377707</v>
      </c>
      <c r="AI256" s="2">
        <f t="shared" si="181"/>
        <v>11.449091047649874</v>
      </c>
      <c r="AJ256" s="1">
        <f>VLOOKUP(AI256,Graph!$D$3:$M$50,col)</f>
        <v>5.4000000000000003E-3</v>
      </c>
      <c r="AK256" s="1">
        <f>VLOOKUP(AI256,Graph!$D$3:$M$50,col+1)</f>
        <v>4.4000000000000003E-3</v>
      </c>
      <c r="AL256" s="1">
        <f t="shared" si="212"/>
        <v>4.7333333333333333E-3</v>
      </c>
      <c r="AM256" s="1">
        <f t="shared" si="182"/>
        <v>0.64144999999999996</v>
      </c>
      <c r="AN256" s="2">
        <f t="shared" si="213"/>
        <v>0.25026666666666686</v>
      </c>
      <c r="AO256" s="1">
        <f t="shared" si="214"/>
        <v>4.5901599073908547E-2</v>
      </c>
      <c r="AP256" s="1">
        <f t="shared" si="215"/>
        <v>1.0803423634341665</v>
      </c>
      <c r="AQ256" s="1">
        <f t="shared" si="216"/>
        <v>1.0803423634341667</v>
      </c>
      <c r="AR256" s="1">
        <f t="shared" si="217"/>
        <v>1.0803423634341667</v>
      </c>
      <c r="AS256" s="1">
        <f t="shared" si="218"/>
        <v>1.0803423634341667</v>
      </c>
      <c r="AT256" s="1">
        <f t="shared" si="219"/>
        <v>0.95814593387816493</v>
      </c>
      <c r="AU256" s="1">
        <f t="shared" si="220"/>
        <v>0.14791981153777026</v>
      </c>
      <c r="AV256" s="2">
        <f t="shared" si="185"/>
        <v>255</v>
      </c>
      <c r="AW256" s="1">
        <f t="shared" si="186"/>
        <v>147.91981153777024</v>
      </c>
      <c r="AX256" s="1">
        <f t="shared" si="187"/>
        <v>0.95814593387816493</v>
      </c>
      <c r="AY256" s="1">
        <f t="shared" si="188"/>
        <v>1.0803423634341667</v>
      </c>
      <c r="AZ256" s="1">
        <f t="shared" si="183"/>
        <v>4.7333333333333333E-3</v>
      </c>
      <c r="BA256" s="1">
        <f t="shared" si="184"/>
        <v>11.449091047649874</v>
      </c>
    </row>
    <row r="257" spans="1:53">
      <c r="A257" s="2">
        <f t="shared" si="190"/>
        <v>0.25600000000000017</v>
      </c>
      <c r="B257" s="1">
        <f t="shared" si="176"/>
        <v>0.28944433333333358</v>
      </c>
      <c r="C257" s="1">
        <f t="shared" si="191"/>
        <v>4.9101735027696401E-2</v>
      </c>
      <c r="D257" s="1">
        <f t="shared" si="177"/>
        <v>1.0873857596308865</v>
      </c>
      <c r="E257" s="1">
        <f t="shared" si="222"/>
        <v>1.0870155021194592</v>
      </c>
      <c r="F257" s="1">
        <f t="shared" si="222"/>
        <v>1.0870038262019366</v>
      </c>
      <c r="G257" s="1">
        <f t="shared" si="222"/>
        <v>1.0870034572540423</v>
      </c>
      <c r="H257" s="1">
        <f t="shared" si="192"/>
        <v>0.15624778888421159</v>
      </c>
      <c r="I257" s="1">
        <f t="shared" si="178"/>
        <v>11.660043953251918</v>
      </c>
      <c r="J257" s="1">
        <f>VLOOKUP($I257,Graph!$D$3:$M$50,col)</f>
        <v>5.4000000000000003E-3</v>
      </c>
      <c r="K257" s="1">
        <f>VLOOKUP($I257,Graph!$D$3:$M$50,col+1)</f>
        <v>4.4000000000000003E-3</v>
      </c>
      <c r="L257" s="1">
        <f t="shared" si="193"/>
        <v>4.7333333333333333E-3</v>
      </c>
      <c r="M257" s="1">
        <f t="shared" si="194"/>
        <v>0.64144999999999996</v>
      </c>
      <c r="N257" s="1">
        <f t="shared" si="195"/>
        <v>0.25126666666666686</v>
      </c>
      <c r="O257" s="1">
        <f t="shared" si="196"/>
        <v>4.5936880533906328E-2</v>
      </c>
      <c r="P257" s="1">
        <f t="shared" si="197"/>
        <v>1.0805987734286446</v>
      </c>
      <c r="Q257" s="1">
        <f t="shared" si="198"/>
        <v>1.0804202111428314</v>
      </c>
      <c r="R257" s="1">
        <f t="shared" si="199"/>
        <v>1.0804150348097212</v>
      </c>
      <c r="S257" s="1">
        <f t="shared" si="200"/>
        <v>1.0804148845926875</v>
      </c>
      <c r="T257" s="1">
        <f t="shared" si="201"/>
        <v>0.95825211689404033</v>
      </c>
      <c r="U257" s="1">
        <f t="shared" si="202"/>
        <v>0.14881725889417671</v>
      </c>
      <c r="V257" s="2">
        <f t="shared" si="179"/>
        <v>11.472198717374519</v>
      </c>
      <c r="W257" s="1">
        <f>VLOOKUP(V257,Graph!$D$3:$M$50,col)</f>
        <v>5.4000000000000003E-3</v>
      </c>
      <c r="X257" s="1">
        <f>VLOOKUP(V257,Graph!$D$3:$M$50,col+1)</f>
        <v>4.4000000000000003E-3</v>
      </c>
      <c r="Y257" s="1">
        <f t="shared" si="203"/>
        <v>4.7333333333333333E-3</v>
      </c>
      <c r="Z257" s="1">
        <f t="shared" si="180"/>
        <v>0.64144999999999996</v>
      </c>
      <c r="AA257" s="2">
        <f t="shared" si="204"/>
        <v>0.25126666666666686</v>
      </c>
      <c r="AB257" s="1">
        <f t="shared" si="205"/>
        <v>4.5936880533906328E-2</v>
      </c>
      <c r="AC257" s="1">
        <f t="shared" si="206"/>
        <v>1.0804148802332585</v>
      </c>
      <c r="AD257" s="1">
        <f t="shared" si="207"/>
        <v>1.0804148801067441</v>
      </c>
      <c r="AE257" s="1">
        <f t="shared" si="208"/>
        <v>1.0804148801030724</v>
      </c>
      <c r="AF257" s="1">
        <f t="shared" si="209"/>
        <v>1.0804148801029658</v>
      </c>
      <c r="AG257" s="1">
        <f t="shared" si="210"/>
        <v>0.95825211689404033</v>
      </c>
      <c r="AH257" s="1">
        <f t="shared" si="211"/>
        <v>0.14881725827575865</v>
      </c>
      <c r="AI257" s="2">
        <f t="shared" si="181"/>
        <v>11.472198701483409</v>
      </c>
      <c r="AJ257" s="1">
        <f>VLOOKUP(AI257,Graph!$D$3:$M$50,col)</f>
        <v>5.4000000000000003E-3</v>
      </c>
      <c r="AK257" s="1">
        <f>VLOOKUP(AI257,Graph!$D$3:$M$50,col+1)</f>
        <v>4.4000000000000003E-3</v>
      </c>
      <c r="AL257" s="1">
        <f t="shared" si="212"/>
        <v>4.7333333333333333E-3</v>
      </c>
      <c r="AM257" s="1">
        <f t="shared" si="182"/>
        <v>0.64144999999999996</v>
      </c>
      <c r="AN257" s="2">
        <f t="shared" si="213"/>
        <v>0.25126666666666686</v>
      </c>
      <c r="AO257" s="1">
        <f t="shared" si="214"/>
        <v>4.5936880533906328E-2</v>
      </c>
      <c r="AP257" s="1">
        <f t="shared" si="215"/>
        <v>1.0804148801029627</v>
      </c>
      <c r="AQ257" s="1">
        <f t="shared" si="216"/>
        <v>1.0804148801029629</v>
      </c>
      <c r="AR257" s="1">
        <f t="shared" si="217"/>
        <v>1.0804148801029627</v>
      </c>
      <c r="AS257" s="1">
        <f t="shared" si="218"/>
        <v>1.0804148801029629</v>
      </c>
      <c r="AT257" s="1">
        <f t="shared" si="219"/>
        <v>0.95825211689404033</v>
      </c>
      <c r="AU257" s="1">
        <f t="shared" si="220"/>
        <v>0.14881725827575826</v>
      </c>
      <c r="AV257" s="2">
        <f t="shared" si="185"/>
        <v>256</v>
      </c>
      <c r="AW257" s="1">
        <f t="shared" si="186"/>
        <v>148.81725827575826</v>
      </c>
      <c r="AX257" s="1">
        <f t="shared" si="187"/>
        <v>0.95825211689404033</v>
      </c>
      <c r="AY257" s="1">
        <f t="shared" si="188"/>
        <v>1.0804148801029629</v>
      </c>
      <c r="AZ257" s="1">
        <f t="shared" si="183"/>
        <v>4.7333333333333333E-3</v>
      </c>
      <c r="BA257" s="1">
        <f t="shared" si="184"/>
        <v>11.472198701483409</v>
      </c>
    </row>
    <row r="258" spans="1:53">
      <c r="A258" s="2">
        <f t="shared" si="190"/>
        <v>0.25700000000000017</v>
      </c>
      <c r="B258" s="1">
        <f t="shared" si="176"/>
        <v>0.29048550000000023</v>
      </c>
      <c r="C258" s="1">
        <f t="shared" si="191"/>
        <v>4.9131988290967439E-2</v>
      </c>
      <c r="D258" s="1">
        <f t="shared" si="177"/>
        <v>1.0874481382776626</v>
      </c>
      <c r="E258" s="1">
        <f t="shared" si="222"/>
        <v>1.0870792591544327</v>
      </c>
      <c r="F258" s="1">
        <f t="shared" si="222"/>
        <v>1.0870676173409897</v>
      </c>
      <c r="G258" s="1">
        <f t="shared" si="222"/>
        <v>1.0870672491780384</v>
      </c>
      <c r="H258" s="1">
        <f t="shared" si="192"/>
        <v>0.15717342009171134</v>
      </c>
      <c r="I258" s="1">
        <f t="shared" si="178"/>
        <v>11.683023814671337</v>
      </c>
      <c r="J258" s="1">
        <f>VLOOKUP($I258,Graph!$D$3:$M$50,col)</f>
        <v>5.4000000000000003E-3</v>
      </c>
      <c r="K258" s="1">
        <f>VLOOKUP($I258,Graph!$D$3:$M$50,col+1)</f>
        <v>4.4000000000000003E-3</v>
      </c>
      <c r="L258" s="1">
        <f t="shared" si="193"/>
        <v>4.7333333333333333E-3</v>
      </c>
      <c r="M258" s="1">
        <f t="shared" si="194"/>
        <v>0.64144999999999996</v>
      </c>
      <c r="N258" s="1">
        <f t="shared" si="195"/>
        <v>0.25226666666666686</v>
      </c>
      <c r="O258" s="1">
        <f t="shared" si="196"/>
        <v>4.5971922488847919E-2</v>
      </c>
      <c r="P258" s="1">
        <f t="shared" si="197"/>
        <v>1.080670781184393</v>
      </c>
      <c r="Q258" s="1">
        <f t="shared" si="198"/>
        <v>1.0804922596559996</v>
      </c>
      <c r="R258" s="1">
        <f t="shared" si="199"/>
        <v>1.0804870794969939</v>
      </c>
      <c r="S258" s="1">
        <f t="shared" si="200"/>
        <v>1.0804869290236649</v>
      </c>
      <c r="T258" s="1">
        <f t="shared" si="201"/>
        <v>0.95835747745943722</v>
      </c>
      <c r="U258" s="1">
        <f t="shared" si="202"/>
        <v>0.14971652730777346</v>
      </c>
      <c r="V258" s="2">
        <f t="shared" si="179"/>
        <v>11.495260279024579</v>
      </c>
      <c r="W258" s="1">
        <f>VLOOKUP(V258,Graph!$D$3:$M$50,col)</f>
        <v>5.4000000000000003E-3</v>
      </c>
      <c r="X258" s="1">
        <f>VLOOKUP(V258,Graph!$D$3:$M$50,col+1)</f>
        <v>4.4000000000000003E-3</v>
      </c>
      <c r="Y258" s="1">
        <f t="shared" si="203"/>
        <v>4.7333333333333333E-3</v>
      </c>
      <c r="Z258" s="1">
        <f t="shared" si="180"/>
        <v>0.64144999999999996</v>
      </c>
      <c r="AA258" s="2">
        <f t="shared" si="204"/>
        <v>0.25226666666666686</v>
      </c>
      <c r="AB258" s="1">
        <f t="shared" si="205"/>
        <v>4.5971922488847919E-2</v>
      </c>
      <c r="AC258" s="1">
        <f t="shared" si="206"/>
        <v>1.0804869246525788</v>
      </c>
      <c r="AD258" s="1">
        <f t="shared" si="207"/>
        <v>1.080486924525603</v>
      </c>
      <c r="AE258" s="1">
        <f t="shared" si="208"/>
        <v>1.0804869245219149</v>
      </c>
      <c r="AF258" s="1">
        <f t="shared" si="209"/>
        <v>1.0804869245218076</v>
      </c>
      <c r="AG258" s="1">
        <f t="shared" si="210"/>
        <v>0.95835747745943722</v>
      </c>
      <c r="AH258" s="1">
        <f t="shared" si="211"/>
        <v>0.14971652668397836</v>
      </c>
      <c r="AI258" s="2">
        <f t="shared" si="181"/>
        <v>11.495260263059549</v>
      </c>
      <c r="AJ258" s="1">
        <f>VLOOKUP(AI258,Graph!$D$3:$M$50,col)</f>
        <v>5.4000000000000003E-3</v>
      </c>
      <c r="AK258" s="1">
        <f>VLOOKUP(AI258,Graph!$D$3:$M$50,col+1)</f>
        <v>4.4000000000000003E-3</v>
      </c>
      <c r="AL258" s="1">
        <f t="shared" si="212"/>
        <v>4.7333333333333333E-3</v>
      </c>
      <c r="AM258" s="1">
        <f t="shared" si="182"/>
        <v>0.64144999999999996</v>
      </c>
      <c r="AN258" s="2">
        <f t="shared" si="213"/>
        <v>0.25226666666666686</v>
      </c>
      <c r="AO258" s="1">
        <f t="shared" si="214"/>
        <v>4.5971922488847919E-2</v>
      </c>
      <c r="AP258" s="1">
        <f t="shared" si="215"/>
        <v>1.0804869245218045</v>
      </c>
      <c r="AQ258" s="1">
        <f t="shared" si="216"/>
        <v>1.0804869245218043</v>
      </c>
      <c r="AR258" s="1">
        <f t="shared" si="217"/>
        <v>1.0804869245218043</v>
      </c>
      <c r="AS258" s="1">
        <f t="shared" si="218"/>
        <v>1.0804869245218043</v>
      </c>
      <c r="AT258" s="1">
        <f t="shared" si="219"/>
        <v>0.95835747745943722</v>
      </c>
      <c r="AU258" s="1">
        <f t="shared" si="220"/>
        <v>0.14971652668397789</v>
      </c>
      <c r="AV258" s="2">
        <f t="shared" si="185"/>
        <v>257</v>
      </c>
      <c r="AW258" s="1">
        <f t="shared" si="186"/>
        <v>149.71652668397789</v>
      </c>
      <c r="AX258" s="1">
        <f t="shared" si="187"/>
        <v>0.95835747745943722</v>
      </c>
      <c r="AY258" s="1">
        <f t="shared" si="188"/>
        <v>1.0804869245218043</v>
      </c>
      <c r="AZ258" s="1">
        <f t="shared" si="183"/>
        <v>4.7333333333333333E-3</v>
      </c>
      <c r="BA258" s="1">
        <f t="shared" si="184"/>
        <v>11.495260263059549</v>
      </c>
    </row>
    <row r="259" spans="1:53">
      <c r="A259" s="2">
        <f t="shared" si="190"/>
        <v>0.25800000000000017</v>
      </c>
      <c r="B259" s="1">
        <f t="shared" ref="B259:B322" si="223">Ba*(A259+rho)</f>
        <v>0.29152666666666688</v>
      </c>
      <c r="C259" s="1">
        <f t="shared" si="191"/>
        <v>4.9162034677078276E-2</v>
      </c>
      <c r="D259" s="1">
        <f t="shared" ref="D259:D322" si="224">SQRT(1.1-($C259*1.1-POWER(1.1,1/3)+1)/($C259-POWER(1.1,-2/3)/3))</f>
        <v>1.0875101009947632</v>
      </c>
      <c r="E259" s="1">
        <f t="shared" si="222"/>
        <v>1.087142595437981</v>
      </c>
      <c r="F259" s="1">
        <f t="shared" si="222"/>
        <v>1.087130987706447</v>
      </c>
      <c r="G259" s="1">
        <f t="shared" si="222"/>
        <v>1.0871306203313431</v>
      </c>
      <c r="H259" s="1">
        <f t="shared" si="192"/>
        <v>0.15810088251040394</v>
      </c>
      <c r="I259" s="1">
        <f t="shared" ref="I259:I322" si="225">(L/nu)*POWER(gn*H259/b,1/3)/10^5</f>
        <v>11.705958824865325</v>
      </c>
      <c r="J259" s="1">
        <f>VLOOKUP($I259,Graph!$D$3:$M$50,col)</f>
        <v>5.4000000000000003E-3</v>
      </c>
      <c r="K259" s="1">
        <f>VLOOKUP($I259,Graph!$D$3:$M$50,col+1)</f>
        <v>4.4000000000000003E-3</v>
      </c>
      <c r="L259" s="1">
        <f t="shared" si="193"/>
        <v>4.7333333333333333E-3</v>
      </c>
      <c r="M259" s="1">
        <f t="shared" si="194"/>
        <v>0.64144999999999996</v>
      </c>
      <c r="N259" s="1">
        <f t="shared" si="195"/>
        <v>0.25326666666666686</v>
      </c>
      <c r="O259" s="1">
        <f t="shared" si="196"/>
        <v>4.6006727361708057E-2</v>
      </c>
      <c r="P259" s="1">
        <f t="shared" si="197"/>
        <v>1.0807423208772728</v>
      </c>
      <c r="Q259" s="1">
        <f t="shared" si="198"/>
        <v>1.0805638404575939</v>
      </c>
      <c r="R259" s="1">
        <f t="shared" si="199"/>
        <v>1.0805586565169938</v>
      </c>
      <c r="S259" s="1">
        <f t="shared" si="200"/>
        <v>1.0805585057893683</v>
      </c>
      <c r="T259" s="1">
        <f t="shared" si="201"/>
        <v>0.95846202509269285</v>
      </c>
      <c r="U259" s="1">
        <f t="shared" si="202"/>
        <v>0.15061761371032314</v>
      </c>
      <c r="V259" s="2">
        <f t="shared" ref="V259:V322" si="226">(L/nu)*POWER(gn*U259/b,1/3)/10^5</f>
        <v>11.518276021728845</v>
      </c>
      <c r="W259" s="1">
        <f>VLOOKUP(V259,Graph!$D$3:$M$50,col)</f>
        <v>5.4000000000000003E-3</v>
      </c>
      <c r="X259" s="1">
        <f>VLOOKUP(V259,Graph!$D$3:$M$50,col+1)</f>
        <v>4.4000000000000003E-3</v>
      </c>
      <c r="Y259" s="1">
        <f t="shared" si="203"/>
        <v>4.7333333333333333E-3</v>
      </c>
      <c r="Z259" s="1">
        <f t="shared" ref="Z259:Z322" si="227">b-2*Y259*L</f>
        <v>0.64144999999999996</v>
      </c>
      <c r="AA259" s="2">
        <f t="shared" si="204"/>
        <v>0.25326666666666686</v>
      </c>
      <c r="AB259" s="1">
        <f t="shared" si="205"/>
        <v>4.6006727361708057E-2</v>
      </c>
      <c r="AC259" s="1">
        <f t="shared" si="206"/>
        <v>1.0805585014066945</v>
      </c>
      <c r="AD259" s="1">
        <f t="shared" si="207"/>
        <v>1.0805585012792605</v>
      </c>
      <c r="AE259" s="1">
        <f t="shared" si="208"/>
        <v>1.0805585012755552</v>
      </c>
      <c r="AF259" s="1">
        <f t="shared" si="209"/>
        <v>1.0805585012754473</v>
      </c>
      <c r="AG259" s="1">
        <f t="shared" si="210"/>
        <v>0.95846202509269285</v>
      </c>
      <c r="AH259" s="1">
        <f t="shared" si="211"/>
        <v>0.15061761308113369</v>
      </c>
      <c r="AI259" s="2">
        <f t="shared" ref="AI259:AI322" si="228">(L/nu)*POWER(gn*AH259/b,1/3)/10^5</f>
        <v>11.518276005690044</v>
      </c>
      <c r="AJ259" s="1">
        <f>VLOOKUP(AI259,Graph!$D$3:$M$50,col)</f>
        <v>5.4000000000000003E-3</v>
      </c>
      <c r="AK259" s="1">
        <f>VLOOKUP(AI259,Graph!$D$3:$M$50,col+1)</f>
        <v>4.4000000000000003E-3</v>
      </c>
      <c r="AL259" s="1">
        <f t="shared" si="212"/>
        <v>4.7333333333333333E-3</v>
      </c>
      <c r="AM259" s="1">
        <f t="shared" ref="AM259:AM322" si="229">b-2*AL259*L</f>
        <v>0.64144999999999996</v>
      </c>
      <c r="AN259" s="2">
        <f t="shared" si="213"/>
        <v>0.25326666666666686</v>
      </c>
      <c r="AO259" s="1">
        <f t="shared" si="214"/>
        <v>4.6006727361708057E-2</v>
      </c>
      <c r="AP259" s="1">
        <f t="shared" si="215"/>
        <v>1.0805585012754442</v>
      </c>
      <c r="AQ259" s="1">
        <f t="shared" si="216"/>
        <v>1.080558501275444</v>
      </c>
      <c r="AR259" s="1">
        <f t="shared" si="217"/>
        <v>1.0805585012754442</v>
      </c>
      <c r="AS259" s="1">
        <f t="shared" si="218"/>
        <v>1.080558501275444</v>
      </c>
      <c r="AT259" s="1">
        <f t="shared" si="219"/>
        <v>0.95846202509269285</v>
      </c>
      <c r="AU259" s="1">
        <f t="shared" si="220"/>
        <v>0.15061761308113322</v>
      </c>
      <c r="AV259" s="2">
        <f t="shared" si="185"/>
        <v>258</v>
      </c>
      <c r="AW259" s="1">
        <f t="shared" si="186"/>
        <v>150.61761308113321</v>
      </c>
      <c r="AX259" s="1">
        <f t="shared" si="187"/>
        <v>0.95846202509269285</v>
      </c>
      <c r="AY259" s="1">
        <f t="shared" si="188"/>
        <v>1.080558501275444</v>
      </c>
      <c r="AZ259" s="1">
        <f t="shared" ref="AZ259:AZ322" si="230">AL259</f>
        <v>4.7333333333333333E-3</v>
      </c>
      <c r="BA259" s="1">
        <f t="shared" ref="BA259:BA322" si="231">AI259</f>
        <v>11.518276005690044</v>
      </c>
    </row>
    <row r="260" spans="1:53">
      <c r="A260" s="2">
        <f t="shared" si="190"/>
        <v>0.25900000000000017</v>
      </c>
      <c r="B260" s="1">
        <f t="shared" si="223"/>
        <v>0.29256783333333358</v>
      </c>
      <c r="C260" s="1">
        <f t="shared" si="191"/>
        <v>4.9191876296623742E-2</v>
      </c>
      <c r="D260" s="1">
        <f t="shared" si="224"/>
        <v>1.0875716519200831</v>
      </c>
      <c r="E260" s="1">
        <f t="shared" si="222"/>
        <v>1.0872055151136928</v>
      </c>
      <c r="F260" s="1">
        <f t="shared" si="222"/>
        <v>1.0871939414404608</v>
      </c>
      <c r="G260" s="1">
        <f t="shared" si="222"/>
        <v>1.0871935748560262</v>
      </c>
      <c r="H260" s="1">
        <f t="shared" si="192"/>
        <v>0.15903017252945673</v>
      </c>
      <c r="I260" s="1">
        <f t="shared" si="225"/>
        <v>11.728849244349862</v>
      </c>
      <c r="J260" s="1">
        <f>VLOOKUP($I260,Graph!$D$3:$M$50,col)</f>
        <v>5.4000000000000003E-3</v>
      </c>
      <c r="K260" s="1">
        <f>VLOOKUP($I260,Graph!$D$3:$M$50,col+1)</f>
        <v>4.4000000000000003E-3</v>
      </c>
      <c r="L260" s="1">
        <f t="shared" si="193"/>
        <v>4.7333333333333333E-3</v>
      </c>
      <c r="M260" s="1">
        <f t="shared" si="194"/>
        <v>0.64144999999999996</v>
      </c>
      <c r="N260" s="1">
        <f t="shared" si="195"/>
        <v>0.25426666666666686</v>
      </c>
      <c r="O260" s="1">
        <f t="shared" si="196"/>
        <v>4.6041297543001139E-2</v>
      </c>
      <c r="P260" s="1">
        <f t="shared" si="197"/>
        <v>1.0808133970425489</v>
      </c>
      <c r="Q260" s="1">
        <f t="shared" si="198"/>
        <v>1.0806349580739871</v>
      </c>
      <c r="R260" s="1">
        <f t="shared" si="199"/>
        <v>1.0806297703955423</v>
      </c>
      <c r="S260" s="1">
        <f t="shared" si="200"/>
        <v>1.0806296194155987</v>
      </c>
      <c r="T260" s="1">
        <f t="shared" si="201"/>
        <v>0.9585657691658378</v>
      </c>
      <c r="U260" s="1">
        <f t="shared" si="202"/>
        <v>0.15152051444265657</v>
      </c>
      <c r="V260" s="2">
        <f t="shared" si="226"/>
        <v>11.541246216117502</v>
      </c>
      <c r="W260" s="1">
        <f>VLOOKUP(V260,Graph!$D$3:$M$50,col)</f>
        <v>5.4000000000000003E-3</v>
      </c>
      <c r="X260" s="1">
        <f>VLOOKUP(V260,Graph!$D$3:$M$50,col+1)</f>
        <v>4.4000000000000003E-3</v>
      </c>
      <c r="Y260" s="1">
        <f t="shared" si="203"/>
        <v>4.7333333333333333E-3</v>
      </c>
      <c r="Z260" s="1">
        <f t="shared" si="227"/>
        <v>0.64144999999999996</v>
      </c>
      <c r="AA260" s="2">
        <f t="shared" si="204"/>
        <v>0.25426666666666686</v>
      </c>
      <c r="AB260" s="1">
        <f t="shared" si="205"/>
        <v>4.6041297543001139E-2</v>
      </c>
      <c r="AC260" s="1">
        <f t="shared" si="206"/>
        <v>1.0806296150214079</v>
      </c>
      <c r="AD260" s="1">
        <f t="shared" si="207"/>
        <v>1.0806296148935168</v>
      </c>
      <c r="AE260" s="1">
        <f t="shared" si="208"/>
        <v>1.0806296148897947</v>
      </c>
      <c r="AF260" s="1">
        <f t="shared" si="209"/>
        <v>1.0806296148896863</v>
      </c>
      <c r="AG260" s="1">
        <f t="shared" si="210"/>
        <v>0.9585657691658378</v>
      </c>
      <c r="AH260" s="1">
        <f t="shared" si="211"/>
        <v>0.15152051380805565</v>
      </c>
      <c r="AI260" s="2">
        <f t="shared" si="228"/>
        <v>11.541246200005084</v>
      </c>
      <c r="AJ260" s="1">
        <f>VLOOKUP(AI260,Graph!$D$3:$M$50,col)</f>
        <v>5.4000000000000003E-3</v>
      </c>
      <c r="AK260" s="1">
        <f>VLOOKUP(AI260,Graph!$D$3:$M$50,col+1)</f>
        <v>4.4000000000000003E-3</v>
      </c>
      <c r="AL260" s="1">
        <f t="shared" si="212"/>
        <v>4.7333333333333333E-3</v>
      </c>
      <c r="AM260" s="1">
        <f t="shared" si="229"/>
        <v>0.64144999999999996</v>
      </c>
      <c r="AN260" s="2">
        <f t="shared" si="213"/>
        <v>0.25426666666666686</v>
      </c>
      <c r="AO260" s="1">
        <f t="shared" si="214"/>
        <v>4.6041297543001139E-2</v>
      </c>
      <c r="AP260" s="1">
        <f t="shared" si="215"/>
        <v>1.0806296148896835</v>
      </c>
      <c r="AQ260" s="1">
        <f t="shared" si="216"/>
        <v>1.0806296148896832</v>
      </c>
      <c r="AR260" s="1">
        <f t="shared" si="217"/>
        <v>1.0806296148896832</v>
      </c>
      <c r="AS260" s="1">
        <f t="shared" si="218"/>
        <v>1.0806296148896832</v>
      </c>
      <c r="AT260" s="1">
        <f t="shared" si="219"/>
        <v>0.9585657691658378</v>
      </c>
      <c r="AU260" s="1">
        <f t="shared" si="220"/>
        <v>0.1515205138080552</v>
      </c>
      <c r="AV260" s="2">
        <f t="shared" ref="AV260:AV323" si="232">AV259+1</f>
        <v>259</v>
      </c>
      <c r="AW260" s="1">
        <f t="shared" ref="AW260:AW323" si="233">AU260*1000</f>
        <v>151.5205138080552</v>
      </c>
      <c r="AX260" s="1">
        <f t="shared" ref="AX260:AX323" si="234">AT260</f>
        <v>0.9585657691658378</v>
      </c>
      <c r="AY260" s="1">
        <f t="shared" ref="AY260:AY323" si="235">AS260</f>
        <v>1.0806296148896832</v>
      </c>
      <c r="AZ260" s="1">
        <f t="shared" si="230"/>
        <v>4.7333333333333333E-3</v>
      </c>
      <c r="BA260" s="1">
        <f t="shared" si="231"/>
        <v>11.541246200005084</v>
      </c>
    </row>
    <row r="261" spans="1:53">
      <c r="A261" s="2">
        <f t="shared" si="190"/>
        <v>0.26000000000000018</v>
      </c>
      <c r="B261" s="1">
        <f t="shared" si="223"/>
        <v>0.29360900000000023</v>
      </c>
      <c r="C261" s="1">
        <f t="shared" si="191"/>
        <v>4.9221515231647195E-2</v>
      </c>
      <c r="D261" s="1">
        <f t="shared" si="224"/>
        <v>1.0876327951369325</v>
      </c>
      <c r="E261" s="1">
        <f t="shared" ref="E261:G280" si="236">SQRT(D261-($C261*D261-POWER(D261,1/3)+1)/($C261-POWER(D261,-2/3)/3))</f>
        <v>1.0872680222710402</v>
      </c>
      <c r="F261" s="1">
        <f t="shared" si="236"/>
        <v>1.0872564826311046</v>
      </c>
      <c r="G261" s="1">
        <f t="shared" si="236"/>
        <v>1.0872561168400803</v>
      </c>
      <c r="H261" s="1">
        <f t="shared" si="192"/>
        <v>0.15996128655926317</v>
      </c>
      <c r="I261" s="1">
        <f t="shared" si="225"/>
        <v>11.751695331135972</v>
      </c>
      <c r="J261" s="1">
        <f>VLOOKUP($I261,Graph!$D$3:$M$50,col)</f>
        <v>5.4000000000000003E-3</v>
      </c>
      <c r="K261" s="1">
        <f>VLOOKUP($I261,Graph!$D$3:$M$50,col+1)</f>
        <v>4.4000000000000003E-3</v>
      </c>
      <c r="L261" s="1">
        <f t="shared" si="193"/>
        <v>4.7333333333333333E-3</v>
      </c>
      <c r="M261" s="1">
        <f t="shared" si="194"/>
        <v>0.64144999999999996</v>
      </c>
      <c r="N261" s="1">
        <f t="shared" si="195"/>
        <v>0.25526666666666686</v>
      </c>
      <c r="O261" s="1">
        <f t="shared" si="196"/>
        <v>4.6075635391321167E-2</v>
      </c>
      <c r="P261" s="1">
        <f t="shared" si="197"/>
        <v>1.0808840141572895</v>
      </c>
      <c r="Q261" s="1">
        <f t="shared" si="198"/>
        <v>1.0807056169735345</v>
      </c>
      <c r="R261" s="1">
        <f t="shared" si="199"/>
        <v>1.0807004256004504</v>
      </c>
      <c r="S261" s="1">
        <f t="shared" si="200"/>
        <v>1.0807002743701484</v>
      </c>
      <c r="T261" s="1">
        <f t="shared" si="201"/>
        <v>0.9586687189073968</v>
      </c>
      <c r="U261" s="1">
        <f t="shared" si="202"/>
        <v>0.1524252258675125</v>
      </c>
      <c r="V261" s="2">
        <f t="shared" si="226"/>
        <v>11.56417113017579</v>
      </c>
      <c r="W261" s="1">
        <f>VLOOKUP(V261,Graph!$D$3:$M$50,col)</f>
        <v>5.4000000000000003E-3</v>
      </c>
      <c r="X261" s="1">
        <f>VLOOKUP(V261,Graph!$D$3:$M$50,col+1)</f>
        <v>4.4000000000000003E-3</v>
      </c>
      <c r="Y261" s="1">
        <f t="shared" si="203"/>
        <v>4.7333333333333333E-3</v>
      </c>
      <c r="Z261" s="1">
        <f t="shared" si="227"/>
        <v>0.64144999999999996</v>
      </c>
      <c r="AA261" s="2">
        <f t="shared" si="204"/>
        <v>0.25526666666666686</v>
      </c>
      <c r="AB261" s="1">
        <f t="shared" si="205"/>
        <v>4.6075635391321167E-2</v>
      </c>
      <c r="AC261" s="1">
        <f t="shared" si="206"/>
        <v>1.0807002699645099</v>
      </c>
      <c r="AD261" s="1">
        <f t="shared" si="207"/>
        <v>1.080700269836165</v>
      </c>
      <c r="AE261" s="1">
        <f t="shared" si="208"/>
        <v>1.080700269832426</v>
      </c>
      <c r="AF261" s="1">
        <f t="shared" si="209"/>
        <v>1.0807002698323169</v>
      </c>
      <c r="AG261" s="1">
        <f t="shared" si="210"/>
        <v>0.9586687189073968</v>
      </c>
      <c r="AH261" s="1">
        <f t="shared" si="211"/>
        <v>0.15242522522748309</v>
      </c>
      <c r="AI261" s="2">
        <f t="shared" si="228"/>
        <v>11.564171113989909</v>
      </c>
      <c r="AJ261" s="1">
        <f>VLOOKUP(AI261,Graph!$D$3:$M$50,col)</f>
        <v>5.4000000000000003E-3</v>
      </c>
      <c r="AK261" s="1">
        <f>VLOOKUP(AI261,Graph!$D$3:$M$50,col+1)</f>
        <v>4.4000000000000003E-3</v>
      </c>
      <c r="AL261" s="1">
        <f t="shared" si="212"/>
        <v>4.7333333333333333E-3</v>
      </c>
      <c r="AM261" s="1">
        <f t="shared" si="229"/>
        <v>0.64144999999999996</v>
      </c>
      <c r="AN261" s="2">
        <f t="shared" si="213"/>
        <v>0.25526666666666686</v>
      </c>
      <c r="AO261" s="1">
        <f t="shared" si="214"/>
        <v>4.6075635391321167E-2</v>
      </c>
      <c r="AP261" s="1">
        <f t="shared" si="215"/>
        <v>1.080700269832314</v>
      </c>
      <c r="AQ261" s="1">
        <f t="shared" si="216"/>
        <v>1.080700269832314</v>
      </c>
      <c r="AR261" s="1">
        <f t="shared" si="217"/>
        <v>1.080700269832314</v>
      </c>
      <c r="AS261" s="1">
        <f t="shared" si="218"/>
        <v>1.080700269832314</v>
      </c>
      <c r="AT261" s="1">
        <f t="shared" si="219"/>
        <v>0.9586687189073968</v>
      </c>
      <c r="AU261" s="1">
        <f t="shared" si="220"/>
        <v>0.15242522522748267</v>
      </c>
      <c r="AV261" s="2">
        <f t="shared" si="232"/>
        <v>260</v>
      </c>
      <c r="AW261" s="1">
        <f t="shared" si="233"/>
        <v>152.42522522748266</v>
      </c>
      <c r="AX261" s="1">
        <f t="shared" si="234"/>
        <v>0.9586687189073968</v>
      </c>
      <c r="AY261" s="1">
        <f t="shared" si="235"/>
        <v>1.080700269832314</v>
      </c>
      <c r="AZ261" s="1">
        <f t="shared" si="230"/>
        <v>4.7333333333333333E-3</v>
      </c>
      <c r="BA261" s="1">
        <f t="shared" si="231"/>
        <v>11.564171113989909</v>
      </c>
    </row>
    <row r="262" spans="1:53">
      <c r="A262" s="2">
        <f t="shared" si="190"/>
        <v>0.26100000000000018</v>
      </c>
      <c r="B262" s="1">
        <f t="shared" si="223"/>
        <v>0.29465016666666688</v>
      </c>
      <c r="C262" s="1">
        <f t="shared" si="191"/>
        <v>4.9250953536120405E-2</v>
      </c>
      <c r="D262" s="1">
        <f t="shared" si="224"/>
        <v>1.0876935346749321</v>
      </c>
      <c r="E262" s="1">
        <f t="shared" si="236"/>
        <v>1.0873301209462591</v>
      </c>
      <c r="F262" s="1">
        <f t="shared" si="236"/>
        <v>1.0873186153132486</v>
      </c>
      <c r="G262" s="1">
        <f t="shared" si="236"/>
        <v>1.0873182503182972</v>
      </c>
      <c r="H262" s="1">
        <f t="shared" si="192"/>
        <v>0.16089422103123616</v>
      </c>
      <c r="I262" s="1">
        <f t="shared" si="225"/>
        <v>11.774497340763226</v>
      </c>
      <c r="J262" s="1">
        <f>VLOOKUP($I262,Graph!$D$3:$M$50,col)</f>
        <v>5.4000000000000003E-3</v>
      </c>
      <c r="K262" s="1">
        <f>VLOOKUP($I262,Graph!$D$3:$M$50,col+1)</f>
        <v>4.4000000000000003E-3</v>
      </c>
      <c r="L262" s="1">
        <f t="shared" si="193"/>
        <v>4.7333333333333333E-3</v>
      </c>
      <c r="M262" s="1">
        <f t="shared" si="194"/>
        <v>0.64144999999999996</v>
      </c>
      <c r="N262" s="1">
        <f t="shared" si="195"/>
        <v>0.25626666666666686</v>
      </c>
      <c r="O262" s="1">
        <f t="shared" si="196"/>
        <v>4.6109743233870321E-2</v>
      </c>
      <c r="P262" s="1">
        <f t="shared" si="197"/>
        <v>1.0809541766412938</v>
      </c>
      <c r="Q262" s="1">
        <f t="shared" si="198"/>
        <v>1.0807758215674961</v>
      </c>
      <c r="R262" s="1">
        <f t="shared" si="199"/>
        <v>1.0807706265424415</v>
      </c>
      <c r="S262" s="1">
        <f t="shared" si="200"/>
        <v>1.0807704750637219</v>
      </c>
      <c r="T262" s="1">
        <f t="shared" si="201"/>
        <v>0.95877088340512462</v>
      </c>
      <c r="U262" s="1">
        <f t="shared" si="202"/>
        <v>0.15333174436932093</v>
      </c>
      <c r="V262" s="2">
        <f t="shared" si="226"/>
        <v>11.587051029279991</v>
      </c>
      <c r="W262" s="1">
        <f>VLOOKUP(V262,Graph!$D$3:$M$50,col)</f>
        <v>5.4000000000000003E-3</v>
      </c>
      <c r="X262" s="1">
        <f>VLOOKUP(V262,Graph!$D$3:$M$50,col+1)</f>
        <v>4.4000000000000003E-3</v>
      </c>
      <c r="Y262" s="1">
        <f t="shared" si="203"/>
        <v>4.7333333333333333E-3</v>
      </c>
      <c r="Z262" s="1">
        <f t="shared" si="227"/>
        <v>0.64144999999999996</v>
      </c>
      <c r="AA262" s="2">
        <f t="shared" si="204"/>
        <v>0.25626666666666686</v>
      </c>
      <c r="AB262" s="1">
        <f t="shared" si="205"/>
        <v>4.6109743233870321E-2</v>
      </c>
      <c r="AC262" s="1">
        <f t="shared" si="206"/>
        <v>1.080770470646705</v>
      </c>
      <c r="AD262" s="1">
        <f t="shared" si="207"/>
        <v>1.080770470517908</v>
      </c>
      <c r="AE262" s="1">
        <f t="shared" si="208"/>
        <v>1.0807704705141521</v>
      </c>
      <c r="AF262" s="1">
        <f t="shared" si="209"/>
        <v>1.0807704705140426</v>
      </c>
      <c r="AG262" s="1">
        <f t="shared" si="210"/>
        <v>0.95877088340512462</v>
      </c>
      <c r="AH262" s="1">
        <f t="shared" si="211"/>
        <v>0.153331743723846</v>
      </c>
      <c r="AI262" s="2">
        <f t="shared" si="228"/>
        <v>11.587051013020799</v>
      </c>
      <c r="AJ262" s="1">
        <f>VLOOKUP(AI262,Graph!$D$3:$M$50,col)</f>
        <v>5.4000000000000003E-3</v>
      </c>
      <c r="AK262" s="1">
        <f>VLOOKUP(AI262,Graph!$D$3:$M$50,col+1)</f>
        <v>4.4000000000000003E-3</v>
      </c>
      <c r="AL262" s="1">
        <f t="shared" si="212"/>
        <v>4.7333333333333333E-3</v>
      </c>
      <c r="AM262" s="1">
        <f t="shared" si="229"/>
        <v>0.64144999999999996</v>
      </c>
      <c r="AN262" s="2">
        <f t="shared" si="213"/>
        <v>0.25626666666666686</v>
      </c>
      <c r="AO262" s="1">
        <f t="shared" si="214"/>
        <v>4.6109743233870321E-2</v>
      </c>
      <c r="AP262" s="1">
        <f t="shared" si="215"/>
        <v>1.0807704705140395</v>
      </c>
      <c r="AQ262" s="1">
        <f t="shared" si="216"/>
        <v>1.0807704705140395</v>
      </c>
      <c r="AR262" s="1">
        <f t="shared" si="217"/>
        <v>1.0807704705140395</v>
      </c>
      <c r="AS262" s="1">
        <f t="shared" si="218"/>
        <v>1.0807704705140395</v>
      </c>
      <c r="AT262" s="1">
        <f t="shared" si="219"/>
        <v>0.95877088340512462</v>
      </c>
      <c r="AU262" s="1">
        <f t="shared" si="220"/>
        <v>0.15333174372384556</v>
      </c>
      <c r="AV262" s="2">
        <f t="shared" si="232"/>
        <v>261</v>
      </c>
      <c r="AW262" s="1">
        <f t="shared" si="233"/>
        <v>153.33174372384556</v>
      </c>
      <c r="AX262" s="1">
        <f t="shared" si="234"/>
        <v>0.95877088340512462</v>
      </c>
      <c r="AY262" s="1">
        <f t="shared" si="235"/>
        <v>1.0807704705140395</v>
      </c>
      <c r="AZ262" s="1">
        <f t="shared" si="230"/>
        <v>4.7333333333333333E-3</v>
      </c>
      <c r="BA262" s="1">
        <f t="shared" si="231"/>
        <v>11.587051013020799</v>
      </c>
    </row>
    <row r="263" spans="1:53">
      <c r="A263" s="2">
        <f t="shared" si="190"/>
        <v>0.26200000000000018</v>
      </c>
      <c r="B263" s="1">
        <f t="shared" si="223"/>
        <v>0.29569133333333358</v>
      </c>
      <c r="C263" s="1">
        <f t="shared" si="191"/>
        <v>4.9280193236414069E-2</v>
      </c>
      <c r="D263" s="1">
        <f t="shared" si="224"/>
        <v>1.0877538745108912</v>
      </c>
      <c r="E263" s="1">
        <f t="shared" si="236"/>
        <v>1.0873918151232103</v>
      </c>
      <c r="F263" s="1">
        <f t="shared" si="236"/>
        <v>1.0873803434694245</v>
      </c>
      <c r="G263" s="1">
        <f t="shared" si="236"/>
        <v>1.0873799792731293</v>
      </c>
      <c r="H263" s="1">
        <f t="shared" si="192"/>
        <v>0.16182897239760491</v>
      </c>
      <c r="I263" s="1">
        <f t="shared" si="225"/>
        <v>11.797255526332719</v>
      </c>
      <c r="J263" s="1">
        <f>VLOOKUP($I263,Graph!$D$3:$M$50,col)</f>
        <v>5.4000000000000003E-3</v>
      </c>
      <c r="K263" s="1">
        <f>VLOOKUP($I263,Graph!$D$3:$M$50,col+1)</f>
        <v>4.4000000000000003E-3</v>
      </c>
      <c r="L263" s="1">
        <f t="shared" si="193"/>
        <v>4.7333333333333333E-3</v>
      </c>
      <c r="M263" s="1">
        <f t="shared" si="194"/>
        <v>0.64144999999999996</v>
      </c>
      <c r="N263" s="1">
        <f t="shared" si="195"/>
        <v>0.25726666666666687</v>
      </c>
      <c r="O263" s="1">
        <f t="shared" si="196"/>
        <v>4.6143623366977748E-2</v>
      </c>
      <c r="P263" s="1">
        <f t="shared" si="197"/>
        <v>1.0810238888579975</v>
      </c>
      <c r="Q263" s="1">
        <f t="shared" si="198"/>
        <v>1.0808455762109415</v>
      </c>
      <c r="R263" s="1">
        <f t="shared" si="199"/>
        <v>1.0808403775760549</v>
      </c>
      <c r="S263" s="1">
        <f t="shared" si="200"/>
        <v>1.0808402258508412</v>
      </c>
      <c r="T263" s="1">
        <f t="shared" si="201"/>
        <v>0.95887227160868016</v>
      </c>
      <c r="U263" s="1">
        <f t="shared" si="202"/>
        <v>0.15424006635398985</v>
      </c>
      <c r="V263" s="2">
        <f t="shared" si="226"/>
        <v>11.609886176232756</v>
      </c>
      <c r="W263" s="1">
        <f>VLOOKUP(V263,Graph!$D$3:$M$50,col)</f>
        <v>5.4000000000000003E-3</v>
      </c>
      <c r="X263" s="1">
        <f>VLOOKUP(V263,Graph!$D$3:$M$50,col+1)</f>
        <v>4.4000000000000003E-3</v>
      </c>
      <c r="Y263" s="1">
        <f t="shared" si="203"/>
        <v>4.7333333333333333E-3</v>
      </c>
      <c r="Z263" s="1">
        <f t="shared" si="227"/>
        <v>0.64144999999999996</v>
      </c>
      <c r="AA263" s="2">
        <f t="shared" si="204"/>
        <v>0.25726666666666687</v>
      </c>
      <c r="AB263" s="1">
        <f t="shared" si="205"/>
        <v>4.6143623366977748E-2</v>
      </c>
      <c r="AC263" s="1">
        <f t="shared" si="206"/>
        <v>1.0808402214225146</v>
      </c>
      <c r="AD263" s="1">
        <f t="shared" si="207"/>
        <v>1.0808402212932673</v>
      </c>
      <c r="AE263" s="1">
        <f t="shared" si="208"/>
        <v>1.0808402212894945</v>
      </c>
      <c r="AF263" s="1">
        <f t="shared" si="209"/>
        <v>1.0808402212893846</v>
      </c>
      <c r="AG263" s="1">
        <f t="shared" si="210"/>
        <v>0.95887227160868016</v>
      </c>
      <c r="AH263" s="1">
        <f t="shared" si="211"/>
        <v>0.1542400657030524</v>
      </c>
      <c r="AI263" s="2">
        <f t="shared" si="228"/>
        <v>11.609886159900404</v>
      </c>
      <c r="AJ263" s="1">
        <f>VLOOKUP(AI263,Graph!$D$3:$M$50,col)</f>
        <v>5.4000000000000003E-3</v>
      </c>
      <c r="AK263" s="1">
        <f>VLOOKUP(AI263,Graph!$D$3:$M$50,col+1)</f>
        <v>4.4000000000000003E-3</v>
      </c>
      <c r="AL263" s="1">
        <f t="shared" si="212"/>
        <v>4.7333333333333333E-3</v>
      </c>
      <c r="AM263" s="1">
        <f t="shared" si="229"/>
        <v>0.64144999999999996</v>
      </c>
      <c r="AN263" s="2">
        <f t="shared" si="213"/>
        <v>0.25726666666666687</v>
      </c>
      <c r="AO263" s="1">
        <f t="shared" si="214"/>
        <v>4.6143623366977748E-2</v>
      </c>
      <c r="AP263" s="1">
        <f t="shared" si="215"/>
        <v>1.0808402212893815</v>
      </c>
      <c r="AQ263" s="1">
        <f t="shared" si="216"/>
        <v>1.0808402212893813</v>
      </c>
      <c r="AR263" s="1">
        <f t="shared" si="217"/>
        <v>1.0808402212893811</v>
      </c>
      <c r="AS263" s="1">
        <f t="shared" si="218"/>
        <v>1.0808402212893813</v>
      </c>
      <c r="AT263" s="1">
        <f t="shared" si="219"/>
        <v>0.95887227160868016</v>
      </c>
      <c r="AU263" s="1">
        <f t="shared" si="220"/>
        <v>0.15424006570305196</v>
      </c>
      <c r="AV263" s="2">
        <f t="shared" si="232"/>
        <v>262</v>
      </c>
      <c r="AW263" s="1">
        <f t="shared" si="233"/>
        <v>154.24006570305195</v>
      </c>
      <c r="AX263" s="1">
        <f t="shared" si="234"/>
        <v>0.95887227160868016</v>
      </c>
      <c r="AY263" s="1">
        <f t="shared" si="235"/>
        <v>1.0808402212893813</v>
      </c>
      <c r="AZ263" s="1">
        <f t="shared" si="230"/>
        <v>4.7333333333333333E-3</v>
      </c>
      <c r="BA263" s="1">
        <f t="shared" si="231"/>
        <v>11.609886159900404</v>
      </c>
    </row>
    <row r="264" spans="1:53">
      <c r="A264" s="2">
        <f t="shared" si="190"/>
        <v>0.26300000000000018</v>
      </c>
      <c r="B264" s="1">
        <f t="shared" si="223"/>
        <v>0.29673250000000023</v>
      </c>
      <c r="C264" s="1">
        <f t="shared" si="191"/>
        <v>4.9309236331758856E-2</v>
      </c>
      <c r="D264" s="1">
        <f t="shared" si="224"/>
        <v>1.0878138185696675</v>
      </c>
      <c r="E264" s="1">
        <f t="shared" si="236"/>
        <v>1.0874531087342223</v>
      </c>
      <c r="F264" s="1">
        <f t="shared" si="236"/>
        <v>1.087441671030664</v>
      </c>
      <c r="G264" s="1">
        <f t="shared" si="236"/>
        <v>1.0874413076355338</v>
      </c>
      <c r="H264" s="1">
        <f t="shared" si="192"/>
        <v>0.16276553713121389</v>
      </c>
      <c r="I264" s="1">
        <f t="shared" si="225"/>
        <v>11.819970138539448</v>
      </c>
      <c r="J264" s="1">
        <f>VLOOKUP($I264,Graph!$D$3:$M$50,col)</f>
        <v>5.4000000000000003E-3</v>
      </c>
      <c r="K264" s="1">
        <f>VLOOKUP($I264,Graph!$D$3:$M$50,col+1)</f>
        <v>4.4000000000000003E-3</v>
      </c>
      <c r="L264" s="1">
        <f t="shared" si="193"/>
        <v>4.7333333333333333E-3</v>
      </c>
      <c r="M264" s="1">
        <f t="shared" si="194"/>
        <v>0.64144999999999996</v>
      </c>
      <c r="N264" s="1">
        <f t="shared" si="195"/>
        <v>0.25826666666666687</v>
      </c>
      <c r="O264" s="1">
        <f t="shared" si="196"/>
        <v>4.6177278056608005E-2</v>
      </c>
      <c r="P264" s="1">
        <f t="shared" si="197"/>
        <v>1.0810931551153684</v>
      </c>
      <c r="Q264" s="1">
        <f t="shared" si="198"/>
        <v>1.0809148852036379</v>
      </c>
      <c r="R264" s="1">
        <f t="shared" si="199"/>
        <v>1.080909683000538</v>
      </c>
      <c r="S264" s="1">
        <f t="shared" si="200"/>
        <v>1.0809095310307335</v>
      </c>
      <c r="T264" s="1">
        <f t="shared" si="201"/>
        <v>0.95897289233223892</v>
      </c>
      <c r="U264" s="1">
        <f t="shared" si="202"/>
        <v>0.15515018824869442</v>
      </c>
      <c r="V264" s="2">
        <f t="shared" si="226"/>
        <v>11.632676831297863</v>
      </c>
      <c r="W264" s="1">
        <f>VLOOKUP(V264,Graph!$D$3:$M$50,col)</f>
        <v>5.4000000000000003E-3</v>
      </c>
      <c r="X264" s="1">
        <f>VLOOKUP(V264,Graph!$D$3:$M$50,col+1)</f>
        <v>4.4000000000000003E-3</v>
      </c>
      <c r="Y264" s="1">
        <f t="shared" si="203"/>
        <v>4.7333333333333333E-3</v>
      </c>
      <c r="Z264" s="1">
        <f t="shared" si="227"/>
        <v>0.64144999999999996</v>
      </c>
      <c r="AA264" s="2">
        <f t="shared" si="204"/>
        <v>0.25826666666666687</v>
      </c>
      <c r="AB264" s="1">
        <f t="shared" si="205"/>
        <v>4.6177278056608005E-2</v>
      </c>
      <c r="AC264" s="1">
        <f t="shared" si="206"/>
        <v>1.0809095265911655</v>
      </c>
      <c r="AD264" s="1">
        <f t="shared" si="207"/>
        <v>1.0809095264614701</v>
      </c>
      <c r="AE264" s="1">
        <f t="shared" si="208"/>
        <v>1.0809095264576811</v>
      </c>
      <c r="AF264" s="1">
        <f t="shared" si="209"/>
        <v>1.0809095264575705</v>
      </c>
      <c r="AG264" s="1">
        <f t="shared" si="210"/>
        <v>0.95897289233223892</v>
      </c>
      <c r="AH264" s="1">
        <f t="shared" si="211"/>
        <v>0.15515018759227772</v>
      </c>
      <c r="AI264" s="2">
        <f t="shared" si="228"/>
        <v>11.632676814892504</v>
      </c>
      <c r="AJ264" s="1">
        <f>VLOOKUP(AI264,Graph!$D$3:$M$50,col)</f>
        <v>5.4000000000000003E-3</v>
      </c>
      <c r="AK264" s="1">
        <f>VLOOKUP(AI264,Graph!$D$3:$M$50,col+1)</f>
        <v>4.4000000000000003E-3</v>
      </c>
      <c r="AL264" s="1">
        <f t="shared" si="212"/>
        <v>4.7333333333333333E-3</v>
      </c>
      <c r="AM264" s="1">
        <f t="shared" si="229"/>
        <v>0.64144999999999996</v>
      </c>
      <c r="AN264" s="2">
        <f t="shared" si="213"/>
        <v>0.25826666666666687</v>
      </c>
      <c r="AO264" s="1">
        <f t="shared" si="214"/>
        <v>4.6177278056608005E-2</v>
      </c>
      <c r="AP264" s="1">
        <f t="shared" si="215"/>
        <v>1.0809095264575672</v>
      </c>
      <c r="AQ264" s="1">
        <f t="shared" si="216"/>
        <v>1.0809095264575672</v>
      </c>
      <c r="AR264" s="1">
        <f t="shared" si="217"/>
        <v>1.0809095264575672</v>
      </c>
      <c r="AS264" s="1">
        <f t="shared" si="218"/>
        <v>1.0809095264575672</v>
      </c>
      <c r="AT264" s="1">
        <f t="shared" si="219"/>
        <v>0.95897289233223892</v>
      </c>
      <c r="AU264" s="1">
        <f t="shared" si="220"/>
        <v>0.15515018759227722</v>
      </c>
      <c r="AV264" s="2">
        <f t="shared" si="232"/>
        <v>263</v>
      </c>
      <c r="AW264" s="1">
        <f t="shared" si="233"/>
        <v>155.15018759227723</v>
      </c>
      <c r="AX264" s="1">
        <f t="shared" si="234"/>
        <v>0.95897289233223892</v>
      </c>
      <c r="AY264" s="1">
        <f t="shared" si="235"/>
        <v>1.0809095264575672</v>
      </c>
      <c r="AZ264" s="1">
        <f t="shared" si="230"/>
        <v>4.7333333333333333E-3</v>
      </c>
      <c r="BA264" s="1">
        <f t="shared" si="231"/>
        <v>11.632676814892504</v>
      </c>
    </row>
    <row r="265" spans="1:53">
      <c r="A265" s="2">
        <f t="shared" si="190"/>
        <v>0.26400000000000018</v>
      </c>
      <c r="B265" s="1">
        <f t="shared" si="223"/>
        <v>0.29777366666666694</v>
      </c>
      <c r="C265" s="1">
        <f t="shared" si="191"/>
        <v>4.9338084794697104E-2</v>
      </c>
      <c r="D265" s="1">
        <f t="shared" si="224"/>
        <v>1.0878733707250106</v>
      </c>
      <c r="E265" s="1">
        <f t="shared" si="236"/>
        <v>1.0875140056609234</v>
      </c>
      <c r="F265" s="1">
        <f t="shared" si="236"/>
        <v>1.0875026018773313</v>
      </c>
      <c r="G265" s="1">
        <f t="shared" si="236"/>
        <v>1.0875022392857996</v>
      </c>
      <c r="H265" s="1">
        <f t="shared" si="192"/>
        <v>0.16370391172532478</v>
      </c>
      <c r="I265" s="1">
        <f t="shared" si="225"/>
        <v>11.842641425704139</v>
      </c>
      <c r="J265" s="1">
        <f>VLOOKUP($I265,Graph!$D$3:$M$50,col)</f>
        <v>5.4000000000000003E-3</v>
      </c>
      <c r="K265" s="1">
        <f>VLOOKUP($I265,Graph!$D$3:$M$50,col+1)</f>
        <v>4.4000000000000003E-3</v>
      </c>
      <c r="L265" s="1">
        <f t="shared" si="193"/>
        <v>4.7333333333333333E-3</v>
      </c>
      <c r="M265" s="1">
        <f t="shared" si="194"/>
        <v>0.64144999999999996</v>
      </c>
      <c r="N265" s="1">
        <f t="shared" si="195"/>
        <v>0.25926666666666687</v>
      </c>
      <c r="O265" s="1">
        <f t="shared" si="196"/>
        <v>4.6210709538859043E-2</v>
      </c>
      <c r="P265" s="1">
        <f t="shared" si="197"/>
        <v>1.0811619796667802</v>
      </c>
      <c r="Q265" s="1">
        <f t="shared" si="198"/>
        <v>1.0809837527909223</v>
      </c>
      <c r="R265" s="1">
        <f t="shared" si="199"/>
        <v>1.0809785470607127</v>
      </c>
      <c r="S265" s="1">
        <f t="shared" si="200"/>
        <v>1.0809783948482046</v>
      </c>
      <c r="T265" s="1">
        <f t="shared" si="201"/>
        <v>0.95907275425704774</v>
      </c>
      <c r="U265" s="1">
        <f t="shared" si="202"/>
        <v>0.15606210650166991</v>
      </c>
      <c r="V265" s="2">
        <f t="shared" si="226"/>
        <v>11.65542325223435</v>
      </c>
      <c r="W265" s="1">
        <f>VLOOKUP(V265,Graph!$D$3:$M$50,col)</f>
        <v>5.4000000000000003E-3</v>
      </c>
      <c r="X265" s="1">
        <f>VLOOKUP(V265,Graph!$D$3:$M$50,col+1)</f>
        <v>4.4000000000000003E-3</v>
      </c>
      <c r="Y265" s="1">
        <f t="shared" si="203"/>
        <v>4.7333333333333333E-3</v>
      </c>
      <c r="Z265" s="1">
        <f t="shared" si="227"/>
        <v>0.64144999999999996</v>
      </c>
      <c r="AA265" s="2">
        <f t="shared" si="204"/>
        <v>0.25926666666666687</v>
      </c>
      <c r="AB265" s="1">
        <f t="shared" si="205"/>
        <v>4.6210709538859043E-2</v>
      </c>
      <c r="AC265" s="1">
        <f t="shared" si="206"/>
        <v>1.0809783903974619</v>
      </c>
      <c r="AD265" s="1">
        <f t="shared" si="207"/>
        <v>1.0809783902673209</v>
      </c>
      <c r="AE265" s="1">
        <f t="shared" si="208"/>
        <v>1.0809783902635155</v>
      </c>
      <c r="AF265" s="1">
        <f t="shared" si="209"/>
        <v>1.080978390263404</v>
      </c>
      <c r="AG265" s="1">
        <f t="shared" si="210"/>
        <v>0.95907275425704774</v>
      </c>
      <c r="AH265" s="1">
        <f t="shared" si="211"/>
        <v>0.15606210583975694</v>
      </c>
      <c r="AI265" s="2">
        <f t="shared" si="228"/>
        <v>11.655423235756134</v>
      </c>
      <c r="AJ265" s="1">
        <f>VLOOKUP(AI265,Graph!$D$3:$M$50,col)</f>
        <v>5.4000000000000003E-3</v>
      </c>
      <c r="AK265" s="1">
        <f>VLOOKUP(AI265,Graph!$D$3:$M$50,col+1)</f>
        <v>4.4000000000000003E-3</v>
      </c>
      <c r="AL265" s="1">
        <f t="shared" si="212"/>
        <v>4.7333333333333333E-3</v>
      </c>
      <c r="AM265" s="1">
        <f t="shared" si="229"/>
        <v>0.64144999999999996</v>
      </c>
      <c r="AN265" s="2">
        <f t="shared" si="213"/>
        <v>0.25926666666666687</v>
      </c>
      <c r="AO265" s="1">
        <f t="shared" si="214"/>
        <v>4.6210709538859043E-2</v>
      </c>
      <c r="AP265" s="1">
        <f t="shared" si="215"/>
        <v>1.0809783902634009</v>
      </c>
      <c r="AQ265" s="1">
        <f t="shared" si="216"/>
        <v>1.0809783902634011</v>
      </c>
      <c r="AR265" s="1">
        <f t="shared" si="217"/>
        <v>1.0809783902634007</v>
      </c>
      <c r="AS265" s="1">
        <f t="shared" si="218"/>
        <v>1.0809783902634007</v>
      </c>
      <c r="AT265" s="1">
        <f t="shared" si="219"/>
        <v>0.95907275425704774</v>
      </c>
      <c r="AU265" s="1">
        <f t="shared" si="220"/>
        <v>0.15606210583975647</v>
      </c>
      <c r="AV265" s="2">
        <f t="shared" si="232"/>
        <v>264</v>
      </c>
      <c r="AW265" s="1">
        <f t="shared" si="233"/>
        <v>156.06210583975647</v>
      </c>
      <c r="AX265" s="1">
        <f t="shared" si="234"/>
        <v>0.95907275425704774</v>
      </c>
      <c r="AY265" s="1">
        <f t="shared" si="235"/>
        <v>1.0809783902634007</v>
      </c>
      <c r="AZ265" s="1">
        <f t="shared" si="230"/>
        <v>4.7333333333333333E-3</v>
      </c>
      <c r="BA265" s="1">
        <f t="shared" si="231"/>
        <v>11.655423235756134</v>
      </c>
    </row>
    <row r="266" spans="1:53">
      <c r="A266" s="2">
        <f t="shared" si="190"/>
        <v>0.26500000000000018</v>
      </c>
      <c r="B266" s="1">
        <f t="shared" si="223"/>
        <v>0.29881483333333358</v>
      </c>
      <c r="C266" s="1">
        <f t="shared" si="191"/>
        <v>4.9366740571525791E-2</v>
      </c>
      <c r="D266" s="1">
        <f t="shared" si="224"/>
        <v>1.0879325348003883</v>
      </c>
      <c r="E266" s="1">
        <f t="shared" si="236"/>
        <v>1.0875745097350509</v>
      </c>
      <c r="F266" s="1">
        <f t="shared" si="236"/>
        <v>1.0875631398399332</v>
      </c>
      <c r="G266" s="1">
        <f t="shared" si="236"/>
        <v>1.0875627780543595</v>
      </c>
      <c r="H266" s="1">
        <f t="shared" si="192"/>
        <v>0.16464409269342081</v>
      </c>
      <c r="I266" s="1">
        <f t="shared" si="225"/>
        <v>11.865269633804571</v>
      </c>
      <c r="J266" s="1">
        <f>VLOOKUP($I266,Graph!$D$3:$M$50,col)</f>
        <v>5.4000000000000003E-3</v>
      </c>
      <c r="K266" s="1">
        <f>VLOOKUP($I266,Graph!$D$3:$M$50,col+1)</f>
        <v>4.4000000000000003E-3</v>
      </c>
      <c r="L266" s="1">
        <f t="shared" si="193"/>
        <v>4.7333333333333333E-3</v>
      </c>
      <c r="M266" s="1">
        <f t="shared" si="194"/>
        <v>0.64144999999999996</v>
      </c>
      <c r="N266" s="1">
        <f t="shared" si="195"/>
        <v>0.26026666666666687</v>
      </c>
      <c r="O266" s="1">
        <f t="shared" si="196"/>
        <v>4.624392002045128E-2</v>
      </c>
      <c r="P266" s="1">
        <f t="shared" si="197"/>
        <v>1.0812303667118697</v>
      </c>
      <c r="Q266" s="1">
        <f t="shared" si="198"/>
        <v>1.081052183164557</v>
      </c>
      <c r="R266" s="1">
        <f t="shared" si="199"/>
        <v>1.0810469739478352</v>
      </c>
      <c r="S266" s="1">
        <f t="shared" si="200"/>
        <v>1.0810468214944911</v>
      </c>
      <c r="T266" s="1">
        <f t="shared" si="201"/>
        <v>0.95917186593392068</v>
      </c>
      <c r="U266" s="1">
        <f t="shared" si="202"/>
        <v>0.15697581758200607</v>
      </c>
      <c r="V266" s="2">
        <f t="shared" si="226"/>
        <v>11.67812569433006</v>
      </c>
      <c r="W266" s="1">
        <f>VLOOKUP(V266,Graph!$D$3:$M$50,col)</f>
        <v>5.4000000000000003E-3</v>
      </c>
      <c r="X266" s="1">
        <f>VLOOKUP(V266,Graph!$D$3:$M$50,col+1)</f>
        <v>4.4000000000000003E-3</v>
      </c>
      <c r="Y266" s="1">
        <f t="shared" si="203"/>
        <v>4.7333333333333333E-3</v>
      </c>
      <c r="Z266" s="1">
        <f t="shared" si="227"/>
        <v>0.64144999999999996</v>
      </c>
      <c r="AA266" s="2">
        <f t="shared" si="204"/>
        <v>0.26026666666666687</v>
      </c>
      <c r="AB266" s="1">
        <f t="shared" si="205"/>
        <v>4.624392002045128E-2</v>
      </c>
      <c r="AC266" s="1">
        <f t="shared" si="206"/>
        <v>1.0810468170326417</v>
      </c>
      <c r="AD266" s="1">
        <f t="shared" si="207"/>
        <v>1.0810468169020566</v>
      </c>
      <c r="AE266" s="1">
        <f t="shared" si="208"/>
        <v>1.0810468168982348</v>
      </c>
      <c r="AF266" s="1">
        <f t="shared" si="209"/>
        <v>1.0810468168981233</v>
      </c>
      <c r="AG266" s="1">
        <f t="shared" si="210"/>
        <v>0.95917186593392068</v>
      </c>
      <c r="AH266" s="1">
        <f t="shared" si="211"/>
        <v>0.15697581691458026</v>
      </c>
      <c r="AI266" s="2">
        <f t="shared" si="228"/>
        <v>11.678125677779139</v>
      </c>
      <c r="AJ266" s="1">
        <f>VLOOKUP(AI266,Graph!$D$3:$M$50,col)</f>
        <v>5.4000000000000003E-3</v>
      </c>
      <c r="AK266" s="1">
        <f>VLOOKUP(AI266,Graph!$D$3:$M$50,col+1)</f>
        <v>4.4000000000000003E-3</v>
      </c>
      <c r="AL266" s="1">
        <f t="shared" si="212"/>
        <v>4.7333333333333333E-3</v>
      </c>
      <c r="AM266" s="1">
        <f t="shared" si="229"/>
        <v>0.64144999999999996</v>
      </c>
      <c r="AN266" s="2">
        <f t="shared" si="213"/>
        <v>0.26026666666666687</v>
      </c>
      <c r="AO266" s="1">
        <f t="shared" si="214"/>
        <v>4.624392002045128E-2</v>
      </c>
      <c r="AP266" s="1">
        <f t="shared" si="215"/>
        <v>1.08104681689812</v>
      </c>
      <c r="AQ266" s="1">
        <f t="shared" si="216"/>
        <v>1.0810468168981195</v>
      </c>
      <c r="AR266" s="1">
        <f t="shared" si="217"/>
        <v>1.0810468168981198</v>
      </c>
      <c r="AS266" s="1">
        <f t="shared" si="218"/>
        <v>1.0810468168981198</v>
      </c>
      <c r="AT266" s="1">
        <f t="shared" si="219"/>
        <v>0.95917186593392068</v>
      </c>
      <c r="AU266" s="1">
        <f t="shared" si="220"/>
        <v>0.15697581691457974</v>
      </c>
      <c r="AV266" s="2">
        <f t="shared" si="232"/>
        <v>265</v>
      </c>
      <c r="AW266" s="1">
        <f t="shared" si="233"/>
        <v>156.97581691457972</v>
      </c>
      <c r="AX266" s="1">
        <f t="shared" si="234"/>
        <v>0.95917186593392068</v>
      </c>
      <c r="AY266" s="1">
        <f t="shared" si="235"/>
        <v>1.0810468168981198</v>
      </c>
      <c r="AZ266" s="1">
        <f t="shared" si="230"/>
        <v>4.7333333333333333E-3</v>
      </c>
      <c r="BA266" s="1">
        <f t="shared" si="231"/>
        <v>11.678125677779139</v>
      </c>
    </row>
    <row r="267" spans="1:53">
      <c r="A267" s="2">
        <f t="shared" si="190"/>
        <v>0.26600000000000018</v>
      </c>
      <c r="B267" s="1">
        <f t="shared" si="223"/>
        <v>0.29985600000000023</v>
      </c>
      <c r="C267" s="1">
        <f t="shared" si="191"/>
        <v>4.9395205582730549E-2</v>
      </c>
      <c r="D267" s="1">
        <f t="shared" si="224"/>
        <v>1.0879913145697993</v>
      </c>
      <c r="E267" s="1">
        <f t="shared" si="236"/>
        <v>1.0876346247392505</v>
      </c>
      <c r="F267" s="1">
        <f t="shared" si="236"/>
        <v>1.0876232886999149</v>
      </c>
      <c r="G267" s="1">
        <f t="shared" si="236"/>
        <v>1.0876229277225866</v>
      </c>
      <c r="H267" s="1">
        <f t="shared" si="192"/>
        <v>0.16558607656901417</v>
      </c>
      <c r="I267" s="1">
        <f t="shared" si="225"/>
        <v>11.887855006506326</v>
      </c>
      <c r="J267" s="1">
        <f>VLOOKUP($I267,Graph!$D$3:$M$50,col)</f>
        <v>5.4000000000000003E-3</v>
      </c>
      <c r="K267" s="1">
        <f>VLOOKUP($I267,Graph!$D$3:$M$50,col+1)</f>
        <v>4.4000000000000003E-3</v>
      </c>
      <c r="L267" s="1">
        <f t="shared" si="193"/>
        <v>4.7333333333333333E-3</v>
      </c>
      <c r="M267" s="1">
        <f t="shared" si="194"/>
        <v>0.64144999999999996</v>
      </c>
      <c r="N267" s="1">
        <f t="shared" si="195"/>
        <v>0.26126666666666687</v>
      </c>
      <c r="O267" s="1">
        <f t="shared" si="196"/>
        <v>4.6276911679206376E-2</v>
      </c>
      <c r="P267" s="1">
        <f t="shared" si="197"/>
        <v>1.0812983203973814</v>
      </c>
      <c r="Q267" s="1">
        <f t="shared" si="198"/>
        <v>1.0811201804635677</v>
      </c>
      <c r="R267" s="1">
        <f t="shared" si="199"/>
        <v>1.0811149678004308</v>
      </c>
      <c r="S267" s="1">
        <f t="shared" si="200"/>
        <v>1.081114815108102</v>
      </c>
      <c r="T267" s="1">
        <f t="shared" si="201"/>
        <v>0.95927023578567971</v>
      </c>
      <c r="U267" s="1">
        <f t="shared" si="202"/>
        <v>0.15789131797944589</v>
      </c>
      <c r="V267" s="2">
        <f t="shared" si="226"/>
        <v>11.700784410434629</v>
      </c>
      <c r="W267" s="1">
        <f>VLOOKUP(V267,Graph!$D$3:$M$50,col)</f>
        <v>5.4000000000000003E-3</v>
      </c>
      <c r="X267" s="1">
        <f>VLOOKUP(V267,Graph!$D$3:$M$50,col+1)</f>
        <v>4.4000000000000003E-3</v>
      </c>
      <c r="Y267" s="1">
        <f t="shared" si="203"/>
        <v>4.7333333333333333E-3</v>
      </c>
      <c r="Z267" s="1">
        <f t="shared" si="227"/>
        <v>0.64144999999999996</v>
      </c>
      <c r="AA267" s="2">
        <f t="shared" si="204"/>
        <v>0.26126666666666687</v>
      </c>
      <c r="AB267" s="1">
        <f t="shared" si="205"/>
        <v>4.6276911679206376E-2</v>
      </c>
      <c r="AC267" s="1">
        <f t="shared" si="206"/>
        <v>1.0811148106352118</v>
      </c>
      <c r="AD267" s="1">
        <f t="shared" si="207"/>
        <v>1.0811148105041855</v>
      </c>
      <c r="AE267" s="1">
        <f t="shared" si="208"/>
        <v>1.0811148105003474</v>
      </c>
      <c r="AF267" s="1">
        <f t="shared" si="209"/>
        <v>1.0811148105002346</v>
      </c>
      <c r="AG267" s="1">
        <f t="shared" si="210"/>
        <v>0.95927023578567971</v>
      </c>
      <c r="AH267" s="1">
        <f t="shared" si="211"/>
        <v>0.15789131730649031</v>
      </c>
      <c r="AI267" s="2">
        <f t="shared" si="228"/>
        <v>11.700784393811151</v>
      </c>
      <c r="AJ267" s="1">
        <f>VLOOKUP(AI267,Graph!$D$3:$M$50,col)</f>
        <v>5.4000000000000003E-3</v>
      </c>
      <c r="AK267" s="1">
        <f>VLOOKUP(AI267,Graph!$D$3:$M$50,col+1)</f>
        <v>4.4000000000000003E-3</v>
      </c>
      <c r="AL267" s="1">
        <f t="shared" si="212"/>
        <v>4.7333333333333333E-3</v>
      </c>
      <c r="AM267" s="1">
        <f t="shared" si="229"/>
        <v>0.64144999999999996</v>
      </c>
      <c r="AN267" s="2">
        <f t="shared" si="213"/>
        <v>0.26126666666666687</v>
      </c>
      <c r="AO267" s="1">
        <f t="shared" si="214"/>
        <v>4.6276911679206376E-2</v>
      </c>
      <c r="AP267" s="1">
        <f t="shared" si="215"/>
        <v>1.0811148105002313</v>
      </c>
      <c r="AQ267" s="1">
        <f t="shared" si="216"/>
        <v>1.0811148105002313</v>
      </c>
      <c r="AR267" s="1">
        <f t="shared" si="217"/>
        <v>1.0811148105002313</v>
      </c>
      <c r="AS267" s="1">
        <f t="shared" si="218"/>
        <v>1.0811148105002313</v>
      </c>
      <c r="AT267" s="1">
        <f t="shared" si="219"/>
        <v>0.95927023578567971</v>
      </c>
      <c r="AU267" s="1">
        <f t="shared" si="220"/>
        <v>0.15789131730648981</v>
      </c>
      <c r="AV267" s="2">
        <f t="shared" si="232"/>
        <v>266</v>
      </c>
      <c r="AW267" s="1">
        <f t="shared" si="233"/>
        <v>157.89131730648981</v>
      </c>
      <c r="AX267" s="1">
        <f t="shared" si="234"/>
        <v>0.95927023578567971</v>
      </c>
      <c r="AY267" s="1">
        <f t="shared" si="235"/>
        <v>1.0811148105002313</v>
      </c>
      <c r="AZ267" s="1">
        <f t="shared" si="230"/>
        <v>4.7333333333333333E-3</v>
      </c>
      <c r="BA267" s="1">
        <f t="shared" si="231"/>
        <v>11.700784393811151</v>
      </c>
    </row>
    <row r="268" spans="1:53">
      <c r="A268" s="2">
        <f t="shared" si="190"/>
        <v>0.26700000000000018</v>
      </c>
      <c r="B268" s="1">
        <f t="shared" si="223"/>
        <v>0.30089716666666694</v>
      </c>
      <c r="C268" s="1">
        <f t="shared" si="191"/>
        <v>4.9423481723411232E-2</v>
      </c>
      <c r="D268" s="1">
        <f t="shared" si="224"/>
        <v>1.0880497137585678</v>
      </c>
      <c r="E268" s="1">
        <f t="shared" si="236"/>
        <v>1.0876943544078563</v>
      </c>
      <c r="F268" s="1">
        <f t="shared" si="236"/>
        <v>1.0876830521904428</v>
      </c>
      <c r="G268" s="1">
        <f t="shared" si="236"/>
        <v>1.087682692023576</v>
      </c>
      <c r="H268" s="1">
        <f t="shared" si="192"/>
        <v>0.16652985990545546</v>
      </c>
      <c r="I268" s="1">
        <f t="shared" si="225"/>
        <v>11.910397785193059</v>
      </c>
      <c r="J268" s="1">
        <f>VLOOKUP($I268,Graph!$D$3:$M$50,col)</f>
        <v>5.4000000000000003E-3</v>
      </c>
      <c r="K268" s="1">
        <f>VLOOKUP($I268,Graph!$D$3:$M$50,col+1)</f>
        <v>4.4000000000000003E-3</v>
      </c>
      <c r="L268" s="1">
        <f t="shared" si="193"/>
        <v>4.7333333333333333E-3</v>
      </c>
      <c r="M268" s="1">
        <f t="shared" si="194"/>
        <v>0.64144999999999996</v>
      </c>
      <c r="N268" s="1">
        <f t="shared" si="195"/>
        <v>0.26226666666666687</v>
      </c>
      <c r="O268" s="1">
        <f t="shared" si="196"/>
        <v>4.6309686664517194E-2</v>
      </c>
      <c r="P268" s="1">
        <f t="shared" si="197"/>
        <v>1.0813658448179937</v>
      </c>
      <c r="Q268" s="1">
        <f t="shared" si="198"/>
        <v>1.0811877487750683</v>
      </c>
      <c r="R268" s="1">
        <f t="shared" si="199"/>
        <v>1.081182532705121</v>
      </c>
      <c r="S268" s="1">
        <f t="shared" si="200"/>
        <v>1.0811823797756401</v>
      </c>
      <c r="T268" s="1">
        <f t="shared" si="201"/>
        <v>0.95936787210954022</v>
      </c>
      <c r="U268" s="1">
        <f t="shared" si="202"/>
        <v>0.15880860420418541</v>
      </c>
      <c r="V268" s="2">
        <f t="shared" si="226"/>
        <v>11.72339965099188</v>
      </c>
      <c r="W268" s="1">
        <f>VLOOKUP(V268,Graph!$D$3:$M$50,col)</f>
        <v>5.4000000000000003E-3</v>
      </c>
      <c r="X268" s="1">
        <f>VLOOKUP(V268,Graph!$D$3:$M$50,col+1)</f>
        <v>4.4000000000000003E-3</v>
      </c>
      <c r="Y268" s="1">
        <f t="shared" si="203"/>
        <v>4.7333333333333333E-3</v>
      </c>
      <c r="Z268" s="1">
        <f t="shared" si="227"/>
        <v>0.64144999999999996</v>
      </c>
      <c r="AA268" s="2">
        <f t="shared" si="204"/>
        <v>0.26226666666666687</v>
      </c>
      <c r="AB268" s="1">
        <f t="shared" si="205"/>
        <v>4.6309686664517194E-2</v>
      </c>
      <c r="AC268" s="1">
        <f t="shared" si="206"/>
        <v>1.0811823752917757</v>
      </c>
      <c r="AD268" s="1">
        <f t="shared" si="207"/>
        <v>1.08118237516031</v>
      </c>
      <c r="AE268" s="1">
        <f t="shared" si="208"/>
        <v>1.0811823751564553</v>
      </c>
      <c r="AF268" s="1">
        <f t="shared" si="209"/>
        <v>1.0811823751563423</v>
      </c>
      <c r="AG268" s="1">
        <f t="shared" si="210"/>
        <v>0.95936787210954022</v>
      </c>
      <c r="AH268" s="1">
        <f t="shared" si="211"/>
        <v>0.15880860352568354</v>
      </c>
      <c r="AI268" s="2">
        <f t="shared" si="228"/>
        <v>11.723399634295999</v>
      </c>
      <c r="AJ268" s="1">
        <f>VLOOKUP(AI268,Graph!$D$3:$M$50,col)</f>
        <v>5.4000000000000003E-3</v>
      </c>
      <c r="AK268" s="1">
        <f>VLOOKUP(AI268,Graph!$D$3:$M$50,col+1)</f>
        <v>4.4000000000000003E-3</v>
      </c>
      <c r="AL268" s="1">
        <f t="shared" si="212"/>
        <v>4.7333333333333333E-3</v>
      </c>
      <c r="AM268" s="1">
        <f t="shared" si="229"/>
        <v>0.64144999999999996</v>
      </c>
      <c r="AN268" s="2">
        <f t="shared" si="213"/>
        <v>0.26226666666666687</v>
      </c>
      <c r="AO268" s="1">
        <f t="shared" si="214"/>
        <v>4.6309686664517194E-2</v>
      </c>
      <c r="AP268" s="1">
        <f t="shared" si="215"/>
        <v>1.081182375156339</v>
      </c>
      <c r="AQ268" s="1">
        <f t="shared" si="216"/>
        <v>1.081182375156339</v>
      </c>
      <c r="AR268" s="1">
        <f t="shared" si="217"/>
        <v>1.081182375156339</v>
      </c>
      <c r="AS268" s="1">
        <f t="shared" si="218"/>
        <v>1.081182375156339</v>
      </c>
      <c r="AT268" s="1">
        <f t="shared" si="219"/>
        <v>0.95936787210954022</v>
      </c>
      <c r="AU268" s="1">
        <f t="shared" si="220"/>
        <v>0.15880860352568307</v>
      </c>
      <c r="AV268" s="2">
        <f t="shared" si="232"/>
        <v>267</v>
      </c>
      <c r="AW268" s="1">
        <f t="shared" si="233"/>
        <v>158.80860352568308</v>
      </c>
      <c r="AX268" s="1">
        <f t="shared" si="234"/>
        <v>0.95936787210954022</v>
      </c>
      <c r="AY268" s="1">
        <f t="shared" si="235"/>
        <v>1.081182375156339</v>
      </c>
      <c r="AZ268" s="1">
        <f t="shared" si="230"/>
        <v>4.7333333333333333E-3</v>
      </c>
      <c r="BA268" s="1">
        <f t="shared" si="231"/>
        <v>11.723399634295999</v>
      </c>
    </row>
    <row r="269" spans="1:53">
      <c r="A269" s="2">
        <f t="shared" si="190"/>
        <v>0.26800000000000018</v>
      </c>
      <c r="B269" s="1">
        <f t="shared" si="223"/>
        <v>0.30193833333333359</v>
      </c>
      <c r="C269" s="1">
        <f t="shared" si="191"/>
        <v>4.9451570863699036E-2</v>
      </c>
      <c r="D269" s="1">
        <f t="shared" si="224"/>
        <v>1.0881077360441249</v>
      </c>
      <c r="E269" s="1">
        <f t="shared" si="236"/>
        <v>1.0877537024276602</v>
      </c>
      <c r="F269" s="1">
        <f t="shared" si="236"/>
        <v>1.0877424339971691</v>
      </c>
      <c r="G269" s="1">
        <f t="shared" si="236"/>
        <v>1.0877420746429105</v>
      </c>
      <c r="H269" s="1">
        <f t="shared" si="192"/>
        <v>0.16747543927574593</v>
      </c>
      <c r="I269" s="1">
        <f t="shared" si="225"/>
        <v>11.932898208996228</v>
      </c>
      <c r="J269" s="1">
        <f>VLOOKUP($I269,Graph!$D$3:$M$50,col)</f>
        <v>5.4000000000000003E-3</v>
      </c>
      <c r="K269" s="1">
        <f>VLOOKUP($I269,Graph!$D$3:$M$50,col+1)</f>
        <v>4.4000000000000003E-3</v>
      </c>
      <c r="L269" s="1">
        <f t="shared" si="193"/>
        <v>4.7333333333333333E-3</v>
      </c>
      <c r="M269" s="1">
        <f t="shared" si="194"/>
        <v>0.64144999999999996</v>
      </c>
      <c r="N269" s="1">
        <f t="shared" si="195"/>
        <v>0.26326666666666687</v>
      </c>
      <c r="O269" s="1">
        <f t="shared" si="196"/>
        <v>4.6342247097808494E-2</v>
      </c>
      <c r="P269" s="1">
        <f t="shared" si="197"/>
        <v>1.0814329440171295</v>
      </c>
      <c r="Q269" s="1">
        <f t="shared" si="198"/>
        <v>1.0812548921350678</v>
      </c>
      <c r="R269" s="1">
        <f t="shared" si="199"/>
        <v>1.0812496726974297</v>
      </c>
      <c r="S269" s="1">
        <f t="shared" si="200"/>
        <v>1.0812495195326128</v>
      </c>
      <c r="T269" s="1">
        <f t="shared" si="201"/>
        <v>0.95946478307944405</v>
      </c>
      <c r="U269" s="1">
        <f t="shared" si="202"/>
        <v>0.15972767278667774</v>
      </c>
      <c r="V269" s="2">
        <f t="shared" si="226"/>
        <v>11.745971664071709</v>
      </c>
      <c r="W269" s="1">
        <f>VLOOKUP(V269,Graph!$D$3:$M$50,col)</f>
        <v>5.4000000000000003E-3</v>
      </c>
      <c r="X269" s="1">
        <f>VLOOKUP(V269,Graph!$D$3:$M$50,col+1)</f>
        <v>4.4000000000000003E-3</v>
      </c>
      <c r="Y269" s="1">
        <f t="shared" si="203"/>
        <v>4.7333333333333333E-3</v>
      </c>
      <c r="Z269" s="1">
        <f t="shared" si="227"/>
        <v>0.64144999999999996</v>
      </c>
      <c r="AA269" s="2">
        <f t="shared" si="204"/>
        <v>0.26326666666666687</v>
      </c>
      <c r="AB269" s="1">
        <f t="shared" si="205"/>
        <v>4.6342247097808494E-2</v>
      </c>
      <c r="AC269" s="1">
        <f t="shared" si="206"/>
        <v>1.0812495150378396</v>
      </c>
      <c r="AD269" s="1">
        <f t="shared" si="207"/>
        <v>1.0812495149059362</v>
      </c>
      <c r="AE269" s="1">
        <f t="shared" si="208"/>
        <v>1.0812495149020651</v>
      </c>
      <c r="AF269" s="1">
        <f t="shared" si="209"/>
        <v>1.0812495149019514</v>
      </c>
      <c r="AG269" s="1">
        <f t="shared" si="210"/>
        <v>0.95946478307944405</v>
      </c>
      <c r="AH269" s="1">
        <f t="shared" si="211"/>
        <v>0.15972767210261291</v>
      </c>
      <c r="AI269" s="2">
        <f t="shared" si="228"/>
        <v>11.745971647303572</v>
      </c>
      <c r="AJ269" s="1">
        <f>VLOOKUP(AI269,Graph!$D$3:$M$50,col)</f>
        <v>5.4000000000000003E-3</v>
      </c>
      <c r="AK269" s="1">
        <f>VLOOKUP(AI269,Graph!$D$3:$M$50,col+1)</f>
        <v>4.4000000000000003E-3</v>
      </c>
      <c r="AL269" s="1">
        <f t="shared" si="212"/>
        <v>4.7333333333333333E-3</v>
      </c>
      <c r="AM269" s="1">
        <f t="shared" si="229"/>
        <v>0.64144999999999996</v>
      </c>
      <c r="AN269" s="2">
        <f t="shared" si="213"/>
        <v>0.26326666666666687</v>
      </c>
      <c r="AO269" s="1">
        <f t="shared" si="214"/>
        <v>4.6342247097808494E-2</v>
      </c>
      <c r="AP269" s="1">
        <f t="shared" si="215"/>
        <v>1.0812495149019481</v>
      </c>
      <c r="AQ269" s="1">
        <f t="shared" si="216"/>
        <v>1.0812495149019483</v>
      </c>
      <c r="AR269" s="1">
        <f t="shared" si="217"/>
        <v>1.0812495149019483</v>
      </c>
      <c r="AS269" s="1">
        <f t="shared" si="218"/>
        <v>1.0812495149019483</v>
      </c>
      <c r="AT269" s="1">
        <f t="shared" si="219"/>
        <v>0.95946478307944405</v>
      </c>
      <c r="AU269" s="1">
        <f t="shared" si="220"/>
        <v>0.15972767210261246</v>
      </c>
      <c r="AV269" s="2">
        <f t="shared" si="232"/>
        <v>268</v>
      </c>
      <c r="AW269" s="1">
        <f t="shared" si="233"/>
        <v>159.72767210261247</v>
      </c>
      <c r="AX269" s="1">
        <f t="shared" si="234"/>
        <v>0.95946478307944405</v>
      </c>
      <c r="AY269" s="1">
        <f t="shared" si="235"/>
        <v>1.0812495149019483</v>
      </c>
      <c r="AZ269" s="1">
        <f t="shared" si="230"/>
        <v>4.7333333333333333E-3</v>
      </c>
      <c r="BA269" s="1">
        <f t="shared" si="231"/>
        <v>11.745971647303572</v>
      </c>
    </row>
    <row r="270" spans="1:53">
      <c r="A270" s="2">
        <f t="shared" si="190"/>
        <v>0.26900000000000018</v>
      </c>
      <c r="B270" s="1">
        <f t="shared" si="223"/>
        <v>0.30297950000000023</v>
      </c>
      <c r="C270" s="1">
        <f t="shared" si="191"/>
        <v>4.9479474849165483E-2</v>
      </c>
      <c r="D270" s="1">
        <f t="shared" si="224"/>
        <v>1.0881653850567723</v>
      </c>
      <c r="E270" s="1">
        <f t="shared" si="236"/>
        <v>1.0878126724386616</v>
      </c>
      <c r="F270" s="1">
        <f t="shared" si="236"/>
        <v>1.0878014377589844</v>
      </c>
      <c r="G270" s="1">
        <f t="shared" si="236"/>
        <v>1.0878010792194128</v>
      </c>
      <c r="H270" s="1">
        <f t="shared" si="192"/>
        <v>0.16842281127235226</v>
      </c>
      <c r="I270" s="1">
        <f t="shared" si="225"/>
        <v>11.955356514824375</v>
      </c>
      <c r="J270" s="1">
        <f>VLOOKUP($I270,Graph!$D$3:$M$50,col)</f>
        <v>5.4000000000000003E-3</v>
      </c>
      <c r="K270" s="1">
        <f>VLOOKUP($I270,Graph!$D$3:$M$50,col+1)</f>
        <v>4.4000000000000003E-3</v>
      </c>
      <c r="L270" s="1">
        <f t="shared" si="193"/>
        <v>4.7333333333333333E-3</v>
      </c>
      <c r="M270" s="1">
        <f t="shared" si="194"/>
        <v>0.64144999999999996</v>
      </c>
      <c r="N270" s="1">
        <f t="shared" si="195"/>
        <v>0.26426666666666687</v>
      </c>
      <c r="O270" s="1">
        <f t="shared" si="196"/>
        <v>4.6374595072988654E-2</v>
      </c>
      <c r="P270" s="1">
        <f t="shared" si="197"/>
        <v>1.0814996219877537</v>
      </c>
      <c r="Q270" s="1">
        <f t="shared" si="198"/>
        <v>1.0813216145292639</v>
      </c>
      <c r="R270" s="1">
        <f t="shared" si="199"/>
        <v>1.0813163917625759</v>
      </c>
      <c r="S270" s="1">
        <f t="shared" si="200"/>
        <v>1.081316238364221</v>
      </c>
      <c r="T270" s="1">
        <f t="shared" si="201"/>
        <v>0.95956097674833951</v>
      </c>
      <c r="U270" s="1">
        <f t="shared" si="202"/>
        <v>0.16064852027743826</v>
      </c>
      <c r="V270" s="2">
        <f t="shared" si="226"/>
        <v>11.768500695401384</v>
      </c>
      <c r="W270" s="1">
        <f>VLOOKUP(V270,Graph!$D$3:$M$50,col)</f>
        <v>5.4000000000000003E-3</v>
      </c>
      <c r="X270" s="1">
        <f>VLOOKUP(V270,Graph!$D$3:$M$50,col+1)</f>
        <v>4.4000000000000003E-3</v>
      </c>
      <c r="Y270" s="1">
        <f t="shared" si="203"/>
        <v>4.7333333333333333E-3</v>
      </c>
      <c r="Z270" s="1">
        <f t="shared" si="227"/>
        <v>0.64144999999999996</v>
      </c>
      <c r="AA270" s="2">
        <f t="shared" si="204"/>
        <v>0.26426666666666687</v>
      </c>
      <c r="AB270" s="1">
        <f t="shared" si="205"/>
        <v>4.6374595072988654E-2</v>
      </c>
      <c r="AC270" s="1">
        <f t="shared" si="206"/>
        <v>1.0813162338586049</v>
      </c>
      <c r="AD270" s="1">
        <f t="shared" si="207"/>
        <v>1.0813162337262658</v>
      </c>
      <c r="AE270" s="1">
        <f t="shared" si="208"/>
        <v>1.0813162337223785</v>
      </c>
      <c r="AF270" s="1">
        <f t="shared" si="209"/>
        <v>1.0813162337222646</v>
      </c>
      <c r="AG270" s="1">
        <f t="shared" si="210"/>
        <v>0.95956097674833951</v>
      </c>
      <c r="AH270" s="1">
        <f t="shared" si="211"/>
        <v>0.16064851958779408</v>
      </c>
      <c r="AI270" s="2">
        <f t="shared" si="228"/>
        <v>11.768500678561146</v>
      </c>
      <c r="AJ270" s="1">
        <f>VLOOKUP(AI270,Graph!$D$3:$M$50,col)</f>
        <v>5.4000000000000003E-3</v>
      </c>
      <c r="AK270" s="1">
        <f>VLOOKUP(AI270,Graph!$D$3:$M$50,col+1)</f>
        <v>4.4000000000000003E-3</v>
      </c>
      <c r="AL270" s="1">
        <f t="shared" si="212"/>
        <v>4.7333333333333333E-3</v>
      </c>
      <c r="AM270" s="1">
        <f t="shared" si="229"/>
        <v>0.64144999999999996</v>
      </c>
      <c r="AN270" s="2">
        <f t="shared" si="213"/>
        <v>0.26426666666666687</v>
      </c>
      <c r="AO270" s="1">
        <f t="shared" si="214"/>
        <v>4.6374595072988654E-2</v>
      </c>
      <c r="AP270" s="1">
        <f t="shared" si="215"/>
        <v>1.0813162337222613</v>
      </c>
      <c r="AQ270" s="1">
        <f t="shared" si="216"/>
        <v>1.081316233722261</v>
      </c>
      <c r="AR270" s="1">
        <f t="shared" si="217"/>
        <v>1.081316233722261</v>
      </c>
      <c r="AS270" s="1">
        <f t="shared" si="218"/>
        <v>1.081316233722261</v>
      </c>
      <c r="AT270" s="1">
        <f t="shared" si="219"/>
        <v>0.95956097674833951</v>
      </c>
      <c r="AU270" s="1">
        <f t="shared" si="220"/>
        <v>0.16064851958779358</v>
      </c>
      <c r="AV270" s="2">
        <f t="shared" si="232"/>
        <v>269</v>
      </c>
      <c r="AW270" s="1">
        <f t="shared" si="233"/>
        <v>160.64851958779357</v>
      </c>
      <c r="AX270" s="1">
        <f t="shared" si="234"/>
        <v>0.95956097674833951</v>
      </c>
      <c r="AY270" s="1">
        <f t="shared" si="235"/>
        <v>1.081316233722261</v>
      </c>
      <c r="AZ270" s="1">
        <f t="shared" si="230"/>
        <v>4.7333333333333333E-3</v>
      </c>
      <c r="BA270" s="1">
        <f t="shared" si="231"/>
        <v>11.768500678561146</v>
      </c>
    </row>
    <row r="271" spans="1:53">
      <c r="A271" s="2">
        <f t="shared" si="190"/>
        <v>0.27000000000000018</v>
      </c>
      <c r="B271" s="1">
        <f t="shared" si="223"/>
        <v>0.30402066666666694</v>
      </c>
      <c r="C271" s="1">
        <f t="shared" si="191"/>
        <v>4.9507195501223296E-2</v>
      </c>
      <c r="D271" s="1">
        <f t="shared" si="224"/>
        <v>1.0882226643804345</v>
      </c>
      <c r="E271" s="1">
        <f t="shared" si="236"/>
        <v>1.087871268034809</v>
      </c>
      <c r="F271" s="1">
        <f t="shared" si="236"/>
        <v>1.0878600670687566</v>
      </c>
      <c r="G271" s="1">
        <f t="shared" si="236"/>
        <v>1.0878597093458831</v>
      </c>
      <c r="H271" s="1">
        <f t="shared" si="192"/>
        <v>0.16937197250702338</v>
      </c>
      <c r="I271" s="1">
        <f t="shared" si="225"/>
        <v>11.977772937391864</v>
      </c>
      <c r="J271" s="1">
        <f>VLOOKUP($I271,Graph!$D$3:$M$50,col)</f>
        <v>5.4000000000000003E-3</v>
      </c>
      <c r="K271" s="1">
        <f>VLOOKUP($I271,Graph!$D$3:$M$50,col+1)</f>
        <v>4.4000000000000003E-3</v>
      </c>
      <c r="L271" s="1">
        <f t="shared" si="193"/>
        <v>4.7333333333333333E-3</v>
      </c>
      <c r="M271" s="1">
        <f t="shared" si="194"/>
        <v>0.64144999999999996</v>
      </c>
      <c r="N271" s="1">
        <f t="shared" si="195"/>
        <v>0.26526666666666687</v>
      </c>
      <c r="O271" s="1">
        <f t="shared" si="196"/>
        <v>4.6406732656892866E-2</v>
      </c>
      <c r="P271" s="1">
        <f t="shared" si="197"/>
        <v>1.0815658826731549</v>
      </c>
      <c r="Q271" s="1">
        <f t="shared" si="198"/>
        <v>1.0813879198938237</v>
      </c>
      <c r="R271" s="1">
        <f t="shared" si="199"/>
        <v>1.0813826938362532</v>
      </c>
      <c r="S271" s="1">
        <f t="shared" si="200"/>
        <v>1.0813825402061428</v>
      </c>
      <c r="T271" s="1">
        <f t="shared" si="201"/>
        <v>0.95965646105041302</v>
      </c>
      <c r="U271" s="1">
        <f t="shared" si="202"/>
        <v>0.16157114324685395</v>
      </c>
      <c r="V271" s="2">
        <f t="shared" si="226"/>
        <v>11.790986988396352</v>
      </c>
      <c r="W271" s="1">
        <f>VLOOKUP(V271,Graph!$D$3:$M$50,col)</f>
        <v>5.4000000000000003E-3</v>
      </c>
      <c r="X271" s="1">
        <f>VLOOKUP(V271,Graph!$D$3:$M$50,col+1)</f>
        <v>4.4000000000000003E-3</v>
      </c>
      <c r="Y271" s="1">
        <f t="shared" si="203"/>
        <v>4.7333333333333333E-3</v>
      </c>
      <c r="Z271" s="1">
        <f t="shared" si="227"/>
        <v>0.64144999999999996</v>
      </c>
      <c r="AA271" s="2">
        <f t="shared" si="204"/>
        <v>0.26526666666666687</v>
      </c>
      <c r="AB271" s="1">
        <f t="shared" si="205"/>
        <v>4.6406732656892866E-2</v>
      </c>
      <c r="AC271" s="1">
        <f t="shared" si="206"/>
        <v>1.081382535689748</v>
      </c>
      <c r="AD271" s="1">
        <f t="shared" si="207"/>
        <v>1.0813825355569755</v>
      </c>
      <c r="AE271" s="1">
        <f t="shared" si="208"/>
        <v>1.0813825355530724</v>
      </c>
      <c r="AF271" s="1">
        <f t="shared" si="209"/>
        <v>1.0813825355529574</v>
      </c>
      <c r="AG271" s="1">
        <f t="shared" si="210"/>
        <v>0.95965646105041302</v>
      </c>
      <c r="AH271" s="1">
        <f t="shared" si="211"/>
        <v>0.16157114255161387</v>
      </c>
      <c r="AI271" s="2">
        <f t="shared" si="228"/>
        <v>11.790986971484159</v>
      </c>
      <c r="AJ271" s="1">
        <f>VLOOKUP(AI271,Graph!$D$3:$M$50,col)</f>
        <v>5.4000000000000003E-3</v>
      </c>
      <c r="AK271" s="1">
        <f>VLOOKUP(AI271,Graph!$D$3:$M$50,col+1)</f>
        <v>4.4000000000000003E-3</v>
      </c>
      <c r="AL271" s="1">
        <f t="shared" si="212"/>
        <v>4.7333333333333333E-3</v>
      </c>
      <c r="AM271" s="1">
        <f t="shared" si="229"/>
        <v>0.64144999999999996</v>
      </c>
      <c r="AN271" s="2">
        <f t="shared" si="213"/>
        <v>0.26526666666666687</v>
      </c>
      <c r="AO271" s="1">
        <f t="shared" si="214"/>
        <v>4.6406732656892866E-2</v>
      </c>
      <c r="AP271" s="1">
        <f t="shared" si="215"/>
        <v>1.081382535552954</v>
      </c>
      <c r="AQ271" s="1">
        <f t="shared" si="216"/>
        <v>1.081382535552954</v>
      </c>
      <c r="AR271" s="1">
        <f t="shared" si="217"/>
        <v>1.081382535552954</v>
      </c>
      <c r="AS271" s="1">
        <f t="shared" si="218"/>
        <v>1.081382535552954</v>
      </c>
      <c r="AT271" s="1">
        <f t="shared" si="219"/>
        <v>0.95965646105041302</v>
      </c>
      <c r="AU271" s="1">
        <f t="shared" si="220"/>
        <v>0.16157114255161334</v>
      </c>
      <c r="AV271" s="2">
        <f t="shared" si="232"/>
        <v>270</v>
      </c>
      <c r="AW271" s="1">
        <f t="shared" si="233"/>
        <v>161.57114255161335</v>
      </c>
      <c r="AX271" s="1">
        <f t="shared" si="234"/>
        <v>0.95965646105041302</v>
      </c>
      <c r="AY271" s="1">
        <f t="shared" si="235"/>
        <v>1.081382535552954</v>
      </c>
      <c r="AZ271" s="1">
        <f t="shared" si="230"/>
        <v>4.7333333333333333E-3</v>
      </c>
      <c r="BA271" s="1">
        <f t="shared" si="231"/>
        <v>11.790986971484159</v>
      </c>
    </row>
    <row r="272" spans="1:53">
      <c r="A272" s="2">
        <f t="shared" si="190"/>
        <v>0.27100000000000019</v>
      </c>
      <c r="B272" s="1">
        <f t="shared" si="223"/>
        <v>0.30506183333333359</v>
      </c>
      <c r="C272" s="1">
        <f t="shared" si="191"/>
        <v>4.9534734617519817E-2</v>
      </c>
      <c r="D272" s="1">
        <f t="shared" si="224"/>
        <v>1.0882795775533949</v>
      </c>
      <c r="E272" s="1">
        <f t="shared" si="236"/>
        <v>1.087929492764721</v>
      </c>
      <c r="F272" s="1">
        <f t="shared" si="236"/>
        <v>1.0879183254740525</v>
      </c>
      <c r="G272" s="1">
        <f t="shared" si="236"/>
        <v>1.0879179685698219</v>
      </c>
      <c r="H272" s="1">
        <f t="shared" si="192"/>
        <v>0.17032291961061005</v>
      </c>
      <c r="I272" s="1">
        <f t="shared" si="225"/>
        <v>12.000147709247186</v>
      </c>
      <c r="J272" s="1">
        <f>VLOOKUP($I272,Graph!$D$3:$M$50,col)</f>
        <v>5.4999999999999997E-3</v>
      </c>
      <c r="K272" s="1">
        <f>VLOOKUP($I272,Graph!$D$3:$M$50,col+1)</f>
        <v>4.4999999999999997E-3</v>
      </c>
      <c r="L272" s="1">
        <f t="shared" si="193"/>
        <v>4.8333333333333327E-3</v>
      </c>
      <c r="M272" s="1">
        <f t="shared" si="194"/>
        <v>0.64124999999999988</v>
      </c>
      <c r="N272" s="1">
        <f t="shared" si="195"/>
        <v>0.26616666666666683</v>
      </c>
      <c r="O272" s="1">
        <f t="shared" si="196"/>
        <v>4.6374854825553175E-2</v>
      </c>
      <c r="P272" s="1">
        <f t="shared" si="197"/>
        <v>1.0815033204922091</v>
      </c>
      <c r="Q272" s="1">
        <f t="shared" si="198"/>
        <v>1.0813222430831564</v>
      </c>
      <c r="R272" s="1">
        <f t="shared" si="199"/>
        <v>1.0813169303053245</v>
      </c>
      <c r="S272" s="1">
        <f t="shared" si="200"/>
        <v>1.0813167742622203</v>
      </c>
      <c r="T272" s="1">
        <f t="shared" si="201"/>
        <v>0.9589115477628477</v>
      </c>
      <c r="U272" s="1">
        <f t="shared" si="202"/>
        <v>0.16233360452832601</v>
      </c>
      <c r="V272" s="2">
        <f t="shared" si="226"/>
        <v>11.809505283510866</v>
      </c>
      <c r="W272" s="1">
        <f>VLOOKUP(V272,Graph!$D$3:$M$50,col)</f>
        <v>5.4000000000000003E-3</v>
      </c>
      <c r="X272" s="1">
        <f>VLOOKUP(V272,Graph!$D$3:$M$50,col+1)</f>
        <v>4.4000000000000003E-3</v>
      </c>
      <c r="Y272" s="1">
        <f t="shared" si="203"/>
        <v>4.7333333333333333E-3</v>
      </c>
      <c r="Z272" s="1">
        <f t="shared" si="227"/>
        <v>0.64144999999999996</v>
      </c>
      <c r="AA272" s="2">
        <f t="shared" si="204"/>
        <v>0.26626666666666687</v>
      </c>
      <c r="AB272" s="1">
        <f t="shared" si="205"/>
        <v>4.6438661889717812E-2</v>
      </c>
      <c r="AC272" s="1">
        <f t="shared" si="206"/>
        <v>1.0814445477408365</v>
      </c>
      <c r="AD272" s="1">
        <f t="shared" si="207"/>
        <v>1.0814483102167505</v>
      </c>
      <c r="AE272" s="1">
        <f t="shared" si="208"/>
        <v>1.0814484209247641</v>
      </c>
      <c r="AF272" s="1">
        <f t="shared" si="209"/>
        <v>1.0814484241821916</v>
      </c>
      <c r="AG272" s="1">
        <f t="shared" si="210"/>
        <v>0.95975124380326926</v>
      </c>
      <c r="AH272" s="1">
        <f t="shared" si="211"/>
        <v>0.16249553756930277</v>
      </c>
      <c r="AI272" s="2">
        <f t="shared" si="228"/>
        <v>11.813430766846929</v>
      </c>
      <c r="AJ272" s="1">
        <f>VLOOKUP(AI272,Graph!$D$3:$M$50,col)</f>
        <v>5.4000000000000003E-3</v>
      </c>
      <c r="AK272" s="1">
        <f>VLOOKUP(AI272,Graph!$D$3:$M$50,col+1)</f>
        <v>4.4000000000000003E-3</v>
      </c>
      <c r="AL272" s="1">
        <f t="shared" si="212"/>
        <v>4.7333333333333333E-3</v>
      </c>
      <c r="AM272" s="1">
        <f t="shared" si="229"/>
        <v>0.64144999999999996</v>
      </c>
      <c r="AN272" s="2">
        <f t="shared" si="213"/>
        <v>0.26626666666666687</v>
      </c>
      <c r="AO272" s="1">
        <f t="shared" si="214"/>
        <v>4.6438661889717812E-2</v>
      </c>
      <c r="AP272" s="1">
        <f t="shared" si="215"/>
        <v>1.0814484242780367</v>
      </c>
      <c r="AQ272" s="1">
        <f t="shared" si="216"/>
        <v>1.0814484242808566</v>
      </c>
      <c r="AR272" s="1">
        <f t="shared" si="217"/>
        <v>1.0814484242809397</v>
      </c>
      <c r="AS272" s="1">
        <f t="shared" si="218"/>
        <v>1.0814484242809421</v>
      </c>
      <c r="AT272" s="1">
        <f t="shared" si="219"/>
        <v>0.95975124380326926</v>
      </c>
      <c r="AU272" s="1">
        <f t="shared" si="220"/>
        <v>0.16249553758414076</v>
      </c>
      <c r="AV272" s="2">
        <f t="shared" si="232"/>
        <v>271</v>
      </c>
      <c r="AW272" s="1">
        <f t="shared" si="233"/>
        <v>162.49553758414075</v>
      </c>
      <c r="AX272" s="1">
        <f t="shared" si="234"/>
        <v>0.95975124380326926</v>
      </c>
      <c r="AY272" s="1">
        <f t="shared" si="235"/>
        <v>1.0814484242809421</v>
      </c>
      <c r="AZ272" s="1">
        <f t="shared" si="230"/>
        <v>4.7333333333333333E-3</v>
      </c>
      <c r="BA272" s="1">
        <f t="shared" si="231"/>
        <v>11.813430766846929</v>
      </c>
    </row>
    <row r="273" spans="1:53">
      <c r="A273" s="2">
        <f t="shared" si="190"/>
        <v>0.27200000000000019</v>
      </c>
      <c r="B273" s="1">
        <f t="shared" si="223"/>
        <v>0.30610300000000024</v>
      </c>
      <c r="C273" s="1">
        <f t="shared" si="191"/>
        <v>4.9562093972322259E-2</v>
      </c>
      <c r="D273" s="1">
        <f t="shared" si="224"/>
        <v>1.0883361280690187</v>
      </c>
      <c r="E273" s="1">
        <f t="shared" si="236"/>
        <v>1.0879873501324</v>
      </c>
      <c r="F273" s="1">
        <f t="shared" si="236"/>
        <v>1.0879762164778495</v>
      </c>
      <c r="G273" s="1">
        <f t="shared" si="236"/>
        <v>1.0879758603941421</v>
      </c>
      <c r="H273" s="1">
        <f t="shared" si="192"/>
        <v>0.17127564923288685</v>
      </c>
      <c r="I273" s="1">
        <f t="shared" si="225"/>
        <v>12.02248106080078</v>
      </c>
      <c r="J273" s="1">
        <f>VLOOKUP($I273,Graph!$D$3:$M$50,col)</f>
        <v>5.4999999999999997E-3</v>
      </c>
      <c r="K273" s="1">
        <f>VLOOKUP($I273,Graph!$D$3:$M$50,col+1)</f>
        <v>4.4999999999999997E-3</v>
      </c>
      <c r="L273" s="1">
        <f t="shared" si="193"/>
        <v>4.8333333333333327E-3</v>
      </c>
      <c r="M273" s="1">
        <f t="shared" si="194"/>
        <v>0.64124999999999988</v>
      </c>
      <c r="N273" s="1">
        <f t="shared" si="195"/>
        <v>0.26716666666666683</v>
      </c>
      <c r="O273" s="1">
        <f t="shared" si="196"/>
        <v>4.6406664603883346E-2</v>
      </c>
      <c r="P273" s="1">
        <f t="shared" si="197"/>
        <v>1.0815689048247479</v>
      </c>
      <c r="Q273" s="1">
        <f t="shared" si="198"/>
        <v>1.0813878722434609</v>
      </c>
      <c r="R273" s="1">
        <f t="shared" si="199"/>
        <v>1.0813825561474411</v>
      </c>
      <c r="S273" s="1">
        <f t="shared" si="200"/>
        <v>1.0813823998708523</v>
      </c>
      <c r="T273" s="1">
        <f t="shared" si="201"/>
        <v>0.95900757650358559</v>
      </c>
      <c r="U273" s="1">
        <f t="shared" si="202"/>
        <v>0.16325921279520228</v>
      </c>
      <c r="V273" s="2">
        <f t="shared" si="226"/>
        <v>11.83190825541141</v>
      </c>
      <c r="W273" s="1">
        <f>VLOOKUP(V273,Graph!$D$3:$M$50,col)</f>
        <v>5.4000000000000003E-3</v>
      </c>
      <c r="X273" s="1">
        <f>VLOOKUP(V273,Graph!$D$3:$M$50,col+1)</f>
        <v>4.4000000000000003E-3</v>
      </c>
      <c r="Y273" s="1">
        <f t="shared" si="203"/>
        <v>4.7333333333333333E-3</v>
      </c>
      <c r="Z273" s="1">
        <f t="shared" si="227"/>
        <v>0.64144999999999996</v>
      </c>
      <c r="AA273" s="2">
        <f t="shared" si="204"/>
        <v>0.26726666666666687</v>
      </c>
      <c r="AB273" s="1">
        <f t="shared" si="205"/>
        <v>4.647038478544769E-2</v>
      </c>
      <c r="AC273" s="1">
        <f t="shared" si="206"/>
        <v>1.0815100281533601</v>
      </c>
      <c r="AD273" s="1">
        <f t="shared" si="207"/>
        <v>1.0815137896098701</v>
      </c>
      <c r="AE273" s="1">
        <f t="shared" si="208"/>
        <v>1.0815139003839453</v>
      </c>
      <c r="AF273" s="1">
        <f t="shared" si="209"/>
        <v>1.0815139036461456</v>
      </c>
      <c r="AG273" s="1">
        <f t="shared" si="210"/>
        <v>0.95984533271006467</v>
      </c>
      <c r="AH273" s="1">
        <f t="shared" si="211"/>
        <v>0.16342170127998359</v>
      </c>
      <c r="AI273" s="2">
        <f t="shared" si="228"/>
        <v>11.835832304249227</v>
      </c>
      <c r="AJ273" s="1">
        <f>VLOOKUP(AI273,Graph!$D$3:$M$50,col)</f>
        <v>5.4000000000000003E-3</v>
      </c>
      <c r="AK273" s="1">
        <f>VLOOKUP(AI273,Graph!$D$3:$M$50,col+1)</f>
        <v>4.4000000000000003E-3</v>
      </c>
      <c r="AL273" s="1">
        <f t="shared" si="212"/>
        <v>4.7333333333333333E-3</v>
      </c>
      <c r="AM273" s="1">
        <f t="shared" si="229"/>
        <v>0.64144999999999996</v>
      </c>
      <c r="AN273" s="2">
        <f t="shared" si="213"/>
        <v>0.26726666666666687</v>
      </c>
      <c r="AO273" s="1">
        <f t="shared" si="214"/>
        <v>4.647038478544769E-2</v>
      </c>
      <c r="AP273" s="1">
        <f t="shared" si="215"/>
        <v>1.0815139037422143</v>
      </c>
      <c r="AQ273" s="1">
        <f t="shared" si="216"/>
        <v>1.0815139037450434</v>
      </c>
      <c r="AR273" s="1">
        <f t="shared" si="217"/>
        <v>1.0815139037451271</v>
      </c>
      <c r="AS273" s="1">
        <f t="shared" si="218"/>
        <v>1.0815139037451291</v>
      </c>
      <c r="AT273" s="1">
        <f t="shared" si="219"/>
        <v>0.95984533271006467</v>
      </c>
      <c r="AU273" s="1">
        <f t="shared" si="220"/>
        <v>0.16342170129494046</v>
      </c>
      <c r="AV273" s="2">
        <f t="shared" si="232"/>
        <v>272</v>
      </c>
      <c r="AW273" s="1">
        <f t="shared" si="233"/>
        <v>163.42170129494048</v>
      </c>
      <c r="AX273" s="1">
        <f t="shared" si="234"/>
        <v>0.95984533271006467</v>
      </c>
      <c r="AY273" s="1">
        <f t="shared" si="235"/>
        <v>1.0815139037451291</v>
      </c>
      <c r="AZ273" s="1">
        <f t="shared" si="230"/>
        <v>4.7333333333333333E-3</v>
      </c>
      <c r="BA273" s="1">
        <f t="shared" si="231"/>
        <v>11.835832304249227</v>
      </c>
    </row>
    <row r="274" spans="1:53">
      <c r="A274" s="2">
        <f t="shared" si="190"/>
        <v>0.27300000000000019</v>
      </c>
      <c r="B274" s="1">
        <f t="shared" si="223"/>
        <v>0.30714416666666694</v>
      </c>
      <c r="C274" s="1">
        <f t="shared" si="191"/>
        <v>4.958927531689588E-2</v>
      </c>
      <c r="D274" s="1">
        <f t="shared" si="224"/>
        <v>1.0883923193764613</v>
      </c>
      <c r="E274" s="1">
        <f t="shared" si="236"/>
        <v>1.0880448435979275</v>
      </c>
      <c r="F274" s="1">
        <f t="shared" si="236"/>
        <v>1.0880337435392313</v>
      </c>
      <c r="G274" s="1">
        <f t="shared" si="236"/>
        <v>1.0880333882778641</v>
      </c>
      <c r="H274" s="1">
        <f t="shared" si="192"/>
        <v>0.1722301580423761</v>
      </c>
      <c r="I274" s="1">
        <f t="shared" si="225"/>
        <v>12.044773220352395</v>
      </c>
      <c r="J274" s="1">
        <f>VLOOKUP($I274,Graph!$D$3:$M$50,col)</f>
        <v>5.4999999999999997E-3</v>
      </c>
      <c r="K274" s="1">
        <f>VLOOKUP($I274,Graph!$D$3:$M$50,col+1)</f>
        <v>4.4999999999999997E-3</v>
      </c>
      <c r="L274" s="1">
        <f t="shared" si="193"/>
        <v>4.8333333333333327E-3</v>
      </c>
      <c r="M274" s="1">
        <f t="shared" si="194"/>
        <v>0.64124999999999988</v>
      </c>
      <c r="N274" s="1">
        <f t="shared" si="195"/>
        <v>0.26816666666666683</v>
      </c>
      <c r="O274" s="1">
        <f t="shared" si="196"/>
        <v>4.6438269517900498E-2</v>
      </c>
      <c r="P274" s="1">
        <f t="shared" si="197"/>
        <v>1.0816340826214959</v>
      </c>
      <c r="Q274" s="1">
        <f t="shared" si="198"/>
        <v>1.0814530951159589</v>
      </c>
      <c r="R274" s="1">
        <f t="shared" si="199"/>
        <v>1.0814477757394314</v>
      </c>
      <c r="S274" s="1">
        <f t="shared" si="200"/>
        <v>1.0814476192311233</v>
      </c>
      <c r="T274" s="1">
        <f t="shared" si="201"/>
        <v>0.95910290490726502</v>
      </c>
      <c r="U274" s="1">
        <f t="shared" si="202"/>
        <v>0.16418658607477432</v>
      </c>
      <c r="V274" s="2">
        <f t="shared" si="226"/>
        <v>11.854269187955051</v>
      </c>
      <c r="W274" s="1">
        <f>VLOOKUP(V274,Graph!$D$3:$M$50,col)</f>
        <v>5.4000000000000003E-3</v>
      </c>
      <c r="X274" s="1">
        <f>VLOOKUP(V274,Graph!$D$3:$M$50,col+1)</f>
        <v>4.4000000000000003E-3</v>
      </c>
      <c r="Y274" s="1">
        <f t="shared" si="203"/>
        <v>4.7333333333333333E-3</v>
      </c>
      <c r="Z274" s="1">
        <f t="shared" si="227"/>
        <v>0.64144999999999996</v>
      </c>
      <c r="AA274" s="2">
        <f t="shared" si="204"/>
        <v>0.26826666666666688</v>
      </c>
      <c r="AB274" s="1">
        <f t="shared" si="205"/>
        <v>4.6501903332272755E-2</v>
      </c>
      <c r="AC274" s="1">
        <f t="shared" si="206"/>
        <v>1.0815751030986238</v>
      </c>
      <c r="AD274" s="1">
        <f t="shared" si="207"/>
        <v>1.0815788635316119</v>
      </c>
      <c r="AE274" s="1">
        <f t="shared" si="208"/>
        <v>1.0815789743709923</v>
      </c>
      <c r="AF274" s="1">
        <f t="shared" si="209"/>
        <v>1.081578977637929</v>
      </c>
      <c r="AG274" s="1">
        <f t="shared" si="210"/>
        <v>0.95993873536159502</v>
      </c>
      <c r="AH274" s="1">
        <f t="shared" si="211"/>
        <v>0.16434963029781285</v>
      </c>
      <c r="AI274" s="2">
        <f t="shared" si="228"/>
        <v>11.858191819992589</v>
      </c>
      <c r="AJ274" s="1">
        <f>VLOOKUP(AI274,Graph!$D$3:$M$50,col)</f>
        <v>5.4000000000000003E-3</v>
      </c>
      <c r="AK274" s="1">
        <f>VLOOKUP(AI274,Graph!$D$3:$M$50,col+1)</f>
        <v>4.4000000000000003E-3</v>
      </c>
      <c r="AL274" s="1">
        <f t="shared" si="212"/>
        <v>4.7333333333333333E-3</v>
      </c>
      <c r="AM274" s="1">
        <f t="shared" si="229"/>
        <v>0.64144999999999996</v>
      </c>
      <c r="AN274" s="2">
        <f t="shared" si="213"/>
        <v>0.26826666666666688</v>
      </c>
      <c r="AO274" s="1">
        <f t="shared" si="214"/>
        <v>4.6501903332272755E-2</v>
      </c>
      <c r="AP274" s="1">
        <f t="shared" si="215"/>
        <v>1.0815789777342204</v>
      </c>
      <c r="AQ274" s="1">
        <f t="shared" si="216"/>
        <v>1.0815789777370584</v>
      </c>
      <c r="AR274" s="1">
        <f t="shared" si="217"/>
        <v>1.0815789777371421</v>
      </c>
      <c r="AS274" s="1">
        <f t="shared" si="218"/>
        <v>1.0815789777371447</v>
      </c>
      <c r="AT274" s="1">
        <f t="shared" si="219"/>
        <v>0.95993873536159502</v>
      </c>
      <c r="AU274" s="1">
        <f t="shared" si="220"/>
        <v>0.16434963031288904</v>
      </c>
      <c r="AV274" s="2">
        <f t="shared" si="232"/>
        <v>273</v>
      </c>
      <c r="AW274" s="1">
        <f t="shared" si="233"/>
        <v>164.34963031288905</v>
      </c>
      <c r="AX274" s="1">
        <f t="shared" si="234"/>
        <v>0.95993873536159502</v>
      </c>
      <c r="AY274" s="1">
        <f t="shared" si="235"/>
        <v>1.0815789777371447</v>
      </c>
      <c r="AZ274" s="1">
        <f t="shared" si="230"/>
        <v>4.7333333333333333E-3</v>
      </c>
      <c r="BA274" s="1">
        <f t="shared" si="231"/>
        <v>11.858191819992589</v>
      </c>
    </row>
    <row r="275" spans="1:53">
      <c r="A275" s="2">
        <f t="shared" si="190"/>
        <v>0.27400000000000019</v>
      </c>
      <c r="B275" s="1">
        <f t="shared" si="223"/>
        <v>0.30818533333333359</v>
      </c>
      <c r="C275" s="1">
        <f t="shared" si="191"/>
        <v>4.9616280379874866E-2</v>
      </c>
      <c r="D275" s="1">
        <f t="shared" si="224"/>
        <v>1.0884481548813638</v>
      </c>
      <c r="E275" s="1">
        <f t="shared" si="236"/>
        <v>1.0881019765781501</v>
      </c>
      <c r="F275" s="1">
        <f t="shared" si="236"/>
        <v>1.0880909100740737</v>
      </c>
      <c r="G275" s="1">
        <f t="shared" si="236"/>
        <v>1.0880905556368006</v>
      </c>
      <c r="H275" s="1">
        <f t="shared" si="192"/>
        <v>0.17318644272617406</v>
      </c>
      <c r="I275" s="1">
        <f t="shared" si="225"/>
        <v>12.067024414118011</v>
      </c>
      <c r="J275" s="1">
        <f>VLOOKUP($I275,Graph!$D$3:$M$50,col)</f>
        <v>5.4999999999999997E-3</v>
      </c>
      <c r="K275" s="1">
        <f>VLOOKUP($I275,Graph!$D$3:$M$50,col+1)</f>
        <v>4.4999999999999997E-3</v>
      </c>
      <c r="L275" s="1">
        <f t="shared" si="193"/>
        <v>4.8333333333333327E-3</v>
      </c>
      <c r="M275" s="1">
        <f t="shared" si="194"/>
        <v>0.64124999999999988</v>
      </c>
      <c r="N275" s="1">
        <f t="shared" si="195"/>
        <v>0.26916666666666683</v>
      </c>
      <c r="O275" s="1">
        <f t="shared" si="196"/>
        <v>4.6469671534890948E-2</v>
      </c>
      <c r="P275" s="1">
        <f t="shared" si="197"/>
        <v>1.0816988576406756</v>
      </c>
      <c r="Q275" s="1">
        <f t="shared" si="198"/>
        <v>1.0815179154520911</v>
      </c>
      <c r="R275" s="1">
        <f t="shared" si="199"/>
        <v>1.0815125928322815</v>
      </c>
      <c r="S275" s="1">
        <f t="shared" si="200"/>
        <v>1.0815124360940025</v>
      </c>
      <c r="T275" s="1">
        <f t="shared" si="201"/>
        <v>0.95919754060712259</v>
      </c>
      <c r="U275" s="1">
        <f t="shared" si="202"/>
        <v>0.16511572101423619</v>
      </c>
      <c r="V275" s="2">
        <f t="shared" si="226"/>
        <v>11.876588315785455</v>
      </c>
      <c r="W275" s="1">
        <f>VLOOKUP(V275,Graph!$D$3:$M$50,col)</f>
        <v>5.4000000000000003E-3</v>
      </c>
      <c r="X275" s="1">
        <f>VLOOKUP(V275,Graph!$D$3:$M$50,col+1)</f>
        <v>4.4000000000000003E-3</v>
      </c>
      <c r="Y275" s="1">
        <f t="shared" si="203"/>
        <v>4.7333333333333333E-3</v>
      </c>
      <c r="Z275" s="1">
        <f t="shared" si="227"/>
        <v>0.64144999999999996</v>
      </c>
      <c r="AA275" s="2">
        <f t="shared" si="204"/>
        <v>0.26926666666666688</v>
      </c>
      <c r="AB275" s="1">
        <f t="shared" si="205"/>
        <v>4.6533219492999232E-2</v>
      </c>
      <c r="AC275" s="1">
        <f t="shared" si="206"/>
        <v>1.0816397763215682</v>
      </c>
      <c r="AD275" s="1">
        <f t="shared" si="207"/>
        <v>1.0816435357270433</v>
      </c>
      <c r="AE275" s="1">
        <f t="shared" si="208"/>
        <v>1.0816436466309813</v>
      </c>
      <c r="AF275" s="1">
        <f t="shared" si="209"/>
        <v>1.0816436499026185</v>
      </c>
      <c r="AG275" s="1">
        <f t="shared" si="210"/>
        <v>0.96003145923833533</v>
      </c>
      <c r="AH275" s="1">
        <f t="shared" si="211"/>
        <v>0.16527932127079686</v>
      </c>
      <c r="AI275" s="2">
        <f t="shared" si="228"/>
        <v>11.880509548542886</v>
      </c>
      <c r="AJ275" s="1">
        <f>VLOOKUP(AI275,Graph!$D$3:$M$50,col)</f>
        <v>5.4000000000000003E-3</v>
      </c>
      <c r="AK275" s="1">
        <f>VLOOKUP(AI275,Graph!$D$3:$M$50,col+1)</f>
        <v>4.4000000000000003E-3</v>
      </c>
      <c r="AL275" s="1">
        <f t="shared" si="212"/>
        <v>4.7333333333333333E-3</v>
      </c>
      <c r="AM275" s="1">
        <f t="shared" si="229"/>
        <v>0.64144999999999996</v>
      </c>
      <c r="AN275" s="2">
        <f t="shared" si="213"/>
        <v>0.26926666666666688</v>
      </c>
      <c r="AO275" s="1">
        <f t="shared" si="214"/>
        <v>4.6533219492999232E-2</v>
      </c>
      <c r="AP275" s="1">
        <f t="shared" si="215"/>
        <v>1.0816436499991311</v>
      </c>
      <c r="AQ275" s="1">
        <f t="shared" si="216"/>
        <v>1.0816436500019784</v>
      </c>
      <c r="AR275" s="1">
        <f t="shared" si="217"/>
        <v>1.0816436500020621</v>
      </c>
      <c r="AS275" s="1">
        <f t="shared" si="218"/>
        <v>1.0816436500020645</v>
      </c>
      <c r="AT275" s="1">
        <f t="shared" si="219"/>
        <v>0.96003145923833533</v>
      </c>
      <c r="AU275" s="1">
        <f t="shared" si="220"/>
        <v>0.1652793212859926</v>
      </c>
      <c r="AV275" s="2">
        <f t="shared" si="232"/>
        <v>274</v>
      </c>
      <c r="AW275" s="1">
        <f t="shared" si="233"/>
        <v>165.27932128599261</v>
      </c>
      <c r="AX275" s="1">
        <f t="shared" si="234"/>
        <v>0.96003145923833533</v>
      </c>
      <c r="AY275" s="1">
        <f t="shared" si="235"/>
        <v>1.0816436500020645</v>
      </c>
      <c r="AZ275" s="1">
        <f t="shared" si="230"/>
        <v>4.7333333333333333E-3</v>
      </c>
      <c r="BA275" s="1">
        <f t="shared" si="231"/>
        <v>11.880509548542886</v>
      </c>
    </row>
    <row r="276" spans="1:53">
      <c r="A276" s="2">
        <f t="shared" si="190"/>
        <v>0.27500000000000019</v>
      </c>
      <c r="B276" s="1">
        <f t="shared" si="223"/>
        <v>0.30922650000000024</v>
      </c>
      <c r="C276" s="1">
        <f t="shared" si="191"/>
        <v>4.964311086762576E-2</v>
      </c>
      <c r="D276" s="1">
        <f t="shared" si="224"/>
        <v>1.0885036379465365</v>
      </c>
      <c r="E276" s="1">
        <f t="shared" si="236"/>
        <v>1.0881587524473508</v>
      </c>
      <c r="F276" s="1">
        <f t="shared" si="236"/>
        <v>1.0881477194557141</v>
      </c>
      <c r="G276" s="1">
        <f t="shared" si="236"/>
        <v>1.0881473658442278</v>
      </c>
      <c r="H276" s="1">
        <f t="shared" si="192"/>
        <v>0.17414449998978027</v>
      </c>
      <c r="I276" s="1">
        <f t="shared" si="225"/>
        <v>12.089234866256325</v>
      </c>
      <c r="J276" s="1">
        <f>VLOOKUP($I276,Graph!$D$3:$M$50,col)</f>
        <v>5.4999999999999997E-3</v>
      </c>
      <c r="K276" s="1">
        <f>VLOOKUP($I276,Graph!$D$3:$M$50,col+1)</f>
        <v>4.4999999999999997E-3</v>
      </c>
      <c r="L276" s="1">
        <f t="shared" si="193"/>
        <v>4.8333333333333327E-3</v>
      </c>
      <c r="M276" s="1">
        <f t="shared" si="194"/>
        <v>0.64124999999999988</v>
      </c>
      <c r="N276" s="1">
        <f t="shared" si="195"/>
        <v>0.27016666666666683</v>
      </c>
      <c r="O276" s="1">
        <f t="shared" si="196"/>
        <v>4.6500872597109152E-2</v>
      </c>
      <c r="P276" s="1">
        <f t="shared" si="197"/>
        <v>1.0817632335944725</v>
      </c>
      <c r="Q276" s="1">
        <f t="shared" si="198"/>
        <v>1.0815823369573956</v>
      </c>
      <c r="R276" s="1">
        <f t="shared" si="199"/>
        <v>1.0815770111310796</v>
      </c>
      <c r="S276" s="1">
        <f t="shared" si="200"/>
        <v>1.0815768541645614</v>
      </c>
      <c r="T276" s="1">
        <f t="shared" si="201"/>
        <v>0.95929149112587098</v>
      </c>
      <c r="U276" s="1">
        <f t="shared" si="202"/>
        <v>0.16604661427974435</v>
      </c>
      <c r="V276" s="2">
        <f t="shared" si="226"/>
        <v>11.898865871378524</v>
      </c>
      <c r="W276" s="1">
        <f>VLOOKUP(V276,Graph!$D$3:$M$50,col)</f>
        <v>5.4000000000000003E-3</v>
      </c>
      <c r="X276" s="1">
        <f>VLOOKUP(V276,Graph!$D$3:$M$50,col+1)</f>
        <v>4.4000000000000003E-3</v>
      </c>
      <c r="Y276" s="1">
        <f t="shared" si="203"/>
        <v>4.7333333333333333E-3</v>
      </c>
      <c r="Z276" s="1">
        <f t="shared" si="227"/>
        <v>0.64144999999999996</v>
      </c>
      <c r="AA276" s="2">
        <f t="shared" si="204"/>
        <v>0.27026666666666688</v>
      </c>
      <c r="AB276" s="1">
        <f t="shared" si="205"/>
        <v>4.6564335205451945E-2</v>
      </c>
      <c r="AC276" s="1">
        <f t="shared" si="206"/>
        <v>1.0817040515212928</v>
      </c>
      <c r="AD276" s="1">
        <f t="shared" si="207"/>
        <v>1.0817078098953887</v>
      </c>
      <c r="AE276" s="1">
        <f t="shared" si="208"/>
        <v>1.0817079208631468</v>
      </c>
      <c r="AF276" s="1">
        <f t="shared" si="209"/>
        <v>1.0817079241394494</v>
      </c>
      <c r="AG276" s="1">
        <f t="shared" si="210"/>
        <v>0.96012351171243704</v>
      </c>
      <c r="AH276" s="1">
        <f t="shared" si="211"/>
        <v>0.16621077086589292</v>
      </c>
      <c r="AI276" s="2">
        <f t="shared" si="228"/>
        <v>11.90278572220058</v>
      </c>
      <c r="AJ276" s="1">
        <f>VLOOKUP(AI276,Graph!$D$3:$M$50,col)</f>
        <v>5.4000000000000003E-3</v>
      </c>
      <c r="AK276" s="1">
        <f>VLOOKUP(AI276,Graph!$D$3:$M$50,col+1)</f>
        <v>4.4000000000000003E-3</v>
      </c>
      <c r="AL276" s="1">
        <f t="shared" si="212"/>
        <v>4.7333333333333333E-3</v>
      </c>
      <c r="AM276" s="1">
        <f t="shared" si="229"/>
        <v>0.64144999999999996</v>
      </c>
      <c r="AN276" s="2">
        <f t="shared" si="213"/>
        <v>0.27026666666666688</v>
      </c>
      <c r="AO276" s="1">
        <f t="shared" si="214"/>
        <v>4.6564335205451945E-2</v>
      </c>
      <c r="AP276" s="1">
        <f t="shared" si="215"/>
        <v>1.0817079242361813</v>
      </c>
      <c r="AQ276" s="1">
        <f t="shared" si="216"/>
        <v>1.0817079242390375</v>
      </c>
      <c r="AR276" s="1">
        <f t="shared" si="217"/>
        <v>1.0817079242391219</v>
      </c>
      <c r="AS276" s="1">
        <f t="shared" si="218"/>
        <v>1.0817079242391243</v>
      </c>
      <c r="AT276" s="1">
        <f t="shared" si="219"/>
        <v>0.96012351171243704</v>
      </c>
      <c r="AU276" s="1">
        <f t="shared" si="220"/>
        <v>0.16621077088120856</v>
      </c>
      <c r="AV276" s="2">
        <f t="shared" si="232"/>
        <v>275</v>
      </c>
      <c r="AW276" s="1">
        <f t="shared" si="233"/>
        <v>166.21077088120856</v>
      </c>
      <c r="AX276" s="1">
        <f t="shared" si="234"/>
        <v>0.96012351171243704</v>
      </c>
      <c r="AY276" s="1">
        <f t="shared" si="235"/>
        <v>1.0817079242391243</v>
      </c>
      <c r="AZ276" s="1">
        <f t="shared" si="230"/>
        <v>4.7333333333333333E-3</v>
      </c>
      <c r="BA276" s="1">
        <f t="shared" si="231"/>
        <v>11.90278572220058</v>
      </c>
    </row>
    <row r="277" spans="1:53">
      <c r="A277" s="2">
        <f t="shared" ref="A277:A340" si="237">A276+0.001</f>
        <v>0.27600000000000019</v>
      </c>
      <c r="B277" s="1">
        <f t="shared" si="223"/>
        <v>0.31026766666666694</v>
      </c>
      <c r="C277" s="1">
        <f t="shared" ref="C277:C340" si="238">(4/27)*(b*A277/B277)^2</f>
        <v>4.966976846460424E-2</v>
      </c>
      <c r="D277" s="1">
        <f t="shared" si="224"/>
        <v>1.0885587718926277</v>
      </c>
      <c r="E277" s="1">
        <f t="shared" si="236"/>
        <v>1.0882151745379076</v>
      </c>
      <c r="F277" s="1">
        <f t="shared" si="236"/>
        <v>1.08820417501561</v>
      </c>
      <c r="G277" s="1">
        <f t="shared" si="236"/>
        <v>1.0882038222315431</v>
      </c>
      <c r="H277" s="1">
        <f t="shared" ref="H277:H340" si="239">SQRT(gn*(2*A277/3)^3)*G277*b</f>
        <v>0.17510432655692743</v>
      </c>
      <c r="I277" s="1">
        <f t="shared" si="225"/>
        <v>12.11140479889478</v>
      </c>
      <c r="J277" s="1">
        <f>VLOOKUP($I277,Graph!$D$3:$M$50,col)</f>
        <v>5.4999999999999997E-3</v>
      </c>
      <c r="K277" s="1">
        <f>VLOOKUP($I277,Graph!$D$3:$M$50,col+1)</f>
        <v>4.4999999999999997E-3</v>
      </c>
      <c r="L277" s="1">
        <f t="shared" ref="L277:L340" si="240">J277+Ratio*(K277-J277)</f>
        <v>4.8333333333333327E-3</v>
      </c>
      <c r="M277" s="1">
        <f t="shared" ref="M277:M340" si="241">b-2*L277*L</f>
        <v>0.64124999999999988</v>
      </c>
      <c r="N277" s="1">
        <f t="shared" ref="N277:N340" si="242">A277-L277*L</f>
        <v>0.27116666666666683</v>
      </c>
      <c r="O277" s="1">
        <f t="shared" ref="O277:O340" si="243">(4/27)*(M277*N277/B277)^2</f>
        <v>4.6531874622173341E-2</v>
      </c>
      <c r="P277" s="1">
        <f t="shared" ref="P277:P340" si="244">SQRT(G277-(O277*G277-POWER(G277,1/3)+1)/(O277-POWER(G277,-2/3)/3))</f>
        <v>1.0818272141497345</v>
      </c>
      <c r="Q277" s="1">
        <f t="shared" ref="Q277:Q340" si="245">SQRT(P277-(O277*P277-POWER(P277,1/3)+1)/(O277-POWER(P277,-2/3)/3))</f>
        <v>1.0816463632922033</v>
      </c>
      <c r="R277" s="1">
        <f t="shared" ref="R277:R340" si="246">SQRT(Q277-(O277*Q277-POWER(Q277,1/3)+1)/(O277-POWER(Q277,-2/3)/3))</f>
        <v>1.0816410342957146</v>
      </c>
      <c r="S277" s="1">
        <f t="shared" ref="S277:S340" si="247">SQRT(R277-(O277*R277-POWER(R277,1/3)+1)/(O277-POWER(R277,-2/3)/3))</f>
        <v>1.0816408771026733</v>
      </c>
      <c r="T277" s="1">
        <f t="shared" ref="T277:T340" si="248">(M277/b)*POWER(N277/A277,3/2)</f>
        <v>0.95938476387769078</v>
      </c>
      <c r="U277" s="1">
        <f t="shared" ref="U277:U340" si="249">SQRT(gn*(2*A277/3)^3)*S277*T277*b</f>
        <v>0.16697926255624074</v>
      </c>
      <c r="V277" s="2">
        <f t="shared" si="226"/>
        <v>11.921102085070256</v>
      </c>
      <c r="W277" s="1">
        <f>VLOOKUP(V277,Graph!$D$3:$M$50,col)</f>
        <v>5.4000000000000003E-3</v>
      </c>
      <c r="X277" s="1">
        <f>VLOOKUP(V277,Graph!$D$3:$M$50,col+1)</f>
        <v>4.4000000000000003E-3</v>
      </c>
      <c r="Y277" s="1">
        <f t="shared" ref="Y277:Y340" si="250">W277+Ratio*(X277-W277)</f>
        <v>4.7333333333333333E-3</v>
      </c>
      <c r="Z277" s="1">
        <f t="shared" si="227"/>
        <v>0.64144999999999996</v>
      </c>
      <c r="AA277" s="2">
        <f t="shared" ref="AA277:AA340" si="251">A277-Y277*L</f>
        <v>0.27126666666666688</v>
      </c>
      <c r="AB277" s="1">
        <f t="shared" ref="AB277:AB340" si="252">(4/27)*(Z277*AA277/B277)^2</f>
        <v>4.6595252382869067E-2</v>
      </c>
      <c r="AC277" s="1">
        <f t="shared" ref="AC277:AC340" si="253">SQRT(S277-(AB277*S277-POWER(S277,1/3)+1)/(AB277-POWER(S277,-2/3)/3))</f>
        <v>1.0817679323517566</v>
      </c>
      <c r="AD277" s="1">
        <f t="shared" ref="AD277:AD340" si="254">SQRT(AC277-(AB277*AC277-POWER(AC277,1/3)+1)/(AB277-POWER(AC277,-2/3)/3))</f>
        <v>1.0817716896907292</v>
      </c>
      <c r="AE277" s="1">
        <f t="shared" ref="AE277:AE340" si="255">SQRT(AD277-(AB277*AD277-POWER(AD277,1/3)+1)/(AB277-POWER(AD277,-2/3)/3))</f>
        <v>1.0817718007215773</v>
      </c>
      <c r="AF277" s="1">
        <f t="shared" ref="AF277:AF340" si="256">SQRT(AE277-(AB277*AE277-POWER(AE277,1/3)+1)/(AB277-POWER(AE277,-2/3)/3))</f>
        <v>1.0817718040025104</v>
      </c>
      <c r="AG277" s="1">
        <f t="shared" ref="AG277:AG340" si="257">(Z277/b)*POWER(AA277/A277,3/2)</f>
        <v>0.96021490004968268</v>
      </c>
      <c r="AH277" s="1">
        <f t="shared" ref="AH277:AH340" si="258">SQRT(gn*(2*A277/3)^3)*AF277*AG277*b</f>
        <v>0.16714397576883214</v>
      </c>
      <c r="AI277" s="2">
        <f t="shared" si="228"/>
        <v>11.92502057112854</v>
      </c>
      <c r="AJ277" s="1">
        <f>VLOOKUP(AI277,Graph!$D$3:$M$50,col)</f>
        <v>5.4000000000000003E-3</v>
      </c>
      <c r="AK277" s="1">
        <f>VLOOKUP(AI277,Graph!$D$3:$M$50,col+1)</f>
        <v>4.4000000000000003E-3</v>
      </c>
      <c r="AL277" s="1">
        <f t="shared" ref="AL277:AL340" si="259">AJ277+Ratio*(AK277-AJ277)</f>
        <v>4.7333333333333333E-3</v>
      </c>
      <c r="AM277" s="1">
        <f t="shared" si="229"/>
        <v>0.64144999999999996</v>
      </c>
      <c r="AN277" s="2">
        <f t="shared" ref="AN277:AN340" si="260">A277-AL277*L</f>
        <v>0.27126666666666688</v>
      </c>
      <c r="AO277" s="1">
        <f t="shared" ref="AO277:AO340" si="261">(4/27)*(AM277*AN277/B277)^2</f>
        <v>4.6595252382869067E-2</v>
      </c>
      <c r="AP277" s="1">
        <f t="shared" ref="AP277:AP340" si="262">SQRT(AF277-(AO277*AF277-POWER(AF277,1/3)+1)/(AO277-POWER(AF277,-2/3)/3))</f>
        <v>1.0817718040994611</v>
      </c>
      <c r="AQ277" s="1">
        <f t="shared" ref="AQ277:AQ340" si="263">SQRT(AP277-(AO277*AP277-POWER(AP277,1/3)+1)/(AO277-POWER(AP277,-2/3)/3))</f>
        <v>1.0817718041023257</v>
      </c>
      <c r="AR277" s="1">
        <f t="shared" ref="AR277:AR340" si="264">SQRT(AQ277-(AO277*AQ277-POWER(AQ277,1/3)+1)/(AO277-POWER(AQ277,-2/3)/3))</f>
        <v>1.0817718041024103</v>
      </c>
      <c r="AS277" s="1">
        <f t="shared" ref="AS277:AS340" si="265">SQRT(AR277-(AO277*AR277-POWER(AR277,1/3)+1)/(AO277-POWER(AR277,-2/3)/3))</f>
        <v>1.0817718041024129</v>
      </c>
      <c r="AT277" s="1">
        <f t="shared" ref="AT277:AT340" si="266">(AM277/b)*POWER(AN277/A277,3/2)</f>
        <v>0.96021490004968268</v>
      </c>
      <c r="AU277" s="1">
        <f t="shared" ref="AU277:AU340" si="267">SQRT(gn*(2*A277/3)^3)*AS277*AT277*b</f>
        <v>0.16714397578426804</v>
      </c>
      <c r="AV277" s="2">
        <f t="shared" si="232"/>
        <v>276</v>
      </c>
      <c r="AW277" s="1">
        <f t="shared" si="233"/>
        <v>167.14397578426804</v>
      </c>
      <c r="AX277" s="1">
        <f t="shared" si="234"/>
        <v>0.96021490004968268</v>
      </c>
      <c r="AY277" s="1">
        <f t="shared" si="235"/>
        <v>1.0817718041024129</v>
      </c>
      <c r="AZ277" s="1">
        <f t="shared" si="230"/>
        <v>4.7333333333333333E-3</v>
      </c>
      <c r="BA277" s="1">
        <f t="shared" si="231"/>
        <v>11.92502057112854</v>
      </c>
    </row>
    <row r="278" spans="1:53">
      <c r="A278" s="2">
        <f t="shared" si="237"/>
        <v>0.27700000000000019</v>
      </c>
      <c r="B278" s="1">
        <f t="shared" si="223"/>
        <v>0.31130883333333359</v>
      </c>
      <c r="C278" s="1">
        <f t="shared" si="238"/>
        <v>4.9696254833705017E-2</v>
      </c>
      <c r="D278" s="1">
        <f t="shared" si="224"/>
        <v>1.0886135599987816</v>
      </c>
      <c r="E278" s="1">
        <f t="shared" si="236"/>
        <v>1.0882712461409427</v>
      </c>
      <c r="F278" s="1">
        <f t="shared" si="236"/>
        <v>1.088260280043988</v>
      </c>
      <c r="G278" s="1">
        <f t="shared" si="236"/>
        <v>1.0882599280889138</v>
      </c>
      <c r="H278" s="1">
        <f t="shared" si="239"/>
        <v>0.17606591916941519</v>
      </c>
      <c r="I278" s="1">
        <f t="shared" si="225"/>
        <v>12.133534432155212</v>
      </c>
      <c r="J278" s="1">
        <f>VLOOKUP($I278,Graph!$D$3:$M$50,col)</f>
        <v>5.4999999999999997E-3</v>
      </c>
      <c r="K278" s="1">
        <f>VLOOKUP($I278,Graph!$D$3:$M$50,col+1)</f>
        <v>4.4999999999999997E-3</v>
      </c>
      <c r="L278" s="1">
        <f t="shared" si="240"/>
        <v>4.8333333333333327E-3</v>
      </c>
      <c r="M278" s="1">
        <f t="shared" si="241"/>
        <v>0.64124999999999988</v>
      </c>
      <c r="N278" s="1">
        <f t="shared" si="242"/>
        <v>0.27216666666666683</v>
      </c>
      <c r="O278" s="1">
        <f t="shared" si="243"/>
        <v>4.6562679503453525E-2</v>
      </c>
      <c r="P278" s="1">
        <f t="shared" si="244"/>
        <v>1.0818908029286587</v>
      </c>
      <c r="Q278" s="1">
        <f t="shared" si="245"/>
        <v>1.0817099980723242</v>
      </c>
      <c r="R278" s="1">
        <f t="shared" si="246"/>
        <v>1.0817046659415581</v>
      </c>
      <c r="S278" s="1">
        <f t="shared" si="247"/>
        <v>1.081704508523694</v>
      </c>
      <c r="T278" s="1">
        <f t="shared" si="248"/>
        <v>0.9594773661701812</v>
      </c>
      <c r="U278" s="1">
        <f t="shared" si="249"/>
        <v>0.16791366254727699</v>
      </c>
      <c r="V278" s="2">
        <f t="shared" si="226"/>
        <v>11.943297185084173</v>
      </c>
      <c r="W278" s="1">
        <f>VLOOKUP(V278,Graph!$D$3:$M$50,col)</f>
        <v>5.4000000000000003E-3</v>
      </c>
      <c r="X278" s="1">
        <f>VLOOKUP(V278,Graph!$D$3:$M$50,col+1)</f>
        <v>4.4000000000000003E-3</v>
      </c>
      <c r="Y278" s="1">
        <f t="shared" si="250"/>
        <v>4.7333333333333333E-3</v>
      </c>
      <c r="Z278" s="1">
        <f t="shared" si="227"/>
        <v>0.64144999999999996</v>
      </c>
      <c r="AA278" s="2">
        <f t="shared" si="251"/>
        <v>0.27226666666666688</v>
      </c>
      <c r="AB278" s="1">
        <f t="shared" si="252"/>
        <v>4.6625972914289604E-2</v>
      </c>
      <c r="AC278" s="1">
        <f t="shared" si="253"/>
        <v>1.0818314224224583</v>
      </c>
      <c r="AD278" s="1">
        <f t="shared" si="254"/>
        <v>1.081835178722683</v>
      </c>
      <c r="AE278" s="1">
        <f t="shared" si="255"/>
        <v>1.0818352898159007</v>
      </c>
      <c r="AF278" s="1">
        <f t="shared" si="256"/>
        <v>1.081835293101429</v>
      </c>
      <c r="AG278" s="1">
        <f t="shared" si="257"/>
        <v>0.96030563141139602</v>
      </c>
      <c r="AH278" s="1">
        <f t="shared" si="258"/>
        <v>0.16807893268394472</v>
      </c>
      <c r="AI278" s="2">
        <f t="shared" si="228"/>
        <v>11.947214323379441</v>
      </c>
      <c r="AJ278" s="1">
        <f>VLOOKUP(AI278,Graph!$D$3:$M$50,col)</f>
        <v>5.4000000000000003E-3</v>
      </c>
      <c r="AK278" s="1">
        <f>VLOOKUP(AI278,Graph!$D$3:$M$50,col+1)</f>
        <v>4.4000000000000003E-3</v>
      </c>
      <c r="AL278" s="1">
        <f t="shared" si="259"/>
        <v>4.7333333333333333E-3</v>
      </c>
      <c r="AM278" s="1">
        <f t="shared" si="229"/>
        <v>0.64144999999999996</v>
      </c>
      <c r="AN278" s="2">
        <f t="shared" si="260"/>
        <v>0.27226666666666688</v>
      </c>
      <c r="AO278" s="1">
        <f t="shared" si="261"/>
        <v>4.6625972914289604E-2</v>
      </c>
      <c r="AP278" s="1">
        <f t="shared" si="262"/>
        <v>1.0818352931985971</v>
      </c>
      <c r="AQ278" s="1">
        <f t="shared" si="263"/>
        <v>1.0818352932014708</v>
      </c>
      <c r="AR278" s="1">
        <f t="shared" si="264"/>
        <v>1.0818352932015558</v>
      </c>
      <c r="AS278" s="1">
        <f t="shared" si="265"/>
        <v>1.0818352932015578</v>
      </c>
      <c r="AT278" s="1">
        <f t="shared" si="266"/>
        <v>0.96030563141139602</v>
      </c>
      <c r="AU278" s="1">
        <f t="shared" si="267"/>
        <v>0.16807893269950119</v>
      </c>
      <c r="AV278" s="2">
        <f t="shared" si="232"/>
        <v>277</v>
      </c>
      <c r="AW278" s="1">
        <f t="shared" si="233"/>
        <v>168.07893269950119</v>
      </c>
      <c r="AX278" s="1">
        <f t="shared" si="234"/>
        <v>0.96030563141139602</v>
      </c>
      <c r="AY278" s="1">
        <f t="shared" si="235"/>
        <v>1.0818352932015578</v>
      </c>
      <c r="AZ278" s="1">
        <f t="shared" si="230"/>
        <v>4.7333333333333333E-3</v>
      </c>
      <c r="BA278" s="1">
        <f t="shared" si="231"/>
        <v>11.947214323379441</v>
      </c>
    </row>
    <row r="279" spans="1:53">
      <c r="A279" s="2">
        <f t="shared" si="237"/>
        <v>0.27800000000000019</v>
      </c>
      <c r="B279" s="1">
        <f t="shared" si="223"/>
        <v>0.31235000000000024</v>
      </c>
      <c r="C279" s="1">
        <f t="shared" si="238"/>
        <v>4.972257161660492E-2</v>
      </c>
      <c r="D279" s="1">
        <f t="shared" si="224"/>
        <v>1.0886680055032825</v>
      </c>
      <c r="E279" s="1">
        <f t="shared" si="236"/>
        <v>1.088326970506954</v>
      </c>
      <c r="F279" s="1">
        <f t="shared" si="236"/>
        <v>1.0883160377904755</v>
      </c>
      <c r="G279" s="1">
        <f t="shared" si="236"/>
        <v>1.0883156866659096</v>
      </c>
      <c r="H279" s="1">
        <f t="shared" si="239"/>
        <v>0.17702927458694495</v>
      </c>
      <c r="I279" s="1">
        <f t="shared" si="225"/>
        <v>12.155623984179057</v>
      </c>
      <c r="J279" s="1">
        <f>VLOOKUP($I279,Graph!$D$3:$M$50,col)</f>
        <v>5.4999999999999997E-3</v>
      </c>
      <c r="K279" s="1">
        <f>VLOOKUP($I279,Graph!$D$3:$M$50,col+1)</f>
        <v>4.4999999999999997E-3</v>
      </c>
      <c r="L279" s="1">
        <f t="shared" si="240"/>
        <v>4.8333333333333327E-3</v>
      </c>
      <c r="M279" s="1">
        <f t="shared" si="241"/>
        <v>0.64124999999999988</v>
      </c>
      <c r="N279" s="1">
        <f t="shared" si="242"/>
        <v>0.27316666666666684</v>
      </c>
      <c r="O279" s="1">
        <f t="shared" si="243"/>
        <v>4.6593289110452178E-2</v>
      </c>
      <c r="P279" s="1">
        <f t="shared" si="244"/>
        <v>1.0819540035094688</v>
      </c>
      <c r="Q279" s="1">
        <f t="shared" si="245"/>
        <v>1.0817732448697184</v>
      </c>
      <c r="R279" s="1">
        <f t="shared" si="246"/>
        <v>1.0817679096401405</v>
      </c>
      <c r="S279" s="1">
        <f t="shared" si="247"/>
        <v>1.0817677519991376</v>
      </c>
      <c r="T279" s="1">
        <f t="shared" si="248"/>
        <v>0.95956930520626849</v>
      </c>
      <c r="U279" s="1">
        <f t="shared" si="249"/>
        <v>0.16884981097484328</v>
      </c>
      <c r="V279" s="2">
        <f t="shared" si="226"/>
        <v>11.965451397558292</v>
      </c>
      <c r="W279" s="1">
        <f>VLOOKUP(V279,Graph!$D$3:$M$50,col)</f>
        <v>5.4000000000000003E-3</v>
      </c>
      <c r="X279" s="1">
        <f>VLOOKUP(V279,Graph!$D$3:$M$50,col+1)</f>
        <v>4.4000000000000003E-3</v>
      </c>
      <c r="Y279" s="1">
        <f t="shared" si="250"/>
        <v>4.7333333333333333E-3</v>
      </c>
      <c r="Z279" s="1">
        <f t="shared" si="227"/>
        <v>0.64144999999999996</v>
      </c>
      <c r="AA279" s="2">
        <f t="shared" si="251"/>
        <v>0.27326666666666688</v>
      </c>
      <c r="AB279" s="1">
        <f t="shared" si="252"/>
        <v>4.6656498664933467E-2</v>
      </c>
      <c r="AC279" s="1">
        <f t="shared" si="253"/>
        <v>1.0818945252991101</v>
      </c>
      <c r="AD279" s="1">
        <f t="shared" si="254"/>
        <v>1.0818982805570794</v>
      </c>
      <c r="AE279" s="1">
        <f t="shared" si="255"/>
        <v>1.0818983917119551</v>
      </c>
      <c r="AF279" s="1">
        <f t="shared" si="256"/>
        <v>1.0818983950020444</v>
      </c>
      <c r="AG279" s="1">
        <f t="shared" si="257"/>
        <v>0.96039571285631287</v>
      </c>
      <c r="AH279" s="1">
        <f t="shared" si="258"/>
        <v>0.16901563833398794</v>
      </c>
      <c r="AI279" s="2">
        <f t="shared" si="228"/>
        <v>11.969367204922703</v>
      </c>
      <c r="AJ279" s="1">
        <f>VLOOKUP(AI279,Graph!$D$3:$M$50,col)</f>
        <v>5.4000000000000003E-3</v>
      </c>
      <c r="AK279" s="1">
        <f>VLOOKUP(AI279,Graph!$D$3:$M$50,col+1)</f>
        <v>4.4000000000000003E-3</v>
      </c>
      <c r="AL279" s="1">
        <f t="shared" si="259"/>
        <v>4.7333333333333333E-3</v>
      </c>
      <c r="AM279" s="1">
        <f t="shared" si="229"/>
        <v>0.64144999999999996</v>
      </c>
      <c r="AN279" s="2">
        <f t="shared" si="260"/>
        <v>0.27326666666666688</v>
      </c>
      <c r="AO279" s="1">
        <f t="shared" si="261"/>
        <v>4.6656498664933467E-2</v>
      </c>
      <c r="AP279" s="1">
        <f t="shared" si="262"/>
        <v>1.0818983950994283</v>
      </c>
      <c r="AQ279" s="1">
        <f t="shared" si="263"/>
        <v>1.0818983951023107</v>
      </c>
      <c r="AR279" s="1">
        <f t="shared" si="264"/>
        <v>1.0818983951023959</v>
      </c>
      <c r="AS279" s="1">
        <f t="shared" si="265"/>
        <v>1.0818983951023986</v>
      </c>
      <c r="AT279" s="1">
        <f t="shared" si="266"/>
        <v>0.96039571285631287</v>
      </c>
      <c r="AU279" s="1">
        <f t="shared" si="267"/>
        <v>0.16901563834966543</v>
      </c>
      <c r="AV279" s="2">
        <f t="shared" si="232"/>
        <v>278</v>
      </c>
      <c r="AW279" s="1">
        <f t="shared" si="233"/>
        <v>169.01563834966544</v>
      </c>
      <c r="AX279" s="1">
        <f t="shared" si="234"/>
        <v>0.96039571285631287</v>
      </c>
      <c r="AY279" s="1">
        <f t="shared" si="235"/>
        <v>1.0818983951023986</v>
      </c>
      <c r="AZ279" s="1">
        <f t="shared" si="230"/>
        <v>4.7333333333333333E-3</v>
      </c>
      <c r="BA279" s="1">
        <f t="shared" si="231"/>
        <v>11.969367204922703</v>
      </c>
    </row>
    <row r="280" spans="1:53">
      <c r="A280" s="2">
        <f t="shared" si="237"/>
        <v>0.27900000000000019</v>
      </c>
      <c r="B280" s="1">
        <f t="shared" si="223"/>
        <v>0.31339116666666694</v>
      </c>
      <c r="C280" s="1">
        <f t="shared" si="238"/>
        <v>4.9748720434099537E-2</v>
      </c>
      <c r="D280" s="1">
        <f t="shared" si="224"/>
        <v>1.0887221116041885</v>
      </c>
      <c r="E280" s="1">
        <f t="shared" si="236"/>
        <v>1.088382350846443</v>
      </c>
      <c r="F280" s="1">
        <f t="shared" si="236"/>
        <v>1.0883714514647256</v>
      </c>
      <c r="G280" s="1">
        <f t="shared" si="236"/>
        <v>1.0883711011721255</v>
      </c>
      <c r="H280" s="1">
        <f t="shared" si="239"/>
        <v>0.17799438958695654</v>
      </c>
      <c r="I280" s="1">
        <f t="shared" si="225"/>
        <v>12.177673671152142</v>
      </c>
      <c r="J280" s="1">
        <f>VLOOKUP($I280,Graph!$D$3:$M$50,col)</f>
        <v>5.4999999999999997E-3</v>
      </c>
      <c r="K280" s="1">
        <f>VLOOKUP($I280,Graph!$D$3:$M$50,col+1)</f>
        <v>4.4999999999999997E-3</v>
      </c>
      <c r="L280" s="1">
        <f t="shared" si="240"/>
        <v>4.8333333333333327E-3</v>
      </c>
      <c r="M280" s="1">
        <f t="shared" si="241"/>
        <v>0.64124999999999988</v>
      </c>
      <c r="N280" s="1">
        <f t="shared" si="242"/>
        <v>0.27416666666666684</v>
      </c>
      <c r="O280" s="1">
        <f t="shared" si="243"/>
        <v>4.6623705289178134E-2</v>
      </c>
      <c r="P280" s="1">
        <f t="shared" si="244"/>
        <v>1.0820168194270765</v>
      </c>
      <c r="Q280" s="1">
        <f t="shared" si="245"/>
        <v>1.0818361072131586</v>
      </c>
      <c r="R280" s="1">
        <f t="shared" si="246"/>
        <v>1.0818307689198077</v>
      </c>
      <c r="S280" s="1">
        <f t="shared" si="247"/>
        <v>1.0818306110573348</v>
      </c>
      <c r="T280" s="1">
        <f t="shared" si="248"/>
        <v>0.95966058808607313</v>
      </c>
      <c r="U280" s="1">
        <f t="shared" si="249"/>
        <v>0.16978770457919684</v>
      </c>
      <c r="V280" s="2">
        <f t="shared" si="226"/>
        <v>11.987564946571661</v>
      </c>
      <c r="W280" s="1">
        <f>VLOOKUP(V280,Graph!$D$3:$M$50,col)</f>
        <v>5.4000000000000003E-3</v>
      </c>
      <c r="X280" s="1">
        <f>VLOOKUP(V280,Graph!$D$3:$M$50,col+1)</f>
        <v>4.4000000000000003E-3</v>
      </c>
      <c r="Y280" s="1">
        <f t="shared" si="250"/>
        <v>4.7333333333333333E-3</v>
      </c>
      <c r="Z280" s="1">
        <f t="shared" si="227"/>
        <v>0.64144999999999996</v>
      </c>
      <c r="AA280" s="2">
        <f t="shared" si="251"/>
        <v>0.27426666666666688</v>
      </c>
      <c r="AB280" s="1">
        <f t="shared" si="252"/>
        <v>4.6686831476574445E-2</v>
      </c>
      <c r="AC280" s="1">
        <f t="shared" si="253"/>
        <v>1.0819572445042966</v>
      </c>
      <c r="AD280" s="1">
        <f t="shared" si="254"/>
        <v>1.0819609987166181</v>
      </c>
      <c r="AE280" s="1">
        <f t="shared" si="255"/>
        <v>1.0819611099324491</v>
      </c>
      <c r="AF280" s="1">
        <f t="shared" si="256"/>
        <v>1.0819611132270652</v>
      </c>
      <c r="AG280" s="1">
        <f t="shared" si="257"/>
        <v>0.96048515134241197</v>
      </c>
      <c r="AH280" s="1">
        <f t="shared" si="258"/>
        <v>0.16995408945997562</v>
      </c>
      <c r="AI280" s="2">
        <f t="shared" si="228"/>
        <v>11.991479439670956</v>
      </c>
      <c r="AJ280" s="1">
        <f>VLOOKUP(AI280,Graph!$D$3:$M$50,col)</f>
        <v>5.4000000000000003E-3</v>
      </c>
      <c r="AK280" s="1">
        <f>VLOOKUP(AI280,Graph!$D$3:$M$50,col+1)</f>
        <v>4.4000000000000003E-3</v>
      </c>
      <c r="AL280" s="1">
        <f t="shared" si="259"/>
        <v>4.7333333333333333E-3</v>
      </c>
      <c r="AM280" s="1">
        <f t="shared" si="229"/>
        <v>0.64144999999999996</v>
      </c>
      <c r="AN280" s="2">
        <f t="shared" si="260"/>
        <v>0.27426666666666688</v>
      </c>
      <c r="AO280" s="1">
        <f t="shared" si="261"/>
        <v>4.6686831476574445E-2</v>
      </c>
      <c r="AP280" s="1">
        <f t="shared" si="262"/>
        <v>1.0819611133246638</v>
      </c>
      <c r="AQ280" s="1">
        <f t="shared" si="263"/>
        <v>1.0819611133275551</v>
      </c>
      <c r="AR280" s="1">
        <f t="shared" si="264"/>
        <v>1.0819611133276406</v>
      </c>
      <c r="AS280" s="1">
        <f t="shared" si="265"/>
        <v>1.081961113327643</v>
      </c>
      <c r="AT280" s="1">
        <f t="shared" si="266"/>
        <v>0.96048515134241197</v>
      </c>
      <c r="AU280" s="1">
        <f t="shared" si="267"/>
        <v>0.16995408947577437</v>
      </c>
      <c r="AV280" s="2">
        <f t="shared" si="232"/>
        <v>279</v>
      </c>
      <c r="AW280" s="1">
        <f t="shared" si="233"/>
        <v>169.95408947577437</v>
      </c>
      <c r="AX280" s="1">
        <f t="shared" si="234"/>
        <v>0.96048515134241197</v>
      </c>
      <c r="AY280" s="1">
        <f t="shared" si="235"/>
        <v>1.081961113327643</v>
      </c>
      <c r="AZ280" s="1">
        <f t="shared" si="230"/>
        <v>4.7333333333333333E-3</v>
      </c>
      <c r="BA280" s="1">
        <f t="shared" si="231"/>
        <v>11.991479439670956</v>
      </c>
    </row>
    <row r="281" spans="1:53">
      <c r="A281" s="2">
        <f t="shared" si="237"/>
        <v>0.28000000000000019</v>
      </c>
      <c r="B281" s="1">
        <f t="shared" si="223"/>
        <v>0.31443233333333359</v>
      </c>
      <c r="C281" s="1">
        <f t="shared" si="238"/>
        <v>4.9774702886433674E-2</v>
      </c>
      <c r="D281" s="1">
        <f t="shared" si="224"/>
        <v>1.0887758814599537</v>
      </c>
      <c r="E281" s="1">
        <f t="shared" ref="E281:G300" si="268">SQRT(D281-($C281*D281-POWER(D281,1/3)+1)/($C281-POWER(D281,-2/3)/3))</f>
        <v>1.0884373903305244</v>
      </c>
      <c r="F281" s="1">
        <f t="shared" si="268"/>
        <v>1.0884265242370283</v>
      </c>
      <c r="G281" s="1">
        <f t="shared" si="268"/>
        <v>1.0884261747777961</v>
      </c>
      <c r="H281" s="1">
        <f t="shared" si="239"/>
        <v>0.1789612609644686</v>
      </c>
      <c r="I281" s="1">
        <f t="shared" si="225"/>
        <v>12.199683707329118</v>
      </c>
      <c r="J281" s="1">
        <f>VLOOKUP($I281,Graph!$D$3:$M$50,col)</f>
        <v>5.4999999999999997E-3</v>
      </c>
      <c r="K281" s="1">
        <f>VLOOKUP($I281,Graph!$D$3:$M$50,col+1)</f>
        <v>4.4999999999999997E-3</v>
      </c>
      <c r="L281" s="1">
        <f t="shared" si="240"/>
        <v>4.8333333333333327E-3</v>
      </c>
      <c r="M281" s="1">
        <f t="shared" si="241"/>
        <v>0.64124999999999988</v>
      </c>
      <c r="N281" s="1">
        <f t="shared" si="242"/>
        <v>0.27516666666666684</v>
      </c>
      <c r="O281" s="1">
        <f t="shared" si="243"/>
        <v>4.6653929862513113E-2</v>
      </c>
      <c r="P281" s="1">
        <f t="shared" si="244"/>
        <v>1.0820792541737321</v>
      </c>
      <c r="Q281" s="1">
        <f t="shared" si="245"/>
        <v>1.0818985885888748</v>
      </c>
      <c r="R281" s="1">
        <f t="shared" si="246"/>
        <v>1.0818932472663727</v>
      </c>
      <c r="S281" s="1">
        <f t="shared" si="247"/>
        <v>1.0818930891840828</v>
      </c>
      <c r="T281" s="1">
        <f t="shared" si="248"/>
        <v>0.95975122180873695</v>
      </c>
      <c r="U281" s="1">
        <f t="shared" si="249"/>
        <v>0.17072734011869437</v>
      </c>
      <c r="V281" s="2">
        <f t="shared" si="226"/>
        <v>12.009638054170438</v>
      </c>
      <c r="W281" s="1">
        <f>VLOOKUP(V281,Graph!$D$3:$M$50,col)</f>
        <v>5.4999999999999997E-3</v>
      </c>
      <c r="X281" s="1">
        <f>VLOOKUP(V281,Graph!$D$3:$M$50,col+1)</f>
        <v>4.4999999999999997E-3</v>
      </c>
      <c r="Y281" s="1">
        <f t="shared" si="250"/>
        <v>4.8333333333333327E-3</v>
      </c>
      <c r="Z281" s="1">
        <f t="shared" si="227"/>
        <v>0.64124999999999988</v>
      </c>
      <c r="AA281" s="2">
        <f t="shared" si="251"/>
        <v>0.27516666666666684</v>
      </c>
      <c r="AB281" s="1">
        <f t="shared" si="252"/>
        <v>4.6653929862513113E-2</v>
      </c>
      <c r="AC281" s="1">
        <f t="shared" si="253"/>
        <v>1.0818930845053176</v>
      </c>
      <c r="AD281" s="1">
        <f t="shared" si="254"/>
        <v>1.08189308436684</v>
      </c>
      <c r="AE281" s="1">
        <f t="shared" si="255"/>
        <v>1.0818930843627412</v>
      </c>
      <c r="AF281" s="1">
        <f t="shared" si="256"/>
        <v>1.0818930843626202</v>
      </c>
      <c r="AG281" s="1">
        <f t="shared" si="257"/>
        <v>0.95975122180873695</v>
      </c>
      <c r="AH281" s="1">
        <f t="shared" si="258"/>
        <v>0.17072733935784698</v>
      </c>
      <c r="AI281" s="2">
        <f t="shared" si="228"/>
        <v>12.009638036330097</v>
      </c>
      <c r="AJ281" s="1">
        <f>VLOOKUP(AI281,Graph!$D$3:$M$50,col)</f>
        <v>5.4999999999999997E-3</v>
      </c>
      <c r="AK281" s="1">
        <f>VLOOKUP(AI281,Graph!$D$3:$M$50,col+1)</f>
        <v>4.4999999999999997E-3</v>
      </c>
      <c r="AL281" s="1">
        <f t="shared" si="259"/>
        <v>4.8333333333333327E-3</v>
      </c>
      <c r="AM281" s="1">
        <f t="shared" si="229"/>
        <v>0.64124999999999988</v>
      </c>
      <c r="AN281" s="2">
        <f t="shared" si="260"/>
        <v>0.27516666666666684</v>
      </c>
      <c r="AO281" s="1">
        <f t="shared" si="261"/>
        <v>4.6653929862513113E-2</v>
      </c>
      <c r="AP281" s="1">
        <f t="shared" si="262"/>
        <v>1.0818930843626164</v>
      </c>
      <c r="AQ281" s="1">
        <f t="shared" si="263"/>
        <v>1.0818930843626162</v>
      </c>
      <c r="AR281" s="1">
        <f t="shared" si="264"/>
        <v>1.0818930843626164</v>
      </c>
      <c r="AS281" s="1">
        <f t="shared" si="265"/>
        <v>1.0818930843626162</v>
      </c>
      <c r="AT281" s="1">
        <f t="shared" si="266"/>
        <v>0.95975122180873695</v>
      </c>
      <c r="AU281" s="1">
        <f t="shared" si="267"/>
        <v>0.17072733935784637</v>
      </c>
      <c r="AV281" s="2">
        <f t="shared" si="232"/>
        <v>280</v>
      </c>
      <c r="AW281" s="1">
        <f t="shared" si="233"/>
        <v>170.72733935784638</v>
      </c>
      <c r="AX281" s="1">
        <f t="shared" si="234"/>
        <v>0.95975122180873695</v>
      </c>
      <c r="AY281" s="1">
        <f t="shared" si="235"/>
        <v>1.0818930843626162</v>
      </c>
      <c r="AZ281" s="1">
        <f t="shared" si="230"/>
        <v>4.8333333333333327E-3</v>
      </c>
      <c r="BA281" s="1">
        <f t="shared" si="231"/>
        <v>12.009638036330097</v>
      </c>
    </row>
    <row r="282" spans="1:53">
      <c r="A282" s="2">
        <f t="shared" si="237"/>
        <v>0.28100000000000019</v>
      </c>
      <c r="B282" s="1">
        <f t="shared" si="223"/>
        <v>0.31547350000000024</v>
      </c>
      <c r="C282" s="1">
        <f t="shared" si="238"/>
        <v>4.9800520553625147E-2</v>
      </c>
      <c r="D282" s="1">
        <f t="shared" si="224"/>
        <v>1.0888293181900353</v>
      </c>
      <c r="E282" s="1">
        <f t="shared" si="268"/>
        <v>1.0884920920915262</v>
      </c>
      <c r="F282" s="1">
        <f t="shared" si="268"/>
        <v>1.0884812592389097</v>
      </c>
      <c r="G282" s="1">
        <f t="shared" si="268"/>
        <v>1.0884809106143927</v>
      </c>
      <c r="H282" s="1">
        <f t="shared" si="239"/>
        <v>0.17992988553191885</v>
      </c>
      <c r="I282" s="1">
        <f t="shared" si="225"/>
        <v>12.22165430505747</v>
      </c>
      <c r="J282" s="1">
        <f>VLOOKUP($I282,Graph!$D$3:$M$50,col)</f>
        <v>5.4999999999999997E-3</v>
      </c>
      <c r="K282" s="1">
        <f>VLOOKUP($I282,Graph!$D$3:$M$50,col+1)</f>
        <v>4.4999999999999997E-3</v>
      </c>
      <c r="L282" s="1">
        <f t="shared" si="240"/>
        <v>4.8333333333333327E-3</v>
      </c>
      <c r="M282" s="1">
        <f t="shared" si="241"/>
        <v>0.64124999999999988</v>
      </c>
      <c r="N282" s="1">
        <f t="shared" si="242"/>
        <v>0.27616666666666684</v>
      </c>
      <c r="O282" s="1">
        <f t="shared" si="243"/>
        <v>4.6683964630571569E-2</v>
      </c>
      <c r="P282" s="1">
        <f t="shared" si="244"/>
        <v>1.0821413111996654</v>
      </c>
      <c r="Q282" s="1">
        <f t="shared" si="245"/>
        <v>1.0819606924411962</v>
      </c>
      <c r="R282" s="1">
        <f t="shared" si="246"/>
        <v>1.0819553481237503</v>
      </c>
      <c r="S282" s="1">
        <f t="shared" si="247"/>
        <v>1.0819551898232811</v>
      </c>
      <c r="T282" s="1">
        <f t="shared" si="248"/>
        <v>0.95984121327421312</v>
      </c>
      <c r="U282" s="1">
        <f t="shared" si="249"/>
        <v>0.17166871436962611</v>
      </c>
      <c r="V282" s="2">
        <f t="shared" si="226"/>
        <v>12.031670940393594</v>
      </c>
      <c r="W282" s="1">
        <f>VLOOKUP(V282,Graph!$D$3:$M$50,col)</f>
        <v>5.4999999999999997E-3</v>
      </c>
      <c r="X282" s="1">
        <f>VLOOKUP(V282,Graph!$D$3:$M$50,col+1)</f>
        <v>4.4999999999999997E-3</v>
      </c>
      <c r="Y282" s="1">
        <f t="shared" si="250"/>
        <v>4.8333333333333327E-3</v>
      </c>
      <c r="Z282" s="1">
        <f t="shared" si="227"/>
        <v>0.64124999999999988</v>
      </c>
      <c r="AA282" s="2">
        <f t="shared" si="251"/>
        <v>0.27616666666666684</v>
      </c>
      <c r="AB282" s="1">
        <f t="shared" si="252"/>
        <v>4.6683964630571569E-2</v>
      </c>
      <c r="AC282" s="1">
        <f t="shared" si="253"/>
        <v>1.0819551851342213</v>
      </c>
      <c r="AD282" s="1">
        <f t="shared" si="254"/>
        <v>1.0819551849953251</v>
      </c>
      <c r="AE282" s="1">
        <f t="shared" si="255"/>
        <v>1.081955184991211</v>
      </c>
      <c r="AF282" s="1">
        <f t="shared" si="256"/>
        <v>1.0819551849910891</v>
      </c>
      <c r="AG282" s="1">
        <f t="shared" si="257"/>
        <v>0.95984121327421312</v>
      </c>
      <c r="AH282" s="1">
        <f t="shared" si="258"/>
        <v>0.17166871360292502</v>
      </c>
      <c r="AI282" s="2">
        <f t="shared" si="228"/>
        <v>12.031670922481776</v>
      </c>
      <c r="AJ282" s="1">
        <f>VLOOKUP(AI282,Graph!$D$3:$M$50,col)</f>
        <v>5.4999999999999997E-3</v>
      </c>
      <c r="AK282" s="1">
        <f>VLOOKUP(AI282,Graph!$D$3:$M$50,col+1)</f>
        <v>4.4999999999999997E-3</v>
      </c>
      <c r="AL282" s="1">
        <f t="shared" si="259"/>
        <v>4.8333333333333327E-3</v>
      </c>
      <c r="AM282" s="1">
        <f t="shared" si="229"/>
        <v>0.64124999999999988</v>
      </c>
      <c r="AN282" s="2">
        <f t="shared" si="260"/>
        <v>0.27616666666666684</v>
      </c>
      <c r="AO282" s="1">
        <f t="shared" si="261"/>
        <v>4.6683964630571569E-2</v>
      </c>
      <c r="AP282" s="1">
        <f t="shared" si="262"/>
        <v>1.0819551849910856</v>
      </c>
      <c r="AQ282" s="1">
        <f t="shared" si="263"/>
        <v>1.0819551849910856</v>
      </c>
      <c r="AR282" s="1">
        <f t="shared" si="264"/>
        <v>1.0819551849910856</v>
      </c>
      <c r="AS282" s="1">
        <f t="shared" si="265"/>
        <v>1.0819551849910856</v>
      </c>
      <c r="AT282" s="1">
        <f t="shared" si="266"/>
        <v>0.95984121327421312</v>
      </c>
      <c r="AU282" s="1">
        <f t="shared" si="267"/>
        <v>0.17166871360292446</v>
      </c>
      <c r="AV282" s="2">
        <f t="shared" si="232"/>
        <v>281</v>
      </c>
      <c r="AW282" s="1">
        <f t="shared" si="233"/>
        <v>171.66871360292447</v>
      </c>
      <c r="AX282" s="1">
        <f t="shared" si="234"/>
        <v>0.95984121327421312</v>
      </c>
      <c r="AY282" s="1">
        <f t="shared" si="235"/>
        <v>1.0819551849910856</v>
      </c>
      <c r="AZ282" s="1">
        <f t="shared" si="230"/>
        <v>4.8333333333333327E-3</v>
      </c>
      <c r="BA282" s="1">
        <f t="shared" si="231"/>
        <v>12.031670922481776</v>
      </c>
    </row>
    <row r="283" spans="1:53">
      <c r="A283" s="2">
        <f t="shared" si="237"/>
        <v>0.28200000000000019</v>
      </c>
      <c r="B283" s="1">
        <f t="shared" si="223"/>
        <v>0.31651466666666694</v>
      </c>
      <c r="C283" s="1">
        <f t="shared" si="238"/>
        <v>4.9826174995782957E-2</v>
      </c>
      <c r="D283" s="1">
        <f t="shared" si="224"/>
        <v>1.0888824248754962</v>
      </c>
      <c r="E283" s="1">
        <f t="shared" si="268"/>
        <v>1.0885464592235818</v>
      </c>
      <c r="F283" s="1">
        <f t="shared" si="268"/>
        <v>1.088535659563723</v>
      </c>
      <c r="G283" s="1">
        <f t="shared" si="268"/>
        <v>1.0885353117752146</v>
      </c>
      <c r="H283" s="1">
        <f t="shared" si="239"/>
        <v>0.18090026011900784</v>
      </c>
      <c r="I283" s="1">
        <f t="shared" si="225"/>
        <v>12.243585674801146</v>
      </c>
      <c r="J283" s="1">
        <f>VLOOKUP($I283,Graph!$D$3:$M$50,col)</f>
        <v>5.4999999999999997E-3</v>
      </c>
      <c r="K283" s="1">
        <f>VLOOKUP($I283,Graph!$D$3:$M$50,col+1)</f>
        <v>4.4999999999999997E-3</v>
      </c>
      <c r="L283" s="1">
        <f t="shared" si="240"/>
        <v>4.8333333333333327E-3</v>
      </c>
      <c r="M283" s="1">
        <f t="shared" si="241"/>
        <v>0.64124999999999988</v>
      </c>
      <c r="N283" s="1">
        <f t="shared" si="242"/>
        <v>0.27716666666666684</v>
      </c>
      <c r="O283" s="1">
        <f t="shared" si="243"/>
        <v>4.6713811371054036E-2</v>
      </c>
      <c r="P283" s="1">
        <f t="shared" si="244"/>
        <v>1.0822029939137123</v>
      </c>
      <c r="Q283" s="1">
        <f t="shared" si="245"/>
        <v>1.0820224221731733</v>
      </c>
      <c r="R283" s="1">
        <f t="shared" si="246"/>
        <v>1.0820170748945834</v>
      </c>
      <c r="S283" s="1">
        <f t="shared" si="247"/>
        <v>1.0820169163775579</v>
      </c>
      <c r="T283" s="1">
        <f t="shared" si="248"/>
        <v>0.95993056928501574</v>
      </c>
      <c r="U283" s="1">
        <f t="shared" si="249"/>
        <v>0.17261182412605175</v>
      </c>
      <c r="V283" s="2">
        <f t="shared" si="226"/>
        <v>12.053663823298148</v>
      </c>
      <c r="W283" s="1">
        <f>VLOOKUP(V283,Graph!$D$3:$M$50,col)</f>
        <v>5.4999999999999997E-3</v>
      </c>
      <c r="X283" s="1">
        <f>VLOOKUP(V283,Graph!$D$3:$M$50,col+1)</f>
        <v>4.4999999999999997E-3</v>
      </c>
      <c r="Y283" s="1">
        <f t="shared" si="250"/>
        <v>4.8333333333333327E-3</v>
      </c>
      <c r="Z283" s="1">
        <f t="shared" si="227"/>
        <v>0.64124999999999988</v>
      </c>
      <c r="AA283" s="2">
        <f t="shared" si="251"/>
        <v>0.27716666666666684</v>
      </c>
      <c r="AB283" s="1">
        <f t="shared" si="252"/>
        <v>4.6713811371054036E-2</v>
      </c>
      <c r="AC283" s="1">
        <f t="shared" si="253"/>
        <v>1.0820169116782639</v>
      </c>
      <c r="AD283" s="1">
        <f t="shared" si="254"/>
        <v>1.0820169115389511</v>
      </c>
      <c r="AE283" s="1">
        <f t="shared" si="255"/>
        <v>1.0820169115348213</v>
      </c>
      <c r="AF283" s="1">
        <f t="shared" si="256"/>
        <v>1.0820169115346987</v>
      </c>
      <c r="AG283" s="1">
        <f t="shared" si="257"/>
        <v>0.95993056928501574</v>
      </c>
      <c r="AH283" s="1">
        <f t="shared" si="258"/>
        <v>0.17261182335348085</v>
      </c>
      <c r="AI283" s="2">
        <f t="shared" si="228"/>
        <v>12.053663805315006</v>
      </c>
      <c r="AJ283" s="1">
        <f>VLOOKUP(AI283,Graph!$D$3:$M$50,col)</f>
        <v>5.4999999999999997E-3</v>
      </c>
      <c r="AK283" s="1">
        <f>VLOOKUP(AI283,Graph!$D$3:$M$50,col+1)</f>
        <v>4.4999999999999997E-3</v>
      </c>
      <c r="AL283" s="1">
        <f t="shared" si="259"/>
        <v>4.8333333333333327E-3</v>
      </c>
      <c r="AM283" s="1">
        <f t="shared" si="229"/>
        <v>0.64124999999999988</v>
      </c>
      <c r="AN283" s="2">
        <f t="shared" si="260"/>
        <v>0.27716666666666684</v>
      </c>
      <c r="AO283" s="1">
        <f t="shared" si="261"/>
        <v>4.6713811371054036E-2</v>
      </c>
      <c r="AP283" s="1">
        <f t="shared" si="262"/>
        <v>1.0820169115346951</v>
      </c>
      <c r="AQ283" s="1">
        <f t="shared" si="263"/>
        <v>1.0820169115346951</v>
      </c>
      <c r="AR283" s="1">
        <f t="shared" si="264"/>
        <v>1.0820169115346951</v>
      </c>
      <c r="AS283" s="1">
        <f t="shared" si="265"/>
        <v>1.0820169115346951</v>
      </c>
      <c r="AT283" s="1">
        <f t="shared" si="266"/>
        <v>0.95993056928501574</v>
      </c>
      <c r="AU283" s="1">
        <f t="shared" si="267"/>
        <v>0.1726118233534803</v>
      </c>
      <c r="AV283" s="2">
        <f t="shared" si="232"/>
        <v>282</v>
      </c>
      <c r="AW283" s="1">
        <f t="shared" si="233"/>
        <v>172.6118233534803</v>
      </c>
      <c r="AX283" s="1">
        <f t="shared" si="234"/>
        <v>0.95993056928501574</v>
      </c>
      <c r="AY283" s="1">
        <f t="shared" si="235"/>
        <v>1.0820169115346951</v>
      </c>
      <c r="AZ283" s="1">
        <f t="shared" si="230"/>
        <v>4.8333333333333327E-3</v>
      </c>
      <c r="BA283" s="1">
        <f t="shared" si="231"/>
        <v>12.053663805315006</v>
      </c>
    </row>
    <row r="284" spans="1:53">
      <c r="A284" s="2">
        <f t="shared" si="237"/>
        <v>0.2830000000000002</v>
      </c>
      <c r="B284" s="1">
        <f t="shared" si="223"/>
        <v>0.31755583333333359</v>
      </c>
      <c r="C284" s="1">
        <f t="shared" si="238"/>
        <v>4.985166775341917E-2</v>
      </c>
      <c r="D284" s="1">
        <f t="shared" si="224"/>
        <v>1.088935204559589</v>
      </c>
      <c r="E284" s="1">
        <f t="shared" si="268"/>
        <v>1.0886004947832091</v>
      </c>
      <c r="F284" s="1">
        <f t="shared" si="268"/>
        <v>1.0885897282672286</v>
      </c>
      <c r="G284" s="1">
        <f t="shared" si="268"/>
        <v>1.0885893813159675</v>
      </c>
      <c r="H284" s="1">
        <f t="shared" si="239"/>
        <v>0.1818723815725441</v>
      </c>
      <c r="I284" s="1">
        <f t="shared" si="225"/>
        <v>12.265478025163839</v>
      </c>
      <c r="J284" s="1">
        <f>VLOOKUP($I284,Graph!$D$3:$M$50,col)</f>
        <v>5.4999999999999997E-3</v>
      </c>
      <c r="K284" s="1">
        <f>VLOOKUP($I284,Graph!$D$3:$M$50,col+1)</f>
        <v>4.4999999999999997E-3</v>
      </c>
      <c r="L284" s="1">
        <f t="shared" si="240"/>
        <v>4.8333333333333327E-3</v>
      </c>
      <c r="M284" s="1">
        <f t="shared" si="241"/>
        <v>0.64124999999999988</v>
      </c>
      <c r="N284" s="1">
        <f t="shared" si="242"/>
        <v>0.27816666666666684</v>
      </c>
      <c r="O284" s="1">
        <f t="shared" si="243"/>
        <v>4.6743471839593626E-2</v>
      </c>
      <c r="P284" s="1">
        <f t="shared" si="244"/>
        <v>1.0822643056839321</v>
      </c>
      <c r="Q284" s="1">
        <f t="shared" si="245"/>
        <v>1.0820837811471939</v>
      </c>
      <c r="R284" s="1">
        <f t="shared" si="246"/>
        <v>1.0820784309408575</v>
      </c>
      <c r="S284" s="1">
        <f t="shared" si="247"/>
        <v>1.0820782722088831</v>
      </c>
      <c r="T284" s="1">
        <f t="shared" si="248"/>
        <v>0.96001929654793394</v>
      </c>
      <c r="U284" s="1">
        <f t="shared" si="249"/>
        <v>0.1735566661996385</v>
      </c>
      <c r="V284" s="2">
        <f t="shared" si="226"/>
        <v>12.075616918984034</v>
      </c>
      <c r="W284" s="1">
        <f>VLOOKUP(V284,Graph!$D$3:$M$50,col)</f>
        <v>5.4999999999999997E-3</v>
      </c>
      <c r="X284" s="1">
        <f>VLOOKUP(V284,Graph!$D$3:$M$50,col+1)</f>
        <v>4.4999999999999997E-3</v>
      </c>
      <c r="Y284" s="1">
        <f t="shared" si="250"/>
        <v>4.8333333333333327E-3</v>
      </c>
      <c r="Z284" s="1">
        <f t="shared" si="227"/>
        <v>0.64124999999999988</v>
      </c>
      <c r="AA284" s="2">
        <f t="shared" si="251"/>
        <v>0.27816666666666684</v>
      </c>
      <c r="AB284" s="1">
        <f t="shared" si="252"/>
        <v>4.6743471839593626E-2</v>
      </c>
      <c r="AC284" s="1">
        <f t="shared" si="253"/>
        <v>1.0820782674994143</v>
      </c>
      <c r="AD284" s="1">
        <f t="shared" si="254"/>
        <v>1.0820782673596872</v>
      </c>
      <c r="AE284" s="1">
        <f t="shared" si="255"/>
        <v>1.0820782673555418</v>
      </c>
      <c r="AF284" s="1">
        <f t="shared" si="256"/>
        <v>1.0820782673554188</v>
      </c>
      <c r="AG284" s="1">
        <f t="shared" si="257"/>
        <v>0.96001929654793394</v>
      </c>
      <c r="AH284" s="1">
        <f t="shared" si="258"/>
        <v>0.17355666542118184</v>
      </c>
      <c r="AI284" s="2">
        <f t="shared" si="228"/>
        <v>12.075616900929713</v>
      </c>
      <c r="AJ284" s="1">
        <f>VLOOKUP(AI284,Graph!$D$3:$M$50,col)</f>
        <v>5.4999999999999997E-3</v>
      </c>
      <c r="AK284" s="1">
        <f>VLOOKUP(AI284,Graph!$D$3:$M$50,col+1)</f>
        <v>4.4999999999999997E-3</v>
      </c>
      <c r="AL284" s="1">
        <f t="shared" si="259"/>
        <v>4.8333333333333327E-3</v>
      </c>
      <c r="AM284" s="1">
        <f t="shared" si="229"/>
        <v>0.64124999999999988</v>
      </c>
      <c r="AN284" s="2">
        <f t="shared" si="260"/>
        <v>0.27816666666666684</v>
      </c>
      <c r="AO284" s="1">
        <f t="shared" si="261"/>
        <v>4.6743471839593626E-2</v>
      </c>
      <c r="AP284" s="1">
        <f t="shared" si="262"/>
        <v>1.082078267355415</v>
      </c>
      <c r="AQ284" s="1">
        <f t="shared" si="263"/>
        <v>1.0820782673554152</v>
      </c>
      <c r="AR284" s="1">
        <f t="shared" si="264"/>
        <v>1.082078267355415</v>
      </c>
      <c r="AS284" s="1">
        <f t="shared" si="265"/>
        <v>1.0820782673554152</v>
      </c>
      <c r="AT284" s="1">
        <f t="shared" si="266"/>
        <v>0.96001929654793394</v>
      </c>
      <c r="AU284" s="1">
        <f t="shared" si="267"/>
        <v>0.17355666542118123</v>
      </c>
      <c r="AV284" s="2">
        <f t="shared" si="232"/>
        <v>283</v>
      </c>
      <c r="AW284" s="1">
        <f t="shared" si="233"/>
        <v>173.55666542118124</v>
      </c>
      <c r="AX284" s="1">
        <f t="shared" si="234"/>
        <v>0.96001929654793394</v>
      </c>
      <c r="AY284" s="1">
        <f t="shared" si="235"/>
        <v>1.0820782673554152</v>
      </c>
      <c r="AZ284" s="1">
        <f t="shared" si="230"/>
        <v>4.8333333333333327E-3</v>
      </c>
      <c r="BA284" s="1">
        <f t="shared" si="231"/>
        <v>12.075616900929713</v>
      </c>
    </row>
    <row r="285" spans="1:53">
      <c r="A285" s="2">
        <f t="shared" si="237"/>
        <v>0.2840000000000002</v>
      </c>
      <c r="B285" s="1">
        <f t="shared" si="223"/>
        <v>0.31859700000000024</v>
      </c>
      <c r="C285" s="1">
        <f t="shared" si="238"/>
        <v>4.9877000347755024E-2</v>
      </c>
      <c r="D285" s="1">
        <f t="shared" si="224"/>
        <v>1.0889876602483357</v>
      </c>
      <c r="E285" s="1">
        <f t="shared" si="268"/>
        <v>1.088654201789877</v>
      </c>
      <c r="F285" s="1">
        <f t="shared" si="268"/>
        <v>1.0886434683681574</v>
      </c>
      <c r="G285" s="1">
        <f t="shared" si="268"/>
        <v>1.0886431222553326</v>
      </c>
      <c r="H285" s="1">
        <f t="shared" si="239"/>
        <v>0.18284624675629141</v>
      </c>
      <c r="I285" s="1">
        <f t="shared" si="225"/>
        <v>12.287331562911859</v>
      </c>
      <c r="J285" s="1">
        <f>VLOOKUP($I285,Graph!$D$3:$M$50,col)</f>
        <v>5.4999999999999997E-3</v>
      </c>
      <c r="K285" s="1">
        <f>VLOOKUP($I285,Graph!$D$3:$M$50,col+1)</f>
        <v>4.4999999999999997E-3</v>
      </c>
      <c r="L285" s="1">
        <f t="shared" si="240"/>
        <v>4.8333333333333327E-3</v>
      </c>
      <c r="M285" s="1">
        <f t="shared" si="241"/>
        <v>0.64124999999999988</v>
      </c>
      <c r="N285" s="1">
        <f t="shared" si="242"/>
        <v>0.27916666666666684</v>
      </c>
      <c r="O285" s="1">
        <f t="shared" si="243"/>
        <v>4.6772947770096419E-2</v>
      </c>
      <c r="P285" s="1">
        <f t="shared" si="244"/>
        <v>1.0823252498382141</v>
      </c>
      <c r="Q285" s="1">
        <f t="shared" si="245"/>
        <v>1.0821447726855855</v>
      </c>
      <c r="R285" s="1">
        <f t="shared" si="246"/>
        <v>1.0821394195845033</v>
      </c>
      <c r="S285" s="1">
        <f t="shared" si="247"/>
        <v>1.0821392606391729</v>
      </c>
      <c r="T285" s="1">
        <f t="shared" si="248"/>
        <v>0.96010740167571085</v>
      </c>
      <c r="U285" s="1">
        <f t="shared" si="249"/>
        <v>0.17450323741950177</v>
      </c>
      <c r="V285" s="2">
        <f t="shared" si="226"/>
        <v>12.097530441618558</v>
      </c>
      <c r="W285" s="1">
        <f>VLOOKUP(V285,Graph!$D$3:$M$50,col)</f>
        <v>5.4999999999999997E-3</v>
      </c>
      <c r="X285" s="1">
        <f>VLOOKUP(V285,Graph!$D$3:$M$50,col+1)</f>
        <v>4.4999999999999997E-3</v>
      </c>
      <c r="Y285" s="1">
        <f t="shared" si="250"/>
        <v>4.8333333333333327E-3</v>
      </c>
      <c r="Z285" s="1">
        <f t="shared" si="227"/>
        <v>0.64124999999999988</v>
      </c>
      <c r="AA285" s="2">
        <f t="shared" si="251"/>
        <v>0.27916666666666684</v>
      </c>
      <c r="AB285" s="1">
        <f t="shared" si="252"/>
        <v>4.6772947770096419E-2</v>
      </c>
      <c r="AC285" s="1">
        <f t="shared" si="253"/>
        <v>1.082139255919589</v>
      </c>
      <c r="AD285" s="1">
        <f t="shared" si="254"/>
        <v>1.0821392557794498</v>
      </c>
      <c r="AE285" s="1">
        <f t="shared" si="255"/>
        <v>1.0821392557752887</v>
      </c>
      <c r="AF285" s="1">
        <f t="shared" si="256"/>
        <v>1.0821392557751648</v>
      </c>
      <c r="AG285" s="1">
        <f t="shared" si="257"/>
        <v>0.96010740167571085</v>
      </c>
      <c r="AH285" s="1">
        <f t="shared" si="258"/>
        <v>0.17450323663514325</v>
      </c>
      <c r="AI285" s="2">
        <f t="shared" si="228"/>
        <v>12.097530423493202</v>
      </c>
      <c r="AJ285" s="1">
        <f>VLOOKUP(AI285,Graph!$D$3:$M$50,col)</f>
        <v>5.4999999999999997E-3</v>
      </c>
      <c r="AK285" s="1">
        <f>VLOOKUP(AI285,Graph!$D$3:$M$50,col+1)</f>
        <v>4.4999999999999997E-3</v>
      </c>
      <c r="AL285" s="1">
        <f t="shared" si="259"/>
        <v>4.8333333333333327E-3</v>
      </c>
      <c r="AM285" s="1">
        <f t="shared" si="229"/>
        <v>0.64124999999999988</v>
      </c>
      <c r="AN285" s="2">
        <f t="shared" si="260"/>
        <v>0.27916666666666684</v>
      </c>
      <c r="AO285" s="1">
        <f t="shared" si="261"/>
        <v>4.6772947770096419E-2</v>
      </c>
      <c r="AP285" s="1">
        <f t="shared" si="262"/>
        <v>1.0821392557751615</v>
      </c>
      <c r="AQ285" s="1">
        <f t="shared" si="263"/>
        <v>1.082139255775161</v>
      </c>
      <c r="AR285" s="1">
        <f t="shared" si="264"/>
        <v>1.082139255775161</v>
      </c>
      <c r="AS285" s="1">
        <f t="shared" si="265"/>
        <v>1.082139255775161</v>
      </c>
      <c r="AT285" s="1">
        <f t="shared" si="266"/>
        <v>0.96010740167571085</v>
      </c>
      <c r="AU285" s="1">
        <f t="shared" si="267"/>
        <v>0.17450323663514264</v>
      </c>
      <c r="AV285" s="2">
        <f t="shared" si="232"/>
        <v>284</v>
      </c>
      <c r="AW285" s="1">
        <f t="shared" si="233"/>
        <v>174.50323663514263</v>
      </c>
      <c r="AX285" s="1">
        <f t="shared" si="234"/>
        <v>0.96010740167571085</v>
      </c>
      <c r="AY285" s="1">
        <f t="shared" si="235"/>
        <v>1.082139255775161</v>
      </c>
      <c r="AZ285" s="1">
        <f t="shared" si="230"/>
        <v>4.8333333333333327E-3</v>
      </c>
      <c r="BA285" s="1">
        <f t="shared" si="231"/>
        <v>12.097530423493202</v>
      </c>
    </row>
    <row r="286" spans="1:53">
      <c r="A286" s="2">
        <f t="shared" si="237"/>
        <v>0.2850000000000002</v>
      </c>
      <c r="B286" s="1">
        <f t="shared" si="223"/>
        <v>0.31963816666666695</v>
      </c>
      <c r="C286" s="1">
        <f t="shared" si="238"/>
        <v>4.9902174281021464E-2</v>
      </c>
      <c r="D286" s="1">
        <f t="shared" si="224"/>
        <v>1.0890397949110928</v>
      </c>
      <c r="E286" s="1">
        <f t="shared" si="268"/>
        <v>1.0887075832265671</v>
      </c>
      <c r="F286" s="1">
        <f t="shared" si="268"/>
        <v>1.0886968828487738</v>
      </c>
      <c r="G286" s="1">
        <f t="shared" si="268"/>
        <v>1.0886965375755218</v>
      </c>
      <c r="H286" s="1">
        <f t="shared" si="239"/>
        <v>0.1838218525508174</v>
      </c>
      <c r="I286" s="1">
        <f t="shared" si="225"/>
        <v>12.309146492996684</v>
      </c>
      <c r="J286" s="1">
        <f>VLOOKUP($I286,Graph!$D$3:$M$50,col)</f>
        <v>5.4999999999999997E-3</v>
      </c>
      <c r="K286" s="1">
        <f>VLOOKUP($I286,Graph!$D$3:$M$50,col+1)</f>
        <v>4.4999999999999997E-3</v>
      </c>
      <c r="L286" s="1">
        <f t="shared" si="240"/>
        <v>4.8333333333333327E-3</v>
      </c>
      <c r="M286" s="1">
        <f t="shared" si="241"/>
        <v>0.64124999999999988</v>
      </c>
      <c r="N286" s="1">
        <f t="shared" si="242"/>
        <v>0.28016666666666684</v>
      </c>
      <c r="O286" s="1">
        <f t="shared" si="243"/>
        <v>4.6802240875075424E-2</v>
      </c>
      <c r="P286" s="1">
        <f t="shared" si="244"/>
        <v>1.0823858296648712</v>
      </c>
      <c r="Q286" s="1">
        <f t="shared" si="245"/>
        <v>1.0822054000712091</v>
      </c>
      <c r="R286" s="1">
        <f t="shared" si="246"/>
        <v>1.0822000441079909</v>
      </c>
      <c r="S286" s="1">
        <f t="shared" si="247"/>
        <v>1.0821998849508827</v>
      </c>
      <c r="T286" s="1">
        <f t="shared" si="248"/>
        <v>0.96019489118868473</v>
      </c>
      <c r="U286" s="1">
        <f t="shared" si="249"/>
        <v>0.17545153463204705</v>
      </c>
      <c r="V286" s="2">
        <f t="shared" si="226"/>
        <v>12.119404603460442</v>
      </c>
      <c r="W286" s="1">
        <f>VLOOKUP(V286,Graph!$D$3:$M$50,col)</f>
        <v>5.4999999999999997E-3</v>
      </c>
      <c r="X286" s="1">
        <f>VLOOKUP(V286,Graph!$D$3:$M$50,col+1)</f>
        <v>4.4999999999999997E-3</v>
      </c>
      <c r="Y286" s="1">
        <f t="shared" si="250"/>
        <v>4.8333333333333327E-3</v>
      </c>
      <c r="Z286" s="1">
        <f t="shared" si="227"/>
        <v>0.64124999999999988</v>
      </c>
      <c r="AA286" s="2">
        <f t="shared" si="251"/>
        <v>0.28016666666666684</v>
      </c>
      <c r="AB286" s="1">
        <f t="shared" si="252"/>
        <v>4.6802240875075424E-2</v>
      </c>
      <c r="AC286" s="1">
        <f t="shared" si="253"/>
        <v>1.0821998802212429</v>
      </c>
      <c r="AD286" s="1">
        <f t="shared" si="254"/>
        <v>1.0821998800806929</v>
      </c>
      <c r="AE286" s="1">
        <f t="shared" si="255"/>
        <v>1.082199880076516</v>
      </c>
      <c r="AF286" s="1">
        <f t="shared" si="256"/>
        <v>1.0821998800763919</v>
      </c>
      <c r="AG286" s="1">
        <f t="shared" si="257"/>
        <v>0.96019489118868473</v>
      </c>
      <c r="AH286" s="1">
        <f t="shared" si="258"/>
        <v>0.17545153384177076</v>
      </c>
      <c r="AI286" s="2">
        <f t="shared" si="228"/>
        <v>12.119404585264197</v>
      </c>
      <c r="AJ286" s="1">
        <f>VLOOKUP(AI286,Graph!$D$3:$M$50,col)</f>
        <v>5.4999999999999997E-3</v>
      </c>
      <c r="AK286" s="1">
        <f>VLOOKUP(AI286,Graph!$D$3:$M$50,col+1)</f>
        <v>4.4999999999999997E-3</v>
      </c>
      <c r="AL286" s="1">
        <f t="shared" si="259"/>
        <v>4.8333333333333327E-3</v>
      </c>
      <c r="AM286" s="1">
        <f t="shared" si="229"/>
        <v>0.64124999999999988</v>
      </c>
      <c r="AN286" s="2">
        <f t="shared" si="260"/>
        <v>0.28016666666666684</v>
      </c>
      <c r="AO286" s="1">
        <f t="shared" si="261"/>
        <v>4.6802240875075424E-2</v>
      </c>
      <c r="AP286" s="1">
        <f t="shared" si="262"/>
        <v>1.0821998800763886</v>
      </c>
      <c r="AQ286" s="1">
        <f t="shared" si="263"/>
        <v>1.0821998800763883</v>
      </c>
      <c r="AR286" s="1">
        <f t="shared" si="264"/>
        <v>1.0821998800763883</v>
      </c>
      <c r="AS286" s="1">
        <f t="shared" si="265"/>
        <v>1.0821998800763883</v>
      </c>
      <c r="AT286" s="1">
        <f t="shared" si="266"/>
        <v>0.96019489118868473</v>
      </c>
      <c r="AU286" s="1">
        <f t="shared" si="267"/>
        <v>0.17545153384177023</v>
      </c>
      <c r="AV286" s="2">
        <f t="shared" si="232"/>
        <v>285</v>
      </c>
      <c r="AW286" s="1">
        <f t="shared" si="233"/>
        <v>175.45153384177024</v>
      </c>
      <c r="AX286" s="1">
        <f t="shared" si="234"/>
        <v>0.96019489118868473</v>
      </c>
      <c r="AY286" s="1">
        <f t="shared" si="235"/>
        <v>1.0821998800763883</v>
      </c>
      <c r="AZ286" s="1">
        <f t="shared" si="230"/>
        <v>4.8333333333333327E-3</v>
      </c>
      <c r="BA286" s="1">
        <f t="shared" si="231"/>
        <v>12.119404585264197</v>
      </c>
    </row>
    <row r="287" spans="1:53">
      <c r="A287" s="2">
        <f t="shared" si="237"/>
        <v>0.2860000000000002</v>
      </c>
      <c r="B287" s="1">
        <f t="shared" si="223"/>
        <v>0.32067933333333359</v>
      </c>
      <c r="C287" s="1">
        <f t="shared" si="238"/>
        <v>4.9927191036753964E-2</v>
      </c>
      <c r="D287" s="1">
        <f t="shared" si="224"/>
        <v>1.089091611481108</v>
      </c>
      <c r="E287" s="1">
        <f t="shared" si="268"/>
        <v>1.0887606420403189</v>
      </c>
      <c r="F287" s="1">
        <f t="shared" si="268"/>
        <v>1.0887499746554228</v>
      </c>
      <c r="G287" s="1">
        <f t="shared" si="268"/>
        <v>1.0887496302228294</v>
      </c>
      <c r="H287" s="1">
        <f t="shared" si="239"/>
        <v>0.18479919585334509</v>
      </c>
      <c r="I287" s="1">
        <f t="shared" si="225"/>
        <v>12.330923018577138</v>
      </c>
      <c r="J287" s="1">
        <f>VLOOKUP($I287,Graph!$D$3:$M$50,col)</f>
        <v>5.4999999999999997E-3</v>
      </c>
      <c r="K287" s="1">
        <f>VLOOKUP($I287,Graph!$D$3:$M$50,col+1)</f>
        <v>4.4999999999999997E-3</v>
      </c>
      <c r="L287" s="1">
        <f t="shared" si="240"/>
        <v>4.8333333333333327E-3</v>
      </c>
      <c r="M287" s="1">
        <f t="shared" si="241"/>
        <v>0.64124999999999988</v>
      </c>
      <c r="N287" s="1">
        <f t="shared" si="242"/>
        <v>0.28116666666666684</v>
      </c>
      <c r="O287" s="1">
        <f t="shared" si="243"/>
        <v>4.6831352845978488E-2</v>
      </c>
      <c r="P287" s="1">
        <f t="shared" si="244"/>
        <v>1.0824460484132257</v>
      </c>
      <c r="Q287" s="1">
        <f t="shared" si="245"/>
        <v>1.082265666548041</v>
      </c>
      <c r="R287" s="1">
        <f t="shared" si="246"/>
        <v>1.0822603077549107</v>
      </c>
      <c r="S287" s="1">
        <f t="shared" si="247"/>
        <v>1.0822601483875889</v>
      </c>
      <c r="T287" s="1">
        <f t="shared" si="248"/>
        <v>0.9602817715163976</v>
      </c>
      <c r="U287" s="1">
        <f t="shared" si="249"/>
        <v>0.17640155470081412</v>
      </c>
      <c r="V287" s="2">
        <f t="shared" si="226"/>
        <v>12.141239614883528</v>
      </c>
      <c r="W287" s="1">
        <f>VLOOKUP(V287,Graph!$D$3:$M$50,col)</f>
        <v>5.4999999999999997E-3</v>
      </c>
      <c r="X287" s="1">
        <f>VLOOKUP(V287,Graph!$D$3:$M$50,col+1)</f>
        <v>4.4999999999999997E-3</v>
      </c>
      <c r="Y287" s="1">
        <f t="shared" si="250"/>
        <v>4.8333333333333327E-3</v>
      </c>
      <c r="Z287" s="1">
        <f t="shared" si="227"/>
        <v>0.64124999999999988</v>
      </c>
      <c r="AA287" s="2">
        <f t="shared" si="251"/>
        <v>0.28116666666666684</v>
      </c>
      <c r="AB287" s="1">
        <f t="shared" si="252"/>
        <v>4.6831352845978488E-2</v>
      </c>
      <c r="AC287" s="1">
        <f t="shared" si="253"/>
        <v>1.0822601436479509</v>
      </c>
      <c r="AD287" s="1">
        <f t="shared" si="254"/>
        <v>1.0822601435069925</v>
      </c>
      <c r="AE287" s="1">
        <f t="shared" si="255"/>
        <v>1.0822601435028003</v>
      </c>
      <c r="AF287" s="1">
        <f t="shared" si="256"/>
        <v>1.0822601435026757</v>
      </c>
      <c r="AG287" s="1">
        <f t="shared" si="257"/>
        <v>0.9602817715163976</v>
      </c>
      <c r="AH287" s="1">
        <f t="shared" si="258"/>
        <v>0.17640155390460413</v>
      </c>
      <c r="AI287" s="2">
        <f t="shared" si="228"/>
        <v>12.141239596616538</v>
      </c>
      <c r="AJ287" s="1">
        <f>VLOOKUP(AI287,Graph!$D$3:$M$50,col)</f>
        <v>5.4999999999999997E-3</v>
      </c>
      <c r="AK287" s="1">
        <f>VLOOKUP(AI287,Graph!$D$3:$M$50,col+1)</f>
        <v>4.4999999999999997E-3</v>
      </c>
      <c r="AL287" s="1">
        <f t="shared" si="259"/>
        <v>4.8333333333333327E-3</v>
      </c>
      <c r="AM287" s="1">
        <f t="shared" si="229"/>
        <v>0.64124999999999988</v>
      </c>
      <c r="AN287" s="2">
        <f t="shared" si="260"/>
        <v>0.28116666666666684</v>
      </c>
      <c r="AO287" s="1">
        <f t="shared" si="261"/>
        <v>4.6831352845978488E-2</v>
      </c>
      <c r="AP287" s="1">
        <f t="shared" si="262"/>
        <v>1.0822601435026717</v>
      </c>
      <c r="AQ287" s="1">
        <f t="shared" si="263"/>
        <v>1.0822601435026717</v>
      </c>
      <c r="AR287" s="1">
        <f t="shared" si="264"/>
        <v>1.0822601435026717</v>
      </c>
      <c r="AS287" s="1">
        <f t="shared" si="265"/>
        <v>1.0822601435026717</v>
      </c>
      <c r="AT287" s="1">
        <f t="shared" si="266"/>
        <v>0.9602817715163976</v>
      </c>
      <c r="AU287" s="1">
        <f t="shared" si="267"/>
        <v>0.17640155390460349</v>
      </c>
      <c r="AV287" s="2">
        <f t="shared" si="232"/>
        <v>286</v>
      </c>
      <c r="AW287" s="1">
        <f t="shared" si="233"/>
        <v>176.4015539046035</v>
      </c>
      <c r="AX287" s="1">
        <f t="shared" si="234"/>
        <v>0.9602817715163976</v>
      </c>
      <c r="AY287" s="1">
        <f t="shared" si="235"/>
        <v>1.0822601435026717</v>
      </c>
      <c r="AZ287" s="1">
        <f t="shared" si="230"/>
        <v>4.8333333333333327E-3</v>
      </c>
      <c r="BA287" s="1">
        <f t="shared" si="231"/>
        <v>12.141239596616538</v>
      </c>
    </row>
    <row r="288" spans="1:53">
      <c r="A288" s="2">
        <f t="shared" si="237"/>
        <v>0.2870000000000002</v>
      </c>
      <c r="B288" s="1">
        <f t="shared" si="223"/>
        <v>0.32172050000000024</v>
      </c>
      <c r="C288" s="1">
        <f t="shared" si="238"/>
        <v>4.9952052080081848E-2</v>
      </c>
      <c r="D288" s="1">
        <f t="shared" si="224"/>
        <v>1.0891431128560656</v>
      </c>
      <c r="E288" s="1">
        <f t="shared" si="268"/>
        <v>1.0888133811427712</v>
      </c>
      <c r="F288" s="1">
        <f t="shared" si="268"/>
        <v>1.0888027466990655</v>
      </c>
      <c r="G288" s="1">
        <f t="shared" si="268"/>
        <v>1.0888024031081689</v>
      </c>
      <c r="H288" s="1">
        <f t="shared" si="239"/>
        <v>0.18577827357760546</v>
      </c>
      <c r="I288" s="1">
        <f t="shared" si="225"/>
        <v>12.352661341041221</v>
      </c>
      <c r="J288" s="1">
        <f>VLOOKUP($I288,Graph!$D$3:$M$50,col)</f>
        <v>5.4999999999999997E-3</v>
      </c>
      <c r="K288" s="1">
        <f>VLOOKUP($I288,Graph!$D$3:$M$50,col+1)</f>
        <v>4.4999999999999997E-3</v>
      </c>
      <c r="L288" s="1">
        <f t="shared" si="240"/>
        <v>4.8333333333333327E-3</v>
      </c>
      <c r="M288" s="1">
        <f t="shared" si="241"/>
        <v>0.64124999999999988</v>
      </c>
      <c r="N288" s="1">
        <f t="shared" si="242"/>
        <v>0.28216666666666684</v>
      </c>
      <c r="O288" s="1">
        <f t="shared" si="243"/>
        <v>4.6860285353510188E-2</v>
      </c>
      <c r="P288" s="1">
        <f t="shared" si="244"/>
        <v>1.0825059092941822</v>
      </c>
      <c r="Q288" s="1">
        <f t="shared" si="245"/>
        <v>1.0823255753217464</v>
      </c>
      <c r="R288" s="1">
        <f t="shared" si="246"/>
        <v>1.0823202137305461</v>
      </c>
      <c r="S288" s="1">
        <f t="shared" si="247"/>
        <v>1.0823200541545603</v>
      </c>
      <c r="T288" s="1">
        <f t="shared" si="248"/>
        <v>0.96036804899917139</v>
      </c>
      <c r="U288" s="1">
        <f t="shared" si="249"/>
        <v>0.17735329450632342</v>
      </c>
      <c r="V288" s="2">
        <f t="shared" si="226"/>
        <v>12.163035684400066</v>
      </c>
      <c r="W288" s="1">
        <f>VLOOKUP(V288,Graph!$D$3:$M$50,col)</f>
        <v>5.4999999999999997E-3</v>
      </c>
      <c r="X288" s="1">
        <f>VLOOKUP(V288,Graph!$D$3:$M$50,col+1)</f>
        <v>4.4999999999999997E-3</v>
      </c>
      <c r="Y288" s="1">
        <f t="shared" si="250"/>
        <v>4.8333333333333327E-3</v>
      </c>
      <c r="Z288" s="1">
        <f t="shared" si="227"/>
        <v>0.64124999999999988</v>
      </c>
      <c r="AA288" s="2">
        <f t="shared" si="251"/>
        <v>0.28216666666666684</v>
      </c>
      <c r="AB288" s="1">
        <f t="shared" si="252"/>
        <v>4.6860285353510188E-2</v>
      </c>
      <c r="AC288" s="1">
        <f t="shared" si="253"/>
        <v>1.0823200494049825</v>
      </c>
      <c r="AD288" s="1">
        <f t="shared" si="254"/>
        <v>1.0823200492636174</v>
      </c>
      <c r="AE288" s="1">
        <f t="shared" si="255"/>
        <v>1.0823200492594098</v>
      </c>
      <c r="AF288" s="1">
        <f t="shared" si="256"/>
        <v>1.0823200492592848</v>
      </c>
      <c r="AG288" s="1">
        <f t="shared" si="257"/>
        <v>0.96036804899917139</v>
      </c>
      <c r="AH288" s="1">
        <f t="shared" si="258"/>
        <v>0.177353293704164</v>
      </c>
      <c r="AI288" s="2">
        <f t="shared" si="228"/>
        <v>12.163035666062481</v>
      </c>
      <c r="AJ288" s="1">
        <f>VLOOKUP(AI288,Graph!$D$3:$M$50,col)</f>
        <v>5.4999999999999997E-3</v>
      </c>
      <c r="AK288" s="1">
        <f>VLOOKUP(AI288,Graph!$D$3:$M$50,col+1)</f>
        <v>4.4999999999999997E-3</v>
      </c>
      <c r="AL288" s="1">
        <f t="shared" si="259"/>
        <v>4.8333333333333327E-3</v>
      </c>
      <c r="AM288" s="1">
        <f t="shared" si="229"/>
        <v>0.64124999999999988</v>
      </c>
      <c r="AN288" s="2">
        <f t="shared" si="260"/>
        <v>0.28216666666666684</v>
      </c>
      <c r="AO288" s="1">
        <f t="shared" si="261"/>
        <v>4.6860285353510188E-2</v>
      </c>
      <c r="AP288" s="1">
        <f t="shared" si="262"/>
        <v>1.082320049259281</v>
      </c>
      <c r="AQ288" s="1">
        <f t="shared" si="263"/>
        <v>1.0823200492592806</v>
      </c>
      <c r="AR288" s="1">
        <f t="shared" si="264"/>
        <v>1.0823200492592808</v>
      </c>
      <c r="AS288" s="1">
        <f t="shared" si="265"/>
        <v>1.0823200492592806</v>
      </c>
      <c r="AT288" s="1">
        <f t="shared" si="266"/>
        <v>0.96036804899917139</v>
      </c>
      <c r="AU288" s="1">
        <f t="shared" si="267"/>
        <v>0.17735329370416331</v>
      </c>
      <c r="AV288" s="2">
        <f t="shared" si="232"/>
        <v>287</v>
      </c>
      <c r="AW288" s="1">
        <f t="shared" si="233"/>
        <v>177.35329370416332</v>
      </c>
      <c r="AX288" s="1">
        <f t="shared" si="234"/>
        <v>0.96036804899917139</v>
      </c>
      <c r="AY288" s="1">
        <f t="shared" si="235"/>
        <v>1.0823200492592806</v>
      </c>
      <c r="AZ288" s="1">
        <f t="shared" si="230"/>
        <v>4.8333333333333327E-3</v>
      </c>
      <c r="BA288" s="1">
        <f t="shared" si="231"/>
        <v>12.163035666062481</v>
      </c>
    </row>
    <row r="289" spans="1:53">
      <c r="A289" s="2">
        <f t="shared" si="237"/>
        <v>0.2880000000000002</v>
      </c>
      <c r="B289" s="1">
        <f t="shared" si="223"/>
        <v>0.32276166666666695</v>
      </c>
      <c r="C289" s="1">
        <f t="shared" si="238"/>
        <v>4.9976758858012414E-2</v>
      </c>
      <c r="D289" s="1">
        <f t="shared" si="224"/>
        <v>1.0891943018986239</v>
      </c>
      <c r="E289" s="1">
        <f t="shared" si="268"/>
        <v>1.0888658034106897</v>
      </c>
      <c r="F289" s="1">
        <f t="shared" si="268"/>
        <v>1.0888552018558111</v>
      </c>
      <c r="G289" s="1">
        <f t="shared" si="268"/>
        <v>1.0888548591075993</v>
      </c>
      <c r="H289" s="1">
        <f t="shared" si="239"/>
        <v>0.18675908265369154</v>
      </c>
      <c r="I289" s="1">
        <f t="shared" si="225"/>
        <v>12.374361660027605</v>
      </c>
      <c r="J289" s="1">
        <f>VLOOKUP($I289,Graph!$D$3:$M$50,col)</f>
        <v>5.4999999999999997E-3</v>
      </c>
      <c r="K289" s="1">
        <f>VLOOKUP($I289,Graph!$D$3:$M$50,col+1)</f>
        <v>4.4999999999999997E-3</v>
      </c>
      <c r="L289" s="1">
        <f t="shared" si="240"/>
        <v>4.8333333333333327E-3</v>
      </c>
      <c r="M289" s="1">
        <f t="shared" si="241"/>
        <v>0.64124999999999988</v>
      </c>
      <c r="N289" s="1">
        <f t="shared" si="242"/>
        <v>0.28316666666666684</v>
      </c>
      <c r="O289" s="1">
        <f t="shared" si="243"/>
        <v>4.6889040047947882E-2</v>
      </c>
      <c r="P289" s="1">
        <f t="shared" si="244"/>
        <v>1.0825654154807944</v>
      </c>
      <c r="Q289" s="1">
        <f t="shared" si="245"/>
        <v>1.0823851295602391</v>
      </c>
      <c r="R289" s="1">
        <f t="shared" si="246"/>
        <v>1.0823797652024369</v>
      </c>
      <c r="S289" s="1">
        <f t="shared" si="247"/>
        <v>1.0823796054193215</v>
      </c>
      <c r="T289" s="1">
        <f t="shared" si="248"/>
        <v>0.96045372988964883</v>
      </c>
      <c r="U289" s="1">
        <f t="shared" si="249"/>
        <v>0.17830675094592413</v>
      </c>
      <c r="V289" s="2">
        <f t="shared" si="226"/>
        <v>12.184793018683656</v>
      </c>
      <c r="W289" s="1">
        <f>VLOOKUP(V289,Graph!$D$3:$M$50,col)</f>
        <v>5.4999999999999997E-3</v>
      </c>
      <c r="X289" s="1">
        <f>VLOOKUP(V289,Graph!$D$3:$M$50,col+1)</f>
        <v>4.4999999999999997E-3</v>
      </c>
      <c r="Y289" s="1">
        <f t="shared" si="250"/>
        <v>4.8333333333333327E-3</v>
      </c>
      <c r="Z289" s="1">
        <f t="shared" si="227"/>
        <v>0.64124999999999988</v>
      </c>
      <c r="AA289" s="2">
        <f t="shared" si="251"/>
        <v>0.28316666666666684</v>
      </c>
      <c r="AB289" s="1">
        <f t="shared" si="252"/>
        <v>4.6889040047947882E-2</v>
      </c>
      <c r="AC289" s="1">
        <f t="shared" si="253"/>
        <v>1.0823796006598621</v>
      </c>
      <c r="AD289" s="1">
        <f t="shared" si="254"/>
        <v>1.0823796005180921</v>
      </c>
      <c r="AE289" s="1">
        <f t="shared" si="255"/>
        <v>1.0823796005138691</v>
      </c>
      <c r="AF289" s="1">
        <f t="shared" si="256"/>
        <v>1.0823796005137432</v>
      </c>
      <c r="AG289" s="1">
        <f t="shared" si="257"/>
        <v>0.96045372988964883</v>
      </c>
      <c r="AH289" s="1">
        <f t="shared" si="258"/>
        <v>0.17830675013779934</v>
      </c>
      <c r="AI289" s="2">
        <f t="shared" si="228"/>
        <v>12.184793000275617</v>
      </c>
      <c r="AJ289" s="1">
        <f>VLOOKUP(AI289,Graph!$D$3:$M$50,col)</f>
        <v>5.4999999999999997E-3</v>
      </c>
      <c r="AK289" s="1">
        <f>VLOOKUP(AI289,Graph!$D$3:$M$50,col+1)</f>
        <v>4.4999999999999997E-3</v>
      </c>
      <c r="AL289" s="1">
        <f t="shared" si="259"/>
        <v>4.8333333333333327E-3</v>
      </c>
      <c r="AM289" s="1">
        <f t="shared" si="229"/>
        <v>0.64124999999999988</v>
      </c>
      <c r="AN289" s="2">
        <f t="shared" si="260"/>
        <v>0.28316666666666684</v>
      </c>
      <c r="AO289" s="1">
        <f t="shared" si="261"/>
        <v>4.6889040047947882E-2</v>
      </c>
      <c r="AP289" s="1">
        <f t="shared" si="262"/>
        <v>1.0823796005137394</v>
      </c>
      <c r="AQ289" s="1">
        <f t="shared" si="263"/>
        <v>1.0823796005137394</v>
      </c>
      <c r="AR289" s="1">
        <f t="shared" si="264"/>
        <v>1.0823796005137394</v>
      </c>
      <c r="AS289" s="1">
        <f t="shared" si="265"/>
        <v>1.0823796005137394</v>
      </c>
      <c r="AT289" s="1">
        <f t="shared" si="266"/>
        <v>0.96045372988964883</v>
      </c>
      <c r="AU289" s="1">
        <f t="shared" si="267"/>
        <v>0.17830675013779873</v>
      </c>
      <c r="AV289" s="2">
        <f t="shared" si="232"/>
        <v>288</v>
      </c>
      <c r="AW289" s="1">
        <f t="shared" si="233"/>
        <v>178.30675013779873</v>
      </c>
      <c r="AX289" s="1">
        <f t="shared" si="234"/>
        <v>0.96045372988964883</v>
      </c>
      <c r="AY289" s="1">
        <f t="shared" si="235"/>
        <v>1.0823796005137394</v>
      </c>
      <c r="AZ289" s="1">
        <f t="shared" si="230"/>
        <v>4.8333333333333327E-3</v>
      </c>
      <c r="BA289" s="1">
        <f t="shared" si="231"/>
        <v>12.184793000275617</v>
      </c>
    </row>
    <row r="290" spans="1:53">
      <c r="A290" s="2">
        <f t="shared" si="237"/>
        <v>0.2890000000000002</v>
      </c>
      <c r="B290" s="1">
        <f t="shared" si="223"/>
        <v>0.3238028333333336</v>
      </c>
      <c r="C290" s="1">
        <f t="shared" si="238"/>
        <v>5.0001312799709728E-2</v>
      </c>
      <c r="D290" s="1">
        <f t="shared" si="224"/>
        <v>1.089245181436941</v>
      </c>
      <c r="E290" s="1">
        <f t="shared" si="268"/>
        <v>1.0889179116864869</v>
      </c>
      <c r="F290" s="1">
        <f t="shared" si="268"/>
        <v>1.0889073429674334</v>
      </c>
      <c r="G290" s="1">
        <f t="shared" si="268"/>
        <v>1.0889070010628472</v>
      </c>
      <c r="H290" s="1">
        <f t="shared" si="239"/>
        <v>0.18774162002791542</v>
      </c>
      <c r="I290" s="1">
        <f t="shared" si="225"/>
        <v>12.396024173446792</v>
      </c>
      <c r="J290" s="1">
        <f>VLOOKUP($I290,Graph!$D$3:$M$50,col)</f>
        <v>5.4999999999999997E-3</v>
      </c>
      <c r="K290" s="1">
        <f>VLOOKUP($I290,Graph!$D$3:$M$50,col+1)</f>
        <v>4.4999999999999997E-3</v>
      </c>
      <c r="L290" s="1">
        <f t="shared" si="240"/>
        <v>4.8333333333333327E-3</v>
      </c>
      <c r="M290" s="1">
        <f t="shared" si="241"/>
        <v>0.64124999999999988</v>
      </c>
      <c r="N290" s="1">
        <f t="shared" si="242"/>
        <v>0.28416666666666685</v>
      </c>
      <c r="O290" s="1">
        <f t="shared" si="243"/>
        <v>4.6917618559452076E-2</v>
      </c>
      <c r="P290" s="1">
        <f t="shared" si="244"/>
        <v>1.0826245701088175</v>
      </c>
      <c r="Q290" s="1">
        <f t="shared" si="245"/>
        <v>1.0824443323942354</v>
      </c>
      <c r="R290" s="1">
        <f t="shared" si="246"/>
        <v>1.0824389653009281</v>
      </c>
      <c r="S290" s="1">
        <f t="shared" si="247"/>
        <v>1.0824388053122049</v>
      </c>
      <c r="T290" s="1">
        <f t="shared" si="248"/>
        <v>0.96053882035430416</v>
      </c>
      <c r="U290" s="1">
        <f t="shared" si="249"/>
        <v>0.1792619209336439</v>
      </c>
      <c r="V290" s="2">
        <f t="shared" si="226"/>
        <v>12.206511822591818</v>
      </c>
      <c r="W290" s="1">
        <f>VLOOKUP(V290,Graph!$D$3:$M$50,col)</f>
        <v>5.4999999999999997E-3</v>
      </c>
      <c r="X290" s="1">
        <f>VLOOKUP(V290,Graph!$D$3:$M$50,col+1)</f>
        <v>4.4999999999999997E-3</v>
      </c>
      <c r="Y290" s="1">
        <f t="shared" si="250"/>
        <v>4.8333333333333327E-3</v>
      </c>
      <c r="Z290" s="1">
        <f t="shared" si="227"/>
        <v>0.64124999999999988</v>
      </c>
      <c r="AA290" s="2">
        <f t="shared" si="251"/>
        <v>0.28416666666666685</v>
      </c>
      <c r="AB290" s="1">
        <f t="shared" si="252"/>
        <v>4.6917618559452076E-2</v>
      </c>
      <c r="AC290" s="1">
        <f t="shared" si="253"/>
        <v>1.0824388005429206</v>
      </c>
      <c r="AD290" s="1">
        <f t="shared" si="254"/>
        <v>1.0824388004007477</v>
      </c>
      <c r="AE290" s="1">
        <f t="shared" si="255"/>
        <v>1.0824388003965095</v>
      </c>
      <c r="AF290" s="1">
        <f t="shared" si="256"/>
        <v>1.0824388003963832</v>
      </c>
      <c r="AG290" s="1">
        <f t="shared" si="257"/>
        <v>0.96053882035430416</v>
      </c>
      <c r="AH290" s="1">
        <f t="shared" si="258"/>
        <v>0.17926192011953815</v>
      </c>
      <c r="AI290" s="2">
        <f t="shared" si="228"/>
        <v>12.206511804113472</v>
      </c>
      <c r="AJ290" s="1">
        <f>VLOOKUP(AI290,Graph!$D$3:$M$50,col)</f>
        <v>5.4999999999999997E-3</v>
      </c>
      <c r="AK290" s="1">
        <f>VLOOKUP(AI290,Graph!$D$3:$M$50,col+1)</f>
        <v>4.4999999999999997E-3</v>
      </c>
      <c r="AL290" s="1">
        <f t="shared" si="259"/>
        <v>4.8333333333333327E-3</v>
      </c>
      <c r="AM290" s="1">
        <f t="shared" si="229"/>
        <v>0.64124999999999988</v>
      </c>
      <c r="AN290" s="2">
        <f t="shared" si="260"/>
        <v>0.28416666666666685</v>
      </c>
      <c r="AO290" s="1">
        <f t="shared" si="261"/>
        <v>4.6917618559452076E-2</v>
      </c>
      <c r="AP290" s="1">
        <f t="shared" si="262"/>
        <v>1.0824388003963794</v>
      </c>
      <c r="AQ290" s="1">
        <f t="shared" si="263"/>
        <v>1.0824388003963794</v>
      </c>
      <c r="AR290" s="1">
        <f t="shared" si="264"/>
        <v>1.0824388003963794</v>
      </c>
      <c r="AS290" s="1">
        <f t="shared" si="265"/>
        <v>1.0824388003963794</v>
      </c>
      <c r="AT290" s="1">
        <f t="shared" si="266"/>
        <v>0.96053882035430416</v>
      </c>
      <c r="AU290" s="1">
        <f t="shared" si="267"/>
        <v>0.17926192011953751</v>
      </c>
      <c r="AV290" s="2">
        <f t="shared" si="232"/>
        <v>289</v>
      </c>
      <c r="AW290" s="1">
        <f t="shared" si="233"/>
        <v>179.26192011953751</v>
      </c>
      <c r="AX290" s="1">
        <f t="shared" si="234"/>
        <v>0.96053882035430416</v>
      </c>
      <c r="AY290" s="1">
        <f t="shared" si="235"/>
        <v>1.0824388003963794</v>
      </c>
      <c r="AZ290" s="1">
        <f t="shared" si="230"/>
        <v>4.8333333333333327E-3</v>
      </c>
      <c r="BA290" s="1">
        <f t="shared" si="231"/>
        <v>12.206511804113472</v>
      </c>
    </row>
    <row r="291" spans="1:53">
      <c r="A291" s="2">
        <f t="shared" si="237"/>
        <v>0.2900000000000002</v>
      </c>
      <c r="B291" s="1">
        <f t="shared" si="223"/>
        <v>0.32484400000000024</v>
      </c>
      <c r="C291" s="1">
        <f t="shared" si="238"/>
        <v>5.002571531676827E-2</v>
      </c>
      <c r="D291" s="1">
        <f t="shared" si="224"/>
        <v>1.0892957542651927</v>
      </c>
      <c r="E291" s="1">
        <f t="shared" si="268"/>
        <v>1.0889697087787316</v>
      </c>
      <c r="F291" s="1">
        <f t="shared" si="268"/>
        <v>1.0889591728418822</v>
      </c>
      <c r="G291" s="1">
        <f t="shared" si="268"/>
        <v>1.0889588317818166</v>
      </c>
      <c r="H291" s="1">
        <f t="shared" si="239"/>
        <v>0.18872588266266624</v>
      </c>
      <c r="I291" s="1">
        <f t="shared" si="225"/>
        <v>12.417649077501943</v>
      </c>
      <c r="J291" s="1">
        <f>VLOOKUP($I291,Graph!$D$3:$M$50,col)</f>
        <v>5.4999999999999997E-3</v>
      </c>
      <c r="K291" s="1">
        <f>VLOOKUP($I291,Graph!$D$3:$M$50,col+1)</f>
        <v>4.4999999999999997E-3</v>
      </c>
      <c r="L291" s="1">
        <f t="shared" si="240"/>
        <v>4.8333333333333327E-3</v>
      </c>
      <c r="M291" s="1">
        <f t="shared" si="241"/>
        <v>0.64124999999999988</v>
      </c>
      <c r="N291" s="1">
        <f t="shared" si="242"/>
        <v>0.28516666666666685</v>
      </c>
      <c r="O291" s="1">
        <f t="shared" si="243"/>
        <v>4.6946022498370904E-2</v>
      </c>
      <c r="P291" s="1">
        <f t="shared" si="244"/>
        <v>1.0826833762772514</v>
      </c>
      <c r="Q291" s="1">
        <f t="shared" si="245"/>
        <v>1.0825031869177975</v>
      </c>
      <c r="R291" s="1">
        <f t="shared" si="246"/>
        <v>1.0824978171197164</v>
      </c>
      <c r="S291" s="1">
        <f t="shared" si="247"/>
        <v>1.0824976569268927</v>
      </c>
      <c r="T291" s="1">
        <f t="shared" si="248"/>
        <v>0.96062332647492266</v>
      </c>
      <c r="U291" s="1">
        <f t="shared" si="249"/>
        <v>0.18021880140004112</v>
      </c>
      <c r="V291" s="2">
        <f t="shared" si="226"/>
        <v>12.228192299188219</v>
      </c>
      <c r="W291" s="1">
        <f>VLOOKUP(V291,Graph!$D$3:$M$50,col)</f>
        <v>5.4999999999999997E-3</v>
      </c>
      <c r="X291" s="1">
        <f>VLOOKUP(V291,Graph!$D$3:$M$50,col+1)</f>
        <v>4.4999999999999997E-3</v>
      </c>
      <c r="Y291" s="1">
        <f t="shared" si="250"/>
        <v>4.8333333333333327E-3</v>
      </c>
      <c r="Z291" s="1">
        <f t="shared" si="227"/>
        <v>0.64124999999999988</v>
      </c>
      <c r="AA291" s="2">
        <f t="shared" si="251"/>
        <v>0.28516666666666685</v>
      </c>
      <c r="AB291" s="1">
        <f t="shared" si="252"/>
        <v>4.6946022498370904E-2</v>
      </c>
      <c r="AC291" s="1">
        <f t="shared" si="253"/>
        <v>1.0824976521478407</v>
      </c>
      <c r="AD291" s="1">
        <f t="shared" si="254"/>
        <v>1.0824976520052665</v>
      </c>
      <c r="AE291" s="1">
        <f t="shared" si="255"/>
        <v>1.082497652001013</v>
      </c>
      <c r="AF291" s="1">
        <f t="shared" si="256"/>
        <v>1.082497652000886</v>
      </c>
      <c r="AG291" s="1">
        <f t="shared" si="257"/>
        <v>0.96062332647492266</v>
      </c>
      <c r="AH291" s="1">
        <f t="shared" si="258"/>
        <v>0.18021880057993866</v>
      </c>
      <c r="AI291" s="2">
        <f t="shared" si="228"/>
        <v>12.228192280639711</v>
      </c>
      <c r="AJ291" s="1">
        <f>VLOOKUP(AI291,Graph!$D$3:$M$50,col)</f>
        <v>5.4999999999999997E-3</v>
      </c>
      <c r="AK291" s="1">
        <f>VLOOKUP(AI291,Graph!$D$3:$M$50,col+1)</f>
        <v>4.4999999999999997E-3</v>
      </c>
      <c r="AL291" s="1">
        <f t="shared" si="259"/>
        <v>4.8333333333333327E-3</v>
      </c>
      <c r="AM291" s="1">
        <f t="shared" si="229"/>
        <v>0.64124999999999988</v>
      </c>
      <c r="AN291" s="2">
        <f t="shared" si="260"/>
        <v>0.28516666666666685</v>
      </c>
      <c r="AO291" s="1">
        <f t="shared" si="261"/>
        <v>4.6946022498370904E-2</v>
      </c>
      <c r="AP291" s="1">
        <f t="shared" si="262"/>
        <v>1.082497652000882</v>
      </c>
      <c r="AQ291" s="1">
        <f t="shared" si="263"/>
        <v>1.0824976520008822</v>
      </c>
      <c r="AR291" s="1">
        <f t="shared" si="264"/>
        <v>1.0824976520008822</v>
      </c>
      <c r="AS291" s="1">
        <f t="shared" si="265"/>
        <v>1.0824976520008822</v>
      </c>
      <c r="AT291" s="1">
        <f t="shared" si="266"/>
        <v>0.96062332647492266</v>
      </c>
      <c r="AU291" s="1">
        <f t="shared" si="267"/>
        <v>0.180218800579938</v>
      </c>
      <c r="AV291" s="2">
        <f t="shared" si="232"/>
        <v>290</v>
      </c>
      <c r="AW291" s="1">
        <f t="shared" si="233"/>
        <v>180.21880057993801</v>
      </c>
      <c r="AX291" s="1">
        <f t="shared" si="234"/>
        <v>0.96062332647492266</v>
      </c>
      <c r="AY291" s="1">
        <f t="shared" si="235"/>
        <v>1.0824976520008822</v>
      </c>
      <c r="AZ291" s="1">
        <f t="shared" si="230"/>
        <v>4.8333333333333327E-3</v>
      </c>
      <c r="BA291" s="1">
        <f t="shared" si="231"/>
        <v>12.228192280639711</v>
      </c>
    </row>
    <row r="292" spans="1:53">
      <c r="A292" s="2">
        <f t="shared" si="237"/>
        <v>0.2910000000000002</v>
      </c>
      <c r="B292" s="1">
        <f t="shared" si="223"/>
        <v>0.32588516666666695</v>
      </c>
      <c r="C292" s="1">
        <f t="shared" si="238"/>
        <v>5.0049967803481546E-2</v>
      </c>
      <c r="D292" s="1">
        <f t="shared" si="224"/>
        <v>1.0893460231440786</v>
      </c>
      <c r="E292" s="1">
        <f t="shared" si="268"/>
        <v>1.0890211974626516</v>
      </c>
      <c r="F292" s="1">
        <f t="shared" si="268"/>
        <v>1.0890106942537832</v>
      </c>
      <c r="G292" s="1">
        <f t="shared" si="268"/>
        <v>1.0890103540390865</v>
      </c>
      <c r="H292" s="1">
        <f t="shared" si="239"/>
        <v>0.1897118675362694</v>
      </c>
      <c r="I292" s="1">
        <f t="shared" si="225"/>
        <v>12.439236566709404</v>
      </c>
      <c r="J292" s="1">
        <f>VLOOKUP($I292,Graph!$D$3:$M$50,col)</f>
        <v>5.4999999999999997E-3</v>
      </c>
      <c r="K292" s="1">
        <f>VLOOKUP($I292,Graph!$D$3:$M$50,col+1)</f>
        <v>4.4999999999999997E-3</v>
      </c>
      <c r="L292" s="1">
        <f t="shared" si="240"/>
        <v>4.8333333333333327E-3</v>
      </c>
      <c r="M292" s="1">
        <f t="shared" si="241"/>
        <v>0.64124999999999988</v>
      </c>
      <c r="N292" s="1">
        <f t="shared" si="242"/>
        <v>0.28616666666666685</v>
      </c>
      <c r="O292" s="1">
        <f t="shared" si="243"/>
        <v>4.6974253455539558E-2</v>
      </c>
      <c r="P292" s="1">
        <f t="shared" si="244"/>
        <v>1.0827418370488804</v>
      </c>
      <c r="Q292" s="1">
        <f t="shared" si="245"/>
        <v>1.0825616961888642</v>
      </c>
      <c r="R292" s="1">
        <f t="shared" si="246"/>
        <v>1.0825563237163802</v>
      </c>
      <c r="S292" s="1">
        <f t="shared" si="247"/>
        <v>1.0825561633209493</v>
      </c>
      <c r="T292" s="1">
        <f t="shared" si="248"/>
        <v>0.9607072542500491</v>
      </c>
      <c r="U292" s="1">
        <f t="shared" si="249"/>
        <v>0.18117738929205798</v>
      </c>
      <c r="V292" s="2">
        <f t="shared" si="226"/>
        <v>12.249834649764535</v>
      </c>
      <c r="W292" s="1">
        <f>VLOOKUP(V292,Graph!$D$3:$M$50,col)</f>
        <v>5.4999999999999997E-3</v>
      </c>
      <c r="X292" s="1">
        <f>VLOOKUP(V292,Graph!$D$3:$M$50,col+1)</f>
        <v>4.4999999999999997E-3</v>
      </c>
      <c r="Y292" s="1">
        <f t="shared" si="250"/>
        <v>4.8333333333333327E-3</v>
      </c>
      <c r="Z292" s="1">
        <f t="shared" si="227"/>
        <v>0.64124999999999988</v>
      </c>
      <c r="AA292" s="2">
        <f t="shared" si="251"/>
        <v>0.28616666666666685</v>
      </c>
      <c r="AB292" s="1">
        <f t="shared" si="252"/>
        <v>4.6974253455539558E-2</v>
      </c>
      <c r="AC292" s="1">
        <f t="shared" si="253"/>
        <v>1.0825561585321859</v>
      </c>
      <c r="AD292" s="1">
        <f t="shared" si="254"/>
        <v>1.0825561583892125</v>
      </c>
      <c r="AE292" s="1">
        <f t="shared" si="255"/>
        <v>1.0825561583849441</v>
      </c>
      <c r="AF292" s="1">
        <f t="shared" si="256"/>
        <v>1.0825561583848169</v>
      </c>
      <c r="AG292" s="1">
        <f t="shared" si="257"/>
        <v>0.9607072542500491</v>
      </c>
      <c r="AH292" s="1">
        <f t="shared" si="258"/>
        <v>0.18117738846594322</v>
      </c>
      <c r="AI292" s="2">
        <f t="shared" si="228"/>
        <v>12.249834631146006</v>
      </c>
      <c r="AJ292" s="1">
        <f>VLOOKUP(AI292,Graph!$D$3:$M$50,col)</f>
        <v>5.4999999999999997E-3</v>
      </c>
      <c r="AK292" s="1">
        <f>VLOOKUP(AI292,Graph!$D$3:$M$50,col+1)</f>
        <v>4.4999999999999997E-3</v>
      </c>
      <c r="AL292" s="1">
        <f t="shared" si="259"/>
        <v>4.8333333333333327E-3</v>
      </c>
      <c r="AM292" s="1">
        <f t="shared" si="229"/>
        <v>0.64124999999999988</v>
      </c>
      <c r="AN292" s="2">
        <f t="shared" si="260"/>
        <v>0.28616666666666685</v>
      </c>
      <c r="AO292" s="1">
        <f t="shared" si="261"/>
        <v>4.6974253455539558E-2</v>
      </c>
      <c r="AP292" s="1">
        <f t="shared" si="262"/>
        <v>1.0825561583848129</v>
      </c>
      <c r="AQ292" s="1">
        <f t="shared" si="263"/>
        <v>1.0825561583848129</v>
      </c>
      <c r="AR292" s="1">
        <f t="shared" si="264"/>
        <v>1.0825561583848129</v>
      </c>
      <c r="AS292" s="1">
        <f t="shared" si="265"/>
        <v>1.0825561583848129</v>
      </c>
      <c r="AT292" s="1">
        <f t="shared" si="266"/>
        <v>0.9607072542500491</v>
      </c>
      <c r="AU292" s="1">
        <f t="shared" si="267"/>
        <v>0.18117738846594258</v>
      </c>
      <c r="AV292" s="2">
        <f t="shared" si="232"/>
        <v>291</v>
      </c>
      <c r="AW292" s="1">
        <f t="shared" si="233"/>
        <v>181.17738846594258</v>
      </c>
      <c r="AX292" s="1">
        <f t="shared" si="234"/>
        <v>0.9607072542500491</v>
      </c>
      <c r="AY292" s="1">
        <f t="shared" si="235"/>
        <v>1.0825561583848129</v>
      </c>
      <c r="AZ292" s="1">
        <f t="shared" si="230"/>
        <v>4.8333333333333327E-3</v>
      </c>
      <c r="BA292" s="1">
        <f t="shared" si="231"/>
        <v>12.249834631146006</v>
      </c>
    </row>
    <row r="293" spans="1:53">
      <c r="A293" s="2">
        <f t="shared" si="237"/>
        <v>0.2920000000000002</v>
      </c>
      <c r="B293" s="1">
        <f t="shared" si="223"/>
        <v>0.3269263333333336</v>
      </c>
      <c r="C293" s="1">
        <f t="shared" si="238"/>
        <v>5.0074071637106081E-2</v>
      </c>
      <c r="D293" s="1">
        <f t="shared" si="224"/>
        <v>1.0893959908013235</v>
      </c>
      <c r="E293" s="1">
        <f t="shared" si="268"/>
        <v>1.0890723804806257</v>
      </c>
      <c r="F293" s="1">
        <f t="shared" si="268"/>
        <v>1.0890619099449312</v>
      </c>
      <c r="G293" s="1">
        <f t="shared" si="268"/>
        <v>1.0890615705764073</v>
      </c>
      <c r="H293" s="1">
        <f t="shared" si="239"/>
        <v>0.19069957164284904</v>
      </c>
      <c r="I293" s="1">
        <f t="shared" si="225"/>
        <v>12.460786833918885</v>
      </c>
      <c r="J293" s="1">
        <f>VLOOKUP($I293,Graph!$D$3:$M$50,col)</f>
        <v>5.4999999999999997E-3</v>
      </c>
      <c r="K293" s="1">
        <f>VLOOKUP($I293,Graph!$D$3:$M$50,col+1)</f>
        <v>4.4999999999999997E-3</v>
      </c>
      <c r="L293" s="1">
        <f t="shared" si="240"/>
        <v>4.8333333333333327E-3</v>
      </c>
      <c r="M293" s="1">
        <f t="shared" si="241"/>
        <v>0.64124999999999988</v>
      </c>
      <c r="N293" s="1">
        <f t="shared" si="242"/>
        <v>0.28716666666666685</v>
      </c>
      <c r="O293" s="1">
        <f t="shared" si="243"/>
        <v>4.7002313002573924E-2</v>
      </c>
      <c r="P293" s="1">
        <f t="shared" si="244"/>
        <v>1.0827999554507943</v>
      </c>
      <c r="Q293" s="1">
        <f t="shared" si="245"/>
        <v>1.0826198632297779</v>
      </c>
      <c r="R293" s="1">
        <f t="shared" si="246"/>
        <v>1.0826144881129061</v>
      </c>
      <c r="S293" s="1">
        <f t="shared" si="247"/>
        <v>1.082614327516348</v>
      </c>
      <c r="T293" s="1">
        <f t="shared" si="248"/>
        <v>0.9607906095964075</v>
      </c>
      <c r="U293" s="1">
        <f t="shared" si="249"/>
        <v>0.18213768157287652</v>
      </c>
      <c r="V293" s="2">
        <f t="shared" si="226"/>
        <v>12.271439073861982</v>
      </c>
      <c r="W293" s="1">
        <f>VLOOKUP(V293,Graph!$D$3:$M$50,col)</f>
        <v>5.4999999999999997E-3</v>
      </c>
      <c r="X293" s="1">
        <f>VLOOKUP(V293,Graph!$D$3:$M$50,col+1)</f>
        <v>4.4999999999999997E-3</v>
      </c>
      <c r="Y293" s="1">
        <f t="shared" si="250"/>
        <v>4.8333333333333327E-3</v>
      </c>
      <c r="Z293" s="1">
        <f t="shared" si="227"/>
        <v>0.64124999999999988</v>
      </c>
      <c r="AA293" s="2">
        <f t="shared" si="251"/>
        <v>0.28716666666666685</v>
      </c>
      <c r="AB293" s="1">
        <f t="shared" si="252"/>
        <v>4.7002313002573924E-2</v>
      </c>
      <c r="AC293" s="1">
        <f t="shared" si="253"/>
        <v>1.0826143227179295</v>
      </c>
      <c r="AD293" s="1">
        <f t="shared" si="254"/>
        <v>1.0826143225745588</v>
      </c>
      <c r="AE293" s="1">
        <f t="shared" si="255"/>
        <v>1.0826143225702749</v>
      </c>
      <c r="AF293" s="1">
        <f t="shared" si="256"/>
        <v>1.082614322570147</v>
      </c>
      <c r="AG293" s="1">
        <f t="shared" si="257"/>
        <v>0.9607906095964075</v>
      </c>
      <c r="AH293" s="1">
        <f t="shared" si="258"/>
        <v>0.18213768074073383</v>
      </c>
      <c r="AI293" s="2">
        <f t="shared" si="228"/>
        <v>12.271439055173579</v>
      </c>
      <c r="AJ293" s="1">
        <f>VLOOKUP(AI293,Graph!$D$3:$M$50,col)</f>
        <v>5.4999999999999997E-3</v>
      </c>
      <c r="AK293" s="1">
        <f>VLOOKUP(AI293,Graph!$D$3:$M$50,col+1)</f>
        <v>4.4999999999999997E-3</v>
      </c>
      <c r="AL293" s="1">
        <f t="shared" si="259"/>
        <v>4.8333333333333327E-3</v>
      </c>
      <c r="AM293" s="1">
        <f t="shared" si="229"/>
        <v>0.64124999999999988</v>
      </c>
      <c r="AN293" s="2">
        <f t="shared" si="260"/>
        <v>0.28716666666666685</v>
      </c>
      <c r="AO293" s="1">
        <f t="shared" si="261"/>
        <v>4.7002313002573924E-2</v>
      </c>
      <c r="AP293" s="1">
        <f t="shared" si="262"/>
        <v>1.0826143225701432</v>
      </c>
      <c r="AQ293" s="1">
        <f t="shared" si="263"/>
        <v>1.082614322570143</v>
      </c>
      <c r="AR293" s="1">
        <f t="shared" si="264"/>
        <v>1.0826143225701428</v>
      </c>
      <c r="AS293" s="1">
        <f t="shared" si="265"/>
        <v>1.082614322570143</v>
      </c>
      <c r="AT293" s="1">
        <f t="shared" si="266"/>
        <v>0.9607906095964075</v>
      </c>
      <c r="AU293" s="1">
        <f t="shared" si="267"/>
        <v>0.18213768074073319</v>
      </c>
      <c r="AV293" s="2">
        <f t="shared" si="232"/>
        <v>292</v>
      </c>
      <c r="AW293" s="1">
        <f t="shared" si="233"/>
        <v>182.1376807407332</v>
      </c>
      <c r="AX293" s="1">
        <f t="shared" si="234"/>
        <v>0.9607906095964075</v>
      </c>
      <c r="AY293" s="1">
        <f t="shared" si="235"/>
        <v>1.082614322570143</v>
      </c>
      <c r="AZ293" s="1">
        <f t="shared" si="230"/>
        <v>4.8333333333333327E-3</v>
      </c>
      <c r="BA293" s="1">
        <f t="shared" si="231"/>
        <v>12.271439055173579</v>
      </c>
    </row>
    <row r="294" spans="1:53">
      <c r="A294" s="2">
        <f t="shared" si="237"/>
        <v>0.2930000000000002</v>
      </c>
      <c r="B294" s="1">
        <f t="shared" si="223"/>
        <v>0.3279675000000003</v>
      </c>
      <c r="C294" s="1">
        <f t="shared" si="238"/>
        <v>5.0098028178120133E-2</v>
      </c>
      <c r="D294" s="1">
        <f t="shared" si="224"/>
        <v>1.0894456599321658</v>
      </c>
      <c r="E294" s="1">
        <f t="shared" si="268"/>
        <v>1.0891232605426666</v>
      </c>
      <c r="F294" s="1">
        <f t="shared" si="268"/>
        <v>1.0891128226247726</v>
      </c>
      <c r="G294" s="1">
        <f t="shared" si="268"/>
        <v>1.0891124841031807</v>
      </c>
      <c r="H294" s="1">
        <f t="shared" si="239"/>
        <v>0.19168899199219061</v>
      </c>
      <c r="I294" s="1">
        <f t="shared" si="225"/>
        <v>12.48230007033335</v>
      </c>
      <c r="J294" s="1">
        <f>VLOOKUP($I294,Graph!$D$3:$M$50,col)</f>
        <v>5.4999999999999997E-3</v>
      </c>
      <c r="K294" s="1">
        <f>VLOOKUP($I294,Graph!$D$3:$M$50,col+1)</f>
        <v>4.4999999999999997E-3</v>
      </c>
      <c r="L294" s="1">
        <f t="shared" si="240"/>
        <v>4.8333333333333327E-3</v>
      </c>
      <c r="M294" s="1">
        <f t="shared" si="241"/>
        <v>0.64124999999999988</v>
      </c>
      <c r="N294" s="1">
        <f t="shared" si="242"/>
        <v>0.28816666666666685</v>
      </c>
      <c r="O294" s="1">
        <f t="shared" si="243"/>
        <v>4.7030202692159052E-2</v>
      </c>
      <c r="P294" s="1">
        <f t="shared" si="244"/>
        <v>1.0828577344749084</v>
      </c>
      <c r="Q294" s="1">
        <f t="shared" si="245"/>
        <v>1.0826776910277969</v>
      </c>
      <c r="R294" s="1">
        <f t="shared" si="246"/>
        <v>1.0826723132962015</v>
      </c>
      <c r="S294" s="1">
        <f t="shared" si="247"/>
        <v>1.0826721524999827</v>
      </c>
      <c r="T294" s="1">
        <f t="shared" si="248"/>
        <v>0.9608733983502904</v>
      </c>
      <c r="U294" s="1">
        <f t="shared" si="249"/>
        <v>0.18309967522177545</v>
      </c>
      <c r="V294" s="2">
        <f t="shared" si="226"/>
        <v>12.293005769292517</v>
      </c>
      <c r="W294" s="1">
        <f>VLOOKUP(V294,Graph!$D$3:$M$50,col)</f>
        <v>5.4999999999999997E-3</v>
      </c>
      <c r="X294" s="1">
        <f>VLOOKUP(V294,Graph!$D$3:$M$50,col+1)</f>
        <v>4.4999999999999997E-3</v>
      </c>
      <c r="Y294" s="1">
        <f t="shared" si="250"/>
        <v>4.8333333333333327E-3</v>
      </c>
      <c r="Z294" s="1">
        <f t="shared" si="227"/>
        <v>0.64124999999999988</v>
      </c>
      <c r="AA294" s="2">
        <f t="shared" si="251"/>
        <v>0.28816666666666685</v>
      </c>
      <c r="AB294" s="1">
        <f t="shared" si="252"/>
        <v>4.7030202692159052E-2</v>
      </c>
      <c r="AC294" s="1">
        <f t="shared" si="253"/>
        <v>1.0826721476919647</v>
      </c>
      <c r="AD294" s="1">
        <f t="shared" si="254"/>
        <v>1.082672147548198</v>
      </c>
      <c r="AE294" s="1">
        <f t="shared" si="255"/>
        <v>1.0826721475438996</v>
      </c>
      <c r="AF294" s="1">
        <f t="shared" si="256"/>
        <v>1.0826721475437706</v>
      </c>
      <c r="AG294" s="1">
        <f t="shared" si="257"/>
        <v>0.9608733983502904</v>
      </c>
      <c r="AH294" s="1">
        <f t="shared" si="258"/>
        <v>0.18309967438358929</v>
      </c>
      <c r="AI294" s="2">
        <f t="shared" si="228"/>
        <v>12.293005750534377</v>
      </c>
      <c r="AJ294" s="1">
        <f>VLOOKUP(AI294,Graph!$D$3:$M$50,col)</f>
        <v>5.4999999999999997E-3</v>
      </c>
      <c r="AK294" s="1">
        <f>VLOOKUP(AI294,Graph!$D$3:$M$50,col+1)</f>
        <v>4.4999999999999997E-3</v>
      </c>
      <c r="AL294" s="1">
        <f t="shared" si="259"/>
        <v>4.8333333333333327E-3</v>
      </c>
      <c r="AM294" s="1">
        <f t="shared" si="229"/>
        <v>0.64124999999999988</v>
      </c>
      <c r="AN294" s="2">
        <f t="shared" si="260"/>
        <v>0.28816666666666685</v>
      </c>
      <c r="AO294" s="1">
        <f t="shared" si="261"/>
        <v>4.7030202692159052E-2</v>
      </c>
      <c r="AP294" s="1">
        <f t="shared" si="262"/>
        <v>1.0826721475437671</v>
      </c>
      <c r="AQ294" s="1">
        <f t="shared" si="263"/>
        <v>1.0826721475437668</v>
      </c>
      <c r="AR294" s="1">
        <f t="shared" si="264"/>
        <v>1.0826721475437671</v>
      </c>
      <c r="AS294" s="1">
        <f t="shared" si="265"/>
        <v>1.0826721475437668</v>
      </c>
      <c r="AT294" s="1">
        <f t="shared" si="266"/>
        <v>0.9608733983502904</v>
      </c>
      <c r="AU294" s="1">
        <f t="shared" si="267"/>
        <v>0.18309967438358865</v>
      </c>
      <c r="AV294" s="2">
        <f t="shared" si="232"/>
        <v>293</v>
      </c>
      <c r="AW294" s="1">
        <f t="shared" si="233"/>
        <v>183.09967438358865</v>
      </c>
      <c r="AX294" s="1">
        <f t="shared" si="234"/>
        <v>0.9608733983502904</v>
      </c>
      <c r="AY294" s="1">
        <f t="shared" si="235"/>
        <v>1.0826721475437668</v>
      </c>
      <c r="AZ294" s="1">
        <f t="shared" si="230"/>
        <v>4.8333333333333327E-3</v>
      </c>
      <c r="BA294" s="1">
        <f t="shared" si="231"/>
        <v>12.293005750534377</v>
      </c>
    </row>
    <row r="295" spans="1:53">
      <c r="A295" s="2">
        <f t="shared" si="237"/>
        <v>0.29400000000000021</v>
      </c>
      <c r="B295" s="1">
        <f t="shared" si="223"/>
        <v>0.32900866666666695</v>
      </c>
      <c r="C295" s="1">
        <f t="shared" si="238"/>
        <v>5.0121838770478114E-2</v>
      </c>
      <c r="D295" s="1">
        <f t="shared" si="224"/>
        <v>1.0894950331998381</v>
      </c>
      <c r="E295" s="1">
        <f t="shared" si="268"/>
        <v>1.0891738403268958</v>
      </c>
      <c r="F295" s="1">
        <f t="shared" si="268"/>
        <v>1.0891634349708803</v>
      </c>
      <c r="G295" s="1">
        <f t="shared" si="268"/>
        <v>1.0891630972969357</v>
      </c>
      <c r="H295" s="1">
        <f t="shared" si="239"/>
        <v>0.19268012560960573</v>
      </c>
      <c r="I295" s="1">
        <f t="shared" si="225"/>
        <v>12.50377646552861</v>
      </c>
      <c r="J295" s="1">
        <f>VLOOKUP($I295,Graph!$D$3:$M$50,col)</f>
        <v>5.4999999999999997E-3</v>
      </c>
      <c r="K295" s="1">
        <f>VLOOKUP($I295,Graph!$D$3:$M$50,col+1)</f>
        <v>4.4999999999999997E-3</v>
      </c>
      <c r="L295" s="1">
        <f t="shared" si="240"/>
        <v>4.8333333333333327E-3</v>
      </c>
      <c r="M295" s="1">
        <f t="shared" si="241"/>
        <v>0.64124999999999988</v>
      </c>
      <c r="N295" s="1">
        <f t="shared" si="242"/>
        <v>0.28916666666666685</v>
      </c>
      <c r="O295" s="1">
        <f t="shared" si="243"/>
        <v>4.7057924058332735E-2</v>
      </c>
      <c r="P295" s="1">
        <f t="shared" si="244"/>
        <v>1.0829151770784706</v>
      </c>
      <c r="Q295" s="1">
        <f t="shared" si="245"/>
        <v>1.0827351825356035</v>
      </c>
      <c r="R295" s="1">
        <f t="shared" si="246"/>
        <v>1.0827298022186025</v>
      </c>
      <c r="S295" s="1">
        <f t="shared" si="247"/>
        <v>1.082729641224176</v>
      </c>
      <c r="T295" s="1">
        <f t="shared" si="248"/>
        <v>0.96095562626892239</v>
      </c>
      <c r="U295" s="1">
        <f t="shared" si="249"/>
        <v>0.18406336723398939</v>
      </c>
      <c r="V295" s="2">
        <f t="shared" si="226"/>
        <v>12.314534932159701</v>
      </c>
      <c r="W295" s="1">
        <f>VLOOKUP(V295,Graph!$D$3:$M$50,col)</f>
        <v>5.4999999999999997E-3</v>
      </c>
      <c r="X295" s="1">
        <f>VLOOKUP(V295,Graph!$D$3:$M$50,col+1)</f>
        <v>4.4999999999999997E-3</v>
      </c>
      <c r="Y295" s="1">
        <f t="shared" si="250"/>
        <v>4.8333333333333327E-3</v>
      </c>
      <c r="Z295" s="1">
        <f t="shared" si="227"/>
        <v>0.64124999999999988</v>
      </c>
      <c r="AA295" s="2">
        <f t="shared" si="251"/>
        <v>0.28916666666666685</v>
      </c>
      <c r="AB295" s="1">
        <f t="shared" si="252"/>
        <v>4.7057924058332735E-2</v>
      </c>
      <c r="AC295" s="1">
        <f t="shared" si="253"/>
        <v>1.0827296364066132</v>
      </c>
      <c r="AD295" s="1">
        <f t="shared" si="254"/>
        <v>1.0827296362624534</v>
      </c>
      <c r="AE295" s="1">
        <f t="shared" si="255"/>
        <v>1.0827296362581396</v>
      </c>
      <c r="AF295" s="1">
        <f t="shared" si="256"/>
        <v>1.0827296362580103</v>
      </c>
      <c r="AG295" s="1">
        <f t="shared" si="257"/>
        <v>0.96095562626892239</v>
      </c>
      <c r="AH295" s="1">
        <f t="shared" si="258"/>
        <v>0.18406336638974427</v>
      </c>
      <c r="AI295" s="2">
        <f t="shared" si="228"/>
        <v>12.314534913331972</v>
      </c>
      <c r="AJ295" s="1">
        <f>VLOOKUP(AI295,Graph!$D$3:$M$50,col)</f>
        <v>5.4999999999999997E-3</v>
      </c>
      <c r="AK295" s="1">
        <f>VLOOKUP(AI295,Graph!$D$3:$M$50,col+1)</f>
        <v>4.4999999999999997E-3</v>
      </c>
      <c r="AL295" s="1">
        <f t="shared" si="259"/>
        <v>4.8333333333333327E-3</v>
      </c>
      <c r="AM295" s="1">
        <f t="shared" si="229"/>
        <v>0.64124999999999988</v>
      </c>
      <c r="AN295" s="2">
        <f t="shared" si="260"/>
        <v>0.28916666666666685</v>
      </c>
      <c r="AO295" s="1">
        <f t="shared" si="261"/>
        <v>4.7057924058332735E-2</v>
      </c>
      <c r="AP295" s="1">
        <f t="shared" si="262"/>
        <v>1.0827296362580068</v>
      </c>
      <c r="AQ295" s="1">
        <f t="shared" si="263"/>
        <v>1.0827296362580066</v>
      </c>
      <c r="AR295" s="1">
        <f t="shared" si="264"/>
        <v>1.0827296362580063</v>
      </c>
      <c r="AS295" s="1">
        <f t="shared" si="265"/>
        <v>1.0827296362580068</v>
      </c>
      <c r="AT295" s="1">
        <f t="shared" si="266"/>
        <v>0.96095562626892239</v>
      </c>
      <c r="AU295" s="1">
        <f t="shared" si="267"/>
        <v>0.18406336638974369</v>
      </c>
      <c r="AV295" s="2">
        <f t="shared" si="232"/>
        <v>294</v>
      </c>
      <c r="AW295" s="1">
        <f t="shared" si="233"/>
        <v>184.06336638974369</v>
      </c>
      <c r="AX295" s="1">
        <f t="shared" si="234"/>
        <v>0.96095562626892239</v>
      </c>
      <c r="AY295" s="1">
        <f t="shared" si="235"/>
        <v>1.0827296362580068</v>
      </c>
      <c r="AZ295" s="1">
        <f t="shared" si="230"/>
        <v>4.8333333333333327E-3</v>
      </c>
      <c r="BA295" s="1">
        <f t="shared" si="231"/>
        <v>12.314534913331972</v>
      </c>
    </row>
    <row r="296" spans="1:53">
      <c r="A296" s="2">
        <f t="shared" si="237"/>
        <v>0.29500000000000021</v>
      </c>
      <c r="B296" s="1">
        <f t="shared" si="223"/>
        <v>0.3300498333333336</v>
      </c>
      <c r="C296" s="1">
        <f t="shared" si="238"/>
        <v>5.0145504741860164E-2</v>
      </c>
      <c r="D296" s="1">
        <f t="shared" si="224"/>
        <v>1.0895441132360424</v>
      </c>
      <c r="E296" s="1">
        <f t="shared" si="268"/>
        <v>1.0892241224800125</v>
      </c>
      <c r="F296" s="1">
        <f t="shared" si="268"/>
        <v>1.0892137496294192</v>
      </c>
      <c r="G296" s="1">
        <f t="shared" si="268"/>
        <v>1.0892134128037965</v>
      </c>
      <c r="H296" s="1">
        <f t="shared" si="239"/>
        <v>0.1936729695357991</v>
      </c>
      <c r="I296" s="1">
        <f t="shared" si="225"/>
        <v>12.525216207472594</v>
      </c>
      <c r="J296" s="1">
        <f>VLOOKUP($I296,Graph!$D$3:$M$50,col)</f>
        <v>5.4999999999999997E-3</v>
      </c>
      <c r="K296" s="1">
        <f>VLOOKUP($I296,Graph!$D$3:$M$50,col+1)</f>
        <v>4.4999999999999997E-3</v>
      </c>
      <c r="L296" s="1">
        <f t="shared" si="240"/>
        <v>4.8333333333333327E-3</v>
      </c>
      <c r="M296" s="1">
        <f t="shared" si="241"/>
        <v>0.64124999999999988</v>
      </c>
      <c r="N296" s="1">
        <f t="shared" si="242"/>
        <v>0.29016666666666685</v>
      </c>
      <c r="O296" s="1">
        <f t="shared" si="243"/>
        <v>4.7085478616763488E-2</v>
      </c>
      <c r="P296" s="1">
        <f t="shared" si="244"/>
        <v>1.0829722861845592</v>
      </c>
      <c r="Q296" s="1">
        <f t="shared" si="245"/>
        <v>1.0827923406717992</v>
      </c>
      <c r="R296" s="1">
        <f t="shared" si="246"/>
        <v>1.0827869577983684</v>
      </c>
      <c r="S296" s="1">
        <f t="shared" si="247"/>
        <v>1.0827867966071749</v>
      </c>
      <c r="T296" s="1">
        <f t="shared" si="248"/>
        <v>0.96103729903179291</v>
      </c>
      <c r="U296" s="1">
        <f t="shared" si="249"/>
        <v>0.18502875462056911</v>
      </c>
      <c r="V296" s="2">
        <f t="shared" si="226"/>
        <v>12.336026756879241</v>
      </c>
      <c r="W296" s="1">
        <f>VLOOKUP(V296,Graph!$D$3:$M$50,col)</f>
        <v>5.4999999999999997E-3</v>
      </c>
      <c r="X296" s="1">
        <f>VLOOKUP(V296,Graph!$D$3:$M$50,col+1)</f>
        <v>4.4999999999999997E-3</v>
      </c>
      <c r="Y296" s="1">
        <f t="shared" si="250"/>
        <v>4.8333333333333327E-3</v>
      </c>
      <c r="Z296" s="1">
        <f t="shared" si="227"/>
        <v>0.64124999999999988</v>
      </c>
      <c r="AA296" s="2">
        <f t="shared" si="251"/>
        <v>0.29016666666666685</v>
      </c>
      <c r="AB296" s="1">
        <f t="shared" si="252"/>
        <v>4.7085478616763488E-2</v>
      </c>
      <c r="AC296" s="1">
        <f t="shared" si="253"/>
        <v>1.0827867917801226</v>
      </c>
      <c r="AD296" s="1">
        <f t="shared" si="254"/>
        <v>1.0827867916355707</v>
      </c>
      <c r="AE296" s="1">
        <f t="shared" si="255"/>
        <v>1.0827867916312424</v>
      </c>
      <c r="AF296" s="1">
        <f t="shared" si="256"/>
        <v>1.0827867916311125</v>
      </c>
      <c r="AG296" s="1">
        <f t="shared" si="257"/>
        <v>0.96103729903179291</v>
      </c>
      <c r="AH296" s="1">
        <f t="shared" si="258"/>
        <v>0.18502875377024969</v>
      </c>
      <c r="AI296" s="2">
        <f t="shared" si="228"/>
        <v>12.336026737982063</v>
      </c>
      <c r="AJ296" s="1">
        <f>VLOOKUP(AI296,Graph!$D$3:$M$50,col)</f>
        <v>5.4999999999999997E-3</v>
      </c>
      <c r="AK296" s="1">
        <f>VLOOKUP(AI296,Graph!$D$3:$M$50,col+1)</f>
        <v>4.4999999999999997E-3</v>
      </c>
      <c r="AL296" s="1">
        <f t="shared" si="259"/>
        <v>4.8333333333333327E-3</v>
      </c>
      <c r="AM296" s="1">
        <f t="shared" si="229"/>
        <v>0.64124999999999988</v>
      </c>
      <c r="AN296" s="2">
        <f t="shared" si="260"/>
        <v>0.29016666666666685</v>
      </c>
      <c r="AO296" s="1">
        <f t="shared" si="261"/>
        <v>4.7085478616763488E-2</v>
      </c>
      <c r="AP296" s="1">
        <f t="shared" si="262"/>
        <v>1.0827867916311087</v>
      </c>
      <c r="AQ296" s="1">
        <f t="shared" si="263"/>
        <v>1.0827867916311082</v>
      </c>
      <c r="AR296" s="1">
        <f t="shared" si="264"/>
        <v>1.0827867916311085</v>
      </c>
      <c r="AS296" s="1">
        <f t="shared" si="265"/>
        <v>1.0827867916311087</v>
      </c>
      <c r="AT296" s="1">
        <f t="shared" si="266"/>
        <v>0.96103729903179291</v>
      </c>
      <c r="AU296" s="1">
        <f t="shared" si="267"/>
        <v>0.18502875377024908</v>
      </c>
      <c r="AV296" s="2">
        <f t="shared" si="232"/>
        <v>295</v>
      </c>
      <c r="AW296" s="1">
        <f t="shared" si="233"/>
        <v>185.02875377024907</v>
      </c>
      <c r="AX296" s="1">
        <f t="shared" si="234"/>
        <v>0.96103729903179291</v>
      </c>
      <c r="AY296" s="1">
        <f t="shared" si="235"/>
        <v>1.0827867916311087</v>
      </c>
      <c r="AZ296" s="1">
        <f t="shared" si="230"/>
        <v>4.8333333333333327E-3</v>
      </c>
      <c r="BA296" s="1">
        <f t="shared" si="231"/>
        <v>12.336026737982063</v>
      </c>
    </row>
    <row r="297" spans="1:53">
      <c r="A297" s="2">
        <f t="shared" si="237"/>
        <v>0.29600000000000021</v>
      </c>
      <c r="B297" s="1">
        <f t="shared" si="223"/>
        <v>0.3310910000000003</v>
      </c>
      <c r="C297" s="1">
        <f t="shared" si="238"/>
        <v>5.0169027403917363E-2</v>
      </c>
      <c r="D297" s="1">
        <f t="shared" si="224"/>
        <v>1.089592902641412</v>
      </c>
      <c r="E297" s="1">
        <f t="shared" si="268"/>
        <v>1.0892741096177503</v>
      </c>
      <c r="F297" s="1">
        <f t="shared" si="268"/>
        <v>1.0892637692156073</v>
      </c>
      <c r="G297" s="1">
        <f t="shared" si="268"/>
        <v>1.0892634332389373</v>
      </c>
      <c r="H297" s="1">
        <f t="shared" si="239"/>
        <v>0.19466752082673594</v>
      </c>
      <c r="I297" s="1">
        <f t="shared" si="225"/>
        <v>12.546619482544344</v>
      </c>
      <c r="J297" s="1">
        <f>VLOOKUP($I297,Graph!$D$3:$M$50,col)</f>
        <v>5.4999999999999997E-3</v>
      </c>
      <c r="K297" s="1">
        <f>VLOOKUP($I297,Graph!$D$3:$M$50,col+1)</f>
        <v>4.4999999999999997E-3</v>
      </c>
      <c r="L297" s="1">
        <f t="shared" si="240"/>
        <v>4.8333333333333327E-3</v>
      </c>
      <c r="M297" s="1">
        <f t="shared" si="241"/>
        <v>0.64124999999999988</v>
      </c>
      <c r="N297" s="1">
        <f t="shared" si="242"/>
        <v>0.29116666666666685</v>
      </c>
      <c r="O297" s="1">
        <f t="shared" si="243"/>
        <v>4.7112867865024152E-2</v>
      </c>
      <c r="P297" s="1">
        <f t="shared" si="244"/>
        <v>1.0830290646825749</v>
      </c>
      <c r="Q297" s="1">
        <f t="shared" si="245"/>
        <v>1.0828491683213963</v>
      </c>
      <c r="R297" s="1">
        <f t="shared" si="246"/>
        <v>1.0828437829201751</v>
      </c>
      <c r="S297" s="1">
        <f t="shared" si="247"/>
        <v>1.0828436215336414</v>
      </c>
      <c r="T297" s="1">
        <f t="shared" si="248"/>
        <v>0.96111842224196531</v>
      </c>
      <c r="U297" s="1">
        <f t="shared" si="249"/>
        <v>0.18599583440824463</v>
      </c>
      <c r="V297" s="2">
        <f t="shared" si="226"/>
        <v>12.357481436199224</v>
      </c>
      <c r="W297" s="1">
        <f>VLOOKUP(V297,Graph!$D$3:$M$50,col)</f>
        <v>5.4999999999999997E-3</v>
      </c>
      <c r="X297" s="1">
        <f>VLOOKUP(V297,Graph!$D$3:$M$50,col+1)</f>
        <v>4.4999999999999997E-3</v>
      </c>
      <c r="Y297" s="1">
        <f t="shared" si="250"/>
        <v>4.8333333333333327E-3</v>
      </c>
      <c r="Z297" s="1">
        <f t="shared" si="227"/>
        <v>0.64124999999999988</v>
      </c>
      <c r="AA297" s="2">
        <f t="shared" si="251"/>
        <v>0.29116666666666685</v>
      </c>
      <c r="AB297" s="1">
        <f t="shared" si="252"/>
        <v>4.7112867865024152E-2</v>
      </c>
      <c r="AC297" s="1">
        <f t="shared" si="253"/>
        <v>1.0828436166971538</v>
      </c>
      <c r="AD297" s="1">
        <f t="shared" si="254"/>
        <v>1.082843616552212</v>
      </c>
      <c r="AE297" s="1">
        <f t="shared" si="255"/>
        <v>1.0828436165478685</v>
      </c>
      <c r="AF297" s="1">
        <f t="shared" si="256"/>
        <v>1.0828436165477382</v>
      </c>
      <c r="AG297" s="1">
        <f t="shared" si="257"/>
        <v>0.96111842224196531</v>
      </c>
      <c r="AH297" s="1">
        <f t="shared" si="258"/>
        <v>0.18599583355183544</v>
      </c>
      <c r="AI297" s="2">
        <f t="shared" si="228"/>
        <v>12.357481417232741</v>
      </c>
      <c r="AJ297" s="1">
        <f>VLOOKUP(AI297,Graph!$D$3:$M$50,col)</f>
        <v>5.4999999999999997E-3</v>
      </c>
      <c r="AK297" s="1">
        <f>VLOOKUP(AI297,Graph!$D$3:$M$50,col+1)</f>
        <v>4.4999999999999997E-3</v>
      </c>
      <c r="AL297" s="1">
        <f t="shared" si="259"/>
        <v>4.8333333333333327E-3</v>
      </c>
      <c r="AM297" s="1">
        <f t="shared" si="229"/>
        <v>0.64124999999999988</v>
      </c>
      <c r="AN297" s="2">
        <f t="shared" si="260"/>
        <v>0.29116666666666685</v>
      </c>
      <c r="AO297" s="1">
        <f t="shared" si="261"/>
        <v>4.7112867865024152E-2</v>
      </c>
      <c r="AP297" s="1">
        <f t="shared" si="262"/>
        <v>1.0828436165477344</v>
      </c>
      <c r="AQ297" s="1">
        <f t="shared" si="263"/>
        <v>1.0828436165477342</v>
      </c>
      <c r="AR297" s="1">
        <f t="shared" si="264"/>
        <v>1.082843616547734</v>
      </c>
      <c r="AS297" s="1">
        <f t="shared" si="265"/>
        <v>1.0828436165477342</v>
      </c>
      <c r="AT297" s="1">
        <f t="shared" si="266"/>
        <v>0.96111842224196531</v>
      </c>
      <c r="AU297" s="1">
        <f t="shared" si="267"/>
        <v>0.18599583355183477</v>
      </c>
      <c r="AV297" s="2">
        <f t="shared" si="232"/>
        <v>296</v>
      </c>
      <c r="AW297" s="1">
        <f t="shared" si="233"/>
        <v>185.99583355183478</v>
      </c>
      <c r="AX297" s="1">
        <f t="shared" si="234"/>
        <v>0.96111842224196531</v>
      </c>
      <c r="AY297" s="1">
        <f t="shared" si="235"/>
        <v>1.0828436165477342</v>
      </c>
      <c r="AZ297" s="1">
        <f t="shared" si="230"/>
        <v>4.8333333333333327E-3</v>
      </c>
      <c r="BA297" s="1">
        <f t="shared" si="231"/>
        <v>12.357481417232741</v>
      </c>
    </row>
    <row r="298" spans="1:53">
      <c r="A298" s="2">
        <f t="shared" si="237"/>
        <v>0.29700000000000021</v>
      </c>
      <c r="B298" s="1">
        <f t="shared" si="223"/>
        <v>0.33213216666666695</v>
      </c>
      <c r="C298" s="1">
        <f t="shared" si="238"/>
        <v>5.019240805251253E-2</v>
      </c>
      <c r="D298" s="1">
        <f t="shared" si="224"/>
        <v>1.0896414039859688</v>
      </c>
      <c r="E298" s="1">
        <f t="shared" si="268"/>
        <v>1.089323804325329</v>
      </c>
      <c r="F298" s="1">
        <f t="shared" si="268"/>
        <v>1.0893134963141637</v>
      </c>
      <c r="G298" s="1">
        <f t="shared" si="268"/>
        <v>1.0893131611870368</v>
      </c>
      <c r="H298" s="1">
        <f t="shared" si="239"/>
        <v>0.19566377655351222</v>
      </c>
      <c r="I298" s="1">
        <f t="shared" si="225"/>
        <v>12.567986475552727</v>
      </c>
      <c r="J298" s="1">
        <f>VLOOKUP($I298,Graph!$D$3:$M$50,col)</f>
        <v>5.4999999999999997E-3</v>
      </c>
      <c r="K298" s="1">
        <f>VLOOKUP($I298,Graph!$D$3:$M$50,col+1)</f>
        <v>4.4999999999999997E-3</v>
      </c>
      <c r="L298" s="1">
        <f t="shared" si="240"/>
        <v>4.8333333333333327E-3</v>
      </c>
      <c r="M298" s="1">
        <f t="shared" si="241"/>
        <v>0.64124999999999988</v>
      </c>
      <c r="N298" s="1">
        <f t="shared" si="242"/>
        <v>0.29216666666666685</v>
      </c>
      <c r="O298" s="1">
        <f t="shared" si="243"/>
        <v>4.7140093282860271E-2</v>
      </c>
      <c r="P298" s="1">
        <f t="shared" si="244"/>
        <v>1.0830855154287227</v>
      </c>
      <c r="Q298" s="1">
        <f t="shared" si="245"/>
        <v>1.0829056683362954</v>
      </c>
      <c r="R298" s="1">
        <f t="shared" si="246"/>
        <v>1.0829002804355907</v>
      </c>
      <c r="S298" s="1">
        <f t="shared" si="247"/>
        <v>1.0829001188551306</v>
      </c>
      <c r="T298" s="1">
        <f t="shared" si="248"/>
        <v>0.96119900142735659</v>
      </c>
      <c r="U298" s="1">
        <f t="shared" si="249"/>
        <v>0.18696460363928835</v>
      </c>
      <c r="V298" s="2">
        <f t="shared" si="226"/>
        <v>12.378899161220028</v>
      </c>
      <c r="W298" s="1">
        <f>VLOOKUP(V298,Graph!$D$3:$M$50,col)</f>
        <v>5.4999999999999997E-3</v>
      </c>
      <c r="X298" s="1">
        <f>VLOOKUP(V298,Graph!$D$3:$M$50,col+1)</f>
        <v>4.4999999999999997E-3</v>
      </c>
      <c r="Y298" s="1">
        <f t="shared" si="250"/>
        <v>4.8333333333333327E-3</v>
      </c>
      <c r="Z298" s="1">
        <f t="shared" si="227"/>
        <v>0.64124999999999988</v>
      </c>
      <c r="AA298" s="2">
        <f t="shared" si="251"/>
        <v>0.29216666666666685</v>
      </c>
      <c r="AB298" s="1">
        <f t="shared" si="252"/>
        <v>4.7140093282860271E-2</v>
      </c>
      <c r="AC298" s="1">
        <f t="shared" si="253"/>
        <v>1.0829001140092618</v>
      </c>
      <c r="AD298" s="1">
        <f t="shared" si="254"/>
        <v>1.0829001138639318</v>
      </c>
      <c r="AE298" s="1">
        <f t="shared" si="255"/>
        <v>1.0829001138595733</v>
      </c>
      <c r="AF298" s="1">
        <f t="shared" si="256"/>
        <v>1.0829001138594427</v>
      </c>
      <c r="AG298" s="1">
        <f t="shared" si="257"/>
        <v>0.96119900142735659</v>
      </c>
      <c r="AH298" s="1">
        <f t="shared" si="258"/>
        <v>0.1869646027767741</v>
      </c>
      <c r="AI298" s="2">
        <f t="shared" si="228"/>
        <v>12.37889914218438</v>
      </c>
      <c r="AJ298" s="1">
        <f>VLOOKUP(AI298,Graph!$D$3:$M$50,col)</f>
        <v>5.4999999999999997E-3</v>
      </c>
      <c r="AK298" s="1">
        <f>VLOOKUP(AI298,Graph!$D$3:$M$50,col+1)</f>
        <v>4.4999999999999997E-3</v>
      </c>
      <c r="AL298" s="1">
        <f t="shared" si="259"/>
        <v>4.8333333333333327E-3</v>
      </c>
      <c r="AM298" s="1">
        <f t="shared" si="229"/>
        <v>0.64124999999999988</v>
      </c>
      <c r="AN298" s="2">
        <f t="shared" si="260"/>
        <v>0.29216666666666685</v>
      </c>
      <c r="AO298" s="1">
        <f t="shared" si="261"/>
        <v>4.7140093282860271E-2</v>
      </c>
      <c r="AP298" s="1">
        <f t="shared" si="262"/>
        <v>1.0829001138594387</v>
      </c>
      <c r="AQ298" s="1">
        <f t="shared" si="263"/>
        <v>1.0829001138594385</v>
      </c>
      <c r="AR298" s="1">
        <f t="shared" si="264"/>
        <v>1.0829001138594387</v>
      </c>
      <c r="AS298" s="1">
        <f t="shared" si="265"/>
        <v>1.0829001138594385</v>
      </c>
      <c r="AT298" s="1">
        <f t="shared" si="266"/>
        <v>0.96119900142735659</v>
      </c>
      <c r="AU298" s="1">
        <f t="shared" si="267"/>
        <v>0.18696460277677338</v>
      </c>
      <c r="AV298" s="2">
        <f t="shared" si="232"/>
        <v>297</v>
      </c>
      <c r="AW298" s="1">
        <f t="shared" si="233"/>
        <v>186.96460277677338</v>
      </c>
      <c r="AX298" s="1">
        <f t="shared" si="234"/>
        <v>0.96119900142735659</v>
      </c>
      <c r="AY298" s="1">
        <f t="shared" si="235"/>
        <v>1.0829001138594385</v>
      </c>
      <c r="AZ298" s="1">
        <f t="shared" si="230"/>
        <v>4.8333333333333327E-3</v>
      </c>
      <c r="BA298" s="1">
        <f t="shared" si="231"/>
        <v>12.37889914218438</v>
      </c>
    </row>
    <row r="299" spans="1:53">
      <c r="A299" s="2">
        <f t="shared" si="237"/>
        <v>0.29800000000000021</v>
      </c>
      <c r="B299" s="1">
        <f t="shared" si="223"/>
        <v>0.3331733333333336</v>
      </c>
      <c r="C299" s="1">
        <f t="shared" si="238"/>
        <v>5.0215647967956509E-2</v>
      </c>
      <c r="D299" s="1">
        <f t="shared" si="224"/>
        <v>1.0896896198095722</v>
      </c>
      <c r="E299" s="1">
        <f t="shared" si="268"/>
        <v>1.0893732091578978</v>
      </c>
      <c r="F299" s="1">
        <f t="shared" si="268"/>
        <v>1.0893629334797508</v>
      </c>
      <c r="G299" s="1">
        <f t="shared" si="268"/>
        <v>1.0893625992027181</v>
      </c>
      <c r="H299" s="1">
        <f t="shared" si="239"/>
        <v>0.19666173380222557</v>
      </c>
      <c r="I299" s="1">
        <f t="shared" si="225"/>
        <v>12.589317369754859</v>
      </c>
      <c r="J299" s="1">
        <f>VLOOKUP($I299,Graph!$D$3:$M$50,col)</f>
        <v>5.4999999999999997E-3</v>
      </c>
      <c r="K299" s="1">
        <f>VLOOKUP($I299,Graph!$D$3:$M$50,col+1)</f>
        <v>4.4999999999999997E-3</v>
      </c>
      <c r="L299" s="1">
        <f t="shared" si="240"/>
        <v>4.8333333333333327E-3</v>
      </c>
      <c r="M299" s="1">
        <f t="shared" si="241"/>
        <v>0.64124999999999988</v>
      </c>
      <c r="N299" s="1">
        <f t="shared" si="242"/>
        <v>0.29316666666666685</v>
      </c>
      <c r="O299" s="1">
        <f t="shared" si="243"/>
        <v>4.7167156332453802E-2</v>
      </c>
      <c r="P299" s="1">
        <f t="shared" si="244"/>
        <v>1.0831416412464856</v>
      </c>
      <c r="Q299" s="1">
        <f t="shared" si="245"/>
        <v>1.08296184353576</v>
      </c>
      <c r="R299" s="1">
        <f t="shared" si="246"/>
        <v>1.0829564531635498</v>
      </c>
      <c r="S299" s="1">
        <f t="shared" si="247"/>
        <v>1.0829562913905648</v>
      </c>
      <c r="T299" s="1">
        <f t="shared" si="248"/>
        <v>0.96127904204199466</v>
      </c>
      <c r="U299" s="1">
        <f t="shared" si="249"/>
        <v>0.18793505937138161</v>
      </c>
      <c r="V299" s="2">
        <f t="shared" si="226"/>
        <v>12.400280121413946</v>
      </c>
      <c r="W299" s="1">
        <f>VLOOKUP(V299,Graph!$D$3:$M$50,col)</f>
        <v>5.4999999999999997E-3</v>
      </c>
      <c r="X299" s="1">
        <f>VLOOKUP(V299,Graph!$D$3:$M$50,col+1)</f>
        <v>4.4999999999999997E-3</v>
      </c>
      <c r="Y299" s="1">
        <f t="shared" si="250"/>
        <v>4.8333333333333327E-3</v>
      </c>
      <c r="Z299" s="1">
        <f t="shared" si="227"/>
        <v>0.64124999999999988</v>
      </c>
      <c r="AA299" s="2">
        <f t="shared" si="251"/>
        <v>0.29316666666666685</v>
      </c>
      <c r="AB299" s="1">
        <f t="shared" si="252"/>
        <v>4.7167156332453802E-2</v>
      </c>
      <c r="AC299" s="1">
        <f t="shared" si="253"/>
        <v>1.0829562865353686</v>
      </c>
      <c r="AD299" s="1">
        <f t="shared" si="254"/>
        <v>1.082956286389652</v>
      </c>
      <c r="AE299" s="1">
        <f t="shared" si="255"/>
        <v>1.0829562863852789</v>
      </c>
      <c r="AF299" s="1">
        <f t="shared" si="256"/>
        <v>1.0829562863851478</v>
      </c>
      <c r="AG299" s="1">
        <f t="shared" si="257"/>
        <v>0.96127904204199466</v>
      </c>
      <c r="AH299" s="1">
        <f t="shared" si="258"/>
        <v>0.18793505850274697</v>
      </c>
      <c r="AI299" s="2">
        <f t="shared" si="228"/>
        <v>12.400280102309274</v>
      </c>
      <c r="AJ299" s="1">
        <f>VLOOKUP(AI299,Graph!$D$3:$M$50,col)</f>
        <v>5.4999999999999997E-3</v>
      </c>
      <c r="AK299" s="1">
        <f>VLOOKUP(AI299,Graph!$D$3:$M$50,col+1)</f>
        <v>4.4999999999999997E-3</v>
      </c>
      <c r="AL299" s="1">
        <f t="shared" si="259"/>
        <v>4.8333333333333327E-3</v>
      </c>
      <c r="AM299" s="1">
        <f t="shared" si="229"/>
        <v>0.64124999999999988</v>
      </c>
      <c r="AN299" s="2">
        <f t="shared" si="260"/>
        <v>0.29316666666666685</v>
      </c>
      <c r="AO299" s="1">
        <f t="shared" si="261"/>
        <v>4.7167156332453802E-2</v>
      </c>
      <c r="AP299" s="1">
        <f t="shared" si="262"/>
        <v>1.0829562863851436</v>
      </c>
      <c r="AQ299" s="1">
        <f t="shared" si="263"/>
        <v>1.0829562863851436</v>
      </c>
      <c r="AR299" s="1">
        <f t="shared" si="264"/>
        <v>1.0829562863851436</v>
      </c>
      <c r="AS299" s="1">
        <f t="shared" si="265"/>
        <v>1.0829562863851436</v>
      </c>
      <c r="AT299" s="1">
        <f t="shared" si="266"/>
        <v>0.96127904204199466</v>
      </c>
      <c r="AU299" s="1">
        <f t="shared" si="267"/>
        <v>0.18793505850274622</v>
      </c>
      <c r="AV299" s="2">
        <f t="shared" si="232"/>
        <v>298</v>
      </c>
      <c r="AW299" s="1">
        <f t="shared" si="233"/>
        <v>187.93505850274622</v>
      </c>
      <c r="AX299" s="1">
        <f t="shared" si="234"/>
        <v>0.96127904204199466</v>
      </c>
      <c r="AY299" s="1">
        <f t="shared" si="235"/>
        <v>1.0829562863851436</v>
      </c>
      <c r="AZ299" s="1">
        <f t="shared" si="230"/>
        <v>4.8333333333333327E-3</v>
      </c>
      <c r="BA299" s="1">
        <f t="shared" si="231"/>
        <v>12.400280102309274</v>
      </c>
    </row>
    <row r="300" spans="1:53">
      <c r="A300" s="2">
        <f t="shared" si="237"/>
        <v>0.29900000000000021</v>
      </c>
      <c r="B300" s="1">
        <f t="shared" si="223"/>
        <v>0.3342145000000003</v>
      </c>
      <c r="C300" s="1">
        <f t="shared" si="238"/>
        <v>5.0238748415240501E-2</v>
      </c>
      <c r="D300" s="1">
        <f t="shared" si="224"/>
        <v>1.0897375526223583</v>
      </c>
      <c r="E300" s="1">
        <f t="shared" si="268"/>
        <v>1.0894223266409691</v>
      </c>
      <c r="F300" s="1">
        <f t="shared" si="268"/>
        <v>1.0894120832374121</v>
      </c>
      <c r="G300" s="1">
        <f t="shared" si="268"/>
        <v>1.0894117498109837</v>
      </c>
      <c r="H300" s="1">
        <f t="shared" si="239"/>
        <v>0.19766138967384789</v>
      </c>
      <c r="I300" s="1">
        <f t="shared" si="225"/>
        <v>12.61061234687423</v>
      </c>
      <c r="J300" s="1">
        <f>VLOOKUP($I300,Graph!$D$3:$M$50,col)</f>
        <v>5.4999999999999997E-3</v>
      </c>
      <c r="K300" s="1">
        <f>VLOOKUP($I300,Graph!$D$3:$M$50,col+1)</f>
        <v>4.4999999999999997E-3</v>
      </c>
      <c r="L300" s="1">
        <f t="shared" si="240"/>
        <v>4.8333333333333327E-3</v>
      </c>
      <c r="M300" s="1">
        <f t="shared" si="241"/>
        <v>0.64124999999999988</v>
      </c>
      <c r="N300" s="1">
        <f t="shared" si="242"/>
        <v>0.29416666666666685</v>
      </c>
      <c r="O300" s="1">
        <f t="shared" si="243"/>
        <v>4.7194058458682249E-2</v>
      </c>
      <c r="P300" s="1">
        <f t="shared" si="244"/>
        <v>1.0831974449270905</v>
      </c>
      <c r="Q300" s="1">
        <f t="shared" si="245"/>
        <v>1.0830176967068785</v>
      </c>
      <c r="R300" s="1">
        <f t="shared" si="246"/>
        <v>1.0830123038908179</v>
      </c>
      <c r="S300" s="1">
        <f t="shared" si="247"/>
        <v>1.0830121419266971</v>
      </c>
      <c r="T300" s="1">
        <f t="shared" si="248"/>
        <v>0.96135854946724641</v>
      </c>
      <c r="U300" s="1">
        <f t="shared" si="249"/>
        <v>0.18890719867748126</v>
      </c>
      <c r="V300" s="2">
        <f t="shared" si="226"/>
        <v>12.421624504644491</v>
      </c>
      <c r="W300" s="1">
        <f>VLOOKUP(V300,Graph!$D$3:$M$50,col)</f>
        <v>5.4999999999999997E-3</v>
      </c>
      <c r="X300" s="1">
        <f>VLOOKUP(V300,Graph!$D$3:$M$50,col+1)</f>
        <v>4.4999999999999997E-3</v>
      </c>
      <c r="Y300" s="1">
        <f t="shared" si="250"/>
        <v>4.8333333333333327E-3</v>
      </c>
      <c r="Z300" s="1">
        <f t="shared" si="227"/>
        <v>0.64124999999999988</v>
      </c>
      <c r="AA300" s="2">
        <f t="shared" si="251"/>
        <v>0.29416666666666685</v>
      </c>
      <c r="AB300" s="1">
        <f t="shared" si="252"/>
        <v>4.7194058458682249E-2</v>
      </c>
      <c r="AC300" s="1">
        <f t="shared" si="253"/>
        <v>1.0830121370622265</v>
      </c>
      <c r="AD300" s="1">
        <f t="shared" si="254"/>
        <v>1.0830121369161256</v>
      </c>
      <c r="AE300" s="1">
        <f t="shared" si="255"/>
        <v>1.0830121369117376</v>
      </c>
      <c r="AF300" s="1">
        <f t="shared" si="256"/>
        <v>1.0830121369116057</v>
      </c>
      <c r="AG300" s="1">
        <f t="shared" si="257"/>
        <v>0.96135854946724641</v>
      </c>
      <c r="AH300" s="1">
        <f t="shared" si="258"/>
        <v>0.18890719780271092</v>
      </c>
      <c r="AI300" s="2">
        <f t="shared" si="228"/>
        <v>12.421624485470934</v>
      </c>
      <c r="AJ300" s="1">
        <f>VLOOKUP(AI300,Graph!$D$3:$M$50,col)</f>
        <v>5.4999999999999997E-3</v>
      </c>
      <c r="AK300" s="1">
        <f>VLOOKUP(AI300,Graph!$D$3:$M$50,col+1)</f>
        <v>4.4999999999999997E-3</v>
      </c>
      <c r="AL300" s="1">
        <f t="shared" si="259"/>
        <v>4.8333333333333327E-3</v>
      </c>
      <c r="AM300" s="1">
        <f t="shared" si="229"/>
        <v>0.64124999999999988</v>
      </c>
      <c r="AN300" s="2">
        <f t="shared" si="260"/>
        <v>0.29416666666666685</v>
      </c>
      <c r="AO300" s="1">
        <f t="shared" si="261"/>
        <v>4.7194058458682249E-2</v>
      </c>
      <c r="AP300" s="1">
        <f t="shared" si="262"/>
        <v>1.0830121369116017</v>
      </c>
      <c r="AQ300" s="1">
        <f t="shared" si="263"/>
        <v>1.0830121369116019</v>
      </c>
      <c r="AR300" s="1">
        <f t="shared" si="264"/>
        <v>1.0830121369116017</v>
      </c>
      <c r="AS300" s="1">
        <f t="shared" si="265"/>
        <v>1.0830121369116019</v>
      </c>
      <c r="AT300" s="1">
        <f t="shared" si="266"/>
        <v>0.96135854946724641</v>
      </c>
      <c r="AU300" s="1">
        <f t="shared" si="267"/>
        <v>0.18890719780271026</v>
      </c>
      <c r="AV300" s="2">
        <f t="shared" si="232"/>
        <v>299</v>
      </c>
      <c r="AW300" s="1">
        <f t="shared" si="233"/>
        <v>188.90719780271027</v>
      </c>
      <c r="AX300" s="1">
        <f t="shared" si="234"/>
        <v>0.96135854946724641</v>
      </c>
      <c r="AY300" s="1">
        <f t="shared" si="235"/>
        <v>1.0830121369116019</v>
      </c>
      <c r="AZ300" s="1">
        <f t="shared" si="230"/>
        <v>4.8333333333333327E-3</v>
      </c>
      <c r="BA300" s="1">
        <f t="shared" si="231"/>
        <v>12.421624485470934</v>
      </c>
    </row>
    <row r="301" spans="1:53">
      <c r="A301" s="2">
        <f t="shared" si="237"/>
        <v>0.30000000000000021</v>
      </c>
      <c r="B301" s="1">
        <f t="shared" si="223"/>
        <v>0.33525566666666695</v>
      </c>
      <c r="C301" s="1">
        <f t="shared" si="238"/>
        <v>5.0261710644264122E-2</v>
      </c>
      <c r="D301" s="1">
        <f t="shared" si="224"/>
        <v>1.0897852049051735</v>
      </c>
      <c r="E301" s="1">
        <f t="shared" ref="E301:G320" si="269">SQRT(D301-($C301*D301-POWER(D301,1/3)+1)/($C301-POWER(D301,-2/3)/3))</f>
        <v>1.0894711592708461</v>
      </c>
      <c r="F301" s="1">
        <f t="shared" si="269"/>
        <v>1.0894609480829962</v>
      </c>
      <c r="G301" s="1">
        <f t="shared" si="269"/>
        <v>1.0894606155076432</v>
      </c>
      <c r="H301" s="1">
        <f t="shared" si="239"/>
        <v>0.19866274128409969</v>
      </c>
      <c r="I301" s="1">
        <f t="shared" si="225"/>
        <v>12.631871587118615</v>
      </c>
      <c r="J301" s="1">
        <f>VLOOKUP($I301,Graph!$D$3:$M$50,col)</f>
        <v>5.4999999999999997E-3</v>
      </c>
      <c r="K301" s="1">
        <f>VLOOKUP($I301,Graph!$D$3:$M$50,col+1)</f>
        <v>4.4999999999999997E-3</v>
      </c>
      <c r="L301" s="1">
        <f t="shared" si="240"/>
        <v>4.8333333333333327E-3</v>
      </c>
      <c r="M301" s="1">
        <f t="shared" si="241"/>
        <v>0.64124999999999988</v>
      </c>
      <c r="N301" s="1">
        <f t="shared" si="242"/>
        <v>0.29516666666666685</v>
      </c>
      <c r="O301" s="1">
        <f t="shared" si="243"/>
        <v>4.7220801089373189E-2</v>
      </c>
      <c r="P301" s="1">
        <f t="shared" si="244"/>
        <v>1.0832529292299669</v>
      </c>
      <c r="Q301" s="1">
        <f t="shared" si="245"/>
        <v>1.0830732306050233</v>
      </c>
      <c r="R301" s="1">
        <f t="shared" si="246"/>
        <v>1.0830678353724477</v>
      </c>
      <c r="S301" s="1">
        <f t="shared" si="247"/>
        <v>1.0830676732185667</v>
      </c>
      <c r="T301" s="1">
        <f t="shared" si="248"/>
        <v>0.96143752901302637</v>
      </c>
      <c r="U301" s="1">
        <f t="shared" si="249"/>
        <v>0.18988101864568888</v>
      </c>
      <c r="V301" s="2">
        <f t="shared" si="226"/>
        <v>12.442932497185415</v>
      </c>
      <c r="W301" s="1">
        <f>VLOOKUP(V301,Graph!$D$3:$M$50,col)</f>
        <v>5.4999999999999997E-3</v>
      </c>
      <c r="X301" s="1">
        <f>VLOOKUP(V301,Graph!$D$3:$M$50,col+1)</f>
        <v>4.4999999999999997E-3</v>
      </c>
      <c r="Y301" s="1">
        <f t="shared" si="250"/>
        <v>4.8333333333333327E-3</v>
      </c>
      <c r="Z301" s="1">
        <f t="shared" si="227"/>
        <v>0.64124999999999988</v>
      </c>
      <c r="AA301" s="2">
        <f t="shared" si="251"/>
        <v>0.29516666666666685</v>
      </c>
      <c r="AB301" s="1">
        <f t="shared" si="252"/>
        <v>4.7220801089373189E-2</v>
      </c>
      <c r="AC301" s="1">
        <f t="shared" si="253"/>
        <v>1.083067668344875</v>
      </c>
      <c r="AD301" s="1">
        <f t="shared" si="254"/>
        <v>1.0830676681983913</v>
      </c>
      <c r="AE301" s="1">
        <f t="shared" si="255"/>
        <v>1.0830676681939884</v>
      </c>
      <c r="AF301" s="1">
        <f t="shared" si="256"/>
        <v>1.0830676681938562</v>
      </c>
      <c r="AG301" s="1">
        <f t="shared" si="257"/>
        <v>0.96143752901302637</v>
      </c>
      <c r="AH301" s="1">
        <f t="shared" si="258"/>
        <v>0.18988101776476782</v>
      </c>
      <c r="AI301" s="2">
        <f t="shared" si="228"/>
        <v>12.442932477943117</v>
      </c>
      <c r="AJ301" s="1">
        <f>VLOOKUP(AI301,Graph!$D$3:$M$50,col)</f>
        <v>5.4999999999999997E-3</v>
      </c>
      <c r="AK301" s="1">
        <f>VLOOKUP(AI301,Graph!$D$3:$M$50,col+1)</f>
        <v>4.4999999999999997E-3</v>
      </c>
      <c r="AL301" s="1">
        <f t="shared" si="259"/>
        <v>4.8333333333333327E-3</v>
      </c>
      <c r="AM301" s="1">
        <f t="shared" si="229"/>
        <v>0.64124999999999988</v>
      </c>
      <c r="AN301" s="2">
        <f t="shared" si="260"/>
        <v>0.29516666666666685</v>
      </c>
      <c r="AO301" s="1">
        <f t="shared" si="261"/>
        <v>4.7220801089373189E-2</v>
      </c>
      <c r="AP301" s="1">
        <f t="shared" si="262"/>
        <v>1.0830676681938523</v>
      </c>
      <c r="AQ301" s="1">
        <f t="shared" si="263"/>
        <v>1.0830676681938518</v>
      </c>
      <c r="AR301" s="1">
        <f t="shared" si="264"/>
        <v>1.083067668193852</v>
      </c>
      <c r="AS301" s="1">
        <f t="shared" si="265"/>
        <v>1.0830676681938523</v>
      </c>
      <c r="AT301" s="1">
        <f t="shared" si="266"/>
        <v>0.96143752901302637</v>
      </c>
      <c r="AU301" s="1">
        <f t="shared" si="267"/>
        <v>0.18988101776476712</v>
      </c>
      <c r="AV301" s="2">
        <f t="shared" si="232"/>
        <v>300</v>
      </c>
      <c r="AW301" s="1">
        <f t="shared" si="233"/>
        <v>189.88101776476714</v>
      </c>
      <c r="AX301" s="1">
        <f t="shared" si="234"/>
        <v>0.96143752901302637</v>
      </c>
      <c r="AY301" s="1">
        <f t="shared" si="235"/>
        <v>1.0830676681938523</v>
      </c>
      <c r="AZ301" s="1">
        <f t="shared" si="230"/>
        <v>4.8333333333333327E-3</v>
      </c>
      <c r="BA301" s="1">
        <f t="shared" si="231"/>
        <v>12.442932477943117</v>
      </c>
    </row>
    <row r="302" spans="1:53">
      <c r="A302" s="2">
        <f t="shared" si="237"/>
        <v>0.30100000000000021</v>
      </c>
      <c r="B302" s="1">
        <f t="shared" si="223"/>
        <v>0.3362968333333336</v>
      </c>
      <c r="C302" s="1">
        <f t="shared" si="238"/>
        <v>5.0284535890059302E-2</v>
      </c>
      <c r="D302" s="1">
        <f t="shared" si="224"/>
        <v>1.089832579109999</v>
      </c>
      <c r="E302" s="1">
        <f t="shared" si="269"/>
        <v>1.0895197095150464</v>
      </c>
      <c r="F302" s="1">
        <f t="shared" si="269"/>
        <v>1.0895095304835787</v>
      </c>
      <c r="G302" s="1">
        <f t="shared" si="269"/>
        <v>1.089509198759735</v>
      </c>
      <c r="H302" s="1">
        <f t="shared" si="239"/>
        <v>0.19966578576332589</v>
      </c>
      <c r="I302" s="1">
        <f t="shared" si="225"/>
        <v>12.653095269197649</v>
      </c>
      <c r="J302" s="1">
        <f>VLOOKUP($I302,Graph!$D$3:$M$50,col)</f>
        <v>5.4999999999999997E-3</v>
      </c>
      <c r="K302" s="1">
        <f>VLOOKUP($I302,Graph!$D$3:$M$50,col+1)</f>
        <v>4.4999999999999997E-3</v>
      </c>
      <c r="L302" s="1">
        <f t="shared" si="240"/>
        <v>4.8333333333333327E-3</v>
      </c>
      <c r="M302" s="1">
        <f t="shared" si="241"/>
        <v>0.64124999999999988</v>
      </c>
      <c r="N302" s="1">
        <f t="shared" si="242"/>
        <v>0.29616666666666686</v>
      </c>
      <c r="O302" s="1">
        <f t="shared" si="243"/>
        <v>4.7247385635554327E-2</v>
      </c>
      <c r="P302" s="1">
        <f t="shared" si="244"/>
        <v>1.083308096883195</v>
      </c>
      <c r="Q302" s="1">
        <f t="shared" si="245"/>
        <v>1.0831284479542975</v>
      </c>
      <c r="R302" s="1">
        <f t="shared" si="246"/>
        <v>1.083123050332226</v>
      </c>
      <c r="S302" s="1">
        <f t="shared" si="247"/>
        <v>1.0831228879899495</v>
      </c>
      <c r="T302" s="1">
        <f t="shared" si="248"/>
        <v>0.96151598591897658</v>
      </c>
      <c r="U302" s="1">
        <f t="shared" si="249"/>
        <v>0.19085651637912127</v>
      </c>
      <c r="V302" s="2">
        <f t="shared" si="226"/>
        <v>12.464204283739461</v>
      </c>
      <c r="W302" s="1">
        <f>VLOOKUP(V302,Graph!$D$3:$M$50,col)</f>
        <v>5.4999999999999997E-3</v>
      </c>
      <c r="X302" s="1">
        <f>VLOOKUP(V302,Graph!$D$3:$M$50,col+1)</f>
        <v>4.4999999999999997E-3</v>
      </c>
      <c r="Y302" s="1">
        <f t="shared" si="250"/>
        <v>4.8333333333333327E-3</v>
      </c>
      <c r="Z302" s="1">
        <f t="shared" si="227"/>
        <v>0.64124999999999988</v>
      </c>
      <c r="AA302" s="2">
        <f t="shared" si="251"/>
        <v>0.29616666666666686</v>
      </c>
      <c r="AB302" s="1">
        <f t="shared" si="252"/>
        <v>4.7247385635554327E-2</v>
      </c>
      <c r="AC302" s="1">
        <f t="shared" si="253"/>
        <v>1.0831228831070885</v>
      </c>
      <c r="AD302" s="1">
        <f t="shared" si="254"/>
        <v>1.0831228829602242</v>
      </c>
      <c r="AE302" s="1">
        <f t="shared" si="255"/>
        <v>1.0831228829558066</v>
      </c>
      <c r="AF302" s="1">
        <f t="shared" si="256"/>
        <v>1.0831228829556738</v>
      </c>
      <c r="AG302" s="1">
        <f t="shared" si="257"/>
        <v>0.96151598591897658</v>
      </c>
      <c r="AH302" s="1">
        <f t="shared" si="258"/>
        <v>0.1908565154920342</v>
      </c>
      <c r="AI302" s="2">
        <f t="shared" si="228"/>
        <v>12.46420426442856</v>
      </c>
      <c r="AJ302" s="1">
        <f>VLOOKUP(AI302,Graph!$D$3:$M$50,col)</f>
        <v>5.4999999999999997E-3</v>
      </c>
      <c r="AK302" s="1">
        <f>VLOOKUP(AI302,Graph!$D$3:$M$50,col+1)</f>
        <v>4.4999999999999997E-3</v>
      </c>
      <c r="AL302" s="1">
        <f t="shared" si="259"/>
        <v>4.8333333333333327E-3</v>
      </c>
      <c r="AM302" s="1">
        <f t="shared" si="229"/>
        <v>0.64124999999999988</v>
      </c>
      <c r="AN302" s="2">
        <f t="shared" si="260"/>
        <v>0.29616666666666686</v>
      </c>
      <c r="AO302" s="1">
        <f t="shared" si="261"/>
        <v>4.7247385635554327E-2</v>
      </c>
      <c r="AP302" s="1">
        <f t="shared" si="262"/>
        <v>1.0831228829556698</v>
      </c>
      <c r="AQ302" s="1">
        <f t="shared" si="263"/>
        <v>1.0831228829556694</v>
      </c>
      <c r="AR302" s="1">
        <f t="shared" si="264"/>
        <v>1.0831228829556696</v>
      </c>
      <c r="AS302" s="1">
        <f t="shared" si="265"/>
        <v>1.0831228829556696</v>
      </c>
      <c r="AT302" s="1">
        <f t="shared" si="266"/>
        <v>0.96151598591897658</v>
      </c>
      <c r="AU302" s="1">
        <f t="shared" si="267"/>
        <v>0.19085651549203347</v>
      </c>
      <c r="AV302" s="2">
        <f t="shared" si="232"/>
        <v>301</v>
      </c>
      <c r="AW302" s="1">
        <f t="shared" si="233"/>
        <v>190.85651549203348</v>
      </c>
      <c r="AX302" s="1">
        <f t="shared" si="234"/>
        <v>0.96151598591897658</v>
      </c>
      <c r="AY302" s="1">
        <f t="shared" si="235"/>
        <v>1.0831228829556696</v>
      </c>
      <c r="AZ302" s="1">
        <f t="shared" si="230"/>
        <v>4.8333333333333327E-3</v>
      </c>
      <c r="BA302" s="1">
        <f t="shared" si="231"/>
        <v>12.46420426442856</v>
      </c>
    </row>
    <row r="303" spans="1:53">
      <c r="A303" s="2">
        <f t="shared" si="237"/>
        <v>0.30200000000000021</v>
      </c>
      <c r="B303" s="1">
        <f t="shared" si="223"/>
        <v>0.3373380000000003</v>
      </c>
      <c r="C303" s="1">
        <f t="shared" si="238"/>
        <v>5.0307225373010425E-2</v>
      </c>
      <c r="D303" s="1">
        <f t="shared" si="224"/>
        <v>1.0898796776603692</v>
      </c>
      <c r="E303" s="1">
        <f t="shared" si="269"/>
        <v>1.08956797981271</v>
      </c>
      <c r="F303" s="1">
        <f t="shared" si="269"/>
        <v>1.0895578328778739</v>
      </c>
      <c r="G303" s="1">
        <f t="shared" si="269"/>
        <v>1.0895575020059365</v>
      </c>
      <c r="H303" s="1">
        <f t="shared" si="239"/>
        <v>0.20067052025637308</v>
      </c>
      <c r="I303" s="1">
        <f t="shared" si="225"/>
        <v>12.674283570340199</v>
      </c>
      <c r="J303" s="1">
        <f>VLOOKUP($I303,Graph!$D$3:$M$50,col)</f>
        <v>5.4999999999999997E-3</v>
      </c>
      <c r="K303" s="1">
        <f>VLOOKUP($I303,Graph!$D$3:$M$50,col+1)</f>
        <v>4.4999999999999997E-3</v>
      </c>
      <c r="L303" s="1">
        <f t="shared" si="240"/>
        <v>4.8333333333333327E-3</v>
      </c>
      <c r="M303" s="1">
        <f t="shared" si="241"/>
        <v>0.64124999999999988</v>
      </c>
      <c r="N303" s="1">
        <f t="shared" si="242"/>
        <v>0.29716666666666686</v>
      </c>
      <c r="O303" s="1">
        <f t="shared" si="243"/>
        <v>4.7273813491699089E-2</v>
      </c>
      <c r="P303" s="1">
        <f t="shared" si="244"/>
        <v>1.0833629505839513</v>
      </c>
      <c r="Q303" s="1">
        <f t="shared" si="245"/>
        <v>1.0831833514479754</v>
      </c>
      <c r="R303" s="1">
        <f t="shared" si="246"/>
        <v>1.0831779514631172</v>
      </c>
      <c r="S303" s="1">
        <f t="shared" si="247"/>
        <v>1.0831777889337963</v>
      </c>
      <c r="T303" s="1">
        <f t="shared" si="248"/>
        <v>0.96159392535562593</v>
      </c>
      <c r="U303" s="1">
        <f t="shared" si="249"/>
        <v>0.19183368899578204</v>
      </c>
      <c r="V303" s="2">
        <f t="shared" si="226"/>
        <v>12.485440047456789</v>
      </c>
      <c r="W303" s="1">
        <f>VLOOKUP(V303,Graph!$D$3:$M$50,col)</f>
        <v>5.4999999999999997E-3</v>
      </c>
      <c r="X303" s="1">
        <f>VLOOKUP(V303,Graph!$D$3:$M$50,col+1)</f>
        <v>4.4999999999999997E-3</v>
      </c>
      <c r="Y303" s="1">
        <f t="shared" si="250"/>
        <v>4.8333333333333327E-3</v>
      </c>
      <c r="Z303" s="1">
        <f t="shared" si="227"/>
        <v>0.64124999999999988</v>
      </c>
      <c r="AA303" s="2">
        <f t="shared" si="251"/>
        <v>0.29716666666666686</v>
      </c>
      <c r="AB303" s="1">
        <f t="shared" si="252"/>
        <v>4.7273813491699089E-2</v>
      </c>
      <c r="AC303" s="1">
        <f t="shared" si="253"/>
        <v>1.0831777840418189</v>
      </c>
      <c r="AD303" s="1">
        <f t="shared" si="254"/>
        <v>1.0831777838945749</v>
      </c>
      <c r="AE303" s="1">
        <f t="shared" si="255"/>
        <v>1.0831777838901429</v>
      </c>
      <c r="AF303" s="1">
        <f t="shared" si="256"/>
        <v>1.0831777838900094</v>
      </c>
      <c r="AG303" s="1">
        <f t="shared" si="257"/>
        <v>0.96159392535562593</v>
      </c>
      <c r="AH303" s="1">
        <f t="shared" si="258"/>
        <v>0.19183368810251383</v>
      </c>
      <c r="AI303" s="2">
        <f t="shared" si="228"/>
        <v>12.48544002807742</v>
      </c>
      <c r="AJ303" s="1">
        <f>VLOOKUP(AI303,Graph!$D$3:$M$50,col)</f>
        <v>5.4999999999999997E-3</v>
      </c>
      <c r="AK303" s="1">
        <f>VLOOKUP(AI303,Graph!$D$3:$M$50,col+1)</f>
        <v>4.4999999999999997E-3</v>
      </c>
      <c r="AL303" s="1">
        <f t="shared" si="259"/>
        <v>4.8333333333333327E-3</v>
      </c>
      <c r="AM303" s="1">
        <f t="shared" si="229"/>
        <v>0.64124999999999988</v>
      </c>
      <c r="AN303" s="2">
        <f t="shared" si="260"/>
        <v>0.29716666666666686</v>
      </c>
      <c r="AO303" s="1">
        <f t="shared" si="261"/>
        <v>4.7273813491699089E-2</v>
      </c>
      <c r="AP303" s="1">
        <f t="shared" si="262"/>
        <v>1.0831777838900054</v>
      </c>
      <c r="AQ303" s="1">
        <f t="shared" si="263"/>
        <v>1.0831777838900056</v>
      </c>
      <c r="AR303" s="1">
        <f t="shared" si="264"/>
        <v>1.0831777838900059</v>
      </c>
      <c r="AS303" s="1">
        <f t="shared" si="265"/>
        <v>1.0831777838900054</v>
      </c>
      <c r="AT303" s="1">
        <f t="shared" si="266"/>
        <v>0.96159392535562593</v>
      </c>
      <c r="AU303" s="1">
        <f t="shared" si="267"/>
        <v>0.19183368810251317</v>
      </c>
      <c r="AV303" s="2">
        <f t="shared" si="232"/>
        <v>302</v>
      </c>
      <c r="AW303" s="1">
        <f t="shared" si="233"/>
        <v>191.83368810251318</v>
      </c>
      <c r="AX303" s="1">
        <f t="shared" si="234"/>
        <v>0.96159392535562593</v>
      </c>
      <c r="AY303" s="1">
        <f t="shared" si="235"/>
        <v>1.0831777838900054</v>
      </c>
      <c r="AZ303" s="1">
        <f t="shared" si="230"/>
        <v>4.8333333333333327E-3</v>
      </c>
      <c r="BA303" s="1">
        <f t="shared" si="231"/>
        <v>12.48544002807742</v>
      </c>
    </row>
    <row r="304" spans="1:53">
      <c r="A304" s="2">
        <f t="shared" si="237"/>
        <v>0.30300000000000021</v>
      </c>
      <c r="B304" s="1">
        <f t="shared" si="223"/>
        <v>0.33837916666666695</v>
      </c>
      <c r="C304" s="1">
        <f t="shared" si="238"/>
        <v>5.0329780299070509E-2</v>
      </c>
      <c r="D304" s="1">
        <f t="shared" si="224"/>
        <v>1.0899265029517828</v>
      </c>
      <c r="E304" s="1">
        <f t="shared" si="269"/>
        <v>1.0896159725750103</v>
      </c>
      <c r="F304" s="1">
        <f t="shared" si="269"/>
        <v>1.0896058576766421</v>
      </c>
      <c r="G304" s="1">
        <f t="shared" si="269"/>
        <v>1.0896055276569703</v>
      </c>
      <c r="H304" s="1">
        <f t="shared" si="239"/>
        <v>0.20167694192246741</v>
      </c>
      <c r="I304" s="1">
        <f t="shared" si="225"/>
        <v>12.695436666311426</v>
      </c>
      <c r="J304" s="1">
        <f>VLOOKUP($I304,Graph!$D$3:$M$50,col)</f>
        <v>5.4999999999999997E-3</v>
      </c>
      <c r="K304" s="1">
        <f>VLOOKUP($I304,Graph!$D$3:$M$50,col+1)</f>
        <v>4.4999999999999997E-3</v>
      </c>
      <c r="L304" s="1">
        <f t="shared" si="240"/>
        <v>4.8333333333333327E-3</v>
      </c>
      <c r="M304" s="1">
        <f t="shared" si="241"/>
        <v>0.64124999999999988</v>
      </c>
      <c r="N304" s="1">
        <f t="shared" si="242"/>
        <v>0.29816666666666686</v>
      </c>
      <c r="O304" s="1">
        <f t="shared" si="243"/>
        <v>4.7300086035968268E-2</v>
      </c>
      <c r="P304" s="1">
        <f t="shared" si="244"/>
        <v>1.0834174929989411</v>
      </c>
      <c r="Q304" s="1">
        <f t="shared" si="245"/>
        <v>1.0832379437489386</v>
      </c>
      <c r="R304" s="1">
        <f t="shared" si="246"/>
        <v>1.0832325414276949</v>
      </c>
      <c r="S304" s="1">
        <f t="shared" si="247"/>
        <v>1.0832323787126694</v>
      </c>
      <c r="T304" s="1">
        <f t="shared" si="248"/>
        <v>0.96167135242552637</v>
      </c>
      <c r="U304" s="1">
        <f t="shared" si="249"/>
        <v>0.19281253362843551</v>
      </c>
      <c r="V304" s="2">
        <f t="shared" si="226"/>
        <v>12.506639969953168</v>
      </c>
      <c r="W304" s="1">
        <f>VLOOKUP(V304,Graph!$D$3:$M$50,col)</f>
        <v>5.4999999999999997E-3</v>
      </c>
      <c r="X304" s="1">
        <f>VLOOKUP(V304,Graph!$D$3:$M$50,col+1)</f>
        <v>4.4999999999999997E-3</v>
      </c>
      <c r="Y304" s="1">
        <f t="shared" si="250"/>
        <v>4.8333333333333327E-3</v>
      </c>
      <c r="Z304" s="1">
        <f t="shared" si="227"/>
        <v>0.64124999999999988</v>
      </c>
      <c r="AA304" s="2">
        <f t="shared" si="251"/>
        <v>0.29816666666666686</v>
      </c>
      <c r="AB304" s="1">
        <f t="shared" si="252"/>
        <v>4.7300086035968268E-2</v>
      </c>
      <c r="AC304" s="1">
        <f t="shared" si="253"/>
        <v>1.0832323738116272</v>
      </c>
      <c r="AD304" s="1">
        <f t="shared" si="254"/>
        <v>1.0832323736640057</v>
      </c>
      <c r="AE304" s="1">
        <f t="shared" si="255"/>
        <v>1.0832323736595593</v>
      </c>
      <c r="AF304" s="1">
        <f t="shared" si="256"/>
        <v>1.0832323736594256</v>
      </c>
      <c r="AG304" s="1">
        <f t="shared" si="257"/>
        <v>0.96167135242552637</v>
      </c>
      <c r="AH304" s="1">
        <f t="shared" si="258"/>
        <v>0.19281253272897131</v>
      </c>
      <c r="AI304" s="2">
        <f t="shared" si="228"/>
        <v>12.50663995050548</v>
      </c>
      <c r="AJ304" s="1">
        <f>VLOOKUP(AI304,Graph!$D$3:$M$50,col)</f>
        <v>5.4999999999999997E-3</v>
      </c>
      <c r="AK304" s="1">
        <f>VLOOKUP(AI304,Graph!$D$3:$M$50,col+1)</f>
        <v>4.4999999999999997E-3</v>
      </c>
      <c r="AL304" s="1">
        <f t="shared" si="259"/>
        <v>4.8333333333333327E-3</v>
      </c>
      <c r="AM304" s="1">
        <f t="shared" si="229"/>
        <v>0.64124999999999988</v>
      </c>
      <c r="AN304" s="2">
        <f t="shared" si="260"/>
        <v>0.29816666666666686</v>
      </c>
      <c r="AO304" s="1">
        <f t="shared" si="261"/>
        <v>4.7300086035968268E-2</v>
      </c>
      <c r="AP304" s="1">
        <f t="shared" si="262"/>
        <v>1.0832323736594214</v>
      </c>
      <c r="AQ304" s="1">
        <f t="shared" si="263"/>
        <v>1.0832323736594212</v>
      </c>
      <c r="AR304" s="1">
        <f t="shared" si="264"/>
        <v>1.0832323736594212</v>
      </c>
      <c r="AS304" s="1">
        <f t="shared" si="265"/>
        <v>1.0832323736594212</v>
      </c>
      <c r="AT304" s="1">
        <f t="shared" si="266"/>
        <v>0.96167135242552637</v>
      </c>
      <c r="AU304" s="1">
        <f t="shared" si="267"/>
        <v>0.19281253272897056</v>
      </c>
      <c r="AV304" s="2">
        <f t="shared" si="232"/>
        <v>303</v>
      </c>
      <c r="AW304" s="1">
        <f t="shared" si="233"/>
        <v>192.81253272897055</v>
      </c>
      <c r="AX304" s="1">
        <f t="shared" si="234"/>
        <v>0.96167135242552637</v>
      </c>
      <c r="AY304" s="1">
        <f t="shared" si="235"/>
        <v>1.0832323736594212</v>
      </c>
      <c r="AZ304" s="1">
        <f t="shared" si="230"/>
        <v>4.8333333333333327E-3</v>
      </c>
      <c r="BA304" s="1">
        <f t="shared" si="231"/>
        <v>12.50663995050548</v>
      </c>
    </row>
    <row r="305" spans="1:53">
      <c r="A305" s="2">
        <f t="shared" si="237"/>
        <v>0.30400000000000021</v>
      </c>
      <c r="B305" s="1">
        <f t="shared" si="223"/>
        <v>0.3394203333333336</v>
      </c>
      <c r="C305" s="1">
        <f t="shared" si="238"/>
        <v>5.0352201859973411E-2</v>
      </c>
      <c r="D305" s="1">
        <f t="shared" si="224"/>
        <v>1.0899730573521051</v>
      </c>
      <c r="E305" s="1">
        <f t="shared" si="269"/>
        <v>1.0896636901855501</v>
      </c>
      <c r="F305" s="1">
        <f t="shared" si="269"/>
        <v>1.0896536072630878</v>
      </c>
      <c r="G305" s="1">
        <f t="shared" si="269"/>
        <v>1.089653278096004</v>
      </c>
      <c r="H305" s="1">
        <f t="shared" si="239"/>
        <v>0.20268504793509537</v>
      </c>
      <c r="I305" s="1">
        <f t="shared" si="225"/>
        <v>12.716554731429651</v>
      </c>
      <c r="J305" s="1">
        <f>VLOOKUP($I305,Graph!$D$3:$M$50,col)</f>
        <v>5.4999999999999997E-3</v>
      </c>
      <c r="K305" s="1">
        <f>VLOOKUP($I305,Graph!$D$3:$M$50,col+1)</f>
        <v>4.4999999999999997E-3</v>
      </c>
      <c r="L305" s="1">
        <f t="shared" si="240"/>
        <v>4.8333333333333327E-3</v>
      </c>
      <c r="M305" s="1">
        <f t="shared" si="241"/>
        <v>0.64124999999999988</v>
      </c>
      <c r="N305" s="1">
        <f t="shared" si="242"/>
        <v>0.29916666666666686</v>
      </c>
      <c r="O305" s="1">
        <f t="shared" si="243"/>
        <v>4.7326204630446927E-2</v>
      </c>
      <c r="P305" s="1">
        <f t="shared" si="244"/>
        <v>1.0834717267648277</v>
      </c>
      <c r="Q305" s="1">
        <f t="shared" si="245"/>
        <v>1.0832922274900993</v>
      </c>
      <c r="R305" s="1">
        <f t="shared" si="246"/>
        <v>1.0832868228585699</v>
      </c>
      <c r="S305" s="1">
        <f t="shared" si="247"/>
        <v>1.0832866599591677</v>
      </c>
      <c r="T305" s="1">
        <f t="shared" si="248"/>
        <v>0.96174827216436576</v>
      </c>
      <c r="U305" s="1">
        <f t="shared" si="249"/>
        <v>0.19379304742448167</v>
      </c>
      <c r="V305" s="2">
        <f t="shared" si="226"/>
        <v>12.527804231327881</v>
      </c>
      <c r="W305" s="1">
        <f>VLOOKUP(V305,Graph!$D$3:$M$50,col)</f>
        <v>5.4999999999999997E-3</v>
      </c>
      <c r="X305" s="1">
        <f>VLOOKUP(V305,Graph!$D$3:$M$50,col+1)</f>
        <v>4.4999999999999997E-3</v>
      </c>
      <c r="Y305" s="1">
        <f t="shared" si="250"/>
        <v>4.8333333333333327E-3</v>
      </c>
      <c r="Z305" s="1">
        <f t="shared" si="227"/>
        <v>0.64124999999999988</v>
      </c>
      <c r="AA305" s="2">
        <f t="shared" si="251"/>
        <v>0.29916666666666686</v>
      </c>
      <c r="AB305" s="1">
        <f t="shared" si="252"/>
        <v>4.7326204630446927E-2</v>
      </c>
      <c r="AC305" s="1">
        <f t="shared" si="253"/>
        <v>1.0832866550491116</v>
      </c>
      <c r="AD305" s="1">
        <f t="shared" si="254"/>
        <v>1.0832866549011142</v>
      </c>
      <c r="AE305" s="1">
        <f t="shared" si="255"/>
        <v>1.0832866548966533</v>
      </c>
      <c r="AF305" s="1">
        <f t="shared" si="256"/>
        <v>1.0832866548965188</v>
      </c>
      <c r="AG305" s="1">
        <f t="shared" si="257"/>
        <v>0.96174827216436576</v>
      </c>
      <c r="AH305" s="1">
        <f t="shared" si="258"/>
        <v>0.19379304651880622</v>
      </c>
      <c r="AI305" s="2">
        <f t="shared" si="228"/>
        <v>12.527804211812002</v>
      </c>
      <c r="AJ305" s="1">
        <f>VLOOKUP(AI305,Graph!$D$3:$M$50,col)</f>
        <v>5.4999999999999997E-3</v>
      </c>
      <c r="AK305" s="1">
        <f>VLOOKUP(AI305,Graph!$D$3:$M$50,col+1)</f>
        <v>4.4999999999999997E-3</v>
      </c>
      <c r="AL305" s="1">
        <f t="shared" si="259"/>
        <v>4.8333333333333327E-3</v>
      </c>
      <c r="AM305" s="1">
        <f t="shared" si="229"/>
        <v>0.64124999999999988</v>
      </c>
      <c r="AN305" s="2">
        <f t="shared" si="260"/>
        <v>0.29916666666666686</v>
      </c>
      <c r="AO305" s="1">
        <f t="shared" si="261"/>
        <v>4.7326204630446927E-2</v>
      </c>
      <c r="AP305" s="1">
        <f t="shared" si="262"/>
        <v>1.0832866548965148</v>
      </c>
      <c r="AQ305" s="1">
        <f t="shared" si="263"/>
        <v>1.0832866548965145</v>
      </c>
      <c r="AR305" s="1">
        <f t="shared" si="264"/>
        <v>1.0832866548965145</v>
      </c>
      <c r="AS305" s="1">
        <f t="shared" si="265"/>
        <v>1.0832866548965145</v>
      </c>
      <c r="AT305" s="1">
        <f t="shared" si="266"/>
        <v>0.96174827216436576</v>
      </c>
      <c r="AU305" s="1">
        <f t="shared" si="267"/>
        <v>0.19379304651880547</v>
      </c>
      <c r="AV305" s="2">
        <f t="shared" si="232"/>
        <v>304</v>
      </c>
      <c r="AW305" s="1">
        <f t="shared" si="233"/>
        <v>193.79304651880545</v>
      </c>
      <c r="AX305" s="1">
        <f t="shared" si="234"/>
        <v>0.96174827216436576</v>
      </c>
      <c r="AY305" s="1">
        <f t="shared" si="235"/>
        <v>1.0832866548965145</v>
      </c>
      <c r="AZ305" s="1">
        <f t="shared" si="230"/>
        <v>4.8333333333333327E-3</v>
      </c>
      <c r="BA305" s="1">
        <f t="shared" si="231"/>
        <v>12.527804211812002</v>
      </c>
    </row>
    <row r="306" spans="1:53">
      <c r="A306" s="2">
        <f t="shared" si="237"/>
        <v>0.30500000000000022</v>
      </c>
      <c r="B306" s="1">
        <f t="shared" si="223"/>
        <v>0.34046150000000031</v>
      </c>
      <c r="C306" s="1">
        <f t="shared" si="238"/>
        <v>5.037449123344253E-2</v>
      </c>
      <c r="D306" s="1">
        <f t="shared" si="224"/>
        <v>1.0900193432019647</v>
      </c>
      <c r="E306" s="1">
        <f t="shared" si="269"/>
        <v>1.0897111350007533</v>
      </c>
      <c r="F306" s="1">
        <f t="shared" si="269"/>
        <v>1.0897010839932491</v>
      </c>
      <c r="G306" s="1">
        <f t="shared" si="269"/>
        <v>1.0897007556790419</v>
      </c>
      <c r="H306" s="1">
        <f t="shared" si="239"/>
        <v>0.20369483548188494</v>
      </c>
      <c r="I306" s="1">
        <f t="shared" si="225"/>
        <v>12.737637938582928</v>
      </c>
      <c r="J306" s="1">
        <f>VLOOKUP($I306,Graph!$D$3:$M$50,col)</f>
        <v>5.4999999999999997E-3</v>
      </c>
      <c r="K306" s="1">
        <f>VLOOKUP($I306,Graph!$D$3:$M$50,col+1)</f>
        <v>4.4999999999999997E-3</v>
      </c>
      <c r="L306" s="1">
        <f t="shared" si="240"/>
        <v>4.8333333333333327E-3</v>
      </c>
      <c r="M306" s="1">
        <f t="shared" si="241"/>
        <v>0.64124999999999988</v>
      </c>
      <c r="N306" s="1">
        <f t="shared" si="242"/>
        <v>0.30016666666666686</v>
      </c>
      <c r="O306" s="1">
        <f t="shared" si="243"/>
        <v>4.7352170621377608E-2</v>
      </c>
      <c r="P306" s="1">
        <f t="shared" si="244"/>
        <v>1.083525654488654</v>
      </c>
      <c r="Q306" s="1">
        <f t="shared" si="245"/>
        <v>1.0833462052748231</v>
      </c>
      <c r="R306" s="1">
        <f t="shared" si="246"/>
        <v>1.0833407983588066</v>
      </c>
      <c r="S306" s="1">
        <f t="shared" si="247"/>
        <v>1.0833406352763431</v>
      </c>
      <c r="T306" s="1">
        <f t="shared" si="248"/>
        <v>0.96182468954205957</v>
      </c>
      <c r="U306" s="1">
        <f t="shared" si="249"/>
        <v>0.19477522754583196</v>
      </c>
      <c r="V306" s="2">
        <f t="shared" si="226"/>
        <v>12.548933010181328</v>
      </c>
      <c r="W306" s="1">
        <f>VLOOKUP(V306,Graph!$D$3:$M$50,col)</f>
        <v>5.4999999999999997E-3</v>
      </c>
      <c r="X306" s="1">
        <f>VLOOKUP(V306,Graph!$D$3:$M$50,col+1)</f>
        <v>4.4999999999999997E-3</v>
      </c>
      <c r="Y306" s="1">
        <f t="shared" si="250"/>
        <v>4.8333333333333327E-3</v>
      </c>
      <c r="Z306" s="1">
        <f t="shared" si="227"/>
        <v>0.64124999999999988</v>
      </c>
      <c r="AA306" s="2">
        <f t="shared" si="251"/>
        <v>0.30016666666666686</v>
      </c>
      <c r="AB306" s="1">
        <f t="shared" si="252"/>
        <v>4.7352170621377608E-2</v>
      </c>
      <c r="AC306" s="1">
        <f t="shared" si="253"/>
        <v>1.0833406303573248</v>
      </c>
      <c r="AD306" s="1">
        <f t="shared" si="254"/>
        <v>1.0833406302089532</v>
      </c>
      <c r="AE306" s="1">
        <f t="shared" si="255"/>
        <v>1.0833406302044781</v>
      </c>
      <c r="AF306" s="1">
        <f t="shared" si="256"/>
        <v>1.0833406302043431</v>
      </c>
      <c r="AG306" s="1">
        <f t="shared" si="257"/>
        <v>0.96182468954205957</v>
      </c>
      <c r="AH306" s="1">
        <f t="shared" si="258"/>
        <v>0.19477522663393046</v>
      </c>
      <c r="AI306" s="2">
        <f t="shared" si="228"/>
        <v>12.548932990597402</v>
      </c>
      <c r="AJ306" s="1">
        <f>VLOOKUP(AI306,Graph!$D$3:$M$50,col)</f>
        <v>5.4999999999999997E-3</v>
      </c>
      <c r="AK306" s="1">
        <f>VLOOKUP(AI306,Graph!$D$3:$M$50,col+1)</f>
        <v>4.4999999999999997E-3</v>
      </c>
      <c r="AL306" s="1">
        <f t="shared" si="259"/>
        <v>4.8333333333333327E-3</v>
      </c>
      <c r="AM306" s="1">
        <f t="shared" si="229"/>
        <v>0.64124999999999988</v>
      </c>
      <c r="AN306" s="2">
        <f t="shared" si="260"/>
        <v>0.30016666666666686</v>
      </c>
      <c r="AO306" s="1">
        <f t="shared" si="261"/>
        <v>4.7352170621377608E-2</v>
      </c>
      <c r="AP306" s="1">
        <f t="shared" si="262"/>
        <v>1.0833406302043389</v>
      </c>
      <c r="AQ306" s="1">
        <f t="shared" si="263"/>
        <v>1.0833406302043389</v>
      </c>
      <c r="AR306" s="1">
        <f t="shared" si="264"/>
        <v>1.0833406302043389</v>
      </c>
      <c r="AS306" s="1">
        <f t="shared" si="265"/>
        <v>1.0833406302043389</v>
      </c>
      <c r="AT306" s="1">
        <f t="shared" si="266"/>
        <v>0.96182468954205957</v>
      </c>
      <c r="AU306" s="1">
        <f t="shared" si="267"/>
        <v>0.19477522663392971</v>
      </c>
      <c r="AV306" s="2">
        <f t="shared" si="232"/>
        <v>305</v>
      </c>
      <c r="AW306" s="1">
        <f t="shared" si="233"/>
        <v>194.77522663392972</v>
      </c>
      <c r="AX306" s="1">
        <f t="shared" si="234"/>
        <v>0.96182468954205957</v>
      </c>
      <c r="AY306" s="1">
        <f t="shared" si="235"/>
        <v>1.0833406302043389</v>
      </c>
      <c r="AZ306" s="1">
        <f t="shared" si="230"/>
        <v>4.8333333333333327E-3</v>
      </c>
      <c r="BA306" s="1">
        <f t="shared" si="231"/>
        <v>12.548932990597402</v>
      </c>
    </row>
    <row r="307" spans="1:53">
      <c r="A307" s="2">
        <f t="shared" si="237"/>
        <v>0.30600000000000022</v>
      </c>
      <c r="B307" s="1">
        <f t="shared" si="223"/>
        <v>0.34150266666666695</v>
      </c>
      <c r="C307" s="1">
        <f t="shared" si="238"/>
        <v>5.0396649583395785E-2</v>
      </c>
      <c r="D307" s="1">
        <f t="shared" si="224"/>
        <v>1.0900653628151449</v>
      </c>
      <c r="E307" s="1">
        <f t="shared" si="269"/>
        <v>1.0897583093502536</v>
      </c>
      <c r="F307" s="1">
        <f t="shared" si="269"/>
        <v>1.0897482901963871</v>
      </c>
      <c r="G307" s="1">
        <f t="shared" si="269"/>
        <v>1.0897479627353097</v>
      </c>
      <c r="H307" s="1">
        <f t="shared" si="239"/>
        <v>0.2047063017644882</v>
      </c>
      <c r="I307" s="1">
        <f t="shared" si="225"/>
        <v>12.758686459245391</v>
      </c>
      <c r="J307" s="1">
        <f>VLOOKUP($I307,Graph!$D$3:$M$50,col)</f>
        <v>5.4999999999999997E-3</v>
      </c>
      <c r="K307" s="1">
        <f>VLOOKUP($I307,Graph!$D$3:$M$50,col+1)</f>
        <v>4.4999999999999997E-3</v>
      </c>
      <c r="L307" s="1">
        <f t="shared" si="240"/>
        <v>4.8333333333333327E-3</v>
      </c>
      <c r="M307" s="1">
        <f t="shared" si="241"/>
        <v>0.64124999999999988</v>
      </c>
      <c r="N307" s="1">
        <f t="shared" si="242"/>
        <v>0.30116666666666686</v>
      </c>
      <c r="O307" s="1">
        <f t="shared" si="243"/>
        <v>4.7377985339389528E-2</v>
      </c>
      <c r="P307" s="1">
        <f t="shared" si="244"/>
        <v>1.0835792787482528</v>
      </c>
      <c r="Q307" s="1">
        <f t="shared" si="245"/>
        <v>1.0833998796773374</v>
      </c>
      <c r="R307" s="1">
        <f t="shared" si="246"/>
        <v>1.0833944705023391</v>
      </c>
      <c r="S307" s="1">
        <f t="shared" si="247"/>
        <v>1.0833943072381178</v>
      </c>
      <c r="T307" s="1">
        <f t="shared" si="248"/>
        <v>0.9619006094638215</v>
      </c>
      <c r="U307" s="1">
        <f t="shared" si="249"/>
        <v>0.19575907116878824</v>
      </c>
      <c r="V307" s="2">
        <f t="shared" si="226"/>
        <v>12.570026483632446</v>
      </c>
      <c r="W307" s="1">
        <f>VLOOKUP(V307,Graph!$D$3:$M$50,col)</f>
        <v>5.4999999999999997E-3</v>
      </c>
      <c r="X307" s="1">
        <f>VLOOKUP(V307,Graph!$D$3:$M$50,col+1)</f>
        <v>4.4999999999999997E-3</v>
      </c>
      <c r="Y307" s="1">
        <f t="shared" si="250"/>
        <v>4.8333333333333327E-3</v>
      </c>
      <c r="Z307" s="1">
        <f t="shared" si="227"/>
        <v>0.64124999999999988</v>
      </c>
      <c r="AA307" s="2">
        <f t="shared" si="251"/>
        <v>0.30116666666666686</v>
      </c>
      <c r="AB307" s="1">
        <f t="shared" si="252"/>
        <v>4.7377985339389528E-2</v>
      </c>
      <c r="AC307" s="1">
        <f t="shared" si="253"/>
        <v>1.0833943023101877</v>
      </c>
      <c r="AD307" s="1">
        <f t="shared" si="254"/>
        <v>1.0833943021614441</v>
      </c>
      <c r="AE307" s="1">
        <f t="shared" si="255"/>
        <v>1.0833943021569543</v>
      </c>
      <c r="AF307" s="1">
        <f t="shared" si="256"/>
        <v>1.0833943021568191</v>
      </c>
      <c r="AG307" s="1">
        <f t="shared" si="257"/>
        <v>0.9619006094638215</v>
      </c>
      <c r="AH307" s="1">
        <f t="shared" si="258"/>
        <v>0.19575907025064579</v>
      </c>
      <c r="AI307" s="2">
        <f t="shared" si="228"/>
        <v>12.570026463980609</v>
      </c>
      <c r="AJ307" s="1">
        <f>VLOOKUP(AI307,Graph!$D$3:$M$50,col)</f>
        <v>5.4999999999999997E-3</v>
      </c>
      <c r="AK307" s="1">
        <f>VLOOKUP(AI307,Graph!$D$3:$M$50,col+1)</f>
        <v>4.4999999999999997E-3</v>
      </c>
      <c r="AL307" s="1">
        <f t="shared" si="259"/>
        <v>4.8333333333333327E-3</v>
      </c>
      <c r="AM307" s="1">
        <f t="shared" si="229"/>
        <v>0.64124999999999988</v>
      </c>
      <c r="AN307" s="2">
        <f t="shared" si="260"/>
        <v>0.30116666666666686</v>
      </c>
      <c r="AO307" s="1">
        <f t="shared" si="261"/>
        <v>4.7377985339389528E-2</v>
      </c>
      <c r="AP307" s="1">
        <f t="shared" si="262"/>
        <v>1.0833943021568149</v>
      </c>
      <c r="AQ307" s="1">
        <f t="shared" si="263"/>
        <v>1.0833943021568146</v>
      </c>
      <c r="AR307" s="1">
        <f t="shared" si="264"/>
        <v>1.0833943021568149</v>
      </c>
      <c r="AS307" s="1">
        <f t="shared" si="265"/>
        <v>1.0833943021568146</v>
      </c>
      <c r="AT307" s="1">
        <f t="shared" si="266"/>
        <v>0.9619006094638215</v>
      </c>
      <c r="AU307" s="1">
        <f t="shared" si="267"/>
        <v>0.19575907025064498</v>
      </c>
      <c r="AV307" s="2">
        <f t="shared" si="232"/>
        <v>306</v>
      </c>
      <c r="AW307" s="1">
        <f t="shared" si="233"/>
        <v>195.75907025064498</v>
      </c>
      <c r="AX307" s="1">
        <f t="shared" si="234"/>
        <v>0.9619006094638215</v>
      </c>
      <c r="AY307" s="1">
        <f t="shared" si="235"/>
        <v>1.0833943021568146</v>
      </c>
      <c r="AZ307" s="1">
        <f t="shared" si="230"/>
        <v>4.8333333333333327E-3</v>
      </c>
      <c r="BA307" s="1">
        <f t="shared" si="231"/>
        <v>12.570026463980609</v>
      </c>
    </row>
    <row r="308" spans="1:53">
      <c r="A308" s="2">
        <f t="shared" si="237"/>
        <v>0.30700000000000022</v>
      </c>
      <c r="B308" s="1">
        <f t="shared" si="223"/>
        <v>0.3425438333333336</v>
      </c>
      <c r="C308" s="1">
        <f t="shared" si="238"/>
        <v>5.041867806014691E-2</v>
      </c>
      <c r="D308" s="1">
        <f t="shared" si="224"/>
        <v>1.0901111184789654</v>
      </c>
      <c r="E308" s="1">
        <f t="shared" si="269"/>
        <v>1.0898052155372717</v>
      </c>
      <c r="F308" s="1">
        <f t="shared" si="269"/>
        <v>1.0897952281753618</v>
      </c>
      <c r="G308" s="1">
        <f t="shared" si="269"/>
        <v>1.0897949015676336</v>
      </c>
      <c r="H308" s="1">
        <f t="shared" si="239"/>
        <v>0.20571944399846545</v>
      </c>
      <c r="I308" s="1">
        <f t="shared" si="225"/>
        <v>12.779700463493361</v>
      </c>
      <c r="J308" s="1">
        <f>VLOOKUP($I308,Graph!$D$3:$M$50,col)</f>
        <v>5.4999999999999997E-3</v>
      </c>
      <c r="K308" s="1">
        <f>VLOOKUP($I308,Graph!$D$3:$M$50,col+1)</f>
        <v>4.4999999999999997E-3</v>
      </c>
      <c r="L308" s="1">
        <f t="shared" si="240"/>
        <v>4.8333333333333327E-3</v>
      </c>
      <c r="M308" s="1">
        <f t="shared" si="241"/>
        <v>0.64124999999999988</v>
      </c>
      <c r="N308" s="1">
        <f t="shared" si="242"/>
        <v>0.30216666666666686</v>
      </c>
      <c r="O308" s="1">
        <f t="shared" si="243"/>
        <v>4.7403650099723436E-2</v>
      </c>
      <c r="P308" s="1">
        <f t="shared" si="244"/>
        <v>1.0836326020926572</v>
      </c>
      <c r="Q308" s="1">
        <f t="shared" si="245"/>
        <v>1.08345325324314</v>
      </c>
      <c r="R308" s="1">
        <f t="shared" si="246"/>
        <v>1.0834478418343725</v>
      </c>
      <c r="S308" s="1">
        <f t="shared" si="247"/>
        <v>1.0834476783896867</v>
      </c>
      <c r="T308" s="1">
        <f t="shared" si="248"/>
        <v>0.96197603677121213</v>
      </c>
      <c r="U308" s="1">
        <f t="shared" si="249"/>
        <v>0.19674457548392105</v>
      </c>
      <c r="V308" s="2">
        <f t="shared" si="226"/>
        <v>12.591084827335772</v>
      </c>
      <c r="W308" s="1">
        <f>VLOOKUP(V308,Graph!$D$3:$M$50,col)</f>
        <v>5.4999999999999997E-3</v>
      </c>
      <c r="X308" s="1">
        <f>VLOOKUP(V308,Graph!$D$3:$M$50,col+1)</f>
        <v>4.4999999999999997E-3</v>
      </c>
      <c r="Y308" s="1">
        <f t="shared" si="250"/>
        <v>4.8333333333333327E-3</v>
      </c>
      <c r="Z308" s="1">
        <f t="shared" si="227"/>
        <v>0.64124999999999988</v>
      </c>
      <c r="AA308" s="2">
        <f t="shared" si="251"/>
        <v>0.30216666666666686</v>
      </c>
      <c r="AB308" s="1">
        <f t="shared" si="252"/>
        <v>4.7403650099723436E-2</v>
      </c>
      <c r="AC308" s="1">
        <f t="shared" si="253"/>
        <v>1.0834476734528953</v>
      </c>
      <c r="AD308" s="1">
        <f t="shared" si="254"/>
        <v>1.0834476733037808</v>
      </c>
      <c r="AE308" s="1">
        <f t="shared" si="255"/>
        <v>1.0834476732992768</v>
      </c>
      <c r="AF308" s="1">
        <f t="shared" si="256"/>
        <v>1.0834476732991405</v>
      </c>
      <c r="AG308" s="1">
        <f t="shared" si="257"/>
        <v>0.96197603677121213</v>
      </c>
      <c r="AH308" s="1">
        <f t="shared" si="258"/>
        <v>0.19674457455952266</v>
      </c>
      <c r="AI308" s="2">
        <f t="shared" si="228"/>
        <v>12.591084807616163</v>
      </c>
      <c r="AJ308" s="1">
        <f>VLOOKUP(AI308,Graph!$D$3:$M$50,col)</f>
        <v>5.4999999999999997E-3</v>
      </c>
      <c r="AK308" s="1">
        <f>VLOOKUP(AI308,Graph!$D$3:$M$50,col+1)</f>
        <v>4.4999999999999997E-3</v>
      </c>
      <c r="AL308" s="1">
        <f t="shared" si="259"/>
        <v>4.8333333333333327E-3</v>
      </c>
      <c r="AM308" s="1">
        <f t="shared" si="229"/>
        <v>0.64124999999999988</v>
      </c>
      <c r="AN308" s="2">
        <f t="shared" si="260"/>
        <v>0.30216666666666686</v>
      </c>
      <c r="AO308" s="1">
        <f t="shared" si="261"/>
        <v>4.7403650099723436E-2</v>
      </c>
      <c r="AP308" s="1">
        <f t="shared" si="262"/>
        <v>1.0834476732991365</v>
      </c>
      <c r="AQ308" s="1">
        <f t="shared" si="263"/>
        <v>1.0834476732991365</v>
      </c>
      <c r="AR308" s="1">
        <f t="shared" si="264"/>
        <v>1.0834476732991365</v>
      </c>
      <c r="AS308" s="1">
        <f t="shared" si="265"/>
        <v>1.0834476732991365</v>
      </c>
      <c r="AT308" s="1">
        <f t="shared" si="266"/>
        <v>0.96197603677121213</v>
      </c>
      <c r="AU308" s="1">
        <f t="shared" si="267"/>
        <v>0.19674457455952188</v>
      </c>
      <c r="AV308" s="2">
        <f t="shared" si="232"/>
        <v>307</v>
      </c>
      <c r="AW308" s="1">
        <f t="shared" si="233"/>
        <v>196.74457455952188</v>
      </c>
      <c r="AX308" s="1">
        <f t="shared" si="234"/>
        <v>0.96197603677121213</v>
      </c>
      <c r="AY308" s="1">
        <f t="shared" si="235"/>
        <v>1.0834476732991365</v>
      </c>
      <c r="AZ308" s="1">
        <f t="shared" si="230"/>
        <v>4.8333333333333327E-3</v>
      </c>
      <c r="BA308" s="1">
        <f t="shared" si="231"/>
        <v>12.591084807616163</v>
      </c>
    </row>
    <row r="309" spans="1:53">
      <c r="A309" s="2">
        <f t="shared" si="237"/>
        <v>0.30800000000000022</v>
      </c>
      <c r="B309" s="1">
        <f t="shared" si="223"/>
        <v>0.34358500000000031</v>
      </c>
      <c r="C309" s="1">
        <f t="shared" si="238"/>
        <v>5.0440577800603285E-2</v>
      </c>
      <c r="D309" s="1">
        <f t="shared" si="224"/>
        <v>1.0901566124546589</v>
      </c>
      <c r="E309" s="1">
        <f t="shared" si="269"/>
        <v>1.0898518558389874</v>
      </c>
      <c r="F309" s="1">
        <f t="shared" si="269"/>
        <v>1.0898419002070066</v>
      </c>
      <c r="G309" s="1">
        <f t="shared" si="269"/>
        <v>1.0898415744528127</v>
      </c>
      <c r="H309" s="1">
        <f t="shared" si="239"/>
        <v>0.20673425941317108</v>
      </c>
      <c r="I309" s="1">
        <f t="shared" si="225"/>
        <v>12.800680120021228</v>
      </c>
      <c r="J309" s="1">
        <f>VLOOKUP($I309,Graph!$D$3:$M$50,col)</f>
        <v>5.4999999999999997E-3</v>
      </c>
      <c r="K309" s="1">
        <f>VLOOKUP($I309,Graph!$D$3:$M$50,col+1)</f>
        <v>4.4999999999999997E-3</v>
      </c>
      <c r="L309" s="1">
        <f t="shared" si="240"/>
        <v>4.8333333333333327E-3</v>
      </c>
      <c r="M309" s="1">
        <f t="shared" si="241"/>
        <v>0.64124999999999988</v>
      </c>
      <c r="N309" s="1">
        <f t="shared" si="242"/>
        <v>0.30316666666666686</v>
      </c>
      <c r="O309" s="1">
        <f t="shared" si="243"/>
        <v>4.7429166202452931E-2</v>
      </c>
      <c r="P309" s="1">
        <f t="shared" si="244"/>
        <v>1.0836856270424988</v>
      </c>
      <c r="Q309" s="1">
        <f t="shared" si="245"/>
        <v>1.0835063284893949</v>
      </c>
      <c r="R309" s="1">
        <f t="shared" si="246"/>
        <v>1.0835009148717842</v>
      </c>
      <c r="S309" s="1">
        <f t="shared" si="247"/>
        <v>1.0835007512479149</v>
      </c>
      <c r="T309" s="1">
        <f t="shared" si="248"/>
        <v>0.96205097624316971</v>
      </c>
      <c r="U309" s="1">
        <f t="shared" si="249"/>
        <v>0.19773173769595129</v>
      </c>
      <c r="V309" s="2">
        <f t="shared" si="226"/>
        <v>12.612108215498349</v>
      </c>
      <c r="W309" s="1">
        <f>VLOOKUP(V309,Graph!$D$3:$M$50,col)</f>
        <v>5.4999999999999997E-3</v>
      </c>
      <c r="X309" s="1">
        <f>VLOOKUP(V309,Graph!$D$3:$M$50,col+1)</f>
        <v>4.4999999999999997E-3</v>
      </c>
      <c r="Y309" s="1">
        <f t="shared" si="250"/>
        <v>4.8333333333333327E-3</v>
      </c>
      <c r="Z309" s="1">
        <f t="shared" si="227"/>
        <v>0.64124999999999988</v>
      </c>
      <c r="AA309" s="2">
        <f t="shared" si="251"/>
        <v>0.30316666666666686</v>
      </c>
      <c r="AB309" s="1">
        <f t="shared" si="252"/>
        <v>4.7429166202452931E-2</v>
      </c>
      <c r="AC309" s="1">
        <f t="shared" si="253"/>
        <v>1.0835007463023116</v>
      </c>
      <c r="AD309" s="1">
        <f t="shared" si="254"/>
        <v>1.0835007461528285</v>
      </c>
      <c r="AE309" s="1">
        <f t="shared" si="255"/>
        <v>1.0835007461483102</v>
      </c>
      <c r="AF309" s="1">
        <f t="shared" si="256"/>
        <v>1.0835007461481736</v>
      </c>
      <c r="AG309" s="1">
        <f t="shared" si="257"/>
        <v>0.96205097624316971</v>
      </c>
      <c r="AH309" s="1">
        <f t="shared" si="258"/>
        <v>0.19773173676528216</v>
      </c>
      <c r="AI309" s="2">
        <f t="shared" si="228"/>
        <v>12.612108195711103</v>
      </c>
      <c r="AJ309" s="1">
        <f>VLOOKUP(AI309,Graph!$D$3:$M$50,col)</f>
        <v>5.4999999999999997E-3</v>
      </c>
      <c r="AK309" s="1">
        <f>VLOOKUP(AI309,Graph!$D$3:$M$50,col+1)</f>
        <v>4.4999999999999997E-3</v>
      </c>
      <c r="AL309" s="1">
        <f t="shared" si="259"/>
        <v>4.8333333333333327E-3</v>
      </c>
      <c r="AM309" s="1">
        <f t="shared" si="229"/>
        <v>0.64124999999999988</v>
      </c>
      <c r="AN309" s="2">
        <f t="shared" si="260"/>
        <v>0.30316666666666686</v>
      </c>
      <c r="AO309" s="1">
        <f t="shared" si="261"/>
        <v>4.7429166202452931E-2</v>
      </c>
      <c r="AP309" s="1">
        <f t="shared" si="262"/>
        <v>1.0835007461481696</v>
      </c>
      <c r="AQ309" s="1">
        <f t="shared" si="263"/>
        <v>1.0835007461481694</v>
      </c>
      <c r="AR309" s="1">
        <f t="shared" si="264"/>
        <v>1.0835007461481694</v>
      </c>
      <c r="AS309" s="1">
        <f t="shared" si="265"/>
        <v>1.0835007461481694</v>
      </c>
      <c r="AT309" s="1">
        <f t="shared" si="266"/>
        <v>0.96205097624316971</v>
      </c>
      <c r="AU309" s="1">
        <f t="shared" si="267"/>
        <v>0.19773173676528141</v>
      </c>
      <c r="AV309" s="2">
        <f t="shared" si="232"/>
        <v>308</v>
      </c>
      <c r="AW309" s="1">
        <f t="shared" si="233"/>
        <v>197.73173676528143</v>
      </c>
      <c r="AX309" s="1">
        <f t="shared" si="234"/>
        <v>0.96205097624316971</v>
      </c>
      <c r="AY309" s="1">
        <f t="shared" si="235"/>
        <v>1.0835007461481694</v>
      </c>
      <c r="AZ309" s="1">
        <f t="shared" si="230"/>
        <v>4.8333333333333327E-3</v>
      </c>
      <c r="BA309" s="1">
        <f t="shared" si="231"/>
        <v>12.612108195711103</v>
      </c>
    </row>
    <row r="310" spans="1:53">
      <c r="A310" s="2">
        <f t="shared" si="237"/>
        <v>0.30900000000000022</v>
      </c>
      <c r="B310" s="1">
        <f t="shared" si="223"/>
        <v>0.34462616666666696</v>
      </c>
      <c r="C310" s="1">
        <f t="shared" si="238"/>
        <v>5.046234992846059E-2</v>
      </c>
      <c r="D310" s="1">
        <f t="shared" si="224"/>
        <v>1.0902018469777417</v>
      </c>
      <c r="E310" s="1">
        <f t="shared" si="269"/>
        <v>1.0898982325069058</v>
      </c>
      <c r="F310" s="1">
        <f t="shared" si="269"/>
        <v>1.0898883085424917</v>
      </c>
      <c r="G310" s="1">
        <f t="shared" si="269"/>
        <v>1.0898879836419848</v>
      </c>
      <c r="H310" s="1">
        <f t="shared" si="239"/>
        <v>0.2077507452516397</v>
      </c>
      <c r="I310" s="1">
        <f t="shared" si="225"/>
        <v>12.821625596157075</v>
      </c>
      <c r="J310" s="1">
        <f>VLOOKUP($I310,Graph!$D$3:$M$50,col)</f>
        <v>5.4999999999999997E-3</v>
      </c>
      <c r="K310" s="1">
        <f>VLOOKUP($I310,Graph!$D$3:$M$50,col+1)</f>
        <v>4.4999999999999997E-3</v>
      </c>
      <c r="L310" s="1">
        <f t="shared" si="240"/>
        <v>4.8333333333333327E-3</v>
      </c>
      <c r="M310" s="1">
        <f t="shared" si="241"/>
        <v>0.64124999999999988</v>
      </c>
      <c r="N310" s="1">
        <f t="shared" si="242"/>
        <v>0.30416666666666686</v>
      </c>
      <c r="O310" s="1">
        <f t="shared" si="243"/>
        <v>4.7454534932702068E-2</v>
      </c>
      <c r="P310" s="1">
        <f t="shared" si="244"/>
        <v>1.0837383560904015</v>
      </c>
      <c r="Q310" s="1">
        <f t="shared" si="245"/>
        <v>1.0835591079053275</v>
      </c>
      <c r="R310" s="1">
        <f t="shared" si="246"/>
        <v>1.083553692103516</v>
      </c>
      <c r="S310" s="1">
        <f t="shared" si="247"/>
        <v>1.0835535283017323</v>
      </c>
      <c r="T310" s="1">
        <f t="shared" si="248"/>
        <v>0.96212543259701744</v>
      </c>
      <c r="U310" s="1">
        <f t="shared" si="249"/>
        <v>0.19872055502363156</v>
      </c>
      <c r="V310" s="2">
        <f t="shared" si="226"/>
        <v>12.633096820896313</v>
      </c>
      <c r="W310" s="1">
        <f>VLOOKUP(V310,Graph!$D$3:$M$50,col)</f>
        <v>5.4999999999999997E-3</v>
      </c>
      <c r="X310" s="1">
        <f>VLOOKUP(V310,Graph!$D$3:$M$50,col+1)</f>
        <v>4.4999999999999997E-3</v>
      </c>
      <c r="Y310" s="1">
        <f t="shared" si="250"/>
        <v>4.8333333333333327E-3</v>
      </c>
      <c r="Z310" s="1">
        <f t="shared" si="227"/>
        <v>0.64124999999999988</v>
      </c>
      <c r="AA310" s="2">
        <f t="shared" si="251"/>
        <v>0.30416666666666686</v>
      </c>
      <c r="AB310" s="1">
        <f t="shared" si="252"/>
        <v>4.7454534932702068E-2</v>
      </c>
      <c r="AC310" s="1">
        <f t="shared" si="253"/>
        <v>1.0835535233473674</v>
      </c>
      <c r="AD310" s="1">
        <f t="shared" si="254"/>
        <v>1.0835535231975166</v>
      </c>
      <c r="AE310" s="1">
        <f t="shared" si="255"/>
        <v>1.0835535231929845</v>
      </c>
      <c r="AF310" s="1">
        <f t="shared" si="256"/>
        <v>1.083553523192847</v>
      </c>
      <c r="AG310" s="1">
        <f t="shared" si="257"/>
        <v>0.96212543259701744</v>
      </c>
      <c r="AH310" s="1">
        <f t="shared" si="258"/>
        <v>0.19872055408667694</v>
      </c>
      <c r="AI310" s="2">
        <f t="shared" si="228"/>
        <v>12.633096801041566</v>
      </c>
      <c r="AJ310" s="1">
        <f>VLOOKUP(AI310,Graph!$D$3:$M$50,col)</f>
        <v>5.4999999999999997E-3</v>
      </c>
      <c r="AK310" s="1">
        <f>VLOOKUP(AI310,Graph!$D$3:$M$50,col+1)</f>
        <v>4.4999999999999997E-3</v>
      </c>
      <c r="AL310" s="1">
        <f t="shared" si="259"/>
        <v>4.8333333333333327E-3</v>
      </c>
      <c r="AM310" s="1">
        <f t="shared" si="229"/>
        <v>0.64124999999999988</v>
      </c>
      <c r="AN310" s="2">
        <f t="shared" si="260"/>
        <v>0.30416666666666686</v>
      </c>
      <c r="AO310" s="1">
        <f t="shared" si="261"/>
        <v>4.7454534932702068E-2</v>
      </c>
      <c r="AP310" s="1">
        <f t="shared" si="262"/>
        <v>1.0835535231928433</v>
      </c>
      <c r="AQ310" s="1">
        <f t="shared" si="263"/>
        <v>1.083553523192843</v>
      </c>
      <c r="AR310" s="1">
        <f t="shared" si="264"/>
        <v>1.083553523192843</v>
      </c>
      <c r="AS310" s="1">
        <f t="shared" si="265"/>
        <v>1.083553523192843</v>
      </c>
      <c r="AT310" s="1">
        <f t="shared" si="266"/>
        <v>0.96212543259701744</v>
      </c>
      <c r="AU310" s="1">
        <f t="shared" si="267"/>
        <v>0.19872055408667622</v>
      </c>
      <c r="AV310" s="2">
        <f t="shared" si="232"/>
        <v>309</v>
      </c>
      <c r="AW310" s="1">
        <f t="shared" si="233"/>
        <v>198.7205540866762</v>
      </c>
      <c r="AX310" s="1">
        <f t="shared" si="234"/>
        <v>0.96212543259701744</v>
      </c>
      <c r="AY310" s="1">
        <f t="shared" si="235"/>
        <v>1.083553523192843</v>
      </c>
      <c r="AZ310" s="1">
        <f t="shared" si="230"/>
        <v>4.8333333333333327E-3</v>
      </c>
      <c r="BA310" s="1">
        <f t="shared" si="231"/>
        <v>12.633096801041566</v>
      </c>
    </row>
    <row r="311" spans="1:53">
      <c r="A311" s="2">
        <f t="shared" si="237"/>
        <v>0.31000000000000022</v>
      </c>
      <c r="B311" s="1">
        <f t="shared" si="223"/>
        <v>0.3456673333333336</v>
      </c>
      <c r="C311" s="1">
        <f t="shared" si="238"/>
        <v>5.0483995554393542E-2</v>
      </c>
      <c r="D311" s="1">
        <f t="shared" si="224"/>
        <v>1.0902468242583785</v>
      </c>
      <c r="E311" s="1">
        <f t="shared" si="269"/>
        <v>1.089944347767221</v>
      </c>
      <c r="F311" s="1">
        <f t="shared" si="269"/>
        <v>1.0899344554076869</v>
      </c>
      <c r="G311" s="1">
        <f t="shared" si="269"/>
        <v>1.0899341313609878</v>
      </c>
      <c r="H311" s="1">
        <f t="shared" si="239"/>
        <v>0.20876889877047469</v>
      </c>
      <c r="I311" s="1">
        <f t="shared" si="225"/>
        <v>12.842537057878101</v>
      </c>
      <c r="J311" s="1">
        <f>VLOOKUP($I311,Graph!$D$3:$M$50,col)</f>
        <v>5.4999999999999997E-3</v>
      </c>
      <c r="K311" s="1">
        <f>VLOOKUP($I311,Graph!$D$3:$M$50,col+1)</f>
        <v>4.4999999999999997E-3</v>
      </c>
      <c r="L311" s="1">
        <f t="shared" si="240"/>
        <v>4.8333333333333327E-3</v>
      </c>
      <c r="M311" s="1">
        <f t="shared" si="241"/>
        <v>0.64124999999999988</v>
      </c>
      <c r="N311" s="1">
        <f t="shared" si="242"/>
        <v>0.30516666666666686</v>
      </c>
      <c r="O311" s="1">
        <f t="shared" si="243"/>
        <v>4.7479757560858822E-2</v>
      </c>
      <c r="P311" s="1">
        <f t="shared" si="244"/>
        <v>1.0837907917013681</v>
      </c>
      <c r="Q311" s="1">
        <f t="shared" si="245"/>
        <v>1.083611593952607</v>
      </c>
      <c r="R311" s="1">
        <f t="shared" si="246"/>
        <v>1.0836061759909572</v>
      </c>
      <c r="S311" s="1">
        <f t="shared" si="247"/>
        <v>1.0836060120125177</v>
      </c>
      <c r="T311" s="1">
        <f t="shared" si="248"/>
        <v>0.96219941048945457</v>
      </c>
      <c r="U311" s="1">
        <f t="shared" si="249"/>
        <v>0.19971102469962995</v>
      </c>
      <c r="V311" s="2">
        <f t="shared" si="226"/>
        <v>12.654050814891255</v>
      </c>
      <c r="W311" s="1">
        <f>VLOOKUP(V311,Graph!$D$3:$M$50,col)</f>
        <v>5.4999999999999997E-3</v>
      </c>
      <c r="X311" s="1">
        <f>VLOOKUP(V311,Graph!$D$3:$M$50,col+1)</f>
        <v>4.4999999999999997E-3</v>
      </c>
      <c r="Y311" s="1">
        <f t="shared" si="250"/>
        <v>4.8333333333333327E-3</v>
      </c>
      <c r="Z311" s="1">
        <f t="shared" si="227"/>
        <v>0.64124999999999988</v>
      </c>
      <c r="AA311" s="2">
        <f t="shared" si="251"/>
        <v>0.30516666666666686</v>
      </c>
      <c r="AB311" s="1">
        <f t="shared" si="252"/>
        <v>4.7479757560858822E-2</v>
      </c>
      <c r="AC311" s="1">
        <f t="shared" si="253"/>
        <v>1.0836060070494398</v>
      </c>
      <c r="AD311" s="1">
        <f t="shared" si="254"/>
        <v>1.0836060068992242</v>
      </c>
      <c r="AE311" s="1">
        <f t="shared" si="255"/>
        <v>1.0836060068946776</v>
      </c>
      <c r="AF311" s="1">
        <f t="shared" si="256"/>
        <v>1.0836060068945397</v>
      </c>
      <c r="AG311" s="1">
        <f t="shared" si="257"/>
        <v>0.96219941048945457</v>
      </c>
      <c r="AH311" s="1">
        <f t="shared" si="258"/>
        <v>0.19971102375637512</v>
      </c>
      <c r="AI311" s="2">
        <f t="shared" si="228"/>
        <v>12.654050794969143</v>
      </c>
      <c r="AJ311" s="1">
        <f>VLOOKUP(AI311,Graph!$D$3:$M$50,col)</f>
        <v>5.4999999999999997E-3</v>
      </c>
      <c r="AK311" s="1">
        <f>VLOOKUP(AI311,Graph!$D$3:$M$50,col+1)</f>
        <v>4.4999999999999997E-3</v>
      </c>
      <c r="AL311" s="1">
        <f t="shared" si="259"/>
        <v>4.8333333333333327E-3</v>
      </c>
      <c r="AM311" s="1">
        <f t="shared" si="229"/>
        <v>0.64124999999999988</v>
      </c>
      <c r="AN311" s="2">
        <f t="shared" si="260"/>
        <v>0.30516666666666686</v>
      </c>
      <c r="AO311" s="1">
        <f t="shared" si="261"/>
        <v>4.7479757560858822E-2</v>
      </c>
      <c r="AP311" s="1">
        <f t="shared" si="262"/>
        <v>1.0836060068945355</v>
      </c>
      <c r="AQ311" s="1">
        <f t="shared" si="263"/>
        <v>1.0836060068945352</v>
      </c>
      <c r="AR311" s="1">
        <f t="shared" si="264"/>
        <v>1.0836060068945355</v>
      </c>
      <c r="AS311" s="1">
        <f t="shared" si="265"/>
        <v>1.0836060068945352</v>
      </c>
      <c r="AT311" s="1">
        <f t="shared" si="266"/>
        <v>0.96219941048945457</v>
      </c>
      <c r="AU311" s="1">
        <f t="shared" si="267"/>
        <v>0.19971102375637434</v>
      </c>
      <c r="AV311" s="2">
        <f t="shared" si="232"/>
        <v>310</v>
      </c>
      <c r="AW311" s="1">
        <f t="shared" si="233"/>
        <v>199.71102375637435</v>
      </c>
      <c r="AX311" s="1">
        <f t="shared" si="234"/>
        <v>0.96219941048945457</v>
      </c>
      <c r="AY311" s="1">
        <f t="shared" si="235"/>
        <v>1.0836060068945352</v>
      </c>
      <c r="AZ311" s="1">
        <f t="shared" si="230"/>
        <v>4.8333333333333327E-3</v>
      </c>
      <c r="BA311" s="1">
        <f t="shared" si="231"/>
        <v>12.654050794969143</v>
      </c>
    </row>
    <row r="312" spans="1:53">
      <c r="A312" s="2">
        <f t="shared" si="237"/>
        <v>0.31100000000000022</v>
      </c>
      <c r="B312" s="1">
        <f t="shared" si="223"/>
        <v>0.34670850000000031</v>
      </c>
      <c r="C312" s="1">
        <f t="shared" si="238"/>
        <v>5.0505515776243889E-2</v>
      </c>
      <c r="D312" s="1">
        <f t="shared" si="224"/>
        <v>1.0902915464817384</v>
      </c>
      <c r="E312" s="1">
        <f t="shared" si="269"/>
        <v>1.0899902038211657</v>
      </c>
      <c r="F312" s="1">
        <f t="shared" si="269"/>
        <v>1.0899803430035138</v>
      </c>
      <c r="G312" s="1">
        <f t="shared" si="269"/>
        <v>1.0899800198107108</v>
      </c>
      <c r="H312" s="1">
        <f t="shared" si="239"/>
        <v>0.20978871723973727</v>
      </c>
      <c r="I312" s="1">
        <f t="shared" si="225"/>
        <v>12.863414669825817</v>
      </c>
      <c r="J312" s="1">
        <f>VLOOKUP($I312,Graph!$D$3:$M$50,col)</f>
        <v>5.4999999999999997E-3</v>
      </c>
      <c r="K312" s="1">
        <f>VLOOKUP($I312,Graph!$D$3:$M$50,col+1)</f>
        <v>4.4999999999999997E-3</v>
      </c>
      <c r="L312" s="1">
        <f t="shared" si="240"/>
        <v>4.8333333333333327E-3</v>
      </c>
      <c r="M312" s="1">
        <f t="shared" si="241"/>
        <v>0.64124999999999988</v>
      </c>
      <c r="N312" s="1">
        <f t="shared" si="242"/>
        <v>0.30616666666666686</v>
      </c>
      <c r="O312" s="1">
        <f t="shared" si="243"/>
        <v>4.7504835342785254E-2</v>
      </c>
      <c r="P312" s="1">
        <f t="shared" si="244"/>
        <v>1.0838429363131612</v>
      </c>
      <c r="Q312" s="1">
        <f t="shared" si="245"/>
        <v>1.0836637890657288</v>
      </c>
      <c r="R312" s="1">
        <f t="shared" si="246"/>
        <v>1.0836583689683257</v>
      </c>
      <c r="S312" s="1">
        <f t="shared" si="247"/>
        <v>1.0836582048144778</v>
      </c>
      <c r="T312" s="1">
        <f t="shared" si="248"/>
        <v>0.96227291451752617</v>
      </c>
      <c r="U312" s="1">
        <f t="shared" si="249"/>
        <v>0.200703143970415</v>
      </c>
      <c r="V312" s="2">
        <f t="shared" si="226"/>
        <v>12.674970367446376</v>
      </c>
      <c r="W312" s="1">
        <f>VLOOKUP(V312,Graph!$D$3:$M$50,col)</f>
        <v>5.4999999999999997E-3</v>
      </c>
      <c r="X312" s="1">
        <f>VLOOKUP(V312,Graph!$D$3:$M$50,col+1)</f>
        <v>4.4999999999999997E-3</v>
      </c>
      <c r="Y312" s="1">
        <f t="shared" si="250"/>
        <v>4.8333333333333327E-3</v>
      </c>
      <c r="Z312" s="1">
        <f t="shared" si="227"/>
        <v>0.64124999999999988</v>
      </c>
      <c r="AA312" s="2">
        <f t="shared" si="251"/>
        <v>0.30616666666666686</v>
      </c>
      <c r="AB312" s="1">
        <f t="shared" si="252"/>
        <v>4.7504835342785254E-2</v>
      </c>
      <c r="AC312" s="1">
        <f t="shared" si="253"/>
        <v>1.0836581998427359</v>
      </c>
      <c r="AD312" s="1">
        <f t="shared" si="254"/>
        <v>1.0836581996921564</v>
      </c>
      <c r="AE312" s="1">
        <f t="shared" si="255"/>
        <v>1.0836581996875958</v>
      </c>
      <c r="AF312" s="1">
        <f t="shared" si="256"/>
        <v>1.0836581996874575</v>
      </c>
      <c r="AG312" s="1">
        <f t="shared" si="257"/>
        <v>0.96227291451752617</v>
      </c>
      <c r="AH312" s="1">
        <f t="shared" si="258"/>
        <v>0.20070314302084521</v>
      </c>
      <c r="AI312" s="2">
        <f t="shared" si="228"/>
        <v>12.674970347457039</v>
      </c>
      <c r="AJ312" s="1">
        <f>VLOOKUP(AI312,Graph!$D$3:$M$50,col)</f>
        <v>5.4999999999999997E-3</v>
      </c>
      <c r="AK312" s="1">
        <f>VLOOKUP(AI312,Graph!$D$3:$M$50,col+1)</f>
        <v>4.4999999999999997E-3</v>
      </c>
      <c r="AL312" s="1">
        <f t="shared" si="259"/>
        <v>4.8333333333333327E-3</v>
      </c>
      <c r="AM312" s="1">
        <f t="shared" si="229"/>
        <v>0.64124999999999988</v>
      </c>
      <c r="AN312" s="2">
        <f t="shared" si="260"/>
        <v>0.30616666666666686</v>
      </c>
      <c r="AO312" s="1">
        <f t="shared" si="261"/>
        <v>4.7504835342785254E-2</v>
      </c>
      <c r="AP312" s="1">
        <f t="shared" si="262"/>
        <v>1.0836581996874535</v>
      </c>
      <c r="AQ312" s="1">
        <f t="shared" si="263"/>
        <v>1.083658199687453</v>
      </c>
      <c r="AR312" s="1">
        <f t="shared" si="264"/>
        <v>1.0836581996874532</v>
      </c>
      <c r="AS312" s="1">
        <f t="shared" si="265"/>
        <v>1.0836581996874532</v>
      </c>
      <c r="AT312" s="1">
        <f t="shared" si="266"/>
        <v>0.96227291451752617</v>
      </c>
      <c r="AU312" s="1">
        <f t="shared" si="267"/>
        <v>0.20070314302084447</v>
      </c>
      <c r="AV312" s="2">
        <f t="shared" si="232"/>
        <v>311</v>
      </c>
      <c r="AW312" s="1">
        <f t="shared" si="233"/>
        <v>200.70314302084446</v>
      </c>
      <c r="AX312" s="1">
        <f t="shared" si="234"/>
        <v>0.96227291451752617</v>
      </c>
      <c r="AY312" s="1">
        <f t="shared" si="235"/>
        <v>1.0836581996874532</v>
      </c>
      <c r="AZ312" s="1">
        <f t="shared" si="230"/>
        <v>4.8333333333333327E-3</v>
      </c>
      <c r="BA312" s="1">
        <f t="shared" si="231"/>
        <v>12.674970347457039</v>
      </c>
    </row>
    <row r="313" spans="1:53">
      <c r="A313" s="2">
        <f t="shared" si="237"/>
        <v>0.31200000000000022</v>
      </c>
      <c r="B313" s="1">
        <f t="shared" si="223"/>
        <v>0.34774966666666696</v>
      </c>
      <c r="C313" s="1">
        <f t="shared" si="238"/>
        <v>5.0526911679204853E-2</v>
      </c>
      <c r="D313" s="1">
        <f t="shared" si="224"/>
        <v>1.0903360158083475</v>
      </c>
      <c r="E313" s="1">
        <f t="shared" si="269"/>
        <v>1.0900358028453616</v>
      </c>
      <c r="F313" s="1">
        <f t="shared" si="269"/>
        <v>1.0900259735062936</v>
      </c>
      <c r="G313" s="1">
        <f t="shared" si="269"/>
        <v>1.0900256511674451</v>
      </c>
      <c r="H313" s="1">
        <f t="shared" si="239"/>
        <v>0.21081019794283715</v>
      </c>
      <c r="I313" s="1">
        <f t="shared" si="225"/>
        <v>12.884258595321018</v>
      </c>
      <c r="J313" s="1">
        <f>VLOOKUP($I313,Graph!$D$3:$M$50,col)</f>
        <v>5.4999999999999997E-3</v>
      </c>
      <c r="K313" s="1">
        <f>VLOOKUP($I313,Graph!$D$3:$M$50,col+1)</f>
        <v>4.4999999999999997E-3</v>
      </c>
      <c r="L313" s="1">
        <f t="shared" si="240"/>
        <v>4.8333333333333327E-3</v>
      </c>
      <c r="M313" s="1">
        <f t="shared" si="241"/>
        <v>0.64124999999999988</v>
      </c>
      <c r="N313" s="1">
        <f t="shared" si="242"/>
        <v>0.30716666666666687</v>
      </c>
      <c r="O313" s="1">
        <f t="shared" si="243"/>
        <v>4.7529769520024141E-2</v>
      </c>
      <c r="P313" s="1">
        <f t="shared" si="244"/>
        <v>1.0838947923366766</v>
      </c>
      <c r="Q313" s="1">
        <f t="shared" si="245"/>
        <v>1.0837156956523843</v>
      </c>
      <c r="R313" s="1">
        <f t="shared" si="246"/>
        <v>1.0837102734430413</v>
      </c>
      <c r="S313" s="1">
        <f t="shared" si="247"/>
        <v>1.083710109115021</v>
      </c>
      <c r="T313" s="1">
        <f t="shared" si="248"/>
        <v>0.9623459492195765</v>
      </c>
      <c r="U313" s="1">
        <f t="shared" si="249"/>
        <v>0.2016969100961416</v>
      </c>
      <c r="V313" s="2">
        <f t="shared" si="226"/>
        <v>12.695855647142368</v>
      </c>
      <c r="W313" s="1">
        <f>VLOOKUP(V313,Graph!$D$3:$M$50,col)</f>
        <v>5.4999999999999997E-3</v>
      </c>
      <c r="X313" s="1">
        <f>VLOOKUP(V313,Graph!$D$3:$M$50,col+1)</f>
        <v>4.4999999999999997E-3</v>
      </c>
      <c r="Y313" s="1">
        <f t="shared" si="250"/>
        <v>4.8333333333333327E-3</v>
      </c>
      <c r="Z313" s="1">
        <f t="shared" si="227"/>
        <v>0.64124999999999988</v>
      </c>
      <c r="AA313" s="2">
        <f t="shared" si="251"/>
        <v>0.30716666666666687</v>
      </c>
      <c r="AB313" s="1">
        <f t="shared" si="252"/>
        <v>4.7529769520024141E-2</v>
      </c>
      <c r="AC313" s="1">
        <f t="shared" si="253"/>
        <v>1.0837101041346637</v>
      </c>
      <c r="AD313" s="1">
        <f t="shared" si="254"/>
        <v>1.0837101039837218</v>
      </c>
      <c r="AE313" s="1">
        <f t="shared" si="255"/>
        <v>1.0837101039791472</v>
      </c>
      <c r="AF313" s="1">
        <f t="shared" si="256"/>
        <v>1.0837101039790085</v>
      </c>
      <c r="AG313" s="1">
        <f t="shared" si="257"/>
        <v>0.9623459492195765</v>
      </c>
      <c r="AH313" s="1">
        <f t="shared" si="258"/>
        <v>0.20169690914024219</v>
      </c>
      <c r="AI313" s="2">
        <f t="shared" si="228"/>
        <v>12.695855627085935</v>
      </c>
      <c r="AJ313" s="1">
        <f>VLOOKUP(AI313,Graph!$D$3:$M$50,col)</f>
        <v>5.4999999999999997E-3</v>
      </c>
      <c r="AK313" s="1">
        <f>VLOOKUP(AI313,Graph!$D$3:$M$50,col+1)</f>
        <v>4.4999999999999997E-3</v>
      </c>
      <c r="AL313" s="1">
        <f t="shared" si="259"/>
        <v>4.8333333333333327E-3</v>
      </c>
      <c r="AM313" s="1">
        <f t="shared" si="229"/>
        <v>0.64124999999999988</v>
      </c>
      <c r="AN313" s="2">
        <f t="shared" si="260"/>
        <v>0.30716666666666687</v>
      </c>
      <c r="AO313" s="1">
        <f t="shared" si="261"/>
        <v>4.7529769520024141E-2</v>
      </c>
      <c r="AP313" s="1">
        <f t="shared" si="262"/>
        <v>1.0837101039790045</v>
      </c>
      <c r="AQ313" s="1">
        <f t="shared" si="263"/>
        <v>1.083710103979004</v>
      </c>
      <c r="AR313" s="1">
        <f t="shared" si="264"/>
        <v>1.0837101039790042</v>
      </c>
      <c r="AS313" s="1">
        <f t="shared" si="265"/>
        <v>1.0837101039790042</v>
      </c>
      <c r="AT313" s="1">
        <f t="shared" si="266"/>
        <v>0.9623459492195765</v>
      </c>
      <c r="AU313" s="1">
        <f t="shared" si="267"/>
        <v>0.20169690914024141</v>
      </c>
      <c r="AV313" s="2">
        <f t="shared" si="232"/>
        <v>312</v>
      </c>
      <c r="AW313" s="1">
        <f t="shared" si="233"/>
        <v>201.69690914024142</v>
      </c>
      <c r="AX313" s="1">
        <f t="shared" si="234"/>
        <v>0.9623459492195765</v>
      </c>
      <c r="AY313" s="1">
        <f t="shared" si="235"/>
        <v>1.0837101039790042</v>
      </c>
      <c r="AZ313" s="1">
        <f t="shared" si="230"/>
        <v>4.8333333333333327E-3</v>
      </c>
      <c r="BA313" s="1">
        <f t="shared" si="231"/>
        <v>12.695855627085935</v>
      </c>
    </row>
    <row r="314" spans="1:53">
      <c r="A314" s="2">
        <f t="shared" si="237"/>
        <v>0.31300000000000022</v>
      </c>
      <c r="B314" s="1">
        <f t="shared" si="223"/>
        <v>0.34879083333333361</v>
      </c>
      <c r="C314" s="1">
        <f t="shared" si="238"/>
        <v>5.0548184336002444E-2</v>
      </c>
      <c r="D314" s="1">
        <f t="shared" si="224"/>
        <v>1.0903802343744358</v>
      </c>
      <c r="E314" s="1">
        <f t="shared" si="269"/>
        <v>1.0900811469921627</v>
      </c>
      <c r="F314" s="1">
        <f t="shared" si="269"/>
        <v>1.0900713490680918</v>
      </c>
      <c r="G314" s="1">
        <f t="shared" si="269"/>
        <v>1.0900710275832244</v>
      </c>
      <c r="H314" s="1">
        <f t="shared" si="239"/>
        <v>0.21183333817642447</v>
      </c>
      <c r="I314" s="1">
        <f t="shared" si="225"/>
        <v>12.905068996378533</v>
      </c>
      <c r="J314" s="1">
        <f>VLOOKUP($I314,Graph!$D$3:$M$50,col)</f>
        <v>5.4999999999999997E-3</v>
      </c>
      <c r="K314" s="1">
        <f>VLOOKUP($I314,Graph!$D$3:$M$50,col+1)</f>
        <v>4.4999999999999997E-3</v>
      </c>
      <c r="L314" s="1">
        <f t="shared" si="240"/>
        <v>4.8333333333333327E-3</v>
      </c>
      <c r="M314" s="1">
        <f t="shared" si="241"/>
        <v>0.64124999999999988</v>
      </c>
      <c r="N314" s="1">
        <f t="shared" si="242"/>
        <v>0.30816666666666687</v>
      </c>
      <c r="O314" s="1">
        <f t="shared" si="243"/>
        <v>4.7554561320001749E-2</v>
      </c>
      <c r="P314" s="1">
        <f t="shared" si="244"/>
        <v>1.0839463621563135</v>
      </c>
      <c r="Q314" s="1">
        <f t="shared" si="245"/>
        <v>1.0837673160938295</v>
      </c>
      <c r="R314" s="1">
        <f t="shared" si="246"/>
        <v>1.0837618917960903</v>
      </c>
      <c r="S314" s="1">
        <f t="shared" si="247"/>
        <v>1.0837617272951232</v>
      </c>
      <c r="T314" s="1">
        <f t="shared" si="248"/>
        <v>0.96241851907618181</v>
      </c>
      <c r="U314" s="1">
        <f t="shared" si="249"/>
        <v>0.20269232035053847</v>
      </c>
      <c r="V314" s="2">
        <f t="shared" si="226"/>
        <v>12.716706821193059</v>
      </c>
      <c r="W314" s="1">
        <f>VLOOKUP(V314,Graph!$D$3:$M$50,col)</f>
        <v>5.4999999999999997E-3</v>
      </c>
      <c r="X314" s="1">
        <f>VLOOKUP(V314,Graph!$D$3:$M$50,col+1)</f>
        <v>4.4999999999999997E-3</v>
      </c>
      <c r="Y314" s="1">
        <f t="shared" si="250"/>
        <v>4.8333333333333327E-3</v>
      </c>
      <c r="Z314" s="1">
        <f t="shared" si="227"/>
        <v>0.64124999999999988</v>
      </c>
      <c r="AA314" s="2">
        <f t="shared" si="251"/>
        <v>0.30816666666666687</v>
      </c>
      <c r="AB314" s="1">
        <f t="shared" si="252"/>
        <v>4.7554561320001749E-2</v>
      </c>
      <c r="AC314" s="1">
        <f t="shared" si="253"/>
        <v>1.083761722306199</v>
      </c>
      <c r="AD314" s="1">
        <f t="shared" si="254"/>
        <v>1.0837617221548963</v>
      </c>
      <c r="AE314" s="1">
        <f t="shared" si="255"/>
        <v>1.083761722150308</v>
      </c>
      <c r="AF314" s="1">
        <f t="shared" si="256"/>
        <v>1.0837617221501685</v>
      </c>
      <c r="AG314" s="1">
        <f t="shared" si="257"/>
        <v>0.96241851907618181</v>
      </c>
      <c r="AH314" s="1">
        <f t="shared" si="258"/>
        <v>0.20269231938829488</v>
      </c>
      <c r="AI314" s="2">
        <f t="shared" si="228"/>
        <v>12.71670680106967</v>
      </c>
      <c r="AJ314" s="1">
        <f>VLOOKUP(AI314,Graph!$D$3:$M$50,col)</f>
        <v>5.4999999999999997E-3</v>
      </c>
      <c r="AK314" s="1">
        <f>VLOOKUP(AI314,Graph!$D$3:$M$50,col+1)</f>
        <v>4.4999999999999997E-3</v>
      </c>
      <c r="AL314" s="1">
        <f t="shared" si="259"/>
        <v>4.8333333333333327E-3</v>
      </c>
      <c r="AM314" s="1">
        <f t="shared" si="229"/>
        <v>0.64124999999999988</v>
      </c>
      <c r="AN314" s="2">
        <f t="shared" si="260"/>
        <v>0.30816666666666687</v>
      </c>
      <c r="AO314" s="1">
        <f t="shared" si="261"/>
        <v>4.7554561320001749E-2</v>
      </c>
      <c r="AP314" s="1">
        <f t="shared" si="262"/>
        <v>1.0837617221501645</v>
      </c>
      <c r="AQ314" s="1">
        <f t="shared" si="263"/>
        <v>1.0837617221501643</v>
      </c>
      <c r="AR314" s="1">
        <f t="shared" si="264"/>
        <v>1.0837617221501643</v>
      </c>
      <c r="AS314" s="1">
        <f t="shared" si="265"/>
        <v>1.0837617221501643</v>
      </c>
      <c r="AT314" s="1">
        <f t="shared" si="266"/>
        <v>0.96241851907618181</v>
      </c>
      <c r="AU314" s="1">
        <f t="shared" si="267"/>
        <v>0.20269231938829405</v>
      </c>
      <c r="AV314" s="2">
        <f t="shared" si="232"/>
        <v>313</v>
      </c>
      <c r="AW314" s="1">
        <f t="shared" si="233"/>
        <v>202.69231938829404</v>
      </c>
      <c r="AX314" s="1">
        <f t="shared" si="234"/>
        <v>0.96241851907618181</v>
      </c>
      <c r="AY314" s="1">
        <f t="shared" si="235"/>
        <v>1.0837617221501643</v>
      </c>
      <c r="AZ314" s="1">
        <f t="shared" si="230"/>
        <v>4.8333333333333327E-3</v>
      </c>
      <c r="BA314" s="1">
        <f t="shared" si="231"/>
        <v>12.71670680106967</v>
      </c>
    </row>
    <row r="315" spans="1:53">
      <c r="A315" s="2">
        <f t="shared" si="237"/>
        <v>0.31400000000000022</v>
      </c>
      <c r="B315" s="1">
        <f t="shared" si="223"/>
        <v>0.34983200000000031</v>
      </c>
      <c r="C315" s="1">
        <f t="shared" si="238"/>
        <v>5.0569334807073818E-2</v>
      </c>
      <c r="D315" s="1">
        <f t="shared" si="224"/>
        <v>1.0904242042922749</v>
      </c>
      <c r="E315" s="1">
        <f t="shared" si="269"/>
        <v>1.0901262383899903</v>
      </c>
      <c r="F315" s="1">
        <f t="shared" si="269"/>
        <v>1.0901164718170506</v>
      </c>
      <c r="G315" s="1">
        <f t="shared" si="269"/>
        <v>1.0901161511861619</v>
      </c>
      <c r="H315" s="1">
        <f t="shared" si="239"/>
        <v>0.2128581352502826</v>
      </c>
      <c r="I315" s="1">
        <f t="shared" si="225"/>
        <v>12.925846033721781</v>
      </c>
      <c r="J315" s="1">
        <f>VLOOKUP($I315,Graph!$D$3:$M$50,col)</f>
        <v>5.4999999999999997E-3</v>
      </c>
      <c r="K315" s="1">
        <f>VLOOKUP($I315,Graph!$D$3:$M$50,col+1)</f>
        <v>4.4999999999999997E-3</v>
      </c>
      <c r="L315" s="1">
        <f t="shared" si="240"/>
        <v>4.8333333333333327E-3</v>
      </c>
      <c r="M315" s="1">
        <f t="shared" si="241"/>
        <v>0.64124999999999988</v>
      </c>
      <c r="N315" s="1">
        <f t="shared" si="242"/>
        <v>0.30916666666666687</v>
      </c>
      <c r="O315" s="1">
        <f t="shared" si="243"/>
        <v>4.757921195622751E-2</v>
      </c>
      <c r="P315" s="1">
        <f t="shared" si="244"/>
        <v>1.0839976481303335</v>
      </c>
      <c r="Q315" s="1">
        <f t="shared" si="245"/>
        <v>1.0838186527452469</v>
      </c>
      <c r="R315" s="1">
        <f t="shared" si="246"/>
        <v>1.0838132263823894</v>
      </c>
      <c r="S315" s="1">
        <f t="shared" si="247"/>
        <v>1.0838130617096899</v>
      </c>
      <c r="T315" s="1">
        <f t="shared" si="248"/>
        <v>0.96249062851106715</v>
      </c>
      <c r="U315" s="1">
        <f t="shared" si="249"/>
        <v>0.20368937202079712</v>
      </c>
      <c r="V315" s="2">
        <f t="shared" si="226"/>
        <v>12.737524055460883</v>
      </c>
      <c r="W315" s="1">
        <f>VLOOKUP(V315,Graph!$D$3:$M$50,col)</f>
        <v>5.4999999999999997E-3</v>
      </c>
      <c r="X315" s="1">
        <f>VLOOKUP(V315,Graph!$D$3:$M$50,col+1)</f>
        <v>4.4999999999999997E-3</v>
      </c>
      <c r="Y315" s="1">
        <f t="shared" si="250"/>
        <v>4.8333333333333327E-3</v>
      </c>
      <c r="Z315" s="1">
        <f t="shared" si="227"/>
        <v>0.64124999999999988</v>
      </c>
      <c r="AA315" s="2">
        <f t="shared" si="251"/>
        <v>0.30916666666666687</v>
      </c>
      <c r="AB315" s="1">
        <f t="shared" si="252"/>
        <v>4.757921195622751E-2</v>
      </c>
      <c r="AC315" s="1">
        <f t="shared" si="253"/>
        <v>1.0838130567122464</v>
      </c>
      <c r="AD315" s="1">
        <f t="shared" si="254"/>
        <v>1.083813056560585</v>
      </c>
      <c r="AE315" s="1">
        <f t="shared" si="255"/>
        <v>1.0838130565559823</v>
      </c>
      <c r="AF315" s="1">
        <f t="shared" si="256"/>
        <v>1.0838130565558426</v>
      </c>
      <c r="AG315" s="1">
        <f t="shared" si="257"/>
        <v>0.96249062851106715</v>
      </c>
      <c r="AH315" s="1">
        <f t="shared" si="258"/>
        <v>0.2036893710521947</v>
      </c>
      <c r="AI315" s="2">
        <f t="shared" si="228"/>
        <v>12.737524035270669</v>
      </c>
      <c r="AJ315" s="1">
        <f>VLOOKUP(AI315,Graph!$D$3:$M$50,col)</f>
        <v>5.4999999999999997E-3</v>
      </c>
      <c r="AK315" s="1">
        <f>VLOOKUP(AI315,Graph!$D$3:$M$50,col+1)</f>
        <v>4.4999999999999997E-3</v>
      </c>
      <c r="AL315" s="1">
        <f t="shared" si="259"/>
        <v>4.8333333333333327E-3</v>
      </c>
      <c r="AM315" s="1">
        <f t="shared" si="229"/>
        <v>0.64124999999999988</v>
      </c>
      <c r="AN315" s="2">
        <f t="shared" si="260"/>
        <v>0.30916666666666687</v>
      </c>
      <c r="AO315" s="1">
        <f t="shared" si="261"/>
        <v>4.757921195622751E-2</v>
      </c>
      <c r="AP315" s="1">
        <f t="shared" si="262"/>
        <v>1.0838130565558388</v>
      </c>
      <c r="AQ315" s="1">
        <f t="shared" si="263"/>
        <v>1.0838130565558384</v>
      </c>
      <c r="AR315" s="1">
        <f t="shared" si="264"/>
        <v>1.0838130565558386</v>
      </c>
      <c r="AS315" s="1">
        <f t="shared" si="265"/>
        <v>1.0838130565558382</v>
      </c>
      <c r="AT315" s="1">
        <f t="shared" si="266"/>
        <v>0.96249062851106715</v>
      </c>
      <c r="AU315" s="1">
        <f t="shared" si="267"/>
        <v>0.20368937105219387</v>
      </c>
      <c r="AV315" s="2">
        <f t="shared" si="232"/>
        <v>314</v>
      </c>
      <c r="AW315" s="1">
        <f t="shared" si="233"/>
        <v>203.68937105219388</v>
      </c>
      <c r="AX315" s="1">
        <f t="shared" si="234"/>
        <v>0.96249062851106715</v>
      </c>
      <c r="AY315" s="1">
        <f t="shared" si="235"/>
        <v>1.0838130565558382</v>
      </c>
      <c r="AZ315" s="1">
        <f t="shared" si="230"/>
        <v>4.8333333333333327E-3</v>
      </c>
      <c r="BA315" s="1">
        <f t="shared" si="231"/>
        <v>12.737524035270669</v>
      </c>
    </row>
    <row r="316" spans="1:53">
      <c r="A316" s="2">
        <f t="shared" si="237"/>
        <v>0.31500000000000022</v>
      </c>
      <c r="B316" s="1">
        <f t="shared" si="223"/>
        <v>0.35087316666666696</v>
      </c>
      <c r="C316" s="1">
        <f t="shared" si="238"/>
        <v>5.0590364140742368E-2</v>
      </c>
      <c r="D316" s="1">
        <f t="shared" si="224"/>
        <v>1.0904679276505149</v>
      </c>
      <c r="E316" s="1">
        <f t="shared" si="269"/>
        <v>1.0901710791436654</v>
      </c>
      <c r="F316" s="1">
        <f t="shared" si="269"/>
        <v>1.0901613438577245</v>
      </c>
      <c r="G316" s="1">
        <f t="shared" si="269"/>
        <v>1.0901610240807822</v>
      </c>
      <c r="H316" s="1">
        <f t="shared" si="239"/>
        <v>0.21388458648722267</v>
      </c>
      <c r="I316" s="1">
        <f t="shared" si="225"/>
        <v>12.946589866797106</v>
      </c>
      <c r="J316" s="1">
        <f>VLOOKUP($I316,Graph!$D$3:$M$50,col)</f>
        <v>5.4999999999999997E-3</v>
      </c>
      <c r="K316" s="1">
        <f>VLOOKUP($I316,Graph!$D$3:$M$50,col+1)</f>
        <v>4.4999999999999997E-3</v>
      </c>
      <c r="L316" s="1">
        <f t="shared" si="240"/>
        <v>4.8333333333333327E-3</v>
      </c>
      <c r="M316" s="1">
        <f t="shared" si="241"/>
        <v>0.64124999999999988</v>
      </c>
      <c r="N316" s="1">
        <f t="shared" si="242"/>
        <v>0.31016666666666687</v>
      </c>
      <c r="O316" s="1">
        <f t="shared" si="243"/>
        <v>4.7603722628490261E-2</v>
      </c>
      <c r="P316" s="1">
        <f t="shared" si="244"/>
        <v>1.0840486525912196</v>
      </c>
      <c r="Q316" s="1">
        <f t="shared" si="245"/>
        <v>1.0838697079360982</v>
      </c>
      <c r="R316" s="1">
        <f t="shared" si="246"/>
        <v>1.083864279531138</v>
      </c>
      <c r="S316" s="1">
        <f t="shared" si="247"/>
        <v>1.0838641146879098</v>
      </c>
      <c r="T316" s="1">
        <f t="shared" si="248"/>
        <v>0.96256228189200488</v>
      </c>
      <c r="U316" s="1">
        <f t="shared" si="249"/>
        <v>0.20468806240746146</v>
      </c>
      <c r="V316" s="2">
        <f t="shared" si="226"/>
        <v>12.758307514472055</v>
      </c>
      <c r="W316" s="1">
        <f>VLOOKUP(V316,Graph!$D$3:$M$50,col)</f>
        <v>5.4999999999999997E-3</v>
      </c>
      <c r="X316" s="1">
        <f>VLOOKUP(V316,Graph!$D$3:$M$50,col+1)</f>
        <v>4.4999999999999997E-3</v>
      </c>
      <c r="Y316" s="1">
        <f t="shared" si="250"/>
        <v>4.8333333333333327E-3</v>
      </c>
      <c r="Z316" s="1">
        <f t="shared" si="227"/>
        <v>0.64124999999999988</v>
      </c>
      <c r="AA316" s="2">
        <f t="shared" si="251"/>
        <v>0.31016666666666687</v>
      </c>
      <c r="AB316" s="1">
        <f t="shared" si="252"/>
        <v>4.7603722628490261E-2</v>
      </c>
      <c r="AC316" s="1">
        <f t="shared" si="253"/>
        <v>1.0838641096819945</v>
      </c>
      <c r="AD316" s="1">
        <f t="shared" si="254"/>
        <v>1.0838641095299761</v>
      </c>
      <c r="AE316" s="1">
        <f t="shared" si="255"/>
        <v>1.0838641095253596</v>
      </c>
      <c r="AF316" s="1">
        <f t="shared" si="256"/>
        <v>1.0838641095252195</v>
      </c>
      <c r="AG316" s="1">
        <f t="shared" si="257"/>
        <v>0.96256228189200488</v>
      </c>
      <c r="AH316" s="1">
        <f t="shared" si="258"/>
        <v>0.2046880614324858</v>
      </c>
      <c r="AI316" s="2">
        <f t="shared" si="228"/>
        <v>12.758307494215151</v>
      </c>
      <c r="AJ316" s="1">
        <f>VLOOKUP(AI316,Graph!$D$3:$M$50,col)</f>
        <v>5.4999999999999997E-3</v>
      </c>
      <c r="AK316" s="1">
        <f>VLOOKUP(AI316,Graph!$D$3:$M$50,col+1)</f>
        <v>4.4999999999999997E-3</v>
      </c>
      <c r="AL316" s="1">
        <f t="shared" si="259"/>
        <v>4.8333333333333327E-3</v>
      </c>
      <c r="AM316" s="1">
        <f t="shared" si="229"/>
        <v>0.64124999999999988</v>
      </c>
      <c r="AN316" s="2">
        <f t="shared" si="260"/>
        <v>0.31016666666666687</v>
      </c>
      <c r="AO316" s="1">
        <f t="shared" si="261"/>
        <v>4.7603722628490261E-2</v>
      </c>
      <c r="AP316" s="1">
        <f t="shared" si="262"/>
        <v>1.0838641095252151</v>
      </c>
      <c r="AQ316" s="1">
        <f t="shared" si="263"/>
        <v>1.0838641095252153</v>
      </c>
      <c r="AR316" s="1">
        <f t="shared" si="264"/>
        <v>1.0838641095252151</v>
      </c>
      <c r="AS316" s="1">
        <f t="shared" si="265"/>
        <v>1.0838641095252153</v>
      </c>
      <c r="AT316" s="1">
        <f t="shared" si="266"/>
        <v>0.96256228189200488</v>
      </c>
      <c r="AU316" s="1">
        <f t="shared" si="267"/>
        <v>0.204688061432485</v>
      </c>
      <c r="AV316" s="2">
        <f t="shared" si="232"/>
        <v>315</v>
      </c>
      <c r="AW316" s="1">
        <f t="shared" si="233"/>
        <v>204.688061432485</v>
      </c>
      <c r="AX316" s="1">
        <f t="shared" si="234"/>
        <v>0.96256228189200488</v>
      </c>
      <c r="AY316" s="1">
        <f t="shared" si="235"/>
        <v>1.0838641095252153</v>
      </c>
      <c r="AZ316" s="1">
        <f t="shared" si="230"/>
        <v>4.8333333333333327E-3</v>
      </c>
      <c r="BA316" s="1">
        <f t="shared" si="231"/>
        <v>12.758307494215151</v>
      </c>
    </row>
    <row r="317" spans="1:53">
      <c r="A317" s="2">
        <f t="shared" si="237"/>
        <v>0.31600000000000023</v>
      </c>
      <c r="B317" s="1">
        <f t="shared" si="223"/>
        <v>0.35191433333333361</v>
      </c>
      <c r="C317" s="1">
        <f t="shared" si="238"/>
        <v>5.0611273373389984E-2</v>
      </c>
      <c r="D317" s="1">
        <f t="shared" si="224"/>
        <v>1.0905114065145114</v>
      </c>
      <c r="E317" s="1">
        <f t="shared" si="269"/>
        <v>1.0902156713347342</v>
      </c>
      <c r="F317" s="1">
        <f t="shared" si="269"/>
        <v>1.0902059672714015</v>
      </c>
      <c r="G317" s="1">
        <f t="shared" si="269"/>
        <v>1.0902056483483451</v>
      </c>
      <c r="H317" s="1">
        <f t="shared" si="239"/>
        <v>0.21491268922297874</v>
      </c>
      <c r="I317" s="1">
        <f t="shared" si="225"/>
        <v>12.967300653787921</v>
      </c>
      <c r="J317" s="1">
        <f>VLOOKUP($I317,Graph!$D$3:$M$50,col)</f>
        <v>5.4999999999999997E-3</v>
      </c>
      <c r="K317" s="1">
        <f>VLOOKUP($I317,Graph!$D$3:$M$50,col+1)</f>
        <v>4.4999999999999997E-3</v>
      </c>
      <c r="L317" s="1">
        <f t="shared" si="240"/>
        <v>4.8333333333333327E-3</v>
      </c>
      <c r="M317" s="1">
        <f t="shared" si="241"/>
        <v>0.64124999999999988</v>
      </c>
      <c r="N317" s="1">
        <f t="shared" si="242"/>
        <v>0.31116666666666687</v>
      </c>
      <c r="O317" s="1">
        <f t="shared" si="243"/>
        <v>4.7628094523051043E-2</v>
      </c>
      <c r="P317" s="1">
        <f t="shared" si="244"/>
        <v>1.0840993778460255</v>
      </c>
      <c r="Q317" s="1">
        <f t="shared" si="245"/>
        <v>1.0839204839704752</v>
      </c>
      <c r="R317" s="1">
        <f t="shared" si="246"/>
        <v>1.0839150535461688</v>
      </c>
      <c r="S317" s="1">
        <f t="shared" si="247"/>
        <v>1.0839148885336056</v>
      </c>
      <c r="T317" s="1">
        <f t="shared" si="248"/>
        <v>0.9626334835316972</v>
      </c>
      <c r="U317" s="1">
        <f t="shared" si="249"/>
        <v>0.2056883888243195</v>
      </c>
      <c r="V317" s="2">
        <f t="shared" si="226"/>
        <v>12.779057361431594</v>
      </c>
      <c r="W317" s="1">
        <f>VLOOKUP(V317,Graph!$D$3:$M$50,col)</f>
        <v>5.4999999999999997E-3</v>
      </c>
      <c r="X317" s="1">
        <f>VLOOKUP(V317,Graph!$D$3:$M$50,col+1)</f>
        <v>4.4999999999999997E-3</v>
      </c>
      <c r="Y317" s="1">
        <f t="shared" si="250"/>
        <v>4.8333333333333327E-3</v>
      </c>
      <c r="Z317" s="1">
        <f t="shared" si="227"/>
        <v>0.64124999999999988</v>
      </c>
      <c r="AA317" s="2">
        <f t="shared" si="251"/>
        <v>0.31116666666666687</v>
      </c>
      <c r="AB317" s="1">
        <f t="shared" si="252"/>
        <v>4.7628094523051043E-2</v>
      </c>
      <c r="AC317" s="1">
        <f t="shared" si="253"/>
        <v>1.0839148835192658</v>
      </c>
      <c r="AD317" s="1">
        <f t="shared" si="254"/>
        <v>1.0839148833668915</v>
      </c>
      <c r="AE317" s="1">
        <f t="shared" si="255"/>
        <v>1.0839148833622614</v>
      </c>
      <c r="AF317" s="1">
        <f t="shared" si="256"/>
        <v>1.0839148833621206</v>
      </c>
      <c r="AG317" s="1">
        <f t="shared" si="257"/>
        <v>0.9626334835316972</v>
      </c>
      <c r="AH317" s="1">
        <f t="shared" si="258"/>
        <v>0.20568838784295607</v>
      </c>
      <c r="AI317" s="2">
        <f t="shared" si="228"/>
        <v>12.779057341108134</v>
      </c>
      <c r="AJ317" s="1">
        <f>VLOOKUP(AI317,Graph!$D$3:$M$50,col)</f>
        <v>5.4999999999999997E-3</v>
      </c>
      <c r="AK317" s="1">
        <f>VLOOKUP(AI317,Graph!$D$3:$M$50,col+1)</f>
        <v>4.4999999999999997E-3</v>
      </c>
      <c r="AL317" s="1">
        <f t="shared" si="259"/>
        <v>4.8333333333333327E-3</v>
      </c>
      <c r="AM317" s="1">
        <f t="shared" si="229"/>
        <v>0.64124999999999988</v>
      </c>
      <c r="AN317" s="2">
        <f t="shared" si="260"/>
        <v>0.31116666666666687</v>
      </c>
      <c r="AO317" s="1">
        <f t="shared" si="261"/>
        <v>4.7628094523051043E-2</v>
      </c>
      <c r="AP317" s="1">
        <f t="shared" si="262"/>
        <v>1.0839148833621164</v>
      </c>
      <c r="AQ317" s="1">
        <f t="shared" si="263"/>
        <v>1.0839148833621162</v>
      </c>
      <c r="AR317" s="1">
        <f t="shared" si="264"/>
        <v>1.0839148833621162</v>
      </c>
      <c r="AS317" s="1">
        <f t="shared" si="265"/>
        <v>1.0839148833621162</v>
      </c>
      <c r="AT317" s="1">
        <f t="shared" si="266"/>
        <v>0.9626334835316972</v>
      </c>
      <c r="AU317" s="1">
        <f t="shared" si="267"/>
        <v>0.20568838784295523</v>
      </c>
      <c r="AV317" s="2">
        <f t="shared" si="232"/>
        <v>316</v>
      </c>
      <c r="AW317" s="1">
        <f t="shared" si="233"/>
        <v>205.68838784295522</v>
      </c>
      <c r="AX317" s="1">
        <f t="shared" si="234"/>
        <v>0.9626334835316972</v>
      </c>
      <c r="AY317" s="1">
        <f t="shared" si="235"/>
        <v>1.0839148833621162</v>
      </c>
      <c r="AZ317" s="1">
        <f t="shared" si="230"/>
        <v>4.8333333333333327E-3</v>
      </c>
      <c r="BA317" s="1">
        <f t="shared" si="231"/>
        <v>12.779057341108134</v>
      </c>
    </row>
    <row r="318" spans="1:53">
      <c r="A318" s="2">
        <f t="shared" si="237"/>
        <v>0.31700000000000023</v>
      </c>
      <c r="B318" s="1">
        <f t="shared" si="223"/>
        <v>0.35295550000000031</v>
      </c>
      <c r="C318" s="1">
        <f t="shared" si="238"/>
        <v>5.0632063529626369E-2</v>
      </c>
      <c r="D318" s="1">
        <f t="shared" si="224"/>
        <v>1.0905546429266493</v>
      </c>
      <c r="E318" s="1">
        <f t="shared" si="269"/>
        <v>1.0902600170217869</v>
      </c>
      <c r="F318" s="1">
        <f t="shared" si="269"/>
        <v>1.0902503441164264</v>
      </c>
      <c r="G318" s="1">
        <f t="shared" si="269"/>
        <v>1.0902500260471668</v>
      </c>
      <c r="H318" s="1">
        <f t="shared" si="239"/>
        <v>0.21594244080610459</v>
      </c>
      <c r="I318" s="1">
        <f t="shared" si="225"/>
        <v>12.987978551628634</v>
      </c>
      <c r="J318" s="1">
        <f>VLOOKUP($I318,Graph!$D$3:$M$50,col)</f>
        <v>5.4999999999999997E-3</v>
      </c>
      <c r="K318" s="1">
        <f>VLOOKUP($I318,Graph!$D$3:$M$50,col+1)</f>
        <v>4.4999999999999997E-3</v>
      </c>
      <c r="L318" s="1">
        <f t="shared" si="240"/>
        <v>4.8333333333333327E-3</v>
      </c>
      <c r="M318" s="1">
        <f t="shared" si="241"/>
        <v>0.64124999999999988</v>
      </c>
      <c r="N318" s="1">
        <f t="shared" si="242"/>
        <v>0.31216666666666687</v>
      </c>
      <c r="O318" s="1">
        <f t="shared" si="243"/>
        <v>4.7652328812832816E-2</v>
      </c>
      <c r="P318" s="1">
        <f t="shared" si="244"/>
        <v>1.0841498261767191</v>
      </c>
      <c r="Q318" s="1">
        <f t="shared" si="245"/>
        <v>1.0839709831274429</v>
      </c>
      <c r="R318" s="1">
        <f t="shared" si="246"/>
        <v>1.0839655507062909</v>
      </c>
      <c r="S318" s="1">
        <f t="shared" si="247"/>
        <v>1.0839653855255751</v>
      </c>
      <c r="T318" s="1">
        <f t="shared" si="248"/>
        <v>0.96270423768863989</v>
      </c>
      <c r="U318" s="1">
        <f t="shared" si="249"/>
        <v>0.20669034859829527</v>
      </c>
      <c r="V318" s="2">
        <f t="shared" si="226"/>
        <v>12.799773758238082</v>
      </c>
      <c r="W318" s="1">
        <f>VLOOKUP(V318,Graph!$D$3:$M$50,col)</f>
        <v>5.4999999999999997E-3</v>
      </c>
      <c r="X318" s="1">
        <f>VLOOKUP(V318,Graph!$D$3:$M$50,col+1)</f>
        <v>4.4999999999999997E-3</v>
      </c>
      <c r="Y318" s="1">
        <f t="shared" si="250"/>
        <v>4.8333333333333327E-3</v>
      </c>
      <c r="Z318" s="1">
        <f t="shared" si="227"/>
        <v>0.64124999999999988</v>
      </c>
      <c r="AA318" s="2">
        <f t="shared" si="251"/>
        <v>0.31216666666666687</v>
      </c>
      <c r="AB318" s="1">
        <f t="shared" si="252"/>
        <v>4.7652328812832816E-2</v>
      </c>
      <c r="AC318" s="1">
        <f t="shared" si="253"/>
        <v>1.0839653805028577</v>
      </c>
      <c r="AD318" s="1">
        <f t="shared" si="254"/>
        <v>1.0839653803501299</v>
      </c>
      <c r="AE318" s="1">
        <f t="shared" si="255"/>
        <v>1.0839653803454858</v>
      </c>
      <c r="AF318" s="1">
        <f t="shared" si="256"/>
        <v>1.0839653803453448</v>
      </c>
      <c r="AG318" s="1">
        <f t="shared" si="257"/>
        <v>0.96270423768863989</v>
      </c>
      <c r="AH318" s="1">
        <f t="shared" si="258"/>
        <v>0.20669034761052979</v>
      </c>
      <c r="AI318" s="2">
        <f t="shared" si="228"/>
        <v>12.7997737378482</v>
      </c>
      <c r="AJ318" s="1">
        <f>VLOOKUP(AI318,Graph!$D$3:$M$50,col)</f>
        <v>5.4999999999999997E-3</v>
      </c>
      <c r="AK318" s="1">
        <f>VLOOKUP(AI318,Graph!$D$3:$M$50,col+1)</f>
        <v>4.4999999999999997E-3</v>
      </c>
      <c r="AL318" s="1">
        <f t="shared" si="259"/>
        <v>4.8333333333333327E-3</v>
      </c>
      <c r="AM318" s="1">
        <f t="shared" si="229"/>
        <v>0.64124999999999988</v>
      </c>
      <c r="AN318" s="2">
        <f t="shared" si="260"/>
        <v>0.31216666666666687</v>
      </c>
      <c r="AO318" s="1">
        <f t="shared" si="261"/>
        <v>4.7652328812832816E-2</v>
      </c>
      <c r="AP318" s="1">
        <f t="shared" si="262"/>
        <v>1.0839653803453402</v>
      </c>
      <c r="AQ318" s="1">
        <f t="shared" si="263"/>
        <v>1.0839653803453402</v>
      </c>
      <c r="AR318" s="1">
        <f t="shared" si="264"/>
        <v>1.0839653803453402</v>
      </c>
      <c r="AS318" s="1">
        <f t="shared" si="265"/>
        <v>1.0839653803453402</v>
      </c>
      <c r="AT318" s="1">
        <f t="shared" si="266"/>
        <v>0.96270423768863989</v>
      </c>
      <c r="AU318" s="1">
        <f t="shared" si="267"/>
        <v>0.20669034761052887</v>
      </c>
      <c r="AV318" s="2">
        <f t="shared" si="232"/>
        <v>317</v>
      </c>
      <c r="AW318" s="1">
        <f t="shared" si="233"/>
        <v>206.69034761052887</v>
      </c>
      <c r="AX318" s="1">
        <f t="shared" si="234"/>
        <v>0.96270423768863989</v>
      </c>
      <c r="AY318" s="1">
        <f t="shared" si="235"/>
        <v>1.0839653803453402</v>
      </c>
      <c r="AZ318" s="1">
        <f t="shared" si="230"/>
        <v>4.8333333333333327E-3</v>
      </c>
      <c r="BA318" s="1">
        <f t="shared" si="231"/>
        <v>12.7997737378482</v>
      </c>
    </row>
    <row r="319" spans="1:53">
      <c r="A319" s="2">
        <f t="shared" si="237"/>
        <v>0.31800000000000023</v>
      </c>
      <c r="B319" s="1">
        <f t="shared" si="223"/>
        <v>0.35399666666666696</v>
      </c>
      <c r="C319" s="1">
        <f t="shared" si="238"/>
        <v>5.065273562245546E-2</v>
      </c>
      <c r="D319" s="1">
        <f t="shared" si="224"/>
        <v>1.0905976389066612</v>
      </c>
      <c r="E319" s="1">
        <f t="shared" si="269"/>
        <v>1.0903041182407764</v>
      </c>
      <c r="F319" s="1">
        <f t="shared" si="269"/>
        <v>1.0902944764285145</v>
      </c>
      <c r="G319" s="1">
        <f t="shared" si="269"/>
        <v>1.090294159212934</v>
      </c>
      <c r="H319" s="1">
        <f t="shared" si="239"/>
        <v>0.21697383859787117</v>
      </c>
      <c r="I319" s="1">
        <f t="shared" si="225"/>
        <v>13.008623716018388</v>
      </c>
      <c r="J319" s="1">
        <f>VLOOKUP($I319,Graph!$D$3:$M$50,col)</f>
        <v>5.4999999999999997E-3</v>
      </c>
      <c r="K319" s="1">
        <f>VLOOKUP($I319,Graph!$D$3:$M$50,col+1)</f>
        <v>4.4999999999999997E-3</v>
      </c>
      <c r="L319" s="1">
        <f t="shared" si="240"/>
        <v>4.8333333333333327E-3</v>
      </c>
      <c r="M319" s="1">
        <f t="shared" si="241"/>
        <v>0.64124999999999988</v>
      </c>
      <c r="N319" s="1">
        <f t="shared" si="242"/>
        <v>0.31316666666666687</v>
      </c>
      <c r="O319" s="1">
        <f t="shared" si="243"/>
        <v>4.7676426657606928E-2</v>
      </c>
      <c r="P319" s="1">
        <f t="shared" si="244"/>
        <v>1.0841999998405234</v>
      </c>
      <c r="Q319" s="1">
        <f t="shared" si="245"/>
        <v>1.0840212076613769</v>
      </c>
      <c r="R319" s="1">
        <f t="shared" si="246"/>
        <v>1.0840157732656281</v>
      </c>
      <c r="S319" s="1">
        <f t="shared" si="247"/>
        <v>1.0840156079179333</v>
      </c>
      <c r="T319" s="1">
        <f t="shared" si="248"/>
        <v>0.96277454856797273</v>
      </c>
      <c r="U319" s="1">
        <f t="shared" si="249"/>
        <v>0.20769393906934339</v>
      </c>
      <c r="V319" s="2">
        <f t="shared" si="226"/>
        <v>12.820456865498242</v>
      </c>
      <c r="W319" s="1">
        <f>VLOOKUP(V319,Graph!$D$3:$M$50,col)</f>
        <v>5.4999999999999997E-3</v>
      </c>
      <c r="X319" s="1">
        <f>VLOOKUP(V319,Graph!$D$3:$M$50,col+1)</f>
        <v>4.4999999999999997E-3</v>
      </c>
      <c r="Y319" s="1">
        <f t="shared" si="250"/>
        <v>4.8333333333333327E-3</v>
      </c>
      <c r="Z319" s="1">
        <f t="shared" si="227"/>
        <v>0.64124999999999988</v>
      </c>
      <c r="AA319" s="2">
        <f t="shared" si="251"/>
        <v>0.31316666666666687</v>
      </c>
      <c r="AB319" s="1">
        <f t="shared" si="252"/>
        <v>4.7676426657606928E-2</v>
      </c>
      <c r="AC319" s="1">
        <f t="shared" si="253"/>
        <v>1.0840156028868844</v>
      </c>
      <c r="AD319" s="1">
        <f t="shared" si="254"/>
        <v>1.0840156027338042</v>
      </c>
      <c r="AE319" s="1">
        <f t="shared" si="255"/>
        <v>1.0840156027291463</v>
      </c>
      <c r="AF319" s="1">
        <f t="shared" si="256"/>
        <v>1.0840156027290047</v>
      </c>
      <c r="AG319" s="1">
        <f t="shared" si="257"/>
        <v>0.96277454856797273</v>
      </c>
      <c r="AH319" s="1">
        <f t="shared" si="258"/>
        <v>0.20769393807516118</v>
      </c>
      <c r="AI319" s="2">
        <f t="shared" si="228"/>
        <v>12.820456845042068</v>
      </c>
      <c r="AJ319" s="1">
        <f>VLOOKUP(AI319,Graph!$D$3:$M$50,col)</f>
        <v>5.4999999999999997E-3</v>
      </c>
      <c r="AK319" s="1">
        <f>VLOOKUP(AI319,Graph!$D$3:$M$50,col+1)</f>
        <v>4.4999999999999997E-3</v>
      </c>
      <c r="AL319" s="1">
        <f t="shared" si="259"/>
        <v>4.8333333333333327E-3</v>
      </c>
      <c r="AM319" s="1">
        <f t="shared" si="229"/>
        <v>0.64124999999999988</v>
      </c>
      <c r="AN319" s="2">
        <f t="shared" si="260"/>
        <v>0.31316666666666687</v>
      </c>
      <c r="AO319" s="1">
        <f t="shared" si="261"/>
        <v>4.7676426657606928E-2</v>
      </c>
      <c r="AP319" s="1">
        <f t="shared" si="262"/>
        <v>1.0840156027290004</v>
      </c>
      <c r="AQ319" s="1">
        <f t="shared" si="263"/>
        <v>1.0840156027290002</v>
      </c>
      <c r="AR319" s="1">
        <f t="shared" si="264"/>
        <v>1.084015602729</v>
      </c>
      <c r="AS319" s="1">
        <f t="shared" si="265"/>
        <v>1.084015602729</v>
      </c>
      <c r="AT319" s="1">
        <f t="shared" si="266"/>
        <v>0.96277454856797273</v>
      </c>
      <c r="AU319" s="1">
        <f t="shared" si="267"/>
        <v>0.20769393807516029</v>
      </c>
      <c r="AV319" s="2">
        <f t="shared" si="232"/>
        <v>318</v>
      </c>
      <c r="AW319" s="1">
        <f t="shared" si="233"/>
        <v>207.69393807516028</v>
      </c>
      <c r="AX319" s="1">
        <f t="shared" si="234"/>
        <v>0.96277454856797273</v>
      </c>
      <c r="AY319" s="1">
        <f t="shared" si="235"/>
        <v>1.084015602729</v>
      </c>
      <c r="AZ319" s="1">
        <f t="shared" si="230"/>
        <v>4.8333333333333327E-3</v>
      </c>
      <c r="BA319" s="1">
        <f t="shared" si="231"/>
        <v>12.820456845042068</v>
      </c>
    </row>
    <row r="320" spans="1:53">
      <c r="A320" s="2">
        <f t="shared" si="237"/>
        <v>0.31900000000000023</v>
      </c>
      <c r="B320" s="1">
        <f t="shared" si="223"/>
        <v>0.35503783333333361</v>
      </c>
      <c r="C320" s="1">
        <f t="shared" si="238"/>
        <v>5.0673290653439028E-2</v>
      </c>
      <c r="D320" s="1">
        <f t="shared" si="224"/>
        <v>1.0906403964519398</v>
      </c>
      <c r="E320" s="1">
        <f t="shared" si="269"/>
        <v>1.0903479770053239</v>
      </c>
      <c r="F320" s="1">
        <f t="shared" si="269"/>
        <v>1.0903383662210602</v>
      </c>
      <c r="G320" s="1">
        <f t="shared" si="269"/>
        <v>1.0903380498590149</v>
      </c>
      <c r="H320" s="1">
        <f t="shared" si="239"/>
        <v>0.218006879972166</v>
      </c>
      <c r="I320" s="1">
        <f t="shared" si="225"/>
        <v>13.02923630143462</v>
      </c>
      <c r="J320" s="1">
        <f>VLOOKUP($I320,Graph!$D$3:$M$50,col)</f>
        <v>5.4999999999999997E-3</v>
      </c>
      <c r="K320" s="1">
        <f>VLOOKUP($I320,Graph!$D$3:$M$50,col+1)</f>
        <v>4.4999999999999997E-3</v>
      </c>
      <c r="L320" s="1">
        <f t="shared" si="240"/>
        <v>4.8333333333333327E-3</v>
      </c>
      <c r="M320" s="1">
        <f t="shared" si="241"/>
        <v>0.64124999999999988</v>
      </c>
      <c r="N320" s="1">
        <f t="shared" si="242"/>
        <v>0.31416666666666687</v>
      </c>
      <c r="O320" s="1">
        <f t="shared" si="243"/>
        <v>4.770038920417647E-2</v>
      </c>
      <c r="P320" s="1">
        <f t="shared" si="244"/>
        <v>1.0842499010702511</v>
      </c>
      <c r="Q320" s="1">
        <f t="shared" si="245"/>
        <v>1.0840711598022974</v>
      </c>
      <c r="R320" s="1">
        <f t="shared" si="246"/>
        <v>1.0840657234539515</v>
      </c>
      <c r="S320" s="1">
        <f t="shared" si="247"/>
        <v>1.0840655579404388</v>
      </c>
      <c r="T320" s="1">
        <f t="shared" si="248"/>
        <v>0.96284442032231188</v>
      </c>
      <c r="U320" s="1">
        <f t="shared" si="249"/>
        <v>0.2086991575903426</v>
      </c>
      <c r="V320" s="2">
        <f t="shared" si="226"/>
        <v>12.841106842541279</v>
      </c>
      <c r="W320" s="1">
        <f>VLOOKUP(V320,Graph!$D$3:$M$50,col)</f>
        <v>5.4999999999999997E-3</v>
      </c>
      <c r="X320" s="1">
        <f>VLOOKUP(V320,Graph!$D$3:$M$50,col+1)</f>
        <v>4.4999999999999997E-3</v>
      </c>
      <c r="Y320" s="1">
        <f t="shared" si="250"/>
        <v>4.8333333333333327E-3</v>
      </c>
      <c r="Z320" s="1">
        <f t="shared" si="227"/>
        <v>0.64124999999999988</v>
      </c>
      <c r="AA320" s="2">
        <f t="shared" si="251"/>
        <v>0.31416666666666687</v>
      </c>
      <c r="AB320" s="1">
        <f t="shared" si="252"/>
        <v>4.770038920417647E-2</v>
      </c>
      <c r="AC320" s="1">
        <f t="shared" si="253"/>
        <v>1.0840655529011054</v>
      </c>
      <c r="AD320" s="1">
        <f t="shared" si="254"/>
        <v>1.0840655527476744</v>
      </c>
      <c r="AE320" s="1">
        <f t="shared" si="255"/>
        <v>1.0840655527430028</v>
      </c>
      <c r="AF320" s="1">
        <f t="shared" si="256"/>
        <v>1.0840655527428606</v>
      </c>
      <c r="AG320" s="1">
        <f t="shared" si="257"/>
        <v>0.96284442032231188</v>
      </c>
      <c r="AH320" s="1">
        <f t="shared" si="258"/>
        <v>0.20869915658972948</v>
      </c>
      <c r="AI320" s="2">
        <f t="shared" si="228"/>
        <v>12.841106822018949</v>
      </c>
      <c r="AJ320" s="1">
        <f>VLOOKUP(AI320,Graph!$D$3:$M$50,col)</f>
        <v>5.4999999999999997E-3</v>
      </c>
      <c r="AK320" s="1">
        <f>VLOOKUP(AI320,Graph!$D$3:$M$50,col+1)</f>
        <v>4.4999999999999997E-3</v>
      </c>
      <c r="AL320" s="1">
        <f t="shared" si="259"/>
        <v>4.8333333333333327E-3</v>
      </c>
      <c r="AM320" s="1">
        <f t="shared" si="229"/>
        <v>0.64124999999999988</v>
      </c>
      <c r="AN320" s="2">
        <f t="shared" si="260"/>
        <v>0.31416666666666687</v>
      </c>
      <c r="AO320" s="1">
        <f t="shared" si="261"/>
        <v>4.770038920417647E-2</v>
      </c>
      <c r="AP320" s="1">
        <f t="shared" si="262"/>
        <v>1.0840655527428562</v>
      </c>
      <c r="AQ320" s="1">
        <f t="shared" si="263"/>
        <v>1.084065552742856</v>
      </c>
      <c r="AR320" s="1">
        <f t="shared" si="264"/>
        <v>1.0840655527428562</v>
      </c>
      <c r="AS320" s="1">
        <f t="shared" si="265"/>
        <v>1.084065552742856</v>
      </c>
      <c r="AT320" s="1">
        <f t="shared" si="266"/>
        <v>0.96284442032231188</v>
      </c>
      <c r="AU320" s="1">
        <f t="shared" si="267"/>
        <v>0.2086991565897286</v>
      </c>
      <c r="AV320" s="2">
        <f t="shared" si="232"/>
        <v>319</v>
      </c>
      <c r="AW320" s="1">
        <f t="shared" si="233"/>
        <v>208.6991565897286</v>
      </c>
      <c r="AX320" s="1">
        <f t="shared" si="234"/>
        <v>0.96284442032231188</v>
      </c>
      <c r="AY320" s="1">
        <f t="shared" si="235"/>
        <v>1.084065552742856</v>
      </c>
      <c r="AZ320" s="1">
        <f t="shared" si="230"/>
        <v>4.8333333333333327E-3</v>
      </c>
      <c r="BA320" s="1">
        <f t="shared" si="231"/>
        <v>12.841106822018949</v>
      </c>
    </row>
    <row r="321" spans="1:53">
      <c r="A321" s="2">
        <f t="shared" si="237"/>
        <v>0.32000000000000023</v>
      </c>
      <c r="B321" s="1">
        <f t="shared" si="223"/>
        <v>0.35607900000000031</v>
      </c>
      <c r="C321" s="1">
        <f t="shared" si="238"/>
        <v>5.0693729612857494E-2</v>
      </c>
      <c r="D321" s="1">
        <f t="shared" si="224"/>
        <v>1.0906829175378447</v>
      </c>
      <c r="E321" s="1">
        <f t="shared" ref="E321:G340" si="270">SQRT(D321-($C321*D321-POWER(D321,1/3)+1)/($C321-POWER(D321,-2/3)/3))</f>
        <v>1.0903915953070273</v>
      </c>
      <c r="F321" s="1">
        <f t="shared" si="270"/>
        <v>1.0903820154854431</v>
      </c>
      <c r="G321" s="1">
        <f t="shared" si="270"/>
        <v>1.0903816999767626</v>
      </c>
      <c r="H321" s="1">
        <f t="shared" si="239"/>
        <v>0.21904156231539279</v>
      </c>
      <c r="I321" s="1">
        <f t="shared" si="225"/>
        <v>13.049816461146396</v>
      </c>
      <c r="J321" s="1">
        <f>VLOOKUP($I321,Graph!$D$3:$M$50,col)</f>
        <v>5.4999999999999997E-3</v>
      </c>
      <c r="K321" s="1">
        <f>VLOOKUP($I321,Graph!$D$3:$M$50,col+1)</f>
        <v>4.4999999999999997E-3</v>
      </c>
      <c r="L321" s="1">
        <f t="shared" si="240"/>
        <v>4.8333333333333327E-3</v>
      </c>
      <c r="M321" s="1">
        <f t="shared" si="241"/>
        <v>0.64124999999999988</v>
      </c>
      <c r="N321" s="1">
        <f t="shared" si="242"/>
        <v>0.31516666666666687</v>
      </c>
      <c r="O321" s="1">
        <f t="shared" si="243"/>
        <v>4.772421758655665E-2</v>
      </c>
      <c r="P321" s="1">
        <f t="shared" si="244"/>
        <v>1.0842995320746289</v>
      </c>
      <c r="Q321" s="1">
        <f t="shared" si="245"/>
        <v>1.0841208417561961</v>
      </c>
      <c r="R321" s="1">
        <f t="shared" si="246"/>
        <v>1.0841154034770057</v>
      </c>
      <c r="S321" s="1">
        <f t="shared" si="247"/>
        <v>1.0841152377988279</v>
      </c>
      <c r="T321" s="1">
        <f t="shared" si="248"/>
        <v>0.96291385705256771</v>
      </c>
      <c r="U321" s="1">
        <f t="shared" si="249"/>
        <v>0.20970600152699351</v>
      </c>
      <c r="V321" s="2">
        <f t="shared" si="226"/>
        <v>12.861723847433064</v>
      </c>
      <c r="W321" s="1">
        <f>VLOOKUP(V321,Graph!$D$3:$M$50,col)</f>
        <v>5.4999999999999997E-3</v>
      </c>
      <c r="X321" s="1">
        <f>VLOOKUP(V321,Graph!$D$3:$M$50,col+1)</f>
        <v>4.4999999999999997E-3</v>
      </c>
      <c r="Y321" s="1">
        <f t="shared" si="250"/>
        <v>4.8333333333333327E-3</v>
      </c>
      <c r="Z321" s="1">
        <f t="shared" si="227"/>
        <v>0.64124999999999988</v>
      </c>
      <c r="AA321" s="2">
        <f t="shared" si="251"/>
        <v>0.31516666666666687</v>
      </c>
      <c r="AB321" s="1">
        <f t="shared" si="252"/>
        <v>4.772421758655665E-2</v>
      </c>
      <c r="AC321" s="1">
        <f t="shared" si="253"/>
        <v>1.0841152327512551</v>
      </c>
      <c r="AD321" s="1">
        <f t="shared" si="254"/>
        <v>1.0841152325974752</v>
      </c>
      <c r="AE321" s="1">
        <f t="shared" si="255"/>
        <v>1.0841152325927901</v>
      </c>
      <c r="AF321" s="1">
        <f t="shared" si="256"/>
        <v>1.0841152325926471</v>
      </c>
      <c r="AG321" s="1">
        <f t="shared" si="257"/>
        <v>0.96291385705256771</v>
      </c>
      <c r="AH321" s="1">
        <f t="shared" si="258"/>
        <v>0.2097060005199351</v>
      </c>
      <c r="AI321" s="2">
        <f t="shared" si="228"/>
        <v>12.861723826844704</v>
      </c>
      <c r="AJ321" s="1">
        <f>VLOOKUP(AI321,Graph!$D$3:$M$50,col)</f>
        <v>5.4999999999999997E-3</v>
      </c>
      <c r="AK321" s="1">
        <f>VLOOKUP(AI321,Graph!$D$3:$M$50,col+1)</f>
        <v>4.4999999999999997E-3</v>
      </c>
      <c r="AL321" s="1">
        <f t="shared" si="259"/>
        <v>4.8333333333333327E-3</v>
      </c>
      <c r="AM321" s="1">
        <f t="shared" si="229"/>
        <v>0.64124999999999988</v>
      </c>
      <c r="AN321" s="2">
        <f t="shared" si="260"/>
        <v>0.31516666666666687</v>
      </c>
      <c r="AO321" s="1">
        <f t="shared" si="261"/>
        <v>4.772421758655665E-2</v>
      </c>
      <c r="AP321" s="1">
        <f t="shared" si="262"/>
        <v>1.0841152325926429</v>
      </c>
      <c r="AQ321" s="1">
        <f t="shared" si="263"/>
        <v>1.0841152325926426</v>
      </c>
      <c r="AR321" s="1">
        <f t="shared" si="264"/>
        <v>1.0841152325926426</v>
      </c>
      <c r="AS321" s="1">
        <f t="shared" si="265"/>
        <v>1.0841152325926426</v>
      </c>
      <c r="AT321" s="1">
        <f t="shared" si="266"/>
        <v>0.96291385705256771</v>
      </c>
      <c r="AU321" s="1">
        <f t="shared" si="267"/>
        <v>0.20970600051993424</v>
      </c>
      <c r="AV321" s="2">
        <f t="shared" si="232"/>
        <v>320</v>
      </c>
      <c r="AW321" s="1">
        <f t="shared" si="233"/>
        <v>209.70600051993424</v>
      </c>
      <c r="AX321" s="1">
        <f t="shared" si="234"/>
        <v>0.96291385705256771</v>
      </c>
      <c r="AY321" s="1">
        <f t="shared" si="235"/>
        <v>1.0841152325926426</v>
      </c>
      <c r="AZ321" s="1">
        <f t="shared" si="230"/>
        <v>4.8333333333333327E-3</v>
      </c>
      <c r="BA321" s="1">
        <f t="shared" si="231"/>
        <v>12.861723826844704</v>
      </c>
    </row>
    <row r="322" spans="1:53">
      <c r="A322" s="2">
        <f t="shared" si="237"/>
        <v>0.32100000000000023</v>
      </c>
      <c r="B322" s="1">
        <f t="shared" si="223"/>
        <v>0.35712016666666696</v>
      </c>
      <c r="C322" s="1">
        <f t="shared" si="238"/>
        <v>5.0714053479868258E-2</v>
      </c>
      <c r="D322" s="1">
        <f t="shared" si="224"/>
        <v>1.0907252041180069</v>
      </c>
      <c r="E322" s="1">
        <f t="shared" si="270"/>
        <v>1.0904349751157587</v>
      </c>
      <c r="F322" s="1">
        <f t="shared" si="270"/>
        <v>1.090425426191328</v>
      </c>
      <c r="G322" s="1">
        <f t="shared" si="270"/>
        <v>1.0904251115358146</v>
      </c>
      <c r="H322" s="1">
        <f t="shared" si="239"/>
        <v>0.22007788302637246</v>
      </c>
      <c r="I322" s="1">
        <f t="shared" si="225"/>
        <v>13.070364347227592</v>
      </c>
      <c r="J322" s="1">
        <f>VLOOKUP($I322,Graph!$D$3:$M$50,col)</f>
        <v>5.4999999999999997E-3</v>
      </c>
      <c r="K322" s="1">
        <f>VLOOKUP($I322,Graph!$D$3:$M$50,col+1)</f>
        <v>4.4999999999999997E-3</v>
      </c>
      <c r="L322" s="1">
        <f t="shared" si="240"/>
        <v>4.8333333333333327E-3</v>
      </c>
      <c r="M322" s="1">
        <f t="shared" si="241"/>
        <v>0.64124999999999988</v>
      </c>
      <c r="N322" s="1">
        <f t="shared" si="242"/>
        <v>0.31616666666666687</v>
      </c>
      <c r="O322" s="1">
        <f t="shared" si="243"/>
        <v>4.7747912926152082E-2</v>
      </c>
      <c r="P322" s="1">
        <f t="shared" si="244"/>
        <v>1.0843488950386249</v>
      </c>
      <c r="Q322" s="1">
        <f t="shared" si="245"/>
        <v>1.0841702557053561</v>
      </c>
      <c r="R322" s="1">
        <f t="shared" si="246"/>
        <v>1.0841648155168324</v>
      </c>
      <c r="S322" s="1">
        <f t="shared" si="247"/>
        <v>1.0841646496751318</v>
      </c>
      <c r="T322" s="1">
        <f t="shared" si="248"/>
        <v>0.96298286280874601</v>
      </c>
      <c r="U322" s="1">
        <f t="shared" si="249"/>
        <v>0.21071446825771428</v>
      </c>
      <c r="V322" s="2">
        <f t="shared" si="226"/>
        <v>12.882308036990047</v>
      </c>
      <c r="W322" s="1">
        <f>VLOOKUP(V322,Graph!$D$3:$M$50,col)</f>
        <v>5.4999999999999997E-3</v>
      </c>
      <c r="X322" s="1">
        <f>VLOOKUP(V322,Graph!$D$3:$M$50,col+1)</f>
        <v>4.4999999999999997E-3</v>
      </c>
      <c r="Y322" s="1">
        <f t="shared" si="250"/>
        <v>4.8333333333333327E-3</v>
      </c>
      <c r="Z322" s="1">
        <f t="shared" si="227"/>
        <v>0.64124999999999988</v>
      </c>
      <c r="AA322" s="2">
        <f t="shared" si="251"/>
        <v>0.31616666666666687</v>
      </c>
      <c r="AB322" s="1">
        <f t="shared" si="252"/>
        <v>4.7747912926152082E-2</v>
      </c>
      <c r="AC322" s="1">
        <f t="shared" si="253"/>
        <v>1.0841646446193651</v>
      </c>
      <c r="AD322" s="1">
        <f t="shared" si="254"/>
        <v>1.0841646444652375</v>
      </c>
      <c r="AE322" s="1">
        <f t="shared" si="255"/>
        <v>1.0841646444605388</v>
      </c>
      <c r="AF322" s="1">
        <f t="shared" si="256"/>
        <v>1.0841646444603952</v>
      </c>
      <c r="AG322" s="1">
        <f t="shared" si="257"/>
        <v>0.96298286280874601</v>
      </c>
      <c r="AH322" s="1">
        <f t="shared" si="258"/>
        <v>0.21071446724419626</v>
      </c>
      <c r="AI322" s="2">
        <f t="shared" si="228"/>
        <v>12.882308016335791</v>
      </c>
      <c r="AJ322" s="1">
        <f>VLOOKUP(AI322,Graph!$D$3:$M$50,col)</f>
        <v>5.4999999999999997E-3</v>
      </c>
      <c r="AK322" s="1">
        <f>VLOOKUP(AI322,Graph!$D$3:$M$50,col+1)</f>
        <v>4.4999999999999997E-3</v>
      </c>
      <c r="AL322" s="1">
        <f t="shared" si="259"/>
        <v>4.8333333333333327E-3</v>
      </c>
      <c r="AM322" s="1">
        <f t="shared" si="229"/>
        <v>0.64124999999999988</v>
      </c>
      <c r="AN322" s="2">
        <f t="shared" si="260"/>
        <v>0.31616666666666687</v>
      </c>
      <c r="AO322" s="1">
        <f t="shared" si="261"/>
        <v>4.7747912926152082E-2</v>
      </c>
      <c r="AP322" s="1">
        <f t="shared" si="262"/>
        <v>1.0841646444603912</v>
      </c>
      <c r="AQ322" s="1">
        <f t="shared" si="263"/>
        <v>1.0841646444603912</v>
      </c>
      <c r="AR322" s="1">
        <f t="shared" si="264"/>
        <v>1.0841646444603912</v>
      </c>
      <c r="AS322" s="1">
        <f t="shared" si="265"/>
        <v>1.0841646444603912</v>
      </c>
      <c r="AT322" s="1">
        <f t="shared" si="266"/>
        <v>0.96298286280874601</v>
      </c>
      <c r="AU322" s="1">
        <f t="shared" si="267"/>
        <v>0.21071446724419546</v>
      </c>
      <c r="AV322" s="2">
        <f t="shared" si="232"/>
        <v>321</v>
      </c>
      <c r="AW322" s="1">
        <f t="shared" si="233"/>
        <v>210.71446724419545</v>
      </c>
      <c r="AX322" s="1">
        <f t="shared" si="234"/>
        <v>0.96298286280874601</v>
      </c>
      <c r="AY322" s="1">
        <f t="shared" si="235"/>
        <v>1.0841646444603912</v>
      </c>
      <c r="AZ322" s="1">
        <f t="shared" si="230"/>
        <v>4.8333333333333327E-3</v>
      </c>
      <c r="BA322" s="1">
        <f t="shared" si="231"/>
        <v>12.882308016335791</v>
      </c>
    </row>
    <row r="323" spans="1:53">
      <c r="A323" s="2">
        <f t="shared" si="237"/>
        <v>0.32200000000000023</v>
      </c>
      <c r="B323" s="1">
        <f t="shared" ref="B323:B386" si="271">Ba*(A323+rho)</f>
        <v>0.35816133333333366</v>
      </c>
      <c r="C323" s="1">
        <f t="shared" si="238"/>
        <v>5.0734263222660947E-2</v>
      </c>
      <c r="D323" s="1">
        <f t="shared" ref="D323:D386" si="272">SQRT(1.1-($C323*1.1-POWER(1.1,1/3)+1)/($C323-POWER(1.1,-2/3)/3))</f>
        <v>1.0907672581246235</v>
      </c>
      <c r="E323" s="1">
        <f t="shared" si="270"/>
        <v>1.0904781183799601</v>
      </c>
      <c r="F323" s="1">
        <f t="shared" si="270"/>
        <v>1.0904686002869579</v>
      </c>
      <c r="G323" s="1">
        <f t="shared" si="270"/>
        <v>1.0904682864843891</v>
      </c>
      <c r="H323" s="1">
        <f t="shared" si="239"/>
        <v>0.22111583951624569</v>
      </c>
      <c r="I323" s="1">
        <f t="shared" ref="I323:I386" si="273">(L/nu)*POWER(gn*H323/b,1/3)/10^5</f>
        <v>13.090880110569884</v>
      </c>
      <c r="J323" s="1">
        <f>VLOOKUP($I323,Graph!$D$3:$M$50,col)</f>
        <v>5.4999999999999997E-3</v>
      </c>
      <c r="K323" s="1">
        <f>VLOOKUP($I323,Graph!$D$3:$M$50,col+1)</f>
        <v>4.4999999999999997E-3</v>
      </c>
      <c r="L323" s="1">
        <f t="shared" si="240"/>
        <v>4.8333333333333327E-3</v>
      </c>
      <c r="M323" s="1">
        <f t="shared" si="241"/>
        <v>0.64124999999999988</v>
      </c>
      <c r="N323" s="1">
        <f t="shared" si="242"/>
        <v>0.31716666666666687</v>
      </c>
      <c r="O323" s="1">
        <f t="shared" si="243"/>
        <v>4.7771476331931094E-2</v>
      </c>
      <c r="P323" s="1">
        <f t="shared" si="244"/>
        <v>1.0843979921237634</v>
      </c>
      <c r="Q323" s="1">
        <f t="shared" si="245"/>
        <v>1.0842194038086721</v>
      </c>
      <c r="R323" s="1">
        <f t="shared" si="246"/>
        <v>1.0842139617320852</v>
      </c>
      <c r="S323" s="1">
        <f t="shared" si="247"/>
        <v>1.084213795727994</v>
      </c>
      <c r="T323" s="1">
        <f t="shared" si="248"/>
        <v>0.96305144159073675</v>
      </c>
      <c r="U323" s="1">
        <f t="shared" si="249"/>
        <v>0.21172455517353991</v>
      </c>
      <c r="V323" s="2">
        <f t="shared" ref="V323:V386" si="274">(L/nu)*POWER(gn*U323/b,1/3)/10^5</f>
        <v>12.902859566793046</v>
      </c>
      <c r="W323" s="1">
        <f>VLOOKUP(V323,Graph!$D$3:$M$50,col)</f>
        <v>5.4999999999999997E-3</v>
      </c>
      <c r="X323" s="1">
        <f>VLOOKUP(V323,Graph!$D$3:$M$50,col+1)</f>
        <v>4.4999999999999997E-3</v>
      </c>
      <c r="Y323" s="1">
        <f t="shared" si="250"/>
        <v>4.8333333333333327E-3</v>
      </c>
      <c r="Z323" s="1">
        <f t="shared" ref="Z323:Z386" si="275">b-2*Y323*L</f>
        <v>0.64124999999999988</v>
      </c>
      <c r="AA323" s="2">
        <f t="shared" si="251"/>
        <v>0.31716666666666687</v>
      </c>
      <c r="AB323" s="1">
        <f t="shared" si="252"/>
        <v>4.7771476331931094E-2</v>
      </c>
      <c r="AC323" s="1">
        <f t="shared" si="253"/>
        <v>1.0842137906640787</v>
      </c>
      <c r="AD323" s="1">
        <f t="shared" si="254"/>
        <v>1.084213790509605</v>
      </c>
      <c r="AE323" s="1">
        <f t="shared" si="255"/>
        <v>1.084213790504893</v>
      </c>
      <c r="AF323" s="1">
        <f t="shared" si="256"/>
        <v>1.0842137905047491</v>
      </c>
      <c r="AG323" s="1">
        <f t="shared" si="257"/>
        <v>0.96305144159073675</v>
      </c>
      <c r="AH323" s="1">
        <f t="shared" si="258"/>
        <v>0.21172455415354804</v>
      </c>
      <c r="AI323" s="2">
        <f t="shared" ref="AI323:AI386" si="276">(L/nu)*POWER(gn*AH323/b,1/3)/10^5</f>
        <v>12.902859546073026</v>
      </c>
      <c r="AJ323" s="1">
        <f>VLOOKUP(AI323,Graph!$D$3:$M$50,col)</f>
        <v>5.4999999999999997E-3</v>
      </c>
      <c r="AK323" s="1">
        <f>VLOOKUP(AI323,Graph!$D$3:$M$50,col+1)</f>
        <v>4.4999999999999997E-3</v>
      </c>
      <c r="AL323" s="1">
        <f t="shared" si="259"/>
        <v>4.8333333333333327E-3</v>
      </c>
      <c r="AM323" s="1">
        <f t="shared" ref="AM323:AM386" si="277">b-2*AL323*L</f>
        <v>0.64124999999999988</v>
      </c>
      <c r="AN323" s="2">
        <f t="shared" si="260"/>
        <v>0.31716666666666687</v>
      </c>
      <c r="AO323" s="1">
        <f t="shared" si="261"/>
        <v>4.7771476331931094E-2</v>
      </c>
      <c r="AP323" s="1">
        <f t="shared" si="262"/>
        <v>1.0842137905047449</v>
      </c>
      <c r="AQ323" s="1">
        <f t="shared" si="263"/>
        <v>1.0842137905047446</v>
      </c>
      <c r="AR323" s="1">
        <f t="shared" si="264"/>
        <v>1.0842137905047444</v>
      </c>
      <c r="AS323" s="1">
        <f t="shared" si="265"/>
        <v>1.0842137905047446</v>
      </c>
      <c r="AT323" s="1">
        <f t="shared" si="266"/>
        <v>0.96305144159073675</v>
      </c>
      <c r="AU323" s="1">
        <f t="shared" si="267"/>
        <v>0.21172455415354718</v>
      </c>
      <c r="AV323" s="2">
        <f t="shared" si="232"/>
        <v>322</v>
      </c>
      <c r="AW323" s="1">
        <f t="shared" si="233"/>
        <v>211.72455415354719</v>
      </c>
      <c r="AX323" s="1">
        <f t="shared" si="234"/>
        <v>0.96305144159073675</v>
      </c>
      <c r="AY323" s="1">
        <f t="shared" si="235"/>
        <v>1.0842137905047446</v>
      </c>
      <c r="AZ323" s="1">
        <f t="shared" ref="AZ323:AZ386" si="278">AL323</f>
        <v>4.8333333333333327E-3</v>
      </c>
      <c r="BA323" s="1">
        <f t="shared" ref="BA323:BA386" si="279">AI323</f>
        <v>12.902859546073026</v>
      </c>
    </row>
    <row r="324" spans="1:53">
      <c r="A324" s="2">
        <f t="shared" si="237"/>
        <v>0.32300000000000023</v>
      </c>
      <c r="B324" s="1">
        <f t="shared" si="271"/>
        <v>0.35920250000000031</v>
      </c>
      <c r="C324" s="1">
        <f t="shared" si="238"/>
        <v>5.0754359798610607E-2</v>
      </c>
      <c r="D324" s="1">
        <f t="shared" si="272"/>
        <v>1.090809081468753</v>
      </c>
      <c r="E324" s="1">
        <f t="shared" si="270"/>
        <v>1.090521027026935</v>
      </c>
      <c r="F324" s="1">
        <f t="shared" si="270"/>
        <v>1.0905115396994458</v>
      </c>
      <c r="G324" s="1">
        <f t="shared" si="270"/>
        <v>1.0905112267495731</v>
      </c>
      <c r="H324" s="1">
        <f t="shared" si="239"/>
        <v>0.22215542920837594</v>
      </c>
      <c r="I324" s="1">
        <f t="shared" si="273"/>
        <v>13.111363900895538</v>
      </c>
      <c r="J324" s="1">
        <f>VLOOKUP($I324,Graph!$D$3:$M$50,col)</f>
        <v>5.4999999999999997E-3</v>
      </c>
      <c r="K324" s="1">
        <f>VLOOKUP($I324,Graph!$D$3:$M$50,col+1)</f>
        <v>4.4999999999999997E-3</v>
      </c>
      <c r="L324" s="1">
        <f t="shared" si="240"/>
        <v>4.8333333333333327E-3</v>
      </c>
      <c r="M324" s="1">
        <f t="shared" si="241"/>
        <v>0.64124999999999988</v>
      </c>
      <c r="N324" s="1">
        <f t="shared" si="242"/>
        <v>0.31816666666666688</v>
      </c>
      <c r="O324" s="1">
        <f t="shared" si="243"/>
        <v>4.7794908900597531E-2</v>
      </c>
      <c r="P324" s="1">
        <f t="shared" si="244"/>
        <v>1.0844468254684398</v>
      </c>
      <c r="Q324" s="1">
        <f t="shared" si="245"/>
        <v>1.0842682882019599</v>
      </c>
      <c r="R324" s="1">
        <f t="shared" si="246"/>
        <v>1.0842628442583435</v>
      </c>
      <c r="S324" s="1">
        <f t="shared" si="247"/>
        <v>1.084262678092984</v>
      </c>
      <c r="T324" s="1">
        <f t="shared" si="248"/>
        <v>0.96311959734908581</v>
      </c>
      <c r="U324" s="1">
        <f t="shared" si="249"/>
        <v>0.21273625967802126</v>
      </c>
      <c r="V324" s="2">
        <f t="shared" si="274"/>
        <v>12.923378591200791</v>
      </c>
      <c r="W324" s="1">
        <f>VLOOKUP(V324,Graph!$D$3:$M$50,col)</f>
        <v>5.4999999999999997E-3</v>
      </c>
      <c r="X324" s="1">
        <f>VLOOKUP(V324,Graph!$D$3:$M$50,col+1)</f>
        <v>4.4999999999999997E-3</v>
      </c>
      <c r="Y324" s="1">
        <f t="shared" si="250"/>
        <v>4.8333333333333327E-3</v>
      </c>
      <c r="Z324" s="1">
        <f t="shared" si="275"/>
        <v>0.64124999999999988</v>
      </c>
      <c r="AA324" s="2">
        <f t="shared" si="251"/>
        <v>0.31816666666666688</v>
      </c>
      <c r="AB324" s="1">
        <f t="shared" si="252"/>
        <v>4.7794908900597531E-2</v>
      </c>
      <c r="AC324" s="1">
        <f t="shared" si="253"/>
        <v>1.0842626730209655</v>
      </c>
      <c r="AD324" s="1">
        <f t="shared" si="254"/>
        <v>1.0842626728661475</v>
      </c>
      <c r="AE324" s="1">
        <f t="shared" si="255"/>
        <v>1.084262672861422</v>
      </c>
      <c r="AF324" s="1">
        <f t="shared" si="256"/>
        <v>1.0842626728612774</v>
      </c>
      <c r="AG324" s="1">
        <f t="shared" si="257"/>
        <v>0.96311959734908581</v>
      </c>
      <c r="AH324" s="1">
        <f t="shared" si="258"/>
        <v>0.2127362586515415</v>
      </c>
      <c r="AI324" s="2">
        <f t="shared" si="276"/>
        <v>12.923378570415135</v>
      </c>
      <c r="AJ324" s="1">
        <f>VLOOKUP(AI324,Graph!$D$3:$M$50,col)</f>
        <v>5.4999999999999997E-3</v>
      </c>
      <c r="AK324" s="1">
        <f>VLOOKUP(AI324,Graph!$D$3:$M$50,col+1)</f>
        <v>4.4999999999999997E-3</v>
      </c>
      <c r="AL324" s="1">
        <f t="shared" si="259"/>
        <v>4.8333333333333327E-3</v>
      </c>
      <c r="AM324" s="1">
        <f t="shared" si="277"/>
        <v>0.64124999999999988</v>
      </c>
      <c r="AN324" s="2">
        <f t="shared" si="260"/>
        <v>0.31816666666666688</v>
      </c>
      <c r="AO324" s="1">
        <f t="shared" si="261"/>
        <v>4.7794908900597531E-2</v>
      </c>
      <c r="AP324" s="1">
        <f t="shared" si="262"/>
        <v>1.0842626728612732</v>
      </c>
      <c r="AQ324" s="1">
        <f t="shared" si="263"/>
        <v>1.084262672861273</v>
      </c>
      <c r="AR324" s="1">
        <f t="shared" si="264"/>
        <v>1.0842626728612728</v>
      </c>
      <c r="AS324" s="1">
        <f t="shared" si="265"/>
        <v>1.0842626728612728</v>
      </c>
      <c r="AT324" s="1">
        <f t="shared" si="266"/>
        <v>0.96311959734908581</v>
      </c>
      <c r="AU324" s="1">
        <f t="shared" si="267"/>
        <v>0.21273625865154058</v>
      </c>
      <c r="AV324" s="2">
        <f t="shared" ref="AV324:AV387" si="280">AV323+1</f>
        <v>323</v>
      </c>
      <c r="AW324" s="1">
        <f t="shared" ref="AW324:AW387" si="281">AU324*1000</f>
        <v>212.7362586515406</v>
      </c>
      <c r="AX324" s="1">
        <f t="shared" ref="AX324:AX387" si="282">AT324</f>
        <v>0.96311959734908581</v>
      </c>
      <c r="AY324" s="1">
        <f t="shared" ref="AY324:AY387" si="283">AS324</f>
        <v>1.0842626728612728</v>
      </c>
      <c r="AZ324" s="1">
        <f t="shared" si="278"/>
        <v>4.8333333333333327E-3</v>
      </c>
      <c r="BA324" s="1">
        <f t="shared" si="279"/>
        <v>12.923378570415135</v>
      </c>
    </row>
    <row r="325" spans="1:53">
      <c r="A325" s="2">
        <f t="shared" si="237"/>
        <v>0.32400000000000023</v>
      </c>
      <c r="B325" s="1">
        <f t="shared" si="271"/>
        <v>0.36024366666666696</v>
      </c>
      <c r="C325" s="1">
        <f t="shared" si="238"/>
        <v>5.0774344154427789E-2</v>
      </c>
      <c r="D325" s="1">
        <f t="shared" si="272"/>
        <v>1.0908506760406014</v>
      </c>
      <c r="E325" s="1">
        <f t="shared" si="270"/>
        <v>1.0905637029631314</v>
      </c>
      <c r="F325" s="1">
        <f t="shared" si="270"/>
        <v>1.0905542463350582</v>
      </c>
      <c r="G325" s="1">
        <f t="shared" si="270"/>
        <v>1.0905539342376092</v>
      </c>
      <c r="H325" s="1">
        <f t="shared" si="239"/>
        <v>0.22319664953825383</v>
      </c>
      <c r="I325" s="1">
        <f t="shared" si="273"/>
        <v>13.131815866770046</v>
      </c>
      <c r="J325" s="1">
        <f>VLOOKUP($I325,Graph!$D$3:$M$50,col)</f>
        <v>5.4999999999999997E-3</v>
      </c>
      <c r="K325" s="1">
        <f>VLOOKUP($I325,Graph!$D$3:$M$50,col+1)</f>
        <v>4.4999999999999997E-3</v>
      </c>
      <c r="L325" s="1">
        <f t="shared" si="240"/>
        <v>4.8333333333333327E-3</v>
      </c>
      <c r="M325" s="1">
        <f t="shared" si="241"/>
        <v>0.64124999999999988</v>
      </c>
      <c r="N325" s="1">
        <f t="shared" si="242"/>
        <v>0.31916666666666688</v>
      </c>
      <c r="O325" s="1">
        <f t="shared" si="243"/>
        <v>4.7818211716759026E-2</v>
      </c>
      <c r="P325" s="1">
        <f t="shared" si="244"/>
        <v>1.0844953971882274</v>
      </c>
      <c r="Q325" s="1">
        <f t="shared" si="245"/>
        <v>1.0843169109982627</v>
      </c>
      <c r="R325" s="1">
        <f t="shared" si="246"/>
        <v>1.0843114652084183</v>
      </c>
      <c r="S325" s="1">
        <f t="shared" si="247"/>
        <v>1.0843112988829031</v>
      </c>
      <c r="T325" s="1">
        <f t="shared" si="248"/>
        <v>0.9631873339857544</v>
      </c>
      <c r="U325" s="1">
        <f t="shared" si="249"/>
        <v>0.21374957918712639</v>
      </c>
      <c r="V325" s="2">
        <f t="shared" si="274"/>
        <v>12.943865263363309</v>
      </c>
      <c r="W325" s="1">
        <f>VLOOKUP(V325,Graph!$D$3:$M$50,col)</f>
        <v>5.4999999999999997E-3</v>
      </c>
      <c r="X325" s="1">
        <f>VLOOKUP(V325,Graph!$D$3:$M$50,col+1)</f>
        <v>4.4999999999999997E-3</v>
      </c>
      <c r="Y325" s="1">
        <f t="shared" si="250"/>
        <v>4.8333333333333327E-3</v>
      </c>
      <c r="Z325" s="1">
        <f t="shared" si="275"/>
        <v>0.64124999999999988</v>
      </c>
      <c r="AA325" s="2">
        <f t="shared" si="251"/>
        <v>0.31916666666666688</v>
      </c>
      <c r="AB325" s="1">
        <f t="shared" si="252"/>
        <v>4.7818211716759026E-2</v>
      </c>
      <c r="AC325" s="1">
        <f t="shared" si="253"/>
        <v>1.0843112938028254</v>
      </c>
      <c r="AD325" s="1">
        <f t="shared" si="254"/>
        <v>1.0843112936476647</v>
      </c>
      <c r="AE325" s="1">
        <f t="shared" si="255"/>
        <v>1.0843112936429256</v>
      </c>
      <c r="AF325" s="1">
        <f t="shared" si="256"/>
        <v>1.0843112936427806</v>
      </c>
      <c r="AG325" s="1">
        <f t="shared" si="257"/>
        <v>0.9631873339857544</v>
      </c>
      <c r="AH325" s="1">
        <f t="shared" si="258"/>
        <v>0.21374957815414444</v>
      </c>
      <c r="AI325" s="2">
        <f t="shared" si="276"/>
        <v>12.943865242512151</v>
      </c>
      <c r="AJ325" s="1">
        <f>VLOOKUP(AI325,Graph!$D$3:$M$50,col)</f>
        <v>5.4999999999999997E-3</v>
      </c>
      <c r="AK325" s="1">
        <f>VLOOKUP(AI325,Graph!$D$3:$M$50,col+1)</f>
        <v>4.4999999999999997E-3</v>
      </c>
      <c r="AL325" s="1">
        <f t="shared" si="259"/>
        <v>4.8333333333333327E-3</v>
      </c>
      <c r="AM325" s="1">
        <f t="shared" si="277"/>
        <v>0.64124999999999988</v>
      </c>
      <c r="AN325" s="2">
        <f t="shared" si="260"/>
        <v>0.31916666666666688</v>
      </c>
      <c r="AO325" s="1">
        <f t="shared" si="261"/>
        <v>4.7818211716759026E-2</v>
      </c>
      <c r="AP325" s="1">
        <f t="shared" si="262"/>
        <v>1.0843112936427766</v>
      </c>
      <c r="AQ325" s="1">
        <f t="shared" si="263"/>
        <v>1.0843112936427761</v>
      </c>
      <c r="AR325" s="1">
        <f t="shared" si="264"/>
        <v>1.0843112936427763</v>
      </c>
      <c r="AS325" s="1">
        <f t="shared" si="265"/>
        <v>1.0843112936427763</v>
      </c>
      <c r="AT325" s="1">
        <f t="shared" si="266"/>
        <v>0.9631873339857544</v>
      </c>
      <c r="AU325" s="1">
        <f t="shared" si="267"/>
        <v>0.21374957815414361</v>
      </c>
      <c r="AV325" s="2">
        <f t="shared" si="280"/>
        <v>324</v>
      </c>
      <c r="AW325" s="1">
        <f t="shared" si="281"/>
        <v>213.74957815414362</v>
      </c>
      <c r="AX325" s="1">
        <f t="shared" si="282"/>
        <v>0.9631873339857544</v>
      </c>
      <c r="AY325" s="1">
        <f t="shared" si="283"/>
        <v>1.0843112936427763</v>
      </c>
      <c r="AZ325" s="1">
        <f t="shared" si="278"/>
        <v>4.8333333333333327E-3</v>
      </c>
      <c r="BA325" s="1">
        <f t="shared" si="279"/>
        <v>12.943865242512151</v>
      </c>
    </row>
    <row r="326" spans="1:53">
      <c r="A326" s="2">
        <f t="shared" si="237"/>
        <v>0.32500000000000023</v>
      </c>
      <c r="B326" s="1">
        <f t="shared" si="271"/>
        <v>0.36128483333333367</v>
      </c>
      <c r="C326" s="1">
        <f t="shared" si="238"/>
        <v>5.0794217226306657E-2</v>
      </c>
      <c r="D326" s="1">
        <f t="shared" si="272"/>
        <v>1.0908920437098069</v>
      </c>
      <c r="E326" s="1">
        <f t="shared" si="270"/>
        <v>1.0906061480744245</v>
      </c>
      <c r="F326" s="1">
        <f t="shared" si="270"/>
        <v>1.0905967220794974</v>
      </c>
      <c r="G326" s="1">
        <f t="shared" si="270"/>
        <v>1.0905964108341752</v>
      </c>
      <c r="H326" s="1">
        <f t="shared" si="239"/>
        <v>0.22423949795340242</v>
      </c>
      <c r="I326" s="1">
        <f t="shared" si="273"/>
        <v>13.152236155614569</v>
      </c>
      <c r="J326" s="1">
        <f>VLOOKUP($I326,Graph!$D$3:$M$50,col)</f>
        <v>5.4999999999999997E-3</v>
      </c>
      <c r="K326" s="1">
        <f>VLOOKUP($I326,Graph!$D$3:$M$50,col+1)</f>
        <v>4.4999999999999997E-3</v>
      </c>
      <c r="L326" s="1">
        <f t="shared" si="240"/>
        <v>4.8333333333333327E-3</v>
      </c>
      <c r="M326" s="1">
        <f t="shared" si="241"/>
        <v>0.64124999999999988</v>
      </c>
      <c r="N326" s="1">
        <f t="shared" si="242"/>
        <v>0.32016666666666688</v>
      </c>
      <c r="O326" s="1">
        <f t="shared" si="243"/>
        <v>4.7841385853093291E-2</v>
      </c>
      <c r="P326" s="1">
        <f t="shared" si="244"/>
        <v>1.0845437093761798</v>
      </c>
      <c r="Q326" s="1">
        <f t="shared" si="245"/>
        <v>1.0843652742881567</v>
      </c>
      <c r="R326" s="1">
        <f t="shared" si="246"/>
        <v>1.0843598266726528</v>
      </c>
      <c r="S326" s="1">
        <f t="shared" si="247"/>
        <v>1.0843596601880854</v>
      </c>
      <c r="T326" s="1">
        <f t="shared" si="248"/>
        <v>0.96325465535486288</v>
      </c>
      <c r="U326" s="1">
        <f t="shared" si="249"/>
        <v>0.21476451112914116</v>
      </c>
      <c r="V326" s="2">
        <f t="shared" si="274"/>
        <v>12.964319735235094</v>
      </c>
      <c r="W326" s="1">
        <f>VLOOKUP(V326,Graph!$D$3:$M$50,col)</f>
        <v>5.4999999999999997E-3</v>
      </c>
      <c r="X326" s="1">
        <f>VLOOKUP(V326,Graph!$D$3:$M$50,col+1)</f>
        <v>4.4999999999999997E-3</v>
      </c>
      <c r="Y326" s="1">
        <f t="shared" si="250"/>
        <v>4.8333333333333327E-3</v>
      </c>
      <c r="Z326" s="1">
        <f t="shared" si="275"/>
        <v>0.64124999999999988</v>
      </c>
      <c r="AA326" s="2">
        <f t="shared" si="251"/>
        <v>0.32016666666666688</v>
      </c>
      <c r="AB326" s="1">
        <f t="shared" si="252"/>
        <v>4.7841385853093291E-2</v>
      </c>
      <c r="AC326" s="1">
        <f t="shared" si="253"/>
        <v>1.0843596550999928</v>
      </c>
      <c r="AD326" s="1">
        <f t="shared" si="254"/>
        <v>1.0843596549444909</v>
      </c>
      <c r="AE326" s="1">
        <f t="shared" si="255"/>
        <v>1.0843596549397383</v>
      </c>
      <c r="AF326" s="1">
        <f t="shared" si="256"/>
        <v>1.0843596549395931</v>
      </c>
      <c r="AG326" s="1">
        <f t="shared" si="257"/>
        <v>0.96325465535486288</v>
      </c>
      <c r="AH326" s="1">
        <f t="shared" si="258"/>
        <v>0.21476451008964301</v>
      </c>
      <c r="AI326" s="2">
        <f t="shared" si="276"/>
        <v>12.964319714318563</v>
      </c>
      <c r="AJ326" s="1">
        <f>VLOOKUP(AI326,Graph!$D$3:$M$50,col)</f>
        <v>5.4999999999999997E-3</v>
      </c>
      <c r="AK326" s="1">
        <f>VLOOKUP(AI326,Graph!$D$3:$M$50,col+1)</f>
        <v>4.4999999999999997E-3</v>
      </c>
      <c r="AL326" s="1">
        <f t="shared" si="259"/>
        <v>4.8333333333333327E-3</v>
      </c>
      <c r="AM326" s="1">
        <f t="shared" si="277"/>
        <v>0.64124999999999988</v>
      </c>
      <c r="AN326" s="2">
        <f t="shared" si="260"/>
        <v>0.32016666666666688</v>
      </c>
      <c r="AO326" s="1">
        <f t="shared" si="261"/>
        <v>4.7841385853093291E-2</v>
      </c>
      <c r="AP326" s="1">
        <f t="shared" si="262"/>
        <v>1.0843596549395889</v>
      </c>
      <c r="AQ326" s="1">
        <f t="shared" si="263"/>
        <v>1.0843596549395889</v>
      </c>
      <c r="AR326" s="1">
        <f t="shared" si="264"/>
        <v>1.0843596549395889</v>
      </c>
      <c r="AS326" s="1">
        <f t="shared" si="265"/>
        <v>1.0843596549395889</v>
      </c>
      <c r="AT326" s="1">
        <f t="shared" si="266"/>
        <v>0.96325465535486288</v>
      </c>
      <c r="AU326" s="1">
        <f t="shared" si="267"/>
        <v>0.21476451008964217</v>
      </c>
      <c r="AV326" s="2">
        <f t="shared" si="280"/>
        <v>325</v>
      </c>
      <c r="AW326" s="1">
        <f t="shared" si="281"/>
        <v>214.76451008964219</v>
      </c>
      <c r="AX326" s="1">
        <f t="shared" si="282"/>
        <v>0.96325465535486288</v>
      </c>
      <c r="AY326" s="1">
        <f t="shared" si="283"/>
        <v>1.0843596549395889</v>
      </c>
      <c r="AZ326" s="1">
        <f t="shared" si="278"/>
        <v>4.8333333333333327E-3</v>
      </c>
      <c r="BA326" s="1">
        <f t="shared" si="279"/>
        <v>12.964319714318563</v>
      </c>
    </row>
    <row r="327" spans="1:53">
      <c r="A327" s="2">
        <f t="shared" si="237"/>
        <v>0.32600000000000023</v>
      </c>
      <c r="B327" s="1">
        <f t="shared" si="271"/>
        <v>0.36232600000000031</v>
      </c>
      <c r="C327" s="1">
        <f t="shared" si="238"/>
        <v>5.0813979940070302E-2</v>
      </c>
      <c r="D327" s="1">
        <f t="shared" si="272"/>
        <v>1.0909331863257166</v>
      </c>
      <c r="E327" s="1">
        <f t="shared" si="270"/>
        <v>1.090648364226392</v>
      </c>
      <c r="F327" s="1">
        <f t="shared" si="270"/>
        <v>1.0906389687981781</v>
      </c>
      <c r="G327" s="1">
        <f t="shared" si="270"/>
        <v>1.0906386584046615</v>
      </c>
      <c r="H327" s="1">
        <f t="shared" si="239"/>
        <v>0.22528397191328378</v>
      </c>
      <c r="I327" s="1">
        <f t="shared" si="273"/>
        <v>13.172624913718233</v>
      </c>
      <c r="J327" s="1">
        <f>VLOOKUP($I327,Graph!$D$3:$M$50,col)</f>
        <v>5.4999999999999997E-3</v>
      </c>
      <c r="K327" s="1">
        <f>VLOOKUP($I327,Graph!$D$3:$M$50,col+1)</f>
        <v>4.4999999999999997E-3</v>
      </c>
      <c r="L327" s="1">
        <f t="shared" si="240"/>
        <v>4.8333333333333327E-3</v>
      </c>
      <c r="M327" s="1">
        <f t="shared" si="241"/>
        <v>0.64124999999999988</v>
      </c>
      <c r="N327" s="1">
        <f t="shared" si="242"/>
        <v>0.32116666666666688</v>
      </c>
      <c r="O327" s="1">
        <f t="shared" si="243"/>
        <v>4.7864432370511141E-2</v>
      </c>
      <c r="P327" s="1">
        <f t="shared" si="244"/>
        <v>1.0845917641031297</v>
      </c>
      <c r="Q327" s="1">
        <f t="shared" si="245"/>
        <v>1.0844133801400435</v>
      </c>
      <c r="R327" s="1">
        <f t="shared" si="246"/>
        <v>1.0844079307192227</v>
      </c>
      <c r="S327" s="1">
        <f t="shared" si="247"/>
        <v>1.084407764076696</v>
      </c>
      <c r="T327" s="1">
        <f t="shared" si="248"/>
        <v>0.96332156526342183</v>
      </c>
      <c r="U327" s="1">
        <f t="shared" si="249"/>
        <v>0.21578105294457306</v>
      </c>
      <c r="V327" s="2">
        <f t="shared" si="274"/>
        <v>12.984742157588119</v>
      </c>
      <c r="W327" s="1">
        <f>VLOOKUP(V327,Graph!$D$3:$M$50,col)</f>
        <v>5.4999999999999997E-3</v>
      </c>
      <c r="X327" s="1">
        <f>VLOOKUP(V327,Graph!$D$3:$M$50,col+1)</f>
        <v>4.4999999999999997E-3</v>
      </c>
      <c r="Y327" s="1">
        <f t="shared" si="250"/>
        <v>4.8333333333333327E-3</v>
      </c>
      <c r="Z327" s="1">
        <f t="shared" si="275"/>
        <v>0.64124999999999988</v>
      </c>
      <c r="AA327" s="2">
        <f t="shared" si="251"/>
        <v>0.32116666666666688</v>
      </c>
      <c r="AB327" s="1">
        <f t="shared" si="252"/>
        <v>4.7864432370511141E-2</v>
      </c>
      <c r="AC327" s="1">
        <f t="shared" si="253"/>
        <v>1.0844077589806334</v>
      </c>
      <c r="AD327" s="1">
        <f t="shared" si="254"/>
        <v>1.0844077588247913</v>
      </c>
      <c r="AE327" s="1">
        <f t="shared" si="255"/>
        <v>1.0844077588200252</v>
      </c>
      <c r="AF327" s="1">
        <f t="shared" si="256"/>
        <v>1.0844077588198795</v>
      </c>
      <c r="AG327" s="1">
        <f t="shared" si="257"/>
        <v>0.96332156526342183</v>
      </c>
      <c r="AH327" s="1">
        <f t="shared" si="258"/>
        <v>0.21578105189854455</v>
      </c>
      <c r="AI327" s="2">
        <f t="shared" si="276"/>
        <v>12.984742136606339</v>
      </c>
      <c r="AJ327" s="1">
        <f>VLOOKUP(AI327,Graph!$D$3:$M$50,col)</f>
        <v>5.4999999999999997E-3</v>
      </c>
      <c r="AK327" s="1">
        <f>VLOOKUP(AI327,Graph!$D$3:$M$50,col+1)</f>
        <v>4.4999999999999997E-3</v>
      </c>
      <c r="AL327" s="1">
        <f t="shared" si="259"/>
        <v>4.8333333333333327E-3</v>
      </c>
      <c r="AM327" s="1">
        <f t="shared" si="277"/>
        <v>0.64124999999999988</v>
      </c>
      <c r="AN327" s="2">
        <f t="shared" si="260"/>
        <v>0.32116666666666688</v>
      </c>
      <c r="AO327" s="1">
        <f t="shared" si="261"/>
        <v>4.7864432370511141E-2</v>
      </c>
      <c r="AP327" s="1">
        <f t="shared" si="262"/>
        <v>1.0844077588198751</v>
      </c>
      <c r="AQ327" s="1">
        <f t="shared" si="263"/>
        <v>1.0844077588198751</v>
      </c>
      <c r="AR327" s="1">
        <f t="shared" si="264"/>
        <v>1.0844077588198751</v>
      </c>
      <c r="AS327" s="1">
        <f t="shared" si="265"/>
        <v>1.0844077588198751</v>
      </c>
      <c r="AT327" s="1">
        <f t="shared" si="266"/>
        <v>0.96332156526342183</v>
      </c>
      <c r="AU327" s="1">
        <f t="shared" si="267"/>
        <v>0.21578105189854369</v>
      </c>
      <c r="AV327" s="2">
        <f t="shared" si="280"/>
        <v>326</v>
      </c>
      <c r="AW327" s="1">
        <f t="shared" si="281"/>
        <v>215.78105189854369</v>
      </c>
      <c r="AX327" s="1">
        <f t="shared" si="282"/>
        <v>0.96332156526342183</v>
      </c>
      <c r="AY327" s="1">
        <f t="shared" si="283"/>
        <v>1.0844077588198751</v>
      </c>
      <c r="AZ327" s="1">
        <f t="shared" si="278"/>
        <v>4.8333333333333327E-3</v>
      </c>
      <c r="BA327" s="1">
        <f t="shared" si="279"/>
        <v>12.984742136606339</v>
      </c>
    </row>
    <row r="328" spans="1:53">
      <c r="A328" s="2">
        <f t="shared" si="237"/>
        <v>0.32700000000000023</v>
      </c>
      <c r="B328" s="1">
        <f t="shared" si="271"/>
        <v>0.36336716666666696</v>
      </c>
      <c r="C328" s="1">
        <f t="shared" si="238"/>
        <v>5.083363321131372E-2</v>
      </c>
      <c r="D328" s="1">
        <f t="shared" si="272"/>
        <v>1.0909741057176618</v>
      </c>
      <c r="E328" s="1">
        <f t="shared" si="270"/>
        <v>1.090690353264588</v>
      </c>
      <c r="F328" s="1">
        <f t="shared" si="270"/>
        <v>1.0906809883364963</v>
      </c>
      <c r="G328" s="1">
        <f t="shared" si="270"/>
        <v>1.0906806787944405</v>
      </c>
      <c r="H328" s="1">
        <f t="shared" si="239"/>
        <v>0.22633006888920618</v>
      </c>
      <c r="I328" s="1">
        <f t="shared" si="273"/>
        <v>13.192982286250228</v>
      </c>
      <c r="J328" s="1">
        <f>VLOOKUP($I328,Graph!$D$3:$M$50,col)</f>
        <v>5.4999999999999997E-3</v>
      </c>
      <c r="K328" s="1">
        <f>VLOOKUP($I328,Graph!$D$3:$M$50,col+1)</f>
        <v>4.4999999999999997E-3</v>
      </c>
      <c r="L328" s="1">
        <f t="shared" si="240"/>
        <v>4.8333333333333327E-3</v>
      </c>
      <c r="M328" s="1">
        <f t="shared" si="241"/>
        <v>0.64124999999999988</v>
      </c>
      <c r="N328" s="1">
        <f t="shared" si="242"/>
        <v>0.32216666666666688</v>
      </c>
      <c r="O328" s="1">
        <f t="shared" si="243"/>
        <v>4.7887352318317075E-2</v>
      </c>
      <c r="P328" s="1">
        <f t="shared" si="244"/>
        <v>1.0846395634179826</v>
      </c>
      <c r="Q328" s="1">
        <f t="shared" si="245"/>
        <v>1.0844612306004464</v>
      </c>
      <c r="R328" s="1">
        <f t="shared" si="246"/>
        <v>1.0844557793944245</v>
      </c>
      <c r="S328" s="1">
        <f t="shared" si="247"/>
        <v>1.0844556125950235</v>
      </c>
      <c r="T328" s="1">
        <f t="shared" si="248"/>
        <v>0.96338806747205008</v>
      </c>
      <c r="U328" s="1">
        <f t="shared" si="249"/>
        <v>0.21679920208605427</v>
      </c>
      <c r="V328" s="2">
        <f t="shared" si="274"/>
        <v>13.005132680024639</v>
      </c>
      <c r="W328" s="1">
        <f>VLOOKUP(V328,Graph!$D$3:$M$50,col)</f>
        <v>5.4999999999999997E-3</v>
      </c>
      <c r="X328" s="1">
        <f>VLOOKUP(V328,Graph!$D$3:$M$50,col+1)</f>
        <v>4.4999999999999997E-3</v>
      </c>
      <c r="Y328" s="1">
        <f t="shared" si="250"/>
        <v>4.8333333333333327E-3</v>
      </c>
      <c r="Z328" s="1">
        <f t="shared" si="275"/>
        <v>0.64124999999999988</v>
      </c>
      <c r="AA328" s="2">
        <f t="shared" si="251"/>
        <v>0.32216666666666688</v>
      </c>
      <c r="AB328" s="1">
        <f t="shared" si="252"/>
        <v>4.7887352318317075E-2</v>
      </c>
      <c r="AC328" s="1">
        <f t="shared" si="253"/>
        <v>1.0844556074910332</v>
      </c>
      <c r="AD328" s="1">
        <f t="shared" si="254"/>
        <v>1.0844556073348528</v>
      </c>
      <c r="AE328" s="1">
        <f t="shared" si="255"/>
        <v>1.0844556073300742</v>
      </c>
      <c r="AF328" s="1">
        <f t="shared" si="256"/>
        <v>1.0844556073299279</v>
      </c>
      <c r="AG328" s="1">
        <f t="shared" si="257"/>
        <v>0.96338806747205008</v>
      </c>
      <c r="AH328" s="1">
        <f t="shared" si="258"/>
        <v>0.21679920103348141</v>
      </c>
      <c r="AI328" s="2">
        <f t="shared" si="276"/>
        <v>13.005132658977747</v>
      </c>
      <c r="AJ328" s="1">
        <f>VLOOKUP(AI328,Graph!$D$3:$M$50,col)</f>
        <v>5.4999999999999997E-3</v>
      </c>
      <c r="AK328" s="1">
        <f>VLOOKUP(AI328,Graph!$D$3:$M$50,col+1)</f>
        <v>4.4999999999999997E-3</v>
      </c>
      <c r="AL328" s="1">
        <f t="shared" si="259"/>
        <v>4.8333333333333327E-3</v>
      </c>
      <c r="AM328" s="1">
        <f t="shared" si="277"/>
        <v>0.64124999999999988</v>
      </c>
      <c r="AN328" s="2">
        <f t="shared" si="260"/>
        <v>0.32216666666666688</v>
      </c>
      <c r="AO328" s="1">
        <f t="shared" si="261"/>
        <v>4.7887352318317075E-2</v>
      </c>
      <c r="AP328" s="1">
        <f t="shared" si="262"/>
        <v>1.0844556073299234</v>
      </c>
      <c r="AQ328" s="1">
        <f t="shared" si="263"/>
        <v>1.0844556073299232</v>
      </c>
      <c r="AR328" s="1">
        <f t="shared" si="264"/>
        <v>1.0844556073299234</v>
      </c>
      <c r="AS328" s="1">
        <f t="shared" si="265"/>
        <v>1.0844556073299232</v>
      </c>
      <c r="AT328" s="1">
        <f t="shared" si="266"/>
        <v>0.96338806747205008</v>
      </c>
      <c r="AU328" s="1">
        <f t="shared" si="267"/>
        <v>0.21679920103348052</v>
      </c>
      <c r="AV328" s="2">
        <f t="shared" si="280"/>
        <v>327</v>
      </c>
      <c r="AW328" s="1">
        <f t="shared" si="281"/>
        <v>216.79920103348053</v>
      </c>
      <c r="AX328" s="1">
        <f t="shared" si="282"/>
        <v>0.96338806747205008</v>
      </c>
      <c r="AY328" s="1">
        <f t="shared" si="283"/>
        <v>1.0844556073299232</v>
      </c>
      <c r="AZ328" s="1">
        <f t="shared" si="278"/>
        <v>4.8333333333333327E-3</v>
      </c>
      <c r="BA328" s="1">
        <f t="shared" si="279"/>
        <v>13.005132658977747</v>
      </c>
    </row>
    <row r="329" spans="1:53">
      <c r="A329" s="2">
        <f t="shared" si="237"/>
        <v>0.32800000000000024</v>
      </c>
      <c r="B329" s="1">
        <f t="shared" si="271"/>
        <v>0.36440833333333367</v>
      </c>
      <c r="C329" s="1">
        <f t="shared" si="238"/>
        <v>5.0853177945544489E-2</v>
      </c>
      <c r="D329" s="1">
        <f t="shared" si="272"/>
        <v>1.0910148036952287</v>
      </c>
      <c r="E329" s="1">
        <f t="shared" si="270"/>
        <v>1.0907321170148074</v>
      </c>
      <c r="F329" s="1">
        <f t="shared" si="270"/>
        <v>1.0907227825201002</v>
      </c>
      <c r="G329" s="1">
        <f t="shared" si="270"/>
        <v>1.0907224738291386</v>
      </c>
      <c r="H329" s="1">
        <f t="shared" si="239"/>
        <v>0.22737778636423289</v>
      </c>
      <c r="I329" s="1">
        <f t="shared" si="273"/>
        <v>13.213308417271765</v>
      </c>
      <c r="J329" s="1">
        <f>VLOOKUP($I329,Graph!$D$3:$M$50,col)</f>
        <v>5.4999999999999997E-3</v>
      </c>
      <c r="K329" s="1">
        <f>VLOOKUP($I329,Graph!$D$3:$M$50,col+1)</f>
        <v>4.4999999999999997E-3</v>
      </c>
      <c r="L329" s="1">
        <f t="shared" si="240"/>
        <v>4.8333333333333327E-3</v>
      </c>
      <c r="M329" s="1">
        <f t="shared" si="241"/>
        <v>0.64124999999999988</v>
      </c>
      <c r="N329" s="1">
        <f t="shared" si="242"/>
        <v>0.32316666666666688</v>
      </c>
      <c r="O329" s="1">
        <f t="shared" si="243"/>
        <v>4.7910146734367137E-2</v>
      </c>
      <c r="P329" s="1">
        <f t="shared" si="244"/>
        <v>1.0846871093480059</v>
      </c>
      <c r="Q329" s="1">
        <f t="shared" si="245"/>
        <v>1.0845088276942954</v>
      </c>
      <c r="R329" s="1">
        <f t="shared" si="246"/>
        <v>1.084503374722968</v>
      </c>
      <c r="S329" s="1">
        <f t="shared" si="247"/>
        <v>1.0845032077677668</v>
      </c>
      <c r="T329" s="1">
        <f t="shared" si="248"/>
        <v>0.96345416569567888</v>
      </c>
      <c r="U329" s="1">
        <f t="shared" si="249"/>
        <v>0.21781895601824716</v>
      </c>
      <c r="V329" s="2">
        <f t="shared" si="274"/>
        <v>13.025491450989852</v>
      </c>
      <c r="W329" s="1">
        <f>VLOOKUP(V329,Graph!$D$3:$M$50,col)</f>
        <v>5.4999999999999997E-3</v>
      </c>
      <c r="X329" s="1">
        <f>VLOOKUP(V329,Graph!$D$3:$M$50,col+1)</f>
        <v>4.4999999999999997E-3</v>
      </c>
      <c r="Y329" s="1">
        <f t="shared" si="250"/>
        <v>4.8333333333333327E-3</v>
      </c>
      <c r="Z329" s="1">
        <f t="shared" si="275"/>
        <v>0.64124999999999988</v>
      </c>
      <c r="AA329" s="2">
        <f t="shared" si="251"/>
        <v>0.32316666666666688</v>
      </c>
      <c r="AB329" s="1">
        <f t="shared" si="252"/>
        <v>4.7910146734367137E-2</v>
      </c>
      <c r="AC329" s="1">
        <f t="shared" si="253"/>
        <v>1.084503202655893</v>
      </c>
      <c r="AD329" s="1">
        <f t="shared" si="254"/>
        <v>1.0845032024993762</v>
      </c>
      <c r="AE329" s="1">
        <f t="shared" si="255"/>
        <v>1.0845032024945838</v>
      </c>
      <c r="AF329" s="1">
        <f t="shared" si="256"/>
        <v>1.0845032024944372</v>
      </c>
      <c r="AG329" s="1">
        <f t="shared" si="257"/>
        <v>0.96345416569567888</v>
      </c>
      <c r="AH329" s="1">
        <f t="shared" si="258"/>
        <v>0.21781895495911599</v>
      </c>
      <c r="AI329" s="2">
        <f t="shared" si="276"/>
        <v>13.025491429877972</v>
      </c>
      <c r="AJ329" s="1">
        <f>VLOOKUP(AI329,Graph!$D$3:$M$50,col)</f>
        <v>5.4999999999999997E-3</v>
      </c>
      <c r="AK329" s="1">
        <f>VLOOKUP(AI329,Graph!$D$3:$M$50,col+1)</f>
        <v>4.4999999999999997E-3</v>
      </c>
      <c r="AL329" s="1">
        <f t="shared" si="259"/>
        <v>4.8333333333333327E-3</v>
      </c>
      <c r="AM329" s="1">
        <f t="shared" si="277"/>
        <v>0.64124999999999988</v>
      </c>
      <c r="AN329" s="2">
        <f t="shared" si="260"/>
        <v>0.32316666666666688</v>
      </c>
      <c r="AO329" s="1">
        <f t="shared" si="261"/>
        <v>4.7910146734367137E-2</v>
      </c>
      <c r="AP329" s="1">
        <f t="shared" si="262"/>
        <v>1.0845032024944325</v>
      </c>
      <c r="AQ329" s="1">
        <f t="shared" si="263"/>
        <v>1.0845032024944325</v>
      </c>
      <c r="AR329" s="1">
        <f t="shared" si="264"/>
        <v>1.0845032024944325</v>
      </c>
      <c r="AS329" s="1">
        <f t="shared" si="265"/>
        <v>1.0845032024944325</v>
      </c>
      <c r="AT329" s="1">
        <f t="shared" si="266"/>
        <v>0.96345416569567888</v>
      </c>
      <c r="AU329" s="1">
        <f t="shared" si="267"/>
        <v>0.21781895495911505</v>
      </c>
      <c r="AV329" s="2">
        <f t="shared" si="280"/>
        <v>328</v>
      </c>
      <c r="AW329" s="1">
        <f t="shared" si="281"/>
        <v>217.81895495911505</v>
      </c>
      <c r="AX329" s="1">
        <f t="shared" si="282"/>
        <v>0.96345416569567888</v>
      </c>
      <c r="AY329" s="1">
        <f t="shared" si="283"/>
        <v>1.0845032024944325</v>
      </c>
      <c r="AZ329" s="1">
        <f t="shared" si="278"/>
        <v>4.8333333333333327E-3</v>
      </c>
      <c r="BA329" s="1">
        <f t="shared" si="279"/>
        <v>13.025491429877972</v>
      </c>
    </row>
    <row r="330" spans="1:53">
      <c r="A330" s="2">
        <f t="shared" si="237"/>
        <v>0.32900000000000024</v>
      </c>
      <c r="B330" s="1">
        <f t="shared" si="271"/>
        <v>0.36544950000000032</v>
      </c>
      <c r="C330" s="1">
        <f t="shared" si="238"/>
        <v>5.087261503832121E-2</v>
      </c>
      <c r="D330" s="1">
        <f t="shared" si="272"/>
        <v>1.0910552820485211</v>
      </c>
      <c r="E330" s="1">
        <f t="shared" si="270"/>
        <v>1.0907736572833528</v>
      </c>
      <c r="F330" s="1">
        <f t="shared" si="270"/>
        <v>1.0907643531551505</v>
      </c>
      <c r="G330" s="1">
        <f t="shared" si="270"/>
        <v>1.0907640453148928</v>
      </c>
      <c r="H330" s="1">
        <f t="shared" si="239"/>
        <v>0.22842712183309088</v>
      </c>
      <c r="I330" s="1">
        <f t="shared" si="273"/>
        <v>13.233603449747838</v>
      </c>
      <c r="J330" s="1">
        <f>VLOOKUP($I330,Graph!$D$3:$M$50,col)</f>
        <v>5.4999999999999997E-3</v>
      </c>
      <c r="K330" s="1">
        <f>VLOOKUP($I330,Graph!$D$3:$M$50,col+1)</f>
        <v>4.4999999999999997E-3</v>
      </c>
      <c r="L330" s="1">
        <f t="shared" si="240"/>
        <v>4.8333333333333327E-3</v>
      </c>
      <c r="M330" s="1">
        <f t="shared" si="241"/>
        <v>0.64124999999999988</v>
      </c>
      <c r="N330" s="1">
        <f t="shared" si="242"/>
        <v>0.32416666666666688</v>
      </c>
      <c r="O330" s="1">
        <f t="shared" si="243"/>
        <v>4.7932816645224446E-2</v>
      </c>
      <c r="P330" s="1">
        <f t="shared" si="244"/>
        <v>1.0847344038991109</v>
      </c>
      <c r="Q330" s="1">
        <f t="shared" si="245"/>
        <v>1.0845561734252134</v>
      </c>
      <c r="R330" s="1">
        <f t="shared" si="246"/>
        <v>1.084550718708255</v>
      </c>
      <c r="S330" s="1">
        <f t="shared" si="247"/>
        <v>1.08455055159832</v>
      </c>
      <c r="T330" s="1">
        <f t="shared" si="248"/>
        <v>0.96351986360424347</v>
      </c>
      <c r="U330" s="1">
        <f t="shared" si="249"/>
        <v>0.21884031221774991</v>
      </c>
      <c r="V330" s="2">
        <f t="shared" si="274"/>
        <v>13.045818617784356</v>
      </c>
      <c r="W330" s="1">
        <f>VLOOKUP(V330,Graph!$D$3:$M$50,col)</f>
        <v>5.4999999999999997E-3</v>
      </c>
      <c r="X330" s="1">
        <f>VLOOKUP(V330,Graph!$D$3:$M$50,col+1)</f>
        <v>4.4999999999999997E-3</v>
      </c>
      <c r="Y330" s="1">
        <f t="shared" si="250"/>
        <v>4.8333333333333327E-3</v>
      </c>
      <c r="Z330" s="1">
        <f t="shared" si="275"/>
        <v>0.64124999999999988</v>
      </c>
      <c r="AA330" s="2">
        <f t="shared" si="251"/>
        <v>0.32416666666666688</v>
      </c>
      <c r="AB330" s="1">
        <f t="shared" si="252"/>
        <v>4.7932816645224446E-2</v>
      </c>
      <c r="AC330" s="1">
        <f t="shared" si="253"/>
        <v>1.0845505464786052</v>
      </c>
      <c r="AD330" s="1">
        <f t="shared" si="254"/>
        <v>1.0845505463217531</v>
      </c>
      <c r="AE330" s="1">
        <f t="shared" si="255"/>
        <v>1.0845505463169478</v>
      </c>
      <c r="AF330" s="1">
        <f t="shared" si="256"/>
        <v>1.0845505463168001</v>
      </c>
      <c r="AG330" s="1">
        <f t="shared" si="257"/>
        <v>0.96351986360424347</v>
      </c>
      <c r="AH330" s="1">
        <f t="shared" si="258"/>
        <v>0.21884031115204627</v>
      </c>
      <c r="AI330" s="2">
        <f t="shared" si="276"/>
        <v>13.04581859660761</v>
      </c>
      <c r="AJ330" s="1">
        <f>VLOOKUP(AI330,Graph!$D$3:$M$50,col)</f>
        <v>5.4999999999999997E-3</v>
      </c>
      <c r="AK330" s="1">
        <f>VLOOKUP(AI330,Graph!$D$3:$M$50,col+1)</f>
        <v>4.4999999999999997E-3</v>
      </c>
      <c r="AL330" s="1">
        <f t="shared" si="259"/>
        <v>4.8333333333333327E-3</v>
      </c>
      <c r="AM330" s="1">
        <f t="shared" si="277"/>
        <v>0.64124999999999988</v>
      </c>
      <c r="AN330" s="2">
        <f t="shared" si="260"/>
        <v>0.32416666666666688</v>
      </c>
      <c r="AO330" s="1">
        <f t="shared" si="261"/>
        <v>4.7932816645224446E-2</v>
      </c>
      <c r="AP330" s="1">
        <f t="shared" si="262"/>
        <v>1.0845505463167957</v>
      </c>
      <c r="AQ330" s="1">
        <f t="shared" si="263"/>
        <v>1.0845505463167959</v>
      </c>
      <c r="AR330" s="1">
        <f t="shared" si="264"/>
        <v>1.0845505463167957</v>
      </c>
      <c r="AS330" s="1">
        <f t="shared" si="265"/>
        <v>1.0845505463167959</v>
      </c>
      <c r="AT330" s="1">
        <f t="shared" si="266"/>
        <v>0.96351986360424347</v>
      </c>
      <c r="AU330" s="1">
        <f t="shared" si="267"/>
        <v>0.21884031115204544</v>
      </c>
      <c r="AV330" s="2">
        <f t="shared" si="280"/>
        <v>329</v>
      </c>
      <c r="AW330" s="1">
        <f t="shared" si="281"/>
        <v>218.84031115204544</v>
      </c>
      <c r="AX330" s="1">
        <f t="shared" si="282"/>
        <v>0.96351986360424347</v>
      </c>
      <c r="AY330" s="1">
        <f t="shared" si="283"/>
        <v>1.0845505463167959</v>
      </c>
      <c r="AZ330" s="1">
        <f t="shared" si="278"/>
        <v>4.8333333333333327E-3</v>
      </c>
      <c r="BA330" s="1">
        <f t="shared" si="279"/>
        <v>13.04581859660761</v>
      </c>
    </row>
    <row r="331" spans="1:53">
      <c r="A331" s="2">
        <f t="shared" si="237"/>
        <v>0.33000000000000024</v>
      </c>
      <c r="B331" s="1">
        <f t="shared" si="271"/>
        <v>0.36649066666666696</v>
      </c>
      <c r="C331" s="1">
        <f t="shared" si="238"/>
        <v>5.0891945375389464E-2</v>
      </c>
      <c r="D331" s="1">
        <f t="shared" si="272"/>
        <v>1.0910955425484239</v>
      </c>
      <c r="E331" s="1">
        <f t="shared" si="270"/>
        <v>1.0908149758572909</v>
      </c>
      <c r="F331" s="1">
        <f t="shared" si="270"/>
        <v>1.0908057020285817</v>
      </c>
      <c r="G331" s="1">
        <f t="shared" si="270"/>
        <v>1.0908053950386167</v>
      </c>
      <c r="H331" s="1">
        <f t="shared" si="239"/>
        <v>0.22947807280208204</v>
      </c>
      <c r="I331" s="1">
        <f t="shared" si="273"/>
        <v>13.253867525558876</v>
      </c>
      <c r="J331" s="1">
        <f>VLOOKUP($I331,Graph!$D$3:$M$50,col)</f>
        <v>5.4999999999999997E-3</v>
      </c>
      <c r="K331" s="1">
        <f>VLOOKUP($I331,Graph!$D$3:$M$50,col+1)</f>
        <v>4.4999999999999997E-3</v>
      </c>
      <c r="L331" s="1">
        <f t="shared" si="240"/>
        <v>4.8333333333333327E-3</v>
      </c>
      <c r="M331" s="1">
        <f t="shared" si="241"/>
        <v>0.64124999999999988</v>
      </c>
      <c r="N331" s="1">
        <f t="shared" si="242"/>
        <v>0.32516666666666688</v>
      </c>
      <c r="O331" s="1">
        <f t="shared" si="243"/>
        <v>4.795536306631186E-2</v>
      </c>
      <c r="P331" s="1">
        <f t="shared" si="244"/>
        <v>1.0847814490561356</v>
      </c>
      <c r="Q331" s="1">
        <f t="shared" si="245"/>
        <v>1.0846032697757928</v>
      </c>
      <c r="R331" s="1">
        <f t="shared" si="246"/>
        <v>1.0845978133326626</v>
      </c>
      <c r="S331" s="1">
        <f t="shared" si="247"/>
        <v>1.0845976460690492</v>
      </c>
      <c r="T331" s="1">
        <f t="shared" si="248"/>
        <v>0.96358516482336287</v>
      </c>
      <c r="U331" s="1">
        <f t="shared" si="249"/>
        <v>0.21986326817300339</v>
      </c>
      <c r="V331" s="2">
        <f t="shared" si="274"/>
        <v>13.066114326576432</v>
      </c>
      <c r="W331" s="1">
        <f>VLOOKUP(V331,Graph!$D$3:$M$50,col)</f>
        <v>5.4999999999999997E-3</v>
      </c>
      <c r="X331" s="1">
        <f>VLOOKUP(V331,Graph!$D$3:$M$50,col+1)</f>
        <v>4.4999999999999997E-3</v>
      </c>
      <c r="Y331" s="1">
        <f t="shared" si="250"/>
        <v>4.8333333333333327E-3</v>
      </c>
      <c r="Z331" s="1">
        <f t="shared" si="275"/>
        <v>0.64124999999999988</v>
      </c>
      <c r="AA331" s="2">
        <f t="shared" si="251"/>
        <v>0.32516666666666688</v>
      </c>
      <c r="AB331" s="1">
        <f t="shared" si="252"/>
        <v>4.795536306631186E-2</v>
      </c>
      <c r="AC331" s="1">
        <f t="shared" si="253"/>
        <v>1.0845976409415363</v>
      </c>
      <c r="AD331" s="1">
        <f t="shared" si="254"/>
        <v>1.0845976407843509</v>
      </c>
      <c r="AE331" s="1">
        <f t="shared" si="255"/>
        <v>1.0845976407795324</v>
      </c>
      <c r="AF331" s="1">
        <f t="shared" si="256"/>
        <v>1.0845976407793847</v>
      </c>
      <c r="AG331" s="1">
        <f t="shared" si="257"/>
        <v>0.96358516482336287</v>
      </c>
      <c r="AH331" s="1">
        <f t="shared" si="258"/>
        <v>0.21986326710071363</v>
      </c>
      <c r="AI331" s="2">
        <f t="shared" si="276"/>
        <v>13.066114305334958</v>
      </c>
      <c r="AJ331" s="1">
        <f>VLOOKUP(AI331,Graph!$D$3:$M$50,col)</f>
        <v>5.4999999999999997E-3</v>
      </c>
      <c r="AK331" s="1">
        <f>VLOOKUP(AI331,Graph!$D$3:$M$50,col+1)</f>
        <v>4.4999999999999997E-3</v>
      </c>
      <c r="AL331" s="1">
        <f t="shared" si="259"/>
        <v>4.8333333333333327E-3</v>
      </c>
      <c r="AM331" s="1">
        <f t="shared" si="277"/>
        <v>0.64124999999999988</v>
      </c>
      <c r="AN331" s="2">
        <f t="shared" si="260"/>
        <v>0.32516666666666688</v>
      </c>
      <c r="AO331" s="1">
        <f t="shared" si="261"/>
        <v>4.795536306631186E-2</v>
      </c>
      <c r="AP331" s="1">
        <f t="shared" si="262"/>
        <v>1.0845976407793803</v>
      </c>
      <c r="AQ331" s="1">
        <f t="shared" si="263"/>
        <v>1.08459764077938</v>
      </c>
      <c r="AR331" s="1">
        <f t="shared" si="264"/>
        <v>1.08459764077938</v>
      </c>
      <c r="AS331" s="1">
        <f t="shared" si="265"/>
        <v>1.08459764077938</v>
      </c>
      <c r="AT331" s="1">
        <f t="shared" si="266"/>
        <v>0.96358516482336287</v>
      </c>
      <c r="AU331" s="1">
        <f t="shared" si="267"/>
        <v>0.21986326710071269</v>
      </c>
      <c r="AV331" s="2">
        <f t="shared" si="280"/>
        <v>330</v>
      </c>
      <c r="AW331" s="1">
        <f t="shared" si="281"/>
        <v>219.86326710071268</v>
      </c>
      <c r="AX331" s="1">
        <f t="shared" si="282"/>
        <v>0.96358516482336287</v>
      </c>
      <c r="AY331" s="1">
        <f t="shared" si="283"/>
        <v>1.08459764077938</v>
      </c>
      <c r="AZ331" s="1">
        <f t="shared" si="278"/>
        <v>4.8333333333333327E-3</v>
      </c>
      <c r="BA331" s="1">
        <f t="shared" si="279"/>
        <v>13.066114305334958</v>
      </c>
    </row>
    <row r="332" spans="1:53">
      <c r="A332" s="2">
        <f t="shared" si="237"/>
        <v>0.33100000000000024</v>
      </c>
      <c r="B332" s="1">
        <f t="shared" si="271"/>
        <v>0.36753183333333367</v>
      </c>
      <c r="C332" s="1">
        <f t="shared" si="238"/>
        <v>5.0911169832815684E-2</v>
      </c>
      <c r="D332" s="1">
        <f t="shared" si="272"/>
        <v>1.0911355869468582</v>
      </c>
      <c r="E332" s="1">
        <f t="shared" si="270"/>
        <v>1.0908560745047078</v>
      </c>
      <c r="F332" s="1">
        <f t="shared" si="270"/>
        <v>1.0908468309083552</v>
      </c>
      <c r="G332" s="1">
        <f t="shared" si="270"/>
        <v>1.0908465247682491</v>
      </c>
      <c r="H332" s="1">
        <f t="shared" si="239"/>
        <v>0.23053063678899369</v>
      </c>
      <c r="I332" s="1">
        <f t="shared" si="273"/>
        <v>13.274100785512182</v>
      </c>
      <c r="J332" s="1">
        <f>VLOOKUP($I332,Graph!$D$3:$M$50,col)</f>
        <v>5.4999999999999997E-3</v>
      </c>
      <c r="K332" s="1">
        <f>VLOOKUP($I332,Graph!$D$3:$M$50,col+1)</f>
        <v>4.4999999999999997E-3</v>
      </c>
      <c r="L332" s="1">
        <f t="shared" si="240"/>
        <v>4.8333333333333327E-3</v>
      </c>
      <c r="M332" s="1">
        <f t="shared" si="241"/>
        <v>0.64124999999999988</v>
      </c>
      <c r="N332" s="1">
        <f t="shared" si="242"/>
        <v>0.32616666666666688</v>
      </c>
      <c r="O332" s="1">
        <f t="shared" si="243"/>
        <v>4.7977787002062393E-2</v>
      </c>
      <c r="P332" s="1">
        <f t="shared" si="244"/>
        <v>1.0848282467831174</v>
      </c>
      <c r="Q332" s="1">
        <f t="shared" si="245"/>
        <v>1.0846501187078708</v>
      </c>
      <c r="R332" s="1">
        <f t="shared" si="246"/>
        <v>1.0846446605578133</v>
      </c>
      <c r="S332" s="1">
        <f t="shared" si="247"/>
        <v>1.0846444931415702</v>
      </c>
      <c r="T332" s="1">
        <f t="shared" si="248"/>
        <v>0.9636500729350056</v>
      </c>
      <c r="U332" s="1">
        <f t="shared" si="249"/>
        <v>0.22088782138419968</v>
      </c>
      <c r="V332" s="2">
        <f t="shared" si="274"/>
        <v>13.086378722414198</v>
      </c>
      <c r="W332" s="1">
        <f>VLOOKUP(V332,Graph!$D$3:$M$50,col)</f>
        <v>5.4999999999999997E-3</v>
      </c>
      <c r="X332" s="1">
        <f>VLOOKUP(V332,Graph!$D$3:$M$50,col+1)</f>
        <v>4.4999999999999997E-3</v>
      </c>
      <c r="Y332" s="1">
        <f t="shared" si="250"/>
        <v>4.8333333333333327E-3</v>
      </c>
      <c r="Z332" s="1">
        <f t="shared" si="275"/>
        <v>0.64124999999999988</v>
      </c>
      <c r="AA332" s="2">
        <f t="shared" si="251"/>
        <v>0.32616666666666688</v>
      </c>
      <c r="AB332" s="1">
        <f t="shared" si="252"/>
        <v>4.7977787002062393E-2</v>
      </c>
      <c r="AC332" s="1">
        <f t="shared" si="253"/>
        <v>1.0846444880063013</v>
      </c>
      <c r="AD332" s="1">
        <f t="shared" si="254"/>
        <v>1.084644487848784</v>
      </c>
      <c r="AE332" s="1">
        <f t="shared" si="255"/>
        <v>1.0846444878439521</v>
      </c>
      <c r="AF332" s="1">
        <f t="shared" si="256"/>
        <v>1.084644487843804</v>
      </c>
      <c r="AG332" s="1">
        <f t="shared" si="257"/>
        <v>0.9636500729350056</v>
      </c>
      <c r="AH332" s="1">
        <f t="shared" si="258"/>
        <v>0.22088782030530973</v>
      </c>
      <c r="AI332" s="2">
        <f t="shared" si="276"/>
        <v>13.086378701108117</v>
      </c>
      <c r="AJ332" s="1">
        <f>VLOOKUP(AI332,Graph!$D$3:$M$50,col)</f>
        <v>5.4999999999999997E-3</v>
      </c>
      <c r="AK332" s="1">
        <f>VLOOKUP(AI332,Graph!$D$3:$M$50,col+1)</f>
        <v>4.4999999999999997E-3</v>
      </c>
      <c r="AL332" s="1">
        <f t="shared" si="259"/>
        <v>4.8333333333333327E-3</v>
      </c>
      <c r="AM332" s="1">
        <f t="shared" si="277"/>
        <v>0.64124999999999988</v>
      </c>
      <c r="AN332" s="2">
        <f t="shared" si="260"/>
        <v>0.32616666666666688</v>
      </c>
      <c r="AO332" s="1">
        <f t="shared" si="261"/>
        <v>4.7977787002062393E-2</v>
      </c>
      <c r="AP332" s="1">
        <f t="shared" si="262"/>
        <v>1.0846444878437995</v>
      </c>
      <c r="AQ332" s="1">
        <f t="shared" si="263"/>
        <v>1.0846444878437993</v>
      </c>
      <c r="AR332" s="1">
        <f t="shared" si="264"/>
        <v>1.0846444878437991</v>
      </c>
      <c r="AS332" s="1">
        <f t="shared" si="265"/>
        <v>1.0846444878437991</v>
      </c>
      <c r="AT332" s="1">
        <f t="shared" si="266"/>
        <v>0.9636500729350056</v>
      </c>
      <c r="AU332" s="1">
        <f t="shared" si="267"/>
        <v>0.22088782030530876</v>
      </c>
      <c r="AV332" s="2">
        <f t="shared" si="280"/>
        <v>331</v>
      </c>
      <c r="AW332" s="1">
        <f t="shared" si="281"/>
        <v>220.88782030530876</v>
      </c>
      <c r="AX332" s="1">
        <f t="shared" si="282"/>
        <v>0.9636500729350056</v>
      </c>
      <c r="AY332" s="1">
        <f t="shared" si="283"/>
        <v>1.0846444878437991</v>
      </c>
      <c r="AZ332" s="1">
        <f t="shared" si="278"/>
        <v>4.8333333333333327E-3</v>
      </c>
      <c r="BA332" s="1">
        <f t="shared" si="279"/>
        <v>13.086378701108117</v>
      </c>
    </row>
    <row r="333" spans="1:53">
      <c r="A333" s="2">
        <f t="shared" si="237"/>
        <v>0.33200000000000024</v>
      </c>
      <c r="B333" s="1">
        <f t="shared" si="271"/>
        <v>0.36857300000000032</v>
      </c>
      <c r="C333" s="1">
        <f t="shared" si="238"/>
        <v>5.0930289277118949E-2</v>
      </c>
      <c r="D333" s="1">
        <f t="shared" si="272"/>
        <v>1.0911754169770358</v>
      </c>
      <c r="E333" s="1">
        <f t="shared" si="270"/>
        <v>1.0908969549749621</v>
      </c>
      <c r="F333" s="1">
        <f t="shared" si="270"/>
        <v>1.0908877415437104</v>
      </c>
      <c r="G333" s="1">
        <f t="shared" si="270"/>
        <v>1.0908874362530088</v>
      </c>
      <c r="H333" s="1">
        <f t="shared" si="239"/>
        <v>0.2315848113230114</v>
      </c>
      <c r="I333" s="1">
        <f t="shared" si="273"/>
        <v>13.294303369353253</v>
      </c>
      <c r="J333" s="1">
        <f>VLOOKUP($I333,Graph!$D$3:$M$50,col)</f>
        <v>5.4999999999999997E-3</v>
      </c>
      <c r="K333" s="1">
        <f>VLOOKUP($I333,Graph!$D$3:$M$50,col+1)</f>
        <v>4.4999999999999997E-3</v>
      </c>
      <c r="L333" s="1">
        <f t="shared" si="240"/>
        <v>4.8333333333333327E-3</v>
      </c>
      <c r="M333" s="1">
        <f t="shared" si="241"/>
        <v>0.64124999999999988</v>
      </c>
      <c r="N333" s="1">
        <f t="shared" si="242"/>
        <v>0.32716666666666688</v>
      </c>
      <c r="O333" s="1">
        <f t="shared" si="243"/>
        <v>4.8000089446067276E-2</v>
      </c>
      <c r="P333" s="1">
        <f t="shared" si="244"/>
        <v>1.0848747990235668</v>
      </c>
      <c r="Q333" s="1">
        <f t="shared" si="245"/>
        <v>1.0846967221628006</v>
      </c>
      <c r="R333" s="1">
        <f t="shared" si="246"/>
        <v>1.0846912623248495</v>
      </c>
      <c r="S333" s="1">
        <f t="shared" si="247"/>
        <v>1.0846910947570145</v>
      </c>
      <c r="T333" s="1">
        <f t="shared" si="248"/>
        <v>0.96371459147814609</v>
      </c>
      <c r="U333" s="1">
        <f t="shared" si="249"/>
        <v>0.22191396936319024</v>
      </c>
      <c r="V333" s="2">
        <f t="shared" si="274"/>
        <v>13.106611949237539</v>
      </c>
      <c r="W333" s="1">
        <f>VLOOKUP(V333,Graph!$D$3:$M$50,col)</f>
        <v>5.4999999999999997E-3</v>
      </c>
      <c r="X333" s="1">
        <f>VLOOKUP(V333,Graph!$D$3:$M$50,col+1)</f>
        <v>4.4999999999999997E-3</v>
      </c>
      <c r="Y333" s="1">
        <f t="shared" si="250"/>
        <v>4.8333333333333327E-3</v>
      </c>
      <c r="Z333" s="1">
        <f t="shared" si="275"/>
        <v>0.64124999999999988</v>
      </c>
      <c r="AA333" s="2">
        <f t="shared" si="251"/>
        <v>0.32716666666666688</v>
      </c>
      <c r="AB333" s="1">
        <f t="shared" si="252"/>
        <v>4.8000089446067276E-2</v>
      </c>
      <c r="AC333" s="1">
        <f t="shared" si="253"/>
        <v>1.0846910896140323</v>
      </c>
      <c r="AD333" s="1">
        <f t="shared" si="254"/>
        <v>1.0846910894561836</v>
      </c>
      <c r="AE333" s="1">
        <f t="shared" si="255"/>
        <v>1.0846910894513393</v>
      </c>
      <c r="AF333" s="1">
        <f t="shared" si="256"/>
        <v>1.0846910894511907</v>
      </c>
      <c r="AG333" s="1">
        <f t="shared" si="257"/>
        <v>0.96371459147814609</v>
      </c>
      <c r="AH333" s="1">
        <f t="shared" si="258"/>
        <v>0.22191396827768636</v>
      </c>
      <c r="AI333" s="2">
        <f t="shared" si="276"/>
        <v>13.106611927866977</v>
      </c>
      <c r="AJ333" s="1">
        <f>VLOOKUP(AI333,Graph!$D$3:$M$50,col)</f>
        <v>5.4999999999999997E-3</v>
      </c>
      <c r="AK333" s="1">
        <f>VLOOKUP(AI333,Graph!$D$3:$M$50,col+1)</f>
        <v>4.4999999999999997E-3</v>
      </c>
      <c r="AL333" s="1">
        <f t="shared" si="259"/>
        <v>4.8333333333333327E-3</v>
      </c>
      <c r="AM333" s="1">
        <f t="shared" si="277"/>
        <v>0.64124999999999988</v>
      </c>
      <c r="AN333" s="2">
        <f t="shared" si="260"/>
        <v>0.32716666666666688</v>
      </c>
      <c r="AO333" s="1">
        <f t="shared" si="261"/>
        <v>4.8000089446067276E-2</v>
      </c>
      <c r="AP333" s="1">
        <f t="shared" si="262"/>
        <v>1.0846910894511859</v>
      </c>
      <c r="AQ333" s="1">
        <f t="shared" si="263"/>
        <v>1.0846910894511859</v>
      </c>
      <c r="AR333" s="1">
        <f t="shared" si="264"/>
        <v>1.0846910894511859</v>
      </c>
      <c r="AS333" s="1">
        <f t="shared" si="265"/>
        <v>1.0846910894511859</v>
      </c>
      <c r="AT333" s="1">
        <f t="shared" si="266"/>
        <v>0.96371459147814609</v>
      </c>
      <c r="AU333" s="1">
        <f t="shared" si="267"/>
        <v>0.22191396827768536</v>
      </c>
      <c r="AV333" s="2">
        <f t="shared" si="280"/>
        <v>332</v>
      </c>
      <c r="AW333" s="1">
        <f t="shared" si="281"/>
        <v>221.91396827768537</v>
      </c>
      <c r="AX333" s="1">
        <f t="shared" si="282"/>
        <v>0.96371459147814609</v>
      </c>
      <c r="AY333" s="1">
        <f t="shared" si="283"/>
        <v>1.0846910894511859</v>
      </c>
      <c r="AZ333" s="1">
        <f t="shared" si="278"/>
        <v>4.8333333333333327E-3</v>
      </c>
      <c r="BA333" s="1">
        <f t="shared" si="279"/>
        <v>13.106611927866977</v>
      </c>
    </row>
    <row r="334" spans="1:53">
      <c r="A334" s="2">
        <f t="shared" si="237"/>
        <v>0.33300000000000024</v>
      </c>
      <c r="B334" s="1">
        <f t="shared" si="271"/>
        <v>0.36961416666666697</v>
      </c>
      <c r="C334" s="1">
        <f t="shared" si="238"/>
        <v>5.0949304565400345E-2</v>
      </c>
      <c r="D334" s="1">
        <f t="shared" si="272"/>
        <v>1.0912150343537061</v>
      </c>
      <c r="E334" s="1">
        <f t="shared" si="270"/>
        <v>1.0909376189989295</v>
      </c>
      <c r="F334" s="1">
        <f t="shared" si="270"/>
        <v>1.0909284356654132</v>
      </c>
      <c r="G334" s="1">
        <f t="shared" si="270"/>
        <v>1.0909281312236403</v>
      </c>
      <c r="H334" s="1">
        <f t="shared" si="239"/>
        <v>0.23264059394463205</v>
      </c>
      <c r="I334" s="1">
        <f t="shared" si="273"/>
        <v>13.314475415776945</v>
      </c>
      <c r="J334" s="1">
        <f>VLOOKUP($I334,Graph!$D$3:$M$50,col)</f>
        <v>5.4999999999999997E-3</v>
      </c>
      <c r="K334" s="1">
        <f>VLOOKUP($I334,Graph!$D$3:$M$50,col+1)</f>
        <v>4.4999999999999997E-3</v>
      </c>
      <c r="L334" s="1">
        <f t="shared" si="240"/>
        <v>4.8333333333333327E-3</v>
      </c>
      <c r="M334" s="1">
        <f t="shared" si="241"/>
        <v>0.64124999999999988</v>
      </c>
      <c r="N334" s="1">
        <f t="shared" si="242"/>
        <v>0.32816666666666688</v>
      </c>
      <c r="O334" s="1">
        <f t="shared" si="243"/>
        <v>4.80222713812214E-2</v>
      </c>
      <c r="P334" s="1">
        <f t="shared" si="244"/>
        <v>1.0849211077007328</v>
      </c>
      <c r="Q334" s="1">
        <f t="shared" si="245"/>
        <v>1.0847430820617163</v>
      </c>
      <c r="R334" s="1">
        <f t="shared" si="246"/>
        <v>1.0847376205546964</v>
      </c>
      <c r="S334" s="1">
        <f t="shared" si="247"/>
        <v>1.084737452836299</v>
      </c>
      <c r="T334" s="1">
        <f t="shared" si="248"/>
        <v>0.96377872394940667</v>
      </c>
      <c r="U334" s="1">
        <f t="shared" si="249"/>
        <v>0.22294170963339646</v>
      </c>
      <c r="V334" s="2">
        <f t="shared" si="274"/>
        <v>13.126814149889912</v>
      </c>
      <c r="W334" s="1">
        <f>VLOOKUP(V334,Graph!$D$3:$M$50,col)</f>
        <v>5.4999999999999997E-3</v>
      </c>
      <c r="X334" s="1">
        <f>VLOOKUP(V334,Graph!$D$3:$M$50,col+1)</f>
        <v>4.4999999999999997E-3</v>
      </c>
      <c r="Y334" s="1">
        <f t="shared" si="250"/>
        <v>4.8333333333333327E-3</v>
      </c>
      <c r="Z334" s="1">
        <f t="shared" si="275"/>
        <v>0.64124999999999988</v>
      </c>
      <c r="AA334" s="2">
        <f t="shared" si="251"/>
        <v>0.32816666666666688</v>
      </c>
      <c r="AB334" s="1">
        <f t="shared" si="252"/>
        <v>4.80222713812214E-2</v>
      </c>
      <c r="AC334" s="1">
        <f t="shared" si="253"/>
        <v>1.0847374476856455</v>
      </c>
      <c r="AD334" s="1">
        <f t="shared" si="254"/>
        <v>1.0847374475274676</v>
      </c>
      <c r="AE334" s="1">
        <f t="shared" si="255"/>
        <v>1.0847374475226104</v>
      </c>
      <c r="AF334" s="1">
        <f t="shared" si="256"/>
        <v>1.0847374475224609</v>
      </c>
      <c r="AG334" s="1">
        <f t="shared" si="257"/>
        <v>0.96377872394940667</v>
      </c>
      <c r="AH334" s="1">
        <f t="shared" si="258"/>
        <v>0.22294170854126477</v>
      </c>
      <c r="AI334" s="2">
        <f t="shared" si="276"/>
        <v>13.126814128454996</v>
      </c>
      <c r="AJ334" s="1">
        <f>VLOOKUP(AI334,Graph!$D$3:$M$50,col)</f>
        <v>5.4999999999999997E-3</v>
      </c>
      <c r="AK334" s="1">
        <f>VLOOKUP(AI334,Graph!$D$3:$M$50,col+1)</f>
        <v>4.4999999999999997E-3</v>
      </c>
      <c r="AL334" s="1">
        <f t="shared" si="259"/>
        <v>4.8333333333333327E-3</v>
      </c>
      <c r="AM334" s="1">
        <f t="shared" si="277"/>
        <v>0.64124999999999988</v>
      </c>
      <c r="AN334" s="2">
        <f t="shared" si="260"/>
        <v>0.32816666666666688</v>
      </c>
      <c r="AO334" s="1">
        <f t="shared" si="261"/>
        <v>4.80222713812214E-2</v>
      </c>
      <c r="AP334" s="1">
        <f t="shared" si="262"/>
        <v>1.0847374475224563</v>
      </c>
      <c r="AQ334" s="1">
        <f t="shared" si="263"/>
        <v>1.084737447522456</v>
      </c>
      <c r="AR334" s="1">
        <f t="shared" si="264"/>
        <v>1.0847374475224563</v>
      </c>
      <c r="AS334" s="1">
        <f t="shared" si="265"/>
        <v>1.084737447522456</v>
      </c>
      <c r="AT334" s="1">
        <f t="shared" si="266"/>
        <v>0.96377872394940667</v>
      </c>
      <c r="AU334" s="1">
        <f t="shared" si="267"/>
        <v>0.22294170854126374</v>
      </c>
      <c r="AV334" s="2">
        <f t="shared" si="280"/>
        <v>333</v>
      </c>
      <c r="AW334" s="1">
        <f t="shared" si="281"/>
        <v>222.94170854126375</v>
      </c>
      <c r="AX334" s="1">
        <f t="shared" si="282"/>
        <v>0.96377872394940667</v>
      </c>
      <c r="AY334" s="1">
        <f t="shared" si="283"/>
        <v>1.084737447522456</v>
      </c>
      <c r="AZ334" s="1">
        <f t="shared" si="278"/>
        <v>4.8333333333333327E-3</v>
      </c>
      <c r="BA334" s="1">
        <f t="shared" si="279"/>
        <v>13.126814128454996</v>
      </c>
    </row>
    <row r="335" spans="1:53">
      <c r="A335" s="2">
        <f t="shared" si="237"/>
        <v>0.33400000000000024</v>
      </c>
      <c r="B335" s="1">
        <f t="shared" si="271"/>
        <v>0.37065533333333367</v>
      </c>
      <c r="C335" s="1">
        <f t="shared" si="238"/>
        <v>5.0968216545470485E-2</v>
      </c>
      <c r="D335" s="1">
        <f t="shared" si="272"/>
        <v>1.0912544407734026</v>
      </c>
      <c r="E335" s="1">
        <f t="shared" si="270"/>
        <v>1.0909780682892469</v>
      </c>
      <c r="F335" s="1">
        <f t="shared" si="270"/>
        <v>1.090968914985996</v>
      </c>
      <c r="G335" s="1">
        <f t="shared" si="270"/>
        <v>1.0909686113926562</v>
      </c>
      <c r="H335" s="1">
        <f t="shared" si="239"/>
        <v>0.23369798220557764</v>
      </c>
      <c r="I335" s="1">
        <f t="shared" si="273"/>
        <v>13.334617062438459</v>
      </c>
      <c r="J335" s="1">
        <f>VLOOKUP($I335,Graph!$D$3:$M$50,col)</f>
        <v>5.4999999999999997E-3</v>
      </c>
      <c r="K335" s="1">
        <f>VLOOKUP($I335,Graph!$D$3:$M$50,col+1)</f>
        <v>4.4999999999999997E-3</v>
      </c>
      <c r="L335" s="1">
        <f t="shared" si="240"/>
        <v>4.8333333333333327E-3</v>
      </c>
      <c r="M335" s="1">
        <f t="shared" si="241"/>
        <v>0.64124999999999988</v>
      </c>
      <c r="N335" s="1">
        <f t="shared" si="242"/>
        <v>0.32916666666666689</v>
      </c>
      <c r="O335" s="1">
        <f t="shared" si="243"/>
        <v>4.8044333779866541E-2</v>
      </c>
      <c r="P335" s="1">
        <f t="shared" si="244"/>
        <v>1.0849671747178642</v>
      </c>
      <c r="Q335" s="1">
        <f t="shared" si="245"/>
        <v>1.0847892003057944</v>
      </c>
      <c r="R335" s="1">
        <f t="shared" si="246"/>
        <v>1.0847837371483255</v>
      </c>
      <c r="S335" s="1">
        <f t="shared" si="247"/>
        <v>1.0847835692803862</v>
      </c>
      <c r="T335" s="1">
        <f t="shared" si="248"/>
        <v>0.96384247380368959</v>
      </c>
      <c r="U335" s="1">
        <f t="shared" si="249"/>
        <v>0.22397103972972024</v>
      </c>
      <c r="V335" s="2">
        <f t="shared" si="274"/>
        <v>13.146985466129989</v>
      </c>
      <c r="W335" s="1">
        <f>VLOOKUP(V335,Graph!$D$3:$M$50,col)</f>
        <v>5.4999999999999997E-3</v>
      </c>
      <c r="X335" s="1">
        <f>VLOOKUP(V335,Graph!$D$3:$M$50,col+1)</f>
        <v>4.4999999999999997E-3</v>
      </c>
      <c r="Y335" s="1">
        <f t="shared" si="250"/>
        <v>4.8333333333333327E-3</v>
      </c>
      <c r="Z335" s="1">
        <f t="shared" si="275"/>
        <v>0.64124999999999988</v>
      </c>
      <c r="AA335" s="2">
        <f t="shared" si="251"/>
        <v>0.32916666666666689</v>
      </c>
      <c r="AB335" s="1">
        <f t="shared" si="252"/>
        <v>4.8044333779866541E-2</v>
      </c>
      <c r="AC335" s="1">
        <f t="shared" si="253"/>
        <v>1.0847835641221026</v>
      </c>
      <c r="AD335" s="1">
        <f t="shared" si="254"/>
        <v>1.0847835639635974</v>
      </c>
      <c r="AE335" s="1">
        <f t="shared" si="255"/>
        <v>1.0847835639587271</v>
      </c>
      <c r="AF335" s="1">
        <f t="shared" si="256"/>
        <v>1.0847835639585774</v>
      </c>
      <c r="AG335" s="1">
        <f t="shared" si="257"/>
        <v>0.96384247380368959</v>
      </c>
      <c r="AH335" s="1">
        <f t="shared" si="258"/>
        <v>0.22397103863094711</v>
      </c>
      <c r="AI335" s="2">
        <f t="shared" si="276"/>
        <v>13.146985444630849</v>
      </c>
      <c r="AJ335" s="1">
        <f>VLOOKUP(AI335,Graph!$D$3:$M$50,col)</f>
        <v>5.4999999999999997E-3</v>
      </c>
      <c r="AK335" s="1">
        <f>VLOOKUP(AI335,Graph!$D$3:$M$50,col+1)</f>
        <v>4.4999999999999997E-3</v>
      </c>
      <c r="AL335" s="1">
        <f t="shared" si="259"/>
        <v>4.8333333333333327E-3</v>
      </c>
      <c r="AM335" s="1">
        <f t="shared" si="277"/>
        <v>0.64124999999999988</v>
      </c>
      <c r="AN335" s="2">
        <f t="shared" si="260"/>
        <v>0.32916666666666689</v>
      </c>
      <c r="AO335" s="1">
        <f t="shared" si="261"/>
        <v>4.8044333779866541E-2</v>
      </c>
      <c r="AP335" s="1">
        <f t="shared" si="262"/>
        <v>1.0847835639585728</v>
      </c>
      <c r="AQ335" s="1">
        <f t="shared" si="263"/>
        <v>1.0847835639585723</v>
      </c>
      <c r="AR335" s="1">
        <f t="shared" si="264"/>
        <v>1.0847835639585726</v>
      </c>
      <c r="AS335" s="1">
        <f t="shared" si="265"/>
        <v>1.0847835639585726</v>
      </c>
      <c r="AT335" s="1">
        <f t="shared" si="266"/>
        <v>0.96384247380368959</v>
      </c>
      <c r="AU335" s="1">
        <f t="shared" si="267"/>
        <v>0.22397103863094608</v>
      </c>
      <c r="AV335" s="2">
        <f t="shared" si="280"/>
        <v>334</v>
      </c>
      <c r="AW335" s="1">
        <f t="shared" si="281"/>
        <v>223.97103863094608</v>
      </c>
      <c r="AX335" s="1">
        <f t="shared" si="282"/>
        <v>0.96384247380368959</v>
      </c>
      <c r="AY335" s="1">
        <f t="shared" si="283"/>
        <v>1.0847835639585726</v>
      </c>
      <c r="AZ335" s="1">
        <f t="shared" si="278"/>
        <v>4.8333333333333327E-3</v>
      </c>
      <c r="BA335" s="1">
        <f t="shared" si="279"/>
        <v>13.146985444630849</v>
      </c>
    </row>
    <row r="336" spans="1:53">
      <c r="A336" s="2">
        <f t="shared" si="237"/>
        <v>0.33500000000000024</v>
      </c>
      <c r="B336" s="1">
        <f t="shared" si="271"/>
        <v>0.37169650000000032</v>
      </c>
      <c r="C336" s="1">
        <f t="shared" si="238"/>
        <v>5.0987026055974959E-2</v>
      </c>
      <c r="D336" s="1">
        <f t="shared" si="272"/>
        <v>1.0912936379146831</v>
      </c>
      <c r="E336" s="1">
        <f t="shared" si="270"/>
        <v>1.0910183045405517</v>
      </c>
      <c r="F336" s="1">
        <f t="shared" si="270"/>
        <v>1.0910091812</v>
      </c>
      <c r="G336" s="1">
        <f t="shared" si="270"/>
        <v>1.0910088784545771</v>
      </c>
      <c r="H336" s="1">
        <f t="shared" si="239"/>
        <v>0.23475697366871109</v>
      </c>
      <c r="I336" s="1">
        <f t="shared" si="273"/>
        <v>13.354728445964227</v>
      </c>
      <c r="J336" s="1">
        <f>VLOOKUP($I336,Graph!$D$3:$M$50,col)</f>
        <v>5.4999999999999997E-3</v>
      </c>
      <c r="K336" s="1">
        <f>VLOOKUP($I336,Graph!$D$3:$M$50,col+1)</f>
        <v>4.4999999999999997E-3</v>
      </c>
      <c r="L336" s="1">
        <f t="shared" si="240"/>
        <v>4.8333333333333327E-3</v>
      </c>
      <c r="M336" s="1">
        <f t="shared" si="241"/>
        <v>0.64124999999999988</v>
      </c>
      <c r="N336" s="1">
        <f t="shared" si="242"/>
        <v>0.33016666666666689</v>
      </c>
      <c r="O336" s="1">
        <f t="shared" si="243"/>
        <v>4.8066277603932499E-2</v>
      </c>
      <c r="P336" s="1">
        <f t="shared" si="244"/>
        <v>1.0850130019584721</v>
      </c>
      <c r="Q336" s="1">
        <f t="shared" si="245"/>
        <v>1.0848350787765151</v>
      </c>
      <c r="R336" s="1">
        <f t="shared" si="246"/>
        <v>1.0848296139870117</v>
      </c>
      <c r="S336" s="1">
        <f t="shared" si="247"/>
        <v>1.0848294459705436</v>
      </c>
      <c r="T336" s="1">
        <f t="shared" si="248"/>
        <v>0.96390584445479754</v>
      </c>
      <c r="U336" s="1">
        <f t="shared" si="249"/>
        <v>0.22500195719845648</v>
      </c>
      <c r="V336" s="2">
        <f t="shared" si="274"/>
        <v>13.167126038643133</v>
      </c>
      <c r="W336" s="1">
        <f>VLOOKUP(V336,Graph!$D$3:$M$50,col)</f>
        <v>5.4999999999999997E-3</v>
      </c>
      <c r="X336" s="1">
        <f>VLOOKUP(V336,Graph!$D$3:$M$50,col+1)</f>
        <v>4.4999999999999997E-3</v>
      </c>
      <c r="Y336" s="1">
        <f t="shared" si="250"/>
        <v>4.8333333333333327E-3</v>
      </c>
      <c r="Z336" s="1">
        <f t="shared" si="275"/>
        <v>0.64124999999999988</v>
      </c>
      <c r="AA336" s="2">
        <f t="shared" si="251"/>
        <v>0.33016666666666689</v>
      </c>
      <c r="AB336" s="1">
        <f t="shared" si="252"/>
        <v>4.8066277603932499E-2</v>
      </c>
      <c r="AC336" s="1">
        <f t="shared" si="253"/>
        <v>1.0848294408046706</v>
      </c>
      <c r="AD336" s="1">
        <f t="shared" si="254"/>
        <v>1.0848294406458392</v>
      </c>
      <c r="AE336" s="1">
        <f t="shared" si="255"/>
        <v>1.0848294406409558</v>
      </c>
      <c r="AF336" s="1">
        <f t="shared" si="256"/>
        <v>1.0848294406408059</v>
      </c>
      <c r="AG336" s="1">
        <f t="shared" si="257"/>
        <v>0.96390584445479754</v>
      </c>
      <c r="AH336" s="1">
        <f t="shared" si="258"/>
        <v>0.22500195609302792</v>
      </c>
      <c r="AI336" s="2">
        <f t="shared" si="276"/>
        <v>13.167126017079887</v>
      </c>
      <c r="AJ336" s="1">
        <f>VLOOKUP(AI336,Graph!$D$3:$M$50,col)</f>
        <v>5.4999999999999997E-3</v>
      </c>
      <c r="AK336" s="1">
        <f>VLOOKUP(AI336,Graph!$D$3:$M$50,col+1)</f>
        <v>4.4999999999999997E-3</v>
      </c>
      <c r="AL336" s="1">
        <f t="shared" si="259"/>
        <v>4.8333333333333327E-3</v>
      </c>
      <c r="AM336" s="1">
        <f t="shared" si="277"/>
        <v>0.64124999999999988</v>
      </c>
      <c r="AN336" s="2">
        <f t="shared" si="260"/>
        <v>0.33016666666666689</v>
      </c>
      <c r="AO336" s="1">
        <f t="shared" si="261"/>
        <v>4.8066277603932499E-2</v>
      </c>
      <c r="AP336" s="1">
        <f t="shared" si="262"/>
        <v>1.0848294406408012</v>
      </c>
      <c r="AQ336" s="1">
        <f t="shared" si="263"/>
        <v>1.0848294406408012</v>
      </c>
      <c r="AR336" s="1">
        <f t="shared" si="264"/>
        <v>1.0848294406408012</v>
      </c>
      <c r="AS336" s="1">
        <f t="shared" si="265"/>
        <v>1.0848294406408012</v>
      </c>
      <c r="AT336" s="1">
        <f t="shared" si="266"/>
        <v>0.96390584445479754</v>
      </c>
      <c r="AU336" s="1">
        <f t="shared" si="267"/>
        <v>0.22500195609302695</v>
      </c>
      <c r="AV336" s="2">
        <f t="shared" si="280"/>
        <v>335</v>
      </c>
      <c r="AW336" s="1">
        <f t="shared" si="281"/>
        <v>225.00195609302696</v>
      </c>
      <c r="AX336" s="1">
        <f t="shared" si="282"/>
        <v>0.96390584445479754</v>
      </c>
      <c r="AY336" s="1">
        <f t="shared" si="283"/>
        <v>1.0848294406408012</v>
      </c>
      <c r="AZ336" s="1">
        <f t="shared" si="278"/>
        <v>4.8333333333333327E-3</v>
      </c>
      <c r="BA336" s="1">
        <f t="shared" si="279"/>
        <v>13.167126017079887</v>
      </c>
    </row>
    <row r="337" spans="1:53">
      <c r="A337" s="2">
        <f t="shared" si="237"/>
        <v>0.33600000000000024</v>
      </c>
      <c r="B337" s="1">
        <f t="shared" si="271"/>
        <v>0.37273766666666697</v>
      </c>
      <c r="C337" s="1">
        <f t="shared" si="238"/>
        <v>5.1005733926517492E-2</v>
      </c>
      <c r="D337" s="1">
        <f t="shared" si="272"/>
        <v>1.0913326274383659</v>
      </c>
      <c r="E337" s="1">
        <f t="shared" si="270"/>
        <v>1.0910583294297176</v>
      </c>
      <c r="F337" s="1">
        <f t="shared" si="270"/>
        <v>1.0910492359842074</v>
      </c>
      <c r="G337" s="1">
        <f t="shared" si="270"/>
        <v>1.0910489340861664</v>
      </c>
      <c r="H337" s="1">
        <f t="shared" si="239"/>
        <v>0.23581756590795125</v>
      </c>
      <c r="I337" s="1">
        <f t="shared" si="273"/>
        <v>13.374809701962599</v>
      </c>
      <c r="J337" s="1">
        <f>VLOOKUP($I337,Graph!$D$3:$M$50,col)</f>
        <v>5.4999999999999997E-3</v>
      </c>
      <c r="K337" s="1">
        <f>VLOOKUP($I337,Graph!$D$3:$M$50,col+1)</f>
        <v>4.4999999999999997E-3</v>
      </c>
      <c r="L337" s="1">
        <f t="shared" si="240"/>
        <v>4.8333333333333327E-3</v>
      </c>
      <c r="M337" s="1">
        <f t="shared" si="241"/>
        <v>0.64124999999999988</v>
      </c>
      <c r="N337" s="1">
        <f t="shared" si="242"/>
        <v>0.33116666666666689</v>
      </c>
      <c r="O337" s="1">
        <f t="shared" si="243"/>
        <v>4.8088103805075534E-2</v>
      </c>
      <c r="P337" s="1">
        <f t="shared" si="244"/>
        <v>1.0850585912865811</v>
      </c>
      <c r="Q337" s="1">
        <f t="shared" si="245"/>
        <v>1.0848807193359102</v>
      </c>
      <c r="R337" s="1">
        <f t="shared" si="246"/>
        <v>1.0848752529325876</v>
      </c>
      <c r="S337" s="1">
        <f t="shared" si="247"/>
        <v>1.084875084768594</v>
      </c>
      <c r="T337" s="1">
        <f t="shared" si="248"/>
        <v>0.96396883927604282</v>
      </c>
      <c r="U337" s="1">
        <f t="shared" si="249"/>
        <v>0.22603445959720464</v>
      </c>
      <c r="V337" s="2">
        <f t="shared" si="274"/>
        <v>13.187236007052702</v>
      </c>
      <c r="W337" s="1">
        <f>VLOOKUP(V337,Graph!$D$3:$M$50,col)</f>
        <v>5.4999999999999997E-3</v>
      </c>
      <c r="X337" s="1">
        <f>VLOOKUP(V337,Graph!$D$3:$M$50,col+1)</f>
        <v>4.4999999999999997E-3</v>
      </c>
      <c r="Y337" s="1">
        <f t="shared" si="250"/>
        <v>4.8333333333333327E-3</v>
      </c>
      <c r="Z337" s="1">
        <f t="shared" si="275"/>
        <v>0.64124999999999988</v>
      </c>
      <c r="AA337" s="2">
        <f t="shared" si="251"/>
        <v>0.33116666666666689</v>
      </c>
      <c r="AB337" s="1">
        <f t="shared" si="252"/>
        <v>4.8088103805075534E-2</v>
      </c>
      <c r="AC337" s="1">
        <f t="shared" si="253"/>
        <v>1.0848750795951734</v>
      </c>
      <c r="AD337" s="1">
        <f t="shared" si="254"/>
        <v>1.0848750794360171</v>
      </c>
      <c r="AE337" s="1">
        <f t="shared" si="255"/>
        <v>1.0848750794311208</v>
      </c>
      <c r="AF337" s="1">
        <f t="shared" si="256"/>
        <v>1.0848750794309703</v>
      </c>
      <c r="AG337" s="1">
        <f t="shared" si="257"/>
        <v>0.96396883927604282</v>
      </c>
      <c r="AH337" s="1">
        <f t="shared" si="258"/>
        <v>0.22603445848510714</v>
      </c>
      <c r="AI337" s="2">
        <f t="shared" si="276"/>
        <v>13.187235985425481</v>
      </c>
      <c r="AJ337" s="1">
        <f>VLOOKUP(AI337,Graph!$D$3:$M$50,col)</f>
        <v>5.4999999999999997E-3</v>
      </c>
      <c r="AK337" s="1">
        <f>VLOOKUP(AI337,Graph!$D$3:$M$50,col+1)</f>
        <v>4.4999999999999997E-3</v>
      </c>
      <c r="AL337" s="1">
        <f t="shared" si="259"/>
        <v>4.8333333333333327E-3</v>
      </c>
      <c r="AM337" s="1">
        <f t="shared" si="277"/>
        <v>0.64124999999999988</v>
      </c>
      <c r="AN337" s="2">
        <f t="shared" si="260"/>
        <v>0.33116666666666689</v>
      </c>
      <c r="AO337" s="1">
        <f t="shared" si="261"/>
        <v>4.8088103805075534E-2</v>
      </c>
      <c r="AP337" s="1">
        <f t="shared" si="262"/>
        <v>1.0848750794309656</v>
      </c>
      <c r="AQ337" s="1">
        <f t="shared" si="263"/>
        <v>1.0848750794309656</v>
      </c>
      <c r="AR337" s="1">
        <f t="shared" si="264"/>
        <v>1.0848750794309656</v>
      </c>
      <c r="AS337" s="1">
        <f t="shared" si="265"/>
        <v>1.0848750794309656</v>
      </c>
      <c r="AT337" s="1">
        <f t="shared" si="266"/>
        <v>0.96396883927604282</v>
      </c>
      <c r="AU337" s="1">
        <f t="shared" si="267"/>
        <v>0.22603445848510617</v>
      </c>
      <c r="AV337" s="2">
        <f t="shared" si="280"/>
        <v>336</v>
      </c>
      <c r="AW337" s="1">
        <f t="shared" si="281"/>
        <v>226.03445848510617</v>
      </c>
      <c r="AX337" s="1">
        <f t="shared" si="282"/>
        <v>0.96396883927604282</v>
      </c>
      <c r="AY337" s="1">
        <f t="shared" si="283"/>
        <v>1.0848750794309656</v>
      </c>
      <c r="AZ337" s="1">
        <f t="shared" si="278"/>
        <v>4.8333333333333327E-3</v>
      </c>
      <c r="BA337" s="1">
        <f t="shared" si="279"/>
        <v>13.187235985425481</v>
      </c>
    </row>
    <row r="338" spans="1:53">
      <c r="A338" s="2">
        <f t="shared" si="237"/>
        <v>0.33700000000000024</v>
      </c>
      <c r="B338" s="1">
        <f t="shared" si="271"/>
        <v>0.37377883333333367</v>
      </c>
      <c r="C338" s="1">
        <f t="shared" si="238"/>
        <v>5.1024340977781461E-2</v>
      </c>
      <c r="D338" s="1">
        <f t="shared" si="272"/>
        <v>1.091371410987765</v>
      </c>
      <c r="E338" s="1">
        <f t="shared" si="270"/>
        <v>1.0910981446160859</v>
      </c>
      <c r="F338" s="1">
        <f t="shared" si="270"/>
        <v>1.0910890809978762</v>
      </c>
      <c r="G338" s="1">
        <f t="shared" si="270"/>
        <v>1.0910887799466622</v>
      </c>
      <c r="H338" s="1">
        <f t="shared" si="239"/>
        <v>0.2368797565081901</v>
      </c>
      <c r="I338" s="1">
        <f t="shared" si="273"/>
        <v>13.394860965034431</v>
      </c>
      <c r="J338" s="1">
        <f>VLOOKUP($I338,Graph!$D$3:$M$50,col)</f>
        <v>5.4999999999999997E-3</v>
      </c>
      <c r="K338" s="1">
        <f>VLOOKUP($I338,Graph!$D$3:$M$50,col+1)</f>
        <v>4.4999999999999997E-3</v>
      </c>
      <c r="L338" s="1">
        <f t="shared" si="240"/>
        <v>4.8333333333333327E-3</v>
      </c>
      <c r="M338" s="1">
        <f t="shared" si="241"/>
        <v>0.64124999999999988</v>
      </c>
      <c r="N338" s="1">
        <f t="shared" si="242"/>
        <v>0.33216666666666689</v>
      </c>
      <c r="O338" s="1">
        <f t="shared" si="243"/>
        <v>4.8109813324815079E-2</v>
      </c>
      <c r="P338" s="1">
        <f t="shared" si="244"/>
        <v>1.0851039445469821</v>
      </c>
      <c r="Q338" s="1">
        <f t="shared" si="245"/>
        <v>1.0849261238268195</v>
      </c>
      <c r="R338" s="1">
        <f t="shared" si="246"/>
        <v>1.084920655827694</v>
      </c>
      <c r="S338" s="1">
        <f t="shared" si="247"/>
        <v>1.0849204875171694</v>
      </c>
      <c r="T338" s="1">
        <f t="shared" si="248"/>
        <v>0.96403146160084552</v>
      </c>
      <c r="U338" s="1">
        <f t="shared" si="249"/>
        <v>0.22706854449478364</v>
      </c>
      <c r="V338" s="2">
        <f t="shared" si="274"/>
        <v>13.207315509931236</v>
      </c>
      <c r="W338" s="1">
        <f>VLOOKUP(V338,Graph!$D$3:$M$50,col)</f>
        <v>5.4999999999999997E-3</v>
      </c>
      <c r="X338" s="1">
        <f>VLOOKUP(V338,Graph!$D$3:$M$50,col+1)</f>
        <v>4.4999999999999997E-3</v>
      </c>
      <c r="Y338" s="1">
        <f t="shared" si="250"/>
        <v>4.8333333333333327E-3</v>
      </c>
      <c r="Z338" s="1">
        <f t="shared" si="275"/>
        <v>0.64124999999999988</v>
      </c>
      <c r="AA338" s="2">
        <f t="shared" si="251"/>
        <v>0.33216666666666689</v>
      </c>
      <c r="AB338" s="1">
        <f t="shared" si="252"/>
        <v>4.8109813324815079E-2</v>
      </c>
      <c r="AC338" s="1">
        <f t="shared" si="253"/>
        <v>1.0849204823362417</v>
      </c>
      <c r="AD338" s="1">
        <f t="shared" si="254"/>
        <v>1.0849204821767626</v>
      </c>
      <c r="AE338" s="1">
        <f t="shared" si="255"/>
        <v>1.0849204821718534</v>
      </c>
      <c r="AF338" s="1">
        <f t="shared" si="256"/>
        <v>1.0849204821717024</v>
      </c>
      <c r="AG338" s="1">
        <f t="shared" si="257"/>
        <v>0.96403146160084552</v>
      </c>
      <c r="AH338" s="1">
        <f t="shared" si="258"/>
        <v>0.22706854337600357</v>
      </c>
      <c r="AI338" s="2">
        <f t="shared" si="276"/>
        <v>13.207315488240161</v>
      </c>
      <c r="AJ338" s="1">
        <f>VLOOKUP(AI338,Graph!$D$3:$M$50,col)</f>
        <v>5.4999999999999997E-3</v>
      </c>
      <c r="AK338" s="1">
        <f>VLOOKUP(AI338,Graph!$D$3:$M$50,col+1)</f>
        <v>4.4999999999999997E-3</v>
      </c>
      <c r="AL338" s="1">
        <f t="shared" si="259"/>
        <v>4.8333333333333327E-3</v>
      </c>
      <c r="AM338" s="1">
        <f t="shared" si="277"/>
        <v>0.64124999999999988</v>
      </c>
      <c r="AN338" s="2">
        <f t="shared" si="260"/>
        <v>0.33216666666666689</v>
      </c>
      <c r="AO338" s="1">
        <f t="shared" si="261"/>
        <v>4.8109813324815079E-2</v>
      </c>
      <c r="AP338" s="1">
        <f t="shared" si="262"/>
        <v>1.0849204821716976</v>
      </c>
      <c r="AQ338" s="1">
        <f t="shared" si="263"/>
        <v>1.0849204821716973</v>
      </c>
      <c r="AR338" s="1">
        <f t="shared" si="264"/>
        <v>1.0849204821716978</v>
      </c>
      <c r="AS338" s="1">
        <f t="shared" si="265"/>
        <v>1.0849204821716976</v>
      </c>
      <c r="AT338" s="1">
        <f t="shared" si="266"/>
        <v>0.96403146160084552</v>
      </c>
      <c r="AU338" s="1">
        <f t="shared" si="267"/>
        <v>0.22706854337600257</v>
      </c>
      <c r="AV338" s="2">
        <f t="shared" si="280"/>
        <v>337</v>
      </c>
      <c r="AW338" s="1">
        <f t="shared" si="281"/>
        <v>227.06854337600257</v>
      </c>
      <c r="AX338" s="1">
        <f t="shared" si="282"/>
        <v>0.96403146160084552</v>
      </c>
      <c r="AY338" s="1">
        <f t="shared" si="283"/>
        <v>1.0849204821716976</v>
      </c>
      <c r="AZ338" s="1">
        <f t="shared" si="278"/>
        <v>4.8333333333333327E-3</v>
      </c>
      <c r="BA338" s="1">
        <f t="shared" si="279"/>
        <v>13.207315488240161</v>
      </c>
    </row>
    <row r="339" spans="1:53">
      <c r="A339" s="2">
        <f t="shared" si="237"/>
        <v>0.33800000000000024</v>
      </c>
      <c r="B339" s="1">
        <f t="shared" si="271"/>
        <v>0.37482000000000032</v>
      </c>
      <c r="C339" s="1">
        <f t="shared" si="238"/>
        <v>5.1042848021649323E-2</v>
      </c>
      <c r="D339" s="1">
        <f t="shared" si="272"/>
        <v>1.0914099901889187</v>
      </c>
      <c r="E339" s="1">
        <f t="shared" si="270"/>
        <v>1.091137751741694</v>
      </c>
      <c r="F339" s="1">
        <f t="shared" si="270"/>
        <v>1.0911287178829661</v>
      </c>
      <c r="G339" s="1">
        <f t="shared" si="270"/>
        <v>1.0911284176780056</v>
      </c>
      <c r="H339" s="1">
        <f t="shared" si="239"/>
        <v>0.23794354306521082</v>
      </c>
      <c r="I339" s="1">
        <f t="shared" si="273"/>
        <v>13.41488236878352</v>
      </c>
      <c r="J339" s="1">
        <f>VLOOKUP($I339,Graph!$D$3:$M$50,col)</f>
        <v>5.4999999999999997E-3</v>
      </c>
      <c r="K339" s="1">
        <f>VLOOKUP($I339,Graph!$D$3:$M$50,col+1)</f>
        <v>4.4999999999999997E-3</v>
      </c>
      <c r="L339" s="1">
        <f t="shared" si="240"/>
        <v>4.8333333333333327E-3</v>
      </c>
      <c r="M339" s="1">
        <f t="shared" si="241"/>
        <v>0.64124999999999988</v>
      </c>
      <c r="N339" s="1">
        <f t="shared" si="242"/>
        <v>0.33316666666666689</v>
      </c>
      <c r="O339" s="1">
        <f t="shared" si="243"/>
        <v>4.813140709466799E-2</v>
      </c>
      <c r="P339" s="1">
        <f t="shared" si="244"/>
        <v>1.0851490635654779</v>
      </c>
      <c r="Q339" s="1">
        <f t="shared" si="245"/>
        <v>1.0849712940731329</v>
      </c>
      <c r="R339" s="1">
        <f t="shared" si="246"/>
        <v>1.0849658244960252</v>
      </c>
      <c r="S339" s="1">
        <f t="shared" si="247"/>
        <v>1.0849656560399563</v>
      </c>
      <c r="T339" s="1">
        <f t="shared" si="248"/>
        <v>0.96409371472332273</v>
      </c>
      <c r="U339" s="1">
        <f t="shared" si="249"/>
        <v>0.22810420947114643</v>
      </c>
      <c r="V339" s="2">
        <f t="shared" si="274"/>
        <v>13.227364684811469</v>
      </c>
      <c r="W339" s="1">
        <f>VLOOKUP(V339,Graph!$D$3:$M$50,col)</f>
        <v>5.4999999999999997E-3</v>
      </c>
      <c r="X339" s="1">
        <f>VLOOKUP(V339,Graph!$D$3:$M$50,col+1)</f>
        <v>4.4999999999999997E-3</v>
      </c>
      <c r="Y339" s="1">
        <f t="shared" si="250"/>
        <v>4.8333333333333327E-3</v>
      </c>
      <c r="Z339" s="1">
        <f t="shared" si="275"/>
        <v>0.64124999999999988</v>
      </c>
      <c r="AA339" s="2">
        <f t="shared" si="251"/>
        <v>0.33316666666666689</v>
      </c>
      <c r="AB339" s="1">
        <f t="shared" si="252"/>
        <v>4.813140709466799E-2</v>
      </c>
      <c r="AC339" s="1">
        <f t="shared" si="253"/>
        <v>1.0849656508515619</v>
      </c>
      <c r="AD339" s="1">
        <f t="shared" si="254"/>
        <v>1.0849656506917607</v>
      </c>
      <c r="AE339" s="1">
        <f t="shared" si="255"/>
        <v>1.0849656506868388</v>
      </c>
      <c r="AF339" s="1">
        <f t="shared" si="256"/>
        <v>1.0849656506866874</v>
      </c>
      <c r="AG339" s="1">
        <f t="shared" si="257"/>
        <v>0.96409371472332273</v>
      </c>
      <c r="AH339" s="1">
        <f t="shared" si="258"/>
        <v>0.22810420834567008</v>
      </c>
      <c r="AI339" s="2">
        <f t="shared" si="276"/>
        <v>13.227364663056669</v>
      </c>
      <c r="AJ339" s="1">
        <f>VLOOKUP(AI339,Graph!$D$3:$M$50,col)</f>
        <v>5.4999999999999997E-3</v>
      </c>
      <c r="AK339" s="1">
        <f>VLOOKUP(AI339,Graph!$D$3:$M$50,col+1)</f>
        <v>4.4999999999999997E-3</v>
      </c>
      <c r="AL339" s="1">
        <f t="shared" si="259"/>
        <v>4.8333333333333327E-3</v>
      </c>
      <c r="AM339" s="1">
        <f t="shared" si="277"/>
        <v>0.64124999999999988</v>
      </c>
      <c r="AN339" s="2">
        <f t="shared" si="260"/>
        <v>0.33316666666666689</v>
      </c>
      <c r="AO339" s="1">
        <f t="shared" si="261"/>
        <v>4.813140709466799E-2</v>
      </c>
      <c r="AP339" s="1">
        <f t="shared" si="262"/>
        <v>1.0849656506866827</v>
      </c>
      <c r="AQ339" s="1">
        <f t="shared" si="263"/>
        <v>1.0849656506866823</v>
      </c>
      <c r="AR339" s="1">
        <f t="shared" si="264"/>
        <v>1.0849656506866825</v>
      </c>
      <c r="AS339" s="1">
        <f t="shared" si="265"/>
        <v>1.0849656506866825</v>
      </c>
      <c r="AT339" s="1">
        <f t="shared" si="266"/>
        <v>0.96409371472332273</v>
      </c>
      <c r="AU339" s="1">
        <f t="shared" si="267"/>
        <v>0.22810420834566905</v>
      </c>
      <c r="AV339" s="2">
        <f t="shared" si="280"/>
        <v>338</v>
      </c>
      <c r="AW339" s="1">
        <f t="shared" si="281"/>
        <v>228.10420834566906</v>
      </c>
      <c r="AX339" s="1">
        <f t="shared" si="282"/>
        <v>0.96409371472332273</v>
      </c>
      <c r="AY339" s="1">
        <f t="shared" si="283"/>
        <v>1.0849656506866825</v>
      </c>
      <c r="AZ339" s="1">
        <f t="shared" si="278"/>
        <v>4.8333333333333327E-3</v>
      </c>
      <c r="BA339" s="1">
        <f t="shared" si="279"/>
        <v>13.227364663056669</v>
      </c>
    </row>
    <row r="340" spans="1:53">
      <c r="A340" s="2">
        <f t="shared" si="237"/>
        <v>0.33900000000000025</v>
      </c>
      <c r="B340" s="1">
        <f t="shared" si="271"/>
        <v>0.37586116666666697</v>
      </c>
      <c r="C340" s="1">
        <f t="shared" si="238"/>
        <v>5.1061255861320008E-2</v>
      </c>
      <c r="D340" s="1">
        <f t="shared" si="272"/>
        <v>1.0914483666508159</v>
      </c>
      <c r="E340" s="1">
        <f t="shared" si="270"/>
        <v>1.0911771524314993</v>
      </c>
      <c r="F340" s="1">
        <f t="shared" si="270"/>
        <v>1.0911681482643638</v>
      </c>
      <c r="G340" s="1">
        <f t="shared" si="270"/>
        <v>1.0911678489050647</v>
      </c>
      <c r="H340" s="1">
        <f t="shared" si="239"/>
        <v>0.23900892318560546</v>
      </c>
      <c r="I340" s="1">
        <f t="shared" si="273"/>
        <v>13.434874045826867</v>
      </c>
      <c r="J340" s="1">
        <f>VLOOKUP($I340,Graph!$D$3:$M$50,col)</f>
        <v>5.4999999999999997E-3</v>
      </c>
      <c r="K340" s="1">
        <f>VLOOKUP($I340,Graph!$D$3:$M$50,col+1)</f>
        <v>4.4999999999999997E-3</v>
      </c>
      <c r="L340" s="1">
        <f t="shared" si="240"/>
        <v>4.8333333333333327E-3</v>
      </c>
      <c r="M340" s="1">
        <f t="shared" si="241"/>
        <v>0.64124999999999988</v>
      </c>
      <c r="N340" s="1">
        <f t="shared" si="242"/>
        <v>0.33416666666666689</v>
      </c>
      <c r="O340" s="1">
        <f t="shared" si="243"/>
        <v>4.8152886036280658E-2</v>
      </c>
      <c r="P340" s="1">
        <f t="shared" si="244"/>
        <v>1.0851939501491277</v>
      </c>
      <c r="Q340" s="1">
        <f t="shared" si="245"/>
        <v>1.0850162318800336</v>
      </c>
      <c r="R340" s="1">
        <f t="shared" si="246"/>
        <v>1.0850107607425707</v>
      </c>
      <c r="S340" s="1">
        <f t="shared" si="247"/>
        <v>1.0850105921419362</v>
      </c>
      <c r="T340" s="1">
        <f t="shared" si="248"/>
        <v>0.96415560189886385</v>
      </c>
      <c r="U340" s="1">
        <f t="shared" si="249"/>
        <v>0.22914145211729453</v>
      </c>
      <c r="V340" s="2">
        <f t="shared" si="274"/>
        <v>13.2473836681972</v>
      </c>
      <c r="W340" s="1">
        <f>VLOOKUP(V340,Graph!$D$3:$M$50,col)</f>
        <v>5.4999999999999997E-3</v>
      </c>
      <c r="X340" s="1">
        <f>VLOOKUP(V340,Graph!$D$3:$M$50,col+1)</f>
        <v>4.4999999999999997E-3</v>
      </c>
      <c r="Y340" s="1">
        <f t="shared" si="250"/>
        <v>4.8333333333333327E-3</v>
      </c>
      <c r="Z340" s="1">
        <f t="shared" si="275"/>
        <v>0.64124999999999988</v>
      </c>
      <c r="AA340" s="2">
        <f t="shared" si="251"/>
        <v>0.33416666666666689</v>
      </c>
      <c r="AB340" s="1">
        <f t="shared" si="252"/>
        <v>4.8152886036280658E-2</v>
      </c>
      <c r="AC340" s="1">
        <f t="shared" si="253"/>
        <v>1.0850105869461149</v>
      </c>
      <c r="AD340" s="1">
        <f t="shared" si="254"/>
        <v>1.0850105867859936</v>
      </c>
      <c r="AE340" s="1">
        <f t="shared" si="255"/>
        <v>1.0850105867810587</v>
      </c>
      <c r="AF340" s="1">
        <f t="shared" si="256"/>
        <v>1.0850105867809068</v>
      </c>
      <c r="AG340" s="1">
        <f t="shared" si="257"/>
        <v>0.96415560189886385</v>
      </c>
      <c r="AH340" s="1">
        <f t="shared" si="258"/>
        <v>0.22914145098510827</v>
      </c>
      <c r="AI340" s="2">
        <f t="shared" si="276"/>
        <v>13.247383646378792</v>
      </c>
      <c r="AJ340" s="1">
        <f>VLOOKUP(AI340,Graph!$D$3:$M$50,col)</f>
        <v>5.4999999999999997E-3</v>
      </c>
      <c r="AK340" s="1">
        <f>VLOOKUP(AI340,Graph!$D$3:$M$50,col+1)</f>
        <v>4.4999999999999997E-3</v>
      </c>
      <c r="AL340" s="1">
        <f t="shared" si="259"/>
        <v>4.8333333333333327E-3</v>
      </c>
      <c r="AM340" s="1">
        <f t="shared" si="277"/>
        <v>0.64124999999999988</v>
      </c>
      <c r="AN340" s="2">
        <f t="shared" si="260"/>
        <v>0.33416666666666689</v>
      </c>
      <c r="AO340" s="1">
        <f t="shared" si="261"/>
        <v>4.8152886036280658E-2</v>
      </c>
      <c r="AP340" s="1">
        <f t="shared" si="262"/>
        <v>1.0850105867809021</v>
      </c>
      <c r="AQ340" s="1">
        <f t="shared" si="263"/>
        <v>1.0850105867809021</v>
      </c>
      <c r="AR340" s="1">
        <f t="shared" si="264"/>
        <v>1.0850105867809021</v>
      </c>
      <c r="AS340" s="1">
        <f t="shared" si="265"/>
        <v>1.0850105867809021</v>
      </c>
      <c r="AT340" s="1">
        <f t="shared" si="266"/>
        <v>0.96415560189886385</v>
      </c>
      <c r="AU340" s="1">
        <f t="shared" si="267"/>
        <v>0.22914145098510727</v>
      </c>
      <c r="AV340" s="2">
        <f t="shared" si="280"/>
        <v>339</v>
      </c>
      <c r="AW340" s="1">
        <f t="shared" si="281"/>
        <v>229.14145098510727</v>
      </c>
      <c r="AX340" s="1">
        <f t="shared" si="282"/>
        <v>0.96415560189886385</v>
      </c>
      <c r="AY340" s="1">
        <f t="shared" si="283"/>
        <v>1.0850105867809021</v>
      </c>
      <c r="AZ340" s="1">
        <f t="shared" si="278"/>
        <v>4.8333333333333327E-3</v>
      </c>
      <c r="BA340" s="1">
        <f t="shared" si="279"/>
        <v>13.247383646378792</v>
      </c>
    </row>
    <row r="341" spans="1:53">
      <c r="A341" s="2">
        <f t="shared" ref="A341:A404" si="284">A340+0.001</f>
        <v>0.34000000000000025</v>
      </c>
      <c r="B341" s="1">
        <f t="shared" si="271"/>
        <v>0.37690233333333367</v>
      </c>
      <c r="C341" s="1">
        <f t="shared" ref="C341:C404" si="285">(4/27)*(b*A341/B341)^2</f>
        <v>5.10795652914246E-2</v>
      </c>
      <c r="D341" s="1">
        <f t="shared" si="272"/>
        <v>1.0914865419656186</v>
      </c>
      <c r="E341" s="1">
        <f t="shared" ref="E341:G360" si="286">SQRT(D341-($C341*D341-POWER(D341,1/3)+1)/($C341-POWER(D341,-2/3)/3))</f>
        <v>1.0912163482936021</v>
      </c>
      <c r="F341" s="1">
        <f t="shared" si="286"/>
        <v>1.0912073737501047</v>
      </c>
      <c r="G341" s="1">
        <f t="shared" si="286"/>
        <v>1.0912070752358567</v>
      </c>
      <c r="H341" s="1">
        <f t="shared" ref="H341:H404" si="287">SQRT(gn*(2*A341/3)^3)*G341*b</f>
        <v>0.24007589448669528</v>
      </c>
      <c r="I341" s="1">
        <f t="shared" si="273"/>
        <v>13.454836127804882</v>
      </c>
      <c r="J341" s="1">
        <f>VLOOKUP($I341,Graph!$D$3:$M$50,col)</f>
        <v>5.4999999999999997E-3</v>
      </c>
      <c r="K341" s="1">
        <f>VLOOKUP($I341,Graph!$D$3:$M$50,col+1)</f>
        <v>4.4999999999999997E-3</v>
      </c>
      <c r="L341" s="1">
        <f t="shared" ref="L341:L404" si="288">J341+Ratio*(K341-J341)</f>
        <v>4.8333333333333327E-3</v>
      </c>
      <c r="M341" s="1">
        <f t="shared" ref="M341:M404" si="289">b-2*L341*L</f>
        <v>0.64124999999999988</v>
      </c>
      <c r="N341" s="1">
        <f t="shared" ref="N341:N404" si="290">A341-L341*L</f>
        <v>0.33516666666666689</v>
      </c>
      <c r="O341" s="1">
        <f t="shared" ref="O341:O404" si="291">(4/27)*(M341*N341/B341)^2</f>
        <v>4.817425106155928E-2</v>
      </c>
      <c r="P341" s="1">
        <f t="shared" ref="P341:P404" si="292">SQRT(G341-(O341*G341-POWER(G341,1/3)+1)/(O341-POWER(G341,-2/3)/3))</f>
        <v>1.0852386060864849</v>
      </c>
      <c r="Q341" s="1">
        <f t="shared" ref="Q341:Q404" si="293">SQRT(P341-(O341*P341-POWER(P341,1/3)+1)/(O341-POWER(P341,-2/3)/3))</f>
        <v>1.0850609390342387</v>
      </c>
      <c r="R341" s="1">
        <f t="shared" ref="R341:R404" si="294">SQRT(Q341-(O341*Q341-POWER(Q341,1/3)+1)/(O341-POWER(Q341,-2/3)/3))</f>
        <v>1.0850554663538559</v>
      </c>
      <c r="S341" s="1">
        <f t="shared" ref="S341:S404" si="295">SQRT(R341-(O341*R341-POWER(R341,1/3)+1)/(O341-POWER(R341,-2/3)/3))</f>
        <v>1.0850552976096257</v>
      </c>
      <c r="T341" s="1">
        <f t="shared" ref="T341:T404" si="296">(M341/b)*POWER(N341/A341,3/2)</f>
        <v>0.96421712634470069</v>
      </c>
      <c r="U341" s="1">
        <f t="shared" ref="U341:U404" si="297">SQRT(gn*(2*A341/3)^3)*S341*T341*b</f>
        <v>0.23018027003519556</v>
      </c>
      <c r="V341" s="2">
        <f t="shared" si="274"/>
        <v>13.267372595574018</v>
      </c>
      <c r="W341" s="1">
        <f>VLOOKUP(V341,Graph!$D$3:$M$50,col)</f>
        <v>5.4999999999999997E-3</v>
      </c>
      <c r="X341" s="1">
        <f>VLOOKUP(V341,Graph!$D$3:$M$50,col+1)</f>
        <v>4.4999999999999997E-3</v>
      </c>
      <c r="Y341" s="1">
        <f t="shared" ref="Y341:Y404" si="298">W341+Ratio*(X341-W341)</f>
        <v>4.8333333333333327E-3</v>
      </c>
      <c r="Z341" s="1">
        <f t="shared" si="275"/>
        <v>0.64124999999999988</v>
      </c>
      <c r="AA341" s="2">
        <f t="shared" ref="AA341:AA404" si="299">A341-Y341*L</f>
        <v>0.33516666666666689</v>
      </c>
      <c r="AB341" s="1">
        <f t="shared" ref="AB341:AB404" si="300">(4/27)*(Z341*AA341/B341)^2</f>
        <v>4.817425106155928E-2</v>
      </c>
      <c r="AC341" s="1">
        <f t="shared" ref="AC341:AC404" si="301">SQRT(S341-(AB341*S341-POWER(S341,1/3)+1)/(AB341-POWER(S341,-2/3)/3))</f>
        <v>1.0850552924064174</v>
      </c>
      <c r="AD341" s="1">
        <f t="shared" ref="AD341:AD404" si="302">SQRT(AC341-(AB341*AC341-POWER(AC341,1/3)+1)/(AB341-POWER(AC341,-2/3)/3))</f>
        <v>1.0850552922459771</v>
      </c>
      <c r="AE341" s="1">
        <f t="shared" ref="AE341:AE404" si="303">SQRT(AD341-(AB341*AD341-POWER(AD341,1/3)+1)/(AB341-POWER(AD341,-2/3)/3))</f>
        <v>1.0850552922410301</v>
      </c>
      <c r="AF341" s="1">
        <f t="shared" ref="AF341:AF404" si="304">SQRT(AE341-(AB341*AE341-POWER(AE341,1/3)+1)/(AB341-POWER(AE341,-2/3)/3))</f>
        <v>1.0850552922408774</v>
      </c>
      <c r="AG341" s="1">
        <f t="shared" ref="AG341:AG404" si="305">(Z341/b)*POWER(AA341/A341,3/2)</f>
        <v>0.96421712634470069</v>
      </c>
      <c r="AH341" s="1">
        <f t="shared" ref="AH341:AH404" si="306">SQRT(gn*(2*A341/3)^3)*AF341*AG341*b</f>
        <v>0.23018026889628593</v>
      </c>
      <c r="AI341" s="2">
        <f t="shared" si="276"/>
        <v>13.267372573692125</v>
      </c>
      <c r="AJ341" s="1">
        <f>VLOOKUP(AI341,Graph!$D$3:$M$50,col)</f>
        <v>5.4999999999999997E-3</v>
      </c>
      <c r="AK341" s="1">
        <f>VLOOKUP(AI341,Graph!$D$3:$M$50,col+1)</f>
        <v>4.4999999999999997E-3</v>
      </c>
      <c r="AL341" s="1">
        <f t="shared" ref="AL341:AL404" si="307">AJ341+Ratio*(AK341-AJ341)</f>
        <v>4.8333333333333327E-3</v>
      </c>
      <c r="AM341" s="1">
        <f t="shared" si="277"/>
        <v>0.64124999999999988</v>
      </c>
      <c r="AN341" s="2">
        <f t="shared" ref="AN341:AN404" si="308">A341-AL341*L</f>
        <v>0.33516666666666689</v>
      </c>
      <c r="AO341" s="1">
        <f t="shared" ref="AO341:AO404" si="309">(4/27)*(AM341*AN341/B341)^2</f>
        <v>4.817425106155928E-2</v>
      </c>
      <c r="AP341" s="1">
        <f t="shared" ref="AP341:AP404" si="310">SQRT(AF341-(AO341*AF341-POWER(AF341,1/3)+1)/(AO341-POWER(AF341,-2/3)/3))</f>
        <v>1.0850552922408727</v>
      </c>
      <c r="AQ341" s="1">
        <f t="shared" ref="AQ341:AQ404" si="311">SQRT(AP341-(AO341*AP341-POWER(AP341,1/3)+1)/(AO341-POWER(AP341,-2/3)/3))</f>
        <v>1.0850552922408727</v>
      </c>
      <c r="AR341" s="1">
        <f t="shared" ref="AR341:AR404" si="312">SQRT(AQ341-(AO341*AQ341-POWER(AQ341,1/3)+1)/(AO341-POWER(AQ341,-2/3)/3))</f>
        <v>1.0850552922408727</v>
      </c>
      <c r="AS341" s="1">
        <f t="shared" ref="AS341:AS404" si="313">SQRT(AR341-(AO341*AR341-POWER(AR341,1/3)+1)/(AO341-POWER(AR341,-2/3)/3))</f>
        <v>1.0850552922408727</v>
      </c>
      <c r="AT341" s="1">
        <f t="shared" ref="AT341:AT404" si="314">(AM341/b)*POWER(AN341/A341,3/2)</f>
        <v>0.96421712634470069</v>
      </c>
      <c r="AU341" s="1">
        <f t="shared" ref="AU341:AU404" si="315">SQRT(gn*(2*A341/3)^3)*AS341*AT341*b</f>
        <v>0.23018026889628493</v>
      </c>
      <c r="AV341" s="2">
        <f t="shared" si="280"/>
        <v>340</v>
      </c>
      <c r="AW341" s="1">
        <f t="shared" si="281"/>
        <v>230.18026889628493</v>
      </c>
      <c r="AX341" s="1">
        <f t="shared" si="282"/>
        <v>0.96421712634470069</v>
      </c>
      <c r="AY341" s="1">
        <f t="shared" si="283"/>
        <v>1.0850552922408727</v>
      </c>
      <c r="AZ341" s="1">
        <f t="shared" si="278"/>
        <v>4.8333333333333327E-3</v>
      </c>
      <c r="BA341" s="1">
        <f t="shared" si="279"/>
        <v>13.267372573692125</v>
      </c>
    </row>
    <row r="342" spans="1:53">
      <c r="A342" s="2">
        <f t="shared" si="284"/>
        <v>0.34100000000000025</v>
      </c>
      <c r="B342" s="1">
        <f t="shared" si="271"/>
        <v>0.37794350000000032</v>
      </c>
      <c r="C342" s="1">
        <f t="shared" si="285"/>
        <v>5.1097777098140243E-2</v>
      </c>
      <c r="D342" s="1">
        <f t="shared" si="272"/>
        <v>1.0915245177088808</v>
      </c>
      <c r="E342" s="1">
        <f t="shared" si="286"/>
        <v>1.0912553409194627</v>
      </c>
      <c r="F342" s="1">
        <f t="shared" si="286"/>
        <v>1.091246395931589</v>
      </c>
      <c r="G342" s="1">
        <f t="shared" si="286"/>
        <v>1.091246098261764</v>
      </c>
      <c r="H342" s="1">
        <f t="shared" si="287"/>
        <v>0.24114445459645031</v>
      </c>
      <c r="I342" s="1">
        <f t="shared" si="273"/>
        <v>13.474768745391355</v>
      </c>
      <c r="J342" s="1">
        <f>VLOOKUP($I342,Graph!$D$3:$M$50,col)</f>
        <v>5.4999999999999997E-3</v>
      </c>
      <c r="K342" s="1">
        <f>VLOOKUP($I342,Graph!$D$3:$M$50,col+1)</f>
        <v>4.4999999999999997E-3</v>
      </c>
      <c r="L342" s="1">
        <f t="shared" si="288"/>
        <v>4.8333333333333327E-3</v>
      </c>
      <c r="M342" s="1">
        <f t="shared" si="289"/>
        <v>0.64124999999999988</v>
      </c>
      <c r="N342" s="1">
        <f t="shared" si="290"/>
        <v>0.33616666666666689</v>
      </c>
      <c r="O342" s="1">
        <f t="shared" si="291"/>
        <v>4.8195503072797873E-2</v>
      </c>
      <c r="P342" s="1">
        <f t="shared" si="292"/>
        <v>1.0852830331478349</v>
      </c>
      <c r="Q342" s="1">
        <f t="shared" si="293"/>
        <v>1.0851054173042318</v>
      </c>
      <c r="R342" s="1">
        <f t="shared" si="294"/>
        <v>1.0850999430981763</v>
      </c>
      <c r="S342" s="1">
        <f t="shared" si="295"/>
        <v>1.085099774211312</v>
      </c>
      <c r="T342" s="1">
        <f t="shared" si="296"/>
        <v>0.96427829124046271</v>
      </c>
      <c r="U342" s="1">
        <f t="shared" si="297"/>
        <v>0.23122066083770029</v>
      </c>
      <c r="V342" s="2">
        <f t="shared" si="274"/>
        <v>13.287331601419877</v>
      </c>
      <c r="W342" s="1">
        <f>VLOOKUP(V342,Graph!$D$3:$M$50,col)</f>
        <v>5.4999999999999997E-3</v>
      </c>
      <c r="X342" s="1">
        <f>VLOOKUP(V342,Graph!$D$3:$M$50,col+1)</f>
        <v>4.4999999999999997E-3</v>
      </c>
      <c r="Y342" s="1">
        <f t="shared" si="298"/>
        <v>4.8333333333333327E-3</v>
      </c>
      <c r="Z342" s="1">
        <f t="shared" si="275"/>
        <v>0.64124999999999988</v>
      </c>
      <c r="AA342" s="2">
        <f t="shared" si="299"/>
        <v>0.33616666666666689</v>
      </c>
      <c r="AB342" s="1">
        <f t="shared" si="300"/>
        <v>4.8195503072797873E-2</v>
      </c>
      <c r="AC342" s="1">
        <f t="shared" si="301"/>
        <v>1.0850997690007567</v>
      </c>
      <c r="AD342" s="1">
        <f t="shared" si="302"/>
        <v>1.0850997688399988</v>
      </c>
      <c r="AE342" s="1">
        <f t="shared" si="303"/>
        <v>1.085099768835039</v>
      </c>
      <c r="AF342" s="1">
        <f t="shared" si="304"/>
        <v>1.085099768834886</v>
      </c>
      <c r="AG342" s="1">
        <f t="shared" si="305"/>
        <v>0.96427829124046271</v>
      </c>
      <c r="AH342" s="1">
        <f t="shared" si="306"/>
        <v>0.2312206596920538</v>
      </c>
      <c r="AI342" s="2">
        <f t="shared" si="276"/>
        <v>13.287331579474628</v>
      </c>
      <c r="AJ342" s="1">
        <f>VLOOKUP(AI342,Graph!$D$3:$M$50,col)</f>
        <v>5.4999999999999997E-3</v>
      </c>
      <c r="AK342" s="1">
        <f>VLOOKUP(AI342,Graph!$D$3:$M$50,col+1)</f>
        <v>4.4999999999999997E-3</v>
      </c>
      <c r="AL342" s="1">
        <f t="shared" si="307"/>
        <v>4.8333333333333327E-3</v>
      </c>
      <c r="AM342" s="1">
        <f t="shared" si="277"/>
        <v>0.64124999999999988</v>
      </c>
      <c r="AN342" s="2">
        <f t="shared" si="308"/>
        <v>0.33616666666666689</v>
      </c>
      <c r="AO342" s="1">
        <f t="shared" si="309"/>
        <v>4.8195503072797873E-2</v>
      </c>
      <c r="AP342" s="1">
        <f t="shared" si="310"/>
        <v>1.0850997688348809</v>
      </c>
      <c r="AQ342" s="1">
        <f t="shared" si="311"/>
        <v>1.0850997688348811</v>
      </c>
      <c r="AR342" s="1">
        <f t="shared" si="312"/>
        <v>1.0850997688348809</v>
      </c>
      <c r="AS342" s="1">
        <f t="shared" si="313"/>
        <v>1.0850997688348811</v>
      </c>
      <c r="AT342" s="1">
        <f t="shared" si="314"/>
        <v>0.96427829124046271</v>
      </c>
      <c r="AU342" s="1">
        <f t="shared" si="315"/>
        <v>0.23122065969205274</v>
      </c>
      <c r="AV342" s="2">
        <f t="shared" si="280"/>
        <v>341</v>
      </c>
      <c r="AW342" s="1">
        <f t="shared" si="281"/>
        <v>231.22065969205275</v>
      </c>
      <c r="AX342" s="1">
        <f t="shared" si="282"/>
        <v>0.96427829124046271</v>
      </c>
      <c r="AY342" s="1">
        <f t="shared" si="283"/>
        <v>1.0850997688348811</v>
      </c>
      <c r="AZ342" s="1">
        <f t="shared" si="278"/>
        <v>4.8333333333333327E-3</v>
      </c>
      <c r="BA342" s="1">
        <f t="shared" si="279"/>
        <v>13.287331579474628</v>
      </c>
    </row>
    <row r="343" spans="1:53">
      <c r="A343" s="2">
        <f t="shared" si="284"/>
        <v>0.34200000000000025</v>
      </c>
      <c r="B343" s="1">
        <f t="shared" si="271"/>
        <v>0.37898466666666697</v>
      </c>
      <c r="C343" s="1">
        <f t="shared" si="285"/>
        <v>5.1115892059301948E-2</v>
      </c>
      <c r="D343" s="1">
        <f t="shared" si="272"/>
        <v>1.0915622954397652</v>
      </c>
      <c r="E343" s="1">
        <f t="shared" si="286"/>
        <v>1.0912941318841143</v>
      </c>
      <c r="F343" s="1">
        <f t="shared" si="286"/>
        <v>1.0912852163837972</v>
      </c>
      <c r="G343" s="1">
        <f t="shared" si="286"/>
        <v>1.0912849195577499</v>
      </c>
      <c r="H343" s="1">
        <f t="shared" si="287"/>
        <v>0.24221460115341054</v>
      </c>
      <c r="I343" s="1">
        <f t="shared" si="273"/>
        <v>13.494672028303379</v>
      </c>
      <c r="J343" s="1">
        <f>VLOOKUP($I343,Graph!$D$3:$M$50,col)</f>
        <v>5.4999999999999997E-3</v>
      </c>
      <c r="K343" s="1">
        <f>VLOOKUP($I343,Graph!$D$3:$M$50,col+1)</f>
        <v>4.4999999999999997E-3</v>
      </c>
      <c r="L343" s="1">
        <f t="shared" si="288"/>
        <v>4.8333333333333327E-3</v>
      </c>
      <c r="M343" s="1">
        <f t="shared" si="289"/>
        <v>0.64124999999999988</v>
      </c>
      <c r="N343" s="1">
        <f t="shared" si="290"/>
        <v>0.33716666666666689</v>
      </c>
      <c r="O343" s="1">
        <f t="shared" si="291"/>
        <v>4.8216642962804278E-2</v>
      </c>
      <c r="P343" s="1">
        <f t="shared" si="292"/>
        <v>1.0853272330854244</v>
      </c>
      <c r="Q343" s="1">
        <f t="shared" si="293"/>
        <v>1.0851496684404953</v>
      </c>
      <c r="R343" s="1">
        <f t="shared" si="294"/>
        <v>1.0851441927258272</v>
      </c>
      <c r="S343" s="1">
        <f t="shared" si="295"/>
        <v>1.0851440236972829</v>
      </c>
      <c r="T343" s="1">
        <f t="shared" si="296"/>
        <v>0.96433909972872578</v>
      </c>
      <c r="U343" s="1">
        <f t="shared" si="297"/>
        <v>0.23226262214846038</v>
      </c>
      <c r="V343" s="2">
        <f t="shared" si="274"/>
        <v>13.307260819215545</v>
      </c>
      <c r="W343" s="1">
        <f>VLOOKUP(V343,Graph!$D$3:$M$50,col)</f>
        <v>5.4999999999999997E-3</v>
      </c>
      <c r="X343" s="1">
        <f>VLOOKUP(V343,Graph!$D$3:$M$50,col+1)</f>
        <v>4.4999999999999997E-3</v>
      </c>
      <c r="Y343" s="1">
        <f t="shared" si="298"/>
        <v>4.8333333333333327E-3</v>
      </c>
      <c r="Z343" s="1">
        <f t="shared" si="275"/>
        <v>0.64124999999999988</v>
      </c>
      <c r="AA343" s="2">
        <f t="shared" si="299"/>
        <v>0.33716666666666689</v>
      </c>
      <c r="AB343" s="1">
        <f t="shared" si="300"/>
        <v>4.8216642962804278E-2</v>
      </c>
      <c r="AC343" s="1">
        <f t="shared" si="301"/>
        <v>1.0851440184794197</v>
      </c>
      <c r="AD343" s="1">
        <f t="shared" si="302"/>
        <v>1.0851440183183456</v>
      </c>
      <c r="AE343" s="1">
        <f t="shared" si="303"/>
        <v>1.0851440183133731</v>
      </c>
      <c r="AF343" s="1">
        <f t="shared" si="304"/>
        <v>1.0851440183132197</v>
      </c>
      <c r="AG343" s="1">
        <f t="shared" si="305"/>
        <v>0.96433909972872578</v>
      </c>
      <c r="AH343" s="1">
        <f t="shared" si="306"/>
        <v>0.23226262099606346</v>
      </c>
      <c r="AI343" s="2">
        <f t="shared" si="276"/>
        <v>13.307260797207061</v>
      </c>
      <c r="AJ343" s="1">
        <f>VLOOKUP(AI343,Graph!$D$3:$M$50,col)</f>
        <v>5.4999999999999997E-3</v>
      </c>
      <c r="AK343" s="1">
        <f>VLOOKUP(AI343,Graph!$D$3:$M$50,col+1)</f>
        <v>4.4999999999999997E-3</v>
      </c>
      <c r="AL343" s="1">
        <f t="shared" si="307"/>
        <v>4.8333333333333327E-3</v>
      </c>
      <c r="AM343" s="1">
        <f t="shared" si="277"/>
        <v>0.64124999999999988</v>
      </c>
      <c r="AN343" s="2">
        <f t="shared" si="308"/>
        <v>0.33716666666666689</v>
      </c>
      <c r="AO343" s="1">
        <f t="shared" si="309"/>
        <v>4.8216642962804278E-2</v>
      </c>
      <c r="AP343" s="1">
        <f t="shared" si="310"/>
        <v>1.0851440183132148</v>
      </c>
      <c r="AQ343" s="1">
        <f t="shared" si="311"/>
        <v>1.0851440183132148</v>
      </c>
      <c r="AR343" s="1">
        <f t="shared" si="312"/>
        <v>1.0851440183132148</v>
      </c>
      <c r="AS343" s="1">
        <f t="shared" si="313"/>
        <v>1.0851440183132148</v>
      </c>
      <c r="AT343" s="1">
        <f t="shared" si="314"/>
        <v>0.96433909972872578</v>
      </c>
      <c r="AU343" s="1">
        <f t="shared" si="315"/>
        <v>0.2322626209960624</v>
      </c>
      <c r="AV343" s="2">
        <f t="shared" si="280"/>
        <v>342</v>
      </c>
      <c r="AW343" s="1">
        <f t="shared" si="281"/>
        <v>232.2626209960624</v>
      </c>
      <c r="AX343" s="1">
        <f t="shared" si="282"/>
        <v>0.96433909972872578</v>
      </c>
      <c r="AY343" s="1">
        <f t="shared" si="283"/>
        <v>1.0851440183132148</v>
      </c>
      <c r="AZ343" s="1">
        <f t="shared" si="278"/>
        <v>4.8333333333333327E-3</v>
      </c>
      <c r="BA343" s="1">
        <f t="shared" si="279"/>
        <v>13.307260797207061</v>
      </c>
    </row>
    <row r="344" spans="1:53">
      <c r="A344" s="2">
        <f t="shared" si="284"/>
        <v>0.34300000000000025</v>
      </c>
      <c r="B344" s="1">
        <f t="shared" si="271"/>
        <v>0.38002583333333367</v>
      </c>
      <c r="C344" s="1">
        <f t="shared" si="285"/>
        <v>5.1133910944512875E-2</v>
      </c>
      <c r="D344" s="1">
        <f t="shared" si="272"/>
        <v>1.0915998767012542</v>
      </c>
      <c r="E344" s="1">
        <f t="shared" si="286"/>
        <v>1.0913327227463765</v>
      </c>
      <c r="F344" s="1">
        <f t="shared" si="286"/>
        <v>1.0913238366655011</v>
      </c>
      <c r="G344" s="1">
        <f t="shared" si="286"/>
        <v>1.0913235406825688</v>
      </c>
      <c r="H344" s="1">
        <f t="shared" si="287"/>
        <v>0.243286331806608</v>
      </c>
      <c r="I344" s="1">
        <f t="shared" si="273"/>
        <v>13.514546105311105</v>
      </c>
      <c r="J344" s="1">
        <f>VLOOKUP($I344,Graph!$D$3:$M$50,col)</f>
        <v>5.4999999999999997E-3</v>
      </c>
      <c r="K344" s="1">
        <f>VLOOKUP($I344,Graph!$D$3:$M$50,col+1)</f>
        <v>4.4999999999999997E-3</v>
      </c>
      <c r="L344" s="1">
        <f t="shared" si="288"/>
        <v>4.8333333333333327E-3</v>
      </c>
      <c r="M344" s="1">
        <f t="shared" si="289"/>
        <v>0.64124999999999988</v>
      </c>
      <c r="N344" s="1">
        <f t="shared" si="290"/>
        <v>0.33816666666666689</v>
      </c>
      <c r="O344" s="1">
        <f t="shared" si="291"/>
        <v>4.823767161502427E-2</v>
      </c>
      <c r="P344" s="1">
        <f t="shared" si="292"/>
        <v>1.0853712076336934</v>
      </c>
      <c r="Q344" s="1">
        <f t="shared" si="293"/>
        <v>1.0851936941757387</v>
      </c>
      <c r="R344" s="1">
        <f t="shared" si="294"/>
        <v>1.0851882169693345</v>
      </c>
      <c r="S344" s="1">
        <f t="shared" si="295"/>
        <v>1.0851880478000562</v>
      </c>
      <c r="T344" s="1">
        <f t="shared" si="296"/>
        <v>0.96439955491555063</v>
      </c>
      <c r="U344" s="1">
        <f t="shared" si="297"/>
        <v>0.23330615160184792</v>
      </c>
      <c r="V344" s="2">
        <f t="shared" si="274"/>
        <v>13.327160381454908</v>
      </c>
      <c r="W344" s="1">
        <f>VLOOKUP(V344,Graph!$D$3:$M$50,col)</f>
        <v>5.4999999999999997E-3</v>
      </c>
      <c r="X344" s="1">
        <f>VLOOKUP(V344,Graph!$D$3:$M$50,col+1)</f>
        <v>4.4999999999999997E-3</v>
      </c>
      <c r="Y344" s="1">
        <f t="shared" si="298"/>
        <v>4.8333333333333327E-3</v>
      </c>
      <c r="Z344" s="1">
        <f t="shared" si="275"/>
        <v>0.64124999999999988</v>
      </c>
      <c r="AA344" s="2">
        <f t="shared" si="299"/>
        <v>0.33816666666666689</v>
      </c>
      <c r="AB344" s="1">
        <f t="shared" si="300"/>
        <v>4.823767161502427E-2</v>
      </c>
      <c r="AC344" s="1">
        <f t="shared" si="301"/>
        <v>1.0851880425749239</v>
      </c>
      <c r="AD344" s="1">
        <f t="shared" si="302"/>
        <v>1.0851880424135349</v>
      </c>
      <c r="AE344" s="1">
        <f t="shared" si="303"/>
        <v>1.0851880424085503</v>
      </c>
      <c r="AF344" s="1">
        <f t="shared" si="304"/>
        <v>1.0851880424083964</v>
      </c>
      <c r="AG344" s="1">
        <f t="shared" si="305"/>
        <v>0.96439955491555063</v>
      </c>
      <c r="AH344" s="1">
        <f t="shared" si="306"/>
        <v>0.23330615044268715</v>
      </c>
      <c r="AI344" s="2">
        <f t="shared" si="276"/>
        <v>13.327160359383305</v>
      </c>
      <c r="AJ344" s="1">
        <f>VLOOKUP(AI344,Graph!$D$3:$M$50,col)</f>
        <v>5.4999999999999997E-3</v>
      </c>
      <c r="AK344" s="1">
        <f>VLOOKUP(AI344,Graph!$D$3:$M$50,col+1)</f>
        <v>4.4999999999999997E-3</v>
      </c>
      <c r="AL344" s="1">
        <f t="shared" si="307"/>
        <v>4.8333333333333327E-3</v>
      </c>
      <c r="AM344" s="1">
        <f t="shared" si="277"/>
        <v>0.64124999999999988</v>
      </c>
      <c r="AN344" s="2">
        <f t="shared" si="308"/>
        <v>0.33816666666666689</v>
      </c>
      <c r="AO344" s="1">
        <f t="shared" si="309"/>
        <v>4.823767161502427E-2</v>
      </c>
      <c r="AP344" s="1">
        <f t="shared" si="310"/>
        <v>1.0851880424083915</v>
      </c>
      <c r="AQ344" s="1">
        <f t="shared" si="311"/>
        <v>1.0851880424083915</v>
      </c>
      <c r="AR344" s="1">
        <f t="shared" si="312"/>
        <v>1.0851880424083915</v>
      </c>
      <c r="AS344" s="1">
        <f t="shared" si="313"/>
        <v>1.0851880424083915</v>
      </c>
      <c r="AT344" s="1">
        <f t="shared" si="314"/>
        <v>0.96439955491555063</v>
      </c>
      <c r="AU344" s="1">
        <f t="shared" si="315"/>
        <v>0.23330615044268613</v>
      </c>
      <c r="AV344" s="2">
        <f t="shared" si="280"/>
        <v>343</v>
      </c>
      <c r="AW344" s="1">
        <f t="shared" si="281"/>
        <v>233.30615044268612</v>
      </c>
      <c r="AX344" s="1">
        <f t="shared" si="282"/>
        <v>0.96439955491555063</v>
      </c>
      <c r="AY344" s="1">
        <f t="shared" si="283"/>
        <v>1.0851880424083915</v>
      </c>
      <c r="AZ344" s="1">
        <f t="shared" si="278"/>
        <v>4.8333333333333327E-3</v>
      </c>
      <c r="BA344" s="1">
        <f t="shared" si="279"/>
        <v>13.327160359383305</v>
      </c>
    </row>
    <row r="345" spans="1:53">
      <c r="A345" s="2">
        <f t="shared" si="284"/>
        <v>0.34400000000000025</v>
      </c>
      <c r="B345" s="1">
        <f t="shared" si="271"/>
        <v>0.38106700000000032</v>
      </c>
      <c r="C345" s="1">
        <f t="shared" si="285"/>
        <v>5.1151834515252924E-2</v>
      </c>
      <c r="D345" s="1">
        <f t="shared" si="272"/>
        <v>1.0916372630203597</v>
      </c>
      <c r="E345" s="1">
        <f t="shared" si="286"/>
        <v>1.0913711150490608</v>
      </c>
      <c r="F345" s="1">
        <f t="shared" si="286"/>
        <v>1.0913622583194704</v>
      </c>
      <c r="G345" s="1">
        <f t="shared" si="286"/>
        <v>1.0913619631789744</v>
      </c>
      <c r="H345" s="1">
        <f t="shared" si="287"/>
        <v>0.24435964421548936</v>
      </c>
      <c r="I345" s="1">
        <f t="shared" si="273"/>
        <v>13.534391104247373</v>
      </c>
      <c r="J345" s="1">
        <f>VLOOKUP($I345,Graph!$D$3:$M$50,col)</f>
        <v>5.4999999999999997E-3</v>
      </c>
      <c r="K345" s="1">
        <f>VLOOKUP($I345,Graph!$D$3:$M$50,col+1)</f>
        <v>4.4999999999999997E-3</v>
      </c>
      <c r="L345" s="1">
        <f t="shared" si="288"/>
        <v>4.8333333333333327E-3</v>
      </c>
      <c r="M345" s="1">
        <f t="shared" si="289"/>
        <v>0.64124999999999988</v>
      </c>
      <c r="N345" s="1">
        <f t="shared" si="290"/>
        <v>0.33916666666666689</v>
      </c>
      <c r="O345" s="1">
        <f t="shared" si="291"/>
        <v>4.8258589903663808E-2</v>
      </c>
      <c r="P345" s="1">
        <f t="shared" si="292"/>
        <v>1.0854149585094979</v>
      </c>
      <c r="Q345" s="1">
        <f t="shared" si="293"/>
        <v>1.0852374962251239</v>
      </c>
      <c r="R345" s="1">
        <f t="shared" si="294"/>
        <v>1.0852320175436783</v>
      </c>
      <c r="S345" s="1">
        <f t="shared" si="295"/>
        <v>1.0852318482346028</v>
      </c>
      <c r="T345" s="1">
        <f t="shared" si="296"/>
        <v>0.96445965987101079</v>
      </c>
      <c r="U345" s="1">
        <f t="shared" si="297"/>
        <v>0.23435124684287512</v>
      </c>
      <c r="V345" s="2">
        <f t="shared" si="274"/>
        <v>13.347030419655121</v>
      </c>
      <c r="W345" s="1">
        <f>VLOOKUP(V345,Graph!$D$3:$M$50,col)</f>
        <v>5.4999999999999997E-3</v>
      </c>
      <c r="X345" s="1">
        <f>VLOOKUP(V345,Graph!$D$3:$M$50,col+1)</f>
        <v>4.4999999999999997E-3</v>
      </c>
      <c r="Y345" s="1">
        <f t="shared" si="298"/>
        <v>4.8333333333333327E-3</v>
      </c>
      <c r="Z345" s="1">
        <f t="shared" si="275"/>
        <v>0.64124999999999988</v>
      </c>
      <c r="AA345" s="2">
        <f t="shared" si="299"/>
        <v>0.33916666666666689</v>
      </c>
      <c r="AB345" s="1">
        <f t="shared" si="300"/>
        <v>4.8258589903663808E-2</v>
      </c>
      <c r="AC345" s="1">
        <f t="shared" si="301"/>
        <v>1.0852318430022407</v>
      </c>
      <c r="AD345" s="1">
        <f t="shared" si="302"/>
        <v>1.0852318428405383</v>
      </c>
      <c r="AE345" s="1">
        <f t="shared" si="303"/>
        <v>1.0852318428355407</v>
      </c>
      <c r="AF345" s="1">
        <f t="shared" si="304"/>
        <v>1.0852318428353869</v>
      </c>
      <c r="AG345" s="1">
        <f t="shared" si="305"/>
        <v>0.96445965987101079</v>
      </c>
      <c r="AH345" s="1">
        <f t="shared" si="306"/>
        <v>0.23435124567693719</v>
      </c>
      <c r="AI345" s="2">
        <f t="shared" si="276"/>
        <v>13.347030397520527</v>
      </c>
      <c r="AJ345" s="1">
        <f>VLOOKUP(AI345,Graph!$D$3:$M$50,col)</f>
        <v>5.4999999999999997E-3</v>
      </c>
      <c r="AK345" s="1">
        <f>VLOOKUP(AI345,Graph!$D$3:$M$50,col+1)</f>
        <v>4.4999999999999997E-3</v>
      </c>
      <c r="AL345" s="1">
        <f t="shared" si="307"/>
        <v>4.8333333333333327E-3</v>
      </c>
      <c r="AM345" s="1">
        <f t="shared" si="277"/>
        <v>0.64124999999999988</v>
      </c>
      <c r="AN345" s="2">
        <f t="shared" si="308"/>
        <v>0.33916666666666689</v>
      </c>
      <c r="AO345" s="1">
        <f t="shared" si="309"/>
        <v>4.8258589903663808E-2</v>
      </c>
      <c r="AP345" s="1">
        <f t="shared" si="310"/>
        <v>1.0852318428353818</v>
      </c>
      <c r="AQ345" s="1">
        <f t="shared" si="311"/>
        <v>1.0852318428353818</v>
      </c>
      <c r="AR345" s="1">
        <f t="shared" si="312"/>
        <v>1.0852318428353818</v>
      </c>
      <c r="AS345" s="1">
        <f t="shared" si="313"/>
        <v>1.0852318428353818</v>
      </c>
      <c r="AT345" s="1">
        <f t="shared" si="314"/>
        <v>0.96445965987101079</v>
      </c>
      <c r="AU345" s="1">
        <f t="shared" si="315"/>
        <v>0.23435124567693608</v>
      </c>
      <c r="AV345" s="2">
        <f t="shared" si="280"/>
        <v>344</v>
      </c>
      <c r="AW345" s="1">
        <f t="shared" si="281"/>
        <v>234.35124567693609</v>
      </c>
      <c r="AX345" s="1">
        <f t="shared" si="282"/>
        <v>0.96445965987101079</v>
      </c>
      <c r="AY345" s="1">
        <f t="shared" si="283"/>
        <v>1.0852318428353818</v>
      </c>
      <c r="AZ345" s="1">
        <f t="shared" si="278"/>
        <v>4.8333333333333327E-3</v>
      </c>
      <c r="BA345" s="1">
        <f t="shared" si="279"/>
        <v>13.347030397520527</v>
      </c>
    </row>
    <row r="346" spans="1:53">
      <c r="A346" s="2">
        <f t="shared" si="284"/>
        <v>0.34500000000000025</v>
      </c>
      <c r="B346" s="1">
        <f t="shared" si="271"/>
        <v>0.38210816666666697</v>
      </c>
      <c r="C346" s="1">
        <f t="shared" si="285"/>
        <v>5.1169663524985289E-2</v>
      </c>
      <c r="D346" s="1">
        <f t="shared" si="272"/>
        <v>1.0916744559083289</v>
      </c>
      <c r="E346" s="1">
        <f t="shared" si="286"/>
        <v>1.0914093103191778</v>
      </c>
      <c r="F346" s="1">
        <f t="shared" si="286"/>
        <v>1.0914004828726787</v>
      </c>
      <c r="G346" s="1">
        <f t="shared" si="286"/>
        <v>1.0914001885739233</v>
      </c>
      <c r="H346" s="1">
        <f t="shared" si="287"/>
        <v>0.24543453604983914</v>
      </c>
      <c r="I346" s="1">
        <f t="shared" si="273"/>
        <v>13.554207152017222</v>
      </c>
      <c r="J346" s="1">
        <f>VLOOKUP($I346,Graph!$D$3:$M$50,col)</f>
        <v>5.4999999999999997E-3</v>
      </c>
      <c r="K346" s="1">
        <f>VLOOKUP($I346,Graph!$D$3:$M$50,col+1)</f>
        <v>4.4999999999999997E-3</v>
      </c>
      <c r="L346" s="1">
        <f t="shared" si="288"/>
        <v>4.8333333333333327E-3</v>
      </c>
      <c r="M346" s="1">
        <f t="shared" si="289"/>
        <v>0.64124999999999988</v>
      </c>
      <c r="N346" s="1">
        <f t="shared" si="290"/>
        <v>0.34016666666666689</v>
      </c>
      <c r="O346" s="1">
        <f t="shared" si="291"/>
        <v>4.8279398693809109E-2</v>
      </c>
      <c r="P346" s="1">
        <f t="shared" si="292"/>
        <v>1.0854584874123328</v>
      </c>
      <c r="Q346" s="1">
        <f t="shared" si="293"/>
        <v>1.0852810762864842</v>
      </c>
      <c r="R346" s="1">
        <f t="shared" si="294"/>
        <v>1.085275596146511</v>
      </c>
      <c r="S346" s="1">
        <f t="shared" si="295"/>
        <v>1.0852754266985698</v>
      </c>
      <c r="T346" s="1">
        <f t="shared" si="296"/>
        <v>0.96451941762971283</v>
      </c>
      <c r="U346" s="1">
        <f t="shared" si="297"/>
        <v>0.23539790552711515</v>
      </c>
      <c r="V346" s="2">
        <f t="shared" si="274"/>
        <v>13.366871064366668</v>
      </c>
      <c r="W346" s="1">
        <f>VLOOKUP(V346,Graph!$D$3:$M$50,col)</f>
        <v>5.4999999999999997E-3</v>
      </c>
      <c r="X346" s="1">
        <f>VLOOKUP(V346,Graph!$D$3:$M$50,col+1)</f>
        <v>4.4999999999999997E-3</v>
      </c>
      <c r="Y346" s="1">
        <f t="shared" si="298"/>
        <v>4.8333333333333327E-3</v>
      </c>
      <c r="Z346" s="1">
        <f t="shared" si="275"/>
        <v>0.64124999999999988</v>
      </c>
      <c r="AA346" s="2">
        <f t="shared" si="299"/>
        <v>0.34016666666666689</v>
      </c>
      <c r="AB346" s="1">
        <f t="shared" si="300"/>
        <v>4.8279398693809109E-2</v>
      </c>
      <c r="AC346" s="1">
        <f t="shared" si="301"/>
        <v>1.0852754214590157</v>
      </c>
      <c r="AD346" s="1">
        <f t="shared" si="302"/>
        <v>1.0852754212970017</v>
      </c>
      <c r="AE346" s="1">
        <f t="shared" si="303"/>
        <v>1.0852754212919919</v>
      </c>
      <c r="AF346" s="1">
        <f t="shared" si="304"/>
        <v>1.085275421291837</v>
      </c>
      <c r="AG346" s="1">
        <f t="shared" si="305"/>
        <v>0.96451941762971283</v>
      </c>
      <c r="AH346" s="1">
        <f t="shared" si="306"/>
        <v>0.23539790435438651</v>
      </c>
      <c r="AI346" s="2">
        <f t="shared" si="276"/>
        <v>13.366871042169198</v>
      </c>
      <c r="AJ346" s="1">
        <f>VLOOKUP(AI346,Graph!$D$3:$M$50,col)</f>
        <v>5.4999999999999997E-3</v>
      </c>
      <c r="AK346" s="1">
        <f>VLOOKUP(AI346,Graph!$D$3:$M$50,col+1)</f>
        <v>4.4999999999999997E-3</v>
      </c>
      <c r="AL346" s="1">
        <f t="shared" si="307"/>
        <v>4.8333333333333327E-3</v>
      </c>
      <c r="AM346" s="1">
        <f t="shared" si="277"/>
        <v>0.64124999999999988</v>
      </c>
      <c r="AN346" s="2">
        <f t="shared" si="308"/>
        <v>0.34016666666666689</v>
      </c>
      <c r="AO346" s="1">
        <f t="shared" si="309"/>
        <v>4.8279398693809109E-2</v>
      </c>
      <c r="AP346" s="1">
        <f t="shared" si="310"/>
        <v>1.0852754212918321</v>
      </c>
      <c r="AQ346" s="1">
        <f t="shared" si="311"/>
        <v>1.0852754212918319</v>
      </c>
      <c r="AR346" s="1">
        <f t="shared" si="312"/>
        <v>1.0852754212918321</v>
      </c>
      <c r="AS346" s="1">
        <f t="shared" si="313"/>
        <v>1.0852754212918319</v>
      </c>
      <c r="AT346" s="1">
        <f t="shared" si="314"/>
        <v>0.96451941762971283</v>
      </c>
      <c r="AU346" s="1">
        <f t="shared" si="315"/>
        <v>0.23539790435438543</v>
      </c>
      <c r="AV346" s="2">
        <f t="shared" si="280"/>
        <v>345</v>
      </c>
      <c r="AW346" s="1">
        <f t="shared" si="281"/>
        <v>235.39790435438542</v>
      </c>
      <c r="AX346" s="1">
        <f t="shared" si="282"/>
        <v>0.96451941762971283</v>
      </c>
      <c r="AY346" s="1">
        <f t="shared" si="283"/>
        <v>1.0852754212918319</v>
      </c>
      <c r="AZ346" s="1">
        <f t="shared" si="278"/>
        <v>4.8333333333333327E-3</v>
      </c>
      <c r="BA346" s="1">
        <f t="shared" si="279"/>
        <v>13.366871042169198</v>
      </c>
    </row>
    <row r="347" spans="1:53">
      <c r="A347" s="2">
        <f t="shared" si="284"/>
        <v>0.34600000000000025</v>
      </c>
      <c r="B347" s="1">
        <f t="shared" si="271"/>
        <v>0.38314933333333367</v>
      </c>
      <c r="C347" s="1">
        <f t="shared" si="285"/>
        <v>5.1187398719261715E-2</v>
      </c>
      <c r="D347" s="1">
        <f t="shared" si="272"/>
        <v>1.0917114568608473</v>
      </c>
      <c r="E347" s="1">
        <f t="shared" si="286"/>
        <v>1.0914473100681366</v>
      </c>
      <c r="F347" s="1">
        <f t="shared" si="286"/>
        <v>1.0914385118365042</v>
      </c>
      <c r="G347" s="1">
        <f t="shared" si="286"/>
        <v>1.0914382183787776</v>
      </c>
      <c r="H347" s="1">
        <f t="shared" si="287"/>
        <v>0.2465110049897041</v>
      </c>
      <c r="I347" s="1">
        <f t="shared" si="273"/>
        <v>13.573994374607262</v>
      </c>
      <c r="J347" s="1">
        <f>VLOOKUP($I347,Graph!$D$3:$M$50,col)</f>
        <v>5.4999999999999997E-3</v>
      </c>
      <c r="K347" s="1">
        <f>VLOOKUP($I347,Graph!$D$3:$M$50,col+1)</f>
        <v>4.4999999999999997E-3</v>
      </c>
      <c r="L347" s="1">
        <f t="shared" si="288"/>
        <v>4.8333333333333327E-3</v>
      </c>
      <c r="M347" s="1">
        <f t="shared" si="289"/>
        <v>0.64124999999999988</v>
      </c>
      <c r="N347" s="1">
        <f t="shared" si="290"/>
        <v>0.3411666666666669</v>
      </c>
      <c r="O347" s="1">
        <f t="shared" si="291"/>
        <v>4.8300098841545056E-2</v>
      </c>
      <c r="P347" s="1">
        <f t="shared" si="292"/>
        <v>1.0855017960245499</v>
      </c>
      <c r="Q347" s="1">
        <f t="shared" si="293"/>
        <v>1.0853244360405443</v>
      </c>
      <c r="R347" s="1">
        <f t="shared" si="294"/>
        <v>1.0853189544583817</v>
      </c>
      <c r="S347" s="1">
        <f t="shared" si="295"/>
        <v>1.0853187848724957</v>
      </c>
      <c r="T347" s="1">
        <f t="shared" si="296"/>
        <v>0.96457883119130683</v>
      </c>
      <c r="U347" s="1">
        <f t="shared" si="297"/>
        <v>0.23644612532062326</v>
      </c>
      <c r="V347" s="2">
        <f t="shared" si="274"/>
        <v>13.386682445183222</v>
      </c>
      <c r="W347" s="1">
        <f>VLOOKUP(V347,Graph!$D$3:$M$50,col)</f>
        <v>5.4999999999999997E-3</v>
      </c>
      <c r="X347" s="1">
        <f>VLOOKUP(V347,Graph!$D$3:$M$50,col+1)</f>
        <v>4.4999999999999997E-3</v>
      </c>
      <c r="Y347" s="1">
        <f t="shared" si="298"/>
        <v>4.8333333333333327E-3</v>
      </c>
      <c r="Z347" s="1">
        <f t="shared" si="275"/>
        <v>0.64124999999999988</v>
      </c>
      <c r="AA347" s="2">
        <f t="shared" si="299"/>
        <v>0.3411666666666669</v>
      </c>
      <c r="AB347" s="1">
        <f t="shared" si="300"/>
        <v>4.8300098841545056E-2</v>
      </c>
      <c r="AC347" s="1">
        <f t="shared" si="301"/>
        <v>1.0853187796257879</v>
      </c>
      <c r="AD347" s="1">
        <f t="shared" si="302"/>
        <v>1.0853187794634633</v>
      </c>
      <c r="AE347" s="1">
        <f t="shared" si="303"/>
        <v>1.0853187794584414</v>
      </c>
      <c r="AF347" s="1">
        <f t="shared" si="304"/>
        <v>1.0853187794582859</v>
      </c>
      <c r="AG347" s="1">
        <f t="shared" si="305"/>
        <v>0.96457883119130683</v>
      </c>
      <c r="AH347" s="1">
        <f t="shared" si="306"/>
        <v>0.23644612414109062</v>
      </c>
      <c r="AI347" s="2">
        <f t="shared" si="276"/>
        <v>13.386682422923004</v>
      </c>
      <c r="AJ347" s="1">
        <f>VLOOKUP(AI347,Graph!$D$3:$M$50,col)</f>
        <v>5.4999999999999997E-3</v>
      </c>
      <c r="AK347" s="1">
        <f>VLOOKUP(AI347,Graph!$D$3:$M$50,col+1)</f>
        <v>4.4999999999999997E-3</v>
      </c>
      <c r="AL347" s="1">
        <f t="shared" si="307"/>
        <v>4.8333333333333327E-3</v>
      </c>
      <c r="AM347" s="1">
        <f t="shared" si="277"/>
        <v>0.64124999999999988</v>
      </c>
      <c r="AN347" s="2">
        <f t="shared" si="308"/>
        <v>0.3411666666666669</v>
      </c>
      <c r="AO347" s="1">
        <f t="shared" si="309"/>
        <v>4.8300098841545056E-2</v>
      </c>
      <c r="AP347" s="1">
        <f t="shared" si="310"/>
        <v>1.085318779458281</v>
      </c>
      <c r="AQ347" s="1">
        <f t="shared" si="311"/>
        <v>1.085318779458281</v>
      </c>
      <c r="AR347" s="1">
        <f t="shared" si="312"/>
        <v>1.085318779458281</v>
      </c>
      <c r="AS347" s="1">
        <f t="shared" si="313"/>
        <v>1.085318779458281</v>
      </c>
      <c r="AT347" s="1">
        <f t="shared" si="314"/>
        <v>0.96457883119130683</v>
      </c>
      <c r="AU347" s="1">
        <f t="shared" si="315"/>
        <v>0.23644612414108956</v>
      </c>
      <c r="AV347" s="2">
        <f t="shared" si="280"/>
        <v>346</v>
      </c>
      <c r="AW347" s="1">
        <f t="shared" si="281"/>
        <v>236.44612414108957</v>
      </c>
      <c r="AX347" s="1">
        <f t="shared" si="282"/>
        <v>0.96457883119130683</v>
      </c>
      <c r="AY347" s="1">
        <f t="shared" si="283"/>
        <v>1.085318779458281</v>
      </c>
      <c r="AZ347" s="1">
        <f t="shared" si="278"/>
        <v>4.8333333333333327E-3</v>
      </c>
      <c r="BA347" s="1">
        <f t="shared" si="279"/>
        <v>13.386682422923004</v>
      </c>
    </row>
    <row r="348" spans="1:53">
      <c r="A348" s="2">
        <f t="shared" si="284"/>
        <v>0.34700000000000025</v>
      </c>
      <c r="B348" s="1">
        <f t="shared" si="271"/>
        <v>0.38419050000000032</v>
      </c>
      <c r="C348" s="1">
        <f t="shared" si="285"/>
        <v>5.1205040835825867E-2</v>
      </c>
      <c r="D348" s="1">
        <f t="shared" si="272"/>
        <v>1.0917482673582366</v>
      </c>
      <c r="E348" s="1">
        <f t="shared" si="286"/>
        <v>1.0914851157919436</v>
      </c>
      <c r="F348" s="1">
        <f t="shared" si="286"/>
        <v>1.0914763467069277</v>
      </c>
      <c r="G348" s="1">
        <f t="shared" si="286"/>
        <v>1.0914760540895025</v>
      </c>
      <c r="H348" s="1">
        <f t="shared" si="287"/>
        <v>0.24758904872531851</v>
      </c>
      <c r="I348" s="1">
        <f t="shared" si="273"/>
        <v>13.593752897094959</v>
      </c>
      <c r="J348" s="1">
        <f>VLOOKUP($I348,Graph!$D$3:$M$50,col)</f>
        <v>5.4999999999999997E-3</v>
      </c>
      <c r="K348" s="1">
        <f>VLOOKUP($I348,Graph!$D$3:$M$50,col+1)</f>
        <v>4.4999999999999997E-3</v>
      </c>
      <c r="L348" s="1">
        <f t="shared" si="288"/>
        <v>4.8333333333333327E-3</v>
      </c>
      <c r="M348" s="1">
        <f t="shared" si="289"/>
        <v>0.64124999999999988</v>
      </c>
      <c r="N348" s="1">
        <f t="shared" si="290"/>
        <v>0.3421666666666669</v>
      </c>
      <c r="O348" s="1">
        <f t="shared" si="291"/>
        <v>4.8320691194071945E-2</v>
      </c>
      <c r="P348" s="1">
        <f t="shared" si="292"/>
        <v>1.0855448860115728</v>
      </c>
      <c r="Q348" s="1">
        <f t="shared" si="293"/>
        <v>1.0853675771511337</v>
      </c>
      <c r="R348" s="1">
        <f t="shared" si="294"/>
        <v>1.0853620941429427</v>
      </c>
      <c r="S348" s="1">
        <f t="shared" si="295"/>
        <v>1.0853619244200272</v>
      </c>
      <c r="T348" s="1">
        <f t="shared" si="296"/>
        <v>0.96463790352098855</v>
      </c>
      <c r="U348" s="1">
        <f t="shared" si="297"/>
        <v>0.23749590389985986</v>
      </c>
      <c r="V348" s="2">
        <f t="shared" si="274"/>
        <v>13.406464690751459</v>
      </c>
      <c r="W348" s="1">
        <f>VLOOKUP(V348,Graph!$D$3:$M$50,col)</f>
        <v>5.4999999999999997E-3</v>
      </c>
      <c r="X348" s="1">
        <f>VLOOKUP(V348,Graph!$D$3:$M$50,col+1)</f>
        <v>4.4999999999999997E-3</v>
      </c>
      <c r="Y348" s="1">
        <f t="shared" si="298"/>
        <v>4.8333333333333327E-3</v>
      </c>
      <c r="Z348" s="1">
        <f t="shared" si="275"/>
        <v>0.64124999999999988</v>
      </c>
      <c r="AA348" s="2">
        <f t="shared" si="299"/>
        <v>0.3421666666666669</v>
      </c>
      <c r="AB348" s="1">
        <f t="shared" si="300"/>
        <v>4.8320691194071945E-2</v>
      </c>
      <c r="AC348" s="1">
        <f t="shared" si="301"/>
        <v>1.0853619191662038</v>
      </c>
      <c r="AD348" s="1">
        <f t="shared" si="302"/>
        <v>1.0853619190035702</v>
      </c>
      <c r="AE348" s="1">
        <f t="shared" si="303"/>
        <v>1.0853619189985357</v>
      </c>
      <c r="AF348" s="1">
        <f t="shared" si="304"/>
        <v>1.0853619189983796</v>
      </c>
      <c r="AG348" s="1">
        <f t="shared" si="305"/>
        <v>0.96463790352098855</v>
      </c>
      <c r="AH348" s="1">
        <f t="shared" si="306"/>
        <v>0.2374959027135099</v>
      </c>
      <c r="AI348" s="2">
        <f t="shared" si="276"/>
        <v>13.406464668428606</v>
      </c>
      <c r="AJ348" s="1">
        <f>VLOOKUP(AI348,Graph!$D$3:$M$50,col)</f>
        <v>5.4999999999999997E-3</v>
      </c>
      <c r="AK348" s="1">
        <f>VLOOKUP(AI348,Graph!$D$3:$M$50,col+1)</f>
        <v>4.4999999999999997E-3</v>
      </c>
      <c r="AL348" s="1">
        <f t="shared" si="307"/>
        <v>4.8333333333333327E-3</v>
      </c>
      <c r="AM348" s="1">
        <f t="shared" si="277"/>
        <v>0.64124999999999988</v>
      </c>
      <c r="AN348" s="2">
        <f t="shared" si="308"/>
        <v>0.3421666666666669</v>
      </c>
      <c r="AO348" s="1">
        <f t="shared" si="309"/>
        <v>4.8320691194071945E-2</v>
      </c>
      <c r="AP348" s="1">
        <f t="shared" si="310"/>
        <v>1.085361918998375</v>
      </c>
      <c r="AQ348" s="1">
        <f t="shared" si="311"/>
        <v>1.085361918998375</v>
      </c>
      <c r="AR348" s="1">
        <f t="shared" si="312"/>
        <v>1.085361918998375</v>
      </c>
      <c r="AS348" s="1">
        <f t="shared" si="313"/>
        <v>1.085361918998375</v>
      </c>
      <c r="AT348" s="1">
        <f t="shared" si="314"/>
        <v>0.96463790352098855</v>
      </c>
      <c r="AU348" s="1">
        <f t="shared" si="315"/>
        <v>0.23749590271350887</v>
      </c>
      <c r="AV348" s="2">
        <f t="shared" si="280"/>
        <v>347</v>
      </c>
      <c r="AW348" s="1">
        <f t="shared" si="281"/>
        <v>237.49590271350888</v>
      </c>
      <c r="AX348" s="1">
        <f t="shared" si="282"/>
        <v>0.96463790352098855</v>
      </c>
      <c r="AY348" s="1">
        <f t="shared" si="283"/>
        <v>1.085361918998375</v>
      </c>
      <c r="AZ348" s="1">
        <f t="shared" si="278"/>
        <v>4.8333333333333327E-3</v>
      </c>
      <c r="BA348" s="1">
        <f t="shared" si="279"/>
        <v>13.406464668428606</v>
      </c>
    </row>
    <row r="349" spans="1:53">
      <c r="A349" s="2">
        <f t="shared" si="284"/>
        <v>0.34800000000000025</v>
      </c>
      <c r="B349" s="1">
        <f t="shared" si="271"/>
        <v>0.38523166666666697</v>
      </c>
      <c r="C349" s="1">
        <f t="shared" si="285"/>
        <v>5.1222590604715165E-2</v>
      </c>
      <c r="D349" s="1">
        <f t="shared" si="272"/>
        <v>1.0917848888656538</v>
      </c>
      <c r="E349" s="1">
        <f t="shared" si="286"/>
        <v>1.0915227289714005</v>
      </c>
      <c r="F349" s="1">
        <f t="shared" si="286"/>
        <v>1.0915139889647285</v>
      </c>
      <c r="G349" s="1">
        <f t="shared" si="286"/>
        <v>1.091513697186862</v>
      </c>
      <c r="H349" s="1">
        <f t="shared" si="287"/>
        <v>0.24866866495702963</v>
      </c>
      <c r="I349" s="1">
        <f t="shared" si="273"/>
        <v>13.613482843657769</v>
      </c>
      <c r="J349" s="1">
        <f>VLOOKUP($I349,Graph!$D$3:$M$50,col)</f>
        <v>5.4999999999999997E-3</v>
      </c>
      <c r="K349" s="1">
        <f>VLOOKUP($I349,Graph!$D$3:$M$50,col+1)</f>
        <v>4.4999999999999997E-3</v>
      </c>
      <c r="L349" s="1">
        <f t="shared" si="288"/>
        <v>4.8333333333333327E-3</v>
      </c>
      <c r="M349" s="1">
        <f t="shared" si="289"/>
        <v>0.64124999999999988</v>
      </c>
      <c r="N349" s="1">
        <f t="shared" si="290"/>
        <v>0.3431666666666669</v>
      </c>
      <c r="O349" s="1">
        <f t="shared" si="291"/>
        <v>4.8341176589819915E-2</v>
      </c>
      <c r="P349" s="1">
        <f t="shared" si="292"/>
        <v>1.085587759022111</v>
      </c>
      <c r="Q349" s="1">
        <f t="shared" si="293"/>
        <v>1.0854105012653981</v>
      </c>
      <c r="R349" s="1">
        <f t="shared" si="294"/>
        <v>1.0854050168471678</v>
      </c>
      <c r="S349" s="1">
        <f t="shared" si="295"/>
        <v>1.0854048469881294</v>
      </c>
      <c r="T349" s="1">
        <f t="shared" si="296"/>
        <v>0.96469663754999246</v>
      </c>
      <c r="U349" s="1">
        <f t="shared" si="297"/>
        <v>0.23854723895161317</v>
      </c>
      <c r="V349" s="2">
        <f t="shared" si="274"/>
        <v>13.426217928780671</v>
      </c>
      <c r="W349" s="1">
        <f>VLOOKUP(V349,Graph!$D$3:$M$50,col)</f>
        <v>5.4999999999999997E-3</v>
      </c>
      <c r="X349" s="1">
        <f>VLOOKUP(V349,Graph!$D$3:$M$50,col+1)</f>
        <v>4.4999999999999997E-3</v>
      </c>
      <c r="Y349" s="1">
        <f t="shared" si="298"/>
        <v>4.8333333333333327E-3</v>
      </c>
      <c r="Z349" s="1">
        <f t="shared" si="275"/>
        <v>0.64124999999999988</v>
      </c>
      <c r="AA349" s="2">
        <f t="shared" si="299"/>
        <v>0.3431666666666669</v>
      </c>
      <c r="AB349" s="1">
        <f t="shared" si="300"/>
        <v>4.8341176589819915E-2</v>
      </c>
      <c r="AC349" s="1">
        <f t="shared" si="301"/>
        <v>1.0854048417272284</v>
      </c>
      <c r="AD349" s="1">
        <f t="shared" si="302"/>
        <v>1.0854048415642865</v>
      </c>
      <c r="AE349" s="1">
        <f t="shared" si="303"/>
        <v>1.0854048415592401</v>
      </c>
      <c r="AF349" s="1">
        <f t="shared" si="304"/>
        <v>1.0854048415590836</v>
      </c>
      <c r="AG349" s="1">
        <f t="shared" si="305"/>
        <v>0.96469663754999246</v>
      </c>
      <c r="AH349" s="1">
        <f t="shared" si="306"/>
        <v>0.23854723775843267</v>
      </c>
      <c r="AI349" s="2">
        <f t="shared" si="276"/>
        <v>13.426217906395307</v>
      </c>
      <c r="AJ349" s="1">
        <f>VLOOKUP(AI349,Graph!$D$3:$M$50,col)</f>
        <v>5.4999999999999997E-3</v>
      </c>
      <c r="AK349" s="1">
        <f>VLOOKUP(AI349,Graph!$D$3:$M$50,col+1)</f>
        <v>4.4999999999999997E-3</v>
      </c>
      <c r="AL349" s="1">
        <f t="shared" si="307"/>
        <v>4.8333333333333327E-3</v>
      </c>
      <c r="AM349" s="1">
        <f t="shared" si="277"/>
        <v>0.64124999999999988</v>
      </c>
      <c r="AN349" s="2">
        <f t="shared" si="308"/>
        <v>0.3431666666666669</v>
      </c>
      <c r="AO349" s="1">
        <f t="shared" si="309"/>
        <v>4.8341176589819915E-2</v>
      </c>
      <c r="AP349" s="1">
        <f t="shared" si="310"/>
        <v>1.0854048415590789</v>
      </c>
      <c r="AQ349" s="1">
        <f t="shared" si="311"/>
        <v>1.0854048415590789</v>
      </c>
      <c r="AR349" s="1">
        <f t="shared" si="312"/>
        <v>1.0854048415590789</v>
      </c>
      <c r="AS349" s="1">
        <f t="shared" si="313"/>
        <v>1.0854048415590789</v>
      </c>
      <c r="AT349" s="1">
        <f t="shared" si="314"/>
        <v>0.96469663754999246</v>
      </c>
      <c r="AU349" s="1">
        <f t="shared" si="315"/>
        <v>0.23854723775843162</v>
      </c>
      <c r="AV349" s="2">
        <f t="shared" si="280"/>
        <v>348</v>
      </c>
      <c r="AW349" s="1">
        <f t="shared" si="281"/>
        <v>238.54723775843161</v>
      </c>
      <c r="AX349" s="1">
        <f t="shared" si="282"/>
        <v>0.96469663754999246</v>
      </c>
      <c r="AY349" s="1">
        <f t="shared" si="283"/>
        <v>1.0854048415590789</v>
      </c>
      <c r="AZ349" s="1">
        <f t="shared" si="278"/>
        <v>4.8333333333333327E-3</v>
      </c>
      <c r="BA349" s="1">
        <f t="shared" si="279"/>
        <v>13.426217906395307</v>
      </c>
    </row>
    <row r="350" spans="1:53">
      <c r="A350" s="2">
        <f t="shared" si="284"/>
        <v>0.34900000000000025</v>
      </c>
      <c r="B350" s="1">
        <f t="shared" si="271"/>
        <v>0.38627283333333368</v>
      </c>
      <c r="C350" s="1">
        <f t="shared" si="285"/>
        <v>5.1240048748360995E-2</v>
      </c>
      <c r="D350" s="1">
        <f t="shared" si="272"/>
        <v>1.0918213228332823</v>
      </c>
      <c r="E350" s="1">
        <f t="shared" si="286"/>
        <v>1.0915601510722925</v>
      </c>
      <c r="F350" s="1">
        <f t="shared" si="286"/>
        <v>1.0915514400756772</v>
      </c>
      <c r="G350" s="1">
        <f t="shared" si="286"/>
        <v>1.091551149136611</v>
      </c>
      <c r="H350" s="1">
        <f t="shared" si="287"/>
        <v>0.24974985139522415</v>
      </c>
      <c r="I350" s="1">
        <f t="shared" si="273"/>
        <v>13.633184337582152</v>
      </c>
      <c r="J350" s="1">
        <f>VLOOKUP($I350,Graph!$D$3:$M$50,col)</f>
        <v>5.4999999999999997E-3</v>
      </c>
      <c r="K350" s="1">
        <f>VLOOKUP($I350,Graph!$D$3:$M$50,col+1)</f>
        <v>4.4999999999999997E-3</v>
      </c>
      <c r="L350" s="1">
        <f t="shared" si="288"/>
        <v>4.8333333333333327E-3</v>
      </c>
      <c r="M350" s="1">
        <f t="shared" si="289"/>
        <v>0.64124999999999988</v>
      </c>
      <c r="N350" s="1">
        <f t="shared" si="290"/>
        <v>0.3441666666666669</v>
      </c>
      <c r="O350" s="1">
        <f t="shared" si="291"/>
        <v>4.8361555858562076E-2</v>
      </c>
      <c r="P350" s="1">
        <f t="shared" si="292"/>
        <v>1.0856304166883655</v>
      </c>
      <c r="Q350" s="1">
        <f t="shared" si="293"/>
        <v>1.0854532100140082</v>
      </c>
      <c r="R350" s="1">
        <f t="shared" si="294"/>
        <v>1.0854477242015557</v>
      </c>
      <c r="S350" s="1">
        <f t="shared" si="295"/>
        <v>1.0854475542072939</v>
      </c>
      <c r="T350" s="1">
        <f t="shared" si="296"/>
        <v>0.9647550361760765</v>
      </c>
      <c r="U350" s="1">
        <f t="shared" si="297"/>
        <v>0.23960012817292289</v>
      </c>
      <c r="V350" s="2">
        <f t="shared" si="274"/>
        <v>13.445942286052285</v>
      </c>
      <c r="W350" s="1">
        <f>VLOOKUP(V350,Graph!$D$3:$M$50,col)</f>
        <v>5.4999999999999997E-3</v>
      </c>
      <c r="X350" s="1">
        <f>VLOOKUP(V350,Graph!$D$3:$M$50,col+1)</f>
        <v>4.4999999999999997E-3</v>
      </c>
      <c r="Y350" s="1">
        <f t="shared" si="298"/>
        <v>4.8333333333333327E-3</v>
      </c>
      <c r="Z350" s="1">
        <f t="shared" si="275"/>
        <v>0.64124999999999988</v>
      </c>
      <c r="AA350" s="2">
        <f t="shared" si="299"/>
        <v>0.3441666666666669</v>
      </c>
      <c r="AB350" s="1">
        <f t="shared" si="300"/>
        <v>4.8361555858562076E-2</v>
      </c>
      <c r="AC350" s="1">
        <f t="shared" si="301"/>
        <v>1.0854475489393522</v>
      </c>
      <c r="AD350" s="1">
        <f t="shared" si="302"/>
        <v>1.0854475487761042</v>
      </c>
      <c r="AE350" s="1">
        <f t="shared" si="303"/>
        <v>1.0854475487710455</v>
      </c>
      <c r="AF350" s="1">
        <f t="shared" si="304"/>
        <v>1.0854475487708886</v>
      </c>
      <c r="AG350" s="1">
        <f t="shared" si="305"/>
        <v>0.9647550361760765</v>
      </c>
      <c r="AH350" s="1">
        <f t="shared" si="306"/>
        <v>0.23960012697289865</v>
      </c>
      <c r="AI350" s="2">
        <f t="shared" si="276"/>
        <v>13.445942263604529</v>
      </c>
      <c r="AJ350" s="1">
        <f>VLOOKUP(AI350,Graph!$D$3:$M$50,col)</f>
        <v>5.4999999999999997E-3</v>
      </c>
      <c r="AK350" s="1">
        <f>VLOOKUP(AI350,Graph!$D$3:$M$50,col+1)</f>
        <v>4.4999999999999997E-3</v>
      </c>
      <c r="AL350" s="1">
        <f t="shared" si="307"/>
        <v>4.8333333333333327E-3</v>
      </c>
      <c r="AM350" s="1">
        <f t="shared" si="277"/>
        <v>0.64124999999999988</v>
      </c>
      <c r="AN350" s="2">
        <f t="shared" si="308"/>
        <v>0.3441666666666669</v>
      </c>
      <c r="AO350" s="1">
        <f t="shared" si="309"/>
        <v>4.8361555858562076E-2</v>
      </c>
      <c r="AP350" s="1">
        <f t="shared" si="310"/>
        <v>1.0854475487708837</v>
      </c>
      <c r="AQ350" s="1">
        <f t="shared" si="311"/>
        <v>1.0854475487708837</v>
      </c>
      <c r="AR350" s="1">
        <f t="shared" si="312"/>
        <v>1.0854475487708837</v>
      </c>
      <c r="AS350" s="1">
        <f t="shared" si="313"/>
        <v>1.0854475487708837</v>
      </c>
      <c r="AT350" s="1">
        <f t="shared" si="314"/>
        <v>0.9647550361760765</v>
      </c>
      <c r="AU350" s="1">
        <f t="shared" si="315"/>
        <v>0.23960012697289756</v>
      </c>
      <c r="AV350" s="2">
        <f t="shared" si="280"/>
        <v>349</v>
      </c>
      <c r="AW350" s="1">
        <f t="shared" si="281"/>
        <v>239.60012697289756</v>
      </c>
      <c r="AX350" s="1">
        <f t="shared" si="282"/>
        <v>0.9647550361760765</v>
      </c>
      <c r="AY350" s="1">
        <f t="shared" si="283"/>
        <v>1.0854475487708837</v>
      </c>
      <c r="AZ350" s="1">
        <f t="shared" si="278"/>
        <v>4.8333333333333327E-3</v>
      </c>
      <c r="BA350" s="1">
        <f t="shared" si="279"/>
        <v>13.445942263604529</v>
      </c>
    </row>
    <row r="351" spans="1:53">
      <c r="A351" s="2">
        <f t="shared" si="284"/>
        <v>0.35000000000000026</v>
      </c>
      <c r="B351" s="1">
        <f t="shared" si="271"/>
        <v>0.38731400000000032</v>
      </c>
      <c r="C351" s="1">
        <f t="shared" si="285"/>
        <v>5.1257415981687454E-2</v>
      </c>
      <c r="D351" s="1">
        <f t="shared" si="272"/>
        <v>1.0918575706965239</v>
      </c>
      <c r="E351" s="1">
        <f t="shared" si="286"/>
        <v>1.0915973835455821</v>
      </c>
      <c r="F351" s="1">
        <f t="shared" si="286"/>
        <v>1.091588701490724</v>
      </c>
      <c r="G351" s="1">
        <f t="shared" si="286"/>
        <v>1.0915884113896857</v>
      </c>
      <c r="H351" s="1">
        <f t="shared" si="287"/>
        <v>0.25083260576025618</v>
      </c>
      <c r="I351" s="1">
        <f t="shared" si="273"/>
        <v>13.652857501272507</v>
      </c>
      <c r="J351" s="1">
        <f>VLOOKUP($I351,Graph!$D$3:$M$50,col)</f>
        <v>5.4999999999999997E-3</v>
      </c>
      <c r="K351" s="1">
        <f>VLOOKUP($I351,Graph!$D$3:$M$50,col+1)</f>
        <v>4.4999999999999997E-3</v>
      </c>
      <c r="L351" s="1">
        <f t="shared" si="288"/>
        <v>4.8333333333333327E-3</v>
      </c>
      <c r="M351" s="1">
        <f t="shared" si="289"/>
        <v>0.64124999999999988</v>
      </c>
      <c r="N351" s="1">
        <f t="shared" si="290"/>
        <v>0.3451666666666669</v>
      </c>
      <c r="O351" s="1">
        <f t="shared" si="291"/>
        <v>4.83818298215258E-2</v>
      </c>
      <c r="P351" s="1">
        <f t="shared" si="292"/>
        <v>1.0856728606262354</v>
      </c>
      <c r="Q351" s="1">
        <f t="shared" si="293"/>
        <v>1.0854957050113638</v>
      </c>
      <c r="R351" s="1">
        <f t="shared" si="294"/>
        <v>1.0854902178203381</v>
      </c>
      <c r="S351" s="1">
        <f t="shared" si="295"/>
        <v>1.0854900476917444</v>
      </c>
      <c r="T351" s="1">
        <f t="shared" si="296"/>
        <v>0.96481310226399863</v>
      </c>
      <c r="U351" s="1">
        <f t="shared" si="297"/>
        <v>0.2406545692710059</v>
      </c>
      <c r="V351" s="2">
        <f t="shared" si="274"/>
        <v>13.465637888429272</v>
      </c>
      <c r="W351" s="1">
        <f>VLOOKUP(V351,Graph!$D$3:$M$50,col)</f>
        <v>5.4999999999999997E-3</v>
      </c>
      <c r="X351" s="1">
        <f>VLOOKUP(V351,Graph!$D$3:$M$50,col+1)</f>
        <v>4.4999999999999997E-3</v>
      </c>
      <c r="Y351" s="1">
        <f t="shared" si="298"/>
        <v>4.8333333333333327E-3</v>
      </c>
      <c r="Z351" s="1">
        <f t="shared" si="275"/>
        <v>0.64124999999999988</v>
      </c>
      <c r="AA351" s="2">
        <f t="shared" si="299"/>
        <v>0.3451666666666669</v>
      </c>
      <c r="AB351" s="1">
        <f t="shared" si="300"/>
        <v>4.83818298215258E-2</v>
      </c>
      <c r="AC351" s="1">
        <f t="shared" si="301"/>
        <v>1.0854900424167993</v>
      </c>
      <c r="AD351" s="1">
        <f t="shared" si="302"/>
        <v>1.0854900422532463</v>
      </c>
      <c r="AE351" s="1">
        <f t="shared" si="303"/>
        <v>1.0854900422481752</v>
      </c>
      <c r="AF351" s="1">
        <f t="shared" si="304"/>
        <v>1.085490042248018</v>
      </c>
      <c r="AG351" s="1">
        <f t="shared" si="305"/>
        <v>0.96481310226399863</v>
      </c>
      <c r="AH351" s="1">
        <f t="shared" si="306"/>
        <v>0.24065456806412464</v>
      </c>
      <c r="AI351" s="2">
        <f t="shared" si="276"/>
        <v>13.465637865919238</v>
      </c>
      <c r="AJ351" s="1">
        <f>VLOOKUP(AI351,Graph!$D$3:$M$50,col)</f>
        <v>5.4999999999999997E-3</v>
      </c>
      <c r="AK351" s="1">
        <f>VLOOKUP(AI351,Graph!$D$3:$M$50,col+1)</f>
        <v>4.4999999999999997E-3</v>
      </c>
      <c r="AL351" s="1">
        <f t="shared" si="307"/>
        <v>4.8333333333333327E-3</v>
      </c>
      <c r="AM351" s="1">
        <f t="shared" si="277"/>
        <v>0.64124999999999988</v>
      </c>
      <c r="AN351" s="2">
        <f t="shared" si="308"/>
        <v>0.3451666666666669</v>
      </c>
      <c r="AO351" s="1">
        <f t="shared" si="309"/>
        <v>4.83818298215258E-2</v>
      </c>
      <c r="AP351" s="1">
        <f t="shared" si="310"/>
        <v>1.0854900422480134</v>
      </c>
      <c r="AQ351" s="1">
        <f t="shared" si="311"/>
        <v>1.0854900422480129</v>
      </c>
      <c r="AR351" s="1">
        <f t="shared" si="312"/>
        <v>1.0854900422480129</v>
      </c>
      <c r="AS351" s="1">
        <f t="shared" si="313"/>
        <v>1.0854900422480129</v>
      </c>
      <c r="AT351" s="1">
        <f t="shared" si="314"/>
        <v>0.96481310226399863</v>
      </c>
      <c r="AU351" s="1">
        <f t="shared" si="315"/>
        <v>0.2406545680641235</v>
      </c>
      <c r="AV351" s="2">
        <f t="shared" si="280"/>
        <v>350</v>
      </c>
      <c r="AW351" s="1">
        <f t="shared" si="281"/>
        <v>240.65456806412351</v>
      </c>
      <c r="AX351" s="1">
        <f t="shared" si="282"/>
        <v>0.96481310226399863</v>
      </c>
      <c r="AY351" s="1">
        <f t="shared" si="283"/>
        <v>1.0854900422480129</v>
      </c>
      <c r="AZ351" s="1">
        <f t="shared" si="278"/>
        <v>4.8333333333333327E-3</v>
      </c>
      <c r="BA351" s="1">
        <f t="shared" si="279"/>
        <v>13.465637865919238</v>
      </c>
    </row>
    <row r="352" spans="1:53">
      <c r="A352" s="2">
        <f t="shared" si="284"/>
        <v>0.35100000000000026</v>
      </c>
      <c r="B352" s="1">
        <f t="shared" si="271"/>
        <v>0.38835516666666703</v>
      </c>
      <c r="C352" s="1">
        <f t="shared" si="285"/>
        <v>5.127469301220848E-2</v>
      </c>
      <c r="D352" s="1">
        <f t="shared" si="272"/>
        <v>1.0918936338761855</v>
      </c>
      <c r="E352" s="1">
        <f t="shared" si="286"/>
        <v>1.091634427827592</v>
      </c>
      <c r="F352" s="1">
        <f t="shared" si="286"/>
        <v>1.0916257746461862</v>
      </c>
      <c r="G352" s="1">
        <f t="shared" si="286"/>
        <v>1.0916254853823879</v>
      </c>
      <c r="H352" s="1">
        <f t="shared" si="287"/>
        <v>0.25191692578237401</v>
      </c>
      <c r="I352" s="1">
        <f t="shared" si="273"/>
        <v>13.672502456259947</v>
      </c>
      <c r="J352" s="1">
        <f>VLOOKUP($I352,Graph!$D$3:$M$50,col)</f>
        <v>5.4999999999999997E-3</v>
      </c>
      <c r="K352" s="1">
        <f>VLOOKUP($I352,Graph!$D$3:$M$50,col+1)</f>
        <v>4.4999999999999997E-3</v>
      </c>
      <c r="L352" s="1">
        <f t="shared" si="288"/>
        <v>4.8333333333333327E-3</v>
      </c>
      <c r="M352" s="1">
        <f t="shared" si="289"/>
        <v>0.64124999999999988</v>
      </c>
      <c r="N352" s="1">
        <f t="shared" si="290"/>
        <v>0.3461666666666669</v>
      </c>
      <c r="O352" s="1">
        <f t="shared" si="291"/>
        <v>4.840199929150206E-2</v>
      </c>
      <c r="P352" s="1">
        <f t="shared" si="292"/>
        <v>1.0857150924355228</v>
      </c>
      <c r="Q352" s="1">
        <f t="shared" si="293"/>
        <v>1.0855379878557967</v>
      </c>
      <c r="R352" s="1">
        <f t="shared" si="294"/>
        <v>1.0855324993016788</v>
      </c>
      <c r="S352" s="1">
        <f t="shared" si="295"/>
        <v>1.0855323290396381</v>
      </c>
      <c r="T352" s="1">
        <f t="shared" si="296"/>
        <v>0.96487083864598555</v>
      </c>
      <c r="U352" s="1">
        <f t="shared" si="297"/>
        <v>0.24171055996318064</v>
      </c>
      <c r="V352" s="2">
        <f t="shared" si="274"/>
        <v>13.485304860865403</v>
      </c>
      <c r="W352" s="1">
        <f>VLOOKUP(V352,Graph!$D$3:$M$50,col)</f>
        <v>5.4999999999999997E-3</v>
      </c>
      <c r="X352" s="1">
        <f>VLOOKUP(V352,Graph!$D$3:$M$50,col+1)</f>
        <v>4.4999999999999997E-3</v>
      </c>
      <c r="Y352" s="1">
        <f t="shared" si="298"/>
        <v>4.8333333333333327E-3</v>
      </c>
      <c r="Z352" s="1">
        <f t="shared" si="275"/>
        <v>0.64124999999999988</v>
      </c>
      <c r="AA352" s="2">
        <f t="shared" si="299"/>
        <v>0.3461666666666669</v>
      </c>
      <c r="AB352" s="1">
        <f t="shared" si="300"/>
        <v>4.840199929150206E-2</v>
      </c>
      <c r="AC352" s="1">
        <f t="shared" si="301"/>
        <v>1.085532323757727</v>
      </c>
      <c r="AD352" s="1">
        <f t="shared" si="302"/>
        <v>1.0855323235938701</v>
      </c>
      <c r="AE352" s="1">
        <f t="shared" si="303"/>
        <v>1.0855323235887868</v>
      </c>
      <c r="AF352" s="1">
        <f t="shared" si="304"/>
        <v>1.0855323235886292</v>
      </c>
      <c r="AG352" s="1">
        <f t="shared" si="305"/>
        <v>0.96487083864598555</v>
      </c>
      <c r="AH352" s="1">
        <f t="shared" si="306"/>
        <v>0.24171055874942915</v>
      </c>
      <c r="AI352" s="2">
        <f t="shared" si="276"/>
        <v>13.485304838293215</v>
      </c>
      <c r="AJ352" s="1">
        <f>VLOOKUP(AI352,Graph!$D$3:$M$50,col)</f>
        <v>5.4999999999999997E-3</v>
      </c>
      <c r="AK352" s="1">
        <f>VLOOKUP(AI352,Graph!$D$3:$M$50,col+1)</f>
        <v>4.4999999999999997E-3</v>
      </c>
      <c r="AL352" s="1">
        <f t="shared" si="307"/>
        <v>4.8333333333333327E-3</v>
      </c>
      <c r="AM352" s="1">
        <f t="shared" si="277"/>
        <v>0.64124999999999988</v>
      </c>
      <c r="AN352" s="2">
        <f t="shared" si="308"/>
        <v>0.3461666666666669</v>
      </c>
      <c r="AO352" s="1">
        <f t="shared" si="309"/>
        <v>4.840199929150206E-2</v>
      </c>
      <c r="AP352" s="1">
        <f t="shared" si="310"/>
        <v>1.0855323235886243</v>
      </c>
      <c r="AQ352" s="1">
        <f t="shared" si="311"/>
        <v>1.0855323235886243</v>
      </c>
      <c r="AR352" s="1">
        <f t="shared" si="312"/>
        <v>1.0855323235886243</v>
      </c>
      <c r="AS352" s="1">
        <f t="shared" si="313"/>
        <v>1.0855323235886243</v>
      </c>
      <c r="AT352" s="1">
        <f t="shared" si="314"/>
        <v>0.96487083864598555</v>
      </c>
      <c r="AU352" s="1">
        <f t="shared" si="315"/>
        <v>0.24171055874942807</v>
      </c>
      <c r="AV352" s="2">
        <f t="shared" si="280"/>
        <v>351</v>
      </c>
      <c r="AW352" s="1">
        <f t="shared" si="281"/>
        <v>241.71055874942806</v>
      </c>
      <c r="AX352" s="1">
        <f t="shared" si="282"/>
        <v>0.96487083864598555</v>
      </c>
      <c r="AY352" s="1">
        <f t="shared" si="283"/>
        <v>1.0855323235886243</v>
      </c>
      <c r="AZ352" s="1">
        <f t="shared" si="278"/>
        <v>4.8333333333333327E-3</v>
      </c>
      <c r="BA352" s="1">
        <f t="shared" si="279"/>
        <v>13.485304838293215</v>
      </c>
    </row>
    <row r="353" spans="1:53">
      <c r="A353" s="2">
        <f t="shared" si="284"/>
        <v>0.35200000000000026</v>
      </c>
      <c r="B353" s="1">
        <f t="shared" si="271"/>
        <v>0.38939633333333368</v>
      </c>
      <c r="C353" s="1">
        <f t="shared" si="285"/>
        <v>5.1291880540123402E-2</v>
      </c>
      <c r="D353" s="1">
        <f t="shared" si="272"/>
        <v>1.0919295137786649</v>
      </c>
      <c r="E353" s="1">
        <f t="shared" si="286"/>
        <v>1.0916712853401922</v>
      </c>
      <c r="F353" s="1">
        <f t="shared" si="286"/>
        <v>1.0916626609639311</v>
      </c>
      <c r="G353" s="1">
        <f t="shared" si="286"/>
        <v>1.0916623725365722</v>
      </c>
      <c r="H353" s="1">
        <f t="shared" si="287"/>
        <v>0.25300280920165036</v>
      </c>
      <c r="I353" s="1">
        <f t="shared" si="273"/>
        <v>13.692119323210981</v>
      </c>
      <c r="J353" s="1">
        <f>VLOOKUP($I353,Graph!$D$3:$M$50,col)</f>
        <v>5.4999999999999997E-3</v>
      </c>
      <c r="K353" s="1">
        <f>VLOOKUP($I353,Graph!$D$3:$M$50,col+1)</f>
        <v>4.4999999999999997E-3</v>
      </c>
      <c r="L353" s="1">
        <f t="shared" si="288"/>
        <v>4.8333333333333327E-3</v>
      </c>
      <c r="M353" s="1">
        <f t="shared" si="289"/>
        <v>0.64124999999999988</v>
      </c>
      <c r="N353" s="1">
        <f t="shared" si="290"/>
        <v>0.3471666666666669</v>
      </c>
      <c r="O353" s="1">
        <f t="shared" si="291"/>
        <v>4.8422065072953477E-2</v>
      </c>
      <c r="P353" s="1">
        <f t="shared" si="292"/>
        <v>1.0857571137001296</v>
      </c>
      <c r="Q353" s="1">
        <f t="shared" si="293"/>
        <v>1.08558006012977</v>
      </c>
      <c r="R353" s="1">
        <f t="shared" si="294"/>
        <v>1.0855745702278761</v>
      </c>
      <c r="S353" s="1">
        <f t="shared" si="295"/>
        <v>1.0855743998332659</v>
      </c>
      <c r="T353" s="1">
        <f t="shared" si="296"/>
        <v>0.96492824812219269</v>
      </c>
      <c r="U353" s="1">
        <f t="shared" si="297"/>
        <v>0.24276809797679416</v>
      </c>
      <c r="V353" s="2">
        <f t="shared" si="274"/>
        <v>13.504943327414413</v>
      </c>
      <c r="W353" s="1">
        <f>VLOOKUP(V353,Graph!$D$3:$M$50,col)</f>
        <v>5.4999999999999997E-3</v>
      </c>
      <c r="X353" s="1">
        <f>VLOOKUP(V353,Graph!$D$3:$M$50,col+1)</f>
        <v>4.4999999999999997E-3</v>
      </c>
      <c r="Y353" s="1">
        <f t="shared" si="298"/>
        <v>4.8333333333333327E-3</v>
      </c>
      <c r="Z353" s="1">
        <f t="shared" si="275"/>
        <v>0.64124999999999988</v>
      </c>
      <c r="AA353" s="2">
        <f t="shared" si="299"/>
        <v>0.3471666666666669</v>
      </c>
      <c r="AB353" s="1">
        <f t="shared" si="300"/>
        <v>4.8422065072953477E-2</v>
      </c>
      <c r="AC353" s="1">
        <f t="shared" si="301"/>
        <v>1.0855743945444249</v>
      </c>
      <c r="AD353" s="1">
        <f t="shared" si="302"/>
        <v>1.0855743943802656</v>
      </c>
      <c r="AE353" s="1">
        <f t="shared" si="303"/>
        <v>1.0855743943751703</v>
      </c>
      <c r="AF353" s="1">
        <f t="shared" si="304"/>
        <v>1.085574394375012</v>
      </c>
      <c r="AG353" s="1">
        <f t="shared" si="305"/>
        <v>0.96492824812219269</v>
      </c>
      <c r="AH353" s="1">
        <f t="shared" si="306"/>
        <v>0.24276809675615935</v>
      </c>
      <c r="AI353" s="2">
        <f t="shared" si="276"/>
        <v>13.504943304780186</v>
      </c>
      <c r="AJ353" s="1">
        <f>VLOOKUP(AI353,Graph!$D$3:$M$50,col)</f>
        <v>5.4999999999999997E-3</v>
      </c>
      <c r="AK353" s="1">
        <f>VLOOKUP(AI353,Graph!$D$3:$M$50,col+1)</f>
        <v>4.4999999999999997E-3</v>
      </c>
      <c r="AL353" s="1">
        <f t="shared" si="307"/>
        <v>4.8333333333333327E-3</v>
      </c>
      <c r="AM353" s="1">
        <f t="shared" si="277"/>
        <v>0.64124999999999988</v>
      </c>
      <c r="AN353" s="2">
        <f t="shared" si="308"/>
        <v>0.3471666666666669</v>
      </c>
      <c r="AO353" s="1">
        <f t="shared" si="309"/>
        <v>4.8422065072953477E-2</v>
      </c>
      <c r="AP353" s="1">
        <f t="shared" si="310"/>
        <v>1.0855743943750069</v>
      </c>
      <c r="AQ353" s="1">
        <f t="shared" si="311"/>
        <v>1.0855743943750071</v>
      </c>
      <c r="AR353" s="1">
        <f t="shared" si="312"/>
        <v>1.0855743943750069</v>
      </c>
      <c r="AS353" s="1">
        <f t="shared" si="313"/>
        <v>1.0855743943750071</v>
      </c>
      <c r="AT353" s="1">
        <f t="shared" si="314"/>
        <v>0.96492824812219269</v>
      </c>
      <c r="AU353" s="1">
        <f t="shared" si="315"/>
        <v>0.24276809675615824</v>
      </c>
      <c r="AV353" s="2">
        <f t="shared" si="280"/>
        <v>352</v>
      </c>
      <c r="AW353" s="1">
        <f t="shared" si="281"/>
        <v>242.76809675615823</v>
      </c>
      <c r="AX353" s="1">
        <f t="shared" si="282"/>
        <v>0.96492824812219269</v>
      </c>
      <c r="AY353" s="1">
        <f t="shared" si="283"/>
        <v>1.0855743943750071</v>
      </c>
      <c r="AZ353" s="1">
        <f t="shared" si="278"/>
        <v>4.8333333333333327E-3</v>
      </c>
      <c r="BA353" s="1">
        <f t="shared" si="279"/>
        <v>13.504943304780186</v>
      </c>
    </row>
    <row r="354" spans="1:53">
      <c r="A354" s="2">
        <f t="shared" si="284"/>
        <v>0.35300000000000026</v>
      </c>
      <c r="B354" s="1">
        <f t="shared" si="271"/>
        <v>0.39043750000000033</v>
      </c>
      <c r="C354" s="1">
        <f t="shared" si="285"/>
        <v>5.1308979258411248E-2</v>
      </c>
      <c r="D354" s="1">
        <f t="shared" si="272"/>
        <v>1.0919652117961316</v>
      </c>
      <c r="E354" s="1">
        <f t="shared" si="286"/>
        <v>1.0917079574909794</v>
      </c>
      <c r="F354" s="1">
        <f t="shared" si="286"/>
        <v>1.0916993618515591</v>
      </c>
      <c r="G354" s="1">
        <f t="shared" si="286"/>
        <v>1.0916990742598236</v>
      </c>
      <c r="H354" s="1">
        <f t="shared" si="287"/>
        <v>0.25409025376791033</v>
      </c>
      <c r="I354" s="1">
        <f t="shared" si="273"/>
        <v>13.711708221936105</v>
      </c>
      <c r="J354" s="1">
        <f>VLOOKUP($I354,Graph!$D$3:$M$50,col)</f>
        <v>5.4999999999999997E-3</v>
      </c>
      <c r="K354" s="1">
        <f>VLOOKUP($I354,Graph!$D$3:$M$50,col+1)</f>
        <v>4.4999999999999997E-3</v>
      </c>
      <c r="L354" s="1">
        <f t="shared" si="288"/>
        <v>4.8333333333333327E-3</v>
      </c>
      <c r="M354" s="1">
        <f t="shared" si="289"/>
        <v>0.64124999999999988</v>
      </c>
      <c r="N354" s="1">
        <f t="shared" si="290"/>
        <v>0.3481666666666669</v>
      </c>
      <c r="O354" s="1">
        <f t="shared" si="291"/>
        <v>4.8442027962120347E-2</v>
      </c>
      <c r="P354" s="1">
        <f t="shared" si="292"/>
        <v>1.0857989259882552</v>
      </c>
      <c r="Q354" s="1">
        <f t="shared" si="293"/>
        <v>1.0856219234000728</v>
      </c>
      <c r="R354" s="1">
        <f t="shared" si="294"/>
        <v>1.0856164321655564</v>
      </c>
      <c r="S354" s="1">
        <f t="shared" si="295"/>
        <v>1.085616261639246</v>
      </c>
      <c r="T354" s="1">
        <f t="shared" si="296"/>
        <v>0.96498533346115711</v>
      </c>
      <c r="U354" s="1">
        <f t="shared" si="297"/>
        <v>0.24382718104914855</v>
      </c>
      <c r="V354" s="2">
        <f t="shared" si="274"/>
        <v>13.524553411239015</v>
      </c>
      <c r="W354" s="1">
        <f>VLOOKUP(V354,Graph!$D$3:$M$50,col)</f>
        <v>5.4999999999999997E-3</v>
      </c>
      <c r="X354" s="1">
        <f>VLOOKUP(V354,Graph!$D$3:$M$50,col+1)</f>
        <v>4.4999999999999997E-3</v>
      </c>
      <c r="Y354" s="1">
        <f t="shared" si="298"/>
        <v>4.8333333333333327E-3</v>
      </c>
      <c r="Z354" s="1">
        <f t="shared" si="275"/>
        <v>0.64124999999999988</v>
      </c>
      <c r="AA354" s="2">
        <f t="shared" si="299"/>
        <v>0.3481666666666669</v>
      </c>
      <c r="AB354" s="1">
        <f t="shared" si="300"/>
        <v>4.8442027962120347E-2</v>
      </c>
      <c r="AC354" s="1">
        <f t="shared" si="301"/>
        <v>1.0856162563435119</v>
      </c>
      <c r="AD354" s="1">
        <f t="shared" si="302"/>
        <v>1.0856162561790514</v>
      </c>
      <c r="AE354" s="1">
        <f t="shared" si="303"/>
        <v>1.085616256173944</v>
      </c>
      <c r="AF354" s="1">
        <f t="shared" si="304"/>
        <v>1.0856162561737852</v>
      </c>
      <c r="AG354" s="1">
        <f t="shared" si="305"/>
        <v>0.96498533346115711</v>
      </c>
      <c r="AH354" s="1">
        <f t="shared" si="306"/>
        <v>0.24382717982161728</v>
      </c>
      <c r="AI354" s="2">
        <f t="shared" si="276"/>
        <v>13.524553388542868</v>
      </c>
      <c r="AJ354" s="1">
        <f>VLOOKUP(AI354,Graph!$D$3:$M$50,col)</f>
        <v>5.4999999999999997E-3</v>
      </c>
      <c r="AK354" s="1">
        <f>VLOOKUP(AI354,Graph!$D$3:$M$50,col+1)</f>
        <v>4.4999999999999997E-3</v>
      </c>
      <c r="AL354" s="1">
        <f t="shared" si="307"/>
        <v>4.8333333333333327E-3</v>
      </c>
      <c r="AM354" s="1">
        <f t="shared" si="277"/>
        <v>0.64124999999999988</v>
      </c>
      <c r="AN354" s="2">
        <f t="shared" si="308"/>
        <v>0.3481666666666669</v>
      </c>
      <c r="AO354" s="1">
        <f t="shared" si="309"/>
        <v>4.8442027962120347E-2</v>
      </c>
      <c r="AP354" s="1">
        <f t="shared" si="310"/>
        <v>1.0856162561737805</v>
      </c>
      <c r="AQ354" s="1">
        <f t="shared" si="311"/>
        <v>1.0856162561737801</v>
      </c>
      <c r="AR354" s="1">
        <f t="shared" si="312"/>
        <v>1.0856162561737803</v>
      </c>
      <c r="AS354" s="1">
        <f t="shared" si="313"/>
        <v>1.0856162561737805</v>
      </c>
      <c r="AT354" s="1">
        <f t="shared" si="314"/>
        <v>0.96498533346115711</v>
      </c>
      <c r="AU354" s="1">
        <f t="shared" si="315"/>
        <v>0.24382717982161625</v>
      </c>
      <c r="AV354" s="2">
        <f t="shared" si="280"/>
        <v>353</v>
      </c>
      <c r="AW354" s="1">
        <f t="shared" si="281"/>
        <v>243.82717982161626</v>
      </c>
      <c r="AX354" s="1">
        <f t="shared" si="282"/>
        <v>0.96498533346115711</v>
      </c>
      <c r="AY354" s="1">
        <f t="shared" si="283"/>
        <v>1.0856162561737805</v>
      </c>
      <c r="AZ354" s="1">
        <f t="shared" si="278"/>
        <v>4.8333333333333327E-3</v>
      </c>
      <c r="BA354" s="1">
        <f t="shared" si="279"/>
        <v>13.524553388542868</v>
      </c>
    </row>
    <row r="355" spans="1:53">
      <c r="A355" s="2">
        <f t="shared" si="284"/>
        <v>0.35400000000000026</v>
      </c>
      <c r="B355" s="1">
        <f t="shared" si="271"/>
        <v>0.39147866666666703</v>
      </c>
      <c r="C355" s="1">
        <f t="shared" si="285"/>
        <v>5.1325989852923339E-2</v>
      </c>
      <c r="D355" s="1">
        <f t="shared" si="272"/>
        <v>1.0920007293067071</v>
      </c>
      <c r="E355" s="1">
        <f t="shared" si="286"/>
        <v>1.0917444456734562</v>
      </c>
      <c r="F355" s="1">
        <f t="shared" si="286"/>
        <v>1.0917358787025788</v>
      </c>
      <c r="G355" s="1">
        <f t="shared" si="286"/>
        <v>1.0917355919456375</v>
      </c>
      <c r="H355" s="1">
        <f t="shared" si="287"/>
        <v>0.25517925724066265</v>
      </c>
      <c r="I355" s="1">
        <f t="shared" si="273"/>
        <v>13.731269271398252</v>
      </c>
      <c r="J355" s="1">
        <f>VLOOKUP($I355,Graph!$D$3:$M$50,col)</f>
        <v>5.4999999999999997E-3</v>
      </c>
      <c r="K355" s="1">
        <f>VLOOKUP($I355,Graph!$D$3:$M$50,col+1)</f>
        <v>4.4999999999999997E-3</v>
      </c>
      <c r="L355" s="1">
        <f t="shared" si="288"/>
        <v>4.8333333333333327E-3</v>
      </c>
      <c r="M355" s="1">
        <f t="shared" si="289"/>
        <v>0.64124999999999988</v>
      </c>
      <c r="N355" s="1">
        <f t="shared" si="290"/>
        <v>0.3491666666666669</v>
      </c>
      <c r="O355" s="1">
        <f t="shared" si="291"/>
        <v>4.8461888747125328E-2</v>
      </c>
      <c r="P355" s="1">
        <f t="shared" si="292"/>
        <v>1.0858405308525902</v>
      </c>
      <c r="Q355" s="1">
        <f t="shared" si="293"/>
        <v>1.0856635792180138</v>
      </c>
      <c r="R355" s="1">
        <f t="shared" si="294"/>
        <v>1.0856580866658678</v>
      </c>
      <c r="S355" s="1">
        <f t="shared" si="295"/>
        <v>1.0856579160087201</v>
      </c>
      <c r="T355" s="1">
        <f t="shared" si="296"/>
        <v>0.9650420974002426</v>
      </c>
      <c r="U355" s="1">
        <f t="shared" si="297"/>
        <v>0.24488780692742923</v>
      </c>
      <c r="V355" s="2">
        <f t="shared" si="274"/>
        <v>13.544135234619841</v>
      </c>
      <c r="W355" s="1">
        <f>VLOOKUP(V355,Graph!$D$3:$M$50,col)</f>
        <v>5.4999999999999997E-3</v>
      </c>
      <c r="X355" s="1">
        <f>VLOOKUP(V355,Graph!$D$3:$M$50,col+1)</f>
        <v>4.4999999999999997E-3</v>
      </c>
      <c r="Y355" s="1">
        <f t="shared" si="298"/>
        <v>4.8333333333333327E-3</v>
      </c>
      <c r="Z355" s="1">
        <f t="shared" si="275"/>
        <v>0.64124999999999988</v>
      </c>
      <c r="AA355" s="2">
        <f t="shared" si="299"/>
        <v>0.3491666666666669</v>
      </c>
      <c r="AB355" s="1">
        <f t="shared" si="300"/>
        <v>4.8461888747125328E-2</v>
      </c>
      <c r="AC355" s="1">
        <f t="shared" si="301"/>
        <v>1.0856579107061288</v>
      </c>
      <c r="AD355" s="1">
        <f t="shared" si="302"/>
        <v>1.0856579105413688</v>
      </c>
      <c r="AE355" s="1">
        <f t="shared" si="303"/>
        <v>1.0856579105362492</v>
      </c>
      <c r="AF355" s="1">
        <f t="shared" si="304"/>
        <v>1.08565791053609</v>
      </c>
      <c r="AG355" s="1">
        <f t="shared" si="305"/>
        <v>0.9650420974002426</v>
      </c>
      <c r="AH355" s="1">
        <f t="shared" si="306"/>
        <v>0.24488780569298846</v>
      </c>
      <c r="AI355" s="2">
        <f t="shared" si="276"/>
        <v>13.544135211861891</v>
      </c>
      <c r="AJ355" s="1">
        <f>VLOOKUP(AI355,Graph!$D$3:$M$50,col)</f>
        <v>5.4999999999999997E-3</v>
      </c>
      <c r="AK355" s="1">
        <f>VLOOKUP(AI355,Graph!$D$3:$M$50,col+1)</f>
        <v>4.4999999999999997E-3</v>
      </c>
      <c r="AL355" s="1">
        <f t="shared" si="307"/>
        <v>4.8333333333333327E-3</v>
      </c>
      <c r="AM355" s="1">
        <f t="shared" si="277"/>
        <v>0.64124999999999988</v>
      </c>
      <c r="AN355" s="2">
        <f t="shared" si="308"/>
        <v>0.3491666666666669</v>
      </c>
      <c r="AO355" s="1">
        <f t="shared" si="309"/>
        <v>4.8461888747125328E-2</v>
      </c>
      <c r="AP355" s="1">
        <f t="shared" si="310"/>
        <v>1.0856579105360851</v>
      </c>
      <c r="AQ355" s="1">
        <f t="shared" si="311"/>
        <v>1.0856579105360848</v>
      </c>
      <c r="AR355" s="1">
        <f t="shared" si="312"/>
        <v>1.0856579105360851</v>
      </c>
      <c r="AS355" s="1">
        <f t="shared" si="313"/>
        <v>1.0856579105360848</v>
      </c>
      <c r="AT355" s="1">
        <f t="shared" si="314"/>
        <v>0.9650420974002426</v>
      </c>
      <c r="AU355" s="1">
        <f t="shared" si="315"/>
        <v>0.24488780569298729</v>
      </c>
      <c r="AV355" s="2">
        <f t="shared" si="280"/>
        <v>354</v>
      </c>
      <c r="AW355" s="1">
        <f t="shared" si="281"/>
        <v>244.88780569298729</v>
      </c>
      <c r="AX355" s="1">
        <f t="shared" si="282"/>
        <v>0.9650420974002426</v>
      </c>
      <c r="AY355" s="1">
        <f t="shared" si="283"/>
        <v>1.0856579105360848</v>
      </c>
      <c r="AZ355" s="1">
        <f t="shared" si="278"/>
        <v>4.8333333333333327E-3</v>
      </c>
      <c r="BA355" s="1">
        <f t="shared" si="279"/>
        <v>13.544135211861891</v>
      </c>
    </row>
    <row r="356" spans="1:53">
      <c r="A356" s="2">
        <f t="shared" si="284"/>
        <v>0.35500000000000026</v>
      </c>
      <c r="B356" s="1">
        <f t="shared" si="271"/>
        <v>0.39251983333333368</v>
      </c>
      <c r="C356" s="1">
        <f t="shared" si="285"/>
        <v>5.134291300247474E-2</v>
      </c>
      <c r="D356" s="1">
        <f t="shared" si="272"/>
        <v>1.092036067674641</v>
      </c>
      <c r="E356" s="1">
        <f t="shared" si="286"/>
        <v>1.091780751267206</v>
      </c>
      <c r="F356" s="1">
        <f t="shared" si="286"/>
        <v>1.0917722128965861</v>
      </c>
      <c r="G356" s="1">
        <f t="shared" si="286"/>
        <v>1.0917719269735968</v>
      </c>
      <c r="H356" s="1">
        <f t="shared" si="287"/>
        <v>0.25626981738903026</v>
      </c>
      <c r="I356" s="1">
        <f t="shared" si="273"/>
        <v>13.750802589721154</v>
      </c>
      <c r="J356" s="1">
        <f>VLOOKUP($I356,Graph!$D$3:$M$50,col)</f>
        <v>5.4999999999999997E-3</v>
      </c>
      <c r="K356" s="1">
        <f>VLOOKUP($I356,Graph!$D$3:$M$50,col+1)</f>
        <v>4.4999999999999997E-3</v>
      </c>
      <c r="L356" s="1">
        <f t="shared" si="288"/>
        <v>4.8333333333333327E-3</v>
      </c>
      <c r="M356" s="1">
        <f t="shared" si="289"/>
        <v>0.64124999999999988</v>
      </c>
      <c r="N356" s="1">
        <f t="shared" si="290"/>
        <v>0.3501666666666669</v>
      </c>
      <c r="O356" s="1">
        <f t="shared" si="291"/>
        <v>4.8481648208076399E-2</v>
      </c>
      <c r="P356" s="1">
        <f t="shared" si="292"/>
        <v>1.0858819298305078</v>
      </c>
      <c r="Q356" s="1">
        <f t="shared" si="293"/>
        <v>1.0857050291196135</v>
      </c>
      <c r="R356" s="1">
        <f t="shared" si="294"/>
        <v>1.0856995352646708</v>
      </c>
      <c r="S356" s="1">
        <f t="shared" si="295"/>
        <v>1.0856993644775412</v>
      </c>
      <c r="T356" s="1">
        <f t="shared" si="296"/>
        <v>0.96509854264607731</v>
      </c>
      <c r="U356" s="1">
        <f t="shared" si="297"/>
        <v>0.24594997336863289</v>
      </c>
      <c r="V356" s="2">
        <f t="shared" si="274"/>
        <v>13.563688918964232</v>
      </c>
      <c r="W356" s="1">
        <f>VLOOKUP(V356,Graph!$D$3:$M$50,col)</f>
        <v>5.4999999999999997E-3</v>
      </c>
      <c r="X356" s="1">
        <f>VLOOKUP(V356,Graph!$D$3:$M$50,col+1)</f>
        <v>4.4999999999999997E-3</v>
      </c>
      <c r="Y356" s="1">
        <f t="shared" si="298"/>
        <v>4.8333333333333327E-3</v>
      </c>
      <c r="Z356" s="1">
        <f t="shared" si="275"/>
        <v>0.64124999999999988</v>
      </c>
      <c r="AA356" s="2">
        <f t="shared" si="299"/>
        <v>0.3501666666666669</v>
      </c>
      <c r="AB356" s="1">
        <f t="shared" si="300"/>
        <v>4.8481648208076399E-2</v>
      </c>
      <c r="AC356" s="1">
        <f t="shared" si="301"/>
        <v>1.0856993591681292</v>
      </c>
      <c r="AD356" s="1">
        <f t="shared" si="302"/>
        <v>1.0856993590030706</v>
      </c>
      <c r="AE356" s="1">
        <f t="shared" si="303"/>
        <v>1.0856993589979389</v>
      </c>
      <c r="AF356" s="1">
        <f t="shared" si="304"/>
        <v>1.0856993589977795</v>
      </c>
      <c r="AG356" s="1">
        <f t="shared" si="305"/>
        <v>0.96509854264607731</v>
      </c>
      <c r="AH356" s="1">
        <f t="shared" si="306"/>
        <v>0.24594997212726968</v>
      </c>
      <c r="AI356" s="2">
        <f t="shared" si="276"/>
        <v>13.563688896144598</v>
      </c>
      <c r="AJ356" s="1">
        <f>VLOOKUP(AI356,Graph!$D$3:$M$50,col)</f>
        <v>5.4999999999999997E-3</v>
      </c>
      <c r="AK356" s="1">
        <f>VLOOKUP(AI356,Graph!$D$3:$M$50,col+1)</f>
        <v>4.4999999999999997E-3</v>
      </c>
      <c r="AL356" s="1">
        <f t="shared" si="307"/>
        <v>4.8333333333333327E-3</v>
      </c>
      <c r="AM356" s="1">
        <f t="shared" si="277"/>
        <v>0.64124999999999988</v>
      </c>
      <c r="AN356" s="2">
        <f t="shared" si="308"/>
        <v>0.3501666666666669</v>
      </c>
      <c r="AO356" s="1">
        <f t="shared" si="309"/>
        <v>4.8481648208076399E-2</v>
      </c>
      <c r="AP356" s="1">
        <f t="shared" si="310"/>
        <v>1.0856993589977746</v>
      </c>
      <c r="AQ356" s="1">
        <f t="shared" si="311"/>
        <v>1.0856993589977746</v>
      </c>
      <c r="AR356" s="1">
        <f t="shared" si="312"/>
        <v>1.0856993589977746</v>
      </c>
      <c r="AS356" s="1">
        <f t="shared" si="313"/>
        <v>1.0856993589977746</v>
      </c>
      <c r="AT356" s="1">
        <f t="shared" si="314"/>
        <v>0.96509854264607731</v>
      </c>
      <c r="AU356" s="1">
        <f t="shared" si="315"/>
        <v>0.24594997212726857</v>
      </c>
      <c r="AV356" s="2">
        <f t="shared" si="280"/>
        <v>355</v>
      </c>
      <c r="AW356" s="1">
        <f t="shared" si="281"/>
        <v>245.94997212726858</v>
      </c>
      <c r="AX356" s="1">
        <f t="shared" si="282"/>
        <v>0.96509854264607731</v>
      </c>
      <c r="AY356" s="1">
        <f t="shared" si="283"/>
        <v>1.0856993589977746</v>
      </c>
      <c r="AZ356" s="1">
        <f t="shared" si="278"/>
        <v>4.8333333333333327E-3</v>
      </c>
      <c r="BA356" s="1">
        <f t="shared" si="279"/>
        <v>13.563688896144598</v>
      </c>
    </row>
    <row r="357" spans="1:53">
      <c r="A357" s="2">
        <f t="shared" si="284"/>
        <v>0.35600000000000026</v>
      </c>
      <c r="B357" s="1">
        <f t="shared" si="271"/>
        <v>0.39356100000000033</v>
      </c>
      <c r="C357" s="1">
        <f t="shared" si="285"/>
        <v>5.1359749378934019E-2</v>
      </c>
      <c r="D357" s="1">
        <f t="shared" si="272"/>
        <v>1.0920712282504843</v>
      </c>
      <c r="E357" s="1">
        <f t="shared" si="286"/>
        <v>1.0918168756380677</v>
      </c>
      <c r="F357" s="1">
        <f t="shared" si="286"/>
        <v>1.0918083657994342</v>
      </c>
      <c r="G357" s="1">
        <f t="shared" si="286"/>
        <v>1.0918080807095414</v>
      </c>
      <c r="H357" s="1">
        <f t="shared" si="287"/>
        <v>0.2573619319916815</v>
      </c>
      <c r="I357" s="1">
        <f t="shared" si="273"/>
        <v>13.770308294197589</v>
      </c>
      <c r="J357" s="1">
        <f>VLOOKUP($I357,Graph!$D$3:$M$50,col)</f>
        <v>5.4999999999999997E-3</v>
      </c>
      <c r="K357" s="1">
        <f>VLOOKUP($I357,Graph!$D$3:$M$50,col+1)</f>
        <v>4.4999999999999997E-3</v>
      </c>
      <c r="L357" s="1">
        <f t="shared" si="288"/>
        <v>4.8333333333333327E-3</v>
      </c>
      <c r="M357" s="1">
        <f t="shared" si="289"/>
        <v>0.64124999999999988</v>
      </c>
      <c r="N357" s="1">
        <f t="shared" si="290"/>
        <v>0.3511666666666669</v>
      </c>
      <c r="O357" s="1">
        <f t="shared" si="291"/>
        <v>4.8501307117168317E-2</v>
      </c>
      <c r="P357" s="1">
        <f t="shared" si="292"/>
        <v>1.08592312444425</v>
      </c>
      <c r="Q357" s="1">
        <f t="shared" si="293"/>
        <v>1.0857462746257893</v>
      </c>
      <c r="R357" s="1">
        <f t="shared" si="294"/>
        <v>1.0857407794827256</v>
      </c>
      <c r="S357" s="1">
        <f t="shared" si="295"/>
        <v>1.0857406085664636</v>
      </c>
      <c r="T357" s="1">
        <f t="shared" si="296"/>
        <v>0.96515467187498305</v>
      </c>
      <c r="U357" s="1">
        <f t="shared" si="297"/>
        <v>0.24701367813949709</v>
      </c>
      <c r="V357" s="2">
        <f t="shared" si="274"/>
        <v>13.583214584814927</v>
      </c>
      <c r="W357" s="1">
        <f>VLOOKUP(V357,Graph!$D$3:$M$50,col)</f>
        <v>5.4999999999999997E-3</v>
      </c>
      <c r="X357" s="1">
        <f>VLOOKUP(V357,Graph!$D$3:$M$50,col+1)</f>
        <v>4.4999999999999997E-3</v>
      </c>
      <c r="Y357" s="1">
        <f t="shared" si="298"/>
        <v>4.8333333333333327E-3</v>
      </c>
      <c r="Z357" s="1">
        <f t="shared" si="275"/>
        <v>0.64124999999999988</v>
      </c>
      <c r="AA357" s="2">
        <f t="shared" si="299"/>
        <v>0.3511666666666669</v>
      </c>
      <c r="AB357" s="1">
        <f t="shared" si="300"/>
        <v>4.8501307117168317E-2</v>
      </c>
      <c r="AC357" s="1">
        <f t="shared" si="301"/>
        <v>1.0857406032502654</v>
      </c>
      <c r="AD357" s="1">
        <f t="shared" si="302"/>
        <v>1.0857406030849102</v>
      </c>
      <c r="AE357" s="1">
        <f t="shared" si="303"/>
        <v>1.0857406030797667</v>
      </c>
      <c r="AF357" s="1">
        <f t="shared" si="304"/>
        <v>1.0857406030796066</v>
      </c>
      <c r="AG357" s="1">
        <f t="shared" si="305"/>
        <v>0.96515467187498305</v>
      </c>
      <c r="AH357" s="1">
        <f t="shared" si="306"/>
        <v>0.2470136768911983</v>
      </c>
      <c r="AI357" s="2">
        <f t="shared" si="276"/>
        <v>13.583214561933721</v>
      </c>
      <c r="AJ357" s="1">
        <f>VLOOKUP(AI357,Graph!$D$3:$M$50,col)</f>
        <v>5.4999999999999997E-3</v>
      </c>
      <c r="AK357" s="1">
        <f>VLOOKUP(AI357,Graph!$D$3:$M$50,col+1)</f>
        <v>4.4999999999999997E-3</v>
      </c>
      <c r="AL357" s="1">
        <f t="shared" si="307"/>
        <v>4.8333333333333327E-3</v>
      </c>
      <c r="AM357" s="1">
        <f t="shared" si="277"/>
        <v>0.64124999999999988</v>
      </c>
      <c r="AN357" s="2">
        <f t="shared" si="308"/>
        <v>0.3511666666666669</v>
      </c>
      <c r="AO357" s="1">
        <f t="shared" si="309"/>
        <v>4.8501307117168317E-2</v>
      </c>
      <c r="AP357" s="1">
        <f t="shared" si="310"/>
        <v>1.085740603079602</v>
      </c>
      <c r="AQ357" s="1">
        <f t="shared" si="311"/>
        <v>1.085740603079602</v>
      </c>
      <c r="AR357" s="1">
        <f t="shared" si="312"/>
        <v>1.085740603079602</v>
      </c>
      <c r="AS357" s="1">
        <f t="shared" si="313"/>
        <v>1.085740603079602</v>
      </c>
      <c r="AT357" s="1">
        <f t="shared" si="314"/>
        <v>0.96515467187498305</v>
      </c>
      <c r="AU357" s="1">
        <f t="shared" si="315"/>
        <v>0.24701367689119724</v>
      </c>
      <c r="AV357" s="2">
        <f t="shared" si="280"/>
        <v>356</v>
      </c>
      <c r="AW357" s="1">
        <f t="shared" si="281"/>
        <v>247.01367689119724</v>
      </c>
      <c r="AX357" s="1">
        <f t="shared" si="282"/>
        <v>0.96515467187498305</v>
      </c>
      <c r="AY357" s="1">
        <f t="shared" si="283"/>
        <v>1.085740603079602</v>
      </c>
      <c r="AZ357" s="1">
        <f t="shared" si="278"/>
        <v>4.8333333333333327E-3</v>
      </c>
      <c r="BA357" s="1">
        <f t="shared" si="279"/>
        <v>13.583214561933721</v>
      </c>
    </row>
    <row r="358" spans="1:53">
      <c r="A358" s="2">
        <f t="shared" si="284"/>
        <v>0.35700000000000026</v>
      </c>
      <c r="B358" s="1">
        <f t="shared" si="271"/>
        <v>0.39460216666666703</v>
      </c>
      <c r="C358" s="1">
        <f t="shared" si="285"/>
        <v>5.1376499647311814E-2</v>
      </c>
      <c r="D358" s="1">
        <f t="shared" si="272"/>
        <v>1.0921062123712624</v>
      </c>
      <c r="E358" s="1">
        <f t="shared" si="286"/>
        <v>1.091852820138304</v>
      </c>
      <c r="F358" s="1">
        <f t="shared" si="286"/>
        <v>1.0918443387634067</v>
      </c>
      <c r="G358" s="1">
        <f t="shared" si="286"/>
        <v>1.0918440545057422</v>
      </c>
      <c r="H358" s="1">
        <f t="shared" si="287"/>
        <v>0.25845559883676272</v>
      </c>
      <c r="I358" s="1">
        <f t="shared" si="273"/>
        <v>13.789786501297536</v>
      </c>
      <c r="J358" s="1">
        <f>VLOOKUP($I358,Graph!$D$3:$M$50,col)</f>
        <v>5.4999999999999997E-3</v>
      </c>
      <c r="K358" s="1">
        <f>VLOOKUP($I358,Graph!$D$3:$M$50,col+1)</f>
        <v>4.4999999999999997E-3</v>
      </c>
      <c r="L358" s="1">
        <f t="shared" si="288"/>
        <v>4.8333333333333327E-3</v>
      </c>
      <c r="M358" s="1">
        <f t="shared" si="289"/>
        <v>0.64124999999999988</v>
      </c>
      <c r="N358" s="1">
        <f t="shared" si="290"/>
        <v>0.35216666666666691</v>
      </c>
      <c r="O358" s="1">
        <f t="shared" si="291"/>
        <v>4.8520866238782434E-2</v>
      </c>
      <c r="P358" s="1">
        <f t="shared" si="292"/>
        <v>1.0859641162011164</v>
      </c>
      <c r="Q358" s="1">
        <f t="shared" si="293"/>
        <v>1.0857873172425412</v>
      </c>
      <c r="R358" s="1">
        <f t="shared" si="294"/>
        <v>1.0857818208258783</v>
      </c>
      <c r="S358" s="1">
        <f t="shared" si="295"/>
        <v>1.0857816497813246</v>
      </c>
      <c r="T358" s="1">
        <f t="shared" si="296"/>
        <v>0.96521048773339946</v>
      </c>
      <c r="U358" s="1">
        <f t="shared" si="297"/>
        <v>0.24807891901642989</v>
      </c>
      <c r="V358" s="2">
        <f t="shared" si="274"/>
        <v>13.602712351858651</v>
      </c>
      <c r="W358" s="1">
        <f>VLOOKUP(V358,Graph!$D$3:$M$50,col)</f>
        <v>5.4999999999999997E-3</v>
      </c>
      <c r="X358" s="1">
        <f>VLOOKUP(V358,Graph!$D$3:$M$50,col+1)</f>
        <v>4.4999999999999997E-3</v>
      </c>
      <c r="Y358" s="1">
        <f t="shared" si="298"/>
        <v>4.8333333333333327E-3</v>
      </c>
      <c r="Z358" s="1">
        <f t="shared" si="275"/>
        <v>0.64124999999999988</v>
      </c>
      <c r="AA358" s="2">
        <f t="shared" si="299"/>
        <v>0.35216666666666691</v>
      </c>
      <c r="AB358" s="1">
        <f t="shared" si="300"/>
        <v>4.8520866238782434E-2</v>
      </c>
      <c r="AC358" s="1">
        <f t="shared" si="301"/>
        <v>1.0857816444583768</v>
      </c>
      <c r="AD358" s="1">
        <f t="shared" si="302"/>
        <v>1.0857816442927253</v>
      </c>
      <c r="AE358" s="1">
        <f t="shared" si="303"/>
        <v>1.0857816442875701</v>
      </c>
      <c r="AF358" s="1">
        <f t="shared" si="304"/>
        <v>1.0857816442874098</v>
      </c>
      <c r="AG358" s="1">
        <f t="shared" si="305"/>
        <v>0.96521048773339946</v>
      </c>
      <c r="AH358" s="1">
        <f t="shared" si="306"/>
        <v>0.24807891776118257</v>
      </c>
      <c r="AI358" s="2">
        <f t="shared" si="276"/>
        <v>13.602712328915993</v>
      </c>
      <c r="AJ358" s="1">
        <f>VLOOKUP(AI358,Graph!$D$3:$M$50,col)</f>
        <v>5.4999999999999997E-3</v>
      </c>
      <c r="AK358" s="1">
        <f>VLOOKUP(AI358,Graph!$D$3:$M$50,col+1)</f>
        <v>4.4999999999999997E-3</v>
      </c>
      <c r="AL358" s="1">
        <f t="shared" si="307"/>
        <v>4.8333333333333327E-3</v>
      </c>
      <c r="AM358" s="1">
        <f t="shared" si="277"/>
        <v>0.64124999999999988</v>
      </c>
      <c r="AN358" s="2">
        <f t="shared" si="308"/>
        <v>0.35216666666666691</v>
      </c>
      <c r="AO358" s="1">
        <f t="shared" si="309"/>
        <v>4.8520866238782434E-2</v>
      </c>
      <c r="AP358" s="1">
        <f t="shared" si="310"/>
        <v>1.0857816442874046</v>
      </c>
      <c r="AQ358" s="1">
        <f t="shared" si="311"/>
        <v>1.0857816442874046</v>
      </c>
      <c r="AR358" s="1">
        <f t="shared" si="312"/>
        <v>1.0857816442874046</v>
      </c>
      <c r="AS358" s="1">
        <f t="shared" si="313"/>
        <v>1.0857816442874046</v>
      </c>
      <c r="AT358" s="1">
        <f t="shared" si="314"/>
        <v>0.96521048773339946</v>
      </c>
      <c r="AU358" s="1">
        <f t="shared" si="315"/>
        <v>0.24807891776118143</v>
      </c>
      <c r="AV358" s="2">
        <f t="shared" si="280"/>
        <v>357</v>
      </c>
      <c r="AW358" s="1">
        <f t="shared" si="281"/>
        <v>248.07891776118143</v>
      </c>
      <c r="AX358" s="1">
        <f t="shared" si="282"/>
        <v>0.96521048773339946</v>
      </c>
      <c r="AY358" s="1">
        <f t="shared" si="283"/>
        <v>1.0857816442874046</v>
      </c>
      <c r="AZ358" s="1">
        <f t="shared" si="278"/>
        <v>4.8333333333333327E-3</v>
      </c>
      <c r="BA358" s="1">
        <f t="shared" si="279"/>
        <v>13.602712328915993</v>
      </c>
    </row>
    <row r="359" spans="1:53">
      <c r="A359" s="2">
        <f t="shared" si="284"/>
        <v>0.35800000000000026</v>
      </c>
      <c r="B359" s="1">
        <f t="shared" si="271"/>
        <v>0.39564333333333368</v>
      </c>
      <c r="C359" s="1">
        <f t="shared" si="285"/>
        <v>5.1393164465848032E-2</v>
      </c>
      <c r="D359" s="1">
        <f t="shared" si="272"/>
        <v>1.0921410213606411</v>
      </c>
      <c r="E359" s="1">
        <f t="shared" si="286"/>
        <v>1.0918885861067711</v>
      </c>
      <c r="F359" s="1">
        <f t="shared" si="286"/>
        <v>1.0918801331273835</v>
      </c>
      <c r="G359" s="1">
        <f t="shared" si="286"/>
        <v>1.0918798497010664</v>
      </c>
      <c r="H359" s="1">
        <f t="shared" si="287"/>
        <v>0.25955081572183103</v>
      </c>
      <c r="I359" s="1">
        <f t="shared" si="273"/>
        <v>13.809237326676215</v>
      </c>
      <c r="J359" s="1">
        <f>VLOOKUP($I359,Graph!$D$3:$M$50,col)</f>
        <v>5.4999999999999997E-3</v>
      </c>
      <c r="K359" s="1">
        <f>VLOOKUP($I359,Graph!$D$3:$M$50,col+1)</f>
        <v>4.4999999999999997E-3</v>
      </c>
      <c r="L359" s="1">
        <f t="shared" si="288"/>
        <v>4.8333333333333327E-3</v>
      </c>
      <c r="M359" s="1">
        <f t="shared" si="289"/>
        <v>0.64124999999999988</v>
      </c>
      <c r="N359" s="1">
        <f t="shared" si="290"/>
        <v>0.35316666666666691</v>
      </c>
      <c r="O359" s="1">
        <f t="shared" si="291"/>
        <v>4.8540326329585173E-2</v>
      </c>
      <c r="P359" s="1">
        <f t="shared" si="292"/>
        <v>1.0860049065936426</v>
      </c>
      <c r="Q359" s="1">
        <f t="shared" si="293"/>
        <v>1.0858281584611351</v>
      </c>
      <c r="R359" s="1">
        <f t="shared" si="294"/>
        <v>1.0858226607852393</v>
      </c>
      <c r="S359" s="1">
        <f t="shared" si="295"/>
        <v>1.0858224896132294</v>
      </c>
      <c r="T359" s="1">
        <f t="shared" si="296"/>
        <v>0.96526599283829939</v>
      </c>
      <c r="U359" s="1">
        <f t="shared" si="297"/>
        <v>0.24914569378544041</v>
      </c>
      <c r="V359" s="2">
        <f t="shared" si="274"/>
        <v>13.62218233893458</v>
      </c>
      <c r="W359" s="1">
        <f>VLOOKUP(V359,Graph!$D$3:$M$50,col)</f>
        <v>5.4999999999999997E-3</v>
      </c>
      <c r="X359" s="1">
        <f>VLOOKUP(V359,Graph!$D$3:$M$50,col+1)</f>
        <v>4.4999999999999997E-3</v>
      </c>
      <c r="Y359" s="1">
        <f t="shared" si="298"/>
        <v>4.8333333333333327E-3</v>
      </c>
      <c r="Z359" s="1">
        <f t="shared" si="275"/>
        <v>0.64124999999999988</v>
      </c>
      <c r="AA359" s="2">
        <f t="shared" si="299"/>
        <v>0.35316666666666691</v>
      </c>
      <c r="AB359" s="1">
        <f t="shared" si="300"/>
        <v>4.8540326329585173E-2</v>
      </c>
      <c r="AC359" s="1">
        <f t="shared" si="301"/>
        <v>1.0858224842835666</v>
      </c>
      <c r="AD359" s="1">
        <f t="shared" si="302"/>
        <v>1.0858224841176207</v>
      </c>
      <c r="AE359" s="1">
        <f t="shared" si="303"/>
        <v>1.0858224841124537</v>
      </c>
      <c r="AF359" s="1">
        <f t="shared" si="304"/>
        <v>1.0858224841122928</v>
      </c>
      <c r="AG359" s="1">
        <f t="shared" si="305"/>
        <v>0.96526599283829939</v>
      </c>
      <c r="AH359" s="1">
        <f t="shared" si="306"/>
        <v>0.24914569252323165</v>
      </c>
      <c r="AI359" s="2">
        <f t="shared" si="276"/>
        <v>13.622182315930587</v>
      </c>
      <c r="AJ359" s="1">
        <f>VLOOKUP(AI359,Graph!$D$3:$M$50,col)</f>
        <v>5.4999999999999997E-3</v>
      </c>
      <c r="AK359" s="1">
        <f>VLOOKUP(AI359,Graph!$D$3:$M$50,col+1)</f>
        <v>4.4999999999999997E-3</v>
      </c>
      <c r="AL359" s="1">
        <f t="shared" si="307"/>
        <v>4.8333333333333327E-3</v>
      </c>
      <c r="AM359" s="1">
        <f t="shared" si="277"/>
        <v>0.64124999999999988</v>
      </c>
      <c r="AN359" s="2">
        <f t="shared" si="308"/>
        <v>0.35316666666666691</v>
      </c>
      <c r="AO359" s="1">
        <f t="shared" si="309"/>
        <v>4.8540326329585173E-2</v>
      </c>
      <c r="AP359" s="1">
        <f t="shared" si="310"/>
        <v>1.0858224841122877</v>
      </c>
      <c r="AQ359" s="1">
        <f t="shared" si="311"/>
        <v>1.0858224841122874</v>
      </c>
      <c r="AR359" s="1">
        <f t="shared" si="312"/>
        <v>1.0858224841122874</v>
      </c>
      <c r="AS359" s="1">
        <f t="shared" si="313"/>
        <v>1.0858224841122874</v>
      </c>
      <c r="AT359" s="1">
        <f t="shared" si="314"/>
        <v>0.96526599283829939</v>
      </c>
      <c r="AU359" s="1">
        <f t="shared" si="315"/>
        <v>0.24914569252323043</v>
      </c>
      <c r="AV359" s="2">
        <f t="shared" si="280"/>
        <v>358</v>
      </c>
      <c r="AW359" s="1">
        <f t="shared" si="281"/>
        <v>249.14569252323042</v>
      </c>
      <c r="AX359" s="1">
        <f t="shared" si="282"/>
        <v>0.96526599283829939</v>
      </c>
      <c r="AY359" s="1">
        <f t="shared" si="283"/>
        <v>1.0858224841122874</v>
      </c>
      <c r="AZ359" s="1">
        <f t="shared" si="278"/>
        <v>4.8333333333333327E-3</v>
      </c>
      <c r="BA359" s="1">
        <f t="shared" si="279"/>
        <v>13.622182315930587</v>
      </c>
    </row>
    <row r="360" spans="1:53">
      <c r="A360" s="2">
        <f t="shared" si="284"/>
        <v>0.35900000000000026</v>
      </c>
      <c r="B360" s="1">
        <f t="shared" si="271"/>
        <v>0.39668450000000033</v>
      </c>
      <c r="C360" s="1">
        <f t="shared" si="285"/>
        <v>5.1409744486097676E-2</v>
      </c>
      <c r="D360" s="1">
        <f t="shared" si="272"/>
        <v>1.0921756565290959</v>
      </c>
      <c r="E360" s="1">
        <f t="shared" si="286"/>
        <v>1.0919241748690842</v>
      </c>
      <c r="F360" s="1">
        <f t="shared" si="286"/>
        <v>1.091915750217008</v>
      </c>
      <c r="G360" s="1">
        <f t="shared" si="286"/>
        <v>1.0919154676211447</v>
      </c>
      <c r="H360" s="1">
        <f t="shared" si="287"/>
        <v>0.26064758045378783</v>
      </c>
      <c r="I360" s="1">
        <f t="shared" si="273"/>
        <v>13.828660885182025</v>
      </c>
      <c r="J360" s="1">
        <f>VLOOKUP($I360,Graph!$D$3:$M$50,col)</f>
        <v>5.4999999999999997E-3</v>
      </c>
      <c r="K360" s="1">
        <f>VLOOKUP($I360,Graph!$D$3:$M$50,col+1)</f>
        <v>4.4999999999999997E-3</v>
      </c>
      <c r="L360" s="1">
        <f t="shared" si="288"/>
        <v>4.8333333333333327E-3</v>
      </c>
      <c r="M360" s="1">
        <f t="shared" si="289"/>
        <v>0.64124999999999988</v>
      </c>
      <c r="N360" s="1">
        <f t="shared" si="290"/>
        <v>0.35416666666666691</v>
      </c>
      <c r="O360" s="1">
        <f t="shared" si="291"/>
        <v>4.8559688138624948E-2</v>
      </c>
      <c r="P360" s="1">
        <f t="shared" si="292"/>
        <v>1.086045497099783</v>
      </c>
      <c r="Q360" s="1">
        <f t="shared" si="293"/>
        <v>1.0858687997582799</v>
      </c>
      <c r="R360" s="1">
        <f t="shared" si="294"/>
        <v>1.0858633008373675</v>
      </c>
      <c r="S360" s="1">
        <f t="shared" si="295"/>
        <v>1.0858631295387289</v>
      </c>
      <c r="T360" s="1">
        <f t="shared" si="296"/>
        <v>0.96532118977759773</v>
      </c>
      <c r="U360" s="1">
        <f t="shared" si="297"/>
        <v>0.25021400024207069</v>
      </c>
      <c r="V360" s="2">
        <f t="shared" si="274"/>
        <v>13.641624664042711</v>
      </c>
      <c r="W360" s="1">
        <f>VLOOKUP(V360,Graph!$D$3:$M$50,col)</f>
        <v>5.4999999999999997E-3</v>
      </c>
      <c r="X360" s="1">
        <f>VLOOKUP(V360,Graph!$D$3:$M$50,col+1)</f>
        <v>4.4999999999999997E-3</v>
      </c>
      <c r="Y360" s="1">
        <f t="shared" si="298"/>
        <v>4.8333333333333327E-3</v>
      </c>
      <c r="Z360" s="1">
        <f t="shared" si="275"/>
        <v>0.64124999999999988</v>
      </c>
      <c r="AA360" s="2">
        <f t="shared" si="299"/>
        <v>0.35416666666666691</v>
      </c>
      <c r="AB360" s="1">
        <f t="shared" si="300"/>
        <v>4.8559688138624948E-2</v>
      </c>
      <c r="AC360" s="1">
        <f t="shared" si="301"/>
        <v>1.0858631242023864</v>
      </c>
      <c r="AD360" s="1">
        <f t="shared" si="302"/>
        <v>1.0858631240361467</v>
      </c>
      <c r="AE360" s="1">
        <f t="shared" si="303"/>
        <v>1.0858631240309682</v>
      </c>
      <c r="AF360" s="1">
        <f t="shared" si="304"/>
        <v>1.0858631240308065</v>
      </c>
      <c r="AG360" s="1">
        <f t="shared" si="305"/>
        <v>0.96532118977759773</v>
      </c>
      <c r="AH360" s="1">
        <f t="shared" si="306"/>
        <v>0.25021399897288749</v>
      </c>
      <c r="AI360" s="2">
        <f t="shared" si="276"/>
        <v>13.641624640977495</v>
      </c>
      <c r="AJ360" s="1">
        <f>VLOOKUP(AI360,Graph!$D$3:$M$50,col)</f>
        <v>5.4999999999999997E-3</v>
      </c>
      <c r="AK360" s="1">
        <f>VLOOKUP(AI360,Graph!$D$3:$M$50,col+1)</f>
        <v>4.4999999999999997E-3</v>
      </c>
      <c r="AL360" s="1">
        <f t="shared" si="307"/>
        <v>4.8333333333333327E-3</v>
      </c>
      <c r="AM360" s="1">
        <f t="shared" si="277"/>
        <v>0.64124999999999988</v>
      </c>
      <c r="AN360" s="2">
        <f t="shared" si="308"/>
        <v>0.35416666666666691</v>
      </c>
      <c r="AO360" s="1">
        <f t="shared" si="309"/>
        <v>4.8559688138624948E-2</v>
      </c>
      <c r="AP360" s="1">
        <f t="shared" si="310"/>
        <v>1.0858631240308017</v>
      </c>
      <c r="AQ360" s="1">
        <f t="shared" si="311"/>
        <v>1.0858631240308017</v>
      </c>
      <c r="AR360" s="1">
        <f t="shared" si="312"/>
        <v>1.0858631240308017</v>
      </c>
      <c r="AS360" s="1">
        <f t="shared" si="313"/>
        <v>1.0858631240308017</v>
      </c>
      <c r="AT360" s="1">
        <f t="shared" si="314"/>
        <v>0.96532118977759773</v>
      </c>
      <c r="AU360" s="1">
        <f t="shared" si="315"/>
        <v>0.25021399897288632</v>
      </c>
      <c r="AV360" s="2">
        <f t="shared" si="280"/>
        <v>359</v>
      </c>
      <c r="AW360" s="1">
        <f t="shared" si="281"/>
        <v>250.21399897288632</v>
      </c>
      <c r="AX360" s="1">
        <f t="shared" si="282"/>
        <v>0.96532118977759773</v>
      </c>
      <c r="AY360" s="1">
        <f t="shared" si="283"/>
        <v>1.0858631240308017</v>
      </c>
      <c r="AZ360" s="1">
        <f t="shared" si="278"/>
        <v>4.8333333333333327E-3</v>
      </c>
      <c r="BA360" s="1">
        <f t="shared" si="279"/>
        <v>13.641624640977495</v>
      </c>
    </row>
    <row r="361" spans="1:53">
      <c r="A361" s="2">
        <f t="shared" si="284"/>
        <v>0.36000000000000026</v>
      </c>
      <c r="B361" s="1">
        <f t="shared" si="271"/>
        <v>0.39772566666666703</v>
      </c>
      <c r="C361" s="1">
        <f t="shared" si="285"/>
        <v>5.1426240353015469E-2</v>
      </c>
      <c r="D361" s="1">
        <f t="shared" si="272"/>
        <v>1.0922101191740734</v>
      </c>
      <c r="E361" s="1">
        <f t="shared" ref="E361:G380" si="316">SQRT(D361-($C361*D361-POWER(D361,1/3)+1)/($C361-POWER(D361,-2/3)/3))</f>
        <v>1.0919595877377806</v>
      </c>
      <c r="F361" s="1">
        <f t="shared" si="316"/>
        <v>1.0919511913448476</v>
      </c>
      <c r="G361" s="1">
        <f t="shared" si="316"/>
        <v>1.0919509095785338</v>
      </c>
      <c r="H361" s="1">
        <f t="shared" si="287"/>
        <v>0.26174589084881317</v>
      </c>
      <c r="I361" s="1">
        <f t="shared" si="273"/>
        <v>13.848057290864411</v>
      </c>
      <c r="J361" s="1">
        <f>VLOOKUP($I361,Graph!$D$3:$M$50,col)</f>
        <v>5.4999999999999997E-3</v>
      </c>
      <c r="K361" s="1">
        <f>VLOOKUP($I361,Graph!$D$3:$M$50,col+1)</f>
        <v>4.4999999999999997E-3</v>
      </c>
      <c r="L361" s="1">
        <f t="shared" si="288"/>
        <v>4.8333333333333327E-3</v>
      </c>
      <c r="M361" s="1">
        <f t="shared" si="289"/>
        <v>0.64124999999999988</v>
      </c>
      <c r="N361" s="1">
        <f t="shared" si="290"/>
        <v>0.35516666666666691</v>
      </c>
      <c r="O361" s="1">
        <f t="shared" si="291"/>
        <v>4.8578952407427538E-2</v>
      </c>
      <c r="P361" s="1">
        <f t="shared" si="292"/>
        <v>1.0860858891830882</v>
      </c>
      <c r="Q361" s="1">
        <f t="shared" si="293"/>
        <v>1.0859092425963066</v>
      </c>
      <c r="R361" s="1">
        <f t="shared" si="294"/>
        <v>1.0859037424444433</v>
      </c>
      <c r="S361" s="1">
        <f t="shared" si="295"/>
        <v>1.0859035710199969</v>
      </c>
      <c r="T361" s="1">
        <f t="shared" si="296"/>
        <v>0.96537608111055362</v>
      </c>
      <c r="U361" s="1">
        <f t="shared" si="297"/>
        <v>0.2512838361913266</v>
      </c>
      <c r="V361" s="2">
        <f t="shared" si="274"/>
        <v>13.661039444352106</v>
      </c>
      <c r="W361" s="1">
        <f>VLOOKUP(V361,Graph!$D$3:$M$50,col)</f>
        <v>5.4999999999999997E-3</v>
      </c>
      <c r="X361" s="1">
        <f>VLOOKUP(V361,Graph!$D$3:$M$50,col+1)</f>
        <v>4.4999999999999997E-3</v>
      </c>
      <c r="Y361" s="1">
        <f t="shared" si="298"/>
        <v>4.8333333333333327E-3</v>
      </c>
      <c r="Z361" s="1">
        <f t="shared" si="275"/>
        <v>0.64124999999999988</v>
      </c>
      <c r="AA361" s="2">
        <f t="shared" si="299"/>
        <v>0.35516666666666691</v>
      </c>
      <c r="AB361" s="1">
        <f t="shared" si="300"/>
        <v>4.8578952407427538E-2</v>
      </c>
      <c r="AC361" s="1">
        <f t="shared" si="301"/>
        <v>1.0859035656770095</v>
      </c>
      <c r="AD361" s="1">
        <f t="shared" si="302"/>
        <v>1.0859035655104778</v>
      </c>
      <c r="AE361" s="1">
        <f t="shared" si="303"/>
        <v>1.0859035655052875</v>
      </c>
      <c r="AF361" s="1">
        <f t="shared" si="304"/>
        <v>1.0859035655051257</v>
      </c>
      <c r="AG361" s="1">
        <f t="shared" si="305"/>
        <v>0.96537608111055362</v>
      </c>
      <c r="AH361" s="1">
        <f t="shared" si="306"/>
        <v>0.25128383491515621</v>
      </c>
      <c r="AI361" s="2">
        <f t="shared" si="276"/>
        <v>13.661039421225784</v>
      </c>
      <c r="AJ361" s="1">
        <f>VLOOKUP(AI361,Graph!$D$3:$M$50,col)</f>
        <v>5.4999999999999997E-3</v>
      </c>
      <c r="AK361" s="1">
        <f>VLOOKUP(AI361,Graph!$D$3:$M$50,col+1)</f>
        <v>4.4999999999999997E-3</v>
      </c>
      <c r="AL361" s="1">
        <f t="shared" si="307"/>
        <v>4.8333333333333327E-3</v>
      </c>
      <c r="AM361" s="1">
        <f t="shared" si="277"/>
        <v>0.64124999999999988</v>
      </c>
      <c r="AN361" s="2">
        <f t="shared" si="308"/>
        <v>0.35516666666666691</v>
      </c>
      <c r="AO361" s="1">
        <f t="shared" si="309"/>
        <v>4.8578952407427538E-2</v>
      </c>
      <c r="AP361" s="1">
        <f t="shared" si="310"/>
        <v>1.0859035655051208</v>
      </c>
      <c r="AQ361" s="1">
        <f t="shared" si="311"/>
        <v>1.0859035655051206</v>
      </c>
      <c r="AR361" s="1">
        <f t="shared" si="312"/>
        <v>1.0859035655051206</v>
      </c>
      <c r="AS361" s="1">
        <f t="shared" si="313"/>
        <v>1.0859035655051206</v>
      </c>
      <c r="AT361" s="1">
        <f t="shared" si="314"/>
        <v>0.96537608111055362</v>
      </c>
      <c r="AU361" s="1">
        <f t="shared" si="315"/>
        <v>0.2512838349151551</v>
      </c>
      <c r="AV361" s="2">
        <f t="shared" si="280"/>
        <v>360</v>
      </c>
      <c r="AW361" s="1">
        <f t="shared" si="281"/>
        <v>251.2838349151551</v>
      </c>
      <c r="AX361" s="1">
        <f t="shared" si="282"/>
        <v>0.96537608111055362</v>
      </c>
      <c r="AY361" s="1">
        <f t="shared" si="283"/>
        <v>1.0859035655051206</v>
      </c>
      <c r="AZ361" s="1">
        <f t="shared" si="278"/>
        <v>4.8333333333333327E-3</v>
      </c>
      <c r="BA361" s="1">
        <f t="shared" si="279"/>
        <v>13.661039421225784</v>
      </c>
    </row>
    <row r="362" spans="1:53">
      <c r="A362" s="2">
        <f t="shared" si="284"/>
        <v>0.36100000000000027</v>
      </c>
      <c r="B362" s="1">
        <f t="shared" si="271"/>
        <v>0.39876683333333368</v>
      </c>
      <c r="C362" s="1">
        <f t="shared" si="285"/>
        <v>5.1442652705038991E-2</v>
      </c>
      <c r="D362" s="1">
        <f t="shared" si="272"/>
        <v>1.0922444105801539</v>
      </c>
      <c r="E362" s="1">
        <f t="shared" si="316"/>
        <v>1.0919948260124792</v>
      </c>
      <c r="F362" s="1">
        <f t="shared" si="316"/>
        <v>1.0919864578105578</v>
      </c>
      <c r="G362" s="1">
        <f t="shared" si="316"/>
        <v>1.091986176872876</v>
      </c>
      <c r="H362" s="1">
        <f t="shared" si="287"/>
        <v>0.26284574473230021</v>
      </c>
      <c r="I362" s="1">
        <f t="shared" si="273"/>
        <v>13.867426656981579</v>
      </c>
      <c r="J362" s="1">
        <f>VLOOKUP($I362,Graph!$D$3:$M$50,col)</f>
        <v>5.4999999999999997E-3</v>
      </c>
      <c r="K362" s="1">
        <f>VLOOKUP($I362,Graph!$D$3:$M$50,col+1)</f>
        <v>4.4999999999999997E-3</v>
      </c>
      <c r="L362" s="1">
        <f t="shared" si="288"/>
        <v>4.8333333333333327E-3</v>
      </c>
      <c r="M362" s="1">
        <f t="shared" si="289"/>
        <v>0.64124999999999988</v>
      </c>
      <c r="N362" s="1">
        <f t="shared" si="290"/>
        <v>0.35616666666666691</v>
      </c>
      <c r="O362" s="1">
        <f t="shared" si="291"/>
        <v>4.8598119870090183E-2</v>
      </c>
      <c r="P362" s="1">
        <f t="shared" si="292"/>
        <v>1.0861260842928768</v>
      </c>
      <c r="Q362" s="1">
        <f t="shared" si="293"/>
        <v>1.0859494884233414</v>
      </c>
      <c r="R362" s="1">
        <f t="shared" si="294"/>
        <v>1.0859439870544447</v>
      </c>
      <c r="S362" s="1">
        <f t="shared" si="295"/>
        <v>1.0859438155050052</v>
      </c>
      <c r="T362" s="1">
        <f t="shared" si="296"/>
        <v>0.96543066936816591</v>
      </c>
      <c r="U362" s="1">
        <f t="shared" si="297"/>
        <v>0.25235519944761164</v>
      </c>
      <c r="V362" s="2">
        <f t="shared" si="274"/>
        <v>13.680426796209066</v>
      </c>
      <c r="W362" s="1">
        <f>VLOOKUP(V362,Graph!$D$3:$M$50,col)</f>
        <v>5.4999999999999997E-3</v>
      </c>
      <c r="X362" s="1">
        <f>VLOOKUP(V362,Graph!$D$3:$M$50,col+1)</f>
        <v>4.4999999999999997E-3</v>
      </c>
      <c r="Y362" s="1">
        <f t="shared" si="298"/>
        <v>4.8333333333333327E-3</v>
      </c>
      <c r="Z362" s="1">
        <f t="shared" si="275"/>
        <v>0.64124999999999988</v>
      </c>
      <c r="AA362" s="2">
        <f t="shared" si="299"/>
        <v>0.35616666666666691</v>
      </c>
      <c r="AB362" s="1">
        <f t="shared" si="300"/>
        <v>4.8598119870090183E-2</v>
      </c>
      <c r="AC362" s="1">
        <f t="shared" si="301"/>
        <v>1.0859438101554071</v>
      </c>
      <c r="AD362" s="1">
        <f t="shared" si="302"/>
        <v>1.0859438099885848</v>
      </c>
      <c r="AE362" s="1">
        <f t="shared" si="303"/>
        <v>1.0859438099833829</v>
      </c>
      <c r="AF362" s="1">
        <f t="shared" si="304"/>
        <v>1.0859438099832206</v>
      </c>
      <c r="AG362" s="1">
        <f t="shared" si="305"/>
        <v>0.96543066936816591</v>
      </c>
      <c r="AH362" s="1">
        <f t="shared" si="306"/>
        <v>0.25235519816444119</v>
      </c>
      <c r="AI362" s="2">
        <f t="shared" si="276"/>
        <v>13.68042677302175</v>
      </c>
      <c r="AJ362" s="1">
        <f>VLOOKUP(AI362,Graph!$D$3:$M$50,col)</f>
        <v>5.4999999999999997E-3</v>
      </c>
      <c r="AK362" s="1">
        <f>VLOOKUP(AI362,Graph!$D$3:$M$50,col+1)</f>
        <v>4.4999999999999997E-3</v>
      </c>
      <c r="AL362" s="1">
        <f t="shared" si="307"/>
        <v>4.8333333333333327E-3</v>
      </c>
      <c r="AM362" s="1">
        <f t="shared" si="277"/>
        <v>0.64124999999999988</v>
      </c>
      <c r="AN362" s="2">
        <f t="shared" si="308"/>
        <v>0.35616666666666691</v>
      </c>
      <c r="AO362" s="1">
        <f t="shared" si="309"/>
        <v>4.8598119870090183E-2</v>
      </c>
      <c r="AP362" s="1">
        <f t="shared" si="310"/>
        <v>1.0859438099832155</v>
      </c>
      <c r="AQ362" s="1">
        <f t="shared" si="311"/>
        <v>1.0859438099832153</v>
      </c>
      <c r="AR362" s="1">
        <f t="shared" si="312"/>
        <v>1.085943809983215</v>
      </c>
      <c r="AS362" s="1">
        <f t="shared" si="313"/>
        <v>1.0859438099832155</v>
      </c>
      <c r="AT362" s="1">
        <f t="shared" si="314"/>
        <v>0.96543066936816591</v>
      </c>
      <c r="AU362" s="1">
        <f t="shared" si="315"/>
        <v>0.25235519816443996</v>
      </c>
      <c r="AV362" s="2">
        <f t="shared" si="280"/>
        <v>361</v>
      </c>
      <c r="AW362" s="1">
        <f t="shared" si="281"/>
        <v>252.35519816443997</v>
      </c>
      <c r="AX362" s="1">
        <f t="shared" si="282"/>
        <v>0.96543066936816591</v>
      </c>
      <c r="AY362" s="1">
        <f t="shared" si="283"/>
        <v>1.0859438099832155</v>
      </c>
      <c r="AZ362" s="1">
        <f t="shared" si="278"/>
        <v>4.8333333333333327E-3</v>
      </c>
      <c r="BA362" s="1">
        <f t="shared" si="279"/>
        <v>13.68042677302175</v>
      </c>
    </row>
    <row r="363" spans="1:53">
      <c r="A363" s="2">
        <f t="shared" si="284"/>
        <v>0.36200000000000027</v>
      </c>
      <c r="B363" s="1">
        <f t="shared" si="271"/>
        <v>0.39980800000000033</v>
      </c>
      <c r="C363" s="1">
        <f t="shared" si="285"/>
        <v>5.145898217417081E-2</v>
      </c>
      <c r="D363" s="1">
        <f t="shared" si="272"/>
        <v>1.0922785320192092</v>
      </c>
      <c r="E363" s="1">
        <f t="shared" si="316"/>
        <v>1.0920298909800406</v>
      </c>
      <c r="F363" s="1">
        <f t="shared" si="316"/>
        <v>1.0920215509010374</v>
      </c>
      <c r="G363" s="1">
        <f t="shared" si="316"/>
        <v>1.0920212707910597</v>
      </c>
      <c r="H363" s="1">
        <f t="shared" si="287"/>
        <v>0.26394713993879138</v>
      </c>
      <c r="I363" s="1">
        <f t="shared" si="273"/>
        <v>13.886769096008186</v>
      </c>
      <c r="J363" s="1">
        <f>VLOOKUP($I363,Graph!$D$3:$M$50,col)</f>
        <v>5.4999999999999997E-3</v>
      </c>
      <c r="K363" s="1">
        <f>VLOOKUP($I363,Graph!$D$3:$M$50,col+1)</f>
        <v>4.4999999999999997E-3</v>
      </c>
      <c r="L363" s="1">
        <f t="shared" si="288"/>
        <v>4.8333333333333327E-3</v>
      </c>
      <c r="M363" s="1">
        <f t="shared" si="289"/>
        <v>0.64124999999999988</v>
      </c>
      <c r="N363" s="1">
        <f t="shared" si="290"/>
        <v>0.35716666666666691</v>
      </c>
      <c r="O363" s="1">
        <f t="shared" si="291"/>
        <v>4.8617191253374215E-2</v>
      </c>
      <c r="P363" s="1">
        <f t="shared" si="292"/>
        <v>1.086166083864412</v>
      </c>
      <c r="Q363" s="1">
        <f t="shared" si="293"/>
        <v>1.0859895386734764</v>
      </c>
      <c r="R363" s="1">
        <f t="shared" si="294"/>
        <v>1.085984036101318</v>
      </c>
      <c r="S363" s="1">
        <f t="shared" si="295"/>
        <v>1.0859838644276938</v>
      </c>
      <c r="T363" s="1">
        <f t="shared" si="296"/>
        <v>0.96548495705356308</v>
      </c>
      <c r="U363" s="1">
        <f t="shared" si="297"/>
        <v>0.25342808783465959</v>
      </c>
      <c r="V363" s="2">
        <f t="shared" si="274"/>
        <v>13.699786835145161</v>
      </c>
      <c r="W363" s="1">
        <f>VLOOKUP(V363,Graph!$D$3:$M$50,col)</f>
        <v>5.4999999999999997E-3</v>
      </c>
      <c r="X363" s="1">
        <f>VLOOKUP(V363,Graph!$D$3:$M$50,col+1)</f>
        <v>4.4999999999999997E-3</v>
      </c>
      <c r="Y363" s="1">
        <f t="shared" si="298"/>
        <v>4.8333333333333327E-3</v>
      </c>
      <c r="Z363" s="1">
        <f t="shared" si="275"/>
        <v>0.64124999999999988</v>
      </c>
      <c r="AA363" s="2">
        <f t="shared" si="299"/>
        <v>0.35716666666666691</v>
      </c>
      <c r="AB363" s="1">
        <f t="shared" si="300"/>
        <v>4.8617191253374215E-2</v>
      </c>
      <c r="AC363" s="1">
        <f t="shared" si="301"/>
        <v>1.0859838590715192</v>
      </c>
      <c r="AD363" s="1">
        <f t="shared" si="302"/>
        <v>1.0859838589044073</v>
      </c>
      <c r="AE363" s="1">
        <f t="shared" si="303"/>
        <v>1.0859838588991935</v>
      </c>
      <c r="AF363" s="1">
        <f t="shared" si="304"/>
        <v>1.0859838588990312</v>
      </c>
      <c r="AG363" s="1">
        <f t="shared" si="305"/>
        <v>0.96548495705356308</v>
      </c>
      <c r="AH363" s="1">
        <f t="shared" si="306"/>
        <v>0.25342808654447613</v>
      </c>
      <c r="AI363" s="2">
        <f t="shared" si="276"/>
        <v>13.699786811896963</v>
      </c>
      <c r="AJ363" s="1">
        <f>VLOOKUP(AI363,Graph!$D$3:$M$50,col)</f>
        <v>5.4999999999999997E-3</v>
      </c>
      <c r="AK363" s="1">
        <f>VLOOKUP(AI363,Graph!$D$3:$M$50,col+1)</f>
        <v>4.4999999999999997E-3</v>
      </c>
      <c r="AL363" s="1">
        <f t="shared" si="307"/>
        <v>4.8333333333333327E-3</v>
      </c>
      <c r="AM363" s="1">
        <f t="shared" si="277"/>
        <v>0.64124999999999988</v>
      </c>
      <c r="AN363" s="2">
        <f t="shared" si="308"/>
        <v>0.35716666666666691</v>
      </c>
      <c r="AO363" s="1">
        <f t="shared" si="309"/>
        <v>4.8617191253374215E-2</v>
      </c>
      <c r="AP363" s="1">
        <f t="shared" si="310"/>
        <v>1.0859838588990258</v>
      </c>
      <c r="AQ363" s="1">
        <f t="shared" si="311"/>
        <v>1.0859838588990258</v>
      </c>
      <c r="AR363" s="1">
        <f t="shared" si="312"/>
        <v>1.0859838588990258</v>
      </c>
      <c r="AS363" s="1">
        <f t="shared" si="313"/>
        <v>1.0859838588990258</v>
      </c>
      <c r="AT363" s="1">
        <f t="shared" si="314"/>
        <v>0.96548495705356308</v>
      </c>
      <c r="AU363" s="1">
        <f t="shared" si="315"/>
        <v>0.25342808654447496</v>
      </c>
      <c r="AV363" s="2">
        <f t="shared" si="280"/>
        <v>362</v>
      </c>
      <c r="AW363" s="1">
        <f t="shared" si="281"/>
        <v>253.42808654447495</v>
      </c>
      <c r="AX363" s="1">
        <f t="shared" si="282"/>
        <v>0.96548495705356308</v>
      </c>
      <c r="AY363" s="1">
        <f t="shared" si="283"/>
        <v>1.0859838588990258</v>
      </c>
      <c r="AZ363" s="1">
        <f t="shared" si="278"/>
        <v>4.8333333333333327E-3</v>
      </c>
      <c r="BA363" s="1">
        <f t="shared" si="279"/>
        <v>13.699786811896963</v>
      </c>
    </row>
    <row r="364" spans="1:53">
      <c r="A364" s="2">
        <f t="shared" si="284"/>
        <v>0.36300000000000027</v>
      </c>
      <c r="B364" s="1">
        <f t="shared" si="271"/>
        <v>0.40084916666666703</v>
      </c>
      <c r="C364" s="1">
        <f t="shared" si="285"/>
        <v>5.1475229386059224E-2</v>
      </c>
      <c r="D364" s="1">
        <f t="shared" si="272"/>
        <v>1.0923124847505605</v>
      </c>
      <c r="E364" s="1">
        <f t="shared" si="316"/>
        <v>1.0920647839147208</v>
      </c>
      <c r="F364" s="1">
        <f t="shared" si="316"/>
        <v>1.0920564718905861</v>
      </c>
      <c r="G364" s="1">
        <f t="shared" si="316"/>
        <v>1.0920561926073724</v>
      </c>
      <c r="H364" s="1">
        <f t="shared" si="287"/>
        <v>0.26505007431191352</v>
      </c>
      <c r="I364" s="1">
        <f t="shared" si="273"/>
        <v>13.906084719642852</v>
      </c>
      <c r="J364" s="1">
        <f>VLOOKUP($I364,Graph!$D$3:$M$50,col)</f>
        <v>5.4999999999999997E-3</v>
      </c>
      <c r="K364" s="1">
        <f>VLOOKUP($I364,Graph!$D$3:$M$50,col+1)</f>
        <v>4.4999999999999997E-3</v>
      </c>
      <c r="L364" s="1">
        <f t="shared" si="288"/>
        <v>4.8333333333333327E-3</v>
      </c>
      <c r="M364" s="1">
        <f t="shared" si="289"/>
        <v>0.64124999999999988</v>
      </c>
      <c r="N364" s="1">
        <f t="shared" si="290"/>
        <v>0.35816666666666691</v>
      </c>
      <c r="O364" s="1">
        <f t="shared" si="291"/>
        <v>4.8636167276796226E-2</v>
      </c>
      <c r="P364" s="1">
        <f t="shared" si="292"/>
        <v>1.0862058893190671</v>
      </c>
      <c r="Q364" s="1">
        <f t="shared" si="293"/>
        <v>1.0860293947669424</v>
      </c>
      <c r="R364" s="1">
        <f t="shared" si="294"/>
        <v>1.0860238910051494</v>
      </c>
      <c r="S364" s="1">
        <f t="shared" si="295"/>
        <v>1.086023719208141</v>
      </c>
      <c r="T364" s="1">
        <f t="shared" si="296"/>
        <v>0.96553894664238427</v>
      </c>
      <c r="U364" s="1">
        <f t="shared" si="297"/>
        <v>0.25450249918546847</v>
      </c>
      <c r="V364" s="2">
        <f t="shared" si="274"/>
        <v>13.719119675885199</v>
      </c>
      <c r="W364" s="1">
        <f>VLOOKUP(V364,Graph!$D$3:$M$50,col)</f>
        <v>5.4999999999999997E-3</v>
      </c>
      <c r="X364" s="1">
        <f>VLOOKUP(V364,Graph!$D$3:$M$50,col+1)</f>
        <v>4.4999999999999997E-3</v>
      </c>
      <c r="Y364" s="1">
        <f t="shared" si="298"/>
        <v>4.8333333333333327E-3</v>
      </c>
      <c r="Z364" s="1">
        <f t="shared" si="275"/>
        <v>0.64124999999999988</v>
      </c>
      <c r="AA364" s="2">
        <f t="shared" si="299"/>
        <v>0.35816666666666691</v>
      </c>
      <c r="AB364" s="1">
        <f t="shared" si="300"/>
        <v>4.8636167276796226E-2</v>
      </c>
      <c r="AC364" s="1">
        <f t="shared" si="301"/>
        <v>1.0860237138454236</v>
      </c>
      <c r="AD364" s="1">
        <f t="shared" si="302"/>
        <v>1.0860237136780242</v>
      </c>
      <c r="AE364" s="1">
        <f t="shared" si="303"/>
        <v>1.0860237136727986</v>
      </c>
      <c r="AF364" s="1">
        <f t="shared" si="304"/>
        <v>1.0860237136726358</v>
      </c>
      <c r="AG364" s="1">
        <f t="shared" si="305"/>
        <v>0.96553894664238427</v>
      </c>
      <c r="AH364" s="1">
        <f t="shared" si="306"/>
        <v>0.25450249788825935</v>
      </c>
      <c r="AI364" s="2">
        <f t="shared" si="276"/>
        <v>13.719119652576238</v>
      </c>
      <c r="AJ364" s="1">
        <f>VLOOKUP(AI364,Graph!$D$3:$M$50,col)</f>
        <v>5.4999999999999997E-3</v>
      </c>
      <c r="AK364" s="1">
        <f>VLOOKUP(AI364,Graph!$D$3:$M$50,col+1)</f>
        <v>4.4999999999999997E-3</v>
      </c>
      <c r="AL364" s="1">
        <f t="shared" si="307"/>
        <v>4.8333333333333327E-3</v>
      </c>
      <c r="AM364" s="1">
        <f t="shared" si="277"/>
        <v>0.64124999999999988</v>
      </c>
      <c r="AN364" s="2">
        <f t="shared" si="308"/>
        <v>0.35816666666666691</v>
      </c>
      <c r="AO364" s="1">
        <f t="shared" si="309"/>
        <v>4.8636167276796226E-2</v>
      </c>
      <c r="AP364" s="1">
        <f t="shared" si="310"/>
        <v>1.0860237136726305</v>
      </c>
      <c r="AQ364" s="1">
        <f t="shared" si="311"/>
        <v>1.0860237136726301</v>
      </c>
      <c r="AR364" s="1">
        <f t="shared" si="312"/>
        <v>1.0860237136726303</v>
      </c>
      <c r="AS364" s="1">
        <f t="shared" si="313"/>
        <v>1.0860237136726305</v>
      </c>
      <c r="AT364" s="1">
        <f t="shared" si="314"/>
        <v>0.96553894664238427</v>
      </c>
      <c r="AU364" s="1">
        <f t="shared" si="315"/>
        <v>0.25450249788825807</v>
      </c>
      <c r="AV364" s="2">
        <f t="shared" si="280"/>
        <v>363</v>
      </c>
      <c r="AW364" s="1">
        <f t="shared" si="281"/>
        <v>254.50249788825806</v>
      </c>
      <c r="AX364" s="1">
        <f t="shared" si="282"/>
        <v>0.96553894664238427</v>
      </c>
      <c r="AY364" s="1">
        <f t="shared" si="283"/>
        <v>1.0860237136726305</v>
      </c>
      <c r="AZ364" s="1">
        <f t="shared" si="278"/>
        <v>4.8333333333333327E-3</v>
      </c>
      <c r="BA364" s="1">
        <f t="shared" si="279"/>
        <v>13.719119652576238</v>
      </c>
    </row>
    <row r="365" spans="1:53">
      <c r="A365" s="2">
        <f t="shared" si="284"/>
        <v>0.36400000000000027</v>
      </c>
      <c r="B365" s="1">
        <f t="shared" si="271"/>
        <v>0.40189033333333368</v>
      </c>
      <c r="C365" s="1">
        <f t="shared" si="285"/>
        <v>5.1491394960077867E-2</v>
      </c>
      <c r="D365" s="1">
        <f t="shared" si="272"/>
        <v>1.0923462700211319</v>
      </c>
      <c r="E365" s="1">
        <f t="shared" si="316"/>
        <v>1.0920995060783285</v>
      </c>
      <c r="F365" s="1">
        <f t="shared" si="316"/>
        <v>1.0920912220410572</v>
      </c>
      <c r="G365" s="1">
        <f t="shared" si="316"/>
        <v>1.092090943583657</v>
      </c>
      <c r="H365" s="1">
        <f t="shared" si="287"/>
        <v>0.26615454570431585</v>
      </c>
      <c r="I365" s="1">
        <f t="shared" si="273"/>
        <v>13.925373638815666</v>
      </c>
      <c r="J365" s="1">
        <f>VLOOKUP($I365,Graph!$D$3:$M$50,col)</f>
        <v>5.4999999999999997E-3</v>
      </c>
      <c r="K365" s="1">
        <f>VLOOKUP($I365,Graph!$D$3:$M$50,col+1)</f>
        <v>4.4999999999999997E-3</v>
      </c>
      <c r="L365" s="1">
        <f t="shared" si="288"/>
        <v>4.8333333333333327E-3</v>
      </c>
      <c r="M365" s="1">
        <f t="shared" si="289"/>
        <v>0.64124999999999988</v>
      </c>
      <c r="N365" s="1">
        <f t="shared" si="290"/>
        <v>0.35916666666666691</v>
      </c>
      <c r="O365" s="1">
        <f t="shared" si="291"/>
        <v>4.8655048652718025E-2</v>
      </c>
      <c r="P365" s="1">
        <f t="shared" si="292"/>
        <v>1.0862455020644954</v>
      </c>
      <c r="Q365" s="1">
        <f t="shared" si="293"/>
        <v>1.086069058110271</v>
      </c>
      <c r="R365" s="1">
        <f t="shared" si="294"/>
        <v>1.0860635531723277</v>
      </c>
      <c r="S365" s="1">
        <f t="shared" si="295"/>
        <v>1.0860633812527301</v>
      </c>
      <c r="T365" s="1">
        <f t="shared" si="296"/>
        <v>0.96559264058315653</v>
      </c>
      <c r="U365" s="1">
        <f t="shared" si="297"/>
        <v>0.2555784313422354</v>
      </c>
      <c r="V365" s="2">
        <f t="shared" si="274"/>
        <v>13.738425432355063</v>
      </c>
      <c r="W365" s="1">
        <f>VLOOKUP(V365,Graph!$D$3:$M$50,col)</f>
        <v>5.4999999999999997E-3</v>
      </c>
      <c r="X365" s="1">
        <f>VLOOKUP(V365,Graph!$D$3:$M$50,col+1)</f>
        <v>4.4999999999999997E-3</v>
      </c>
      <c r="Y365" s="1">
        <f t="shared" si="298"/>
        <v>4.8333333333333327E-3</v>
      </c>
      <c r="Z365" s="1">
        <f t="shared" si="275"/>
        <v>0.64124999999999988</v>
      </c>
      <c r="AA365" s="2">
        <f t="shared" si="299"/>
        <v>0.35916666666666691</v>
      </c>
      <c r="AB365" s="1">
        <f t="shared" si="300"/>
        <v>4.8655048652718025E-2</v>
      </c>
      <c r="AC365" s="1">
        <f t="shared" si="301"/>
        <v>1.0860633758835043</v>
      </c>
      <c r="AD365" s="1">
        <f t="shared" si="302"/>
        <v>1.0860633757158178</v>
      </c>
      <c r="AE365" s="1">
        <f t="shared" si="303"/>
        <v>1.0860633757105806</v>
      </c>
      <c r="AF365" s="1">
        <f t="shared" si="304"/>
        <v>1.0860633757104172</v>
      </c>
      <c r="AG365" s="1">
        <f t="shared" si="305"/>
        <v>0.96559264058315653</v>
      </c>
      <c r="AH365" s="1">
        <f t="shared" si="306"/>
        <v>0.25557843003798769</v>
      </c>
      <c r="AI365" s="2">
        <f t="shared" si="276"/>
        <v>13.738425408985448</v>
      </c>
      <c r="AJ365" s="1">
        <f>VLOOKUP(AI365,Graph!$D$3:$M$50,col)</f>
        <v>5.4999999999999997E-3</v>
      </c>
      <c r="AK365" s="1">
        <f>VLOOKUP(AI365,Graph!$D$3:$M$50,col+1)</f>
        <v>4.4999999999999997E-3</v>
      </c>
      <c r="AL365" s="1">
        <f t="shared" si="307"/>
        <v>4.8333333333333327E-3</v>
      </c>
      <c r="AM365" s="1">
        <f t="shared" si="277"/>
        <v>0.64124999999999988</v>
      </c>
      <c r="AN365" s="2">
        <f t="shared" si="308"/>
        <v>0.35916666666666691</v>
      </c>
      <c r="AO365" s="1">
        <f t="shared" si="309"/>
        <v>4.8655048652718025E-2</v>
      </c>
      <c r="AP365" s="1">
        <f t="shared" si="310"/>
        <v>1.0860633757104121</v>
      </c>
      <c r="AQ365" s="1">
        <f t="shared" si="311"/>
        <v>1.0860633757104117</v>
      </c>
      <c r="AR365" s="1">
        <f t="shared" si="312"/>
        <v>1.0860633757104119</v>
      </c>
      <c r="AS365" s="1">
        <f t="shared" si="313"/>
        <v>1.0860633757104119</v>
      </c>
      <c r="AT365" s="1">
        <f t="shared" si="314"/>
        <v>0.96559264058315653</v>
      </c>
      <c r="AU365" s="1">
        <f t="shared" si="315"/>
        <v>0.25557843003798647</v>
      </c>
      <c r="AV365" s="2">
        <f t="shared" si="280"/>
        <v>364</v>
      </c>
      <c r="AW365" s="1">
        <f t="shared" si="281"/>
        <v>255.57843003798646</v>
      </c>
      <c r="AX365" s="1">
        <f t="shared" si="282"/>
        <v>0.96559264058315653</v>
      </c>
      <c r="AY365" s="1">
        <f t="shared" si="283"/>
        <v>1.0860633757104119</v>
      </c>
      <c r="AZ365" s="1">
        <f t="shared" si="278"/>
        <v>4.8333333333333327E-3</v>
      </c>
      <c r="BA365" s="1">
        <f t="shared" si="279"/>
        <v>13.738425408985448</v>
      </c>
    </row>
    <row r="366" spans="1:53">
      <c r="A366" s="2">
        <f t="shared" si="284"/>
        <v>0.36500000000000027</v>
      </c>
      <c r="B366" s="1">
        <f t="shared" si="271"/>
        <v>0.40293150000000033</v>
      </c>
      <c r="C366" s="1">
        <f t="shared" si="285"/>
        <v>5.1507479509403986E-2</v>
      </c>
      <c r="D366" s="1">
        <f t="shared" si="272"/>
        <v>1.0923798890656025</v>
      </c>
      <c r="E366" s="1">
        <f t="shared" si="316"/>
        <v>1.0921340587203734</v>
      </c>
      <c r="F366" s="1">
        <f t="shared" si="316"/>
        <v>1.0921258026020106</v>
      </c>
      <c r="G366" s="1">
        <f t="shared" si="316"/>
        <v>1.0921255249694619</v>
      </c>
      <c r="H366" s="1">
        <f t="shared" si="287"/>
        <v>0.26726055197760623</v>
      </c>
      <c r="I366" s="1">
        <f t="shared" si="273"/>
        <v>13.944635963695534</v>
      </c>
      <c r="J366" s="1">
        <f>VLOOKUP($I366,Graph!$D$3:$M$50,col)</f>
        <v>5.4999999999999997E-3</v>
      </c>
      <c r="K366" s="1">
        <f>VLOOKUP($I366,Graph!$D$3:$M$50,col+1)</f>
        <v>4.4999999999999997E-3</v>
      </c>
      <c r="L366" s="1">
        <f t="shared" si="288"/>
        <v>4.8333333333333327E-3</v>
      </c>
      <c r="M366" s="1">
        <f t="shared" si="289"/>
        <v>0.64124999999999988</v>
      </c>
      <c r="N366" s="1">
        <f t="shared" si="290"/>
        <v>0.36016666666666691</v>
      </c>
      <c r="O366" s="1">
        <f t="shared" si="291"/>
        <v>4.8673836086435211E-2</v>
      </c>
      <c r="P366" s="1">
        <f t="shared" si="292"/>
        <v>1.0862849234947947</v>
      </c>
      <c r="Q366" s="1">
        <f t="shared" si="293"/>
        <v>1.0861085300964637</v>
      </c>
      <c r="R366" s="1">
        <f t="shared" si="294"/>
        <v>1.086103023995713</v>
      </c>
      <c r="S366" s="1">
        <f t="shared" si="295"/>
        <v>1.0861028519543143</v>
      </c>
      <c r="T366" s="1">
        <f t="shared" si="296"/>
        <v>0.96564604129766518</v>
      </c>
      <c r="U366" s="1">
        <f t="shared" si="297"/>
        <v>0.25665588215629204</v>
      </c>
      <c r="V366" s="2">
        <f t="shared" si="274"/>
        <v>13.757704217689479</v>
      </c>
      <c r="W366" s="1">
        <f>VLOOKUP(V366,Graph!$D$3:$M$50,col)</f>
        <v>5.4999999999999997E-3</v>
      </c>
      <c r="X366" s="1">
        <f>VLOOKUP(V366,Graph!$D$3:$M$50,col+1)</f>
        <v>4.4999999999999997E-3</v>
      </c>
      <c r="Y366" s="1">
        <f t="shared" si="298"/>
        <v>4.8333333333333327E-3</v>
      </c>
      <c r="Z366" s="1">
        <f t="shared" si="275"/>
        <v>0.64124999999999988</v>
      </c>
      <c r="AA366" s="2">
        <f t="shared" si="299"/>
        <v>0.36016666666666691</v>
      </c>
      <c r="AB366" s="1">
        <f t="shared" si="300"/>
        <v>4.8673836086435211E-2</v>
      </c>
      <c r="AC366" s="1">
        <f t="shared" si="301"/>
        <v>1.0861028465786136</v>
      </c>
      <c r="AD366" s="1">
        <f t="shared" si="302"/>
        <v>1.0861028464106413</v>
      </c>
      <c r="AE366" s="1">
        <f t="shared" si="303"/>
        <v>1.0861028464053928</v>
      </c>
      <c r="AF366" s="1">
        <f t="shared" si="304"/>
        <v>1.0861028464052285</v>
      </c>
      <c r="AG366" s="1">
        <f t="shared" si="305"/>
        <v>0.96564604129766518</v>
      </c>
      <c r="AH366" s="1">
        <f t="shared" si="306"/>
        <v>0.25665588084499302</v>
      </c>
      <c r="AI366" s="2">
        <f t="shared" si="276"/>
        <v>13.75770419425932</v>
      </c>
      <c r="AJ366" s="1">
        <f>VLOOKUP(AI366,Graph!$D$3:$M$50,col)</f>
        <v>5.4999999999999997E-3</v>
      </c>
      <c r="AK366" s="1">
        <f>VLOOKUP(AI366,Graph!$D$3:$M$50,col+1)</f>
        <v>4.4999999999999997E-3</v>
      </c>
      <c r="AL366" s="1">
        <f t="shared" si="307"/>
        <v>4.8333333333333327E-3</v>
      </c>
      <c r="AM366" s="1">
        <f t="shared" si="277"/>
        <v>0.64124999999999988</v>
      </c>
      <c r="AN366" s="2">
        <f t="shared" si="308"/>
        <v>0.36016666666666691</v>
      </c>
      <c r="AO366" s="1">
        <f t="shared" si="309"/>
        <v>4.8673836086435211E-2</v>
      </c>
      <c r="AP366" s="1">
        <f t="shared" si="310"/>
        <v>1.0861028464052236</v>
      </c>
      <c r="AQ366" s="1">
        <f t="shared" si="311"/>
        <v>1.0861028464052236</v>
      </c>
      <c r="AR366" s="1">
        <f t="shared" si="312"/>
        <v>1.0861028464052236</v>
      </c>
      <c r="AS366" s="1">
        <f t="shared" si="313"/>
        <v>1.0861028464052236</v>
      </c>
      <c r="AT366" s="1">
        <f t="shared" si="314"/>
        <v>0.96564604129766518</v>
      </c>
      <c r="AU366" s="1">
        <f t="shared" si="315"/>
        <v>0.25665588084499186</v>
      </c>
      <c r="AV366" s="2">
        <f t="shared" si="280"/>
        <v>365</v>
      </c>
      <c r="AW366" s="1">
        <f t="shared" si="281"/>
        <v>256.65588084499188</v>
      </c>
      <c r="AX366" s="1">
        <f t="shared" si="282"/>
        <v>0.96564604129766518</v>
      </c>
      <c r="AY366" s="1">
        <f t="shared" si="283"/>
        <v>1.0861028464052236</v>
      </c>
      <c r="AZ366" s="1">
        <f t="shared" si="278"/>
        <v>4.8333333333333327E-3</v>
      </c>
      <c r="BA366" s="1">
        <f t="shared" si="279"/>
        <v>13.75770419425932</v>
      </c>
    </row>
    <row r="367" spans="1:53">
      <c r="A367" s="2">
        <f t="shared" si="284"/>
        <v>0.36600000000000027</v>
      </c>
      <c r="B367" s="1">
        <f t="shared" si="271"/>
        <v>0.40397266666666704</v>
      </c>
      <c r="C367" s="1">
        <f t="shared" si="285"/>
        <v>5.1523483641095748E-2</v>
      </c>
      <c r="D367" s="1">
        <f t="shared" si="272"/>
        <v>1.0924133431065557</v>
      </c>
      <c r="E367" s="1">
        <f t="shared" si="316"/>
        <v>1.0921684430782159</v>
      </c>
      <c r="F367" s="1">
        <f t="shared" si="316"/>
        <v>1.0921602148108598</v>
      </c>
      <c r="G367" s="1">
        <f t="shared" si="316"/>
        <v>1.0921599380021907</v>
      </c>
      <c r="H367" s="1">
        <f t="shared" si="287"/>
        <v>0.26836809100228981</v>
      </c>
      <c r="I367" s="1">
        <f t="shared" si="273"/>
        <v>13.96387180369746</v>
      </c>
      <c r="J367" s="1">
        <f>VLOOKUP($I367,Graph!$D$3:$M$50,col)</f>
        <v>5.4999999999999997E-3</v>
      </c>
      <c r="K367" s="1">
        <f>VLOOKUP($I367,Graph!$D$3:$M$50,col+1)</f>
        <v>4.4999999999999997E-3</v>
      </c>
      <c r="L367" s="1">
        <f t="shared" si="288"/>
        <v>4.8333333333333327E-3</v>
      </c>
      <c r="M367" s="1">
        <f t="shared" si="289"/>
        <v>0.64124999999999988</v>
      </c>
      <c r="N367" s="1">
        <f t="shared" si="290"/>
        <v>0.36116666666666691</v>
      </c>
      <c r="O367" s="1">
        <f t="shared" si="291"/>
        <v>4.8692530276264329E-2</v>
      </c>
      <c r="P367" s="1">
        <f t="shared" si="292"/>
        <v>1.0863241549906693</v>
      </c>
      <c r="Q367" s="1">
        <f t="shared" si="293"/>
        <v>1.0861478121051498</v>
      </c>
      <c r="R367" s="1">
        <f t="shared" si="294"/>
        <v>1.0861423048547956</v>
      </c>
      <c r="S367" s="1">
        <f t="shared" si="295"/>
        <v>1.0861421326923781</v>
      </c>
      <c r="T367" s="1">
        <f t="shared" si="296"/>
        <v>0.96569915118131699</v>
      </c>
      <c r="U367" s="1">
        <f t="shared" si="297"/>
        <v>0.25773484948803987</v>
      </c>
      <c r="V367" s="2">
        <f t="shared" si="274"/>
        <v>13.776956144239659</v>
      </c>
      <c r="W367" s="1">
        <f>VLOOKUP(V367,Graph!$D$3:$M$50,col)</f>
        <v>5.4999999999999997E-3</v>
      </c>
      <c r="X367" s="1">
        <f>VLOOKUP(V367,Graph!$D$3:$M$50,col+1)</f>
        <v>4.4999999999999997E-3</v>
      </c>
      <c r="Y367" s="1">
        <f t="shared" si="298"/>
        <v>4.8333333333333327E-3</v>
      </c>
      <c r="Z367" s="1">
        <f t="shared" si="275"/>
        <v>0.64124999999999988</v>
      </c>
      <c r="AA367" s="2">
        <f t="shared" si="299"/>
        <v>0.36116666666666691</v>
      </c>
      <c r="AB367" s="1">
        <f t="shared" si="300"/>
        <v>4.8692530276264329E-2</v>
      </c>
      <c r="AC367" s="1">
        <f t="shared" si="301"/>
        <v>1.0861421273102354</v>
      </c>
      <c r="AD367" s="1">
        <f t="shared" si="302"/>
        <v>1.0861421271419787</v>
      </c>
      <c r="AE367" s="1">
        <f t="shared" si="303"/>
        <v>1.0861421271367184</v>
      </c>
      <c r="AF367" s="1">
        <f t="shared" si="304"/>
        <v>1.0861421271365543</v>
      </c>
      <c r="AG367" s="1">
        <f t="shared" si="305"/>
        <v>0.96569915118131699</v>
      </c>
      <c r="AH367" s="1">
        <f t="shared" si="306"/>
        <v>0.25773484816967707</v>
      </c>
      <c r="AI367" s="2">
        <f t="shared" si="276"/>
        <v>13.776956120749077</v>
      </c>
      <c r="AJ367" s="1">
        <f>VLOOKUP(AI367,Graph!$D$3:$M$50,col)</f>
        <v>5.4999999999999997E-3</v>
      </c>
      <c r="AK367" s="1">
        <f>VLOOKUP(AI367,Graph!$D$3:$M$50,col+1)</f>
        <v>4.4999999999999997E-3</v>
      </c>
      <c r="AL367" s="1">
        <f t="shared" si="307"/>
        <v>4.8333333333333327E-3</v>
      </c>
      <c r="AM367" s="1">
        <f t="shared" si="277"/>
        <v>0.64124999999999988</v>
      </c>
      <c r="AN367" s="2">
        <f t="shared" si="308"/>
        <v>0.36116666666666691</v>
      </c>
      <c r="AO367" s="1">
        <f t="shared" si="309"/>
        <v>4.8692530276264329E-2</v>
      </c>
      <c r="AP367" s="1">
        <f t="shared" si="310"/>
        <v>1.086142127136549</v>
      </c>
      <c r="AQ367" s="1">
        <f t="shared" si="311"/>
        <v>1.0861421271365488</v>
      </c>
      <c r="AR367" s="1">
        <f t="shared" si="312"/>
        <v>1.086142127136549</v>
      </c>
      <c r="AS367" s="1">
        <f t="shared" si="313"/>
        <v>1.0861421271365488</v>
      </c>
      <c r="AT367" s="1">
        <f t="shared" si="314"/>
        <v>0.96569915118131699</v>
      </c>
      <c r="AU367" s="1">
        <f t="shared" si="315"/>
        <v>0.25773484816967573</v>
      </c>
      <c r="AV367" s="2">
        <f t="shared" si="280"/>
        <v>366</v>
      </c>
      <c r="AW367" s="1">
        <f t="shared" si="281"/>
        <v>257.73484816967573</v>
      </c>
      <c r="AX367" s="1">
        <f t="shared" si="282"/>
        <v>0.96569915118131699</v>
      </c>
      <c r="AY367" s="1">
        <f t="shared" si="283"/>
        <v>1.0861421271365488</v>
      </c>
      <c r="AZ367" s="1">
        <f t="shared" si="278"/>
        <v>4.8333333333333327E-3</v>
      </c>
      <c r="BA367" s="1">
        <f t="shared" si="279"/>
        <v>13.776956120749077</v>
      </c>
    </row>
    <row r="368" spans="1:53">
      <c r="A368" s="2">
        <f t="shared" si="284"/>
        <v>0.36700000000000027</v>
      </c>
      <c r="B368" s="1">
        <f t="shared" si="271"/>
        <v>0.40501383333333368</v>
      </c>
      <c r="C368" s="1">
        <f t="shared" si="285"/>
        <v>5.1539407956168327E-2</v>
      </c>
      <c r="D368" s="1">
        <f t="shared" si="272"/>
        <v>1.0924466333546277</v>
      </c>
      <c r="E368" s="1">
        <f t="shared" si="316"/>
        <v>1.0922026603772161</v>
      </c>
      <c r="F368" s="1">
        <f t="shared" si="316"/>
        <v>1.09219445989302</v>
      </c>
      <c r="G368" s="1">
        <f t="shared" si="316"/>
        <v>1.0921941839072489</v>
      </c>
      <c r="H368" s="1">
        <f t="shared" si="287"/>
        <v>0.26947716065770733</v>
      </c>
      <c r="I368" s="1">
        <f t="shared" si="273"/>
        <v>13.98308126748975</v>
      </c>
      <c r="J368" s="1">
        <f>VLOOKUP($I368,Graph!$D$3:$M$50,col)</f>
        <v>5.4999999999999997E-3</v>
      </c>
      <c r="K368" s="1">
        <f>VLOOKUP($I368,Graph!$D$3:$M$50,col+1)</f>
        <v>4.4999999999999997E-3</v>
      </c>
      <c r="L368" s="1">
        <f t="shared" si="288"/>
        <v>4.8333333333333327E-3</v>
      </c>
      <c r="M368" s="1">
        <f t="shared" si="289"/>
        <v>0.64124999999999988</v>
      </c>
      <c r="N368" s="1">
        <f t="shared" si="290"/>
        <v>0.36216666666666691</v>
      </c>
      <c r="O368" s="1">
        <f t="shared" si="291"/>
        <v>4.8711131913628934E-2</v>
      </c>
      <c r="P368" s="1">
        <f t="shared" si="292"/>
        <v>1.0863631979195894</v>
      </c>
      <c r="Q368" s="1">
        <f t="shared" si="293"/>
        <v>1.0861869055027498</v>
      </c>
      <c r="R368" s="1">
        <f t="shared" si="294"/>
        <v>1.0861813971158569</v>
      </c>
      <c r="S368" s="1">
        <f t="shared" si="295"/>
        <v>1.0861812248331963</v>
      </c>
      <c r="T368" s="1">
        <f t="shared" si="296"/>
        <v>0.96575197260349932</v>
      </c>
      <c r="U368" s="1">
        <f t="shared" si="297"/>
        <v>0.25881533120688727</v>
      </c>
      <c r="V368" s="2">
        <f t="shared" si="274"/>
        <v>13.796181323580862</v>
      </c>
      <c r="W368" s="1">
        <f>VLOOKUP(V368,Graph!$D$3:$M$50,col)</f>
        <v>5.4999999999999997E-3</v>
      </c>
      <c r="X368" s="1">
        <f>VLOOKUP(V368,Graph!$D$3:$M$50,col+1)</f>
        <v>4.4999999999999997E-3</v>
      </c>
      <c r="Y368" s="1">
        <f t="shared" si="298"/>
        <v>4.8333333333333327E-3</v>
      </c>
      <c r="Z368" s="1">
        <f t="shared" si="275"/>
        <v>0.64124999999999988</v>
      </c>
      <c r="AA368" s="2">
        <f t="shared" si="299"/>
        <v>0.36216666666666691</v>
      </c>
      <c r="AB368" s="1">
        <f t="shared" si="300"/>
        <v>4.8711131913628934E-2</v>
      </c>
      <c r="AC368" s="1">
        <f t="shared" si="301"/>
        <v>1.0861812194446454</v>
      </c>
      <c r="AD368" s="1">
        <f t="shared" si="302"/>
        <v>1.0861812192761053</v>
      </c>
      <c r="AE368" s="1">
        <f t="shared" si="303"/>
        <v>1.0861812192708338</v>
      </c>
      <c r="AF368" s="1">
        <f t="shared" si="304"/>
        <v>1.086181219270669</v>
      </c>
      <c r="AG368" s="1">
        <f t="shared" si="305"/>
        <v>0.96575197260349932</v>
      </c>
      <c r="AH368" s="1">
        <f t="shared" si="306"/>
        <v>0.2588153298814479</v>
      </c>
      <c r="AI368" s="2">
        <f t="shared" si="276"/>
        <v>13.796181300029962</v>
      </c>
      <c r="AJ368" s="1">
        <f>VLOOKUP(AI368,Graph!$D$3:$M$50,col)</f>
        <v>5.4999999999999997E-3</v>
      </c>
      <c r="AK368" s="1">
        <f>VLOOKUP(AI368,Graph!$D$3:$M$50,col+1)</f>
        <v>4.4999999999999997E-3</v>
      </c>
      <c r="AL368" s="1">
        <f t="shared" si="307"/>
        <v>4.8333333333333327E-3</v>
      </c>
      <c r="AM368" s="1">
        <f t="shared" si="277"/>
        <v>0.64124999999999988</v>
      </c>
      <c r="AN368" s="2">
        <f t="shared" si="308"/>
        <v>0.36216666666666691</v>
      </c>
      <c r="AO368" s="1">
        <f t="shared" si="309"/>
        <v>4.8711131913628934E-2</v>
      </c>
      <c r="AP368" s="1">
        <f t="shared" si="310"/>
        <v>1.0861812192706639</v>
      </c>
      <c r="AQ368" s="1">
        <f t="shared" si="311"/>
        <v>1.0861812192706637</v>
      </c>
      <c r="AR368" s="1">
        <f t="shared" si="312"/>
        <v>1.0861812192706637</v>
      </c>
      <c r="AS368" s="1">
        <f t="shared" si="313"/>
        <v>1.0861812192706637</v>
      </c>
      <c r="AT368" s="1">
        <f t="shared" si="314"/>
        <v>0.96575197260349932</v>
      </c>
      <c r="AU368" s="1">
        <f t="shared" si="315"/>
        <v>0.25881532988144662</v>
      </c>
      <c r="AV368" s="2">
        <f t="shared" si="280"/>
        <v>367</v>
      </c>
      <c r="AW368" s="1">
        <f t="shared" si="281"/>
        <v>258.81532988144664</v>
      </c>
      <c r="AX368" s="1">
        <f t="shared" si="282"/>
        <v>0.96575197260349932</v>
      </c>
      <c r="AY368" s="1">
        <f t="shared" si="283"/>
        <v>1.0861812192706637</v>
      </c>
      <c r="AZ368" s="1">
        <f t="shared" si="278"/>
        <v>4.8333333333333327E-3</v>
      </c>
      <c r="BA368" s="1">
        <f t="shared" si="279"/>
        <v>13.796181300029962</v>
      </c>
    </row>
    <row r="369" spans="1:53">
      <c r="A369" s="2">
        <f t="shared" si="284"/>
        <v>0.36800000000000027</v>
      </c>
      <c r="B369" s="1">
        <f t="shared" si="271"/>
        <v>0.40605500000000033</v>
      </c>
      <c r="C369" s="1">
        <f t="shared" si="285"/>
        <v>5.1555253049668681E-2</v>
      </c>
      <c r="D369" s="1">
        <f t="shared" si="272"/>
        <v>1.0924797610086525</v>
      </c>
      <c r="E369" s="1">
        <f t="shared" si="316"/>
        <v>1.0922367118308771</v>
      </c>
      <c r="F369" s="1">
        <f t="shared" si="316"/>
        <v>1.0922285390620543</v>
      </c>
      <c r="G369" s="1">
        <f t="shared" si="316"/>
        <v>1.0922282638981877</v>
      </c>
      <c r="H369" s="1">
        <f t="shared" si="287"/>
        <v>0.27058775883197389</v>
      </c>
      <c r="I369" s="1">
        <f t="shared" si="273"/>
        <v>14.002264463001096</v>
      </c>
      <c r="J369" s="1">
        <f>VLOOKUP($I369,Graph!$D$3:$M$50,col)</f>
        <v>5.7000000000000002E-3</v>
      </c>
      <c r="K369" s="1">
        <f>VLOOKUP($I369,Graph!$D$3:$M$50,col+1)</f>
        <v>4.5999999999999999E-3</v>
      </c>
      <c r="L369" s="1">
        <f t="shared" si="288"/>
        <v>4.966666666666667E-3</v>
      </c>
      <c r="M369" s="1">
        <f t="shared" si="289"/>
        <v>0.64098333333333324</v>
      </c>
      <c r="N369" s="1">
        <f t="shared" si="290"/>
        <v>0.3630333333333336</v>
      </c>
      <c r="O369" s="1">
        <f t="shared" si="291"/>
        <v>4.8653376261715994E-2</v>
      </c>
      <c r="P369" s="1">
        <f t="shared" si="292"/>
        <v>1.0862460895913826</v>
      </c>
      <c r="Q369" s="1">
        <f t="shared" si="293"/>
        <v>1.0860656724174564</v>
      </c>
      <c r="R369" s="1">
        <f t="shared" si="294"/>
        <v>1.0860600438956955</v>
      </c>
      <c r="S369" s="1">
        <f t="shared" si="295"/>
        <v>1.0860598681244698</v>
      </c>
      <c r="T369" s="1">
        <f t="shared" si="296"/>
        <v>0.96487126430003611</v>
      </c>
      <c r="U369" s="1">
        <f t="shared" si="297"/>
        <v>0.25960788161844439</v>
      </c>
      <c r="V369" s="2">
        <f t="shared" si="274"/>
        <v>13.810249304184124</v>
      </c>
      <c r="W369" s="1">
        <f>VLOOKUP(V369,Graph!$D$3:$M$50,col)</f>
        <v>5.4999999999999997E-3</v>
      </c>
      <c r="X369" s="1">
        <f>VLOOKUP(V369,Graph!$D$3:$M$50,col+1)</f>
        <v>4.4999999999999997E-3</v>
      </c>
      <c r="Y369" s="1">
        <f t="shared" si="298"/>
        <v>4.8333333333333327E-3</v>
      </c>
      <c r="Z369" s="1">
        <f t="shared" si="275"/>
        <v>0.64124999999999988</v>
      </c>
      <c r="AA369" s="2">
        <f t="shared" si="299"/>
        <v>0.36316666666666692</v>
      </c>
      <c r="AB369" s="1">
        <f t="shared" si="300"/>
        <v>4.8729641683144219E-2</v>
      </c>
      <c r="AC369" s="1">
        <f t="shared" si="301"/>
        <v>1.0862151049773494</v>
      </c>
      <c r="AD369" s="1">
        <f t="shared" si="302"/>
        <v>1.0862199670926183</v>
      </c>
      <c r="AE369" s="1">
        <f t="shared" si="303"/>
        <v>1.0862201192456964</v>
      </c>
      <c r="AF369" s="1">
        <f t="shared" si="304"/>
        <v>1.0862201240069851</v>
      </c>
      <c r="AG369" s="1">
        <f t="shared" si="305"/>
        <v>0.96580450790793149</v>
      </c>
      <c r="AH369" s="1">
        <f t="shared" si="306"/>
        <v>0.25989732382185587</v>
      </c>
      <c r="AI369" s="2">
        <f t="shared" si="276"/>
        <v>13.81537984225668</v>
      </c>
      <c r="AJ369" s="1">
        <f>VLOOKUP(AI369,Graph!$D$3:$M$50,col)</f>
        <v>5.4999999999999997E-3</v>
      </c>
      <c r="AK369" s="1">
        <f>VLOOKUP(AI369,Graph!$D$3:$M$50,col+1)</f>
        <v>4.4999999999999997E-3</v>
      </c>
      <c r="AL369" s="1">
        <f t="shared" si="307"/>
        <v>4.8333333333333327E-3</v>
      </c>
      <c r="AM369" s="1">
        <f t="shared" si="277"/>
        <v>0.64124999999999988</v>
      </c>
      <c r="AN369" s="2">
        <f t="shared" si="308"/>
        <v>0.36316666666666692</v>
      </c>
      <c r="AO369" s="1">
        <f t="shared" si="309"/>
        <v>4.8729641683144219E-2</v>
      </c>
      <c r="AP369" s="1">
        <f t="shared" si="310"/>
        <v>1.0862201241559784</v>
      </c>
      <c r="AQ369" s="1">
        <f t="shared" si="311"/>
        <v>1.0862201241606408</v>
      </c>
      <c r="AR369" s="1">
        <f t="shared" si="312"/>
        <v>1.0862201241607867</v>
      </c>
      <c r="AS369" s="1">
        <f t="shared" si="313"/>
        <v>1.0862201241607914</v>
      </c>
      <c r="AT369" s="1">
        <f t="shared" si="314"/>
        <v>0.96580450790793149</v>
      </c>
      <c r="AU369" s="1">
        <f t="shared" si="315"/>
        <v>0.25989732385865671</v>
      </c>
      <c r="AV369" s="2">
        <f t="shared" si="280"/>
        <v>368</v>
      </c>
      <c r="AW369" s="1">
        <f t="shared" si="281"/>
        <v>259.8973238586567</v>
      </c>
      <c r="AX369" s="1">
        <f t="shared" si="282"/>
        <v>0.96580450790793149</v>
      </c>
      <c r="AY369" s="1">
        <f t="shared" si="283"/>
        <v>1.0862201241607914</v>
      </c>
      <c r="AZ369" s="1">
        <f t="shared" si="278"/>
        <v>4.8333333333333327E-3</v>
      </c>
      <c r="BA369" s="1">
        <f t="shared" si="279"/>
        <v>13.81537984225668</v>
      </c>
    </row>
    <row r="370" spans="1:53">
      <c r="A370" s="2">
        <f t="shared" si="284"/>
        <v>0.36900000000000027</v>
      </c>
      <c r="B370" s="1">
        <f t="shared" si="271"/>
        <v>0.40709616666666704</v>
      </c>
      <c r="C370" s="1">
        <f t="shared" si="285"/>
        <v>5.1571019510749508E-2</v>
      </c>
      <c r="D370" s="1">
        <f t="shared" si="272"/>
        <v>1.0925127272558051</v>
      </c>
      <c r="E370" s="1">
        <f t="shared" si="316"/>
        <v>1.0922705986409886</v>
      </c>
      <c r="F370" s="1">
        <f t="shared" si="316"/>
        <v>1.0922624535198144</v>
      </c>
      <c r="G370" s="1">
        <f t="shared" si="316"/>
        <v>1.0922621791768503</v>
      </c>
      <c r="H370" s="1">
        <f t="shared" si="287"/>
        <v>0.2716998834219197</v>
      </c>
      <c r="I370" s="1">
        <f t="shared" si="273"/>
        <v>14.021421497427616</v>
      </c>
      <c r="J370" s="1">
        <f>VLOOKUP($I370,Graph!$D$3:$M$50,col)</f>
        <v>5.7000000000000002E-3</v>
      </c>
      <c r="K370" s="1">
        <f>VLOOKUP($I370,Graph!$D$3:$M$50,col+1)</f>
        <v>4.5999999999999999E-3</v>
      </c>
      <c r="L370" s="1">
        <f t="shared" si="288"/>
        <v>4.966666666666667E-3</v>
      </c>
      <c r="M370" s="1">
        <f t="shared" si="289"/>
        <v>0.64098333333333324</v>
      </c>
      <c r="N370" s="1">
        <f t="shared" si="290"/>
        <v>0.3640333333333336</v>
      </c>
      <c r="O370" s="1">
        <f t="shared" si="291"/>
        <v>4.8671864189510125E-2</v>
      </c>
      <c r="P370" s="1">
        <f t="shared" si="292"/>
        <v>1.0862848810545718</v>
      </c>
      <c r="Q370" s="1">
        <f t="shared" si="293"/>
        <v>1.0861045146110238</v>
      </c>
      <c r="R370" s="1">
        <f t="shared" si="294"/>
        <v>1.0860988849147739</v>
      </c>
      <c r="S370" s="1">
        <f t="shared" si="295"/>
        <v>1.0860987090208603</v>
      </c>
      <c r="T370" s="1">
        <f t="shared" si="296"/>
        <v>0.96492492505779459</v>
      </c>
      <c r="U370" s="1">
        <f t="shared" si="297"/>
        <v>0.26069060407867933</v>
      </c>
      <c r="V370" s="2">
        <f t="shared" si="274"/>
        <v>13.829421716320541</v>
      </c>
      <c r="W370" s="1">
        <f>VLOOKUP(V370,Graph!$D$3:$M$50,col)</f>
        <v>5.4999999999999997E-3</v>
      </c>
      <c r="X370" s="1">
        <f>VLOOKUP(V370,Graph!$D$3:$M$50,col+1)</f>
        <v>4.4999999999999997E-3</v>
      </c>
      <c r="Y370" s="1">
        <f t="shared" si="298"/>
        <v>4.8333333333333327E-3</v>
      </c>
      <c r="Z370" s="1">
        <f t="shared" si="275"/>
        <v>0.64124999999999988</v>
      </c>
      <c r="AA370" s="2">
        <f t="shared" si="299"/>
        <v>0.36416666666666692</v>
      </c>
      <c r="AB370" s="1">
        <f t="shared" si="300"/>
        <v>4.8748060262700441E-2</v>
      </c>
      <c r="AC370" s="1">
        <f t="shared" si="301"/>
        <v>1.086253825345717</v>
      </c>
      <c r="AD370" s="1">
        <f t="shared" si="302"/>
        <v>1.0862586860458883</v>
      </c>
      <c r="AE370" s="1">
        <f t="shared" si="303"/>
        <v>1.086258838228733</v>
      </c>
      <c r="AF370" s="1">
        <f t="shared" si="304"/>
        <v>1.0862588429932716</v>
      </c>
      <c r="AG370" s="1">
        <f t="shared" si="305"/>
        <v>0.9658567594130123</v>
      </c>
      <c r="AH370" s="1">
        <f t="shared" si="306"/>
        <v>0.26098082795154326</v>
      </c>
      <c r="AI370" s="2">
        <f t="shared" si="276"/>
        <v>13.834551858777456</v>
      </c>
      <c r="AJ370" s="1">
        <f>VLOOKUP(AI370,Graph!$D$3:$M$50,col)</f>
        <v>5.4999999999999997E-3</v>
      </c>
      <c r="AK370" s="1">
        <f>VLOOKUP(AI370,Graph!$D$3:$M$50,col+1)</f>
        <v>4.4999999999999997E-3</v>
      </c>
      <c r="AL370" s="1">
        <f t="shared" si="307"/>
        <v>4.8333333333333327E-3</v>
      </c>
      <c r="AM370" s="1">
        <f t="shared" si="277"/>
        <v>0.64124999999999988</v>
      </c>
      <c r="AN370" s="2">
        <f t="shared" si="308"/>
        <v>0.36416666666666692</v>
      </c>
      <c r="AO370" s="1">
        <f t="shared" si="309"/>
        <v>4.8748060262700441E-2</v>
      </c>
      <c r="AP370" s="1">
        <f t="shared" si="310"/>
        <v>1.0862588431424394</v>
      </c>
      <c r="AQ370" s="1">
        <f t="shared" si="311"/>
        <v>1.0862588431471096</v>
      </c>
      <c r="AR370" s="1">
        <f t="shared" si="312"/>
        <v>1.0862588431472557</v>
      </c>
      <c r="AS370" s="1">
        <f t="shared" si="313"/>
        <v>1.0862588431472604</v>
      </c>
      <c r="AT370" s="1">
        <f t="shared" si="314"/>
        <v>0.9658567594130123</v>
      </c>
      <c r="AU370" s="1">
        <f t="shared" si="315"/>
        <v>0.26098082798854011</v>
      </c>
      <c r="AV370" s="2">
        <f t="shared" si="280"/>
        <v>369</v>
      </c>
      <c r="AW370" s="1">
        <f t="shared" si="281"/>
        <v>260.98082798854011</v>
      </c>
      <c r="AX370" s="1">
        <f t="shared" si="282"/>
        <v>0.9658567594130123</v>
      </c>
      <c r="AY370" s="1">
        <f t="shared" si="283"/>
        <v>1.0862588431472604</v>
      </c>
      <c r="AZ370" s="1">
        <f t="shared" si="278"/>
        <v>4.8333333333333327E-3</v>
      </c>
      <c r="BA370" s="1">
        <f t="shared" si="279"/>
        <v>13.834551858777456</v>
      </c>
    </row>
    <row r="371" spans="1:53">
      <c r="A371" s="2">
        <f t="shared" si="284"/>
        <v>0.37000000000000027</v>
      </c>
      <c r="B371" s="1">
        <f t="shared" si="271"/>
        <v>0.40813733333333369</v>
      </c>
      <c r="C371" s="1">
        <f t="shared" si="285"/>
        <v>5.1586707922741955E-2</v>
      </c>
      <c r="D371" s="1">
        <f t="shared" si="272"/>
        <v>1.0925455332717426</v>
      </c>
      <c r="E371" s="1">
        <f t="shared" si="316"/>
        <v>1.0923043219977675</v>
      </c>
      <c r="F371" s="1">
        <f t="shared" si="316"/>
        <v>1.0922962044565825</v>
      </c>
      <c r="G371" s="1">
        <f t="shared" si="316"/>
        <v>1.0922959309335092</v>
      </c>
      <c r="H371" s="1">
        <f t="shared" si="287"/>
        <v>0.27281353233302941</v>
      </c>
      <c r="I371" s="1">
        <f t="shared" si="273"/>
        <v>14.040552477239771</v>
      </c>
      <c r="J371" s="1">
        <f>VLOOKUP($I371,Graph!$D$3:$M$50,col)</f>
        <v>5.7000000000000002E-3</v>
      </c>
      <c r="K371" s="1">
        <f>VLOOKUP($I371,Graph!$D$3:$M$50,col+1)</f>
        <v>4.5999999999999999E-3</v>
      </c>
      <c r="L371" s="1">
        <f t="shared" si="288"/>
        <v>4.966666666666667E-3</v>
      </c>
      <c r="M371" s="1">
        <f t="shared" si="289"/>
        <v>0.64098333333333324</v>
      </c>
      <c r="N371" s="1">
        <f t="shared" si="290"/>
        <v>0.3650333333333336</v>
      </c>
      <c r="O371" s="1">
        <f t="shared" si="291"/>
        <v>4.8690261276281996E-2</v>
      </c>
      <c r="P371" s="1">
        <f t="shared" si="292"/>
        <v>1.0863234874473171</v>
      </c>
      <c r="Q371" s="1">
        <f t="shared" si="293"/>
        <v>1.0861431716907544</v>
      </c>
      <c r="R371" s="1">
        <f t="shared" si="294"/>
        <v>1.0861375408331428</v>
      </c>
      <c r="S371" s="1">
        <f t="shared" si="295"/>
        <v>1.08613736481732</v>
      </c>
      <c r="T371" s="1">
        <f t="shared" si="296"/>
        <v>0.96497829674408575</v>
      </c>
      <c r="U371" s="1">
        <f t="shared" si="297"/>
        <v>0.26177483413837777</v>
      </c>
      <c r="V371" s="2">
        <f t="shared" si="274"/>
        <v>13.848567701372584</v>
      </c>
      <c r="W371" s="1">
        <f>VLOOKUP(V371,Graph!$D$3:$M$50,col)</f>
        <v>5.4999999999999997E-3</v>
      </c>
      <c r="X371" s="1">
        <f>VLOOKUP(V371,Graph!$D$3:$M$50,col+1)</f>
        <v>4.4999999999999997E-3</v>
      </c>
      <c r="Y371" s="1">
        <f t="shared" si="298"/>
        <v>4.8333333333333327E-3</v>
      </c>
      <c r="Z371" s="1">
        <f t="shared" si="275"/>
        <v>0.64124999999999988</v>
      </c>
      <c r="AA371" s="2">
        <f t="shared" si="299"/>
        <v>0.36516666666666692</v>
      </c>
      <c r="AB371" s="1">
        <f t="shared" si="300"/>
        <v>4.8766388323545296E-2</v>
      </c>
      <c r="AC371" s="1">
        <f t="shared" si="301"/>
        <v>1.0862923611367294</v>
      </c>
      <c r="AD371" s="1">
        <f t="shared" si="302"/>
        <v>1.0862972204234447</v>
      </c>
      <c r="AE371" s="1">
        <f t="shared" si="303"/>
        <v>1.086297372635717</v>
      </c>
      <c r="AF371" s="1">
        <f t="shared" si="304"/>
        <v>1.0862973774034848</v>
      </c>
      <c r="AG371" s="1">
        <f t="shared" si="305"/>
        <v>0.96590872941216033</v>
      </c>
      <c r="AH371" s="1">
        <f t="shared" si="306"/>
        <v>0.26206584012995732</v>
      </c>
      <c r="AI371" s="2">
        <f t="shared" si="276"/>
        <v>13.853697458233716</v>
      </c>
      <c r="AJ371" s="1">
        <f>VLOOKUP(AI371,Graph!$D$3:$M$50,col)</f>
        <v>5.4999999999999997E-3</v>
      </c>
      <c r="AK371" s="1">
        <f>VLOOKUP(AI371,Graph!$D$3:$M$50,col+1)</f>
        <v>4.4999999999999997E-3</v>
      </c>
      <c r="AL371" s="1">
        <f t="shared" si="307"/>
        <v>4.8333333333333327E-3</v>
      </c>
      <c r="AM371" s="1">
        <f t="shared" si="277"/>
        <v>0.64124999999999988</v>
      </c>
      <c r="AN371" s="2">
        <f t="shared" si="308"/>
        <v>0.36516666666666692</v>
      </c>
      <c r="AO371" s="1">
        <f t="shared" si="309"/>
        <v>4.8766388323545296E-2</v>
      </c>
      <c r="AP371" s="1">
        <f t="shared" si="310"/>
        <v>1.086297377552826</v>
      </c>
      <c r="AQ371" s="1">
        <f t="shared" si="311"/>
        <v>1.0862973775575038</v>
      </c>
      <c r="AR371" s="1">
        <f t="shared" si="312"/>
        <v>1.0862973775576503</v>
      </c>
      <c r="AS371" s="1">
        <f t="shared" si="313"/>
        <v>1.086297377557655</v>
      </c>
      <c r="AT371" s="1">
        <f t="shared" si="314"/>
        <v>0.96590872941216033</v>
      </c>
      <c r="AU371" s="1">
        <f t="shared" si="315"/>
        <v>0.2620658401671504</v>
      </c>
      <c r="AV371" s="2">
        <f t="shared" si="280"/>
        <v>370</v>
      </c>
      <c r="AW371" s="1">
        <f t="shared" si="281"/>
        <v>262.06584016715038</v>
      </c>
      <c r="AX371" s="1">
        <f t="shared" si="282"/>
        <v>0.96590872941216033</v>
      </c>
      <c r="AY371" s="1">
        <f t="shared" si="283"/>
        <v>1.086297377557655</v>
      </c>
      <c r="AZ371" s="1">
        <f t="shared" si="278"/>
        <v>4.8333333333333327E-3</v>
      </c>
      <c r="BA371" s="1">
        <f t="shared" si="279"/>
        <v>13.853697458233716</v>
      </c>
    </row>
    <row r="372" spans="1:53">
      <c r="A372" s="2">
        <f t="shared" si="284"/>
        <v>0.37100000000000027</v>
      </c>
      <c r="B372" s="1">
        <f t="shared" si="271"/>
        <v>0.40917850000000033</v>
      </c>
      <c r="C372" s="1">
        <f t="shared" si="285"/>
        <v>5.1602318863227185E-2</v>
      </c>
      <c r="D372" s="1">
        <f t="shared" si="272"/>
        <v>1.0925781802207442</v>
      </c>
      <c r="E372" s="1">
        <f t="shared" si="316"/>
        <v>1.092337883079997</v>
      </c>
      <c r="F372" s="1">
        <f t="shared" si="316"/>
        <v>1.0923297930512093</v>
      </c>
      <c r="G372" s="1">
        <f t="shared" si="316"/>
        <v>1.0923295203470056</v>
      </c>
      <c r="H372" s="1">
        <f t="shared" si="287"/>
        <v>0.27392870347938336</v>
      </c>
      <c r="I372" s="1">
        <f t="shared" si="273"/>
        <v>14.059657508189217</v>
      </c>
      <c r="J372" s="1">
        <f>VLOOKUP($I372,Graph!$D$3:$M$50,col)</f>
        <v>5.7000000000000002E-3</v>
      </c>
      <c r="K372" s="1">
        <f>VLOOKUP($I372,Graph!$D$3:$M$50,col+1)</f>
        <v>4.5999999999999999E-3</v>
      </c>
      <c r="L372" s="1">
        <f t="shared" si="288"/>
        <v>4.966666666666667E-3</v>
      </c>
      <c r="M372" s="1">
        <f t="shared" si="289"/>
        <v>0.64098333333333324</v>
      </c>
      <c r="N372" s="1">
        <f t="shared" si="290"/>
        <v>0.3660333333333336</v>
      </c>
      <c r="O372" s="1">
        <f t="shared" si="291"/>
        <v>4.8708568188938109E-2</v>
      </c>
      <c r="P372" s="1">
        <f t="shared" si="292"/>
        <v>1.0863619100890831</v>
      </c>
      <c r="Q372" s="1">
        <f t="shared" si="293"/>
        <v>1.0861816449750865</v>
      </c>
      <c r="R372" s="1">
        <f t="shared" si="294"/>
        <v>1.0861760129691056</v>
      </c>
      <c r="S372" s="1">
        <f t="shared" si="295"/>
        <v>1.0861758368321455</v>
      </c>
      <c r="T372" s="1">
        <f t="shared" si="296"/>
        <v>0.96503138168843994</v>
      </c>
      <c r="U372" s="1">
        <f t="shared" si="297"/>
        <v>0.26286056970210647</v>
      </c>
      <c r="V372" s="2">
        <f t="shared" si="274"/>
        <v>13.867687367963359</v>
      </c>
      <c r="W372" s="1">
        <f>VLOOKUP(V372,Graph!$D$3:$M$50,col)</f>
        <v>5.4999999999999997E-3</v>
      </c>
      <c r="X372" s="1">
        <f>VLOOKUP(V372,Graph!$D$3:$M$50,col+1)</f>
        <v>4.4999999999999997E-3</v>
      </c>
      <c r="Y372" s="1">
        <f t="shared" si="298"/>
        <v>4.8333333333333327E-3</v>
      </c>
      <c r="Z372" s="1">
        <f t="shared" si="275"/>
        <v>0.64124999999999988</v>
      </c>
      <c r="AA372" s="2">
        <f t="shared" si="299"/>
        <v>0.36616666666666692</v>
      </c>
      <c r="AB372" s="1">
        <f t="shared" si="300"/>
        <v>4.8784626530364771E-2</v>
      </c>
      <c r="AC372" s="1">
        <f t="shared" si="301"/>
        <v>1.0863307136653531</v>
      </c>
      <c r="AD372" s="1">
        <f t="shared" si="302"/>
        <v>1.0863355715402765</v>
      </c>
      <c r="AE372" s="1">
        <f t="shared" si="303"/>
        <v>1.0863357237816404</v>
      </c>
      <c r="AF372" s="1">
        <f t="shared" si="304"/>
        <v>1.0863357285526172</v>
      </c>
      <c r="AG372" s="1">
        <f t="shared" si="305"/>
        <v>0.96596042017415018</v>
      </c>
      <c r="AH372" s="1">
        <f t="shared" si="306"/>
        <v>0.26315235826191113</v>
      </c>
      <c r="AI372" s="2">
        <f t="shared" si="276"/>
        <v>13.872816749170722</v>
      </c>
      <c r="AJ372" s="1">
        <f>VLOOKUP(AI372,Graph!$D$3:$M$50,col)</f>
        <v>5.4999999999999997E-3</v>
      </c>
      <c r="AK372" s="1">
        <f>VLOOKUP(AI372,Graph!$D$3:$M$50,col+1)</f>
        <v>4.4999999999999997E-3</v>
      </c>
      <c r="AL372" s="1">
        <f t="shared" si="307"/>
        <v>4.8333333333333327E-3</v>
      </c>
      <c r="AM372" s="1">
        <f t="shared" si="277"/>
        <v>0.64124999999999988</v>
      </c>
      <c r="AN372" s="2">
        <f t="shared" si="308"/>
        <v>0.36616666666666692</v>
      </c>
      <c r="AO372" s="1">
        <f t="shared" si="309"/>
        <v>4.8784626530364771E-2</v>
      </c>
      <c r="AP372" s="1">
        <f t="shared" si="310"/>
        <v>1.0863357287021309</v>
      </c>
      <c r="AQ372" s="1">
        <f t="shared" si="311"/>
        <v>1.0863357287068163</v>
      </c>
      <c r="AR372" s="1">
        <f t="shared" si="312"/>
        <v>1.086335728706963</v>
      </c>
      <c r="AS372" s="1">
        <f t="shared" si="313"/>
        <v>1.0863357287069682</v>
      </c>
      <c r="AT372" s="1">
        <f t="shared" si="314"/>
        <v>0.96596042017415018</v>
      </c>
      <c r="AU372" s="1">
        <f t="shared" si="315"/>
        <v>0.26315235829930095</v>
      </c>
      <c r="AV372" s="2">
        <f t="shared" si="280"/>
        <v>371</v>
      </c>
      <c r="AW372" s="1">
        <f t="shared" si="281"/>
        <v>263.15235829930094</v>
      </c>
      <c r="AX372" s="1">
        <f t="shared" si="282"/>
        <v>0.96596042017415018</v>
      </c>
      <c r="AY372" s="1">
        <f t="shared" si="283"/>
        <v>1.0863357287069682</v>
      </c>
      <c r="AZ372" s="1">
        <f t="shared" si="278"/>
        <v>4.8333333333333327E-3</v>
      </c>
      <c r="BA372" s="1">
        <f t="shared" si="279"/>
        <v>13.872816749170722</v>
      </c>
    </row>
    <row r="373" spans="1:53">
      <c r="A373" s="2">
        <f t="shared" si="284"/>
        <v>0.37200000000000027</v>
      </c>
      <c r="B373" s="1">
        <f t="shared" si="271"/>
        <v>0.41021966666666704</v>
      </c>
      <c r="C373" s="1">
        <f t="shared" si="285"/>
        <v>5.1617852904107052E-2</v>
      </c>
      <c r="D373" s="1">
        <f t="shared" si="272"/>
        <v>1.0926106692558468</v>
      </c>
      <c r="E373" s="1">
        <f t="shared" si="316"/>
        <v>1.0923712830551633</v>
      </c>
      <c r="F373" s="1">
        <f t="shared" si="316"/>
        <v>1.0923632204712532</v>
      </c>
      <c r="G373" s="1">
        <f t="shared" si="316"/>
        <v>1.092362948584888</v>
      </c>
      <c r="H373" s="1">
        <f t="shared" si="287"/>
        <v>0.27504539478359918</v>
      </c>
      <c r="I373" s="1">
        <f t="shared" si="273"/>
        <v>14.078736695315568</v>
      </c>
      <c r="J373" s="1">
        <f>VLOOKUP($I373,Graph!$D$3:$M$50,col)</f>
        <v>5.7000000000000002E-3</v>
      </c>
      <c r="K373" s="1">
        <f>VLOOKUP($I373,Graph!$D$3:$M$50,col+1)</f>
        <v>4.5999999999999999E-3</v>
      </c>
      <c r="L373" s="1">
        <f t="shared" si="288"/>
        <v>4.966666666666667E-3</v>
      </c>
      <c r="M373" s="1">
        <f t="shared" si="289"/>
        <v>0.64098333333333324</v>
      </c>
      <c r="N373" s="1">
        <f t="shared" si="290"/>
        <v>0.3670333333333336</v>
      </c>
      <c r="O373" s="1">
        <f t="shared" si="291"/>
        <v>4.8726785587882987E-2</v>
      </c>
      <c r="P373" s="1">
        <f t="shared" si="292"/>
        <v>1.0864001502868423</v>
      </c>
      <c r="Q373" s="1">
        <f t="shared" si="293"/>
        <v>1.0862199357699855</v>
      </c>
      <c r="R373" s="1">
        <f t="shared" si="294"/>
        <v>1.0862143026284945</v>
      </c>
      <c r="S373" s="1">
        <f t="shared" si="295"/>
        <v>1.0862141263711629</v>
      </c>
      <c r="T373" s="1">
        <f t="shared" si="296"/>
        <v>0.96508418219542424</v>
      </c>
      <c r="U373" s="1">
        <f t="shared" si="297"/>
        <v>0.26394780868313494</v>
      </c>
      <c r="V373" s="2">
        <f t="shared" si="274"/>
        <v>13.886780823975688</v>
      </c>
      <c r="W373" s="1">
        <f>VLOOKUP(V373,Graph!$D$3:$M$50,col)</f>
        <v>5.4999999999999997E-3</v>
      </c>
      <c r="X373" s="1">
        <f>VLOOKUP(V373,Graph!$D$3:$M$50,col+1)</f>
        <v>4.4999999999999997E-3</v>
      </c>
      <c r="Y373" s="1">
        <f t="shared" si="298"/>
        <v>4.8333333333333327E-3</v>
      </c>
      <c r="Z373" s="1">
        <f t="shared" si="275"/>
        <v>0.64124999999999988</v>
      </c>
      <c r="AA373" s="2">
        <f t="shared" si="299"/>
        <v>0.36716666666666692</v>
      </c>
      <c r="AB373" s="1">
        <f t="shared" si="300"/>
        <v>4.8802775541363037E-2</v>
      </c>
      <c r="AC373" s="1">
        <f t="shared" si="301"/>
        <v>1.0863688842341106</v>
      </c>
      <c r="AD373" s="1">
        <f t="shared" si="302"/>
        <v>1.0863737406989287</v>
      </c>
      <c r="AE373" s="1">
        <f t="shared" si="303"/>
        <v>1.0863738929690518</v>
      </c>
      <c r="AF373" s="1">
        <f t="shared" si="304"/>
        <v>1.0863738977432171</v>
      </c>
      <c r="AG373" s="1">
        <f t="shared" si="305"/>
        <v>0.96601183394344214</v>
      </c>
      <c r="AH373" s="1">
        <f t="shared" si="306"/>
        <v>0.26424038026091595</v>
      </c>
      <c r="AI373" s="2">
        <f t="shared" si="276"/>
        <v>13.891909839394211</v>
      </c>
      <c r="AJ373" s="1">
        <f>VLOOKUP(AI373,Graph!$D$3:$M$50,col)</f>
        <v>5.4999999999999997E-3</v>
      </c>
      <c r="AK373" s="1">
        <f>VLOOKUP(AI373,Graph!$D$3:$M$50,col+1)</f>
        <v>4.4999999999999997E-3</v>
      </c>
      <c r="AL373" s="1">
        <f t="shared" si="307"/>
        <v>4.8333333333333327E-3</v>
      </c>
      <c r="AM373" s="1">
        <f t="shared" si="277"/>
        <v>0.64124999999999988</v>
      </c>
      <c r="AN373" s="2">
        <f t="shared" si="308"/>
        <v>0.36716666666666692</v>
      </c>
      <c r="AO373" s="1">
        <f t="shared" si="309"/>
        <v>4.8802775541363037E-2</v>
      </c>
      <c r="AP373" s="1">
        <f t="shared" si="310"/>
        <v>1.0863738978929025</v>
      </c>
      <c r="AQ373" s="1">
        <f t="shared" si="311"/>
        <v>1.0863738978975954</v>
      </c>
      <c r="AR373" s="1">
        <f t="shared" si="312"/>
        <v>1.0863738978977429</v>
      </c>
      <c r="AS373" s="1">
        <f t="shared" si="313"/>
        <v>1.0863738978977475</v>
      </c>
      <c r="AT373" s="1">
        <f t="shared" si="314"/>
        <v>0.96601183394344214</v>
      </c>
      <c r="AU373" s="1">
        <f t="shared" si="315"/>
        <v>0.26424038029850266</v>
      </c>
      <c r="AV373" s="2">
        <f t="shared" si="280"/>
        <v>372</v>
      </c>
      <c r="AW373" s="1">
        <f t="shared" si="281"/>
        <v>264.24038029850266</v>
      </c>
      <c r="AX373" s="1">
        <f t="shared" si="282"/>
        <v>0.96601183394344214</v>
      </c>
      <c r="AY373" s="1">
        <f t="shared" si="283"/>
        <v>1.0863738978977475</v>
      </c>
      <c r="AZ373" s="1">
        <f t="shared" si="278"/>
        <v>4.8333333333333327E-3</v>
      </c>
      <c r="BA373" s="1">
        <f t="shared" si="279"/>
        <v>13.891909839394211</v>
      </c>
    </row>
    <row r="374" spans="1:53">
      <c r="A374" s="2">
        <f t="shared" si="284"/>
        <v>0.37300000000000028</v>
      </c>
      <c r="B374" s="1">
        <f t="shared" si="271"/>
        <v>0.41126083333333369</v>
      </c>
      <c r="C374" s="1">
        <f t="shared" si="285"/>
        <v>5.1633310611673644E-2</v>
      </c>
      <c r="D374" s="1">
        <f t="shared" si="272"/>
        <v>1.0926430015189821</v>
      </c>
      <c r="E374" s="1">
        <f t="shared" si="316"/>
        <v>1.0924045230795902</v>
      </c>
      <c r="F374" s="1">
        <f t="shared" si="316"/>
        <v>1.0923964878731105</v>
      </c>
      <c r="G374" s="1">
        <f t="shared" si="316"/>
        <v>1.0923962168035442</v>
      </c>
      <c r="H374" s="1">
        <f t="shared" si="287"/>
        <v>0.27616360417677316</v>
      </c>
      <c r="I374" s="1">
        <f t="shared" si="273"/>
        <v>14.097790142953079</v>
      </c>
      <c r="J374" s="1">
        <f>VLOOKUP($I374,Graph!$D$3:$M$50,col)</f>
        <v>5.7000000000000002E-3</v>
      </c>
      <c r="K374" s="1">
        <f>VLOOKUP($I374,Graph!$D$3:$M$50,col+1)</f>
        <v>4.5999999999999999E-3</v>
      </c>
      <c r="L374" s="1">
        <f t="shared" si="288"/>
        <v>4.966666666666667E-3</v>
      </c>
      <c r="M374" s="1">
        <f t="shared" si="289"/>
        <v>0.64098333333333324</v>
      </c>
      <c r="N374" s="1">
        <f t="shared" si="290"/>
        <v>0.3680333333333336</v>
      </c>
      <c r="O374" s="1">
        <f t="shared" si="291"/>
        <v>4.8744914127098291E-2</v>
      </c>
      <c r="P374" s="1">
        <f t="shared" si="292"/>
        <v>1.0864382093352176</v>
      </c>
      <c r="Q374" s="1">
        <f t="shared" si="293"/>
        <v>1.0862580453690935</v>
      </c>
      <c r="R374" s="1">
        <f t="shared" si="294"/>
        <v>1.0862524111048173</v>
      </c>
      <c r="S374" s="1">
        <f t="shared" si="295"/>
        <v>1.0862522347278742</v>
      </c>
      <c r="T374" s="1">
        <f t="shared" si="296"/>
        <v>0.96513670054497613</v>
      </c>
      <c r="U374" s="1">
        <f t="shared" si="297"/>
        <v>0.26503654900337542</v>
      </c>
      <c r="V374" s="2">
        <f t="shared" si="274"/>
        <v>13.905848176559143</v>
      </c>
      <c r="W374" s="1">
        <f>VLOOKUP(V374,Graph!$D$3:$M$50,col)</f>
        <v>5.4999999999999997E-3</v>
      </c>
      <c r="X374" s="1">
        <f>VLOOKUP(V374,Graph!$D$3:$M$50,col+1)</f>
        <v>4.4999999999999997E-3</v>
      </c>
      <c r="Y374" s="1">
        <f t="shared" si="298"/>
        <v>4.8333333333333327E-3</v>
      </c>
      <c r="Z374" s="1">
        <f t="shared" si="275"/>
        <v>0.64124999999999988</v>
      </c>
      <c r="AA374" s="2">
        <f t="shared" si="299"/>
        <v>0.36816666666666692</v>
      </c>
      <c r="AB374" s="1">
        <f t="shared" si="300"/>
        <v>4.8820836008341244E-2</v>
      </c>
      <c r="AC374" s="1">
        <f t="shared" si="301"/>
        <v>1.0864068741332291</v>
      </c>
      <c r="AD374" s="1">
        <f t="shared" si="302"/>
        <v>1.0864117291896493</v>
      </c>
      <c r="AE374" s="1">
        <f t="shared" si="303"/>
        <v>1.0864118814882029</v>
      </c>
      <c r="AF374" s="1">
        <f t="shared" si="304"/>
        <v>1.0864118862655365</v>
      </c>
      <c r="AG374" s="1">
        <f t="shared" si="305"/>
        <v>0.96606297294050658</v>
      </c>
      <c r="AH374" s="1">
        <f t="shared" si="306"/>
        <v>0.26532990404912155</v>
      </c>
      <c r="AI374" s="2">
        <f t="shared" si="276"/>
        <v>13.910976835977431</v>
      </c>
      <c r="AJ374" s="1">
        <f>VLOOKUP(AI374,Graph!$D$3:$M$50,col)</f>
        <v>5.4999999999999997E-3</v>
      </c>
      <c r="AK374" s="1">
        <f>VLOOKUP(AI374,Graph!$D$3:$M$50,col+1)</f>
        <v>4.4999999999999997E-3</v>
      </c>
      <c r="AL374" s="1">
        <f t="shared" si="307"/>
        <v>4.8333333333333327E-3</v>
      </c>
      <c r="AM374" s="1">
        <f t="shared" si="277"/>
        <v>0.64124999999999988</v>
      </c>
      <c r="AN374" s="2">
        <f t="shared" si="308"/>
        <v>0.36816666666666692</v>
      </c>
      <c r="AO374" s="1">
        <f t="shared" si="309"/>
        <v>4.8820836008341244E-2</v>
      </c>
      <c r="AP374" s="1">
        <f t="shared" si="310"/>
        <v>1.0864118864153929</v>
      </c>
      <c r="AQ374" s="1">
        <f t="shared" si="311"/>
        <v>1.0864118864200938</v>
      </c>
      <c r="AR374" s="1">
        <f t="shared" si="312"/>
        <v>1.086411886420241</v>
      </c>
      <c r="AS374" s="1">
        <f t="shared" si="313"/>
        <v>1.0864118864202459</v>
      </c>
      <c r="AT374" s="1">
        <f t="shared" si="314"/>
        <v>0.96606297294050658</v>
      </c>
      <c r="AU374" s="1">
        <f t="shared" si="315"/>
        <v>0.2653299040869056</v>
      </c>
      <c r="AV374" s="2">
        <f t="shared" si="280"/>
        <v>373</v>
      </c>
      <c r="AW374" s="1">
        <f t="shared" si="281"/>
        <v>265.32990408690557</v>
      </c>
      <c r="AX374" s="1">
        <f t="shared" si="282"/>
        <v>0.96606297294050658</v>
      </c>
      <c r="AY374" s="1">
        <f t="shared" si="283"/>
        <v>1.0864118864202459</v>
      </c>
      <c r="AZ374" s="1">
        <f t="shared" si="278"/>
        <v>4.8333333333333327E-3</v>
      </c>
      <c r="BA374" s="1">
        <f t="shared" si="279"/>
        <v>13.910976835977431</v>
      </c>
    </row>
    <row r="375" spans="1:53">
      <c r="A375" s="2">
        <f t="shared" si="284"/>
        <v>0.37400000000000028</v>
      </c>
      <c r="B375" s="1">
        <f t="shared" si="271"/>
        <v>0.41230200000000033</v>
      </c>
      <c r="C375" s="1">
        <f t="shared" si="285"/>
        <v>5.1648692546677852E-2</v>
      </c>
      <c r="D375" s="1">
        <f t="shared" si="272"/>
        <v>1.0926751781411088</v>
      </c>
      <c r="E375" s="1">
        <f t="shared" si="316"/>
        <v>1.0924376042985713</v>
      </c>
      <c r="F375" s="1">
        <f t="shared" si="316"/>
        <v>1.0924295964021531</v>
      </c>
      <c r="G375" s="1">
        <f t="shared" si="316"/>
        <v>1.0924293261483375</v>
      </c>
      <c r="H375" s="1">
        <f t="shared" si="287"/>
        <v>0.27728332959842411</v>
      </c>
      <c r="I375" s="1">
        <f t="shared" si="273"/>
        <v>14.116817954737266</v>
      </c>
      <c r="J375" s="1">
        <f>VLOOKUP($I375,Graph!$D$3:$M$50,col)</f>
        <v>5.7000000000000002E-3</v>
      </c>
      <c r="K375" s="1">
        <f>VLOOKUP($I375,Graph!$D$3:$M$50,col+1)</f>
        <v>4.5999999999999999E-3</v>
      </c>
      <c r="L375" s="1">
        <f t="shared" si="288"/>
        <v>4.966666666666667E-3</v>
      </c>
      <c r="M375" s="1">
        <f t="shared" si="289"/>
        <v>0.64098333333333324</v>
      </c>
      <c r="N375" s="1">
        <f t="shared" si="290"/>
        <v>0.3690333333333336</v>
      </c>
      <c r="O375" s="1">
        <f t="shared" si="291"/>
        <v>4.8762954454220367E-2</v>
      </c>
      <c r="P375" s="1">
        <f t="shared" si="292"/>
        <v>1.0864760885166338</v>
      </c>
      <c r="Q375" s="1">
        <f t="shared" si="293"/>
        <v>1.0862959750538701</v>
      </c>
      <c r="R375" s="1">
        <f t="shared" si="294"/>
        <v>1.0862903396794044</v>
      </c>
      <c r="S375" s="1">
        <f t="shared" si="295"/>
        <v>1.0862901631836035</v>
      </c>
      <c r="T375" s="1">
        <f t="shared" si="296"/>
        <v>0.96518893899273173</v>
      </c>
      <c r="U375" s="1">
        <f t="shared" si="297"/>
        <v>0.26612678859332417</v>
      </c>
      <c r="V375" s="2">
        <f t="shared" si="274"/>
        <v>13.924889532136989</v>
      </c>
      <c r="W375" s="1">
        <f>VLOOKUP(V375,Graph!$D$3:$M$50,col)</f>
        <v>5.4999999999999997E-3</v>
      </c>
      <c r="X375" s="1">
        <f>VLOOKUP(V375,Graph!$D$3:$M$50,col+1)</f>
        <v>4.4999999999999997E-3</v>
      </c>
      <c r="Y375" s="1">
        <f t="shared" si="298"/>
        <v>4.8333333333333327E-3</v>
      </c>
      <c r="Z375" s="1">
        <f t="shared" si="275"/>
        <v>0.64124999999999988</v>
      </c>
      <c r="AA375" s="2">
        <f t="shared" si="299"/>
        <v>0.36916666666666692</v>
      </c>
      <c r="AB375" s="1">
        <f t="shared" si="300"/>
        <v>4.8838808576774938E-2</v>
      </c>
      <c r="AC375" s="1">
        <f t="shared" si="301"/>
        <v>1.0864446846407829</v>
      </c>
      <c r="AD375" s="1">
        <f t="shared" si="302"/>
        <v>1.0864495382905339</v>
      </c>
      <c r="AE375" s="1">
        <f t="shared" si="303"/>
        <v>1.0864496906171928</v>
      </c>
      <c r="AF375" s="1">
        <f t="shared" si="304"/>
        <v>1.086449695397675</v>
      </c>
      <c r="AG375" s="1">
        <f t="shared" si="305"/>
        <v>0.96611383936214468</v>
      </c>
      <c r="AH375" s="1">
        <f t="shared" si="306"/>
        <v>0.26642092755725749</v>
      </c>
      <c r="AI375" s="2">
        <f t="shared" si="276"/>
        <v>13.930017845268091</v>
      </c>
      <c r="AJ375" s="1">
        <f>VLOOKUP(AI375,Graph!$D$3:$M$50,col)</f>
        <v>5.4999999999999997E-3</v>
      </c>
      <c r="AK375" s="1">
        <f>VLOOKUP(AI375,Graph!$D$3:$M$50,col+1)</f>
        <v>4.4999999999999997E-3</v>
      </c>
      <c r="AL375" s="1">
        <f t="shared" si="307"/>
        <v>4.8333333333333327E-3</v>
      </c>
      <c r="AM375" s="1">
        <f t="shared" si="277"/>
        <v>0.64124999999999988</v>
      </c>
      <c r="AN375" s="2">
        <f t="shared" si="308"/>
        <v>0.36916666666666692</v>
      </c>
      <c r="AO375" s="1">
        <f t="shared" si="309"/>
        <v>4.8838808576774938E-2</v>
      </c>
      <c r="AP375" s="1">
        <f t="shared" si="310"/>
        <v>1.0864496955477012</v>
      </c>
      <c r="AQ375" s="1">
        <f t="shared" si="311"/>
        <v>1.0864496955524094</v>
      </c>
      <c r="AR375" s="1">
        <f t="shared" si="312"/>
        <v>1.0864496955525571</v>
      </c>
      <c r="AS375" s="1">
        <f t="shared" si="313"/>
        <v>1.0864496955525615</v>
      </c>
      <c r="AT375" s="1">
        <f t="shared" si="314"/>
        <v>0.96611383936214468</v>
      </c>
      <c r="AU375" s="1">
        <f t="shared" si="315"/>
        <v>0.266420927595239</v>
      </c>
      <c r="AV375" s="2">
        <f t="shared" si="280"/>
        <v>374</v>
      </c>
      <c r="AW375" s="1">
        <f t="shared" si="281"/>
        <v>266.42092759523899</v>
      </c>
      <c r="AX375" s="1">
        <f t="shared" si="282"/>
        <v>0.96611383936214468</v>
      </c>
      <c r="AY375" s="1">
        <f t="shared" si="283"/>
        <v>1.0864496955525615</v>
      </c>
      <c r="AZ375" s="1">
        <f t="shared" si="278"/>
        <v>4.8333333333333327E-3</v>
      </c>
      <c r="BA375" s="1">
        <f t="shared" si="279"/>
        <v>13.930017845268091</v>
      </c>
    </row>
    <row r="376" spans="1:53">
      <c r="A376" s="2">
        <f t="shared" si="284"/>
        <v>0.37500000000000028</v>
      </c>
      <c r="B376" s="1">
        <f t="shared" si="271"/>
        <v>0.41334316666666704</v>
      </c>
      <c r="C376" s="1">
        <f t="shared" si="285"/>
        <v>5.1663999264396784E-2</v>
      </c>
      <c r="D376" s="1">
        <f t="shared" si="272"/>
        <v>1.0927072002423435</v>
      </c>
      <c r="E376" s="1">
        <f t="shared" si="316"/>
        <v>1.0924705278465043</v>
      </c>
      <c r="F376" s="1">
        <f t="shared" si="316"/>
        <v>1.0924625471928566</v>
      </c>
      <c r="G376" s="1">
        <f t="shared" si="316"/>
        <v>1.0924622777537345</v>
      </c>
      <c r="H376" s="1">
        <f t="shared" si="287"/>
        <v>0.27840456899643479</v>
      </c>
      <c r="I376" s="1">
        <f t="shared" si="273"/>
        <v>14.135820233611401</v>
      </c>
      <c r="J376" s="1">
        <f>VLOOKUP($I376,Graph!$D$3:$M$50,col)</f>
        <v>5.7000000000000002E-3</v>
      </c>
      <c r="K376" s="1">
        <f>VLOOKUP($I376,Graph!$D$3:$M$50,col+1)</f>
        <v>4.5999999999999999E-3</v>
      </c>
      <c r="L376" s="1">
        <f t="shared" si="288"/>
        <v>4.966666666666667E-3</v>
      </c>
      <c r="M376" s="1">
        <f t="shared" si="289"/>
        <v>0.64098333333333324</v>
      </c>
      <c r="N376" s="1">
        <f t="shared" si="290"/>
        <v>0.3700333333333336</v>
      </c>
      <c r="O376" s="1">
        <f t="shared" si="291"/>
        <v>4.8780907210616987E-2</v>
      </c>
      <c r="P376" s="1">
        <f t="shared" si="292"/>
        <v>1.0865137891014549</v>
      </c>
      <c r="Q376" s="1">
        <f t="shared" si="293"/>
        <v>1.0863337260937382</v>
      </c>
      <c r="R376" s="1">
        <f t="shared" si="294"/>
        <v>1.0863280896215479</v>
      </c>
      <c r="S376" s="1">
        <f t="shared" si="295"/>
        <v>1.0863279130076366</v>
      </c>
      <c r="T376" s="1">
        <f t="shared" si="296"/>
        <v>0.96524089977034888</v>
      </c>
      <c r="U376" s="1">
        <f t="shared" si="297"/>
        <v>0.2672185253920018</v>
      </c>
      <c r="V376" s="2">
        <f t="shared" si="274"/>
        <v>13.943904996413048</v>
      </c>
      <c r="W376" s="1">
        <f>VLOOKUP(V376,Graph!$D$3:$M$50,col)</f>
        <v>5.4999999999999997E-3</v>
      </c>
      <c r="X376" s="1">
        <f>VLOOKUP(V376,Graph!$D$3:$M$50,col+1)</f>
        <v>4.4999999999999997E-3</v>
      </c>
      <c r="Y376" s="1">
        <f t="shared" si="298"/>
        <v>4.8333333333333327E-3</v>
      </c>
      <c r="Z376" s="1">
        <f t="shared" si="275"/>
        <v>0.64124999999999988</v>
      </c>
      <c r="AA376" s="2">
        <f t="shared" si="299"/>
        <v>0.37016666666666692</v>
      </c>
      <c r="AB376" s="1">
        <f t="shared" si="300"/>
        <v>4.8856693885890479E-2</v>
      </c>
      <c r="AC376" s="1">
        <f t="shared" si="301"/>
        <v>1.0864823170228366</v>
      </c>
      <c r="AD376" s="1">
        <f t="shared" si="302"/>
        <v>1.086487169267669</v>
      </c>
      <c r="AE376" s="1">
        <f t="shared" si="303"/>
        <v>1.0864873216221103</v>
      </c>
      <c r="AF376" s="1">
        <f t="shared" si="304"/>
        <v>1.0864873264057213</v>
      </c>
      <c r="AG376" s="1">
        <f t="shared" si="305"/>
        <v>0.9661644353818023</v>
      </c>
      <c r="AH376" s="1">
        <f t="shared" si="306"/>
        <v>0.26751344872457328</v>
      </c>
      <c r="AI376" s="2">
        <f t="shared" si="276"/>
        <v>13.949032972895189</v>
      </c>
      <c r="AJ376" s="1">
        <f>VLOOKUP(AI376,Graph!$D$3:$M$50,col)</f>
        <v>5.4999999999999997E-3</v>
      </c>
      <c r="AK376" s="1">
        <f>VLOOKUP(AI376,Graph!$D$3:$M$50,col+1)</f>
        <v>4.4999999999999997E-3</v>
      </c>
      <c r="AL376" s="1">
        <f t="shared" si="307"/>
        <v>4.8333333333333327E-3</v>
      </c>
      <c r="AM376" s="1">
        <f t="shared" si="277"/>
        <v>0.64124999999999988</v>
      </c>
      <c r="AN376" s="2">
        <f t="shared" si="308"/>
        <v>0.37016666666666692</v>
      </c>
      <c r="AO376" s="1">
        <f t="shared" si="309"/>
        <v>4.8856693885890479E-2</v>
      </c>
      <c r="AP376" s="1">
        <f t="shared" si="310"/>
        <v>1.0864873265559163</v>
      </c>
      <c r="AQ376" s="1">
        <f t="shared" si="311"/>
        <v>1.0864873265606323</v>
      </c>
      <c r="AR376" s="1">
        <f t="shared" si="312"/>
        <v>1.0864873265607804</v>
      </c>
      <c r="AS376" s="1">
        <f t="shared" si="313"/>
        <v>1.0864873265607853</v>
      </c>
      <c r="AT376" s="1">
        <f t="shared" si="314"/>
        <v>0.9661644353818023</v>
      </c>
      <c r="AU376" s="1">
        <f t="shared" si="315"/>
        <v>0.26751344876275296</v>
      </c>
      <c r="AV376" s="2">
        <f t="shared" si="280"/>
        <v>375</v>
      </c>
      <c r="AW376" s="1">
        <f t="shared" si="281"/>
        <v>267.51344876275294</v>
      </c>
      <c r="AX376" s="1">
        <f t="shared" si="282"/>
        <v>0.9661644353818023</v>
      </c>
      <c r="AY376" s="1">
        <f t="shared" si="283"/>
        <v>1.0864873265607853</v>
      </c>
      <c r="AZ376" s="1">
        <f t="shared" si="278"/>
        <v>4.8333333333333327E-3</v>
      </c>
      <c r="BA376" s="1">
        <f t="shared" si="279"/>
        <v>13.949032972895189</v>
      </c>
    </row>
    <row r="377" spans="1:53">
      <c r="A377" s="2">
        <f t="shared" si="284"/>
        <v>0.37600000000000028</v>
      </c>
      <c r="B377" s="1">
        <f t="shared" si="271"/>
        <v>0.41438433333333369</v>
      </c>
      <c r="C377" s="1">
        <f t="shared" si="285"/>
        <v>5.1679231314700563E-2</v>
      </c>
      <c r="D377" s="1">
        <f t="shared" si="272"/>
        <v>1.0927390689320915</v>
      </c>
      <c r="E377" s="1">
        <f t="shared" si="316"/>
        <v>1.0925032948470164</v>
      </c>
      <c r="F377" s="1">
        <f t="shared" si="316"/>
        <v>1.0924953413689305</v>
      </c>
      <c r="G377" s="1">
        <f t="shared" si="316"/>
        <v>1.0924950727434359</v>
      </c>
      <c r="H377" s="1">
        <f t="shared" si="287"/>
        <v>0.27952732032699684</v>
      </c>
      <c r="I377" s="1">
        <f t="shared" si="273"/>
        <v>14.154797081832982</v>
      </c>
      <c r="J377" s="1">
        <f>VLOOKUP($I377,Graph!$D$3:$M$50,col)</f>
        <v>5.7000000000000002E-3</v>
      </c>
      <c r="K377" s="1">
        <f>VLOOKUP($I377,Graph!$D$3:$M$50,col+1)</f>
        <v>4.5999999999999999E-3</v>
      </c>
      <c r="L377" s="1">
        <f t="shared" si="288"/>
        <v>4.966666666666667E-3</v>
      </c>
      <c r="M377" s="1">
        <f t="shared" si="289"/>
        <v>0.64098333333333324</v>
      </c>
      <c r="N377" s="1">
        <f t="shared" si="290"/>
        <v>0.3710333333333336</v>
      </c>
      <c r="O377" s="1">
        <f t="shared" si="291"/>
        <v>4.8798773031462905E-2</v>
      </c>
      <c r="P377" s="1">
        <f t="shared" si="292"/>
        <v>1.086551312348129</v>
      </c>
      <c r="Q377" s="1">
        <f t="shared" si="293"/>
        <v>1.0863712997462232</v>
      </c>
      <c r="R377" s="1">
        <f t="shared" si="294"/>
        <v>1.0863656621886457</v>
      </c>
      <c r="S377" s="1">
        <f t="shared" si="295"/>
        <v>1.0863654854573666</v>
      </c>
      <c r="T377" s="1">
        <f t="shared" si="296"/>
        <v>0.96529258508582472</v>
      </c>
      <c r="U377" s="1">
        <f t="shared" si="297"/>
        <v>0.26831175734689616</v>
      </c>
      <c r="V377" s="2">
        <f t="shared" si="274"/>
        <v>13.962894674378488</v>
      </c>
      <c r="W377" s="1">
        <f>VLOOKUP(V377,Graph!$D$3:$M$50,col)</f>
        <v>5.4999999999999997E-3</v>
      </c>
      <c r="X377" s="1">
        <f>VLOOKUP(V377,Graph!$D$3:$M$50,col+1)</f>
        <v>4.4999999999999997E-3</v>
      </c>
      <c r="Y377" s="1">
        <f t="shared" si="298"/>
        <v>4.8333333333333327E-3</v>
      </c>
      <c r="Z377" s="1">
        <f t="shared" si="275"/>
        <v>0.64124999999999988</v>
      </c>
      <c r="AA377" s="2">
        <f t="shared" si="299"/>
        <v>0.37116666666666692</v>
      </c>
      <c r="AB377" s="1">
        <f t="shared" si="300"/>
        <v>4.8874492568740525E-2</v>
      </c>
      <c r="AC377" s="1">
        <f t="shared" si="301"/>
        <v>1.0865197725335873</v>
      </c>
      <c r="AD377" s="1">
        <f t="shared" si="302"/>
        <v>1.0865246233752701</v>
      </c>
      <c r="AE377" s="1">
        <f t="shared" si="303"/>
        <v>1.0865247757571759</v>
      </c>
      <c r="AF377" s="1">
        <f t="shared" si="304"/>
        <v>1.0865247805438956</v>
      </c>
      <c r="AG377" s="1">
        <f t="shared" si="305"/>
        <v>0.96621476314987942</v>
      </c>
      <c r="AH377" s="1">
        <f t="shared" si="306"/>
        <v>0.26860746549878145</v>
      </c>
      <c r="AI377" s="2">
        <f t="shared" si="276"/>
        <v>13.968022323775802</v>
      </c>
      <c r="AJ377" s="1">
        <f>VLOOKUP(AI377,Graph!$D$3:$M$50,col)</f>
        <v>5.4999999999999997E-3</v>
      </c>
      <c r="AK377" s="1">
        <f>VLOOKUP(AI377,Graph!$D$3:$M$50,col+1)</f>
        <v>4.4999999999999997E-3</v>
      </c>
      <c r="AL377" s="1">
        <f t="shared" si="307"/>
        <v>4.8333333333333327E-3</v>
      </c>
      <c r="AM377" s="1">
        <f t="shared" si="277"/>
        <v>0.64124999999999988</v>
      </c>
      <c r="AN377" s="2">
        <f t="shared" si="308"/>
        <v>0.37116666666666692</v>
      </c>
      <c r="AO377" s="1">
        <f t="shared" si="309"/>
        <v>4.8874492568740525E-2</v>
      </c>
      <c r="AP377" s="1">
        <f t="shared" si="310"/>
        <v>1.0865247806942591</v>
      </c>
      <c r="AQ377" s="1">
        <f t="shared" si="311"/>
        <v>1.0865247806989824</v>
      </c>
      <c r="AR377" s="1">
        <f t="shared" si="312"/>
        <v>1.0865247806991309</v>
      </c>
      <c r="AS377" s="1">
        <f t="shared" si="313"/>
        <v>1.0865247806991354</v>
      </c>
      <c r="AT377" s="1">
        <f t="shared" si="314"/>
        <v>0.96621476314987942</v>
      </c>
      <c r="AU377" s="1">
        <f t="shared" si="315"/>
        <v>0.26860746553715936</v>
      </c>
      <c r="AV377" s="2">
        <f t="shared" si="280"/>
        <v>376</v>
      </c>
      <c r="AW377" s="1">
        <f t="shared" si="281"/>
        <v>268.60746553715938</v>
      </c>
      <c r="AX377" s="1">
        <f t="shared" si="282"/>
        <v>0.96621476314987942</v>
      </c>
      <c r="AY377" s="1">
        <f t="shared" si="283"/>
        <v>1.0865247806991354</v>
      </c>
      <c r="AZ377" s="1">
        <f t="shared" si="278"/>
        <v>4.8333333333333327E-3</v>
      </c>
      <c r="BA377" s="1">
        <f t="shared" si="279"/>
        <v>13.968022323775802</v>
      </c>
    </row>
    <row r="378" spans="1:53">
      <c r="A378" s="2">
        <f t="shared" si="284"/>
        <v>0.37700000000000028</v>
      </c>
      <c r="B378" s="1">
        <f t="shared" si="271"/>
        <v>0.41542550000000034</v>
      </c>
      <c r="C378" s="1">
        <f t="shared" si="285"/>
        <v>5.1694389242117673E-2</v>
      </c>
      <c r="D378" s="1">
        <f t="shared" si="272"/>
        <v>1.0927707853091728</v>
      </c>
      <c r="E378" s="1">
        <f t="shared" si="316"/>
        <v>1.0925359064130922</v>
      </c>
      <c r="F378" s="1">
        <f t="shared" si="316"/>
        <v>1.0925279800434444</v>
      </c>
      <c r="G378" s="1">
        <f t="shared" si="316"/>
        <v>1.0925277122305042</v>
      </c>
      <c r="H378" s="1">
        <f t="shared" si="287"/>
        <v>0.28065158155455411</v>
      </c>
      <c r="I378" s="1">
        <f t="shared" si="273"/>
        <v>14.173748600980081</v>
      </c>
      <c r="J378" s="1">
        <f>VLOOKUP($I378,Graph!$D$3:$M$50,col)</f>
        <v>5.7000000000000002E-3</v>
      </c>
      <c r="K378" s="1">
        <f>VLOOKUP($I378,Graph!$D$3:$M$50,col+1)</f>
        <v>4.5999999999999999E-3</v>
      </c>
      <c r="L378" s="1">
        <f t="shared" si="288"/>
        <v>4.966666666666667E-3</v>
      </c>
      <c r="M378" s="1">
        <f t="shared" si="289"/>
        <v>0.64098333333333324</v>
      </c>
      <c r="N378" s="1">
        <f t="shared" si="290"/>
        <v>0.3720333333333336</v>
      </c>
      <c r="O378" s="1">
        <f t="shared" si="291"/>
        <v>4.8816552545814199E-2</v>
      </c>
      <c r="P378" s="1">
        <f t="shared" si="292"/>
        <v>1.0865886595033258</v>
      </c>
      <c r="Q378" s="1">
        <f t="shared" si="293"/>
        <v>1.0864086972570923</v>
      </c>
      <c r="R378" s="1">
        <f t="shared" si="294"/>
        <v>1.0864030586263396</v>
      </c>
      <c r="S378" s="1">
        <f t="shared" si="295"/>
        <v>1.0864028817784281</v>
      </c>
      <c r="T378" s="1">
        <f t="shared" si="296"/>
        <v>0.96534399712380803</v>
      </c>
      <c r="U378" s="1">
        <f t="shared" si="297"/>
        <v>0.26940648241390319</v>
      </c>
      <c r="V378" s="2">
        <f t="shared" si="274"/>
        <v>13.981858670318495</v>
      </c>
      <c r="W378" s="1">
        <f>VLOOKUP(V378,Graph!$D$3:$M$50,col)</f>
        <v>5.4999999999999997E-3</v>
      </c>
      <c r="X378" s="1">
        <f>VLOOKUP(V378,Graph!$D$3:$M$50,col+1)</f>
        <v>4.4999999999999997E-3</v>
      </c>
      <c r="Y378" s="1">
        <f t="shared" si="298"/>
        <v>4.8333333333333327E-3</v>
      </c>
      <c r="Z378" s="1">
        <f t="shared" si="275"/>
        <v>0.64124999999999988</v>
      </c>
      <c r="AA378" s="2">
        <f t="shared" si="299"/>
        <v>0.37216666666666692</v>
      </c>
      <c r="AB378" s="1">
        <f t="shared" si="300"/>
        <v>4.8892205252278061E-2</v>
      </c>
      <c r="AC378" s="1">
        <f t="shared" si="301"/>
        <v>1.0865570524154999</v>
      </c>
      <c r="AD378" s="1">
        <f t="shared" si="302"/>
        <v>1.0865619018558232</v>
      </c>
      <c r="AE378" s="1">
        <f t="shared" si="303"/>
        <v>1.0865620542648775</v>
      </c>
      <c r="AF378" s="1">
        <f t="shared" si="304"/>
        <v>1.0865620590546872</v>
      </c>
      <c r="AG378" s="1">
        <f t="shared" si="305"/>
        <v>0.96626482479403519</v>
      </c>
      <c r="AH378" s="1">
        <f t="shared" si="306"/>
        <v>0.26970297583599889</v>
      </c>
      <c r="AI378" s="2">
        <f t="shared" si="276"/>
        <v>13.986986002121753</v>
      </c>
      <c r="AJ378" s="1">
        <f>VLOOKUP(AI378,Graph!$D$3:$M$50,col)</f>
        <v>5.4999999999999997E-3</v>
      </c>
      <c r="AK378" s="1">
        <f>VLOOKUP(AI378,Graph!$D$3:$M$50,col+1)</f>
        <v>4.4999999999999997E-3</v>
      </c>
      <c r="AL378" s="1">
        <f t="shared" si="307"/>
        <v>4.8333333333333327E-3</v>
      </c>
      <c r="AM378" s="1">
        <f t="shared" si="277"/>
        <v>0.64124999999999988</v>
      </c>
      <c r="AN378" s="2">
        <f t="shared" si="308"/>
        <v>0.37216666666666692</v>
      </c>
      <c r="AO378" s="1">
        <f t="shared" si="309"/>
        <v>4.8892205252278061E-2</v>
      </c>
      <c r="AP378" s="1">
        <f t="shared" si="310"/>
        <v>1.0865620592052176</v>
      </c>
      <c r="AQ378" s="1">
        <f t="shared" si="311"/>
        <v>1.0865620592099485</v>
      </c>
      <c r="AR378" s="1">
        <f t="shared" si="312"/>
        <v>1.0865620592100973</v>
      </c>
      <c r="AS378" s="1">
        <f t="shared" si="313"/>
        <v>1.086562059210102</v>
      </c>
      <c r="AT378" s="1">
        <f t="shared" si="314"/>
        <v>0.96626482479403519</v>
      </c>
      <c r="AU378" s="1">
        <f t="shared" si="315"/>
        <v>0.26970297587457542</v>
      </c>
      <c r="AV378" s="2">
        <f t="shared" si="280"/>
        <v>377</v>
      </c>
      <c r="AW378" s="1">
        <f t="shared" si="281"/>
        <v>269.70297587457543</v>
      </c>
      <c r="AX378" s="1">
        <f t="shared" si="282"/>
        <v>0.96626482479403519</v>
      </c>
      <c r="AY378" s="1">
        <f t="shared" si="283"/>
        <v>1.086562059210102</v>
      </c>
      <c r="AZ378" s="1">
        <f t="shared" si="278"/>
        <v>4.8333333333333327E-3</v>
      </c>
      <c r="BA378" s="1">
        <f t="shared" si="279"/>
        <v>13.986986002121753</v>
      </c>
    </row>
    <row r="379" spans="1:53">
      <c r="A379" s="2">
        <f t="shared" si="284"/>
        <v>0.37800000000000028</v>
      </c>
      <c r="B379" s="1">
        <f t="shared" si="271"/>
        <v>0.41646666666666704</v>
      </c>
      <c r="C379" s="1">
        <f t="shared" si="285"/>
        <v>5.1709473585899716E-2</v>
      </c>
      <c r="D379" s="1">
        <f t="shared" si="272"/>
        <v>1.0928023504619497</v>
      </c>
      <c r="E379" s="1">
        <f t="shared" si="316"/>
        <v>1.092568363647203</v>
      </c>
      <c r="F379" s="1">
        <f t="shared" si="316"/>
        <v>1.0925604643189553</v>
      </c>
      <c r="G379" s="1">
        <f t="shared" si="316"/>
        <v>1.092560197317487</v>
      </c>
      <c r="H379" s="1">
        <f t="shared" si="287"/>
        <v>0.28177735065174792</v>
      </c>
      <c r="I379" s="1">
        <f t="shared" si="273"/>
        <v>14.192674891957664</v>
      </c>
      <c r="J379" s="1">
        <f>VLOOKUP($I379,Graph!$D$3:$M$50,col)</f>
        <v>5.7000000000000002E-3</v>
      </c>
      <c r="K379" s="1">
        <f>VLOOKUP($I379,Graph!$D$3:$M$50,col+1)</f>
        <v>4.5999999999999999E-3</v>
      </c>
      <c r="L379" s="1">
        <f t="shared" si="288"/>
        <v>4.966666666666667E-3</v>
      </c>
      <c r="M379" s="1">
        <f t="shared" si="289"/>
        <v>0.64098333333333324</v>
      </c>
      <c r="N379" s="1">
        <f t="shared" si="290"/>
        <v>0.37303333333333361</v>
      </c>
      <c r="O379" s="1">
        <f t="shared" si="291"/>
        <v>4.8834246376681809E-2</v>
      </c>
      <c r="P379" s="1">
        <f t="shared" si="292"/>
        <v>1.0866258318020752</v>
      </c>
      <c r="Q379" s="1">
        <f t="shared" si="293"/>
        <v>1.0864459198604921</v>
      </c>
      <c r="R379" s="1">
        <f t="shared" si="294"/>
        <v>1.0864402801686499</v>
      </c>
      <c r="S379" s="1">
        <f t="shared" si="295"/>
        <v>1.0864401032048363</v>
      </c>
      <c r="T379" s="1">
        <f t="shared" si="296"/>
        <v>0.96539513804590782</v>
      </c>
      <c r="U379" s="1">
        <f t="shared" si="297"/>
        <v>0.27050269855727116</v>
      </c>
      <c r="V379" s="2">
        <f t="shared" si="274"/>
        <v>14.00079708781891</v>
      </c>
      <c r="W379" s="1">
        <f>VLOOKUP(V379,Graph!$D$3:$M$50,col)</f>
        <v>5.7000000000000002E-3</v>
      </c>
      <c r="X379" s="1">
        <f>VLOOKUP(V379,Graph!$D$3:$M$50,col+1)</f>
        <v>4.5999999999999999E-3</v>
      </c>
      <c r="Y379" s="1">
        <f t="shared" si="298"/>
        <v>4.966666666666667E-3</v>
      </c>
      <c r="Z379" s="1">
        <f t="shared" si="275"/>
        <v>0.64098333333333324</v>
      </c>
      <c r="AA379" s="2">
        <f t="shared" si="299"/>
        <v>0.37303333333333361</v>
      </c>
      <c r="AB379" s="1">
        <f t="shared" si="300"/>
        <v>4.8834246376681809E-2</v>
      </c>
      <c r="AC379" s="1">
        <f t="shared" si="301"/>
        <v>1.0864400976518431</v>
      </c>
      <c r="AD379" s="1">
        <f t="shared" si="302"/>
        <v>1.0864400974775938</v>
      </c>
      <c r="AE379" s="1">
        <f t="shared" si="303"/>
        <v>1.0864400974721264</v>
      </c>
      <c r="AF379" s="1">
        <f t="shared" si="304"/>
        <v>1.0864400974719546</v>
      </c>
      <c r="AG379" s="1">
        <f t="shared" si="305"/>
        <v>0.96539513804590782</v>
      </c>
      <c r="AH379" s="1">
        <f t="shared" si="306"/>
        <v>0.27050269712989383</v>
      </c>
      <c r="AI379" s="2">
        <f t="shared" si="276"/>
        <v>14.000797063192637</v>
      </c>
      <c r="AJ379" s="1">
        <f>VLOOKUP(AI379,Graph!$D$3:$M$50,col)</f>
        <v>5.7000000000000002E-3</v>
      </c>
      <c r="AK379" s="1">
        <f>VLOOKUP(AI379,Graph!$D$3:$M$50,col+1)</f>
        <v>4.5999999999999999E-3</v>
      </c>
      <c r="AL379" s="1">
        <f t="shared" si="307"/>
        <v>4.966666666666667E-3</v>
      </c>
      <c r="AM379" s="1">
        <f t="shared" si="277"/>
        <v>0.64098333333333324</v>
      </c>
      <c r="AN379" s="2">
        <f t="shared" si="308"/>
        <v>0.37303333333333361</v>
      </c>
      <c r="AO379" s="1">
        <f t="shared" si="309"/>
        <v>4.8834246376681809E-2</v>
      </c>
      <c r="AP379" s="1">
        <f t="shared" si="310"/>
        <v>1.0864400974719493</v>
      </c>
      <c r="AQ379" s="1">
        <f t="shared" si="311"/>
        <v>1.0864400974719493</v>
      </c>
      <c r="AR379" s="1">
        <f t="shared" si="312"/>
        <v>1.0864400974719493</v>
      </c>
      <c r="AS379" s="1">
        <f t="shared" si="313"/>
        <v>1.0864400974719493</v>
      </c>
      <c r="AT379" s="1">
        <f t="shared" si="314"/>
        <v>0.96539513804590782</v>
      </c>
      <c r="AU379" s="1">
        <f t="shared" si="315"/>
        <v>0.27050269712989244</v>
      </c>
      <c r="AV379" s="2">
        <f t="shared" si="280"/>
        <v>378</v>
      </c>
      <c r="AW379" s="1">
        <f t="shared" si="281"/>
        <v>270.50269712989245</v>
      </c>
      <c r="AX379" s="1">
        <f t="shared" si="282"/>
        <v>0.96539513804590782</v>
      </c>
      <c r="AY379" s="1">
        <f t="shared" si="283"/>
        <v>1.0864400974719493</v>
      </c>
      <c r="AZ379" s="1">
        <f t="shared" si="278"/>
        <v>4.966666666666667E-3</v>
      </c>
      <c r="BA379" s="1">
        <f t="shared" si="279"/>
        <v>14.000797063192637</v>
      </c>
    </row>
    <row r="380" spans="1:53">
      <c r="A380" s="2">
        <f t="shared" si="284"/>
        <v>0.37900000000000028</v>
      </c>
      <c r="B380" s="1">
        <f t="shared" si="271"/>
        <v>0.41750783333333369</v>
      </c>
      <c r="C380" s="1">
        <f t="shared" si="285"/>
        <v>5.1724484880085103E-2</v>
      </c>
      <c r="D380" s="1">
        <f t="shared" si="272"/>
        <v>1.092833765468449</v>
      </c>
      <c r="E380" s="1">
        <f t="shared" si="316"/>
        <v>1.0926006676414255</v>
      </c>
      <c r="F380" s="1">
        <f t="shared" si="316"/>
        <v>1.0925927952876295</v>
      </c>
      <c r="G380" s="1">
        <f t="shared" si="316"/>
        <v>1.0925925290965444</v>
      </c>
      <c r="H380" s="1">
        <f t="shared" si="287"/>
        <v>0.28290462559936208</v>
      </c>
      <c r="I380" s="1">
        <f t="shared" si="273"/>
        <v>14.211576055003796</v>
      </c>
      <c r="J380" s="1">
        <f>VLOOKUP($I380,Graph!$D$3:$M$50,col)</f>
        <v>5.7000000000000002E-3</v>
      </c>
      <c r="K380" s="1">
        <f>VLOOKUP($I380,Graph!$D$3:$M$50,col+1)</f>
        <v>4.5999999999999999E-3</v>
      </c>
      <c r="L380" s="1">
        <f t="shared" si="288"/>
        <v>4.966666666666667E-3</v>
      </c>
      <c r="M380" s="1">
        <f t="shared" si="289"/>
        <v>0.64098333333333324</v>
      </c>
      <c r="N380" s="1">
        <f t="shared" si="290"/>
        <v>0.37403333333333361</v>
      </c>
      <c r="O380" s="1">
        <f t="shared" si="291"/>
        <v>4.885185514110367E-2</v>
      </c>
      <c r="P380" s="1">
        <f t="shared" si="292"/>
        <v>1.0866628304679009</v>
      </c>
      <c r="Q380" s="1">
        <f t="shared" si="293"/>
        <v>1.0864829687790829</v>
      </c>
      <c r="R380" s="1">
        <f t="shared" si="294"/>
        <v>1.0864773280381137</v>
      </c>
      <c r="S380" s="1">
        <f t="shared" si="295"/>
        <v>1.0864771509591222</v>
      </c>
      <c r="T380" s="1">
        <f t="shared" si="296"/>
        <v>0.96544600999099606</v>
      </c>
      <c r="U380" s="1">
        <f t="shared" si="297"/>
        <v>0.27160040374954353</v>
      </c>
      <c r="V380" s="2">
        <f t="shared" si="274"/>
        <v>14.019710029772764</v>
      </c>
      <c r="W380" s="1">
        <f>VLOOKUP(V380,Graph!$D$3:$M$50,col)</f>
        <v>5.7000000000000002E-3</v>
      </c>
      <c r="X380" s="1">
        <f>VLOOKUP(V380,Graph!$D$3:$M$50,col+1)</f>
        <v>4.5999999999999999E-3</v>
      </c>
      <c r="Y380" s="1">
        <f t="shared" si="298"/>
        <v>4.966666666666667E-3</v>
      </c>
      <c r="Z380" s="1">
        <f t="shared" si="275"/>
        <v>0.64098333333333324</v>
      </c>
      <c r="AA380" s="2">
        <f t="shared" si="299"/>
        <v>0.37403333333333361</v>
      </c>
      <c r="AB380" s="1">
        <f t="shared" si="300"/>
        <v>4.885185514110367E-2</v>
      </c>
      <c r="AC380" s="1">
        <f t="shared" si="301"/>
        <v>1.0864771453999322</v>
      </c>
      <c r="AD380" s="1">
        <f t="shared" si="302"/>
        <v>1.0864771452254081</v>
      </c>
      <c r="AE380" s="1">
        <f t="shared" si="303"/>
        <v>1.0864771452199289</v>
      </c>
      <c r="AF380" s="1">
        <f t="shared" si="304"/>
        <v>1.086477145219757</v>
      </c>
      <c r="AG380" s="1">
        <f t="shared" si="305"/>
        <v>0.96544600999099606</v>
      </c>
      <c r="AH380" s="1">
        <f t="shared" si="306"/>
        <v>0.27160040231480204</v>
      </c>
      <c r="AI380" s="2">
        <f t="shared" si="276"/>
        <v>14.01971000508618</v>
      </c>
      <c r="AJ380" s="1">
        <f>VLOOKUP(AI380,Graph!$D$3:$M$50,col)</f>
        <v>5.7000000000000002E-3</v>
      </c>
      <c r="AK380" s="1">
        <f>VLOOKUP(AI380,Graph!$D$3:$M$50,col+1)</f>
        <v>4.5999999999999999E-3</v>
      </c>
      <c r="AL380" s="1">
        <f t="shared" si="307"/>
        <v>4.966666666666667E-3</v>
      </c>
      <c r="AM380" s="1">
        <f t="shared" si="277"/>
        <v>0.64098333333333324</v>
      </c>
      <c r="AN380" s="2">
        <f t="shared" si="308"/>
        <v>0.37403333333333361</v>
      </c>
      <c r="AO380" s="1">
        <f t="shared" si="309"/>
        <v>4.885185514110367E-2</v>
      </c>
      <c r="AP380" s="1">
        <f t="shared" si="310"/>
        <v>1.0864771452197517</v>
      </c>
      <c r="AQ380" s="1">
        <f t="shared" si="311"/>
        <v>1.0864771452197513</v>
      </c>
      <c r="AR380" s="1">
        <f t="shared" si="312"/>
        <v>1.0864771452197513</v>
      </c>
      <c r="AS380" s="1">
        <f t="shared" si="313"/>
        <v>1.0864771452197513</v>
      </c>
      <c r="AT380" s="1">
        <f t="shared" si="314"/>
        <v>0.96544600999099606</v>
      </c>
      <c r="AU380" s="1">
        <f t="shared" si="315"/>
        <v>0.27160040231480054</v>
      </c>
      <c r="AV380" s="2">
        <f t="shared" si="280"/>
        <v>379</v>
      </c>
      <c r="AW380" s="1">
        <f t="shared" si="281"/>
        <v>271.60040231480053</v>
      </c>
      <c r="AX380" s="1">
        <f t="shared" si="282"/>
        <v>0.96544600999099606</v>
      </c>
      <c r="AY380" s="1">
        <f t="shared" si="283"/>
        <v>1.0864771452197513</v>
      </c>
      <c r="AZ380" s="1">
        <f t="shared" si="278"/>
        <v>4.966666666666667E-3</v>
      </c>
      <c r="BA380" s="1">
        <f t="shared" si="279"/>
        <v>14.01971000508618</v>
      </c>
    </row>
    <row r="381" spans="1:53">
      <c r="A381" s="2">
        <f t="shared" si="284"/>
        <v>0.38000000000000028</v>
      </c>
      <c r="B381" s="1">
        <f t="shared" si="271"/>
        <v>0.41854900000000039</v>
      </c>
      <c r="C381" s="1">
        <f t="shared" si="285"/>
        <v>5.1739423653561843E-2</v>
      </c>
      <c r="D381" s="1">
        <f t="shared" si="272"/>
        <v>1.0928650313964854</v>
      </c>
      <c r="E381" s="1">
        <f t="shared" ref="E381:G400" si="317">SQRT(D381-($C381*D381-POWER(D381,1/3)+1)/($C381-POWER(D381,-2/3)/3))</f>
        <v>1.0926328194775663</v>
      </c>
      <c r="F381" s="1">
        <f t="shared" si="317"/>
        <v>1.0926249740313663</v>
      </c>
      <c r="G381" s="1">
        <f t="shared" si="317"/>
        <v>1.0926247086495664</v>
      </c>
      <c r="H381" s="1">
        <f t="shared" si="287"/>
        <v>0.28403340438626823</v>
      </c>
      <c r="I381" s="1">
        <f t="shared" si="273"/>
        <v>14.23045218969577</v>
      </c>
      <c r="J381" s="1">
        <f>VLOOKUP($I381,Graph!$D$3:$M$50,col)</f>
        <v>5.7000000000000002E-3</v>
      </c>
      <c r="K381" s="1">
        <f>VLOOKUP($I381,Graph!$D$3:$M$50,col+1)</f>
        <v>4.5999999999999999E-3</v>
      </c>
      <c r="L381" s="1">
        <f t="shared" si="288"/>
        <v>4.966666666666667E-3</v>
      </c>
      <c r="M381" s="1">
        <f t="shared" si="289"/>
        <v>0.64098333333333324</v>
      </c>
      <c r="N381" s="1">
        <f t="shared" si="290"/>
        <v>0.37503333333333361</v>
      </c>
      <c r="O381" s="1">
        <f t="shared" si="291"/>
        <v>4.8869379450216174E-2</v>
      </c>
      <c r="P381" s="1">
        <f t="shared" si="292"/>
        <v>1.0866996567129548</v>
      </c>
      <c r="Q381" s="1">
        <f t="shared" si="293"/>
        <v>1.0865198452241707</v>
      </c>
      <c r="R381" s="1">
        <f t="shared" si="294"/>
        <v>1.0865142034459154</v>
      </c>
      <c r="S381" s="1">
        <f t="shared" si="295"/>
        <v>1.0865140262524648</v>
      </c>
      <c r="T381" s="1">
        <f t="shared" si="296"/>
        <v>0.96549661507550522</v>
      </c>
      <c r="U381" s="1">
        <f t="shared" si="297"/>
        <v>0.27269959597150273</v>
      </c>
      <c r="V381" s="2">
        <f t="shared" si="274"/>
        <v>14.038597598386735</v>
      </c>
      <c r="W381" s="1">
        <f>VLOOKUP(V381,Graph!$D$3:$M$50,col)</f>
        <v>5.7000000000000002E-3</v>
      </c>
      <c r="X381" s="1">
        <f>VLOOKUP(V381,Graph!$D$3:$M$50,col+1)</f>
        <v>4.5999999999999999E-3</v>
      </c>
      <c r="Y381" s="1">
        <f t="shared" si="298"/>
        <v>4.966666666666667E-3</v>
      </c>
      <c r="Z381" s="1">
        <f t="shared" si="275"/>
        <v>0.64098333333333324</v>
      </c>
      <c r="AA381" s="2">
        <f t="shared" si="299"/>
        <v>0.37503333333333361</v>
      </c>
      <c r="AB381" s="1">
        <f t="shared" si="300"/>
        <v>4.8869379450216174E-2</v>
      </c>
      <c r="AC381" s="1">
        <f t="shared" si="301"/>
        <v>1.0865140206871091</v>
      </c>
      <c r="AD381" s="1">
        <f t="shared" si="302"/>
        <v>1.0865140205123105</v>
      </c>
      <c r="AE381" s="1">
        <f t="shared" si="303"/>
        <v>1.0865140205068202</v>
      </c>
      <c r="AF381" s="1">
        <f t="shared" si="304"/>
        <v>1.0865140205066479</v>
      </c>
      <c r="AG381" s="1">
        <f t="shared" si="305"/>
        <v>0.96549661507550522</v>
      </c>
      <c r="AH381" s="1">
        <f t="shared" si="306"/>
        <v>0.27269959452938425</v>
      </c>
      <c r="AI381" s="2">
        <f t="shared" si="276"/>
        <v>14.038597573639944</v>
      </c>
      <c r="AJ381" s="1">
        <f>VLOOKUP(AI381,Graph!$D$3:$M$50,col)</f>
        <v>5.7000000000000002E-3</v>
      </c>
      <c r="AK381" s="1">
        <f>VLOOKUP(AI381,Graph!$D$3:$M$50,col+1)</f>
        <v>4.5999999999999999E-3</v>
      </c>
      <c r="AL381" s="1">
        <f t="shared" si="307"/>
        <v>4.966666666666667E-3</v>
      </c>
      <c r="AM381" s="1">
        <f t="shared" si="277"/>
        <v>0.64098333333333324</v>
      </c>
      <c r="AN381" s="2">
        <f t="shared" si="308"/>
        <v>0.37503333333333361</v>
      </c>
      <c r="AO381" s="1">
        <f t="shared" si="309"/>
        <v>4.8869379450216174E-2</v>
      </c>
      <c r="AP381" s="1">
        <f t="shared" si="310"/>
        <v>1.0865140205066426</v>
      </c>
      <c r="AQ381" s="1">
        <f t="shared" si="311"/>
        <v>1.0865140205066424</v>
      </c>
      <c r="AR381" s="1">
        <f t="shared" si="312"/>
        <v>1.0865140205066424</v>
      </c>
      <c r="AS381" s="1">
        <f t="shared" si="313"/>
        <v>1.0865140205066424</v>
      </c>
      <c r="AT381" s="1">
        <f t="shared" si="314"/>
        <v>0.96549661507550522</v>
      </c>
      <c r="AU381" s="1">
        <f t="shared" si="315"/>
        <v>0.27269959452938286</v>
      </c>
      <c r="AV381" s="2">
        <f t="shared" si="280"/>
        <v>380</v>
      </c>
      <c r="AW381" s="1">
        <f t="shared" si="281"/>
        <v>272.69959452938286</v>
      </c>
      <c r="AX381" s="1">
        <f t="shared" si="282"/>
        <v>0.96549661507550522</v>
      </c>
      <c r="AY381" s="1">
        <f t="shared" si="283"/>
        <v>1.0865140205066424</v>
      </c>
      <c r="AZ381" s="1">
        <f t="shared" si="278"/>
        <v>4.966666666666667E-3</v>
      </c>
      <c r="BA381" s="1">
        <f t="shared" si="279"/>
        <v>14.038597573639944</v>
      </c>
    </row>
    <row r="382" spans="1:53">
      <c r="A382" s="2">
        <f t="shared" si="284"/>
        <v>0.38100000000000028</v>
      </c>
      <c r="B382" s="1">
        <f t="shared" si="271"/>
        <v>0.41959016666666704</v>
      </c>
      <c r="C382" s="1">
        <f t="shared" si="285"/>
        <v>5.1754290430129385E-2</v>
      </c>
      <c r="D382" s="1">
        <f t="shared" si="272"/>
        <v>1.0928961493037819</v>
      </c>
      <c r="E382" s="1">
        <f t="shared" si="317"/>
        <v>1.0926648202272837</v>
      </c>
      <c r="F382" s="1">
        <f t="shared" si="317"/>
        <v>1.0926570016219164</v>
      </c>
      <c r="G382" s="1">
        <f t="shared" si="317"/>
        <v>1.0926567370482967</v>
      </c>
      <c r="H382" s="1">
        <f t="shared" si="287"/>
        <v>0.28516368500937239</v>
      </c>
      <c r="I382" s="1">
        <f t="shared" si="273"/>
        <v>14.249303394956208</v>
      </c>
      <c r="J382" s="1">
        <f>VLOOKUP($I382,Graph!$D$3:$M$50,col)</f>
        <v>5.7000000000000002E-3</v>
      </c>
      <c r="K382" s="1">
        <f>VLOOKUP($I382,Graph!$D$3:$M$50,col+1)</f>
        <v>4.5999999999999999E-3</v>
      </c>
      <c r="L382" s="1">
        <f t="shared" si="288"/>
        <v>4.966666666666667E-3</v>
      </c>
      <c r="M382" s="1">
        <f t="shared" si="289"/>
        <v>0.64098333333333324</v>
      </c>
      <c r="N382" s="1">
        <f t="shared" si="290"/>
        <v>0.37603333333333361</v>
      </c>
      <c r="O382" s="1">
        <f t="shared" si="291"/>
        <v>4.8886819909324405E-2</v>
      </c>
      <c r="P382" s="1">
        <f t="shared" si="292"/>
        <v>1.0867363117381486</v>
      </c>
      <c r="Q382" s="1">
        <f t="shared" si="293"/>
        <v>1.0865565503958408</v>
      </c>
      <c r="R382" s="1">
        <f t="shared" si="294"/>
        <v>1.086550907592019</v>
      </c>
      <c r="S382" s="1">
        <f t="shared" si="295"/>
        <v>1.0865507302848223</v>
      </c>
      <c r="T382" s="1">
        <f t="shared" si="296"/>
        <v>0.96554695539372215</v>
      </c>
      <c r="U382" s="1">
        <f t="shared" si="297"/>
        <v>0.27380027321211475</v>
      </c>
      <c r="V382" s="2">
        <f t="shared" si="274"/>
        <v>14.05745989518751</v>
      </c>
      <c r="W382" s="1">
        <f>VLOOKUP(V382,Graph!$D$3:$M$50,col)</f>
        <v>5.7000000000000002E-3</v>
      </c>
      <c r="X382" s="1">
        <f>VLOOKUP(V382,Graph!$D$3:$M$50,col+1)</f>
        <v>4.5999999999999999E-3</v>
      </c>
      <c r="Y382" s="1">
        <f t="shared" si="298"/>
        <v>4.966666666666667E-3</v>
      </c>
      <c r="Z382" s="1">
        <f t="shared" si="275"/>
        <v>0.64098333333333324</v>
      </c>
      <c r="AA382" s="2">
        <f t="shared" si="299"/>
        <v>0.37603333333333361</v>
      </c>
      <c r="AB382" s="1">
        <f t="shared" si="300"/>
        <v>4.8886819909324405E-2</v>
      </c>
      <c r="AC382" s="1">
        <f t="shared" si="301"/>
        <v>1.0865507247133324</v>
      </c>
      <c r="AD382" s="1">
        <f t="shared" si="302"/>
        <v>1.08655072453826</v>
      </c>
      <c r="AE382" s="1">
        <f t="shared" si="303"/>
        <v>1.0865507245327588</v>
      </c>
      <c r="AF382" s="1">
        <f t="shared" si="304"/>
        <v>1.0865507245325863</v>
      </c>
      <c r="AG382" s="1">
        <f t="shared" si="305"/>
        <v>0.96554695539372215</v>
      </c>
      <c r="AH382" s="1">
        <f t="shared" si="306"/>
        <v>0.27380027176260696</v>
      </c>
      <c r="AI382" s="2">
        <f t="shared" si="276"/>
        <v>14.057459870380624</v>
      </c>
      <c r="AJ382" s="1">
        <f>VLOOKUP(AI382,Graph!$D$3:$M$50,col)</f>
        <v>5.7000000000000002E-3</v>
      </c>
      <c r="AK382" s="1">
        <f>VLOOKUP(AI382,Graph!$D$3:$M$50,col+1)</f>
        <v>4.5999999999999999E-3</v>
      </c>
      <c r="AL382" s="1">
        <f t="shared" si="307"/>
        <v>4.966666666666667E-3</v>
      </c>
      <c r="AM382" s="1">
        <f t="shared" si="277"/>
        <v>0.64098333333333324</v>
      </c>
      <c r="AN382" s="2">
        <f t="shared" si="308"/>
        <v>0.37603333333333361</v>
      </c>
      <c r="AO382" s="1">
        <f t="shared" si="309"/>
        <v>4.8886819909324405E-2</v>
      </c>
      <c r="AP382" s="1">
        <f t="shared" si="310"/>
        <v>1.0865507245325807</v>
      </c>
      <c r="AQ382" s="1">
        <f t="shared" si="311"/>
        <v>1.0865507245325805</v>
      </c>
      <c r="AR382" s="1">
        <f t="shared" si="312"/>
        <v>1.0865507245325803</v>
      </c>
      <c r="AS382" s="1">
        <f t="shared" si="313"/>
        <v>1.0865507245325803</v>
      </c>
      <c r="AT382" s="1">
        <f t="shared" si="314"/>
        <v>0.96554695539372215</v>
      </c>
      <c r="AU382" s="1">
        <f t="shared" si="315"/>
        <v>0.27380027176260541</v>
      </c>
      <c r="AV382" s="2">
        <f t="shared" si="280"/>
        <v>381</v>
      </c>
      <c r="AW382" s="1">
        <f t="shared" si="281"/>
        <v>273.80027176260541</v>
      </c>
      <c r="AX382" s="1">
        <f t="shared" si="282"/>
        <v>0.96554695539372215</v>
      </c>
      <c r="AY382" s="1">
        <f t="shared" si="283"/>
        <v>1.0865507245325803</v>
      </c>
      <c r="AZ382" s="1">
        <f t="shared" si="278"/>
        <v>4.966666666666667E-3</v>
      </c>
      <c r="BA382" s="1">
        <f t="shared" si="279"/>
        <v>14.057459870380624</v>
      </c>
    </row>
    <row r="383" spans="1:53">
      <c r="A383" s="2">
        <f t="shared" si="284"/>
        <v>0.38200000000000028</v>
      </c>
      <c r="B383" s="1">
        <f t="shared" si="271"/>
        <v>0.42063133333333369</v>
      </c>
      <c r="C383" s="1">
        <f t="shared" si="285"/>
        <v>5.176908572855965E-2</v>
      </c>
      <c r="D383" s="1">
        <f t="shared" si="272"/>
        <v>1.0929271202380884</v>
      </c>
      <c r="E383" s="1">
        <f t="shared" si="317"/>
        <v>1.0926966709522028</v>
      </c>
      <c r="F383" s="1">
        <f t="shared" si="317"/>
        <v>1.0926888791210017</v>
      </c>
      <c r="G383" s="1">
        <f t="shared" si="317"/>
        <v>1.0926886153544508</v>
      </c>
      <c r="H383" s="1">
        <f t="shared" si="287"/>
        <v>0.28629546547356216</v>
      </c>
      <c r="I383" s="1">
        <f t="shared" si="273"/>
        <v>14.268129769059048</v>
      </c>
      <c r="J383" s="1">
        <f>VLOOKUP($I383,Graph!$D$3:$M$50,col)</f>
        <v>5.7000000000000002E-3</v>
      </c>
      <c r="K383" s="1">
        <f>VLOOKUP($I383,Graph!$D$3:$M$50,col+1)</f>
        <v>4.5999999999999999E-3</v>
      </c>
      <c r="L383" s="1">
        <f t="shared" si="288"/>
        <v>4.966666666666667E-3</v>
      </c>
      <c r="M383" s="1">
        <f t="shared" si="289"/>
        <v>0.64098333333333324</v>
      </c>
      <c r="N383" s="1">
        <f t="shared" si="290"/>
        <v>0.37703333333333361</v>
      </c>
      <c r="O383" s="1">
        <f t="shared" si="291"/>
        <v>4.8904177117971258E-2</v>
      </c>
      <c r="P383" s="1">
        <f t="shared" si="292"/>
        <v>1.0867727967332839</v>
      </c>
      <c r="Q383" s="1">
        <f t="shared" si="293"/>
        <v>1.0865930854830854</v>
      </c>
      <c r="R383" s="1">
        <f t="shared" si="294"/>
        <v>1.0865874416652979</v>
      </c>
      <c r="S383" s="1">
        <f t="shared" si="295"/>
        <v>1.0865872642450622</v>
      </c>
      <c r="T383" s="1">
        <f t="shared" si="296"/>
        <v>0.96559703301807753</v>
      </c>
      <c r="U383" s="1">
        <f t="shared" si="297"/>
        <v>0.27490243346847459</v>
      </c>
      <c r="V383" s="2">
        <f t="shared" si="274"/>
        <v>14.076297021028129</v>
      </c>
      <c r="W383" s="1">
        <f>VLOOKUP(V383,Graph!$D$3:$M$50,col)</f>
        <v>5.7000000000000002E-3</v>
      </c>
      <c r="X383" s="1">
        <f>VLOOKUP(V383,Graph!$D$3:$M$50,col+1)</f>
        <v>4.5999999999999999E-3</v>
      </c>
      <c r="Y383" s="1">
        <f t="shared" si="298"/>
        <v>4.966666666666667E-3</v>
      </c>
      <c r="Z383" s="1">
        <f t="shared" si="275"/>
        <v>0.64098333333333324</v>
      </c>
      <c r="AA383" s="2">
        <f t="shared" si="299"/>
        <v>0.37703333333333361</v>
      </c>
      <c r="AB383" s="1">
        <f t="shared" si="300"/>
        <v>4.8904177117971258E-2</v>
      </c>
      <c r="AC383" s="1">
        <f t="shared" si="301"/>
        <v>1.0865872586674683</v>
      </c>
      <c r="AD383" s="1">
        <f t="shared" si="302"/>
        <v>1.0865872584921243</v>
      </c>
      <c r="AE383" s="1">
        <f t="shared" si="303"/>
        <v>1.0865872584866116</v>
      </c>
      <c r="AF383" s="1">
        <f t="shared" si="304"/>
        <v>1.0865872584864384</v>
      </c>
      <c r="AG383" s="1">
        <f t="shared" si="305"/>
        <v>0.96559703301807753</v>
      </c>
      <c r="AH383" s="1">
        <f t="shared" si="306"/>
        <v>0.27490243201156472</v>
      </c>
      <c r="AI383" s="2">
        <f t="shared" si="276"/>
        <v>14.076296996161251</v>
      </c>
      <c r="AJ383" s="1">
        <f>VLOOKUP(AI383,Graph!$D$3:$M$50,col)</f>
        <v>5.7000000000000002E-3</v>
      </c>
      <c r="AK383" s="1">
        <f>VLOOKUP(AI383,Graph!$D$3:$M$50,col+1)</f>
        <v>4.5999999999999999E-3</v>
      </c>
      <c r="AL383" s="1">
        <f t="shared" si="307"/>
        <v>4.966666666666667E-3</v>
      </c>
      <c r="AM383" s="1">
        <f t="shared" si="277"/>
        <v>0.64098333333333324</v>
      </c>
      <c r="AN383" s="2">
        <f t="shared" si="308"/>
        <v>0.37703333333333361</v>
      </c>
      <c r="AO383" s="1">
        <f t="shared" si="309"/>
        <v>4.8904177117971258E-2</v>
      </c>
      <c r="AP383" s="1">
        <f t="shared" si="310"/>
        <v>1.0865872584864329</v>
      </c>
      <c r="AQ383" s="1">
        <f t="shared" si="311"/>
        <v>1.0865872584864329</v>
      </c>
      <c r="AR383" s="1">
        <f t="shared" si="312"/>
        <v>1.0865872584864329</v>
      </c>
      <c r="AS383" s="1">
        <f t="shared" si="313"/>
        <v>1.0865872584864329</v>
      </c>
      <c r="AT383" s="1">
        <f t="shared" si="314"/>
        <v>0.96559703301807753</v>
      </c>
      <c r="AU383" s="1">
        <f t="shared" si="315"/>
        <v>0.27490243201156334</v>
      </c>
      <c r="AV383" s="2">
        <f t="shared" si="280"/>
        <v>382</v>
      </c>
      <c r="AW383" s="1">
        <f t="shared" si="281"/>
        <v>274.90243201156335</v>
      </c>
      <c r="AX383" s="1">
        <f t="shared" si="282"/>
        <v>0.96559703301807753</v>
      </c>
      <c r="AY383" s="1">
        <f t="shared" si="283"/>
        <v>1.0865872584864329</v>
      </c>
      <c r="AZ383" s="1">
        <f t="shared" si="278"/>
        <v>4.966666666666667E-3</v>
      </c>
      <c r="BA383" s="1">
        <f t="shared" si="279"/>
        <v>14.076296996161251</v>
      </c>
    </row>
    <row r="384" spans="1:53">
      <c r="A384" s="2">
        <f t="shared" si="284"/>
        <v>0.38300000000000028</v>
      </c>
      <c r="B384" s="1">
        <f t="shared" si="271"/>
        <v>0.42167250000000039</v>
      </c>
      <c r="C384" s="1">
        <f t="shared" si="285"/>
        <v>5.1783810062657094E-2</v>
      </c>
      <c r="D384" s="1">
        <f t="shared" si="272"/>
        <v>1.0929579452372986</v>
      </c>
      <c r="E384" s="1">
        <f t="shared" si="317"/>
        <v>1.0927283727040362</v>
      </c>
      <c r="F384" s="1">
        <f t="shared" si="317"/>
        <v>1.0927206075804321</v>
      </c>
      <c r="G384" s="1">
        <f t="shared" si="317"/>
        <v>1.092720344619831</v>
      </c>
      <c r="H384" s="1">
        <f t="shared" si="287"/>
        <v>0.28742874379165267</v>
      </c>
      <c r="I384" s="1">
        <f t="shared" si="273"/>
        <v>14.286931409635473</v>
      </c>
      <c r="J384" s="1">
        <f>VLOOKUP($I384,Graph!$D$3:$M$50,col)</f>
        <v>5.7000000000000002E-3</v>
      </c>
      <c r="K384" s="1">
        <f>VLOOKUP($I384,Graph!$D$3:$M$50,col+1)</f>
        <v>4.5999999999999999E-3</v>
      </c>
      <c r="L384" s="1">
        <f t="shared" si="288"/>
        <v>4.966666666666667E-3</v>
      </c>
      <c r="M384" s="1">
        <f t="shared" si="289"/>
        <v>0.64098333333333324</v>
      </c>
      <c r="N384" s="1">
        <f t="shared" si="290"/>
        <v>0.37803333333333361</v>
      </c>
      <c r="O384" s="1">
        <f t="shared" si="291"/>
        <v>4.8921451670005986E-2</v>
      </c>
      <c r="P384" s="1">
        <f t="shared" si="292"/>
        <v>1.0868091128771789</v>
      </c>
      <c r="Q384" s="1">
        <f t="shared" si="293"/>
        <v>1.0866294516639325</v>
      </c>
      <c r="R384" s="1">
        <f t="shared" si="294"/>
        <v>1.0866238068436611</v>
      </c>
      <c r="S384" s="1">
        <f t="shared" si="295"/>
        <v>1.0866236293110887</v>
      </c>
      <c r="T384" s="1">
        <f t="shared" si="296"/>
        <v>0.96564684999942951</v>
      </c>
      <c r="U384" s="1">
        <f t="shared" si="297"/>
        <v>0.27600607474575095</v>
      </c>
      <c r="V384" s="2">
        <f t="shared" si="274"/>
        <v>14.095109076094181</v>
      </c>
      <c r="W384" s="1">
        <f>VLOOKUP(V384,Graph!$D$3:$M$50,col)</f>
        <v>5.7000000000000002E-3</v>
      </c>
      <c r="X384" s="1">
        <f>VLOOKUP(V384,Graph!$D$3:$M$50,col+1)</f>
        <v>4.5999999999999999E-3</v>
      </c>
      <c r="Y384" s="1">
        <f t="shared" si="298"/>
        <v>4.966666666666667E-3</v>
      </c>
      <c r="Z384" s="1">
        <f t="shared" si="275"/>
        <v>0.64098333333333324</v>
      </c>
      <c r="AA384" s="2">
        <f t="shared" si="299"/>
        <v>0.37803333333333361</v>
      </c>
      <c r="AB384" s="1">
        <f t="shared" si="300"/>
        <v>4.8921451670005986E-2</v>
      </c>
      <c r="AC384" s="1">
        <f t="shared" si="301"/>
        <v>1.0866236237274212</v>
      </c>
      <c r="AD384" s="1">
        <f t="shared" si="302"/>
        <v>1.0866236235518061</v>
      </c>
      <c r="AE384" s="1">
        <f t="shared" si="303"/>
        <v>1.0866236235462829</v>
      </c>
      <c r="AF384" s="1">
        <f t="shared" si="304"/>
        <v>1.0866236235461089</v>
      </c>
      <c r="AG384" s="1">
        <f t="shared" si="305"/>
        <v>0.96564684999942951</v>
      </c>
      <c r="AH384" s="1">
        <f t="shared" si="306"/>
        <v>0.27600607328142657</v>
      </c>
      <c r="AI384" s="2">
        <f t="shared" si="276"/>
        <v>14.09510905116742</v>
      </c>
      <c r="AJ384" s="1">
        <f>VLOOKUP(AI384,Graph!$D$3:$M$50,col)</f>
        <v>5.7000000000000002E-3</v>
      </c>
      <c r="AK384" s="1">
        <f>VLOOKUP(AI384,Graph!$D$3:$M$50,col+1)</f>
        <v>4.5999999999999999E-3</v>
      </c>
      <c r="AL384" s="1">
        <f t="shared" si="307"/>
        <v>4.966666666666667E-3</v>
      </c>
      <c r="AM384" s="1">
        <f t="shared" si="277"/>
        <v>0.64098333333333324</v>
      </c>
      <c r="AN384" s="2">
        <f t="shared" si="308"/>
        <v>0.37803333333333361</v>
      </c>
      <c r="AO384" s="1">
        <f t="shared" si="309"/>
        <v>4.8921451670005986E-2</v>
      </c>
      <c r="AP384" s="1">
        <f t="shared" si="310"/>
        <v>1.0866236235461038</v>
      </c>
      <c r="AQ384" s="1">
        <f t="shared" si="311"/>
        <v>1.0866236235461035</v>
      </c>
      <c r="AR384" s="1">
        <f t="shared" si="312"/>
        <v>1.0866236235461033</v>
      </c>
      <c r="AS384" s="1">
        <f t="shared" si="313"/>
        <v>1.0866236235461033</v>
      </c>
      <c r="AT384" s="1">
        <f t="shared" si="314"/>
        <v>0.96564684999942951</v>
      </c>
      <c r="AU384" s="1">
        <f t="shared" si="315"/>
        <v>0.27600607328142518</v>
      </c>
      <c r="AV384" s="2">
        <f t="shared" si="280"/>
        <v>383</v>
      </c>
      <c r="AW384" s="1">
        <f t="shared" si="281"/>
        <v>276.00607328142519</v>
      </c>
      <c r="AX384" s="1">
        <f t="shared" si="282"/>
        <v>0.96564684999942951</v>
      </c>
      <c r="AY384" s="1">
        <f t="shared" si="283"/>
        <v>1.0866236235461033</v>
      </c>
      <c r="AZ384" s="1">
        <f t="shared" si="278"/>
        <v>4.966666666666667E-3</v>
      </c>
      <c r="BA384" s="1">
        <f t="shared" si="279"/>
        <v>14.09510905116742</v>
      </c>
    </row>
    <row r="385" spans="1:53">
      <c r="A385" s="2">
        <f t="shared" si="284"/>
        <v>0.38400000000000029</v>
      </c>
      <c r="B385" s="1">
        <f t="shared" si="271"/>
        <v>0.42271366666666704</v>
      </c>
      <c r="C385" s="1">
        <f t="shared" si="285"/>
        <v>5.179846394131804E-2</v>
      </c>
      <c r="D385" s="1">
        <f t="shared" si="272"/>
        <v>1.092988625329566</v>
      </c>
      <c r="E385" s="1">
        <f t="shared" si="317"/>
        <v>1.0927599265246959</v>
      </c>
      <c r="F385" s="1">
        <f t="shared" si="317"/>
        <v>1.0927521880422215</v>
      </c>
      <c r="G385" s="1">
        <f t="shared" si="317"/>
        <v>1.0927519258864435</v>
      </c>
      <c r="H385" s="1">
        <f t="shared" si="287"/>
        <v>0.28856351798433533</v>
      </c>
      <c r="I385" s="1">
        <f t="shared" si="273"/>
        <v>14.305708413679779</v>
      </c>
      <c r="J385" s="1">
        <f>VLOOKUP($I385,Graph!$D$3:$M$50,col)</f>
        <v>5.7000000000000002E-3</v>
      </c>
      <c r="K385" s="1">
        <f>VLOOKUP($I385,Graph!$D$3:$M$50,col+1)</f>
        <v>4.5999999999999999E-3</v>
      </c>
      <c r="L385" s="1">
        <f t="shared" si="288"/>
        <v>4.966666666666667E-3</v>
      </c>
      <c r="M385" s="1">
        <f t="shared" si="289"/>
        <v>0.64098333333333324</v>
      </c>
      <c r="N385" s="1">
        <f t="shared" si="290"/>
        <v>0.37903333333333361</v>
      </c>
      <c r="O385" s="1">
        <f t="shared" si="291"/>
        <v>4.8938644153651338E-2</v>
      </c>
      <c r="P385" s="1">
        <f t="shared" si="292"/>
        <v>1.0868452613377964</v>
      </c>
      <c r="Q385" s="1">
        <f t="shared" si="293"/>
        <v>1.0866656501055698</v>
      </c>
      <c r="R385" s="1">
        <f t="shared" si="294"/>
        <v>1.0866600042941812</v>
      </c>
      <c r="S385" s="1">
        <f t="shared" si="295"/>
        <v>1.0866598266499683</v>
      </c>
      <c r="T385" s="1">
        <f t="shared" si="296"/>
        <v>0.96569640836734383</v>
      </c>
      <c r="U385" s="1">
        <f t="shared" si="297"/>
        <v>0.27711119505713289</v>
      </c>
      <c r="V385" s="2">
        <f t="shared" si="274"/>
        <v>14.113896159909974</v>
      </c>
      <c r="W385" s="1">
        <f>VLOOKUP(V385,Graph!$D$3:$M$50,col)</f>
        <v>5.7000000000000002E-3</v>
      </c>
      <c r="X385" s="1">
        <f>VLOOKUP(V385,Graph!$D$3:$M$50,col+1)</f>
        <v>4.5999999999999999E-3</v>
      </c>
      <c r="Y385" s="1">
        <f t="shared" si="298"/>
        <v>4.966666666666667E-3</v>
      </c>
      <c r="Z385" s="1">
        <f t="shared" si="275"/>
        <v>0.64098333333333324</v>
      </c>
      <c r="AA385" s="2">
        <f t="shared" si="299"/>
        <v>0.37903333333333361</v>
      </c>
      <c r="AB385" s="1">
        <f t="shared" si="300"/>
        <v>4.8938644153651338E-2</v>
      </c>
      <c r="AC385" s="1">
        <f t="shared" si="301"/>
        <v>1.0866598210602574</v>
      </c>
      <c r="AD385" s="1">
        <f t="shared" si="302"/>
        <v>1.0866598208843725</v>
      </c>
      <c r="AE385" s="1">
        <f t="shared" si="303"/>
        <v>1.0866598208788383</v>
      </c>
      <c r="AF385" s="1">
        <f t="shared" si="304"/>
        <v>1.0866598208786642</v>
      </c>
      <c r="AG385" s="1">
        <f t="shared" si="305"/>
        <v>0.96569640836734383</v>
      </c>
      <c r="AH385" s="1">
        <f t="shared" si="306"/>
        <v>0.27711119358538167</v>
      </c>
      <c r="AI385" s="2">
        <f t="shared" si="276"/>
        <v>14.11389613492344</v>
      </c>
      <c r="AJ385" s="1">
        <f>VLOOKUP(AI385,Graph!$D$3:$M$50,col)</f>
        <v>5.7000000000000002E-3</v>
      </c>
      <c r="AK385" s="1">
        <f>VLOOKUP(AI385,Graph!$D$3:$M$50,col+1)</f>
        <v>4.5999999999999999E-3</v>
      </c>
      <c r="AL385" s="1">
        <f t="shared" si="307"/>
        <v>4.966666666666667E-3</v>
      </c>
      <c r="AM385" s="1">
        <f t="shared" si="277"/>
        <v>0.64098333333333324</v>
      </c>
      <c r="AN385" s="2">
        <f t="shared" si="308"/>
        <v>0.37903333333333361</v>
      </c>
      <c r="AO385" s="1">
        <f t="shared" si="309"/>
        <v>4.8938644153651338E-2</v>
      </c>
      <c r="AP385" s="1">
        <f t="shared" si="310"/>
        <v>1.0866598208786586</v>
      </c>
      <c r="AQ385" s="1">
        <f t="shared" si="311"/>
        <v>1.0866598208786586</v>
      </c>
      <c r="AR385" s="1">
        <f t="shared" si="312"/>
        <v>1.0866598208786586</v>
      </c>
      <c r="AS385" s="1">
        <f t="shared" si="313"/>
        <v>1.0866598208786586</v>
      </c>
      <c r="AT385" s="1">
        <f t="shared" si="314"/>
        <v>0.96569640836734383</v>
      </c>
      <c r="AU385" s="1">
        <f t="shared" si="315"/>
        <v>0.27711119358538022</v>
      </c>
      <c r="AV385" s="2">
        <f t="shared" si="280"/>
        <v>384</v>
      </c>
      <c r="AW385" s="1">
        <f t="shared" si="281"/>
        <v>277.11119358538025</v>
      </c>
      <c r="AX385" s="1">
        <f t="shared" si="282"/>
        <v>0.96569640836734383</v>
      </c>
      <c r="AY385" s="1">
        <f t="shared" si="283"/>
        <v>1.0866598208786586</v>
      </c>
      <c r="AZ385" s="1">
        <f t="shared" si="278"/>
        <v>4.966666666666667E-3</v>
      </c>
      <c r="BA385" s="1">
        <f t="shared" si="279"/>
        <v>14.11389613492344</v>
      </c>
    </row>
    <row r="386" spans="1:53">
      <c r="A386" s="2">
        <f t="shared" si="284"/>
        <v>0.38500000000000029</v>
      </c>
      <c r="B386" s="1">
        <f t="shared" si="271"/>
        <v>0.42375483333333369</v>
      </c>
      <c r="C386" s="1">
        <f t="shared" si="285"/>
        <v>5.1813047868589035E-2</v>
      </c>
      <c r="D386" s="1">
        <f t="shared" si="272"/>
        <v>1.0930191615334173</v>
      </c>
      <c r="E386" s="1">
        <f t="shared" si="317"/>
        <v>1.0927913334464094</v>
      </c>
      <c r="F386" s="1">
        <f t="shared" si="317"/>
        <v>1.0927836215386997</v>
      </c>
      <c r="G386" s="1">
        <f t="shared" si="317"/>
        <v>1.0927833601866117</v>
      </c>
      <c r="H386" s="1">
        <f t="shared" si="287"/>
        <v>0.28969978608012587</v>
      </c>
      <c r="I386" s="1">
        <f t="shared" si="273"/>
        <v>14.324460877555165</v>
      </c>
      <c r="J386" s="1">
        <f>VLOOKUP($I386,Graph!$D$3:$M$50,col)</f>
        <v>5.7000000000000002E-3</v>
      </c>
      <c r="K386" s="1">
        <f>VLOOKUP($I386,Graph!$D$3:$M$50,col+1)</f>
        <v>4.5999999999999999E-3</v>
      </c>
      <c r="L386" s="1">
        <f t="shared" si="288"/>
        <v>4.966666666666667E-3</v>
      </c>
      <c r="M386" s="1">
        <f t="shared" si="289"/>
        <v>0.64098333333333324</v>
      </c>
      <c r="N386" s="1">
        <f t="shared" si="290"/>
        <v>0.38003333333333361</v>
      </c>
      <c r="O386" s="1">
        <f t="shared" si="291"/>
        <v>4.8955755151569941E-2</v>
      </c>
      <c r="P386" s="1">
        <f t="shared" si="292"/>
        <v>1.0868812432723662</v>
      </c>
      <c r="Q386" s="1">
        <f t="shared" si="293"/>
        <v>1.0867016819644724</v>
      </c>
      <c r="R386" s="1">
        <f t="shared" si="294"/>
        <v>1.0866960351732169</v>
      </c>
      <c r="S386" s="1">
        <f t="shared" si="295"/>
        <v>1.0866958574180539</v>
      </c>
      <c r="T386" s="1">
        <f t="shared" si="296"/>
        <v>0.96574571013036936</v>
      </c>
      <c r="U386" s="1">
        <f t="shared" si="297"/>
        <v>0.27821779242377609</v>
      </c>
      <c r="V386" s="2">
        <f t="shared" si="274"/>
        <v>14.132658371344624</v>
      </c>
      <c r="W386" s="1">
        <f>VLOOKUP(V386,Graph!$D$3:$M$50,col)</f>
        <v>5.7000000000000002E-3</v>
      </c>
      <c r="X386" s="1">
        <f>VLOOKUP(V386,Graph!$D$3:$M$50,col+1)</f>
        <v>4.5999999999999999E-3</v>
      </c>
      <c r="Y386" s="1">
        <f t="shared" si="298"/>
        <v>4.966666666666667E-3</v>
      </c>
      <c r="Z386" s="1">
        <f t="shared" si="275"/>
        <v>0.64098333333333324</v>
      </c>
      <c r="AA386" s="2">
        <f t="shared" si="299"/>
        <v>0.38003333333333361</v>
      </c>
      <c r="AB386" s="1">
        <f t="shared" si="300"/>
        <v>4.8955755151569941E-2</v>
      </c>
      <c r="AC386" s="1">
        <f t="shared" si="301"/>
        <v>1.0866958518223302</v>
      </c>
      <c r="AD386" s="1">
        <f t="shared" si="302"/>
        <v>1.0866958516461769</v>
      </c>
      <c r="AE386" s="1">
        <f t="shared" si="303"/>
        <v>1.0866958516406311</v>
      </c>
      <c r="AF386" s="1">
        <f t="shared" si="304"/>
        <v>1.0866958516404568</v>
      </c>
      <c r="AG386" s="1">
        <f t="shared" si="305"/>
        <v>0.96574571013036936</v>
      </c>
      <c r="AH386" s="1">
        <f t="shared" si="306"/>
        <v>0.27821779094458549</v>
      </c>
      <c r="AI386" s="2">
        <f t="shared" si="276"/>
        <v>14.132658346298426</v>
      </c>
      <c r="AJ386" s="1">
        <f>VLOOKUP(AI386,Graph!$D$3:$M$50,col)</f>
        <v>5.7000000000000002E-3</v>
      </c>
      <c r="AK386" s="1">
        <f>VLOOKUP(AI386,Graph!$D$3:$M$50,col+1)</f>
        <v>4.5999999999999999E-3</v>
      </c>
      <c r="AL386" s="1">
        <f t="shared" si="307"/>
        <v>4.966666666666667E-3</v>
      </c>
      <c r="AM386" s="1">
        <f t="shared" si="277"/>
        <v>0.64098333333333324</v>
      </c>
      <c r="AN386" s="2">
        <f t="shared" si="308"/>
        <v>0.38003333333333361</v>
      </c>
      <c r="AO386" s="1">
        <f t="shared" si="309"/>
        <v>4.8955755151569941E-2</v>
      </c>
      <c r="AP386" s="1">
        <f t="shared" si="310"/>
        <v>1.086695851640451</v>
      </c>
      <c r="AQ386" s="1">
        <f t="shared" si="311"/>
        <v>1.0866958516404512</v>
      </c>
      <c r="AR386" s="1">
        <f t="shared" si="312"/>
        <v>1.086695851640451</v>
      </c>
      <c r="AS386" s="1">
        <f t="shared" si="313"/>
        <v>1.0866958516404512</v>
      </c>
      <c r="AT386" s="1">
        <f t="shared" si="314"/>
        <v>0.96574571013036936</v>
      </c>
      <c r="AU386" s="1">
        <f t="shared" si="315"/>
        <v>0.27821779094458404</v>
      </c>
      <c r="AV386" s="2">
        <f t="shared" si="280"/>
        <v>385</v>
      </c>
      <c r="AW386" s="1">
        <f t="shared" si="281"/>
        <v>278.21779094458407</v>
      </c>
      <c r="AX386" s="1">
        <f t="shared" si="282"/>
        <v>0.96574571013036936</v>
      </c>
      <c r="AY386" s="1">
        <f t="shared" si="283"/>
        <v>1.0866958516404512</v>
      </c>
      <c r="AZ386" s="1">
        <f t="shared" si="278"/>
        <v>4.966666666666667E-3</v>
      </c>
      <c r="BA386" s="1">
        <f t="shared" si="279"/>
        <v>14.132658346298426</v>
      </c>
    </row>
    <row r="387" spans="1:53">
      <c r="A387" s="2">
        <f t="shared" si="284"/>
        <v>0.38600000000000029</v>
      </c>
      <c r="B387" s="1">
        <f t="shared" ref="B387:B450" si="318">Ba*(A387+rho)</f>
        <v>0.4247960000000004</v>
      </c>
      <c r="C387" s="1">
        <f t="shared" si="285"/>
        <v>5.1827562343724411E-2</v>
      </c>
      <c r="D387" s="1">
        <f t="shared" ref="D387:D450" si="319">SQRT(1.1-($C387*1.1-POWER(1.1,1/3)+1)/($C387-POWER(1.1,-2/3)/3))</f>
        <v>1.0930495548578656</v>
      </c>
      <c r="E387" s="1">
        <f t="shared" si="317"/>
        <v>1.0928225944918322</v>
      </c>
      <c r="F387" s="1">
        <f t="shared" si="317"/>
        <v>1.0928149090926249</v>
      </c>
      <c r="G387" s="1">
        <f t="shared" si="317"/>
        <v>1.0928146485430883</v>
      </c>
      <c r="H387" s="1">
        <f t="shared" si="287"/>
        <v>0.29083754611531237</v>
      </c>
      <c r="I387" s="1">
        <f t="shared" ref="I387:I450" si="320">(L/nu)*POWER(gn*H387/b,1/3)/10^5</f>
        <v>14.34318889699945</v>
      </c>
      <c r="J387" s="1">
        <f>VLOOKUP($I387,Graph!$D$3:$M$50,col)</f>
        <v>5.7000000000000002E-3</v>
      </c>
      <c r="K387" s="1">
        <f>VLOOKUP($I387,Graph!$D$3:$M$50,col+1)</f>
        <v>4.5999999999999999E-3</v>
      </c>
      <c r="L387" s="1">
        <f t="shared" si="288"/>
        <v>4.966666666666667E-3</v>
      </c>
      <c r="M387" s="1">
        <f t="shared" si="289"/>
        <v>0.64098333333333324</v>
      </c>
      <c r="N387" s="1">
        <f t="shared" si="290"/>
        <v>0.38103333333333361</v>
      </c>
      <c r="O387" s="1">
        <f t="shared" si="291"/>
        <v>4.8972785240929878E-2</v>
      </c>
      <c r="P387" s="1">
        <f t="shared" si="292"/>
        <v>1.0869170598275111</v>
      </c>
      <c r="Q387" s="1">
        <f t="shared" si="293"/>
        <v>1.0867375483865218</v>
      </c>
      <c r="R387" s="1">
        <f t="shared" si="294"/>
        <v>1.0867319006265355</v>
      </c>
      <c r="S387" s="1">
        <f t="shared" si="295"/>
        <v>1.0867317227611084</v>
      </c>
      <c r="T387" s="1">
        <f t="shared" si="296"/>
        <v>0.9657947572763097</v>
      </c>
      <c r="U387" s="1">
        <f t="shared" si="297"/>
        <v>0.27932586487474997</v>
      </c>
      <c r="V387" s="2">
        <f t="shared" ref="V387:V450" si="321">(L/nu)*POWER(gn*U387/b,1/3)/10^5</f>
        <v>14.151395808618066</v>
      </c>
      <c r="W387" s="1">
        <f>VLOOKUP(V387,Graph!$D$3:$M$50,col)</f>
        <v>5.7000000000000002E-3</v>
      </c>
      <c r="X387" s="1">
        <f>VLOOKUP(V387,Graph!$D$3:$M$50,col+1)</f>
        <v>4.5999999999999999E-3</v>
      </c>
      <c r="Y387" s="1">
        <f t="shared" si="298"/>
        <v>4.966666666666667E-3</v>
      </c>
      <c r="Z387" s="1">
        <f t="shared" ref="Z387:Z450" si="322">b-2*Y387*L</f>
        <v>0.64098333333333324</v>
      </c>
      <c r="AA387" s="2">
        <f t="shared" si="299"/>
        <v>0.38103333333333361</v>
      </c>
      <c r="AB387" s="1">
        <f t="shared" si="300"/>
        <v>4.8972785240929878E-2</v>
      </c>
      <c r="AC387" s="1">
        <f t="shared" si="301"/>
        <v>1.0867317171594011</v>
      </c>
      <c r="AD387" s="1">
        <f t="shared" si="302"/>
        <v>1.0867317169829807</v>
      </c>
      <c r="AE387" s="1">
        <f t="shared" si="303"/>
        <v>1.086731716977424</v>
      </c>
      <c r="AF387" s="1">
        <f t="shared" si="304"/>
        <v>1.086731716977249</v>
      </c>
      <c r="AG387" s="1">
        <f t="shared" si="305"/>
        <v>0.9657947572763097</v>
      </c>
      <c r="AH387" s="1">
        <f t="shared" si="306"/>
        <v>0.2793258633881075</v>
      </c>
      <c r="AI387" s="2">
        <f t="shared" ref="AI387:AI450" si="323">(L/nu)*POWER(gn*AH387/b,1/3)/10^5</f>
        <v>14.151395783512301</v>
      </c>
      <c r="AJ387" s="1">
        <f>VLOOKUP(AI387,Graph!$D$3:$M$50,col)</f>
        <v>5.7000000000000002E-3</v>
      </c>
      <c r="AK387" s="1">
        <f>VLOOKUP(AI387,Graph!$D$3:$M$50,col+1)</f>
        <v>4.5999999999999999E-3</v>
      </c>
      <c r="AL387" s="1">
        <f t="shared" si="307"/>
        <v>4.966666666666667E-3</v>
      </c>
      <c r="AM387" s="1">
        <f t="shared" ref="AM387:AM450" si="324">b-2*AL387*L</f>
        <v>0.64098333333333324</v>
      </c>
      <c r="AN387" s="2">
        <f t="shared" si="308"/>
        <v>0.38103333333333361</v>
      </c>
      <c r="AO387" s="1">
        <f t="shared" si="309"/>
        <v>4.8972785240929878E-2</v>
      </c>
      <c r="AP387" s="1">
        <f t="shared" si="310"/>
        <v>1.0867317169772435</v>
      </c>
      <c r="AQ387" s="1">
        <f t="shared" si="311"/>
        <v>1.0867317169772435</v>
      </c>
      <c r="AR387" s="1">
        <f t="shared" si="312"/>
        <v>1.0867317169772435</v>
      </c>
      <c r="AS387" s="1">
        <f t="shared" si="313"/>
        <v>1.0867317169772435</v>
      </c>
      <c r="AT387" s="1">
        <f t="shared" si="314"/>
        <v>0.9657947572763097</v>
      </c>
      <c r="AU387" s="1">
        <f t="shared" si="315"/>
        <v>0.27932586338810605</v>
      </c>
      <c r="AV387" s="2">
        <f t="shared" si="280"/>
        <v>386</v>
      </c>
      <c r="AW387" s="1">
        <f t="shared" si="281"/>
        <v>279.32586338810603</v>
      </c>
      <c r="AX387" s="1">
        <f t="shared" si="282"/>
        <v>0.9657947572763097</v>
      </c>
      <c r="AY387" s="1">
        <f t="shared" si="283"/>
        <v>1.0867317169772435</v>
      </c>
      <c r="AZ387" s="1">
        <f t="shared" ref="AZ387:AZ450" si="325">AL387</f>
        <v>4.966666666666667E-3</v>
      </c>
      <c r="BA387" s="1">
        <f t="shared" ref="BA387:BA450" si="326">AI387</f>
        <v>14.151395783512301</v>
      </c>
    </row>
    <row r="388" spans="1:53">
      <c r="A388" s="2">
        <f t="shared" si="284"/>
        <v>0.38700000000000029</v>
      </c>
      <c r="B388" s="1">
        <f t="shared" si="318"/>
        <v>0.42583716666666704</v>
      </c>
      <c r="C388" s="1">
        <f t="shared" si="285"/>
        <v>5.1842007861243093E-2</v>
      </c>
      <c r="D388" s="1">
        <f t="shared" si="319"/>
        <v>1.0930798063025196</v>
      </c>
      <c r="E388" s="1">
        <f t="shared" si="317"/>
        <v>1.0928537106741556</v>
      </c>
      <c r="F388" s="1">
        <f t="shared" si="317"/>
        <v>1.0928460517172964</v>
      </c>
      <c r="G388" s="1">
        <f t="shared" si="317"/>
        <v>1.0928457919691645</v>
      </c>
      <c r="H388" s="1">
        <f t="shared" si="287"/>
        <v>0.29197679613390498</v>
      </c>
      <c r="I388" s="1">
        <f t="shared" si="320"/>
        <v>14.361892567130742</v>
      </c>
      <c r="J388" s="1">
        <f>VLOOKUP($I388,Graph!$D$3:$M$50,col)</f>
        <v>5.7000000000000002E-3</v>
      </c>
      <c r="K388" s="1">
        <f>VLOOKUP($I388,Graph!$D$3:$M$50,col+1)</f>
        <v>4.5999999999999999E-3</v>
      </c>
      <c r="L388" s="1">
        <f t="shared" si="288"/>
        <v>4.966666666666667E-3</v>
      </c>
      <c r="M388" s="1">
        <f t="shared" si="289"/>
        <v>0.64098333333333324</v>
      </c>
      <c r="N388" s="1">
        <f t="shared" si="290"/>
        <v>0.38203333333333361</v>
      </c>
      <c r="O388" s="1">
        <f t="shared" si="291"/>
        <v>4.8989734993469043E-2</v>
      </c>
      <c r="P388" s="1">
        <f t="shared" si="292"/>
        <v>1.086952712139363</v>
      </c>
      <c r="Q388" s="1">
        <f t="shared" si="293"/>
        <v>1.0867732505071279</v>
      </c>
      <c r="R388" s="1">
        <f t="shared" si="294"/>
        <v>1.086767601789435</v>
      </c>
      <c r="S388" s="1">
        <f t="shared" si="295"/>
        <v>1.0867674238144238</v>
      </c>
      <c r="T388" s="1">
        <f t="shared" si="296"/>
        <v>0.96584355177249037</v>
      </c>
      <c r="U388" s="1">
        <f t="shared" si="297"/>
        <v>0.28043541044698517</v>
      </c>
      <c r="V388" s="2">
        <f t="shared" si="321"/>
        <v>14.170108569306977</v>
      </c>
      <c r="W388" s="1">
        <f>VLOOKUP(V388,Graph!$D$3:$M$50,col)</f>
        <v>5.7000000000000002E-3</v>
      </c>
      <c r="X388" s="1">
        <f>VLOOKUP(V388,Graph!$D$3:$M$50,col+1)</f>
        <v>4.5999999999999999E-3</v>
      </c>
      <c r="Y388" s="1">
        <f t="shared" si="298"/>
        <v>4.966666666666667E-3</v>
      </c>
      <c r="Z388" s="1">
        <f t="shared" si="322"/>
        <v>0.64098333333333324</v>
      </c>
      <c r="AA388" s="2">
        <f t="shared" si="299"/>
        <v>0.38203333333333361</v>
      </c>
      <c r="AB388" s="1">
        <f t="shared" si="300"/>
        <v>4.8989734993469043E-2</v>
      </c>
      <c r="AC388" s="1">
        <f t="shared" si="301"/>
        <v>1.086767418206763</v>
      </c>
      <c r="AD388" s="1">
        <f t="shared" si="302"/>
        <v>1.0867674180300759</v>
      </c>
      <c r="AE388" s="1">
        <f t="shared" si="303"/>
        <v>1.0867674180245086</v>
      </c>
      <c r="AF388" s="1">
        <f t="shared" si="304"/>
        <v>1.0867674180243334</v>
      </c>
      <c r="AG388" s="1">
        <f t="shared" si="305"/>
        <v>0.96584355177249037</v>
      </c>
      <c r="AH388" s="1">
        <f t="shared" si="306"/>
        <v>0.28043540895287855</v>
      </c>
      <c r="AI388" s="2">
        <f t="shared" si="323"/>
        <v>14.170108544141764</v>
      </c>
      <c r="AJ388" s="1">
        <f>VLOOKUP(AI388,Graph!$D$3:$M$50,col)</f>
        <v>5.7000000000000002E-3</v>
      </c>
      <c r="AK388" s="1">
        <f>VLOOKUP(AI388,Graph!$D$3:$M$50,col+1)</f>
        <v>4.5999999999999999E-3</v>
      </c>
      <c r="AL388" s="1">
        <f t="shared" si="307"/>
        <v>4.966666666666667E-3</v>
      </c>
      <c r="AM388" s="1">
        <f t="shared" si="324"/>
        <v>0.64098333333333324</v>
      </c>
      <c r="AN388" s="2">
        <f t="shared" si="308"/>
        <v>0.38203333333333361</v>
      </c>
      <c r="AO388" s="1">
        <f t="shared" si="309"/>
        <v>4.8989734993469043E-2</v>
      </c>
      <c r="AP388" s="1">
        <f t="shared" si="310"/>
        <v>1.0867674180243276</v>
      </c>
      <c r="AQ388" s="1">
        <f t="shared" si="311"/>
        <v>1.0867674180243276</v>
      </c>
      <c r="AR388" s="1">
        <f t="shared" si="312"/>
        <v>1.0867674180243276</v>
      </c>
      <c r="AS388" s="1">
        <f t="shared" si="313"/>
        <v>1.0867674180243276</v>
      </c>
      <c r="AT388" s="1">
        <f t="shared" si="314"/>
        <v>0.96584355177249037</v>
      </c>
      <c r="AU388" s="1">
        <f t="shared" si="315"/>
        <v>0.28043540895287705</v>
      </c>
      <c r="AV388" s="2">
        <f t="shared" ref="AV388:AV451" si="327">AV387+1</f>
        <v>387</v>
      </c>
      <c r="AW388" s="1">
        <f t="shared" ref="AW388:AW451" si="328">AU388*1000</f>
        <v>280.43540895287703</v>
      </c>
      <c r="AX388" s="1">
        <f t="shared" ref="AX388:AX451" si="329">AT388</f>
        <v>0.96584355177249037</v>
      </c>
      <c r="AY388" s="1">
        <f t="shared" ref="AY388:AY451" si="330">AS388</f>
        <v>1.0867674180243276</v>
      </c>
      <c r="AZ388" s="1">
        <f t="shared" si="325"/>
        <v>4.966666666666667E-3</v>
      </c>
      <c r="BA388" s="1">
        <f t="shared" si="326"/>
        <v>14.170108544141764</v>
      </c>
    </row>
    <row r="389" spans="1:53">
      <c r="A389" s="2">
        <f t="shared" si="284"/>
        <v>0.38800000000000029</v>
      </c>
      <c r="B389" s="1">
        <f t="shared" si="318"/>
        <v>0.42687833333333369</v>
      </c>
      <c r="C389" s="1">
        <f t="shared" si="285"/>
        <v>5.1856384910984585E-2</v>
      </c>
      <c r="D389" s="1">
        <f t="shared" si="319"/>
        <v>1.0931099168576945</v>
      </c>
      <c r="E389" s="1">
        <f t="shared" si="317"/>
        <v>1.0928846829972192</v>
      </c>
      <c r="F389" s="1">
        <f t="shared" si="317"/>
        <v>1.0928770504166616</v>
      </c>
      <c r="G389" s="1">
        <f t="shared" si="317"/>
        <v>1.0928767914687822</v>
      </c>
      <c r="H389" s="1">
        <f t="shared" si="287"/>
        <v>0.29311753418758552</v>
      </c>
      <c r="I389" s="1">
        <f t="shared" si="320"/>
        <v>14.380571982453041</v>
      </c>
      <c r="J389" s="1">
        <f>VLOOKUP($I389,Graph!$D$3:$M$50,col)</f>
        <v>5.7000000000000002E-3</v>
      </c>
      <c r="K389" s="1">
        <f>VLOOKUP($I389,Graph!$D$3:$M$50,col+1)</f>
        <v>4.5999999999999999E-3</v>
      </c>
      <c r="L389" s="1">
        <f t="shared" si="288"/>
        <v>4.966666666666667E-3</v>
      </c>
      <c r="M389" s="1">
        <f t="shared" si="289"/>
        <v>0.64098333333333324</v>
      </c>
      <c r="N389" s="1">
        <f t="shared" si="290"/>
        <v>0.38303333333333361</v>
      </c>
      <c r="O389" s="1">
        <f t="shared" si="291"/>
        <v>4.9006604975558851E-2</v>
      </c>
      <c r="P389" s="1">
        <f t="shared" si="292"/>
        <v>1.0869882013336882</v>
      </c>
      <c r="Q389" s="1">
        <f t="shared" si="293"/>
        <v>1.086808789451349</v>
      </c>
      <c r="R389" s="1">
        <f t="shared" si="294"/>
        <v>1.0868031397868618</v>
      </c>
      <c r="S389" s="1">
        <f t="shared" si="295"/>
        <v>1.0868029617029418</v>
      </c>
      <c r="T389" s="1">
        <f t="shared" si="296"/>
        <v>0.9658920955660214</v>
      </c>
      <c r="U389" s="1">
        <f t="shared" si="297"/>
        <v>0.28154642718522155</v>
      </c>
      <c r="V389" s="2">
        <f t="shared" si="321"/>
        <v>14.18879675035069</v>
      </c>
      <c r="W389" s="1">
        <f>VLOOKUP(V389,Graph!$D$3:$M$50,col)</f>
        <v>5.7000000000000002E-3</v>
      </c>
      <c r="X389" s="1">
        <f>VLOOKUP(V389,Graph!$D$3:$M$50,col+1)</f>
        <v>4.5999999999999999E-3</v>
      </c>
      <c r="Y389" s="1">
        <f t="shared" si="298"/>
        <v>4.966666666666667E-3</v>
      </c>
      <c r="Z389" s="1">
        <f t="shared" si="322"/>
        <v>0.64098333333333324</v>
      </c>
      <c r="AA389" s="2">
        <f t="shared" si="299"/>
        <v>0.38303333333333361</v>
      </c>
      <c r="AB389" s="1">
        <f t="shared" si="300"/>
        <v>4.9006604975558851E-2</v>
      </c>
      <c r="AC389" s="1">
        <f t="shared" si="301"/>
        <v>1.0868029560893568</v>
      </c>
      <c r="AD389" s="1">
        <f t="shared" si="302"/>
        <v>1.0868029559124039</v>
      </c>
      <c r="AE389" s="1">
        <f t="shared" si="303"/>
        <v>1.0868029559068262</v>
      </c>
      <c r="AF389" s="1">
        <f t="shared" si="304"/>
        <v>1.0868029559066505</v>
      </c>
      <c r="AG389" s="1">
        <f t="shared" si="305"/>
        <v>0.9658920955660214</v>
      </c>
      <c r="AH389" s="1">
        <f t="shared" si="306"/>
        <v>0.2815464256836383</v>
      </c>
      <c r="AI389" s="2">
        <f t="shared" si="323"/>
        <v>14.188796725126123</v>
      </c>
      <c r="AJ389" s="1">
        <f>VLOOKUP(AI389,Graph!$D$3:$M$50,col)</f>
        <v>5.7000000000000002E-3</v>
      </c>
      <c r="AK389" s="1">
        <f>VLOOKUP(AI389,Graph!$D$3:$M$50,col+1)</f>
        <v>4.5999999999999999E-3</v>
      </c>
      <c r="AL389" s="1">
        <f t="shared" si="307"/>
        <v>4.966666666666667E-3</v>
      </c>
      <c r="AM389" s="1">
        <f t="shared" si="324"/>
        <v>0.64098333333333324</v>
      </c>
      <c r="AN389" s="2">
        <f t="shared" si="308"/>
        <v>0.38303333333333361</v>
      </c>
      <c r="AO389" s="1">
        <f t="shared" si="309"/>
        <v>4.9006604975558851E-2</v>
      </c>
      <c r="AP389" s="1">
        <f t="shared" si="310"/>
        <v>1.086802955906645</v>
      </c>
      <c r="AQ389" s="1">
        <f t="shared" si="311"/>
        <v>1.0868029559066448</v>
      </c>
      <c r="AR389" s="1">
        <f t="shared" si="312"/>
        <v>1.0868029559066448</v>
      </c>
      <c r="AS389" s="1">
        <f t="shared" si="313"/>
        <v>1.0868029559066448</v>
      </c>
      <c r="AT389" s="1">
        <f t="shared" si="314"/>
        <v>0.9658920955660214</v>
      </c>
      <c r="AU389" s="1">
        <f t="shared" si="315"/>
        <v>0.28154642568363686</v>
      </c>
      <c r="AV389" s="2">
        <f t="shared" si="327"/>
        <v>388</v>
      </c>
      <c r="AW389" s="1">
        <f t="shared" si="328"/>
        <v>281.54642568363687</v>
      </c>
      <c r="AX389" s="1">
        <f t="shared" si="329"/>
        <v>0.9658920955660214</v>
      </c>
      <c r="AY389" s="1">
        <f t="shared" si="330"/>
        <v>1.0868029559066448</v>
      </c>
      <c r="AZ389" s="1">
        <f t="shared" si="325"/>
        <v>4.966666666666667E-3</v>
      </c>
      <c r="BA389" s="1">
        <f t="shared" si="326"/>
        <v>14.188796725126123</v>
      </c>
    </row>
    <row r="390" spans="1:53">
      <c r="A390" s="2">
        <f t="shared" si="284"/>
        <v>0.38900000000000029</v>
      </c>
      <c r="B390" s="1">
        <f t="shared" si="318"/>
        <v>0.4279195000000004</v>
      </c>
      <c r="C390" s="1">
        <f t="shared" si="285"/>
        <v>5.1870693978163969E-2</v>
      </c>
      <c r="D390" s="1">
        <f t="shared" si="319"/>
        <v>1.0931398875045182</v>
      </c>
      <c r="E390" s="1">
        <f t="shared" si="317"/>
        <v>1.0929155124556149</v>
      </c>
      <c r="F390" s="1">
        <f t="shared" si="317"/>
        <v>1.0929079061854228</v>
      </c>
      <c r="G390" s="1">
        <f t="shared" si="317"/>
        <v>1.0929076480366378</v>
      </c>
      <c r="H390" s="1">
        <f t="shared" si="287"/>
        <v>0.29425975833565687</v>
      </c>
      <c r="I390" s="1">
        <f t="shared" si="320"/>
        <v>14.399227236861735</v>
      </c>
      <c r="J390" s="1">
        <f>VLOOKUP($I390,Graph!$D$3:$M$50,col)</f>
        <v>5.7000000000000002E-3</v>
      </c>
      <c r="K390" s="1">
        <f>VLOOKUP($I390,Graph!$D$3:$M$50,col+1)</f>
        <v>4.5999999999999999E-3</v>
      </c>
      <c r="L390" s="1">
        <f t="shared" si="288"/>
        <v>4.966666666666667E-3</v>
      </c>
      <c r="M390" s="1">
        <f t="shared" si="289"/>
        <v>0.64098333333333324</v>
      </c>
      <c r="N390" s="1">
        <f t="shared" si="290"/>
        <v>0.38403333333333362</v>
      </c>
      <c r="O390" s="1">
        <f t="shared" si="291"/>
        <v>4.9023395748266911E-2</v>
      </c>
      <c r="P390" s="1">
        <f t="shared" si="292"/>
        <v>1.0870235285260001</v>
      </c>
      <c r="Q390" s="1">
        <f t="shared" si="293"/>
        <v>1.0868441663340085</v>
      </c>
      <c r="R390" s="1">
        <f t="shared" si="294"/>
        <v>1.0868385157335299</v>
      </c>
      <c r="S390" s="1">
        <f t="shared" si="295"/>
        <v>1.0868383375413702</v>
      </c>
      <c r="T390" s="1">
        <f t="shared" si="296"/>
        <v>0.9659403905840569</v>
      </c>
      <c r="U390" s="1">
        <f t="shared" si="297"/>
        <v>0.28265891314195657</v>
      </c>
      <c r="V390" s="2">
        <f t="shared" si="321"/>
        <v>14.207460448056938</v>
      </c>
      <c r="W390" s="1">
        <f>VLOOKUP(V390,Graph!$D$3:$M$50,col)</f>
        <v>5.7000000000000002E-3</v>
      </c>
      <c r="X390" s="1">
        <f>VLOOKUP(V390,Graph!$D$3:$M$50,col+1)</f>
        <v>4.5999999999999999E-3</v>
      </c>
      <c r="Y390" s="1">
        <f t="shared" si="298"/>
        <v>4.966666666666667E-3</v>
      </c>
      <c r="Z390" s="1">
        <f t="shared" si="322"/>
        <v>0.64098333333333324</v>
      </c>
      <c r="AA390" s="2">
        <f t="shared" si="299"/>
        <v>0.38403333333333362</v>
      </c>
      <c r="AB390" s="1">
        <f t="shared" si="300"/>
        <v>4.9023395748266911E-2</v>
      </c>
      <c r="AC390" s="1">
        <f t="shared" si="301"/>
        <v>1.0868383319218902</v>
      </c>
      <c r="AD390" s="1">
        <f t="shared" si="302"/>
        <v>1.0868383317446733</v>
      </c>
      <c r="AE390" s="1">
        <f t="shared" si="303"/>
        <v>1.0868383317390846</v>
      </c>
      <c r="AF390" s="1">
        <f t="shared" si="304"/>
        <v>1.0868383317389085</v>
      </c>
      <c r="AG390" s="1">
        <f t="shared" si="305"/>
        <v>0.9659403905840569</v>
      </c>
      <c r="AH390" s="1">
        <f t="shared" si="306"/>
        <v>0.28265891163288442</v>
      </c>
      <c r="AI390" s="2">
        <f t="shared" si="323"/>
        <v>14.207460422773128</v>
      </c>
      <c r="AJ390" s="1">
        <f>VLOOKUP(AI390,Graph!$D$3:$M$50,col)</f>
        <v>5.7000000000000002E-3</v>
      </c>
      <c r="AK390" s="1">
        <f>VLOOKUP(AI390,Graph!$D$3:$M$50,col+1)</f>
        <v>4.5999999999999999E-3</v>
      </c>
      <c r="AL390" s="1">
        <f t="shared" si="307"/>
        <v>4.966666666666667E-3</v>
      </c>
      <c r="AM390" s="1">
        <f t="shared" si="324"/>
        <v>0.64098333333333324</v>
      </c>
      <c r="AN390" s="2">
        <f t="shared" si="308"/>
        <v>0.38403333333333362</v>
      </c>
      <c r="AO390" s="1">
        <f t="shared" si="309"/>
        <v>4.9023395748266911E-2</v>
      </c>
      <c r="AP390" s="1">
        <f t="shared" si="310"/>
        <v>1.086838331738903</v>
      </c>
      <c r="AQ390" s="1">
        <f t="shared" si="311"/>
        <v>1.0868383317389028</v>
      </c>
      <c r="AR390" s="1">
        <f t="shared" si="312"/>
        <v>1.0868383317389028</v>
      </c>
      <c r="AS390" s="1">
        <f t="shared" si="313"/>
        <v>1.0868383317389028</v>
      </c>
      <c r="AT390" s="1">
        <f t="shared" si="314"/>
        <v>0.9659403905840569</v>
      </c>
      <c r="AU390" s="1">
        <f t="shared" si="315"/>
        <v>0.28265891163288293</v>
      </c>
      <c r="AV390" s="2">
        <f t="shared" si="327"/>
        <v>389</v>
      </c>
      <c r="AW390" s="1">
        <f t="shared" si="328"/>
        <v>282.6589116328829</v>
      </c>
      <c r="AX390" s="1">
        <f t="shared" si="329"/>
        <v>0.9659403905840569</v>
      </c>
      <c r="AY390" s="1">
        <f t="shared" si="330"/>
        <v>1.0868383317389028</v>
      </c>
      <c r="AZ390" s="1">
        <f t="shared" si="325"/>
        <v>4.966666666666667E-3</v>
      </c>
      <c r="BA390" s="1">
        <f t="shared" si="326"/>
        <v>14.207460422773128</v>
      </c>
    </row>
    <row r="391" spans="1:53">
      <c r="A391" s="2">
        <f t="shared" si="284"/>
        <v>0.39000000000000029</v>
      </c>
      <c r="B391" s="1">
        <f t="shared" si="318"/>
        <v>0.42896066666666705</v>
      </c>
      <c r="C391" s="1">
        <f t="shared" si="285"/>
        <v>5.1884935543426568E-2</v>
      </c>
      <c r="D391" s="1">
        <f t="shared" si="319"/>
        <v>1.0931697192150382</v>
      </c>
      <c r="E391" s="1">
        <f t="shared" si="317"/>
        <v>1.0929462000347974</v>
      </c>
      <c r="F391" s="1">
        <f t="shared" si="317"/>
        <v>1.0929386200091462</v>
      </c>
      <c r="G391" s="1">
        <f t="shared" si="317"/>
        <v>1.0929383626582909</v>
      </c>
      <c r="H391" s="1">
        <f t="shared" si="287"/>
        <v>0.29540346664499406</v>
      </c>
      <c r="I391" s="1">
        <f t="shared" si="320"/>
        <v>14.417858423649095</v>
      </c>
      <c r="J391" s="1">
        <f>VLOOKUP($I391,Graph!$D$3:$M$50,col)</f>
        <v>5.7000000000000002E-3</v>
      </c>
      <c r="K391" s="1">
        <f>VLOOKUP($I391,Graph!$D$3:$M$50,col+1)</f>
        <v>4.5999999999999999E-3</v>
      </c>
      <c r="L391" s="1">
        <f t="shared" si="288"/>
        <v>4.966666666666667E-3</v>
      </c>
      <c r="M391" s="1">
        <f t="shared" si="289"/>
        <v>0.64098333333333324</v>
      </c>
      <c r="N391" s="1">
        <f t="shared" si="290"/>
        <v>0.38503333333333362</v>
      </c>
      <c r="O391" s="1">
        <f t="shared" si="291"/>
        <v>4.9040107867418865E-2</v>
      </c>
      <c r="P391" s="1">
        <f t="shared" si="292"/>
        <v>1.0870586948216798</v>
      </c>
      <c r="Q391" s="1">
        <f t="shared" si="293"/>
        <v>1.0868793822598108</v>
      </c>
      <c r="R391" s="1">
        <f t="shared" si="294"/>
        <v>1.0868737307340341</v>
      </c>
      <c r="S391" s="1">
        <f t="shared" si="295"/>
        <v>1.086873552434299</v>
      </c>
      <c r="T391" s="1">
        <f t="shared" si="296"/>
        <v>0.96598843873404938</v>
      </c>
      <c r="U391" s="1">
        <f t="shared" si="297"/>
        <v>0.28377286637739413</v>
      </c>
      <c r="V391" s="2">
        <f t="shared" si="321"/>
        <v>14.226099758107647</v>
      </c>
      <c r="W391" s="1">
        <f>VLOOKUP(V391,Graph!$D$3:$M$50,col)</f>
        <v>5.7000000000000002E-3</v>
      </c>
      <c r="X391" s="1">
        <f>VLOOKUP(V391,Graph!$D$3:$M$50,col+1)</f>
        <v>4.5999999999999999E-3</v>
      </c>
      <c r="Y391" s="1">
        <f t="shared" si="298"/>
        <v>4.966666666666667E-3</v>
      </c>
      <c r="Z391" s="1">
        <f t="shared" si="322"/>
        <v>0.64098333333333324</v>
      </c>
      <c r="AA391" s="2">
        <f t="shared" si="299"/>
        <v>0.38503333333333362</v>
      </c>
      <c r="AB391" s="1">
        <f t="shared" si="300"/>
        <v>4.9040107867418865E-2</v>
      </c>
      <c r="AC391" s="1">
        <f t="shared" si="301"/>
        <v>1.0868735468089532</v>
      </c>
      <c r="AD391" s="1">
        <f t="shared" si="302"/>
        <v>1.0868735466314738</v>
      </c>
      <c r="AE391" s="1">
        <f t="shared" si="303"/>
        <v>1.0868735466258741</v>
      </c>
      <c r="AF391" s="1">
        <f t="shared" si="304"/>
        <v>1.0868735466256976</v>
      </c>
      <c r="AG391" s="1">
        <f t="shared" si="305"/>
        <v>0.96598843873404938</v>
      </c>
      <c r="AH391" s="1">
        <f t="shared" si="306"/>
        <v>0.28377286486082076</v>
      </c>
      <c r="AI391" s="2">
        <f t="shared" si="323"/>
        <v>14.226099732764698</v>
      </c>
      <c r="AJ391" s="1">
        <f>VLOOKUP(AI391,Graph!$D$3:$M$50,col)</f>
        <v>5.7000000000000002E-3</v>
      </c>
      <c r="AK391" s="1">
        <f>VLOOKUP(AI391,Graph!$D$3:$M$50,col+1)</f>
        <v>4.5999999999999999E-3</v>
      </c>
      <c r="AL391" s="1">
        <f t="shared" si="307"/>
        <v>4.966666666666667E-3</v>
      </c>
      <c r="AM391" s="1">
        <f t="shared" si="324"/>
        <v>0.64098333333333324</v>
      </c>
      <c r="AN391" s="2">
        <f t="shared" si="308"/>
        <v>0.38503333333333362</v>
      </c>
      <c r="AO391" s="1">
        <f t="shared" si="309"/>
        <v>4.9040107867418865E-2</v>
      </c>
      <c r="AP391" s="1">
        <f t="shared" si="310"/>
        <v>1.0868735466256918</v>
      </c>
      <c r="AQ391" s="1">
        <f t="shared" si="311"/>
        <v>1.0868735466256918</v>
      </c>
      <c r="AR391" s="1">
        <f t="shared" si="312"/>
        <v>1.0868735466256918</v>
      </c>
      <c r="AS391" s="1">
        <f t="shared" si="313"/>
        <v>1.0868735466256918</v>
      </c>
      <c r="AT391" s="1">
        <f t="shared" si="314"/>
        <v>0.96598843873404938</v>
      </c>
      <c r="AU391" s="1">
        <f t="shared" si="315"/>
        <v>0.28377286486081926</v>
      </c>
      <c r="AV391" s="2">
        <f t="shared" si="327"/>
        <v>390</v>
      </c>
      <c r="AW391" s="1">
        <f t="shared" si="328"/>
        <v>283.77286486081925</v>
      </c>
      <c r="AX391" s="1">
        <f t="shared" si="329"/>
        <v>0.96598843873404938</v>
      </c>
      <c r="AY391" s="1">
        <f t="shared" si="330"/>
        <v>1.0868735466256918</v>
      </c>
      <c r="AZ391" s="1">
        <f t="shared" si="325"/>
        <v>4.966666666666667E-3</v>
      </c>
      <c r="BA391" s="1">
        <f t="shared" si="326"/>
        <v>14.226099732764698</v>
      </c>
    </row>
    <row r="392" spans="1:53">
      <c r="A392" s="2">
        <f t="shared" si="284"/>
        <v>0.39100000000000029</v>
      </c>
      <c r="B392" s="1">
        <f t="shared" si="318"/>
        <v>0.43000183333333369</v>
      </c>
      <c r="C392" s="1">
        <f t="shared" si="285"/>
        <v>5.1899110082901337E-2</v>
      </c>
      <c r="D392" s="1">
        <f t="shared" si="319"/>
        <v>1.0931994129523268</v>
      </c>
      <c r="E392" s="1">
        <f t="shared" si="317"/>
        <v>1.0929767467111851</v>
      </c>
      <c r="F392" s="1">
        <f t="shared" si="317"/>
        <v>1.0929691928643639</v>
      </c>
      <c r="G392" s="1">
        <f t="shared" si="317"/>
        <v>1.0929689363102681</v>
      </c>
      <c r="H392" s="1">
        <f t="shared" si="287"/>
        <v>0.29654865718999551</v>
      </c>
      <c r="I392" s="1">
        <f t="shared" si="320"/>
        <v>14.436465635509677</v>
      </c>
      <c r="J392" s="1">
        <f>VLOOKUP($I392,Graph!$D$3:$M$50,col)</f>
        <v>5.7000000000000002E-3</v>
      </c>
      <c r="K392" s="1">
        <f>VLOOKUP($I392,Graph!$D$3:$M$50,col+1)</f>
        <v>4.5999999999999999E-3</v>
      </c>
      <c r="L392" s="1">
        <f t="shared" si="288"/>
        <v>4.966666666666667E-3</v>
      </c>
      <c r="M392" s="1">
        <f t="shared" si="289"/>
        <v>0.64098333333333324</v>
      </c>
      <c r="N392" s="1">
        <f t="shared" si="290"/>
        <v>0.38603333333333362</v>
      </c>
      <c r="O392" s="1">
        <f t="shared" si="291"/>
        <v>4.9056741883659431E-2</v>
      </c>
      <c r="P392" s="1">
        <f t="shared" si="292"/>
        <v>1.0870937013160868</v>
      </c>
      <c r="Q392" s="1">
        <f t="shared" si="293"/>
        <v>1.0869144383234568</v>
      </c>
      <c r="R392" s="1">
        <f t="shared" si="294"/>
        <v>1.0869087858829674</v>
      </c>
      <c r="S392" s="1">
        <f t="shared" si="295"/>
        <v>1.0869086074763161</v>
      </c>
      <c r="T392" s="1">
        <f t="shared" si="296"/>
        <v>0.96603624190400117</v>
      </c>
      <c r="U392" s="1">
        <f t="shared" si="297"/>
        <v>0.28488828495939461</v>
      </c>
      <c r="V392" s="2">
        <f t="shared" si="321"/>
        <v>14.244714775564574</v>
      </c>
      <c r="W392" s="1">
        <f>VLOOKUP(V392,Graph!$D$3:$M$50,col)</f>
        <v>5.7000000000000002E-3</v>
      </c>
      <c r="X392" s="1">
        <f>VLOOKUP(V392,Graph!$D$3:$M$50,col+1)</f>
        <v>4.5999999999999999E-3</v>
      </c>
      <c r="Y392" s="1">
        <f t="shared" si="298"/>
        <v>4.966666666666667E-3</v>
      </c>
      <c r="Z392" s="1">
        <f t="shared" si="322"/>
        <v>0.64098333333333324</v>
      </c>
      <c r="AA392" s="2">
        <f t="shared" si="299"/>
        <v>0.38603333333333362</v>
      </c>
      <c r="AB392" s="1">
        <f t="shared" si="300"/>
        <v>4.9056741883659431E-2</v>
      </c>
      <c r="AC392" s="1">
        <f t="shared" si="301"/>
        <v>1.0869086018451335</v>
      </c>
      <c r="AD392" s="1">
        <f t="shared" si="302"/>
        <v>1.0869086016673921</v>
      </c>
      <c r="AE392" s="1">
        <f t="shared" si="303"/>
        <v>1.0869086016617817</v>
      </c>
      <c r="AF392" s="1">
        <f t="shared" si="304"/>
        <v>1.0869086016616045</v>
      </c>
      <c r="AG392" s="1">
        <f t="shared" si="305"/>
        <v>0.96603624190400117</v>
      </c>
      <c r="AH392" s="1">
        <f t="shared" si="306"/>
        <v>0.2848882834353077</v>
      </c>
      <c r="AI392" s="2">
        <f t="shared" si="323"/>
        <v>14.244714750162588</v>
      </c>
      <c r="AJ392" s="1">
        <f>VLOOKUP(AI392,Graph!$D$3:$M$50,col)</f>
        <v>5.7000000000000002E-3</v>
      </c>
      <c r="AK392" s="1">
        <f>VLOOKUP(AI392,Graph!$D$3:$M$50,col+1)</f>
        <v>4.5999999999999999E-3</v>
      </c>
      <c r="AL392" s="1">
        <f t="shared" si="307"/>
        <v>4.966666666666667E-3</v>
      </c>
      <c r="AM392" s="1">
        <f t="shared" si="324"/>
        <v>0.64098333333333324</v>
      </c>
      <c r="AN392" s="2">
        <f t="shared" si="308"/>
        <v>0.38603333333333362</v>
      </c>
      <c r="AO392" s="1">
        <f t="shared" si="309"/>
        <v>4.9056741883659431E-2</v>
      </c>
      <c r="AP392" s="1">
        <f t="shared" si="310"/>
        <v>1.0869086016615992</v>
      </c>
      <c r="AQ392" s="1">
        <f t="shared" si="311"/>
        <v>1.0869086016615987</v>
      </c>
      <c r="AR392" s="1">
        <f t="shared" si="312"/>
        <v>1.0869086016615987</v>
      </c>
      <c r="AS392" s="1">
        <f t="shared" si="313"/>
        <v>1.0869086016615987</v>
      </c>
      <c r="AT392" s="1">
        <f t="shared" si="314"/>
        <v>0.96603624190400117</v>
      </c>
      <c r="AU392" s="1">
        <f t="shared" si="315"/>
        <v>0.28488828343530614</v>
      </c>
      <c r="AV392" s="2">
        <f t="shared" si="327"/>
        <v>391</v>
      </c>
      <c r="AW392" s="1">
        <f t="shared" si="328"/>
        <v>284.88828343530616</v>
      </c>
      <c r="AX392" s="1">
        <f t="shared" si="329"/>
        <v>0.96603624190400117</v>
      </c>
      <c r="AY392" s="1">
        <f t="shared" si="330"/>
        <v>1.0869086016615987</v>
      </c>
      <c r="AZ392" s="1">
        <f t="shared" si="325"/>
        <v>4.966666666666667E-3</v>
      </c>
      <c r="BA392" s="1">
        <f t="shared" si="326"/>
        <v>14.244714750162588</v>
      </c>
    </row>
    <row r="393" spans="1:53">
      <c r="A393" s="2">
        <f t="shared" si="284"/>
        <v>0.39200000000000029</v>
      </c>
      <c r="B393" s="1">
        <f t="shared" si="318"/>
        <v>0.4310430000000004</v>
      </c>
      <c r="C393" s="1">
        <f t="shared" si="285"/>
        <v>5.1913218068253761E-2</v>
      </c>
      <c r="D393" s="1">
        <f t="shared" si="319"/>
        <v>1.0932289696705826</v>
      </c>
      <c r="E393" s="1">
        <f t="shared" si="317"/>
        <v>1.0930071534522645</v>
      </c>
      <c r="F393" s="1">
        <f t="shared" si="317"/>
        <v>1.0929996257186776</v>
      </c>
      <c r="G393" s="1">
        <f t="shared" si="317"/>
        <v>1.0929993699601659</v>
      </c>
      <c r="H393" s="1">
        <f t="shared" si="287"/>
        <v>0.29769532805253324</v>
      </c>
      <c r="I393" s="1">
        <f t="shared" si="320"/>
        <v>14.455048964545634</v>
      </c>
      <c r="J393" s="1">
        <f>VLOOKUP($I393,Graph!$D$3:$M$50,col)</f>
        <v>5.7000000000000002E-3</v>
      </c>
      <c r="K393" s="1">
        <f>VLOOKUP($I393,Graph!$D$3:$M$50,col+1)</f>
        <v>4.5999999999999999E-3</v>
      </c>
      <c r="L393" s="1">
        <f t="shared" si="288"/>
        <v>4.966666666666667E-3</v>
      </c>
      <c r="M393" s="1">
        <f t="shared" si="289"/>
        <v>0.64098333333333324</v>
      </c>
      <c r="N393" s="1">
        <f t="shared" si="290"/>
        <v>0.38703333333333362</v>
      </c>
      <c r="O393" s="1">
        <f t="shared" si="291"/>
        <v>4.9073298342512436E-2</v>
      </c>
      <c r="P393" s="1">
        <f t="shared" si="292"/>
        <v>1.0871285490946743</v>
      </c>
      <c r="Q393" s="1">
        <f t="shared" si="293"/>
        <v>1.0869493356097539</v>
      </c>
      <c r="R393" s="1">
        <f t="shared" si="294"/>
        <v>1.0869436822650311</v>
      </c>
      <c r="S393" s="1">
        <f t="shared" si="295"/>
        <v>1.0869435037521185</v>
      </c>
      <c r="T393" s="1">
        <f t="shared" si="296"/>
        <v>0.96608380196271226</v>
      </c>
      <c r="U393" s="1">
        <f t="shared" si="297"/>
        <v>0.28600516696342387</v>
      </c>
      <c r="V393" s="2">
        <f t="shared" si="321"/>
        <v>14.263305594874911</v>
      </c>
      <c r="W393" s="1">
        <f>VLOOKUP(V393,Graph!$D$3:$M$50,col)</f>
        <v>5.7000000000000002E-3</v>
      </c>
      <c r="X393" s="1">
        <f>VLOOKUP(V393,Graph!$D$3:$M$50,col+1)</f>
        <v>4.5999999999999999E-3</v>
      </c>
      <c r="Y393" s="1">
        <f t="shared" si="298"/>
        <v>4.966666666666667E-3</v>
      </c>
      <c r="Z393" s="1">
        <f t="shared" si="322"/>
        <v>0.64098333333333324</v>
      </c>
      <c r="AA393" s="2">
        <f t="shared" si="299"/>
        <v>0.38703333333333362</v>
      </c>
      <c r="AB393" s="1">
        <f t="shared" si="300"/>
        <v>4.9073298342512436E-2</v>
      </c>
      <c r="AC393" s="1">
        <f t="shared" si="301"/>
        <v>1.0869434981151274</v>
      </c>
      <c r="AD393" s="1">
        <f t="shared" si="302"/>
        <v>1.0869434979371251</v>
      </c>
      <c r="AE393" s="1">
        <f t="shared" si="303"/>
        <v>1.0869434979315042</v>
      </c>
      <c r="AF393" s="1">
        <f t="shared" si="304"/>
        <v>1.0869434979313266</v>
      </c>
      <c r="AG393" s="1">
        <f t="shared" si="305"/>
        <v>0.96608380196271226</v>
      </c>
      <c r="AH393" s="1">
        <f t="shared" si="306"/>
        <v>0.2860051654318112</v>
      </c>
      <c r="AI393" s="2">
        <f t="shared" si="323"/>
        <v>14.263305569413996</v>
      </c>
      <c r="AJ393" s="1">
        <f>VLOOKUP(AI393,Graph!$D$3:$M$50,col)</f>
        <v>5.7000000000000002E-3</v>
      </c>
      <c r="AK393" s="1">
        <f>VLOOKUP(AI393,Graph!$D$3:$M$50,col+1)</f>
        <v>4.5999999999999999E-3</v>
      </c>
      <c r="AL393" s="1">
        <f t="shared" si="307"/>
        <v>4.966666666666667E-3</v>
      </c>
      <c r="AM393" s="1">
        <f t="shared" si="324"/>
        <v>0.64098333333333324</v>
      </c>
      <c r="AN393" s="2">
        <f t="shared" si="308"/>
        <v>0.38703333333333362</v>
      </c>
      <c r="AO393" s="1">
        <f t="shared" si="309"/>
        <v>4.9073298342512436E-2</v>
      </c>
      <c r="AP393" s="1">
        <f t="shared" si="310"/>
        <v>1.0869434979313211</v>
      </c>
      <c r="AQ393" s="1">
        <f t="shared" si="311"/>
        <v>1.0869434979313208</v>
      </c>
      <c r="AR393" s="1">
        <f t="shared" si="312"/>
        <v>1.0869434979313208</v>
      </c>
      <c r="AS393" s="1">
        <f t="shared" si="313"/>
        <v>1.0869434979313208</v>
      </c>
      <c r="AT393" s="1">
        <f t="shared" si="314"/>
        <v>0.96608380196271226</v>
      </c>
      <c r="AU393" s="1">
        <f t="shared" si="315"/>
        <v>0.28600516543180965</v>
      </c>
      <c r="AV393" s="2">
        <f t="shared" si="327"/>
        <v>392</v>
      </c>
      <c r="AW393" s="1">
        <f t="shared" si="328"/>
        <v>286.00516543180964</v>
      </c>
      <c r="AX393" s="1">
        <f t="shared" si="329"/>
        <v>0.96608380196271226</v>
      </c>
      <c r="AY393" s="1">
        <f t="shared" si="330"/>
        <v>1.0869434979313208</v>
      </c>
      <c r="AZ393" s="1">
        <f t="shared" si="325"/>
        <v>4.966666666666667E-3</v>
      </c>
      <c r="BA393" s="1">
        <f t="shared" si="326"/>
        <v>14.263305569413996</v>
      </c>
    </row>
    <row r="394" spans="1:53">
      <c r="A394" s="2">
        <f t="shared" si="284"/>
        <v>0.39300000000000029</v>
      </c>
      <c r="B394" s="1">
        <f t="shared" si="318"/>
        <v>0.43208416666666705</v>
      </c>
      <c r="C394" s="1">
        <f t="shared" si="285"/>
        <v>5.1927259966738165E-2</v>
      </c>
      <c r="D394" s="1">
        <f t="shared" si="319"/>
        <v>1.0932583903152344</v>
      </c>
      <c r="E394" s="1">
        <f t="shared" si="317"/>
        <v>1.0930374212166925</v>
      </c>
      <c r="F394" s="1">
        <f t="shared" si="317"/>
        <v>1.0930299195308615</v>
      </c>
      <c r="G394" s="1">
        <f t="shared" si="317"/>
        <v>1.0930296645667523</v>
      </c>
      <c r="H394" s="1">
        <f t="shared" si="287"/>
        <v>0.2988434773219058</v>
      </c>
      <c r="I394" s="1">
        <f t="shared" si="320"/>
        <v>14.473608502272016</v>
      </c>
      <c r="J394" s="1">
        <f>VLOOKUP($I394,Graph!$D$3:$M$50,col)</f>
        <v>5.7000000000000002E-3</v>
      </c>
      <c r="K394" s="1">
        <f>VLOOKUP($I394,Graph!$D$3:$M$50,col+1)</f>
        <v>4.5999999999999999E-3</v>
      </c>
      <c r="L394" s="1">
        <f t="shared" si="288"/>
        <v>4.966666666666667E-3</v>
      </c>
      <c r="M394" s="1">
        <f t="shared" si="289"/>
        <v>0.64098333333333324</v>
      </c>
      <c r="N394" s="1">
        <f t="shared" si="290"/>
        <v>0.38803333333333362</v>
      </c>
      <c r="O394" s="1">
        <f t="shared" si="291"/>
        <v>4.9089777784440264E-2</v>
      </c>
      <c r="P394" s="1">
        <f t="shared" si="292"/>
        <v>1.087163239233101</v>
      </c>
      <c r="Q394" s="1">
        <f t="shared" si="293"/>
        <v>1.0869840751937316</v>
      </c>
      <c r="R394" s="1">
        <f t="shared" si="294"/>
        <v>1.086978420955149</v>
      </c>
      <c r="S394" s="1">
        <f t="shared" si="295"/>
        <v>1.0869782423366239</v>
      </c>
      <c r="T394" s="1">
        <f t="shared" si="296"/>
        <v>0.96613112076002272</v>
      </c>
      <c r="U394" s="1">
        <f t="shared" si="297"/>
        <v>0.28712351047250434</v>
      </c>
      <c r="V394" s="2">
        <f t="shared" si="321"/>
        <v>14.281872309876833</v>
      </c>
      <c r="W394" s="1">
        <f>VLOOKUP(V394,Graph!$D$3:$M$50,col)</f>
        <v>5.7000000000000002E-3</v>
      </c>
      <c r="X394" s="1">
        <f>VLOOKUP(V394,Graph!$D$3:$M$50,col+1)</f>
        <v>4.5999999999999999E-3</v>
      </c>
      <c r="Y394" s="1">
        <f t="shared" si="298"/>
        <v>4.966666666666667E-3</v>
      </c>
      <c r="Z394" s="1">
        <f t="shared" si="322"/>
        <v>0.64098333333333324</v>
      </c>
      <c r="AA394" s="2">
        <f t="shared" si="299"/>
        <v>0.38803333333333362</v>
      </c>
      <c r="AB394" s="1">
        <f t="shared" si="300"/>
        <v>4.9089777784440264E-2</v>
      </c>
      <c r="AC394" s="1">
        <f t="shared" si="301"/>
        <v>1.0869782366938532</v>
      </c>
      <c r="AD394" s="1">
        <f t="shared" si="302"/>
        <v>1.0869782365155911</v>
      </c>
      <c r="AE394" s="1">
        <f t="shared" si="303"/>
        <v>1.0869782365099594</v>
      </c>
      <c r="AF394" s="1">
        <f t="shared" si="304"/>
        <v>1.0869782365097815</v>
      </c>
      <c r="AG394" s="1">
        <f t="shared" si="305"/>
        <v>0.96613112076002272</v>
      </c>
      <c r="AH394" s="1">
        <f t="shared" si="306"/>
        <v>0.28712350893335359</v>
      </c>
      <c r="AI394" s="2">
        <f t="shared" si="323"/>
        <v>14.281872284357091</v>
      </c>
      <c r="AJ394" s="1">
        <f>VLOOKUP(AI394,Graph!$D$3:$M$50,col)</f>
        <v>5.7000000000000002E-3</v>
      </c>
      <c r="AK394" s="1">
        <f>VLOOKUP(AI394,Graph!$D$3:$M$50,col+1)</f>
        <v>4.5999999999999999E-3</v>
      </c>
      <c r="AL394" s="1">
        <f t="shared" si="307"/>
        <v>4.966666666666667E-3</v>
      </c>
      <c r="AM394" s="1">
        <f t="shared" si="324"/>
        <v>0.64098333333333324</v>
      </c>
      <c r="AN394" s="2">
        <f t="shared" si="308"/>
        <v>0.38803333333333362</v>
      </c>
      <c r="AO394" s="1">
        <f t="shared" si="309"/>
        <v>4.9089777784440264E-2</v>
      </c>
      <c r="AP394" s="1">
        <f t="shared" si="310"/>
        <v>1.086978236509776</v>
      </c>
      <c r="AQ394" s="1">
        <f t="shared" si="311"/>
        <v>1.086978236509776</v>
      </c>
      <c r="AR394" s="1">
        <f t="shared" si="312"/>
        <v>1.086978236509776</v>
      </c>
      <c r="AS394" s="1">
        <f t="shared" si="313"/>
        <v>1.086978236509776</v>
      </c>
      <c r="AT394" s="1">
        <f t="shared" si="314"/>
        <v>0.96613112076002272</v>
      </c>
      <c r="AU394" s="1">
        <f t="shared" si="315"/>
        <v>0.28712350893335209</v>
      </c>
      <c r="AV394" s="2">
        <f t="shared" si="327"/>
        <v>393</v>
      </c>
      <c r="AW394" s="1">
        <f t="shared" si="328"/>
        <v>287.12350893335207</v>
      </c>
      <c r="AX394" s="1">
        <f t="shared" si="329"/>
        <v>0.96613112076002272</v>
      </c>
      <c r="AY394" s="1">
        <f t="shared" si="330"/>
        <v>1.086978236509776</v>
      </c>
      <c r="AZ394" s="1">
        <f t="shared" si="325"/>
        <v>4.966666666666667E-3</v>
      </c>
      <c r="BA394" s="1">
        <f t="shared" si="326"/>
        <v>14.281872284357091</v>
      </c>
    </row>
    <row r="395" spans="1:53">
      <c r="A395" s="2">
        <f t="shared" si="284"/>
        <v>0.39400000000000029</v>
      </c>
      <c r="B395" s="1">
        <f t="shared" si="318"/>
        <v>0.4331253333333337</v>
      </c>
      <c r="C395" s="1">
        <f t="shared" si="285"/>
        <v>5.1941236241248911E-2</v>
      </c>
      <c r="D395" s="1">
        <f t="shared" si="319"/>
        <v>1.093287675823041</v>
      </c>
      <c r="E395" s="1">
        <f t="shared" si="317"/>
        <v>1.0930675509543963</v>
      </c>
      <c r="F395" s="1">
        <f t="shared" si="317"/>
        <v>1.0930600752509618</v>
      </c>
      <c r="G395" s="1">
        <f t="shared" si="317"/>
        <v>1.0930598210800684</v>
      </c>
      <c r="H395" s="1">
        <f t="shared" si="287"/>
        <v>0.29999310309479027</v>
      </c>
      <c r="I395" s="1">
        <f t="shared" si="320"/>
        <v>14.492144339621996</v>
      </c>
      <c r="J395" s="1">
        <f>VLOOKUP($I395,Graph!$D$3:$M$50,col)</f>
        <v>5.7000000000000002E-3</v>
      </c>
      <c r="K395" s="1">
        <f>VLOOKUP($I395,Graph!$D$3:$M$50,col+1)</f>
        <v>4.5999999999999999E-3</v>
      </c>
      <c r="L395" s="1">
        <f t="shared" si="288"/>
        <v>4.966666666666667E-3</v>
      </c>
      <c r="M395" s="1">
        <f t="shared" si="289"/>
        <v>0.64098333333333324</v>
      </c>
      <c r="N395" s="1">
        <f t="shared" si="290"/>
        <v>0.38903333333333362</v>
      </c>
      <c r="O395" s="1">
        <f t="shared" si="291"/>
        <v>4.9106180744902167E-2</v>
      </c>
      <c r="P395" s="1">
        <f t="shared" si="292"/>
        <v>1.0871977727973396</v>
      </c>
      <c r="Q395" s="1">
        <f t="shared" si="293"/>
        <v>1.0870186581407464</v>
      </c>
      <c r="R395" s="1">
        <f t="shared" si="294"/>
        <v>1.087013003018575</v>
      </c>
      <c r="S395" s="1">
        <f t="shared" si="295"/>
        <v>1.0870128242950814</v>
      </c>
      <c r="T395" s="1">
        <f t="shared" si="296"/>
        <v>0.96617820012705358</v>
      </c>
      <c r="U395" s="1">
        <f t="shared" si="297"/>
        <v>0.28824331357716532</v>
      </c>
      <c r="V395" s="2">
        <f t="shared" si="321"/>
        <v>14.300415013804978</v>
      </c>
      <c r="W395" s="1">
        <f>VLOOKUP(V395,Graph!$D$3:$M$50,col)</f>
        <v>5.7000000000000002E-3</v>
      </c>
      <c r="X395" s="1">
        <f>VLOOKUP(V395,Graph!$D$3:$M$50,col+1)</f>
        <v>4.5999999999999999E-3</v>
      </c>
      <c r="Y395" s="1">
        <f t="shared" si="298"/>
        <v>4.966666666666667E-3</v>
      </c>
      <c r="Z395" s="1">
        <f t="shared" si="322"/>
        <v>0.64098333333333324</v>
      </c>
      <c r="AA395" s="2">
        <f t="shared" si="299"/>
        <v>0.38903333333333362</v>
      </c>
      <c r="AB395" s="1">
        <f t="shared" si="300"/>
        <v>4.9106180744902167E-2</v>
      </c>
      <c r="AC395" s="1">
        <f t="shared" si="301"/>
        <v>1.0870128186465591</v>
      </c>
      <c r="AD395" s="1">
        <f t="shared" si="302"/>
        <v>1.0870128184680383</v>
      </c>
      <c r="AE395" s="1">
        <f t="shared" si="303"/>
        <v>1.0870128184623964</v>
      </c>
      <c r="AF395" s="1">
        <f t="shared" si="304"/>
        <v>1.0870128184622181</v>
      </c>
      <c r="AG395" s="1">
        <f t="shared" si="305"/>
        <v>0.96617820012705358</v>
      </c>
      <c r="AH395" s="1">
        <f t="shared" si="306"/>
        <v>0.28824331203046433</v>
      </c>
      <c r="AI395" s="2">
        <f t="shared" si="323"/>
        <v>14.30041498822651</v>
      </c>
      <c r="AJ395" s="1">
        <f>VLOOKUP(AI395,Graph!$D$3:$M$50,col)</f>
        <v>5.7000000000000002E-3</v>
      </c>
      <c r="AK395" s="1">
        <f>VLOOKUP(AI395,Graph!$D$3:$M$50,col+1)</f>
        <v>4.5999999999999999E-3</v>
      </c>
      <c r="AL395" s="1">
        <f t="shared" si="307"/>
        <v>4.966666666666667E-3</v>
      </c>
      <c r="AM395" s="1">
        <f t="shared" si="324"/>
        <v>0.64098333333333324</v>
      </c>
      <c r="AN395" s="2">
        <f t="shared" si="308"/>
        <v>0.38903333333333362</v>
      </c>
      <c r="AO395" s="1">
        <f t="shared" si="309"/>
        <v>4.9106180744902167E-2</v>
      </c>
      <c r="AP395" s="1">
        <f t="shared" si="310"/>
        <v>1.0870128184622123</v>
      </c>
      <c r="AQ395" s="1">
        <f t="shared" si="311"/>
        <v>1.0870128184622123</v>
      </c>
      <c r="AR395" s="1">
        <f t="shared" si="312"/>
        <v>1.0870128184622123</v>
      </c>
      <c r="AS395" s="1">
        <f t="shared" si="313"/>
        <v>1.0870128184622123</v>
      </c>
      <c r="AT395" s="1">
        <f t="shared" si="314"/>
        <v>0.96617820012705358</v>
      </c>
      <c r="AU395" s="1">
        <f t="shared" si="315"/>
        <v>0.28824331203046277</v>
      </c>
      <c r="AV395" s="2">
        <f t="shared" si="327"/>
        <v>394</v>
      </c>
      <c r="AW395" s="1">
        <f t="shared" si="328"/>
        <v>288.24331203046279</v>
      </c>
      <c r="AX395" s="1">
        <f t="shared" si="329"/>
        <v>0.96617820012705358</v>
      </c>
      <c r="AY395" s="1">
        <f t="shared" si="330"/>
        <v>1.0870128184622123</v>
      </c>
      <c r="AZ395" s="1">
        <f t="shared" si="325"/>
        <v>4.966666666666667E-3</v>
      </c>
      <c r="BA395" s="1">
        <f t="shared" si="326"/>
        <v>14.30041498822651</v>
      </c>
    </row>
    <row r="396" spans="1:53">
      <c r="A396" s="2">
        <f t="shared" si="284"/>
        <v>0.3950000000000003</v>
      </c>
      <c r="B396" s="1">
        <f t="shared" si="318"/>
        <v>0.4341665000000004</v>
      </c>
      <c r="C396" s="1">
        <f t="shared" si="285"/>
        <v>5.1955147350371191E-2</v>
      </c>
      <c r="D396" s="1">
        <f t="shared" si="319"/>
        <v>1.0933168271221891</v>
      </c>
      <c r="E396" s="1">
        <f t="shared" si="317"/>
        <v>1.0930975436066728</v>
      </c>
      <c r="F396" s="1">
        <f t="shared" si="317"/>
        <v>1.0930900938203951</v>
      </c>
      <c r="G396" s="1">
        <f t="shared" si="317"/>
        <v>1.0930898404415248</v>
      </c>
      <c r="H396" s="1">
        <f t="shared" si="287"/>
        <v>0.30114420347519416</v>
      </c>
      <c r="I396" s="1">
        <f t="shared" si="320"/>
        <v>14.510656566952004</v>
      </c>
      <c r="J396" s="1">
        <f>VLOOKUP($I396,Graph!$D$3:$M$50,col)</f>
        <v>5.7000000000000002E-3</v>
      </c>
      <c r="K396" s="1">
        <f>VLOOKUP($I396,Graph!$D$3:$M$50,col+1)</f>
        <v>4.5999999999999999E-3</v>
      </c>
      <c r="L396" s="1">
        <f t="shared" si="288"/>
        <v>4.966666666666667E-3</v>
      </c>
      <c r="M396" s="1">
        <f t="shared" si="289"/>
        <v>0.64098333333333324</v>
      </c>
      <c r="N396" s="1">
        <f t="shared" si="290"/>
        <v>0.39003333333333362</v>
      </c>
      <c r="O396" s="1">
        <f t="shared" si="291"/>
        <v>4.9122507754412036E-2</v>
      </c>
      <c r="P396" s="1">
        <f t="shared" si="292"/>
        <v>1.0872321508437881</v>
      </c>
      <c r="Q396" s="1">
        <f t="shared" si="293"/>
        <v>1.0870530855065956</v>
      </c>
      <c r="R396" s="1">
        <f t="shared" si="294"/>
        <v>1.0870474295110015</v>
      </c>
      <c r="S396" s="1">
        <f t="shared" si="295"/>
        <v>1.0870472506831783</v>
      </c>
      <c r="T396" s="1">
        <f t="shared" si="296"/>
        <v>0.96622504187644209</v>
      </c>
      <c r="U396" s="1">
        <f t="shared" si="297"/>
        <v>0.28936457437539415</v>
      </c>
      <c r="V396" s="2">
        <f t="shared" si="321"/>
        <v>14.318933799295829</v>
      </c>
      <c r="W396" s="1">
        <f>VLOOKUP(V396,Graph!$D$3:$M$50,col)</f>
        <v>5.7000000000000002E-3</v>
      </c>
      <c r="X396" s="1">
        <f>VLOOKUP(V396,Graph!$D$3:$M$50,col+1)</f>
        <v>4.5999999999999999E-3</v>
      </c>
      <c r="Y396" s="1">
        <f t="shared" si="298"/>
        <v>4.966666666666667E-3</v>
      </c>
      <c r="Z396" s="1">
        <f t="shared" si="322"/>
        <v>0.64098333333333324</v>
      </c>
      <c r="AA396" s="2">
        <f t="shared" si="299"/>
        <v>0.39003333333333362</v>
      </c>
      <c r="AB396" s="1">
        <f t="shared" si="300"/>
        <v>4.9122507754412036E-2</v>
      </c>
      <c r="AC396" s="1">
        <f t="shared" si="301"/>
        <v>1.0870472450289332</v>
      </c>
      <c r="AD396" s="1">
        <f t="shared" si="302"/>
        <v>1.0870472448501549</v>
      </c>
      <c r="AE396" s="1">
        <f t="shared" si="303"/>
        <v>1.0870472448445021</v>
      </c>
      <c r="AF396" s="1">
        <f t="shared" si="304"/>
        <v>1.0870472448443231</v>
      </c>
      <c r="AG396" s="1">
        <f t="shared" si="305"/>
        <v>0.96622504187644209</v>
      </c>
      <c r="AH396" s="1">
        <f t="shared" si="306"/>
        <v>0.28936457282113065</v>
      </c>
      <c r="AI396" s="2">
        <f t="shared" si="323"/>
        <v>14.318933773658742</v>
      </c>
      <c r="AJ396" s="1">
        <f>VLOOKUP(AI396,Graph!$D$3:$M$50,col)</f>
        <v>5.7000000000000002E-3</v>
      </c>
      <c r="AK396" s="1">
        <f>VLOOKUP(AI396,Graph!$D$3:$M$50,col+1)</f>
        <v>4.5999999999999999E-3</v>
      </c>
      <c r="AL396" s="1">
        <f t="shared" si="307"/>
        <v>4.966666666666667E-3</v>
      </c>
      <c r="AM396" s="1">
        <f t="shared" si="324"/>
        <v>0.64098333333333324</v>
      </c>
      <c r="AN396" s="2">
        <f t="shared" si="308"/>
        <v>0.39003333333333362</v>
      </c>
      <c r="AO396" s="1">
        <f t="shared" si="309"/>
        <v>4.9122507754412036E-2</v>
      </c>
      <c r="AP396" s="1">
        <f t="shared" si="310"/>
        <v>1.0870472448443178</v>
      </c>
      <c r="AQ396" s="1">
        <f t="shared" si="311"/>
        <v>1.0870472448443176</v>
      </c>
      <c r="AR396" s="1">
        <f t="shared" si="312"/>
        <v>1.0870472448443174</v>
      </c>
      <c r="AS396" s="1">
        <f t="shared" si="313"/>
        <v>1.0870472448443176</v>
      </c>
      <c r="AT396" s="1">
        <f t="shared" si="314"/>
        <v>0.96622504187644209</v>
      </c>
      <c r="AU396" s="1">
        <f t="shared" si="315"/>
        <v>0.28936457282112921</v>
      </c>
      <c r="AV396" s="2">
        <f t="shared" si="327"/>
        <v>395</v>
      </c>
      <c r="AW396" s="1">
        <f t="shared" si="328"/>
        <v>289.36457282112923</v>
      </c>
      <c r="AX396" s="1">
        <f t="shared" si="329"/>
        <v>0.96622504187644209</v>
      </c>
      <c r="AY396" s="1">
        <f t="shared" si="330"/>
        <v>1.0870472448443176</v>
      </c>
      <c r="AZ396" s="1">
        <f t="shared" si="325"/>
        <v>4.966666666666667E-3</v>
      </c>
      <c r="BA396" s="1">
        <f t="shared" si="326"/>
        <v>14.318933773658742</v>
      </c>
    </row>
    <row r="397" spans="1:53">
      <c r="A397" s="2">
        <f t="shared" si="284"/>
        <v>0.3960000000000003</v>
      </c>
      <c r="B397" s="1">
        <f t="shared" si="318"/>
        <v>0.43520766666666705</v>
      </c>
      <c r="C397" s="1">
        <f t="shared" si="285"/>
        <v>5.1968993748430961E-2</v>
      </c>
      <c r="D397" s="1">
        <f t="shared" si="319"/>
        <v>1.0933458451323925</v>
      </c>
      <c r="E397" s="1">
        <f t="shared" si="317"/>
        <v>1.0931274001062861</v>
      </c>
      <c r="F397" s="1">
        <f t="shared" si="317"/>
        <v>1.0931199761720471</v>
      </c>
      <c r="G397" s="1">
        <f t="shared" si="317"/>
        <v>1.0931197235840036</v>
      </c>
      <c r="H397" s="1">
        <f t="shared" si="287"/>
        <v>0.30229677657441006</v>
      </c>
      <c r="I397" s="1">
        <f t="shared" si="320"/>
        <v>14.529145274046853</v>
      </c>
      <c r="J397" s="1">
        <f>VLOOKUP($I397,Graph!$D$3:$M$50,col)</f>
        <v>5.7000000000000002E-3</v>
      </c>
      <c r="K397" s="1">
        <f>VLOOKUP($I397,Graph!$D$3:$M$50,col+1)</f>
        <v>4.5999999999999999E-3</v>
      </c>
      <c r="L397" s="1">
        <f t="shared" si="288"/>
        <v>4.966666666666667E-3</v>
      </c>
      <c r="M397" s="1">
        <f t="shared" si="289"/>
        <v>0.64098333333333324</v>
      </c>
      <c r="N397" s="1">
        <f t="shared" si="290"/>
        <v>0.39103333333333362</v>
      </c>
      <c r="O397" s="1">
        <f t="shared" si="291"/>
        <v>4.9138759338595281E-2</v>
      </c>
      <c r="P397" s="1">
        <f t="shared" si="292"/>
        <v>1.0872663744193733</v>
      </c>
      <c r="Q397" s="1">
        <f t="shared" si="293"/>
        <v>1.0870873583376184</v>
      </c>
      <c r="R397" s="1">
        <f t="shared" si="294"/>
        <v>1.0870817014786667</v>
      </c>
      <c r="S397" s="1">
        <f t="shared" si="295"/>
        <v>1.0870815225471491</v>
      </c>
      <c r="T397" s="1">
        <f t="shared" si="296"/>
        <v>0.96627164780257535</v>
      </c>
      <c r="U397" s="1">
        <f t="shared" si="297"/>
        <v>0.29048729097258852</v>
      </c>
      <c r="V397" s="2">
        <f t="shared" si="321"/>
        <v>14.337428758393102</v>
      </c>
      <c r="W397" s="1">
        <f>VLOOKUP(V397,Graph!$D$3:$M$50,col)</f>
        <v>5.7000000000000002E-3</v>
      </c>
      <c r="X397" s="1">
        <f>VLOOKUP(V397,Graph!$D$3:$M$50,col+1)</f>
        <v>4.5999999999999999E-3</v>
      </c>
      <c r="Y397" s="1">
        <f t="shared" si="298"/>
        <v>4.966666666666667E-3</v>
      </c>
      <c r="Z397" s="1">
        <f t="shared" si="322"/>
        <v>0.64098333333333324</v>
      </c>
      <c r="AA397" s="2">
        <f t="shared" si="299"/>
        <v>0.39103333333333362</v>
      </c>
      <c r="AB397" s="1">
        <f t="shared" si="300"/>
        <v>4.9138759338595281E-2</v>
      </c>
      <c r="AC397" s="1">
        <f t="shared" si="301"/>
        <v>1.0870815168872083</v>
      </c>
      <c r="AD397" s="1">
        <f t="shared" si="302"/>
        <v>1.0870815167081735</v>
      </c>
      <c r="AE397" s="1">
        <f t="shared" si="303"/>
        <v>1.0870815167025105</v>
      </c>
      <c r="AF397" s="1">
        <f t="shared" si="304"/>
        <v>1.0870815167023316</v>
      </c>
      <c r="AG397" s="1">
        <f t="shared" si="305"/>
        <v>0.96627164780257535</v>
      </c>
      <c r="AH397" s="1">
        <f t="shared" si="306"/>
        <v>0.29048728941075053</v>
      </c>
      <c r="AI397" s="2">
        <f t="shared" si="323"/>
        <v>14.337428732697497</v>
      </c>
      <c r="AJ397" s="1">
        <f>VLOOKUP(AI397,Graph!$D$3:$M$50,col)</f>
        <v>5.7000000000000002E-3</v>
      </c>
      <c r="AK397" s="1">
        <f>VLOOKUP(AI397,Graph!$D$3:$M$50,col+1)</f>
        <v>4.5999999999999999E-3</v>
      </c>
      <c r="AL397" s="1">
        <f t="shared" si="307"/>
        <v>4.966666666666667E-3</v>
      </c>
      <c r="AM397" s="1">
        <f t="shared" si="324"/>
        <v>0.64098333333333324</v>
      </c>
      <c r="AN397" s="2">
        <f t="shared" si="308"/>
        <v>0.39103333333333362</v>
      </c>
      <c r="AO397" s="1">
        <f t="shared" si="309"/>
        <v>4.9138759338595281E-2</v>
      </c>
      <c r="AP397" s="1">
        <f t="shared" si="310"/>
        <v>1.087081516702326</v>
      </c>
      <c r="AQ397" s="1">
        <f t="shared" si="311"/>
        <v>1.0870815167023256</v>
      </c>
      <c r="AR397" s="1">
        <f t="shared" si="312"/>
        <v>1.0870815167023256</v>
      </c>
      <c r="AS397" s="1">
        <f t="shared" si="313"/>
        <v>1.0870815167023256</v>
      </c>
      <c r="AT397" s="1">
        <f t="shared" si="314"/>
        <v>0.96627164780257535</v>
      </c>
      <c r="AU397" s="1">
        <f t="shared" si="315"/>
        <v>0.29048728941074897</v>
      </c>
      <c r="AV397" s="2">
        <f t="shared" si="327"/>
        <v>396</v>
      </c>
      <c r="AW397" s="1">
        <f t="shared" si="328"/>
        <v>290.48728941074899</v>
      </c>
      <c r="AX397" s="1">
        <f t="shared" si="329"/>
        <v>0.96627164780257535</v>
      </c>
      <c r="AY397" s="1">
        <f t="shared" si="330"/>
        <v>1.0870815167023256</v>
      </c>
      <c r="AZ397" s="1">
        <f t="shared" si="325"/>
        <v>4.966666666666667E-3</v>
      </c>
      <c r="BA397" s="1">
        <f t="shared" si="326"/>
        <v>14.337428732697497</v>
      </c>
    </row>
    <row r="398" spans="1:53">
      <c r="A398" s="2">
        <f t="shared" si="284"/>
        <v>0.3970000000000003</v>
      </c>
      <c r="B398" s="1">
        <f t="shared" si="318"/>
        <v>0.4362488333333337</v>
      </c>
      <c r="C398" s="1">
        <f t="shared" si="285"/>
        <v>5.1982775885544272E-2</v>
      </c>
      <c r="D398" s="1">
        <f t="shared" si="319"/>
        <v>1.0933747307649881</v>
      </c>
      <c r="E398" s="1">
        <f t="shared" si="317"/>
        <v>1.0931571213775633</v>
      </c>
      <c r="F398" s="1">
        <f t="shared" si="317"/>
        <v>1.0931497232303689</v>
      </c>
      <c r="G398" s="1">
        <f t="shared" si="317"/>
        <v>1.0931494714319498</v>
      </c>
      <c r="H398" s="1">
        <f t="shared" si="287"/>
        <v>0.30345082051096778</v>
      </c>
      <c r="I398" s="1">
        <f t="shared" si="320"/>
        <v>14.547610550124766</v>
      </c>
      <c r="J398" s="1">
        <f>VLOOKUP($I398,Graph!$D$3:$M$50,col)</f>
        <v>5.7000000000000002E-3</v>
      </c>
      <c r="K398" s="1">
        <f>VLOOKUP($I398,Graph!$D$3:$M$50,col+1)</f>
        <v>4.5999999999999999E-3</v>
      </c>
      <c r="L398" s="1">
        <f t="shared" si="288"/>
        <v>4.966666666666667E-3</v>
      </c>
      <c r="M398" s="1">
        <f t="shared" si="289"/>
        <v>0.64098333333333324</v>
      </c>
      <c r="N398" s="1">
        <f t="shared" si="290"/>
        <v>0.39203333333333362</v>
      </c>
      <c r="O398" s="1">
        <f t="shared" si="291"/>
        <v>4.9154936018244902E-2</v>
      </c>
      <c r="P398" s="1">
        <f t="shared" si="292"/>
        <v>1.0873004445616592</v>
      </c>
      <c r="Q398" s="1">
        <f t="shared" si="293"/>
        <v>1.0871214776708065</v>
      </c>
      <c r="R398" s="1">
        <f t="shared" si="294"/>
        <v>1.0871158199584621</v>
      </c>
      <c r="S398" s="1">
        <f t="shared" si="295"/>
        <v>1.0871156409238787</v>
      </c>
      <c r="T398" s="1">
        <f t="shared" si="296"/>
        <v>0.96631801968181807</v>
      </c>
      <c r="U398" s="1">
        <f t="shared" si="297"/>
        <v>0.29161146148150796</v>
      </c>
      <c r="V398" s="2">
        <f t="shared" si="321"/>
        <v>14.355899982553009</v>
      </c>
      <c r="W398" s="1">
        <f>VLOOKUP(V398,Graph!$D$3:$M$50,col)</f>
        <v>5.7000000000000002E-3</v>
      </c>
      <c r="X398" s="1">
        <f>VLOOKUP(V398,Graph!$D$3:$M$50,col+1)</f>
        <v>4.5999999999999999E-3</v>
      </c>
      <c r="Y398" s="1">
        <f t="shared" si="298"/>
        <v>4.966666666666667E-3</v>
      </c>
      <c r="Z398" s="1">
        <f t="shared" si="322"/>
        <v>0.64098333333333324</v>
      </c>
      <c r="AA398" s="2">
        <f t="shared" si="299"/>
        <v>0.39203333333333362</v>
      </c>
      <c r="AB398" s="1">
        <f t="shared" si="300"/>
        <v>4.9154936018244902E-2</v>
      </c>
      <c r="AC398" s="1">
        <f t="shared" si="301"/>
        <v>1.0871156352582707</v>
      </c>
      <c r="AD398" s="1">
        <f t="shared" si="302"/>
        <v>1.0871156350789803</v>
      </c>
      <c r="AE398" s="1">
        <f t="shared" si="303"/>
        <v>1.0871156350733067</v>
      </c>
      <c r="AF398" s="1">
        <f t="shared" si="304"/>
        <v>1.087115635073127</v>
      </c>
      <c r="AG398" s="1">
        <f t="shared" si="305"/>
        <v>0.96631801968181807</v>
      </c>
      <c r="AH398" s="1">
        <f t="shared" si="306"/>
        <v>0.29161145991208315</v>
      </c>
      <c r="AI398" s="2">
        <f t="shared" si="323"/>
        <v>14.355899956798984</v>
      </c>
      <c r="AJ398" s="1">
        <f>VLOOKUP(AI398,Graph!$D$3:$M$50,col)</f>
        <v>5.7000000000000002E-3</v>
      </c>
      <c r="AK398" s="1">
        <f>VLOOKUP(AI398,Graph!$D$3:$M$50,col+1)</f>
        <v>4.5999999999999999E-3</v>
      </c>
      <c r="AL398" s="1">
        <f t="shared" si="307"/>
        <v>4.966666666666667E-3</v>
      </c>
      <c r="AM398" s="1">
        <f t="shared" si="324"/>
        <v>0.64098333333333324</v>
      </c>
      <c r="AN398" s="2">
        <f t="shared" si="308"/>
        <v>0.39203333333333362</v>
      </c>
      <c r="AO398" s="1">
        <f t="shared" si="309"/>
        <v>4.9154936018244902E-2</v>
      </c>
      <c r="AP398" s="1">
        <f t="shared" si="310"/>
        <v>1.0871156350731215</v>
      </c>
      <c r="AQ398" s="1">
        <f t="shared" si="311"/>
        <v>1.0871156350731213</v>
      </c>
      <c r="AR398" s="1">
        <f t="shared" si="312"/>
        <v>1.087115635073121</v>
      </c>
      <c r="AS398" s="1">
        <f t="shared" si="313"/>
        <v>1.0871156350731215</v>
      </c>
      <c r="AT398" s="1">
        <f t="shared" si="314"/>
        <v>0.96631801968181807</v>
      </c>
      <c r="AU398" s="1">
        <f t="shared" si="315"/>
        <v>0.29161145991208165</v>
      </c>
      <c r="AV398" s="2">
        <f t="shared" si="327"/>
        <v>397</v>
      </c>
      <c r="AW398" s="1">
        <f t="shared" si="328"/>
        <v>291.61145991208167</v>
      </c>
      <c r="AX398" s="1">
        <f t="shared" si="329"/>
        <v>0.96631801968181807</v>
      </c>
      <c r="AY398" s="1">
        <f t="shared" si="330"/>
        <v>1.0871156350731215</v>
      </c>
      <c r="AZ398" s="1">
        <f t="shared" si="325"/>
        <v>4.966666666666667E-3</v>
      </c>
      <c r="BA398" s="1">
        <f t="shared" si="326"/>
        <v>14.355899956798984</v>
      </c>
    </row>
    <row r="399" spans="1:53">
      <c r="A399" s="2">
        <f t="shared" si="284"/>
        <v>0.3980000000000003</v>
      </c>
      <c r="B399" s="1">
        <f t="shared" si="318"/>
        <v>0.4372900000000004</v>
      </c>
      <c r="C399" s="1">
        <f t="shared" si="285"/>
        <v>5.1996494207665854E-2</v>
      </c>
      <c r="D399" s="1">
        <f t="shared" si="319"/>
        <v>1.0934034849230299</v>
      </c>
      <c r="E399" s="1">
        <f t="shared" si="317"/>
        <v>1.093186708336491</v>
      </c>
      <c r="F399" s="1">
        <f t="shared" si="317"/>
        <v>1.093179335911471</v>
      </c>
      <c r="G399" s="1">
        <f t="shared" si="317"/>
        <v>1.0931790849014695</v>
      </c>
      <c r="H399" s="1">
        <f t="shared" si="287"/>
        <v>0.30460633341058846</v>
      </c>
      <c r="I399" s="1">
        <f t="shared" si="320"/>
        <v>14.566052483842366</v>
      </c>
      <c r="J399" s="1">
        <f>VLOOKUP($I399,Graph!$D$3:$M$50,col)</f>
        <v>5.7000000000000002E-3</v>
      </c>
      <c r="K399" s="1">
        <f>VLOOKUP($I399,Graph!$D$3:$M$50,col+1)</f>
        <v>4.5999999999999999E-3</v>
      </c>
      <c r="L399" s="1">
        <f t="shared" si="288"/>
        <v>4.966666666666667E-3</v>
      </c>
      <c r="M399" s="1">
        <f t="shared" si="289"/>
        <v>0.64098333333333324</v>
      </c>
      <c r="N399" s="1">
        <f t="shared" si="290"/>
        <v>0.39303333333333362</v>
      </c>
      <c r="O399" s="1">
        <f t="shared" si="291"/>
        <v>4.9171038309376816E-2</v>
      </c>
      <c r="P399" s="1">
        <f t="shared" si="292"/>
        <v>1.0873343622989506</v>
      </c>
      <c r="Q399" s="1">
        <f t="shared" si="293"/>
        <v>1.0871554445339038</v>
      </c>
      <c r="R399" s="1">
        <f t="shared" si="294"/>
        <v>1.0871497859780321</v>
      </c>
      <c r="S399" s="1">
        <f t="shared" si="295"/>
        <v>1.0871496068410076</v>
      </c>
      <c r="T399" s="1">
        <f t="shared" si="296"/>
        <v>0.96636415927274022</v>
      </c>
      <c r="U399" s="1">
        <f t="shared" si="297"/>
        <v>0.29273708402222642</v>
      </c>
      <c r="V399" s="2">
        <f t="shared" si="321"/>
        <v>14.374347562649483</v>
      </c>
      <c r="W399" s="1">
        <f>VLOOKUP(V399,Graph!$D$3:$M$50,col)</f>
        <v>5.7000000000000002E-3</v>
      </c>
      <c r="X399" s="1">
        <f>VLOOKUP(V399,Graph!$D$3:$M$50,col+1)</f>
        <v>4.5999999999999999E-3</v>
      </c>
      <c r="Y399" s="1">
        <f t="shared" si="298"/>
        <v>4.966666666666667E-3</v>
      </c>
      <c r="Z399" s="1">
        <f t="shared" si="322"/>
        <v>0.64098333333333324</v>
      </c>
      <c r="AA399" s="2">
        <f t="shared" si="299"/>
        <v>0.39303333333333362</v>
      </c>
      <c r="AB399" s="1">
        <f t="shared" si="300"/>
        <v>4.9171038309376816E-2</v>
      </c>
      <c r="AC399" s="1">
        <f t="shared" si="301"/>
        <v>1.0871496011697599</v>
      </c>
      <c r="AD399" s="1">
        <f t="shared" si="302"/>
        <v>1.0871496009902153</v>
      </c>
      <c r="AE399" s="1">
        <f t="shared" si="303"/>
        <v>1.0871496009845312</v>
      </c>
      <c r="AF399" s="1">
        <f t="shared" si="304"/>
        <v>1.0871496009843511</v>
      </c>
      <c r="AG399" s="1">
        <f t="shared" si="305"/>
        <v>0.96636415927274022</v>
      </c>
      <c r="AH399" s="1">
        <f t="shared" si="306"/>
        <v>0.29273708244520291</v>
      </c>
      <c r="AI399" s="2">
        <f t="shared" si="323"/>
        <v>14.374347536837147</v>
      </c>
      <c r="AJ399" s="1">
        <f>VLOOKUP(AI399,Graph!$D$3:$M$50,col)</f>
        <v>5.7000000000000002E-3</v>
      </c>
      <c r="AK399" s="1">
        <f>VLOOKUP(AI399,Graph!$D$3:$M$50,col+1)</f>
        <v>4.5999999999999999E-3</v>
      </c>
      <c r="AL399" s="1">
        <f t="shared" si="307"/>
        <v>4.966666666666667E-3</v>
      </c>
      <c r="AM399" s="1">
        <f t="shared" si="324"/>
        <v>0.64098333333333324</v>
      </c>
      <c r="AN399" s="2">
        <f t="shared" si="308"/>
        <v>0.39303333333333362</v>
      </c>
      <c r="AO399" s="1">
        <f t="shared" si="309"/>
        <v>4.9171038309376816E-2</v>
      </c>
      <c r="AP399" s="1">
        <f t="shared" si="310"/>
        <v>1.0871496009843455</v>
      </c>
      <c r="AQ399" s="1">
        <f t="shared" si="311"/>
        <v>1.0871496009843451</v>
      </c>
      <c r="AR399" s="1">
        <f t="shared" si="312"/>
        <v>1.0871496009843451</v>
      </c>
      <c r="AS399" s="1">
        <f t="shared" si="313"/>
        <v>1.0871496009843451</v>
      </c>
      <c r="AT399" s="1">
        <f t="shared" si="314"/>
        <v>0.96636415927274022</v>
      </c>
      <c r="AU399" s="1">
        <f t="shared" si="315"/>
        <v>0.29273708244520125</v>
      </c>
      <c r="AV399" s="2">
        <f t="shared" si="327"/>
        <v>398</v>
      </c>
      <c r="AW399" s="1">
        <f t="shared" si="328"/>
        <v>292.73708244520122</v>
      </c>
      <c r="AX399" s="1">
        <f t="shared" si="329"/>
        <v>0.96636415927274022</v>
      </c>
      <c r="AY399" s="1">
        <f t="shared" si="330"/>
        <v>1.0871496009843451</v>
      </c>
      <c r="AZ399" s="1">
        <f t="shared" si="325"/>
        <v>4.966666666666667E-3</v>
      </c>
      <c r="BA399" s="1">
        <f t="shared" si="326"/>
        <v>14.374347536837147</v>
      </c>
    </row>
    <row r="400" spans="1:53">
      <c r="A400" s="2">
        <f t="shared" si="284"/>
        <v>0.3990000000000003</v>
      </c>
      <c r="B400" s="1">
        <f t="shared" si="318"/>
        <v>0.43833116666666705</v>
      </c>
      <c r="C400" s="1">
        <f t="shared" si="285"/>
        <v>5.2010149156637049E-2</v>
      </c>
      <c r="D400" s="1">
        <f t="shared" si="319"/>
        <v>1.0934321085013849</v>
      </c>
      <c r="E400" s="1">
        <f t="shared" si="317"/>
        <v>1.0932161618908083</v>
      </c>
      <c r="F400" s="1">
        <f t="shared" si="317"/>
        <v>1.0932088151232182</v>
      </c>
      <c r="G400" s="1">
        <f t="shared" si="317"/>
        <v>1.0932085649004228</v>
      </c>
      <c r="H400" s="1">
        <f t="shared" si="287"/>
        <v>0.30576331340613988</v>
      </c>
      <c r="I400" s="1">
        <f t="shared" si="320"/>
        <v>14.584471163299604</v>
      </c>
      <c r="J400" s="1">
        <f>VLOOKUP($I400,Graph!$D$3:$M$50,col)</f>
        <v>5.7000000000000002E-3</v>
      </c>
      <c r="K400" s="1">
        <f>VLOOKUP($I400,Graph!$D$3:$M$50,col+1)</f>
        <v>4.5999999999999999E-3</v>
      </c>
      <c r="L400" s="1">
        <f t="shared" si="288"/>
        <v>4.966666666666667E-3</v>
      </c>
      <c r="M400" s="1">
        <f t="shared" si="289"/>
        <v>0.64098333333333324</v>
      </c>
      <c r="N400" s="1">
        <f t="shared" si="290"/>
        <v>0.39403333333333362</v>
      </c>
      <c r="O400" s="1">
        <f t="shared" si="291"/>
        <v>4.9187066723284385E-2</v>
      </c>
      <c r="P400" s="1">
        <f t="shared" si="292"/>
        <v>1.0873681286503958</v>
      </c>
      <c r="Q400" s="1">
        <f t="shared" si="293"/>
        <v>1.0871892599455135</v>
      </c>
      <c r="R400" s="1">
        <f t="shared" si="294"/>
        <v>1.0871836005558813</v>
      </c>
      <c r="S400" s="1">
        <f t="shared" si="295"/>
        <v>1.0871834213170348</v>
      </c>
      <c r="T400" s="1">
        <f t="shared" si="296"/>
        <v>0.96641006831633702</v>
      </c>
      <c r="U400" s="1">
        <f t="shared" si="297"/>
        <v>0.29386415672208577</v>
      </c>
      <c r="V400" s="2">
        <f t="shared" si="321"/>
        <v>14.392771588979375</v>
      </c>
      <c r="W400" s="1">
        <f>VLOOKUP(V400,Graph!$D$3:$M$50,col)</f>
        <v>5.7000000000000002E-3</v>
      </c>
      <c r="X400" s="1">
        <f>VLOOKUP(V400,Graph!$D$3:$M$50,col+1)</f>
        <v>4.5999999999999999E-3</v>
      </c>
      <c r="Y400" s="1">
        <f t="shared" si="298"/>
        <v>4.966666666666667E-3</v>
      </c>
      <c r="Z400" s="1">
        <f t="shared" si="322"/>
        <v>0.64098333333333324</v>
      </c>
      <c r="AA400" s="2">
        <f t="shared" si="299"/>
        <v>0.39403333333333362</v>
      </c>
      <c r="AB400" s="1">
        <f t="shared" si="300"/>
        <v>4.9187066723284385E-2</v>
      </c>
      <c r="AC400" s="1">
        <f t="shared" si="301"/>
        <v>1.0871834156401747</v>
      </c>
      <c r="AD400" s="1">
        <f t="shared" si="302"/>
        <v>1.087183415460377</v>
      </c>
      <c r="AE400" s="1">
        <f t="shared" si="303"/>
        <v>1.0871834154546822</v>
      </c>
      <c r="AF400" s="1">
        <f t="shared" si="304"/>
        <v>1.0871834154545019</v>
      </c>
      <c r="AG400" s="1">
        <f t="shared" si="305"/>
        <v>0.96641006831633702</v>
      </c>
      <c r="AH400" s="1">
        <f t="shared" si="306"/>
        <v>0.29386415513745134</v>
      </c>
      <c r="AI400" s="2">
        <f t="shared" si="323"/>
        <v>14.392771563108827</v>
      </c>
      <c r="AJ400" s="1">
        <f>VLOOKUP(AI400,Graph!$D$3:$M$50,col)</f>
        <v>5.7000000000000002E-3</v>
      </c>
      <c r="AK400" s="1">
        <f>VLOOKUP(AI400,Graph!$D$3:$M$50,col+1)</f>
        <v>4.5999999999999999E-3</v>
      </c>
      <c r="AL400" s="1">
        <f t="shared" si="307"/>
        <v>4.966666666666667E-3</v>
      </c>
      <c r="AM400" s="1">
        <f t="shared" si="324"/>
        <v>0.64098333333333324</v>
      </c>
      <c r="AN400" s="2">
        <f t="shared" si="308"/>
        <v>0.39403333333333362</v>
      </c>
      <c r="AO400" s="1">
        <f t="shared" si="309"/>
        <v>4.9187066723284385E-2</v>
      </c>
      <c r="AP400" s="1">
        <f t="shared" si="310"/>
        <v>1.0871834154544964</v>
      </c>
      <c r="AQ400" s="1">
        <f t="shared" si="311"/>
        <v>1.0871834154544961</v>
      </c>
      <c r="AR400" s="1">
        <f t="shared" si="312"/>
        <v>1.0871834154544961</v>
      </c>
      <c r="AS400" s="1">
        <f t="shared" si="313"/>
        <v>1.0871834154544961</v>
      </c>
      <c r="AT400" s="1">
        <f t="shared" si="314"/>
        <v>0.96641006831633702</v>
      </c>
      <c r="AU400" s="1">
        <f t="shared" si="315"/>
        <v>0.29386415513744979</v>
      </c>
      <c r="AV400" s="2">
        <f t="shared" si="327"/>
        <v>399</v>
      </c>
      <c r="AW400" s="1">
        <f t="shared" si="328"/>
        <v>293.86415513744981</v>
      </c>
      <c r="AX400" s="1">
        <f t="shared" si="329"/>
        <v>0.96641006831633702</v>
      </c>
      <c r="AY400" s="1">
        <f t="shared" si="330"/>
        <v>1.0871834154544961</v>
      </c>
      <c r="AZ400" s="1">
        <f t="shared" si="325"/>
        <v>4.966666666666667E-3</v>
      </c>
      <c r="BA400" s="1">
        <f t="shared" si="326"/>
        <v>14.392771563108827</v>
      </c>
    </row>
    <row r="401" spans="1:53">
      <c r="A401" s="2">
        <f t="shared" si="284"/>
        <v>0.4000000000000003</v>
      </c>
      <c r="B401" s="1">
        <f t="shared" si="318"/>
        <v>0.4393723333333337</v>
      </c>
      <c r="C401" s="1">
        <f t="shared" si="285"/>
        <v>5.2023741170233097E-2</v>
      </c>
      <c r="D401" s="1">
        <f t="shared" si="319"/>
        <v>1.0934606023868232</v>
      </c>
      <c r="E401" s="1">
        <f t="shared" ref="E401:G420" si="331">SQRT(D401-($C401*D401-POWER(D401,1/3)+1)/($C401-POWER(D401,-2/3)/3))</f>
        <v>1.0932454829400984</v>
      </c>
      <c r="F401" s="1">
        <f t="shared" si="331"/>
        <v>1.093238161765322</v>
      </c>
      <c r="G401" s="1">
        <f t="shared" si="331"/>
        <v>1.0932379123285167</v>
      </c>
      <c r="H401" s="1">
        <f t="shared" si="287"/>
        <v>0.30692175863759036</v>
      </c>
      <c r="I401" s="1">
        <f t="shared" si="320"/>
        <v>14.602866676044641</v>
      </c>
      <c r="J401" s="1">
        <f>VLOOKUP($I401,Graph!$D$3:$M$50,col)</f>
        <v>5.7000000000000002E-3</v>
      </c>
      <c r="K401" s="1">
        <f>VLOOKUP($I401,Graph!$D$3:$M$50,col+1)</f>
        <v>4.5999999999999999E-3</v>
      </c>
      <c r="L401" s="1">
        <f t="shared" si="288"/>
        <v>4.966666666666667E-3</v>
      </c>
      <c r="M401" s="1">
        <f t="shared" si="289"/>
        <v>0.64098333333333324</v>
      </c>
      <c r="N401" s="1">
        <f t="shared" si="290"/>
        <v>0.39503333333333362</v>
      </c>
      <c r="O401" s="1">
        <f t="shared" si="291"/>
        <v>4.9203021766592338E-2</v>
      </c>
      <c r="P401" s="1">
        <f t="shared" si="292"/>
        <v>1.0874017446260882</v>
      </c>
      <c r="Q401" s="1">
        <f t="shared" si="293"/>
        <v>1.0872229249151948</v>
      </c>
      <c r="R401" s="1">
        <f t="shared" si="294"/>
        <v>1.0872172647014711</v>
      </c>
      <c r="S401" s="1">
        <f t="shared" si="295"/>
        <v>1.0872170853614187</v>
      </c>
      <c r="T401" s="1">
        <f t="shared" si="296"/>
        <v>0.96645574853624971</v>
      </c>
      <c r="U401" s="1">
        <f t="shared" si="297"/>
        <v>0.29499267771564863</v>
      </c>
      <c r="V401" s="2">
        <f t="shared" si="321"/>
        <v>14.411172151267527</v>
      </c>
      <c r="W401" s="1">
        <f>VLOOKUP(V401,Graph!$D$3:$M$50,col)</f>
        <v>5.7000000000000002E-3</v>
      </c>
      <c r="X401" s="1">
        <f>VLOOKUP(V401,Graph!$D$3:$M$50,col+1)</f>
        <v>4.5999999999999999E-3</v>
      </c>
      <c r="Y401" s="1">
        <f t="shared" si="298"/>
        <v>4.966666666666667E-3</v>
      </c>
      <c r="Z401" s="1">
        <f t="shared" si="322"/>
        <v>0.64098333333333324</v>
      </c>
      <c r="AA401" s="2">
        <f t="shared" si="299"/>
        <v>0.39503333333333362</v>
      </c>
      <c r="AB401" s="1">
        <f t="shared" si="300"/>
        <v>4.9203021766592338E-2</v>
      </c>
      <c r="AC401" s="1">
        <f t="shared" si="301"/>
        <v>1.0872170796789735</v>
      </c>
      <c r="AD401" s="1">
        <f t="shared" si="302"/>
        <v>1.0872170794989233</v>
      </c>
      <c r="AE401" s="1">
        <f t="shared" si="303"/>
        <v>1.0872170794932181</v>
      </c>
      <c r="AF401" s="1">
        <f t="shared" si="304"/>
        <v>1.0872170794930374</v>
      </c>
      <c r="AG401" s="1">
        <f t="shared" si="305"/>
        <v>0.96645574853624971</v>
      </c>
      <c r="AH401" s="1">
        <f t="shared" si="306"/>
        <v>0.29499267612339114</v>
      </c>
      <c r="AI401" s="2">
        <f t="shared" si="323"/>
        <v>14.411172125338865</v>
      </c>
      <c r="AJ401" s="1">
        <f>VLOOKUP(AI401,Graph!$D$3:$M$50,col)</f>
        <v>5.7000000000000002E-3</v>
      </c>
      <c r="AK401" s="1">
        <f>VLOOKUP(AI401,Graph!$D$3:$M$50,col+1)</f>
        <v>4.5999999999999999E-3</v>
      </c>
      <c r="AL401" s="1">
        <f t="shared" si="307"/>
        <v>4.966666666666667E-3</v>
      </c>
      <c r="AM401" s="1">
        <f t="shared" si="324"/>
        <v>0.64098333333333324</v>
      </c>
      <c r="AN401" s="2">
        <f t="shared" si="308"/>
        <v>0.39503333333333362</v>
      </c>
      <c r="AO401" s="1">
        <f t="shared" si="309"/>
        <v>4.9203021766592338E-2</v>
      </c>
      <c r="AP401" s="1">
        <f t="shared" si="310"/>
        <v>1.0872170794930316</v>
      </c>
      <c r="AQ401" s="1">
        <f t="shared" si="311"/>
        <v>1.0872170794930314</v>
      </c>
      <c r="AR401" s="1">
        <f t="shared" si="312"/>
        <v>1.0872170794930316</v>
      </c>
      <c r="AS401" s="1">
        <f t="shared" si="313"/>
        <v>1.0872170794930314</v>
      </c>
      <c r="AT401" s="1">
        <f t="shared" si="314"/>
        <v>0.96645574853624971</v>
      </c>
      <c r="AU401" s="1">
        <f t="shared" si="315"/>
        <v>0.29499267612338947</v>
      </c>
      <c r="AV401" s="2">
        <f t="shared" si="327"/>
        <v>400</v>
      </c>
      <c r="AW401" s="1">
        <f t="shared" si="328"/>
        <v>294.99267612338946</v>
      </c>
      <c r="AX401" s="1">
        <f t="shared" si="329"/>
        <v>0.96645574853624971</v>
      </c>
      <c r="AY401" s="1">
        <f t="shared" si="330"/>
        <v>1.0872170794930314</v>
      </c>
      <c r="AZ401" s="1">
        <f t="shared" si="325"/>
        <v>4.966666666666667E-3</v>
      </c>
      <c r="BA401" s="1">
        <f t="shared" si="326"/>
        <v>14.411172125338865</v>
      </c>
    </row>
    <row r="402" spans="1:53">
      <c r="A402" s="2">
        <f t="shared" si="284"/>
        <v>0.4010000000000003</v>
      </c>
      <c r="B402" s="1">
        <f t="shared" si="318"/>
        <v>0.4404135000000004</v>
      </c>
      <c r="C402" s="1">
        <f t="shared" si="285"/>
        <v>5.2037270682209744E-2</v>
      </c>
      <c r="D402" s="1">
        <f t="shared" si="319"/>
        <v>1.0934889674581114</v>
      </c>
      <c r="E402" s="1">
        <f t="shared" si="331"/>
        <v>1.0932746723758817</v>
      </c>
      <c r="F402" s="1">
        <f t="shared" si="331"/>
        <v>1.0932673767294305</v>
      </c>
      <c r="G402" s="1">
        <f t="shared" si="331"/>
        <v>1.0932671280773953</v>
      </c>
      <c r="H402" s="1">
        <f t="shared" si="287"/>
        <v>0.3080816672519639</v>
      </c>
      <c r="I402" s="1">
        <f t="shared" si="320"/>
        <v>14.621239109078662</v>
      </c>
      <c r="J402" s="1">
        <f>VLOOKUP($I402,Graph!$D$3:$M$50,col)</f>
        <v>5.7000000000000002E-3</v>
      </c>
      <c r="K402" s="1">
        <f>VLOOKUP($I402,Graph!$D$3:$M$50,col+1)</f>
        <v>4.5999999999999999E-3</v>
      </c>
      <c r="L402" s="1">
        <f t="shared" si="288"/>
        <v>4.966666666666667E-3</v>
      </c>
      <c r="M402" s="1">
        <f t="shared" si="289"/>
        <v>0.64098333333333324</v>
      </c>
      <c r="N402" s="1">
        <f t="shared" si="290"/>
        <v>0.39603333333333363</v>
      </c>
      <c r="O402" s="1">
        <f t="shared" si="291"/>
        <v>4.9218903941309712E-2</v>
      </c>
      <c r="P402" s="1">
        <f t="shared" si="292"/>
        <v>1.0874352112271661</v>
      </c>
      <c r="Q402" s="1">
        <f t="shared" si="293"/>
        <v>1.0872564404435665</v>
      </c>
      <c r="R402" s="1">
        <f t="shared" si="294"/>
        <v>1.0872507794153246</v>
      </c>
      <c r="S402" s="1">
        <f t="shared" si="295"/>
        <v>1.0872505999746762</v>
      </c>
      <c r="T402" s="1">
        <f t="shared" si="296"/>
        <v>0.96650120163898001</v>
      </c>
      <c r="U402" s="1">
        <f t="shared" si="297"/>
        <v>0.29612264514465197</v>
      </c>
      <c r="V402" s="2">
        <f t="shared" si="321"/>
        <v>14.429549338671842</v>
      </c>
      <c r="W402" s="1">
        <f>VLOOKUP(V402,Graph!$D$3:$M$50,col)</f>
        <v>5.7000000000000002E-3</v>
      </c>
      <c r="X402" s="1">
        <f>VLOOKUP(V402,Graph!$D$3:$M$50,col+1)</f>
        <v>4.5999999999999999E-3</v>
      </c>
      <c r="Y402" s="1">
        <f t="shared" si="298"/>
        <v>4.966666666666667E-3</v>
      </c>
      <c r="Z402" s="1">
        <f t="shared" si="322"/>
        <v>0.64098333333333324</v>
      </c>
      <c r="AA402" s="2">
        <f t="shared" si="299"/>
        <v>0.39603333333333363</v>
      </c>
      <c r="AB402" s="1">
        <f t="shared" si="300"/>
        <v>4.9218903941309712E-2</v>
      </c>
      <c r="AC402" s="1">
        <f t="shared" si="301"/>
        <v>1.0872505942866726</v>
      </c>
      <c r="AD402" s="1">
        <f t="shared" si="302"/>
        <v>1.087250594106371</v>
      </c>
      <c r="AE402" s="1">
        <f t="shared" si="303"/>
        <v>1.0872505941006563</v>
      </c>
      <c r="AF402" s="1">
        <f t="shared" si="304"/>
        <v>1.0872505941004749</v>
      </c>
      <c r="AG402" s="1">
        <f t="shared" si="305"/>
        <v>0.96650120163898001</v>
      </c>
      <c r="AH402" s="1">
        <f t="shared" si="306"/>
        <v>0.29612264354475948</v>
      </c>
      <c r="AI402" s="2">
        <f t="shared" si="323"/>
        <v>14.42954931268517</v>
      </c>
      <c r="AJ402" s="1">
        <f>VLOOKUP(AI402,Graph!$D$3:$M$50,col)</f>
        <v>5.7000000000000002E-3</v>
      </c>
      <c r="AK402" s="1">
        <f>VLOOKUP(AI402,Graph!$D$3:$M$50,col+1)</f>
        <v>4.5999999999999999E-3</v>
      </c>
      <c r="AL402" s="1">
        <f t="shared" si="307"/>
        <v>4.966666666666667E-3</v>
      </c>
      <c r="AM402" s="1">
        <f t="shared" si="324"/>
        <v>0.64098333333333324</v>
      </c>
      <c r="AN402" s="2">
        <f t="shared" si="308"/>
        <v>0.39603333333333363</v>
      </c>
      <c r="AO402" s="1">
        <f t="shared" si="309"/>
        <v>4.9218903941309712E-2</v>
      </c>
      <c r="AP402" s="1">
        <f t="shared" si="310"/>
        <v>1.0872505941004691</v>
      </c>
      <c r="AQ402" s="1">
        <f t="shared" si="311"/>
        <v>1.0872505941004691</v>
      </c>
      <c r="AR402" s="1">
        <f t="shared" si="312"/>
        <v>1.0872505941004691</v>
      </c>
      <c r="AS402" s="1">
        <f t="shared" si="313"/>
        <v>1.0872505941004691</v>
      </c>
      <c r="AT402" s="1">
        <f t="shared" si="314"/>
        <v>0.96650120163898001</v>
      </c>
      <c r="AU402" s="1">
        <f t="shared" si="315"/>
        <v>0.29612264354475792</v>
      </c>
      <c r="AV402" s="2">
        <f t="shared" si="327"/>
        <v>401</v>
      </c>
      <c r="AW402" s="1">
        <f t="shared" si="328"/>
        <v>296.12264354475792</v>
      </c>
      <c r="AX402" s="1">
        <f t="shared" si="329"/>
        <v>0.96650120163898001</v>
      </c>
      <c r="AY402" s="1">
        <f t="shared" si="330"/>
        <v>1.0872505941004691</v>
      </c>
      <c r="AZ402" s="1">
        <f t="shared" si="325"/>
        <v>4.966666666666667E-3</v>
      </c>
      <c r="BA402" s="1">
        <f t="shared" si="326"/>
        <v>14.42954931268517</v>
      </c>
    </row>
    <row r="403" spans="1:53">
      <c r="A403" s="2">
        <f t="shared" si="284"/>
        <v>0.4020000000000003</v>
      </c>
      <c r="B403" s="1">
        <f t="shared" si="318"/>
        <v>0.44145466666666705</v>
      </c>
      <c r="C403" s="1">
        <f t="shared" si="285"/>
        <v>5.2050738122349192E-2</v>
      </c>
      <c r="D403" s="1">
        <f t="shared" si="319"/>
        <v>1.093517204586101</v>
      </c>
      <c r="E403" s="1">
        <f t="shared" si="331"/>
        <v>1.0933037310817046</v>
      </c>
      <c r="F403" s="1">
        <f t="shared" si="331"/>
        <v>1.0932964608992208</v>
      </c>
      <c r="G403" s="1">
        <f t="shared" si="331"/>
        <v>1.0932962130307302</v>
      </c>
      <c r="H403" s="1">
        <f t="shared" si="287"/>
        <v>0.30924303740329578</v>
      </c>
      <c r="I403" s="1">
        <f t="shared" si="320"/>
        <v>14.639588548860623</v>
      </c>
      <c r="J403" s="1">
        <f>VLOOKUP($I403,Graph!$D$3:$M$50,col)</f>
        <v>5.7000000000000002E-3</v>
      </c>
      <c r="K403" s="1">
        <f>VLOOKUP($I403,Graph!$D$3:$M$50,col+1)</f>
        <v>4.5999999999999999E-3</v>
      </c>
      <c r="L403" s="1">
        <f t="shared" si="288"/>
        <v>4.966666666666667E-3</v>
      </c>
      <c r="M403" s="1">
        <f t="shared" si="289"/>
        <v>0.64098333333333324</v>
      </c>
      <c r="N403" s="1">
        <f t="shared" si="290"/>
        <v>0.39703333333333363</v>
      </c>
      <c r="O403" s="1">
        <f t="shared" si="291"/>
        <v>4.9234713744882475E-2</v>
      </c>
      <c r="P403" s="1">
        <f t="shared" si="292"/>
        <v>1.087468529445913</v>
      </c>
      <c r="Q403" s="1">
        <f t="shared" si="293"/>
        <v>1.0872898075224036</v>
      </c>
      <c r="R403" s="1">
        <f t="shared" si="294"/>
        <v>1.0872841456891218</v>
      </c>
      <c r="S403" s="1">
        <f t="shared" si="295"/>
        <v>1.087283966148483</v>
      </c>
      <c r="T403" s="1">
        <f t="shared" si="296"/>
        <v>0.96654642931410395</v>
      </c>
      <c r="U403" s="1">
        <f t="shared" si="297"/>
        <v>0.29725405715796227</v>
      </c>
      <c r="V403" s="2">
        <f t="shared" si="321"/>
        <v>14.447903239788285</v>
      </c>
      <c r="W403" s="1">
        <f>VLOOKUP(V403,Graph!$D$3:$M$50,col)</f>
        <v>5.7000000000000002E-3</v>
      </c>
      <c r="X403" s="1">
        <f>VLOOKUP(V403,Graph!$D$3:$M$50,col+1)</f>
        <v>4.5999999999999999E-3</v>
      </c>
      <c r="Y403" s="1">
        <f t="shared" si="298"/>
        <v>4.966666666666667E-3</v>
      </c>
      <c r="Z403" s="1">
        <f t="shared" si="322"/>
        <v>0.64098333333333324</v>
      </c>
      <c r="AA403" s="2">
        <f t="shared" si="299"/>
        <v>0.39703333333333363</v>
      </c>
      <c r="AB403" s="1">
        <f t="shared" si="300"/>
        <v>4.9234713744882475E-2</v>
      </c>
      <c r="AC403" s="1">
        <f t="shared" si="301"/>
        <v>1.0872839604549482</v>
      </c>
      <c r="AD403" s="1">
        <f t="shared" si="302"/>
        <v>1.0872839602743969</v>
      </c>
      <c r="AE403" s="1">
        <f t="shared" si="303"/>
        <v>1.0872839602686715</v>
      </c>
      <c r="AF403" s="1">
        <f t="shared" si="304"/>
        <v>1.0872839602684896</v>
      </c>
      <c r="AG403" s="1">
        <f t="shared" si="305"/>
        <v>0.96654642931410395</v>
      </c>
      <c r="AH403" s="1">
        <f t="shared" si="306"/>
        <v>0.29725405555042284</v>
      </c>
      <c r="AI403" s="2">
        <f t="shared" si="323"/>
        <v>14.4479032137437</v>
      </c>
      <c r="AJ403" s="1">
        <f>VLOOKUP(AI403,Graph!$D$3:$M$50,col)</f>
        <v>5.7000000000000002E-3</v>
      </c>
      <c r="AK403" s="1">
        <f>VLOOKUP(AI403,Graph!$D$3:$M$50,col+1)</f>
        <v>4.5999999999999999E-3</v>
      </c>
      <c r="AL403" s="1">
        <f t="shared" si="307"/>
        <v>4.966666666666667E-3</v>
      </c>
      <c r="AM403" s="1">
        <f t="shared" si="324"/>
        <v>0.64098333333333324</v>
      </c>
      <c r="AN403" s="2">
        <f t="shared" si="308"/>
        <v>0.39703333333333363</v>
      </c>
      <c r="AO403" s="1">
        <f t="shared" si="309"/>
        <v>4.9234713744882475E-2</v>
      </c>
      <c r="AP403" s="1">
        <f t="shared" si="310"/>
        <v>1.0872839602684838</v>
      </c>
      <c r="AQ403" s="1">
        <f t="shared" si="311"/>
        <v>1.0872839602684838</v>
      </c>
      <c r="AR403" s="1">
        <f t="shared" si="312"/>
        <v>1.0872839602684838</v>
      </c>
      <c r="AS403" s="1">
        <f t="shared" si="313"/>
        <v>1.0872839602684838</v>
      </c>
      <c r="AT403" s="1">
        <f t="shared" si="314"/>
        <v>0.96654642931410395</v>
      </c>
      <c r="AU403" s="1">
        <f t="shared" si="315"/>
        <v>0.29725405555042128</v>
      </c>
      <c r="AV403" s="2">
        <f t="shared" si="327"/>
        <v>402</v>
      </c>
      <c r="AW403" s="1">
        <f t="shared" si="328"/>
        <v>297.2540555504213</v>
      </c>
      <c r="AX403" s="1">
        <f t="shared" si="329"/>
        <v>0.96654642931410395</v>
      </c>
      <c r="AY403" s="1">
        <f t="shared" si="330"/>
        <v>1.0872839602684838</v>
      </c>
      <c r="AZ403" s="1">
        <f t="shared" si="325"/>
        <v>4.966666666666667E-3</v>
      </c>
      <c r="BA403" s="1">
        <f t="shared" si="326"/>
        <v>14.4479032137437</v>
      </c>
    </row>
    <row r="404" spans="1:53">
      <c r="A404" s="2">
        <f t="shared" si="284"/>
        <v>0.4030000000000003</v>
      </c>
      <c r="B404" s="1">
        <f t="shared" si="318"/>
        <v>0.4424958333333337</v>
      </c>
      <c r="C404" s="1">
        <f t="shared" si="285"/>
        <v>5.2064143916505636E-2</v>
      </c>
      <c r="D404" s="1">
        <f t="shared" si="319"/>
        <v>1.0935453146338183</v>
      </c>
      <c r="E404" s="1">
        <f t="shared" si="331"/>
        <v>1.0933326599332285</v>
      </c>
      <c r="F404" s="1">
        <f t="shared" si="331"/>
        <v>1.0933254151504854</v>
      </c>
      <c r="G404" s="1">
        <f t="shared" si="331"/>
        <v>1.0933251680643106</v>
      </c>
      <c r="H404" s="1">
        <f t="shared" si="287"/>
        <v>0.31040586725258945</v>
      </c>
      <c r="I404" s="1">
        <f t="shared" si="320"/>
        <v>14.657915081312009</v>
      </c>
      <c r="J404" s="1">
        <f>VLOOKUP($I404,Graph!$D$3:$M$50,col)</f>
        <v>5.7000000000000002E-3</v>
      </c>
      <c r="K404" s="1">
        <f>VLOOKUP($I404,Graph!$D$3:$M$50,col+1)</f>
        <v>4.5999999999999999E-3</v>
      </c>
      <c r="L404" s="1">
        <f t="shared" si="288"/>
        <v>4.966666666666667E-3</v>
      </c>
      <c r="M404" s="1">
        <f t="shared" si="289"/>
        <v>0.64098333333333324</v>
      </c>
      <c r="N404" s="1">
        <f t="shared" si="290"/>
        <v>0.39803333333333363</v>
      </c>
      <c r="O404" s="1">
        <f t="shared" si="291"/>
        <v>4.9250451670244895E-2</v>
      </c>
      <c r="P404" s="1">
        <f t="shared" si="292"/>
        <v>1.0875017002658536</v>
      </c>
      <c r="Q404" s="1">
        <f t="shared" si="293"/>
        <v>1.0873230271347358</v>
      </c>
      <c r="R404" s="1">
        <f t="shared" si="294"/>
        <v>1.0873173645057981</v>
      </c>
      <c r="S404" s="1">
        <f t="shared" si="295"/>
        <v>1.0873171848657701</v>
      </c>
      <c r="T404" s="1">
        <f t="shared" si="296"/>
        <v>0.96659143323447982</v>
      </c>
      <c r="U404" s="1">
        <f t="shared" si="297"/>
        <v>0.29838691191152972</v>
      </c>
      <c r="V404" s="2">
        <f t="shared" si="321"/>
        <v>14.466233942655805</v>
      </c>
      <c r="W404" s="1">
        <f>VLOOKUP(V404,Graph!$D$3:$M$50,col)</f>
        <v>5.7000000000000002E-3</v>
      </c>
      <c r="X404" s="1">
        <f>VLOOKUP(V404,Graph!$D$3:$M$50,col+1)</f>
        <v>4.5999999999999999E-3</v>
      </c>
      <c r="Y404" s="1">
        <f t="shared" si="298"/>
        <v>4.966666666666667E-3</v>
      </c>
      <c r="Z404" s="1">
        <f t="shared" si="322"/>
        <v>0.64098333333333324</v>
      </c>
      <c r="AA404" s="2">
        <f t="shared" si="299"/>
        <v>0.39803333333333363</v>
      </c>
      <c r="AB404" s="1">
        <f t="shared" si="300"/>
        <v>4.9250451670244895E-2</v>
      </c>
      <c r="AC404" s="1">
        <f t="shared" si="301"/>
        <v>1.0873171791667313</v>
      </c>
      <c r="AD404" s="1">
        <f t="shared" si="302"/>
        <v>1.0873171789859304</v>
      </c>
      <c r="AE404" s="1">
        <f t="shared" si="303"/>
        <v>1.0873171789801943</v>
      </c>
      <c r="AF404" s="1">
        <f t="shared" si="304"/>
        <v>1.0873171789800125</v>
      </c>
      <c r="AG404" s="1">
        <f t="shared" si="305"/>
        <v>0.96659143323447982</v>
      </c>
      <c r="AH404" s="1">
        <f t="shared" si="306"/>
        <v>0.29838691029633124</v>
      </c>
      <c r="AI404" s="2">
        <f t="shared" si="323"/>
        <v>14.46623391655341</v>
      </c>
      <c r="AJ404" s="1">
        <f>VLOOKUP(AI404,Graph!$D$3:$M$50,col)</f>
        <v>5.7000000000000002E-3</v>
      </c>
      <c r="AK404" s="1">
        <f>VLOOKUP(AI404,Graph!$D$3:$M$50,col+1)</f>
        <v>4.5999999999999999E-3</v>
      </c>
      <c r="AL404" s="1">
        <f t="shared" si="307"/>
        <v>4.966666666666667E-3</v>
      </c>
      <c r="AM404" s="1">
        <f t="shared" si="324"/>
        <v>0.64098333333333324</v>
      </c>
      <c r="AN404" s="2">
        <f t="shared" si="308"/>
        <v>0.39803333333333363</v>
      </c>
      <c r="AO404" s="1">
        <f t="shared" si="309"/>
        <v>4.9250451670244895E-2</v>
      </c>
      <c r="AP404" s="1">
        <f t="shared" si="310"/>
        <v>1.0873171789800065</v>
      </c>
      <c r="AQ404" s="1">
        <f t="shared" si="311"/>
        <v>1.0873171789800067</v>
      </c>
      <c r="AR404" s="1">
        <f t="shared" si="312"/>
        <v>1.0873171789800065</v>
      </c>
      <c r="AS404" s="1">
        <f t="shared" si="313"/>
        <v>1.0873171789800067</v>
      </c>
      <c r="AT404" s="1">
        <f t="shared" si="314"/>
        <v>0.96659143323447982</v>
      </c>
      <c r="AU404" s="1">
        <f t="shared" si="315"/>
        <v>0.29838691029632963</v>
      </c>
      <c r="AV404" s="2">
        <f t="shared" si="327"/>
        <v>403</v>
      </c>
      <c r="AW404" s="1">
        <f t="shared" si="328"/>
        <v>298.38691029632963</v>
      </c>
      <c r="AX404" s="1">
        <f t="shared" si="329"/>
        <v>0.96659143323447982</v>
      </c>
      <c r="AY404" s="1">
        <f t="shared" si="330"/>
        <v>1.0873171789800067</v>
      </c>
      <c r="AZ404" s="1">
        <f t="shared" si="325"/>
        <v>4.966666666666667E-3</v>
      </c>
      <c r="BA404" s="1">
        <f t="shared" si="326"/>
        <v>14.46623391655341</v>
      </c>
    </row>
    <row r="405" spans="1:53">
      <c r="A405" s="2">
        <f t="shared" ref="A405:A468" si="332">A404+0.001</f>
        <v>0.4040000000000003</v>
      </c>
      <c r="B405" s="1">
        <f t="shared" si="318"/>
        <v>0.4435370000000004</v>
      </c>
      <c r="C405" s="1">
        <f t="shared" ref="C405:C468" si="333">(4/27)*(b*A405/B405)^2</f>
        <v>5.2077488486649684E-2</v>
      </c>
      <c r="D405" s="1">
        <f t="shared" si="319"/>
        <v>1.0935732984565512</v>
      </c>
      <c r="E405" s="1">
        <f t="shared" si="331"/>
        <v>1.0933614597983183</v>
      </c>
      <c r="F405" s="1">
        <f t="shared" si="331"/>
        <v>1.0933542403512215</v>
      </c>
      <c r="G405" s="1">
        <f t="shared" si="331"/>
        <v>1.0933539940461292</v>
      </c>
      <c r="H405" s="1">
        <f t="shared" ref="H405:H468" si="334">SQRT(gn*(2*A405/3)^3)*G405*b</f>
        <v>0.31157015496777118</v>
      </c>
      <c r="I405" s="1">
        <f t="shared" si="320"/>
        <v>14.676218791821448</v>
      </c>
      <c r="J405" s="1">
        <f>VLOOKUP($I405,Graph!$D$3:$M$50,col)</f>
        <v>5.7000000000000002E-3</v>
      </c>
      <c r="K405" s="1">
        <f>VLOOKUP($I405,Graph!$D$3:$M$50,col+1)</f>
        <v>4.5999999999999999E-3</v>
      </c>
      <c r="L405" s="1">
        <f t="shared" ref="L405:L468" si="335">J405+Ratio*(K405-J405)</f>
        <v>4.966666666666667E-3</v>
      </c>
      <c r="M405" s="1">
        <f t="shared" ref="M405:M468" si="336">b-2*L405*L</f>
        <v>0.64098333333333324</v>
      </c>
      <c r="N405" s="1">
        <f t="shared" ref="N405:N468" si="337">A405-L405*L</f>
        <v>0.39903333333333363</v>
      </c>
      <c r="O405" s="1">
        <f t="shared" ref="O405:O468" si="338">(4/27)*(M405*N405/B405)^2</f>
        <v>4.9266118205870603E-2</v>
      </c>
      <c r="P405" s="1">
        <f t="shared" ref="P405:P468" si="339">SQRT(G405-(O405*G405-POWER(G405,1/3)+1)/(O405-POWER(G405,-2/3)/3))</f>
        <v>1.0875347246618503</v>
      </c>
      <c r="Q405" s="1">
        <f t="shared" ref="Q405:Q468" si="340">SQRT(P405-(O405*P405-POWER(P405,1/3)+1)/(O405-POWER(P405,-2/3)/3))</f>
        <v>1.0873561002549426</v>
      </c>
      <c r="R405" s="1">
        <f t="shared" ref="R405:R468" si="341">SQRT(Q405-(O405*Q405-POWER(Q405,1/3)+1)/(O405-POWER(Q405,-2/3)/3))</f>
        <v>1.0873504368396394</v>
      </c>
      <c r="S405" s="1">
        <f t="shared" ref="S405:S468" si="342">SQRT(R405-(O405*R405-POWER(R405,1/3)+1)/(O405-POWER(R405,-2/3)/3))</f>
        <v>1.0873502571008189</v>
      </c>
      <c r="T405" s="1">
        <f t="shared" ref="T405:T468" si="343">(M405/b)*POWER(N405/A405,3/2)</f>
        <v>0.96663621505645569</v>
      </c>
      <c r="U405" s="1">
        <f t="shared" ref="U405:U468" si="344">SQRT(gn*(2*A405/3)^3)*S405*T405*b</f>
        <v>0.29952120756834227</v>
      </c>
      <c r="V405" s="2">
        <f t="shared" si="321"/>
        <v>14.48454153476122</v>
      </c>
      <c r="W405" s="1">
        <f>VLOOKUP(V405,Graph!$D$3:$M$50,col)</f>
        <v>5.7000000000000002E-3</v>
      </c>
      <c r="X405" s="1">
        <f>VLOOKUP(V405,Graph!$D$3:$M$50,col+1)</f>
        <v>4.5999999999999999E-3</v>
      </c>
      <c r="Y405" s="1">
        <f t="shared" ref="Y405:Y468" si="345">W405+Ratio*(X405-W405)</f>
        <v>4.966666666666667E-3</v>
      </c>
      <c r="Z405" s="1">
        <f t="shared" si="322"/>
        <v>0.64098333333333324</v>
      </c>
      <c r="AA405" s="2">
        <f t="shared" ref="AA405:AA468" si="346">A405-Y405*L</f>
        <v>0.39903333333333363</v>
      </c>
      <c r="AB405" s="1">
        <f t="shared" ref="AB405:AB468" si="347">(4/27)*(Z405*AA405/B405)^2</f>
        <v>4.9266118205870603E-2</v>
      </c>
      <c r="AC405" s="1">
        <f t="shared" ref="AC405:AC468" si="348">SQRT(S405-(AB405*S405-POWER(S405,1/3)+1)/(AB405-POWER(S405,-2/3)/3))</f>
        <v>1.0873502513963025</v>
      </c>
      <c r="AD405" s="1">
        <f t="shared" ref="AD405:AD468" si="349">SQRT(AC405-(AB405*AC405-POWER(AC405,1/3)+1)/(AB405-POWER(AC405,-2/3)/3))</f>
        <v>1.0873502512152533</v>
      </c>
      <c r="AE405" s="1">
        <f t="shared" ref="AE405:AE468" si="350">SQRT(AD405-(AB405*AD405-POWER(AD405,1/3)+1)/(AB405-POWER(AD405,-2/3)/3))</f>
        <v>1.087350251209507</v>
      </c>
      <c r="AF405" s="1">
        <f t="shared" ref="AF405:AF468" si="351">SQRT(AE405-(AB405*AE405-POWER(AE405,1/3)+1)/(AB405-POWER(AE405,-2/3)/3))</f>
        <v>1.0873502512093249</v>
      </c>
      <c r="AG405" s="1">
        <f t="shared" ref="AG405:AG468" si="352">(Z405/b)*POWER(AA405/A405,3/2)</f>
        <v>0.96663621505645569</v>
      </c>
      <c r="AH405" s="1">
        <f t="shared" ref="AH405:AH468" si="353">SQRT(gn*(2*A405/3)^3)*AF405*AG405*b</f>
        <v>0.29952120594547293</v>
      </c>
      <c r="AI405" s="2">
        <f t="shared" si="323"/>
        <v>14.484541508601117</v>
      </c>
      <c r="AJ405" s="1">
        <f>VLOOKUP(AI405,Graph!$D$3:$M$50,col)</f>
        <v>5.7000000000000002E-3</v>
      </c>
      <c r="AK405" s="1">
        <f>VLOOKUP(AI405,Graph!$D$3:$M$50,col+1)</f>
        <v>4.5999999999999999E-3</v>
      </c>
      <c r="AL405" s="1">
        <f t="shared" ref="AL405:AL468" si="354">AJ405+Ratio*(AK405-AJ405)</f>
        <v>4.966666666666667E-3</v>
      </c>
      <c r="AM405" s="1">
        <f t="shared" si="324"/>
        <v>0.64098333333333324</v>
      </c>
      <c r="AN405" s="2">
        <f t="shared" ref="AN405:AN468" si="355">A405-AL405*L</f>
        <v>0.39903333333333363</v>
      </c>
      <c r="AO405" s="1">
        <f t="shared" ref="AO405:AO468" si="356">(4/27)*(AM405*AN405/B405)^2</f>
        <v>4.9266118205870603E-2</v>
      </c>
      <c r="AP405" s="1">
        <f t="shared" ref="AP405:AP468" si="357">SQRT(AF405-(AO405*AF405-POWER(AF405,1/3)+1)/(AO405-POWER(AF405,-2/3)/3))</f>
        <v>1.0873502512093192</v>
      </c>
      <c r="AQ405" s="1">
        <f t="shared" ref="AQ405:AQ468" si="358">SQRT(AP405-(AO405*AP405-POWER(AP405,1/3)+1)/(AO405-POWER(AP405,-2/3)/3))</f>
        <v>1.0873502512093189</v>
      </c>
      <c r="AR405" s="1">
        <f t="shared" ref="AR405:AR468" si="359">SQRT(AQ405-(AO405*AQ405-POWER(AQ405,1/3)+1)/(AO405-POWER(AQ405,-2/3)/3))</f>
        <v>1.0873502512093187</v>
      </c>
      <c r="AS405" s="1">
        <f t="shared" ref="AS405:AS468" si="360">SQRT(AR405-(AO405*AR405-POWER(AR405,1/3)+1)/(AO405-POWER(AR405,-2/3)/3))</f>
        <v>1.0873502512093187</v>
      </c>
      <c r="AT405" s="1">
        <f t="shared" ref="AT405:AT468" si="361">(AM405/b)*POWER(AN405/A405,3/2)</f>
        <v>0.96663621505645569</v>
      </c>
      <c r="AU405" s="1">
        <f t="shared" ref="AU405:AU468" si="362">SQRT(gn*(2*A405/3)^3)*AS405*AT405*b</f>
        <v>0.29952120594547127</v>
      </c>
      <c r="AV405" s="2">
        <f t="shared" si="327"/>
        <v>404</v>
      </c>
      <c r="AW405" s="1">
        <f t="shared" si="328"/>
        <v>299.52120594547125</v>
      </c>
      <c r="AX405" s="1">
        <f t="shared" si="329"/>
        <v>0.96663621505645569</v>
      </c>
      <c r="AY405" s="1">
        <f t="shared" si="330"/>
        <v>1.0873502512093187</v>
      </c>
      <c r="AZ405" s="1">
        <f t="shared" si="325"/>
        <v>4.966666666666667E-3</v>
      </c>
      <c r="BA405" s="1">
        <f t="shared" si="326"/>
        <v>14.484541508601117</v>
      </c>
    </row>
    <row r="406" spans="1:53">
      <c r="A406" s="2">
        <f t="shared" si="332"/>
        <v>0.4050000000000003</v>
      </c>
      <c r="B406" s="1">
        <f t="shared" si="318"/>
        <v>0.44457816666666705</v>
      </c>
      <c r="C406" s="1">
        <f t="shared" si="333"/>
        <v>5.2090772250912805E-2</v>
      </c>
      <c r="D406" s="1">
        <f t="shared" si="319"/>
        <v>1.0936011569019364</v>
      </c>
      <c r="E406" s="1">
        <f t="shared" si="331"/>
        <v>1.0933901315371275</v>
      </c>
      <c r="F406" s="1">
        <f t="shared" si="331"/>
        <v>1.0933829373617165</v>
      </c>
      <c r="G406" s="1">
        <f t="shared" si="331"/>
        <v>1.0933826918364704</v>
      </c>
      <c r="H406" s="1">
        <f t="shared" si="334"/>
        <v>0.31273589872364826</v>
      </c>
      <c r="I406" s="1">
        <f t="shared" si="320"/>
        <v>14.694499765249342</v>
      </c>
      <c r="J406" s="1">
        <f>VLOOKUP($I406,Graph!$D$3:$M$50,col)</f>
        <v>5.7000000000000002E-3</v>
      </c>
      <c r="K406" s="1">
        <f>VLOOKUP($I406,Graph!$D$3:$M$50,col+1)</f>
        <v>4.5999999999999999E-3</v>
      </c>
      <c r="L406" s="1">
        <f t="shared" si="335"/>
        <v>4.966666666666667E-3</v>
      </c>
      <c r="M406" s="1">
        <f t="shared" si="336"/>
        <v>0.64098333333333324</v>
      </c>
      <c r="N406" s="1">
        <f t="shared" si="337"/>
        <v>0.40003333333333363</v>
      </c>
      <c r="O406" s="1">
        <f t="shared" si="338"/>
        <v>4.9281713835822985E-2</v>
      </c>
      <c r="P406" s="1">
        <f t="shared" si="339"/>
        <v>1.0875676036001993</v>
      </c>
      <c r="Q406" s="1">
        <f t="shared" si="340"/>
        <v>1.0873890278488487</v>
      </c>
      <c r="R406" s="1">
        <f t="shared" si="341"/>
        <v>1.0873833636563797</v>
      </c>
      <c r="S406" s="1">
        <f t="shared" si="342"/>
        <v>1.0873831838193582</v>
      </c>
      <c r="T406" s="1">
        <f t="shared" si="343"/>
        <v>0.966680776420071</v>
      </c>
      <c r="U406" s="1">
        <f t="shared" si="344"/>
        <v>0.30065694229838258</v>
      </c>
      <c r="V406" s="2">
        <f t="shared" si="321"/>
        <v>14.502826103044059</v>
      </c>
      <c r="W406" s="1">
        <f>VLOOKUP(V406,Graph!$D$3:$M$50,col)</f>
        <v>5.7000000000000002E-3</v>
      </c>
      <c r="X406" s="1">
        <f>VLOOKUP(V406,Graph!$D$3:$M$50,col+1)</f>
        <v>4.5999999999999999E-3</v>
      </c>
      <c r="Y406" s="1">
        <f t="shared" si="345"/>
        <v>4.966666666666667E-3</v>
      </c>
      <c r="Z406" s="1">
        <f t="shared" si="322"/>
        <v>0.64098333333333324</v>
      </c>
      <c r="AA406" s="2">
        <f t="shared" si="346"/>
        <v>0.40003333333333363</v>
      </c>
      <c r="AB406" s="1">
        <f t="shared" si="347"/>
        <v>4.9281713835822985E-2</v>
      </c>
      <c r="AC406" s="1">
        <f t="shared" si="348"/>
        <v>1.0873831781093903</v>
      </c>
      <c r="AD406" s="1">
        <f t="shared" si="349"/>
        <v>1.0873831779280942</v>
      </c>
      <c r="AE406" s="1">
        <f t="shared" si="350"/>
        <v>1.0873831779223377</v>
      </c>
      <c r="AF406" s="1">
        <f t="shared" si="351"/>
        <v>1.0873831779221548</v>
      </c>
      <c r="AG406" s="1">
        <f t="shared" si="352"/>
        <v>0.966680776420071</v>
      </c>
      <c r="AH406" s="1">
        <f t="shared" si="353"/>
        <v>0.30065694066783027</v>
      </c>
      <c r="AI406" s="2">
        <f t="shared" si="323"/>
        <v>14.502826076826342</v>
      </c>
      <c r="AJ406" s="1">
        <f>VLOOKUP(AI406,Graph!$D$3:$M$50,col)</f>
        <v>5.7000000000000002E-3</v>
      </c>
      <c r="AK406" s="1">
        <f>VLOOKUP(AI406,Graph!$D$3:$M$50,col+1)</f>
        <v>4.5999999999999999E-3</v>
      </c>
      <c r="AL406" s="1">
        <f t="shared" si="354"/>
        <v>4.966666666666667E-3</v>
      </c>
      <c r="AM406" s="1">
        <f t="shared" si="324"/>
        <v>0.64098333333333324</v>
      </c>
      <c r="AN406" s="2">
        <f t="shared" si="355"/>
        <v>0.40003333333333363</v>
      </c>
      <c r="AO406" s="1">
        <f t="shared" si="356"/>
        <v>4.9281713835822985E-2</v>
      </c>
      <c r="AP406" s="1">
        <f t="shared" si="357"/>
        <v>1.0873831779221492</v>
      </c>
      <c r="AQ406" s="1">
        <f t="shared" si="358"/>
        <v>1.0873831779221492</v>
      </c>
      <c r="AR406" s="1">
        <f t="shared" si="359"/>
        <v>1.0873831779221492</v>
      </c>
      <c r="AS406" s="1">
        <f t="shared" si="360"/>
        <v>1.0873831779221492</v>
      </c>
      <c r="AT406" s="1">
        <f t="shared" si="361"/>
        <v>0.966680776420071</v>
      </c>
      <c r="AU406" s="1">
        <f t="shared" si="362"/>
        <v>0.30065694066782872</v>
      </c>
      <c r="AV406" s="2">
        <f t="shared" si="327"/>
        <v>405</v>
      </c>
      <c r="AW406" s="1">
        <f t="shared" si="328"/>
        <v>300.65694066782874</v>
      </c>
      <c r="AX406" s="1">
        <f t="shared" si="329"/>
        <v>0.966680776420071</v>
      </c>
      <c r="AY406" s="1">
        <f t="shared" si="330"/>
        <v>1.0873831779221492</v>
      </c>
      <c r="AZ406" s="1">
        <f t="shared" si="325"/>
        <v>4.966666666666667E-3</v>
      </c>
      <c r="BA406" s="1">
        <f t="shared" si="326"/>
        <v>14.502826076826342</v>
      </c>
    </row>
    <row r="407" spans="1:53">
      <c r="A407" s="2">
        <f t="shared" si="332"/>
        <v>0.40600000000000031</v>
      </c>
      <c r="B407" s="1">
        <f t="shared" si="318"/>
        <v>0.4456193333333337</v>
      </c>
      <c r="C407" s="1">
        <f t="shared" si="333"/>
        <v>5.2103995623630647E-2</v>
      </c>
      <c r="D407" s="1">
        <f t="shared" si="319"/>
        <v>1.0936288908100444</v>
      </c>
      <c r="E407" s="1">
        <f t="shared" si="331"/>
        <v>1.0934186760021858</v>
      </c>
      <c r="F407" s="1">
        <f t="shared" si="331"/>
        <v>1.0934115070346344</v>
      </c>
      <c r="G407" s="1">
        <f t="shared" si="331"/>
        <v>1.093411262287993</v>
      </c>
      <c r="H407" s="1">
        <f t="shared" si="334"/>
        <v>0.31390309670186495</v>
      </c>
      <c r="I407" s="1">
        <f t="shared" si="320"/>
        <v>14.712758085932418</v>
      </c>
      <c r="J407" s="1">
        <f>VLOOKUP($I407,Graph!$D$3:$M$50,col)</f>
        <v>5.7000000000000002E-3</v>
      </c>
      <c r="K407" s="1">
        <f>VLOOKUP($I407,Graph!$D$3:$M$50,col+1)</f>
        <v>4.5999999999999999E-3</v>
      </c>
      <c r="L407" s="1">
        <f t="shared" si="335"/>
        <v>4.966666666666667E-3</v>
      </c>
      <c r="M407" s="1">
        <f t="shared" si="336"/>
        <v>0.64098333333333324</v>
      </c>
      <c r="N407" s="1">
        <f t="shared" si="337"/>
        <v>0.40103333333333363</v>
      </c>
      <c r="O407" s="1">
        <f t="shared" si="338"/>
        <v>4.9297239039804569E-2</v>
      </c>
      <c r="P407" s="1">
        <f t="shared" si="339"/>
        <v>1.0876003380387231</v>
      </c>
      <c r="Q407" s="1">
        <f t="shared" si="340"/>
        <v>1.0874218108738176</v>
      </c>
      <c r="R407" s="1">
        <f t="shared" si="341"/>
        <v>1.0874161459132898</v>
      </c>
      <c r="S407" s="1">
        <f t="shared" si="342"/>
        <v>1.0874159659786558</v>
      </c>
      <c r="T407" s="1">
        <f t="shared" si="343"/>
        <v>0.96672511894925828</v>
      </c>
      <c r="U407" s="1">
        <f t="shared" si="344"/>
        <v>0.30179411427858299</v>
      </c>
      <c r="V407" s="2">
        <f t="shared" si="321"/>
        <v>14.521087733901316</v>
      </c>
      <c r="W407" s="1">
        <f>VLOOKUP(V407,Graph!$D$3:$M$50,col)</f>
        <v>5.7000000000000002E-3</v>
      </c>
      <c r="X407" s="1">
        <f>VLOOKUP(V407,Graph!$D$3:$M$50,col+1)</f>
        <v>4.5999999999999999E-3</v>
      </c>
      <c r="Y407" s="1">
        <f t="shared" si="345"/>
        <v>4.966666666666667E-3</v>
      </c>
      <c r="Z407" s="1">
        <f t="shared" si="322"/>
        <v>0.64098333333333324</v>
      </c>
      <c r="AA407" s="2">
        <f t="shared" si="346"/>
        <v>0.40103333333333363</v>
      </c>
      <c r="AB407" s="1">
        <f t="shared" si="347"/>
        <v>4.9297239039804569E-2</v>
      </c>
      <c r="AC407" s="1">
        <f t="shared" si="348"/>
        <v>1.0874159602632625</v>
      </c>
      <c r="AD407" s="1">
        <f t="shared" si="349"/>
        <v>1.0874159600817199</v>
      </c>
      <c r="AE407" s="1">
        <f t="shared" si="350"/>
        <v>1.0874159600759534</v>
      </c>
      <c r="AF407" s="1">
        <f t="shared" si="351"/>
        <v>1.0874159600757707</v>
      </c>
      <c r="AG407" s="1">
        <f t="shared" si="352"/>
        <v>0.96672511894925828</v>
      </c>
      <c r="AH407" s="1">
        <f t="shared" si="353"/>
        <v>0.30179411264033595</v>
      </c>
      <c r="AI407" s="2">
        <f t="shared" si="323"/>
        <v>14.521087707626085</v>
      </c>
      <c r="AJ407" s="1">
        <f>VLOOKUP(AI407,Graph!$D$3:$M$50,col)</f>
        <v>5.7000000000000002E-3</v>
      </c>
      <c r="AK407" s="1">
        <f>VLOOKUP(AI407,Graph!$D$3:$M$50,col+1)</f>
        <v>4.5999999999999999E-3</v>
      </c>
      <c r="AL407" s="1">
        <f t="shared" si="354"/>
        <v>4.966666666666667E-3</v>
      </c>
      <c r="AM407" s="1">
        <f t="shared" si="324"/>
        <v>0.64098333333333324</v>
      </c>
      <c r="AN407" s="2">
        <f t="shared" si="355"/>
        <v>0.40103333333333363</v>
      </c>
      <c r="AO407" s="1">
        <f t="shared" si="356"/>
        <v>4.9297239039804569E-2</v>
      </c>
      <c r="AP407" s="1">
        <f t="shared" si="357"/>
        <v>1.0874159600757645</v>
      </c>
      <c r="AQ407" s="1">
        <f t="shared" si="358"/>
        <v>1.0874159600757647</v>
      </c>
      <c r="AR407" s="1">
        <f t="shared" si="359"/>
        <v>1.0874159600757647</v>
      </c>
      <c r="AS407" s="1">
        <f t="shared" si="360"/>
        <v>1.0874159600757647</v>
      </c>
      <c r="AT407" s="1">
        <f t="shared" si="361"/>
        <v>0.96672511894925828</v>
      </c>
      <c r="AU407" s="1">
        <f t="shared" si="362"/>
        <v>0.30179411264033429</v>
      </c>
      <c r="AV407" s="2">
        <f t="shared" si="327"/>
        <v>406</v>
      </c>
      <c r="AW407" s="1">
        <f t="shared" si="328"/>
        <v>301.79411264033428</v>
      </c>
      <c r="AX407" s="1">
        <f t="shared" si="329"/>
        <v>0.96672511894925828</v>
      </c>
      <c r="AY407" s="1">
        <f t="shared" si="330"/>
        <v>1.0874159600757647</v>
      </c>
      <c r="AZ407" s="1">
        <f t="shared" si="325"/>
        <v>4.966666666666667E-3</v>
      </c>
      <c r="BA407" s="1">
        <f t="shared" si="326"/>
        <v>14.521087707626085</v>
      </c>
    </row>
    <row r="408" spans="1:53">
      <c r="A408" s="2">
        <f t="shared" si="332"/>
        <v>0.40700000000000031</v>
      </c>
      <c r="B408" s="1">
        <f t="shared" si="318"/>
        <v>0.4466605000000004</v>
      </c>
      <c r="C408" s="1">
        <f t="shared" si="333"/>
        <v>5.2117159015386043E-2</v>
      </c>
      <c r="D408" s="1">
        <f t="shared" si="319"/>
        <v>1.0936565010134633</v>
      </c>
      <c r="E408" s="1">
        <f t="shared" si="331"/>
        <v>1.0934470940384806</v>
      </c>
      <c r="F408" s="1">
        <f t="shared" si="331"/>
        <v>1.0934399502150984</v>
      </c>
      <c r="G408" s="1">
        <f t="shared" si="331"/>
        <v>1.0934397062458174</v>
      </c>
      <c r="H408" s="1">
        <f t="shared" si="334"/>
        <v>0.31507174709086078</v>
      </c>
      <c r="I408" s="1">
        <f t="shared" si="320"/>
        <v>14.730993837688242</v>
      </c>
      <c r="J408" s="1">
        <f>VLOOKUP($I408,Graph!$D$3:$M$50,col)</f>
        <v>5.7000000000000002E-3</v>
      </c>
      <c r="K408" s="1">
        <f>VLOOKUP($I408,Graph!$D$3:$M$50,col+1)</f>
        <v>4.5999999999999999E-3</v>
      </c>
      <c r="L408" s="1">
        <f t="shared" si="335"/>
        <v>4.966666666666667E-3</v>
      </c>
      <c r="M408" s="1">
        <f t="shared" si="336"/>
        <v>0.64098333333333324</v>
      </c>
      <c r="N408" s="1">
        <f t="shared" si="337"/>
        <v>0.40203333333333363</v>
      </c>
      <c r="O408" s="1">
        <f t="shared" si="338"/>
        <v>4.9312694293206193E-2</v>
      </c>
      <c r="P408" s="1">
        <f t="shared" si="339"/>
        <v>1.0876329289268638</v>
      </c>
      <c r="Q408" s="1">
        <f t="shared" si="340"/>
        <v>1.0874544502788437</v>
      </c>
      <c r="R408" s="1">
        <f t="shared" si="341"/>
        <v>1.0874487845592753</v>
      </c>
      <c r="S408" s="1">
        <f t="shared" si="342"/>
        <v>1.0874486045276113</v>
      </c>
      <c r="T408" s="1">
        <f t="shared" si="343"/>
        <v>0.96676924425204014</v>
      </c>
      <c r="U408" s="1">
        <f t="shared" si="344"/>
        <v>0.30293272169278179</v>
      </c>
      <c r="V408" s="2">
        <f t="shared" si="321"/>
        <v>14.539326513192183</v>
      </c>
      <c r="W408" s="1">
        <f>VLOOKUP(V408,Graph!$D$3:$M$50,col)</f>
        <v>5.7000000000000002E-3</v>
      </c>
      <c r="X408" s="1">
        <f>VLOOKUP(V408,Graph!$D$3:$M$50,col+1)</f>
        <v>4.5999999999999999E-3</v>
      </c>
      <c r="Y408" s="1">
        <f t="shared" si="345"/>
        <v>4.966666666666667E-3</v>
      </c>
      <c r="Z408" s="1">
        <f t="shared" si="322"/>
        <v>0.64098333333333324</v>
      </c>
      <c r="AA408" s="2">
        <f t="shared" si="346"/>
        <v>0.40203333333333363</v>
      </c>
      <c r="AB408" s="1">
        <f t="shared" si="347"/>
        <v>4.9312694293206193E-2</v>
      </c>
      <c r="AC408" s="1">
        <f t="shared" si="348"/>
        <v>1.087448598806819</v>
      </c>
      <c r="AD408" s="1">
        <f t="shared" si="349"/>
        <v>1.0874485986250313</v>
      </c>
      <c r="AE408" s="1">
        <f t="shared" si="350"/>
        <v>1.0874485986192546</v>
      </c>
      <c r="AF408" s="1">
        <f t="shared" si="351"/>
        <v>1.0874485986190712</v>
      </c>
      <c r="AG408" s="1">
        <f t="shared" si="352"/>
        <v>0.96676924425204014</v>
      </c>
      <c r="AH408" s="1">
        <f t="shared" si="353"/>
        <v>0.30293272004682797</v>
      </c>
      <c r="AI408" s="2">
        <f t="shared" si="323"/>
        <v>14.539326486859538</v>
      </c>
      <c r="AJ408" s="1">
        <f>VLOOKUP(AI408,Graph!$D$3:$M$50,col)</f>
        <v>5.7000000000000002E-3</v>
      </c>
      <c r="AK408" s="1">
        <f>VLOOKUP(AI408,Graph!$D$3:$M$50,col+1)</f>
        <v>4.5999999999999999E-3</v>
      </c>
      <c r="AL408" s="1">
        <f t="shared" si="354"/>
        <v>4.966666666666667E-3</v>
      </c>
      <c r="AM408" s="1">
        <f t="shared" si="324"/>
        <v>0.64098333333333324</v>
      </c>
      <c r="AN408" s="2">
        <f t="shared" si="355"/>
        <v>0.40203333333333363</v>
      </c>
      <c r="AO408" s="1">
        <f t="shared" si="356"/>
        <v>4.9312694293206193E-2</v>
      </c>
      <c r="AP408" s="1">
        <f t="shared" si="357"/>
        <v>1.0874485986190654</v>
      </c>
      <c r="AQ408" s="1">
        <f t="shared" si="358"/>
        <v>1.087448598619065</v>
      </c>
      <c r="AR408" s="1">
        <f t="shared" si="359"/>
        <v>1.0874485986190652</v>
      </c>
      <c r="AS408" s="1">
        <f t="shared" si="360"/>
        <v>1.0874485986190647</v>
      </c>
      <c r="AT408" s="1">
        <f t="shared" si="361"/>
        <v>0.96676924425204014</v>
      </c>
      <c r="AU408" s="1">
        <f t="shared" si="362"/>
        <v>0.30293272004682625</v>
      </c>
      <c r="AV408" s="2">
        <f t="shared" si="327"/>
        <v>407</v>
      </c>
      <c r="AW408" s="1">
        <f t="shared" si="328"/>
        <v>302.93272004682626</v>
      </c>
      <c r="AX408" s="1">
        <f t="shared" si="329"/>
        <v>0.96676924425204014</v>
      </c>
      <c r="AY408" s="1">
        <f t="shared" si="330"/>
        <v>1.0874485986190647</v>
      </c>
      <c r="AZ408" s="1">
        <f t="shared" si="325"/>
        <v>4.966666666666667E-3</v>
      </c>
      <c r="BA408" s="1">
        <f t="shared" si="326"/>
        <v>14.539326486859538</v>
      </c>
    </row>
    <row r="409" spans="1:53">
      <c r="A409" s="2">
        <f t="shared" si="332"/>
        <v>0.40800000000000031</v>
      </c>
      <c r="B409" s="1">
        <f t="shared" si="318"/>
        <v>0.44770166666666705</v>
      </c>
      <c r="C409" s="1">
        <f t="shared" si="333"/>
        <v>5.2130262833051395E-2</v>
      </c>
      <c r="D409" s="1">
        <f t="shared" si="319"/>
        <v>1.0936839883373826</v>
      </c>
      <c r="E409" s="1">
        <f t="shared" si="331"/>
        <v>1.0934753864835427</v>
      </c>
      <c r="F409" s="1">
        <f t="shared" si="331"/>
        <v>1.0934682677407761</v>
      </c>
      <c r="G409" s="1">
        <f t="shared" si="331"/>
        <v>1.0934680245476074</v>
      </c>
      <c r="H409" s="1">
        <f t="shared" si="334"/>
        <v>0.31624184808582811</v>
      </c>
      <c r="I409" s="1">
        <f t="shared" si="320"/>
        <v>14.749207103819662</v>
      </c>
      <c r="J409" s="1">
        <f>VLOOKUP($I409,Graph!$D$3:$M$50,col)</f>
        <v>5.7000000000000002E-3</v>
      </c>
      <c r="K409" s="1">
        <f>VLOOKUP($I409,Graph!$D$3:$M$50,col+1)</f>
        <v>4.5999999999999999E-3</v>
      </c>
      <c r="L409" s="1">
        <f t="shared" si="335"/>
        <v>4.966666666666667E-3</v>
      </c>
      <c r="M409" s="1">
        <f t="shared" si="336"/>
        <v>0.64098333333333324</v>
      </c>
      <c r="N409" s="1">
        <f t="shared" si="337"/>
        <v>0.40303333333333363</v>
      </c>
      <c r="O409" s="1">
        <f t="shared" si="338"/>
        <v>4.9328080067155021E-2</v>
      </c>
      <c r="P409" s="1">
        <f t="shared" si="339"/>
        <v>1.0876653772057743</v>
      </c>
      <c r="Q409" s="1">
        <f t="shared" si="340"/>
        <v>1.0874869470046429</v>
      </c>
      <c r="R409" s="1">
        <f t="shared" si="341"/>
        <v>1.087481280534963</v>
      </c>
      <c r="S409" s="1">
        <f t="shared" si="342"/>
        <v>1.0874811004068476</v>
      </c>
      <c r="T409" s="1">
        <f t="shared" si="343"/>
        <v>0.96681315392072309</v>
      </c>
      <c r="U409" s="1">
        <f t="shared" si="344"/>
        <v>0.30407276273168005</v>
      </c>
      <c r="V409" s="2">
        <f t="shared" si="321"/>
        <v>14.557542526242717</v>
      </c>
      <c r="W409" s="1">
        <f>VLOOKUP(V409,Graph!$D$3:$M$50,col)</f>
        <v>5.7000000000000002E-3</v>
      </c>
      <c r="X409" s="1">
        <f>VLOOKUP(V409,Graph!$D$3:$M$50,col+1)</f>
        <v>4.5999999999999999E-3</v>
      </c>
      <c r="Y409" s="1">
        <f t="shared" si="345"/>
        <v>4.966666666666667E-3</v>
      </c>
      <c r="Z409" s="1">
        <f t="shared" si="322"/>
        <v>0.64098333333333324</v>
      </c>
      <c r="AA409" s="2">
        <f t="shared" si="346"/>
        <v>0.40303333333333363</v>
      </c>
      <c r="AB409" s="1">
        <f t="shared" si="347"/>
        <v>4.9328080067155021E-2</v>
      </c>
      <c r="AC409" s="1">
        <f t="shared" si="348"/>
        <v>1.0874810946806817</v>
      </c>
      <c r="AD409" s="1">
        <f t="shared" si="349"/>
        <v>1.0874810944986502</v>
      </c>
      <c r="AE409" s="1">
        <f t="shared" si="350"/>
        <v>1.0874810944928635</v>
      </c>
      <c r="AF409" s="1">
        <f t="shared" si="351"/>
        <v>1.0874810944926794</v>
      </c>
      <c r="AG409" s="1">
        <f t="shared" si="352"/>
        <v>0.96681315392072309</v>
      </c>
      <c r="AH409" s="1">
        <f t="shared" si="353"/>
        <v>0.30407276107800763</v>
      </c>
      <c r="AI409" s="2">
        <f t="shared" si="323"/>
        <v>14.557542499852753</v>
      </c>
      <c r="AJ409" s="1">
        <f>VLOOKUP(AI409,Graph!$D$3:$M$50,col)</f>
        <v>5.7000000000000002E-3</v>
      </c>
      <c r="AK409" s="1">
        <f>VLOOKUP(AI409,Graph!$D$3:$M$50,col+1)</f>
        <v>4.5999999999999999E-3</v>
      </c>
      <c r="AL409" s="1">
        <f t="shared" si="354"/>
        <v>4.966666666666667E-3</v>
      </c>
      <c r="AM409" s="1">
        <f t="shared" si="324"/>
        <v>0.64098333333333324</v>
      </c>
      <c r="AN409" s="2">
        <f t="shared" si="355"/>
        <v>0.40303333333333363</v>
      </c>
      <c r="AO409" s="1">
        <f t="shared" si="356"/>
        <v>4.9328080067155021E-2</v>
      </c>
      <c r="AP409" s="1">
        <f t="shared" si="357"/>
        <v>1.0874810944926738</v>
      </c>
      <c r="AQ409" s="1">
        <f t="shared" si="358"/>
        <v>1.0874810944926736</v>
      </c>
      <c r="AR409" s="1">
        <f t="shared" si="359"/>
        <v>1.0874810944926734</v>
      </c>
      <c r="AS409" s="1">
        <f t="shared" si="360"/>
        <v>1.0874810944926734</v>
      </c>
      <c r="AT409" s="1">
        <f t="shared" si="361"/>
        <v>0.96681315392072309</v>
      </c>
      <c r="AU409" s="1">
        <f t="shared" si="362"/>
        <v>0.30407276107800596</v>
      </c>
      <c r="AV409" s="2">
        <f t="shared" si="327"/>
        <v>408</v>
      </c>
      <c r="AW409" s="1">
        <f t="shared" si="328"/>
        <v>304.07276107800595</v>
      </c>
      <c r="AX409" s="1">
        <f t="shared" si="329"/>
        <v>0.96681315392072309</v>
      </c>
      <c r="AY409" s="1">
        <f t="shared" si="330"/>
        <v>1.0874810944926734</v>
      </c>
      <c r="AZ409" s="1">
        <f t="shared" si="325"/>
        <v>4.966666666666667E-3</v>
      </c>
      <c r="BA409" s="1">
        <f t="shared" si="326"/>
        <v>14.557542499852753</v>
      </c>
    </row>
    <row r="410" spans="1:53">
      <c r="A410" s="2">
        <f t="shared" si="332"/>
        <v>0.40900000000000031</v>
      </c>
      <c r="B410" s="1">
        <f t="shared" si="318"/>
        <v>0.44874283333333376</v>
      </c>
      <c r="C410" s="1">
        <f t="shared" si="333"/>
        <v>5.2143307479830384E-2</v>
      </c>
      <c r="D410" s="1">
        <f t="shared" si="319"/>
        <v>1.0937113535996741</v>
      </c>
      <c r="E410" s="1">
        <f t="shared" si="331"/>
        <v>1.0935035541675253</v>
      </c>
      <c r="F410" s="1">
        <f t="shared" si="331"/>
        <v>1.0934964604419584</v>
      </c>
      <c r="G410" s="1">
        <f t="shared" si="331"/>
        <v>1.0934962180236512</v>
      </c>
      <c r="H410" s="1">
        <f t="shared" si="334"/>
        <v>0.31741339788867012</v>
      </c>
      <c r="I410" s="1">
        <f t="shared" si="320"/>
        <v>14.767397967119235</v>
      </c>
      <c r="J410" s="1">
        <f>VLOOKUP($I410,Graph!$D$3:$M$50,col)</f>
        <v>5.7000000000000002E-3</v>
      </c>
      <c r="K410" s="1">
        <f>VLOOKUP($I410,Graph!$D$3:$M$50,col+1)</f>
        <v>4.5999999999999999E-3</v>
      </c>
      <c r="L410" s="1">
        <f t="shared" si="335"/>
        <v>4.966666666666667E-3</v>
      </c>
      <c r="M410" s="1">
        <f t="shared" si="336"/>
        <v>0.64098333333333324</v>
      </c>
      <c r="N410" s="1">
        <f t="shared" si="337"/>
        <v>0.40403333333333363</v>
      </c>
      <c r="O410" s="1">
        <f t="shared" si="338"/>
        <v>4.9343396828562314E-2</v>
      </c>
      <c r="P410" s="1">
        <f t="shared" si="339"/>
        <v>1.0876976838084076</v>
      </c>
      <c r="Q410" s="1">
        <f t="shared" si="340"/>
        <v>1.0875193019837437</v>
      </c>
      <c r="R410" s="1">
        <f t="shared" si="341"/>
        <v>1.0875136347727929</v>
      </c>
      <c r="S410" s="1">
        <f t="shared" si="342"/>
        <v>1.0875134545488008</v>
      </c>
      <c r="T410" s="1">
        <f t="shared" si="343"/>
        <v>0.96685684953208861</v>
      </c>
      <c r="U410" s="1">
        <f t="shared" si="344"/>
        <v>0.3052142355927982</v>
      </c>
      <c r="V410" s="2">
        <f t="shared" si="321"/>
        <v>14.575735857850441</v>
      </c>
      <c r="W410" s="1">
        <f>VLOOKUP(V410,Graph!$D$3:$M$50,col)</f>
        <v>5.7000000000000002E-3</v>
      </c>
      <c r="X410" s="1">
        <f>VLOOKUP(V410,Graph!$D$3:$M$50,col+1)</f>
        <v>4.5999999999999999E-3</v>
      </c>
      <c r="Y410" s="1">
        <f t="shared" si="345"/>
        <v>4.966666666666667E-3</v>
      </c>
      <c r="Z410" s="1">
        <f t="shared" si="322"/>
        <v>0.64098333333333324</v>
      </c>
      <c r="AA410" s="2">
        <f t="shared" si="346"/>
        <v>0.40403333333333363</v>
      </c>
      <c r="AB410" s="1">
        <f t="shared" si="347"/>
        <v>4.9343396828562314E-2</v>
      </c>
      <c r="AC410" s="1">
        <f t="shared" si="348"/>
        <v>1.0875134488172875</v>
      </c>
      <c r="AD410" s="1">
        <f t="shared" si="349"/>
        <v>1.0875134486350126</v>
      </c>
      <c r="AE410" s="1">
        <f t="shared" si="350"/>
        <v>1.0875134486292157</v>
      </c>
      <c r="AF410" s="1">
        <f t="shared" si="351"/>
        <v>1.0875134486290314</v>
      </c>
      <c r="AG410" s="1">
        <f t="shared" si="352"/>
        <v>0.96685684953208861</v>
      </c>
      <c r="AH410" s="1">
        <f t="shared" si="353"/>
        <v>0.30521423393139546</v>
      </c>
      <c r="AI410" s="2">
        <f t="shared" si="323"/>
        <v>14.575735831403263</v>
      </c>
      <c r="AJ410" s="1">
        <f>VLOOKUP(AI410,Graph!$D$3:$M$50,col)</f>
        <v>5.7000000000000002E-3</v>
      </c>
      <c r="AK410" s="1">
        <f>VLOOKUP(AI410,Graph!$D$3:$M$50,col+1)</f>
        <v>4.5999999999999999E-3</v>
      </c>
      <c r="AL410" s="1">
        <f t="shared" si="354"/>
        <v>4.966666666666667E-3</v>
      </c>
      <c r="AM410" s="1">
        <f t="shared" si="324"/>
        <v>0.64098333333333324</v>
      </c>
      <c r="AN410" s="2">
        <f t="shared" si="355"/>
        <v>0.40403333333333363</v>
      </c>
      <c r="AO410" s="1">
        <f t="shared" si="356"/>
        <v>4.9343396828562314E-2</v>
      </c>
      <c r="AP410" s="1">
        <f t="shared" si="357"/>
        <v>1.0875134486290257</v>
      </c>
      <c r="AQ410" s="1">
        <f t="shared" si="358"/>
        <v>1.0875134486290254</v>
      </c>
      <c r="AR410" s="1">
        <f t="shared" si="359"/>
        <v>1.0875134486290254</v>
      </c>
      <c r="AS410" s="1">
        <f t="shared" si="360"/>
        <v>1.0875134486290254</v>
      </c>
      <c r="AT410" s="1">
        <f t="shared" si="361"/>
        <v>0.96685684953208861</v>
      </c>
      <c r="AU410" s="1">
        <f t="shared" si="362"/>
        <v>0.30521423393139374</v>
      </c>
      <c r="AV410" s="2">
        <f t="shared" si="327"/>
        <v>409</v>
      </c>
      <c r="AW410" s="1">
        <f t="shared" si="328"/>
        <v>305.21423393139372</v>
      </c>
      <c r="AX410" s="1">
        <f t="shared" si="329"/>
        <v>0.96685684953208861</v>
      </c>
      <c r="AY410" s="1">
        <f t="shared" si="330"/>
        <v>1.0875134486290254</v>
      </c>
      <c r="AZ410" s="1">
        <f t="shared" si="325"/>
        <v>4.966666666666667E-3</v>
      </c>
      <c r="BA410" s="1">
        <f t="shared" si="326"/>
        <v>14.575735831403263</v>
      </c>
    </row>
    <row r="411" spans="1:53">
      <c r="A411" s="2">
        <f t="shared" si="332"/>
        <v>0.41000000000000031</v>
      </c>
      <c r="B411" s="1">
        <f t="shared" si="318"/>
        <v>0.44978400000000041</v>
      </c>
      <c r="C411" s="1">
        <f t="shared" si="333"/>
        <v>5.2156293355299303E-2</v>
      </c>
      <c r="D411" s="1">
        <f t="shared" si="319"/>
        <v>1.0937385976109739</v>
      </c>
      <c r="E411" s="1">
        <f t="shared" si="331"/>
        <v>1.0935315979132885</v>
      </c>
      <c r="F411" s="1">
        <f t="shared" si="331"/>
        <v>1.0935245291416447</v>
      </c>
      <c r="G411" s="1">
        <f t="shared" si="331"/>
        <v>1.0935242874969437</v>
      </c>
      <c r="H411" s="1">
        <f t="shared" si="334"/>
        <v>0.31858639470795913</v>
      </c>
      <c r="I411" s="1">
        <f t="shared" si="320"/>
        <v>14.785566509873567</v>
      </c>
      <c r="J411" s="1">
        <f>VLOOKUP($I411,Graph!$D$3:$M$50,col)</f>
        <v>5.7000000000000002E-3</v>
      </c>
      <c r="K411" s="1">
        <f>VLOOKUP($I411,Graph!$D$3:$M$50,col+1)</f>
        <v>4.5999999999999999E-3</v>
      </c>
      <c r="L411" s="1">
        <f t="shared" si="335"/>
        <v>4.966666666666667E-3</v>
      </c>
      <c r="M411" s="1">
        <f t="shared" si="336"/>
        <v>0.64098333333333324</v>
      </c>
      <c r="N411" s="1">
        <f t="shared" si="337"/>
        <v>0.40503333333333363</v>
      </c>
      <c r="O411" s="1">
        <f t="shared" si="338"/>
        <v>4.9358645040170478E-2</v>
      </c>
      <c r="P411" s="1">
        <f t="shared" si="339"/>
        <v>1.0877298496596077</v>
      </c>
      <c r="Q411" s="1">
        <f t="shared" si="340"/>
        <v>1.0875515161405753</v>
      </c>
      <c r="R411" s="1">
        <f t="shared" si="341"/>
        <v>1.0875458481971074</v>
      </c>
      <c r="S411" s="1">
        <f t="shared" si="342"/>
        <v>1.0875456678778084</v>
      </c>
      <c r="T411" s="1">
        <f t="shared" si="343"/>
        <v>0.9669003326475839</v>
      </c>
      <c r="U411" s="1">
        <f t="shared" si="344"/>
        <v>0.30635713848043378</v>
      </c>
      <c r="V411" s="2">
        <f t="shared" si="321"/>
        <v>14.59390659228893</v>
      </c>
      <c r="W411" s="1">
        <f>VLOOKUP(V411,Graph!$D$3:$M$50,col)</f>
        <v>5.7000000000000002E-3</v>
      </c>
      <c r="X411" s="1">
        <f>VLOOKUP(V411,Graph!$D$3:$M$50,col+1)</f>
        <v>4.5999999999999999E-3</v>
      </c>
      <c r="Y411" s="1">
        <f t="shared" si="345"/>
        <v>4.966666666666667E-3</v>
      </c>
      <c r="Z411" s="1">
        <f t="shared" si="322"/>
        <v>0.64098333333333324</v>
      </c>
      <c r="AA411" s="2">
        <f t="shared" si="346"/>
        <v>0.40503333333333363</v>
      </c>
      <c r="AB411" s="1">
        <f t="shared" si="347"/>
        <v>4.9358645040170478E-2</v>
      </c>
      <c r="AC411" s="1">
        <f t="shared" si="348"/>
        <v>1.0875456621409729</v>
      </c>
      <c r="AD411" s="1">
        <f t="shared" si="349"/>
        <v>1.087545661958456</v>
      </c>
      <c r="AE411" s="1">
        <f t="shared" si="350"/>
        <v>1.0875456619526496</v>
      </c>
      <c r="AF411" s="1">
        <f t="shared" si="351"/>
        <v>1.0875456619524646</v>
      </c>
      <c r="AG411" s="1">
        <f t="shared" si="352"/>
        <v>0.9669003326475839</v>
      </c>
      <c r="AH411" s="1">
        <f t="shared" si="353"/>
        <v>0.30635713681128884</v>
      </c>
      <c r="AI411" s="2">
        <f t="shared" si="323"/>
        <v>14.59390656578463</v>
      </c>
      <c r="AJ411" s="1">
        <f>VLOOKUP(AI411,Graph!$D$3:$M$50,col)</f>
        <v>5.7000000000000002E-3</v>
      </c>
      <c r="AK411" s="1">
        <f>VLOOKUP(AI411,Graph!$D$3:$M$50,col+1)</f>
        <v>4.5999999999999999E-3</v>
      </c>
      <c r="AL411" s="1">
        <f t="shared" si="354"/>
        <v>4.966666666666667E-3</v>
      </c>
      <c r="AM411" s="1">
        <f t="shared" si="324"/>
        <v>0.64098333333333324</v>
      </c>
      <c r="AN411" s="2">
        <f t="shared" si="355"/>
        <v>0.40503333333333363</v>
      </c>
      <c r="AO411" s="1">
        <f t="shared" si="356"/>
        <v>4.9358645040170478E-2</v>
      </c>
      <c r="AP411" s="1">
        <f t="shared" si="357"/>
        <v>1.0875456619524588</v>
      </c>
      <c r="AQ411" s="1">
        <f t="shared" si="358"/>
        <v>1.0875456619524588</v>
      </c>
      <c r="AR411" s="1">
        <f t="shared" si="359"/>
        <v>1.0875456619524588</v>
      </c>
      <c r="AS411" s="1">
        <f t="shared" si="360"/>
        <v>1.0875456619524588</v>
      </c>
      <c r="AT411" s="1">
        <f t="shared" si="361"/>
        <v>0.9669003326475839</v>
      </c>
      <c r="AU411" s="1">
        <f t="shared" si="362"/>
        <v>0.30635713681128723</v>
      </c>
      <c r="AV411" s="2">
        <f t="shared" si="327"/>
        <v>410</v>
      </c>
      <c r="AW411" s="1">
        <f t="shared" si="328"/>
        <v>306.35713681128726</v>
      </c>
      <c r="AX411" s="1">
        <f t="shared" si="329"/>
        <v>0.9669003326475839</v>
      </c>
      <c r="AY411" s="1">
        <f t="shared" si="330"/>
        <v>1.0875456619524588</v>
      </c>
      <c r="AZ411" s="1">
        <f t="shared" si="325"/>
        <v>4.966666666666667E-3</v>
      </c>
      <c r="BA411" s="1">
        <f t="shared" si="326"/>
        <v>14.59390656578463</v>
      </c>
    </row>
    <row r="412" spans="1:53">
      <c r="A412" s="2">
        <f t="shared" si="332"/>
        <v>0.41100000000000031</v>
      </c>
      <c r="B412" s="1">
        <f t="shared" si="318"/>
        <v>0.45082516666666705</v>
      </c>
      <c r="C412" s="1">
        <f t="shared" si="333"/>
        <v>5.2169220855447583E-2</v>
      </c>
      <c r="D412" s="1">
        <f t="shared" si="319"/>
        <v>1.0937657211747611</v>
      </c>
      <c r="E412" s="1">
        <f t="shared" si="331"/>
        <v>1.0935595185364768</v>
      </c>
      <c r="F412" s="1">
        <f t="shared" si="331"/>
        <v>1.0935524746556196</v>
      </c>
      <c r="G412" s="1">
        <f t="shared" si="331"/>
        <v>1.0935522337832664</v>
      </c>
      <c r="H412" s="1">
        <f t="shared" si="334"/>
        <v>0.31976083675889644</v>
      </c>
      <c r="I412" s="1">
        <f t="shared" si="320"/>
        <v>14.803712813867627</v>
      </c>
      <c r="J412" s="1">
        <f>VLOOKUP($I412,Graph!$D$3:$M$50,col)</f>
        <v>5.7000000000000002E-3</v>
      </c>
      <c r="K412" s="1">
        <f>VLOOKUP($I412,Graph!$D$3:$M$50,col+1)</f>
        <v>4.5999999999999999E-3</v>
      </c>
      <c r="L412" s="1">
        <f t="shared" si="335"/>
        <v>4.966666666666667E-3</v>
      </c>
      <c r="M412" s="1">
        <f t="shared" si="336"/>
        <v>0.64098333333333324</v>
      </c>
      <c r="N412" s="1">
        <f t="shared" si="337"/>
        <v>0.40603333333333363</v>
      </c>
      <c r="O412" s="1">
        <f t="shared" si="338"/>
        <v>4.9373825160599183E-2</v>
      </c>
      <c r="P412" s="1">
        <f t="shared" si="339"/>
        <v>1.0877618756761953</v>
      </c>
      <c r="Q412" s="1">
        <f t="shared" si="340"/>
        <v>1.0875835903915554</v>
      </c>
      <c r="R412" s="1">
        <f t="shared" si="341"/>
        <v>1.0875779217242376</v>
      </c>
      <c r="S412" s="1">
        <f t="shared" si="342"/>
        <v>1.0875777413101977</v>
      </c>
      <c r="T412" s="1">
        <f t="shared" si="343"/>
        <v>0.9669436048135055</v>
      </c>
      <c r="U412" s="1">
        <f t="shared" si="344"/>
        <v>0.30750146960561897</v>
      </c>
      <c r="V412" s="2">
        <f t="shared" si="321"/>
        <v>14.612054813312309</v>
      </c>
      <c r="W412" s="1">
        <f>VLOOKUP(V412,Graph!$D$3:$M$50,col)</f>
        <v>5.7000000000000002E-3</v>
      </c>
      <c r="X412" s="1">
        <f>VLOOKUP(V412,Graph!$D$3:$M$50,col+1)</f>
        <v>4.5999999999999999E-3</v>
      </c>
      <c r="Y412" s="1">
        <f t="shared" si="345"/>
        <v>4.966666666666667E-3</v>
      </c>
      <c r="Z412" s="1">
        <f t="shared" si="322"/>
        <v>0.64098333333333324</v>
      </c>
      <c r="AA412" s="2">
        <f t="shared" si="346"/>
        <v>0.40603333333333363</v>
      </c>
      <c r="AB412" s="1">
        <f t="shared" si="347"/>
        <v>4.9373825160599183E-2</v>
      </c>
      <c r="AC412" s="1">
        <f t="shared" si="348"/>
        <v>1.0875777355680658</v>
      </c>
      <c r="AD412" s="1">
        <f t="shared" si="349"/>
        <v>1.0875777353853078</v>
      </c>
      <c r="AE412" s="1">
        <f t="shared" si="350"/>
        <v>1.0875777353794907</v>
      </c>
      <c r="AF412" s="1">
        <f t="shared" si="351"/>
        <v>1.0875777353793059</v>
      </c>
      <c r="AG412" s="1">
        <f t="shared" si="352"/>
        <v>0.9669436048135055</v>
      </c>
      <c r="AH412" s="1">
        <f t="shared" si="353"/>
        <v>0.30750146792872007</v>
      </c>
      <c r="AI412" s="2">
        <f t="shared" si="323"/>
        <v>14.612054786750983</v>
      </c>
      <c r="AJ412" s="1">
        <f>VLOOKUP(AI412,Graph!$D$3:$M$50,col)</f>
        <v>5.7000000000000002E-3</v>
      </c>
      <c r="AK412" s="1">
        <f>VLOOKUP(AI412,Graph!$D$3:$M$50,col+1)</f>
        <v>4.5999999999999999E-3</v>
      </c>
      <c r="AL412" s="1">
        <f t="shared" si="354"/>
        <v>4.966666666666667E-3</v>
      </c>
      <c r="AM412" s="1">
        <f t="shared" si="324"/>
        <v>0.64098333333333324</v>
      </c>
      <c r="AN412" s="2">
        <f t="shared" si="355"/>
        <v>0.40603333333333363</v>
      </c>
      <c r="AO412" s="1">
        <f t="shared" si="356"/>
        <v>4.9373825160599183E-2</v>
      </c>
      <c r="AP412" s="1">
        <f t="shared" si="357"/>
        <v>1.0875777353792999</v>
      </c>
      <c r="AQ412" s="1">
        <f t="shared" si="358"/>
        <v>1.0875777353792995</v>
      </c>
      <c r="AR412" s="1">
        <f t="shared" si="359"/>
        <v>1.0875777353792997</v>
      </c>
      <c r="AS412" s="1">
        <f t="shared" si="360"/>
        <v>1.0875777353792997</v>
      </c>
      <c r="AT412" s="1">
        <f t="shared" si="361"/>
        <v>0.9669436048135055</v>
      </c>
      <c r="AU412" s="1">
        <f t="shared" si="362"/>
        <v>0.30750146792871835</v>
      </c>
      <c r="AV412" s="2">
        <f t="shared" si="327"/>
        <v>411</v>
      </c>
      <c r="AW412" s="1">
        <f t="shared" si="328"/>
        <v>307.50146792871834</v>
      </c>
      <c r="AX412" s="1">
        <f t="shared" si="329"/>
        <v>0.9669436048135055</v>
      </c>
      <c r="AY412" s="1">
        <f t="shared" si="330"/>
        <v>1.0875777353792997</v>
      </c>
      <c r="AZ412" s="1">
        <f t="shared" si="325"/>
        <v>4.966666666666667E-3</v>
      </c>
      <c r="BA412" s="1">
        <f t="shared" si="326"/>
        <v>14.612054786750983</v>
      </c>
    </row>
    <row r="413" spans="1:53">
      <c r="A413" s="2">
        <f t="shared" si="332"/>
        <v>0.41200000000000031</v>
      </c>
      <c r="B413" s="1">
        <f t="shared" si="318"/>
        <v>0.45186633333333376</v>
      </c>
      <c r="C413" s="1">
        <f t="shared" si="333"/>
        <v>5.2182090372718024E-2</v>
      </c>
      <c r="D413" s="1">
        <f t="shared" si="319"/>
        <v>1.0937927250874377</v>
      </c>
      <c r="E413" s="1">
        <f t="shared" si="331"/>
        <v>1.0935873168455987</v>
      </c>
      <c r="F413" s="1">
        <f t="shared" si="331"/>
        <v>1.0935802977925313</v>
      </c>
      <c r="G413" s="1">
        <f t="shared" si="331"/>
        <v>1.0935800576912653</v>
      </c>
      <c r="H413" s="1">
        <f t="shared" si="334"/>
        <v>0.32093672226327091</v>
      </c>
      <c r="I413" s="1">
        <f t="shared" si="320"/>
        <v>14.821836960389041</v>
      </c>
      <c r="J413" s="1">
        <f>VLOOKUP($I413,Graph!$D$3:$M$50,col)</f>
        <v>5.7000000000000002E-3</v>
      </c>
      <c r="K413" s="1">
        <f>VLOOKUP($I413,Graph!$D$3:$M$50,col+1)</f>
        <v>4.5999999999999999E-3</v>
      </c>
      <c r="L413" s="1">
        <f t="shared" si="335"/>
        <v>4.966666666666667E-3</v>
      </c>
      <c r="M413" s="1">
        <f t="shared" si="336"/>
        <v>0.64098333333333324</v>
      </c>
      <c r="N413" s="1">
        <f t="shared" si="337"/>
        <v>0.40703333333333364</v>
      </c>
      <c r="O413" s="1">
        <f t="shared" si="338"/>
        <v>4.938893764439143E-2</v>
      </c>
      <c r="P413" s="1">
        <f t="shared" si="339"/>
        <v>1.0877937627670555</v>
      </c>
      <c r="Q413" s="1">
        <f t="shared" si="340"/>
        <v>1.0876155256451761</v>
      </c>
      <c r="R413" s="1">
        <f t="shared" si="341"/>
        <v>1.0876098562625915</v>
      </c>
      <c r="S413" s="1">
        <f t="shared" si="342"/>
        <v>1.0876096757543716</v>
      </c>
      <c r="T413" s="1">
        <f t="shared" si="343"/>
        <v>0.96698666756118412</v>
      </c>
      <c r="U413" s="1">
        <f t="shared" si="344"/>
        <v>0.30864722718607879</v>
      </c>
      <c r="V413" s="2">
        <f t="shared" si="321"/>
        <v>14.630180604159724</v>
      </c>
      <c r="W413" s="1">
        <f>VLOOKUP(V413,Graph!$D$3:$M$50,col)</f>
        <v>5.7000000000000002E-3</v>
      </c>
      <c r="X413" s="1">
        <f>VLOOKUP(V413,Graph!$D$3:$M$50,col+1)</f>
        <v>4.5999999999999999E-3</v>
      </c>
      <c r="Y413" s="1">
        <f t="shared" si="345"/>
        <v>4.966666666666667E-3</v>
      </c>
      <c r="Z413" s="1">
        <f t="shared" si="322"/>
        <v>0.64098333333333324</v>
      </c>
      <c r="AA413" s="2">
        <f t="shared" si="346"/>
        <v>0.40703333333333364</v>
      </c>
      <c r="AB413" s="1">
        <f t="shared" si="347"/>
        <v>4.938893764439143E-2</v>
      </c>
      <c r="AC413" s="1">
        <f t="shared" si="348"/>
        <v>1.0876096700069682</v>
      </c>
      <c r="AD413" s="1">
        <f t="shared" si="349"/>
        <v>1.0876096698239701</v>
      </c>
      <c r="AE413" s="1">
        <f t="shared" si="350"/>
        <v>1.0876096698181434</v>
      </c>
      <c r="AF413" s="1">
        <f t="shared" si="351"/>
        <v>1.0876096698179576</v>
      </c>
      <c r="AG413" s="1">
        <f t="shared" si="352"/>
        <v>0.96698666756118412</v>
      </c>
      <c r="AH413" s="1">
        <f t="shared" si="353"/>
        <v>0.30864722550141399</v>
      </c>
      <c r="AI413" s="2">
        <f t="shared" si="323"/>
        <v>14.630180577541472</v>
      </c>
      <c r="AJ413" s="1">
        <f>VLOOKUP(AI413,Graph!$D$3:$M$50,col)</f>
        <v>5.7000000000000002E-3</v>
      </c>
      <c r="AK413" s="1">
        <f>VLOOKUP(AI413,Graph!$D$3:$M$50,col+1)</f>
        <v>4.5999999999999999E-3</v>
      </c>
      <c r="AL413" s="1">
        <f t="shared" si="354"/>
        <v>4.966666666666667E-3</v>
      </c>
      <c r="AM413" s="1">
        <f t="shared" si="324"/>
        <v>0.64098333333333324</v>
      </c>
      <c r="AN413" s="2">
        <f t="shared" si="355"/>
        <v>0.40703333333333364</v>
      </c>
      <c r="AO413" s="1">
        <f t="shared" si="356"/>
        <v>4.938893764439143E-2</v>
      </c>
      <c r="AP413" s="1">
        <f t="shared" si="357"/>
        <v>1.087609669817952</v>
      </c>
      <c r="AQ413" s="1">
        <f t="shared" si="358"/>
        <v>1.0876096698179518</v>
      </c>
      <c r="AR413" s="1">
        <f t="shared" si="359"/>
        <v>1.0876096698179516</v>
      </c>
      <c r="AS413" s="1">
        <f t="shared" si="360"/>
        <v>1.087609669817952</v>
      </c>
      <c r="AT413" s="1">
        <f t="shared" si="361"/>
        <v>0.96698666756118412</v>
      </c>
      <c r="AU413" s="1">
        <f t="shared" si="362"/>
        <v>0.30864722550141244</v>
      </c>
      <c r="AV413" s="2">
        <f t="shared" si="327"/>
        <v>412</v>
      </c>
      <c r="AW413" s="1">
        <f t="shared" si="328"/>
        <v>308.64722550141244</v>
      </c>
      <c r="AX413" s="1">
        <f t="shared" si="329"/>
        <v>0.96698666756118412</v>
      </c>
      <c r="AY413" s="1">
        <f t="shared" si="330"/>
        <v>1.087609669817952</v>
      </c>
      <c r="AZ413" s="1">
        <f t="shared" si="325"/>
        <v>4.966666666666667E-3</v>
      </c>
      <c r="BA413" s="1">
        <f t="shared" si="326"/>
        <v>14.630180577541472</v>
      </c>
    </row>
    <row r="414" spans="1:53">
      <c r="A414" s="2">
        <f t="shared" si="332"/>
        <v>0.41300000000000031</v>
      </c>
      <c r="B414" s="1">
        <f t="shared" si="318"/>
        <v>0.45290750000000041</v>
      </c>
      <c r="C414" s="1">
        <f t="shared" si="333"/>
        <v>5.2194902296046383E-2</v>
      </c>
      <c r="D414" s="1">
        <f t="shared" si="319"/>
        <v>1.0938196101384055</v>
      </c>
      <c r="E414" s="1">
        <f t="shared" si="331"/>
        <v>1.0936149936421036</v>
      </c>
      <c r="F414" s="1">
        <f t="shared" si="331"/>
        <v>1.093607999353972</v>
      </c>
      <c r="G414" s="1">
        <f t="shared" si="331"/>
        <v>1.0936077600225289</v>
      </c>
      <c r="H414" s="1">
        <f t="shared" si="334"/>
        <v>0.32211404944941835</v>
      </c>
      <c r="I414" s="1">
        <f t="shared" si="320"/>
        <v>14.839939030232269</v>
      </c>
      <c r="J414" s="1">
        <f>VLOOKUP($I414,Graph!$D$3:$M$50,col)</f>
        <v>5.7000000000000002E-3</v>
      </c>
      <c r="K414" s="1">
        <f>VLOOKUP($I414,Graph!$D$3:$M$50,col+1)</f>
        <v>4.5999999999999999E-3</v>
      </c>
      <c r="L414" s="1">
        <f t="shared" si="335"/>
        <v>4.966666666666667E-3</v>
      </c>
      <c r="M414" s="1">
        <f t="shared" si="336"/>
        <v>0.64098333333333324</v>
      </c>
      <c r="N414" s="1">
        <f t="shared" si="337"/>
        <v>0.40803333333333364</v>
      </c>
      <c r="O414" s="1">
        <f t="shared" si="338"/>
        <v>4.9403982942058437E-2</v>
      </c>
      <c r="P414" s="1">
        <f t="shared" si="339"/>
        <v>1.0878255118332245</v>
      </c>
      <c r="Q414" s="1">
        <f t="shared" si="340"/>
        <v>1.0876473228020902</v>
      </c>
      <c r="R414" s="1">
        <f t="shared" si="341"/>
        <v>1.0876416527127368</v>
      </c>
      <c r="S414" s="1">
        <f t="shared" si="342"/>
        <v>1.0876414721108945</v>
      </c>
      <c r="T414" s="1">
        <f t="shared" si="343"/>
        <v>0.96702952240716478</v>
      </c>
      <c r="U414" s="1">
        <f t="shared" si="344"/>
        <v>0.30979440944618919</v>
      </c>
      <c r="V414" s="2">
        <f t="shared" si="321"/>
        <v>14.648284047559757</v>
      </c>
      <c r="W414" s="1">
        <f>VLOOKUP(V414,Graph!$D$3:$M$50,col)</f>
        <v>5.7000000000000002E-3</v>
      </c>
      <c r="X414" s="1">
        <f>VLOOKUP(V414,Graph!$D$3:$M$50,col+1)</f>
        <v>4.5999999999999999E-3</v>
      </c>
      <c r="Y414" s="1">
        <f t="shared" si="345"/>
        <v>4.966666666666667E-3</v>
      </c>
      <c r="Z414" s="1">
        <f t="shared" si="322"/>
        <v>0.64098333333333324</v>
      </c>
      <c r="AA414" s="2">
        <f t="shared" si="346"/>
        <v>0.40803333333333364</v>
      </c>
      <c r="AB414" s="1">
        <f t="shared" si="347"/>
        <v>4.9403982942058437E-2</v>
      </c>
      <c r="AC414" s="1">
        <f t="shared" si="348"/>
        <v>1.087641466358245</v>
      </c>
      <c r="AD414" s="1">
        <f t="shared" si="349"/>
        <v>1.0876414661750073</v>
      </c>
      <c r="AE414" s="1">
        <f t="shared" si="350"/>
        <v>1.0876414661691711</v>
      </c>
      <c r="AF414" s="1">
        <f t="shared" si="351"/>
        <v>1.087641466168985</v>
      </c>
      <c r="AG414" s="1">
        <f t="shared" si="352"/>
        <v>0.96702952240716478</v>
      </c>
      <c r="AH414" s="1">
        <f t="shared" si="353"/>
        <v>0.309794407753747</v>
      </c>
      <c r="AI414" s="2">
        <f t="shared" si="323"/>
        <v>14.648284020884676</v>
      </c>
      <c r="AJ414" s="1">
        <f>VLOOKUP(AI414,Graph!$D$3:$M$50,col)</f>
        <v>5.7000000000000002E-3</v>
      </c>
      <c r="AK414" s="1">
        <f>VLOOKUP(AI414,Graph!$D$3:$M$50,col+1)</f>
        <v>4.5999999999999999E-3</v>
      </c>
      <c r="AL414" s="1">
        <f t="shared" si="354"/>
        <v>4.966666666666667E-3</v>
      </c>
      <c r="AM414" s="1">
        <f t="shared" si="324"/>
        <v>0.64098333333333324</v>
      </c>
      <c r="AN414" s="2">
        <f t="shared" si="355"/>
        <v>0.40803333333333364</v>
      </c>
      <c r="AO414" s="1">
        <f t="shared" si="356"/>
        <v>4.9403982942058437E-2</v>
      </c>
      <c r="AP414" s="1">
        <f t="shared" si="357"/>
        <v>1.0876414661689793</v>
      </c>
      <c r="AQ414" s="1">
        <f t="shared" si="358"/>
        <v>1.0876414661689791</v>
      </c>
      <c r="AR414" s="1">
        <f t="shared" si="359"/>
        <v>1.0876414661689786</v>
      </c>
      <c r="AS414" s="1">
        <f t="shared" si="360"/>
        <v>1.0876414661689788</v>
      </c>
      <c r="AT414" s="1">
        <f t="shared" si="361"/>
        <v>0.96702952240716478</v>
      </c>
      <c r="AU414" s="1">
        <f t="shared" si="362"/>
        <v>0.30979440775374523</v>
      </c>
      <c r="AV414" s="2">
        <f t="shared" si="327"/>
        <v>413</v>
      </c>
      <c r="AW414" s="1">
        <f t="shared" si="328"/>
        <v>309.79440775374525</v>
      </c>
      <c r="AX414" s="1">
        <f t="shared" si="329"/>
        <v>0.96702952240716478</v>
      </c>
      <c r="AY414" s="1">
        <f t="shared" si="330"/>
        <v>1.0876414661689788</v>
      </c>
      <c r="AZ414" s="1">
        <f t="shared" si="325"/>
        <v>4.966666666666667E-3</v>
      </c>
      <c r="BA414" s="1">
        <f t="shared" si="326"/>
        <v>14.648284020884676</v>
      </c>
    </row>
    <row r="415" spans="1:53">
      <c r="A415" s="2">
        <f t="shared" si="332"/>
        <v>0.41400000000000031</v>
      </c>
      <c r="B415" s="1">
        <f t="shared" si="318"/>
        <v>0.45394866666666706</v>
      </c>
      <c r="C415" s="1">
        <f t="shared" si="333"/>
        <v>5.220765701090032E-2</v>
      </c>
      <c r="D415" s="1">
        <f t="shared" si="319"/>
        <v>1.0938463771101423</v>
      </c>
      <c r="E415" s="1">
        <f t="shared" si="331"/>
        <v>1.0936425497204612</v>
      </c>
      <c r="F415" s="1">
        <f t="shared" si="331"/>
        <v>1.0936355801345528</v>
      </c>
      <c r="G415" s="1">
        <f t="shared" si="331"/>
        <v>1.0936353415716649</v>
      </c>
      <c r="H415" s="1">
        <f t="shared" si="334"/>
        <v>0.32329281655218184</v>
      </c>
      <c r="I415" s="1">
        <f t="shared" si="320"/>
        <v>14.8580191037028</v>
      </c>
      <c r="J415" s="1">
        <f>VLOOKUP($I415,Graph!$D$3:$M$50,col)</f>
        <v>5.7000000000000002E-3</v>
      </c>
      <c r="K415" s="1">
        <f>VLOOKUP($I415,Graph!$D$3:$M$50,col+1)</f>
        <v>4.5999999999999999E-3</v>
      </c>
      <c r="L415" s="1">
        <f t="shared" si="335"/>
        <v>4.966666666666667E-3</v>
      </c>
      <c r="M415" s="1">
        <f t="shared" si="336"/>
        <v>0.64098333333333324</v>
      </c>
      <c r="N415" s="1">
        <f t="shared" si="337"/>
        <v>0.40903333333333364</v>
      </c>
      <c r="O415" s="1">
        <f t="shared" si="338"/>
        <v>4.9418961500124294E-2</v>
      </c>
      <c r="P415" s="1">
        <f t="shared" si="339"/>
        <v>1.0878571237679711</v>
      </c>
      <c r="Q415" s="1">
        <f t="shared" si="340"/>
        <v>1.0876789827551954</v>
      </c>
      <c r="R415" s="1">
        <f t="shared" si="341"/>
        <v>1.0876733119674873</v>
      </c>
      <c r="S415" s="1">
        <f t="shared" si="342"/>
        <v>1.087673131272576</v>
      </c>
      <c r="T415" s="1">
        <f t="shared" si="343"/>
        <v>0.96707217085338459</v>
      </c>
      <c r="U415" s="1">
        <f t="shared" si="344"/>
        <v>0.31094301461693635</v>
      </c>
      <c r="V415" s="2">
        <f t="shared" si="321"/>
        <v>14.666365225734788</v>
      </c>
      <c r="W415" s="1">
        <f>VLOOKUP(V415,Graph!$D$3:$M$50,col)</f>
        <v>5.7000000000000002E-3</v>
      </c>
      <c r="X415" s="1">
        <f>VLOOKUP(V415,Graph!$D$3:$M$50,col+1)</f>
        <v>4.5999999999999999E-3</v>
      </c>
      <c r="Y415" s="1">
        <f t="shared" si="345"/>
        <v>4.966666666666667E-3</v>
      </c>
      <c r="Z415" s="1">
        <f t="shared" si="322"/>
        <v>0.64098333333333324</v>
      </c>
      <c r="AA415" s="2">
        <f t="shared" si="346"/>
        <v>0.40903333333333364</v>
      </c>
      <c r="AB415" s="1">
        <f t="shared" si="347"/>
        <v>4.9418961500124294E-2</v>
      </c>
      <c r="AC415" s="1">
        <f t="shared" si="348"/>
        <v>1.0876731255147052</v>
      </c>
      <c r="AD415" s="1">
        <f t="shared" si="349"/>
        <v>1.0876731253312297</v>
      </c>
      <c r="AE415" s="1">
        <f t="shared" si="350"/>
        <v>1.0876731253253835</v>
      </c>
      <c r="AF415" s="1">
        <f t="shared" si="351"/>
        <v>1.087673125325197</v>
      </c>
      <c r="AG415" s="1">
        <f t="shared" si="352"/>
        <v>0.96707217085338459</v>
      </c>
      <c r="AH415" s="1">
        <f t="shared" si="353"/>
        <v>0.31094301291670501</v>
      </c>
      <c r="AI415" s="2">
        <f t="shared" si="323"/>
        <v>14.666365199002973</v>
      </c>
      <c r="AJ415" s="1">
        <f>VLOOKUP(AI415,Graph!$D$3:$M$50,col)</f>
        <v>5.7000000000000002E-3</v>
      </c>
      <c r="AK415" s="1">
        <f>VLOOKUP(AI415,Graph!$D$3:$M$50,col+1)</f>
        <v>4.5999999999999999E-3</v>
      </c>
      <c r="AL415" s="1">
        <f t="shared" si="354"/>
        <v>4.966666666666667E-3</v>
      </c>
      <c r="AM415" s="1">
        <f t="shared" si="324"/>
        <v>0.64098333333333324</v>
      </c>
      <c r="AN415" s="2">
        <f t="shared" si="355"/>
        <v>0.40903333333333364</v>
      </c>
      <c r="AO415" s="1">
        <f t="shared" si="356"/>
        <v>4.9418961500124294E-2</v>
      </c>
      <c r="AP415" s="1">
        <f t="shared" si="357"/>
        <v>1.0876731253251908</v>
      </c>
      <c r="AQ415" s="1">
        <f t="shared" si="358"/>
        <v>1.0876731253251906</v>
      </c>
      <c r="AR415" s="1">
        <f t="shared" si="359"/>
        <v>1.0876731253251908</v>
      </c>
      <c r="AS415" s="1">
        <f t="shared" si="360"/>
        <v>1.0876731253251906</v>
      </c>
      <c r="AT415" s="1">
        <f t="shared" si="361"/>
        <v>0.96707217085338459</v>
      </c>
      <c r="AU415" s="1">
        <f t="shared" si="362"/>
        <v>0.31094301291670318</v>
      </c>
      <c r="AV415" s="2">
        <f t="shared" si="327"/>
        <v>414</v>
      </c>
      <c r="AW415" s="1">
        <f t="shared" si="328"/>
        <v>310.9430129167032</v>
      </c>
      <c r="AX415" s="1">
        <f t="shared" si="329"/>
        <v>0.96707217085338459</v>
      </c>
      <c r="AY415" s="1">
        <f t="shared" si="330"/>
        <v>1.0876731253251906</v>
      </c>
      <c r="AZ415" s="1">
        <f t="shared" si="325"/>
        <v>4.966666666666667E-3</v>
      </c>
      <c r="BA415" s="1">
        <f t="shared" si="326"/>
        <v>14.666365199002973</v>
      </c>
    </row>
    <row r="416" spans="1:53">
      <c r="A416" s="2">
        <f t="shared" si="332"/>
        <v>0.41500000000000031</v>
      </c>
      <c r="B416" s="1">
        <f t="shared" si="318"/>
        <v>0.45498983333333376</v>
      </c>
      <c r="C416" s="1">
        <f t="shared" si="333"/>
        <v>5.2220354899318054E-2</v>
      </c>
      <c r="D416" s="1">
        <f t="shared" si="319"/>
        <v>1.0938730267782788</v>
      </c>
      <c r="E416" s="1">
        <f t="shared" si="331"/>
        <v>1.0936699858682333</v>
      </c>
      <c r="F416" s="1">
        <f t="shared" si="331"/>
        <v>1.0936630409219803</v>
      </c>
      <c r="G416" s="1">
        <f t="shared" si="331"/>
        <v>1.093662803126378</v>
      </c>
      <c r="H416" s="1">
        <f t="shared" si="334"/>
        <v>0.32447302181287263</v>
      </c>
      <c r="I416" s="1">
        <f t="shared" si="320"/>
        <v>14.876077260621285</v>
      </c>
      <c r="J416" s="1">
        <f>VLOOKUP($I416,Graph!$D$3:$M$50,col)</f>
        <v>5.7000000000000002E-3</v>
      </c>
      <c r="K416" s="1">
        <f>VLOOKUP($I416,Graph!$D$3:$M$50,col+1)</f>
        <v>4.5999999999999999E-3</v>
      </c>
      <c r="L416" s="1">
        <f t="shared" si="335"/>
        <v>4.966666666666667E-3</v>
      </c>
      <c r="M416" s="1">
        <f t="shared" si="336"/>
        <v>0.64098333333333324</v>
      </c>
      <c r="N416" s="1">
        <f t="shared" si="337"/>
        <v>0.41003333333333364</v>
      </c>
      <c r="O416" s="1">
        <f t="shared" si="338"/>
        <v>4.9433873761169866E-2</v>
      </c>
      <c r="P416" s="1">
        <f t="shared" si="339"/>
        <v>1.0878885994568821</v>
      </c>
      <c r="Q416" s="1">
        <f t="shared" si="340"/>
        <v>1.0877105063897157</v>
      </c>
      <c r="R416" s="1">
        <f t="shared" si="341"/>
        <v>1.0877048349119864</v>
      </c>
      <c r="S416" s="1">
        <f t="shared" si="342"/>
        <v>1.0877046541245545</v>
      </c>
      <c r="T416" s="1">
        <f t="shared" si="343"/>
        <v>0.96711461438734858</v>
      </c>
      <c r="U416" s="1">
        <f t="shared" si="344"/>
        <v>0.31209304093587553</v>
      </c>
      <c r="V416" s="2">
        <f t="shared" si="321"/>
        <v>14.684424220405319</v>
      </c>
      <c r="W416" s="1">
        <f>VLOOKUP(V416,Graph!$D$3:$M$50,col)</f>
        <v>5.7000000000000002E-3</v>
      </c>
      <c r="X416" s="1">
        <f>VLOOKUP(V416,Graph!$D$3:$M$50,col+1)</f>
        <v>4.5999999999999999E-3</v>
      </c>
      <c r="Y416" s="1">
        <f t="shared" si="345"/>
        <v>4.966666666666667E-3</v>
      </c>
      <c r="Z416" s="1">
        <f t="shared" si="322"/>
        <v>0.64098333333333324</v>
      </c>
      <c r="AA416" s="2">
        <f t="shared" si="346"/>
        <v>0.41003333333333364</v>
      </c>
      <c r="AB416" s="1">
        <f t="shared" si="347"/>
        <v>4.9433873761169866E-2</v>
      </c>
      <c r="AC416" s="1">
        <f t="shared" si="348"/>
        <v>1.0877046483614872</v>
      </c>
      <c r="AD416" s="1">
        <f t="shared" si="349"/>
        <v>1.0877046481777743</v>
      </c>
      <c r="AE416" s="1">
        <f t="shared" si="350"/>
        <v>1.0877046481719184</v>
      </c>
      <c r="AF416" s="1">
        <f t="shared" si="351"/>
        <v>1.0877046481717316</v>
      </c>
      <c r="AG416" s="1">
        <f t="shared" si="352"/>
        <v>0.96711461438734858</v>
      </c>
      <c r="AH416" s="1">
        <f t="shared" si="353"/>
        <v>0.31209303922784332</v>
      </c>
      <c r="AI416" s="2">
        <f t="shared" si="323"/>
        <v>14.684424193616866</v>
      </c>
      <c r="AJ416" s="1">
        <f>VLOOKUP(AI416,Graph!$D$3:$M$50,col)</f>
        <v>5.7000000000000002E-3</v>
      </c>
      <c r="AK416" s="1">
        <f>VLOOKUP(AI416,Graph!$D$3:$M$50,col+1)</f>
        <v>4.5999999999999999E-3</v>
      </c>
      <c r="AL416" s="1">
        <f t="shared" si="354"/>
        <v>4.966666666666667E-3</v>
      </c>
      <c r="AM416" s="1">
        <f t="shared" si="324"/>
        <v>0.64098333333333324</v>
      </c>
      <c r="AN416" s="2">
        <f t="shared" si="355"/>
        <v>0.41003333333333364</v>
      </c>
      <c r="AO416" s="1">
        <f t="shared" si="356"/>
        <v>4.9433873761169866E-2</v>
      </c>
      <c r="AP416" s="1">
        <f t="shared" si="357"/>
        <v>1.0877046481717256</v>
      </c>
      <c r="AQ416" s="1">
        <f t="shared" si="358"/>
        <v>1.0877046481717252</v>
      </c>
      <c r="AR416" s="1">
        <f t="shared" si="359"/>
        <v>1.0877046481717254</v>
      </c>
      <c r="AS416" s="1">
        <f t="shared" si="360"/>
        <v>1.0877046481717254</v>
      </c>
      <c r="AT416" s="1">
        <f t="shared" si="361"/>
        <v>0.96711461438734858</v>
      </c>
      <c r="AU416" s="1">
        <f t="shared" si="362"/>
        <v>0.31209303922784154</v>
      </c>
      <c r="AV416" s="2">
        <f t="shared" si="327"/>
        <v>415</v>
      </c>
      <c r="AW416" s="1">
        <f t="shared" si="328"/>
        <v>312.09303922784153</v>
      </c>
      <c r="AX416" s="1">
        <f t="shared" si="329"/>
        <v>0.96711461438734858</v>
      </c>
      <c r="AY416" s="1">
        <f t="shared" si="330"/>
        <v>1.0877046481717254</v>
      </c>
      <c r="AZ416" s="1">
        <f t="shared" si="325"/>
        <v>4.966666666666667E-3</v>
      </c>
      <c r="BA416" s="1">
        <f t="shared" si="326"/>
        <v>14.684424193616866</v>
      </c>
    </row>
    <row r="417" spans="1:53">
      <c r="A417" s="2">
        <f t="shared" si="332"/>
        <v>0.41600000000000031</v>
      </c>
      <c r="B417" s="1">
        <f t="shared" si="318"/>
        <v>0.45603100000000041</v>
      </c>
      <c r="C417" s="1">
        <f t="shared" si="333"/>
        <v>5.2232996339946346E-2</v>
      </c>
      <c r="D417" s="1">
        <f t="shared" si="319"/>
        <v>1.0938995599116728</v>
      </c>
      <c r="E417" s="1">
        <f t="shared" si="331"/>
        <v>1.0936973028661527</v>
      </c>
      <c r="F417" s="1">
        <f t="shared" si="331"/>
        <v>1.0936903824971298</v>
      </c>
      <c r="G417" s="1">
        <f t="shared" si="331"/>
        <v>1.0936901454675407</v>
      </c>
      <c r="H417" s="1">
        <f t="shared" si="334"/>
        <v>0.32565466347922928</v>
      </c>
      <c r="I417" s="1">
        <f t="shared" si="320"/>
        <v>14.894113580327602</v>
      </c>
      <c r="J417" s="1">
        <f>VLOOKUP($I417,Graph!$D$3:$M$50,col)</f>
        <v>5.7000000000000002E-3</v>
      </c>
      <c r="K417" s="1">
        <f>VLOOKUP($I417,Graph!$D$3:$M$50,col+1)</f>
        <v>4.5999999999999999E-3</v>
      </c>
      <c r="L417" s="1">
        <f t="shared" si="335"/>
        <v>4.966666666666667E-3</v>
      </c>
      <c r="M417" s="1">
        <f t="shared" si="336"/>
        <v>0.64098333333333324</v>
      </c>
      <c r="N417" s="1">
        <f t="shared" si="337"/>
        <v>0.41103333333333364</v>
      </c>
      <c r="O417" s="1">
        <f t="shared" si="338"/>
        <v>4.9448720163876213E-2</v>
      </c>
      <c r="P417" s="1">
        <f t="shared" si="339"/>
        <v>1.0879199397779458</v>
      </c>
      <c r="Q417" s="1">
        <f t="shared" si="340"/>
        <v>1.0877418945832866</v>
      </c>
      <c r="R417" s="1">
        <f t="shared" si="341"/>
        <v>1.0877362224237863</v>
      </c>
      <c r="S417" s="1">
        <f t="shared" si="342"/>
        <v>1.0877360415443798</v>
      </c>
      <c r="T417" s="1">
        <f t="shared" si="343"/>
        <v>0.9671568544823026</v>
      </c>
      <c r="U417" s="1">
        <f t="shared" si="344"/>
        <v>0.31324448664709065</v>
      </c>
      <c r="V417" s="2">
        <f t="shared" si="321"/>
        <v>14.702461112794236</v>
      </c>
      <c r="W417" s="1">
        <f>VLOOKUP(V417,Graph!$D$3:$M$50,col)</f>
        <v>5.7000000000000002E-3</v>
      </c>
      <c r="X417" s="1">
        <f>VLOOKUP(V417,Graph!$D$3:$M$50,col+1)</f>
        <v>4.5999999999999999E-3</v>
      </c>
      <c r="Y417" s="1">
        <f t="shared" si="345"/>
        <v>4.966666666666667E-3</v>
      </c>
      <c r="Z417" s="1">
        <f t="shared" si="322"/>
        <v>0.64098333333333324</v>
      </c>
      <c r="AA417" s="2">
        <f t="shared" si="346"/>
        <v>0.41103333333333364</v>
      </c>
      <c r="AB417" s="1">
        <f t="shared" si="347"/>
        <v>4.9448720163876213E-2</v>
      </c>
      <c r="AC417" s="1">
        <f t="shared" si="348"/>
        <v>1.0877360357761403</v>
      </c>
      <c r="AD417" s="1">
        <f t="shared" si="349"/>
        <v>1.0877360355921912</v>
      </c>
      <c r="AE417" s="1">
        <f t="shared" si="350"/>
        <v>1.087736035586325</v>
      </c>
      <c r="AF417" s="1">
        <f t="shared" si="351"/>
        <v>1.0877360355861379</v>
      </c>
      <c r="AG417" s="1">
        <f t="shared" si="352"/>
        <v>0.9671568544823026</v>
      </c>
      <c r="AH417" s="1">
        <f t="shared" si="353"/>
        <v>0.31324448493124568</v>
      </c>
      <c r="AI417" s="2">
        <f t="shared" si="323"/>
        <v>14.702461085949235</v>
      </c>
      <c r="AJ417" s="1">
        <f>VLOOKUP(AI417,Graph!$D$3:$M$50,col)</f>
        <v>5.7000000000000002E-3</v>
      </c>
      <c r="AK417" s="1">
        <f>VLOOKUP(AI417,Graph!$D$3:$M$50,col+1)</f>
        <v>4.5999999999999999E-3</v>
      </c>
      <c r="AL417" s="1">
        <f t="shared" si="354"/>
        <v>4.966666666666667E-3</v>
      </c>
      <c r="AM417" s="1">
        <f t="shared" si="324"/>
        <v>0.64098333333333324</v>
      </c>
      <c r="AN417" s="2">
        <f t="shared" si="355"/>
        <v>0.41103333333333364</v>
      </c>
      <c r="AO417" s="1">
        <f t="shared" si="356"/>
        <v>4.9448720163876213E-2</v>
      </c>
      <c r="AP417" s="1">
        <f t="shared" si="357"/>
        <v>1.0877360355861321</v>
      </c>
      <c r="AQ417" s="1">
        <f t="shared" si="358"/>
        <v>1.0877360355861316</v>
      </c>
      <c r="AR417" s="1">
        <f t="shared" si="359"/>
        <v>1.0877360355861319</v>
      </c>
      <c r="AS417" s="1">
        <f t="shared" si="360"/>
        <v>1.0877360355861316</v>
      </c>
      <c r="AT417" s="1">
        <f t="shared" si="361"/>
        <v>0.9671568544823026</v>
      </c>
      <c r="AU417" s="1">
        <f t="shared" si="362"/>
        <v>0.31324448493124391</v>
      </c>
      <c r="AV417" s="2">
        <f t="shared" si="327"/>
        <v>416</v>
      </c>
      <c r="AW417" s="1">
        <f t="shared" si="328"/>
        <v>313.2444849312439</v>
      </c>
      <c r="AX417" s="1">
        <f t="shared" si="329"/>
        <v>0.9671568544823026</v>
      </c>
      <c r="AY417" s="1">
        <f t="shared" si="330"/>
        <v>1.0877360355861316</v>
      </c>
      <c r="AZ417" s="1">
        <f t="shared" si="325"/>
        <v>4.966666666666667E-3</v>
      </c>
      <c r="BA417" s="1">
        <f t="shared" si="326"/>
        <v>14.702461085949235</v>
      </c>
    </row>
    <row r="418" spans="1:53">
      <c r="A418" s="2">
        <f t="shared" si="332"/>
        <v>0.41700000000000031</v>
      </c>
      <c r="B418" s="1">
        <f t="shared" si="318"/>
        <v>0.45707216666666706</v>
      </c>
      <c r="C418" s="1">
        <f t="shared" si="333"/>
        <v>5.2245581708077964E-2</v>
      </c>
      <c r="D418" s="1">
        <f t="shared" si="319"/>
        <v>1.0939259772724823</v>
      </c>
      <c r="E418" s="1">
        <f t="shared" si="331"/>
        <v>1.0937245014881936</v>
      </c>
      <c r="F418" s="1">
        <f t="shared" si="331"/>
        <v>1.0937176056341222</v>
      </c>
      <c r="G418" s="1">
        <f t="shared" si="331"/>
        <v>1.0937173693692701</v>
      </c>
      <c r="H418" s="1">
        <f t="shared" si="334"/>
        <v>0.32683773980537972</v>
      </c>
      <c r="I418" s="1">
        <f t="shared" si="320"/>
        <v>14.912128141684899</v>
      </c>
      <c r="J418" s="1">
        <f>VLOOKUP($I418,Graph!$D$3:$M$50,col)</f>
        <v>5.7000000000000002E-3</v>
      </c>
      <c r="K418" s="1">
        <f>VLOOKUP($I418,Graph!$D$3:$M$50,col+1)</f>
        <v>4.5999999999999999E-3</v>
      </c>
      <c r="L418" s="1">
        <f t="shared" si="335"/>
        <v>4.966666666666667E-3</v>
      </c>
      <c r="M418" s="1">
        <f t="shared" si="336"/>
        <v>0.64098333333333324</v>
      </c>
      <c r="N418" s="1">
        <f t="shared" si="337"/>
        <v>0.41203333333333364</v>
      </c>
      <c r="O418" s="1">
        <f t="shared" si="338"/>
        <v>4.9463501143067405E-2</v>
      </c>
      <c r="P418" s="1">
        <f t="shared" si="339"/>
        <v>1.08795114560163</v>
      </c>
      <c r="Q418" s="1">
        <f t="shared" si="340"/>
        <v>1.087773148206034</v>
      </c>
      <c r="R418" s="1">
        <f t="shared" si="341"/>
        <v>1.0877674753729332</v>
      </c>
      <c r="S418" s="1">
        <f t="shared" si="342"/>
        <v>1.0877672944020917</v>
      </c>
      <c r="T418" s="1">
        <f t="shared" si="343"/>
        <v>0.96719889259740344</v>
      </c>
      <c r="U418" s="1">
        <f t="shared" si="344"/>
        <v>0.31439735000115399</v>
      </c>
      <c r="V418" s="2">
        <f t="shared" si="321"/>
        <v>14.720475983631047</v>
      </c>
      <c r="W418" s="1">
        <f>VLOOKUP(V418,Graph!$D$3:$M$50,col)</f>
        <v>5.7000000000000002E-3</v>
      </c>
      <c r="X418" s="1">
        <f>VLOOKUP(V418,Graph!$D$3:$M$50,col+1)</f>
        <v>4.5999999999999999E-3</v>
      </c>
      <c r="Y418" s="1">
        <f t="shared" si="345"/>
        <v>4.966666666666667E-3</v>
      </c>
      <c r="Z418" s="1">
        <f t="shared" si="322"/>
        <v>0.64098333333333324</v>
      </c>
      <c r="AA418" s="2">
        <f t="shared" si="346"/>
        <v>0.41203333333333364</v>
      </c>
      <c r="AB418" s="1">
        <f t="shared" si="347"/>
        <v>4.9463501143067405E-2</v>
      </c>
      <c r="AC418" s="1">
        <f t="shared" si="348"/>
        <v>1.0877672886287051</v>
      </c>
      <c r="AD418" s="1">
        <f t="shared" si="349"/>
        <v>1.0877672884445204</v>
      </c>
      <c r="AE418" s="1">
        <f t="shared" si="350"/>
        <v>1.0877672884386447</v>
      </c>
      <c r="AF418" s="1">
        <f t="shared" si="351"/>
        <v>1.087767288438457</v>
      </c>
      <c r="AG418" s="1">
        <f t="shared" si="352"/>
        <v>0.96719889259740344</v>
      </c>
      <c r="AH418" s="1">
        <f t="shared" si="353"/>
        <v>0.31439734827748483</v>
      </c>
      <c r="AI418" s="2">
        <f t="shared" si="323"/>
        <v>14.720475956729599</v>
      </c>
      <c r="AJ418" s="1">
        <f>VLOOKUP(AI418,Graph!$D$3:$M$50,col)</f>
        <v>5.7000000000000002E-3</v>
      </c>
      <c r="AK418" s="1">
        <f>VLOOKUP(AI418,Graph!$D$3:$M$50,col+1)</f>
        <v>4.5999999999999999E-3</v>
      </c>
      <c r="AL418" s="1">
        <f t="shared" si="354"/>
        <v>4.966666666666667E-3</v>
      </c>
      <c r="AM418" s="1">
        <f t="shared" si="324"/>
        <v>0.64098333333333324</v>
      </c>
      <c r="AN418" s="2">
        <f t="shared" si="355"/>
        <v>0.41203333333333364</v>
      </c>
      <c r="AO418" s="1">
        <f t="shared" si="356"/>
        <v>4.9463501143067405E-2</v>
      </c>
      <c r="AP418" s="1">
        <f t="shared" si="357"/>
        <v>1.0877672884384513</v>
      </c>
      <c r="AQ418" s="1">
        <f t="shared" si="358"/>
        <v>1.0877672884384511</v>
      </c>
      <c r="AR418" s="1">
        <f t="shared" si="359"/>
        <v>1.0877672884384508</v>
      </c>
      <c r="AS418" s="1">
        <f t="shared" si="360"/>
        <v>1.0877672884384511</v>
      </c>
      <c r="AT418" s="1">
        <f t="shared" si="361"/>
        <v>0.96719889259740344</v>
      </c>
      <c r="AU418" s="1">
        <f t="shared" si="362"/>
        <v>0.31439734827748311</v>
      </c>
      <c r="AV418" s="2">
        <f t="shared" si="327"/>
        <v>417</v>
      </c>
      <c r="AW418" s="1">
        <f t="shared" si="328"/>
        <v>314.3973482774831</v>
      </c>
      <c r="AX418" s="1">
        <f t="shared" si="329"/>
        <v>0.96719889259740344</v>
      </c>
      <c r="AY418" s="1">
        <f t="shared" si="330"/>
        <v>1.0877672884384511</v>
      </c>
      <c r="AZ418" s="1">
        <f t="shared" si="325"/>
        <v>4.966666666666667E-3</v>
      </c>
      <c r="BA418" s="1">
        <f t="shared" si="326"/>
        <v>14.720475956729599</v>
      </c>
    </row>
    <row r="419" spans="1:53">
      <c r="A419" s="2">
        <f t="shared" si="332"/>
        <v>0.41800000000000032</v>
      </c>
      <c r="B419" s="1">
        <f t="shared" si="318"/>
        <v>0.45811333333333376</v>
      </c>
      <c r="C419" s="1">
        <f t="shared" si="333"/>
        <v>5.2258111375688789E-2</v>
      </c>
      <c r="D419" s="1">
        <f t="shared" si="319"/>
        <v>1.0939522796162389</v>
      </c>
      <c r="E419" s="1">
        <f t="shared" si="331"/>
        <v>1.0937515825016473</v>
      </c>
      <c r="F419" s="1">
        <f t="shared" si="331"/>
        <v>1.0937447111003928</v>
      </c>
      <c r="G419" s="1">
        <f t="shared" si="331"/>
        <v>1.0937444755990011</v>
      </c>
      <c r="H419" s="1">
        <f t="shared" si="334"/>
        <v>0.32802224905180299</v>
      </c>
      <c r="I419" s="1">
        <f t="shared" si="320"/>
        <v>14.930121023083613</v>
      </c>
      <c r="J419" s="1">
        <f>VLOOKUP($I419,Graph!$D$3:$M$50,col)</f>
        <v>5.7000000000000002E-3</v>
      </c>
      <c r="K419" s="1">
        <f>VLOOKUP($I419,Graph!$D$3:$M$50,col+1)</f>
        <v>4.5999999999999999E-3</v>
      </c>
      <c r="L419" s="1">
        <f t="shared" si="335"/>
        <v>4.966666666666667E-3</v>
      </c>
      <c r="M419" s="1">
        <f t="shared" si="336"/>
        <v>0.64098333333333324</v>
      </c>
      <c r="N419" s="1">
        <f t="shared" si="337"/>
        <v>0.41303333333333364</v>
      </c>
      <c r="O419" s="1">
        <f t="shared" si="338"/>
        <v>4.94782171297527E-2</v>
      </c>
      <c r="P419" s="1">
        <f t="shared" si="339"/>
        <v>1.0879822177909644</v>
      </c>
      <c r="Q419" s="1">
        <f t="shared" si="340"/>
        <v>1.0878042681206543</v>
      </c>
      <c r="R419" s="1">
        <f t="shared" si="341"/>
        <v>1.0877985946220434</v>
      </c>
      <c r="S419" s="1">
        <f t="shared" si="342"/>
        <v>1.0877984135603043</v>
      </c>
      <c r="T419" s="1">
        <f t="shared" si="343"/>
        <v>0.96724073017788725</v>
      </c>
      <c r="U419" s="1">
        <f t="shared" si="344"/>
        <v>0.31555162925508717</v>
      </c>
      <c r="V419" s="2">
        <f t="shared" si="321"/>
        <v>14.738468913156057</v>
      </c>
      <c r="W419" s="1">
        <f>VLOOKUP(V419,Graph!$D$3:$M$50,col)</f>
        <v>5.7000000000000002E-3</v>
      </c>
      <c r="X419" s="1">
        <f>VLOOKUP(V419,Graph!$D$3:$M$50,col+1)</f>
        <v>4.5999999999999999E-3</v>
      </c>
      <c r="Y419" s="1">
        <f t="shared" si="345"/>
        <v>4.966666666666667E-3</v>
      </c>
      <c r="Z419" s="1">
        <f t="shared" si="322"/>
        <v>0.64098333333333324</v>
      </c>
      <c r="AA419" s="2">
        <f t="shared" si="346"/>
        <v>0.41303333333333364</v>
      </c>
      <c r="AB419" s="1">
        <f t="shared" si="347"/>
        <v>4.94782171297527E-2</v>
      </c>
      <c r="AC419" s="1">
        <f t="shared" si="348"/>
        <v>1.0877984077817946</v>
      </c>
      <c r="AD419" s="1">
        <f t="shared" si="349"/>
        <v>1.0877984075973754</v>
      </c>
      <c r="AE419" s="1">
        <f t="shared" si="350"/>
        <v>1.0877984075914897</v>
      </c>
      <c r="AF419" s="1">
        <f t="shared" si="351"/>
        <v>1.0877984075913021</v>
      </c>
      <c r="AG419" s="1">
        <f t="shared" si="352"/>
        <v>0.96724073017788725</v>
      </c>
      <c r="AH419" s="1">
        <f t="shared" si="353"/>
        <v>0.31555162752358218</v>
      </c>
      <c r="AI419" s="2">
        <f t="shared" si="323"/>
        <v>14.738468886198257</v>
      </c>
      <c r="AJ419" s="1">
        <f>VLOOKUP(AI419,Graph!$D$3:$M$50,col)</f>
        <v>5.7000000000000002E-3</v>
      </c>
      <c r="AK419" s="1">
        <f>VLOOKUP(AI419,Graph!$D$3:$M$50,col+1)</f>
        <v>4.5999999999999999E-3</v>
      </c>
      <c r="AL419" s="1">
        <f t="shared" si="354"/>
        <v>4.966666666666667E-3</v>
      </c>
      <c r="AM419" s="1">
        <f t="shared" si="324"/>
        <v>0.64098333333333324</v>
      </c>
      <c r="AN419" s="2">
        <f t="shared" si="355"/>
        <v>0.41303333333333364</v>
      </c>
      <c r="AO419" s="1">
        <f t="shared" si="356"/>
        <v>4.94782171297527E-2</v>
      </c>
      <c r="AP419" s="1">
        <f t="shared" si="357"/>
        <v>1.0877984075912959</v>
      </c>
      <c r="AQ419" s="1">
        <f t="shared" si="358"/>
        <v>1.0877984075912959</v>
      </c>
      <c r="AR419" s="1">
        <f t="shared" si="359"/>
        <v>1.0877984075912959</v>
      </c>
      <c r="AS419" s="1">
        <f t="shared" si="360"/>
        <v>1.0877984075912959</v>
      </c>
      <c r="AT419" s="1">
        <f t="shared" si="361"/>
        <v>0.96724073017788725</v>
      </c>
      <c r="AU419" s="1">
        <f t="shared" si="362"/>
        <v>0.31555162752358035</v>
      </c>
      <c r="AV419" s="2">
        <f t="shared" si="327"/>
        <v>418</v>
      </c>
      <c r="AW419" s="1">
        <f t="shared" si="328"/>
        <v>315.55162752358035</v>
      </c>
      <c r="AX419" s="1">
        <f t="shared" si="329"/>
        <v>0.96724073017788725</v>
      </c>
      <c r="AY419" s="1">
        <f t="shared" si="330"/>
        <v>1.0877984075912959</v>
      </c>
      <c r="AZ419" s="1">
        <f t="shared" si="325"/>
        <v>4.966666666666667E-3</v>
      </c>
      <c r="BA419" s="1">
        <f t="shared" si="326"/>
        <v>14.738468886198257</v>
      </c>
    </row>
    <row r="420" spans="1:53">
      <c r="A420" s="2">
        <f t="shared" si="332"/>
        <v>0.41900000000000032</v>
      </c>
      <c r="B420" s="1">
        <f t="shared" si="318"/>
        <v>0.45915450000000041</v>
      </c>
      <c r="C420" s="1">
        <f t="shared" si="333"/>
        <v>5.2270585711474353E-2</v>
      </c>
      <c r="D420" s="1">
        <f t="shared" si="319"/>
        <v>1.0939784676919198</v>
      </c>
      <c r="E420" s="1">
        <f t="shared" si="331"/>
        <v>1.0937785466671919</v>
      </c>
      <c r="F420" s="1">
        <f t="shared" si="331"/>
        <v>1.0937716996567675</v>
      </c>
      <c r="G420" s="1">
        <f t="shared" si="331"/>
        <v>1.0937714649175547</v>
      </c>
      <c r="H420" s="1">
        <f t="shared" si="334"/>
        <v>0.32920818948528874</v>
      </c>
      <c r="I420" s="1">
        <f t="shared" si="320"/>
        <v>14.948092302445371</v>
      </c>
      <c r="J420" s="1">
        <f>VLOOKUP($I420,Graph!$D$3:$M$50,col)</f>
        <v>5.7000000000000002E-3</v>
      </c>
      <c r="K420" s="1">
        <f>VLOOKUP($I420,Graph!$D$3:$M$50,col+1)</f>
        <v>4.5999999999999999E-3</v>
      </c>
      <c r="L420" s="1">
        <f t="shared" si="335"/>
        <v>4.966666666666667E-3</v>
      </c>
      <c r="M420" s="1">
        <f t="shared" si="336"/>
        <v>0.64098333333333324</v>
      </c>
      <c r="N420" s="1">
        <f t="shared" si="337"/>
        <v>0.41403333333333364</v>
      </c>
      <c r="O420" s="1">
        <f t="shared" si="338"/>
        <v>4.9492868551168266E-2</v>
      </c>
      <c r="P420" s="1">
        <f t="shared" si="339"/>
        <v>1.0880131572016203</v>
      </c>
      <c r="Q420" s="1">
        <f t="shared" si="340"/>
        <v>1.0878352551824944</v>
      </c>
      <c r="R420" s="1">
        <f t="shared" si="341"/>
        <v>1.0878295810263845</v>
      </c>
      <c r="S420" s="1">
        <f t="shared" si="342"/>
        <v>1.0878293998742812</v>
      </c>
      <c r="T420" s="1">
        <f t="shared" si="343"/>
        <v>0.96728236865523498</v>
      </c>
      <c r="U420" s="1">
        <f t="shared" si="344"/>
        <v>0.31670732267232021</v>
      </c>
      <c r="V420" s="2">
        <f t="shared" si="321"/>
        <v>14.756439981124487</v>
      </c>
      <c r="W420" s="1">
        <f>VLOOKUP(V420,Graph!$D$3:$M$50,col)</f>
        <v>5.7000000000000002E-3</v>
      </c>
      <c r="X420" s="1">
        <f>VLOOKUP(V420,Graph!$D$3:$M$50,col+1)</f>
        <v>4.5999999999999999E-3</v>
      </c>
      <c r="Y420" s="1">
        <f t="shared" si="345"/>
        <v>4.966666666666667E-3</v>
      </c>
      <c r="Z420" s="1">
        <f t="shared" si="322"/>
        <v>0.64098333333333324</v>
      </c>
      <c r="AA420" s="2">
        <f t="shared" si="346"/>
        <v>0.41403333333333364</v>
      </c>
      <c r="AB420" s="1">
        <f t="shared" si="347"/>
        <v>4.9492868551168266E-2</v>
      </c>
      <c r="AC420" s="1">
        <f t="shared" si="348"/>
        <v>1.087829394090672</v>
      </c>
      <c r="AD420" s="1">
        <f t="shared" si="349"/>
        <v>1.0878293939060195</v>
      </c>
      <c r="AE420" s="1">
        <f t="shared" si="350"/>
        <v>1.0878293939001242</v>
      </c>
      <c r="AF420" s="1">
        <f t="shared" si="351"/>
        <v>1.0878293938999359</v>
      </c>
      <c r="AG420" s="1">
        <f t="shared" si="352"/>
        <v>0.96728236865523498</v>
      </c>
      <c r="AH420" s="1">
        <f t="shared" si="353"/>
        <v>0.31670732093296761</v>
      </c>
      <c r="AI420" s="2">
        <f t="shared" si="323"/>
        <v>14.756439954110428</v>
      </c>
      <c r="AJ420" s="1">
        <f>VLOOKUP(AI420,Graph!$D$3:$M$50,col)</f>
        <v>5.7000000000000002E-3</v>
      </c>
      <c r="AK420" s="1">
        <f>VLOOKUP(AI420,Graph!$D$3:$M$50,col+1)</f>
        <v>4.5999999999999999E-3</v>
      </c>
      <c r="AL420" s="1">
        <f t="shared" si="354"/>
        <v>4.966666666666667E-3</v>
      </c>
      <c r="AM420" s="1">
        <f t="shared" si="324"/>
        <v>0.64098333333333324</v>
      </c>
      <c r="AN420" s="2">
        <f t="shared" si="355"/>
        <v>0.41403333333333364</v>
      </c>
      <c r="AO420" s="1">
        <f t="shared" si="356"/>
        <v>4.9492868551168266E-2</v>
      </c>
      <c r="AP420" s="1">
        <f t="shared" si="357"/>
        <v>1.0878293938999302</v>
      </c>
      <c r="AQ420" s="1">
        <f t="shared" si="358"/>
        <v>1.0878293938999299</v>
      </c>
      <c r="AR420" s="1">
        <f t="shared" si="359"/>
        <v>1.0878293938999297</v>
      </c>
      <c r="AS420" s="1">
        <f t="shared" si="360"/>
        <v>1.0878293938999297</v>
      </c>
      <c r="AT420" s="1">
        <f t="shared" si="361"/>
        <v>0.96728236865523498</v>
      </c>
      <c r="AU420" s="1">
        <f t="shared" si="362"/>
        <v>0.31670732093296577</v>
      </c>
      <c r="AV420" s="2">
        <f t="shared" si="327"/>
        <v>419</v>
      </c>
      <c r="AW420" s="1">
        <f t="shared" si="328"/>
        <v>316.70732093296579</v>
      </c>
      <c r="AX420" s="1">
        <f t="shared" si="329"/>
        <v>0.96728236865523498</v>
      </c>
      <c r="AY420" s="1">
        <f t="shared" si="330"/>
        <v>1.0878293938999297</v>
      </c>
      <c r="AZ420" s="1">
        <f t="shared" si="325"/>
        <v>4.966666666666667E-3</v>
      </c>
      <c r="BA420" s="1">
        <f t="shared" si="326"/>
        <v>14.756439954110428</v>
      </c>
    </row>
    <row r="421" spans="1:53">
      <c r="A421" s="2">
        <f t="shared" si="332"/>
        <v>0.42000000000000032</v>
      </c>
      <c r="B421" s="1">
        <f t="shared" si="318"/>
        <v>0.46019566666666706</v>
      </c>
      <c r="C421" s="1">
        <f t="shared" si="333"/>
        <v>5.2283005080885764E-2</v>
      </c>
      <c r="D421" s="1">
        <f t="shared" si="319"/>
        <v>1.0940045422420177</v>
      </c>
      <c r="E421" s="1">
        <f t="shared" ref="E421:G440" si="363">SQRT(D421-($C421*D421-POWER(D421,1/3)+1)/($C421-POWER(D421,-2/3)/3))</f>
        <v>1.0938053947389648</v>
      </c>
      <c r="F421" s="1">
        <f t="shared" si="363"/>
        <v>1.0937985720575301</v>
      </c>
      <c r="G421" s="1">
        <f t="shared" si="363"/>
        <v>1.093798338079214</v>
      </c>
      <c r="H421" s="1">
        <f t="shared" si="334"/>
        <v>0.33039555937890214</v>
      </c>
      <c r="I421" s="1">
        <f t="shared" si="320"/>
        <v>14.966042057226966</v>
      </c>
      <c r="J421" s="1">
        <f>VLOOKUP($I421,Graph!$D$3:$M$50,col)</f>
        <v>5.7000000000000002E-3</v>
      </c>
      <c r="K421" s="1">
        <f>VLOOKUP($I421,Graph!$D$3:$M$50,col+1)</f>
        <v>4.5999999999999999E-3</v>
      </c>
      <c r="L421" s="1">
        <f t="shared" si="335"/>
        <v>4.966666666666667E-3</v>
      </c>
      <c r="M421" s="1">
        <f t="shared" si="336"/>
        <v>0.64098333333333324</v>
      </c>
      <c r="N421" s="1">
        <f t="shared" si="337"/>
        <v>0.41503333333333364</v>
      </c>
      <c r="O421" s="1">
        <f t="shared" si="338"/>
        <v>4.9507455830818323E-2</v>
      </c>
      <c r="P421" s="1">
        <f t="shared" si="339"/>
        <v>1.0880439646819866</v>
      </c>
      <c r="Q421" s="1">
        <f t="shared" si="340"/>
        <v>1.0878661102396285</v>
      </c>
      <c r="R421" s="1">
        <f t="shared" si="341"/>
        <v>1.0878604354339534</v>
      </c>
      <c r="S421" s="1">
        <f t="shared" si="342"/>
        <v>1.0878602541920146</v>
      </c>
      <c r="T421" s="1">
        <f t="shared" si="343"/>
        <v>0.96732380944733543</v>
      </c>
      <c r="U421" s="1">
        <f t="shared" si="344"/>
        <v>0.31786442852265395</v>
      </c>
      <c r="V421" s="2">
        <f t="shared" si="321"/>
        <v>14.774389266810589</v>
      </c>
      <c r="W421" s="1">
        <f>VLOOKUP(V421,Graph!$D$3:$M$50,col)</f>
        <v>5.7000000000000002E-3</v>
      </c>
      <c r="X421" s="1">
        <f>VLOOKUP(V421,Graph!$D$3:$M$50,col+1)</f>
        <v>4.5999999999999999E-3</v>
      </c>
      <c r="Y421" s="1">
        <f t="shared" si="345"/>
        <v>4.966666666666667E-3</v>
      </c>
      <c r="Z421" s="1">
        <f t="shared" si="322"/>
        <v>0.64098333333333324</v>
      </c>
      <c r="AA421" s="2">
        <f t="shared" si="346"/>
        <v>0.41503333333333364</v>
      </c>
      <c r="AB421" s="1">
        <f t="shared" si="347"/>
        <v>4.9507455830818323E-2</v>
      </c>
      <c r="AC421" s="1">
        <f t="shared" si="348"/>
        <v>1.0878602484033304</v>
      </c>
      <c r="AD421" s="1">
        <f t="shared" si="349"/>
        <v>1.0878602482184454</v>
      </c>
      <c r="AE421" s="1">
        <f t="shared" si="350"/>
        <v>1.0878602482125401</v>
      </c>
      <c r="AF421" s="1">
        <f t="shared" si="351"/>
        <v>1.0878602482123516</v>
      </c>
      <c r="AG421" s="1">
        <f t="shared" si="352"/>
        <v>0.96732380944733543</v>
      </c>
      <c r="AH421" s="1">
        <f t="shared" si="353"/>
        <v>0.31786442677544224</v>
      </c>
      <c r="AI421" s="2">
        <f t="shared" si="323"/>
        <v>14.774389239740366</v>
      </c>
      <c r="AJ421" s="1">
        <f>VLOOKUP(AI421,Graph!$D$3:$M$50,col)</f>
        <v>5.7000000000000002E-3</v>
      </c>
      <c r="AK421" s="1">
        <f>VLOOKUP(AI421,Graph!$D$3:$M$50,col+1)</f>
        <v>4.5999999999999999E-3</v>
      </c>
      <c r="AL421" s="1">
        <f t="shared" si="354"/>
        <v>4.966666666666667E-3</v>
      </c>
      <c r="AM421" s="1">
        <f t="shared" si="324"/>
        <v>0.64098333333333324</v>
      </c>
      <c r="AN421" s="2">
        <f t="shared" si="355"/>
        <v>0.41503333333333364</v>
      </c>
      <c r="AO421" s="1">
        <f t="shared" si="356"/>
        <v>4.9507455830818323E-2</v>
      </c>
      <c r="AP421" s="1">
        <f t="shared" si="357"/>
        <v>1.0878602482123458</v>
      </c>
      <c r="AQ421" s="1">
        <f t="shared" si="358"/>
        <v>1.0878602482123456</v>
      </c>
      <c r="AR421" s="1">
        <f t="shared" si="359"/>
        <v>1.0878602482123454</v>
      </c>
      <c r="AS421" s="1">
        <f t="shared" si="360"/>
        <v>1.0878602482123456</v>
      </c>
      <c r="AT421" s="1">
        <f t="shared" si="361"/>
        <v>0.96732380944733543</v>
      </c>
      <c r="AU421" s="1">
        <f t="shared" si="362"/>
        <v>0.31786442677544052</v>
      </c>
      <c r="AV421" s="2">
        <f t="shared" si="327"/>
        <v>420</v>
      </c>
      <c r="AW421" s="1">
        <f t="shared" si="328"/>
        <v>317.86442677544051</v>
      </c>
      <c r="AX421" s="1">
        <f t="shared" si="329"/>
        <v>0.96732380944733543</v>
      </c>
      <c r="AY421" s="1">
        <f t="shared" si="330"/>
        <v>1.0878602482123456</v>
      </c>
      <c r="AZ421" s="1">
        <f t="shared" si="325"/>
        <v>4.966666666666667E-3</v>
      </c>
      <c r="BA421" s="1">
        <f t="shared" si="326"/>
        <v>14.774389239740366</v>
      </c>
    </row>
    <row r="422" spans="1:53">
      <c r="A422" s="2">
        <f t="shared" si="332"/>
        <v>0.42100000000000032</v>
      </c>
      <c r="B422" s="1">
        <f t="shared" si="318"/>
        <v>0.46123683333333376</v>
      </c>
      <c r="C422" s="1">
        <f t="shared" si="333"/>
        <v>5.2295369846165438E-2</v>
      </c>
      <c r="D422" s="1">
        <f t="shared" si="319"/>
        <v>1.0940305040026117</v>
      </c>
      <c r="E422" s="1">
        <f t="shared" si="363"/>
        <v>1.0938321274646321</v>
      </c>
      <c r="F422" s="1">
        <f t="shared" si="363"/>
        <v>1.0938253290504947</v>
      </c>
      <c r="G422" s="1">
        <f t="shared" si="363"/>
        <v>1.093825095831791</v>
      </c>
      <c r="H422" s="1">
        <f t="shared" si="334"/>
        <v>0.33158435701194411</v>
      </c>
      <c r="I422" s="1">
        <f t="shared" si="320"/>
        <v>14.98397036442417</v>
      </c>
      <c r="J422" s="1">
        <f>VLOOKUP($I422,Graph!$D$3:$M$50,col)</f>
        <v>5.7000000000000002E-3</v>
      </c>
      <c r="K422" s="1">
        <f>VLOOKUP($I422,Graph!$D$3:$M$50,col+1)</f>
        <v>4.5999999999999999E-3</v>
      </c>
      <c r="L422" s="1">
        <f t="shared" si="335"/>
        <v>4.966666666666667E-3</v>
      </c>
      <c r="M422" s="1">
        <f t="shared" si="336"/>
        <v>0.64098333333333324</v>
      </c>
      <c r="N422" s="1">
        <f t="shared" si="337"/>
        <v>0.41603333333333364</v>
      </c>
      <c r="O422" s="1">
        <f t="shared" si="338"/>
        <v>4.9521979388515727E-2</v>
      </c>
      <c r="P422" s="1">
        <f t="shared" si="339"/>
        <v>1.0880746410732487</v>
      </c>
      <c r="Q422" s="1">
        <f t="shared" si="340"/>
        <v>1.0878968341329367</v>
      </c>
      <c r="R422" s="1">
        <f t="shared" si="341"/>
        <v>1.0878911586855529</v>
      </c>
      <c r="S422" s="1">
        <f t="shared" si="342"/>
        <v>1.0878909773543031</v>
      </c>
      <c r="T422" s="1">
        <f t="shared" si="343"/>
        <v>0.96736505395864658</v>
      </c>
      <c r="U422" s="1">
        <f t="shared" si="344"/>
        <v>0.3190229450822204</v>
      </c>
      <c r="V422" s="2">
        <f t="shared" si="321"/>
        <v>14.792316849011668</v>
      </c>
      <c r="W422" s="1">
        <f>VLOOKUP(V422,Graph!$D$3:$M$50,col)</f>
        <v>5.7000000000000002E-3</v>
      </c>
      <c r="X422" s="1">
        <f>VLOOKUP(V422,Graph!$D$3:$M$50,col+1)</f>
        <v>4.5999999999999999E-3</v>
      </c>
      <c r="Y422" s="1">
        <f t="shared" si="345"/>
        <v>4.966666666666667E-3</v>
      </c>
      <c r="Z422" s="1">
        <f t="shared" si="322"/>
        <v>0.64098333333333324</v>
      </c>
      <c r="AA422" s="2">
        <f t="shared" si="346"/>
        <v>0.41603333333333364</v>
      </c>
      <c r="AB422" s="1">
        <f t="shared" si="347"/>
        <v>4.9521979388515727E-2</v>
      </c>
      <c r="AC422" s="1">
        <f t="shared" si="348"/>
        <v>1.0878909715605678</v>
      </c>
      <c r="AD422" s="1">
        <f t="shared" si="349"/>
        <v>1.0878909713754512</v>
      </c>
      <c r="AE422" s="1">
        <f t="shared" si="350"/>
        <v>1.0878909713695366</v>
      </c>
      <c r="AF422" s="1">
        <f t="shared" si="351"/>
        <v>1.0878909713693479</v>
      </c>
      <c r="AG422" s="1">
        <f t="shared" si="352"/>
        <v>0.96736505395864658</v>
      </c>
      <c r="AH422" s="1">
        <f t="shared" si="353"/>
        <v>0.31902294332713826</v>
      </c>
      <c r="AI422" s="2">
        <f t="shared" si="323"/>
        <v>14.792316821885374</v>
      </c>
      <c r="AJ422" s="1">
        <f>VLOOKUP(AI422,Graph!$D$3:$M$50,col)</f>
        <v>5.7000000000000002E-3</v>
      </c>
      <c r="AK422" s="1">
        <f>VLOOKUP(AI422,Graph!$D$3:$M$50,col+1)</f>
        <v>4.5999999999999999E-3</v>
      </c>
      <c r="AL422" s="1">
        <f t="shared" si="354"/>
        <v>4.966666666666667E-3</v>
      </c>
      <c r="AM422" s="1">
        <f t="shared" si="324"/>
        <v>0.64098333333333324</v>
      </c>
      <c r="AN422" s="2">
        <f t="shared" si="355"/>
        <v>0.41603333333333364</v>
      </c>
      <c r="AO422" s="1">
        <f t="shared" si="356"/>
        <v>4.9521979388515727E-2</v>
      </c>
      <c r="AP422" s="1">
        <f t="shared" si="357"/>
        <v>1.0878909713693419</v>
      </c>
      <c r="AQ422" s="1">
        <f t="shared" si="358"/>
        <v>1.0878909713693414</v>
      </c>
      <c r="AR422" s="1">
        <f t="shared" si="359"/>
        <v>1.0878909713693417</v>
      </c>
      <c r="AS422" s="1">
        <f t="shared" si="360"/>
        <v>1.0878909713693412</v>
      </c>
      <c r="AT422" s="1">
        <f t="shared" si="361"/>
        <v>0.96736505395864658</v>
      </c>
      <c r="AU422" s="1">
        <f t="shared" si="362"/>
        <v>0.31902294332713632</v>
      </c>
      <c r="AV422" s="2">
        <f t="shared" si="327"/>
        <v>421</v>
      </c>
      <c r="AW422" s="1">
        <f t="shared" si="328"/>
        <v>319.02294332713632</v>
      </c>
      <c r="AX422" s="1">
        <f t="shared" si="329"/>
        <v>0.96736505395864658</v>
      </c>
      <c r="AY422" s="1">
        <f t="shared" si="330"/>
        <v>1.0878909713693412</v>
      </c>
      <c r="AZ422" s="1">
        <f t="shared" si="325"/>
        <v>4.966666666666667E-3</v>
      </c>
      <c r="BA422" s="1">
        <f t="shared" si="326"/>
        <v>14.792316821885374</v>
      </c>
    </row>
    <row r="423" spans="1:53">
      <c r="A423" s="2">
        <f t="shared" si="332"/>
        <v>0.42200000000000032</v>
      </c>
      <c r="B423" s="1">
        <f t="shared" si="318"/>
        <v>0.46227800000000041</v>
      </c>
      <c r="C423" s="1">
        <f t="shared" si="333"/>
        <v>5.2307680366382121E-2</v>
      </c>
      <c r="D423" s="1">
        <f t="shared" si="319"/>
        <v>1.0940563537034362</v>
      </c>
      <c r="E423" s="1">
        <f t="shared" si="363"/>
        <v>1.093858745585458</v>
      </c>
      <c r="F423" s="1">
        <f t="shared" si="363"/>
        <v>1.0938519713770745</v>
      </c>
      <c r="G423" s="1">
        <f t="shared" si="363"/>
        <v>1.0938517389166953</v>
      </c>
      <c r="H423" s="1">
        <f t="shared" si="334"/>
        <v>0.33277458066991378</v>
      </c>
      <c r="I423" s="1">
        <f t="shared" si="320"/>
        <v>15.001877300575583</v>
      </c>
      <c r="J423" s="1">
        <f>VLOOKUP($I423,Graph!$D$3:$M$50,col)</f>
        <v>5.7000000000000002E-3</v>
      </c>
      <c r="K423" s="1">
        <f>VLOOKUP($I423,Graph!$D$3:$M$50,col+1)</f>
        <v>4.5999999999999999E-3</v>
      </c>
      <c r="L423" s="1">
        <f t="shared" si="335"/>
        <v>4.966666666666667E-3</v>
      </c>
      <c r="M423" s="1">
        <f t="shared" si="336"/>
        <v>0.64098333333333324</v>
      </c>
      <c r="N423" s="1">
        <f t="shared" si="337"/>
        <v>0.41703333333333364</v>
      </c>
      <c r="O423" s="1">
        <f t="shared" si="338"/>
        <v>4.9536439640422154E-2</v>
      </c>
      <c r="P423" s="1">
        <f t="shared" si="339"/>
        <v>1.0881051872094645</v>
      </c>
      <c r="Q423" s="1">
        <f t="shared" si="340"/>
        <v>1.0879274276961799</v>
      </c>
      <c r="R423" s="1">
        <f t="shared" si="341"/>
        <v>1.0879217516148671</v>
      </c>
      <c r="S423" s="1">
        <f t="shared" si="342"/>
        <v>1.0879215701948277</v>
      </c>
      <c r="T423" s="1">
        <f t="shared" si="343"/>
        <v>0.96740610358035406</v>
      </c>
      <c r="U423" s="1">
        <f t="shared" si="344"/>
        <v>0.32018287063344453</v>
      </c>
      <c r="V423" s="2">
        <f t="shared" si="321"/>
        <v>14.810222806052092</v>
      </c>
      <c r="W423" s="1">
        <f>VLOOKUP(V423,Graph!$D$3:$M$50,col)</f>
        <v>5.7000000000000002E-3</v>
      </c>
      <c r="X423" s="1">
        <f>VLOOKUP(V423,Graph!$D$3:$M$50,col+1)</f>
        <v>4.5999999999999999E-3</v>
      </c>
      <c r="Y423" s="1">
        <f t="shared" si="345"/>
        <v>4.966666666666667E-3</v>
      </c>
      <c r="Z423" s="1">
        <f t="shared" si="322"/>
        <v>0.64098333333333324</v>
      </c>
      <c r="AA423" s="2">
        <f t="shared" si="346"/>
        <v>0.41703333333333364</v>
      </c>
      <c r="AB423" s="1">
        <f t="shared" si="347"/>
        <v>4.9536439640422154E-2</v>
      </c>
      <c r="AC423" s="1">
        <f t="shared" si="348"/>
        <v>1.0879215643960649</v>
      </c>
      <c r="AD423" s="1">
        <f t="shared" si="349"/>
        <v>1.0879215642107178</v>
      </c>
      <c r="AE423" s="1">
        <f t="shared" si="350"/>
        <v>1.0879215642047937</v>
      </c>
      <c r="AF423" s="1">
        <f t="shared" si="351"/>
        <v>1.0879215642046038</v>
      </c>
      <c r="AG423" s="1">
        <f t="shared" si="352"/>
        <v>0.96740610358035406</v>
      </c>
      <c r="AH423" s="1">
        <f t="shared" si="353"/>
        <v>0.32018286887048009</v>
      </c>
      <c r="AI423" s="2">
        <f t="shared" si="323"/>
        <v>14.810222778869818</v>
      </c>
      <c r="AJ423" s="1">
        <f>VLOOKUP(AI423,Graph!$D$3:$M$50,col)</f>
        <v>5.7000000000000002E-3</v>
      </c>
      <c r="AK423" s="1">
        <f>VLOOKUP(AI423,Graph!$D$3:$M$50,col+1)</f>
        <v>4.5999999999999999E-3</v>
      </c>
      <c r="AL423" s="1">
        <f t="shared" si="354"/>
        <v>4.966666666666667E-3</v>
      </c>
      <c r="AM423" s="1">
        <f t="shared" si="324"/>
        <v>0.64098333333333324</v>
      </c>
      <c r="AN423" s="2">
        <f t="shared" si="355"/>
        <v>0.41703333333333364</v>
      </c>
      <c r="AO423" s="1">
        <f t="shared" si="356"/>
        <v>4.9536439640422154E-2</v>
      </c>
      <c r="AP423" s="1">
        <f t="shared" si="357"/>
        <v>1.0879215642045978</v>
      </c>
      <c r="AQ423" s="1">
        <f t="shared" si="358"/>
        <v>1.0879215642045978</v>
      </c>
      <c r="AR423" s="1">
        <f t="shared" si="359"/>
        <v>1.0879215642045978</v>
      </c>
      <c r="AS423" s="1">
        <f t="shared" si="360"/>
        <v>1.0879215642045978</v>
      </c>
      <c r="AT423" s="1">
        <f t="shared" si="361"/>
        <v>0.96740610358035406</v>
      </c>
      <c r="AU423" s="1">
        <f t="shared" si="362"/>
        <v>0.32018286887047831</v>
      </c>
      <c r="AV423" s="2">
        <f t="shared" si="327"/>
        <v>422</v>
      </c>
      <c r="AW423" s="1">
        <f t="shared" si="328"/>
        <v>320.18286887047833</v>
      </c>
      <c r="AX423" s="1">
        <f t="shared" si="329"/>
        <v>0.96740610358035406</v>
      </c>
      <c r="AY423" s="1">
        <f t="shared" si="330"/>
        <v>1.0879215642045978</v>
      </c>
      <c r="AZ423" s="1">
        <f t="shared" si="325"/>
        <v>4.966666666666667E-3</v>
      </c>
      <c r="BA423" s="1">
        <f t="shared" si="326"/>
        <v>14.810222778869818</v>
      </c>
    </row>
    <row r="424" spans="1:53">
      <c r="A424" s="2">
        <f t="shared" si="332"/>
        <v>0.42300000000000032</v>
      </c>
      <c r="B424" s="1">
        <f t="shared" si="318"/>
        <v>0.46331916666666706</v>
      </c>
      <c r="C424" s="1">
        <f t="shared" si="333"/>
        <v>5.2319936997465601E-2</v>
      </c>
      <c r="D424" s="1">
        <f t="shared" si="319"/>
        <v>1.0940820920679488</v>
      </c>
      <c r="E424" s="1">
        <f t="shared" si="363"/>
        <v>1.0938852498363731</v>
      </c>
      <c r="F424" s="1">
        <f t="shared" si="363"/>
        <v>1.0938784997723485</v>
      </c>
      <c r="G424" s="1">
        <f t="shared" si="363"/>
        <v>1.0938782680690049</v>
      </c>
      <c r="H424" s="1">
        <f t="shared" si="334"/>
        <v>0.33396622864447278</v>
      </c>
      <c r="I424" s="1">
        <f t="shared" si="320"/>
        <v>15.019762941766423</v>
      </c>
      <c r="J424" s="1">
        <f>VLOOKUP($I424,Graph!$D$3:$M$50,col)</f>
        <v>5.7000000000000002E-3</v>
      </c>
      <c r="K424" s="1">
        <f>VLOOKUP($I424,Graph!$D$3:$M$50,col+1)</f>
        <v>4.5999999999999999E-3</v>
      </c>
      <c r="L424" s="1">
        <f t="shared" si="335"/>
        <v>4.966666666666667E-3</v>
      </c>
      <c r="M424" s="1">
        <f t="shared" si="336"/>
        <v>0.64098333333333324</v>
      </c>
      <c r="N424" s="1">
        <f t="shared" si="337"/>
        <v>0.41803333333333365</v>
      </c>
      <c r="O424" s="1">
        <f t="shared" si="338"/>
        <v>4.9550836999087536E-2</v>
      </c>
      <c r="P424" s="1">
        <f t="shared" si="339"/>
        <v>1.0881356039176384</v>
      </c>
      <c r="Q424" s="1">
        <f t="shared" si="340"/>
        <v>1.087957891756075</v>
      </c>
      <c r="R424" s="1">
        <f t="shared" si="341"/>
        <v>1.0879522150485375</v>
      </c>
      <c r="S424" s="1">
        <f t="shared" si="342"/>
        <v>1.0879520335402255</v>
      </c>
      <c r="T424" s="1">
        <f t="shared" si="343"/>
        <v>0.96744695969052763</v>
      </c>
      <c r="U424" s="1">
        <f t="shared" si="344"/>
        <v>0.32134420346500608</v>
      </c>
      <c r="V424" s="2">
        <f t="shared" si="321"/>
        <v>14.828107215787256</v>
      </c>
      <c r="W424" s="1">
        <f>VLOOKUP(V424,Graph!$D$3:$M$50,col)</f>
        <v>5.7000000000000002E-3</v>
      </c>
      <c r="X424" s="1">
        <f>VLOOKUP(V424,Graph!$D$3:$M$50,col+1)</f>
        <v>4.5999999999999999E-3</v>
      </c>
      <c r="Y424" s="1">
        <f t="shared" si="345"/>
        <v>4.966666666666667E-3</v>
      </c>
      <c r="Z424" s="1">
        <f t="shared" si="322"/>
        <v>0.64098333333333324</v>
      </c>
      <c r="AA424" s="2">
        <f t="shared" si="346"/>
        <v>0.41803333333333365</v>
      </c>
      <c r="AB424" s="1">
        <f t="shared" si="347"/>
        <v>4.9550836999087536E-2</v>
      </c>
      <c r="AC424" s="1">
        <f t="shared" si="348"/>
        <v>1.0879520277364589</v>
      </c>
      <c r="AD424" s="1">
        <f t="shared" si="349"/>
        <v>1.0879520275508821</v>
      </c>
      <c r="AE424" s="1">
        <f t="shared" si="350"/>
        <v>1.0879520275449481</v>
      </c>
      <c r="AF424" s="1">
        <f t="shared" si="351"/>
        <v>1.0879520275447581</v>
      </c>
      <c r="AG424" s="1">
        <f t="shared" si="352"/>
        <v>0.96744695969052763</v>
      </c>
      <c r="AH424" s="1">
        <f t="shared" si="353"/>
        <v>0.3213442016941479</v>
      </c>
      <c r="AI424" s="2">
        <f t="shared" si="323"/>
        <v>14.828107188549096</v>
      </c>
      <c r="AJ424" s="1">
        <f>VLOOKUP(AI424,Graph!$D$3:$M$50,col)</f>
        <v>5.7000000000000002E-3</v>
      </c>
      <c r="AK424" s="1">
        <f>VLOOKUP(AI424,Graph!$D$3:$M$50,col+1)</f>
        <v>4.5999999999999999E-3</v>
      </c>
      <c r="AL424" s="1">
        <f t="shared" si="354"/>
        <v>4.966666666666667E-3</v>
      </c>
      <c r="AM424" s="1">
        <f t="shared" si="324"/>
        <v>0.64098333333333324</v>
      </c>
      <c r="AN424" s="2">
        <f t="shared" si="355"/>
        <v>0.41803333333333365</v>
      </c>
      <c r="AO424" s="1">
        <f t="shared" si="356"/>
        <v>4.9550836999087536E-2</v>
      </c>
      <c r="AP424" s="1">
        <f t="shared" si="357"/>
        <v>1.0879520275447521</v>
      </c>
      <c r="AQ424" s="1">
        <f t="shared" si="358"/>
        <v>1.0879520275447523</v>
      </c>
      <c r="AR424" s="1">
        <f t="shared" si="359"/>
        <v>1.0879520275447521</v>
      </c>
      <c r="AS424" s="1">
        <f t="shared" si="360"/>
        <v>1.0879520275447523</v>
      </c>
      <c r="AT424" s="1">
        <f t="shared" si="361"/>
        <v>0.96744695969052763</v>
      </c>
      <c r="AU424" s="1">
        <f t="shared" si="362"/>
        <v>0.32134420169414624</v>
      </c>
      <c r="AV424" s="2">
        <f t="shared" si="327"/>
        <v>423</v>
      </c>
      <c r="AW424" s="1">
        <f t="shared" si="328"/>
        <v>321.34420169414625</v>
      </c>
      <c r="AX424" s="1">
        <f t="shared" si="329"/>
        <v>0.96744695969052763</v>
      </c>
      <c r="AY424" s="1">
        <f t="shared" si="330"/>
        <v>1.0879520275447523</v>
      </c>
      <c r="AZ424" s="1">
        <f t="shared" si="325"/>
        <v>4.966666666666667E-3</v>
      </c>
      <c r="BA424" s="1">
        <f t="shared" si="326"/>
        <v>14.828107188549096</v>
      </c>
    </row>
    <row r="425" spans="1:53">
      <c r="A425" s="2">
        <f t="shared" si="332"/>
        <v>0.42400000000000032</v>
      </c>
      <c r="B425" s="1">
        <f t="shared" si="318"/>
        <v>0.46436033333333376</v>
      </c>
      <c r="C425" s="1">
        <f t="shared" si="333"/>
        <v>5.2332140092240818E-2</v>
      </c>
      <c r="D425" s="1">
        <f t="shared" si="319"/>
        <v>1.0941077198133971</v>
      </c>
      <c r="E425" s="1">
        <f t="shared" si="363"/>
        <v>1.0939116409460428</v>
      </c>
      <c r="F425" s="1">
        <f t="shared" si="363"/>
        <v>1.0939049149651314</v>
      </c>
      <c r="G425" s="1">
        <f t="shared" si="363"/>
        <v>1.0939046840175326</v>
      </c>
      <c r="H425" s="1">
        <f t="shared" si="334"/>
        <v>0.33515929923340765</v>
      </c>
      <c r="I425" s="1">
        <f t="shared" si="320"/>
        <v>15.03762736363227</v>
      </c>
      <c r="J425" s="1">
        <f>VLOOKUP($I425,Graph!$D$3:$M$50,col)</f>
        <v>5.7000000000000002E-3</v>
      </c>
      <c r="K425" s="1">
        <f>VLOOKUP($I425,Graph!$D$3:$M$50,col+1)</f>
        <v>4.5999999999999999E-3</v>
      </c>
      <c r="L425" s="1">
        <f t="shared" si="335"/>
        <v>4.966666666666667E-3</v>
      </c>
      <c r="M425" s="1">
        <f t="shared" si="336"/>
        <v>0.64098333333333324</v>
      </c>
      <c r="N425" s="1">
        <f t="shared" si="337"/>
        <v>0.41903333333333365</v>
      </c>
      <c r="O425" s="1">
        <f t="shared" si="338"/>
        <v>4.9565171873489057E-2</v>
      </c>
      <c r="P425" s="1">
        <f t="shared" si="339"/>
        <v>1.0881658920177979</v>
      </c>
      <c r="Q425" s="1">
        <f t="shared" si="340"/>
        <v>1.0879882271323686</v>
      </c>
      <c r="R425" s="1">
        <f t="shared" si="341"/>
        <v>1.0879825498062359</v>
      </c>
      <c r="S425" s="1">
        <f t="shared" si="342"/>
        <v>1.0879823682101655</v>
      </c>
      <c r="T425" s="1">
        <f t="shared" si="343"/>
        <v>0.96748762365427476</v>
      </c>
      <c r="U425" s="1">
        <f t="shared" si="344"/>
        <v>0.32250694187180173</v>
      </c>
      <c r="V425" s="2">
        <f t="shared" si="321"/>
        <v>14.845970155607478</v>
      </c>
      <c r="W425" s="1">
        <f>VLOOKUP(V425,Graph!$D$3:$M$50,col)</f>
        <v>5.7000000000000002E-3</v>
      </c>
      <c r="X425" s="1">
        <f>VLOOKUP(V425,Graph!$D$3:$M$50,col+1)</f>
        <v>4.5999999999999999E-3</v>
      </c>
      <c r="Y425" s="1">
        <f t="shared" si="345"/>
        <v>4.966666666666667E-3</v>
      </c>
      <c r="Z425" s="1">
        <f t="shared" si="322"/>
        <v>0.64098333333333324</v>
      </c>
      <c r="AA425" s="2">
        <f t="shared" si="346"/>
        <v>0.41903333333333365</v>
      </c>
      <c r="AB425" s="1">
        <f t="shared" si="347"/>
        <v>4.9565171873489057E-2</v>
      </c>
      <c r="AC425" s="1">
        <f t="shared" si="348"/>
        <v>1.0879823624014178</v>
      </c>
      <c r="AD425" s="1">
        <f t="shared" si="349"/>
        <v>1.0879823622156124</v>
      </c>
      <c r="AE425" s="1">
        <f t="shared" si="350"/>
        <v>1.0879823622096689</v>
      </c>
      <c r="AF425" s="1">
        <f t="shared" si="351"/>
        <v>1.0879823622094791</v>
      </c>
      <c r="AG425" s="1">
        <f t="shared" si="352"/>
        <v>0.96748762365427476</v>
      </c>
      <c r="AH425" s="1">
        <f t="shared" si="353"/>
        <v>0.32250694009303854</v>
      </c>
      <c r="AI425" s="2">
        <f t="shared" si="323"/>
        <v>14.845970128313528</v>
      </c>
      <c r="AJ425" s="1">
        <f>VLOOKUP(AI425,Graph!$D$3:$M$50,col)</f>
        <v>5.7000000000000002E-3</v>
      </c>
      <c r="AK425" s="1">
        <f>VLOOKUP(AI425,Graph!$D$3:$M$50,col+1)</f>
        <v>4.5999999999999999E-3</v>
      </c>
      <c r="AL425" s="1">
        <f t="shared" si="354"/>
        <v>4.966666666666667E-3</v>
      </c>
      <c r="AM425" s="1">
        <f t="shared" si="324"/>
        <v>0.64098333333333324</v>
      </c>
      <c r="AN425" s="2">
        <f t="shared" si="355"/>
        <v>0.41903333333333365</v>
      </c>
      <c r="AO425" s="1">
        <f t="shared" si="356"/>
        <v>4.9565171873489057E-2</v>
      </c>
      <c r="AP425" s="1">
        <f t="shared" si="357"/>
        <v>1.0879823622094729</v>
      </c>
      <c r="AQ425" s="1">
        <f t="shared" si="358"/>
        <v>1.0879823622094726</v>
      </c>
      <c r="AR425" s="1">
        <f t="shared" si="359"/>
        <v>1.0879823622094726</v>
      </c>
      <c r="AS425" s="1">
        <f t="shared" si="360"/>
        <v>1.0879823622094726</v>
      </c>
      <c r="AT425" s="1">
        <f t="shared" si="361"/>
        <v>0.96748762365427476</v>
      </c>
      <c r="AU425" s="1">
        <f t="shared" si="362"/>
        <v>0.32250694009303665</v>
      </c>
      <c r="AV425" s="2">
        <f t="shared" si="327"/>
        <v>424</v>
      </c>
      <c r="AW425" s="1">
        <f t="shared" si="328"/>
        <v>322.50694009303663</v>
      </c>
      <c r="AX425" s="1">
        <f t="shared" si="329"/>
        <v>0.96748762365427476</v>
      </c>
      <c r="AY425" s="1">
        <f t="shared" si="330"/>
        <v>1.0879823622094726</v>
      </c>
      <c r="AZ425" s="1">
        <f t="shared" si="325"/>
        <v>4.966666666666667E-3</v>
      </c>
      <c r="BA425" s="1">
        <f t="shared" si="326"/>
        <v>14.845970128313528</v>
      </c>
    </row>
    <row r="426" spans="1:53">
      <c r="A426" s="2">
        <f t="shared" si="332"/>
        <v>0.42500000000000032</v>
      </c>
      <c r="B426" s="1">
        <f t="shared" si="318"/>
        <v>0.46540150000000041</v>
      </c>
      <c r="C426" s="1">
        <f t="shared" si="333"/>
        <v>5.2344290000461736E-2</v>
      </c>
      <c r="D426" s="1">
        <f t="shared" si="319"/>
        <v>1.0941332376508863</v>
      </c>
      <c r="E426" s="1">
        <f t="shared" si="363"/>
        <v>1.0939379196369312</v>
      </c>
      <c r="F426" s="1">
        <f t="shared" si="363"/>
        <v>1.0939312176780382</v>
      </c>
      <c r="G426" s="1">
        <f t="shared" si="363"/>
        <v>1.0939309874848913</v>
      </c>
      <c r="H426" s="1">
        <f t="shared" si="334"/>
        <v>0.33635379074059285</v>
      </c>
      <c r="I426" s="1">
        <f t="shared" si="320"/>
        <v>15.055470641362753</v>
      </c>
      <c r="J426" s="1">
        <f>VLOOKUP($I426,Graph!$D$3:$M$50,col)</f>
        <v>5.7000000000000002E-3</v>
      </c>
      <c r="K426" s="1">
        <f>VLOOKUP($I426,Graph!$D$3:$M$50,col+1)</f>
        <v>4.5999999999999999E-3</v>
      </c>
      <c r="L426" s="1">
        <f t="shared" si="335"/>
        <v>4.966666666666667E-3</v>
      </c>
      <c r="M426" s="1">
        <f t="shared" si="336"/>
        <v>0.64098333333333324</v>
      </c>
      <c r="N426" s="1">
        <f t="shared" si="337"/>
        <v>0.42003333333333365</v>
      </c>
      <c r="O426" s="1">
        <f t="shared" si="338"/>
        <v>4.9579444669069959E-2</v>
      </c>
      <c r="P426" s="1">
        <f t="shared" si="339"/>
        <v>1.0881960523230643</v>
      </c>
      <c r="Q426" s="1">
        <f t="shared" si="340"/>
        <v>1.0880184346379123</v>
      </c>
      <c r="R426" s="1">
        <f t="shared" si="341"/>
        <v>1.0880127567007403</v>
      </c>
      <c r="S426" s="1">
        <f t="shared" si="342"/>
        <v>1.0880125750174203</v>
      </c>
      <c r="T426" s="1">
        <f t="shared" si="343"/>
        <v>0.96752809682389374</v>
      </c>
      <c r="U426" s="1">
        <f t="shared" si="344"/>
        <v>0.32367108415490758</v>
      </c>
      <c r="V426" s="2">
        <f t="shared" si="321"/>
        <v>14.863811702441902</v>
      </c>
      <c r="W426" s="1">
        <f>VLOOKUP(V426,Graph!$D$3:$M$50,col)</f>
        <v>5.7000000000000002E-3</v>
      </c>
      <c r="X426" s="1">
        <f>VLOOKUP(V426,Graph!$D$3:$M$50,col+1)</f>
        <v>4.5999999999999999E-3</v>
      </c>
      <c r="Y426" s="1">
        <f t="shared" si="345"/>
        <v>4.966666666666667E-3</v>
      </c>
      <c r="Z426" s="1">
        <f t="shared" si="322"/>
        <v>0.64098333333333324</v>
      </c>
      <c r="AA426" s="2">
        <f t="shared" si="346"/>
        <v>0.42003333333333365</v>
      </c>
      <c r="AB426" s="1">
        <f t="shared" si="347"/>
        <v>4.9579444669069959E-2</v>
      </c>
      <c r="AC426" s="1">
        <f t="shared" si="348"/>
        <v>1.0880125692037159</v>
      </c>
      <c r="AD426" s="1">
        <f t="shared" si="349"/>
        <v>1.0880125690176823</v>
      </c>
      <c r="AE426" s="1">
        <f t="shared" si="350"/>
        <v>1.0880125690117293</v>
      </c>
      <c r="AF426" s="1">
        <f t="shared" si="351"/>
        <v>1.088012569011539</v>
      </c>
      <c r="AG426" s="1">
        <f t="shared" si="352"/>
        <v>0.96752809682389374</v>
      </c>
      <c r="AH426" s="1">
        <f t="shared" si="353"/>
        <v>0.32367108236822778</v>
      </c>
      <c r="AI426" s="2">
        <f t="shared" si="323"/>
        <v>14.863811675092249</v>
      </c>
      <c r="AJ426" s="1">
        <f>VLOOKUP(AI426,Graph!$D$3:$M$50,col)</f>
        <v>5.7000000000000002E-3</v>
      </c>
      <c r="AK426" s="1">
        <f>VLOOKUP(AI426,Graph!$D$3:$M$50,col+1)</f>
        <v>4.5999999999999999E-3</v>
      </c>
      <c r="AL426" s="1">
        <f t="shared" si="354"/>
        <v>4.966666666666667E-3</v>
      </c>
      <c r="AM426" s="1">
        <f t="shared" si="324"/>
        <v>0.64098333333333324</v>
      </c>
      <c r="AN426" s="2">
        <f t="shared" si="355"/>
        <v>0.42003333333333365</v>
      </c>
      <c r="AO426" s="1">
        <f t="shared" si="356"/>
        <v>4.9579444669069959E-2</v>
      </c>
      <c r="AP426" s="1">
        <f t="shared" si="357"/>
        <v>1.0880125690115328</v>
      </c>
      <c r="AQ426" s="1">
        <f t="shared" si="358"/>
        <v>1.0880125690115325</v>
      </c>
      <c r="AR426" s="1">
        <f t="shared" si="359"/>
        <v>1.0880125690115325</v>
      </c>
      <c r="AS426" s="1">
        <f t="shared" si="360"/>
        <v>1.0880125690115325</v>
      </c>
      <c r="AT426" s="1">
        <f t="shared" si="361"/>
        <v>0.96752809682389374</v>
      </c>
      <c r="AU426" s="1">
        <f t="shared" si="362"/>
        <v>0.32367108236822589</v>
      </c>
      <c r="AV426" s="2">
        <f t="shared" si="327"/>
        <v>425</v>
      </c>
      <c r="AW426" s="1">
        <f t="shared" si="328"/>
        <v>323.67108236822588</v>
      </c>
      <c r="AX426" s="1">
        <f t="shared" si="329"/>
        <v>0.96752809682389374</v>
      </c>
      <c r="AY426" s="1">
        <f t="shared" si="330"/>
        <v>1.0880125690115325</v>
      </c>
      <c r="AZ426" s="1">
        <f t="shared" si="325"/>
        <v>4.966666666666667E-3</v>
      </c>
      <c r="BA426" s="1">
        <f t="shared" si="326"/>
        <v>14.863811675092249</v>
      </c>
    </row>
    <row r="427" spans="1:53">
      <c r="A427" s="2">
        <f t="shared" si="332"/>
        <v>0.42600000000000032</v>
      </c>
      <c r="B427" s="1">
        <f t="shared" si="318"/>
        <v>0.46644266666666706</v>
      </c>
      <c r="C427" s="1">
        <f t="shared" si="333"/>
        <v>5.2356387068844538E-2</v>
      </c>
      <c r="D427" s="1">
        <f t="shared" si="319"/>
        <v>1.094158646285444</v>
      </c>
      <c r="E427" s="1">
        <f t="shared" si="363"/>
        <v>1.0939640866253697</v>
      </c>
      <c r="F427" s="1">
        <f t="shared" si="363"/>
        <v>1.0939574086275514</v>
      </c>
      <c r="G427" s="1">
        <f t="shared" si="363"/>
        <v>1.0939571791875615</v>
      </c>
      <c r="H427" s="1">
        <f t="shared" si="334"/>
        <v>0.33754970147595592</v>
      </c>
      <c r="I427" s="1">
        <f t="shared" si="320"/>
        <v>15.073292849705259</v>
      </c>
      <c r="J427" s="1">
        <f>VLOOKUP($I427,Graph!$D$3:$M$50,col)</f>
        <v>5.7000000000000002E-3</v>
      </c>
      <c r="K427" s="1">
        <f>VLOOKUP($I427,Graph!$D$3:$M$50,col+1)</f>
        <v>4.5999999999999999E-3</v>
      </c>
      <c r="L427" s="1">
        <f t="shared" si="335"/>
        <v>4.966666666666667E-3</v>
      </c>
      <c r="M427" s="1">
        <f t="shared" si="336"/>
        <v>0.64098333333333324</v>
      </c>
      <c r="N427" s="1">
        <f t="shared" si="337"/>
        <v>0.42103333333333365</v>
      </c>
      <c r="O427" s="1">
        <f t="shared" si="338"/>
        <v>4.959365578777726E-2</v>
      </c>
      <c r="P427" s="1">
        <f t="shared" si="339"/>
        <v>1.0882260856397272</v>
      </c>
      <c r="Q427" s="1">
        <f t="shared" si="340"/>
        <v>1.0880485150787318</v>
      </c>
      <c r="R427" s="1">
        <f t="shared" si="341"/>
        <v>1.0880428365380026</v>
      </c>
      <c r="S427" s="1">
        <f t="shared" si="342"/>
        <v>1.0880426547679398</v>
      </c>
      <c r="T427" s="1">
        <f t="shared" si="343"/>
        <v>0.96756838053902317</v>
      </c>
      <c r="U427" s="1">
        <f t="shared" si="344"/>
        <v>0.32483662862154233</v>
      </c>
      <c r="V427" s="2">
        <f t="shared" si="321"/>
        <v>14.8816319327623</v>
      </c>
      <c r="W427" s="1">
        <f>VLOOKUP(V427,Graph!$D$3:$M$50,col)</f>
        <v>5.7000000000000002E-3</v>
      </c>
      <c r="X427" s="1">
        <f>VLOOKUP(V427,Graph!$D$3:$M$50,col+1)</f>
        <v>4.5999999999999999E-3</v>
      </c>
      <c r="Y427" s="1">
        <f t="shared" si="345"/>
        <v>4.966666666666667E-3</v>
      </c>
      <c r="Z427" s="1">
        <f t="shared" si="322"/>
        <v>0.64098333333333324</v>
      </c>
      <c r="AA427" s="2">
        <f t="shared" si="346"/>
        <v>0.42103333333333365</v>
      </c>
      <c r="AB427" s="1">
        <f t="shared" si="347"/>
        <v>4.959365578777726E-2</v>
      </c>
      <c r="AC427" s="1">
        <f t="shared" si="348"/>
        <v>1.0880426489493011</v>
      </c>
      <c r="AD427" s="1">
        <f t="shared" si="349"/>
        <v>1.0880426487630404</v>
      </c>
      <c r="AE427" s="1">
        <f t="shared" si="350"/>
        <v>1.0880426487570778</v>
      </c>
      <c r="AF427" s="1">
        <f t="shared" si="351"/>
        <v>1.0880426487568871</v>
      </c>
      <c r="AG427" s="1">
        <f t="shared" si="352"/>
        <v>0.96756838053902317</v>
      </c>
      <c r="AH427" s="1">
        <f t="shared" si="353"/>
        <v>0.32483662682693432</v>
      </c>
      <c r="AI427" s="2">
        <f t="shared" si="323"/>
        <v>14.881631905357041</v>
      </c>
      <c r="AJ427" s="1">
        <f>VLOOKUP(AI427,Graph!$D$3:$M$50,col)</f>
        <v>5.7000000000000002E-3</v>
      </c>
      <c r="AK427" s="1">
        <f>VLOOKUP(AI427,Graph!$D$3:$M$50,col+1)</f>
        <v>4.5999999999999999E-3</v>
      </c>
      <c r="AL427" s="1">
        <f t="shared" si="354"/>
        <v>4.966666666666667E-3</v>
      </c>
      <c r="AM427" s="1">
        <f t="shared" si="324"/>
        <v>0.64098333333333324</v>
      </c>
      <c r="AN427" s="2">
        <f t="shared" si="355"/>
        <v>0.42103333333333365</v>
      </c>
      <c r="AO427" s="1">
        <f t="shared" si="356"/>
        <v>4.959365578777726E-2</v>
      </c>
      <c r="AP427" s="1">
        <f t="shared" si="357"/>
        <v>1.0880426487568808</v>
      </c>
      <c r="AQ427" s="1">
        <f t="shared" si="358"/>
        <v>1.0880426487568806</v>
      </c>
      <c r="AR427" s="1">
        <f t="shared" si="359"/>
        <v>1.0880426487568808</v>
      </c>
      <c r="AS427" s="1">
        <f t="shared" si="360"/>
        <v>1.0880426487568806</v>
      </c>
      <c r="AT427" s="1">
        <f t="shared" si="361"/>
        <v>0.96756838053902317</v>
      </c>
      <c r="AU427" s="1">
        <f t="shared" si="362"/>
        <v>0.32483662682693237</v>
      </c>
      <c r="AV427" s="2">
        <f t="shared" si="327"/>
        <v>426</v>
      </c>
      <c r="AW427" s="1">
        <f t="shared" si="328"/>
        <v>324.83662682693239</v>
      </c>
      <c r="AX427" s="1">
        <f t="shared" si="329"/>
        <v>0.96756838053902317</v>
      </c>
      <c r="AY427" s="1">
        <f t="shared" si="330"/>
        <v>1.0880426487568806</v>
      </c>
      <c r="AZ427" s="1">
        <f t="shared" si="325"/>
        <v>4.966666666666667E-3</v>
      </c>
      <c r="BA427" s="1">
        <f t="shared" si="326"/>
        <v>14.881631905357041</v>
      </c>
    </row>
    <row r="428" spans="1:53">
      <c r="A428" s="2">
        <f t="shared" si="332"/>
        <v>0.42700000000000032</v>
      </c>
      <c r="B428" s="1">
        <f t="shared" si="318"/>
        <v>0.46748383333333376</v>
      </c>
      <c r="C428" s="1">
        <f t="shared" si="333"/>
        <v>5.2368431641100596E-2</v>
      </c>
      <c r="D428" s="1">
        <f t="shared" si="319"/>
        <v>1.0941839464160852</v>
      </c>
      <c r="E428" s="1">
        <f t="shared" si="363"/>
        <v>1.093990142621621</v>
      </c>
      <c r="F428" s="1">
        <f t="shared" si="363"/>
        <v>1.0939834885240847</v>
      </c>
      <c r="G428" s="1">
        <f t="shared" si="363"/>
        <v>1.0939832598359549</v>
      </c>
      <c r="H428" s="1">
        <f t="shared" si="334"/>
        <v>0.33874702975544024</v>
      </c>
      <c r="I428" s="1">
        <f t="shared" si="320"/>
        <v>15.091094062968509</v>
      </c>
      <c r="J428" s="1">
        <f>VLOOKUP($I428,Graph!$D$3:$M$50,col)</f>
        <v>5.7000000000000002E-3</v>
      </c>
      <c r="K428" s="1">
        <f>VLOOKUP($I428,Graph!$D$3:$M$50,col+1)</f>
        <v>4.5999999999999999E-3</v>
      </c>
      <c r="L428" s="1">
        <f t="shared" si="335"/>
        <v>4.966666666666667E-3</v>
      </c>
      <c r="M428" s="1">
        <f t="shared" si="336"/>
        <v>0.64098333333333324</v>
      </c>
      <c r="N428" s="1">
        <f t="shared" si="337"/>
        <v>0.42203333333333365</v>
      </c>
      <c r="O428" s="1">
        <f t="shared" si="338"/>
        <v>4.9607805628099549E-2</v>
      </c>
      <c r="P428" s="1">
        <f t="shared" si="339"/>
        <v>1.0882559927673148</v>
      </c>
      <c r="Q428" s="1">
        <f t="shared" si="340"/>
        <v>1.0880784692541012</v>
      </c>
      <c r="R428" s="1">
        <f t="shared" si="341"/>
        <v>1.0880727901172247</v>
      </c>
      <c r="S428" s="1">
        <f t="shared" si="342"/>
        <v>1.0880726082609211</v>
      </c>
      <c r="T428" s="1">
        <f t="shared" si="343"/>
        <v>0.96760847612678913</v>
      </c>
      <c r="U428" s="1">
        <f t="shared" si="344"/>
        <v>0.32600357358503002</v>
      </c>
      <c r="V428" s="2">
        <f t="shared" si="321"/>
        <v>14.899430922586889</v>
      </c>
      <c r="W428" s="1">
        <f>VLOOKUP(V428,Graph!$D$3:$M$50,col)</f>
        <v>5.7000000000000002E-3</v>
      </c>
      <c r="X428" s="1">
        <f>VLOOKUP(V428,Graph!$D$3:$M$50,col+1)</f>
        <v>4.5999999999999999E-3</v>
      </c>
      <c r="Y428" s="1">
        <f t="shared" si="345"/>
        <v>4.966666666666667E-3</v>
      </c>
      <c r="Z428" s="1">
        <f t="shared" si="322"/>
        <v>0.64098333333333324</v>
      </c>
      <c r="AA428" s="2">
        <f t="shared" si="346"/>
        <v>0.42203333333333365</v>
      </c>
      <c r="AB428" s="1">
        <f t="shared" si="347"/>
        <v>4.9607805628099549E-2</v>
      </c>
      <c r="AC428" s="1">
        <f t="shared" si="348"/>
        <v>1.088072602437371</v>
      </c>
      <c r="AD428" s="1">
        <f t="shared" si="349"/>
        <v>1.0880726022508846</v>
      </c>
      <c r="AE428" s="1">
        <f t="shared" si="350"/>
        <v>1.0880726022449125</v>
      </c>
      <c r="AF428" s="1">
        <f t="shared" si="351"/>
        <v>1.0880726022447214</v>
      </c>
      <c r="AG428" s="1">
        <f t="shared" si="352"/>
        <v>0.96760847612678913</v>
      </c>
      <c r="AH428" s="1">
        <f t="shared" si="353"/>
        <v>0.3260035717824824</v>
      </c>
      <c r="AI428" s="2">
        <f t="shared" si="323"/>
        <v>14.899430895126114</v>
      </c>
      <c r="AJ428" s="1">
        <f>VLOOKUP(AI428,Graph!$D$3:$M$50,col)</f>
        <v>5.7000000000000002E-3</v>
      </c>
      <c r="AK428" s="1">
        <f>VLOOKUP(AI428,Graph!$D$3:$M$50,col+1)</f>
        <v>4.5999999999999999E-3</v>
      </c>
      <c r="AL428" s="1">
        <f t="shared" si="354"/>
        <v>4.966666666666667E-3</v>
      </c>
      <c r="AM428" s="1">
        <f t="shared" si="324"/>
        <v>0.64098333333333324</v>
      </c>
      <c r="AN428" s="2">
        <f t="shared" si="355"/>
        <v>0.42203333333333365</v>
      </c>
      <c r="AO428" s="1">
        <f t="shared" si="356"/>
        <v>4.9607805628099549E-2</v>
      </c>
      <c r="AP428" s="1">
        <f t="shared" si="357"/>
        <v>1.0880726022447151</v>
      </c>
      <c r="AQ428" s="1">
        <f t="shared" si="358"/>
        <v>1.0880726022447149</v>
      </c>
      <c r="AR428" s="1">
        <f t="shared" si="359"/>
        <v>1.0880726022447151</v>
      </c>
      <c r="AS428" s="1">
        <f t="shared" si="360"/>
        <v>1.0880726022447149</v>
      </c>
      <c r="AT428" s="1">
        <f t="shared" si="361"/>
        <v>0.96760847612678913</v>
      </c>
      <c r="AU428" s="1">
        <f t="shared" si="362"/>
        <v>0.32600357178248052</v>
      </c>
      <c r="AV428" s="2">
        <f t="shared" si="327"/>
        <v>427</v>
      </c>
      <c r="AW428" s="1">
        <f t="shared" si="328"/>
        <v>326.00357178248049</v>
      </c>
      <c r="AX428" s="1">
        <f t="shared" si="329"/>
        <v>0.96760847612678913</v>
      </c>
      <c r="AY428" s="1">
        <f t="shared" si="330"/>
        <v>1.0880726022447149</v>
      </c>
      <c r="AZ428" s="1">
        <f t="shared" si="325"/>
        <v>4.966666666666667E-3</v>
      </c>
      <c r="BA428" s="1">
        <f t="shared" si="326"/>
        <v>14.899430895126114</v>
      </c>
    </row>
    <row r="429" spans="1:53">
      <c r="A429" s="2">
        <f t="shared" si="332"/>
        <v>0.42800000000000032</v>
      </c>
      <c r="B429" s="1">
        <f t="shared" si="318"/>
        <v>0.46852500000000041</v>
      </c>
      <c r="C429" s="1">
        <f t="shared" si="333"/>
        <v>5.2380424057968895E-2</v>
      </c>
      <c r="D429" s="1">
        <f t="shared" si="319"/>
        <v>1.0942091387358754</v>
      </c>
      <c r="E429" s="1">
        <f t="shared" si="363"/>
        <v>1.0940160883299419</v>
      </c>
      <c r="F429" s="1">
        <f t="shared" si="363"/>
        <v>1.0940094580720467</v>
      </c>
      <c r="G429" s="1">
        <f t="shared" si="363"/>
        <v>1.0940092301344797</v>
      </c>
      <c r="H429" s="1">
        <f t="shared" si="334"/>
        <v>0.33994577390097014</v>
      </c>
      <c r="I429" s="1">
        <f t="shared" si="320"/>
        <v>15.108874355026195</v>
      </c>
      <c r="J429" s="1">
        <f>VLOOKUP($I429,Graph!$D$3:$M$50,col)</f>
        <v>5.7000000000000002E-3</v>
      </c>
      <c r="K429" s="1">
        <f>VLOOKUP($I429,Graph!$D$3:$M$50,col+1)</f>
        <v>4.5999999999999999E-3</v>
      </c>
      <c r="L429" s="1">
        <f t="shared" si="335"/>
        <v>4.966666666666667E-3</v>
      </c>
      <c r="M429" s="1">
        <f t="shared" si="336"/>
        <v>0.64098333333333324</v>
      </c>
      <c r="N429" s="1">
        <f t="shared" si="337"/>
        <v>0.42303333333333365</v>
      </c>
      <c r="O429" s="1">
        <f t="shared" si="338"/>
        <v>4.9621894585103972E-2</v>
      </c>
      <c r="P429" s="1">
        <f t="shared" si="339"/>
        <v>1.0882857744986649</v>
      </c>
      <c r="Q429" s="1">
        <f t="shared" si="340"/>
        <v>1.0881082979566117</v>
      </c>
      <c r="R429" s="1">
        <f t="shared" si="341"/>
        <v>1.0881026182309266</v>
      </c>
      <c r="S429" s="1">
        <f t="shared" si="342"/>
        <v>1.0881024362888805</v>
      </c>
      <c r="T429" s="1">
        <f t="shared" si="343"/>
        <v>0.96764838490195193</v>
      </c>
      <c r="U429" s="1">
        <f t="shared" si="344"/>
        <v>0.32717191736476314</v>
      </c>
      <c r="V429" s="2">
        <f t="shared" si="321"/>
        <v>14.917208747484066</v>
      </c>
      <c r="W429" s="1">
        <f>VLOOKUP(V429,Graph!$D$3:$M$50,col)</f>
        <v>5.7000000000000002E-3</v>
      </c>
      <c r="X429" s="1">
        <f>VLOOKUP(V429,Graph!$D$3:$M$50,col+1)</f>
        <v>4.5999999999999999E-3</v>
      </c>
      <c r="Y429" s="1">
        <f t="shared" si="345"/>
        <v>4.966666666666667E-3</v>
      </c>
      <c r="Z429" s="1">
        <f t="shared" si="322"/>
        <v>0.64098333333333324</v>
      </c>
      <c r="AA429" s="2">
        <f t="shared" si="346"/>
        <v>0.42303333333333365</v>
      </c>
      <c r="AB429" s="1">
        <f t="shared" si="347"/>
        <v>4.9621894585103972E-2</v>
      </c>
      <c r="AC429" s="1">
        <f t="shared" si="348"/>
        <v>1.0881024304604423</v>
      </c>
      <c r="AD429" s="1">
        <f t="shared" si="349"/>
        <v>1.0881024302737303</v>
      </c>
      <c r="AE429" s="1">
        <f t="shared" si="350"/>
        <v>1.0881024302677489</v>
      </c>
      <c r="AF429" s="1">
        <f t="shared" si="351"/>
        <v>1.0881024302675575</v>
      </c>
      <c r="AG429" s="1">
        <f t="shared" si="352"/>
        <v>0.96764838490195193</v>
      </c>
      <c r="AH429" s="1">
        <f t="shared" si="353"/>
        <v>0.32717191555426467</v>
      </c>
      <c r="AI429" s="2">
        <f t="shared" si="323"/>
        <v>14.917208719967867</v>
      </c>
      <c r="AJ429" s="1">
        <f>VLOOKUP(AI429,Graph!$D$3:$M$50,col)</f>
        <v>5.7000000000000002E-3</v>
      </c>
      <c r="AK429" s="1">
        <f>VLOOKUP(AI429,Graph!$D$3:$M$50,col+1)</f>
        <v>4.5999999999999999E-3</v>
      </c>
      <c r="AL429" s="1">
        <f t="shared" si="354"/>
        <v>4.966666666666667E-3</v>
      </c>
      <c r="AM429" s="1">
        <f t="shared" si="324"/>
        <v>0.64098333333333324</v>
      </c>
      <c r="AN429" s="2">
        <f t="shared" si="355"/>
        <v>0.42303333333333365</v>
      </c>
      <c r="AO429" s="1">
        <f t="shared" si="356"/>
        <v>4.9621894585103972E-2</v>
      </c>
      <c r="AP429" s="1">
        <f t="shared" si="357"/>
        <v>1.0881024302675515</v>
      </c>
      <c r="AQ429" s="1">
        <f t="shared" si="358"/>
        <v>1.088102430267551</v>
      </c>
      <c r="AR429" s="1">
        <f t="shared" si="359"/>
        <v>1.0881024302675513</v>
      </c>
      <c r="AS429" s="1">
        <f t="shared" si="360"/>
        <v>1.0881024302675515</v>
      </c>
      <c r="AT429" s="1">
        <f t="shared" si="361"/>
        <v>0.96764838490195193</v>
      </c>
      <c r="AU429" s="1">
        <f t="shared" si="362"/>
        <v>0.32717191555426284</v>
      </c>
      <c r="AV429" s="2">
        <f t="shared" si="327"/>
        <v>428</v>
      </c>
      <c r="AW429" s="1">
        <f t="shared" si="328"/>
        <v>327.17191555426285</v>
      </c>
      <c r="AX429" s="1">
        <f t="shared" si="329"/>
        <v>0.96764838490195193</v>
      </c>
      <c r="AY429" s="1">
        <f t="shared" si="330"/>
        <v>1.0881024302675515</v>
      </c>
      <c r="AZ429" s="1">
        <f t="shared" si="325"/>
        <v>4.966666666666667E-3</v>
      </c>
      <c r="BA429" s="1">
        <f t="shared" si="326"/>
        <v>14.917208719967867</v>
      </c>
    </row>
    <row r="430" spans="1:53">
      <c r="A430" s="2">
        <f t="shared" si="332"/>
        <v>0.42900000000000033</v>
      </c>
      <c r="B430" s="1">
        <f t="shared" si="318"/>
        <v>0.46956616666666706</v>
      </c>
      <c r="C430" s="1">
        <f t="shared" si="333"/>
        <v>5.2392364657248051E-2</v>
      </c>
      <c r="D430" s="1">
        <f t="shared" si="319"/>
        <v>1.0942342239319958</v>
      </c>
      <c r="E430" s="1">
        <f t="shared" si="363"/>
        <v>1.0940419244486492</v>
      </c>
      <c r="F430" s="1">
        <f t="shared" si="363"/>
        <v>1.0940353179699065</v>
      </c>
      <c r="G430" s="1">
        <f t="shared" si="363"/>
        <v>1.0940350907816019</v>
      </c>
      <c r="H430" s="1">
        <f t="shared" si="334"/>
        <v>0.34114593224041562</v>
      </c>
      <c r="I430" s="1">
        <f t="shared" si="320"/>
        <v>15.126633799320507</v>
      </c>
      <c r="J430" s="1">
        <f>VLOOKUP($I430,Graph!$D$3:$M$50,col)</f>
        <v>5.7000000000000002E-3</v>
      </c>
      <c r="K430" s="1">
        <f>VLOOKUP($I430,Graph!$D$3:$M$50,col+1)</f>
        <v>4.5999999999999999E-3</v>
      </c>
      <c r="L430" s="1">
        <f t="shared" si="335"/>
        <v>4.966666666666667E-3</v>
      </c>
      <c r="M430" s="1">
        <f t="shared" si="336"/>
        <v>0.64098333333333324</v>
      </c>
      <c r="N430" s="1">
        <f t="shared" si="337"/>
        <v>0.42403333333333365</v>
      </c>
      <c r="O430" s="1">
        <f t="shared" si="338"/>
        <v>4.9635923050472777E-2</v>
      </c>
      <c r="P430" s="1">
        <f t="shared" si="339"/>
        <v>1.0883154316199959</v>
      </c>
      <c r="Q430" s="1">
        <f t="shared" si="340"/>
        <v>1.0881380019722411</v>
      </c>
      <c r="R430" s="1">
        <f t="shared" si="341"/>
        <v>1.0881323216650154</v>
      </c>
      <c r="S430" s="1">
        <f t="shared" si="342"/>
        <v>1.0881321396377219</v>
      </c>
      <c r="T430" s="1">
        <f t="shared" si="343"/>
        <v>0.96768810816704864</v>
      </c>
      <c r="U430" s="1">
        <f t="shared" si="344"/>
        <v>0.32834165828616751</v>
      </c>
      <c r="V430" s="2">
        <f t="shared" si="321"/>
        <v>14.934965482576123</v>
      </c>
      <c r="W430" s="1">
        <f>VLOOKUP(V430,Graph!$D$3:$M$50,col)</f>
        <v>5.7000000000000002E-3</v>
      </c>
      <c r="X430" s="1">
        <f>VLOOKUP(V430,Graph!$D$3:$M$50,col+1)</f>
        <v>4.5999999999999999E-3</v>
      </c>
      <c r="Y430" s="1">
        <f t="shared" si="345"/>
        <v>4.966666666666667E-3</v>
      </c>
      <c r="Z430" s="1">
        <f t="shared" si="322"/>
        <v>0.64098333333333324</v>
      </c>
      <c r="AA430" s="2">
        <f t="shared" si="346"/>
        <v>0.42403333333333365</v>
      </c>
      <c r="AB430" s="1">
        <f t="shared" si="347"/>
        <v>4.9635923050472777E-2</v>
      </c>
      <c r="AC430" s="1">
        <f t="shared" si="348"/>
        <v>1.0881321338044181</v>
      </c>
      <c r="AD430" s="1">
        <f t="shared" si="349"/>
        <v>1.0881321336174818</v>
      </c>
      <c r="AE430" s="1">
        <f t="shared" si="350"/>
        <v>1.0881321336114913</v>
      </c>
      <c r="AF430" s="1">
        <f t="shared" si="351"/>
        <v>1.0881321336112992</v>
      </c>
      <c r="AG430" s="1">
        <f t="shared" si="352"/>
        <v>0.96768810816704864</v>
      </c>
      <c r="AH430" s="1">
        <f t="shared" si="353"/>
        <v>0.3283416564677068</v>
      </c>
      <c r="AI430" s="2">
        <f t="shared" si="323"/>
        <v>14.934965455004594</v>
      </c>
      <c r="AJ430" s="1">
        <f>VLOOKUP(AI430,Graph!$D$3:$M$50,col)</f>
        <v>5.7000000000000002E-3</v>
      </c>
      <c r="AK430" s="1">
        <f>VLOOKUP(AI430,Graph!$D$3:$M$50,col+1)</f>
        <v>4.5999999999999999E-3</v>
      </c>
      <c r="AL430" s="1">
        <f t="shared" si="354"/>
        <v>4.966666666666667E-3</v>
      </c>
      <c r="AM430" s="1">
        <f t="shared" si="324"/>
        <v>0.64098333333333324</v>
      </c>
      <c r="AN430" s="2">
        <f t="shared" si="355"/>
        <v>0.42403333333333365</v>
      </c>
      <c r="AO430" s="1">
        <f t="shared" si="356"/>
        <v>4.9635923050472777E-2</v>
      </c>
      <c r="AP430" s="1">
        <f t="shared" si="357"/>
        <v>1.088132133611293</v>
      </c>
      <c r="AQ430" s="1">
        <f t="shared" si="358"/>
        <v>1.088132133611293</v>
      </c>
      <c r="AR430" s="1">
        <f t="shared" si="359"/>
        <v>1.088132133611293</v>
      </c>
      <c r="AS430" s="1">
        <f t="shared" si="360"/>
        <v>1.088132133611293</v>
      </c>
      <c r="AT430" s="1">
        <f t="shared" si="361"/>
        <v>0.96768810816704864</v>
      </c>
      <c r="AU430" s="1">
        <f t="shared" si="362"/>
        <v>0.32834165646770491</v>
      </c>
      <c r="AV430" s="2">
        <f t="shared" si="327"/>
        <v>429</v>
      </c>
      <c r="AW430" s="1">
        <f t="shared" si="328"/>
        <v>328.34165646770492</v>
      </c>
      <c r="AX430" s="1">
        <f t="shared" si="329"/>
        <v>0.96768810816704864</v>
      </c>
      <c r="AY430" s="1">
        <f t="shared" si="330"/>
        <v>1.088132133611293</v>
      </c>
      <c r="AZ430" s="1">
        <f t="shared" si="325"/>
        <v>4.966666666666667E-3</v>
      </c>
      <c r="BA430" s="1">
        <f t="shared" si="326"/>
        <v>14.934965455004594</v>
      </c>
    </row>
    <row r="431" spans="1:53">
      <c r="A431" s="2">
        <f t="shared" si="332"/>
        <v>0.43000000000000033</v>
      </c>
      <c r="B431" s="1">
        <f t="shared" si="318"/>
        <v>0.47060733333333377</v>
      </c>
      <c r="C431" s="1">
        <f t="shared" si="333"/>
        <v>5.2404253773828E-2</v>
      </c>
      <c r="D431" s="1">
        <f t="shared" si="319"/>
        <v>1.0942592026858029</v>
      </c>
      <c r="E431" s="1">
        <f t="shared" si="363"/>
        <v>1.0940676516701793</v>
      </c>
      <c r="F431" s="1">
        <f t="shared" si="363"/>
        <v>1.0940610689102535</v>
      </c>
      <c r="G431" s="1">
        <f t="shared" si="363"/>
        <v>1.0940608424699103</v>
      </c>
      <c r="H431" s="1">
        <f t="shared" si="334"/>
        <v>0.34234750310755718</v>
      </c>
      <c r="I431" s="1">
        <f t="shared" si="320"/>
        <v>15.144372468865651</v>
      </c>
      <c r="J431" s="1">
        <f>VLOOKUP($I431,Graph!$D$3:$M$50,col)</f>
        <v>5.7000000000000002E-3</v>
      </c>
      <c r="K431" s="1">
        <f>VLOOKUP($I431,Graph!$D$3:$M$50,col+1)</f>
        <v>4.5999999999999999E-3</v>
      </c>
      <c r="L431" s="1">
        <f t="shared" si="335"/>
        <v>4.966666666666667E-3</v>
      </c>
      <c r="M431" s="1">
        <f t="shared" si="336"/>
        <v>0.64098333333333324</v>
      </c>
      <c r="N431" s="1">
        <f t="shared" si="337"/>
        <v>0.42503333333333365</v>
      </c>
      <c r="O431" s="1">
        <f t="shared" si="338"/>
        <v>4.9649891412539532E-2</v>
      </c>
      <c r="P431" s="1">
        <f t="shared" si="339"/>
        <v>1.0883449649109729</v>
      </c>
      <c r="Q431" s="1">
        <f t="shared" si="340"/>
        <v>1.0881675820804253</v>
      </c>
      <c r="R431" s="1">
        <f t="shared" si="341"/>
        <v>1.0881619011988555</v>
      </c>
      <c r="S431" s="1">
        <f t="shared" si="342"/>
        <v>1.0881617190868063</v>
      </c>
      <c r="T431" s="1">
        <f t="shared" si="343"/>
        <v>0.96772764721253623</v>
      </c>
      <c r="U431" s="1">
        <f t="shared" si="344"/>
        <v>0.32951279468066547</v>
      </c>
      <c r="V431" s="2">
        <f t="shared" si="321"/>
        <v>14.952701202542933</v>
      </c>
      <c r="W431" s="1">
        <f>VLOOKUP(V431,Graph!$D$3:$M$50,col)</f>
        <v>5.7000000000000002E-3</v>
      </c>
      <c r="X431" s="1">
        <f>VLOOKUP(V431,Graph!$D$3:$M$50,col+1)</f>
        <v>4.5999999999999999E-3</v>
      </c>
      <c r="Y431" s="1">
        <f t="shared" si="345"/>
        <v>4.966666666666667E-3</v>
      </c>
      <c r="Z431" s="1">
        <f t="shared" si="322"/>
        <v>0.64098333333333324</v>
      </c>
      <c r="AA431" s="2">
        <f t="shared" si="346"/>
        <v>0.42503333333333365</v>
      </c>
      <c r="AB431" s="1">
        <f t="shared" si="347"/>
        <v>4.9649891412539532E-2</v>
      </c>
      <c r="AC431" s="1">
        <f t="shared" si="348"/>
        <v>1.0881617132486592</v>
      </c>
      <c r="AD431" s="1">
        <f t="shared" si="349"/>
        <v>1.0881617130614996</v>
      </c>
      <c r="AE431" s="1">
        <f t="shared" si="350"/>
        <v>1.0881617130554997</v>
      </c>
      <c r="AF431" s="1">
        <f t="shared" si="351"/>
        <v>1.0881617130553076</v>
      </c>
      <c r="AG431" s="1">
        <f t="shared" si="352"/>
        <v>0.96772764721253623</v>
      </c>
      <c r="AH431" s="1">
        <f t="shared" si="353"/>
        <v>0.32951279285423107</v>
      </c>
      <c r="AI431" s="2">
        <f t="shared" si="323"/>
        <v>14.952701174916157</v>
      </c>
      <c r="AJ431" s="1">
        <f>VLOOKUP(AI431,Graph!$D$3:$M$50,col)</f>
        <v>5.7000000000000002E-3</v>
      </c>
      <c r="AK431" s="1">
        <f>VLOOKUP(AI431,Graph!$D$3:$M$50,col+1)</f>
        <v>4.5999999999999999E-3</v>
      </c>
      <c r="AL431" s="1">
        <f t="shared" si="354"/>
        <v>4.966666666666667E-3</v>
      </c>
      <c r="AM431" s="1">
        <f t="shared" si="324"/>
        <v>0.64098333333333324</v>
      </c>
      <c r="AN431" s="2">
        <f t="shared" si="355"/>
        <v>0.42503333333333365</v>
      </c>
      <c r="AO431" s="1">
        <f t="shared" si="356"/>
        <v>4.9649891412539532E-2</v>
      </c>
      <c r="AP431" s="1">
        <f t="shared" si="357"/>
        <v>1.0881617130553012</v>
      </c>
      <c r="AQ431" s="1">
        <f t="shared" si="358"/>
        <v>1.0881617130553007</v>
      </c>
      <c r="AR431" s="1">
        <f t="shared" si="359"/>
        <v>1.088161713055301</v>
      </c>
      <c r="AS431" s="1">
        <f t="shared" si="360"/>
        <v>1.0881617130553012</v>
      </c>
      <c r="AT431" s="1">
        <f t="shared" si="361"/>
        <v>0.96772764721253623</v>
      </c>
      <c r="AU431" s="1">
        <f t="shared" si="362"/>
        <v>0.32951279285422913</v>
      </c>
      <c r="AV431" s="2">
        <f t="shared" si="327"/>
        <v>430</v>
      </c>
      <c r="AW431" s="1">
        <f t="shared" si="328"/>
        <v>329.51279285422913</v>
      </c>
      <c r="AX431" s="1">
        <f t="shared" si="329"/>
        <v>0.96772764721253623</v>
      </c>
      <c r="AY431" s="1">
        <f t="shared" si="330"/>
        <v>1.0881617130553012</v>
      </c>
      <c r="AZ431" s="1">
        <f t="shared" si="325"/>
        <v>4.966666666666667E-3</v>
      </c>
      <c r="BA431" s="1">
        <f t="shared" si="326"/>
        <v>14.952701174916157</v>
      </c>
    </row>
    <row r="432" spans="1:53">
      <c r="A432" s="2">
        <f t="shared" si="332"/>
        <v>0.43100000000000033</v>
      </c>
      <c r="B432" s="1">
        <f t="shared" si="318"/>
        <v>0.47164850000000041</v>
      </c>
      <c r="C432" s="1">
        <f t="shared" si="333"/>
        <v>5.2416091739721109E-2</v>
      </c>
      <c r="D432" s="1">
        <f t="shared" si="319"/>
        <v>1.0942840756728915</v>
      </c>
      <c r="E432" s="1">
        <f t="shared" si="363"/>
        <v>1.0940932706811521</v>
      </c>
      <c r="F432" s="1">
        <f t="shared" si="363"/>
        <v>1.0940867115798605</v>
      </c>
      <c r="G432" s="1">
        <f t="shared" si="363"/>
        <v>1.0940864858861763</v>
      </c>
      <c r="H432" s="1">
        <f t="shared" si="334"/>
        <v>0.34355048484205097</v>
      </c>
      <c r="I432" s="1">
        <f t="shared" si="320"/>
        <v>15.16209043625134</v>
      </c>
      <c r="J432" s="1">
        <f>VLOOKUP($I432,Graph!$D$3:$M$50,col)</f>
        <v>5.7000000000000002E-3</v>
      </c>
      <c r="K432" s="1">
        <f>VLOOKUP($I432,Graph!$D$3:$M$50,col+1)</f>
        <v>4.5999999999999999E-3</v>
      </c>
      <c r="L432" s="1">
        <f t="shared" si="335"/>
        <v>4.966666666666667E-3</v>
      </c>
      <c r="M432" s="1">
        <f t="shared" si="336"/>
        <v>0.64098333333333324</v>
      </c>
      <c r="N432" s="1">
        <f t="shared" si="337"/>
        <v>0.42603333333333365</v>
      </c>
      <c r="O432" s="1">
        <f t="shared" si="338"/>
        <v>4.9663800056324724E-2</v>
      </c>
      <c r="P432" s="1">
        <f t="shared" si="339"/>
        <v>1.0883743751447783</v>
      </c>
      <c r="Q432" s="1">
        <f t="shared" si="340"/>
        <v>1.0881970390541209</v>
      </c>
      <c r="R432" s="1">
        <f t="shared" si="341"/>
        <v>1.0881913576053364</v>
      </c>
      <c r="S432" s="1">
        <f t="shared" si="342"/>
        <v>1.0881911754090192</v>
      </c>
      <c r="T432" s="1">
        <f t="shared" si="343"/>
        <v>0.96776700331692989</v>
      </c>
      <c r="U432" s="1">
        <f t="shared" si="344"/>
        <v>0.33068532488563995</v>
      </c>
      <c r="V432" s="2">
        <f t="shared" si="321"/>
        <v>14.970415981625552</v>
      </c>
      <c r="W432" s="1">
        <f>VLOOKUP(V432,Graph!$D$3:$M$50,col)</f>
        <v>5.7000000000000002E-3</v>
      </c>
      <c r="X432" s="1">
        <f>VLOOKUP(V432,Graph!$D$3:$M$50,col+1)</f>
        <v>4.5999999999999999E-3</v>
      </c>
      <c r="Y432" s="1">
        <f t="shared" si="345"/>
        <v>4.966666666666667E-3</v>
      </c>
      <c r="Z432" s="1">
        <f t="shared" si="322"/>
        <v>0.64098333333333324</v>
      </c>
      <c r="AA432" s="2">
        <f t="shared" si="346"/>
        <v>0.42603333333333365</v>
      </c>
      <c r="AB432" s="1">
        <f t="shared" si="347"/>
        <v>4.9663800056324724E-2</v>
      </c>
      <c r="AC432" s="1">
        <f t="shared" si="348"/>
        <v>1.0881911695660511</v>
      </c>
      <c r="AD432" s="1">
        <f t="shared" si="349"/>
        <v>1.088191169378669</v>
      </c>
      <c r="AE432" s="1">
        <f t="shared" si="350"/>
        <v>1.0881911693726598</v>
      </c>
      <c r="AF432" s="1">
        <f t="shared" si="351"/>
        <v>1.0881911693724671</v>
      </c>
      <c r="AG432" s="1">
        <f t="shared" si="352"/>
        <v>0.96776700331692989</v>
      </c>
      <c r="AH432" s="1">
        <f t="shared" si="353"/>
        <v>0.33068532305122034</v>
      </c>
      <c r="AI432" s="2">
        <f t="shared" si="323"/>
        <v>14.97041595394362</v>
      </c>
      <c r="AJ432" s="1">
        <f>VLOOKUP(AI432,Graph!$D$3:$M$50,col)</f>
        <v>5.7000000000000002E-3</v>
      </c>
      <c r="AK432" s="1">
        <f>VLOOKUP(AI432,Graph!$D$3:$M$50,col+1)</f>
        <v>4.5999999999999999E-3</v>
      </c>
      <c r="AL432" s="1">
        <f t="shared" si="354"/>
        <v>4.966666666666667E-3</v>
      </c>
      <c r="AM432" s="1">
        <f t="shared" si="324"/>
        <v>0.64098333333333324</v>
      </c>
      <c r="AN432" s="2">
        <f t="shared" si="355"/>
        <v>0.42603333333333365</v>
      </c>
      <c r="AO432" s="1">
        <f t="shared" si="356"/>
        <v>4.9663800056324724E-2</v>
      </c>
      <c r="AP432" s="1">
        <f t="shared" si="357"/>
        <v>1.0881911693724609</v>
      </c>
      <c r="AQ432" s="1">
        <f t="shared" si="358"/>
        <v>1.0881911693724606</v>
      </c>
      <c r="AR432" s="1">
        <f t="shared" si="359"/>
        <v>1.0881911693724604</v>
      </c>
      <c r="AS432" s="1">
        <f t="shared" si="360"/>
        <v>1.0881911693724609</v>
      </c>
      <c r="AT432" s="1">
        <f t="shared" si="361"/>
        <v>0.96776700331692989</v>
      </c>
      <c r="AU432" s="1">
        <f t="shared" si="362"/>
        <v>0.33068532305121845</v>
      </c>
      <c r="AV432" s="2">
        <f t="shared" si="327"/>
        <v>431</v>
      </c>
      <c r="AW432" s="1">
        <f t="shared" si="328"/>
        <v>330.68532305121846</v>
      </c>
      <c r="AX432" s="1">
        <f t="shared" si="329"/>
        <v>0.96776700331692989</v>
      </c>
      <c r="AY432" s="1">
        <f t="shared" si="330"/>
        <v>1.0881911693724609</v>
      </c>
      <c r="AZ432" s="1">
        <f t="shared" si="325"/>
        <v>4.966666666666667E-3</v>
      </c>
      <c r="BA432" s="1">
        <f t="shared" si="326"/>
        <v>14.97041595394362</v>
      </c>
    </row>
    <row r="433" spans="1:53">
      <c r="A433" s="2">
        <f t="shared" si="332"/>
        <v>0.43200000000000033</v>
      </c>
      <c r="B433" s="1">
        <f t="shared" si="318"/>
        <v>0.47268966666666706</v>
      </c>
      <c r="C433" s="1">
        <f t="shared" si="333"/>
        <v>5.2427878884093115E-2</v>
      </c>
      <c r="D433" s="1">
        <f t="shared" si="319"/>
        <v>1.0943088435631558</v>
      </c>
      <c r="E433" s="1">
        <f t="shared" si="363"/>
        <v>1.0941187821624307</v>
      </c>
      <c r="F433" s="1">
        <f t="shared" si="363"/>
        <v>1.0941122466597446</v>
      </c>
      <c r="G433" s="1">
        <f t="shared" si="363"/>
        <v>1.0941120217114153</v>
      </c>
      <c r="H433" s="1">
        <f t="shared" si="334"/>
        <v>0.34475487578939462</v>
      </c>
      <c r="I433" s="1">
        <f t="shared" si="320"/>
        <v>15.179787773646215</v>
      </c>
      <c r="J433" s="1">
        <f>VLOOKUP($I433,Graph!$D$3:$M$50,col)</f>
        <v>5.7000000000000002E-3</v>
      </c>
      <c r="K433" s="1">
        <f>VLOOKUP($I433,Graph!$D$3:$M$50,col+1)</f>
        <v>4.5999999999999999E-3</v>
      </c>
      <c r="L433" s="1">
        <f t="shared" si="335"/>
        <v>4.966666666666667E-3</v>
      </c>
      <c r="M433" s="1">
        <f t="shared" si="336"/>
        <v>0.64098333333333324</v>
      </c>
      <c r="N433" s="1">
        <f t="shared" si="337"/>
        <v>0.42703333333333365</v>
      </c>
      <c r="O433" s="1">
        <f t="shared" si="338"/>
        <v>4.9677649363571004E-2</v>
      </c>
      <c r="P433" s="1">
        <f t="shared" si="339"/>
        <v>1.0884036630881773</v>
      </c>
      <c r="Q433" s="1">
        <f t="shared" si="340"/>
        <v>1.0882263736598787</v>
      </c>
      <c r="R433" s="1">
        <f t="shared" si="341"/>
        <v>1.0882206916509385</v>
      </c>
      <c r="S433" s="1">
        <f t="shared" si="342"/>
        <v>1.088220509370837</v>
      </c>
      <c r="T433" s="1">
        <f t="shared" si="343"/>
        <v>0.96780617774694178</v>
      </c>
      <c r="U433" s="1">
        <f t="shared" si="344"/>
        <v>0.33185924724439986</v>
      </c>
      <c r="V433" s="2">
        <f t="shared" si="321"/>
        <v>14.988109893629847</v>
      </c>
      <c r="W433" s="1">
        <f>VLOOKUP(V433,Graph!$D$3:$M$50,col)</f>
        <v>5.7000000000000002E-3</v>
      </c>
      <c r="X433" s="1">
        <f>VLOOKUP(V433,Graph!$D$3:$M$50,col+1)</f>
        <v>4.5999999999999999E-3</v>
      </c>
      <c r="Y433" s="1">
        <f t="shared" si="345"/>
        <v>4.966666666666667E-3</v>
      </c>
      <c r="Z433" s="1">
        <f t="shared" si="322"/>
        <v>0.64098333333333324</v>
      </c>
      <c r="AA433" s="2">
        <f t="shared" si="346"/>
        <v>0.42703333333333365</v>
      </c>
      <c r="AB433" s="1">
        <f t="shared" si="347"/>
        <v>4.9677649363571004E-2</v>
      </c>
      <c r="AC433" s="1">
        <f t="shared" si="348"/>
        <v>1.0882205035230705</v>
      </c>
      <c r="AD433" s="1">
        <f t="shared" si="349"/>
        <v>1.0882205033354668</v>
      </c>
      <c r="AE433" s="1">
        <f t="shared" si="350"/>
        <v>1.0882205033294483</v>
      </c>
      <c r="AF433" s="1">
        <f t="shared" si="351"/>
        <v>1.0882205033292554</v>
      </c>
      <c r="AG433" s="1">
        <f t="shared" si="352"/>
        <v>0.96780617774694178</v>
      </c>
      <c r="AH433" s="1">
        <f t="shared" si="353"/>
        <v>0.33185924540198403</v>
      </c>
      <c r="AI433" s="2">
        <f t="shared" si="323"/>
        <v>14.988109865892856</v>
      </c>
      <c r="AJ433" s="1">
        <f>VLOOKUP(AI433,Graph!$D$3:$M$50,col)</f>
        <v>5.7000000000000002E-3</v>
      </c>
      <c r="AK433" s="1">
        <f>VLOOKUP(AI433,Graph!$D$3:$M$50,col+1)</f>
        <v>4.5999999999999999E-3</v>
      </c>
      <c r="AL433" s="1">
        <f t="shared" si="354"/>
        <v>4.966666666666667E-3</v>
      </c>
      <c r="AM433" s="1">
        <f t="shared" si="324"/>
        <v>0.64098333333333324</v>
      </c>
      <c r="AN433" s="2">
        <f t="shared" si="355"/>
        <v>0.42703333333333365</v>
      </c>
      <c r="AO433" s="1">
        <f t="shared" si="356"/>
        <v>4.9677649363571004E-2</v>
      </c>
      <c r="AP433" s="1">
        <f t="shared" si="357"/>
        <v>1.0882205033292494</v>
      </c>
      <c r="AQ433" s="1">
        <f t="shared" si="358"/>
        <v>1.0882205033292489</v>
      </c>
      <c r="AR433" s="1">
        <f t="shared" si="359"/>
        <v>1.0882205033292489</v>
      </c>
      <c r="AS433" s="1">
        <f t="shared" si="360"/>
        <v>1.0882205033292489</v>
      </c>
      <c r="AT433" s="1">
        <f t="shared" si="361"/>
        <v>0.96780617774694178</v>
      </c>
      <c r="AU433" s="1">
        <f t="shared" si="362"/>
        <v>0.33185924540198203</v>
      </c>
      <c r="AV433" s="2">
        <f t="shared" si="327"/>
        <v>432</v>
      </c>
      <c r="AW433" s="1">
        <f t="shared" si="328"/>
        <v>331.85924540198204</v>
      </c>
      <c r="AX433" s="1">
        <f t="shared" si="329"/>
        <v>0.96780617774694178</v>
      </c>
      <c r="AY433" s="1">
        <f t="shared" si="330"/>
        <v>1.0882205033292489</v>
      </c>
      <c r="AZ433" s="1">
        <f t="shared" si="325"/>
        <v>4.966666666666667E-3</v>
      </c>
      <c r="BA433" s="1">
        <f t="shared" si="326"/>
        <v>14.988109865892856</v>
      </c>
    </row>
    <row r="434" spans="1:53">
      <c r="A434" s="2">
        <f t="shared" si="332"/>
        <v>0.43300000000000033</v>
      </c>
      <c r="B434" s="1">
        <f t="shared" si="318"/>
        <v>0.47373083333333377</v>
      </c>
      <c r="C434" s="1">
        <f t="shared" si="333"/>
        <v>5.2439615533293446E-2</v>
      </c>
      <c r="D434" s="1">
        <f t="shared" si="319"/>
        <v>1.0943335070208486</v>
      </c>
      <c r="E434" s="1">
        <f t="shared" si="363"/>
        <v>1.0941441867891826</v>
      </c>
      <c r="F434" s="1">
        <f t="shared" si="363"/>
        <v>1.0941376748252269</v>
      </c>
      <c r="G434" s="1">
        <f t="shared" si="363"/>
        <v>1.0941374506209476</v>
      </c>
      <c r="H434" s="1">
        <f t="shared" si="334"/>
        <v>0.3459606743008935</v>
      </c>
      <c r="I434" s="1">
        <f t="shared" si="320"/>
        <v>15.197464552801286</v>
      </c>
      <c r="J434" s="1">
        <f>VLOOKUP($I434,Graph!$D$3:$M$50,col)</f>
        <v>5.7000000000000002E-3</v>
      </c>
      <c r="K434" s="1">
        <f>VLOOKUP($I434,Graph!$D$3:$M$50,col+1)</f>
        <v>4.5999999999999999E-3</v>
      </c>
      <c r="L434" s="1">
        <f t="shared" si="335"/>
        <v>4.966666666666667E-3</v>
      </c>
      <c r="M434" s="1">
        <f t="shared" si="336"/>
        <v>0.64098333333333324</v>
      </c>
      <c r="N434" s="1">
        <f t="shared" si="337"/>
        <v>0.42803333333333365</v>
      </c>
      <c r="O434" s="1">
        <f t="shared" si="338"/>
        <v>4.9691439712778028E-2</v>
      </c>
      <c r="P434" s="1">
        <f t="shared" si="339"/>
        <v>1.0884328295015862</v>
      </c>
      <c r="Q434" s="1">
        <f t="shared" si="340"/>
        <v>1.0882555866579045</v>
      </c>
      <c r="R434" s="1">
        <f t="shared" si="341"/>
        <v>1.0882499040958</v>
      </c>
      <c r="S434" s="1">
        <f t="shared" si="342"/>
        <v>1.0882497217323952</v>
      </c>
      <c r="T434" s="1">
        <f t="shared" si="343"/>
        <v>0.96784517175761653</v>
      </c>
      <c r="U434" s="1">
        <f t="shared" si="344"/>
        <v>0.33303456010614507</v>
      </c>
      <c r="V434" s="2">
        <f t="shared" si="321"/>
        <v>15.005783011930045</v>
      </c>
      <c r="W434" s="1">
        <f>VLOOKUP(V434,Graph!$D$3:$M$50,col)</f>
        <v>5.7000000000000002E-3</v>
      </c>
      <c r="X434" s="1">
        <f>VLOOKUP(V434,Graph!$D$3:$M$50,col+1)</f>
        <v>4.5999999999999999E-3</v>
      </c>
      <c r="Y434" s="1">
        <f t="shared" si="345"/>
        <v>4.966666666666667E-3</v>
      </c>
      <c r="Z434" s="1">
        <f t="shared" si="322"/>
        <v>0.64098333333333324</v>
      </c>
      <c r="AA434" s="2">
        <f t="shared" si="346"/>
        <v>0.42803333333333365</v>
      </c>
      <c r="AB434" s="1">
        <f t="shared" si="347"/>
        <v>4.9691439712778028E-2</v>
      </c>
      <c r="AC434" s="1">
        <f t="shared" si="348"/>
        <v>1.0882497158798525</v>
      </c>
      <c r="AD434" s="1">
        <f t="shared" si="349"/>
        <v>1.0882497156920283</v>
      </c>
      <c r="AE434" s="1">
        <f t="shared" si="350"/>
        <v>1.0882497156860005</v>
      </c>
      <c r="AF434" s="1">
        <f t="shared" si="351"/>
        <v>1.0882497156858071</v>
      </c>
      <c r="AG434" s="1">
        <f t="shared" si="352"/>
        <v>0.96784517175761653</v>
      </c>
      <c r="AH434" s="1">
        <f t="shared" si="353"/>
        <v>0.33303455825572154</v>
      </c>
      <c r="AI434" s="2">
        <f t="shared" si="323"/>
        <v>15.005782984138079</v>
      </c>
      <c r="AJ434" s="1">
        <f>VLOOKUP(AI434,Graph!$D$3:$M$50,col)</f>
        <v>5.7000000000000002E-3</v>
      </c>
      <c r="AK434" s="1">
        <f>VLOOKUP(AI434,Graph!$D$3:$M$50,col+1)</f>
        <v>4.5999999999999999E-3</v>
      </c>
      <c r="AL434" s="1">
        <f t="shared" si="354"/>
        <v>4.966666666666667E-3</v>
      </c>
      <c r="AM434" s="1">
        <f t="shared" si="324"/>
        <v>0.64098333333333324</v>
      </c>
      <c r="AN434" s="2">
        <f t="shared" si="355"/>
        <v>0.42803333333333365</v>
      </c>
      <c r="AO434" s="1">
        <f t="shared" si="356"/>
        <v>4.9691439712778028E-2</v>
      </c>
      <c r="AP434" s="1">
        <f t="shared" si="357"/>
        <v>1.0882497156858006</v>
      </c>
      <c r="AQ434" s="1">
        <f t="shared" si="358"/>
        <v>1.0882497156858009</v>
      </c>
      <c r="AR434" s="1">
        <f t="shared" si="359"/>
        <v>1.0882497156858006</v>
      </c>
      <c r="AS434" s="1">
        <f t="shared" si="360"/>
        <v>1.0882497156858009</v>
      </c>
      <c r="AT434" s="1">
        <f t="shared" si="361"/>
        <v>0.96784517175761653</v>
      </c>
      <c r="AU434" s="1">
        <f t="shared" si="362"/>
        <v>0.33303455825571965</v>
      </c>
      <c r="AV434" s="2">
        <f t="shared" si="327"/>
        <v>433</v>
      </c>
      <c r="AW434" s="1">
        <f t="shared" si="328"/>
        <v>333.03455825571967</v>
      </c>
      <c r="AX434" s="1">
        <f t="shared" si="329"/>
        <v>0.96784517175761653</v>
      </c>
      <c r="AY434" s="1">
        <f t="shared" si="330"/>
        <v>1.0882497156858009</v>
      </c>
      <c r="AZ434" s="1">
        <f t="shared" si="325"/>
        <v>4.966666666666667E-3</v>
      </c>
      <c r="BA434" s="1">
        <f t="shared" si="326"/>
        <v>15.005782984138079</v>
      </c>
    </row>
    <row r="435" spans="1:53">
      <c r="A435" s="2">
        <f t="shared" si="332"/>
        <v>0.43400000000000033</v>
      </c>
      <c r="B435" s="1">
        <f t="shared" si="318"/>
        <v>0.47477200000000042</v>
      </c>
      <c r="C435" s="1">
        <f t="shared" si="333"/>
        <v>5.2451302010885312E-2</v>
      </c>
      <c r="D435" s="1">
        <f t="shared" si="319"/>
        <v>1.0943580667046406</v>
      </c>
      <c r="E435" s="1">
        <f t="shared" si="363"/>
        <v>1.0941694852309372</v>
      </c>
      <c r="F435" s="1">
        <f t="shared" si="363"/>
        <v>1.0941629967459918</v>
      </c>
      <c r="G435" s="1">
        <f t="shared" si="363"/>
        <v>1.0941627732844554</v>
      </c>
      <c r="H435" s="1">
        <f t="shared" si="334"/>
        <v>0.34716787873362515</v>
      </c>
      <c r="I435" s="1">
        <f t="shared" si="320"/>
        <v>15.215120845053262</v>
      </c>
      <c r="J435" s="1">
        <f>VLOOKUP($I435,Graph!$D$3:$M$50,col)</f>
        <v>5.7000000000000002E-3</v>
      </c>
      <c r="K435" s="1">
        <f>VLOOKUP($I435,Graph!$D$3:$M$50,col+1)</f>
        <v>4.5999999999999999E-3</v>
      </c>
      <c r="L435" s="1">
        <f t="shared" si="335"/>
        <v>4.966666666666667E-3</v>
      </c>
      <c r="M435" s="1">
        <f t="shared" si="336"/>
        <v>0.64098333333333324</v>
      </c>
      <c r="N435" s="1">
        <f t="shared" si="337"/>
        <v>0.42903333333333366</v>
      </c>
      <c r="O435" s="1">
        <f t="shared" si="338"/>
        <v>4.9705171479236615E-2</v>
      </c>
      <c r="P435" s="1">
        <f t="shared" si="339"/>
        <v>1.0884618751391353</v>
      </c>
      <c r="Q435" s="1">
        <f t="shared" si="340"/>
        <v>1.0882846788021274</v>
      </c>
      <c r="R435" s="1">
        <f t="shared" si="341"/>
        <v>1.0882789956937828</v>
      </c>
      <c r="S435" s="1">
        <f t="shared" si="342"/>
        <v>1.0882788132475523</v>
      </c>
      <c r="T435" s="1">
        <f t="shared" si="343"/>
        <v>0.96788398659246555</v>
      </c>
      <c r="U435" s="1">
        <f t="shared" si="344"/>
        <v>0.33421126182593081</v>
      </c>
      <c r="V435" s="2">
        <f t="shared" si="321"/>
        <v>15.023435409472238</v>
      </c>
      <c r="W435" s="1">
        <f>VLOOKUP(V435,Graph!$D$3:$M$50,col)</f>
        <v>5.7000000000000002E-3</v>
      </c>
      <c r="X435" s="1">
        <f>VLOOKUP(V435,Graph!$D$3:$M$50,col+1)</f>
        <v>4.5999999999999999E-3</v>
      </c>
      <c r="Y435" s="1">
        <f t="shared" si="345"/>
        <v>4.966666666666667E-3</v>
      </c>
      <c r="Z435" s="1">
        <f t="shared" si="322"/>
        <v>0.64098333333333324</v>
      </c>
      <c r="AA435" s="2">
        <f t="shared" si="346"/>
        <v>0.42903333333333366</v>
      </c>
      <c r="AB435" s="1">
        <f t="shared" si="347"/>
        <v>4.9705171479236615E-2</v>
      </c>
      <c r="AC435" s="1">
        <f t="shared" si="348"/>
        <v>1.0882788073902552</v>
      </c>
      <c r="AD435" s="1">
        <f t="shared" si="349"/>
        <v>1.0882788072022109</v>
      </c>
      <c r="AE435" s="1">
        <f t="shared" si="350"/>
        <v>1.088278807196174</v>
      </c>
      <c r="AF435" s="1">
        <f t="shared" si="351"/>
        <v>1.0882788071959804</v>
      </c>
      <c r="AG435" s="1">
        <f t="shared" si="352"/>
        <v>0.96788398659246555</v>
      </c>
      <c r="AH435" s="1">
        <f t="shared" si="353"/>
        <v>0.33421125996748841</v>
      </c>
      <c r="AI435" s="2">
        <f t="shared" si="323"/>
        <v>15.02343538162539</v>
      </c>
      <c r="AJ435" s="1">
        <f>VLOOKUP(AI435,Graph!$D$3:$M$50,col)</f>
        <v>5.7000000000000002E-3</v>
      </c>
      <c r="AK435" s="1">
        <f>VLOOKUP(AI435,Graph!$D$3:$M$50,col+1)</f>
        <v>4.5999999999999999E-3</v>
      </c>
      <c r="AL435" s="1">
        <f t="shared" si="354"/>
        <v>4.966666666666667E-3</v>
      </c>
      <c r="AM435" s="1">
        <f t="shared" si="324"/>
        <v>0.64098333333333324</v>
      </c>
      <c r="AN435" s="2">
        <f t="shared" si="355"/>
        <v>0.42903333333333366</v>
      </c>
      <c r="AO435" s="1">
        <f t="shared" si="356"/>
        <v>4.9705171479236615E-2</v>
      </c>
      <c r="AP435" s="1">
        <f t="shared" si="357"/>
        <v>1.0882788071959741</v>
      </c>
      <c r="AQ435" s="1">
        <f t="shared" si="358"/>
        <v>1.0882788071959741</v>
      </c>
      <c r="AR435" s="1">
        <f t="shared" si="359"/>
        <v>1.0882788071959741</v>
      </c>
      <c r="AS435" s="1">
        <f t="shared" si="360"/>
        <v>1.0882788071959741</v>
      </c>
      <c r="AT435" s="1">
        <f t="shared" si="361"/>
        <v>0.96788398659246555</v>
      </c>
      <c r="AU435" s="1">
        <f t="shared" si="362"/>
        <v>0.33421125996748652</v>
      </c>
      <c r="AV435" s="2">
        <f t="shared" si="327"/>
        <v>434</v>
      </c>
      <c r="AW435" s="1">
        <f t="shared" si="328"/>
        <v>334.21125996748651</v>
      </c>
      <c r="AX435" s="1">
        <f t="shared" si="329"/>
        <v>0.96788398659246555</v>
      </c>
      <c r="AY435" s="1">
        <f t="shared" si="330"/>
        <v>1.0882788071959741</v>
      </c>
      <c r="AZ435" s="1">
        <f t="shared" si="325"/>
        <v>4.966666666666667E-3</v>
      </c>
      <c r="BA435" s="1">
        <f t="shared" si="326"/>
        <v>15.02343538162539</v>
      </c>
    </row>
    <row r="436" spans="1:53">
      <c r="A436" s="2">
        <f t="shared" si="332"/>
        <v>0.43500000000000033</v>
      </c>
      <c r="B436" s="1">
        <f t="shared" si="318"/>
        <v>0.47581316666666706</v>
      </c>
      <c r="C436" s="1">
        <f t="shared" si="333"/>
        <v>5.2462938637675302E-2</v>
      </c>
      <c r="D436" s="1">
        <f t="shared" si="319"/>
        <v>1.0943825232676792</v>
      </c>
      <c r="E436" s="1">
        <f t="shared" si="363"/>
        <v>1.0941946781516458</v>
      </c>
      <c r="F436" s="1">
        <f t="shared" si="363"/>
        <v>1.0941882130861458</v>
      </c>
      <c r="G436" s="1">
        <f t="shared" si="363"/>
        <v>1.0941879903660454</v>
      </c>
      <c r="H436" s="1">
        <f t="shared" si="334"/>
        <v>0.34837648745040828</v>
      </c>
      <c r="I436" s="1">
        <f t="shared" si="320"/>
        <v>15.23275672132792</v>
      </c>
      <c r="J436" s="1">
        <f>VLOOKUP($I436,Graph!$D$3:$M$50,col)</f>
        <v>5.7000000000000002E-3</v>
      </c>
      <c r="K436" s="1">
        <f>VLOOKUP($I436,Graph!$D$3:$M$50,col+1)</f>
        <v>4.5999999999999999E-3</v>
      </c>
      <c r="L436" s="1">
        <f t="shared" si="335"/>
        <v>4.966666666666667E-3</v>
      </c>
      <c r="M436" s="1">
        <f t="shared" si="336"/>
        <v>0.64098333333333324</v>
      </c>
      <c r="N436" s="1">
        <f t="shared" si="337"/>
        <v>0.43003333333333366</v>
      </c>
      <c r="O436" s="1">
        <f t="shared" si="338"/>
        <v>4.9718845035062742E-2</v>
      </c>
      <c r="P436" s="1">
        <f t="shared" si="339"/>
        <v>1.0884908007487355</v>
      </c>
      <c r="Q436" s="1">
        <f t="shared" si="340"/>
        <v>1.0883136508402629</v>
      </c>
      <c r="R436" s="1">
        <f t="shared" si="341"/>
        <v>1.0883079671925371</v>
      </c>
      <c r="S436" s="1">
        <f t="shared" si="342"/>
        <v>1.0883077846639544</v>
      </c>
      <c r="T436" s="1">
        <f t="shared" si="343"/>
        <v>0.9679226234835987</v>
      </c>
      <c r="U436" s="1">
        <f t="shared" si="344"/>
        <v>0.33538935076463405</v>
      </c>
      <c r="V436" s="2">
        <f t="shared" si="321"/>
        <v>15.041067158777889</v>
      </c>
      <c r="W436" s="1">
        <f>VLOOKUP(V436,Graph!$D$3:$M$50,col)</f>
        <v>5.7000000000000002E-3</v>
      </c>
      <c r="X436" s="1">
        <f>VLOOKUP(V436,Graph!$D$3:$M$50,col+1)</f>
        <v>4.5999999999999999E-3</v>
      </c>
      <c r="Y436" s="1">
        <f t="shared" si="345"/>
        <v>4.966666666666667E-3</v>
      </c>
      <c r="Z436" s="1">
        <f t="shared" si="322"/>
        <v>0.64098333333333324</v>
      </c>
      <c r="AA436" s="2">
        <f t="shared" si="346"/>
        <v>0.43003333333333366</v>
      </c>
      <c r="AB436" s="1">
        <f t="shared" si="347"/>
        <v>4.9718845035062742E-2</v>
      </c>
      <c r="AC436" s="1">
        <f t="shared" si="348"/>
        <v>1.0883077788019249</v>
      </c>
      <c r="AD436" s="1">
        <f t="shared" si="349"/>
        <v>1.0883077786136615</v>
      </c>
      <c r="AE436" s="1">
        <f t="shared" si="350"/>
        <v>1.0883077786076152</v>
      </c>
      <c r="AF436" s="1">
        <f t="shared" si="351"/>
        <v>1.0883077786074211</v>
      </c>
      <c r="AG436" s="1">
        <f t="shared" si="352"/>
        <v>0.9679226234835987</v>
      </c>
      <c r="AH436" s="1">
        <f t="shared" si="353"/>
        <v>0.3353893488981613</v>
      </c>
      <c r="AI436" s="2">
        <f t="shared" si="323"/>
        <v>15.041067130876245</v>
      </c>
      <c r="AJ436" s="1">
        <f>VLOOKUP(AI436,Graph!$D$3:$M$50,col)</f>
        <v>5.7000000000000002E-3</v>
      </c>
      <c r="AK436" s="1">
        <f>VLOOKUP(AI436,Graph!$D$3:$M$50,col+1)</f>
        <v>4.5999999999999999E-3</v>
      </c>
      <c r="AL436" s="1">
        <f t="shared" si="354"/>
        <v>4.966666666666667E-3</v>
      </c>
      <c r="AM436" s="1">
        <f t="shared" si="324"/>
        <v>0.64098333333333324</v>
      </c>
      <c r="AN436" s="2">
        <f t="shared" si="355"/>
        <v>0.43003333333333366</v>
      </c>
      <c r="AO436" s="1">
        <f t="shared" si="356"/>
        <v>4.9718845035062742E-2</v>
      </c>
      <c r="AP436" s="1">
        <f t="shared" si="357"/>
        <v>1.0883077786074149</v>
      </c>
      <c r="AQ436" s="1">
        <f t="shared" si="358"/>
        <v>1.0883077786074147</v>
      </c>
      <c r="AR436" s="1">
        <f t="shared" si="359"/>
        <v>1.0883077786074145</v>
      </c>
      <c r="AS436" s="1">
        <f t="shared" si="360"/>
        <v>1.0883077786074149</v>
      </c>
      <c r="AT436" s="1">
        <f t="shared" si="361"/>
        <v>0.9679226234835987</v>
      </c>
      <c r="AU436" s="1">
        <f t="shared" si="362"/>
        <v>0.33538934889815941</v>
      </c>
      <c r="AV436" s="2">
        <f t="shared" si="327"/>
        <v>435</v>
      </c>
      <c r="AW436" s="1">
        <f t="shared" si="328"/>
        <v>335.38934889815943</v>
      </c>
      <c r="AX436" s="1">
        <f t="shared" si="329"/>
        <v>0.9679226234835987</v>
      </c>
      <c r="AY436" s="1">
        <f t="shared" si="330"/>
        <v>1.0883077786074149</v>
      </c>
      <c r="AZ436" s="1">
        <f t="shared" si="325"/>
        <v>4.966666666666667E-3</v>
      </c>
      <c r="BA436" s="1">
        <f t="shared" si="326"/>
        <v>15.041067130876245</v>
      </c>
    </row>
    <row r="437" spans="1:53">
      <c r="A437" s="2">
        <f t="shared" si="332"/>
        <v>0.43600000000000033</v>
      </c>
      <c r="B437" s="1">
        <f t="shared" si="318"/>
        <v>0.47685433333333377</v>
      </c>
      <c r="C437" s="1">
        <f t="shared" si="333"/>
        <v>5.2474525731742744E-2</v>
      </c>
      <c r="D437" s="1">
        <f t="shared" si="319"/>
        <v>1.094406877357645</v>
      </c>
      <c r="E437" s="1">
        <f t="shared" si="363"/>
        <v>1.094219766209741</v>
      </c>
      <c r="F437" s="1">
        <f t="shared" si="363"/>
        <v>1.0942133245042758</v>
      </c>
      <c r="G437" s="1">
        <f t="shared" si="363"/>
        <v>1.0942131025243025</v>
      </c>
      <c r="H437" s="1">
        <f t="shared" si="334"/>
        <v>0.34958649881976717</v>
      </c>
      <c r="I437" s="1">
        <f t="shared" si="320"/>
        <v>15.250372252143391</v>
      </c>
      <c r="J437" s="1">
        <f>VLOOKUP($I437,Graph!$D$3:$M$50,col)</f>
        <v>5.7000000000000002E-3</v>
      </c>
      <c r="K437" s="1">
        <f>VLOOKUP($I437,Graph!$D$3:$M$50,col+1)</f>
        <v>4.5999999999999999E-3</v>
      </c>
      <c r="L437" s="1">
        <f t="shared" si="335"/>
        <v>4.966666666666667E-3</v>
      </c>
      <c r="M437" s="1">
        <f t="shared" si="336"/>
        <v>0.64098333333333324</v>
      </c>
      <c r="N437" s="1">
        <f t="shared" si="337"/>
        <v>0.43103333333333366</v>
      </c>
      <c r="O437" s="1">
        <f t="shared" si="338"/>
        <v>4.9732460749231017E-2</v>
      </c>
      <c r="P437" s="1">
        <f t="shared" si="339"/>
        <v>1.0885196070721417</v>
      </c>
      <c r="Q437" s="1">
        <f t="shared" si="340"/>
        <v>1.0883425035138781</v>
      </c>
      <c r="R437" s="1">
        <f t="shared" si="341"/>
        <v>1.0883368193335634</v>
      </c>
      <c r="S437" s="1">
        <f t="shared" si="342"/>
        <v>1.0883366367230989</v>
      </c>
      <c r="T437" s="1">
        <f t="shared" si="343"/>
        <v>0.96796108365185507</v>
      </c>
      <c r="U437" s="1">
        <f t="shared" si="344"/>
        <v>0.33656882528891852</v>
      </c>
      <c r="V437" s="2">
        <f t="shared" si="321"/>
        <v>15.058678331947258</v>
      </c>
      <c r="W437" s="1">
        <f>VLOOKUP(V437,Graph!$D$3:$M$50,col)</f>
        <v>5.7000000000000002E-3</v>
      </c>
      <c r="X437" s="1">
        <f>VLOOKUP(V437,Graph!$D$3:$M$50,col+1)</f>
        <v>4.5999999999999999E-3</v>
      </c>
      <c r="Y437" s="1">
        <f t="shared" si="345"/>
        <v>4.966666666666667E-3</v>
      </c>
      <c r="Z437" s="1">
        <f t="shared" si="322"/>
        <v>0.64098333333333324</v>
      </c>
      <c r="AA437" s="2">
        <f t="shared" si="346"/>
        <v>0.43103333333333366</v>
      </c>
      <c r="AB437" s="1">
        <f t="shared" si="347"/>
        <v>4.9732460749231017E-2</v>
      </c>
      <c r="AC437" s="1">
        <f t="shared" si="348"/>
        <v>1.0883366308563587</v>
      </c>
      <c r="AD437" s="1">
        <f t="shared" si="349"/>
        <v>1.0883366306678772</v>
      </c>
      <c r="AE437" s="1">
        <f t="shared" si="350"/>
        <v>1.0883366306618214</v>
      </c>
      <c r="AF437" s="1">
        <f t="shared" si="351"/>
        <v>1.0883366306616273</v>
      </c>
      <c r="AG437" s="1">
        <f t="shared" si="352"/>
        <v>0.96796108365185507</v>
      </c>
      <c r="AH437" s="1">
        <f t="shared" si="353"/>
        <v>0.33656882341440447</v>
      </c>
      <c r="AI437" s="2">
        <f t="shared" si="323"/>
        <v>15.058678303990911</v>
      </c>
      <c r="AJ437" s="1">
        <f>VLOOKUP(AI437,Graph!$D$3:$M$50,col)</f>
        <v>5.7000000000000002E-3</v>
      </c>
      <c r="AK437" s="1">
        <f>VLOOKUP(AI437,Graph!$D$3:$M$50,col+1)</f>
        <v>4.5999999999999999E-3</v>
      </c>
      <c r="AL437" s="1">
        <f t="shared" si="354"/>
        <v>4.966666666666667E-3</v>
      </c>
      <c r="AM437" s="1">
        <f t="shared" si="324"/>
        <v>0.64098333333333324</v>
      </c>
      <c r="AN437" s="2">
        <f t="shared" si="355"/>
        <v>0.43103333333333366</v>
      </c>
      <c r="AO437" s="1">
        <f t="shared" si="356"/>
        <v>4.9732460749231017E-2</v>
      </c>
      <c r="AP437" s="1">
        <f t="shared" si="357"/>
        <v>1.0883366306616209</v>
      </c>
      <c r="AQ437" s="1">
        <f t="shared" si="358"/>
        <v>1.0883366306616207</v>
      </c>
      <c r="AR437" s="1">
        <f t="shared" si="359"/>
        <v>1.0883366306616205</v>
      </c>
      <c r="AS437" s="1">
        <f t="shared" si="360"/>
        <v>1.0883366306616207</v>
      </c>
      <c r="AT437" s="1">
        <f t="shared" si="361"/>
        <v>0.96796108365185507</v>
      </c>
      <c r="AU437" s="1">
        <f t="shared" si="362"/>
        <v>0.33656882341440236</v>
      </c>
      <c r="AV437" s="2">
        <f t="shared" si="327"/>
        <v>436</v>
      </c>
      <c r="AW437" s="1">
        <f t="shared" si="328"/>
        <v>336.56882341440235</v>
      </c>
      <c r="AX437" s="1">
        <f t="shared" si="329"/>
        <v>0.96796108365185507</v>
      </c>
      <c r="AY437" s="1">
        <f t="shared" si="330"/>
        <v>1.0883366306616207</v>
      </c>
      <c r="AZ437" s="1">
        <f t="shared" si="325"/>
        <v>4.966666666666667E-3</v>
      </c>
      <c r="BA437" s="1">
        <f t="shared" si="326"/>
        <v>15.058678303990911</v>
      </c>
    </row>
    <row r="438" spans="1:53">
      <c r="A438" s="2">
        <f t="shared" si="332"/>
        <v>0.43700000000000033</v>
      </c>
      <c r="B438" s="1">
        <f t="shared" si="318"/>
        <v>0.47789550000000042</v>
      </c>
      <c r="C438" s="1">
        <f t="shared" si="333"/>
        <v>5.2486063608468504E-2</v>
      </c>
      <c r="D438" s="1">
        <f t="shared" si="319"/>
        <v>1.0944311296168112</v>
      </c>
      <c r="E438" s="1">
        <f t="shared" si="363"/>
        <v>1.0942447500581911</v>
      </c>
      <c r="F438" s="1">
        <f t="shared" si="363"/>
        <v>1.0942383316535054</v>
      </c>
      <c r="G438" s="1">
        <f t="shared" si="363"/>
        <v>1.0942381104123498</v>
      </c>
      <c r="H438" s="1">
        <f t="shared" si="334"/>
        <v>0.35079791121589954</v>
      </c>
      <c r="I438" s="1">
        <f t="shared" si="320"/>
        <v>15.267967507613436</v>
      </c>
      <c r="J438" s="1">
        <f>VLOOKUP($I438,Graph!$D$3:$M$50,col)</f>
        <v>5.7000000000000002E-3</v>
      </c>
      <c r="K438" s="1">
        <f>VLOOKUP($I438,Graph!$D$3:$M$50,col+1)</f>
        <v>4.5999999999999999E-3</v>
      </c>
      <c r="L438" s="1">
        <f t="shared" si="335"/>
        <v>4.966666666666667E-3</v>
      </c>
      <c r="M438" s="1">
        <f t="shared" si="336"/>
        <v>0.64098333333333324</v>
      </c>
      <c r="N438" s="1">
        <f t="shared" si="337"/>
        <v>0.43203333333333366</v>
      </c>
      <c r="O438" s="1">
        <f t="shared" si="338"/>
        <v>4.9746018987607658E-2</v>
      </c>
      <c r="P438" s="1">
        <f t="shared" si="339"/>
        <v>1.0885482948450158</v>
      </c>
      <c r="Q438" s="1">
        <f t="shared" si="340"/>
        <v>1.0883712375584542</v>
      </c>
      <c r="R438" s="1">
        <f t="shared" si="341"/>
        <v>1.0883655528522775</v>
      </c>
      <c r="S438" s="1">
        <f t="shared" si="342"/>
        <v>1.0883653701603981</v>
      </c>
      <c r="T438" s="1">
        <f t="shared" si="343"/>
        <v>0.96799936830693123</v>
      </c>
      <c r="U438" s="1">
        <f t="shared" si="344"/>
        <v>0.33774968377120129</v>
      </c>
      <c r="V438" s="2">
        <f t="shared" si="321"/>
        <v>15.076269000662828</v>
      </c>
      <c r="W438" s="1">
        <f>VLOOKUP(V438,Graph!$D$3:$M$50,col)</f>
        <v>5.7000000000000002E-3</v>
      </c>
      <c r="X438" s="1">
        <f>VLOOKUP(V438,Graph!$D$3:$M$50,col+1)</f>
        <v>4.5999999999999999E-3</v>
      </c>
      <c r="Y438" s="1">
        <f t="shared" si="345"/>
        <v>4.966666666666667E-3</v>
      </c>
      <c r="Z438" s="1">
        <f t="shared" si="322"/>
        <v>0.64098333333333324</v>
      </c>
      <c r="AA438" s="2">
        <f t="shared" si="346"/>
        <v>0.43203333333333366</v>
      </c>
      <c r="AB438" s="1">
        <f t="shared" si="347"/>
        <v>4.9746018987607658E-2</v>
      </c>
      <c r="AC438" s="1">
        <f t="shared" si="348"/>
        <v>1.0883653642889686</v>
      </c>
      <c r="AD438" s="1">
        <f t="shared" si="349"/>
        <v>1.08836536410027</v>
      </c>
      <c r="AE438" s="1">
        <f t="shared" si="350"/>
        <v>1.0883653640942055</v>
      </c>
      <c r="AF438" s="1">
        <f t="shared" si="351"/>
        <v>1.0883653640940103</v>
      </c>
      <c r="AG438" s="1">
        <f t="shared" si="352"/>
        <v>0.96799936830693123</v>
      </c>
      <c r="AH438" s="1">
        <f t="shared" si="353"/>
        <v>0.33774968188863441</v>
      </c>
      <c r="AI438" s="2">
        <f t="shared" si="323"/>
        <v>15.07626897265186</v>
      </c>
      <c r="AJ438" s="1">
        <f>VLOOKUP(AI438,Graph!$D$3:$M$50,col)</f>
        <v>5.7000000000000002E-3</v>
      </c>
      <c r="AK438" s="1">
        <f>VLOOKUP(AI438,Graph!$D$3:$M$50,col+1)</f>
        <v>4.5999999999999999E-3</v>
      </c>
      <c r="AL438" s="1">
        <f t="shared" si="354"/>
        <v>4.966666666666667E-3</v>
      </c>
      <c r="AM438" s="1">
        <f t="shared" si="324"/>
        <v>0.64098333333333324</v>
      </c>
      <c r="AN438" s="2">
        <f t="shared" si="355"/>
        <v>0.43203333333333366</v>
      </c>
      <c r="AO438" s="1">
        <f t="shared" si="356"/>
        <v>4.9746018987607658E-2</v>
      </c>
      <c r="AP438" s="1">
        <f t="shared" si="357"/>
        <v>1.0883653640940043</v>
      </c>
      <c r="AQ438" s="1">
        <f t="shared" si="358"/>
        <v>1.0883653640940041</v>
      </c>
      <c r="AR438" s="1">
        <f t="shared" si="359"/>
        <v>1.0883653640940041</v>
      </c>
      <c r="AS438" s="1">
        <f t="shared" si="360"/>
        <v>1.0883653640940041</v>
      </c>
      <c r="AT438" s="1">
        <f t="shared" si="361"/>
        <v>0.96799936830693123</v>
      </c>
      <c r="AU438" s="1">
        <f t="shared" si="362"/>
        <v>0.33774968188863252</v>
      </c>
      <c r="AV438" s="2">
        <f t="shared" si="327"/>
        <v>437</v>
      </c>
      <c r="AW438" s="1">
        <f t="shared" si="328"/>
        <v>337.74968188863255</v>
      </c>
      <c r="AX438" s="1">
        <f t="shared" si="329"/>
        <v>0.96799936830693123</v>
      </c>
      <c r="AY438" s="1">
        <f t="shared" si="330"/>
        <v>1.0883653640940041</v>
      </c>
      <c r="AZ438" s="1">
        <f t="shared" si="325"/>
        <v>4.966666666666667E-3</v>
      </c>
      <c r="BA438" s="1">
        <f t="shared" si="326"/>
        <v>15.07626897265186</v>
      </c>
    </row>
    <row r="439" spans="1:53">
      <c r="A439" s="2">
        <f t="shared" si="332"/>
        <v>0.43800000000000033</v>
      </c>
      <c r="B439" s="1">
        <f t="shared" si="318"/>
        <v>0.47893666666666712</v>
      </c>
      <c r="C439" s="1">
        <f t="shared" si="333"/>
        <v>5.2497552580563565E-2</v>
      </c>
      <c r="D439" s="1">
        <f t="shared" si="319"/>
        <v>1.0944552806820982</v>
      </c>
      <c r="E439" s="1">
        <f t="shared" si="363"/>
        <v>1.0942696303445578</v>
      </c>
      <c r="F439" s="1">
        <f t="shared" si="363"/>
        <v>1.0942632351815524</v>
      </c>
      <c r="G439" s="1">
        <f t="shared" si="363"/>
        <v>1.0942630146779044</v>
      </c>
      <c r="H439" s="1">
        <f t="shared" si="334"/>
        <v>0.35201072301864444</v>
      </c>
      <c r="I439" s="1">
        <f t="shared" si="320"/>
        <v>15.285542557450684</v>
      </c>
      <c r="J439" s="1">
        <f>VLOOKUP($I439,Graph!$D$3:$M$50,col)</f>
        <v>5.7000000000000002E-3</v>
      </c>
      <c r="K439" s="1">
        <f>VLOOKUP($I439,Graph!$D$3:$M$50,col+1)</f>
        <v>4.5999999999999999E-3</v>
      </c>
      <c r="L439" s="1">
        <f t="shared" si="335"/>
        <v>4.966666666666667E-3</v>
      </c>
      <c r="M439" s="1">
        <f t="shared" si="336"/>
        <v>0.64098333333333324</v>
      </c>
      <c r="N439" s="1">
        <f t="shared" si="337"/>
        <v>0.43303333333333366</v>
      </c>
      <c r="O439" s="1">
        <f t="shared" si="338"/>
        <v>4.9759520112983222E-2</v>
      </c>
      <c r="P439" s="1">
        <f t="shared" si="339"/>
        <v>1.08857686479699</v>
      </c>
      <c r="Q439" s="1">
        <f t="shared" si="340"/>
        <v>1.0883998537034481</v>
      </c>
      <c r="R439" s="1">
        <f t="shared" si="341"/>
        <v>1.0883941684780725</v>
      </c>
      <c r="S439" s="1">
        <f t="shared" si="342"/>
        <v>1.0883939857052414</v>
      </c>
      <c r="T439" s="1">
        <f t="shared" si="343"/>
        <v>0.96803747864750889</v>
      </c>
      <c r="U439" s="1">
        <f t="shared" si="344"/>
        <v>0.33893192458961935</v>
      </c>
      <c r="V439" s="2">
        <f t="shared" si="321"/>
        <v>15.093839236192677</v>
      </c>
      <c r="W439" s="1">
        <f>VLOOKUP(V439,Graph!$D$3:$M$50,col)</f>
        <v>5.7000000000000002E-3</v>
      </c>
      <c r="X439" s="1">
        <f>VLOOKUP(V439,Graph!$D$3:$M$50,col+1)</f>
        <v>4.5999999999999999E-3</v>
      </c>
      <c r="Y439" s="1">
        <f t="shared" si="345"/>
        <v>4.966666666666667E-3</v>
      </c>
      <c r="Z439" s="1">
        <f t="shared" si="322"/>
        <v>0.64098333333333324</v>
      </c>
      <c r="AA439" s="2">
        <f t="shared" si="346"/>
        <v>0.43303333333333366</v>
      </c>
      <c r="AB439" s="1">
        <f t="shared" si="347"/>
        <v>4.9759520112983222E-2</v>
      </c>
      <c r="AC439" s="1">
        <f t="shared" si="348"/>
        <v>1.0883939798291442</v>
      </c>
      <c r="AD439" s="1">
        <f t="shared" si="349"/>
        <v>1.0883939796402291</v>
      </c>
      <c r="AE439" s="1">
        <f t="shared" si="350"/>
        <v>1.0883939796341557</v>
      </c>
      <c r="AF439" s="1">
        <f t="shared" si="351"/>
        <v>1.0883939796339603</v>
      </c>
      <c r="AG439" s="1">
        <f t="shared" si="352"/>
        <v>0.96803747864750889</v>
      </c>
      <c r="AH439" s="1">
        <f t="shared" si="353"/>
        <v>0.33893192269898881</v>
      </c>
      <c r="AI439" s="2">
        <f t="shared" si="323"/>
        <v>15.093839208127186</v>
      </c>
      <c r="AJ439" s="1">
        <f>VLOOKUP(AI439,Graph!$D$3:$M$50,col)</f>
        <v>5.7000000000000002E-3</v>
      </c>
      <c r="AK439" s="1">
        <f>VLOOKUP(AI439,Graph!$D$3:$M$50,col+1)</f>
        <v>4.5999999999999999E-3</v>
      </c>
      <c r="AL439" s="1">
        <f t="shared" si="354"/>
        <v>4.966666666666667E-3</v>
      </c>
      <c r="AM439" s="1">
        <f t="shared" si="324"/>
        <v>0.64098333333333324</v>
      </c>
      <c r="AN439" s="2">
        <f t="shared" si="355"/>
        <v>0.43303333333333366</v>
      </c>
      <c r="AO439" s="1">
        <f t="shared" si="356"/>
        <v>4.9759520112983222E-2</v>
      </c>
      <c r="AP439" s="1">
        <f t="shared" si="357"/>
        <v>1.0883939796339541</v>
      </c>
      <c r="AQ439" s="1">
        <f t="shared" si="358"/>
        <v>1.0883939796339537</v>
      </c>
      <c r="AR439" s="1">
        <f t="shared" si="359"/>
        <v>1.0883939796339539</v>
      </c>
      <c r="AS439" s="1">
        <f t="shared" si="360"/>
        <v>1.0883939796339539</v>
      </c>
      <c r="AT439" s="1">
        <f t="shared" si="361"/>
        <v>0.96803747864750889</v>
      </c>
      <c r="AU439" s="1">
        <f t="shared" si="362"/>
        <v>0.33893192269898686</v>
      </c>
      <c r="AV439" s="2">
        <f t="shared" si="327"/>
        <v>438</v>
      </c>
      <c r="AW439" s="1">
        <f t="shared" si="328"/>
        <v>338.93192269898685</v>
      </c>
      <c r="AX439" s="1">
        <f t="shared" si="329"/>
        <v>0.96803747864750889</v>
      </c>
      <c r="AY439" s="1">
        <f t="shared" si="330"/>
        <v>1.0883939796339539</v>
      </c>
      <c r="AZ439" s="1">
        <f t="shared" si="325"/>
        <v>4.966666666666667E-3</v>
      </c>
      <c r="BA439" s="1">
        <f t="shared" si="326"/>
        <v>15.093839208127186</v>
      </c>
    </row>
    <row r="440" spans="1:53">
      <c r="A440" s="2">
        <f t="shared" si="332"/>
        <v>0.43900000000000033</v>
      </c>
      <c r="B440" s="1">
        <f t="shared" si="318"/>
        <v>0.47997783333333377</v>
      </c>
      <c r="C440" s="1">
        <f t="shared" si="333"/>
        <v>5.2508992958097231E-2</v>
      </c>
      <c r="D440" s="1">
        <f t="shared" si="319"/>
        <v>1.0944793311851289</v>
      </c>
      <c r="E440" s="1">
        <f t="shared" si="363"/>
        <v>1.0942944077110524</v>
      </c>
      <c r="F440" s="1">
        <f t="shared" si="363"/>
        <v>1.0942880357307845</v>
      </c>
      <c r="G440" s="1">
        <f t="shared" si="363"/>
        <v>1.0942878159633329</v>
      </c>
      <c r="H440" s="1">
        <f t="shared" si="334"/>
        <v>0.35322493261344834</v>
      </c>
      <c r="I440" s="1">
        <f t="shared" si="320"/>
        <v>15.303097470969812</v>
      </c>
      <c r="J440" s="1">
        <f>VLOOKUP($I440,Graph!$D$3:$M$50,col)</f>
        <v>5.7000000000000002E-3</v>
      </c>
      <c r="K440" s="1">
        <f>VLOOKUP($I440,Graph!$D$3:$M$50,col+1)</f>
        <v>4.5999999999999999E-3</v>
      </c>
      <c r="L440" s="1">
        <f t="shared" si="335"/>
        <v>4.966666666666667E-3</v>
      </c>
      <c r="M440" s="1">
        <f t="shared" si="336"/>
        <v>0.64098333333333324</v>
      </c>
      <c r="N440" s="1">
        <f t="shared" si="337"/>
        <v>0.43403333333333366</v>
      </c>
      <c r="O440" s="1">
        <f t="shared" si="338"/>
        <v>4.9772964485104716E-2</v>
      </c>
      <c r="P440" s="1">
        <f t="shared" si="339"/>
        <v>1.0886053176517261</v>
      </c>
      <c r="Q440" s="1">
        <f t="shared" si="340"/>
        <v>1.0884283526723542</v>
      </c>
      <c r="R440" s="1">
        <f t="shared" si="341"/>
        <v>1.0884226669343786</v>
      </c>
      <c r="S440" s="1">
        <f t="shared" si="342"/>
        <v>1.0884224840810568</v>
      </c>
      <c r="T440" s="1">
        <f t="shared" si="343"/>
        <v>0.9680754158613788</v>
      </c>
      <c r="U440" s="1">
        <f t="shared" si="344"/>
        <v>0.34011554612799594</v>
      </c>
      <c r="V440" s="2">
        <f t="shared" si="321"/>
        <v>15.111389109393826</v>
      </c>
      <c r="W440" s="1">
        <f>VLOOKUP(V440,Graph!$D$3:$M$50,col)</f>
        <v>5.7000000000000002E-3</v>
      </c>
      <c r="X440" s="1">
        <f>VLOOKUP(V440,Graph!$D$3:$M$50,col+1)</f>
        <v>4.5999999999999999E-3</v>
      </c>
      <c r="Y440" s="1">
        <f t="shared" si="345"/>
        <v>4.966666666666667E-3</v>
      </c>
      <c r="Z440" s="1">
        <f t="shared" si="322"/>
        <v>0.64098333333333324</v>
      </c>
      <c r="AA440" s="2">
        <f t="shared" si="346"/>
        <v>0.43403333333333366</v>
      </c>
      <c r="AB440" s="1">
        <f t="shared" si="347"/>
        <v>4.9772964485104716E-2</v>
      </c>
      <c r="AC440" s="1">
        <f t="shared" si="348"/>
        <v>1.0884224782003133</v>
      </c>
      <c r="AD440" s="1">
        <f t="shared" si="349"/>
        <v>1.0884224780111824</v>
      </c>
      <c r="AE440" s="1">
        <f t="shared" si="350"/>
        <v>1.0884224780051002</v>
      </c>
      <c r="AF440" s="1">
        <f t="shared" si="351"/>
        <v>1.0884224780049043</v>
      </c>
      <c r="AG440" s="1">
        <f t="shared" si="352"/>
        <v>0.9680754158613788</v>
      </c>
      <c r="AH440" s="1">
        <f t="shared" si="353"/>
        <v>0.34011554422929025</v>
      </c>
      <c r="AI440" s="2">
        <f t="shared" si="323"/>
        <v>15.111389081273892</v>
      </c>
      <c r="AJ440" s="1">
        <f>VLOOKUP(AI440,Graph!$D$3:$M$50,col)</f>
        <v>5.7000000000000002E-3</v>
      </c>
      <c r="AK440" s="1">
        <f>VLOOKUP(AI440,Graph!$D$3:$M$50,col+1)</f>
        <v>4.5999999999999999E-3</v>
      </c>
      <c r="AL440" s="1">
        <f t="shared" si="354"/>
        <v>4.966666666666667E-3</v>
      </c>
      <c r="AM440" s="1">
        <f t="shared" si="324"/>
        <v>0.64098333333333324</v>
      </c>
      <c r="AN440" s="2">
        <f t="shared" si="355"/>
        <v>0.43403333333333366</v>
      </c>
      <c r="AO440" s="1">
        <f t="shared" si="356"/>
        <v>4.9772964485104716E-2</v>
      </c>
      <c r="AP440" s="1">
        <f t="shared" si="357"/>
        <v>1.0884224780048981</v>
      </c>
      <c r="AQ440" s="1">
        <f t="shared" si="358"/>
        <v>1.0884224780048977</v>
      </c>
      <c r="AR440" s="1">
        <f t="shared" si="359"/>
        <v>1.0884224780048979</v>
      </c>
      <c r="AS440" s="1">
        <f t="shared" si="360"/>
        <v>1.0884224780048981</v>
      </c>
      <c r="AT440" s="1">
        <f t="shared" si="361"/>
        <v>0.9680754158613788</v>
      </c>
      <c r="AU440" s="1">
        <f t="shared" si="362"/>
        <v>0.34011554422928841</v>
      </c>
      <c r="AV440" s="2">
        <f t="shared" si="327"/>
        <v>439</v>
      </c>
      <c r="AW440" s="1">
        <f t="shared" si="328"/>
        <v>340.11554422928839</v>
      </c>
      <c r="AX440" s="1">
        <f t="shared" si="329"/>
        <v>0.9680754158613788</v>
      </c>
      <c r="AY440" s="1">
        <f t="shared" si="330"/>
        <v>1.0884224780048981</v>
      </c>
      <c r="AZ440" s="1">
        <f t="shared" si="325"/>
        <v>4.966666666666667E-3</v>
      </c>
      <c r="BA440" s="1">
        <f t="shared" si="326"/>
        <v>15.111389081273892</v>
      </c>
    </row>
    <row r="441" spans="1:53">
      <c r="A441" s="2">
        <f t="shared" si="332"/>
        <v>0.44000000000000034</v>
      </c>
      <c r="B441" s="1">
        <f t="shared" si="318"/>
        <v>0.48101900000000042</v>
      </c>
      <c r="C441" s="1">
        <f t="shared" si="333"/>
        <v>5.2520385048524874E-2</v>
      </c>
      <c r="D441" s="1">
        <f t="shared" si="319"/>
        <v>1.0945032817522846</v>
      </c>
      <c r="E441" s="1">
        <f t="shared" ref="E441:G460" si="364">SQRT(D441-($C441*D441-POWER(D441,1/3)+1)/($C441-POWER(D441,-2/3)/3))</f>
        <v>1.0943190827945899</v>
      </c>
      <c r="F441" s="1">
        <f t="shared" si="364"/>
        <v>1.0943127339382734</v>
      </c>
      <c r="G441" s="1">
        <f t="shared" si="364"/>
        <v>1.0943125149057058</v>
      </c>
      <c r="H441" s="1">
        <f t="shared" si="334"/>
        <v>0.35444053839133349</v>
      </c>
      <c r="I441" s="1">
        <f t="shared" si="320"/>
        <v>15.320632317090739</v>
      </c>
      <c r="J441" s="1">
        <f>VLOOKUP($I441,Graph!$D$3:$M$50,col)</f>
        <v>5.7000000000000002E-3</v>
      </c>
      <c r="K441" s="1">
        <f>VLOOKUP($I441,Graph!$D$3:$M$50,col+1)</f>
        <v>4.5999999999999999E-3</v>
      </c>
      <c r="L441" s="1">
        <f t="shared" si="335"/>
        <v>4.966666666666667E-3</v>
      </c>
      <c r="M441" s="1">
        <f t="shared" si="336"/>
        <v>0.64098333333333324</v>
      </c>
      <c r="N441" s="1">
        <f t="shared" si="337"/>
        <v>0.43503333333333366</v>
      </c>
      <c r="O441" s="1">
        <f t="shared" si="338"/>
        <v>4.9786352460707381E-2</v>
      </c>
      <c r="P441" s="1">
        <f t="shared" si="339"/>
        <v>1.0886336541269794</v>
      </c>
      <c r="Q441" s="1">
        <f t="shared" si="340"/>
        <v>1.0884567351827661</v>
      </c>
      <c r="R441" s="1">
        <f t="shared" si="341"/>
        <v>1.0884510489387267</v>
      </c>
      <c r="S441" s="1">
        <f t="shared" si="342"/>
        <v>1.0884508660053704</v>
      </c>
      <c r="T441" s="1">
        <f t="shared" si="343"/>
        <v>0.96811318112556499</v>
      </c>
      <c r="U441" s="1">
        <f t="shared" si="344"/>
        <v>0.34130054677580662</v>
      </c>
      <c r="V441" s="2">
        <f t="shared" si="321"/>
        <v>15.128918690715521</v>
      </c>
      <c r="W441" s="1">
        <f>VLOOKUP(V441,Graph!$D$3:$M$50,col)</f>
        <v>5.7000000000000002E-3</v>
      </c>
      <c r="X441" s="1">
        <f>VLOOKUP(V441,Graph!$D$3:$M$50,col+1)</f>
        <v>4.5999999999999999E-3</v>
      </c>
      <c r="Y441" s="1">
        <f t="shared" si="345"/>
        <v>4.966666666666667E-3</v>
      </c>
      <c r="Z441" s="1">
        <f t="shared" si="322"/>
        <v>0.64098333333333324</v>
      </c>
      <c r="AA441" s="2">
        <f t="shared" si="346"/>
        <v>0.43503333333333366</v>
      </c>
      <c r="AB441" s="1">
        <f t="shared" si="347"/>
        <v>4.9786352460707381E-2</v>
      </c>
      <c r="AC441" s="1">
        <f t="shared" si="348"/>
        <v>1.0884508601200016</v>
      </c>
      <c r="AD441" s="1">
        <f t="shared" si="349"/>
        <v>1.0884508599306566</v>
      </c>
      <c r="AE441" s="1">
        <f t="shared" si="350"/>
        <v>1.0884508599245648</v>
      </c>
      <c r="AF441" s="1">
        <f t="shared" si="351"/>
        <v>1.088450859924369</v>
      </c>
      <c r="AG441" s="1">
        <f t="shared" si="352"/>
        <v>0.96811318112556499</v>
      </c>
      <c r="AH441" s="1">
        <f t="shared" si="353"/>
        <v>0.34130054486901484</v>
      </c>
      <c r="AI441" s="2">
        <f t="shared" si="323"/>
        <v>15.128918662541237</v>
      </c>
      <c r="AJ441" s="1">
        <f>VLOOKUP(AI441,Graph!$D$3:$M$50,col)</f>
        <v>5.7000000000000002E-3</v>
      </c>
      <c r="AK441" s="1">
        <f>VLOOKUP(AI441,Graph!$D$3:$M$50,col+1)</f>
        <v>4.5999999999999999E-3</v>
      </c>
      <c r="AL441" s="1">
        <f t="shared" si="354"/>
        <v>4.966666666666667E-3</v>
      </c>
      <c r="AM441" s="1">
        <f t="shared" si="324"/>
        <v>0.64098333333333324</v>
      </c>
      <c r="AN441" s="2">
        <f t="shared" si="355"/>
        <v>0.43503333333333366</v>
      </c>
      <c r="AO441" s="1">
        <f t="shared" si="356"/>
        <v>4.9786352460707381E-2</v>
      </c>
      <c r="AP441" s="1">
        <f t="shared" si="357"/>
        <v>1.0884508599243625</v>
      </c>
      <c r="AQ441" s="1">
        <f t="shared" si="358"/>
        <v>1.0884508599243623</v>
      </c>
      <c r="AR441" s="1">
        <f t="shared" si="359"/>
        <v>1.0884508599243623</v>
      </c>
      <c r="AS441" s="1">
        <f t="shared" si="360"/>
        <v>1.0884508599243623</v>
      </c>
      <c r="AT441" s="1">
        <f t="shared" si="361"/>
        <v>0.96811318112556499</v>
      </c>
      <c r="AU441" s="1">
        <f t="shared" si="362"/>
        <v>0.34130054486901273</v>
      </c>
      <c r="AV441" s="2">
        <f t="shared" si="327"/>
        <v>440</v>
      </c>
      <c r="AW441" s="1">
        <f t="shared" si="328"/>
        <v>341.30054486901275</v>
      </c>
      <c r="AX441" s="1">
        <f t="shared" si="329"/>
        <v>0.96811318112556499</v>
      </c>
      <c r="AY441" s="1">
        <f t="shared" si="330"/>
        <v>1.0884508599243623</v>
      </c>
      <c r="AZ441" s="1">
        <f t="shared" si="325"/>
        <v>4.966666666666667E-3</v>
      </c>
      <c r="BA441" s="1">
        <f t="shared" si="326"/>
        <v>15.128918662541237</v>
      </c>
    </row>
    <row r="442" spans="1:53">
      <c r="A442" s="2">
        <f t="shared" si="332"/>
        <v>0.44100000000000034</v>
      </c>
      <c r="B442" s="1">
        <f t="shared" si="318"/>
        <v>0.48206016666666712</v>
      </c>
      <c r="C442" s="1">
        <f t="shared" si="333"/>
        <v>5.2531729156715473E-2</v>
      </c>
      <c r="D442" s="1">
        <f t="shared" si="319"/>
        <v>1.094527133004759</v>
      </c>
      <c r="E442" s="1">
        <f t="shared" si="364"/>
        <v>1.0943436562268458</v>
      </c>
      <c r="F442" s="1">
        <f t="shared" si="364"/>
        <v>1.0943373304358497</v>
      </c>
      <c r="G442" s="1">
        <f t="shared" si="364"/>
        <v>1.0943371121368541</v>
      </c>
      <c r="H442" s="1">
        <f t="shared" si="334"/>
        <v>0.35565753874886674</v>
      </c>
      <c r="I442" s="1">
        <f t="shared" si="320"/>
        <v>15.338147164341752</v>
      </c>
      <c r="J442" s="1">
        <f>VLOOKUP($I442,Graph!$D$3:$M$50,col)</f>
        <v>5.7000000000000002E-3</v>
      </c>
      <c r="K442" s="1">
        <f>VLOOKUP($I442,Graph!$D$3:$M$50,col+1)</f>
        <v>4.5999999999999999E-3</v>
      </c>
      <c r="L442" s="1">
        <f t="shared" si="335"/>
        <v>4.966666666666667E-3</v>
      </c>
      <c r="M442" s="1">
        <f t="shared" si="336"/>
        <v>0.64098333333333324</v>
      </c>
      <c r="N442" s="1">
        <f t="shared" si="337"/>
        <v>0.43603333333333366</v>
      </c>
      <c r="O442" s="1">
        <f t="shared" si="338"/>
        <v>4.9799684393546248E-2</v>
      </c>
      <c r="P442" s="1">
        <f t="shared" si="339"/>
        <v>1.0886618749346559</v>
      </c>
      <c r="Q442" s="1">
        <f t="shared" si="340"/>
        <v>1.0884850019464343</v>
      </c>
      <c r="R442" s="1">
        <f t="shared" si="341"/>
        <v>1.0884793152028047</v>
      </c>
      <c r="S442" s="1">
        <f t="shared" si="342"/>
        <v>1.0884791321898686</v>
      </c>
      <c r="T442" s="1">
        <f t="shared" si="343"/>
        <v>0.96815077560644602</v>
      </c>
      <c r="U442" s="1">
        <f t="shared" si="344"/>
        <v>0.3424869249281482</v>
      </c>
      <c r="V442" s="2">
        <f t="shared" si="321"/>
        <v>15.146428050202541</v>
      </c>
      <c r="W442" s="1">
        <f>VLOOKUP(V442,Graph!$D$3:$M$50,col)</f>
        <v>5.7000000000000002E-3</v>
      </c>
      <c r="X442" s="1">
        <f>VLOOKUP(V442,Graph!$D$3:$M$50,col+1)</f>
        <v>4.5999999999999999E-3</v>
      </c>
      <c r="Y442" s="1">
        <f t="shared" si="345"/>
        <v>4.966666666666667E-3</v>
      </c>
      <c r="Z442" s="1">
        <f t="shared" si="322"/>
        <v>0.64098333333333324</v>
      </c>
      <c r="AA442" s="2">
        <f t="shared" si="346"/>
        <v>0.43603333333333366</v>
      </c>
      <c r="AB442" s="1">
        <f t="shared" si="347"/>
        <v>4.9799684393546248E-2</v>
      </c>
      <c r="AC442" s="1">
        <f t="shared" si="348"/>
        <v>1.0884791262998954</v>
      </c>
      <c r="AD442" s="1">
        <f t="shared" si="349"/>
        <v>1.0884791261103366</v>
      </c>
      <c r="AE442" s="1">
        <f t="shared" si="350"/>
        <v>1.0884791261042355</v>
      </c>
      <c r="AF442" s="1">
        <f t="shared" si="351"/>
        <v>1.0884791261040392</v>
      </c>
      <c r="AG442" s="1">
        <f t="shared" si="352"/>
        <v>0.96815077560644602</v>
      </c>
      <c r="AH442" s="1">
        <f t="shared" si="353"/>
        <v>0.34248692301325895</v>
      </c>
      <c r="AI442" s="2">
        <f t="shared" si="323"/>
        <v>15.146428021973986</v>
      </c>
      <c r="AJ442" s="1">
        <f>VLOOKUP(AI442,Graph!$D$3:$M$50,col)</f>
        <v>5.7000000000000002E-3</v>
      </c>
      <c r="AK442" s="1">
        <f>VLOOKUP(AI442,Graph!$D$3:$M$50,col+1)</f>
        <v>4.5999999999999999E-3</v>
      </c>
      <c r="AL442" s="1">
        <f t="shared" si="354"/>
        <v>4.966666666666667E-3</v>
      </c>
      <c r="AM442" s="1">
        <f t="shared" si="324"/>
        <v>0.64098333333333324</v>
      </c>
      <c r="AN442" s="2">
        <f t="shared" si="355"/>
        <v>0.43603333333333366</v>
      </c>
      <c r="AO442" s="1">
        <f t="shared" si="356"/>
        <v>4.9799684393546248E-2</v>
      </c>
      <c r="AP442" s="1">
        <f t="shared" si="357"/>
        <v>1.088479126104033</v>
      </c>
      <c r="AQ442" s="1">
        <f t="shared" si="358"/>
        <v>1.0884791261040325</v>
      </c>
      <c r="AR442" s="1">
        <f t="shared" si="359"/>
        <v>1.0884791261040325</v>
      </c>
      <c r="AS442" s="1">
        <f t="shared" si="360"/>
        <v>1.0884791261040325</v>
      </c>
      <c r="AT442" s="1">
        <f t="shared" si="361"/>
        <v>0.96815077560644602</v>
      </c>
      <c r="AU442" s="1">
        <f t="shared" si="362"/>
        <v>0.34248692301325689</v>
      </c>
      <c r="AV442" s="2">
        <f t="shared" si="327"/>
        <v>441</v>
      </c>
      <c r="AW442" s="1">
        <f t="shared" si="328"/>
        <v>342.4869230132569</v>
      </c>
      <c r="AX442" s="1">
        <f t="shared" si="329"/>
        <v>0.96815077560644602</v>
      </c>
      <c r="AY442" s="1">
        <f t="shared" si="330"/>
        <v>1.0884791261040325</v>
      </c>
      <c r="AZ442" s="1">
        <f t="shared" si="325"/>
        <v>4.966666666666667E-3</v>
      </c>
      <c r="BA442" s="1">
        <f t="shared" si="326"/>
        <v>15.146428021973986</v>
      </c>
    </row>
    <row r="443" spans="1:53">
      <c r="A443" s="2">
        <f t="shared" si="332"/>
        <v>0.44200000000000034</v>
      </c>
      <c r="B443" s="1">
        <f t="shared" si="318"/>
        <v>0.48310133333333377</v>
      </c>
      <c r="C443" s="1">
        <f t="shared" si="333"/>
        <v>5.2543025584978663E-2</v>
      </c>
      <c r="D443" s="1">
        <f t="shared" si="319"/>
        <v>1.0945508855586112</v>
      </c>
      <c r="E443" s="1">
        <f t="shared" si="364"/>
        <v>1.0943681286343061</v>
      </c>
      <c r="F443" s="1">
        <f t="shared" si="364"/>
        <v>1.0943618258501575</v>
      </c>
      <c r="G443" s="1">
        <f t="shared" si="364"/>
        <v>1.0943616082834198</v>
      </c>
      <c r="H443" s="1">
        <f t="shared" si="334"/>
        <v>0.35687593208812618</v>
      </c>
      <c r="I443" s="1">
        <f t="shared" si="320"/>
        <v>15.355642080862609</v>
      </c>
      <c r="J443" s="1">
        <f>VLOOKUP($I443,Graph!$D$3:$M$50,col)</f>
        <v>5.7000000000000002E-3</v>
      </c>
      <c r="K443" s="1">
        <f>VLOOKUP($I443,Graph!$D$3:$M$50,col+1)</f>
        <v>4.5999999999999999E-3</v>
      </c>
      <c r="L443" s="1">
        <f t="shared" si="335"/>
        <v>4.966666666666667E-3</v>
      </c>
      <c r="M443" s="1">
        <f t="shared" si="336"/>
        <v>0.64098333333333324</v>
      </c>
      <c r="N443" s="1">
        <f t="shared" si="337"/>
        <v>0.43703333333333366</v>
      </c>
      <c r="O443" s="1">
        <f t="shared" si="338"/>
        <v>4.9812960634427056E-2</v>
      </c>
      <c r="P443" s="1">
        <f t="shared" si="339"/>
        <v>1.0886899807808739</v>
      </c>
      <c r="Q443" s="1">
        <f t="shared" si="340"/>
        <v>1.088513153669328</v>
      </c>
      <c r="R443" s="1">
        <f t="shared" si="341"/>
        <v>1.0885074664325205</v>
      </c>
      <c r="S443" s="1">
        <f t="shared" si="342"/>
        <v>1.0885072833404545</v>
      </c>
      <c r="T443" s="1">
        <f t="shared" si="343"/>
        <v>0.96818820045987575</v>
      </c>
      <c r="U443" s="1">
        <f t="shared" si="344"/>
        <v>0.34367467898570475</v>
      </c>
      <c r="V443" s="2">
        <f t="shared" si="321"/>
        <v>15.16391725749841</v>
      </c>
      <c r="W443" s="1">
        <f>VLOOKUP(V443,Graph!$D$3:$M$50,col)</f>
        <v>5.7000000000000002E-3</v>
      </c>
      <c r="X443" s="1">
        <f>VLOOKUP(V443,Graph!$D$3:$M$50,col+1)</f>
        <v>4.5999999999999999E-3</v>
      </c>
      <c r="Y443" s="1">
        <f t="shared" si="345"/>
        <v>4.966666666666667E-3</v>
      </c>
      <c r="Z443" s="1">
        <f t="shared" si="322"/>
        <v>0.64098333333333324</v>
      </c>
      <c r="AA443" s="2">
        <f t="shared" si="346"/>
        <v>0.43703333333333366</v>
      </c>
      <c r="AB443" s="1">
        <f t="shared" si="347"/>
        <v>4.9812960634427056E-2</v>
      </c>
      <c r="AC443" s="1">
        <f t="shared" si="348"/>
        <v>1.0885072774458981</v>
      </c>
      <c r="AD443" s="1">
        <f t="shared" si="349"/>
        <v>1.0885072772561257</v>
      </c>
      <c r="AE443" s="1">
        <f t="shared" si="350"/>
        <v>1.0885072772500159</v>
      </c>
      <c r="AF443" s="1">
        <f t="shared" si="351"/>
        <v>1.0885072772498194</v>
      </c>
      <c r="AG443" s="1">
        <f t="shared" si="352"/>
        <v>0.96818820045987575</v>
      </c>
      <c r="AH443" s="1">
        <f t="shared" si="353"/>
        <v>0.34367467706270705</v>
      </c>
      <c r="AI443" s="2">
        <f t="shared" si="323"/>
        <v>15.163917229215677</v>
      </c>
      <c r="AJ443" s="1">
        <f>VLOOKUP(AI443,Graph!$D$3:$M$50,col)</f>
        <v>5.7000000000000002E-3</v>
      </c>
      <c r="AK443" s="1">
        <f>VLOOKUP(AI443,Graph!$D$3:$M$50,col+1)</f>
        <v>4.5999999999999999E-3</v>
      </c>
      <c r="AL443" s="1">
        <f t="shared" si="354"/>
        <v>4.966666666666667E-3</v>
      </c>
      <c r="AM443" s="1">
        <f t="shared" si="324"/>
        <v>0.64098333333333324</v>
      </c>
      <c r="AN443" s="2">
        <f t="shared" si="355"/>
        <v>0.43703333333333366</v>
      </c>
      <c r="AO443" s="1">
        <f t="shared" si="356"/>
        <v>4.9812960634427056E-2</v>
      </c>
      <c r="AP443" s="1">
        <f t="shared" si="357"/>
        <v>1.0885072772498132</v>
      </c>
      <c r="AQ443" s="1">
        <f t="shared" si="358"/>
        <v>1.088507277249813</v>
      </c>
      <c r="AR443" s="1">
        <f t="shared" si="359"/>
        <v>1.0885072772498128</v>
      </c>
      <c r="AS443" s="1">
        <f t="shared" si="360"/>
        <v>1.0885072772498128</v>
      </c>
      <c r="AT443" s="1">
        <f t="shared" si="361"/>
        <v>0.96818820045987575</v>
      </c>
      <c r="AU443" s="1">
        <f t="shared" si="362"/>
        <v>0.34367467706270494</v>
      </c>
      <c r="AV443" s="2">
        <f t="shared" si="327"/>
        <v>442</v>
      </c>
      <c r="AW443" s="1">
        <f t="shared" si="328"/>
        <v>343.67467706270492</v>
      </c>
      <c r="AX443" s="1">
        <f t="shared" si="329"/>
        <v>0.96818820045987575</v>
      </c>
      <c r="AY443" s="1">
        <f t="shared" si="330"/>
        <v>1.0885072772498128</v>
      </c>
      <c r="AZ443" s="1">
        <f t="shared" si="325"/>
        <v>4.966666666666667E-3</v>
      </c>
      <c r="BA443" s="1">
        <f t="shared" si="326"/>
        <v>15.163917229215677</v>
      </c>
    </row>
    <row r="444" spans="1:53">
      <c r="A444" s="2">
        <f t="shared" si="332"/>
        <v>0.44300000000000034</v>
      </c>
      <c r="B444" s="1">
        <f t="shared" si="318"/>
        <v>0.48414250000000042</v>
      </c>
      <c r="C444" s="1">
        <f t="shared" si="333"/>
        <v>5.255427463309157E-2</v>
      </c>
      <c r="D444" s="1">
        <f t="shared" si="319"/>
        <v>1.0945745400248197</v>
      </c>
      <c r="E444" s="1">
        <f t="shared" si="364"/>
        <v>1.0943925006383235</v>
      </c>
      <c r="F444" s="1">
        <f t="shared" si="364"/>
        <v>1.094386220802706</v>
      </c>
      <c r="G444" s="1">
        <f t="shared" si="364"/>
        <v>1.0943860039669129</v>
      </c>
      <c r="H444" s="1">
        <f t="shared" si="334"/>
        <v>0.35809571681667085</v>
      </c>
      <c r="I444" s="1">
        <f t="shared" si="320"/>
        <v>15.373117134407613</v>
      </c>
      <c r="J444" s="1">
        <f>VLOOKUP($I444,Graph!$D$3:$M$50,col)</f>
        <v>5.7000000000000002E-3</v>
      </c>
      <c r="K444" s="1">
        <f>VLOOKUP($I444,Graph!$D$3:$M$50,col+1)</f>
        <v>4.5999999999999999E-3</v>
      </c>
      <c r="L444" s="1">
        <f t="shared" si="335"/>
        <v>4.966666666666667E-3</v>
      </c>
      <c r="M444" s="1">
        <f t="shared" si="336"/>
        <v>0.64098333333333324</v>
      </c>
      <c r="N444" s="1">
        <f t="shared" si="337"/>
        <v>0.43803333333333366</v>
      </c>
      <c r="O444" s="1">
        <f t="shared" si="338"/>
        <v>4.9826181531236927E-2</v>
      </c>
      <c r="P444" s="1">
        <f t="shared" si="339"/>
        <v>1.0887179723660212</v>
      </c>
      <c r="Q444" s="1">
        <f t="shared" si="340"/>
        <v>1.0885411910516922</v>
      </c>
      <c r="R444" s="1">
        <f t="shared" si="341"/>
        <v>1.0885355033280579</v>
      </c>
      <c r="S444" s="1">
        <f t="shared" si="342"/>
        <v>1.0885353201573089</v>
      </c>
      <c r="T444" s="1">
        <f t="shared" si="343"/>
        <v>0.96822545683130057</v>
      </c>
      <c r="U444" s="1">
        <f t="shared" si="344"/>
        <v>0.34486380735471528</v>
      </c>
      <c r="V444" s="2">
        <f t="shared" si="321"/>
        <v>15.181386381848604</v>
      </c>
      <c r="W444" s="1">
        <f>VLOOKUP(V444,Graph!$D$3:$M$50,col)</f>
        <v>5.7000000000000002E-3</v>
      </c>
      <c r="X444" s="1">
        <f>VLOOKUP(V444,Graph!$D$3:$M$50,col+1)</f>
        <v>4.5999999999999999E-3</v>
      </c>
      <c r="Y444" s="1">
        <f t="shared" si="345"/>
        <v>4.966666666666667E-3</v>
      </c>
      <c r="Z444" s="1">
        <f t="shared" si="322"/>
        <v>0.64098333333333324</v>
      </c>
      <c r="AA444" s="2">
        <f t="shared" si="346"/>
        <v>0.43803333333333366</v>
      </c>
      <c r="AB444" s="1">
        <f t="shared" si="347"/>
        <v>4.9826181531236927E-2</v>
      </c>
      <c r="AC444" s="1">
        <f t="shared" si="348"/>
        <v>1.0885353142581904</v>
      </c>
      <c r="AD444" s="1">
        <f t="shared" si="349"/>
        <v>1.0885353140682059</v>
      </c>
      <c r="AE444" s="1">
        <f t="shared" si="350"/>
        <v>1.0885353140620875</v>
      </c>
      <c r="AF444" s="1">
        <f t="shared" si="351"/>
        <v>1.0885353140618905</v>
      </c>
      <c r="AG444" s="1">
        <f t="shared" si="352"/>
        <v>0.96822545683130057</v>
      </c>
      <c r="AH444" s="1">
        <f t="shared" si="353"/>
        <v>0.34486380542359818</v>
      </c>
      <c r="AI444" s="2">
        <f t="shared" si="323"/>
        <v>15.18138635351178</v>
      </c>
      <c r="AJ444" s="1">
        <f>VLOOKUP(AI444,Graph!$D$3:$M$50,col)</f>
        <v>5.7000000000000002E-3</v>
      </c>
      <c r="AK444" s="1">
        <f>VLOOKUP(AI444,Graph!$D$3:$M$50,col+1)</f>
        <v>4.5999999999999999E-3</v>
      </c>
      <c r="AL444" s="1">
        <f t="shared" si="354"/>
        <v>4.966666666666667E-3</v>
      </c>
      <c r="AM444" s="1">
        <f t="shared" si="324"/>
        <v>0.64098333333333324</v>
      </c>
      <c r="AN444" s="2">
        <f t="shared" si="355"/>
        <v>0.43803333333333366</v>
      </c>
      <c r="AO444" s="1">
        <f t="shared" si="356"/>
        <v>4.9826181531236927E-2</v>
      </c>
      <c r="AP444" s="1">
        <f t="shared" si="357"/>
        <v>1.0885353140618841</v>
      </c>
      <c r="AQ444" s="1">
        <f t="shared" si="358"/>
        <v>1.0885353140618836</v>
      </c>
      <c r="AR444" s="1">
        <f t="shared" si="359"/>
        <v>1.0885353140618839</v>
      </c>
      <c r="AS444" s="1">
        <f t="shared" si="360"/>
        <v>1.0885353140618836</v>
      </c>
      <c r="AT444" s="1">
        <f t="shared" si="361"/>
        <v>0.96822545683130057</v>
      </c>
      <c r="AU444" s="1">
        <f t="shared" si="362"/>
        <v>0.34486380542359601</v>
      </c>
      <c r="AV444" s="2">
        <f t="shared" si="327"/>
        <v>443</v>
      </c>
      <c r="AW444" s="1">
        <f t="shared" si="328"/>
        <v>344.86380542359603</v>
      </c>
      <c r="AX444" s="1">
        <f t="shared" si="329"/>
        <v>0.96822545683130057</v>
      </c>
      <c r="AY444" s="1">
        <f t="shared" si="330"/>
        <v>1.0885353140618836</v>
      </c>
      <c r="AZ444" s="1">
        <f t="shared" si="325"/>
        <v>4.966666666666667E-3</v>
      </c>
      <c r="BA444" s="1">
        <f t="shared" si="326"/>
        <v>15.18138635351178</v>
      </c>
    </row>
    <row r="445" spans="1:53">
      <c r="A445" s="2">
        <f t="shared" si="332"/>
        <v>0.44400000000000034</v>
      </c>
      <c r="B445" s="1">
        <f t="shared" si="318"/>
        <v>0.48518366666666712</v>
      </c>
      <c r="C445" s="1">
        <f t="shared" si="333"/>
        <v>5.2565476598325236E-2</v>
      </c>
      <c r="D445" s="1">
        <f t="shared" si="319"/>
        <v>1.0945980970093336</v>
      </c>
      <c r="E445" s="1">
        <f t="shared" si="364"/>
        <v>1.0944167728551684</v>
      </c>
      <c r="F445" s="1">
        <f t="shared" si="364"/>
        <v>1.0944105159099236</v>
      </c>
      <c r="G445" s="1">
        <f t="shared" si="364"/>
        <v>1.0944102998037604</v>
      </c>
      <c r="H445" s="1">
        <f t="shared" si="334"/>
        <v>0.35931689134750949</v>
      </c>
      <c r="I445" s="1">
        <f t="shared" si="320"/>
        <v>15.390572392348659</v>
      </c>
      <c r="J445" s="1">
        <f>VLOOKUP($I445,Graph!$D$3:$M$50,col)</f>
        <v>5.7000000000000002E-3</v>
      </c>
      <c r="K445" s="1">
        <f>VLOOKUP($I445,Graph!$D$3:$M$50,col+1)</f>
        <v>4.5999999999999999E-3</v>
      </c>
      <c r="L445" s="1">
        <f t="shared" si="335"/>
        <v>4.966666666666667E-3</v>
      </c>
      <c r="M445" s="1">
        <f t="shared" si="336"/>
        <v>0.64098333333333324</v>
      </c>
      <c r="N445" s="1">
        <f t="shared" si="337"/>
        <v>0.43903333333333366</v>
      </c>
      <c r="O445" s="1">
        <f t="shared" si="338"/>
        <v>4.9839347428974577E-2</v>
      </c>
      <c r="P445" s="1">
        <f t="shared" si="339"/>
        <v>1.0887458503848138</v>
      </c>
      <c r="Q445" s="1">
        <f t="shared" si="340"/>
        <v>1.0885691147881065</v>
      </c>
      <c r="R445" s="1">
        <f t="shared" si="341"/>
        <v>1.0885634265839355</v>
      </c>
      <c r="S445" s="1">
        <f t="shared" si="342"/>
        <v>1.0885632433349477</v>
      </c>
      <c r="T445" s="1">
        <f t="shared" si="343"/>
        <v>0.96826254585587757</v>
      </c>
      <c r="U445" s="1">
        <f t="shared" si="344"/>
        <v>0.34605430844694318</v>
      </c>
      <c r="V445" s="2">
        <f t="shared" si="321"/>
        <v>15.198835492103742</v>
      </c>
      <c r="W445" s="1">
        <f>VLOOKUP(V445,Graph!$D$3:$M$50,col)</f>
        <v>5.7000000000000002E-3</v>
      </c>
      <c r="X445" s="1">
        <f>VLOOKUP(V445,Graph!$D$3:$M$50,col+1)</f>
        <v>4.5999999999999999E-3</v>
      </c>
      <c r="Y445" s="1">
        <f t="shared" si="345"/>
        <v>4.966666666666667E-3</v>
      </c>
      <c r="Z445" s="1">
        <f t="shared" si="322"/>
        <v>0.64098333333333324</v>
      </c>
      <c r="AA445" s="2">
        <f t="shared" si="346"/>
        <v>0.43903333333333366</v>
      </c>
      <c r="AB445" s="1">
        <f t="shared" si="347"/>
        <v>4.9839347428974577E-2</v>
      </c>
      <c r="AC445" s="1">
        <f t="shared" si="348"/>
        <v>1.0885632374312877</v>
      </c>
      <c r="AD445" s="1">
        <f t="shared" si="349"/>
        <v>1.0885632372410916</v>
      </c>
      <c r="AE445" s="1">
        <f t="shared" si="350"/>
        <v>1.0885632372349638</v>
      </c>
      <c r="AF445" s="1">
        <f t="shared" si="351"/>
        <v>1.0885632372347667</v>
      </c>
      <c r="AG445" s="1">
        <f t="shared" si="352"/>
        <v>0.96826254585587757</v>
      </c>
      <c r="AH445" s="1">
        <f t="shared" si="353"/>
        <v>0.34605430650769536</v>
      </c>
      <c r="AI445" s="2">
        <f t="shared" si="323"/>
        <v>15.198835463712912</v>
      </c>
      <c r="AJ445" s="1">
        <f>VLOOKUP(AI445,Graph!$D$3:$M$50,col)</f>
        <v>5.7000000000000002E-3</v>
      </c>
      <c r="AK445" s="1">
        <f>VLOOKUP(AI445,Graph!$D$3:$M$50,col+1)</f>
        <v>4.5999999999999999E-3</v>
      </c>
      <c r="AL445" s="1">
        <f t="shared" si="354"/>
        <v>4.966666666666667E-3</v>
      </c>
      <c r="AM445" s="1">
        <f t="shared" si="324"/>
        <v>0.64098333333333324</v>
      </c>
      <c r="AN445" s="2">
        <f t="shared" si="355"/>
        <v>0.43903333333333366</v>
      </c>
      <c r="AO445" s="1">
        <f t="shared" si="356"/>
        <v>4.9839347428974577E-2</v>
      </c>
      <c r="AP445" s="1">
        <f t="shared" si="357"/>
        <v>1.0885632372347602</v>
      </c>
      <c r="AQ445" s="1">
        <f t="shared" si="358"/>
        <v>1.08856323723476</v>
      </c>
      <c r="AR445" s="1">
        <f t="shared" si="359"/>
        <v>1.0885632372347598</v>
      </c>
      <c r="AS445" s="1">
        <f t="shared" si="360"/>
        <v>1.0885632372347602</v>
      </c>
      <c r="AT445" s="1">
        <f t="shared" si="361"/>
        <v>0.96826254585587757</v>
      </c>
      <c r="AU445" s="1">
        <f t="shared" si="362"/>
        <v>0.34605430650769331</v>
      </c>
      <c r="AV445" s="2">
        <f t="shared" si="327"/>
        <v>444</v>
      </c>
      <c r="AW445" s="1">
        <f t="shared" si="328"/>
        <v>346.0543065076933</v>
      </c>
      <c r="AX445" s="1">
        <f t="shared" si="329"/>
        <v>0.96826254585587757</v>
      </c>
      <c r="AY445" s="1">
        <f t="shared" si="330"/>
        <v>1.0885632372347602</v>
      </c>
      <c r="AZ445" s="1">
        <f t="shared" si="325"/>
        <v>4.966666666666667E-3</v>
      </c>
      <c r="BA445" s="1">
        <f t="shared" si="326"/>
        <v>15.198835463712912</v>
      </c>
    </row>
    <row r="446" spans="1:53">
      <c r="A446" s="2">
        <f t="shared" si="332"/>
        <v>0.44500000000000034</v>
      </c>
      <c r="B446" s="1">
        <f t="shared" si="318"/>
        <v>0.48622483333333377</v>
      </c>
      <c r="C446" s="1">
        <f t="shared" si="333"/>
        <v>5.2576631775470742E-2</v>
      </c>
      <c r="D446" s="1">
        <f t="shared" si="319"/>
        <v>1.0946215571131239</v>
      </c>
      <c r="E446" s="1">
        <f t="shared" si="364"/>
        <v>1.094440945896082</v>
      </c>
      <c r="F446" s="1">
        <f t="shared" si="364"/>
        <v>1.0944347117832081</v>
      </c>
      <c r="G446" s="1">
        <f t="shared" si="364"/>
        <v>1.0944344964053596</v>
      </c>
      <c r="H446" s="1">
        <f t="shared" si="334"/>
        <v>0.36053945409906896</v>
      </c>
      <c r="I446" s="1">
        <f t="shared" si="320"/>
        <v>15.408007921678237</v>
      </c>
      <c r="J446" s="1">
        <f>VLOOKUP($I446,Graph!$D$3:$M$50,col)</f>
        <v>5.7000000000000002E-3</v>
      </c>
      <c r="K446" s="1">
        <f>VLOOKUP($I446,Graph!$D$3:$M$50,col+1)</f>
        <v>4.5999999999999999E-3</v>
      </c>
      <c r="L446" s="1">
        <f t="shared" si="335"/>
        <v>4.966666666666667E-3</v>
      </c>
      <c r="M446" s="1">
        <f t="shared" si="336"/>
        <v>0.64098333333333324</v>
      </c>
      <c r="N446" s="1">
        <f t="shared" si="337"/>
        <v>0.44003333333333366</v>
      </c>
      <c r="O446" s="1">
        <f t="shared" si="338"/>
        <v>4.9852458669780254E-2</v>
      </c>
      <c r="P446" s="1">
        <f t="shared" si="339"/>
        <v>1.0887736155263528</v>
      </c>
      <c r="Q446" s="1">
        <f t="shared" si="340"/>
        <v>1.0885969255675398</v>
      </c>
      <c r="R446" s="1">
        <f t="shared" si="341"/>
        <v>1.0885912368890631</v>
      </c>
      <c r="S446" s="1">
        <f t="shared" si="342"/>
        <v>1.088591053562278</v>
      </c>
      <c r="T446" s="1">
        <f t="shared" si="343"/>
        <v>0.96829946865858907</v>
      </c>
      <c r="U446" s="1">
        <f t="shared" si="344"/>
        <v>0.34724618067964297</v>
      </c>
      <c r="V446" s="2">
        <f t="shared" si="321"/>
        <v>15.21626465672272</v>
      </c>
      <c r="W446" s="1">
        <f>VLOOKUP(V446,Graph!$D$3:$M$50,col)</f>
        <v>5.7000000000000002E-3</v>
      </c>
      <c r="X446" s="1">
        <f>VLOOKUP(V446,Graph!$D$3:$M$50,col+1)</f>
        <v>4.5999999999999999E-3</v>
      </c>
      <c r="Y446" s="1">
        <f t="shared" si="345"/>
        <v>4.966666666666667E-3</v>
      </c>
      <c r="Z446" s="1">
        <f t="shared" si="322"/>
        <v>0.64098333333333324</v>
      </c>
      <c r="AA446" s="2">
        <f t="shared" si="346"/>
        <v>0.44003333333333366</v>
      </c>
      <c r="AB446" s="1">
        <f t="shared" si="347"/>
        <v>4.9852458669780254E-2</v>
      </c>
      <c r="AC446" s="1">
        <f t="shared" si="348"/>
        <v>1.0885910476540965</v>
      </c>
      <c r="AD446" s="1">
        <f t="shared" si="349"/>
        <v>1.08859104746369</v>
      </c>
      <c r="AE446" s="1">
        <f t="shared" si="350"/>
        <v>1.0885910474575535</v>
      </c>
      <c r="AF446" s="1">
        <f t="shared" si="351"/>
        <v>1.0885910474573557</v>
      </c>
      <c r="AG446" s="1">
        <f t="shared" si="352"/>
        <v>0.96829946865858907</v>
      </c>
      <c r="AH446" s="1">
        <f t="shared" si="353"/>
        <v>0.34724617873225327</v>
      </c>
      <c r="AI446" s="2">
        <f t="shared" si="323"/>
        <v>15.216264628277965</v>
      </c>
      <c r="AJ446" s="1">
        <f>VLOOKUP(AI446,Graph!$D$3:$M$50,col)</f>
        <v>5.7000000000000002E-3</v>
      </c>
      <c r="AK446" s="1">
        <f>VLOOKUP(AI446,Graph!$D$3:$M$50,col+1)</f>
        <v>4.5999999999999999E-3</v>
      </c>
      <c r="AL446" s="1">
        <f t="shared" si="354"/>
        <v>4.966666666666667E-3</v>
      </c>
      <c r="AM446" s="1">
        <f t="shared" si="324"/>
        <v>0.64098333333333324</v>
      </c>
      <c r="AN446" s="2">
        <f t="shared" si="355"/>
        <v>0.44003333333333366</v>
      </c>
      <c r="AO446" s="1">
        <f t="shared" si="356"/>
        <v>4.9852458669780254E-2</v>
      </c>
      <c r="AP446" s="1">
        <f t="shared" si="357"/>
        <v>1.0885910474573495</v>
      </c>
      <c r="AQ446" s="1">
        <f t="shared" si="358"/>
        <v>1.0885910474573492</v>
      </c>
      <c r="AR446" s="1">
        <f t="shared" si="359"/>
        <v>1.088591047457349</v>
      </c>
      <c r="AS446" s="1">
        <f t="shared" si="360"/>
        <v>1.088591047457349</v>
      </c>
      <c r="AT446" s="1">
        <f t="shared" si="361"/>
        <v>0.96829946865858907</v>
      </c>
      <c r="AU446" s="1">
        <f t="shared" si="362"/>
        <v>0.34724617873225122</v>
      </c>
      <c r="AV446" s="2">
        <f t="shared" si="327"/>
        <v>445</v>
      </c>
      <c r="AW446" s="1">
        <f t="shared" si="328"/>
        <v>347.24617873225122</v>
      </c>
      <c r="AX446" s="1">
        <f t="shared" si="329"/>
        <v>0.96829946865858907</v>
      </c>
      <c r="AY446" s="1">
        <f t="shared" si="330"/>
        <v>1.088591047457349</v>
      </c>
      <c r="AZ446" s="1">
        <f t="shared" si="325"/>
        <v>4.966666666666667E-3</v>
      </c>
      <c r="BA446" s="1">
        <f t="shared" si="326"/>
        <v>15.216264628277965</v>
      </c>
    </row>
    <row r="447" spans="1:53">
      <c r="A447" s="2">
        <f t="shared" si="332"/>
        <v>0.44600000000000034</v>
      </c>
      <c r="B447" s="1">
        <f t="shared" si="318"/>
        <v>0.48726600000000042</v>
      </c>
      <c r="C447" s="1">
        <f t="shared" si="333"/>
        <v>5.2587740456864963E-2</v>
      </c>
      <c r="D447" s="1">
        <f t="shared" si="319"/>
        <v>1.0946449209322364</v>
      </c>
      <c r="E447" s="1">
        <f t="shared" si="364"/>
        <v>1.0944650203673256</v>
      </c>
      <c r="F447" s="1">
        <f t="shared" si="364"/>
        <v>1.0944588090289789</v>
      </c>
      <c r="G447" s="1">
        <f t="shared" si="364"/>
        <v>1.09445859437813</v>
      </c>
      <c r="H447" s="1">
        <f t="shared" si="334"/>
        <v>0.3617634034951635</v>
      </c>
      <c r="I447" s="1">
        <f t="shared" si="320"/>
        <v>15.425423789012417</v>
      </c>
      <c r="J447" s="1">
        <f>VLOOKUP($I447,Graph!$D$3:$M$50,col)</f>
        <v>5.7000000000000002E-3</v>
      </c>
      <c r="K447" s="1">
        <f>VLOOKUP($I447,Graph!$D$3:$M$50,col+1)</f>
        <v>4.5999999999999999E-3</v>
      </c>
      <c r="L447" s="1">
        <f t="shared" si="335"/>
        <v>4.966666666666667E-3</v>
      </c>
      <c r="M447" s="1">
        <f t="shared" si="336"/>
        <v>0.64098333333333324</v>
      </c>
      <c r="N447" s="1">
        <f t="shared" si="337"/>
        <v>0.44103333333333367</v>
      </c>
      <c r="O447" s="1">
        <f t="shared" si="338"/>
        <v>4.9865515592965197E-2</v>
      </c>
      <c r="P447" s="1">
        <f t="shared" si="339"/>
        <v>1.0888012684741817</v>
      </c>
      <c r="Q447" s="1">
        <f t="shared" si="340"/>
        <v>1.0886246240734108</v>
      </c>
      <c r="R447" s="1">
        <f t="shared" si="341"/>
        <v>1.0886189349268001</v>
      </c>
      <c r="S447" s="1">
        <f t="shared" si="342"/>
        <v>1.0886187515226544</v>
      </c>
      <c r="T447" s="1">
        <f t="shared" si="343"/>
        <v>0.96833622635435657</v>
      </c>
      <c r="U447" s="1">
        <f t="shared" si="344"/>
        <v>0.34843942247552873</v>
      </c>
      <c r="V447" s="2">
        <f t="shared" si="321"/>
        <v>15.233673943775797</v>
      </c>
      <c r="W447" s="1">
        <f>VLOOKUP(V447,Graph!$D$3:$M$50,col)</f>
        <v>5.7000000000000002E-3</v>
      </c>
      <c r="X447" s="1">
        <f>VLOOKUP(V447,Graph!$D$3:$M$50,col+1)</f>
        <v>4.5999999999999999E-3</v>
      </c>
      <c r="Y447" s="1">
        <f t="shared" si="345"/>
        <v>4.966666666666667E-3</v>
      </c>
      <c r="Z447" s="1">
        <f t="shared" si="322"/>
        <v>0.64098333333333324</v>
      </c>
      <c r="AA447" s="2">
        <f t="shared" si="346"/>
        <v>0.44103333333333367</v>
      </c>
      <c r="AB447" s="1">
        <f t="shared" si="347"/>
        <v>4.9865515592965197E-2</v>
      </c>
      <c r="AC447" s="1">
        <f t="shared" si="348"/>
        <v>1.0886187456099725</v>
      </c>
      <c r="AD447" s="1">
        <f t="shared" si="349"/>
        <v>1.0886187454193561</v>
      </c>
      <c r="AE447" s="1">
        <f t="shared" si="350"/>
        <v>1.0886187454132108</v>
      </c>
      <c r="AF447" s="1">
        <f t="shared" si="351"/>
        <v>1.088618745413013</v>
      </c>
      <c r="AG447" s="1">
        <f t="shared" si="352"/>
        <v>0.96833622635435657</v>
      </c>
      <c r="AH447" s="1">
        <f t="shared" si="353"/>
        <v>0.34843942051998644</v>
      </c>
      <c r="AI447" s="2">
        <f t="shared" si="323"/>
        <v>15.233673915277212</v>
      </c>
      <c r="AJ447" s="1">
        <f>VLOOKUP(AI447,Graph!$D$3:$M$50,col)</f>
        <v>5.7000000000000002E-3</v>
      </c>
      <c r="AK447" s="1">
        <f>VLOOKUP(AI447,Graph!$D$3:$M$50,col+1)</f>
        <v>4.5999999999999999E-3</v>
      </c>
      <c r="AL447" s="1">
        <f t="shared" si="354"/>
        <v>4.966666666666667E-3</v>
      </c>
      <c r="AM447" s="1">
        <f t="shared" si="324"/>
        <v>0.64098333333333324</v>
      </c>
      <c r="AN447" s="2">
        <f t="shared" si="355"/>
        <v>0.44103333333333367</v>
      </c>
      <c r="AO447" s="1">
        <f t="shared" si="356"/>
        <v>4.9865515592965197E-2</v>
      </c>
      <c r="AP447" s="1">
        <f t="shared" si="357"/>
        <v>1.0886187454130063</v>
      </c>
      <c r="AQ447" s="1">
        <f t="shared" si="358"/>
        <v>1.0886187454130063</v>
      </c>
      <c r="AR447" s="1">
        <f t="shared" si="359"/>
        <v>1.0886187454130063</v>
      </c>
      <c r="AS447" s="1">
        <f t="shared" si="360"/>
        <v>1.0886187454130063</v>
      </c>
      <c r="AT447" s="1">
        <f t="shared" si="361"/>
        <v>0.96833622635435657</v>
      </c>
      <c r="AU447" s="1">
        <f t="shared" si="362"/>
        <v>0.34843942051998428</v>
      </c>
      <c r="AV447" s="2">
        <f t="shared" si="327"/>
        <v>446</v>
      </c>
      <c r="AW447" s="1">
        <f t="shared" si="328"/>
        <v>348.43942051998425</v>
      </c>
      <c r="AX447" s="1">
        <f t="shared" si="329"/>
        <v>0.96833622635435657</v>
      </c>
      <c r="AY447" s="1">
        <f t="shared" si="330"/>
        <v>1.0886187454130063</v>
      </c>
      <c r="AZ447" s="1">
        <f t="shared" si="325"/>
        <v>4.966666666666667E-3</v>
      </c>
      <c r="BA447" s="1">
        <f t="shared" si="326"/>
        <v>15.233673915277212</v>
      </c>
    </row>
    <row r="448" spans="1:53">
      <c r="A448" s="2">
        <f t="shared" si="332"/>
        <v>0.44700000000000034</v>
      </c>
      <c r="B448" s="1">
        <f t="shared" si="318"/>
        <v>0.48830716666666713</v>
      </c>
      <c r="C448" s="1">
        <f t="shared" si="333"/>
        <v>5.2598802932416103E-2</v>
      </c>
      <c r="D448" s="1">
        <f t="shared" si="319"/>
        <v>1.0946681890578394</v>
      </c>
      <c r="E448" s="1">
        <f t="shared" si="364"/>
        <v>1.0944889968702325</v>
      </c>
      <c r="F448" s="1">
        <f t="shared" si="364"/>
        <v>1.0944828082487266</v>
      </c>
      <c r="G448" s="1">
        <f t="shared" si="364"/>
        <v>1.0944825943235621</v>
      </c>
      <c r="H448" s="1">
        <f t="shared" si="334"/>
        <v>0.36298873796496484</v>
      </c>
      <c r="I448" s="1">
        <f t="shared" si="320"/>
        <v>15.442820060593798</v>
      </c>
      <c r="J448" s="1">
        <f>VLOOKUP($I448,Graph!$D$3:$M$50,col)</f>
        <v>5.7000000000000002E-3</v>
      </c>
      <c r="K448" s="1">
        <f>VLOOKUP($I448,Graph!$D$3:$M$50,col+1)</f>
        <v>4.5999999999999999E-3</v>
      </c>
      <c r="L448" s="1">
        <f t="shared" si="335"/>
        <v>4.966666666666667E-3</v>
      </c>
      <c r="M448" s="1">
        <f t="shared" si="336"/>
        <v>0.64098333333333324</v>
      </c>
      <c r="N448" s="1">
        <f t="shared" si="337"/>
        <v>0.44203333333333367</v>
      </c>
      <c r="O448" s="1">
        <f t="shared" si="338"/>
        <v>4.9878518535040821E-2</v>
      </c>
      <c r="P448" s="1">
        <f t="shared" si="339"/>
        <v>1.0888288099063408</v>
      </c>
      <c r="Q448" s="1">
        <f t="shared" si="340"/>
        <v>1.0886522109836401</v>
      </c>
      <c r="R448" s="1">
        <f t="shared" si="341"/>
        <v>1.0886465213750083</v>
      </c>
      <c r="S448" s="1">
        <f t="shared" si="342"/>
        <v>1.0886463378939371</v>
      </c>
      <c r="T448" s="1">
        <f t="shared" si="343"/>
        <v>0.96837282004815306</v>
      </c>
      <c r="U448" s="1">
        <f t="shared" si="344"/>
        <v>0.34963403226274414</v>
      </c>
      <c r="V448" s="2">
        <f t="shared" si="321"/>
        <v>15.251063420947709</v>
      </c>
      <c r="W448" s="1">
        <f>VLOOKUP(V448,Graph!$D$3:$M$50,col)</f>
        <v>5.7000000000000002E-3</v>
      </c>
      <c r="X448" s="1">
        <f>VLOOKUP(V448,Graph!$D$3:$M$50,col+1)</f>
        <v>4.5999999999999999E-3</v>
      </c>
      <c r="Y448" s="1">
        <f t="shared" si="345"/>
        <v>4.966666666666667E-3</v>
      </c>
      <c r="Z448" s="1">
        <f t="shared" si="322"/>
        <v>0.64098333333333324</v>
      </c>
      <c r="AA448" s="2">
        <f t="shared" si="346"/>
        <v>0.44203333333333367</v>
      </c>
      <c r="AB448" s="1">
        <f t="shared" si="347"/>
        <v>4.9878518535040821E-2</v>
      </c>
      <c r="AC448" s="1">
        <f t="shared" si="348"/>
        <v>1.0886463319767747</v>
      </c>
      <c r="AD448" s="1">
        <f t="shared" si="349"/>
        <v>1.0886463317859492</v>
      </c>
      <c r="AE448" s="1">
        <f t="shared" si="350"/>
        <v>1.0886463317797954</v>
      </c>
      <c r="AF448" s="1">
        <f t="shared" si="351"/>
        <v>1.0886463317795969</v>
      </c>
      <c r="AG448" s="1">
        <f t="shared" si="352"/>
        <v>0.96837282004815306</v>
      </c>
      <c r="AH448" s="1">
        <f t="shared" si="353"/>
        <v>0.34963403029903811</v>
      </c>
      <c r="AI448" s="2">
        <f t="shared" si="323"/>
        <v>15.251063392395375</v>
      </c>
      <c r="AJ448" s="1">
        <f>VLOOKUP(AI448,Graph!$D$3:$M$50,col)</f>
        <v>5.7000000000000002E-3</v>
      </c>
      <c r="AK448" s="1">
        <f>VLOOKUP(AI448,Graph!$D$3:$M$50,col+1)</f>
        <v>4.5999999999999999E-3</v>
      </c>
      <c r="AL448" s="1">
        <f t="shared" si="354"/>
        <v>4.966666666666667E-3</v>
      </c>
      <c r="AM448" s="1">
        <f t="shared" si="324"/>
        <v>0.64098333333333324</v>
      </c>
      <c r="AN448" s="2">
        <f t="shared" si="355"/>
        <v>0.44203333333333367</v>
      </c>
      <c r="AO448" s="1">
        <f t="shared" si="356"/>
        <v>4.9878518535040821E-2</v>
      </c>
      <c r="AP448" s="1">
        <f t="shared" si="357"/>
        <v>1.0886463317795907</v>
      </c>
      <c r="AQ448" s="1">
        <f t="shared" si="358"/>
        <v>1.08864633177959</v>
      </c>
      <c r="AR448" s="1">
        <f t="shared" si="359"/>
        <v>1.08864633177959</v>
      </c>
      <c r="AS448" s="1">
        <f t="shared" si="360"/>
        <v>1.08864633177959</v>
      </c>
      <c r="AT448" s="1">
        <f t="shared" si="361"/>
        <v>0.96837282004815306</v>
      </c>
      <c r="AU448" s="1">
        <f t="shared" si="362"/>
        <v>0.34963403029903589</v>
      </c>
      <c r="AV448" s="2">
        <f t="shared" si="327"/>
        <v>447</v>
      </c>
      <c r="AW448" s="1">
        <f t="shared" si="328"/>
        <v>349.63403029903589</v>
      </c>
      <c r="AX448" s="1">
        <f t="shared" si="329"/>
        <v>0.96837282004815306</v>
      </c>
      <c r="AY448" s="1">
        <f t="shared" si="330"/>
        <v>1.08864633177959</v>
      </c>
      <c r="AZ448" s="1">
        <f t="shared" si="325"/>
        <v>4.966666666666667E-3</v>
      </c>
      <c r="BA448" s="1">
        <f t="shared" si="326"/>
        <v>15.251063392395375</v>
      </c>
    </row>
    <row r="449" spans="1:53">
      <c r="A449" s="2">
        <f t="shared" si="332"/>
        <v>0.44800000000000034</v>
      </c>
      <c r="B449" s="1">
        <f t="shared" si="318"/>
        <v>0.48934833333333377</v>
      </c>
      <c r="C449" s="1">
        <f t="shared" si="333"/>
        <v>5.2609819489628784E-2</v>
      </c>
      <c r="D449" s="1">
        <f t="shared" si="319"/>
        <v>1.0946913620762759</v>
      </c>
      <c r="E449" s="1">
        <f t="shared" si="364"/>
        <v>1.0945128760012577</v>
      </c>
      <c r="F449" s="1">
        <f t="shared" si="364"/>
        <v>1.0945067100390646</v>
      </c>
      <c r="G449" s="1">
        <f t="shared" si="364"/>
        <v>1.0945064968382683</v>
      </c>
      <c r="H449" s="1">
        <f t="shared" si="334"/>
        <v>0.36421545594297167</v>
      </c>
      <c r="I449" s="1">
        <f t="shared" si="320"/>
        <v>15.460196802294435</v>
      </c>
      <c r="J449" s="1">
        <f>VLOOKUP($I449,Graph!$D$3:$M$50,col)</f>
        <v>5.7000000000000002E-3</v>
      </c>
      <c r="K449" s="1">
        <f>VLOOKUP($I449,Graph!$D$3:$M$50,col+1)</f>
        <v>4.5999999999999999E-3</v>
      </c>
      <c r="L449" s="1">
        <f t="shared" si="335"/>
        <v>4.966666666666667E-3</v>
      </c>
      <c r="M449" s="1">
        <f t="shared" si="336"/>
        <v>0.64098333333333324</v>
      </c>
      <c r="N449" s="1">
        <f t="shared" si="337"/>
        <v>0.44303333333333367</v>
      </c>
      <c r="O449" s="1">
        <f t="shared" si="338"/>
        <v>4.9891467829747495E-2</v>
      </c>
      <c r="P449" s="1">
        <f t="shared" si="339"/>
        <v>1.088856240495423</v>
      </c>
      <c r="Q449" s="1">
        <f t="shared" si="340"/>
        <v>1.0886796869707067</v>
      </c>
      <c r="R449" s="1">
        <f t="shared" si="341"/>
        <v>1.0886739969061086</v>
      </c>
      <c r="S449" s="1">
        <f t="shared" si="342"/>
        <v>1.0886738133485439</v>
      </c>
      <c r="T449" s="1">
        <f t="shared" si="343"/>
        <v>0.96840925083511309</v>
      </c>
      <c r="U449" s="1">
        <f t="shared" si="344"/>
        <v>0.35083000847483009</v>
      </c>
      <c r="V449" s="2">
        <f t="shared" si="321"/>
        <v>15.268433155540679</v>
      </c>
      <c r="W449" s="1">
        <f>VLOOKUP(V449,Graph!$D$3:$M$50,col)</f>
        <v>5.7000000000000002E-3</v>
      </c>
      <c r="X449" s="1">
        <f>VLOOKUP(V449,Graph!$D$3:$M$50,col+1)</f>
        <v>4.5999999999999999E-3</v>
      </c>
      <c r="Y449" s="1">
        <f t="shared" si="345"/>
        <v>4.966666666666667E-3</v>
      </c>
      <c r="Z449" s="1">
        <f t="shared" si="322"/>
        <v>0.64098333333333324</v>
      </c>
      <c r="AA449" s="2">
        <f t="shared" si="346"/>
        <v>0.44303333333333367</v>
      </c>
      <c r="AB449" s="1">
        <f t="shared" si="347"/>
        <v>4.9891467829747495E-2</v>
      </c>
      <c r="AC449" s="1">
        <f t="shared" si="348"/>
        <v>1.0886738074269213</v>
      </c>
      <c r="AD449" s="1">
        <f t="shared" si="349"/>
        <v>1.0886738072358877</v>
      </c>
      <c r="AE449" s="1">
        <f t="shared" si="350"/>
        <v>1.0886738072297251</v>
      </c>
      <c r="AF449" s="1">
        <f t="shared" si="351"/>
        <v>1.0886738072295261</v>
      </c>
      <c r="AG449" s="1">
        <f t="shared" si="352"/>
        <v>0.96840925083511309</v>
      </c>
      <c r="AH449" s="1">
        <f t="shared" si="353"/>
        <v>0.35083000650294921</v>
      </c>
      <c r="AI449" s="2">
        <f t="shared" si="323"/>
        <v>15.268433126934681</v>
      </c>
      <c r="AJ449" s="1">
        <f>VLOOKUP(AI449,Graph!$D$3:$M$50,col)</f>
        <v>5.7000000000000002E-3</v>
      </c>
      <c r="AK449" s="1">
        <f>VLOOKUP(AI449,Graph!$D$3:$M$50,col+1)</f>
        <v>4.5999999999999999E-3</v>
      </c>
      <c r="AL449" s="1">
        <f t="shared" si="354"/>
        <v>4.966666666666667E-3</v>
      </c>
      <c r="AM449" s="1">
        <f t="shared" si="324"/>
        <v>0.64098333333333324</v>
      </c>
      <c r="AN449" s="2">
        <f t="shared" si="355"/>
        <v>0.44303333333333367</v>
      </c>
      <c r="AO449" s="1">
        <f t="shared" si="356"/>
        <v>4.9891467829747495E-2</v>
      </c>
      <c r="AP449" s="1">
        <f t="shared" si="357"/>
        <v>1.0886738072295197</v>
      </c>
      <c r="AQ449" s="1">
        <f t="shared" si="358"/>
        <v>1.0886738072295195</v>
      </c>
      <c r="AR449" s="1">
        <f t="shared" si="359"/>
        <v>1.0886738072295192</v>
      </c>
      <c r="AS449" s="1">
        <f t="shared" si="360"/>
        <v>1.0886738072295197</v>
      </c>
      <c r="AT449" s="1">
        <f t="shared" si="361"/>
        <v>0.96840925083511309</v>
      </c>
      <c r="AU449" s="1">
        <f t="shared" si="362"/>
        <v>0.35083000650294721</v>
      </c>
      <c r="AV449" s="2">
        <f t="shared" si="327"/>
        <v>448</v>
      </c>
      <c r="AW449" s="1">
        <f t="shared" si="328"/>
        <v>350.83000650294719</v>
      </c>
      <c r="AX449" s="1">
        <f t="shared" si="329"/>
        <v>0.96840925083511309</v>
      </c>
      <c r="AY449" s="1">
        <f t="shared" si="330"/>
        <v>1.0886738072295197</v>
      </c>
      <c r="AZ449" s="1">
        <f t="shared" si="325"/>
        <v>4.966666666666667E-3</v>
      </c>
      <c r="BA449" s="1">
        <f t="shared" si="326"/>
        <v>15.268433126934681</v>
      </c>
    </row>
    <row r="450" spans="1:53">
      <c r="A450" s="2">
        <f t="shared" si="332"/>
        <v>0.44900000000000034</v>
      </c>
      <c r="B450" s="1">
        <f t="shared" si="318"/>
        <v>0.49038950000000042</v>
      </c>
      <c r="C450" s="1">
        <f t="shared" si="333"/>
        <v>5.262079041362891E-2</v>
      </c>
      <c r="D450" s="1">
        <f t="shared" si="319"/>
        <v>1.0947144405691109</v>
      </c>
      <c r="E450" s="1">
        <f t="shared" si="364"/>
        <v>1.0945366583520275</v>
      </c>
      <c r="F450" s="1">
        <f t="shared" si="364"/>
        <v>1.0945305149917766</v>
      </c>
      <c r="G450" s="1">
        <f t="shared" si="364"/>
        <v>1.0945303025140327</v>
      </c>
      <c r="H450" s="1">
        <f t="shared" si="334"/>
        <v>0.36544355586897886</v>
      </c>
      <c r="I450" s="1">
        <f t="shared" si="320"/>
        <v>15.477554079618717</v>
      </c>
      <c r="J450" s="1">
        <f>VLOOKUP($I450,Graph!$D$3:$M$50,col)</f>
        <v>5.7000000000000002E-3</v>
      </c>
      <c r="K450" s="1">
        <f>VLOOKUP($I450,Graph!$D$3:$M$50,col+1)</f>
        <v>4.5999999999999999E-3</v>
      </c>
      <c r="L450" s="1">
        <f t="shared" si="335"/>
        <v>4.966666666666667E-3</v>
      </c>
      <c r="M450" s="1">
        <f t="shared" si="336"/>
        <v>0.64098333333333324</v>
      </c>
      <c r="N450" s="1">
        <f t="shared" si="337"/>
        <v>0.44403333333333367</v>
      </c>
      <c r="O450" s="1">
        <f t="shared" si="338"/>
        <v>4.9904363808082969E-2</v>
      </c>
      <c r="P450" s="1">
        <f t="shared" si="339"/>
        <v>1.0888835609086296</v>
      </c>
      <c r="Q450" s="1">
        <f t="shared" si="340"/>
        <v>1.0887070527017033</v>
      </c>
      <c r="R450" s="1">
        <f t="shared" si="341"/>
        <v>1.0887013621871366</v>
      </c>
      <c r="S450" s="1">
        <f t="shared" si="342"/>
        <v>1.0887011785535063</v>
      </c>
      <c r="T450" s="1">
        <f t="shared" si="343"/>
        <v>0.9684455198006432</v>
      </c>
      <c r="U450" s="1">
        <f t="shared" si="344"/>
        <v>0.35202734955069437</v>
      </c>
      <c r="V450" s="2">
        <f t="shared" si="321"/>
        <v>15.285783214477455</v>
      </c>
      <c r="W450" s="1">
        <f>VLOOKUP(V450,Graph!$D$3:$M$50,col)</f>
        <v>5.7000000000000002E-3</v>
      </c>
      <c r="X450" s="1">
        <f>VLOOKUP(V450,Graph!$D$3:$M$50,col+1)</f>
        <v>4.5999999999999999E-3</v>
      </c>
      <c r="Y450" s="1">
        <f t="shared" si="345"/>
        <v>4.966666666666667E-3</v>
      </c>
      <c r="Z450" s="1">
        <f t="shared" si="322"/>
        <v>0.64098333333333324</v>
      </c>
      <c r="AA450" s="2">
        <f t="shared" si="346"/>
        <v>0.44403333333333367</v>
      </c>
      <c r="AB450" s="1">
        <f t="shared" si="347"/>
        <v>4.9904363808082969E-2</v>
      </c>
      <c r="AC450" s="1">
        <f t="shared" si="348"/>
        <v>1.0887011726274438</v>
      </c>
      <c r="AD450" s="1">
        <f t="shared" si="349"/>
        <v>1.0887011724362028</v>
      </c>
      <c r="AE450" s="1">
        <f t="shared" si="350"/>
        <v>1.0887011724300311</v>
      </c>
      <c r="AF450" s="1">
        <f t="shared" si="351"/>
        <v>1.0887011724298321</v>
      </c>
      <c r="AG450" s="1">
        <f t="shared" si="352"/>
        <v>0.9684455198006432</v>
      </c>
      <c r="AH450" s="1">
        <f t="shared" si="353"/>
        <v>0.35202734757062781</v>
      </c>
      <c r="AI450" s="2">
        <f t="shared" si="323"/>
        <v>15.285783185817879</v>
      </c>
      <c r="AJ450" s="1">
        <f>VLOOKUP(AI450,Graph!$D$3:$M$50,col)</f>
        <v>5.7000000000000002E-3</v>
      </c>
      <c r="AK450" s="1">
        <f>VLOOKUP(AI450,Graph!$D$3:$M$50,col+1)</f>
        <v>4.5999999999999999E-3</v>
      </c>
      <c r="AL450" s="1">
        <f t="shared" si="354"/>
        <v>4.966666666666667E-3</v>
      </c>
      <c r="AM450" s="1">
        <f t="shared" si="324"/>
        <v>0.64098333333333324</v>
      </c>
      <c r="AN450" s="2">
        <f t="shared" si="355"/>
        <v>0.44403333333333367</v>
      </c>
      <c r="AO450" s="1">
        <f t="shared" si="356"/>
        <v>4.9904363808082969E-2</v>
      </c>
      <c r="AP450" s="1">
        <f t="shared" si="357"/>
        <v>1.0887011724298254</v>
      </c>
      <c r="AQ450" s="1">
        <f t="shared" si="358"/>
        <v>1.0887011724298254</v>
      </c>
      <c r="AR450" s="1">
        <f t="shared" si="359"/>
        <v>1.0887011724298254</v>
      </c>
      <c r="AS450" s="1">
        <f t="shared" si="360"/>
        <v>1.0887011724298254</v>
      </c>
      <c r="AT450" s="1">
        <f t="shared" si="361"/>
        <v>0.9684455198006432</v>
      </c>
      <c r="AU450" s="1">
        <f t="shared" si="362"/>
        <v>0.35202734757062565</v>
      </c>
      <c r="AV450" s="2">
        <f t="shared" si="327"/>
        <v>449</v>
      </c>
      <c r="AW450" s="1">
        <f t="shared" si="328"/>
        <v>352.02734757062564</v>
      </c>
      <c r="AX450" s="1">
        <f t="shared" si="329"/>
        <v>0.9684455198006432</v>
      </c>
      <c r="AY450" s="1">
        <f t="shared" si="330"/>
        <v>1.0887011724298254</v>
      </c>
      <c r="AZ450" s="1">
        <f t="shared" si="325"/>
        <v>4.966666666666667E-3</v>
      </c>
      <c r="BA450" s="1">
        <f t="shared" si="326"/>
        <v>15.285783185817879</v>
      </c>
    </row>
    <row r="451" spans="1:53">
      <c r="A451" s="2">
        <f t="shared" si="332"/>
        <v>0.45000000000000034</v>
      </c>
      <c r="B451" s="1">
        <f t="shared" ref="B451:B514" si="365">Ba*(A451+rho)</f>
        <v>0.49143066666666713</v>
      </c>
      <c r="C451" s="1">
        <f t="shared" si="333"/>
        <v>5.2631715987188188E-2</v>
      </c>
      <c r="D451" s="1">
        <f t="shared" ref="D451:D514" si="366">SQRT(1.1-($C451*1.1-POWER(1.1,1/3)+1)/($C451-POWER(1.1,-2/3)/3))</f>
        <v>1.0947374251131812</v>
      </c>
      <c r="E451" s="1">
        <f t="shared" si="364"/>
        <v>1.0945603445093868</v>
      </c>
      <c r="F451" s="1">
        <f t="shared" si="364"/>
        <v>1.0945542236938668</v>
      </c>
      <c r="G451" s="1">
        <f t="shared" si="364"/>
        <v>1.094554011937859</v>
      </c>
      <c r="H451" s="1">
        <f t="shared" si="334"/>
        <v>0.36667303618804953</v>
      </c>
      <c r="I451" s="1">
        <f t="shared" ref="I451:I514" si="367">(L/nu)*POWER(gn*H451/b,1/3)/10^5</f>
        <v>15.494891957706255</v>
      </c>
      <c r="J451" s="1">
        <f>VLOOKUP($I451,Graph!$D$3:$M$50,col)</f>
        <v>5.7000000000000002E-3</v>
      </c>
      <c r="K451" s="1">
        <f>VLOOKUP($I451,Graph!$D$3:$M$50,col+1)</f>
        <v>4.5999999999999999E-3</v>
      </c>
      <c r="L451" s="1">
        <f t="shared" si="335"/>
        <v>4.966666666666667E-3</v>
      </c>
      <c r="M451" s="1">
        <f t="shared" si="336"/>
        <v>0.64098333333333324</v>
      </c>
      <c r="N451" s="1">
        <f t="shared" si="337"/>
        <v>0.44503333333333367</v>
      </c>
      <c r="O451" s="1">
        <f t="shared" si="338"/>
        <v>4.9917206798330449E-2</v>
      </c>
      <c r="P451" s="1">
        <f t="shared" si="339"/>
        <v>1.088910771807823</v>
      </c>
      <c r="Q451" s="1">
        <f t="shared" si="340"/>
        <v>1.0887343088383885</v>
      </c>
      <c r="R451" s="1">
        <f t="shared" si="341"/>
        <v>1.0887286178797941</v>
      </c>
      <c r="S451" s="1">
        <f t="shared" si="342"/>
        <v>1.0887284341705235</v>
      </c>
      <c r="T451" s="1">
        <f t="shared" si="343"/>
        <v>0.96848162802052873</v>
      </c>
      <c r="U451" s="1">
        <f t="shared" si="344"/>
        <v>0.35322605393458156</v>
      </c>
      <c r="V451" s="2">
        <f t="shared" ref="V451:V514" si="368">(L/nu)*POWER(gn*U451/b,1/3)/10^5</f>
        <v>15.303113664304293</v>
      </c>
      <c r="W451" s="1">
        <f>VLOOKUP(V451,Graph!$D$3:$M$50,col)</f>
        <v>5.7000000000000002E-3</v>
      </c>
      <c r="X451" s="1">
        <f>VLOOKUP(V451,Graph!$D$3:$M$50,col+1)</f>
        <v>4.5999999999999999E-3</v>
      </c>
      <c r="Y451" s="1">
        <f t="shared" si="345"/>
        <v>4.966666666666667E-3</v>
      </c>
      <c r="Z451" s="1">
        <f t="shared" ref="Z451:Z514" si="369">b-2*Y451*L</f>
        <v>0.64098333333333324</v>
      </c>
      <c r="AA451" s="2">
        <f t="shared" si="346"/>
        <v>0.44503333333333367</v>
      </c>
      <c r="AB451" s="1">
        <f t="shared" si="347"/>
        <v>4.9917206798330449E-2</v>
      </c>
      <c r="AC451" s="1">
        <f t="shared" si="348"/>
        <v>1.0887284282400409</v>
      </c>
      <c r="AD451" s="1">
        <f t="shared" si="349"/>
        <v>1.0887284280485934</v>
      </c>
      <c r="AE451" s="1">
        <f t="shared" si="350"/>
        <v>1.088728428042413</v>
      </c>
      <c r="AF451" s="1">
        <f t="shared" si="351"/>
        <v>1.0887284280422136</v>
      </c>
      <c r="AG451" s="1">
        <f t="shared" si="352"/>
        <v>0.96848162802052873</v>
      </c>
      <c r="AH451" s="1">
        <f t="shared" si="353"/>
        <v>0.3532260519463184</v>
      </c>
      <c r="AI451" s="2">
        <f t="shared" ref="AI451:AI514" si="370">(L/nu)*POWER(gn*AH451/b,1/3)/10^5</f>
        <v>15.303113635591217</v>
      </c>
      <c r="AJ451" s="1">
        <f>VLOOKUP(AI451,Graph!$D$3:$M$50,col)</f>
        <v>5.7000000000000002E-3</v>
      </c>
      <c r="AK451" s="1">
        <f>VLOOKUP(AI451,Graph!$D$3:$M$50,col+1)</f>
        <v>4.5999999999999999E-3</v>
      </c>
      <c r="AL451" s="1">
        <f t="shared" si="354"/>
        <v>4.966666666666667E-3</v>
      </c>
      <c r="AM451" s="1">
        <f t="shared" ref="AM451:AM514" si="371">b-2*AL451*L</f>
        <v>0.64098333333333324</v>
      </c>
      <c r="AN451" s="2">
        <f t="shared" si="355"/>
        <v>0.44503333333333367</v>
      </c>
      <c r="AO451" s="1">
        <f t="shared" si="356"/>
        <v>4.9917206798330449E-2</v>
      </c>
      <c r="AP451" s="1">
        <f t="shared" si="357"/>
        <v>1.0887284280422072</v>
      </c>
      <c r="AQ451" s="1">
        <f t="shared" si="358"/>
        <v>1.0887284280422069</v>
      </c>
      <c r="AR451" s="1">
        <f t="shared" si="359"/>
        <v>1.0887284280422067</v>
      </c>
      <c r="AS451" s="1">
        <f t="shared" si="360"/>
        <v>1.0887284280422072</v>
      </c>
      <c r="AT451" s="1">
        <f t="shared" si="361"/>
        <v>0.96848162802052873</v>
      </c>
      <c r="AU451" s="1">
        <f t="shared" si="362"/>
        <v>0.35322605194631629</v>
      </c>
      <c r="AV451" s="2">
        <f t="shared" si="327"/>
        <v>450</v>
      </c>
      <c r="AW451" s="1">
        <f t="shared" si="328"/>
        <v>353.22605194631626</v>
      </c>
      <c r="AX451" s="1">
        <f t="shared" si="329"/>
        <v>0.96848162802052873</v>
      </c>
      <c r="AY451" s="1">
        <f t="shared" si="330"/>
        <v>1.0887284280422072</v>
      </c>
      <c r="AZ451" s="1">
        <f t="shared" ref="AZ451:AZ514" si="372">AL451</f>
        <v>4.966666666666667E-3</v>
      </c>
      <c r="BA451" s="1">
        <f t="shared" ref="BA451:BA514" si="373">AI451</f>
        <v>15.303113635591217</v>
      </c>
    </row>
    <row r="452" spans="1:53">
      <c r="A452" s="2">
        <f t="shared" si="332"/>
        <v>0.45100000000000035</v>
      </c>
      <c r="B452" s="1">
        <f t="shared" si="365"/>
        <v>0.49247183333333377</v>
      </c>
      <c r="C452" s="1">
        <f t="shared" si="333"/>
        <v>5.2642596490748393E-2</v>
      </c>
      <c r="D452" s="1">
        <f t="shared" si="366"/>
        <v>1.0947603162806421</v>
      </c>
      <c r="E452" s="1">
        <f t="shared" si="364"/>
        <v>1.0945839350554492</v>
      </c>
      <c r="F452" s="1">
        <f t="shared" si="364"/>
        <v>1.0945778367276064</v>
      </c>
      <c r="G452" s="1">
        <f t="shared" si="364"/>
        <v>1.0945776256920181</v>
      </c>
      <c r="H452" s="1">
        <f t="shared" si="334"/>
        <v>0.36790389535048318</v>
      </c>
      <c r="I452" s="1">
        <f t="shared" si="367"/>
        <v>15.512210501334682</v>
      </c>
      <c r="J452" s="1">
        <f>VLOOKUP($I452,Graph!$D$3:$M$50,col)</f>
        <v>5.7000000000000002E-3</v>
      </c>
      <c r="K452" s="1">
        <f>VLOOKUP($I452,Graph!$D$3:$M$50,col+1)</f>
        <v>4.5999999999999999E-3</v>
      </c>
      <c r="L452" s="1">
        <f t="shared" si="335"/>
        <v>4.966666666666667E-3</v>
      </c>
      <c r="M452" s="1">
        <f t="shared" si="336"/>
        <v>0.64098333333333324</v>
      </c>
      <c r="N452" s="1">
        <f t="shared" si="337"/>
        <v>0.44603333333333367</v>
      </c>
      <c r="O452" s="1">
        <f t="shared" si="338"/>
        <v>4.9929997126086326E-2</v>
      </c>
      <c r="P452" s="1">
        <f t="shared" si="339"/>
        <v>1.088937873849579</v>
      </c>
      <c r="Q452" s="1">
        <f t="shared" si="340"/>
        <v>1.0887614560372407</v>
      </c>
      <c r="R452" s="1">
        <f t="shared" si="341"/>
        <v>1.0887557646405033</v>
      </c>
      <c r="S452" s="1">
        <f t="shared" si="342"/>
        <v>1.088755580856015</v>
      </c>
      <c r="T452" s="1">
        <f t="shared" si="343"/>
        <v>0.96851757656104054</v>
      </c>
      <c r="U452" s="1">
        <f t="shared" si="344"/>
        <v>0.35442612007604246</v>
      </c>
      <c r="V452" s="2">
        <f t="shared" si="368"/>
        <v>15.320424571193891</v>
      </c>
      <c r="W452" s="1">
        <f>VLOOKUP(V452,Graph!$D$3:$M$50,col)</f>
        <v>5.7000000000000002E-3</v>
      </c>
      <c r="X452" s="1">
        <f>VLOOKUP(V452,Graph!$D$3:$M$50,col+1)</f>
        <v>4.5999999999999999E-3</v>
      </c>
      <c r="Y452" s="1">
        <f t="shared" si="345"/>
        <v>4.966666666666667E-3</v>
      </c>
      <c r="Z452" s="1">
        <f t="shared" si="369"/>
        <v>0.64098333333333324</v>
      </c>
      <c r="AA452" s="2">
        <f t="shared" si="346"/>
        <v>0.44603333333333367</v>
      </c>
      <c r="AB452" s="1">
        <f t="shared" si="347"/>
        <v>4.9929997126086326E-2</v>
      </c>
      <c r="AC452" s="1">
        <f t="shared" si="348"/>
        <v>1.0887555749211317</v>
      </c>
      <c r="AD452" s="1">
        <f t="shared" si="349"/>
        <v>1.0887555747294786</v>
      </c>
      <c r="AE452" s="1">
        <f t="shared" si="350"/>
        <v>1.0887555747232895</v>
      </c>
      <c r="AF452" s="1">
        <f t="shared" si="351"/>
        <v>1.0887555747230897</v>
      </c>
      <c r="AG452" s="1">
        <f t="shared" si="352"/>
        <v>0.96851757656104054</v>
      </c>
      <c r="AH452" s="1">
        <f t="shared" si="353"/>
        <v>0.35442611807957147</v>
      </c>
      <c r="AI452" s="2">
        <f t="shared" si="370"/>
        <v>15.320424542427405</v>
      </c>
      <c r="AJ452" s="1">
        <f>VLOOKUP(AI452,Graph!$D$3:$M$50,col)</f>
        <v>5.7000000000000002E-3</v>
      </c>
      <c r="AK452" s="1">
        <f>VLOOKUP(AI452,Graph!$D$3:$M$50,col+1)</f>
        <v>4.5999999999999999E-3</v>
      </c>
      <c r="AL452" s="1">
        <f t="shared" si="354"/>
        <v>4.966666666666667E-3</v>
      </c>
      <c r="AM452" s="1">
        <f t="shared" si="371"/>
        <v>0.64098333333333324</v>
      </c>
      <c r="AN452" s="2">
        <f t="shared" si="355"/>
        <v>0.44603333333333367</v>
      </c>
      <c r="AO452" s="1">
        <f t="shared" si="356"/>
        <v>4.9929997126086326E-2</v>
      </c>
      <c r="AP452" s="1">
        <f t="shared" si="357"/>
        <v>1.0887555747230837</v>
      </c>
      <c r="AQ452" s="1">
        <f t="shared" si="358"/>
        <v>1.088755574723083</v>
      </c>
      <c r="AR452" s="1">
        <f t="shared" si="359"/>
        <v>1.0887555747230833</v>
      </c>
      <c r="AS452" s="1">
        <f t="shared" si="360"/>
        <v>1.0887555747230833</v>
      </c>
      <c r="AT452" s="1">
        <f t="shared" si="361"/>
        <v>0.96851757656104054</v>
      </c>
      <c r="AU452" s="1">
        <f t="shared" si="362"/>
        <v>0.35442611807956936</v>
      </c>
      <c r="AV452" s="2">
        <f t="shared" ref="AV452:AV515" si="374">AV451+1</f>
        <v>451</v>
      </c>
      <c r="AW452" s="1">
        <f t="shared" ref="AW452:AW515" si="375">AU452*1000</f>
        <v>354.42611807956939</v>
      </c>
      <c r="AX452" s="1">
        <f t="shared" ref="AX452:AX515" si="376">AT452</f>
        <v>0.96851757656104054</v>
      </c>
      <c r="AY452" s="1">
        <f t="shared" ref="AY452:AY515" si="377">AS452</f>
        <v>1.0887555747230833</v>
      </c>
      <c r="AZ452" s="1">
        <f t="shared" si="372"/>
        <v>4.966666666666667E-3</v>
      </c>
      <c r="BA452" s="1">
        <f t="shared" si="373"/>
        <v>15.320424542427405</v>
      </c>
    </row>
    <row r="453" spans="1:53">
      <c r="A453" s="2">
        <f t="shared" si="332"/>
        <v>0.45200000000000035</v>
      </c>
      <c r="B453" s="1">
        <f t="shared" si="365"/>
        <v>0.49351300000000042</v>
      </c>
      <c r="C453" s="1">
        <f t="shared" si="333"/>
        <v>5.265343220244529E-2</v>
      </c>
      <c r="D453" s="1">
        <f t="shared" si="366"/>
        <v>1.0947831146390159</v>
      </c>
      <c r="E453" s="1">
        <f t="shared" si="364"/>
        <v>1.0946074305676441</v>
      </c>
      <c r="F453" s="1">
        <f t="shared" si="364"/>
        <v>1.0946013546705833</v>
      </c>
      <c r="G453" s="1">
        <f t="shared" si="364"/>
        <v>1.0946011443540975</v>
      </c>
      <c r="H453" s="1">
        <f t="shared" si="334"/>
        <v>0.36913613181178795</v>
      </c>
      <c r="I453" s="1">
        <f t="shared" si="367"/>
        <v>15.529509774922479</v>
      </c>
      <c r="J453" s="1">
        <f>VLOOKUP($I453,Graph!$D$3:$M$50,col)</f>
        <v>5.7000000000000002E-3</v>
      </c>
      <c r="K453" s="1">
        <f>VLOOKUP($I453,Graph!$D$3:$M$50,col+1)</f>
        <v>4.5999999999999999E-3</v>
      </c>
      <c r="L453" s="1">
        <f t="shared" si="335"/>
        <v>4.966666666666667E-3</v>
      </c>
      <c r="M453" s="1">
        <f t="shared" si="336"/>
        <v>0.64098333333333324</v>
      </c>
      <c r="N453" s="1">
        <f t="shared" si="337"/>
        <v>0.44703333333333367</v>
      </c>
      <c r="O453" s="1">
        <f t="shared" si="338"/>
        <v>4.9942735114287609E-2</v>
      </c>
      <c r="P453" s="1">
        <f t="shared" si="339"/>
        <v>1.0889648676852415</v>
      </c>
      <c r="Q453" s="1">
        <f t="shared" si="340"/>
        <v>1.0887884949495106</v>
      </c>
      <c r="R453" s="1">
        <f t="shared" si="341"/>
        <v>1.0887828031204592</v>
      </c>
      <c r="S453" s="1">
        <f t="shared" si="342"/>
        <v>1.0887826192611729</v>
      </c>
      <c r="T453" s="1">
        <f t="shared" si="343"/>
        <v>0.96855336647903978</v>
      </c>
      <c r="U453" s="1">
        <f t="shared" si="344"/>
        <v>0.3556275464299033</v>
      </c>
      <c r="V453" s="2">
        <f t="shared" si="368"/>
        <v>15.337716000948344</v>
      </c>
      <c r="W453" s="1">
        <f>VLOOKUP(V453,Graph!$D$3:$M$50,col)</f>
        <v>5.7000000000000002E-3</v>
      </c>
      <c r="X453" s="1">
        <f>VLOOKUP(V453,Graph!$D$3:$M$50,col+1)</f>
        <v>4.5999999999999999E-3</v>
      </c>
      <c r="Y453" s="1">
        <f t="shared" si="345"/>
        <v>4.966666666666667E-3</v>
      </c>
      <c r="Z453" s="1">
        <f t="shared" si="369"/>
        <v>0.64098333333333324</v>
      </c>
      <c r="AA453" s="2">
        <f t="shared" si="346"/>
        <v>0.44703333333333367</v>
      </c>
      <c r="AB453" s="1">
        <f t="shared" si="347"/>
        <v>4.9942735114287609E-2</v>
      </c>
      <c r="AC453" s="1">
        <f t="shared" si="348"/>
        <v>1.088782613321909</v>
      </c>
      <c r="AD453" s="1">
        <f t="shared" si="349"/>
        <v>1.0887826131300506</v>
      </c>
      <c r="AE453" s="1">
        <f t="shared" si="350"/>
        <v>1.0887826131238534</v>
      </c>
      <c r="AF453" s="1">
        <f t="shared" si="351"/>
        <v>1.0887826131236529</v>
      </c>
      <c r="AG453" s="1">
        <f t="shared" si="352"/>
        <v>0.96855336647903978</v>
      </c>
      <c r="AH453" s="1">
        <f t="shared" si="353"/>
        <v>0.35562754442521372</v>
      </c>
      <c r="AI453" s="2">
        <f t="shared" si="370"/>
        <v>15.337715972128532</v>
      </c>
      <c r="AJ453" s="1">
        <f>VLOOKUP(AI453,Graph!$D$3:$M$50,col)</f>
        <v>5.7000000000000002E-3</v>
      </c>
      <c r="AK453" s="1">
        <f>VLOOKUP(AI453,Graph!$D$3:$M$50,col+1)</f>
        <v>4.5999999999999999E-3</v>
      </c>
      <c r="AL453" s="1">
        <f t="shared" si="354"/>
        <v>4.966666666666667E-3</v>
      </c>
      <c r="AM453" s="1">
        <f t="shared" si="371"/>
        <v>0.64098333333333324</v>
      </c>
      <c r="AN453" s="2">
        <f t="shared" si="355"/>
        <v>0.44703333333333367</v>
      </c>
      <c r="AO453" s="1">
        <f t="shared" si="356"/>
        <v>4.9942735114287609E-2</v>
      </c>
      <c r="AP453" s="1">
        <f t="shared" si="357"/>
        <v>1.0887826131236464</v>
      </c>
      <c r="AQ453" s="1">
        <f t="shared" si="358"/>
        <v>1.0887826131236464</v>
      </c>
      <c r="AR453" s="1">
        <f t="shared" si="359"/>
        <v>1.0887826131236464</v>
      </c>
      <c r="AS453" s="1">
        <f t="shared" si="360"/>
        <v>1.0887826131236464</v>
      </c>
      <c r="AT453" s="1">
        <f t="shared" si="361"/>
        <v>0.96855336647903978</v>
      </c>
      <c r="AU453" s="1">
        <f t="shared" si="362"/>
        <v>0.35562754442521161</v>
      </c>
      <c r="AV453" s="2">
        <f t="shared" si="374"/>
        <v>452</v>
      </c>
      <c r="AW453" s="1">
        <f t="shared" si="375"/>
        <v>355.62754442521162</v>
      </c>
      <c r="AX453" s="1">
        <f t="shared" si="376"/>
        <v>0.96855336647903978</v>
      </c>
      <c r="AY453" s="1">
        <f t="shared" si="377"/>
        <v>1.0887826131236464</v>
      </c>
      <c r="AZ453" s="1">
        <f t="shared" si="372"/>
        <v>4.966666666666667E-3</v>
      </c>
      <c r="BA453" s="1">
        <f t="shared" si="373"/>
        <v>15.337715972128532</v>
      </c>
    </row>
    <row r="454" spans="1:53">
      <c r="A454" s="2">
        <f t="shared" si="332"/>
        <v>0.45300000000000035</v>
      </c>
      <c r="B454" s="1">
        <f t="shared" si="365"/>
        <v>0.49455416666666713</v>
      </c>
      <c r="C454" s="1">
        <f t="shared" si="333"/>
        <v>5.2664223398132169E-2</v>
      </c>
      <c r="D454" s="1">
        <f t="shared" si="366"/>
        <v>1.0948058207512379</v>
      </c>
      <c r="E454" s="1">
        <f t="shared" si="364"/>
        <v>1.0946308316187625</v>
      </c>
      <c r="F454" s="1">
        <f t="shared" si="364"/>
        <v>1.0946247780957461</v>
      </c>
      <c r="G454" s="1">
        <f t="shared" si="364"/>
        <v>1.0946245684970473</v>
      </c>
      <c r="H454" s="1">
        <f t="shared" si="334"/>
        <v>0.37036974403265138</v>
      </c>
      <c r="I454" s="1">
        <f t="shared" si="367"/>
        <v>15.546789842531767</v>
      </c>
      <c r="J454" s="1">
        <f>VLOOKUP($I454,Graph!$D$3:$M$50,col)</f>
        <v>5.7000000000000002E-3</v>
      </c>
      <c r="K454" s="1">
        <f>VLOOKUP($I454,Graph!$D$3:$M$50,col+1)</f>
        <v>4.5999999999999999E-3</v>
      </c>
      <c r="L454" s="1">
        <f t="shared" si="335"/>
        <v>4.966666666666667E-3</v>
      </c>
      <c r="M454" s="1">
        <f t="shared" si="336"/>
        <v>0.64098333333333324</v>
      </c>
      <c r="N454" s="1">
        <f t="shared" si="337"/>
        <v>0.44803333333333367</v>
      </c>
      <c r="O454" s="1">
        <f t="shared" si="338"/>
        <v>4.9955421083239027E-2</v>
      </c>
      <c r="P454" s="1">
        <f t="shared" si="339"/>
        <v>1.088991753960973</v>
      </c>
      <c r="Q454" s="1">
        <f t="shared" si="340"/>
        <v>1.0888154262212726</v>
      </c>
      <c r="R454" s="1">
        <f t="shared" si="341"/>
        <v>1.0888097339656817</v>
      </c>
      <c r="S454" s="1">
        <f t="shared" si="342"/>
        <v>1.0888095500320139</v>
      </c>
      <c r="T454" s="1">
        <f t="shared" si="343"/>
        <v>0.96858899882208171</v>
      </c>
      <c r="U454" s="1">
        <f t="shared" si="344"/>
        <v>0.3568303314562371</v>
      </c>
      <c r="V454" s="2">
        <f t="shared" si="368"/>
        <v>15.354988019002013</v>
      </c>
      <c r="W454" s="1">
        <f>VLOOKUP(V454,Graph!$D$3:$M$50,col)</f>
        <v>5.7000000000000002E-3</v>
      </c>
      <c r="X454" s="1">
        <f>VLOOKUP(V454,Graph!$D$3:$M$50,col+1)</f>
        <v>4.5999999999999999E-3</v>
      </c>
      <c r="Y454" s="1">
        <f t="shared" si="345"/>
        <v>4.966666666666667E-3</v>
      </c>
      <c r="Z454" s="1">
        <f t="shared" si="369"/>
        <v>0.64098333333333324</v>
      </c>
      <c r="AA454" s="2">
        <f t="shared" si="346"/>
        <v>0.44803333333333367</v>
      </c>
      <c r="AB454" s="1">
        <f t="shared" si="347"/>
        <v>4.9955421083239027E-2</v>
      </c>
      <c r="AC454" s="1">
        <f t="shared" si="348"/>
        <v>1.0888095440883887</v>
      </c>
      <c r="AD454" s="1">
        <f t="shared" si="349"/>
        <v>1.0888095438963263</v>
      </c>
      <c r="AE454" s="1">
        <f t="shared" si="350"/>
        <v>1.0888095438901202</v>
      </c>
      <c r="AF454" s="1">
        <f t="shared" si="351"/>
        <v>1.0888095438899197</v>
      </c>
      <c r="AG454" s="1">
        <f t="shared" si="352"/>
        <v>0.96858899882208171</v>
      </c>
      <c r="AH454" s="1">
        <f t="shared" si="353"/>
        <v>0.35683032944331805</v>
      </c>
      <c r="AI454" s="2">
        <f t="shared" si="370"/>
        <v>15.354987990128954</v>
      </c>
      <c r="AJ454" s="1">
        <f>VLOOKUP(AI454,Graph!$D$3:$M$50,col)</f>
        <v>5.7000000000000002E-3</v>
      </c>
      <c r="AK454" s="1">
        <f>VLOOKUP(AI454,Graph!$D$3:$M$50,col+1)</f>
        <v>4.5999999999999999E-3</v>
      </c>
      <c r="AL454" s="1">
        <f t="shared" si="354"/>
        <v>4.966666666666667E-3</v>
      </c>
      <c r="AM454" s="1">
        <f t="shared" si="371"/>
        <v>0.64098333333333324</v>
      </c>
      <c r="AN454" s="2">
        <f t="shared" si="355"/>
        <v>0.44803333333333367</v>
      </c>
      <c r="AO454" s="1">
        <f t="shared" si="356"/>
        <v>4.9955421083239027E-2</v>
      </c>
      <c r="AP454" s="1">
        <f t="shared" si="357"/>
        <v>1.088809543889913</v>
      </c>
      <c r="AQ454" s="1">
        <f t="shared" si="358"/>
        <v>1.088809543889913</v>
      </c>
      <c r="AR454" s="1">
        <f t="shared" si="359"/>
        <v>1.088809543889913</v>
      </c>
      <c r="AS454" s="1">
        <f t="shared" si="360"/>
        <v>1.088809543889913</v>
      </c>
      <c r="AT454" s="1">
        <f t="shared" si="361"/>
        <v>0.96858899882208171</v>
      </c>
      <c r="AU454" s="1">
        <f t="shared" si="362"/>
        <v>0.35683032944331577</v>
      </c>
      <c r="AV454" s="2">
        <f t="shared" si="374"/>
        <v>453</v>
      </c>
      <c r="AW454" s="1">
        <f t="shared" si="375"/>
        <v>356.83032944331575</v>
      </c>
      <c r="AX454" s="1">
        <f t="shared" si="376"/>
        <v>0.96858899882208171</v>
      </c>
      <c r="AY454" s="1">
        <f t="shared" si="377"/>
        <v>1.088809543889913</v>
      </c>
      <c r="AZ454" s="1">
        <f t="shared" si="372"/>
        <v>4.966666666666667E-3</v>
      </c>
      <c r="BA454" s="1">
        <f t="shared" si="373"/>
        <v>15.354987990128954</v>
      </c>
    </row>
    <row r="455" spans="1:53">
      <c r="A455" s="2">
        <f t="shared" si="332"/>
        <v>0.45400000000000035</v>
      </c>
      <c r="B455" s="1">
        <f t="shared" si="365"/>
        <v>0.49559533333333378</v>
      </c>
      <c r="C455" s="1">
        <f t="shared" si="333"/>
        <v>5.2674970351403436E-2</v>
      </c>
      <c r="D455" s="1">
        <f t="shared" si="366"/>
        <v>1.0948284351757029</v>
      </c>
      <c r="E455" s="1">
        <f t="shared" si="364"/>
        <v>1.0946541387770039</v>
      </c>
      <c r="F455" s="1">
        <f t="shared" si="364"/>
        <v>1.0946481075714549</v>
      </c>
      <c r="G455" s="1">
        <f t="shared" si="364"/>
        <v>1.0946478986892261</v>
      </c>
      <c r="H455" s="1">
        <f t="shared" si="334"/>
        <v>0.37160473047891107</v>
      </c>
      <c r="I455" s="1">
        <f t="shared" si="367"/>
        <v>15.564050767871032</v>
      </c>
      <c r="J455" s="1">
        <f>VLOOKUP($I455,Graph!$D$3:$M$50,col)</f>
        <v>5.7000000000000002E-3</v>
      </c>
      <c r="K455" s="1">
        <f>VLOOKUP($I455,Graph!$D$3:$M$50,col+1)</f>
        <v>4.5999999999999999E-3</v>
      </c>
      <c r="L455" s="1">
        <f t="shared" si="335"/>
        <v>4.966666666666667E-3</v>
      </c>
      <c r="M455" s="1">
        <f t="shared" si="336"/>
        <v>0.64098333333333324</v>
      </c>
      <c r="N455" s="1">
        <f t="shared" si="337"/>
        <v>0.44903333333333367</v>
      </c>
      <c r="O455" s="1">
        <f t="shared" si="338"/>
        <v>4.9968055350639667E-2</v>
      </c>
      <c r="P455" s="1">
        <f t="shared" si="339"/>
        <v>1.0890185333178066</v>
      </c>
      <c r="Q455" s="1">
        <f t="shared" si="340"/>
        <v>1.0888422504934778</v>
      </c>
      <c r="R455" s="1">
        <f t="shared" si="341"/>
        <v>1.0888365578170665</v>
      </c>
      <c r="S455" s="1">
        <f t="shared" si="342"/>
        <v>1.0888363738094304</v>
      </c>
      <c r="T455" s="1">
        <f t="shared" si="343"/>
        <v>0.9686244746285182</v>
      </c>
      <c r="U455" s="1">
        <f t="shared" si="344"/>
        <v>0.35803447362033336</v>
      </c>
      <c r="V455" s="2">
        <f t="shared" si="368"/>
        <v>15.372240690424404</v>
      </c>
      <c r="W455" s="1">
        <f>VLOOKUP(V455,Graph!$D$3:$M$50,col)</f>
        <v>5.7000000000000002E-3</v>
      </c>
      <c r="X455" s="1">
        <f>VLOOKUP(V455,Graph!$D$3:$M$50,col+1)</f>
        <v>4.5999999999999999E-3</v>
      </c>
      <c r="Y455" s="1">
        <f t="shared" si="345"/>
        <v>4.966666666666667E-3</v>
      </c>
      <c r="Z455" s="1">
        <f t="shared" si="369"/>
        <v>0.64098333333333324</v>
      </c>
      <c r="AA455" s="2">
        <f t="shared" si="346"/>
        <v>0.44903333333333367</v>
      </c>
      <c r="AB455" s="1">
        <f t="shared" si="347"/>
        <v>4.9968055350639667E-2</v>
      </c>
      <c r="AC455" s="1">
        <f t="shared" si="348"/>
        <v>1.0888363678614641</v>
      </c>
      <c r="AD455" s="1">
        <f t="shared" si="349"/>
        <v>1.0888363676691981</v>
      </c>
      <c r="AE455" s="1">
        <f t="shared" si="350"/>
        <v>1.0888363676629835</v>
      </c>
      <c r="AF455" s="1">
        <f t="shared" si="351"/>
        <v>1.0888363676627826</v>
      </c>
      <c r="AG455" s="1">
        <f t="shared" si="352"/>
        <v>0.9686244746285182</v>
      </c>
      <c r="AH455" s="1">
        <f t="shared" si="353"/>
        <v>0.35803447159917401</v>
      </c>
      <c r="AI455" s="2">
        <f t="shared" si="370"/>
        <v>15.372240661498187</v>
      </c>
      <c r="AJ455" s="1">
        <f>VLOOKUP(AI455,Graph!$D$3:$M$50,col)</f>
        <v>5.7000000000000002E-3</v>
      </c>
      <c r="AK455" s="1">
        <f>VLOOKUP(AI455,Graph!$D$3:$M$50,col+1)</f>
        <v>4.5999999999999999E-3</v>
      </c>
      <c r="AL455" s="1">
        <f t="shared" si="354"/>
        <v>4.966666666666667E-3</v>
      </c>
      <c r="AM455" s="1">
        <f t="shared" si="371"/>
        <v>0.64098333333333324</v>
      </c>
      <c r="AN455" s="2">
        <f t="shared" si="355"/>
        <v>0.44903333333333367</v>
      </c>
      <c r="AO455" s="1">
        <f t="shared" si="356"/>
        <v>4.9968055350639667E-2</v>
      </c>
      <c r="AP455" s="1">
        <f t="shared" si="357"/>
        <v>1.0888363676627759</v>
      </c>
      <c r="AQ455" s="1">
        <f t="shared" si="358"/>
        <v>1.0888363676627757</v>
      </c>
      <c r="AR455" s="1">
        <f t="shared" si="359"/>
        <v>1.0888363676627759</v>
      </c>
      <c r="AS455" s="1">
        <f t="shared" si="360"/>
        <v>1.0888363676627757</v>
      </c>
      <c r="AT455" s="1">
        <f t="shared" si="361"/>
        <v>0.9686244746285182</v>
      </c>
      <c r="AU455" s="1">
        <f t="shared" si="362"/>
        <v>0.35803447159917173</v>
      </c>
      <c r="AV455" s="2">
        <f t="shared" si="374"/>
        <v>454</v>
      </c>
      <c r="AW455" s="1">
        <f t="shared" si="375"/>
        <v>358.03447159917175</v>
      </c>
      <c r="AX455" s="1">
        <f t="shared" si="376"/>
        <v>0.9686244746285182</v>
      </c>
      <c r="AY455" s="1">
        <f t="shared" si="377"/>
        <v>1.0888363676627757</v>
      </c>
      <c r="AZ455" s="1">
        <f t="shared" si="372"/>
        <v>4.966666666666667E-3</v>
      </c>
      <c r="BA455" s="1">
        <f t="shared" si="373"/>
        <v>15.372240661498187</v>
      </c>
    </row>
    <row r="456" spans="1:53">
      <c r="A456" s="2">
        <f t="shared" si="332"/>
        <v>0.45500000000000035</v>
      </c>
      <c r="B456" s="1">
        <f t="shared" si="365"/>
        <v>0.49663650000000042</v>
      </c>
      <c r="C456" s="1">
        <f t="shared" si="333"/>
        <v>5.2685673333617379E-2</v>
      </c>
      <c r="D456" s="1">
        <f t="shared" si="366"/>
        <v>1.0948509584663115</v>
      </c>
      <c r="E456" s="1">
        <f t="shared" si="364"/>
        <v>1.0946773526060238</v>
      </c>
      <c r="F456" s="1">
        <f t="shared" si="364"/>
        <v>1.0946713436615212</v>
      </c>
      <c r="G456" s="1">
        <f t="shared" si="364"/>
        <v>1.0946711354944465</v>
      </c>
      <c r="H456" s="1">
        <f t="shared" si="334"/>
        <v>0.37284108962152568</v>
      </c>
      <c r="I456" s="1">
        <f t="shared" si="367"/>
        <v>15.581292614297841</v>
      </c>
      <c r="J456" s="1">
        <f>VLOOKUP($I456,Graph!$D$3:$M$50,col)</f>
        <v>5.7000000000000002E-3</v>
      </c>
      <c r="K456" s="1">
        <f>VLOOKUP($I456,Graph!$D$3:$M$50,col+1)</f>
        <v>4.5999999999999999E-3</v>
      </c>
      <c r="L456" s="1">
        <f t="shared" si="335"/>
        <v>4.966666666666667E-3</v>
      </c>
      <c r="M456" s="1">
        <f t="shared" si="336"/>
        <v>0.64098333333333324</v>
      </c>
      <c r="N456" s="1">
        <f t="shared" si="337"/>
        <v>0.45003333333333367</v>
      </c>
      <c r="O456" s="1">
        <f t="shared" si="338"/>
        <v>4.998063823160942E-2</v>
      </c>
      <c r="P456" s="1">
        <f t="shared" si="339"/>
        <v>1.0890452063916962</v>
      </c>
      <c r="Q456" s="1">
        <f t="shared" si="340"/>
        <v>1.0888689684020019</v>
      </c>
      <c r="R456" s="1">
        <f t="shared" si="341"/>
        <v>1.0888632753104361</v>
      </c>
      <c r="S456" s="1">
        <f t="shared" si="342"/>
        <v>1.088863091229243</v>
      </c>
      <c r="T456" s="1">
        <f t="shared" si="343"/>
        <v>0.96865979492759724</v>
      </c>
      <c r="U456" s="1">
        <f t="shared" si="344"/>
        <v>0.359239971392669</v>
      </c>
      <c r="V456" s="2">
        <f t="shared" si="368"/>
        <v>15.389474079922996</v>
      </c>
      <c r="W456" s="1">
        <f>VLOOKUP(V456,Graph!$D$3:$M$50,col)</f>
        <v>5.7000000000000002E-3</v>
      </c>
      <c r="X456" s="1">
        <f>VLOOKUP(V456,Graph!$D$3:$M$50,col+1)</f>
        <v>4.5999999999999999E-3</v>
      </c>
      <c r="Y456" s="1">
        <f t="shared" si="345"/>
        <v>4.966666666666667E-3</v>
      </c>
      <c r="Z456" s="1">
        <f t="shared" si="369"/>
        <v>0.64098333333333324</v>
      </c>
      <c r="AA456" s="2">
        <f t="shared" si="346"/>
        <v>0.45003333333333367</v>
      </c>
      <c r="AB456" s="1">
        <f t="shared" si="347"/>
        <v>4.998063823160942E-2</v>
      </c>
      <c r="AC456" s="1">
        <f t="shared" si="348"/>
        <v>1.0888630852769541</v>
      </c>
      <c r="AD456" s="1">
        <f t="shared" si="349"/>
        <v>1.0888630850844858</v>
      </c>
      <c r="AE456" s="1">
        <f t="shared" si="350"/>
        <v>1.0888630850782623</v>
      </c>
      <c r="AF456" s="1">
        <f t="shared" si="351"/>
        <v>1.088863085078061</v>
      </c>
      <c r="AG456" s="1">
        <f t="shared" si="352"/>
        <v>0.96865979492759724</v>
      </c>
      <c r="AH456" s="1">
        <f t="shared" si="353"/>
        <v>0.35923996936325825</v>
      </c>
      <c r="AI456" s="2">
        <f t="shared" si="370"/>
        <v>15.389474050943701</v>
      </c>
      <c r="AJ456" s="1">
        <f>VLOOKUP(AI456,Graph!$D$3:$M$50,col)</f>
        <v>5.7000000000000002E-3</v>
      </c>
      <c r="AK456" s="1">
        <f>VLOOKUP(AI456,Graph!$D$3:$M$50,col+1)</f>
        <v>4.5999999999999999E-3</v>
      </c>
      <c r="AL456" s="1">
        <f t="shared" si="354"/>
        <v>4.966666666666667E-3</v>
      </c>
      <c r="AM456" s="1">
        <f t="shared" si="371"/>
        <v>0.64098333333333324</v>
      </c>
      <c r="AN456" s="2">
        <f t="shared" si="355"/>
        <v>0.45003333333333367</v>
      </c>
      <c r="AO456" s="1">
        <f t="shared" si="356"/>
        <v>4.998063823160942E-2</v>
      </c>
      <c r="AP456" s="1">
        <f t="shared" si="357"/>
        <v>1.0888630850780545</v>
      </c>
      <c r="AQ456" s="1">
        <f t="shared" si="358"/>
        <v>1.0888630850780543</v>
      </c>
      <c r="AR456" s="1">
        <f t="shared" si="359"/>
        <v>1.0888630850780541</v>
      </c>
      <c r="AS456" s="1">
        <f t="shared" si="360"/>
        <v>1.0888630850780545</v>
      </c>
      <c r="AT456" s="1">
        <f t="shared" si="361"/>
        <v>0.96865979492759724</v>
      </c>
      <c r="AU456" s="1">
        <f t="shared" si="362"/>
        <v>0.35923996936325608</v>
      </c>
      <c r="AV456" s="2">
        <f t="shared" si="374"/>
        <v>455</v>
      </c>
      <c r="AW456" s="1">
        <f t="shared" si="375"/>
        <v>359.23996936325608</v>
      </c>
      <c r="AX456" s="1">
        <f t="shared" si="376"/>
        <v>0.96865979492759724</v>
      </c>
      <c r="AY456" s="1">
        <f t="shared" si="377"/>
        <v>1.0888630850780545</v>
      </c>
      <c r="AZ456" s="1">
        <f t="shared" si="372"/>
        <v>4.966666666666667E-3</v>
      </c>
      <c r="BA456" s="1">
        <f t="shared" si="373"/>
        <v>15.389474050943701</v>
      </c>
    </row>
    <row r="457" spans="1:53">
      <c r="A457" s="2">
        <f t="shared" si="332"/>
        <v>0.45600000000000035</v>
      </c>
      <c r="B457" s="1">
        <f t="shared" si="365"/>
        <v>0.49767766666666713</v>
      </c>
      <c r="C457" s="1">
        <f t="shared" si="333"/>
        <v>5.269633261391915E-2</v>
      </c>
      <c r="D457" s="1">
        <f t="shared" si="366"/>
        <v>1.0948733911725135</v>
      </c>
      <c r="E457" s="1">
        <f t="shared" si="364"/>
        <v>1.0947004736649766</v>
      </c>
      <c r="F457" s="1">
        <f t="shared" si="364"/>
        <v>1.0946944869252602</v>
      </c>
      <c r="G457" s="1">
        <f t="shared" si="364"/>
        <v>1.0946942794720229</v>
      </c>
      <c r="H457" s="1">
        <f t="shared" si="334"/>
        <v>0.3740788199365479</v>
      </c>
      <c r="I457" s="1">
        <f t="shared" si="367"/>
        <v>15.598515444821592</v>
      </c>
      <c r="J457" s="1">
        <f>VLOOKUP($I457,Graph!$D$3:$M$50,col)</f>
        <v>5.7000000000000002E-3</v>
      </c>
      <c r="K457" s="1">
        <f>VLOOKUP($I457,Graph!$D$3:$M$50,col+1)</f>
        <v>4.5999999999999999E-3</v>
      </c>
      <c r="L457" s="1">
        <f t="shared" si="335"/>
        <v>4.966666666666667E-3</v>
      </c>
      <c r="M457" s="1">
        <f t="shared" si="336"/>
        <v>0.64098333333333324</v>
      </c>
      <c r="N457" s="1">
        <f t="shared" si="337"/>
        <v>0.45103333333333367</v>
      </c>
      <c r="O457" s="1">
        <f t="shared" si="338"/>
        <v>4.9993170038715139E-2</v>
      </c>
      <c r="P457" s="1">
        <f t="shared" si="339"/>
        <v>1.0890717738135673</v>
      </c>
      <c r="Q457" s="1">
        <f t="shared" si="340"/>
        <v>1.0888955805776976</v>
      </c>
      <c r="R457" s="1">
        <f t="shared" si="341"/>
        <v>1.0888898870765897</v>
      </c>
      <c r="S457" s="1">
        <f t="shared" si="342"/>
        <v>1.0888897029222468</v>
      </c>
      <c r="T457" s="1">
        <f t="shared" si="343"/>
        <v>0.96869496073956429</v>
      </c>
      <c r="U457" s="1">
        <f t="shared" si="344"/>
        <v>0.36044682324887906</v>
      </c>
      <c r="V457" s="2">
        <f t="shared" si="368"/>
        <v>15.406688251846074</v>
      </c>
      <c r="W457" s="1">
        <f>VLOOKUP(V457,Graph!$D$3:$M$50,col)</f>
        <v>5.7000000000000002E-3</v>
      </c>
      <c r="X457" s="1">
        <f>VLOOKUP(V457,Graph!$D$3:$M$50,col+1)</f>
        <v>4.5999999999999999E-3</v>
      </c>
      <c r="Y457" s="1">
        <f t="shared" si="345"/>
        <v>4.966666666666667E-3</v>
      </c>
      <c r="Z457" s="1">
        <f t="shared" si="369"/>
        <v>0.64098333333333324</v>
      </c>
      <c r="AA457" s="2">
        <f t="shared" si="346"/>
        <v>0.45103333333333367</v>
      </c>
      <c r="AB457" s="1">
        <f t="shared" si="347"/>
        <v>4.9993170038715139E-2</v>
      </c>
      <c r="AC457" s="1">
        <f t="shared" si="348"/>
        <v>1.088889696965655</v>
      </c>
      <c r="AD457" s="1">
        <f t="shared" si="349"/>
        <v>1.0888896967729849</v>
      </c>
      <c r="AE457" s="1">
        <f t="shared" si="350"/>
        <v>1.0888896967667527</v>
      </c>
      <c r="AF457" s="1">
        <f t="shared" si="351"/>
        <v>1.0888896967665516</v>
      </c>
      <c r="AG457" s="1">
        <f t="shared" si="352"/>
        <v>0.96869496073956429</v>
      </c>
      <c r="AH457" s="1">
        <f t="shared" si="353"/>
        <v>0.36044682121120636</v>
      </c>
      <c r="AI457" s="2">
        <f t="shared" si="370"/>
        <v>15.406688222813786</v>
      </c>
      <c r="AJ457" s="1">
        <f>VLOOKUP(AI457,Graph!$D$3:$M$50,col)</f>
        <v>5.7000000000000002E-3</v>
      </c>
      <c r="AK457" s="1">
        <f>VLOOKUP(AI457,Graph!$D$3:$M$50,col+1)</f>
        <v>4.5999999999999999E-3</v>
      </c>
      <c r="AL457" s="1">
        <f t="shared" si="354"/>
        <v>4.966666666666667E-3</v>
      </c>
      <c r="AM457" s="1">
        <f t="shared" si="371"/>
        <v>0.64098333333333324</v>
      </c>
      <c r="AN457" s="2">
        <f t="shared" si="355"/>
        <v>0.45103333333333367</v>
      </c>
      <c r="AO457" s="1">
        <f t="shared" si="356"/>
        <v>4.9993170038715139E-2</v>
      </c>
      <c r="AP457" s="1">
        <f t="shared" si="357"/>
        <v>1.0888896967665447</v>
      </c>
      <c r="AQ457" s="1">
        <f t="shared" si="358"/>
        <v>1.0888896967665447</v>
      </c>
      <c r="AR457" s="1">
        <f t="shared" si="359"/>
        <v>1.0888896967665447</v>
      </c>
      <c r="AS457" s="1">
        <f t="shared" si="360"/>
        <v>1.0888896967665447</v>
      </c>
      <c r="AT457" s="1">
        <f t="shared" si="361"/>
        <v>0.96869496073956429</v>
      </c>
      <c r="AU457" s="1">
        <f t="shared" si="362"/>
        <v>0.36044682121120408</v>
      </c>
      <c r="AV457" s="2">
        <f t="shared" si="374"/>
        <v>456</v>
      </c>
      <c r="AW457" s="1">
        <f t="shared" si="375"/>
        <v>360.44682121120411</v>
      </c>
      <c r="AX457" s="1">
        <f t="shared" si="376"/>
        <v>0.96869496073956429</v>
      </c>
      <c r="AY457" s="1">
        <f t="shared" si="377"/>
        <v>1.0888896967665447</v>
      </c>
      <c r="AZ457" s="1">
        <f t="shared" si="372"/>
        <v>4.966666666666667E-3</v>
      </c>
      <c r="BA457" s="1">
        <f t="shared" si="373"/>
        <v>15.406688222813786</v>
      </c>
    </row>
    <row r="458" spans="1:53">
      <c r="A458" s="2">
        <f t="shared" si="332"/>
        <v>0.45700000000000035</v>
      </c>
      <c r="B458" s="1">
        <f t="shared" si="365"/>
        <v>0.49871883333333378</v>
      </c>
      <c r="C458" s="1">
        <f t="shared" si="333"/>
        <v>5.2706948459263207E-2</v>
      </c>
      <c r="D458" s="1">
        <f t="shared" si="366"/>
        <v>1.0948957338393541</v>
      </c>
      <c r="E458" s="1">
        <f t="shared" si="364"/>
        <v>1.0947235025085622</v>
      </c>
      <c r="F458" s="1">
        <f t="shared" si="364"/>
        <v>1.0947175379175287</v>
      </c>
      <c r="G458" s="1">
        <f t="shared" si="364"/>
        <v>1.0947173311768135</v>
      </c>
      <c r="H458" s="1">
        <f t="shared" si="334"/>
        <v>0.37531791990509489</v>
      </c>
      <c r="I458" s="1">
        <f t="shared" si="367"/>
        <v>15.615719322106115</v>
      </c>
      <c r="J458" s="1">
        <f>VLOOKUP($I458,Graph!$D$3:$M$50,col)</f>
        <v>5.7000000000000002E-3</v>
      </c>
      <c r="K458" s="1">
        <f>VLOOKUP($I458,Graph!$D$3:$M$50,col+1)</f>
        <v>4.5999999999999999E-3</v>
      </c>
      <c r="L458" s="1">
        <f t="shared" si="335"/>
        <v>4.966666666666667E-3</v>
      </c>
      <c r="M458" s="1">
        <f t="shared" si="336"/>
        <v>0.64098333333333324</v>
      </c>
      <c r="N458" s="1">
        <f t="shared" si="337"/>
        <v>0.45203333333333368</v>
      </c>
      <c r="O458" s="1">
        <f t="shared" si="338"/>
        <v>5.0005651081996332E-2</v>
      </c>
      <c r="P458" s="1">
        <f t="shared" si="339"/>
        <v>1.0890982362093666</v>
      </c>
      <c r="Q458" s="1">
        <f t="shared" si="340"/>
        <v>1.0889220876464427</v>
      </c>
      <c r="R458" s="1">
        <f t="shared" si="341"/>
        <v>1.0889163937413522</v>
      </c>
      <c r="S458" s="1">
        <f t="shared" si="342"/>
        <v>1.0889162095142646</v>
      </c>
      <c r="T458" s="1">
        <f t="shared" si="343"/>
        <v>0.96872997307575925</v>
      </c>
      <c r="U458" s="1">
        <f t="shared" si="344"/>
        <v>0.36165502766972796</v>
      </c>
      <c r="V458" s="2">
        <f t="shared" si="368"/>
        <v>15.423883270185481</v>
      </c>
      <c r="W458" s="1">
        <f>VLOOKUP(V458,Graph!$D$3:$M$50,col)</f>
        <v>5.7000000000000002E-3</v>
      </c>
      <c r="X458" s="1">
        <f>VLOOKUP(V458,Graph!$D$3:$M$50,col+1)</f>
        <v>4.5999999999999999E-3</v>
      </c>
      <c r="Y458" s="1">
        <f t="shared" si="345"/>
        <v>4.966666666666667E-3</v>
      </c>
      <c r="Z458" s="1">
        <f t="shared" si="369"/>
        <v>0.64098333333333324</v>
      </c>
      <c r="AA458" s="2">
        <f t="shared" si="346"/>
        <v>0.45203333333333368</v>
      </c>
      <c r="AB458" s="1">
        <f t="shared" si="347"/>
        <v>5.0005651081996332E-2</v>
      </c>
      <c r="AC458" s="1">
        <f t="shared" si="348"/>
        <v>1.088916203553389</v>
      </c>
      <c r="AD458" s="1">
        <f t="shared" si="349"/>
        <v>1.0889162033605178</v>
      </c>
      <c r="AE458" s="1">
        <f t="shared" si="350"/>
        <v>1.088916203354277</v>
      </c>
      <c r="AF458" s="1">
        <f t="shared" si="351"/>
        <v>1.0889162033540754</v>
      </c>
      <c r="AG458" s="1">
        <f t="shared" si="352"/>
        <v>0.96872997307575925</v>
      </c>
      <c r="AH458" s="1">
        <f t="shared" si="353"/>
        <v>0.36165502562378227</v>
      </c>
      <c r="AI458" s="2">
        <f t="shared" si="370"/>
        <v>15.423883241100279</v>
      </c>
      <c r="AJ458" s="1">
        <f>VLOOKUP(AI458,Graph!$D$3:$M$50,col)</f>
        <v>5.7000000000000002E-3</v>
      </c>
      <c r="AK458" s="1">
        <f>VLOOKUP(AI458,Graph!$D$3:$M$50,col+1)</f>
        <v>4.5999999999999999E-3</v>
      </c>
      <c r="AL458" s="1">
        <f t="shared" si="354"/>
        <v>4.966666666666667E-3</v>
      </c>
      <c r="AM458" s="1">
        <f t="shared" si="371"/>
        <v>0.64098333333333324</v>
      </c>
      <c r="AN458" s="2">
        <f t="shared" si="355"/>
        <v>0.45203333333333368</v>
      </c>
      <c r="AO458" s="1">
        <f t="shared" si="356"/>
        <v>5.0005651081996332E-2</v>
      </c>
      <c r="AP458" s="1">
        <f t="shared" si="357"/>
        <v>1.0889162033540689</v>
      </c>
      <c r="AQ458" s="1">
        <f t="shared" si="358"/>
        <v>1.0889162033540687</v>
      </c>
      <c r="AR458" s="1">
        <f t="shared" si="359"/>
        <v>1.0889162033540685</v>
      </c>
      <c r="AS458" s="1">
        <f t="shared" si="360"/>
        <v>1.0889162033540689</v>
      </c>
      <c r="AT458" s="1">
        <f t="shared" si="361"/>
        <v>0.96872997307575925</v>
      </c>
      <c r="AU458" s="1">
        <f t="shared" si="362"/>
        <v>0.3616550256237801</v>
      </c>
      <c r="AV458" s="2">
        <f t="shared" si="374"/>
        <v>457</v>
      </c>
      <c r="AW458" s="1">
        <f t="shared" si="375"/>
        <v>361.65502562378009</v>
      </c>
      <c r="AX458" s="1">
        <f t="shared" si="376"/>
        <v>0.96872997307575925</v>
      </c>
      <c r="AY458" s="1">
        <f t="shared" si="377"/>
        <v>1.0889162033540689</v>
      </c>
      <c r="AZ458" s="1">
        <f t="shared" si="372"/>
        <v>4.966666666666667E-3</v>
      </c>
      <c r="BA458" s="1">
        <f t="shared" si="373"/>
        <v>15.423883241100279</v>
      </c>
    </row>
    <row r="459" spans="1:53">
      <c r="A459" s="2">
        <f t="shared" si="332"/>
        <v>0.45800000000000035</v>
      </c>
      <c r="B459" s="1">
        <f t="shared" si="365"/>
        <v>0.49976000000000043</v>
      </c>
      <c r="C459" s="1">
        <f t="shared" si="333"/>
        <v>5.2717521134435529E-2</v>
      </c>
      <c r="D459" s="1">
        <f t="shared" si="366"/>
        <v>1.0949179870075174</v>
      </c>
      <c r="E459" s="1">
        <f t="shared" si="364"/>
        <v>1.0947464396870699</v>
      </c>
      <c r="F459" s="1">
        <f t="shared" si="364"/>
        <v>1.0947404971887753</v>
      </c>
      <c r="G459" s="1">
        <f t="shared" si="364"/>
        <v>1.0947402911592663</v>
      </c>
      <c r="H459" s="1">
        <f t="shared" si="334"/>
        <v>0.3765583880133212</v>
      </c>
      <c r="I459" s="1">
        <f t="shared" si="367"/>
        <v>15.632904308472371</v>
      </c>
      <c r="J459" s="1">
        <f>VLOOKUP($I459,Graph!$D$3:$M$50,col)</f>
        <v>5.7000000000000002E-3</v>
      </c>
      <c r="K459" s="1">
        <f>VLOOKUP($I459,Graph!$D$3:$M$50,col+1)</f>
        <v>4.5999999999999999E-3</v>
      </c>
      <c r="L459" s="1">
        <f t="shared" si="335"/>
        <v>4.966666666666667E-3</v>
      </c>
      <c r="M459" s="1">
        <f t="shared" si="336"/>
        <v>0.64098333333333324</v>
      </c>
      <c r="N459" s="1">
        <f t="shared" si="337"/>
        <v>0.45303333333333368</v>
      </c>
      <c r="O459" s="1">
        <f t="shared" si="338"/>
        <v>5.0018081668990709E-2</v>
      </c>
      <c r="P459" s="1">
        <f t="shared" si="339"/>
        <v>1.0891245942001095</v>
      </c>
      <c r="Q459" s="1">
        <f t="shared" si="340"/>
        <v>1.0889484902291899</v>
      </c>
      <c r="R459" s="1">
        <f t="shared" si="341"/>
        <v>1.0889427959256239</v>
      </c>
      <c r="S459" s="1">
        <f t="shared" si="342"/>
        <v>1.088942611626194</v>
      </c>
      <c r="T459" s="1">
        <f t="shared" si="343"/>
        <v>0.96876483293871385</v>
      </c>
      <c r="U459" s="1">
        <f t="shared" si="344"/>
        <v>0.36286458314108083</v>
      </c>
      <c r="V459" s="2">
        <f t="shared" si="368"/>
        <v>15.441059198579383</v>
      </c>
      <c r="W459" s="1">
        <f>VLOOKUP(V459,Graph!$D$3:$M$50,col)</f>
        <v>5.7000000000000002E-3</v>
      </c>
      <c r="X459" s="1">
        <f>VLOOKUP(V459,Graph!$D$3:$M$50,col+1)</f>
        <v>4.5999999999999999E-3</v>
      </c>
      <c r="Y459" s="1">
        <f t="shared" si="345"/>
        <v>4.966666666666667E-3</v>
      </c>
      <c r="Z459" s="1">
        <f t="shared" si="369"/>
        <v>0.64098333333333324</v>
      </c>
      <c r="AA459" s="2">
        <f t="shared" si="346"/>
        <v>0.45303333333333368</v>
      </c>
      <c r="AB459" s="1">
        <f t="shared" si="347"/>
        <v>5.0018081668990709E-2</v>
      </c>
      <c r="AC459" s="1">
        <f t="shared" si="348"/>
        <v>1.0889426056610532</v>
      </c>
      <c r="AD459" s="1">
        <f t="shared" si="349"/>
        <v>1.088942605467982</v>
      </c>
      <c r="AE459" s="1">
        <f t="shared" si="350"/>
        <v>1.088942605461733</v>
      </c>
      <c r="AF459" s="1">
        <f t="shared" si="351"/>
        <v>1.0889426054615308</v>
      </c>
      <c r="AG459" s="1">
        <f t="shared" si="352"/>
        <v>0.96876483293871385</v>
      </c>
      <c r="AH459" s="1">
        <f t="shared" si="353"/>
        <v>0.36286458108685138</v>
      </c>
      <c r="AI459" s="2">
        <f t="shared" si="370"/>
        <v>15.441059169441353</v>
      </c>
      <c r="AJ459" s="1">
        <f>VLOOKUP(AI459,Graph!$D$3:$M$50,col)</f>
        <v>5.7000000000000002E-3</v>
      </c>
      <c r="AK459" s="1">
        <f>VLOOKUP(AI459,Graph!$D$3:$M$50,col+1)</f>
        <v>4.5999999999999999E-3</v>
      </c>
      <c r="AL459" s="1">
        <f t="shared" si="354"/>
        <v>4.966666666666667E-3</v>
      </c>
      <c r="AM459" s="1">
        <f t="shared" si="371"/>
        <v>0.64098333333333324</v>
      </c>
      <c r="AN459" s="2">
        <f t="shared" si="355"/>
        <v>0.45303333333333368</v>
      </c>
      <c r="AO459" s="1">
        <f t="shared" si="356"/>
        <v>5.0018081668990709E-2</v>
      </c>
      <c r="AP459" s="1">
        <f t="shared" si="357"/>
        <v>1.0889426054615241</v>
      </c>
      <c r="AQ459" s="1">
        <f t="shared" si="358"/>
        <v>1.0889426054615237</v>
      </c>
      <c r="AR459" s="1">
        <f t="shared" si="359"/>
        <v>1.0889426054615239</v>
      </c>
      <c r="AS459" s="1">
        <f t="shared" si="360"/>
        <v>1.0889426054615237</v>
      </c>
      <c r="AT459" s="1">
        <f t="shared" si="361"/>
        <v>0.96876483293871385</v>
      </c>
      <c r="AU459" s="1">
        <f t="shared" si="362"/>
        <v>0.36286458108684899</v>
      </c>
      <c r="AV459" s="2">
        <f t="shared" si="374"/>
        <v>458</v>
      </c>
      <c r="AW459" s="1">
        <f t="shared" si="375"/>
        <v>362.864581086849</v>
      </c>
      <c r="AX459" s="1">
        <f t="shared" si="376"/>
        <v>0.96876483293871385</v>
      </c>
      <c r="AY459" s="1">
        <f t="shared" si="377"/>
        <v>1.0889426054615237</v>
      </c>
      <c r="AZ459" s="1">
        <f t="shared" si="372"/>
        <v>4.966666666666667E-3</v>
      </c>
      <c r="BA459" s="1">
        <f t="shared" si="373"/>
        <v>15.441059169441353</v>
      </c>
    </row>
    <row r="460" spans="1:53">
      <c r="A460" s="2">
        <f t="shared" si="332"/>
        <v>0.45900000000000035</v>
      </c>
      <c r="B460" s="1">
        <f t="shared" si="365"/>
        <v>0.50080116666666707</v>
      </c>
      <c r="C460" s="1">
        <f t="shared" si="333"/>
        <v>5.2728050902075621E-2</v>
      </c>
      <c r="D460" s="1">
        <f t="shared" si="366"/>
        <v>1.0949401512133696</v>
      </c>
      <c r="E460" s="1">
        <f t="shared" si="364"/>
        <v>1.0947692857464206</v>
      </c>
      <c r="F460" s="1">
        <f t="shared" si="364"/>
        <v>1.0947633652850801</v>
      </c>
      <c r="G460" s="1">
        <f t="shared" si="364"/>
        <v>1.0947631599654617</v>
      </c>
      <c r="H460" s="1">
        <f t="shared" si="334"/>
        <v>0.37780022275239017</v>
      </c>
      <c r="I460" s="1">
        <f t="shared" si="367"/>
        <v>15.650070465901026</v>
      </c>
      <c r="J460" s="1">
        <f>VLOOKUP($I460,Graph!$D$3:$M$50,col)</f>
        <v>5.7000000000000002E-3</v>
      </c>
      <c r="K460" s="1">
        <f>VLOOKUP($I460,Graph!$D$3:$M$50,col+1)</f>
        <v>4.5999999999999999E-3</v>
      </c>
      <c r="L460" s="1">
        <f t="shared" si="335"/>
        <v>4.966666666666667E-3</v>
      </c>
      <c r="M460" s="1">
        <f t="shared" si="336"/>
        <v>0.64098333333333324</v>
      </c>
      <c r="N460" s="1">
        <f t="shared" si="337"/>
        <v>0.45403333333333368</v>
      </c>
      <c r="O460" s="1">
        <f t="shared" si="338"/>
        <v>5.0030462104759234E-2</v>
      </c>
      <c r="P460" s="1">
        <f t="shared" si="339"/>
        <v>1.0891508484019305</v>
      </c>
      <c r="Q460" s="1">
        <f t="shared" si="340"/>
        <v>1.088974788942014</v>
      </c>
      <c r="R460" s="1">
        <f t="shared" si="341"/>
        <v>1.0889690942454284</v>
      </c>
      <c r="S460" s="1">
        <f t="shared" si="342"/>
        <v>1.0889689098740549</v>
      </c>
      <c r="T460" s="1">
        <f t="shared" si="343"/>
        <v>0.96879954132224722</v>
      </c>
      <c r="U460" s="1">
        <f t="shared" si="344"/>
        <v>0.36407548815387464</v>
      </c>
      <c r="V460" s="2">
        <f t="shared" si="368"/>
        <v>15.458216100315003</v>
      </c>
      <c r="W460" s="1">
        <f>VLOOKUP(V460,Graph!$D$3:$M$50,col)</f>
        <v>5.7000000000000002E-3</v>
      </c>
      <c r="X460" s="1">
        <f>VLOOKUP(V460,Graph!$D$3:$M$50,col+1)</f>
        <v>4.5999999999999999E-3</v>
      </c>
      <c r="Y460" s="1">
        <f t="shared" si="345"/>
        <v>4.966666666666667E-3</v>
      </c>
      <c r="Z460" s="1">
        <f t="shared" si="369"/>
        <v>0.64098333333333324</v>
      </c>
      <c r="AA460" s="2">
        <f t="shared" si="346"/>
        <v>0.45403333333333368</v>
      </c>
      <c r="AB460" s="1">
        <f t="shared" si="347"/>
        <v>5.0030462104759234E-2</v>
      </c>
      <c r="AC460" s="1">
        <f t="shared" si="348"/>
        <v>1.0889689039046682</v>
      </c>
      <c r="AD460" s="1">
        <f t="shared" si="349"/>
        <v>1.0889689037113979</v>
      </c>
      <c r="AE460" s="1">
        <f t="shared" si="350"/>
        <v>1.0889689037051402</v>
      </c>
      <c r="AF460" s="1">
        <f t="shared" si="351"/>
        <v>1.0889689037049375</v>
      </c>
      <c r="AG460" s="1">
        <f t="shared" si="352"/>
        <v>0.96879954132224722</v>
      </c>
      <c r="AH460" s="1">
        <f t="shared" si="353"/>
        <v>0.36407548609135071</v>
      </c>
      <c r="AI460" s="2">
        <f t="shared" si="370"/>
        <v>15.458216071124227</v>
      </c>
      <c r="AJ460" s="1">
        <f>VLOOKUP(AI460,Graph!$D$3:$M$50,col)</f>
        <v>5.7000000000000002E-3</v>
      </c>
      <c r="AK460" s="1">
        <f>VLOOKUP(AI460,Graph!$D$3:$M$50,col+1)</f>
        <v>4.5999999999999999E-3</v>
      </c>
      <c r="AL460" s="1">
        <f t="shared" si="354"/>
        <v>4.966666666666667E-3</v>
      </c>
      <c r="AM460" s="1">
        <f t="shared" si="371"/>
        <v>0.64098333333333324</v>
      </c>
      <c r="AN460" s="2">
        <f t="shared" si="355"/>
        <v>0.45403333333333368</v>
      </c>
      <c r="AO460" s="1">
        <f t="shared" si="356"/>
        <v>5.0030462104759234E-2</v>
      </c>
      <c r="AP460" s="1">
        <f t="shared" si="357"/>
        <v>1.0889689037049308</v>
      </c>
      <c r="AQ460" s="1">
        <f t="shared" si="358"/>
        <v>1.0889689037049308</v>
      </c>
      <c r="AR460" s="1">
        <f t="shared" si="359"/>
        <v>1.0889689037049308</v>
      </c>
      <c r="AS460" s="1">
        <f t="shared" si="360"/>
        <v>1.0889689037049308</v>
      </c>
      <c r="AT460" s="1">
        <f t="shared" si="361"/>
        <v>0.96879954132224722</v>
      </c>
      <c r="AU460" s="1">
        <f t="shared" si="362"/>
        <v>0.36407548609134843</v>
      </c>
      <c r="AV460" s="2">
        <f t="shared" si="374"/>
        <v>459</v>
      </c>
      <c r="AW460" s="1">
        <f t="shared" si="375"/>
        <v>364.07548609134841</v>
      </c>
      <c r="AX460" s="1">
        <f t="shared" si="376"/>
        <v>0.96879954132224722</v>
      </c>
      <c r="AY460" s="1">
        <f t="shared" si="377"/>
        <v>1.0889689037049308</v>
      </c>
      <c r="AZ460" s="1">
        <f t="shared" si="372"/>
        <v>4.966666666666667E-3</v>
      </c>
      <c r="BA460" s="1">
        <f t="shared" si="373"/>
        <v>15.458216071124227</v>
      </c>
    </row>
    <row r="461" spans="1:53">
      <c r="A461" s="2">
        <f t="shared" si="332"/>
        <v>0.46000000000000035</v>
      </c>
      <c r="B461" s="1">
        <f t="shared" si="365"/>
        <v>0.50184233333333383</v>
      </c>
      <c r="C461" s="1">
        <f t="shared" si="333"/>
        <v>5.2738538022698109E-2</v>
      </c>
      <c r="D461" s="1">
        <f t="shared" si="366"/>
        <v>1.0949622269890023</v>
      </c>
      <c r="E461" s="1">
        <f t="shared" ref="E461:G480" si="378">SQRT(D461-($C461*D461-POWER(D461,1/3)+1)/($C461-POWER(D461,-2/3)/3))</f>
        <v>1.0947920412282122</v>
      </c>
      <c r="F461" s="1">
        <f t="shared" si="378"/>
        <v>1.0947861427481991</v>
      </c>
      <c r="G461" s="1">
        <f t="shared" si="378"/>
        <v>1.0947859381371561</v>
      </c>
      <c r="H461" s="1">
        <f t="shared" si="334"/>
        <v>0.37904342261844703</v>
      </c>
      <c r="I461" s="1">
        <f t="shared" si="367"/>
        <v>15.667217856035084</v>
      </c>
      <c r="J461" s="1">
        <f>VLOOKUP($I461,Graph!$D$3:$M$50,col)</f>
        <v>5.7000000000000002E-3</v>
      </c>
      <c r="K461" s="1">
        <f>VLOOKUP($I461,Graph!$D$3:$M$50,col+1)</f>
        <v>4.5999999999999999E-3</v>
      </c>
      <c r="L461" s="1">
        <f t="shared" si="335"/>
        <v>4.966666666666667E-3</v>
      </c>
      <c r="M461" s="1">
        <f t="shared" si="336"/>
        <v>0.64098333333333324</v>
      </c>
      <c r="N461" s="1">
        <f t="shared" si="337"/>
        <v>0.45503333333333368</v>
      </c>
      <c r="O461" s="1">
        <f t="shared" si="338"/>
        <v>5.0042792691911031E-2</v>
      </c>
      <c r="P461" s="1">
        <f t="shared" si="339"/>
        <v>1.0891769994261302</v>
      </c>
      <c r="Q461" s="1">
        <f t="shared" si="340"/>
        <v>1.089000984396161</v>
      </c>
      <c r="R461" s="1">
        <f t="shared" si="341"/>
        <v>1.0889952893119599</v>
      </c>
      <c r="S461" s="1">
        <f t="shared" si="342"/>
        <v>1.0889951048690398</v>
      </c>
      <c r="T461" s="1">
        <f t="shared" si="343"/>
        <v>0.96883409921156038</v>
      </c>
      <c r="U461" s="1">
        <f t="shared" si="344"/>
        <v>0.36528774120409091</v>
      </c>
      <c r="V461" s="2">
        <f t="shared" si="368"/>
        <v>15.475354038331316</v>
      </c>
      <c r="W461" s="1">
        <f>VLOOKUP(V461,Graph!$D$3:$M$50,col)</f>
        <v>5.7000000000000002E-3</v>
      </c>
      <c r="X461" s="1">
        <f>VLOOKUP(V461,Graph!$D$3:$M$50,col+1)</f>
        <v>4.5999999999999999E-3</v>
      </c>
      <c r="Y461" s="1">
        <f t="shared" si="345"/>
        <v>4.966666666666667E-3</v>
      </c>
      <c r="Z461" s="1">
        <f t="shared" si="369"/>
        <v>0.64098333333333324</v>
      </c>
      <c r="AA461" s="2">
        <f t="shared" si="346"/>
        <v>0.45503333333333368</v>
      </c>
      <c r="AB461" s="1">
        <f t="shared" si="347"/>
        <v>5.0042792691911031E-2</v>
      </c>
      <c r="AC461" s="1">
        <f t="shared" si="348"/>
        <v>1.088995098895426</v>
      </c>
      <c r="AD461" s="1">
        <f t="shared" si="349"/>
        <v>1.0889950987019563</v>
      </c>
      <c r="AE461" s="1">
        <f t="shared" si="350"/>
        <v>1.0889950986956904</v>
      </c>
      <c r="AF461" s="1">
        <f t="shared" si="351"/>
        <v>1.0889950986954875</v>
      </c>
      <c r="AG461" s="1">
        <f t="shared" si="352"/>
        <v>0.96883409921156038</v>
      </c>
      <c r="AH461" s="1">
        <f t="shared" si="353"/>
        <v>0.36528773913326168</v>
      </c>
      <c r="AI461" s="2">
        <f t="shared" si="370"/>
        <v>15.475354009087871</v>
      </c>
      <c r="AJ461" s="1">
        <f>VLOOKUP(AI461,Graph!$D$3:$M$50,col)</f>
        <v>5.7000000000000002E-3</v>
      </c>
      <c r="AK461" s="1">
        <f>VLOOKUP(AI461,Graph!$D$3:$M$50,col+1)</f>
        <v>4.5999999999999999E-3</v>
      </c>
      <c r="AL461" s="1">
        <f t="shared" si="354"/>
        <v>4.966666666666667E-3</v>
      </c>
      <c r="AM461" s="1">
        <f t="shared" si="371"/>
        <v>0.64098333333333324</v>
      </c>
      <c r="AN461" s="2">
        <f t="shared" si="355"/>
        <v>0.45503333333333368</v>
      </c>
      <c r="AO461" s="1">
        <f t="shared" si="356"/>
        <v>5.0042792691911031E-2</v>
      </c>
      <c r="AP461" s="1">
        <f t="shared" si="357"/>
        <v>1.0889950986954808</v>
      </c>
      <c r="AQ461" s="1">
        <f t="shared" si="358"/>
        <v>1.0889950986954808</v>
      </c>
      <c r="AR461" s="1">
        <f t="shared" si="359"/>
        <v>1.0889950986954808</v>
      </c>
      <c r="AS461" s="1">
        <f t="shared" si="360"/>
        <v>1.0889950986954808</v>
      </c>
      <c r="AT461" s="1">
        <f t="shared" si="361"/>
        <v>0.96883409921156038</v>
      </c>
      <c r="AU461" s="1">
        <f t="shared" si="362"/>
        <v>0.3652877391332594</v>
      </c>
      <c r="AV461" s="2">
        <f t="shared" si="374"/>
        <v>460</v>
      </c>
      <c r="AW461" s="1">
        <f t="shared" si="375"/>
        <v>365.28773913325938</v>
      </c>
      <c r="AX461" s="1">
        <f t="shared" si="376"/>
        <v>0.96883409921156038</v>
      </c>
      <c r="AY461" s="1">
        <f t="shared" si="377"/>
        <v>1.0889950986954808</v>
      </c>
      <c r="AZ461" s="1">
        <f t="shared" si="372"/>
        <v>4.966666666666667E-3</v>
      </c>
      <c r="BA461" s="1">
        <f t="shared" si="373"/>
        <v>15.475354009087871</v>
      </c>
    </row>
    <row r="462" spans="1:53">
      <c r="A462" s="2">
        <f t="shared" si="332"/>
        <v>0.46100000000000035</v>
      </c>
      <c r="B462" s="1">
        <f t="shared" si="365"/>
        <v>0.50288350000000048</v>
      </c>
      <c r="C462" s="1">
        <f t="shared" si="333"/>
        <v>5.2748982754714339E-2</v>
      </c>
      <c r="D462" s="1">
        <f t="shared" si="366"/>
        <v>1.094984214862275</v>
      </c>
      <c r="E462" s="1">
        <f t="shared" si="378"/>
        <v>1.0948147066697607</v>
      </c>
      <c r="F462" s="1">
        <f t="shared" si="378"/>
        <v>1.0948088301156069</v>
      </c>
      <c r="G462" s="1">
        <f t="shared" si="378"/>
        <v>1.0948086262118253</v>
      </c>
      <c r="H462" s="1">
        <f t="shared" si="334"/>
        <v>0.38028798611259179</v>
      </c>
      <c r="I462" s="1">
        <f t="shared" si="367"/>
        <v>15.684346540182428</v>
      </c>
      <c r="J462" s="1">
        <f>VLOOKUP($I462,Graph!$D$3:$M$50,col)</f>
        <v>5.7000000000000002E-3</v>
      </c>
      <c r="K462" s="1">
        <f>VLOOKUP($I462,Graph!$D$3:$M$50,col+1)</f>
        <v>4.5999999999999999E-3</v>
      </c>
      <c r="L462" s="1">
        <f t="shared" si="335"/>
        <v>4.966666666666667E-3</v>
      </c>
      <c r="M462" s="1">
        <f t="shared" si="336"/>
        <v>0.64098333333333324</v>
      </c>
      <c r="N462" s="1">
        <f t="shared" si="337"/>
        <v>0.45603333333333368</v>
      </c>
      <c r="O462" s="1">
        <f t="shared" si="338"/>
        <v>5.0055073730628029E-2</v>
      </c>
      <c r="P462" s="1">
        <f t="shared" si="339"/>
        <v>1.0892030478792221</v>
      </c>
      <c r="Q462" s="1">
        <f t="shared" si="340"/>
        <v>1.0890270771980943</v>
      </c>
      <c r="R462" s="1">
        <f t="shared" si="341"/>
        <v>1.0890213817316312</v>
      </c>
      <c r="S462" s="1">
        <f t="shared" si="342"/>
        <v>1.0890211972175581</v>
      </c>
      <c r="T462" s="1">
        <f t="shared" si="343"/>
        <v>0.96886850758332965</v>
      </c>
      <c r="U462" s="1">
        <f t="shared" si="344"/>
        <v>0.36650134079272678</v>
      </c>
      <c r="V462" s="2">
        <f t="shared" si="368"/>
        <v>15.49247307522171</v>
      </c>
      <c r="W462" s="1">
        <f>VLOOKUP(V462,Graph!$D$3:$M$50,col)</f>
        <v>5.7000000000000002E-3</v>
      </c>
      <c r="X462" s="1">
        <f>VLOOKUP(V462,Graph!$D$3:$M$50,col+1)</f>
        <v>4.5999999999999999E-3</v>
      </c>
      <c r="Y462" s="1">
        <f t="shared" si="345"/>
        <v>4.966666666666667E-3</v>
      </c>
      <c r="Z462" s="1">
        <f t="shared" si="369"/>
        <v>0.64098333333333324</v>
      </c>
      <c r="AA462" s="2">
        <f t="shared" si="346"/>
        <v>0.45603333333333368</v>
      </c>
      <c r="AB462" s="1">
        <f t="shared" si="347"/>
        <v>5.0055073730628029E-2</v>
      </c>
      <c r="AC462" s="1">
        <f t="shared" si="348"/>
        <v>1.0890211912397361</v>
      </c>
      <c r="AD462" s="1">
        <f t="shared" si="349"/>
        <v>1.0890211910460683</v>
      </c>
      <c r="AE462" s="1">
        <f t="shared" si="350"/>
        <v>1.089021191039794</v>
      </c>
      <c r="AF462" s="1">
        <f t="shared" si="351"/>
        <v>1.0890211910395904</v>
      </c>
      <c r="AG462" s="1">
        <f t="shared" si="352"/>
        <v>0.96886850758332965</v>
      </c>
      <c r="AH462" s="1">
        <f t="shared" si="353"/>
        <v>0.36650133871358131</v>
      </c>
      <c r="AI462" s="2">
        <f t="shared" si="370"/>
        <v>15.49247304592568</v>
      </c>
      <c r="AJ462" s="1">
        <f>VLOOKUP(AI462,Graph!$D$3:$M$50,col)</f>
        <v>5.7000000000000002E-3</v>
      </c>
      <c r="AK462" s="1">
        <f>VLOOKUP(AI462,Graph!$D$3:$M$50,col+1)</f>
        <v>4.5999999999999999E-3</v>
      </c>
      <c r="AL462" s="1">
        <f t="shared" si="354"/>
        <v>4.966666666666667E-3</v>
      </c>
      <c r="AM462" s="1">
        <f t="shared" si="371"/>
        <v>0.64098333333333324</v>
      </c>
      <c r="AN462" s="2">
        <f t="shared" si="355"/>
        <v>0.45603333333333368</v>
      </c>
      <c r="AO462" s="1">
        <f t="shared" si="356"/>
        <v>5.0055073730628029E-2</v>
      </c>
      <c r="AP462" s="1">
        <f t="shared" si="357"/>
        <v>1.0890211910395839</v>
      </c>
      <c r="AQ462" s="1">
        <f t="shared" si="358"/>
        <v>1.0890211910395837</v>
      </c>
      <c r="AR462" s="1">
        <f t="shared" si="359"/>
        <v>1.0890211910395839</v>
      </c>
      <c r="AS462" s="1">
        <f t="shared" si="360"/>
        <v>1.0890211910395837</v>
      </c>
      <c r="AT462" s="1">
        <f t="shared" si="361"/>
        <v>0.96886850758332965</v>
      </c>
      <c r="AU462" s="1">
        <f t="shared" si="362"/>
        <v>0.36650133871357909</v>
      </c>
      <c r="AV462" s="2">
        <f t="shared" si="374"/>
        <v>461</v>
      </c>
      <c r="AW462" s="1">
        <f t="shared" si="375"/>
        <v>366.50133871357912</v>
      </c>
      <c r="AX462" s="1">
        <f t="shared" si="376"/>
        <v>0.96886850758332965</v>
      </c>
      <c r="AY462" s="1">
        <f t="shared" si="377"/>
        <v>1.0890211910395837</v>
      </c>
      <c r="AZ462" s="1">
        <f t="shared" si="372"/>
        <v>4.966666666666667E-3</v>
      </c>
      <c r="BA462" s="1">
        <f t="shared" si="373"/>
        <v>15.49247304592568</v>
      </c>
    </row>
    <row r="463" spans="1:53">
      <c r="A463" s="2">
        <f t="shared" si="332"/>
        <v>0.46200000000000035</v>
      </c>
      <c r="B463" s="1">
        <f t="shared" si="365"/>
        <v>0.50392466666666713</v>
      </c>
      <c r="C463" s="1">
        <f t="shared" si="333"/>
        <v>5.2759385354453348E-2</v>
      </c>
      <c r="D463" s="1">
        <f t="shared" si="366"/>
        <v>1.0950061153568571</v>
      </c>
      <c r="E463" s="1">
        <f t="shared" si="378"/>
        <v>1.0948372826041444</v>
      </c>
      <c r="F463" s="1">
        <f t="shared" si="378"/>
        <v>1.0948314279205402</v>
      </c>
      <c r="G463" s="1">
        <f t="shared" si="378"/>
        <v>1.0948312247227052</v>
      </c>
      <c r="H463" s="1">
        <f t="shared" si="334"/>
        <v>0.38153391174085066</v>
      </c>
      <c r="I463" s="1">
        <f t="shared" si="367"/>
        <v>15.701456579318359</v>
      </c>
      <c r="J463" s="1">
        <f>VLOOKUP($I463,Graph!$D$3:$M$50,col)</f>
        <v>5.7000000000000002E-3</v>
      </c>
      <c r="K463" s="1">
        <f>VLOOKUP($I463,Graph!$D$3:$M$50,col+1)</f>
        <v>4.5999999999999999E-3</v>
      </c>
      <c r="L463" s="1">
        <f t="shared" si="335"/>
        <v>4.966666666666667E-3</v>
      </c>
      <c r="M463" s="1">
        <f t="shared" si="336"/>
        <v>0.64098333333333324</v>
      </c>
      <c r="N463" s="1">
        <f t="shared" si="337"/>
        <v>0.45703333333333368</v>
      </c>
      <c r="O463" s="1">
        <f t="shared" si="338"/>
        <v>5.006730551868907E-2</v>
      </c>
      <c r="P463" s="1">
        <f t="shared" si="339"/>
        <v>1.0892289943629792</v>
      </c>
      <c r="Q463" s="1">
        <f t="shared" si="340"/>
        <v>1.0890530679495412</v>
      </c>
      <c r="R463" s="1">
        <f t="shared" si="341"/>
        <v>1.08904737210612</v>
      </c>
      <c r="S463" s="1">
        <f t="shared" si="342"/>
        <v>1.0890471875212848</v>
      </c>
      <c r="T463" s="1">
        <f t="shared" si="343"/>
        <v>0.96890276740579817</v>
      </c>
      <c r="U463" s="1">
        <f t="shared" si="344"/>
        <v>0.3677162854257674</v>
      </c>
      <c r="V463" s="2">
        <f t="shared" si="368"/>
        <v>15.509573273236651</v>
      </c>
      <c r="W463" s="1">
        <f>VLOOKUP(V463,Graph!$D$3:$M$50,col)</f>
        <v>5.7000000000000002E-3</v>
      </c>
      <c r="X463" s="1">
        <f>VLOOKUP(V463,Graph!$D$3:$M$50,col+1)</f>
        <v>4.5999999999999999E-3</v>
      </c>
      <c r="Y463" s="1">
        <f t="shared" si="345"/>
        <v>4.966666666666667E-3</v>
      </c>
      <c r="Z463" s="1">
        <f t="shared" si="369"/>
        <v>0.64098333333333324</v>
      </c>
      <c r="AA463" s="2">
        <f t="shared" si="346"/>
        <v>0.45703333333333368</v>
      </c>
      <c r="AB463" s="1">
        <f t="shared" si="347"/>
        <v>5.006730551868907E-2</v>
      </c>
      <c r="AC463" s="1">
        <f t="shared" si="348"/>
        <v>1.0890471815392728</v>
      </c>
      <c r="AD463" s="1">
        <f t="shared" si="349"/>
        <v>1.0890471813454081</v>
      </c>
      <c r="AE463" s="1">
        <f t="shared" si="350"/>
        <v>1.0890471813391251</v>
      </c>
      <c r="AF463" s="1">
        <f t="shared" si="351"/>
        <v>1.0890471813389215</v>
      </c>
      <c r="AG463" s="1">
        <f t="shared" si="352"/>
        <v>0.96890276740579817</v>
      </c>
      <c r="AH463" s="1">
        <f t="shared" si="353"/>
        <v>0.36771628333829526</v>
      </c>
      <c r="AI463" s="2">
        <f t="shared" si="370"/>
        <v>15.509573243888118</v>
      </c>
      <c r="AJ463" s="1">
        <f>VLOOKUP(AI463,Graph!$D$3:$M$50,col)</f>
        <v>5.7000000000000002E-3</v>
      </c>
      <c r="AK463" s="1">
        <f>VLOOKUP(AI463,Graph!$D$3:$M$50,col+1)</f>
        <v>4.5999999999999999E-3</v>
      </c>
      <c r="AL463" s="1">
        <f t="shared" si="354"/>
        <v>4.966666666666667E-3</v>
      </c>
      <c r="AM463" s="1">
        <f t="shared" si="371"/>
        <v>0.64098333333333324</v>
      </c>
      <c r="AN463" s="2">
        <f t="shared" si="355"/>
        <v>0.45703333333333368</v>
      </c>
      <c r="AO463" s="1">
        <f t="shared" si="356"/>
        <v>5.006730551868907E-2</v>
      </c>
      <c r="AP463" s="1">
        <f t="shared" si="357"/>
        <v>1.0890471813389149</v>
      </c>
      <c r="AQ463" s="1">
        <f t="shared" si="358"/>
        <v>1.0890471813389149</v>
      </c>
      <c r="AR463" s="1">
        <f t="shared" si="359"/>
        <v>1.0890471813389149</v>
      </c>
      <c r="AS463" s="1">
        <f t="shared" si="360"/>
        <v>1.0890471813389149</v>
      </c>
      <c r="AT463" s="1">
        <f t="shared" si="361"/>
        <v>0.96890276740579817</v>
      </c>
      <c r="AU463" s="1">
        <f t="shared" si="362"/>
        <v>0.36771628333829304</v>
      </c>
      <c r="AV463" s="2">
        <f t="shared" si="374"/>
        <v>462</v>
      </c>
      <c r="AW463" s="1">
        <f t="shared" si="375"/>
        <v>367.71628333829301</v>
      </c>
      <c r="AX463" s="1">
        <f t="shared" si="376"/>
        <v>0.96890276740579817</v>
      </c>
      <c r="AY463" s="1">
        <f t="shared" si="377"/>
        <v>1.0890471813389149</v>
      </c>
      <c r="AZ463" s="1">
        <f t="shared" si="372"/>
        <v>4.966666666666667E-3</v>
      </c>
      <c r="BA463" s="1">
        <f t="shared" si="373"/>
        <v>15.509573243888118</v>
      </c>
    </row>
    <row r="464" spans="1:53">
      <c r="A464" s="2">
        <f t="shared" si="332"/>
        <v>0.46300000000000036</v>
      </c>
      <c r="B464" s="1">
        <f t="shared" si="365"/>
        <v>0.50496583333333378</v>
      </c>
      <c r="C464" s="1">
        <f t="shared" si="333"/>
        <v>5.2769746076182907E-2</v>
      </c>
      <c r="D464" s="1">
        <f t="shared" si="366"/>
        <v>1.0950279289922689</v>
      </c>
      <c r="E464" s="1">
        <f t="shared" si="378"/>
        <v>1.0948597695602429</v>
      </c>
      <c r="F464" s="1">
        <f t="shared" si="378"/>
        <v>1.0948539366920378</v>
      </c>
      <c r="G464" s="1">
        <f t="shared" si="378"/>
        <v>1.0948537341988349</v>
      </c>
      <c r="H464" s="1">
        <f t="shared" si="334"/>
        <v>0.38278119801415145</v>
      </c>
      <c r="I464" s="1">
        <f t="shared" si="367"/>
        <v>15.718548034088137</v>
      </c>
      <c r="J464" s="1">
        <f>VLOOKUP($I464,Graph!$D$3:$M$50,col)</f>
        <v>5.7000000000000002E-3</v>
      </c>
      <c r="K464" s="1">
        <f>VLOOKUP($I464,Graph!$D$3:$M$50,col+1)</f>
        <v>4.5999999999999999E-3</v>
      </c>
      <c r="L464" s="1">
        <f t="shared" si="335"/>
        <v>4.966666666666667E-3</v>
      </c>
      <c r="M464" s="1">
        <f t="shared" si="336"/>
        <v>0.64098333333333324</v>
      </c>
      <c r="N464" s="1">
        <f t="shared" si="337"/>
        <v>0.45803333333333368</v>
      </c>
      <c r="O464" s="1">
        <f t="shared" si="338"/>
        <v>5.0079488351494013E-2</v>
      </c>
      <c r="P464" s="1">
        <f t="shared" si="339"/>
        <v>1.0892548394744823</v>
      </c>
      <c r="Q464" s="1">
        <f t="shared" si="340"/>
        <v>1.0890789572475403</v>
      </c>
      <c r="R464" s="1">
        <f t="shared" si="341"/>
        <v>1.0890732610324143</v>
      </c>
      <c r="S464" s="1">
        <f t="shared" si="342"/>
        <v>1.0890730763772061</v>
      </c>
      <c r="T464" s="1">
        <f t="shared" si="343"/>
        <v>0.96893687963886721</v>
      </c>
      <c r="U464" s="1">
        <f t="shared" si="344"/>
        <v>0.36893257361415926</v>
      </c>
      <c r="V464" s="2">
        <f t="shared" si="368"/>
        <v>15.526654694286304</v>
      </c>
      <c r="W464" s="1">
        <f>VLOOKUP(V464,Graph!$D$3:$M$50,col)</f>
        <v>5.7000000000000002E-3</v>
      </c>
      <c r="X464" s="1">
        <f>VLOOKUP(V464,Graph!$D$3:$M$50,col+1)</f>
        <v>4.5999999999999999E-3</v>
      </c>
      <c r="Y464" s="1">
        <f t="shared" si="345"/>
        <v>4.966666666666667E-3</v>
      </c>
      <c r="Z464" s="1">
        <f t="shared" si="369"/>
        <v>0.64098333333333324</v>
      </c>
      <c r="AA464" s="2">
        <f t="shared" si="346"/>
        <v>0.45803333333333368</v>
      </c>
      <c r="AB464" s="1">
        <f t="shared" si="347"/>
        <v>5.0079488351494013E-2</v>
      </c>
      <c r="AC464" s="1">
        <f t="shared" si="348"/>
        <v>1.0890730703910223</v>
      </c>
      <c r="AD464" s="1">
        <f t="shared" si="349"/>
        <v>1.0890730701969609</v>
      </c>
      <c r="AE464" s="1">
        <f t="shared" si="350"/>
        <v>1.0890730701906697</v>
      </c>
      <c r="AF464" s="1">
        <f t="shared" si="351"/>
        <v>1.0890730701904658</v>
      </c>
      <c r="AG464" s="1">
        <f t="shared" si="352"/>
        <v>0.96893687963886721</v>
      </c>
      <c r="AH464" s="1">
        <f t="shared" si="353"/>
        <v>0.36893257151834946</v>
      </c>
      <c r="AI464" s="2">
        <f t="shared" si="370"/>
        <v>15.526654664885344</v>
      </c>
      <c r="AJ464" s="1">
        <f>VLOOKUP(AI464,Graph!$D$3:$M$50,col)</f>
        <v>5.7000000000000002E-3</v>
      </c>
      <c r="AK464" s="1">
        <f>VLOOKUP(AI464,Graph!$D$3:$M$50,col+1)</f>
        <v>4.5999999999999999E-3</v>
      </c>
      <c r="AL464" s="1">
        <f t="shared" si="354"/>
        <v>4.966666666666667E-3</v>
      </c>
      <c r="AM464" s="1">
        <f t="shared" si="371"/>
        <v>0.64098333333333324</v>
      </c>
      <c r="AN464" s="2">
        <f t="shared" si="355"/>
        <v>0.45803333333333368</v>
      </c>
      <c r="AO464" s="1">
        <f t="shared" si="356"/>
        <v>5.0079488351494013E-2</v>
      </c>
      <c r="AP464" s="1">
        <f t="shared" si="357"/>
        <v>1.0890730701904592</v>
      </c>
      <c r="AQ464" s="1">
        <f t="shared" si="358"/>
        <v>1.0890730701904592</v>
      </c>
      <c r="AR464" s="1">
        <f t="shared" si="359"/>
        <v>1.0890730701904592</v>
      </c>
      <c r="AS464" s="1">
        <f t="shared" si="360"/>
        <v>1.0890730701904592</v>
      </c>
      <c r="AT464" s="1">
        <f t="shared" si="361"/>
        <v>0.96893687963886721</v>
      </c>
      <c r="AU464" s="1">
        <f t="shared" si="362"/>
        <v>0.36893257151834719</v>
      </c>
      <c r="AV464" s="2">
        <f t="shared" si="374"/>
        <v>463</v>
      </c>
      <c r="AW464" s="1">
        <f t="shared" si="375"/>
        <v>368.93257151834717</v>
      </c>
      <c r="AX464" s="1">
        <f t="shared" si="376"/>
        <v>0.96893687963886721</v>
      </c>
      <c r="AY464" s="1">
        <f t="shared" si="377"/>
        <v>1.0890730701904592</v>
      </c>
      <c r="AZ464" s="1">
        <f t="shared" si="372"/>
        <v>4.966666666666667E-3</v>
      </c>
      <c r="BA464" s="1">
        <f t="shared" si="373"/>
        <v>15.526654664885344</v>
      </c>
    </row>
    <row r="465" spans="1:53">
      <c r="A465" s="2">
        <f t="shared" si="332"/>
        <v>0.46400000000000036</v>
      </c>
      <c r="B465" s="1">
        <f t="shared" si="365"/>
        <v>0.50600700000000043</v>
      </c>
      <c r="C465" s="1">
        <f t="shared" si="333"/>
        <v>5.2780065172130151E-2</v>
      </c>
      <c r="D465" s="1">
        <f t="shared" si="366"/>
        <v>1.0950496562839229</v>
      </c>
      <c r="E465" s="1">
        <f t="shared" si="378"/>
        <v>1.0948821680627792</v>
      </c>
      <c r="F465" s="1">
        <f t="shared" si="378"/>
        <v>1.0948763569549806</v>
      </c>
      <c r="G465" s="1">
        <f t="shared" si="378"/>
        <v>1.0948761551650974</v>
      </c>
      <c r="H465" s="1">
        <f t="shared" si="334"/>
        <v>0.38402984344829444</v>
      </c>
      <c r="I465" s="1">
        <f t="shared" si="367"/>
        <v>15.735620964809449</v>
      </c>
      <c r="J465" s="1">
        <f>VLOOKUP($I465,Graph!$D$3:$M$50,col)</f>
        <v>5.7000000000000002E-3</v>
      </c>
      <c r="K465" s="1">
        <f>VLOOKUP($I465,Graph!$D$3:$M$50,col+1)</f>
        <v>4.5999999999999999E-3</v>
      </c>
      <c r="L465" s="1">
        <f t="shared" si="335"/>
        <v>4.966666666666667E-3</v>
      </c>
      <c r="M465" s="1">
        <f t="shared" si="336"/>
        <v>0.64098333333333324</v>
      </c>
      <c r="N465" s="1">
        <f t="shared" si="337"/>
        <v>0.45903333333333368</v>
      </c>
      <c r="O465" s="1">
        <f t="shared" si="338"/>
        <v>5.0091622522087292E-2</v>
      </c>
      <c r="P465" s="1">
        <f t="shared" si="339"/>
        <v>1.0892805838061621</v>
      </c>
      <c r="Q465" s="1">
        <f t="shared" si="340"/>
        <v>1.0891047456844853</v>
      </c>
      <c r="R465" s="1">
        <f t="shared" si="341"/>
        <v>1.08909904910286</v>
      </c>
      <c r="S465" s="1">
        <f t="shared" si="342"/>
        <v>1.0890988643776631</v>
      </c>
      <c r="T465" s="1">
        <f t="shared" si="343"/>
        <v>0.96897084523418575</v>
      </c>
      <c r="U465" s="1">
        <f t="shared" si="344"/>
        <v>0.37015020387378106</v>
      </c>
      <c r="V465" s="2">
        <f t="shared" si="368"/>
        <v>15.543717399943096</v>
      </c>
      <c r="W465" s="1">
        <f>VLOOKUP(V465,Graph!$D$3:$M$50,col)</f>
        <v>5.7000000000000002E-3</v>
      </c>
      <c r="X465" s="1">
        <f>VLOOKUP(V465,Graph!$D$3:$M$50,col+1)</f>
        <v>4.5999999999999999E-3</v>
      </c>
      <c r="Y465" s="1">
        <f t="shared" si="345"/>
        <v>4.966666666666667E-3</v>
      </c>
      <c r="Z465" s="1">
        <f t="shared" si="369"/>
        <v>0.64098333333333324</v>
      </c>
      <c r="AA465" s="2">
        <f t="shared" si="346"/>
        <v>0.45903333333333368</v>
      </c>
      <c r="AB465" s="1">
        <f t="shared" si="347"/>
        <v>5.0091622522087292E-2</v>
      </c>
      <c r="AC465" s="1">
        <f t="shared" si="348"/>
        <v>1.0890988583873262</v>
      </c>
      <c r="AD465" s="1">
        <f t="shared" si="349"/>
        <v>1.0890988581930696</v>
      </c>
      <c r="AE465" s="1">
        <f t="shared" si="350"/>
        <v>1.08909885818677</v>
      </c>
      <c r="AF465" s="1">
        <f t="shared" si="351"/>
        <v>1.0890988581865659</v>
      </c>
      <c r="AG465" s="1">
        <f t="shared" si="352"/>
        <v>0.96897084523418575</v>
      </c>
      <c r="AH465" s="1">
        <f t="shared" si="353"/>
        <v>0.37015020176962332</v>
      </c>
      <c r="AI465" s="2">
        <f t="shared" si="370"/>
        <v>15.543717370489798</v>
      </c>
      <c r="AJ465" s="1">
        <f>VLOOKUP(AI465,Graph!$D$3:$M$50,col)</f>
        <v>5.7000000000000002E-3</v>
      </c>
      <c r="AK465" s="1">
        <f>VLOOKUP(AI465,Graph!$D$3:$M$50,col+1)</f>
        <v>4.5999999999999999E-3</v>
      </c>
      <c r="AL465" s="1">
        <f t="shared" si="354"/>
        <v>4.966666666666667E-3</v>
      </c>
      <c r="AM465" s="1">
        <f t="shared" si="371"/>
        <v>0.64098333333333324</v>
      </c>
      <c r="AN465" s="2">
        <f t="shared" si="355"/>
        <v>0.45903333333333368</v>
      </c>
      <c r="AO465" s="1">
        <f t="shared" si="356"/>
        <v>5.0091622522087292E-2</v>
      </c>
      <c r="AP465" s="1">
        <f t="shared" si="357"/>
        <v>1.089098858186559</v>
      </c>
      <c r="AQ465" s="1">
        <f t="shared" si="358"/>
        <v>1.089098858186559</v>
      </c>
      <c r="AR465" s="1">
        <f t="shared" si="359"/>
        <v>1.089098858186559</v>
      </c>
      <c r="AS465" s="1">
        <f t="shared" si="360"/>
        <v>1.089098858186559</v>
      </c>
      <c r="AT465" s="1">
        <f t="shared" si="361"/>
        <v>0.96897084523418575</v>
      </c>
      <c r="AU465" s="1">
        <f t="shared" si="362"/>
        <v>0.37015020176962099</v>
      </c>
      <c r="AV465" s="2">
        <f t="shared" si="374"/>
        <v>464</v>
      </c>
      <c r="AW465" s="1">
        <f t="shared" si="375"/>
        <v>370.15020176962099</v>
      </c>
      <c r="AX465" s="1">
        <f t="shared" si="376"/>
        <v>0.96897084523418575</v>
      </c>
      <c r="AY465" s="1">
        <f t="shared" si="377"/>
        <v>1.089098858186559</v>
      </c>
      <c r="AZ465" s="1">
        <f t="shared" si="372"/>
        <v>4.966666666666667E-3</v>
      </c>
      <c r="BA465" s="1">
        <f t="shared" si="373"/>
        <v>15.543717370489798</v>
      </c>
    </row>
    <row r="466" spans="1:53">
      <c r="A466" s="2">
        <f t="shared" si="332"/>
        <v>0.46500000000000036</v>
      </c>
      <c r="B466" s="1">
        <f t="shared" si="365"/>
        <v>0.50704816666666708</v>
      </c>
      <c r="C466" s="1">
        <f t="shared" si="333"/>
        <v>5.2790342892502035E-2</v>
      </c>
      <c r="D466" s="1">
        <f t="shared" si="366"/>
        <v>1.0950712977431645</v>
      </c>
      <c r="E466" s="1">
        <f t="shared" si="378"/>
        <v>1.0949044786323627</v>
      </c>
      <c r="F466" s="1">
        <f t="shared" si="378"/>
        <v>1.0948986892301362</v>
      </c>
      <c r="G466" s="1">
        <f t="shared" si="378"/>
        <v>1.0948984881422601</v>
      </c>
      <c r="H466" s="1">
        <f t="shared" si="334"/>
        <v>0.38527984656392772</v>
      </c>
      <c r="I466" s="1">
        <f t="shared" si="367"/>
        <v>15.752675431474888</v>
      </c>
      <c r="J466" s="1">
        <f>VLOOKUP($I466,Graph!$D$3:$M$50,col)</f>
        <v>5.7000000000000002E-3</v>
      </c>
      <c r="K466" s="1">
        <f>VLOOKUP($I466,Graph!$D$3:$M$50,col+1)</f>
        <v>4.5999999999999999E-3</v>
      </c>
      <c r="L466" s="1">
        <f t="shared" si="335"/>
        <v>4.966666666666667E-3</v>
      </c>
      <c r="M466" s="1">
        <f t="shared" si="336"/>
        <v>0.64098333333333324</v>
      </c>
      <c r="N466" s="1">
        <f t="shared" si="337"/>
        <v>0.46003333333333368</v>
      </c>
      <c r="O466" s="1">
        <f t="shared" si="338"/>
        <v>5.0103708321181467E-2</v>
      </c>
      <c r="P466" s="1">
        <f t="shared" si="339"/>
        <v>1.0893062279458479</v>
      </c>
      <c r="Q466" s="1">
        <f t="shared" si="340"/>
        <v>1.0891304338481715</v>
      </c>
      <c r="R466" s="1">
        <f t="shared" si="341"/>
        <v>1.0891247369052026</v>
      </c>
      <c r="S466" s="1">
        <f t="shared" si="342"/>
        <v>1.0891245521104009</v>
      </c>
      <c r="T466" s="1">
        <f t="shared" si="343"/>
        <v>0.96900466513523831</v>
      </c>
      <c r="U466" s="1">
        <f t="shared" si="344"/>
        <v>0.37136917472541853</v>
      </c>
      <c r="V466" s="2">
        <f t="shared" si="368"/>
        <v>15.560761451444332</v>
      </c>
      <c r="W466" s="1">
        <f>VLOOKUP(V466,Graph!$D$3:$M$50,col)</f>
        <v>5.7000000000000002E-3</v>
      </c>
      <c r="X466" s="1">
        <f>VLOOKUP(V466,Graph!$D$3:$M$50,col+1)</f>
        <v>4.5999999999999999E-3</v>
      </c>
      <c r="Y466" s="1">
        <f t="shared" si="345"/>
        <v>4.966666666666667E-3</v>
      </c>
      <c r="Z466" s="1">
        <f t="shared" si="369"/>
        <v>0.64098333333333324</v>
      </c>
      <c r="AA466" s="2">
        <f t="shared" si="346"/>
        <v>0.46003333333333368</v>
      </c>
      <c r="AB466" s="1">
        <f t="shared" si="347"/>
        <v>5.0103708321181467E-2</v>
      </c>
      <c r="AC466" s="1">
        <f t="shared" si="348"/>
        <v>1.0891245461159296</v>
      </c>
      <c r="AD466" s="1">
        <f t="shared" si="349"/>
        <v>1.0891245459214773</v>
      </c>
      <c r="AE466" s="1">
        <f t="shared" si="350"/>
        <v>1.0891245459151695</v>
      </c>
      <c r="AF466" s="1">
        <f t="shared" si="351"/>
        <v>1.0891245459149645</v>
      </c>
      <c r="AG466" s="1">
        <f t="shared" si="352"/>
        <v>0.96900466513523831</v>
      </c>
      <c r="AH466" s="1">
        <f t="shared" si="353"/>
        <v>0.37136917261290164</v>
      </c>
      <c r="AI466" s="2">
        <f t="shared" si="370"/>
        <v>15.560761421938766</v>
      </c>
      <c r="AJ466" s="1">
        <f>VLOOKUP(AI466,Graph!$D$3:$M$50,col)</f>
        <v>5.7000000000000002E-3</v>
      </c>
      <c r="AK466" s="1">
        <f>VLOOKUP(AI466,Graph!$D$3:$M$50,col+1)</f>
        <v>4.5999999999999999E-3</v>
      </c>
      <c r="AL466" s="1">
        <f t="shared" si="354"/>
        <v>4.966666666666667E-3</v>
      </c>
      <c r="AM466" s="1">
        <f t="shared" si="371"/>
        <v>0.64098333333333324</v>
      </c>
      <c r="AN466" s="2">
        <f t="shared" si="355"/>
        <v>0.46003333333333368</v>
      </c>
      <c r="AO466" s="1">
        <f t="shared" si="356"/>
        <v>5.0103708321181467E-2</v>
      </c>
      <c r="AP466" s="1">
        <f t="shared" si="357"/>
        <v>1.0891245459149581</v>
      </c>
      <c r="AQ466" s="1">
        <f t="shared" si="358"/>
        <v>1.0891245459149581</v>
      </c>
      <c r="AR466" s="1">
        <f t="shared" si="359"/>
        <v>1.0891245459149581</v>
      </c>
      <c r="AS466" s="1">
        <f t="shared" si="360"/>
        <v>1.0891245459149581</v>
      </c>
      <c r="AT466" s="1">
        <f t="shared" si="361"/>
        <v>0.96900466513523831</v>
      </c>
      <c r="AU466" s="1">
        <f t="shared" si="362"/>
        <v>0.37136917261289942</v>
      </c>
      <c r="AV466" s="2">
        <f t="shared" si="374"/>
        <v>465</v>
      </c>
      <c r="AW466" s="1">
        <f t="shared" si="375"/>
        <v>371.36917261289943</v>
      </c>
      <c r="AX466" s="1">
        <f t="shared" si="376"/>
        <v>0.96900466513523831</v>
      </c>
      <c r="AY466" s="1">
        <f t="shared" si="377"/>
        <v>1.0891245459149581</v>
      </c>
      <c r="AZ466" s="1">
        <f t="shared" si="372"/>
        <v>4.966666666666667E-3</v>
      </c>
      <c r="BA466" s="1">
        <f t="shared" si="373"/>
        <v>15.560761421938766</v>
      </c>
    </row>
    <row r="467" spans="1:53">
      <c r="A467" s="2">
        <f t="shared" si="332"/>
        <v>0.46600000000000036</v>
      </c>
      <c r="B467" s="1">
        <f t="shared" si="365"/>
        <v>0.50808933333333384</v>
      </c>
      <c r="C467" s="1">
        <f t="shared" si="333"/>
        <v>5.2800579485505449E-2</v>
      </c>
      <c r="D467" s="1">
        <f t="shared" si="366"/>
        <v>1.0950928538773121</v>
      </c>
      <c r="E467" s="1">
        <f t="shared" si="378"/>
        <v>1.0949267017855258</v>
      </c>
      <c r="F467" s="1">
        <f t="shared" si="378"/>
        <v>1.0949209340341961</v>
      </c>
      <c r="G467" s="1">
        <f t="shared" si="378"/>
        <v>1.0949207336470146</v>
      </c>
      <c r="H467" s="1">
        <f t="shared" si="334"/>
        <v>0.3865312058865199</v>
      </c>
      <c r="I467" s="1">
        <f t="shared" si="367"/>
        <v>15.769711493754405</v>
      </c>
      <c r="J467" s="1">
        <f>VLOOKUP($I467,Graph!$D$3:$M$50,col)</f>
        <v>5.7000000000000002E-3</v>
      </c>
      <c r="K467" s="1">
        <f>VLOOKUP($I467,Graph!$D$3:$M$50,col+1)</f>
        <v>4.5999999999999999E-3</v>
      </c>
      <c r="L467" s="1">
        <f t="shared" si="335"/>
        <v>4.966666666666667E-3</v>
      </c>
      <c r="M467" s="1">
        <f t="shared" si="336"/>
        <v>0.64098333333333324</v>
      </c>
      <c r="N467" s="1">
        <f t="shared" si="337"/>
        <v>0.46103333333333368</v>
      </c>
      <c r="O467" s="1">
        <f t="shared" si="338"/>
        <v>5.0115746037180185E-2</v>
      </c>
      <c r="P467" s="1">
        <f t="shared" si="339"/>
        <v>1.089331772476809</v>
      </c>
      <c r="Q467" s="1">
        <f t="shared" si="340"/>
        <v>1.0891560223218399</v>
      </c>
      <c r="R467" s="1">
        <f t="shared" si="341"/>
        <v>1.0891503250226351</v>
      </c>
      <c r="S467" s="1">
        <f t="shared" si="342"/>
        <v>1.0891501401586086</v>
      </c>
      <c r="T467" s="1">
        <f t="shared" si="343"/>
        <v>0.9690383402774333</v>
      </c>
      <c r="U467" s="1">
        <f t="shared" si="344"/>
        <v>0.37258948469473641</v>
      </c>
      <c r="V467" s="2">
        <f t="shared" si="368"/>
        <v>15.577786909694707</v>
      </c>
      <c r="W467" s="1">
        <f>VLOOKUP(V467,Graph!$D$3:$M$50,col)</f>
        <v>5.7000000000000002E-3</v>
      </c>
      <c r="X467" s="1">
        <f>VLOOKUP(V467,Graph!$D$3:$M$50,col+1)</f>
        <v>4.5999999999999999E-3</v>
      </c>
      <c r="Y467" s="1">
        <f t="shared" si="345"/>
        <v>4.966666666666667E-3</v>
      </c>
      <c r="Z467" s="1">
        <f t="shared" si="369"/>
        <v>0.64098333333333324</v>
      </c>
      <c r="AA467" s="2">
        <f t="shared" si="346"/>
        <v>0.46103333333333368</v>
      </c>
      <c r="AB467" s="1">
        <f t="shared" si="347"/>
        <v>5.0115746037180185E-2</v>
      </c>
      <c r="AC467" s="1">
        <f t="shared" si="348"/>
        <v>1.0891501341600203</v>
      </c>
      <c r="AD467" s="1">
        <f t="shared" si="349"/>
        <v>1.0891501339653737</v>
      </c>
      <c r="AE467" s="1">
        <f t="shared" si="350"/>
        <v>1.0891501339590577</v>
      </c>
      <c r="AF467" s="1">
        <f t="shared" si="351"/>
        <v>1.0891501339588527</v>
      </c>
      <c r="AG467" s="1">
        <f t="shared" si="352"/>
        <v>0.9690383402774333</v>
      </c>
      <c r="AH467" s="1">
        <f t="shared" si="353"/>
        <v>0.37258948257384999</v>
      </c>
      <c r="AI467" s="2">
        <f t="shared" si="370"/>
        <v>15.577786880136964</v>
      </c>
      <c r="AJ467" s="1">
        <f>VLOOKUP(AI467,Graph!$D$3:$M$50,col)</f>
        <v>5.7000000000000002E-3</v>
      </c>
      <c r="AK467" s="1">
        <f>VLOOKUP(AI467,Graph!$D$3:$M$50,col+1)</f>
        <v>4.5999999999999999E-3</v>
      </c>
      <c r="AL467" s="1">
        <f t="shared" si="354"/>
        <v>4.966666666666667E-3</v>
      </c>
      <c r="AM467" s="1">
        <f t="shared" si="371"/>
        <v>0.64098333333333324</v>
      </c>
      <c r="AN467" s="2">
        <f t="shared" si="355"/>
        <v>0.46103333333333368</v>
      </c>
      <c r="AO467" s="1">
        <f t="shared" si="356"/>
        <v>5.0115746037180185E-2</v>
      </c>
      <c r="AP467" s="1">
        <f t="shared" si="357"/>
        <v>1.0891501339588461</v>
      </c>
      <c r="AQ467" s="1">
        <f t="shared" si="358"/>
        <v>1.0891501339588456</v>
      </c>
      <c r="AR467" s="1">
        <f t="shared" si="359"/>
        <v>1.0891501339588459</v>
      </c>
      <c r="AS467" s="1">
        <f t="shared" si="360"/>
        <v>1.0891501339588461</v>
      </c>
      <c r="AT467" s="1">
        <f t="shared" si="361"/>
        <v>0.9690383402774333</v>
      </c>
      <c r="AU467" s="1">
        <f t="shared" si="362"/>
        <v>0.37258948257384766</v>
      </c>
      <c r="AV467" s="2">
        <f t="shared" si="374"/>
        <v>466</v>
      </c>
      <c r="AW467" s="1">
        <f t="shared" si="375"/>
        <v>372.58948257384765</v>
      </c>
      <c r="AX467" s="1">
        <f t="shared" si="376"/>
        <v>0.9690383402774333</v>
      </c>
      <c r="AY467" s="1">
        <f t="shared" si="377"/>
        <v>1.0891501339588461</v>
      </c>
      <c r="AZ467" s="1">
        <f t="shared" si="372"/>
        <v>4.966666666666667E-3</v>
      </c>
      <c r="BA467" s="1">
        <f t="shared" si="373"/>
        <v>15.577786880136964</v>
      </c>
    </row>
    <row r="468" spans="1:53">
      <c r="A468" s="2">
        <f t="shared" si="332"/>
        <v>0.46700000000000036</v>
      </c>
      <c r="B468" s="1">
        <f t="shared" si="365"/>
        <v>0.50913050000000049</v>
      </c>
      <c r="C468" s="1">
        <f t="shared" si="333"/>
        <v>5.2810775197367169E-2</v>
      </c>
      <c r="D468" s="1">
        <f t="shared" si="366"/>
        <v>1.095114325189696</v>
      </c>
      <c r="E468" s="1">
        <f t="shared" si="378"/>
        <v>1.0949488380347658</v>
      </c>
      <c r="F468" s="1">
        <f t="shared" si="378"/>
        <v>1.0949430918798158</v>
      </c>
      <c r="G468" s="1">
        <f t="shared" si="378"/>
        <v>1.0949428921920179</v>
      </c>
      <c r="H468" s="1">
        <f t="shared" si="334"/>
        <v>0.38778391994633404</v>
      </c>
      <c r="I468" s="1">
        <f t="shared" si="367"/>
        <v>15.78672921099772</v>
      </c>
      <c r="J468" s="1">
        <f>VLOOKUP($I468,Graph!$D$3:$M$50,col)</f>
        <v>5.7000000000000002E-3</v>
      </c>
      <c r="K468" s="1">
        <f>VLOOKUP($I468,Graph!$D$3:$M$50,col+1)</f>
        <v>4.5999999999999999E-3</v>
      </c>
      <c r="L468" s="1">
        <f t="shared" si="335"/>
        <v>4.966666666666667E-3</v>
      </c>
      <c r="M468" s="1">
        <f t="shared" si="336"/>
        <v>0.64098333333333324</v>
      </c>
      <c r="N468" s="1">
        <f t="shared" si="337"/>
        <v>0.46203333333333368</v>
      </c>
      <c r="O468" s="1">
        <f t="shared" si="338"/>
        <v>5.0127735956201257E-2</v>
      </c>
      <c r="P468" s="1">
        <f t="shared" si="339"/>
        <v>1.0893572179778017</v>
      </c>
      <c r="Q468" s="1">
        <f t="shared" si="340"/>
        <v>1.0891815116842201</v>
      </c>
      <c r="R468" s="1">
        <f t="shared" si="341"/>
        <v>1.0891758140338395</v>
      </c>
      <c r="S468" s="1">
        <f t="shared" si="342"/>
        <v>1.089175629100966</v>
      </c>
      <c r="T468" s="1">
        <f t="shared" si="343"/>
        <v>0.96907187158818897</v>
      </c>
      <c r="U468" s="1">
        <f t="shared" si="344"/>
        <v>0.37381113231225144</v>
      </c>
      <c r="V468" s="2">
        <f t="shared" si="368"/>
        <v>15.59479383526884</v>
      </c>
      <c r="W468" s="1">
        <f>VLOOKUP(V468,Graph!$D$3:$M$50,col)</f>
        <v>5.7000000000000002E-3</v>
      </c>
      <c r="X468" s="1">
        <f>VLOOKUP(V468,Graph!$D$3:$M$50,col+1)</f>
        <v>4.5999999999999999E-3</v>
      </c>
      <c r="Y468" s="1">
        <f t="shared" si="345"/>
        <v>4.966666666666667E-3</v>
      </c>
      <c r="Z468" s="1">
        <f t="shared" si="369"/>
        <v>0.64098333333333324</v>
      </c>
      <c r="AA468" s="2">
        <f t="shared" si="346"/>
        <v>0.46203333333333368</v>
      </c>
      <c r="AB468" s="1">
        <f t="shared" si="347"/>
        <v>5.0127735956201257E-2</v>
      </c>
      <c r="AC468" s="1">
        <f t="shared" si="348"/>
        <v>1.0891756230982788</v>
      </c>
      <c r="AD468" s="1">
        <f t="shared" si="349"/>
        <v>1.0891756229034391</v>
      </c>
      <c r="AE468" s="1">
        <f t="shared" si="350"/>
        <v>1.0891756228971148</v>
      </c>
      <c r="AF468" s="1">
        <f t="shared" si="351"/>
        <v>1.0891756228969092</v>
      </c>
      <c r="AG468" s="1">
        <f t="shared" si="352"/>
        <v>0.96907187158818897</v>
      </c>
      <c r="AH468" s="1">
        <f t="shared" si="353"/>
        <v>0.37381113018298473</v>
      </c>
      <c r="AI468" s="2">
        <f t="shared" si="370"/>
        <v>15.594793805658991</v>
      </c>
      <c r="AJ468" s="1">
        <f>VLOOKUP(AI468,Graph!$D$3:$M$50,col)</f>
        <v>5.7000000000000002E-3</v>
      </c>
      <c r="AK468" s="1">
        <f>VLOOKUP(AI468,Graph!$D$3:$M$50,col+1)</f>
        <v>4.5999999999999999E-3</v>
      </c>
      <c r="AL468" s="1">
        <f t="shared" si="354"/>
        <v>4.966666666666667E-3</v>
      </c>
      <c r="AM468" s="1">
        <f t="shared" si="371"/>
        <v>0.64098333333333324</v>
      </c>
      <c r="AN468" s="2">
        <f t="shared" si="355"/>
        <v>0.46203333333333368</v>
      </c>
      <c r="AO468" s="1">
        <f t="shared" si="356"/>
        <v>5.0127735956201257E-2</v>
      </c>
      <c r="AP468" s="1">
        <f t="shared" si="357"/>
        <v>1.0891756228969027</v>
      </c>
      <c r="AQ468" s="1">
        <f t="shared" si="358"/>
        <v>1.0891756228969023</v>
      </c>
      <c r="AR468" s="1">
        <f t="shared" si="359"/>
        <v>1.0891756228969025</v>
      </c>
      <c r="AS468" s="1">
        <f t="shared" si="360"/>
        <v>1.0891756228969023</v>
      </c>
      <c r="AT468" s="1">
        <f t="shared" si="361"/>
        <v>0.96907187158818897</v>
      </c>
      <c r="AU468" s="1">
        <f t="shared" si="362"/>
        <v>0.37381113018298234</v>
      </c>
      <c r="AV468" s="2">
        <f t="shared" si="374"/>
        <v>467</v>
      </c>
      <c r="AW468" s="1">
        <f t="shared" si="375"/>
        <v>373.81113018298237</v>
      </c>
      <c r="AX468" s="1">
        <f t="shared" si="376"/>
        <v>0.96907187158818897</v>
      </c>
      <c r="AY468" s="1">
        <f t="shared" si="377"/>
        <v>1.0891756228969023</v>
      </c>
      <c r="AZ468" s="1">
        <f t="shared" si="372"/>
        <v>4.966666666666667E-3</v>
      </c>
      <c r="BA468" s="1">
        <f t="shared" si="373"/>
        <v>15.594793805658991</v>
      </c>
    </row>
    <row r="469" spans="1:53">
      <c r="A469" s="2">
        <f t="shared" ref="A469:A532" si="379">A468+0.001</f>
        <v>0.46800000000000036</v>
      </c>
      <c r="B469" s="1">
        <f t="shared" si="365"/>
        <v>0.51017166666666713</v>
      </c>
      <c r="C469" s="1">
        <f t="shared" ref="C469:C532" si="380">(4/27)*(b*A469/B469)^2</f>
        <v>5.2820930272353593E-2</v>
      </c>
      <c r="D469" s="1">
        <f t="shared" si="366"/>
        <v>1.0951357121796976</v>
      </c>
      <c r="E469" s="1">
        <f t="shared" si="378"/>
        <v>1.0949708878885853</v>
      </c>
      <c r="F469" s="1">
        <f t="shared" si="378"/>
        <v>1.0949651632756559</v>
      </c>
      <c r="G469" s="1">
        <f t="shared" si="378"/>
        <v>1.09496496428593</v>
      </c>
      <c r="H469" s="1">
        <f t="shared" ref="H469:H532" si="381">SQRT(gn*(2*A469/3)^3)*G469*b</f>
        <v>0.389037987278402</v>
      </c>
      <c r="I469" s="1">
        <f t="shared" si="367"/>
        <v>15.80372864223671</v>
      </c>
      <c r="J469" s="1">
        <f>VLOOKUP($I469,Graph!$D$3:$M$50,col)</f>
        <v>5.7000000000000002E-3</v>
      </c>
      <c r="K469" s="1">
        <f>VLOOKUP($I469,Graph!$D$3:$M$50,col+1)</f>
        <v>4.5999999999999999E-3</v>
      </c>
      <c r="L469" s="1">
        <f t="shared" ref="L469:L532" si="382">J469+Ratio*(K469-J469)</f>
        <v>4.966666666666667E-3</v>
      </c>
      <c r="M469" s="1">
        <f t="shared" ref="M469:M532" si="383">b-2*L469*L</f>
        <v>0.64098333333333324</v>
      </c>
      <c r="N469" s="1">
        <f t="shared" ref="N469:N532" si="384">A469-L469*L</f>
        <v>0.46303333333333369</v>
      </c>
      <c r="O469" s="1">
        <f t="shared" ref="O469:O532" si="385">(4/27)*(M469*N469/B469)^2</f>
        <v>5.0139678362098969E-2</v>
      </c>
      <c r="P469" s="1">
        <f t="shared" ref="P469:P532" si="386">SQRT(G469-(O469*G469-POWER(G469,1/3)+1)/(O469-POWER(G469,-2/3)/3))</f>
        <v>1.0893825650231097</v>
      </c>
      <c r="Q469" s="1">
        <f t="shared" ref="Q469:Q532" si="387">SQRT(P469-(O469*P469-POWER(P469,1/3)+1)/(O469-POWER(P469,-2/3)/3))</f>
        <v>1.0892069025095747</v>
      </c>
      <c r="R469" s="1">
        <f t="shared" ref="R469:R532" si="388">SQRT(Q469-(O469*Q469-POWER(Q469,1/3)+1)/(O469-POWER(Q469,-2/3)/3))</f>
        <v>1.0892012045130317</v>
      </c>
      <c r="S469" s="1">
        <f t="shared" ref="S469:S532" si="389">SQRT(R469-(O469*R469-POWER(R469,1/3)+1)/(O469-POWER(R469,-2/3)/3))</f>
        <v>1.0892010195116864</v>
      </c>
      <c r="T469" s="1">
        <f t="shared" ref="T469:T532" si="390">(M469/b)*POWER(N469/A469,3/2)</f>
        <v>0.96910525998701791</v>
      </c>
      <c r="U469" s="1">
        <f t="shared" ref="U469:U532" si="391">SQRT(gn*(2*A469/3)^3)*S469*T469*b</f>
        <v>0.37503411611330661</v>
      </c>
      <c r="V469" s="2">
        <f t="shared" si="368"/>
        <v>15.61178228841376</v>
      </c>
      <c r="W469" s="1">
        <f>VLOOKUP(V469,Graph!$D$3:$M$50,col)</f>
        <v>5.7000000000000002E-3</v>
      </c>
      <c r="X469" s="1">
        <f>VLOOKUP(V469,Graph!$D$3:$M$50,col+1)</f>
        <v>4.5999999999999999E-3</v>
      </c>
      <c r="Y469" s="1">
        <f t="shared" ref="Y469:Y532" si="392">W469+Ratio*(X469-W469)</f>
        <v>4.966666666666667E-3</v>
      </c>
      <c r="Z469" s="1">
        <f t="shared" si="369"/>
        <v>0.64098333333333324</v>
      </c>
      <c r="AA469" s="2">
        <f t="shared" ref="AA469:AA532" si="393">A469-Y469*L</f>
        <v>0.46303333333333369</v>
      </c>
      <c r="AB469" s="1">
        <f t="shared" ref="AB469:AB532" si="394">(4/27)*(Z469*AA469/B469)^2</f>
        <v>5.0139678362098969E-2</v>
      </c>
      <c r="AC469" s="1">
        <f t="shared" ref="AC469:AC532" si="395">SQRT(S469-(AB469*S469-POWER(S469,1/3)+1)/(AB469-POWER(S469,-2/3)/3))</f>
        <v>1.0892010135049184</v>
      </c>
      <c r="AD469" s="1">
        <f t="shared" ref="AD469:AD532" si="396">SQRT(AC469-(AB469*AC469-POWER(AC469,1/3)+1)/(AB469-POWER(AC469,-2/3)/3))</f>
        <v>1.0892010133098853</v>
      </c>
      <c r="AE469" s="1">
        <f t="shared" ref="AE469:AE532" si="397">SQRT(AD469-(AB469*AD469-POWER(AD469,1/3)+1)/(AB469-POWER(AD469,-2/3)/3))</f>
        <v>1.089201013303553</v>
      </c>
      <c r="AF469" s="1">
        <f t="shared" ref="AF469:AF532" si="398">SQRT(AE469-(AB469*AE469-POWER(AE469,1/3)+1)/(AB469-POWER(AE469,-2/3)/3))</f>
        <v>1.0892010133033474</v>
      </c>
      <c r="AG469" s="1">
        <f t="shared" ref="AG469:AG532" si="399">(Z469/b)*POWER(AA469/A469,3/2)</f>
        <v>0.96910525998701791</v>
      </c>
      <c r="AH469" s="1">
        <f t="shared" ref="AH469:AH532" si="400">SQRT(gn*(2*A469/3)^3)*AF469*AG469*b</f>
        <v>0.37503411397564895</v>
      </c>
      <c r="AI469" s="2">
        <f t="shared" si="370"/>
        <v>15.611782258751884</v>
      </c>
      <c r="AJ469" s="1">
        <f>VLOOKUP(AI469,Graph!$D$3:$M$50,col)</f>
        <v>5.7000000000000002E-3</v>
      </c>
      <c r="AK469" s="1">
        <f>VLOOKUP(AI469,Graph!$D$3:$M$50,col+1)</f>
        <v>4.5999999999999999E-3</v>
      </c>
      <c r="AL469" s="1">
        <f t="shared" ref="AL469:AL532" si="401">AJ469+Ratio*(AK469-AJ469)</f>
        <v>4.966666666666667E-3</v>
      </c>
      <c r="AM469" s="1">
        <f t="shared" si="371"/>
        <v>0.64098333333333324</v>
      </c>
      <c r="AN469" s="2">
        <f t="shared" ref="AN469:AN532" si="402">A469-AL469*L</f>
        <v>0.46303333333333369</v>
      </c>
      <c r="AO469" s="1">
        <f t="shared" ref="AO469:AO532" si="403">(4/27)*(AM469*AN469/B469)^2</f>
        <v>5.0139678362098969E-2</v>
      </c>
      <c r="AP469" s="1">
        <f t="shared" ref="AP469:AP532" si="404">SQRT(AF469-(AO469*AF469-POWER(AF469,1/3)+1)/(AO469-POWER(AF469,-2/3)/3))</f>
        <v>1.0892010133033407</v>
      </c>
      <c r="AQ469" s="1">
        <f t="shared" ref="AQ469:AQ532" si="405">SQRT(AP469-(AO469*AP469-POWER(AP469,1/3)+1)/(AO469-POWER(AP469,-2/3)/3))</f>
        <v>1.0892010133033405</v>
      </c>
      <c r="AR469" s="1">
        <f t="shared" ref="AR469:AR532" si="406">SQRT(AQ469-(AO469*AQ469-POWER(AQ469,1/3)+1)/(AO469-POWER(AQ469,-2/3)/3))</f>
        <v>1.0892010133033405</v>
      </c>
      <c r="AS469" s="1">
        <f t="shared" ref="AS469:AS532" si="407">SQRT(AR469-(AO469*AR469-POWER(AR469,1/3)+1)/(AO469-POWER(AR469,-2/3)/3))</f>
        <v>1.0892010133033405</v>
      </c>
      <c r="AT469" s="1">
        <f t="shared" ref="AT469:AT532" si="408">(AM469/b)*POWER(AN469/A469,3/2)</f>
        <v>0.96910525998701791</v>
      </c>
      <c r="AU469" s="1">
        <f t="shared" ref="AU469:AU532" si="409">SQRT(gn*(2*A469/3)^3)*AS469*AT469*b</f>
        <v>0.37503411397564657</v>
      </c>
      <c r="AV469" s="2">
        <f t="shared" si="374"/>
        <v>468</v>
      </c>
      <c r="AW469" s="1">
        <f t="shared" si="375"/>
        <v>375.03411397564656</v>
      </c>
      <c r="AX469" s="1">
        <f t="shared" si="376"/>
        <v>0.96910525998701791</v>
      </c>
      <c r="AY469" s="1">
        <f t="shared" si="377"/>
        <v>1.0892010133033405</v>
      </c>
      <c r="AZ469" s="1">
        <f t="shared" si="372"/>
        <v>4.966666666666667E-3</v>
      </c>
      <c r="BA469" s="1">
        <f t="shared" si="373"/>
        <v>15.611782258751884</v>
      </c>
    </row>
    <row r="470" spans="1:53">
      <c r="A470" s="2">
        <f t="shared" si="379"/>
        <v>0.46900000000000036</v>
      </c>
      <c r="B470" s="1">
        <f t="shared" si="365"/>
        <v>0.51121283333333378</v>
      </c>
      <c r="C470" s="1">
        <f t="shared" si="380"/>
        <v>5.2831044952790084E-2</v>
      </c>
      <c r="D470" s="1">
        <f t="shared" si="366"/>
        <v>1.0951570153427888</v>
      </c>
      <c r="E470" s="1">
        <f t="shared" si="378"/>
        <v>1.0949928518515282</v>
      </c>
      <c r="F470" s="1">
        <f t="shared" si="378"/>
        <v>1.0949871487264182</v>
      </c>
      <c r="G470" s="1">
        <f t="shared" si="378"/>
        <v>1.0949869504334544</v>
      </c>
      <c r="H470" s="1">
        <f t="shared" si="381"/>
        <v>0.39029340642249921</v>
      </c>
      <c r="I470" s="1">
        <f t="shared" si="367"/>
        <v>15.820709846187818</v>
      </c>
      <c r="J470" s="1">
        <f>VLOOKUP($I470,Graph!$D$3:$M$50,col)</f>
        <v>5.7000000000000002E-3</v>
      </c>
      <c r="K470" s="1">
        <f>VLOOKUP($I470,Graph!$D$3:$M$50,col+1)</f>
        <v>4.5999999999999999E-3</v>
      </c>
      <c r="L470" s="1">
        <f t="shared" si="382"/>
        <v>4.966666666666667E-3</v>
      </c>
      <c r="M470" s="1">
        <f t="shared" si="383"/>
        <v>0.64098333333333324</v>
      </c>
      <c r="N470" s="1">
        <f t="shared" si="384"/>
        <v>0.46403333333333369</v>
      </c>
      <c r="O470" s="1">
        <f t="shared" si="385"/>
        <v>5.015157353648661E-2</v>
      </c>
      <c r="P470" s="1">
        <f t="shared" si="386"/>
        <v>1.08940781418259</v>
      </c>
      <c r="Q470" s="1">
        <f t="shared" si="387"/>
        <v>1.0892321953677435</v>
      </c>
      <c r="R470" s="1">
        <f t="shared" si="388"/>
        <v>1.0892264970300043</v>
      </c>
      <c r="S470" s="1">
        <f t="shared" si="389"/>
        <v>1.0892263119605592</v>
      </c>
      <c r="T470" s="1">
        <f t="shared" si="390"/>
        <v>0.96913850638561139</v>
      </c>
      <c r="U470" s="1">
        <f t="shared" si="391"/>
        <v>0.37625843463804448</v>
      </c>
      <c r="V470" s="2">
        <f t="shared" si="368"/>
        <v>15.628752329051387</v>
      </c>
      <c r="W470" s="1">
        <f>VLOOKUP(V470,Graph!$D$3:$M$50,col)</f>
        <v>5.7000000000000002E-3</v>
      </c>
      <c r="X470" s="1">
        <f>VLOOKUP(V470,Graph!$D$3:$M$50,col+1)</f>
        <v>4.5999999999999999E-3</v>
      </c>
      <c r="Y470" s="1">
        <f t="shared" si="392"/>
        <v>4.966666666666667E-3</v>
      </c>
      <c r="Z470" s="1">
        <f t="shared" si="369"/>
        <v>0.64098333333333324</v>
      </c>
      <c r="AA470" s="2">
        <f t="shared" si="393"/>
        <v>0.46403333333333369</v>
      </c>
      <c r="AB470" s="1">
        <f t="shared" si="394"/>
        <v>5.015157353648661E-2</v>
      </c>
      <c r="AC470" s="1">
        <f t="shared" si="395"/>
        <v>1.0892263059497282</v>
      </c>
      <c r="AD470" s="1">
        <f t="shared" si="396"/>
        <v>1.0892263057545033</v>
      </c>
      <c r="AE470" s="1">
        <f t="shared" si="397"/>
        <v>1.0892263057481628</v>
      </c>
      <c r="AF470" s="1">
        <f t="shared" si="398"/>
        <v>1.0892263057479568</v>
      </c>
      <c r="AG470" s="1">
        <f t="shared" si="399"/>
        <v>0.96913850638561139</v>
      </c>
      <c r="AH470" s="1">
        <f t="shared" si="400"/>
        <v>0.37625843249198532</v>
      </c>
      <c r="AI470" s="2">
        <f t="shared" si="370"/>
        <v>15.628752299337567</v>
      </c>
      <c r="AJ470" s="1">
        <f>VLOOKUP(AI470,Graph!$D$3:$M$50,col)</f>
        <v>5.7000000000000002E-3</v>
      </c>
      <c r="AK470" s="1">
        <f>VLOOKUP(AI470,Graph!$D$3:$M$50,col+1)</f>
        <v>4.5999999999999999E-3</v>
      </c>
      <c r="AL470" s="1">
        <f t="shared" si="401"/>
        <v>4.966666666666667E-3</v>
      </c>
      <c r="AM470" s="1">
        <f t="shared" si="371"/>
        <v>0.64098333333333324</v>
      </c>
      <c r="AN470" s="2">
        <f t="shared" si="402"/>
        <v>0.46403333333333369</v>
      </c>
      <c r="AO470" s="1">
        <f t="shared" si="403"/>
        <v>5.015157353648661E-2</v>
      </c>
      <c r="AP470" s="1">
        <f t="shared" si="404"/>
        <v>1.0892263057479499</v>
      </c>
      <c r="AQ470" s="1">
        <f t="shared" si="405"/>
        <v>1.0892263057479499</v>
      </c>
      <c r="AR470" s="1">
        <f t="shared" si="406"/>
        <v>1.0892263057479499</v>
      </c>
      <c r="AS470" s="1">
        <f t="shared" si="407"/>
        <v>1.0892263057479499</v>
      </c>
      <c r="AT470" s="1">
        <f t="shared" si="408"/>
        <v>0.96913850638561139</v>
      </c>
      <c r="AU470" s="1">
        <f t="shared" si="409"/>
        <v>0.37625843249198293</v>
      </c>
      <c r="AV470" s="2">
        <f t="shared" si="374"/>
        <v>469</v>
      </c>
      <c r="AW470" s="1">
        <f t="shared" si="375"/>
        <v>376.25843249198294</v>
      </c>
      <c r="AX470" s="1">
        <f t="shared" si="376"/>
        <v>0.96913850638561139</v>
      </c>
      <c r="AY470" s="1">
        <f t="shared" si="377"/>
        <v>1.0892263057479499</v>
      </c>
      <c r="AZ470" s="1">
        <f t="shared" si="372"/>
        <v>4.966666666666667E-3</v>
      </c>
      <c r="BA470" s="1">
        <f t="shared" si="373"/>
        <v>15.628752299337567</v>
      </c>
    </row>
    <row r="471" spans="1:53">
      <c r="A471" s="2">
        <f t="shared" si="379"/>
        <v>0.47000000000000036</v>
      </c>
      <c r="B471" s="1">
        <f t="shared" si="365"/>
        <v>0.51225400000000043</v>
      </c>
      <c r="C471" s="1">
        <f t="shared" si="380"/>
        <v>5.2841119479080371E-2</v>
      </c>
      <c r="D471" s="1">
        <f t="shared" si="366"/>
        <v>1.0951782351705692</v>
      </c>
      <c r="E471" s="1">
        <f t="shared" si="378"/>
        <v>1.0950147304242199</v>
      </c>
      <c r="F471" s="1">
        <f t="shared" si="378"/>
        <v>1.0950090487328861</v>
      </c>
      <c r="G471" s="1">
        <f t="shared" si="378"/>
        <v>1.095008851135375</v>
      </c>
      <c r="H471" s="1">
        <f t="shared" si="381"/>
        <v>0.39155017592311758</v>
      </c>
      <c r="I471" s="1">
        <f t="shared" si="367"/>
        <v>15.837672881254367</v>
      </c>
      <c r="J471" s="1">
        <f>VLOOKUP($I471,Graph!$D$3:$M$50,col)</f>
        <v>5.7000000000000002E-3</v>
      </c>
      <c r="K471" s="1">
        <f>VLOOKUP($I471,Graph!$D$3:$M$50,col+1)</f>
        <v>4.5999999999999999E-3</v>
      </c>
      <c r="L471" s="1">
        <f t="shared" si="382"/>
        <v>4.966666666666667E-3</v>
      </c>
      <c r="M471" s="1">
        <f t="shared" si="383"/>
        <v>0.64098333333333324</v>
      </c>
      <c r="N471" s="1">
        <f t="shared" si="384"/>
        <v>0.46503333333333369</v>
      </c>
      <c r="O471" s="1">
        <f t="shared" si="385"/>
        <v>5.0163421758758431E-2</v>
      </c>
      <c r="P471" s="1">
        <f t="shared" si="386"/>
        <v>1.0894329660217148</v>
      </c>
      <c r="Q471" s="1">
        <f t="shared" si="387"/>
        <v>1.0892573908241832</v>
      </c>
      <c r="R471" s="1">
        <f t="shared" si="388"/>
        <v>1.0892516921501674</v>
      </c>
      <c r="S471" s="1">
        <f t="shared" si="389"/>
        <v>1.0892515070129933</v>
      </c>
      <c r="T471" s="1">
        <f t="shared" si="390"/>
        <v>0.96917161168792354</v>
      </c>
      <c r="U471" s="1">
        <f t="shared" si="391"/>
        <v>0.37748408643138098</v>
      </c>
      <c r="V471" s="2">
        <f t="shared" si="368"/>
        <v>15.645704016780972</v>
      </c>
      <c r="W471" s="1">
        <f>VLOOKUP(V471,Graph!$D$3:$M$50,col)</f>
        <v>5.7000000000000002E-3</v>
      </c>
      <c r="X471" s="1">
        <f>VLOOKUP(V471,Graph!$D$3:$M$50,col+1)</f>
        <v>4.5999999999999999E-3</v>
      </c>
      <c r="Y471" s="1">
        <f t="shared" si="392"/>
        <v>4.966666666666667E-3</v>
      </c>
      <c r="Z471" s="1">
        <f t="shared" si="369"/>
        <v>0.64098333333333324</v>
      </c>
      <c r="AA471" s="2">
        <f t="shared" si="393"/>
        <v>0.46503333333333369</v>
      </c>
      <c r="AB471" s="1">
        <f t="shared" si="394"/>
        <v>5.0163421758758431E-2</v>
      </c>
      <c r="AC471" s="1">
        <f t="shared" si="395"/>
        <v>1.0892515009981167</v>
      </c>
      <c r="AD471" s="1">
        <f t="shared" si="396"/>
        <v>1.0892515008027006</v>
      </c>
      <c r="AE471" s="1">
        <f t="shared" si="397"/>
        <v>1.0892515007963517</v>
      </c>
      <c r="AF471" s="1">
        <f t="shared" si="398"/>
        <v>1.0892515007961454</v>
      </c>
      <c r="AG471" s="1">
        <f t="shared" si="399"/>
        <v>0.96917161168792354</v>
      </c>
      <c r="AH471" s="1">
        <f t="shared" si="400"/>
        <v>0.37748408427690966</v>
      </c>
      <c r="AI471" s="2">
        <f t="shared" si="370"/>
        <v>15.645703987015283</v>
      </c>
      <c r="AJ471" s="1">
        <f>VLOOKUP(AI471,Graph!$D$3:$M$50,col)</f>
        <v>5.7000000000000002E-3</v>
      </c>
      <c r="AK471" s="1">
        <f>VLOOKUP(AI471,Graph!$D$3:$M$50,col+1)</f>
        <v>4.5999999999999999E-3</v>
      </c>
      <c r="AL471" s="1">
        <f t="shared" si="401"/>
        <v>4.966666666666667E-3</v>
      </c>
      <c r="AM471" s="1">
        <f t="shared" si="371"/>
        <v>0.64098333333333324</v>
      </c>
      <c r="AN471" s="2">
        <f t="shared" si="402"/>
        <v>0.46503333333333369</v>
      </c>
      <c r="AO471" s="1">
        <f t="shared" si="403"/>
        <v>5.0163421758758431E-2</v>
      </c>
      <c r="AP471" s="1">
        <f t="shared" si="404"/>
        <v>1.0892515007961387</v>
      </c>
      <c r="AQ471" s="1">
        <f t="shared" si="405"/>
        <v>1.0892515007961385</v>
      </c>
      <c r="AR471" s="1">
        <f t="shared" si="406"/>
        <v>1.0892515007961387</v>
      </c>
      <c r="AS471" s="1">
        <f t="shared" si="407"/>
        <v>1.0892515007961385</v>
      </c>
      <c r="AT471" s="1">
        <f t="shared" si="408"/>
        <v>0.96917161168792354</v>
      </c>
      <c r="AU471" s="1">
        <f t="shared" si="409"/>
        <v>0.37748408427690727</v>
      </c>
      <c r="AV471" s="2">
        <f t="shared" si="374"/>
        <v>470</v>
      </c>
      <c r="AW471" s="1">
        <f t="shared" si="375"/>
        <v>377.48408427690725</v>
      </c>
      <c r="AX471" s="1">
        <f t="shared" si="376"/>
        <v>0.96917161168792354</v>
      </c>
      <c r="AY471" s="1">
        <f t="shared" si="377"/>
        <v>1.0892515007961385</v>
      </c>
      <c r="AZ471" s="1">
        <f t="shared" si="372"/>
        <v>4.966666666666667E-3</v>
      </c>
      <c r="BA471" s="1">
        <f t="shared" si="373"/>
        <v>15.645703987015283</v>
      </c>
    </row>
    <row r="472" spans="1:53">
      <c r="A472" s="2">
        <f t="shared" si="379"/>
        <v>0.47100000000000036</v>
      </c>
      <c r="B472" s="1">
        <f t="shared" si="365"/>
        <v>0.51329516666666708</v>
      </c>
      <c r="C472" s="1">
        <f t="shared" si="380"/>
        <v>5.2851154089725391E-2</v>
      </c>
      <c r="D472" s="1">
        <f t="shared" si="366"/>
        <v>1.0951993721508049</v>
      </c>
      <c r="E472" s="1">
        <f t="shared" si="378"/>
        <v>1.0950365241034046</v>
      </c>
      <c r="F472" s="1">
        <f t="shared" si="378"/>
        <v>1.0950308637919621</v>
      </c>
      <c r="G472" s="1">
        <f t="shared" si="378"/>
        <v>1.0950306668885958</v>
      </c>
      <c r="H472" s="1">
        <f t="shared" si="381"/>
        <v>0.39280829432944231</v>
      </c>
      <c r="I472" s="1">
        <f t="shared" si="367"/>
        <v>15.854617805528918</v>
      </c>
      <c r="J472" s="1">
        <f>VLOOKUP($I472,Graph!$D$3:$M$50,col)</f>
        <v>5.7000000000000002E-3</v>
      </c>
      <c r="K472" s="1">
        <f>VLOOKUP($I472,Graph!$D$3:$M$50,col+1)</f>
        <v>4.5999999999999999E-3</v>
      </c>
      <c r="L472" s="1">
        <f t="shared" si="382"/>
        <v>4.966666666666667E-3</v>
      </c>
      <c r="M472" s="1">
        <f t="shared" si="383"/>
        <v>0.64098333333333324</v>
      </c>
      <c r="N472" s="1">
        <f t="shared" si="384"/>
        <v>0.46603333333333369</v>
      </c>
      <c r="O472" s="1">
        <f t="shared" si="385"/>
        <v>5.0175223306111419E-2</v>
      </c>
      <c r="P472" s="1">
        <f t="shared" si="386"/>
        <v>1.0894580211016114</v>
      </c>
      <c r="Q472" s="1">
        <f t="shared" si="387"/>
        <v>1.0892824894400117</v>
      </c>
      <c r="R472" s="1">
        <f t="shared" si="388"/>
        <v>1.0892767904345941</v>
      </c>
      <c r="S472" s="1">
        <f t="shared" si="389"/>
        <v>1.089276605230058</v>
      </c>
      <c r="T472" s="1">
        <f t="shared" si="390"/>
        <v>0.96920457679025096</v>
      </c>
      <c r="U472" s="1">
        <f t="shared" si="391"/>
        <v>0.37871107004297955</v>
      </c>
      <c r="V472" s="2">
        <f t="shared" si="368"/>
        <v>15.662637410881528</v>
      </c>
      <c r="W472" s="1">
        <f>VLOOKUP(V472,Graph!$D$3:$M$50,col)</f>
        <v>5.7000000000000002E-3</v>
      </c>
      <c r="X472" s="1">
        <f>VLOOKUP(V472,Graph!$D$3:$M$50,col+1)</f>
        <v>4.5999999999999999E-3</v>
      </c>
      <c r="Y472" s="1">
        <f t="shared" si="392"/>
        <v>4.966666666666667E-3</v>
      </c>
      <c r="Z472" s="1">
        <f t="shared" si="369"/>
        <v>0.64098333333333324</v>
      </c>
      <c r="AA472" s="2">
        <f t="shared" si="393"/>
        <v>0.46603333333333369</v>
      </c>
      <c r="AB472" s="1">
        <f t="shared" si="394"/>
        <v>5.0175223306111419E-2</v>
      </c>
      <c r="AC472" s="1">
        <f t="shared" si="395"/>
        <v>1.0892765992111535</v>
      </c>
      <c r="AD472" s="1">
        <f t="shared" si="396"/>
        <v>1.0892765990155469</v>
      </c>
      <c r="AE472" s="1">
        <f t="shared" si="397"/>
        <v>1.0892765990091899</v>
      </c>
      <c r="AF472" s="1">
        <f t="shared" si="398"/>
        <v>1.0892765990089834</v>
      </c>
      <c r="AG472" s="1">
        <f t="shared" si="399"/>
        <v>0.96920457679025096</v>
      </c>
      <c r="AH472" s="1">
        <f t="shared" si="400"/>
        <v>0.37871106788008557</v>
      </c>
      <c r="AI472" s="2">
        <f t="shared" si="370"/>
        <v>15.662637381064053</v>
      </c>
      <c r="AJ472" s="1">
        <f>VLOOKUP(AI472,Graph!$D$3:$M$50,col)</f>
        <v>5.7000000000000002E-3</v>
      </c>
      <c r="AK472" s="1">
        <f>VLOOKUP(AI472,Graph!$D$3:$M$50,col+1)</f>
        <v>4.5999999999999999E-3</v>
      </c>
      <c r="AL472" s="1">
        <f t="shared" si="401"/>
        <v>4.966666666666667E-3</v>
      </c>
      <c r="AM472" s="1">
        <f t="shared" si="371"/>
        <v>0.64098333333333324</v>
      </c>
      <c r="AN472" s="2">
        <f t="shared" si="402"/>
        <v>0.46603333333333369</v>
      </c>
      <c r="AO472" s="1">
        <f t="shared" si="403"/>
        <v>5.0175223306111419E-2</v>
      </c>
      <c r="AP472" s="1">
        <f t="shared" si="404"/>
        <v>1.0892765990089766</v>
      </c>
      <c r="AQ472" s="1">
        <f t="shared" si="405"/>
        <v>1.0892765990089766</v>
      </c>
      <c r="AR472" s="1">
        <f t="shared" si="406"/>
        <v>1.0892765990089766</v>
      </c>
      <c r="AS472" s="1">
        <f t="shared" si="407"/>
        <v>1.0892765990089766</v>
      </c>
      <c r="AT472" s="1">
        <f t="shared" si="408"/>
        <v>0.96920457679025096</v>
      </c>
      <c r="AU472" s="1">
        <f t="shared" si="409"/>
        <v>0.37871106788008319</v>
      </c>
      <c r="AV472" s="2">
        <f t="shared" si="374"/>
        <v>471</v>
      </c>
      <c r="AW472" s="1">
        <f t="shared" si="375"/>
        <v>378.71106788008319</v>
      </c>
      <c r="AX472" s="1">
        <f t="shared" si="376"/>
        <v>0.96920457679025096</v>
      </c>
      <c r="AY472" s="1">
        <f t="shared" si="377"/>
        <v>1.0892765990089766</v>
      </c>
      <c r="AZ472" s="1">
        <f t="shared" si="372"/>
        <v>4.966666666666667E-3</v>
      </c>
      <c r="BA472" s="1">
        <f t="shared" si="373"/>
        <v>15.662637381064053</v>
      </c>
    </row>
    <row r="473" spans="1:53">
      <c r="A473" s="2">
        <f t="shared" si="379"/>
        <v>0.47200000000000036</v>
      </c>
      <c r="B473" s="1">
        <f t="shared" si="365"/>
        <v>0.51433633333333384</v>
      </c>
      <c r="C473" s="1">
        <f t="shared" si="380"/>
        <v>5.2861149021342133E-2</v>
      </c>
      <c r="D473" s="1">
        <f t="shared" si="366"/>
        <v>1.0952204267674641</v>
      </c>
      <c r="E473" s="1">
        <f t="shared" si="378"/>
        <v>1.0950582333819836</v>
      </c>
      <c r="F473" s="1">
        <f t="shared" si="378"/>
        <v>1.0950525943967049</v>
      </c>
      <c r="G473" s="1">
        <f t="shared" si="378"/>
        <v>1.0950523981861753</v>
      </c>
      <c r="H473" s="1">
        <f t="shared" si="381"/>
        <v>0.39406776019532469</v>
      </c>
      <c r="I473" s="1">
        <f t="shared" si="367"/>
        <v>15.871544676795553</v>
      </c>
      <c r="J473" s="1">
        <f>VLOOKUP($I473,Graph!$D$3:$M$50,col)</f>
        <v>5.7000000000000002E-3</v>
      </c>
      <c r="K473" s="1">
        <f>VLOOKUP($I473,Graph!$D$3:$M$50,col+1)</f>
        <v>4.5999999999999999E-3</v>
      </c>
      <c r="L473" s="1">
        <f t="shared" si="382"/>
        <v>4.966666666666667E-3</v>
      </c>
      <c r="M473" s="1">
        <f t="shared" si="383"/>
        <v>0.64098333333333324</v>
      </c>
      <c r="N473" s="1">
        <f t="shared" si="384"/>
        <v>0.46703333333333369</v>
      </c>
      <c r="O473" s="1">
        <f t="shared" si="385"/>
        <v>5.0186978453566844E-2</v>
      </c>
      <c r="P473" s="1">
        <f t="shared" si="386"/>
        <v>1.0894829799791061</v>
      </c>
      <c r="Q473" s="1">
        <f t="shared" si="387"/>
        <v>1.0893074917720484</v>
      </c>
      <c r="R473" s="1">
        <f t="shared" si="388"/>
        <v>1.0893017924400583</v>
      </c>
      <c r="S473" s="1">
        <f t="shared" si="389"/>
        <v>1.0893016071685246</v>
      </c>
      <c r="T473" s="1">
        <f t="shared" si="390"/>
        <v>0.96923740258131585</v>
      </c>
      <c r="U473" s="1">
        <f t="shared" si="391"/>
        <v>0.3799393840272256</v>
      </c>
      <c r="V473" s="2">
        <f t="shared" si="368"/>
        <v>15.679552570314222</v>
      </c>
      <c r="W473" s="1">
        <f>VLOOKUP(V473,Graph!$D$3:$M$50,col)</f>
        <v>5.7000000000000002E-3</v>
      </c>
      <c r="X473" s="1">
        <f>VLOOKUP(V473,Graph!$D$3:$M$50,col+1)</f>
        <v>4.5999999999999999E-3</v>
      </c>
      <c r="Y473" s="1">
        <f t="shared" si="392"/>
        <v>4.966666666666667E-3</v>
      </c>
      <c r="Z473" s="1">
        <f t="shared" si="369"/>
        <v>0.64098333333333324</v>
      </c>
      <c r="AA473" s="2">
        <f t="shared" si="393"/>
        <v>0.46703333333333369</v>
      </c>
      <c r="AB473" s="1">
        <f t="shared" si="394"/>
        <v>5.0186978453566844E-2</v>
      </c>
      <c r="AC473" s="1">
        <f t="shared" si="395"/>
        <v>1.08930160114561</v>
      </c>
      <c r="AD473" s="1">
        <f t="shared" si="396"/>
        <v>1.0893016009498135</v>
      </c>
      <c r="AE473" s="1">
        <f t="shared" si="397"/>
        <v>1.0893016009434484</v>
      </c>
      <c r="AF473" s="1">
        <f t="shared" si="398"/>
        <v>1.0893016009432415</v>
      </c>
      <c r="AG473" s="1">
        <f t="shared" si="399"/>
        <v>0.96923740258131585</v>
      </c>
      <c r="AH473" s="1">
        <f t="shared" si="400"/>
        <v>0.37993938185589837</v>
      </c>
      <c r="AI473" s="2">
        <f t="shared" si="370"/>
        <v>15.679552540445037</v>
      </c>
      <c r="AJ473" s="1">
        <f>VLOOKUP(AI473,Graph!$D$3:$M$50,col)</f>
        <v>5.7000000000000002E-3</v>
      </c>
      <c r="AK473" s="1">
        <f>VLOOKUP(AI473,Graph!$D$3:$M$50,col+1)</f>
        <v>4.5999999999999999E-3</v>
      </c>
      <c r="AL473" s="1">
        <f t="shared" si="401"/>
        <v>4.966666666666667E-3</v>
      </c>
      <c r="AM473" s="1">
        <f t="shared" si="371"/>
        <v>0.64098333333333324</v>
      </c>
      <c r="AN473" s="2">
        <f t="shared" si="402"/>
        <v>0.46703333333333369</v>
      </c>
      <c r="AO473" s="1">
        <f t="shared" si="403"/>
        <v>5.0186978453566844E-2</v>
      </c>
      <c r="AP473" s="1">
        <f t="shared" si="404"/>
        <v>1.0893016009432348</v>
      </c>
      <c r="AQ473" s="1">
        <f t="shared" si="405"/>
        <v>1.0893016009432344</v>
      </c>
      <c r="AR473" s="1">
        <f t="shared" si="406"/>
        <v>1.0893016009432346</v>
      </c>
      <c r="AS473" s="1">
        <f t="shared" si="407"/>
        <v>1.0893016009432344</v>
      </c>
      <c r="AT473" s="1">
        <f t="shared" si="408"/>
        <v>0.96923740258131585</v>
      </c>
      <c r="AU473" s="1">
        <f t="shared" si="409"/>
        <v>0.37993938185589593</v>
      </c>
      <c r="AV473" s="2">
        <f t="shared" si="374"/>
        <v>472</v>
      </c>
      <c r="AW473" s="1">
        <f t="shared" si="375"/>
        <v>379.93938185589593</v>
      </c>
      <c r="AX473" s="1">
        <f t="shared" si="376"/>
        <v>0.96923740258131585</v>
      </c>
      <c r="AY473" s="1">
        <f t="shared" si="377"/>
        <v>1.0893016009432344</v>
      </c>
      <c r="AZ473" s="1">
        <f t="shared" si="372"/>
        <v>4.966666666666667E-3</v>
      </c>
      <c r="BA473" s="1">
        <f t="shared" si="373"/>
        <v>15.679552540445037</v>
      </c>
    </row>
    <row r="474" spans="1:53">
      <c r="A474" s="2">
        <f t="shared" si="379"/>
        <v>0.47300000000000036</v>
      </c>
      <c r="B474" s="1">
        <f t="shared" si="365"/>
        <v>0.51537750000000049</v>
      </c>
      <c r="C474" s="1">
        <f t="shared" si="380"/>
        <v>5.2871104508682265E-2</v>
      </c>
      <c r="D474" s="1">
        <f t="shared" si="366"/>
        <v>1.0952413995007562</v>
      </c>
      <c r="E474" s="1">
        <f t="shared" si="378"/>
        <v>1.095079858749052</v>
      </c>
      <c r="F474" s="1">
        <f t="shared" si="378"/>
        <v>1.095074241036367</v>
      </c>
      <c r="G474" s="1">
        <f t="shared" si="378"/>
        <v>1.0950740455173669</v>
      </c>
      <c r="H474" s="1">
        <f t="shared" si="381"/>
        <v>0.3953285720792582</v>
      </c>
      <c r="I474" s="1">
        <f t="shared" si="367"/>
        <v>15.888453552532182</v>
      </c>
      <c r="J474" s="1">
        <f>VLOOKUP($I474,Graph!$D$3:$M$50,col)</f>
        <v>5.7000000000000002E-3</v>
      </c>
      <c r="K474" s="1">
        <f>VLOOKUP($I474,Graph!$D$3:$M$50,col+1)</f>
        <v>4.5999999999999999E-3</v>
      </c>
      <c r="L474" s="1">
        <f t="shared" si="382"/>
        <v>4.966666666666667E-3</v>
      </c>
      <c r="M474" s="1">
        <f t="shared" si="383"/>
        <v>0.64098333333333324</v>
      </c>
      <c r="N474" s="1">
        <f t="shared" si="384"/>
        <v>0.46803333333333369</v>
      </c>
      <c r="O474" s="1">
        <f t="shared" si="385"/>
        <v>5.0198687473991706E-2</v>
      </c>
      <c r="P474" s="1">
        <f t="shared" si="386"/>
        <v>1.0895078432067655</v>
      </c>
      <c r="Q474" s="1">
        <f t="shared" si="387"/>
        <v>1.0893323983728567</v>
      </c>
      <c r="R474" s="1">
        <f t="shared" si="388"/>
        <v>1.0893266987190775</v>
      </c>
      <c r="S474" s="1">
        <f t="shared" si="389"/>
        <v>1.0893265133809089</v>
      </c>
      <c r="T474" s="1">
        <f t="shared" si="390"/>
        <v>0.9692700899423442</v>
      </c>
      <c r="U474" s="1">
        <f t="shared" si="391"/>
        <v>0.38116902694320048</v>
      </c>
      <c r="V474" s="2">
        <f t="shared" si="368"/>
        <v>15.696449553724753</v>
      </c>
      <c r="W474" s="1">
        <f>VLOOKUP(V474,Graph!$D$3:$M$50,col)</f>
        <v>5.7000000000000002E-3</v>
      </c>
      <c r="X474" s="1">
        <f>VLOOKUP(V474,Graph!$D$3:$M$50,col+1)</f>
        <v>4.5999999999999999E-3</v>
      </c>
      <c r="Y474" s="1">
        <f t="shared" si="392"/>
        <v>4.966666666666667E-3</v>
      </c>
      <c r="Z474" s="1">
        <f t="shared" si="369"/>
        <v>0.64098333333333324</v>
      </c>
      <c r="AA474" s="2">
        <f t="shared" si="393"/>
        <v>0.46803333333333369</v>
      </c>
      <c r="AB474" s="1">
        <f t="shared" si="394"/>
        <v>5.0198687473991706E-2</v>
      </c>
      <c r="AC474" s="1">
        <f t="shared" si="395"/>
        <v>1.0893265073540015</v>
      </c>
      <c r="AD474" s="1">
        <f t="shared" si="396"/>
        <v>1.0893265071580158</v>
      </c>
      <c r="AE474" s="1">
        <f t="shared" si="397"/>
        <v>1.0893265071516427</v>
      </c>
      <c r="AF474" s="1">
        <f t="shared" si="398"/>
        <v>1.0893265071514353</v>
      </c>
      <c r="AG474" s="1">
        <f t="shared" si="399"/>
        <v>0.9692700899423442</v>
      </c>
      <c r="AH474" s="1">
        <f t="shared" si="400"/>
        <v>0.38116902476342945</v>
      </c>
      <c r="AI474" s="2">
        <f t="shared" si="370"/>
        <v>15.696449523803937</v>
      </c>
      <c r="AJ474" s="1">
        <f>VLOOKUP(AI474,Graph!$D$3:$M$50,col)</f>
        <v>5.7000000000000002E-3</v>
      </c>
      <c r="AK474" s="1">
        <f>VLOOKUP(AI474,Graph!$D$3:$M$50,col+1)</f>
        <v>4.5999999999999999E-3</v>
      </c>
      <c r="AL474" s="1">
        <f t="shared" si="401"/>
        <v>4.966666666666667E-3</v>
      </c>
      <c r="AM474" s="1">
        <f t="shared" si="371"/>
        <v>0.64098333333333324</v>
      </c>
      <c r="AN474" s="2">
        <f t="shared" si="402"/>
        <v>0.46803333333333369</v>
      </c>
      <c r="AO474" s="1">
        <f t="shared" si="403"/>
        <v>5.0198687473991706E-2</v>
      </c>
      <c r="AP474" s="1">
        <f t="shared" si="404"/>
        <v>1.0893265071514286</v>
      </c>
      <c r="AQ474" s="1">
        <f t="shared" si="405"/>
        <v>1.0893265071514282</v>
      </c>
      <c r="AR474" s="1">
        <f t="shared" si="406"/>
        <v>1.0893265071514284</v>
      </c>
      <c r="AS474" s="1">
        <f t="shared" si="407"/>
        <v>1.0893265071514284</v>
      </c>
      <c r="AT474" s="1">
        <f t="shared" si="408"/>
        <v>0.9692700899423442</v>
      </c>
      <c r="AU474" s="1">
        <f t="shared" si="409"/>
        <v>0.38116902476342701</v>
      </c>
      <c r="AV474" s="2">
        <f t="shared" si="374"/>
        <v>473</v>
      </c>
      <c r="AW474" s="1">
        <f t="shared" si="375"/>
        <v>381.16902476342699</v>
      </c>
      <c r="AX474" s="1">
        <f t="shared" si="376"/>
        <v>0.9692700899423442</v>
      </c>
      <c r="AY474" s="1">
        <f t="shared" si="377"/>
        <v>1.0893265071514284</v>
      </c>
      <c r="AZ474" s="1">
        <f t="shared" si="372"/>
        <v>4.966666666666667E-3</v>
      </c>
      <c r="BA474" s="1">
        <f t="shared" si="373"/>
        <v>15.696449523803937</v>
      </c>
    </row>
    <row r="475" spans="1:53">
      <c r="A475" s="2">
        <f t="shared" si="379"/>
        <v>0.47400000000000037</v>
      </c>
      <c r="B475" s="1">
        <f t="shared" si="365"/>
        <v>0.51641866666666714</v>
      </c>
      <c r="C475" s="1">
        <f t="shared" si="380"/>
        <v>5.2881020784650276E-2</v>
      </c>
      <c r="D475" s="1">
        <f t="shared" si="366"/>
        <v>1.0952622908271656</v>
      </c>
      <c r="E475" s="1">
        <f t="shared" si="378"/>
        <v>1.0951014006899338</v>
      </c>
      <c r="F475" s="1">
        <f t="shared" si="378"/>
        <v>1.0950958041964303</v>
      </c>
      <c r="G475" s="1">
        <f t="shared" si="378"/>
        <v>1.0950956093676543</v>
      </c>
      <c r="H475" s="1">
        <f t="shared" si="381"/>
        <v>0.39659072854435412</v>
      </c>
      <c r="I475" s="1">
        <f t="shared" si="367"/>
        <v>15.905344489912798</v>
      </c>
      <c r="J475" s="1">
        <f>VLOOKUP($I475,Graph!$D$3:$M$50,col)</f>
        <v>5.7000000000000002E-3</v>
      </c>
      <c r="K475" s="1">
        <f>VLOOKUP($I475,Graph!$D$3:$M$50,col+1)</f>
        <v>4.5999999999999999E-3</v>
      </c>
      <c r="L475" s="1">
        <f t="shared" si="382"/>
        <v>4.966666666666667E-3</v>
      </c>
      <c r="M475" s="1">
        <f t="shared" si="383"/>
        <v>0.64098333333333324</v>
      </c>
      <c r="N475" s="1">
        <f t="shared" si="384"/>
        <v>0.46903333333333369</v>
      </c>
      <c r="O475" s="1">
        <f t="shared" si="385"/>
        <v>5.0210350638119454E-2</v>
      </c>
      <c r="P475" s="1">
        <f t="shared" si="386"/>
        <v>1.0895326113329358</v>
      </c>
      <c r="Q475" s="1">
        <f t="shared" si="387"/>
        <v>1.089357209790782</v>
      </c>
      <c r="R475" s="1">
        <f t="shared" si="388"/>
        <v>1.0893515098199535</v>
      </c>
      <c r="S475" s="1">
        <f t="shared" si="389"/>
        <v>1.0893513244155104</v>
      </c>
      <c r="T475" s="1">
        <f t="shared" si="390"/>
        <v>0.96930263974714614</v>
      </c>
      <c r="U475" s="1">
        <f t="shared" si="391"/>
        <v>0.38239999735465702</v>
      </c>
      <c r="V475" s="2">
        <f t="shared" si="368"/>
        <v>15.713328419445723</v>
      </c>
      <c r="W475" s="1">
        <f>VLOOKUP(V475,Graph!$D$3:$M$50,col)</f>
        <v>5.7000000000000002E-3</v>
      </c>
      <c r="X475" s="1">
        <f>VLOOKUP(V475,Graph!$D$3:$M$50,col+1)</f>
        <v>4.5999999999999999E-3</v>
      </c>
      <c r="Y475" s="1">
        <f t="shared" si="392"/>
        <v>4.966666666666667E-3</v>
      </c>
      <c r="Z475" s="1">
        <f t="shared" si="369"/>
        <v>0.64098333333333324</v>
      </c>
      <c r="AA475" s="2">
        <f t="shared" si="393"/>
        <v>0.46903333333333369</v>
      </c>
      <c r="AB475" s="1">
        <f t="shared" si="394"/>
        <v>5.0210350638119454E-2</v>
      </c>
      <c r="AC475" s="1">
        <f t="shared" si="395"/>
        <v>1.0893513183846271</v>
      </c>
      <c r="AD475" s="1">
        <f t="shared" si="396"/>
        <v>1.0893513181884529</v>
      </c>
      <c r="AE475" s="1">
        <f t="shared" si="397"/>
        <v>1.0893513181820718</v>
      </c>
      <c r="AF475" s="1">
        <f t="shared" si="398"/>
        <v>1.0893513181818641</v>
      </c>
      <c r="AG475" s="1">
        <f t="shared" si="399"/>
        <v>0.96930263974714614</v>
      </c>
      <c r="AH475" s="1">
        <f t="shared" si="400"/>
        <v>0.38239999516643153</v>
      </c>
      <c r="AI475" s="2">
        <f t="shared" si="370"/>
        <v>15.71332838947335</v>
      </c>
      <c r="AJ475" s="1">
        <f>VLOOKUP(AI475,Graph!$D$3:$M$50,col)</f>
        <v>5.7000000000000002E-3</v>
      </c>
      <c r="AK475" s="1">
        <f>VLOOKUP(AI475,Graph!$D$3:$M$50,col+1)</f>
        <v>4.5999999999999999E-3</v>
      </c>
      <c r="AL475" s="1">
        <f t="shared" si="401"/>
        <v>4.966666666666667E-3</v>
      </c>
      <c r="AM475" s="1">
        <f t="shared" si="371"/>
        <v>0.64098333333333324</v>
      </c>
      <c r="AN475" s="2">
        <f t="shared" si="402"/>
        <v>0.46903333333333369</v>
      </c>
      <c r="AO475" s="1">
        <f t="shared" si="403"/>
        <v>5.0210350638119454E-2</v>
      </c>
      <c r="AP475" s="1">
        <f t="shared" si="404"/>
        <v>1.0893513181818573</v>
      </c>
      <c r="AQ475" s="1">
        <f t="shared" si="405"/>
        <v>1.089351318181857</v>
      </c>
      <c r="AR475" s="1">
        <f t="shared" si="406"/>
        <v>1.089351318181857</v>
      </c>
      <c r="AS475" s="1">
        <f t="shared" si="407"/>
        <v>1.089351318181857</v>
      </c>
      <c r="AT475" s="1">
        <f t="shared" si="408"/>
        <v>0.96930263974714614</v>
      </c>
      <c r="AU475" s="1">
        <f t="shared" si="409"/>
        <v>0.38239999516642909</v>
      </c>
      <c r="AV475" s="2">
        <f t="shared" si="374"/>
        <v>474</v>
      </c>
      <c r="AW475" s="1">
        <f t="shared" si="375"/>
        <v>382.39999516642911</v>
      </c>
      <c r="AX475" s="1">
        <f t="shared" si="376"/>
        <v>0.96930263974714614</v>
      </c>
      <c r="AY475" s="1">
        <f t="shared" si="377"/>
        <v>1.089351318181857</v>
      </c>
      <c r="AZ475" s="1">
        <f t="shared" si="372"/>
        <v>4.966666666666667E-3</v>
      </c>
      <c r="BA475" s="1">
        <f t="shared" si="373"/>
        <v>15.71332838947335</v>
      </c>
    </row>
    <row r="476" spans="1:53">
      <c r="A476" s="2">
        <f t="shared" si="379"/>
        <v>0.47500000000000037</v>
      </c>
      <c r="B476" s="1">
        <f t="shared" si="365"/>
        <v>0.51745983333333379</v>
      </c>
      <c r="C476" s="1">
        <f t="shared" si="380"/>
        <v>5.2890898080321783E-2</v>
      </c>
      <c r="D476" s="1">
        <f t="shared" si="366"/>
        <v>1.0952831012194908</v>
      </c>
      <c r="E476" s="1">
        <f t="shared" si="378"/>
        <v>1.0951228596862215</v>
      </c>
      <c r="F476" s="1">
        <f t="shared" si="378"/>
        <v>1.0951172843586445</v>
      </c>
      <c r="G476" s="1">
        <f t="shared" si="378"/>
        <v>1.0951170902187872</v>
      </c>
      <c r="H476" s="1">
        <f t="shared" si="381"/>
        <v>0.39785422815831606</v>
      </c>
      <c r="I476" s="1">
        <f t="shared" si="367"/>
        <v>15.922217545809724</v>
      </c>
      <c r="J476" s="1">
        <f>VLOOKUP($I476,Graph!$D$3:$M$50,col)</f>
        <v>5.7000000000000002E-3</v>
      </c>
      <c r="K476" s="1">
        <f>VLOOKUP($I476,Graph!$D$3:$M$50,col+1)</f>
        <v>4.5999999999999999E-3</v>
      </c>
      <c r="L476" s="1">
        <f t="shared" si="382"/>
        <v>4.966666666666667E-3</v>
      </c>
      <c r="M476" s="1">
        <f t="shared" si="383"/>
        <v>0.64098333333333324</v>
      </c>
      <c r="N476" s="1">
        <f t="shared" si="384"/>
        <v>0.47003333333333369</v>
      </c>
      <c r="O476" s="1">
        <f t="shared" si="385"/>
        <v>5.022196821457104E-2</v>
      </c>
      <c r="P476" s="1">
        <f t="shared" si="386"/>
        <v>1.0895572849017823</v>
      </c>
      <c r="Q476" s="1">
        <f t="shared" si="387"/>
        <v>1.089381926569994</v>
      </c>
      <c r="R476" s="1">
        <f t="shared" si="388"/>
        <v>1.0893762262868121</v>
      </c>
      <c r="S476" s="1">
        <f t="shared" si="389"/>
        <v>1.0893760408164515</v>
      </c>
      <c r="T476" s="1">
        <f t="shared" si="390"/>
        <v>0.96933505286219201</v>
      </c>
      <c r="U476" s="1">
        <f t="shared" si="391"/>
        <v>0.38363229382999314</v>
      </c>
      <c r="V476" s="2">
        <f t="shared" si="368"/>
        <v>15.730189225498941</v>
      </c>
      <c r="W476" s="1">
        <f>VLOOKUP(V476,Graph!$D$3:$M$50,col)</f>
        <v>5.7000000000000002E-3</v>
      </c>
      <c r="X476" s="1">
        <f>VLOOKUP(V476,Graph!$D$3:$M$50,col+1)</f>
        <v>4.5999999999999999E-3</v>
      </c>
      <c r="Y476" s="1">
        <f t="shared" si="392"/>
        <v>4.966666666666667E-3</v>
      </c>
      <c r="Z476" s="1">
        <f t="shared" si="369"/>
        <v>0.64098333333333324</v>
      </c>
      <c r="AA476" s="2">
        <f t="shared" si="393"/>
        <v>0.47003333333333369</v>
      </c>
      <c r="AB476" s="1">
        <f t="shared" si="394"/>
        <v>5.022196821457104E-2</v>
      </c>
      <c r="AC476" s="1">
        <f t="shared" si="395"/>
        <v>1.0893760347816102</v>
      </c>
      <c r="AD476" s="1">
        <f t="shared" si="396"/>
        <v>1.0893760345852479</v>
      </c>
      <c r="AE476" s="1">
        <f t="shared" si="397"/>
        <v>1.0893760345788588</v>
      </c>
      <c r="AF476" s="1">
        <f t="shared" si="398"/>
        <v>1.0893760345786507</v>
      </c>
      <c r="AG476" s="1">
        <f t="shared" si="399"/>
        <v>0.96933505286219201</v>
      </c>
      <c r="AH476" s="1">
        <f t="shared" si="400"/>
        <v>0.38363229163330281</v>
      </c>
      <c r="AI476" s="2">
        <f t="shared" si="370"/>
        <v>15.730189195475091</v>
      </c>
      <c r="AJ476" s="1">
        <f>VLOOKUP(AI476,Graph!$D$3:$M$50,col)</f>
        <v>5.7000000000000002E-3</v>
      </c>
      <c r="AK476" s="1">
        <f>VLOOKUP(AI476,Graph!$D$3:$M$50,col+1)</f>
        <v>4.5999999999999999E-3</v>
      </c>
      <c r="AL476" s="1">
        <f t="shared" si="401"/>
        <v>4.966666666666667E-3</v>
      </c>
      <c r="AM476" s="1">
        <f t="shared" si="371"/>
        <v>0.64098333333333324</v>
      </c>
      <c r="AN476" s="2">
        <f t="shared" si="402"/>
        <v>0.47003333333333369</v>
      </c>
      <c r="AO476" s="1">
        <f t="shared" si="403"/>
        <v>5.022196821457104E-2</v>
      </c>
      <c r="AP476" s="1">
        <f t="shared" si="404"/>
        <v>1.0893760345786441</v>
      </c>
      <c r="AQ476" s="1">
        <f t="shared" si="405"/>
        <v>1.0893760345786441</v>
      </c>
      <c r="AR476" s="1">
        <f t="shared" si="406"/>
        <v>1.0893760345786441</v>
      </c>
      <c r="AS476" s="1">
        <f t="shared" si="407"/>
        <v>1.0893760345786441</v>
      </c>
      <c r="AT476" s="1">
        <f t="shared" si="408"/>
        <v>0.96933505286219201</v>
      </c>
      <c r="AU476" s="1">
        <f t="shared" si="409"/>
        <v>0.38363229163330048</v>
      </c>
      <c r="AV476" s="2">
        <f t="shared" si="374"/>
        <v>475</v>
      </c>
      <c r="AW476" s="1">
        <f t="shared" si="375"/>
        <v>383.6322916333005</v>
      </c>
      <c r="AX476" s="1">
        <f t="shared" si="376"/>
        <v>0.96933505286219201</v>
      </c>
      <c r="AY476" s="1">
        <f t="shared" si="377"/>
        <v>1.0893760345786441</v>
      </c>
      <c r="AZ476" s="1">
        <f t="shared" si="372"/>
        <v>4.966666666666667E-3</v>
      </c>
      <c r="BA476" s="1">
        <f t="shared" si="373"/>
        <v>15.730189195475091</v>
      </c>
    </row>
    <row r="477" spans="1:53">
      <c r="A477" s="2">
        <f t="shared" si="379"/>
        <v>0.47600000000000037</v>
      </c>
      <c r="B477" s="1">
        <f t="shared" si="365"/>
        <v>0.51850100000000043</v>
      </c>
      <c r="C477" s="1">
        <f t="shared" si="380"/>
        <v>5.2900736624961364E-2</v>
      </c>
      <c r="D477" s="1">
        <f t="shared" si="366"/>
        <v>1.0953038311468768</v>
      </c>
      <c r="E477" s="1">
        <f t="shared" si="378"/>
        <v>1.0951442362158086</v>
      </c>
      <c r="F477" s="1">
        <f t="shared" si="378"/>
        <v>1.0951386820010602</v>
      </c>
      <c r="G477" s="1">
        <f t="shared" si="378"/>
        <v>1.0951384885488185</v>
      </c>
      <c r="H477" s="1">
        <f t="shared" si="381"/>
        <v>0.39911906949341602</v>
      </c>
      <c r="I477" s="1">
        <f t="shared" si="367"/>
        <v>15.939072776795822</v>
      </c>
      <c r="J477" s="1">
        <f>VLOOKUP($I477,Graph!$D$3:$M$50,col)</f>
        <v>5.7000000000000002E-3</v>
      </c>
      <c r="K477" s="1">
        <f>VLOOKUP($I477,Graph!$D$3:$M$50,col+1)</f>
        <v>4.5999999999999999E-3</v>
      </c>
      <c r="L477" s="1">
        <f t="shared" si="382"/>
        <v>4.966666666666667E-3</v>
      </c>
      <c r="M477" s="1">
        <f t="shared" si="383"/>
        <v>0.64098333333333324</v>
      </c>
      <c r="N477" s="1">
        <f t="shared" si="384"/>
        <v>0.47103333333333369</v>
      </c>
      <c r="O477" s="1">
        <f t="shared" si="385"/>
        <v>5.023354046987534E-2</v>
      </c>
      <c r="P477" s="1">
        <f t="shared" si="386"/>
        <v>1.0895818644533313</v>
      </c>
      <c r="Q477" s="1">
        <f t="shared" si="387"/>
        <v>1.0894065492505258</v>
      </c>
      <c r="R477" s="1">
        <f t="shared" si="388"/>
        <v>1.0894008486596425</v>
      </c>
      <c r="S477" s="1">
        <f t="shared" si="389"/>
        <v>1.0894006631237196</v>
      </c>
      <c r="T477" s="1">
        <f t="shared" si="390"/>
        <v>0.96936733014669119</v>
      </c>
      <c r="U477" s="1">
        <f t="shared" si="391"/>
        <v>0.38486591494222772</v>
      </c>
      <c r="V477" s="2">
        <f t="shared" si="368"/>
        <v>15.747032029597753</v>
      </c>
      <c r="W477" s="1">
        <f>VLOOKUP(V477,Graph!$D$3:$M$50,col)</f>
        <v>5.7000000000000002E-3</v>
      </c>
      <c r="X477" s="1">
        <f>VLOOKUP(V477,Graph!$D$3:$M$50,col+1)</f>
        <v>4.5999999999999999E-3</v>
      </c>
      <c r="Y477" s="1">
        <f t="shared" si="392"/>
        <v>4.966666666666667E-3</v>
      </c>
      <c r="Z477" s="1">
        <f t="shared" si="369"/>
        <v>0.64098333333333324</v>
      </c>
      <c r="AA477" s="2">
        <f t="shared" si="393"/>
        <v>0.47103333333333369</v>
      </c>
      <c r="AB477" s="1">
        <f t="shared" si="394"/>
        <v>5.023354046987534E-2</v>
      </c>
      <c r="AC477" s="1">
        <f t="shared" si="395"/>
        <v>1.0894006570849371</v>
      </c>
      <c r="AD477" s="1">
        <f t="shared" si="396"/>
        <v>1.0894006568883878</v>
      </c>
      <c r="AE477" s="1">
        <f t="shared" si="397"/>
        <v>1.0894006568819907</v>
      </c>
      <c r="AF477" s="1">
        <f t="shared" si="398"/>
        <v>1.0894006568817822</v>
      </c>
      <c r="AG477" s="1">
        <f t="shared" si="399"/>
        <v>0.96936733014669119</v>
      </c>
      <c r="AH477" s="1">
        <f t="shared" si="400"/>
        <v>0.38486591273706211</v>
      </c>
      <c r="AI477" s="2">
        <f t="shared" si="370"/>
        <v>15.747031999522504</v>
      </c>
      <c r="AJ477" s="1">
        <f>VLOOKUP(AI477,Graph!$D$3:$M$50,col)</f>
        <v>5.7000000000000002E-3</v>
      </c>
      <c r="AK477" s="1">
        <f>VLOOKUP(AI477,Graph!$D$3:$M$50,col+1)</f>
        <v>4.5999999999999999E-3</v>
      </c>
      <c r="AL477" s="1">
        <f t="shared" si="401"/>
        <v>4.966666666666667E-3</v>
      </c>
      <c r="AM477" s="1">
        <f t="shared" si="371"/>
        <v>0.64098333333333324</v>
      </c>
      <c r="AN477" s="2">
        <f t="shared" si="402"/>
        <v>0.47103333333333369</v>
      </c>
      <c r="AO477" s="1">
        <f t="shared" si="403"/>
        <v>5.023354046987534E-2</v>
      </c>
      <c r="AP477" s="1">
        <f t="shared" si="404"/>
        <v>1.0894006568817756</v>
      </c>
      <c r="AQ477" s="1">
        <f t="shared" si="405"/>
        <v>1.0894006568817753</v>
      </c>
      <c r="AR477" s="1">
        <f t="shared" si="406"/>
        <v>1.0894006568817751</v>
      </c>
      <c r="AS477" s="1">
        <f t="shared" si="407"/>
        <v>1.0894006568817753</v>
      </c>
      <c r="AT477" s="1">
        <f t="shared" si="408"/>
        <v>0.96936733014669119</v>
      </c>
      <c r="AU477" s="1">
        <f t="shared" si="409"/>
        <v>0.38486591273705967</v>
      </c>
      <c r="AV477" s="2">
        <f t="shared" si="374"/>
        <v>476</v>
      </c>
      <c r="AW477" s="1">
        <f t="shared" si="375"/>
        <v>384.86591273705966</v>
      </c>
      <c r="AX477" s="1">
        <f t="shared" si="376"/>
        <v>0.96936733014669119</v>
      </c>
      <c r="AY477" s="1">
        <f t="shared" si="377"/>
        <v>1.0894006568817753</v>
      </c>
      <c r="AZ477" s="1">
        <f t="shared" si="372"/>
        <v>4.966666666666667E-3</v>
      </c>
      <c r="BA477" s="1">
        <f t="shared" si="373"/>
        <v>15.747031999522504</v>
      </c>
    </row>
    <row r="478" spans="1:53">
      <c r="A478" s="2">
        <f t="shared" si="379"/>
        <v>0.47700000000000037</v>
      </c>
      <c r="B478" s="1">
        <f t="shared" si="365"/>
        <v>0.51954216666666708</v>
      </c>
      <c r="C478" s="1">
        <f t="shared" si="380"/>
        <v>5.2910536646040243E-2</v>
      </c>
      <c r="D478" s="1">
        <f t="shared" si="366"/>
        <v>1.0953244810748526</v>
      </c>
      <c r="E478" s="1">
        <f t="shared" si="378"/>
        <v>1.0951655307529271</v>
      </c>
      <c r="F478" s="1">
        <f t="shared" si="378"/>
        <v>1.0951599975980666</v>
      </c>
      <c r="G478" s="1">
        <f t="shared" si="378"/>
        <v>1.0951598048321363</v>
      </c>
      <c r="H478" s="1">
        <f t="shared" si="381"/>
        <v>0.40038525112646972</v>
      </c>
      <c r="I478" s="1">
        <f t="shared" si="367"/>
        <v>15.955910239146695</v>
      </c>
      <c r="J478" s="1">
        <f>VLOOKUP($I478,Graph!$D$3:$M$50,col)</f>
        <v>5.7000000000000002E-3</v>
      </c>
      <c r="K478" s="1">
        <f>VLOOKUP($I478,Graph!$D$3:$M$50,col+1)</f>
        <v>4.5999999999999999E-3</v>
      </c>
      <c r="L478" s="1">
        <f t="shared" si="382"/>
        <v>4.966666666666667E-3</v>
      </c>
      <c r="M478" s="1">
        <f t="shared" si="383"/>
        <v>0.64098333333333324</v>
      </c>
      <c r="N478" s="1">
        <f t="shared" si="384"/>
        <v>0.47203333333333369</v>
      </c>
      <c r="O478" s="1">
        <f t="shared" si="385"/>
        <v>5.024506766848947E-2</v>
      </c>
      <c r="P478" s="1">
        <f t="shared" si="386"/>
        <v>1.0896063505235085</v>
      </c>
      <c r="Q478" s="1">
        <f t="shared" si="387"/>
        <v>1.0894310783683128</v>
      </c>
      <c r="R478" s="1">
        <f t="shared" si="388"/>
        <v>1.0894253774743377</v>
      </c>
      <c r="S478" s="1">
        <f t="shared" si="389"/>
        <v>1.089425191873205</v>
      </c>
      <c r="T478" s="1">
        <f t="shared" si="390"/>
        <v>0.96939947245266656</v>
      </c>
      <c r="U478" s="1">
        <f t="shared" si="391"/>
        <v>0.38610085926897619</v>
      </c>
      <c r="V478" s="2">
        <f t="shared" si="368"/>
        <v>15.763856889149327</v>
      </c>
      <c r="W478" s="1">
        <f>VLOOKUP(V478,Graph!$D$3:$M$50,col)</f>
        <v>5.7000000000000002E-3</v>
      </c>
      <c r="X478" s="1">
        <f>VLOOKUP(V478,Graph!$D$3:$M$50,col+1)</f>
        <v>4.5999999999999999E-3</v>
      </c>
      <c r="Y478" s="1">
        <f t="shared" si="392"/>
        <v>4.966666666666667E-3</v>
      </c>
      <c r="Z478" s="1">
        <f t="shared" si="369"/>
        <v>0.64098333333333324</v>
      </c>
      <c r="AA478" s="2">
        <f t="shared" si="393"/>
        <v>0.47203333333333369</v>
      </c>
      <c r="AB478" s="1">
        <f t="shared" si="394"/>
        <v>5.024506766848947E-2</v>
      </c>
      <c r="AC478" s="1">
        <f t="shared" si="395"/>
        <v>1.089425185830498</v>
      </c>
      <c r="AD478" s="1">
        <f t="shared" si="396"/>
        <v>1.0894251856337624</v>
      </c>
      <c r="AE478" s="1">
        <f t="shared" si="397"/>
        <v>1.0894251856273569</v>
      </c>
      <c r="AF478" s="1">
        <f t="shared" si="398"/>
        <v>1.0894251856271486</v>
      </c>
      <c r="AG478" s="1">
        <f t="shared" si="399"/>
        <v>0.96939947245266656</v>
      </c>
      <c r="AH478" s="1">
        <f t="shared" si="400"/>
        <v>0.38610085705532476</v>
      </c>
      <c r="AI478" s="2">
        <f t="shared" si="370"/>
        <v>15.763856859022756</v>
      </c>
      <c r="AJ478" s="1">
        <f>VLOOKUP(AI478,Graph!$D$3:$M$50,col)</f>
        <v>5.7000000000000002E-3</v>
      </c>
      <c r="AK478" s="1">
        <f>VLOOKUP(AI478,Graph!$D$3:$M$50,col+1)</f>
        <v>4.5999999999999999E-3</v>
      </c>
      <c r="AL478" s="1">
        <f t="shared" si="401"/>
        <v>4.966666666666667E-3</v>
      </c>
      <c r="AM478" s="1">
        <f t="shared" si="371"/>
        <v>0.64098333333333324</v>
      </c>
      <c r="AN478" s="2">
        <f t="shared" si="402"/>
        <v>0.47203333333333369</v>
      </c>
      <c r="AO478" s="1">
        <f t="shared" si="403"/>
        <v>5.024506766848947E-2</v>
      </c>
      <c r="AP478" s="1">
        <f t="shared" si="404"/>
        <v>1.0894251856271417</v>
      </c>
      <c r="AQ478" s="1">
        <f t="shared" si="405"/>
        <v>1.0894251856271415</v>
      </c>
      <c r="AR478" s="1">
        <f t="shared" si="406"/>
        <v>1.0894251856271415</v>
      </c>
      <c r="AS478" s="1">
        <f t="shared" si="407"/>
        <v>1.0894251856271415</v>
      </c>
      <c r="AT478" s="1">
        <f t="shared" si="408"/>
        <v>0.96939947245266656</v>
      </c>
      <c r="AU478" s="1">
        <f t="shared" si="409"/>
        <v>0.38610085705532221</v>
      </c>
      <c r="AV478" s="2">
        <f t="shared" si="374"/>
        <v>477</v>
      </c>
      <c r="AW478" s="1">
        <f t="shared" si="375"/>
        <v>386.10085705532219</v>
      </c>
      <c r="AX478" s="1">
        <f t="shared" si="376"/>
        <v>0.96939947245266656</v>
      </c>
      <c r="AY478" s="1">
        <f t="shared" si="377"/>
        <v>1.0894251856271415</v>
      </c>
      <c r="AZ478" s="1">
        <f t="shared" si="372"/>
        <v>4.966666666666667E-3</v>
      </c>
      <c r="BA478" s="1">
        <f t="shared" si="373"/>
        <v>15.763856859022756</v>
      </c>
    </row>
    <row r="479" spans="1:53">
      <c r="A479" s="2">
        <f t="shared" si="379"/>
        <v>0.47800000000000037</v>
      </c>
      <c r="B479" s="1">
        <f t="shared" si="365"/>
        <v>0.52058333333333373</v>
      </c>
      <c r="C479" s="1">
        <f t="shared" si="380"/>
        <v>5.2920298369253785E-2</v>
      </c>
      <c r="D479" s="1">
        <f t="shared" si="366"/>
        <v>1.0953450514653646</v>
      </c>
      <c r="E479" s="1">
        <f t="shared" si="378"/>
        <v>1.0951867437681813</v>
      </c>
      <c r="F479" s="1">
        <f t="shared" si="378"/>
        <v>1.0951812316204248</v>
      </c>
      <c r="G479" s="1">
        <f t="shared" si="378"/>
        <v>1.0951810395395043</v>
      </c>
      <c r="H479" s="1">
        <f t="shared" si="381"/>
        <v>0.40165277163881358</v>
      </c>
      <c r="I479" s="1">
        <f t="shared" si="367"/>
        <v>15.972729988842884</v>
      </c>
      <c r="J479" s="1">
        <f>VLOOKUP($I479,Graph!$D$3:$M$50,col)</f>
        <v>5.7000000000000002E-3</v>
      </c>
      <c r="K479" s="1">
        <f>VLOOKUP($I479,Graph!$D$3:$M$50,col+1)</f>
        <v>4.5999999999999999E-3</v>
      </c>
      <c r="L479" s="1">
        <f t="shared" si="382"/>
        <v>4.966666666666667E-3</v>
      </c>
      <c r="M479" s="1">
        <f t="shared" si="383"/>
        <v>0.64098333333333324</v>
      </c>
      <c r="N479" s="1">
        <f t="shared" si="384"/>
        <v>0.47303333333333369</v>
      </c>
      <c r="O479" s="1">
        <f t="shared" si="385"/>
        <v>5.025655007281897E-2</v>
      </c>
      <c r="P479" s="1">
        <f t="shared" si="386"/>
        <v>1.0896307436441768</v>
      </c>
      <c r="Q479" s="1">
        <f t="shared" si="387"/>
        <v>1.0894555144552323</v>
      </c>
      <c r="R479" s="1">
        <f t="shared" si="388"/>
        <v>1.089449813262731</v>
      </c>
      <c r="S479" s="1">
        <f t="shared" si="389"/>
        <v>1.0894496275967389</v>
      </c>
      <c r="T479" s="1">
        <f t="shared" si="390"/>
        <v>0.96943148062503037</v>
      </c>
      <c r="U479" s="1">
        <f t="shared" si="391"/>
        <v>0.3873371253924251</v>
      </c>
      <c r="V479" s="2">
        <f t="shared" si="368"/>
        <v>15.780663861256919</v>
      </c>
      <c r="W479" s="1">
        <f>VLOOKUP(V479,Graph!$D$3:$M$50,col)</f>
        <v>5.7000000000000002E-3</v>
      </c>
      <c r="X479" s="1">
        <f>VLOOKUP(V479,Graph!$D$3:$M$50,col+1)</f>
        <v>4.5999999999999999E-3</v>
      </c>
      <c r="Y479" s="1">
        <f t="shared" si="392"/>
        <v>4.966666666666667E-3</v>
      </c>
      <c r="Z479" s="1">
        <f t="shared" si="369"/>
        <v>0.64098333333333324</v>
      </c>
      <c r="AA479" s="2">
        <f t="shared" si="393"/>
        <v>0.47303333333333369</v>
      </c>
      <c r="AB479" s="1">
        <f t="shared" si="394"/>
        <v>5.025655007281897E-2</v>
      </c>
      <c r="AC479" s="1">
        <f t="shared" si="395"/>
        <v>1.0894496215501246</v>
      </c>
      <c r="AD479" s="1">
        <f t="shared" si="396"/>
        <v>1.0894496213532032</v>
      </c>
      <c r="AE479" s="1">
        <f t="shared" si="397"/>
        <v>1.0894496213467899</v>
      </c>
      <c r="AF479" s="1">
        <f t="shared" si="398"/>
        <v>1.089449621346581</v>
      </c>
      <c r="AG479" s="1">
        <f t="shared" si="399"/>
        <v>0.96943148062503037</v>
      </c>
      <c r="AH479" s="1">
        <f t="shared" si="400"/>
        <v>0.38733712317027713</v>
      </c>
      <c r="AI479" s="2">
        <f t="shared" si="370"/>
        <v>15.780663831079101</v>
      </c>
      <c r="AJ479" s="1">
        <f>VLOOKUP(AI479,Graph!$D$3:$M$50,col)</f>
        <v>5.7000000000000002E-3</v>
      </c>
      <c r="AK479" s="1">
        <f>VLOOKUP(AI479,Graph!$D$3:$M$50,col+1)</f>
        <v>4.5999999999999999E-3</v>
      </c>
      <c r="AL479" s="1">
        <f t="shared" si="401"/>
        <v>4.966666666666667E-3</v>
      </c>
      <c r="AM479" s="1">
        <f t="shared" si="371"/>
        <v>0.64098333333333324</v>
      </c>
      <c r="AN479" s="2">
        <f t="shared" si="402"/>
        <v>0.47303333333333369</v>
      </c>
      <c r="AO479" s="1">
        <f t="shared" si="403"/>
        <v>5.025655007281897E-2</v>
      </c>
      <c r="AP479" s="1">
        <f t="shared" si="404"/>
        <v>1.0894496213465745</v>
      </c>
      <c r="AQ479" s="1">
        <f t="shared" si="405"/>
        <v>1.0894496213465743</v>
      </c>
      <c r="AR479" s="1">
        <f t="shared" si="406"/>
        <v>1.0894496213465741</v>
      </c>
      <c r="AS479" s="1">
        <f t="shared" si="407"/>
        <v>1.0894496213465741</v>
      </c>
      <c r="AT479" s="1">
        <f t="shared" si="408"/>
        <v>0.96943148062503037</v>
      </c>
      <c r="AU479" s="1">
        <f t="shared" si="409"/>
        <v>0.38733712317027469</v>
      </c>
      <c r="AV479" s="2">
        <f t="shared" si="374"/>
        <v>478</v>
      </c>
      <c r="AW479" s="1">
        <f t="shared" si="375"/>
        <v>387.33712317027471</v>
      </c>
      <c r="AX479" s="1">
        <f t="shared" si="376"/>
        <v>0.96943148062503037</v>
      </c>
      <c r="AY479" s="1">
        <f t="shared" si="377"/>
        <v>1.0894496213465741</v>
      </c>
      <c r="AZ479" s="1">
        <f t="shared" si="372"/>
        <v>4.966666666666667E-3</v>
      </c>
      <c r="BA479" s="1">
        <f t="shared" si="373"/>
        <v>15.780663831079101</v>
      </c>
    </row>
    <row r="480" spans="1:53">
      <c r="A480" s="2">
        <f t="shared" si="379"/>
        <v>0.47900000000000037</v>
      </c>
      <c r="B480" s="1">
        <f t="shared" si="365"/>
        <v>0.52162450000000038</v>
      </c>
      <c r="C480" s="1">
        <f t="shared" si="380"/>
        <v>5.2930022018538803E-2</v>
      </c>
      <c r="D480" s="1">
        <f t="shared" si="366"/>
        <v>1.0953655427768123</v>
      </c>
      <c r="E480" s="1">
        <f t="shared" si="378"/>
        <v>1.0952078757285828</v>
      </c>
      <c r="F480" s="1">
        <f t="shared" si="378"/>
        <v>1.0952023845353027</v>
      </c>
      <c r="G480" s="1">
        <f t="shared" si="378"/>
        <v>1.0952021931380911</v>
      </c>
      <c r="H480" s="1">
        <f t="shared" si="381"/>
        <v>0.40292162961627931</v>
      </c>
      <c r="I480" s="1">
        <f t="shared" si="367"/>
        <v>15.989532081572015</v>
      </c>
      <c r="J480" s="1">
        <f>VLOOKUP($I480,Graph!$D$3:$M$50,col)</f>
        <v>5.7000000000000002E-3</v>
      </c>
      <c r="K480" s="1">
        <f>VLOOKUP($I480,Graph!$D$3:$M$50,col+1)</f>
        <v>4.5999999999999999E-3</v>
      </c>
      <c r="L480" s="1">
        <f t="shared" si="382"/>
        <v>4.966666666666667E-3</v>
      </c>
      <c r="M480" s="1">
        <f t="shared" si="383"/>
        <v>0.64098333333333324</v>
      </c>
      <c r="N480" s="1">
        <f t="shared" si="384"/>
        <v>0.4740333333333337</v>
      </c>
      <c r="O480" s="1">
        <f t="shared" si="385"/>
        <v>5.0267987943237419E-2</v>
      </c>
      <c r="P480" s="1">
        <f t="shared" si="386"/>
        <v>1.0896550443431765</v>
      </c>
      <c r="Q480" s="1">
        <f t="shared" si="387"/>
        <v>1.0894798580391394</v>
      </c>
      <c r="R480" s="1">
        <f t="shared" si="388"/>
        <v>1.0894741565526369</v>
      </c>
      <c r="S480" s="1">
        <f t="shared" si="389"/>
        <v>1.0894739708221328</v>
      </c>
      <c r="T480" s="1">
        <f t="shared" si="390"/>
        <v>0.96946335550165741</v>
      </c>
      <c r="U480" s="1">
        <f t="shared" si="391"/>
        <v>0.38857471189930737</v>
      </c>
      <c r="V480" s="2">
        <f t="shared" si="368"/>
        <v>15.797453002722108</v>
      </c>
      <c r="W480" s="1">
        <f>VLOOKUP(V480,Graph!$D$3:$M$50,col)</f>
        <v>5.7000000000000002E-3</v>
      </c>
      <c r="X480" s="1">
        <f>VLOOKUP(V480,Graph!$D$3:$M$50,col+1)</f>
        <v>4.5999999999999999E-3</v>
      </c>
      <c r="Y480" s="1">
        <f t="shared" si="392"/>
        <v>4.966666666666667E-3</v>
      </c>
      <c r="Z480" s="1">
        <f t="shared" si="369"/>
        <v>0.64098333333333324</v>
      </c>
      <c r="AA480" s="2">
        <f t="shared" si="393"/>
        <v>0.4740333333333337</v>
      </c>
      <c r="AB480" s="1">
        <f t="shared" si="394"/>
        <v>5.0267987943237419E-2</v>
      </c>
      <c r="AC480" s="1">
        <f t="shared" si="395"/>
        <v>1.0894739647716278</v>
      </c>
      <c r="AD480" s="1">
        <f t="shared" si="396"/>
        <v>1.0894739645745215</v>
      </c>
      <c r="AE480" s="1">
        <f t="shared" si="397"/>
        <v>1.0894739645681006</v>
      </c>
      <c r="AF480" s="1">
        <f t="shared" si="398"/>
        <v>1.0894739645678913</v>
      </c>
      <c r="AG480" s="1">
        <f t="shared" si="399"/>
        <v>0.96946335550165741</v>
      </c>
      <c r="AH480" s="1">
        <f t="shared" si="400"/>
        <v>0.38857470966865276</v>
      </c>
      <c r="AI480" s="2">
        <f t="shared" si="370"/>
        <v>15.797452972493119</v>
      </c>
      <c r="AJ480" s="1">
        <f>VLOOKUP(AI480,Graph!$D$3:$M$50,col)</f>
        <v>5.7000000000000002E-3</v>
      </c>
      <c r="AK480" s="1">
        <f>VLOOKUP(AI480,Graph!$D$3:$M$50,col+1)</f>
        <v>4.5999999999999999E-3</v>
      </c>
      <c r="AL480" s="1">
        <f t="shared" si="401"/>
        <v>4.966666666666667E-3</v>
      </c>
      <c r="AM480" s="1">
        <f t="shared" si="371"/>
        <v>0.64098333333333324</v>
      </c>
      <c r="AN480" s="2">
        <f t="shared" si="402"/>
        <v>0.4740333333333337</v>
      </c>
      <c r="AO480" s="1">
        <f t="shared" si="403"/>
        <v>5.0267987943237419E-2</v>
      </c>
      <c r="AP480" s="1">
        <f t="shared" si="404"/>
        <v>1.0894739645678846</v>
      </c>
      <c r="AQ480" s="1">
        <f t="shared" si="405"/>
        <v>1.0894739645678841</v>
      </c>
      <c r="AR480" s="1">
        <f t="shared" si="406"/>
        <v>1.0894739645678841</v>
      </c>
      <c r="AS480" s="1">
        <f t="shared" si="407"/>
        <v>1.0894739645678841</v>
      </c>
      <c r="AT480" s="1">
        <f t="shared" si="408"/>
        <v>0.96946335550165741</v>
      </c>
      <c r="AU480" s="1">
        <f t="shared" si="409"/>
        <v>0.38857470966865021</v>
      </c>
      <c r="AV480" s="2">
        <f t="shared" si="374"/>
        <v>479</v>
      </c>
      <c r="AW480" s="1">
        <f t="shared" si="375"/>
        <v>388.5747096686502</v>
      </c>
      <c r="AX480" s="1">
        <f t="shared" si="376"/>
        <v>0.96946335550165741</v>
      </c>
      <c r="AY480" s="1">
        <f t="shared" si="377"/>
        <v>1.0894739645678841</v>
      </c>
      <c r="AZ480" s="1">
        <f t="shared" si="372"/>
        <v>4.966666666666667E-3</v>
      </c>
      <c r="BA480" s="1">
        <f t="shared" si="373"/>
        <v>15.797452972493119</v>
      </c>
    </row>
    <row r="481" spans="1:53">
      <c r="A481" s="2">
        <f t="shared" si="379"/>
        <v>0.48000000000000037</v>
      </c>
      <c r="B481" s="1">
        <f t="shared" si="365"/>
        <v>0.52266566666666703</v>
      </c>
      <c r="C481" s="1">
        <f t="shared" si="380"/>
        <v>5.2939707816090628E-2</v>
      </c>
      <c r="D481" s="1">
        <f t="shared" si="366"/>
        <v>1.0953859554640806</v>
      </c>
      <c r="E481" s="1">
        <f t="shared" ref="E481:G500" si="410">SQRT(D481-($C481*D481-POWER(D481,1/3)+1)/($C481-POWER(D481,-2/3)/3))</f>
        <v>1.0952289270975855</v>
      </c>
      <c r="F481" s="1">
        <f t="shared" si="410"/>
        <v>1.0952234568063108</v>
      </c>
      <c r="G481" s="1">
        <f t="shared" si="410"/>
        <v>1.0952232660915089</v>
      </c>
      <c r="H481" s="1">
        <f t="shared" si="381"/>
        <v>0.40419182364917228</v>
      </c>
      <c r="I481" s="1">
        <f t="shared" si="367"/>
        <v>16.006316572730935</v>
      </c>
      <c r="J481" s="1">
        <f>VLOOKUP($I481,Graph!$D$3:$M$50,col)</f>
        <v>5.7999999999999996E-3</v>
      </c>
      <c r="K481" s="1">
        <f>VLOOKUP($I481,Graph!$D$3:$M$50,col+1)</f>
        <v>4.7000000000000002E-3</v>
      </c>
      <c r="L481" s="1">
        <f t="shared" si="382"/>
        <v>5.0666666666666664E-3</v>
      </c>
      <c r="M481" s="1">
        <f t="shared" si="383"/>
        <v>0.64078333333333326</v>
      </c>
      <c r="N481" s="1">
        <f t="shared" si="384"/>
        <v>0.47493333333333371</v>
      </c>
      <c r="O481" s="1">
        <f t="shared" si="385"/>
        <v>5.0226856682719652E-2</v>
      </c>
      <c r="P481" s="1">
        <f t="shared" si="386"/>
        <v>1.08957063955308</v>
      </c>
      <c r="Q481" s="1">
        <f t="shared" si="387"/>
        <v>1.0893924241717667</v>
      </c>
      <c r="R481" s="1">
        <f t="shared" si="388"/>
        <v>1.08938663037409</v>
      </c>
      <c r="S481" s="1">
        <f t="shared" si="389"/>
        <v>1.0893864418372932</v>
      </c>
      <c r="T481" s="1">
        <f t="shared" si="390"/>
        <v>0.96888657224133823</v>
      </c>
      <c r="U481" s="1">
        <f t="shared" si="391"/>
        <v>0.38952897303087225</v>
      </c>
      <c r="V481" s="2">
        <f t="shared" si="368"/>
        <v>15.810374217462982</v>
      </c>
      <c r="W481" s="1">
        <f>VLOOKUP(V481,Graph!$D$3:$M$50,col)</f>
        <v>5.7000000000000002E-3</v>
      </c>
      <c r="X481" s="1">
        <f>VLOOKUP(V481,Graph!$D$3:$M$50,col+1)</f>
        <v>4.5999999999999999E-3</v>
      </c>
      <c r="Y481" s="1">
        <f t="shared" si="392"/>
        <v>4.966666666666667E-3</v>
      </c>
      <c r="Z481" s="1">
        <f t="shared" si="369"/>
        <v>0.64098333333333324</v>
      </c>
      <c r="AA481" s="2">
        <f t="shared" si="393"/>
        <v>0.4750333333333337</v>
      </c>
      <c r="AB481" s="1">
        <f t="shared" si="394"/>
        <v>5.0279381538106259E-2</v>
      </c>
      <c r="AC481" s="1">
        <f t="shared" si="395"/>
        <v>1.0894945713912796</v>
      </c>
      <c r="AD481" s="1">
        <f t="shared" si="396"/>
        <v>1.0894980970539039</v>
      </c>
      <c r="AE481" s="1">
        <f t="shared" si="397"/>
        <v>1.0894982119449024</v>
      </c>
      <c r="AF481" s="1">
        <f t="shared" si="398"/>
        <v>1.0894982156887922</v>
      </c>
      <c r="AG481" s="1">
        <f t="shared" si="399"/>
        <v>0.96949509791345856</v>
      </c>
      <c r="AH481" s="1">
        <f t="shared" si="400"/>
        <v>0.38981361509658435</v>
      </c>
      <c r="AI481" s="2">
        <f t="shared" si="370"/>
        <v>15.814224339156743</v>
      </c>
      <c r="AJ481" s="1">
        <f>VLOOKUP(AI481,Graph!$D$3:$M$50,col)</f>
        <v>5.7000000000000002E-3</v>
      </c>
      <c r="AK481" s="1">
        <f>VLOOKUP(AI481,Graph!$D$3:$M$50,col+1)</f>
        <v>4.5999999999999999E-3</v>
      </c>
      <c r="AL481" s="1">
        <f t="shared" si="401"/>
        <v>4.966666666666667E-3</v>
      </c>
      <c r="AM481" s="1">
        <f t="shared" si="371"/>
        <v>0.64098333333333324</v>
      </c>
      <c r="AN481" s="2">
        <f t="shared" si="402"/>
        <v>0.4750333333333337</v>
      </c>
      <c r="AO481" s="1">
        <f t="shared" si="403"/>
        <v>5.0279381538106259E-2</v>
      </c>
      <c r="AP481" s="1">
        <f t="shared" si="404"/>
        <v>1.089498215810792</v>
      </c>
      <c r="AQ481" s="1">
        <f t="shared" si="405"/>
        <v>1.0894982158147679</v>
      </c>
      <c r="AR481" s="1">
        <f t="shared" si="406"/>
        <v>1.0894982158148969</v>
      </c>
      <c r="AS481" s="1">
        <f t="shared" si="407"/>
        <v>1.0894982158149016</v>
      </c>
      <c r="AT481" s="1">
        <f t="shared" si="408"/>
        <v>0.96949509791345856</v>
      </c>
      <c r="AU481" s="1">
        <f t="shared" si="409"/>
        <v>0.38981361514170521</v>
      </c>
      <c r="AV481" s="2">
        <f t="shared" si="374"/>
        <v>480</v>
      </c>
      <c r="AW481" s="1">
        <f t="shared" si="375"/>
        <v>389.81361514170521</v>
      </c>
      <c r="AX481" s="1">
        <f t="shared" si="376"/>
        <v>0.96949509791345856</v>
      </c>
      <c r="AY481" s="1">
        <f t="shared" si="377"/>
        <v>1.0894982158149016</v>
      </c>
      <c r="AZ481" s="1">
        <f t="shared" si="372"/>
        <v>4.966666666666667E-3</v>
      </c>
      <c r="BA481" s="1">
        <f t="shared" si="373"/>
        <v>15.814224339156743</v>
      </c>
    </row>
    <row r="482" spans="1:53">
      <c r="A482" s="2">
        <f t="shared" si="379"/>
        <v>0.48100000000000037</v>
      </c>
      <c r="B482" s="1">
        <f t="shared" si="365"/>
        <v>0.52370683333333379</v>
      </c>
      <c r="C482" s="1">
        <f t="shared" si="380"/>
        <v>5.2949355982379959E-2</v>
      </c>
      <c r="D482" s="1">
        <f t="shared" si="366"/>
        <v>1.0954062899785744</v>
      </c>
      <c r="E482" s="1">
        <f t="shared" si="410"/>
        <v>1.0952498983351167</v>
      </c>
      <c r="F482" s="1">
        <f t="shared" si="410"/>
        <v>1.0952444488935336</v>
      </c>
      <c r="G482" s="1">
        <f t="shared" si="410"/>
        <v>1.0952442588598417</v>
      </c>
      <c r="H482" s="1">
        <f t="shared" si="381"/>
        <v>0.40546335233224534</v>
      </c>
      <c r="I482" s="1">
        <f t="shared" si="367"/>
        <v>16.023083517427825</v>
      </c>
      <c r="J482" s="1">
        <f>VLOOKUP($I482,Graph!$D$3:$M$50,col)</f>
        <v>5.7999999999999996E-3</v>
      </c>
      <c r="K482" s="1">
        <f>VLOOKUP($I482,Graph!$D$3:$M$50,col+1)</f>
        <v>4.7000000000000002E-3</v>
      </c>
      <c r="L482" s="1">
        <f t="shared" si="382"/>
        <v>5.0666666666666664E-3</v>
      </c>
      <c r="M482" s="1">
        <f t="shared" si="383"/>
        <v>0.64078333333333326</v>
      </c>
      <c r="N482" s="1">
        <f t="shared" si="384"/>
        <v>0.47593333333333371</v>
      </c>
      <c r="O482" s="1">
        <f t="shared" si="385"/>
        <v>5.0238238844011913E-2</v>
      </c>
      <c r="P482" s="1">
        <f t="shared" si="386"/>
        <v>1.0895948156183757</v>
      </c>
      <c r="Q482" s="1">
        <f t="shared" si="387"/>
        <v>1.0894166433356385</v>
      </c>
      <c r="R482" s="1">
        <f t="shared" si="388"/>
        <v>1.0894108492299883</v>
      </c>
      <c r="S482" s="1">
        <f t="shared" si="389"/>
        <v>1.0894106606276315</v>
      </c>
      <c r="T482" s="1">
        <f t="shared" si="390"/>
        <v>0.96891880601924796</v>
      </c>
      <c r="U482" s="1">
        <f t="shared" si="391"/>
        <v>0.39076857177725866</v>
      </c>
      <c r="V482" s="2">
        <f t="shared" si="368"/>
        <v>15.827127585953072</v>
      </c>
      <c r="W482" s="1">
        <f>VLOOKUP(V482,Graph!$D$3:$M$50,col)</f>
        <v>5.7000000000000002E-3</v>
      </c>
      <c r="X482" s="1">
        <f>VLOOKUP(V482,Graph!$D$3:$M$50,col+1)</f>
        <v>4.5999999999999999E-3</v>
      </c>
      <c r="Y482" s="1">
        <f t="shared" si="392"/>
        <v>4.966666666666667E-3</v>
      </c>
      <c r="Z482" s="1">
        <f t="shared" si="369"/>
        <v>0.64098333333333324</v>
      </c>
      <c r="AA482" s="2">
        <f t="shared" si="393"/>
        <v>0.4760333333333337</v>
      </c>
      <c r="AB482" s="1">
        <f t="shared" si="394"/>
        <v>5.0290731113794077E-2</v>
      </c>
      <c r="AC482" s="1">
        <f t="shared" si="395"/>
        <v>1.0895187320402113</v>
      </c>
      <c r="AD482" s="1">
        <f t="shared" si="396"/>
        <v>1.0895222568395717</v>
      </c>
      <c r="AE482" s="1">
        <f t="shared" si="397"/>
        <v>1.0895223717361493</v>
      </c>
      <c r="AF482" s="1">
        <f t="shared" si="398"/>
        <v>1.0895223754813197</v>
      </c>
      <c r="AG482" s="1">
        <f t="shared" si="399"/>
        <v>0.96952670868445379</v>
      </c>
      <c r="AH482" s="1">
        <f t="shared" si="400"/>
        <v>0.39105383813990213</v>
      </c>
      <c r="AI482" s="2">
        <f t="shared" si="370"/>
        <v>15.830977988494235</v>
      </c>
      <c r="AJ482" s="1">
        <f>VLOOKUP(AI482,Graph!$D$3:$M$50,col)</f>
        <v>5.7000000000000002E-3</v>
      </c>
      <c r="AK482" s="1">
        <f>VLOOKUP(AI482,Graph!$D$3:$M$50,col+1)</f>
        <v>4.5999999999999999E-3</v>
      </c>
      <c r="AL482" s="1">
        <f t="shared" si="401"/>
        <v>4.966666666666667E-3</v>
      </c>
      <c r="AM482" s="1">
        <f t="shared" si="371"/>
        <v>0.64098333333333324</v>
      </c>
      <c r="AN482" s="2">
        <f t="shared" si="402"/>
        <v>0.4760333333333337</v>
      </c>
      <c r="AO482" s="1">
        <f t="shared" si="403"/>
        <v>5.0290731113794077E-2</v>
      </c>
      <c r="AP482" s="1">
        <f t="shared" si="404"/>
        <v>1.0895223756033972</v>
      </c>
      <c r="AQ482" s="1">
        <f t="shared" si="405"/>
        <v>1.0895223756073766</v>
      </c>
      <c r="AR482" s="1">
        <f t="shared" si="406"/>
        <v>1.0895223756075063</v>
      </c>
      <c r="AS482" s="1">
        <f t="shared" si="407"/>
        <v>1.0895223756075105</v>
      </c>
      <c r="AT482" s="1">
        <f t="shared" si="408"/>
        <v>0.96952670868445379</v>
      </c>
      <c r="AU482" s="1">
        <f t="shared" si="409"/>
        <v>0.3910538381851949</v>
      </c>
      <c r="AV482" s="2">
        <f t="shared" si="374"/>
        <v>481</v>
      </c>
      <c r="AW482" s="1">
        <f t="shared" si="375"/>
        <v>391.05383818519488</v>
      </c>
      <c r="AX482" s="1">
        <f t="shared" si="376"/>
        <v>0.96952670868445379</v>
      </c>
      <c r="AY482" s="1">
        <f t="shared" si="377"/>
        <v>1.0895223756075105</v>
      </c>
      <c r="AZ482" s="1">
        <f t="shared" si="372"/>
        <v>4.966666666666667E-3</v>
      </c>
      <c r="BA482" s="1">
        <f t="shared" si="373"/>
        <v>15.830977988494235</v>
      </c>
    </row>
    <row r="483" spans="1:53">
      <c r="A483" s="2">
        <f t="shared" si="379"/>
        <v>0.48200000000000037</v>
      </c>
      <c r="B483" s="1">
        <f t="shared" si="365"/>
        <v>0.52474800000000044</v>
      </c>
      <c r="C483" s="1">
        <f t="shared" si="380"/>
        <v>5.2958966736169691E-2</v>
      </c>
      <c r="D483" s="1">
        <f t="shared" si="366"/>
        <v>1.095426546768252</v>
      </c>
      <c r="E483" s="1">
        <f t="shared" si="410"/>
        <v>1.0952707898976151</v>
      </c>
      <c r="F483" s="1">
        <f t="shared" si="410"/>
        <v>1.0952653612535646</v>
      </c>
      <c r="G483" s="1">
        <f t="shared" si="410"/>
        <v>1.095265171899686</v>
      </c>
      <c r="H483" s="1">
        <f t="shared" si="381"/>
        <v>0.40673621426467826</v>
      </c>
      <c r="I483" s="1">
        <f t="shared" si="367"/>
        <v>16.039832970484326</v>
      </c>
      <c r="J483" s="1">
        <f>VLOOKUP($I483,Graph!$D$3:$M$50,col)</f>
        <v>5.7999999999999996E-3</v>
      </c>
      <c r="K483" s="1">
        <f>VLOOKUP($I483,Graph!$D$3:$M$50,col+1)</f>
        <v>4.7000000000000002E-3</v>
      </c>
      <c r="L483" s="1">
        <f t="shared" si="382"/>
        <v>5.0666666666666664E-3</v>
      </c>
      <c r="M483" s="1">
        <f t="shared" si="383"/>
        <v>0.64078333333333326</v>
      </c>
      <c r="N483" s="1">
        <f t="shared" si="384"/>
        <v>0.47693333333333371</v>
      </c>
      <c r="O483" s="1">
        <f t="shared" si="385"/>
        <v>5.0249577119870194E-2</v>
      </c>
      <c r="P483" s="1">
        <f t="shared" si="386"/>
        <v>1.0896189006154966</v>
      </c>
      <c r="Q483" s="1">
        <f t="shared" si="387"/>
        <v>1.0894407713503109</v>
      </c>
      <c r="R483" s="1">
        <f t="shared" si="388"/>
        <v>1.0894349769412297</v>
      </c>
      <c r="S483" s="1">
        <f t="shared" si="389"/>
        <v>1.0894347882736621</v>
      </c>
      <c r="T483" s="1">
        <f t="shared" si="390"/>
        <v>0.96895090640227288</v>
      </c>
      <c r="U483" s="1">
        <f t="shared" si="391"/>
        <v>0.39200948635074595</v>
      </c>
      <c r="V483" s="2">
        <f t="shared" si="368"/>
        <v>15.843863289000119</v>
      </c>
      <c r="W483" s="1">
        <f>VLOOKUP(V483,Graph!$D$3:$M$50,col)</f>
        <v>5.7000000000000002E-3</v>
      </c>
      <c r="X483" s="1">
        <f>VLOOKUP(V483,Graph!$D$3:$M$50,col+1)</f>
        <v>4.5999999999999999E-3</v>
      </c>
      <c r="Y483" s="1">
        <f t="shared" si="392"/>
        <v>4.966666666666667E-3</v>
      </c>
      <c r="Z483" s="1">
        <f t="shared" si="369"/>
        <v>0.64098333333333324</v>
      </c>
      <c r="AA483" s="2">
        <f t="shared" si="393"/>
        <v>0.4770333333333337</v>
      </c>
      <c r="AB483" s="1">
        <f t="shared" si="394"/>
        <v>5.0302036924695787E-2</v>
      </c>
      <c r="AC483" s="1">
        <f t="shared" si="395"/>
        <v>1.0895428017490909</v>
      </c>
      <c r="AD483" s="1">
        <f t="shared" si="396"/>
        <v>1.0895463256869014</v>
      </c>
      <c r="AE483" s="1">
        <f t="shared" si="397"/>
        <v>1.0895464405889721</v>
      </c>
      <c r="AF483" s="1">
        <f t="shared" si="398"/>
        <v>1.0895464443354164</v>
      </c>
      <c r="AG483" s="1">
        <f t="shared" si="399"/>
        <v>0.96955818863184173</v>
      </c>
      <c r="AH483" s="1">
        <f t="shared" si="400"/>
        <v>0.39229537735388414</v>
      </c>
      <c r="AI483" s="2">
        <f t="shared" si="370"/>
        <v>15.847713975806254</v>
      </c>
      <c r="AJ483" s="1">
        <f>VLOOKUP(AI483,Graph!$D$3:$M$50,col)</f>
        <v>5.7000000000000002E-3</v>
      </c>
      <c r="AK483" s="1">
        <f>VLOOKUP(AI483,Graph!$D$3:$M$50,col+1)</f>
        <v>4.5999999999999999E-3</v>
      </c>
      <c r="AL483" s="1">
        <f t="shared" si="401"/>
        <v>4.966666666666667E-3</v>
      </c>
      <c r="AM483" s="1">
        <f t="shared" si="371"/>
        <v>0.64098333333333324</v>
      </c>
      <c r="AN483" s="2">
        <f t="shared" si="402"/>
        <v>0.4770333333333337</v>
      </c>
      <c r="AO483" s="1">
        <f t="shared" si="403"/>
        <v>5.0302036924695787E-2</v>
      </c>
      <c r="AP483" s="1">
        <f t="shared" si="404"/>
        <v>1.0895464444575713</v>
      </c>
      <c r="AQ483" s="1">
        <f t="shared" si="405"/>
        <v>1.0895464444615539</v>
      </c>
      <c r="AR483" s="1">
        <f t="shared" si="406"/>
        <v>1.089546444461684</v>
      </c>
      <c r="AS483" s="1">
        <f t="shared" si="407"/>
        <v>1.089546444461688</v>
      </c>
      <c r="AT483" s="1">
        <f t="shared" si="408"/>
        <v>0.96955818863184173</v>
      </c>
      <c r="AU483" s="1">
        <f t="shared" si="409"/>
        <v>0.39229537739934872</v>
      </c>
      <c r="AV483" s="2">
        <f t="shared" si="374"/>
        <v>482</v>
      </c>
      <c r="AW483" s="1">
        <f t="shared" si="375"/>
        <v>392.29537739934869</v>
      </c>
      <c r="AX483" s="1">
        <f t="shared" si="376"/>
        <v>0.96955818863184173</v>
      </c>
      <c r="AY483" s="1">
        <f t="shared" si="377"/>
        <v>1.089546444461688</v>
      </c>
      <c r="AZ483" s="1">
        <f t="shared" si="372"/>
        <v>4.966666666666667E-3</v>
      </c>
      <c r="BA483" s="1">
        <f t="shared" si="373"/>
        <v>15.847713975806254</v>
      </c>
    </row>
    <row r="484" spans="1:53">
      <c r="A484" s="2">
        <f t="shared" si="379"/>
        <v>0.48300000000000037</v>
      </c>
      <c r="B484" s="1">
        <f t="shared" si="365"/>
        <v>0.52578916666666708</v>
      </c>
      <c r="C484" s="1">
        <f t="shared" si="380"/>
        <v>5.2968540294531213E-2</v>
      </c>
      <c r="D484" s="1">
        <f t="shared" si="366"/>
        <v>1.0954467262776577</v>
      </c>
      <c r="E484" s="1">
        <f t="shared" si="410"/>
        <v>1.0952916022380597</v>
      </c>
      <c r="F484" s="1">
        <f t="shared" si="410"/>
        <v>1.0952861943395396</v>
      </c>
      <c r="G484" s="1">
        <f t="shared" si="410"/>
        <v>1.0952860056641771</v>
      </c>
      <c r="H484" s="1">
        <f t="shared" si="381"/>
        <v>0.40801040805005234</v>
      </c>
      <c r="I484" s="1">
        <f t="shared" si="367"/>
        <v>16.056564986437582</v>
      </c>
      <c r="J484" s="1">
        <f>VLOOKUP($I484,Graph!$D$3:$M$50,col)</f>
        <v>5.7999999999999996E-3</v>
      </c>
      <c r="K484" s="1">
        <f>VLOOKUP($I484,Graph!$D$3:$M$50,col+1)</f>
        <v>4.7000000000000002E-3</v>
      </c>
      <c r="L484" s="1">
        <f t="shared" si="382"/>
        <v>5.0666666666666664E-3</v>
      </c>
      <c r="M484" s="1">
        <f t="shared" si="383"/>
        <v>0.64078333333333326</v>
      </c>
      <c r="N484" s="1">
        <f t="shared" si="384"/>
        <v>0.47793333333333371</v>
      </c>
      <c r="O484" s="1">
        <f t="shared" si="385"/>
        <v>5.0260871763399988E-2</v>
      </c>
      <c r="P484" s="1">
        <f t="shared" si="386"/>
        <v>1.0896428950576384</v>
      </c>
      <c r="Q484" s="1">
        <f t="shared" si="387"/>
        <v>1.0894648087289989</v>
      </c>
      <c r="R484" s="1">
        <f t="shared" si="388"/>
        <v>1.0894590140209881</v>
      </c>
      <c r="S484" s="1">
        <f t="shared" si="389"/>
        <v>1.0894588252885558</v>
      </c>
      <c r="T484" s="1">
        <f t="shared" si="390"/>
        <v>0.968982874216747</v>
      </c>
      <c r="U484" s="1">
        <f t="shared" si="391"/>
        <v>0.39325171535604075</v>
      </c>
      <c r="V484" s="2">
        <f t="shared" si="368"/>
        <v>15.860581382242863</v>
      </c>
      <c r="W484" s="1">
        <f>VLOOKUP(V484,Graph!$D$3:$M$50,col)</f>
        <v>5.7000000000000002E-3</v>
      </c>
      <c r="X484" s="1">
        <f>VLOOKUP(V484,Graph!$D$3:$M$50,col+1)</f>
        <v>4.5999999999999999E-3</v>
      </c>
      <c r="Y484" s="1">
        <f t="shared" si="392"/>
        <v>4.966666666666667E-3</v>
      </c>
      <c r="Z484" s="1">
        <f t="shared" si="369"/>
        <v>0.64098333333333324</v>
      </c>
      <c r="AA484" s="2">
        <f t="shared" si="393"/>
        <v>0.4780333333333337</v>
      </c>
      <c r="AB484" s="1">
        <f t="shared" si="394"/>
        <v>5.0313299223251562E-2</v>
      </c>
      <c r="AC484" s="1">
        <f t="shared" si="395"/>
        <v>1.0895667810300242</v>
      </c>
      <c r="AD484" s="1">
        <f t="shared" si="396"/>
        <v>1.089570304107998</v>
      </c>
      <c r="AE484" s="1">
        <f t="shared" si="397"/>
        <v>1.0895704190154765</v>
      </c>
      <c r="AF484" s="1">
        <f t="shared" si="398"/>
        <v>1.0895704227631882</v>
      </c>
      <c r="AG484" s="1">
        <f t="shared" si="399"/>
        <v>0.96958953856607166</v>
      </c>
      <c r="AH484" s="1">
        <f t="shared" si="400"/>
        <v>0.39353823134321142</v>
      </c>
      <c r="AI484" s="2">
        <f t="shared" si="370"/>
        <v>15.864432356709729</v>
      </c>
      <c r="AJ484" s="1">
        <f>VLOOKUP(AI484,Graph!$D$3:$M$50,col)</f>
        <v>5.7000000000000002E-3</v>
      </c>
      <c r="AK484" s="1">
        <f>VLOOKUP(AI484,Graph!$D$3:$M$50,col+1)</f>
        <v>4.5999999999999999E-3</v>
      </c>
      <c r="AL484" s="1">
        <f t="shared" si="401"/>
        <v>4.966666666666667E-3</v>
      </c>
      <c r="AM484" s="1">
        <f t="shared" si="371"/>
        <v>0.64098333333333324</v>
      </c>
      <c r="AN484" s="2">
        <f t="shared" si="402"/>
        <v>0.4780333333333337</v>
      </c>
      <c r="AO484" s="1">
        <f t="shared" si="403"/>
        <v>5.0313299223251562E-2</v>
      </c>
      <c r="AP484" s="1">
        <f t="shared" si="404"/>
        <v>1.0895704228854197</v>
      </c>
      <c r="AQ484" s="1">
        <f t="shared" si="405"/>
        <v>1.0895704228894065</v>
      </c>
      <c r="AR484" s="1">
        <f t="shared" si="406"/>
        <v>1.0895704228895364</v>
      </c>
      <c r="AS484" s="1">
        <f t="shared" si="407"/>
        <v>1.0895704228895404</v>
      </c>
      <c r="AT484" s="1">
        <f t="shared" si="408"/>
        <v>0.96958953856607166</v>
      </c>
      <c r="AU484" s="1">
        <f t="shared" si="409"/>
        <v>0.39353823138884814</v>
      </c>
      <c r="AV484" s="2">
        <f t="shared" si="374"/>
        <v>483</v>
      </c>
      <c r="AW484" s="1">
        <f t="shared" si="375"/>
        <v>393.53823138884815</v>
      </c>
      <c r="AX484" s="1">
        <f t="shared" si="376"/>
        <v>0.96958953856607166</v>
      </c>
      <c r="AY484" s="1">
        <f t="shared" si="377"/>
        <v>1.0895704228895404</v>
      </c>
      <c r="AZ484" s="1">
        <f t="shared" si="372"/>
        <v>4.966666666666667E-3</v>
      </c>
      <c r="BA484" s="1">
        <f t="shared" si="373"/>
        <v>15.864432356709729</v>
      </c>
    </row>
    <row r="485" spans="1:53">
      <c r="A485" s="2">
        <f t="shared" si="379"/>
        <v>0.48400000000000037</v>
      </c>
      <c r="B485" s="1">
        <f t="shared" si="365"/>
        <v>0.52683033333333373</v>
      </c>
      <c r="C485" s="1">
        <f t="shared" si="380"/>
        <v>5.2978076872860824E-2</v>
      </c>
      <c r="D485" s="1">
        <f t="shared" si="366"/>
        <v>1.0954668289479534</v>
      </c>
      <c r="E485" s="1">
        <f t="shared" si="410"/>
        <v>1.0953123358060037</v>
      </c>
      <c r="F485" s="1">
        <f t="shared" si="410"/>
        <v>1.0953069486011666</v>
      </c>
      <c r="G485" s="1">
        <f t="shared" si="410"/>
        <v>1.095306760603026</v>
      </c>
      <c r="H485" s="1">
        <f t="shared" si="381"/>
        <v>0.40928593229632909</v>
      </c>
      <c r="I485" s="1">
        <f t="shared" si="367"/>
        <v>16.073279619542337</v>
      </c>
      <c r="J485" s="1">
        <f>VLOOKUP($I485,Graph!$D$3:$M$50,col)</f>
        <v>5.7999999999999996E-3</v>
      </c>
      <c r="K485" s="1">
        <f>VLOOKUP($I485,Graph!$D$3:$M$50,col+1)</f>
        <v>4.7000000000000002E-3</v>
      </c>
      <c r="L485" s="1">
        <f t="shared" si="382"/>
        <v>5.0666666666666664E-3</v>
      </c>
      <c r="M485" s="1">
        <f t="shared" si="383"/>
        <v>0.64078333333333326</v>
      </c>
      <c r="N485" s="1">
        <f t="shared" si="384"/>
        <v>0.47893333333333371</v>
      </c>
      <c r="O485" s="1">
        <f t="shared" si="385"/>
        <v>5.0272123025765995E-2</v>
      </c>
      <c r="P485" s="1">
        <f t="shared" si="386"/>
        <v>1.0896667994541536</v>
      </c>
      <c r="Q485" s="1">
        <f t="shared" si="387"/>
        <v>1.0894887559810751</v>
      </c>
      <c r="R485" s="1">
        <f t="shared" si="388"/>
        <v>1.0894829609785948</v>
      </c>
      <c r="S485" s="1">
        <f t="shared" si="389"/>
        <v>1.0894827721816411</v>
      </c>
      <c r="T485" s="1">
        <f t="shared" si="390"/>
        <v>0.96901471028219288</v>
      </c>
      <c r="U485" s="1">
        <f t="shared" si="391"/>
        <v>0.39449525740227892</v>
      </c>
      <c r="V485" s="2">
        <f t="shared" si="368"/>
        <v>15.87728192102912</v>
      </c>
      <c r="W485" s="1">
        <f>VLOOKUP(V485,Graph!$D$3:$M$50,col)</f>
        <v>5.7000000000000002E-3</v>
      </c>
      <c r="X485" s="1">
        <f>VLOOKUP(V485,Graph!$D$3:$M$50,col+1)</f>
        <v>4.5999999999999999E-3</v>
      </c>
      <c r="Y485" s="1">
        <f t="shared" si="392"/>
        <v>4.966666666666667E-3</v>
      </c>
      <c r="Z485" s="1">
        <f t="shared" si="369"/>
        <v>0.64098333333333324</v>
      </c>
      <c r="AA485" s="2">
        <f t="shared" si="393"/>
        <v>0.4790333333333337</v>
      </c>
      <c r="AB485" s="1">
        <f t="shared" si="394"/>
        <v>5.0324518259965541E-2</v>
      </c>
      <c r="AC485" s="1">
        <f t="shared" si="395"/>
        <v>1.089590670391283</v>
      </c>
      <c r="AD485" s="1">
        <f t="shared" si="396"/>
        <v>1.0895941926111314</v>
      </c>
      <c r="AE485" s="1">
        <f t="shared" si="397"/>
        <v>1.0895943075239338</v>
      </c>
      <c r="AF485" s="1">
        <f t="shared" si="398"/>
        <v>1.0895943112729061</v>
      </c>
      <c r="AG485" s="1">
        <f t="shared" si="399"/>
        <v>0.96962075929091252</v>
      </c>
      <c r="AH485" s="1">
        <f t="shared" si="400"/>
        <v>0.39478239871699289</v>
      </c>
      <c r="AI485" s="2">
        <f t="shared" si="370"/>
        <v>15.881133186530819</v>
      </c>
      <c r="AJ485" s="1">
        <f>VLOOKUP(AI485,Graph!$D$3:$M$50,col)</f>
        <v>5.7000000000000002E-3</v>
      </c>
      <c r="AK485" s="1">
        <f>VLOOKUP(AI485,Graph!$D$3:$M$50,col+1)</f>
        <v>4.5999999999999999E-3</v>
      </c>
      <c r="AL485" s="1">
        <f t="shared" si="401"/>
        <v>4.966666666666667E-3</v>
      </c>
      <c r="AM485" s="1">
        <f t="shared" si="371"/>
        <v>0.64098333333333324</v>
      </c>
      <c r="AN485" s="2">
        <f t="shared" si="402"/>
        <v>0.4790333333333337</v>
      </c>
      <c r="AO485" s="1">
        <f t="shared" si="403"/>
        <v>5.0324518259965541E-2</v>
      </c>
      <c r="AP485" s="1">
        <f t="shared" si="404"/>
        <v>1.0895943113952142</v>
      </c>
      <c r="AQ485" s="1">
        <f t="shared" si="405"/>
        <v>1.0895943113992044</v>
      </c>
      <c r="AR485" s="1">
        <f t="shared" si="406"/>
        <v>1.0895943113993345</v>
      </c>
      <c r="AS485" s="1">
        <f t="shared" si="407"/>
        <v>1.0895943113993385</v>
      </c>
      <c r="AT485" s="1">
        <f t="shared" si="408"/>
        <v>0.96962075929091252</v>
      </c>
      <c r="AU485" s="1">
        <f t="shared" si="409"/>
        <v>0.39478239876280197</v>
      </c>
      <c r="AV485" s="2">
        <f t="shared" si="374"/>
        <v>484</v>
      </c>
      <c r="AW485" s="1">
        <f t="shared" si="375"/>
        <v>394.78239876280196</v>
      </c>
      <c r="AX485" s="1">
        <f t="shared" si="376"/>
        <v>0.96962075929091252</v>
      </c>
      <c r="AY485" s="1">
        <f t="shared" si="377"/>
        <v>1.0895943113993385</v>
      </c>
      <c r="AZ485" s="1">
        <f t="shared" si="372"/>
        <v>4.966666666666667E-3</v>
      </c>
      <c r="BA485" s="1">
        <f t="shared" si="373"/>
        <v>15.881133186530819</v>
      </c>
    </row>
    <row r="486" spans="1:53">
      <c r="A486" s="2">
        <f t="shared" si="379"/>
        <v>0.48500000000000038</v>
      </c>
      <c r="B486" s="1">
        <f t="shared" si="365"/>
        <v>0.52787150000000038</v>
      </c>
      <c r="C486" s="1">
        <f t="shared" si="380"/>
        <v>5.298757668489585E-2</v>
      </c>
      <c r="D486" s="1">
        <f t="shared" si="366"/>
        <v>1.0954868552169523</v>
      </c>
      <c r="E486" s="1">
        <f t="shared" si="410"/>
        <v>1.0953329910476086</v>
      </c>
      <c r="F486" s="1">
        <f t="shared" si="410"/>
        <v>1.0953276244847625</v>
      </c>
      <c r="G486" s="1">
        <f t="shared" si="410"/>
        <v>1.0953274371625499</v>
      </c>
      <c r="H486" s="1">
        <f t="shared" si="381"/>
        <v>0.41056278561582582</v>
      </c>
      <c r="I486" s="1">
        <f t="shared" si="367"/>
        <v>16.089976923772934</v>
      </c>
      <c r="J486" s="1">
        <f>VLOOKUP($I486,Graph!$D$3:$M$50,col)</f>
        <v>5.7999999999999996E-3</v>
      </c>
      <c r="K486" s="1">
        <f>VLOOKUP($I486,Graph!$D$3:$M$50,col+1)</f>
        <v>4.7000000000000002E-3</v>
      </c>
      <c r="L486" s="1">
        <f t="shared" si="382"/>
        <v>5.0666666666666664E-3</v>
      </c>
      <c r="M486" s="1">
        <f t="shared" si="383"/>
        <v>0.64078333333333326</v>
      </c>
      <c r="N486" s="1">
        <f t="shared" si="384"/>
        <v>0.47993333333333371</v>
      </c>
      <c r="O486" s="1">
        <f t="shared" si="385"/>
        <v>5.0283331156210538E-2</v>
      </c>
      <c r="P486" s="1">
        <f t="shared" si="386"/>
        <v>1.0896906143105829</v>
      </c>
      <c r="Q486" s="1">
        <f t="shared" si="387"/>
        <v>1.0895126136121049</v>
      </c>
      <c r="R486" s="1">
        <f t="shared" si="388"/>
        <v>1.089506818319574</v>
      </c>
      <c r="S486" s="1">
        <f t="shared" si="389"/>
        <v>1.0895066294584415</v>
      </c>
      <c r="T486" s="1">
        <f t="shared" si="390"/>
        <v>0.96904641541139291</v>
      </c>
      <c r="U486" s="1">
        <f t="shared" si="391"/>
        <v>0.39574011110300111</v>
      </c>
      <c r="V486" s="2">
        <f t="shared" si="368"/>
        <v>15.893964960417884</v>
      </c>
      <c r="W486" s="1">
        <f>VLOOKUP(V486,Graph!$D$3:$M$50,col)</f>
        <v>5.7000000000000002E-3</v>
      </c>
      <c r="X486" s="1">
        <f>VLOOKUP(V486,Graph!$D$3:$M$50,col+1)</f>
        <v>4.5999999999999999E-3</v>
      </c>
      <c r="Y486" s="1">
        <f t="shared" si="392"/>
        <v>4.966666666666667E-3</v>
      </c>
      <c r="Z486" s="1">
        <f t="shared" si="369"/>
        <v>0.64098333333333324</v>
      </c>
      <c r="AA486" s="2">
        <f t="shared" si="393"/>
        <v>0.4800333333333337</v>
      </c>
      <c r="AB486" s="1">
        <f t="shared" si="394"/>
        <v>5.0335694283424347E-2</v>
      </c>
      <c r="AC486" s="1">
        <f t="shared" si="395"/>
        <v>1.0896144703373407</v>
      </c>
      <c r="AD486" s="1">
        <f t="shared" si="396"/>
        <v>1.0896179917007736</v>
      </c>
      <c r="AE486" s="1">
        <f t="shared" si="397"/>
        <v>1.0896181066188158</v>
      </c>
      <c r="AF486" s="1">
        <f t="shared" si="398"/>
        <v>1.0896181103690417</v>
      </c>
      <c r="AG486" s="1">
        <f t="shared" si="399"/>
        <v>0.96965185160352085</v>
      </c>
      <c r="AH486" s="1">
        <f t="shared" si="400"/>
        <v>0.39602787808874101</v>
      </c>
      <c r="AI486" s="2">
        <f t="shared" si="370"/>
        <v>15.897816520307046</v>
      </c>
      <c r="AJ486" s="1">
        <f>VLOOKUP(AI486,Graph!$D$3:$M$50,col)</f>
        <v>5.7000000000000002E-3</v>
      </c>
      <c r="AK486" s="1">
        <f>VLOOKUP(AI486,Graph!$D$3:$M$50,col+1)</f>
        <v>4.5999999999999999E-3</v>
      </c>
      <c r="AL486" s="1">
        <f t="shared" si="401"/>
        <v>4.966666666666667E-3</v>
      </c>
      <c r="AM486" s="1">
        <f t="shared" si="371"/>
        <v>0.64098333333333324</v>
      </c>
      <c r="AN486" s="2">
        <f t="shared" si="402"/>
        <v>0.4800333333333337</v>
      </c>
      <c r="AO486" s="1">
        <f t="shared" si="403"/>
        <v>5.0335694283424347E-2</v>
      </c>
      <c r="AP486" s="1">
        <f t="shared" si="404"/>
        <v>1.0896181104914262</v>
      </c>
      <c r="AQ486" s="1">
        <f t="shared" si="405"/>
        <v>1.0896181104954199</v>
      </c>
      <c r="AR486" s="1">
        <f t="shared" si="406"/>
        <v>1.0896181104955502</v>
      </c>
      <c r="AS486" s="1">
        <f t="shared" si="407"/>
        <v>1.0896181104955547</v>
      </c>
      <c r="AT486" s="1">
        <f t="shared" si="408"/>
        <v>0.96965185160352085</v>
      </c>
      <c r="AU486" s="1">
        <f t="shared" si="409"/>
        <v>0.39602787813472279</v>
      </c>
      <c r="AV486" s="2">
        <f t="shared" si="374"/>
        <v>485</v>
      </c>
      <c r="AW486" s="1">
        <f t="shared" si="375"/>
        <v>396.02787813472281</v>
      </c>
      <c r="AX486" s="1">
        <f t="shared" si="376"/>
        <v>0.96965185160352085</v>
      </c>
      <c r="AY486" s="1">
        <f t="shared" si="377"/>
        <v>1.0896181104955547</v>
      </c>
      <c r="AZ486" s="1">
        <f t="shared" si="372"/>
        <v>4.966666666666667E-3</v>
      </c>
      <c r="BA486" s="1">
        <f t="shared" si="373"/>
        <v>15.897816520307046</v>
      </c>
    </row>
    <row r="487" spans="1:53">
      <c r="A487" s="2">
        <f t="shared" si="379"/>
        <v>0.48600000000000038</v>
      </c>
      <c r="B487" s="1">
        <f t="shared" si="365"/>
        <v>0.52891266666666714</v>
      </c>
      <c r="C487" s="1">
        <f t="shared" si="380"/>
        <v>5.2997039942730598E-2</v>
      </c>
      <c r="D487" s="1">
        <f t="shared" si="366"/>
        <v>1.0955068055191484</v>
      </c>
      <c r="E487" s="1">
        <f t="shared" si="410"/>
        <v>1.0953535684056726</v>
      </c>
      <c r="F487" s="1">
        <f t="shared" si="410"/>
        <v>1.0953482224332816</v>
      </c>
      <c r="G487" s="1">
        <f t="shared" si="410"/>
        <v>1.0953480357857046</v>
      </c>
      <c r="H487" s="1">
        <f t="shared" si="381"/>
        <v>0.41184096662519454</v>
      </c>
      <c r="I487" s="1">
        <f t="shared" si="367"/>
        <v>16.106656952825379</v>
      </c>
      <c r="J487" s="1">
        <f>VLOOKUP($I487,Graph!$D$3:$M$50,col)</f>
        <v>5.7999999999999996E-3</v>
      </c>
      <c r="K487" s="1">
        <f>VLOOKUP($I487,Graph!$D$3:$M$50,col+1)</f>
        <v>4.7000000000000002E-3</v>
      </c>
      <c r="L487" s="1">
        <f t="shared" si="382"/>
        <v>5.0666666666666664E-3</v>
      </c>
      <c r="M487" s="1">
        <f t="shared" si="383"/>
        <v>0.64078333333333326</v>
      </c>
      <c r="N487" s="1">
        <f t="shared" si="384"/>
        <v>0.48093333333333371</v>
      </c>
      <c r="O487" s="1">
        <f t="shared" si="385"/>
        <v>5.0294496402071967E-2</v>
      </c>
      <c r="P487" s="1">
        <f t="shared" si="386"/>
        <v>1.0897143401286933</v>
      </c>
      <c r="Q487" s="1">
        <f t="shared" si="387"/>
        <v>1.0895363821238833</v>
      </c>
      <c r="R487" s="1">
        <f t="shared" si="388"/>
        <v>1.0895305865456804</v>
      </c>
      <c r="S487" s="1">
        <f t="shared" si="389"/>
        <v>1.089530397620708</v>
      </c>
      <c r="T487" s="1">
        <f t="shared" si="390"/>
        <v>0.96907799041045739</v>
      </c>
      <c r="U487" s="1">
        <f t="shared" si="391"/>
        <v>0.39698627507613021</v>
      </c>
      <c r="V487" s="2">
        <f t="shared" si="368"/>
        <v>15.910630555181459</v>
      </c>
      <c r="W487" s="1">
        <f>VLOOKUP(V487,Graph!$D$3:$M$50,col)</f>
        <v>5.7000000000000002E-3</v>
      </c>
      <c r="X487" s="1">
        <f>VLOOKUP(V487,Graph!$D$3:$M$50,col+1)</f>
        <v>4.5999999999999999E-3</v>
      </c>
      <c r="Y487" s="1">
        <f t="shared" si="392"/>
        <v>4.966666666666667E-3</v>
      </c>
      <c r="Z487" s="1">
        <f t="shared" si="369"/>
        <v>0.64098333333333324</v>
      </c>
      <c r="AA487" s="2">
        <f t="shared" si="393"/>
        <v>0.4810333333333337</v>
      </c>
      <c r="AB487" s="1">
        <f t="shared" si="394"/>
        <v>5.03468275403154E-2</v>
      </c>
      <c r="AC487" s="1">
        <f t="shared" si="395"/>
        <v>1.0896381813689056</v>
      </c>
      <c r="AD487" s="1">
        <f t="shared" si="396"/>
        <v>1.0896417018776317</v>
      </c>
      <c r="AE487" s="1">
        <f t="shared" si="397"/>
        <v>1.0896418168008308</v>
      </c>
      <c r="AF487" s="1">
        <f t="shared" si="398"/>
        <v>1.089641820552304</v>
      </c>
      <c r="AG487" s="1">
        <f t="shared" si="399"/>
        <v>0.96968281629450992</v>
      </c>
      <c r="AH487" s="1">
        <f t="shared" si="400"/>
        <v>0.39727466807635053</v>
      </c>
      <c r="AI487" s="2">
        <f t="shared" si="370"/>
        <v>15.914482412789399</v>
      </c>
      <c r="AJ487" s="1">
        <f>VLOOKUP(AI487,Graph!$D$3:$M$50,col)</f>
        <v>5.7000000000000002E-3</v>
      </c>
      <c r="AK487" s="1">
        <f>VLOOKUP(AI487,Graph!$D$3:$M$50,col+1)</f>
        <v>4.5999999999999999E-3</v>
      </c>
      <c r="AL487" s="1">
        <f t="shared" si="401"/>
        <v>4.966666666666667E-3</v>
      </c>
      <c r="AM487" s="1">
        <f t="shared" si="371"/>
        <v>0.64098333333333324</v>
      </c>
      <c r="AN487" s="2">
        <f t="shared" si="402"/>
        <v>0.4810333333333337</v>
      </c>
      <c r="AO487" s="1">
        <f t="shared" si="403"/>
        <v>5.03468275403154E-2</v>
      </c>
      <c r="AP487" s="1">
        <f t="shared" si="404"/>
        <v>1.0896418206747642</v>
      </c>
      <c r="AQ487" s="1">
        <f t="shared" si="405"/>
        <v>1.0896418206787619</v>
      </c>
      <c r="AR487" s="1">
        <f t="shared" si="406"/>
        <v>1.0896418206788923</v>
      </c>
      <c r="AS487" s="1">
        <f t="shared" si="407"/>
        <v>1.0896418206788969</v>
      </c>
      <c r="AT487" s="1">
        <f t="shared" si="408"/>
        <v>0.96968281629450992</v>
      </c>
      <c r="AU487" s="1">
        <f t="shared" si="409"/>
        <v>0.39727466812250534</v>
      </c>
      <c r="AV487" s="2">
        <f t="shared" si="374"/>
        <v>486</v>
      </c>
      <c r="AW487" s="1">
        <f t="shared" si="375"/>
        <v>397.27466812250532</v>
      </c>
      <c r="AX487" s="1">
        <f t="shared" si="376"/>
        <v>0.96968281629450992</v>
      </c>
      <c r="AY487" s="1">
        <f t="shared" si="377"/>
        <v>1.0896418206788969</v>
      </c>
      <c r="AZ487" s="1">
        <f t="shared" si="372"/>
        <v>4.966666666666667E-3</v>
      </c>
      <c r="BA487" s="1">
        <f t="shared" si="373"/>
        <v>15.914482412789399</v>
      </c>
    </row>
    <row r="488" spans="1:53">
      <c r="A488" s="2">
        <f t="shared" si="379"/>
        <v>0.48700000000000038</v>
      </c>
      <c r="B488" s="1">
        <f t="shared" si="365"/>
        <v>0.52995383333333379</v>
      </c>
      <c r="C488" s="1">
        <f t="shared" si="380"/>
        <v>5.300646685683201E-2</v>
      </c>
      <c r="D488" s="1">
        <f t="shared" si="366"/>
        <v>1.0955266802857504</v>
      </c>
      <c r="E488" s="1">
        <f t="shared" si="410"/>
        <v>1.0953740683196653</v>
      </c>
      <c r="F488" s="1">
        <f t="shared" si="410"/>
        <v>1.0953687428863488</v>
      </c>
      <c r="G488" s="1">
        <f t="shared" si="410"/>
        <v>1.0953685569121157</v>
      </c>
      <c r="H488" s="1">
        <f t="shared" si="381"/>
        <v>0.41312047394539803</v>
      </c>
      <c r="I488" s="1">
        <f t="shared" si="367"/>
        <v>16.123319760119315</v>
      </c>
      <c r="J488" s="1">
        <f>VLOOKUP($I488,Graph!$D$3:$M$50,col)</f>
        <v>5.7999999999999996E-3</v>
      </c>
      <c r="K488" s="1">
        <f>VLOOKUP($I488,Graph!$D$3:$M$50,col+1)</f>
        <v>4.7000000000000002E-3</v>
      </c>
      <c r="L488" s="1">
        <f t="shared" si="382"/>
        <v>5.0666666666666664E-3</v>
      </c>
      <c r="M488" s="1">
        <f t="shared" si="383"/>
        <v>0.64078333333333326</v>
      </c>
      <c r="N488" s="1">
        <f t="shared" si="384"/>
        <v>0.48193333333333371</v>
      </c>
      <c r="O488" s="1">
        <f t="shared" si="385"/>
        <v>5.0305619008802843E-2</v>
      </c>
      <c r="P488" s="1">
        <f t="shared" si="386"/>
        <v>1.0897379774065146</v>
      </c>
      <c r="Q488" s="1">
        <f t="shared" si="387"/>
        <v>1.0895600620144681</v>
      </c>
      <c r="R488" s="1">
        <f t="shared" si="388"/>
        <v>1.0895542661549324</v>
      </c>
      <c r="S488" s="1">
        <f t="shared" si="389"/>
        <v>1.0895540771664571</v>
      </c>
      <c r="T488" s="1">
        <f t="shared" si="390"/>
        <v>0.96910943607889266</v>
      </c>
      <c r="U488" s="1">
        <f t="shared" si="391"/>
        <v>0.39823374794394811</v>
      </c>
      <c r="V488" s="2">
        <f t="shared" si="368"/>
        <v>15.927278759807516</v>
      </c>
      <c r="W488" s="1">
        <f>VLOOKUP(V488,Graph!$D$3:$M$50,col)</f>
        <v>5.7000000000000002E-3</v>
      </c>
      <c r="X488" s="1">
        <f>VLOOKUP(V488,Graph!$D$3:$M$50,col+1)</f>
        <v>4.5999999999999999E-3</v>
      </c>
      <c r="Y488" s="1">
        <f t="shared" si="392"/>
        <v>4.966666666666667E-3</v>
      </c>
      <c r="Z488" s="1">
        <f t="shared" si="369"/>
        <v>0.64098333333333324</v>
      </c>
      <c r="AA488" s="2">
        <f t="shared" si="393"/>
        <v>0.4820333333333337</v>
      </c>
      <c r="AB488" s="1">
        <f t="shared" si="394"/>
        <v>5.0357918275445002E-2</v>
      </c>
      <c r="AC488" s="1">
        <f t="shared" si="395"/>
        <v>1.0896618039829584</v>
      </c>
      <c r="AD488" s="1">
        <f t="shared" si="396"/>
        <v>1.0896653236386846</v>
      </c>
      <c r="AE488" s="1">
        <f t="shared" si="397"/>
        <v>1.0896654385669589</v>
      </c>
      <c r="AF488" s="1">
        <f t="shared" si="398"/>
        <v>1.0896654423196726</v>
      </c>
      <c r="AG488" s="1">
        <f t="shared" si="399"/>
        <v>0.96971365414801591</v>
      </c>
      <c r="AH488" s="1">
        <f t="shared" si="400"/>
        <v>0.39852276730207359</v>
      </c>
      <c r="AI488" s="2">
        <f t="shared" si="370"/>
        <v>15.931130918444403</v>
      </c>
      <c r="AJ488" s="1">
        <f>VLOOKUP(AI488,Graph!$D$3:$M$50,col)</f>
        <v>5.7000000000000002E-3</v>
      </c>
      <c r="AK488" s="1">
        <f>VLOOKUP(AI488,Graph!$D$3:$M$50,col+1)</f>
        <v>4.5999999999999999E-3</v>
      </c>
      <c r="AL488" s="1">
        <f t="shared" si="401"/>
        <v>4.966666666666667E-3</v>
      </c>
      <c r="AM488" s="1">
        <f t="shared" si="371"/>
        <v>0.64098333333333324</v>
      </c>
      <c r="AN488" s="2">
        <f t="shared" si="402"/>
        <v>0.4820333333333337</v>
      </c>
      <c r="AO488" s="1">
        <f t="shared" si="403"/>
        <v>5.0357918275445002E-2</v>
      </c>
      <c r="AP488" s="1">
        <f t="shared" si="404"/>
        <v>1.0896654424422085</v>
      </c>
      <c r="AQ488" s="1">
        <f t="shared" si="405"/>
        <v>1.0896654424462098</v>
      </c>
      <c r="AR488" s="1">
        <f t="shared" si="406"/>
        <v>1.0896654424463403</v>
      </c>
      <c r="AS488" s="1">
        <f t="shared" si="407"/>
        <v>1.0896654424463446</v>
      </c>
      <c r="AT488" s="1">
        <f t="shared" si="408"/>
        <v>0.96971365414801591</v>
      </c>
      <c r="AU488" s="1">
        <f t="shared" si="409"/>
        <v>0.39852276734840125</v>
      </c>
      <c r="AV488" s="2">
        <f t="shared" si="374"/>
        <v>487</v>
      </c>
      <c r="AW488" s="1">
        <f t="shared" si="375"/>
        <v>398.52276734840126</v>
      </c>
      <c r="AX488" s="1">
        <f t="shared" si="376"/>
        <v>0.96971365414801591</v>
      </c>
      <c r="AY488" s="1">
        <f t="shared" si="377"/>
        <v>1.0896654424463446</v>
      </c>
      <c r="AZ488" s="1">
        <f t="shared" si="372"/>
        <v>4.966666666666667E-3</v>
      </c>
      <c r="BA488" s="1">
        <f t="shared" si="373"/>
        <v>15.931130918444403</v>
      </c>
    </row>
    <row r="489" spans="1:53">
      <c r="A489" s="2">
        <f t="shared" si="379"/>
        <v>0.48800000000000038</v>
      </c>
      <c r="B489" s="1">
        <f t="shared" si="365"/>
        <v>0.53099500000000044</v>
      </c>
      <c r="C489" s="1">
        <f t="shared" si="380"/>
        <v>5.301585763605534E-2</v>
      </c>
      <c r="D489" s="1">
        <f t="shared" si="366"/>
        <v>1.095546479944711</v>
      </c>
      <c r="E489" s="1">
        <f t="shared" si="410"/>
        <v>1.0953944912257589</v>
      </c>
      <c r="F489" s="1">
        <f t="shared" si="410"/>
        <v>1.0953891862802894</v>
      </c>
      <c r="G489" s="1">
        <f t="shared" si="410"/>
        <v>1.0953890009781104</v>
      </c>
      <c r="H489" s="1">
        <f t="shared" si="381"/>
        <v>0.41440130620168852</v>
      </c>
      <c r="I489" s="1">
        <f t="shared" si="367"/>
        <v>16.139965398800019</v>
      </c>
      <c r="J489" s="1">
        <f>VLOOKUP($I489,Graph!$D$3:$M$50,col)</f>
        <v>5.7999999999999996E-3</v>
      </c>
      <c r="K489" s="1">
        <f>VLOOKUP($I489,Graph!$D$3:$M$50,col+1)</f>
        <v>4.7000000000000002E-3</v>
      </c>
      <c r="L489" s="1">
        <f t="shared" si="382"/>
        <v>5.0666666666666664E-3</v>
      </c>
      <c r="M489" s="1">
        <f t="shared" si="383"/>
        <v>0.64078333333333326</v>
      </c>
      <c r="N489" s="1">
        <f t="shared" si="384"/>
        <v>0.48293333333333371</v>
      </c>
      <c r="O489" s="1">
        <f t="shared" si="385"/>
        <v>5.031669921998768E-2</v>
      </c>
      <c r="P489" s="1">
        <f t="shared" si="386"/>
        <v>1.08976152663837</v>
      </c>
      <c r="Q489" s="1">
        <f t="shared" si="387"/>
        <v>1.0895836537782173</v>
      </c>
      <c r="R489" s="1">
        <f t="shared" si="388"/>
        <v>1.0895778576416479</v>
      </c>
      <c r="S489" s="1">
        <f t="shared" si="389"/>
        <v>1.089577668590004</v>
      </c>
      <c r="T489" s="1">
        <f t="shared" si="390"/>
        <v>0.96914075320966986</v>
      </c>
      <c r="U489" s="1">
        <f t="shared" si="391"/>
        <v>0.39948252833307285</v>
      </c>
      <c r="V489" s="2">
        <f t="shared" si="368"/>
        <v>15.943909628501171</v>
      </c>
      <c r="W489" s="1">
        <f>VLOOKUP(V489,Graph!$D$3:$M$50,col)</f>
        <v>5.7000000000000002E-3</v>
      </c>
      <c r="X489" s="1">
        <f>VLOOKUP(V489,Graph!$D$3:$M$50,col+1)</f>
        <v>4.5999999999999999E-3</v>
      </c>
      <c r="Y489" s="1">
        <f t="shared" si="392"/>
        <v>4.966666666666667E-3</v>
      </c>
      <c r="Z489" s="1">
        <f t="shared" si="369"/>
        <v>0.64098333333333324</v>
      </c>
      <c r="AA489" s="2">
        <f t="shared" si="393"/>
        <v>0.4830333333333337</v>
      </c>
      <c r="AB489" s="1">
        <f t="shared" si="394"/>
        <v>5.0368966731756185E-2</v>
      </c>
      <c r="AC489" s="1">
        <f t="shared" si="395"/>
        <v>1.0896853386727861</v>
      </c>
      <c r="AD489" s="1">
        <f t="shared" si="396"/>
        <v>1.0896888574772174</v>
      </c>
      <c r="AE489" s="1">
        <f t="shared" si="397"/>
        <v>1.089688972410485</v>
      </c>
      <c r="AF489" s="1">
        <f t="shared" si="398"/>
        <v>1.0896889761644328</v>
      </c>
      <c r="AG489" s="1">
        <f t="shared" si="399"/>
        <v>0.96974436594176439</v>
      </c>
      <c r="AH489" s="1">
        <f t="shared" si="400"/>
        <v>0.39977217439249763</v>
      </c>
      <c r="AI489" s="2">
        <f t="shared" si="370"/>
        <v>15.947762091456182</v>
      </c>
      <c r="AJ489" s="1">
        <f>VLOOKUP(AI489,Graph!$D$3:$M$50,col)</f>
        <v>5.7000000000000002E-3</v>
      </c>
      <c r="AK489" s="1">
        <f>VLOOKUP(AI489,Graph!$D$3:$M$50,col+1)</f>
        <v>4.5999999999999999E-3</v>
      </c>
      <c r="AL489" s="1">
        <f t="shared" si="401"/>
        <v>4.966666666666667E-3</v>
      </c>
      <c r="AM489" s="1">
        <f t="shared" si="371"/>
        <v>0.64098333333333324</v>
      </c>
      <c r="AN489" s="2">
        <f t="shared" si="402"/>
        <v>0.4830333333333337</v>
      </c>
      <c r="AO489" s="1">
        <f t="shared" si="403"/>
        <v>5.0368966731756185E-2</v>
      </c>
      <c r="AP489" s="1">
        <f t="shared" si="404"/>
        <v>1.0896889762870443</v>
      </c>
      <c r="AQ489" s="1">
        <f t="shared" si="405"/>
        <v>1.0896889762910493</v>
      </c>
      <c r="AR489" s="1">
        <f t="shared" si="406"/>
        <v>1.0896889762911799</v>
      </c>
      <c r="AS489" s="1">
        <f t="shared" si="407"/>
        <v>1.0896889762911841</v>
      </c>
      <c r="AT489" s="1">
        <f t="shared" si="408"/>
        <v>0.96974436594176439</v>
      </c>
      <c r="AU489" s="1">
        <f t="shared" si="409"/>
        <v>0.39977217443899865</v>
      </c>
      <c r="AV489" s="2">
        <f t="shared" si="374"/>
        <v>488</v>
      </c>
      <c r="AW489" s="1">
        <f t="shared" si="375"/>
        <v>399.77217443899866</v>
      </c>
      <c r="AX489" s="1">
        <f t="shared" si="376"/>
        <v>0.96974436594176439</v>
      </c>
      <c r="AY489" s="1">
        <f t="shared" si="377"/>
        <v>1.0896889762911841</v>
      </c>
      <c r="AZ489" s="1">
        <f t="shared" si="372"/>
        <v>4.966666666666667E-3</v>
      </c>
      <c r="BA489" s="1">
        <f t="shared" si="373"/>
        <v>15.947762091456182</v>
      </c>
    </row>
    <row r="490" spans="1:53">
      <c r="A490" s="2">
        <f t="shared" si="379"/>
        <v>0.48900000000000038</v>
      </c>
      <c r="B490" s="1">
        <f t="shared" si="365"/>
        <v>0.53203616666666709</v>
      </c>
      <c r="C490" s="1">
        <f t="shared" si="380"/>
        <v>5.3025212487659464E-2</v>
      </c>
      <c r="D490" s="1">
        <f t="shared" si="366"/>
        <v>1.095566204920758</v>
      </c>
      <c r="E490" s="1">
        <f t="shared" si="410"/>
        <v>1.0954148375568555</v>
      </c>
      <c r="F490" s="1">
        <f t="shared" si="410"/>
        <v>1.0954095530481613</v>
      </c>
      <c r="G490" s="1">
        <f t="shared" si="410"/>
        <v>1.0954093684167483</v>
      </c>
      <c r="H490" s="1">
        <f t="shared" si="381"/>
        <v>0.41568346202358519</v>
      </c>
      <c r="I490" s="1">
        <f t="shared" si="367"/>
        <v>16.15659392174037</v>
      </c>
      <c r="J490" s="1">
        <f>VLOOKUP($I490,Graph!$D$3:$M$50,col)</f>
        <v>5.7999999999999996E-3</v>
      </c>
      <c r="K490" s="1">
        <f>VLOOKUP($I490,Graph!$D$3:$M$50,col+1)</f>
        <v>4.7000000000000002E-3</v>
      </c>
      <c r="L490" s="1">
        <f t="shared" si="382"/>
        <v>5.0666666666666664E-3</v>
      </c>
      <c r="M490" s="1">
        <f t="shared" si="383"/>
        <v>0.64078333333333326</v>
      </c>
      <c r="N490" s="1">
        <f t="shared" si="384"/>
        <v>0.48393333333333372</v>
      </c>
      <c r="O490" s="1">
        <f t="shared" si="385"/>
        <v>5.0327737277360861E-2</v>
      </c>
      <c r="P490" s="1">
        <f t="shared" si="386"/>
        <v>1.0897849883149147</v>
      </c>
      <c r="Q490" s="1">
        <f t="shared" si="387"/>
        <v>1.0896071579058197</v>
      </c>
      <c r="R490" s="1">
        <f t="shared" si="388"/>
        <v>1.0896013614964761</v>
      </c>
      <c r="S490" s="1">
        <f t="shared" si="389"/>
        <v>1.0896011723819969</v>
      </c>
      <c r="T490" s="1">
        <f t="shared" si="390"/>
        <v>0.96917194258928996</v>
      </c>
      <c r="U490" s="1">
        <f t="shared" si="391"/>
        <v>0.40073261487443607</v>
      </c>
      <c r="V490" s="2">
        <f t="shared" si="368"/>
        <v>15.960523215187013</v>
      </c>
      <c r="W490" s="1">
        <f>VLOOKUP(V490,Graph!$D$3:$M$50,col)</f>
        <v>5.7000000000000002E-3</v>
      </c>
      <c r="X490" s="1">
        <f>VLOOKUP(V490,Graph!$D$3:$M$50,col+1)</f>
        <v>4.5999999999999999E-3</v>
      </c>
      <c r="Y490" s="1">
        <f t="shared" si="392"/>
        <v>4.966666666666667E-3</v>
      </c>
      <c r="Z490" s="1">
        <f t="shared" si="369"/>
        <v>0.64098333333333324</v>
      </c>
      <c r="AA490" s="2">
        <f t="shared" si="393"/>
        <v>0.4840333333333337</v>
      </c>
      <c r="AB490" s="1">
        <f t="shared" si="394"/>
        <v>5.0379973150346397E-2</v>
      </c>
      <c r="AC490" s="1">
        <f t="shared" si="395"/>
        <v>1.0897087859280146</v>
      </c>
      <c r="AD490" s="1">
        <f t="shared" si="396"/>
        <v>1.0897123038828547</v>
      </c>
      <c r="AE490" s="1">
        <f t="shared" si="397"/>
        <v>1.0897124188210359</v>
      </c>
      <c r="AF490" s="1">
        <f t="shared" si="398"/>
        <v>1.0897124225762111</v>
      </c>
      <c r="AG490" s="1">
        <f t="shared" si="399"/>
        <v>0.96977495244713596</v>
      </c>
      <c r="AH490" s="1">
        <f t="shared" si="400"/>
        <v>0.40102288797852342</v>
      </c>
      <c r="AI490" s="2">
        <f t="shared" si="370"/>
        <v>15.964375985728514</v>
      </c>
      <c r="AJ490" s="1">
        <f>VLOOKUP(AI490,Graph!$D$3:$M$50,col)</f>
        <v>5.7000000000000002E-3</v>
      </c>
      <c r="AK490" s="1">
        <f>VLOOKUP(AI490,Graph!$D$3:$M$50,col+1)</f>
        <v>4.5999999999999999E-3</v>
      </c>
      <c r="AL490" s="1">
        <f t="shared" si="401"/>
        <v>4.966666666666667E-3</v>
      </c>
      <c r="AM490" s="1">
        <f t="shared" si="371"/>
        <v>0.64098333333333324</v>
      </c>
      <c r="AN490" s="2">
        <f t="shared" si="402"/>
        <v>0.4840333333333337</v>
      </c>
      <c r="AO490" s="1">
        <f t="shared" si="403"/>
        <v>5.0379973150346397E-2</v>
      </c>
      <c r="AP490" s="1">
        <f t="shared" si="404"/>
        <v>1.0897124226988975</v>
      </c>
      <c r="AQ490" s="1">
        <f t="shared" si="405"/>
        <v>1.0897124227029058</v>
      </c>
      <c r="AR490" s="1">
        <f t="shared" si="406"/>
        <v>1.089712422703037</v>
      </c>
      <c r="AS490" s="1">
        <f t="shared" si="407"/>
        <v>1.0897124227030413</v>
      </c>
      <c r="AT490" s="1">
        <f t="shared" si="408"/>
        <v>0.96977495244713596</v>
      </c>
      <c r="AU490" s="1">
        <f t="shared" si="409"/>
        <v>0.40102288802519787</v>
      </c>
      <c r="AV490" s="2">
        <f t="shared" si="374"/>
        <v>489</v>
      </c>
      <c r="AW490" s="1">
        <f t="shared" si="375"/>
        <v>401.02288802519786</v>
      </c>
      <c r="AX490" s="1">
        <f t="shared" si="376"/>
        <v>0.96977495244713596</v>
      </c>
      <c r="AY490" s="1">
        <f t="shared" si="377"/>
        <v>1.0897124227030413</v>
      </c>
      <c r="AZ490" s="1">
        <f t="shared" si="372"/>
        <v>4.966666666666667E-3</v>
      </c>
      <c r="BA490" s="1">
        <f t="shared" si="373"/>
        <v>15.964375985728514</v>
      </c>
    </row>
    <row r="491" spans="1:53">
      <c r="A491" s="2">
        <f t="shared" si="379"/>
        <v>0.49000000000000038</v>
      </c>
      <c r="B491" s="1">
        <f t="shared" si="365"/>
        <v>0.53307733333333374</v>
      </c>
      <c r="C491" s="1">
        <f t="shared" si="380"/>
        <v>5.3034531617322113E-2</v>
      </c>
      <c r="D491" s="1">
        <f t="shared" si="366"/>
        <v>1.0955858556354245</v>
      </c>
      <c r="E491" s="1">
        <f t="shared" si="410"/>
        <v>1.0954351077426223</v>
      </c>
      <c r="F491" s="1">
        <f t="shared" si="410"/>
        <v>1.0954298436197856</v>
      </c>
      <c r="G491" s="1">
        <f t="shared" si="410"/>
        <v>1.0954296596578512</v>
      </c>
      <c r="H491" s="1">
        <f t="shared" si="381"/>
        <v>0.41696694004485196</v>
      </c>
      <c r="I491" s="1">
        <f t="shared" si="367"/>
        <v>16.173205381542793</v>
      </c>
      <c r="J491" s="1">
        <f>VLOOKUP($I491,Graph!$D$3:$M$50,col)</f>
        <v>5.7999999999999996E-3</v>
      </c>
      <c r="K491" s="1">
        <f>VLOOKUP($I491,Graph!$D$3:$M$50,col+1)</f>
        <v>4.7000000000000002E-3</v>
      </c>
      <c r="L491" s="1">
        <f t="shared" si="382"/>
        <v>5.0666666666666664E-3</v>
      </c>
      <c r="M491" s="1">
        <f t="shared" si="383"/>
        <v>0.64078333333333326</v>
      </c>
      <c r="N491" s="1">
        <f t="shared" si="384"/>
        <v>0.48493333333333372</v>
      </c>
      <c r="O491" s="1">
        <f t="shared" si="385"/>
        <v>5.0338733420824046E-2</v>
      </c>
      <c r="P491" s="1">
        <f t="shared" si="386"/>
        <v>1.0898083629231663</v>
      </c>
      <c r="Q491" s="1">
        <f t="shared" si="387"/>
        <v>1.0896305748843327</v>
      </c>
      <c r="R491" s="1">
        <f t="shared" si="388"/>
        <v>1.0896247782064361</v>
      </c>
      <c r="S491" s="1">
        <f t="shared" si="389"/>
        <v>1.0896245890294518</v>
      </c>
      <c r="T491" s="1">
        <f t="shared" si="390"/>
        <v>0.96920300499785128</v>
      </c>
      <c r="U491" s="1">
        <f t="shared" si="391"/>
        <v>0.4019840062032608</v>
      </c>
      <c r="V491" s="2">
        <f t="shared" si="368"/>
        <v>15.977119573511162</v>
      </c>
      <c r="W491" s="1">
        <f>VLOOKUP(V491,Graph!$D$3:$M$50,col)</f>
        <v>5.7000000000000002E-3</v>
      </c>
      <c r="X491" s="1">
        <f>VLOOKUP(V491,Graph!$D$3:$M$50,col+1)</f>
        <v>4.5999999999999999E-3</v>
      </c>
      <c r="Y491" s="1">
        <f t="shared" si="392"/>
        <v>4.966666666666667E-3</v>
      </c>
      <c r="Z491" s="1">
        <f t="shared" si="369"/>
        <v>0.64098333333333324</v>
      </c>
      <c r="AA491" s="2">
        <f t="shared" si="393"/>
        <v>0.4850333333333337</v>
      </c>
      <c r="AB491" s="1">
        <f t="shared" si="394"/>
        <v>5.0390937770485027E-2</v>
      </c>
      <c r="AC491" s="1">
        <f t="shared" si="395"/>
        <v>1.0897321462346454</v>
      </c>
      <c r="AD491" s="1">
        <f t="shared" si="396"/>
        <v>1.0897356633415964</v>
      </c>
      <c r="AE491" s="1">
        <f t="shared" si="397"/>
        <v>1.0897357782846107</v>
      </c>
      <c r="AF491" s="1">
        <f t="shared" si="398"/>
        <v>1.0897357820410072</v>
      </c>
      <c r="AG491" s="1">
        <f t="shared" si="399"/>
        <v>0.96980541442922963</v>
      </c>
      <c r="AH491" s="1">
        <f t="shared" si="400"/>
        <v>0.40227490669534094</v>
      </c>
      <c r="AI491" s="2">
        <f t="shared" si="370"/>
        <v>15.980972654886846</v>
      </c>
      <c r="AJ491" s="1">
        <f>VLOOKUP(AI491,Graph!$D$3:$M$50,col)</f>
        <v>5.7000000000000002E-3</v>
      </c>
      <c r="AK491" s="1">
        <f>VLOOKUP(AI491,Graph!$D$3:$M$50,col+1)</f>
        <v>4.5999999999999999E-3</v>
      </c>
      <c r="AL491" s="1">
        <f t="shared" si="401"/>
        <v>4.966666666666667E-3</v>
      </c>
      <c r="AM491" s="1">
        <f t="shared" si="371"/>
        <v>0.64098333333333324</v>
      </c>
      <c r="AN491" s="2">
        <f t="shared" si="402"/>
        <v>0.4850333333333337</v>
      </c>
      <c r="AO491" s="1">
        <f t="shared" si="403"/>
        <v>5.0390937770485027E-2</v>
      </c>
      <c r="AP491" s="1">
        <f t="shared" si="404"/>
        <v>1.0897357821637685</v>
      </c>
      <c r="AQ491" s="1">
        <f t="shared" si="405"/>
        <v>1.08973578216778</v>
      </c>
      <c r="AR491" s="1">
        <f t="shared" si="406"/>
        <v>1.0897357821679114</v>
      </c>
      <c r="AS491" s="1">
        <f t="shared" si="407"/>
        <v>1.0897357821679152</v>
      </c>
      <c r="AT491" s="1">
        <f t="shared" si="408"/>
        <v>0.96980541442922963</v>
      </c>
      <c r="AU491" s="1">
        <f t="shared" si="409"/>
        <v>0.40227490674218902</v>
      </c>
      <c r="AV491" s="2">
        <f t="shared" si="374"/>
        <v>490</v>
      </c>
      <c r="AW491" s="1">
        <f t="shared" si="375"/>
        <v>402.27490674218905</v>
      </c>
      <c r="AX491" s="1">
        <f t="shared" si="376"/>
        <v>0.96980541442922963</v>
      </c>
      <c r="AY491" s="1">
        <f t="shared" si="377"/>
        <v>1.0897357821679152</v>
      </c>
      <c r="AZ491" s="1">
        <f t="shared" si="372"/>
        <v>4.966666666666667E-3</v>
      </c>
      <c r="BA491" s="1">
        <f t="shared" si="373"/>
        <v>15.980972654886846</v>
      </c>
    </row>
    <row r="492" spans="1:53">
      <c r="A492" s="2">
        <f t="shared" si="379"/>
        <v>0.49100000000000038</v>
      </c>
      <c r="B492" s="1">
        <f t="shared" si="365"/>
        <v>0.53411850000000038</v>
      </c>
      <c r="C492" s="1">
        <f t="shared" si="380"/>
        <v>5.3043815229154967E-2</v>
      </c>
      <c r="D492" s="1">
        <f t="shared" si="366"/>
        <v>1.0956054325070788</v>
      </c>
      <c r="E492" s="1">
        <f t="shared" si="410"/>
        <v>1.0954553022095184</v>
      </c>
      <c r="F492" s="1">
        <f t="shared" si="410"/>
        <v>1.0954500584217757</v>
      </c>
      <c r="G492" s="1">
        <f t="shared" si="410"/>
        <v>1.0954498751280342</v>
      </c>
      <c r="H492" s="1">
        <f t="shared" si="381"/>
        <v>0.41825173890347594</v>
      </c>
      <c r="I492" s="1">
        <f t="shared" si="367"/>
        <v>16.189799830541194</v>
      </c>
      <c r="J492" s="1">
        <f>VLOOKUP($I492,Graph!$D$3:$M$50,col)</f>
        <v>5.7999999999999996E-3</v>
      </c>
      <c r="K492" s="1">
        <f>VLOOKUP($I492,Graph!$D$3:$M$50,col+1)</f>
        <v>4.7000000000000002E-3</v>
      </c>
      <c r="L492" s="1">
        <f t="shared" si="382"/>
        <v>5.0666666666666664E-3</v>
      </c>
      <c r="M492" s="1">
        <f t="shared" si="383"/>
        <v>0.64078333333333326</v>
      </c>
      <c r="N492" s="1">
        <f t="shared" si="384"/>
        <v>0.48593333333333372</v>
      </c>
      <c r="O492" s="1">
        <f t="shared" si="385"/>
        <v>5.0349687888463543E-2</v>
      </c>
      <c r="P492" s="1">
        <f t="shared" si="386"/>
        <v>1.0898316509465416</v>
      </c>
      <c r="Q492" s="1">
        <f t="shared" si="387"/>
        <v>1.0896539051972127</v>
      </c>
      <c r="R492" s="1">
        <f t="shared" si="388"/>
        <v>1.0896481082549461</v>
      </c>
      <c r="S492" s="1">
        <f t="shared" si="389"/>
        <v>1.0896479190157844</v>
      </c>
      <c r="T492" s="1">
        <f t="shared" si="390"/>
        <v>0.96923394120911299</v>
      </c>
      <c r="U492" s="1">
        <f t="shared" si="391"/>
        <v>0.40323670095903813</v>
      </c>
      <c r="V492" s="2">
        <f t="shared" si="368"/>
        <v>15.993698756843239</v>
      </c>
      <c r="W492" s="1">
        <f>VLOOKUP(V492,Graph!$D$3:$M$50,col)</f>
        <v>5.7000000000000002E-3</v>
      </c>
      <c r="X492" s="1">
        <f>VLOOKUP(V492,Graph!$D$3:$M$50,col+1)</f>
        <v>4.5999999999999999E-3</v>
      </c>
      <c r="Y492" s="1">
        <f t="shared" si="392"/>
        <v>4.966666666666667E-3</v>
      </c>
      <c r="Z492" s="1">
        <f t="shared" si="369"/>
        <v>0.64098333333333324</v>
      </c>
      <c r="AA492" s="2">
        <f t="shared" si="393"/>
        <v>0.48603333333333371</v>
      </c>
      <c r="AB492" s="1">
        <f t="shared" si="394"/>
        <v>5.0401860829630593E-2</v>
      </c>
      <c r="AC492" s="1">
        <f t="shared" si="395"/>
        <v>1.089755420075087</v>
      </c>
      <c r="AD492" s="1">
        <f t="shared" si="396"/>
        <v>1.0897589363358489</v>
      </c>
      <c r="AE492" s="1">
        <f t="shared" si="397"/>
        <v>1.0897590512836173</v>
      </c>
      <c r="AF492" s="1">
        <f t="shared" si="398"/>
        <v>1.0897590550412284</v>
      </c>
      <c r="AG492" s="1">
        <f t="shared" si="399"/>
        <v>0.96983575264692812</v>
      </c>
      <c r="AH492" s="1">
        <f t="shared" si="400"/>
        <v>0.40352822918240866</v>
      </c>
      <c r="AI492" s="2">
        <f t="shared" si="370"/>
        <v>15.997552152280303</v>
      </c>
      <c r="AJ492" s="1">
        <f>VLOOKUP(AI492,Graph!$D$3:$M$50,col)</f>
        <v>5.7000000000000002E-3</v>
      </c>
      <c r="AK492" s="1">
        <f>VLOOKUP(AI492,Graph!$D$3:$M$50,col+1)</f>
        <v>4.5999999999999999E-3</v>
      </c>
      <c r="AL492" s="1">
        <f t="shared" si="401"/>
        <v>4.966666666666667E-3</v>
      </c>
      <c r="AM492" s="1">
        <f t="shared" si="371"/>
        <v>0.64098333333333324</v>
      </c>
      <c r="AN492" s="2">
        <f t="shared" si="402"/>
        <v>0.48603333333333371</v>
      </c>
      <c r="AO492" s="1">
        <f t="shared" si="403"/>
        <v>5.0401860829630593E-2</v>
      </c>
      <c r="AP492" s="1">
        <f t="shared" si="404"/>
        <v>1.0897590551640639</v>
      </c>
      <c r="AQ492" s="1">
        <f t="shared" si="405"/>
        <v>1.0897590551680794</v>
      </c>
      <c r="AR492" s="1">
        <f t="shared" si="406"/>
        <v>1.0897590551682104</v>
      </c>
      <c r="AS492" s="1">
        <f t="shared" si="407"/>
        <v>1.0897590551682148</v>
      </c>
      <c r="AT492" s="1">
        <f t="shared" si="408"/>
        <v>0.96983575264692812</v>
      </c>
      <c r="AU492" s="1">
        <f t="shared" si="409"/>
        <v>0.40352822922943055</v>
      </c>
      <c r="AV492" s="2">
        <f t="shared" si="374"/>
        <v>491</v>
      </c>
      <c r="AW492" s="1">
        <f t="shared" si="375"/>
        <v>403.52822922943056</v>
      </c>
      <c r="AX492" s="1">
        <f t="shared" si="376"/>
        <v>0.96983575264692812</v>
      </c>
      <c r="AY492" s="1">
        <f t="shared" si="377"/>
        <v>1.0897590551682148</v>
      </c>
      <c r="AZ492" s="1">
        <f t="shared" si="372"/>
        <v>4.966666666666667E-3</v>
      </c>
      <c r="BA492" s="1">
        <f t="shared" si="373"/>
        <v>15.997552152280303</v>
      </c>
    </row>
    <row r="493" spans="1:53">
      <c r="A493" s="2">
        <f t="shared" si="379"/>
        <v>0.49200000000000038</v>
      </c>
      <c r="B493" s="1">
        <f t="shared" si="365"/>
        <v>0.53515966666666714</v>
      </c>
      <c r="C493" s="1">
        <f t="shared" si="380"/>
        <v>5.3053063525718418E-2</v>
      </c>
      <c r="D493" s="1">
        <f t="shared" si="366"/>
        <v>1.0956249359509544</v>
      </c>
      <c r="E493" s="1">
        <f t="shared" si="410"/>
        <v>1.0954754213808264</v>
      </c>
      <c r="F493" s="1">
        <f t="shared" si="410"/>
        <v>1.0954701978775674</v>
      </c>
      <c r="G493" s="1">
        <f t="shared" si="410"/>
        <v>1.095470015250734</v>
      </c>
      <c r="H493" s="1">
        <f t="shared" si="381"/>
        <v>0.41953785724164488</v>
      </c>
      <c r="I493" s="1">
        <f t="shared" si="367"/>
        <v>16.206377320802854</v>
      </c>
      <c r="J493" s="1">
        <f>VLOOKUP($I493,Graph!$D$3:$M$50,col)</f>
        <v>5.7999999999999996E-3</v>
      </c>
      <c r="K493" s="1">
        <f>VLOOKUP($I493,Graph!$D$3:$M$50,col+1)</f>
        <v>4.7000000000000002E-3</v>
      </c>
      <c r="L493" s="1">
        <f t="shared" si="382"/>
        <v>5.0666666666666664E-3</v>
      </c>
      <c r="M493" s="1">
        <f t="shared" si="383"/>
        <v>0.64078333333333326</v>
      </c>
      <c r="N493" s="1">
        <f t="shared" si="384"/>
        <v>0.48693333333333372</v>
      </c>
      <c r="O493" s="1">
        <f t="shared" si="385"/>
        <v>5.03606009165673E-2</v>
      </c>
      <c r="P493" s="1">
        <f t="shared" si="386"/>
        <v>1.0898548528648866</v>
      </c>
      <c r="Q493" s="1">
        <f t="shared" si="387"/>
        <v>1.0896771493243507</v>
      </c>
      <c r="R493" s="1">
        <f t="shared" si="388"/>
        <v>1.0896713521218577</v>
      </c>
      <c r="S493" s="1">
        <f t="shared" si="389"/>
        <v>1.0896711628208449</v>
      </c>
      <c r="T493" s="1">
        <f t="shared" si="390"/>
        <v>0.9692647519905605</v>
      </c>
      <c r="U493" s="1">
        <f t="shared" si="391"/>
        <v>0.40449069778550589</v>
      </c>
      <c r="V493" s="2">
        <f t="shared" si="368"/>
        <v>16.010260818278365</v>
      </c>
      <c r="W493" s="1">
        <f>VLOOKUP(V493,Graph!$D$3:$M$50,col)</f>
        <v>5.7999999999999996E-3</v>
      </c>
      <c r="X493" s="1">
        <f>VLOOKUP(V493,Graph!$D$3:$M$50,col+1)</f>
        <v>4.7000000000000002E-3</v>
      </c>
      <c r="Y493" s="1">
        <f t="shared" si="392"/>
        <v>5.0666666666666664E-3</v>
      </c>
      <c r="Z493" s="1">
        <f t="shared" si="369"/>
        <v>0.64078333333333326</v>
      </c>
      <c r="AA493" s="2">
        <f t="shared" si="393"/>
        <v>0.48693333333333372</v>
      </c>
      <c r="AB493" s="1">
        <f t="shared" si="394"/>
        <v>5.03606009165673E-2</v>
      </c>
      <c r="AC493" s="1">
        <f t="shared" si="395"/>
        <v>1.0896711566392459</v>
      </c>
      <c r="AD493" s="1">
        <f t="shared" si="396"/>
        <v>1.0896711564373862</v>
      </c>
      <c r="AE493" s="1">
        <f t="shared" si="397"/>
        <v>1.0896711564307946</v>
      </c>
      <c r="AF493" s="1">
        <f t="shared" si="398"/>
        <v>1.0896711564305794</v>
      </c>
      <c r="AG493" s="1">
        <f t="shared" si="399"/>
        <v>0.9692647519905605</v>
      </c>
      <c r="AH493" s="1">
        <f t="shared" si="400"/>
        <v>0.40449069541341143</v>
      </c>
      <c r="AI493" s="2">
        <f t="shared" si="370"/>
        <v>16.010260786981519</v>
      </c>
      <c r="AJ493" s="1">
        <f>VLOOKUP(AI493,Graph!$D$3:$M$50,col)</f>
        <v>5.7999999999999996E-3</v>
      </c>
      <c r="AK493" s="1">
        <f>VLOOKUP(AI493,Graph!$D$3:$M$50,col+1)</f>
        <v>4.7000000000000002E-3</v>
      </c>
      <c r="AL493" s="1">
        <f t="shared" si="401"/>
        <v>5.0666666666666664E-3</v>
      </c>
      <c r="AM493" s="1">
        <f t="shared" si="371"/>
        <v>0.64078333333333326</v>
      </c>
      <c r="AN493" s="2">
        <f t="shared" si="402"/>
        <v>0.48693333333333372</v>
      </c>
      <c r="AO493" s="1">
        <f t="shared" si="403"/>
        <v>5.03606009165673E-2</v>
      </c>
      <c r="AP493" s="1">
        <f t="shared" si="404"/>
        <v>1.0896711564305723</v>
      </c>
      <c r="AQ493" s="1">
        <f t="shared" si="405"/>
        <v>1.0896711564305721</v>
      </c>
      <c r="AR493" s="1">
        <f t="shared" si="406"/>
        <v>1.0896711564305719</v>
      </c>
      <c r="AS493" s="1">
        <f t="shared" si="407"/>
        <v>1.0896711564305721</v>
      </c>
      <c r="AT493" s="1">
        <f t="shared" si="408"/>
        <v>0.9692647519905605</v>
      </c>
      <c r="AU493" s="1">
        <f t="shared" si="409"/>
        <v>0.40449069541340865</v>
      </c>
      <c r="AV493" s="2">
        <f t="shared" si="374"/>
        <v>492</v>
      </c>
      <c r="AW493" s="1">
        <f t="shared" si="375"/>
        <v>404.49069541340867</v>
      </c>
      <c r="AX493" s="1">
        <f t="shared" si="376"/>
        <v>0.9692647519905605</v>
      </c>
      <c r="AY493" s="1">
        <f t="shared" si="377"/>
        <v>1.0896711564305721</v>
      </c>
      <c r="AZ493" s="1">
        <f t="shared" si="372"/>
        <v>5.0666666666666664E-3</v>
      </c>
      <c r="BA493" s="1">
        <f t="shared" si="373"/>
        <v>16.010260786981519</v>
      </c>
    </row>
    <row r="494" spans="1:53">
      <c r="A494" s="2">
        <f t="shared" si="379"/>
        <v>0.49300000000000038</v>
      </c>
      <c r="B494" s="1">
        <f t="shared" si="365"/>
        <v>0.53620083333333379</v>
      </c>
      <c r="C494" s="1">
        <f t="shared" si="380"/>
        <v>5.306227670803644E-2</v>
      </c>
      <c r="D494" s="1">
        <f t="shared" si="366"/>
        <v>1.0956443663791797</v>
      </c>
      <c r="E494" s="1">
        <f t="shared" si="410"/>
        <v>1.0954954656766811</v>
      </c>
      <c r="F494" s="1">
        <f t="shared" si="410"/>
        <v>1.0954902624074498</v>
      </c>
      <c r="G494" s="1">
        <f t="shared" si="410"/>
        <v>1.095490080446242</v>
      </c>
      <c r="H494" s="1">
        <f t="shared" si="381"/>
        <v>0.42082529370572774</v>
      </c>
      <c r="I494" s="1">
        <f t="shared" si="367"/>
        <v>16.222937904130362</v>
      </c>
      <c r="J494" s="1">
        <f>VLOOKUP($I494,Graph!$D$3:$M$50,col)</f>
        <v>5.7999999999999996E-3</v>
      </c>
      <c r="K494" s="1">
        <f>VLOOKUP($I494,Graph!$D$3:$M$50,col+1)</f>
        <v>4.7000000000000002E-3</v>
      </c>
      <c r="L494" s="1">
        <f t="shared" si="382"/>
        <v>5.0666666666666664E-3</v>
      </c>
      <c r="M494" s="1">
        <f t="shared" si="383"/>
        <v>0.64078333333333326</v>
      </c>
      <c r="N494" s="1">
        <f t="shared" si="384"/>
        <v>0.48793333333333372</v>
      </c>
      <c r="O494" s="1">
        <f t="shared" si="385"/>
        <v>5.0371472739642098E-2</v>
      </c>
      <c r="P494" s="1">
        <f t="shared" si="386"/>
        <v>1.0898779691545133</v>
      </c>
      <c r="Q494" s="1">
        <f t="shared" si="387"/>
        <v>1.0897003077421019</v>
      </c>
      <c r="R494" s="1">
        <f t="shared" si="388"/>
        <v>1.0896945102834901</v>
      </c>
      <c r="S494" s="1">
        <f t="shared" si="389"/>
        <v>1.08969432092095</v>
      </c>
      <c r="T494" s="1">
        <f t="shared" si="390"/>
        <v>0.9692954381034683</v>
      </c>
      <c r="U494" s="1">
        <f t="shared" si="391"/>
        <v>0.40574599533062666</v>
      </c>
      <c r="V494" s="2">
        <f t="shared" si="368"/>
        <v>16.026805810639154</v>
      </c>
      <c r="W494" s="1">
        <f>VLOOKUP(V494,Graph!$D$3:$M$50,col)</f>
        <v>5.7999999999999996E-3</v>
      </c>
      <c r="X494" s="1">
        <f>VLOOKUP(V494,Graph!$D$3:$M$50,col+1)</f>
        <v>4.7000000000000002E-3</v>
      </c>
      <c r="Y494" s="1">
        <f t="shared" si="392"/>
        <v>5.0666666666666664E-3</v>
      </c>
      <c r="Z494" s="1">
        <f t="shared" si="369"/>
        <v>0.64078333333333326</v>
      </c>
      <c r="AA494" s="2">
        <f t="shared" si="393"/>
        <v>0.48793333333333372</v>
      </c>
      <c r="AB494" s="1">
        <f t="shared" si="394"/>
        <v>5.0371472739642098E-2</v>
      </c>
      <c r="AC494" s="1">
        <f t="shared" si="395"/>
        <v>1.0896943147356053</v>
      </c>
      <c r="AD494" s="1">
        <f t="shared" si="396"/>
        <v>1.0896943145335667</v>
      </c>
      <c r="AE494" s="1">
        <f t="shared" si="397"/>
        <v>1.0896943145269669</v>
      </c>
      <c r="AF494" s="1">
        <f t="shared" si="398"/>
        <v>1.0896943145267517</v>
      </c>
      <c r="AG494" s="1">
        <f t="shared" si="399"/>
        <v>0.9692954381034683</v>
      </c>
      <c r="AH494" s="1">
        <f t="shared" si="400"/>
        <v>0.40574599294975683</v>
      </c>
      <c r="AI494" s="2">
        <f t="shared" si="370"/>
        <v>16.026805779291351</v>
      </c>
      <c r="AJ494" s="1">
        <f>VLOOKUP(AI494,Graph!$D$3:$M$50,col)</f>
        <v>5.7999999999999996E-3</v>
      </c>
      <c r="AK494" s="1">
        <f>VLOOKUP(AI494,Graph!$D$3:$M$50,col+1)</f>
        <v>4.7000000000000002E-3</v>
      </c>
      <c r="AL494" s="1">
        <f t="shared" si="401"/>
        <v>5.0666666666666664E-3</v>
      </c>
      <c r="AM494" s="1">
        <f t="shared" si="371"/>
        <v>0.64078333333333326</v>
      </c>
      <c r="AN494" s="2">
        <f t="shared" si="402"/>
        <v>0.48793333333333372</v>
      </c>
      <c r="AO494" s="1">
        <f t="shared" si="403"/>
        <v>5.0371472739642098E-2</v>
      </c>
      <c r="AP494" s="1">
        <f t="shared" si="404"/>
        <v>1.0896943145267446</v>
      </c>
      <c r="AQ494" s="1">
        <f t="shared" si="405"/>
        <v>1.0896943145267444</v>
      </c>
      <c r="AR494" s="1">
        <f t="shared" si="406"/>
        <v>1.0896943145267444</v>
      </c>
      <c r="AS494" s="1">
        <f t="shared" si="407"/>
        <v>1.0896943145267444</v>
      </c>
      <c r="AT494" s="1">
        <f t="shared" si="408"/>
        <v>0.9692954381034683</v>
      </c>
      <c r="AU494" s="1">
        <f t="shared" si="409"/>
        <v>0.40574599294975411</v>
      </c>
      <c r="AV494" s="2">
        <f t="shared" si="374"/>
        <v>493</v>
      </c>
      <c r="AW494" s="1">
        <f t="shared" si="375"/>
        <v>405.74599294975411</v>
      </c>
      <c r="AX494" s="1">
        <f t="shared" si="376"/>
        <v>0.9692954381034683</v>
      </c>
      <c r="AY494" s="1">
        <f t="shared" si="377"/>
        <v>1.0896943145267444</v>
      </c>
      <c r="AZ494" s="1">
        <f t="shared" si="372"/>
        <v>5.0666666666666664E-3</v>
      </c>
      <c r="BA494" s="1">
        <f t="shared" si="373"/>
        <v>16.026805779291351</v>
      </c>
    </row>
    <row r="495" spans="1:53">
      <c r="A495" s="2">
        <f t="shared" si="379"/>
        <v>0.49400000000000038</v>
      </c>
      <c r="B495" s="1">
        <f t="shared" si="365"/>
        <v>0.53724200000000044</v>
      </c>
      <c r="C495" s="1">
        <f t="shared" si="380"/>
        <v>5.3071454975610909E-2</v>
      </c>
      <c r="D495" s="1">
        <f t="shared" si="366"/>
        <v>1.0956637242008049</v>
      </c>
      <c r="E495" s="1">
        <f t="shared" si="410"/>
        <v>1.0955154355140995</v>
      </c>
      <c r="F495" s="1">
        <f t="shared" si="410"/>
        <v>1.0955102524285916</v>
      </c>
      <c r="G495" s="1">
        <f t="shared" si="410"/>
        <v>1.0955100711317287</v>
      </c>
      <c r="H495" s="1">
        <f t="shared" si="381"/>
        <v>0.42211404694625049</v>
      </c>
      <c r="I495" s="1">
        <f t="shared" si="367"/>
        <v>16.239481632063452</v>
      </c>
      <c r="J495" s="1">
        <f>VLOOKUP($I495,Graph!$D$3:$M$50,col)</f>
        <v>5.7999999999999996E-3</v>
      </c>
      <c r="K495" s="1">
        <f>VLOOKUP($I495,Graph!$D$3:$M$50,col+1)</f>
        <v>4.7000000000000002E-3</v>
      </c>
      <c r="L495" s="1">
        <f t="shared" si="382"/>
        <v>5.0666666666666664E-3</v>
      </c>
      <c r="M495" s="1">
        <f t="shared" si="383"/>
        <v>0.64078333333333326</v>
      </c>
      <c r="N495" s="1">
        <f t="shared" si="384"/>
        <v>0.48893333333333372</v>
      </c>
      <c r="O495" s="1">
        <f t="shared" si="385"/>
        <v>5.0382303590430035E-2</v>
      </c>
      <c r="P495" s="1">
        <f t="shared" si="386"/>
        <v>1.0899010002882279</v>
      </c>
      <c r="Q495" s="1">
        <f t="shared" si="387"/>
        <v>1.0897233809233233</v>
      </c>
      <c r="R495" s="1">
        <f t="shared" si="388"/>
        <v>1.0897175832126613</v>
      </c>
      <c r="S495" s="1">
        <f t="shared" si="389"/>
        <v>1.0897173937889153</v>
      </c>
      <c r="T495" s="1">
        <f t="shared" si="390"/>
        <v>0.96932600030296234</v>
      </c>
      <c r="U495" s="1">
        <f t="shared" si="391"/>
        <v>0.4070025922465651</v>
      </c>
      <c r="V495" s="2">
        <f t="shared" si="368"/>
        <v>16.043333786477625</v>
      </c>
      <c r="W495" s="1">
        <f>VLOOKUP(V495,Graph!$D$3:$M$50,col)</f>
        <v>5.7999999999999996E-3</v>
      </c>
      <c r="X495" s="1">
        <f>VLOOKUP(V495,Graph!$D$3:$M$50,col+1)</f>
        <v>4.7000000000000002E-3</v>
      </c>
      <c r="Y495" s="1">
        <f t="shared" si="392"/>
        <v>5.0666666666666664E-3</v>
      </c>
      <c r="Z495" s="1">
        <f t="shared" si="369"/>
        <v>0.64078333333333326</v>
      </c>
      <c r="AA495" s="2">
        <f t="shared" si="393"/>
        <v>0.48893333333333372</v>
      </c>
      <c r="AB495" s="1">
        <f t="shared" si="394"/>
        <v>5.0382303590430035E-2</v>
      </c>
      <c r="AC495" s="1">
        <f t="shared" si="395"/>
        <v>1.0897173875998405</v>
      </c>
      <c r="AD495" s="1">
        <f t="shared" si="396"/>
        <v>1.0897173873976236</v>
      </c>
      <c r="AE495" s="1">
        <f t="shared" si="397"/>
        <v>1.0897173873910164</v>
      </c>
      <c r="AF495" s="1">
        <f t="shared" si="398"/>
        <v>1.0897173873908008</v>
      </c>
      <c r="AG495" s="1">
        <f t="shared" si="399"/>
        <v>0.96932600030296234</v>
      </c>
      <c r="AH495" s="1">
        <f t="shared" si="400"/>
        <v>0.40700258985690957</v>
      </c>
      <c r="AI495" s="2">
        <f t="shared" si="370"/>
        <v>16.04333375507894</v>
      </c>
      <c r="AJ495" s="1">
        <f>VLOOKUP(AI495,Graph!$D$3:$M$50,col)</f>
        <v>5.7999999999999996E-3</v>
      </c>
      <c r="AK495" s="1">
        <f>VLOOKUP(AI495,Graph!$D$3:$M$50,col+1)</f>
        <v>4.7000000000000002E-3</v>
      </c>
      <c r="AL495" s="1">
        <f t="shared" si="401"/>
        <v>5.0666666666666664E-3</v>
      </c>
      <c r="AM495" s="1">
        <f t="shared" si="371"/>
        <v>0.64078333333333326</v>
      </c>
      <c r="AN495" s="2">
        <f t="shared" si="402"/>
        <v>0.48893333333333372</v>
      </c>
      <c r="AO495" s="1">
        <f t="shared" si="403"/>
        <v>5.0382303590430035E-2</v>
      </c>
      <c r="AP495" s="1">
        <f t="shared" si="404"/>
        <v>1.0897173873907935</v>
      </c>
      <c r="AQ495" s="1">
        <f t="shared" si="405"/>
        <v>1.0897173873907935</v>
      </c>
      <c r="AR495" s="1">
        <f t="shared" si="406"/>
        <v>1.0897173873907935</v>
      </c>
      <c r="AS495" s="1">
        <f t="shared" si="407"/>
        <v>1.0897173873907935</v>
      </c>
      <c r="AT495" s="1">
        <f t="shared" si="408"/>
        <v>0.96932600030296234</v>
      </c>
      <c r="AU495" s="1">
        <f t="shared" si="409"/>
        <v>0.40700258985690679</v>
      </c>
      <c r="AV495" s="2">
        <f t="shared" si="374"/>
        <v>494</v>
      </c>
      <c r="AW495" s="1">
        <f t="shared" si="375"/>
        <v>407.00258985690681</v>
      </c>
      <c r="AX495" s="1">
        <f t="shared" si="376"/>
        <v>0.96932600030296234</v>
      </c>
      <c r="AY495" s="1">
        <f t="shared" si="377"/>
        <v>1.0897173873907935</v>
      </c>
      <c r="AZ495" s="1">
        <f t="shared" si="372"/>
        <v>5.0666666666666664E-3</v>
      </c>
      <c r="BA495" s="1">
        <f t="shared" si="373"/>
        <v>16.04333375507894</v>
      </c>
    </row>
    <row r="496" spans="1:53">
      <c r="A496" s="2">
        <f t="shared" si="379"/>
        <v>0.49500000000000038</v>
      </c>
      <c r="B496" s="1">
        <f t="shared" si="365"/>
        <v>0.53828316666666709</v>
      </c>
      <c r="C496" s="1">
        <f t="shared" si="380"/>
        <v>5.3080598526436117E-2</v>
      </c>
      <c r="D496" s="1">
        <f t="shared" si="366"/>
        <v>1.0956830098218333</v>
      </c>
      <c r="E496" s="1">
        <f t="shared" si="410"/>
        <v>1.095535331307008</v>
      </c>
      <c r="F496" s="1">
        <f t="shared" si="410"/>
        <v>1.0955301683550738</v>
      </c>
      <c r="G496" s="1">
        <f t="shared" si="410"/>
        <v>1.0955299877212756</v>
      </c>
      <c r="H496" s="1">
        <f t="shared" si="381"/>
        <v>0.42340411561787694</v>
      </c>
      <c r="I496" s="1">
        <f t="shared" si="367"/>
        <v>16.256008555880896</v>
      </c>
      <c r="J496" s="1">
        <f>VLOOKUP($I496,Graph!$D$3:$M$50,col)</f>
        <v>5.7999999999999996E-3</v>
      </c>
      <c r="K496" s="1">
        <f>VLOOKUP($I496,Graph!$D$3:$M$50,col+1)</f>
        <v>4.7000000000000002E-3</v>
      </c>
      <c r="L496" s="1">
        <f t="shared" si="382"/>
        <v>5.0666666666666664E-3</v>
      </c>
      <c r="M496" s="1">
        <f t="shared" si="383"/>
        <v>0.64078333333333326</v>
      </c>
      <c r="N496" s="1">
        <f t="shared" si="384"/>
        <v>0.48993333333333372</v>
      </c>
      <c r="O496" s="1">
        <f t="shared" si="385"/>
        <v>5.0393093699925208E-2</v>
      </c>
      <c r="P496" s="1">
        <f t="shared" si="386"/>
        <v>1.0899239467353659</v>
      </c>
      <c r="Q496" s="1">
        <f t="shared" si="387"/>
        <v>1.0897463693373999</v>
      </c>
      <c r="R496" s="1">
        <f t="shared" si="388"/>
        <v>1.0897405713787198</v>
      </c>
      <c r="S496" s="1">
        <f t="shared" si="389"/>
        <v>1.0897403818940878</v>
      </c>
      <c r="T496" s="1">
        <f t="shared" si="390"/>
        <v>0.96935643933808335</v>
      </c>
      <c r="U496" s="1">
        <f t="shared" si="391"/>
        <v>0.40826048718966718</v>
      </c>
      <c r="V496" s="2">
        <f t="shared" si="368"/>
        <v>16.059844798077172</v>
      </c>
      <c r="W496" s="1">
        <f>VLOOKUP(V496,Graph!$D$3:$M$50,col)</f>
        <v>5.7999999999999996E-3</v>
      </c>
      <c r="X496" s="1">
        <f>VLOOKUP(V496,Graph!$D$3:$M$50,col+1)</f>
        <v>4.7000000000000002E-3</v>
      </c>
      <c r="Y496" s="1">
        <f t="shared" si="392"/>
        <v>5.0666666666666664E-3</v>
      </c>
      <c r="Z496" s="1">
        <f t="shared" si="369"/>
        <v>0.64078333333333326</v>
      </c>
      <c r="AA496" s="2">
        <f t="shared" si="393"/>
        <v>0.48993333333333372</v>
      </c>
      <c r="AB496" s="1">
        <f t="shared" si="394"/>
        <v>5.0393093699925208E-2</v>
      </c>
      <c r="AC496" s="1">
        <f t="shared" si="395"/>
        <v>1.0897403757012989</v>
      </c>
      <c r="AD496" s="1">
        <f t="shared" si="396"/>
        <v>1.0897403754989041</v>
      </c>
      <c r="AE496" s="1">
        <f t="shared" si="397"/>
        <v>1.0897403754922892</v>
      </c>
      <c r="AF496" s="1">
        <f t="shared" si="398"/>
        <v>1.0897403754920734</v>
      </c>
      <c r="AG496" s="1">
        <f t="shared" si="399"/>
        <v>0.96935643933808335</v>
      </c>
      <c r="AH496" s="1">
        <f t="shared" si="400"/>
        <v>0.40826048479121563</v>
      </c>
      <c r="AI496" s="2">
        <f t="shared" si="370"/>
        <v>16.059844766627677</v>
      </c>
      <c r="AJ496" s="1">
        <f>VLOOKUP(AI496,Graph!$D$3:$M$50,col)</f>
        <v>5.7999999999999996E-3</v>
      </c>
      <c r="AK496" s="1">
        <f>VLOOKUP(AI496,Graph!$D$3:$M$50,col+1)</f>
        <v>4.7000000000000002E-3</v>
      </c>
      <c r="AL496" s="1">
        <f t="shared" si="401"/>
        <v>5.0666666666666664E-3</v>
      </c>
      <c r="AM496" s="1">
        <f t="shared" si="371"/>
        <v>0.64078333333333326</v>
      </c>
      <c r="AN496" s="2">
        <f t="shared" si="402"/>
        <v>0.48993333333333372</v>
      </c>
      <c r="AO496" s="1">
        <f t="shared" si="403"/>
        <v>5.0393093699925208E-2</v>
      </c>
      <c r="AP496" s="1">
        <f t="shared" si="404"/>
        <v>1.0897403754920663</v>
      </c>
      <c r="AQ496" s="1">
        <f t="shared" si="405"/>
        <v>1.089740375492066</v>
      </c>
      <c r="AR496" s="1">
        <f t="shared" si="406"/>
        <v>1.089740375492066</v>
      </c>
      <c r="AS496" s="1">
        <f t="shared" si="407"/>
        <v>1.089740375492066</v>
      </c>
      <c r="AT496" s="1">
        <f t="shared" si="408"/>
        <v>0.96935643933808335</v>
      </c>
      <c r="AU496" s="1">
        <f t="shared" si="409"/>
        <v>0.4082604847912128</v>
      </c>
      <c r="AV496" s="2">
        <f t="shared" si="374"/>
        <v>495</v>
      </c>
      <c r="AW496" s="1">
        <f t="shared" si="375"/>
        <v>408.26048479121278</v>
      </c>
      <c r="AX496" s="1">
        <f t="shared" si="376"/>
        <v>0.96935643933808335</v>
      </c>
      <c r="AY496" s="1">
        <f t="shared" si="377"/>
        <v>1.089740375492066</v>
      </c>
      <c r="AZ496" s="1">
        <f t="shared" si="372"/>
        <v>5.0666666666666664E-3</v>
      </c>
      <c r="BA496" s="1">
        <f t="shared" si="373"/>
        <v>16.059844766627677</v>
      </c>
    </row>
    <row r="497" spans="1:53">
      <c r="A497" s="2">
        <f t="shared" si="379"/>
        <v>0.49600000000000039</v>
      </c>
      <c r="B497" s="1">
        <f t="shared" si="365"/>
        <v>0.53932433333333374</v>
      </c>
      <c r="C497" s="1">
        <f t="shared" si="380"/>
        <v>5.3089707557012929E-2</v>
      </c>
      <c r="D497" s="1">
        <f t="shared" si="366"/>
        <v>1.0957022236452481</v>
      </c>
      <c r="E497" s="1">
        <f t="shared" si="410"/>
        <v>1.0955551534662731</v>
      </c>
      <c r="F497" s="1">
        <f t="shared" si="410"/>
        <v>1.095550010597915</v>
      </c>
      <c r="G497" s="1">
        <f t="shared" si="410"/>
        <v>1.0955498306259031</v>
      </c>
      <c r="H497" s="1">
        <f t="shared" si="381"/>
        <v>0.42469549837938675</v>
      </c>
      <c r="I497" s="1">
        <f t="shared" si="367"/>
        <v>16.272518726602339</v>
      </c>
      <c r="J497" s="1">
        <f>VLOOKUP($I497,Graph!$D$3:$M$50,col)</f>
        <v>5.7999999999999996E-3</v>
      </c>
      <c r="K497" s="1">
        <f>VLOOKUP($I497,Graph!$D$3:$M$50,col+1)</f>
        <v>4.7000000000000002E-3</v>
      </c>
      <c r="L497" s="1">
        <f t="shared" si="382"/>
        <v>5.0666666666666664E-3</v>
      </c>
      <c r="M497" s="1">
        <f t="shared" si="383"/>
        <v>0.64078333333333326</v>
      </c>
      <c r="N497" s="1">
        <f t="shared" si="384"/>
        <v>0.49093333333333372</v>
      </c>
      <c r="O497" s="1">
        <f t="shared" si="385"/>
        <v>5.0403843297390012E-2</v>
      </c>
      <c r="P497" s="1">
        <f t="shared" si="386"/>
        <v>1.0899468089618221</v>
      </c>
      <c r="Q497" s="1">
        <f t="shared" si="387"/>
        <v>1.0897692734502804</v>
      </c>
      <c r="R497" s="1">
        <f t="shared" si="388"/>
        <v>1.0897634752475784</v>
      </c>
      <c r="S497" s="1">
        <f t="shared" si="389"/>
        <v>1.0897632857023778</v>
      </c>
      <c r="T497" s="1">
        <f t="shared" si="390"/>
        <v>0.96938675595184676</v>
      </c>
      <c r="U497" s="1">
        <f t="shared" si="391"/>
        <v>0.40951967882043844</v>
      </c>
      <c r="V497" s="2">
        <f t="shared" si="368"/>
        <v>16.076338897454466</v>
      </c>
      <c r="W497" s="1">
        <f>VLOOKUP(V497,Graph!$D$3:$M$50,col)</f>
        <v>5.7999999999999996E-3</v>
      </c>
      <c r="X497" s="1">
        <f>VLOOKUP(V497,Graph!$D$3:$M$50,col+1)</f>
        <v>4.7000000000000002E-3</v>
      </c>
      <c r="Y497" s="1">
        <f t="shared" si="392"/>
        <v>5.0666666666666664E-3</v>
      </c>
      <c r="Z497" s="1">
        <f t="shared" si="369"/>
        <v>0.64078333333333326</v>
      </c>
      <c r="AA497" s="2">
        <f t="shared" si="393"/>
        <v>0.49093333333333372</v>
      </c>
      <c r="AB497" s="1">
        <f t="shared" si="394"/>
        <v>5.0403843297390012E-2</v>
      </c>
      <c r="AC497" s="1">
        <f t="shared" si="395"/>
        <v>1.0897632795058896</v>
      </c>
      <c r="AD497" s="1">
        <f t="shared" si="396"/>
        <v>1.0897632793033178</v>
      </c>
      <c r="AE497" s="1">
        <f t="shared" si="397"/>
        <v>1.0897632792966956</v>
      </c>
      <c r="AF497" s="1">
        <f t="shared" si="398"/>
        <v>1.0897632792964791</v>
      </c>
      <c r="AG497" s="1">
        <f t="shared" si="399"/>
        <v>0.96938675595184676</v>
      </c>
      <c r="AH497" s="1">
        <f t="shared" si="400"/>
        <v>0.40951967641318021</v>
      </c>
      <c r="AI497" s="2">
        <f t="shared" si="370"/>
        <v>16.076338865954227</v>
      </c>
      <c r="AJ497" s="1">
        <f>VLOOKUP(AI497,Graph!$D$3:$M$50,col)</f>
        <v>5.7999999999999996E-3</v>
      </c>
      <c r="AK497" s="1">
        <f>VLOOKUP(AI497,Graph!$D$3:$M$50,col+1)</f>
        <v>4.7000000000000002E-3</v>
      </c>
      <c r="AL497" s="1">
        <f t="shared" si="401"/>
        <v>5.0666666666666664E-3</v>
      </c>
      <c r="AM497" s="1">
        <f t="shared" si="371"/>
        <v>0.64078333333333326</v>
      </c>
      <c r="AN497" s="2">
        <f t="shared" si="402"/>
        <v>0.49093333333333372</v>
      </c>
      <c r="AO497" s="1">
        <f t="shared" si="403"/>
        <v>5.0403843297390012E-2</v>
      </c>
      <c r="AP497" s="1">
        <f t="shared" si="404"/>
        <v>1.0897632792964718</v>
      </c>
      <c r="AQ497" s="1">
        <f t="shared" si="405"/>
        <v>1.089763279296472</v>
      </c>
      <c r="AR497" s="1">
        <f t="shared" si="406"/>
        <v>1.089763279296472</v>
      </c>
      <c r="AS497" s="1">
        <f t="shared" si="407"/>
        <v>1.089763279296472</v>
      </c>
      <c r="AT497" s="1">
        <f t="shared" si="408"/>
        <v>0.96938675595184676</v>
      </c>
      <c r="AU497" s="1">
        <f t="shared" si="409"/>
        <v>0.40951967641317755</v>
      </c>
      <c r="AV497" s="2">
        <f t="shared" si="374"/>
        <v>496</v>
      </c>
      <c r="AW497" s="1">
        <f t="shared" si="375"/>
        <v>409.51967641317754</v>
      </c>
      <c r="AX497" s="1">
        <f t="shared" si="376"/>
        <v>0.96938675595184676</v>
      </c>
      <c r="AY497" s="1">
        <f t="shared" si="377"/>
        <v>1.089763279296472</v>
      </c>
      <c r="AZ497" s="1">
        <f t="shared" si="372"/>
        <v>5.0666666666666664E-3</v>
      </c>
      <c r="BA497" s="1">
        <f t="shared" si="373"/>
        <v>16.076338865954227</v>
      </c>
    </row>
    <row r="498" spans="1:53">
      <c r="A498" s="2">
        <f t="shared" si="379"/>
        <v>0.49700000000000039</v>
      </c>
      <c r="B498" s="1">
        <f t="shared" si="365"/>
        <v>0.54036550000000039</v>
      </c>
      <c r="C498" s="1">
        <f t="shared" si="380"/>
        <v>5.3098782262362865E-2</v>
      </c>
      <c r="D498" s="1">
        <f t="shared" si="366"/>
        <v>1.0957213660710403</v>
      </c>
      <c r="E498" s="1">
        <f t="shared" si="410"/>
        <v>1.0955749023997279</v>
      </c>
      <c r="F498" s="1">
        <f t="shared" si="410"/>
        <v>1.0955697795651007</v>
      </c>
      <c r="G498" s="1">
        <f t="shared" si="410"/>
        <v>1.0955696002535986</v>
      </c>
      <c r="H498" s="1">
        <f t="shared" si="381"/>
        <v>0.42598819389365472</v>
      </c>
      <c r="I498" s="1">
        <f t="shared" si="367"/>
        <v>16.289012194990107</v>
      </c>
      <c r="J498" s="1">
        <f>VLOOKUP($I498,Graph!$D$3:$M$50,col)</f>
        <v>5.7999999999999996E-3</v>
      </c>
      <c r="K498" s="1">
        <f>VLOOKUP($I498,Graph!$D$3:$M$50,col+1)</f>
        <v>4.7000000000000002E-3</v>
      </c>
      <c r="L498" s="1">
        <f t="shared" si="382"/>
        <v>5.0666666666666664E-3</v>
      </c>
      <c r="M498" s="1">
        <f t="shared" si="383"/>
        <v>0.64078333333333326</v>
      </c>
      <c r="N498" s="1">
        <f t="shared" si="384"/>
        <v>0.49193333333333372</v>
      </c>
      <c r="O498" s="1">
        <f t="shared" si="385"/>
        <v>5.0414552610371401E-2</v>
      </c>
      <c r="P498" s="1">
        <f t="shared" si="386"/>
        <v>1.0899695874300845</v>
      </c>
      <c r="Q498" s="1">
        <f t="shared" si="387"/>
        <v>1.0897920937245071</v>
      </c>
      <c r="R498" s="1">
        <f t="shared" si="388"/>
        <v>1.0897862952817425</v>
      </c>
      <c r="S498" s="1">
        <f t="shared" si="389"/>
        <v>1.0897861056762885</v>
      </c>
      <c r="T498" s="1">
        <f t="shared" si="390"/>
        <v>0.96941695088130331</v>
      </c>
      <c r="U498" s="1">
        <f t="shared" si="391"/>
        <v>0.4107801658035215</v>
      </c>
      <c r="V498" s="2">
        <f t="shared" si="368"/>
        <v>16.092816136361332</v>
      </c>
      <c r="W498" s="1">
        <f>VLOOKUP(V498,Graph!$D$3:$M$50,col)</f>
        <v>5.7999999999999996E-3</v>
      </c>
      <c r="X498" s="1">
        <f>VLOOKUP(V498,Graph!$D$3:$M$50,col+1)</f>
        <v>4.7000000000000002E-3</v>
      </c>
      <c r="Y498" s="1">
        <f t="shared" si="392"/>
        <v>5.0666666666666664E-3</v>
      </c>
      <c r="Z498" s="1">
        <f t="shared" si="369"/>
        <v>0.64078333333333326</v>
      </c>
      <c r="AA498" s="2">
        <f t="shared" si="393"/>
        <v>0.49193333333333372</v>
      </c>
      <c r="AB498" s="1">
        <f t="shared" si="394"/>
        <v>5.0414552610371401E-2</v>
      </c>
      <c r="AC498" s="1">
        <f t="shared" si="395"/>
        <v>1.0897860994761173</v>
      </c>
      <c r="AD498" s="1">
        <f t="shared" si="396"/>
        <v>1.089786099273369</v>
      </c>
      <c r="AE498" s="1">
        <f t="shared" si="397"/>
        <v>1.0897860992667392</v>
      </c>
      <c r="AF498" s="1">
        <f t="shared" si="398"/>
        <v>1.0897860992665223</v>
      </c>
      <c r="AG498" s="1">
        <f t="shared" si="399"/>
        <v>0.96941695088130331</v>
      </c>
      <c r="AH498" s="1">
        <f t="shared" si="400"/>
        <v>0.41078016338744666</v>
      </c>
      <c r="AI498" s="2">
        <f t="shared" si="370"/>
        <v>16.092816104810431</v>
      </c>
      <c r="AJ498" s="1">
        <f>VLOOKUP(AI498,Graph!$D$3:$M$50,col)</f>
        <v>5.7999999999999996E-3</v>
      </c>
      <c r="AK498" s="1">
        <f>VLOOKUP(AI498,Graph!$D$3:$M$50,col+1)</f>
        <v>4.7000000000000002E-3</v>
      </c>
      <c r="AL498" s="1">
        <f t="shared" si="401"/>
        <v>5.0666666666666664E-3</v>
      </c>
      <c r="AM498" s="1">
        <f t="shared" si="371"/>
        <v>0.64078333333333326</v>
      </c>
      <c r="AN498" s="2">
        <f t="shared" si="402"/>
        <v>0.49193333333333372</v>
      </c>
      <c r="AO498" s="1">
        <f t="shared" si="403"/>
        <v>5.0414552610371401E-2</v>
      </c>
      <c r="AP498" s="1">
        <f t="shared" si="404"/>
        <v>1.0897860992665154</v>
      </c>
      <c r="AQ498" s="1">
        <f t="shared" si="405"/>
        <v>1.0897860992665147</v>
      </c>
      <c r="AR498" s="1">
        <f t="shared" si="406"/>
        <v>1.0897860992665147</v>
      </c>
      <c r="AS498" s="1">
        <f t="shared" si="407"/>
        <v>1.0897860992665147</v>
      </c>
      <c r="AT498" s="1">
        <f t="shared" si="408"/>
        <v>0.96941695088130331</v>
      </c>
      <c r="AU498" s="1">
        <f t="shared" si="409"/>
        <v>0.41078016338744378</v>
      </c>
      <c r="AV498" s="2">
        <f t="shared" si="374"/>
        <v>497</v>
      </c>
      <c r="AW498" s="1">
        <f t="shared" si="375"/>
        <v>410.78016338744379</v>
      </c>
      <c r="AX498" s="1">
        <f t="shared" si="376"/>
        <v>0.96941695088130331</v>
      </c>
      <c r="AY498" s="1">
        <f t="shared" si="377"/>
        <v>1.0897860992665147</v>
      </c>
      <c r="AZ498" s="1">
        <f t="shared" si="372"/>
        <v>5.0666666666666664E-3</v>
      </c>
      <c r="BA498" s="1">
        <f t="shared" si="373"/>
        <v>16.092816104810431</v>
      </c>
    </row>
    <row r="499" spans="1:53">
      <c r="A499" s="2">
        <f t="shared" si="379"/>
        <v>0.49800000000000039</v>
      </c>
      <c r="B499" s="1">
        <f t="shared" si="365"/>
        <v>0.54140666666666715</v>
      </c>
      <c r="C499" s="1">
        <f t="shared" si="380"/>
        <v>5.3107822836041929E-2</v>
      </c>
      <c r="D499" s="1">
        <f t="shared" si="366"/>
        <v>1.0957404374962374</v>
      </c>
      <c r="E499" s="1">
        <f t="shared" si="410"/>
        <v>1.0955945785122012</v>
      </c>
      <c r="F499" s="1">
        <f t="shared" si="410"/>
        <v>1.0955894756616116</v>
      </c>
      <c r="G499" s="1">
        <f t="shared" si="410"/>
        <v>1.0955892970093442</v>
      </c>
      <c r="H499" s="1">
        <f t="shared" si="381"/>
        <v>0.42728220082762985</v>
      </c>
      <c r="I499" s="1">
        <f t="shared" si="367"/>
        <v>16.305489011551042</v>
      </c>
      <c r="J499" s="1">
        <f>VLOOKUP($I499,Graph!$D$3:$M$50,col)</f>
        <v>5.7999999999999996E-3</v>
      </c>
      <c r="K499" s="1">
        <f>VLOOKUP($I499,Graph!$D$3:$M$50,col+1)</f>
        <v>4.7000000000000002E-3</v>
      </c>
      <c r="L499" s="1">
        <f t="shared" si="382"/>
        <v>5.0666666666666664E-3</v>
      </c>
      <c r="M499" s="1">
        <f t="shared" si="383"/>
        <v>0.64078333333333326</v>
      </c>
      <c r="N499" s="1">
        <f t="shared" si="384"/>
        <v>0.49293333333333372</v>
      </c>
      <c r="O499" s="1">
        <f t="shared" si="385"/>
        <v>5.042522186471679E-2</v>
      </c>
      <c r="P499" s="1">
        <f t="shared" si="386"/>
        <v>1.0899922825992614</v>
      </c>
      <c r="Q499" s="1">
        <f t="shared" si="387"/>
        <v>1.0898148306192479</v>
      </c>
      <c r="R499" s="1">
        <f t="shared" si="388"/>
        <v>1.0898090319403437</v>
      </c>
      <c r="S499" s="1">
        <f t="shared" si="389"/>
        <v>1.0898088422749497</v>
      </c>
      <c r="T499" s="1">
        <f t="shared" si="390"/>
        <v>0.96944702485759904</v>
      </c>
      <c r="U499" s="1">
        <f t="shared" si="391"/>
        <v>0.41204194680767653</v>
      </c>
      <c r="V499" s="2">
        <f t="shared" si="368"/>
        <v>16.109276566286663</v>
      </c>
      <c r="W499" s="1">
        <f>VLOOKUP(V499,Graph!$D$3:$M$50,col)</f>
        <v>5.7999999999999996E-3</v>
      </c>
      <c r="X499" s="1">
        <f>VLOOKUP(V499,Graph!$D$3:$M$50,col+1)</f>
        <v>4.7000000000000002E-3</v>
      </c>
      <c r="Y499" s="1">
        <f t="shared" si="392"/>
        <v>5.0666666666666664E-3</v>
      </c>
      <c r="Z499" s="1">
        <f t="shared" si="369"/>
        <v>0.64078333333333326</v>
      </c>
      <c r="AA499" s="2">
        <f t="shared" si="393"/>
        <v>0.49293333333333372</v>
      </c>
      <c r="AB499" s="1">
        <f t="shared" si="394"/>
        <v>5.042522186471679E-2</v>
      </c>
      <c r="AC499" s="1">
        <f t="shared" si="395"/>
        <v>1.0898088360711107</v>
      </c>
      <c r="AD499" s="1">
        <f t="shared" si="396"/>
        <v>1.0898088358681863</v>
      </c>
      <c r="AE499" s="1">
        <f t="shared" si="397"/>
        <v>1.0898088358615488</v>
      </c>
      <c r="AF499" s="1">
        <f t="shared" si="398"/>
        <v>1.0898088358613316</v>
      </c>
      <c r="AG499" s="1">
        <f t="shared" si="399"/>
        <v>0.96944702485759904</v>
      </c>
      <c r="AH499" s="1">
        <f t="shared" si="400"/>
        <v>0.41204194438277447</v>
      </c>
      <c r="AI499" s="2">
        <f t="shared" si="370"/>
        <v>16.109276534685176</v>
      </c>
      <c r="AJ499" s="1">
        <f>VLOOKUP(AI499,Graph!$D$3:$M$50,col)</f>
        <v>5.7999999999999996E-3</v>
      </c>
      <c r="AK499" s="1">
        <f>VLOOKUP(AI499,Graph!$D$3:$M$50,col+1)</f>
        <v>4.7000000000000002E-3</v>
      </c>
      <c r="AL499" s="1">
        <f t="shared" si="401"/>
        <v>5.0666666666666664E-3</v>
      </c>
      <c r="AM499" s="1">
        <f t="shared" si="371"/>
        <v>0.64078333333333326</v>
      </c>
      <c r="AN499" s="2">
        <f t="shared" si="402"/>
        <v>0.49293333333333372</v>
      </c>
      <c r="AO499" s="1">
        <f t="shared" si="403"/>
        <v>5.042522186471679E-2</v>
      </c>
      <c r="AP499" s="1">
        <f t="shared" si="404"/>
        <v>1.0898088358613247</v>
      </c>
      <c r="AQ499" s="1">
        <f t="shared" si="405"/>
        <v>1.0898088358613243</v>
      </c>
      <c r="AR499" s="1">
        <f t="shared" si="406"/>
        <v>1.0898088358613245</v>
      </c>
      <c r="AS499" s="1">
        <f t="shared" si="407"/>
        <v>1.0898088358613243</v>
      </c>
      <c r="AT499" s="1">
        <f t="shared" si="408"/>
        <v>0.96944702485759904</v>
      </c>
      <c r="AU499" s="1">
        <f t="shared" si="409"/>
        <v>0.41204194438277175</v>
      </c>
      <c r="AV499" s="2">
        <f t="shared" si="374"/>
        <v>498</v>
      </c>
      <c r="AW499" s="1">
        <f t="shared" si="375"/>
        <v>412.04194438277176</v>
      </c>
      <c r="AX499" s="1">
        <f t="shared" si="376"/>
        <v>0.96944702485759904</v>
      </c>
      <c r="AY499" s="1">
        <f t="shared" si="377"/>
        <v>1.0898088358613243</v>
      </c>
      <c r="AZ499" s="1">
        <f t="shared" si="372"/>
        <v>5.0666666666666664E-3</v>
      </c>
      <c r="BA499" s="1">
        <f t="shared" si="373"/>
        <v>16.109276534685176</v>
      </c>
    </row>
    <row r="500" spans="1:53">
      <c r="A500" s="2">
        <f t="shared" si="379"/>
        <v>0.49900000000000039</v>
      </c>
      <c r="B500" s="1">
        <f t="shared" si="365"/>
        <v>0.5424478333333338</v>
      </c>
      <c r="C500" s="1">
        <f t="shared" si="380"/>
        <v>5.3116829470154441E-2</v>
      </c>
      <c r="D500" s="1">
        <f t="shared" si="366"/>
        <v>1.0957594383149296</v>
      </c>
      <c r="E500" s="1">
        <f t="shared" si="410"/>
        <v>1.0956141822055447</v>
      </c>
      <c r="F500" s="1">
        <f t="shared" si="410"/>
        <v>1.0956090992894516</v>
      </c>
      <c r="G500" s="1">
        <f t="shared" si="410"/>
        <v>1.0956089212951454</v>
      </c>
      <c r="H500" s="1">
        <f t="shared" si="381"/>
        <v>0.42857751785231557</v>
      </c>
      <c r="I500" s="1">
        <f t="shared" si="367"/>
        <v>16.321949226538301</v>
      </c>
      <c r="J500" s="1">
        <f>VLOOKUP($I500,Graph!$D$3:$M$50,col)</f>
        <v>5.7999999999999996E-3</v>
      </c>
      <c r="K500" s="1">
        <f>VLOOKUP($I500,Graph!$D$3:$M$50,col+1)</f>
        <v>4.7000000000000002E-3</v>
      </c>
      <c r="L500" s="1">
        <f t="shared" si="382"/>
        <v>5.0666666666666664E-3</v>
      </c>
      <c r="M500" s="1">
        <f t="shared" si="383"/>
        <v>0.64078333333333326</v>
      </c>
      <c r="N500" s="1">
        <f t="shared" si="384"/>
        <v>0.49393333333333372</v>
      </c>
      <c r="O500" s="1">
        <f t="shared" si="385"/>
        <v>5.0435851284590001E-2</v>
      </c>
      <c r="P500" s="1">
        <f t="shared" si="386"/>
        <v>1.0900148949251167</v>
      </c>
      <c r="Q500" s="1">
        <f t="shared" si="387"/>
        <v>1.0898374845903251</v>
      </c>
      <c r="R500" s="1">
        <f t="shared" si="388"/>
        <v>1.0898316856791701</v>
      </c>
      <c r="S500" s="1">
        <f t="shared" si="389"/>
        <v>1.0898314959541473</v>
      </c>
      <c r="T500" s="1">
        <f t="shared" si="390"/>
        <v>0.96947697860603443</v>
      </c>
      <c r="U500" s="1">
        <f t="shared" si="391"/>
        <v>0.41330502050575924</v>
      </c>
      <c r="V500" s="2">
        <f t="shared" si="368"/>
        <v>16.125720238458289</v>
      </c>
      <c r="W500" s="1">
        <f>VLOOKUP(V500,Graph!$D$3:$M$50,col)</f>
        <v>5.7999999999999996E-3</v>
      </c>
      <c r="X500" s="1">
        <f>VLOOKUP(V500,Graph!$D$3:$M$50,col+1)</f>
        <v>4.7000000000000002E-3</v>
      </c>
      <c r="Y500" s="1">
        <f t="shared" si="392"/>
        <v>5.0666666666666664E-3</v>
      </c>
      <c r="Z500" s="1">
        <f t="shared" si="369"/>
        <v>0.64078333333333326</v>
      </c>
      <c r="AA500" s="2">
        <f t="shared" si="393"/>
        <v>0.49393333333333372</v>
      </c>
      <c r="AB500" s="1">
        <f t="shared" si="394"/>
        <v>5.0435851284590001E-2</v>
      </c>
      <c r="AC500" s="1">
        <f t="shared" si="395"/>
        <v>1.089831489746655</v>
      </c>
      <c r="AD500" s="1">
        <f t="shared" si="396"/>
        <v>1.0898314895435557</v>
      </c>
      <c r="AE500" s="1">
        <f t="shared" si="397"/>
        <v>1.0898314895369106</v>
      </c>
      <c r="AF500" s="1">
        <f t="shared" si="398"/>
        <v>1.0898314895366932</v>
      </c>
      <c r="AG500" s="1">
        <f t="shared" si="399"/>
        <v>0.96947697860603443</v>
      </c>
      <c r="AH500" s="1">
        <f t="shared" si="400"/>
        <v>0.41330501807201975</v>
      </c>
      <c r="AI500" s="2">
        <f t="shared" si="370"/>
        <v>16.125720206806282</v>
      </c>
      <c r="AJ500" s="1">
        <f>VLOOKUP(AI500,Graph!$D$3:$M$50,col)</f>
        <v>5.7999999999999996E-3</v>
      </c>
      <c r="AK500" s="1">
        <f>VLOOKUP(AI500,Graph!$D$3:$M$50,col+1)</f>
        <v>4.7000000000000002E-3</v>
      </c>
      <c r="AL500" s="1">
        <f t="shared" si="401"/>
        <v>5.0666666666666664E-3</v>
      </c>
      <c r="AM500" s="1">
        <f t="shared" si="371"/>
        <v>0.64078333333333326</v>
      </c>
      <c r="AN500" s="2">
        <f t="shared" si="402"/>
        <v>0.49393333333333372</v>
      </c>
      <c r="AO500" s="1">
        <f t="shared" si="403"/>
        <v>5.0435851284590001E-2</v>
      </c>
      <c r="AP500" s="1">
        <f t="shared" si="404"/>
        <v>1.0898314895366861</v>
      </c>
      <c r="AQ500" s="1">
        <f t="shared" si="405"/>
        <v>1.0898314895366856</v>
      </c>
      <c r="AR500" s="1">
        <f t="shared" si="406"/>
        <v>1.0898314895366858</v>
      </c>
      <c r="AS500" s="1">
        <f t="shared" si="407"/>
        <v>1.0898314895366856</v>
      </c>
      <c r="AT500" s="1">
        <f t="shared" si="408"/>
        <v>0.96947697860603443</v>
      </c>
      <c r="AU500" s="1">
        <f t="shared" si="409"/>
        <v>0.41330501807201686</v>
      </c>
      <c r="AV500" s="2">
        <f t="shared" si="374"/>
        <v>499</v>
      </c>
      <c r="AW500" s="1">
        <f t="shared" si="375"/>
        <v>413.30501807201688</v>
      </c>
      <c r="AX500" s="1">
        <f t="shared" si="376"/>
        <v>0.96947697860603443</v>
      </c>
      <c r="AY500" s="1">
        <f t="shared" si="377"/>
        <v>1.0898314895366856</v>
      </c>
      <c r="AZ500" s="1">
        <f t="shared" si="372"/>
        <v>5.0666666666666664E-3</v>
      </c>
      <c r="BA500" s="1">
        <f t="shared" si="373"/>
        <v>16.125720206806282</v>
      </c>
    </row>
    <row r="501" spans="1:53">
      <c r="A501" s="2">
        <f t="shared" si="379"/>
        <v>0.50000000000000033</v>
      </c>
      <c r="B501" s="1">
        <f t="shared" si="365"/>
        <v>0.54348900000000044</v>
      </c>
      <c r="C501" s="1">
        <f t="shared" si="380"/>
        <v>5.3125802355366437E-2</v>
      </c>
      <c r="D501" s="1">
        <f t="shared" si="366"/>
        <v>1.0957783689182981</v>
      </c>
      <c r="E501" s="1">
        <f t="shared" ref="E501:G520" si="411">SQRT(D501-($C501*D501-POWER(D501,1/3)+1)/($C501-POWER(D501,-2/3)/3))</f>
        <v>1.0956337138786598</v>
      </c>
      <c r="F501" s="1">
        <f t="shared" si="411"/>
        <v>1.0956286508476725</v>
      </c>
      <c r="G501" s="1">
        <f t="shared" si="411"/>
        <v>1.0956284735100559</v>
      </c>
      <c r="H501" s="1">
        <f t="shared" si="381"/>
        <v>0.42987414364274701</v>
      </c>
      <c r="I501" s="1">
        <f t="shared" si="367"/>
        <v>16.338392889953102</v>
      </c>
      <c r="J501" s="1">
        <f>VLOOKUP($I501,Graph!$D$3:$M$50,col)</f>
        <v>5.7999999999999996E-3</v>
      </c>
      <c r="K501" s="1">
        <f>VLOOKUP($I501,Graph!$D$3:$M$50,col+1)</f>
        <v>4.7000000000000002E-3</v>
      </c>
      <c r="L501" s="1">
        <f t="shared" si="382"/>
        <v>5.0666666666666664E-3</v>
      </c>
      <c r="M501" s="1">
        <f t="shared" si="383"/>
        <v>0.64078333333333326</v>
      </c>
      <c r="N501" s="1">
        <f t="shared" si="384"/>
        <v>0.49493333333333367</v>
      </c>
      <c r="O501" s="1">
        <f t="shared" si="385"/>
        <v>5.0446441092486805E-2</v>
      </c>
      <c r="P501" s="1">
        <f t="shared" si="386"/>
        <v>1.0900374248600968</v>
      </c>
      <c r="Q501" s="1">
        <f t="shared" si="387"/>
        <v>1.0898600560902487</v>
      </c>
      <c r="R501" s="1">
        <f t="shared" si="388"/>
        <v>1.0898542569506946</v>
      </c>
      <c r="S501" s="1">
        <f t="shared" si="389"/>
        <v>1.0898540671663521</v>
      </c>
      <c r="T501" s="1">
        <f t="shared" si="390"/>
        <v>0.96950681284612283</v>
      </c>
      <c r="U501" s="1">
        <f t="shared" si="391"/>
        <v>0.41456938557469947</v>
      </c>
      <c r="V501" s="2">
        <f t="shared" si="368"/>
        <v>16.142147203844775</v>
      </c>
      <c r="W501" s="1">
        <f>VLOOKUP(V501,Graph!$D$3:$M$50,col)</f>
        <v>5.7999999999999996E-3</v>
      </c>
      <c r="X501" s="1">
        <f>VLOOKUP(V501,Graph!$D$3:$M$50,col+1)</f>
        <v>4.7000000000000002E-3</v>
      </c>
      <c r="Y501" s="1">
        <f t="shared" si="392"/>
        <v>5.0666666666666664E-3</v>
      </c>
      <c r="Z501" s="1">
        <f t="shared" si="369"/>
        <v>0.64078333333333326</v>
      </c>
      <c r="AA501" s="2">
        <f t="shared" si="393"/>
        <v>0.49493333333333367</v>
      </c>
      <c r="AB501" s="1">
        <f t="shared" si="394"/>
        <v>5.0446441092486805E-2</v>
      </c>
      <c r="AC501" s="1">
        <f t="shared" si="395"/>
        <v>1.0898540609552223</v>
      </c>
      <c r="AD501" s="1">
        <f t="shared" si="396"/>
        <v>1.0898540607519485</v>
      </c>
      <c r="AE501" s="1">
        <f t="shared" si="397"/>
        <v>1.0898540607452956</v>
      </c>
      <c r="AF501" s="1">
        <f t="shared" si="398"/>
        <v>1.089854060745078</v>
      </c>
      <c r="AG501" s="1">
        <f t="shared" si="399"/>
        <v>0.96950681284612283</v>
      </c>
      <c r="AH501" s="1">
        <f t="shared" si="400"/>
        <v>0.41456938313211217</v>
      </c>
      <c r="AI501" s="2">
        <f t="shared" si="370"/>
        <v>16.142147172142316</v>
      </c>
      <c r="AJ501" s="1">
        <f>VLOOKUP(AI501,Graph!$D$3:$M$50,col)</f>
        <v>5.7999999999999996E-3</v>
      </c>
      <c r="AK501" s="1">
        <f>VLOOKUP(AI501,Graph!$D$3:$M$50,col+1)</f>
        <v>4.7000000000000002E-3</v>
      </c>
      <c r="AL501" s="1">
        <f t="shared" si="401"/>
        <v>5.0666666666666664E-3</v>
      </c>
      <c r="AM501" s="1">
        <f t="shared" si="371"/>
        <v>0.64078333333333326</v>
      </c>
      <c r="AN501" s="2">
        <f t="shared" si="402"/>
        <v>0.49493333333333367</v>
      </c>
      <c r="AO501" s="1">
        <f t="shared" si="403"/>
        <v>5.0446441092486805E-2</v>
      </c>
      <c r="AP501" s="1">
        <f t="shared" si="404"/>
        <v>1.0898540607450706</v>
      </c>
      <c r="AQ501" s="1">
        <f t="shared" si="405"/>
        <v>1.0898540607450706</v>
      </c>
      <c r="AR501" s="1">
        <f t="shared" si="406"/>
        <v>1.0898540607450706</v>
      </c>
      <c r="AS501" s="1">
        <f t="shared" si="407"/>
        <v>1.0898540607450706</v>
      </c>
      <c r="AT501" s="1">
        <f t="shared" si="408"/>
        <v>0.96950681284612283</v>
      </c>
      <c r="AU501" s="1">
        <f t="shared" si="409"/>
        <v>0.41456938313210934</v>
      </c>
      <c r="AV501" s="2">
        <f t="shared" si="374"/>
        <v>500</v>
      </c>
      <c r="AW501" s="1">
        <f t="shared" si="375"/>
        <v>414.56938313210935</v>
      </c>
      <c r="AX501" s="1">
        <f t="shared" si="376"/>
        <v>0.96950681284612283</v>
      </c>
      <c r="AY501" s="1">
        <f t="shared" si="377"/>
        <v>1.0898540607450706</v>
      </c>
      <c r="AZ501" s="1">
        <f t="shared" si="372"/>
        <v>5.0666666666666664E-3</v>
      </c>
      <c r="BA501" s="1">
        <f t="shared" si="373"/>
        <v>16.142147172142316</v>
      </c>
    </row>
    <row r="502" spans="1:53">
      <c r="A502" s="2">
        <f t="shared" si="379"/>
        <v>0.50100000000000033</v>
      </c>
      <c r="B502" s="1">
        <f t="shared" si="365"/>
        <v>0.54453016666666709</v>
      </c>
      <c r="C502" s="1">
        <f t="shared" si="380"/>
        <v>5.3134741680919334E-2</v>
      </c>
      <c r="D502" s="1">
        <f t="shared" si="366"/>
        <v>1.095797229694641</v>
      </c>
      <c r="E502" s="1">
        <f t="shared" si="411"/>
        <v>1.095653173927525</v>
      </c>
      <c r="F502" s="1">
        <f t="shared" si="411"/>
        <v>1.0956481307324057</v>
      </c>
      <c r="G502" s="1">
        <f t="shared" si="411"/>
        <v>1.0956479540502082</v>
      </c>
      <c r="H502" s="1">
        <f t="shared" si="381"/>
        <v>0.43117207687797382</v>
      </c>
      <c r="I502" s="1">
        <f t="shared" si="367"/>
        <v>16.354820051546518</v>
      </c>
      <c r="J502" s="1">
        <f>VLOOKUP($I502,Graph!$D$3:$M$50,col)</f>
        <v>5.7999999999999996E-3</v>
      </c>
      <c r="K502" s="1">
        <f>VLOOKUP($I502,Graph!$D$3:$M$50,col+1)</f>
        <v>4.7000000000000002E-3</v>
      </c>
      <c r="L502" s="1">
        <f t="shared" si="382"/>
        <v>5.0666666666666664E-3</v>
      </c>
      <c r="M502" s="1">
        <f t="shared" si="383"/>
        <v>0.64078333333333326</v>
      </c>
      <c r="N502" s="1">
        <f t="shared" si="384"/>
        <v>0.49593333333333367</v>
      </c>
      <c r="O502" s="1">
        <f t="shared" si="385"/>
        <v>5.0456991509250419E-2</v>
      </c>
      <c r="P502" s="1">
        <f t="shared" si="386"/>
        <v>1.0900598728533619</v>
      </c>
      <c r="Q502" s="1">
        <f t="shared" si="387"/>
        <v>1.0898825455682428</v>
      </c>
      <c r="R502" s="1">
        <f t="shared" si="388"/>
        <v>1.0898767462041079</v>
      </c>
      <c r="S502" s="1">
        <f t="shared" si="389"/>
        <v>1.0898765563607522</v>
      </c>
      <c r="T502" s="1">
        <f t="shared" si="390"/>
        <v>0.96953652829164705</v>
      </c>
      <c r="U502" s="1">
        <f t="shared" si="391"/>
        <v>0.41583504069548127</v>
      </c>
      <c r="V502" s="2">
        <f t="shared" si="368"/>
        <v>16.158557513157291</v>
      </c>
      <c r="W502" s="1">
        <f>VLOOKUP(V502,Graph!$D$3:$M$50,col)</f>
        <v>5.7999999999999996E-3</v>
      </c>
      <c r="X502" s="1">
        <f>VLOOKUP(V502,Graph!$D$3:$M$50,col+1)</f>
        <v>4.7000000000000002E-3</v>
      </c>
      <c r="Y502" s="1">
        <f t="shared" si="392"/>
        <v>5.0666666666666664E-3</v>
      </c>
      <c r="Z502" s="1">
        <f t="shared" si="369"/>
        <v>0.64078333333333326</v>
      </c>
      <c r="AA502" s="2">
        <f t="shared" si="393"/>
        <v>0.49593333333333367</v>
      </c>
      <c r="AB502" s="1">
        <f t="shared" si="394"/>
        <v>5.0456991509250419E-2</v>
      </c>
      <c r="AC502" s="1">
        <f t="shared" si="395"/>
        <v>1.0898765501460002</v>
      </c>
      <c r="AD502" s="1">
        <f t="shared" si="396"/>
        <v>1.0898765499425525</v>
      </c>
      <c r="AE502" s="1">
        <f t="shared" si="397"/>
        <v>1.0898765499358922</v>
      </c>
      <c r="AF502" s="1">
        <f t="shared" si="398"/>
        <v>1.0898765499356742</v>
      </c>
      <c r="AG502" s="1">
        <f t="shared" si="399"/>
        <v>0.96953652829164705</v>
      </c>
      <c r="AH502" s="1">
        <f t="shared" si="400"/>
        <v>0.41583503824403611</v>
      </c>
      <c r="AI502" s="2">
        <f t="shared" si="370"/>
        <v>16.158557481404461</v>
      </c>
      <c r="AJ502" s="1">
        <f>VLOOKUP(AI502,Graph!$D$3:$M$50,col)</f>
        <v>5.7999999999999996E-3</v>
      </c>
      <c r="AK502" s="1">
        <f>VLOOKUP(AI502,Graph!$D$3:$M$50,col+1)</f>
        <v>4.7000000000000002E-3</v>
      </c>
      <c r="AL502" s="1">
        <f t="shared" si="401"/>
        <v>5.0666666666666664E-3</v>
      </c>
      <c r="AM502" s="1">
        <f t="shared" si="371"/>
        <v>0.64078333333333326</v>
      </c>
      <c r="AN502" s="2">
        <f t="shared" si="402"/>
        <v>0.49593333333333367</v>
      </c>
      <c r="AO502" s="1">
        <f t="shared" si="403"/>
        <v>5.0456991509250419E-2</v>
      </c>
      <c r="AP502" s="1">
        <f t="shared" si="404"/>
        <v>1.0898765499356671</v>
      </c>
      <c r="AQ502" s="1">
        <f t="shared" si="405"/>
        <v>1.0898765499356668</v>
      </c>
      <c r="AR502" s="1">
        <f t="shared" si="406"/>
        <v>1.0898765499356668</v>
      </c>
      <c r="AS502" s="1">
        <f t="shared" si="407"/>
        <v>1.0898765499356668</v>
      </c>
      <c r="AT502" s="1">
        <f t="shared" si="408"/>
        <v>0.96953652829164705</v>
      </c>
      <c r="AU502" s="1">
        <f t="shared" si="409"/>
        <v>0.41583503824403328</v>
      </c>
      <c r="AV502" s="2">
        <f t="shared" si="374"/>
        <v>501</v>
      </c>
      <c r="AW502" s="1">
        <f t="shared" si="375"/>
        <v>415.83503824403329</v>
      </c>
      <c r="AX502" s="1">
        <f t="shared" si="376"/>
        <v>0.96953652829164705</v>
      </c>
      <c r="AY502" s="1">
        <f t="shared" si="377"/>
        <v>1.0898765499356668</v>
      </c>
      <c r="AZ502" s="1">
        <f t="shared" si="372"/>
        <v>5.0666666666666664E-3</v>
      </c>
      <c r="BA502" s="1">
        <f t="shared" si="373"/>
        <v>16.158557481404461</v>
      </c>
    </row>
    <row r="503" spans="1:53">
      <c r="A503" s="2">
        <f t="shared" si="379"/>
        <v>0.50200000000000033</v>
      </c>
      <c r="B503" s="1">
        <f t="shared" si="365"/>
        <v>0.54557133333333374</v>
      </c>
      <c r="C503" s="1">
        <f t="shared" si="380"/>
        <v>5.3143647634642993E-2</v>
      </c>
      <c r="D503" s="1">
        <f t="shared" si="366"/>
        <v>1.0958160210293999</v>
      </c>
      <c r="E503" s="1">
        <f t="shared" si="411"/>
        <v>1.0956725627452228</v>
      </c>
      <c r="F503" s="1">
        <f t="shared" si="411"/>
        <v>1.0956675393368838</v>
      </c>
      <c r="G503" s="1">
        <f t="shared" si="411"/>
        <v>1.0956673633088365</v>
      </c>
      <c r="H503" s="1">
        <f t="shared" si="381"/>
        <v>0.43247131624103707</v>
      </c>
      <c r="I503" s="1">
        <f t="shared" si="367"/>
        <v>16.371230760821213</v>
      </c>
      <c r="J503" s="1">
        <f>VLOOKUP($I503,Graph!$D$3:$M$50,col)</f>
        <v>5.7999999999999996E-3</v>
      </c>
      <c r="K503" s="1">
        <f>VLOOKUP($I503,Graph!$D$3:$M$50,col+1)</f>
        <v>4.7000000000000002E-3</v>
      </c>
      <c r="L503" s="1">
        <f t="shared" si="382"/>
        <v>5.0666666666666664E-3</v>
      </c>
      <c r="M503" s="1">
        <f t="shared" si="383"/>
        <v>0.64078333333333326</v>
      </c>
      <c r="N503" s="1">
        <f t="shared" si="384"/>
        <v>0.49693333333333367</v>
      </c>
      <c r="O503" s="1">
        <f t="shared" si="385"/>
        <v>5.0467502754086804E-2</v>
      </c>
      <c r="P503" s="1">
        <f t="shared" si="386"/>
        <v>1.0900822393508167</v>
      </c>
      <c r="Q503" s="1">
        <f t="shared" si="387"/>
        <v>1.0899049534702785</v>
      </c>
      <c r="R503" s="1">
        <f t="shared" si="388"/>
        <v>1.0898991538853453</v>
      </c>
      <c r="S503" s="1">
        <f t="shared" si="389"/>
        <v>1.0898989639832826</v>
      </c>
      <c r="T503" s="1">
        <f t="shared" si="390"/>
        <v>0.9695661256507172</v>
      </c>
      <c r="U503" s="1">
        <f t="shared" si="391"/>
        <v>0.41710198455312214</v>
      </c>
      <c r="V503" s="2">
        <f t="shared" si="368"/>
        <v>16.174951216851436</v>
      </c>
      <c r="W503" s="1">
        <f>VLOOKUP(V503,Graph!$D$3:$M$50,col)</f>
        <v>5.7999999999999996E-3</v>
      </c>
      <c r="X503" s="1">
        <f>VLOOKUP(V503,Graph!$D$3:$M$50,col+1)</f>
        <v>4.7000000000000002E-3</v>
      </c>
      <c r="Y503" s="1">
        <f t="shared" si="392"/>
        <v>5.0666666666666664E-3</v>
      </c>
      <c r="Z503" s="1">
        <f t="shared" si="369"/>
        <v>0.64078333333333326</v>
      </c>
      <c r="AA503" s="2">
        <f t="shared" si="393"/>
        <v>0.49693333333333367</v>
      </c>
      <c r="AB503" s="1">
        <f t="shared" si="394"/>
        <v>5.0467502754086804E-2</v>
      </c>
      <c r="AC503" s="1">
        <f t="shared" si="395"/>
        <v>1.089898957764923</v>
      </c>
      <c r="AD503" s="1">
        <f t="shared" si="396"/>
        <v>1.0898989575613018</v>
      </c>
      <c r="AE503" s="1">
        <f t="shared" si="397"/>
        <v>1.0898989575546343</v>
      </c>
      <c r="AF503" s="1">
        <f t="shared" si="398"/>
        <v>1.089898957554416</v>
      </c>
      <c r="AG503" s="1">
        <f t="shared" si="399"/>
        <v>0.9695661256507172</v>
      </c>
      <c r="AH503" s="1">
        <f t="shared" si="400"/>
        <v>0.41710198209280869</v>
      </c>
      <c r="AI503" s="2">
        <f t="shared" si="370"/>
        <v>16.1749511850483</v>
      </c>
      <c r="AJ503" s="1">
        <f>VLOOKUP(AI503,Graph!$D$3:$M$50,col)</f>
        <v>5.7999999999999996E-3</v>
      </c>
      <c r="AK503" s="1">
        <f>VLOOKUP(AI503,Graph!$D$3:$M$50,col+1)</f>
        <v>4.7000000000000002E-3</v>
      </c>
      <c r="AL503" s="1">
        <f t="shared" si="401"/>
        <v>5.0666666666666664E-3</v>
      </c>
      <c r="AM503" s="1">
        <f t="shared" si="371"/>
        <v>0.64078333333333326</v>
      </c>
      <c r="AN503" s="2">
        <f t="shared" si="402"/>
        <v>0.49693333333333367</v>
      </c>
      <c r="AO503" s="1">
        <f t="shared" si="403"/>
        <v>5.0467502754086804E-2</v>
      </c>
      <c r="AP503" s="1">
        <f t="shared" si="404"/>
        <v>1.0898989575544087</v>
      </c>
      <c r="AQ503" s="1">
        <f t="shared" si="405"/>
        <v>1.0898989575544087</v>
      </c>
      <c r="AR503" s="1">
        <f t="shared" si="406"/>
        <v>1.0898989575544087</v>
      </c>
      <c r="AS503" s="1">
        <f t="shared" si="407"/>
        <v>1.0898989575544087</v>
      </c>
      <c r="AT503" s="1">
        <f t="shared" si="408"/>
        <v>0.9695661256507172</v>
      </c>
      <c r="AU503" s="1">
        <f t="shared" si="409"/>
        <v>0.41710198209280591</v>
      </c>
      <c r="AV503" s="2">
        <f t="shared" si="374"/>
        <v>502</v>
      </c>
      <c r="AW503" s="1">
        <f t="shared" si="375"/>
        <v>417.10198209280588</v>
      </c>
      <c r="AX503" s="1">
        <f t="shared" si="376"/>
        <v>0.9695661256507172</v>
      </c>
      <c r="AY503" s="1">
        <f t="shared" si="377"/>
        <v>1.0898989575544087</v>
      </c>
      <c r="AZ503" s="1">
        <f t="shared" si="372"/>
        <v>5.0666666666666664E-3</v>
      </c>
      <c r="BA503" s="1">
        <f t="shared" si="373"/>
        <v>16.1749511850483</v>
      </c>
    </row>
    <row r="504" spans="1:53">
      <c r="A504" s="2">
        <f t="shared" si="379"/>
        <v>0.50300000000000034</v>
      </c>
      <c r="B504" s="1">
        <f t="shared" si="365"/>
        <v>0.54661250000000039</v>
      </c>
      <c r="C504" s="1">
        <f t="shared" si="380"/>
        <v>5.3152520402968924E-2</v>
      </c>
      <c r="D504" s="1">
        <f t="shared" si="366"/>
        <v>1.0958347433051863</v>
      </c>
      <c r="E504" s="1">
        <f t="shared" si="411"/>
        <v>1.095691880721966</v>
      </c>
      <c r="F504" s="1">
        <f t="shared" si="411"/>
        <v>1.0956868770514698</v>
      </c>
      <c r="G504" s="1">
        <f t="shared" si="411"/>
        <v>1.0956867016763066</v>
      </c>
      <c r="H504" s="1">
        <f t="shared" si="381"/>
        <v>0.43377186041895094</v>
      </c>
      <c r="I504" s="1">
        <f t="shared" si="367"/>
        <v>16.387625067033174</v>
      </c>
      <c r="J504" s="1">
        <f>VLOOKUP($I504,Graph!$D$3:$M$50,col)</f>
        <v>5.7999999999999996E-3</v>
      </c>
      <c r="K504" s="1">
        <f>VLOOKUP($I504,Graph!$D$3:$M$50,col+1)</f>
        <v>4.7000000000000002E-3</v>
      </c>
      <c r="L504" s="1">
        <f t="shared" si="382"/>
        <v>5.0666666666666664E-3</v>
      </c>
      <c r="M504" s="1">
        <f t="shared" si="383"/>
        <v>0.64078333333333326</v>
      </c>
      <c r="N504" s="1">
        <f t="shared" si="384"/>
        <v>0.49793333333333367</v>
      </c>
      <c r="O504" s="1">
        <f t="shared" si="385"/>
        <v>5.0477975044579876E-2</v>
      </c>
      <c r="P504" s="1">
        <f t="shared" si="386"/>
        <v>1.0901045247951386</v>
      </c>
      <c r="Q504" s="1">
        <f t="shared" si="387"/>
        <v>1.0899272802391022</v>
      </c>
      <c r="R504" s="1">
        <f t="shared" si="388"/>
        <v>1.08992148043712</v>
      </c>
      <c r="S504" s="1">
        <f t="shared" si="389"/>
        <v>1.0899212904766526</v>
      </c>
      <c r="T504" s="1">
        <f t="shared" si="390"/>
        <v>0.96959560562582747</v>
      </c>
      <c r="U504" s="1">
        <f t="shared" si="391"/>
        <v>0.41837021583665213</v>
      </c>
      <c r="V504" s="2">
        <f t="shared" si="368"/>
        <v>16.191328365128996</v>
      </c>
      <c r="W504" s="1">
        <f>VLOOKUP(V504,Graph!$D$3:$M$50,col)</f>
        <v>5.7999999999999996E-3</v>
      </c>
      <c r="X504" s="1">
        <f>VLOOKUP(V504,Graph!$D$3:$M$50,col+1)</f>
        <v>4.7000000000000002E-3</v>
      </c>
      <c r="Y504" s="1">
        <f t="shared" si="392"/>
        <v>5.0666666666666664E-3</v>
      </c>
      <c r="Z504" s="1">
        <f t="shared" si="369"/>
        <v>0.64078333333333326</v>
      </c>
      <c r="AA504" s="2">
        <f t="shared" si="393"/>
        <v>0.49793333333333367</v>
      </c>
      <c r="AB504" s="1">
        <f t="shared" si="394"/>
        <v>5.0477975044579876E-2</v>
      </c>
      <c r="AC504" s="1">
        <f t="shared" si="395"/>
        <v>1.0899212842547001</v>
      </c>
      <c r="AD504" s="1">
        <f t="shared" si="396"/>
        <v>1.0899212840509067</v>
      </c>
      <c r="AE504" s="1">
        <f t="shared" si="397"/>
        <v>1.0899212840442316</v>
      </c>
      <c r="AF504" s="1">
        <f t="shared" si="398"/>
        <v>1.0899212840440129</v>
      </c>
      <c r="AG504" s="1">
        <f t="shared" si="399"/>
        <v>0.96959560562582747</v>
      </c>
      <c r="AH504" s="1">
        <f t="shared" si="400"/>
        <v>0.41837021336746016</v>
      </c>
      <c r="AI504" s="2">
        <f t="shared" si="370"/>
        <v>16.191328333275631</v>
      </c>
      <c r="AJ504" s="1">
        <f>VLOOKUP(AI504,Graph!$D$3:$M$50,col)</f>
        <v>5.7999999999999996E-3</v>
      </c>
      <c r="AK504" s="1">
        <f>VLOOKUP(AI504,Graph!$D$3:$M$50,col+1)</f>
        <v>4.7000000000000002E-3</v>
      </c>
      <c r="AL504" s="1">
        <f t="shared" si="401"/>
        <v>5.0666666666666664E-3</v>
      </c>
      <c r="AM504" s="1">
        <f t="shared" si="371"/>
        <v>0.64078333333333326</v>
      </c>
      <c r="AN504" s="2">
        <f t="shared" si="402"/>
        <v>0.49793333333333367</v>
      </c>
      <c r="AO504" s="1">
        <f t="shared" si="403"/>
        <v>5.0477975044579876E-2</v>
      </c>
      <c r="AP504" s="1">
        <f t="shared" si="404"/>
        <v>1.089921284044006</v>
      </c>
      <c r="AQ504" s="1">
        <f t="shared" si="405"/>
        <v>1.0899212840440053</v>
      </c>
      <c r="AR504" s="1">
        <f t="shared" si="406"/>
        <v>1.0899212840440053</v>
      </c>
      <c r="AS504" s="1">
        <f t="shared" si="407"/>
        <v>1.0899212840440053</v>
      </c>
      <c r="AT504" s="1">
        <f t="shared" si="408"/>
        <v>0.96959560562582747</v>
      </c>
      <c r="AU504" s="1">
        <f t="shared" si="409"/>
        <v>0.41837021336745728</v>
      </c>
      <c r="AV504" s="2">
        <f t="shared" si="374"/>
        <v>503</v>
      </c>
      <c r="AW504" s="1">
        <f t="shared" si="375"/>
        <v>418.37021336745727</v>
      </c>
      <c r="AX504" s="1">
        <f t="shared" si="376"/>
        <v>0.96959560562582747</v>
      </c>
      <c r="AY504" s="1">
        <f t="shared" si="377"/>
        <v>1.0899212840440053</v>
      </c>
      <c r="AZ504" s="1">
        <f t="shared" si="372"/>
        <v>5.0666666666666664E-3</v>
      </c>
      <c r="BA504" s="1">
        <f t="shared" si="373"/>
        <v>16.191328333275631</v>
      </c>
    </row>
    <row r="505" spans="1:53">
      <c r="A505" s="2">
        <f t="shared" si="379"/>
        <v>0.50400000000000034</v>
      </c>
      <c r="B505" s="1">
        <f t="shared" si="365"/>
        <v>0.54765366666666715</v>
      </c>
      <c r="C505" s="1">
        <f t="shared" si="380"/>
        <v>5.3161360170943348E-2</v>
      </c>
      <c r="D505" s="1">
        <f t="shared" si="366"/>
        <v>1.0958533969018076</v>
      </c>
      <c r="E505" s="1">
        <f t="shared" si="411"/>
        <v>1.0957111282451237</v>
      </c>
      <c r="F505" s="1">
        <f t="shared" si="411"/>
        <v>1.0957061442636837</v>
      </c>
      <c r="G505" s="1">
        <f t="shared" si="411"/>
        <v>1.095705969540139</v>
      </c>
      <c r="H505" s="1">
        <f t="shared" si="381"/>
        <v>0.43507370810268209</v>
      </c>
      <c r="I505" s="1">
        <f t="shared" si="367"/>
        <v>16.404003019193414</v>
      </c>
      <c r="J505" s="1">
        <f>VLOOKUP($I505,Graph!$D$3:$M$50,col)</f>
        <v>5.7999999999999996E-3</v>
      </c>
      <c r="K505" s="1">
        <f>VLOOKUP($I505,Graph!$D$3:$M$50,col+1)</f>
        <v>4.7000000000000002E-3</v>
      </c>
      <c r="L505" s="1">
        <f t="shared" si="382"/>
        <v>5.0666666666666664E-3</v>
      </c>
      <c r="M505" s="1">
        <f t="shared" si="383"/>
        <v>0.64078333333333326</v>
      </c>
      <c r="N505" s="1">
        <f t="shared" si="384"/>
        <v>0.49893333333333367</v>
      </c>
      <c r="O505" s="1">
        <f t="shared" si="385"/>
        <v>5.0488408596706301E-2</v>
      </c>
      <c r="P505" s="1">
        <f t="shared" si="386"/>
        <v>1.0901267296258068</v>
      </c>
      <c r="Q505" s="1">
        <f t="shared" si="387"/>
        <v>1.0899495263142631</v>
      </c>
      <c r="R505" s="1">
        <f t="shared" si="388"/>
        <v>1.0899437262989471</v>
      </c>
      <c r="S505" s="1">
        <f t="shared" si="389"/>
        <v>1.0899435362803767</v>
      </c>
      <c r="T505" s="1">
        <f t="shared" si="390"/>
        <v>0.96962496891390981</v>
      </c>
      <c r="U505" s="1">
        <f t="shared" si="391"/>
        <v>0.41963973323909382</v>
      </c>
      <c r="V505" s="2">
        <f t="shared" si="368"/>
        <v>16.207689007939756</v>
      </c>
      <c r="W505" s="1">
        <f>VLOOKUP(V505,Graph!$D$3:$M$50,col)</f>
        <v>5.7999999999999996E-3</v>
      </c>
      <c r="X505" s="1">
        <f>VLOOKUP(V505,Graph!$D$3:$M$50,col+1)</f>
        <v>4.7000000000000002E-3</v>
      </c>
      <c r="Y505" s="1">
        <f t="shared" si="392"/>
        <v>5.0666666666666664E-3</v>
      </c>
      <c r="Z505" s="1">
        <f t="shared" si="369"/>
        <v>0.64078333333333326</v>
      </c>
      <c r="AA505" s="2">
        <f t="shared" si="393"/>
        <v>0.49893333333333367</v>
      </c>
      <c r="AB505" s="1">
        <f t="shared" si="394"/>
        <v>5.0488408596706301E-2</v>
      </c>
      <c r="AC505" s="1">
        <f t="shared" si="395"/>
        <v>1.0899435300548461</v>
      </c>
      <c r="AD505" s="1">
        <f t="shared" si="396"/>
        <v>1.0899435298508806</v>
      </c>
      <c r="AE505" s="1">
        <f t="shared" si="397"/>
        <v>1.0899435298441982</v>
      </c>
      <c r="AF505" s="1">
        <f t="shared" si="398"/>
        <v>1.0899435298439795</v>
      </c>
      <c r="AG505" s="1">
        <f t="shared" si="399"/>
        <v>0.96962496891390981</v>
      </c>
      <c r="AH505" s="1">
        <f t="shared" si="400"/>
        <v>0.41963973076101313</v>
      </c>
      <c r="AI505" s="2">
        <f t="shared" si="370"/>
        <v>16.207688976036231</v>
      </c>
      <c r="AJ505" s="1">
        <f>VLOOKUP(AI505,Graph!$D$3:$M$50,col)</f>
        <v>5.7999999999999996E-3</v>
      </c>
      <c r="AK505" s="1">
        <f>VLOOKUP(AI505,Graph!$D$3:$M$50,col+1)</f>
        <v>4.7000000000000002E-3</v>
      </c>
      <c r="AL505" s="1">
        <f t="shared" si="401"/>
        <v>5.0666666666666664E-3</v>
      </c>
      <c r="AM505" s="1">
        <f t="shared" si="371"/>
        <v>0.64078333333333326</v>
      </c>
      <c r="AN505" s="2">
        <f t="shared" si="402"/>
        <v>0.49893333333333367</v>
      </c>
      <c r="AO505" s="1">
        <f t="shared" si="403"/>
        <v>5.0488408596706301E-2</v>
      </c>
      <c r="AP505" s="1">
        <f t="shared" si="404"/>
        <v>1.0899435298439724</v>
      </c>
      <c r="AQ505" s="1">
        <f t="shared" si="405"/>
        <v>1.0899435298439719</v>
      </c>
      <c r="AR505" s="1">
        <f t="shared" si="406"/>
        <v>1.0899435298439717</v>
      </c>
      <c r="AS505" s="1">
        <f t="shared" si="407"/>
        <v>1.0899435298439719</v>
      </c>
      <c r="AT505" s="1">
        <f t="shared" si="408"/>
        <v>0.96962496891390981</v>
      </c>
      <c r="AU505" s="1">
        <f t="shared" si="409"/>
        <v>0.41963973076101024</v>
      </c>
      <c r="AV505" s="2">
        <f t="shared" si="374"/>
        <v>504</v>
      </c>
      <c r="AW505" s="1">
        <f t="shared" si="375"/>
        <v>419.63973076101024</v>
      </c>
      <c r="AX505" s="1">
        <f t="shared" si="376"/>
        <v>0.96962496891390981</v>
      </c>
      <c r="AY505" s="1">
        <f t="shared" si="377"/>
        <v>1.0899435298439719</v>
      </c>
      <c r="AZ505" s="1">
        <f t="shared" si="372"/>
        <v>5.0666666666666664E-3</v>
      </c>
      <c r="BA505" s="1">
        <f t="shared" si="373"/>
        <v>16.207688976036231</v>
      </c>
    </row>
    <row r="506" spans="1:53">
      <c r="A506" s="2">
        <f t="shared" si="379"/>
        <v>0.50500000000000034</v>
      </c>
      <c r="B506" s="1">
        <f t="shared" si="365"/>
        <v>0.5486948333333338</v>
      </c>
      <c r="C506" s="1">
        <f t="shared" si="380"/>
        <v>5.3170167122239882E-2</v>
      </c>
      <c r="D506" s="1">
        <f t="shared" si="366"/>
        <v>1.0958719821962928</v>
      </c>
      <c r="E506" s="1">
        <f t="shared" si="411"/>
        <v>1.0957303056992467</v>
      </c>
      <c r="F506" s="1">
        <f t="shared" si="411"/>
        <v>1.0957253413582262</v>
      </c>
      <c r="G506" s="1">
        <f t="shared" si="411"/>
        <v>1.095725167285037</v>
      </c>
      <c r="H506" s="1">
        <f t="shared" si="381"/>
        <v>0.43637685798713005</v>
      </c>
      <c r="I506" s="1">
        <f t="shared" si="367"/>
        <v>16.420364666069698</v>
      </c>
      <c r="J506" s="1">
        <f>VLOOKUP($I506,Graph!$D$3:$M$50,col)</f>
        <v>5.7999999999999996E-3</v>
      </c>
      <c r="K506" s="1">
        <f>VLOOKUP($I506,Graph!$D$3:$M$50,col+1)</f>
        <v>4.7000000000000002E-3</v>
      </c>
      <c r="L506" s="1">
        <f t="shared" si="382"/>
        <v>5.0666666666666664E-3</v>
      </c>
      <c r="M506" s="1">
        <f t="shared" si="383"/>
        <v>0.64078333333333326</v>
      </c>
      <c r="N506" s="1">
        <f t="shared" si="384"/>
        <v>0.49993333333333367</v>
      </c>
      <c r="O506" s="1">
        <f t="shared" si="385"/>
        <v>5.0498803624850506E-2</v>
      </c>
      <c r="P506" s="1">
        <f t="shared" si="386"/>
        <v>1.0901488542791318</v>
      </c>
      <c r="Q506" s="1">
        <f t="shared" si="387"/>
        <v>1.089971692132145</v>
      </c>
      <c r="R506" s="1">
        <f t="shared" si="388"/>
        <v>1.0899658919071762</v>
      </c>
      <c r="S506" s="1">
        <f t="shared" si="389"/>
        <v>1.089965701830802</v>
      </c>
      <c r="T506" s="1">
        <f t="shared" si="390"/>
        <v>0.96965421620639147</v>
      </c>
      <c r="U506" s="1">
        <f t="shared" si="391"/>
        <v>0.42091053545744178</v>
      </c>
      <c r="V506" s="2">
        <f t="shared" si="368"/>
        <v>16.224033194983253</v>
      </c>
      <c r="W506" s="1">
        <f>VLOOKUP(V506,Graph!$D$3:$M$50,col)</f>
        <v>5.7999999999999996E-3</v>
      </c>
      <c r="X506" s="1">
        <f>VLOOKUP(V506,Graph!$D$3:$M$50,col+1)</f>
        <v>4.7000000000000002E-3</v>
      </c>
      <c r="Y506" s="1">
        <f t="shared" si="392"/>
        <v>5.0666666666666664E-3</v>
      </c>
      <c r="Z506" s="1">
        <f t="shared" si="369"/>
        <v>0.64078333333333326</v>
      </c>
      <c r="AA506" s="2">
        <f t="shared" si="393"/>
        <v>0.49993333333333367</v>
      </c>
      <c r="AB506" s="1">
        <f t="shared" si="394"/>
        <v>5.0498803624850506E-2</v>
      </c>
      <c r="AC506" s="1">
        <f t="shared" si="395"/>
        <v>1.089965695601709</v>
      </c>
      <c r="AD506" s="1">
        <f t="shared" si="396"/>
        <v>1.0899656953975712</v>
      </c>
      <c r="AE506" s="1">
        <f t="shared" si="397"/>
        <v>1.0899656953908816</v>
      </c>
      <c r="AF506" s="1">
        <f t="shared" si="398"/>
        <v>1.0899656953906622</v>
      </c>
      <c r="AG506" s="1">
        <f t="shared" si="399"/>
        <v>0.96965421620639147</v>
      </c>
      <c r="AH506" s="1">
        <f t="shared" si="400"/>
        <v>0.42091053297046205</v>
      </c>
      <c r="AI506" s="2">
        <f t="shared" si="370"/>
        <v>16.224033163029635</v>
      </c>
      <c r="AJ506" s="1">
        <f>VLOOKUP(AI506,Graph!$D$3:$M$50,col)</f>
        <v>5.7999999999999996E-3</v>
      </c>
      <c r="AK506" s="1">
        <f>VLOOKUP(AI506,Graph!$D$3:$M$50,col+1)</f>
        <v>4.7000000000000002E-3</v>
      </c>
      <c r="AL506" s="1">
        <f t="shared" si="401"/>
        <v>5.0666666666666664E-3</v>
      </c>
      <c r="AM506" s="1">
        <f t="shared" si="371"/>
        <v>0.64078333333333326</v>
      </c>
      <c r="AN506" s="2">
        <f t="shared" si="402"/>
        <v>0.49993333333333367</v>
      </c>
      <c r="AO506" s="1">
        <f t="shared" si="403"/>
        <v>5.0498803624850506E-2</v>
      </c>
      <c r="AP506" s="1">
        <f t="shared" si="404"/>
        <v>1.0899656953906551</v>
      </c>
      <c r="AQ506" s="1">
        <f t="shared" si="405"/>
        <v>1.0899656953906549</v>
      </c>
      <c r="AR506" s="1">
        <f t="shared" si="406"/>
        <v>1.0899656953906549</v>
      </c>
      <c r="AS506" s="1">
        <f t="shared" si="407"/>
        <v>1.0899656953906549</v>
      </c>
      <c r="AT506" s="1">
        <f t="shared" si="408"/>
        <v>0.96965421620639147</v>
      </c>
      <c r="AU506" s="1">
        <f t="shared" si="409"/>
        <v>0.42091053297045916</v>
      </c>
      <c r="AV506" s="2">
        <f t="shared" si="374"/>
        <v>505</v>
      </c>
      <c r="AW506" s="1">
        <f t="shared" si="375"/>
        <v>420.91053297045914</v>
      </c>
      <c r="AX506" s="1">
        <f t="shared" si="376"/>
        <v>0.96965421620639147</v>
      </c>
      <c r="AY506" s="1">
        <f t="shared" si="377"/>
        <v>1.0899656953906549</v>
      </c>
      <c r="AZ506" s="1">
        <f t="shared" si="372"/>
        <v>5.0666666666666664E-3</v>
      </c>
      <c r="BA506" s="1">
        <f t="shared" si="373"/>
        <v>16.224033163029635</v>
      </c>
    </row>
    <row r="507" spans="1:53">
      <c r="A507" s="2">
        <f t="shared" si="379"/>
        <v>0.50600000000000034</v>
      </c>
      <c r="B507" s="1">
        <f t="shared" si="365"/>
        <v>0.54973600000000045</v>
      </c>
      <c r="C507" s="1">
        <f t="shared" si="380"/>
        <v>5.3178941439172407E-2</v>
      </c>
      <c r="D507" s="1">
        <f t="shared" si="366"/>
        <v>1.0958904995629175</v>
      </c>
      <c r="E507" s="1">
        <f t="shared" si="411"/>
        <v>1.095749413466095</v>
      </c>
      <c r="F507" s="1">
        <f t="shared" si="411"/>
        <v>1.0957444687170068</v>
      </c>
      <c r="G507" s="1">
        <f t="shared" si="411"/>
        <v>1.0957442952929108</v>
      </c>
      <c r="H507" s="1">
        <f t="shared" si="381"/>
        <v>0.43768130877110767</v>
      </c>
      <c r="I507" s="1">
        <f t="shared" si="367"/>
        <v>16.4367100561882</v>
      </c>
      <c r="J507" s="1">
        <f>VLOOKUP($I507,Graph!$D$3:$M$50,col)</f>
        <v>5.7999999999999996E-3</v>
      </c>
      <c r="K507" s="1">
        <f>VLOOKUP($I507,Graph!$D$3:$M$50,col+1)</f>
        <v>4.7000000000000002E-3</v>
      </c>
      <c r="L507" s="1">
        <f t="shared" si="382"/>
        <v>5.0666666666666664E-3</v>
      </c>
      <c r="M507" s="1">
        <f t="shared" si="383"/>
        <v>0.64078333333333326</v>
      </c>
      <c r="N507" s="1">
        <f t="shared" si="384"/>
        <v>0.50093333333333367</v>
      </c>
      <c r="O507" s="1">
        <f t="shared" si="385"/>
        <v>5.0509160341819133E-2</v>
      </c>
      <c r="P507" s="1">
        <f t="shared" si="386"/>
        <v>1.0901708991882835</v>
      </c>
      <c r="Q507" s="1">
        <f t="shared" si="387"/>
        <v>1.0899937781259923</v>
      </c>
      <c r="R507" s="1">
        <f t="shared" si="388"/>
        <v>1.0899879776950188</v>
      </c>
      <c r="S507" s="1">
        <f t="shared" si="389"/>
        <v>1.0899877875611381</v>
      </c>
      <c r="T507" s="1">
        <f t="shared" si="390"/>
        <v>0.96968334818924606</v>
      </c>
      <c r="U507" s="1">
        <f t="shared" si="391"/>
        <v>0.42218262119264283</v>
      </c>
      <c r="V507" s="2">
        <f t="shared" si="368"/>
        <v>16.240360975710527</v>
      </c>
      <c r="W507" s="1">
        <f>VLOOKUP(V507,Graph!$D$3:$M$50,col)</f>
        <v>5.7999999999999996E-3</v>
      </c>
      <c r="X507" s="1">
        <f>VLOOKUP(V507,Graph!$D$3:$M$50,col+1)</f>
        <v>4.7000000000000002E-3</v>
      </c>
      <c r="Y507" s="1">
        <f t="shared" si="392"/>
        <v>5.0666666666666664E-3</v>
      </c>
      <c r="Z507" s="1">
        <f t="shared" si="369"/>
        <v>0.64078333333333326</v>
      </c>
      <c r="AA507" s="2">
        <f t="shared" si="393"/>
        <v>0.50093333333333367</v>
      </c>
      <c r="AB507" s="1">
        <f t="shared" si="394"/>
        <v>5.0509160341819133E-2</v>
      </c>
      <c r="AC507" s="1">
        <f t="shared" si="395"/>
        <v>1.0899877813284964</v>
      </c>
      <c r="AD507" s="1">
        <f t="shared" si="396"/>
        <v>1.0899877811241885</v>
      </c>
      <c r="AE507" s="1">
        <f t="shared" si="397"/>
        <v>1.0899877811174914</v>
      </c>
      <c r="AF507" s="1">
        <f t="shared" si="398"/>
        <v>1.0899877811172716</v>
      </c>
      <c r="AG507" s="1">
        <f t="shared" si="399"/>
        <v>0.96968334818924606</v>
      </c>
      <c r="AH507" s="1">
        <f t="shared" si="400"/>
        <v>0.42218261869675389</v>
      </c>
      <c r="AI507" s="2">
        <f t="shared" si="370"/>
        <v>16.240360943706889</v>
      </c>
      <c r="AJ507" s="1">
        <f>VLOOKUP(AI507,Graph!$D$3:$M$50,col)</f>
        <v>5.7999999999999996E-3</v>
      </c>
      <c r="AK507" s="1">
        <f>VLOOKUP(AI507,Graph!$D$3:$M$50,col+1)</f>
        <v>4.7000000000000002E-3</v>
      </c>
      <c r="AL507" s="1">
        <f t="shared" si="401"/>
        <v>5.0666666666666664E-3</v>
      </c>
      <c r="AM507" s="1">
        <f t="shared" si="371"/>
        <v>0.64078333333333326</v>
      </c>
      <c r="AN507" s="2">
        <f t="shared" si="402"/>
        <v>0.50093333333333367</v>
      </c>
      <c r="AO507" s="1">
        <f t="shared" si="403"/>
        <v>5.0509160341819133E-2</v>
      </c>
      <c r="AP507" s="1">
        <f t="shared" si="404"/>
        <v>1.0899877811172645</v>
      </c>
      <c r="AQ507" s="1">
        <f t="shared" si="405"/>
        <v>1.0899877811172642</v>
      </c>
      <c r="AR507" s="1">
        <f t="shared" si="406"/>
        <v>1.0899877811172642</v>
      </c>
      <c r="AS507" s="1">
        <f t="shared" si="407"/>
        <v>1.0899877811172642</v>
      </c>
      <c r="AT507" s="1">
        <f t="shared" si="408"/>
        <v>0.96968334818924606</v>
      </c>
      <c r="AU507" s="1">
        <f t="shared" si="409"/>
        <v>0.422182618696751</v>
      </c>
      <c r="AV507" s="2">
        <f t="shared" si="374"/>
        <v>506</v>
      </c>
      <c r="AW507" s="1">
        <f t="shared" si="375"/>
        <v>422.18261869675098</v>
      </c>
      <c r="AX507" s="1">
        <f t="shared" si="376"/>
        <v>0.96968334818924606</v>
      </c>
      <c r="AY507" s="1">
        <f t="shared" si="377"/>
        <v>1.0899877811172642</v>
      </c>
      <c r="AZ507" s="1">
        <f t="shared" si="372"/>
        <v>5.0666666666666664E-3</v>
      </c>
      <c r="BA507" s="1">
        <f t="shared" si="373"/>
        <v>16.240360943706889</v>
      </c>
    </row>
    <row r="508" spans="1:53">
      <c r="A508" s="2">
        <f t="shared" si="379"/>
        <v>0.50700000000000034</v>
      </c>
      <c r="B508" s="1">
        <f t="shared" si="365"/>
        <v>0.5507771666666671</v>
      </c>
      <c r="C508" s="1">
        <f t="shared" si="380"/>
        <v>5.3187683302707421E-2</v>
      </c>
      <c r="D508" s="1">
        <f t="shared" si="366"/>
        <v>1.0959089493732292</v>
      </c>
      <c r="E508" s="1">
        <f t="shared" si="411"/>
        <v>1.09576845192466</v>
      </c>
      <c r="F508" s="1">
        <f t="shared" si="411"/>
        <v>1.095763526719167</v>
      </c>
      <c r="G508" s="1">
        <f t="shared" si="411"/>
        <v>1.0957633539429046</v>
      </c>
      <c r="H508" s="1">
        <f t="shared" si="381"/>
        <v>0.4389870591573215</v>
      </c>
      <c r="I508" s="1">
        <f t="shared" si="367"/>
        <v>16.453039237835203</v>
      </c>
      <c r="J508" s="1">
        <f>VLOOKUP($I508,Graph!$D$3:$M$50,col)</f>
        <v>5.7999999999999996E-3</v>
      </c>
      <c r="K508" s="1">
        <f>VLOOKUP($I508,Graph!$D$3:$M$50,col+1)</f>
        <v>4.7000000000000002E-3</v>
      </c>
      <c r="L508" s="1">
        <f t="shared" si="382"/>
        <v>5.0666666666666664E-3</v>
      </c>
      <c r="M508" s="1">
        <f t="shared" si="383"/>
        <v>0.64078333333333326</v>
      </c>
      <c r="N508" s="1">
        <f t="shared" si="384"/>
        <v>0.50193333333333368</v>
      </c>
      <c r="O508" s="1">
        <f t="shared" si="385"/>
        <v>5.0519478958855564E-2</v>
      </c>
      <c r="P508" s="1">
        <f t="shared" si="386"/>
        <v>1.0901928647833192</v>
      </c>
      <c r="Q508" s="1">
        <f t="shared" si="387"/>
        <v>1.0900157847259391</v>
      </c>
      <c r="R508" s="1">
        <f t="shared" si="388"/>
        <v>1.0900099840925765</v>
      </c>
      <c r="S508" s="1">
        <f t="shared" si="389"/>
        <v>1.0900097939014841</v>
      </c>
      <c r="T508" s="1">
        <f t="shared" si="390"/>
        <v>0.96971236554305063</v>
      </c>
      <c r="U508" s="1">
        <f t="shared" si="391"/>
        <v>0.42345598914957605</v>
      </c>
      <c r="V508" s="2">
        <f t="shared" si="368"/>
        <v>16.256672399325851</v>
      </c>
      <c r="W508" s="1">
        <f>VLOOKUP(V508,Graph!$D$3:$M$50,col)</f>
        <v>5.7999999999999996E-3</v>
      </c>
      <c r="X508" s="1">
        <f>VLOOKUP(V508,Graph!$D$3:$M$50,col+1)</f>
        <v>4.7000000000000002E-3</v>
      </c>
      <c r="Y508" s="1">
        <f t="shared" si="392"/>
        <v>5.0666666666666664E-3</v>
      </c>
      <c r="Z508" s="1">
        <f t="shared" si="369"/>
        <v>0.64078333333333326</v>
      </c>
      <c r="AA508" s="2">
        <f t="shared" si="393"/>
        <v>0.50193333333333368</v>
      </c>
      <c r="AB508" s="1">
        <f t="shared" si="394"/>
        <v>5.0519478958855564E-2</v>
      </c>
      <c r="AC508" s="1">
        <f t="shared" si="395"/>
        <v>1.0900097876653088</v>
      </c>
      <c r="AD508" s="1">
        <f t="shared" si="396"/>
        <v>1.0900097874608308</v>
      </c>
      <c r="AE508" s="1">
        <f t="shared" si="397"/>
        <v>1.0900097874541259</v>
      </c>
      <c r="AF508" s="1">
        <f t="shared" si="398"/>
        <v>1.0900097874539059</v>
      </c>
      <c r="AG508" s="1">
        <f t="shared" si="399"/>
        <v>0.96971236554305063</v>
      </c>
      <c r="AH508" s="1">
        <f t="shared" si="400"/>
        <v>0.4234559866447678</v>
      </c>
      <c r="AI508" s="2">
        <f t="shared" si="370"/>
        <v>16.256672367272266</v>
      </c>
      <c r="AJ508" s="1">
        <f>VLOOKUP(AI508,Graph!$D$3:$M$50,col)</f>
        <v>5.7999999999999996E-3</v>
      </c>
      <c r="AK508" s="1">
        <f>VLOOKUP(AI508,Graph!$D$3:$M$50,col+1)</f>
        <v>4.7000000000000002E-3</v>
      </c>
      <c r="AL508" s="1">
        <f t="shared" si="401"/>
        <v>5.0666666666666664E-3</v>
      </c>
      <c r="AM508" s="1">
        <f t="shared" si="371"/>
        <v>0.64078333333333326</v>
      </c>
      <c r="AN508" s="2">
        <f t="shared" si="402"/>
        <v>0.50193333333333368</v>
      </c>
      <c r="AO508" s="1">
        <f t="shared" si="403"/>
        <v>5.0519478958855564E-2</v>
      </c>
      <c r="AP508" s="1">
        <f t="shared" si="404"/>
        <v>1.0900097874538988</v>
      </c>
      <c r="AQ508" s="1">
        <f t="shared" si="405"/>
        <v>1.0900097874538985</v>
      </c>
      <c r="AR508" s="1">
        <f t="shared" si="406"/>
        <v>1.0900097874538988</v>
      </c>
      <c r="AS508" s="1">
        <f t="shared" si="407"/>
        <v>1.0900097874538985</v>
      </c>
      <c r="AT508" s="1">
        <f t="shared" si="408"/>
        <v>0.96971236554305063</v>
      </c>
      <c r="AU508" s="1">
        <f t="shared" si="409"/>
        <v>0.42345598664476497</v>
      </c>
      <c r="AV508" s="2">
        <f t="shared" si="374"/>
        <v>507</v>
      </c>
      <c r="AW508" s="1">
        <f t="shared" si="375"/>
        <v>423.45598664476495</v>
      </c>
      <c r="AX508" s="1">
        <f t="shared" si="376"/>
        <v>0.96971236554305063</v>
      </c>
      <c r="AY508" s="1">
        <f t="shared" si="377"/>
        <v>1.0900097874538985</v>
      </c>
      <c r="AZ508" s="1">
        <f t="shared" si="372"/>
        <v>5.0666666666666664E-3</v>
      </c>
      <c r="BA508" s="1">
        <f t="shared" si="373"/>
        <v>16.256672367272266</v>
      </c>
    </row>
    <row r="509" spans="1:53">
      <c r="A509" s="2">
        <f t="shared" si="379"/>
        <v>0.50800000000000034</v>
      </c>
      <c r="B509" s="1">
        <f t="shared" si="365"/>
        <v>0.55181833333333374</v>
      </c>
      <c r="C509" s="1">
        <f t="shared" si="380"/>
        <v>5.3196392892476629E-2</v>
      </c>
      <c r="D509" s="1">
        <f t="shared" si="366"/>
        <v>1.0959273319960714</v>
      </c>
      <c r="E509" s="1">
        <f t="shared" si="411"/>
        <v>1.0957874214511925</v>
      </c>
      <c r="F509" s="1">
        <f t="shared" si="411"/>
        <v>1.095782515741105</v>
      </c>
      <c r="G509" s="1">
        <f t="shared" si="411"/>
        <v>1.095782343611418</v>
      </c>
      <c r="H509" s="1">
        <f t="shared" si="381"/>
        <v>0.44029410785235179</v>
      </c>
      <c r="I509" s="1">
        <f t="shared" si="367"/>
        <v>16.469352259058724</v>
      </c>
      <c r="J509" s="1">
        <f>VLOOKUP($I509,Graph!$D$3:$M$50,col)</f>
        <v>5.7999999999999996E-3</v>
      </c>
      <c r="K509" s="1">
        <f>VLOOKUP($I509,Graph!$D$3:$M$50,col+1)</f>
        <v>4.7000000000000002E-3</v>
      </c>
      <c r="L509" s="1">
        <f t="shared" si="382"/>
        <v>5.0666666666666664E-3</v>
      </c>
      <c r="M509" s="1">
        <f t="shared" si="383"/>
        <v>0.64078333333333326</v>
      </c>
      <c r="N509" s="1">
        <f t="shared" si="384"/>
        <v>0.50293333333333368</v>
      </c>
      <c r="O509" s="1">
        <f t="shared" si="385"/>
        <v>5.0529759685654325E-2</v>
      </c>
      <c r="P509" s="1">
        <f t="shared" si="386"/>
        <v>1.0902147514912122</v>
      </c>
      <c r="Q509" s="1">
        <f t="shared" si="387"/>
        <v>1.0900377123590363</v>
      </c>
      <c r="R509" s="1">
        <f t="shared" si="388"/>
        <v>1.0900319115268675</v>
      </c>
      <c r="S509" s="1">
        <f t="shared" si="389"/>
        <v>1.0900317212788571</v>
      </c>
      <c r="T509" s="1">
        <f t="shared" si="390"/>
        <v>0.96974126894303558</v>
      </c>
      <c r="U509" s="1">
        <f t="shared" si="391"/>
        <v>0.42473063803703287</v>
      </c>
      <c r="V509" s="2">
        <f t="shared" si="368"/>
        <v>16.272967514788462</v>
      </c>
      <c r="W509" s="1">
        <f>VLOOKUP(V509,Graph!$D$3:$M$50,col)</f>
        <v>5.7999999999999996E-3</v>
      </c>
      <c r="X509" s="1">
        <f>VLOOKUP(V509,Graph!$D$3:$M$50,col+1)</f>
        <v>4.7000000000000002E-3</v>
      </c>
      <c r="Y509" s="1">
        <f t="shared" si="392"/>
        <v>5.0666666666666664E-3</v>
      </c>
      <c r="Z509" s="1">
        <f t="shared" si="369"/>
        <v>0.64078333333333326</v>
      </c>
      <c r="AA509" s="2">
        <f t="shared" si="393"/>
        <v>0.50293333333333368</v>
      </c>
      <c r="AB509" s="1">
        <f t="shared" si="394"/>
        <v>5.0529759685654325E-2</v>
      </c>
      <c r="AC509" s="1">
        <f t="shared" si="395"/>
        <v>1.0900317150391625</v>
      </c>
      <c r="AD509" s="1">
        <f t="shared" si="396"/>
        <v>1.0900317148345147</v>
      </c>
      <c r="AE509" s="1">
        <f t="shared" si="397"/>
        <v>1.0900317148278029</v>
      </c>
      <c r="AF509" s="1">
        <f t="shared" si="398"/>
        <v>1.0900317148275827</v>
      </c>
      <c r="AG509" s="1">
        <f t="shared" si="399"/>
        <v>0.96974126894303558</v>
      </c>
      <c r="AH509" s="1">
        <f t="shared" si="400"/>
        <v>0.4247306355232951</v>
      </c>
      <c r="AI509" s="2">
        <f t="shared" si="370"/>
        <v>16.272967482685001</v>
      </c>
      <c r="AJ509" s="1">
        <f>VLOOKUP(AI509,Graph!$D$3:$M$50,col)</f>
        <v>5.7999999999999996E-3</v>
      </c>
      <c r="AK509" s="1">
        <f>VLOOKUP(AI509,Graph!$D$3:$M$50,col+1)</f>
        <v>4.7000000000000002E-3</v>
      </c>
      <c r="AL509" s="1">
        <f t="shared" si="401"/>
        <v>5.0666666666666664E-3</v>
      </c>
      <c r="AM509" s="1">
        <f t="shared" si="371"/>
        <v>0.64078333333333326</v>
      </c>
      <c r="AN509" s="2">
        <f t="shared" si="402"/>
        <v>0.50293333333333368</v>
      </c>
      <c r="AO509" s="1">
        <f t="shared" si="403"/>
        <v>5.0529759685654325E-2</v>
      </c>
      <c r="AP509" s="1">
        <f t="shared" si="404"/>
        <v>1.0900317148275755</v>
      </c>
      <c r="AQ509" s="1">
        <f t="shared" si="405"/>
        <v>1.0900317148275751</v>
      </c>
      <c r="AR509" s="1">
        <f t="shared" si="406"/>
        <v>1.0900317148275753</v>
      </c>
      <c r="AS509" s="1">
        <f t="shared" si="407"/>
        <v>1.0900317148275751</v>
      </c>
      <c r="AT509" s="1">
        <f t="shared" si="408"/>
        <v>0.96974126894303558</v>
      </c>
      <c r="AU509" s="1">
        <f t="shared" si="409"/>
        <v>0.42473063552329215</v>
      </c>
      <c r="AV509" s="2">
        <f t="shared" si="374"/>
        <v>508</v>
      </c>
      <c r="AW509" s="1">
        <f t="shared" si="375"/>
        <v>424.73063552329216</v>
      </c>
      <c r="AX509" s="1">
        <f t="shared" si="376"/>
        <v>0.96974126894303558</v>
      </c>
      <c r="AY509" s="1">
        <f t="shared" si="377"/>
        <v>1.0900317148275751</v>
      </c>
      <c r="AZ509" s="1">
        <f t="shared" si="372"/>
        <v>5.0666666666666664E-3</v>
      </c>
      <c r="BA509" s="1">
        <f t="shared" si="373"/>
        <v>16.272967482685001</v>
      </c>
    </row>
    <row r="510" spans="1:53">
      <c r="A510" s="2">
        <f t="shared" si="379"/>
        <v>0.50900000000000034</v>
      </c>
      <c r="B510" s="1">
        <f t="shared" si="365"/>
        <v>0.55285950000000039</v>
      </c>
      <c r="C510" s="1">
        <f t="shared" si="380"/>
        <v>5.3205070386789156E-2</v>
      </c>
      <c r="D510" s="1">
        <f t="shared" si="366"/>
        <v>1.0959456477976097</v>
      </c>
      <c r="E510" s="1">
        <f t="shared" si="411"/>
        <v>1.0958063224192249</v>
      </c>
      <c r="F510" s="1">
        <f t="shared" si="411"/>
        <v>1.0958014361565034</v>
      </c>
      <c r="G510" s="1">
        <f t="shared" si="411"/>
        <v>1.0958012646721349</v>
      </c>
      <c r="H510" s="1">
        <f t="shared" si="381"/>
        <v>0.44160245356663458</v>
      </c>
      <c r="I510" s="1">
        <f t="shared" si="367"/>
        <v>16.485649167670164</v>
      </c>
      <c r="J510" s="1">
        <f>VLOOKUP($I510,Graph!$D$3:$M$50,col)</f>
        <v>5.7999999999999996E-3</v>
      </c>
      <c r="K510" s="1">
        <f>VLOOKUP($I510,Graph!$D$3:$M$50,col+1)</f>
        <v>4.7000000000000002E-3</v>
      </c>
      <c r="L510" s="1">
        <f t="shared" si="382"/>
        <v>5.0666666666666664E-3</v>
      </c>
      <c r="M510" s="1">
        <f t="shared" si="383"/>
        <v>0.64078333333333326</v>
      </c>
      <c r="N510" s="1">
        <f t="shared" si="384"/>
        <v>0.50393333333333368</v>
      </c>
      <c r="O510" s="1">
        <f t="shared" si="385"/>
        <v>5.0540002730375136E-2</v>
      </c>
      <c r="P510" s="1">
        <f t="shared" si="386"/>
        <v>1.090236559735879</v>
      </c>
      <c r="Q510" s="1">
        <f t="shared" si="387"/>
        <v>1.0900595614492814</v>
      </c>
      <c r="R510" s="1">
        <f t="shared" si="388"/>
        <v>1.0900537604218561</v>
      </c>
      <c r="S510" s="1">
        <f t="shared" si="389"/>
        <v>1.0900535701172194</v>
      </c>
      <c r="T510" s="1">
        <f t="shared" si="390"/>
        <v>0.96977005905913982</v>
      </c>
      <c r="U510" s="1">
        <f t="shared" si="391"/>
        <v>0.42600656656769775</v>
      </c>
      <c r="V510" s="2">
        <f t="shared" si="368"/>
        <v>16.289246370814251</v>
      </c>
      <c r="W510" s="1">
        <f>VLOOKUP(V510,Graph!$D$3:$M$50,col)</f>
        <v>5.7999999999999996E-3</v>
      </c>
      <c r="X510" s="1">
        <f>VLOOKUP(V510,Graph!$D$3:$M$50,col+1)</f>
        <v>4.7000000000000002E-3</v>
      </c>
      <c r="Y510" s="1">
        <f t="shared" si="392"/>
        <v>5.0666666666666664E-3</v>
      </c>
      <c r="Z510" s="1">
        <f t="shared" si="369"/>
        <v>0.64078333333333326</v>
      </c>
      <c r="AA510" s="2">
        <f t="shared" si="393"/>
        <v>0.50393333333333368</v>
      </c>
      <c r="AB510" s="1">
        <f t="shared" si="394"/>
        <v>5.0540002730375136E-2</v>
      </c>
      <c r="AC510" s="1">
        <f t="shared" si="395"/>
        <v>1.0900535638740196</v>
      </c>
      <c r="AD510" s="1">
        <f t="shared" si="396"/>
        <v>1.0900535636692033</v>
      </c>
      <c r="AE510" s="1">
        <f t="shared" si="397"/>
        <v>1.090053563662484</v>
      </c>
      <c r="AF510" s="1">
        <f t="shared" si="398"/>
        <v>1.0900535636622635</v>
      </c>
      <c r="AG510" s="1">
        <f t="shared" si="399"/>
        <v>0.96977005905913982</v>
      </c>
      <c r="AH510" s="1">
        <f t="shared" si="400"/>
        <v>0.42600656404502019</v>
      </c>
      <c r="AI510" s="2">
        <f t="shared" si="370"/>
        <v>16.28924633866098</v>
      </c>
      <c r="AJ510" s="1">
        <f>VLOOKUP(AI510,Graph!$D$3:$M$50,col)</f>
        <v>5.7999999999999996E-3</v>
      </c>
      <c r="AK510" s="1">
        <f>VLOOKUP(AI510,Graph!$D$3:$M$50,col+1)</f>
        <v>4.7000000000000002E-3</v>
      </c>
      <c r="AL510" s="1">
        <f t="shared" si="401"/>
        <v>5.0666666666666664E-3</v>
      </c>
      <c r="AM510" s="1">
        <f t="shared" si="371"/>
        <v>0.64078333333333326</v>
      </c>
      <c r="AN510" s="2">
        <f t="shared" si="402"/>
        <v>0.50393333333333368</v>
      </c>
      <c r="AO510" s="1">
        <f t="shared" si="403"/>
        <v>5.0540002730375136E-2</v>
      </c>
      <c r="AP510" s="1">
        <f t="shared" si="404"/>
        <v>1.0900535636622561</v>
      </c>
      <c r="AQ510" s="1">
        <f t="shared" si="405"/>
        <v>1.0900535636622559</v>
      </c>
      <c r="AR510" s="1">
        <f t="shared" si="406"/>
        <v>1.0900535636622559</v>
      </c>
      <c r="AS510" s="1">
        <f t="shared" si="407"/>
        <v>1.0900535636622559</v>
      </c>
      <c r="AT510" s="1">
        <f t="shared" si="408"/>
        <v>0.96977005905913982</v>
      </c>
      <c r="AU510" s="1">
        <f t="shared" si="409"/>
        <v>0.4260065640450173</v>
      </c>
      <c r="AV510" s="2">
        <f t="shared" si="374"/>
        <v>509</v>
      </c>
      <c r="AW510" s="1">
        <f t="shared" si="375"/>
        <v>426.00656404501729</v>
      </c>
      <c r="AX510" s="1">
        <f t="shared" si="376"/>
        <v>0.96977005905913982</v>
      </c>
      <c r="AY510" s="1">
        <f t="shared" si="377"/>
        <v>1.0900535636622559</v>
      </c>
      <c r="AZ510" s="1">
        <f t="shared" si="372"/>
        <v>5.0666666666666664E-3</v>
      </c>
      <c r="BA510" s="1">
        <f t="shared" si="373"/>
        <v>16.28924633866098</v>
      </c>
    </row>
    <row r="511" spans="1:53">
      <c r="A511" s="2">
        <f t="shared" si="379"/>
        <v>0.51000000000000034</v>
      </c>
      <c r="B511" s="1">
        <f t="shared" si="365"/>
        <v>0.55390066666666715</v>
      </c>
      <c r="C511" s="1">
        <f t="shared" si="380"/>
        <v>5.3213715962643647E-2</v>
      </c>
      <c r="D511" s="1">
        <f t="shared" si="366"/>
        <v>1.0959638971413548</v>
      </c>
      <c r="E511" s="1">
        <f t="shared" si="411"/>
        <v>1.0958251551995977</v>
      </c>
      <c r="F511" s="1">
        <f t="shared" si="411"/>
        <v>1.0958202883363504</v>
      </c>
      <c r="G511" s="1">
        <f t="shared" si="411"/>
        <v>1.0958201174960467</v>
      </c>
      <c r="H511" s="1">
        <f t="shared" si="381"/>
        <v>0.44291209501444212</v>
      </c>
      <c r="I511" s="1">
        <f t="shared" si="367"/>
        <v>16.501930011245971</v>
      </c>
      <c r="J511" s="1">
        <f>VLOOKUP($I511,Graph!$D$3:$M$50,col)</f>
        <v>5.7999999999999996E-3</v>
      </c>
      <c r="K511" s="1">
        <f>VLOOKUP($I511,Graph!$D$3:$M$50,col+1)</f>
        <v>4.7000000000000002E-3</v>
      </c>
      <c r="L511" s="1">
        <f t="shared" si="382"/>
        <v>5.0666666666666664E-3</v>
      </c>
      <c r="M511" s="1">
        <f t="shared" si="383"/>
        <v>0.64078333333333326</v>
      </c>
      <c r="N511" s="1">
        <f t="shared" si="384"/>
        <v>0.50493333333333368</v>
      </c>
      <c r="O511" s="1">
        <f t="shared" si="385"/>
        <v>5.0550208299656937E-2</v>
      </c>
      <c r="P511" s="1">
        <f t="shared" si="386"/>
        <v>1.0902582899382052</v>
      </c>
      <c r="Q511" s="1">
        <f t="shared" si="387"/>
        <v>1.0900813324176426</v>
      </c>
      <c r="R511" s="1">
        <f t="shared" si="388"/>
        <v>1.0900755311984791</v>
      </c>
      <c r="S511" s="1">
        <f t="shared" si="389"/>
        <v>1.0900753408375052</v>
      </c>
      <c r="T511" s="1">
        <f t="shared" si="390"/>
        <v>0.96979873655605953</v>
      </c>
      <c r="U511" s="1">
        <f t="shared" si="391"/>
        <v>0.42728377345812796</v>
      </c>
      <c r="V511" s="2">
        <f t="shared" si="368"/>
        <v>16.305509015877455</v>
      </c>
      <c r="W511" s="1">
        <f>VLOOKUP(V511,Graph!$D$3:$M$50,col)</f>
        <v>5.7999999999999996E-3</v>
      </c>
      <c r="X511" s="1">
        <f>VLOOKUP(V511,Graph!$D$3:$M$50,col+1)</f>
        <v>4.7000000000000002E-3</v>
      </c>
      <c r="Y511" s="1">
        <f t="shared" si="392"/>
        <v>5.0666666666666664E-3</v>
      </c>
      <c r="Z511" s="1">
        <f t="shared" si="369"/>
        <v>0.64078333333333326</v>
      </c>
      <c r="AA511" s="2">
        <f t="shared" si="393"/>
        <v>0.50493333333333368</v>
      </c>
      <c r="AB511" s="1">
        <f t="shared" si="394"/>
        <v>5.0550208299656937E-2</v>
      </c>
      <c r="AC511" s="1">
        <f t="shared" si="395"/>
        <v>1.0900753345908156</v>
      </c>
      <c r="AD511" s="1">
        <f t="shared" si="396"/>
        <v>1.0900753343858303</v>
      </c>
      <c r="AE511" s="1">
        <f t="shared" si="397"/>
        <v>1.0900753343791039</v>
      </c>
      <c r="AF511" s="1">
        <f t="shared" si="398"/>
        <v>1.0900753343788832</v>
      </c>
      <c r="AG511" s="1">
        <f t="shared" si="399"/>
        <v>0.96979873655605953</v>
      </c>
      <c r="AH511" s="1">
        <f t="shared" si="400"/>
        <v>0.42728377092650072</v>
      </c>
      <c r="AI511" s="2">
        <f t="shared" si="370"/>
        <v>16.305508983674446</v>
      </c>
      <c r="AJ511" s="1">
        <f>VLOOKUP(AI511,Graph!$D$3:$M$50,col)</f>
        <v>5.7999999999999996E-3</v>
      </c>
      <c r="AK511" s="1">
        <f>VLOOKUP(AI511,Graph!$D$3:$M$50,col+1)</f>
        <v>4.7000000000000002E-3</v>
      </c>
      <c r="AL511" s="1">
        <f t="shared" si="401"/>
        <v>5.0666666666666664E-3</v>
      </c>
      <c r="AM511" s="1">
        <f t="shared" si="371"/>
        <v>0.64078333333333326</v>
      </c>
      <c r="AN511" s="2">
        <f t="shared" si="402"/>
        <v>0.50493333333333368</v>
      </c>
      <c r="AO511" s="1">
        <f t="shared" si="403"/>
        <v>5.0550208299656937E-2</v>
      </c>
      <c r="AP511" s="1">
        <f t="shared" si="404"/>
        <v>1.0900753343788758</v>
      </c>
      <c r="AQ511" s="1">
        <f t="shared" si="405"/>
        <v>1.0900753343788756</v>
      </c>
      <c r="AR511" s="1">
        <f t="shared" si="406"/>
        <v>1.0900753343788756</v>
      </c>
      <c r="AS511" s="1">
        <f t="shared" si="407"/>
        <v>1.0900753343788756</v>
      </c>
      <c r="AT511" s="1">
        <f t="shared" si="408"/>
        <v>0.96979873655605953</v>
      </c>
      <c r="AU511" s="1">
        <f t="shared" si="409"/>
        <v>0.42728377092649772</v>
      </c>
      <c r="AV511" s="2">
        <f t="shared" si="374"/>
        <v>510</v>
      </c>
      <c r="AW511" s="1">
        <f t="shared" si="375"/>
        <v>427.28377092649771</v>
      </c>
      <c r="AX511" s="1">
        <f t="shared" si="376"/>
        <v>0.96979873655605953</v>
      </c>
      <c r="AY511" s="1">
        <f t="shared" si="377"/>
        <v>1.0900753343788756</v>
      </c>
      <c r="AZ511" s="1">
        <f t="shared" si="372"/>
        <v>5.0666666666666664E-3</v>
      </c>
      <c r="BA511" s="1">
        <f t="shared" si="373"/>
        <v>16.305508983674446</v>
      </c>
    </row>
    <row r="512" spans="1:53">
      <c r="A512" s="2">
        <f t="shared" si="379"/>
        <v>0.51100000000000034</v>
      </c>
      <c r="B512" s="1">
        <f t="shared" si="365"/>
        <v>0.5549418333333338</v>
      </c>
      <c r="C512" s="1">
        <f t="shared" si="380"/>
        <v>5.3222329795740382E-2</v>
      </c>
      <c r="D512" s="1">
        <f t="shared" si="366"/>
        <v>1.0959820803881863</v>
      </c>
      <c r="E512" s="1">
        <f t="shared" si="411"/>
        <v>1.0958439201604828</v>
      </c>
      <c r="F512" s="1">
        <f t="shared" si="411"/>
        <v>1.0958390726489657</v>
      </c>
      <c r="G512" s="1">
        <f t="shared" si="411"/>
        <v>1.0958389024514745</v>
      </c>
      <c r="H512" s="1">
        <f t="shared" si="381"/>
        <v>0.44422303091386289</v>
      </c>
      <c r="I512" s="1">
        <f t="shared" si="367"/>
        <v>16.518194837129187</v>
      </c>
      <c r="J512" s="1">
        <f>VLOOKUP($I512,Graph!$D$3:$M$50,col)</f>
        <v>5.7999999999999996E-3</v>
      </c>
      <c r="K512" s="1">
        <f>VLOOKUP($I512,Graph!$D$3:$M$50,col+1)</f>
        <v>4.7000000000000002E-3</v>
      </c>
      <c r="L512" s="1">
        <f t="shared" si="382"/>
        <v>5.0666666666666664E-3</v>
      </c>
      <c r="M512" s="1">
        <f t="shared" si="383"/>
        <v>0.64078333333333326</v>
      </c>
      <c r="N512" s="1">
        <f t="shared" si="384"/>
        <v>0.50593333333333368</v>
      </c>
      <c r="O512" s="1">
        <f t="shared" si="385"/>
        <v>5.0560376598631822E-2</v>
      </c>
      <c r="P512" s="1">
        <f t="shared" si="386"/>
        <v>1.0902799425160759</v>
      </c>
      <c r="Q512" s="1">
        <f t="shared" si="387"/>
        <v>1.0901030256820876</v>
      </c>
      <c r="R512" s="1">
        <f t="shared" si="388"/>
        <v>1.0900972242746727</v>
      </c>
      <c r="S512" s="1">
        <f t="shared" si="389"/>
        <v>1.0900970338576497</v>
      </c>
      <c r="T512" s="1">
        <f t="shared" si="390"/>
        <v>0.96982730209330248</v>
      </c>
      <c r="U512" s="1">
        <f t="shared" si="391"/>
        <v>0.42856225742873522</v>
      </c>
      <c r="V512" s="2">
        <f t="shared" si="368"/>
        <v>16.321755498212326</v>
      </c>
      <c r="W512" s="1">
        <f>VLOOKUP(V512,Graph!$D$3:$M$50,col)</f>
        <v>5.7999999999999996E-3</v>
      </c>
      <c r="X512" s="1">
        <f>VLOOKUP(V512,Graph!$D$3:$M$50,col+1)</f>
        <v>4.7000000000000002E-3</v>
      </c>
      <c r="Y512" s="1">
        <f t="shared" si="392"/>
        <v>5.0666666666666664E-3</v>
      </c>
      <c r="Z512" s="1">
        <f t="shared" si="369"/>
        <v>0.64078333333333326</v>
      </c>
      <c r="AA512" s="2">
        <f t="shared" si="393"/>
        <v>0.50593333333333368</v>
      </c>
      <c r="AB512" s="1">
        <f t="shared" si="394"/>
        <v>5.0560376598631822E-2</v>
      </c>
      <c r="AC512" s="1">
        <f t="shared" si="395"/>
        <v>1.0900970276074839</v>
      </c>
      <c r="AD512" s="1">
        <f t="shared" si="396"/>
        <v>1.0900970274023307</v>
      </c>
      <c r="AE512" s="1">
        <f t="shared" si="397"/>
        <v>1.0900970273955972</v>
      </c>
      <c r="AF512" s="1">
        <f t="shared" si="398"/>
        <v>1.0900970273953758</v>
      </c>
      <c r="AG512" s="1">
        <f t="shared" si="399"/>
        <v>0.96982730209330248</v>
      </c>
      <c r="AH512" s="1">
        <f t="shared" si="400"/>
        <v>0.42856225488814792</v>
      </c>
      <c r="AI512" s="2">
        <f t="shared" si="370"/>
        <v>16.321755465959647</v>
      </c>
      <c r="AJ512" s="1">
        <f>VLOOKUP(AI512,Graph!$D$3:$M$50,col)</f>
        <v>5.7999999999999996E-3</v>
      </c>
      <c r="AK512" s="1">
        <f>VLOOKUP(AI512,Graph!$D$3:$M$50,col+1)</f>
        <v>4.7000000000000002E-3</v>
      </c>
      <c r="AL512" s="1">
        <f t="shared" si="401"/>
        <v>5.0666666666666664E-3</v>
      </c>
      <c r="AM512" s="1">
        <f t="shared" si="371"/>
        <v>0.64078333333333326</v>
      </c>
      <c r="AN512" s="2">
        <f t="shared" si="402"/>
        <v>0.50593333333333368</v>
      </c>
      <c r="AO512" s="1">
        <f t="shared" si="403"/>
        <v>5.0560376598631822E-2</v>
      </c>
      <c r="AP512" s="1">
        <f t="shared" si="404"/>
        <v>1.0900970273953687</v>
      </c>
      <c r="AQ512" s="1">
        <f t="shared" si="405"/>
        <v>1.0900970273953685</v>
      </c>
      <c r="AR512" s="1">
        <f t="shared" si="406"/>
        <v>1.0900970273953683</v>
      </c>
      <c r="AS512" s="1">
        <f t="shared" si="407"/>
        <v>1.0900970273953683</v>
      </c>
      <c r="AT512" s="1">
        <f t="shared" si="408"/>
        <v>0.96982730209330248</v>
      </c>
      <c r="AU512" s="1">
        <f t="shared" si="409"/>
        <v>0.42856225488814487</v>
      </c>
      <c r="AV512" s="2">
        <f t="shared" si="374"/>
        <v>511</v>
      </c>
      <c r="AW512" s="1">
        <f t="shared" si="375"/>
        <v>428.56225488814488</v>
      </c>
      <c r="AX512" s="1">
        <f t="shared" si="376"/>
        <v>0.96982730209330248</v>
      </c>
      <c r="AY512" s="1">
        <f t="shared" si="377"/>
        <v>1.0900970273953683</v>
      </c>
      <c r="AZ512" s="1">
        <f t="shared" si="372"/>
        <v>5.0666666666666664E-3</v>
      </c>
      <c r="BA512" s="1">
        <f t="shared" si="373"/>
        <v>16.321755465959647</v>
      </c>
    </row>
    <row r="513" spans="1:53">
      <c r="A513" s="2">
        <f t="shared" si="379"/>
        <v>0.51200000000000034</v>
      </c>
      <c r="B513" s="1">
        <f t="shared" si="365"/>
        <v>0.55598300000000045</v>
      </c>
      <c r="C513" s="1">
        <f t="shared" si="380"/>
        <v>5.323091206049306E-2</v>
      </c>
      <c r="D513" s="1">
        <f t="shared" si="366"/>
        <v>1.0960001978963778</v>
      </c>
      <c r="E513" s="1">
        <f t="shared" si="411"/>
        <v>1.0958626176674073</v>
      </c>
      <c r="F513" s="1">
        <f t="shared" si="411"/>
        <v>1.095857789460025</v>
      </c>
      <c r="G513" s="1">
        <f t="shared" si="411"/>
        <v>1.0958576199040948</v>
      </c>
      <c r="H513" s="1">
        <f t="shared" si="381"/>
        <v>0.44553525998678362</v>
      </c>
      <c r="I513" s="1">
        <f t="shared" si="367"/>
        <v>16.53444369243109</v>
      </c>
      <c r="J513" s="1">
        <f>VLOOKUP($I513,Graph!$D$3:$M$50,col)</f>
        <v>5.7999999999999996E-3</v>
      </c>
      <c r="K513" s="1">
        <f>VLOOKUP($I513,Graph!$D$3:$M$50,col+1)</f>
        <v>4.7000000000000002E-3</v>
      </c>
      <c r="L513" s="1">
        <f t="shared" si="382"/>
        <v>5.0666666666666664E-3</v>
      </c>
      <c r="M513" s="1">
        <f t="shared" si="383"/>
        <v>0.64078333333333326</v>
      </c>
      <c r="N513" s="1">
        <f t="shared" si="384"/>
        <v>0.50693333333333368</v>
      </c>
      <c r="O513" s="1">
        <f t="shared" si="385"/>
        <v>5.0570507830938596E-2</v>
      </c>
      <c r="P513" s="1">
        <f t="shared" si="386"/>
        <v>1.0903015178843982</v>
      </c>
      <c r="Q513" s="1">
        <f t="shared" si="387"/>
        <v>1.0901246416576102</v>
      </c>
      <c r="R513" s="1">
        <f t="shared" si="388"/>
        <v>1.0901188400653989</v>
      </c>
      <c r="S513" s="1">
        <f t="shared" si="389"/>
        <v>1.0901186495926127</v>
      </c>
      <c r="T513" s="1">
        <f t="shared" si="390"/>
        <v>0.96985575632523557</v>
      </c>
      <c r="U513" s="1">
        <f t="shared" si="391"/>
        <v>0.4298420172037653</v>
      </c>
      <c r="V513" s="2">
        <f t="shared" si="368"/>
        <v>16.337985865814794</v>
      </c>
      <c r="W513" s="1">
        <f>VLOOKUP(V513,Graph!$D$3:$M$50,col)</f>
        <v>5.7999999999999996E-3</v>
      </c>
      <c r="X513" s="1">
        <f>VLOOKUP(V513,Graph!$D$3:$M$50,col+1)</f>
        <v>4.7000000000000002E-3</v>
      </c>
      <c r="Y513" s="1">
        <f t="shared" si="392"/>
        <v>5.0666666666666664E-3</v>
      </c>
      <c r="Z513" s="1">
        <f t="shared" si="369"/>
        <v>0.64078333333333326</v>
      </c>
      <c r="AA513" s="2">
        <f t="shared" si="393"/>
        <v>0.50693333333333368</v>
      </c>
      <c r="AB513" s="1">
        <f t="shared" si="394"/>
        <v>5.0570507830938596E-2</v>
      </c>
      <c r="AC513" s="1">
        <f t="shared" si="395"/>
        <v>1.0901186433389847</v>
      </c>
      <c r="AD513" s="1">
        <f t="shared" si="396"/>
        <v>1.0901186431336647</v>
      </c>
      <c r="AE513" s="1">
        <f t="shared" si="397"/>
        <v>1.0901186431269236</v>
      </c>
      <c r="AF513" s="1">
        <f t="shared" si="398"/>
        <v>1.0901186431267023</v>
      </c>
      <c r="AG513" s="1">
        <f t="shared" si="399"/>
        <v>0.96985575632523557</v>
      </c>
      <c r="AH513" s="1">
        <f t="shared" si="400"/>
        <v>0.42984201465420796</v>
      </c>
      <c r="AI513" s="2">
        <f t="shared" si="370"/>
        <v>16.337985833512512</v>
      </c>
      <c r="AJ513" s="1">
        <f>VLOOKUP(AI513,Graph!$D$3:$M$50,col)</f>
        <v>5.7999999999999996E-3</v>
      </c>
      <c r="AK513" s="1">
        <f>VLOOKUP(AI513,Graph!$D$3:$M$50,col+1)</f>
        <v>4.7000000000000002E-3</v>
      </c>
      <c r="AL513" s="1">
        <f t="shared" si="401"/>
        <v>5.0666666666666664E-3</v>
      </c>
      <c r="AM513" s="1">
        <f t="shared" si="371"/>
        <v>0.64078333333333326</v>
      </c>
      <c r="AN513" s="2">
        <f t="shared" si="402"/>
        <v>0.50693333333333368</v>
      </c>
      <c r="AO513" s="1">
        <f t="shared" si="403"/>
        <v>5.0570507830938596E-2</v>
      </c>
      <c r="AP513" s="1">
        <f t="shared" si="404"/>
        <v>1.0901186431266947</v>
      </c>
      <c r="AQ513" s="1">
        <f t="shared" si="405"/>
        <v>1.0901186431266947</v>
      </c>
      <c r="AR513" s="1">
        <f t="shared" si="406"/>
        <v>1.0901186431266947</v>
      </c>
      <c r="AS513" s="1">
        <f t="shared" si="407"/>
        <v>1.0901186431266947</v>
      </c>
      <c r="AT513" s="1">
        <f t="shared" si="408"/>
        <v>0.96985575632523557</v>
      </c>
      <c r="AU513" s="1">
        <f t="shared" si="409"/>
        <v>0.42984201465420496</v>
      </c>
      <c r="AV513" s="2">
        <f t="shared" si="374"/>
        <v>512</v>
      </c>
      <c r="AW513" s="1">
        <f t="shared" si="375"/>
        <v>429.84201465420495</v>
      </c>
      <c r="AX513" s="1">
        <f t="shared" si="376"/>
        <v>0.96985575632523557</v>
      </c>
      <c r="AY513" s="1">
        <f t="shared" si="377"/>
        <v>1.0901186431266947</v>
      </c>
      <c r="AZ513" s="1">
        <f t="shared" si="372"/>
        <v>5.0666666666666664E-3</v>
      </c>
      <c r="BA513" s="1">
        <f t="shared" si="373"/>
        <v>16.337985833512512</v>
      </c>
    </row>
    <row r="514" spans="1:53">
      <c r="A514" s="2">
        <f t="shared" si="379"/>
        <v>0.51300000000000034</v>
      </c>
      <c r="B514" s="1">
        <f t="shared" si="365"/>
        <v>0.5570241666666671</v>
      </c>
      <c r="C514" s="1">
        <f t="shared" si="380"/>
        <v>5.323946293004056E-2</v>
      </c>
      <c r="D514" s="1">
        <f t="shared" si="366"/>
        <v>1.0960182500216191</v>
      </c>
      <c r="E514" s="1">
        <f t="shared" si="411"/>
        <v>1.0958812480832778</v>
      </c>
      <c r="F514" s="1">
        <f t="shared" si="411"/>
        <v>1.0958764391325815</v>
      </c>
      <c r="G514" s="1">
        <f t="shared" si="411"/>
        <v>1.0958762702169631</v>
      </c>
      <c r="H514" s="1">
        <f t="shared" si="381"/>
        <v>0.44684878095887098</v>
      </c>
      <c r="I514" s="1">
        <f t="shared" si="367"/>
        <v>16.550676624032775</v>
      </c>
      <c r="J514" s="1">
        <f>VLOOKUP($I514,Graph!$D$3:$M$50,col)</f>
        <v>5.7999999999999996E-3</v>
      </c>
      <c r="K514" s="1">
        <f>VLOOKUP($I514,Graph!$D$3:$M$50,col+1)</f>
        <v>4.7000000000000002E-3</v>
      </c>
      <c r="L514" s="1">
        <f t="shared" si="382"/>
        <v>5.0666666666666664E-3</v>
      </c>
      <c r="M514" s="1">
        <f t="shared" si="383"/>
        <v>0.64078333333333326</v>
      </c>
      <c r="N514" s="1">
        <f t="shared" si="384"/>
        <v>0.50793333333333368</v>
      </c>
      <c r="O514" s="1">
        <f t="shared" si="385"/>
        <v>5.0580602198736439E-2</v>
      </c>
      <c r="P514" s="1">
        <f t="shared" si="386"/>
        <v>1.090323016455131</v>
      </c>
      <c r="Q514" s="1">
        <f t="shared" si="387"/>
        <v>1.0901461807562558</v>
      </c>
      <c r="R514" s="1">
        <f t="shared" si="388"/>
        <v>1.0901403789826722</v>
      </c>
      <c r="S514" s="1">
        <f t="shared" si="389"/>
        <v>1.0901401884544071</v>
      </c>
      <c r="T514" s="1">
        <f t="shared" si="390"/>
        <v>0.96988409990113766</v>
      </c>
      <c r="U514" s="1">
        <f t="shared" si="391"/>
        <v>0.43112305151128044</v>
      </c>
      <c r="V514" s="2">
        <f t="shared" si="368"/>
        <v>16.354200166444109</v>
      </c>
      <c r="W514" s="1">
        <f>VLOOKUP(V514,Graph!$D$3:$M$50,col)</f>
        <v>5.7999999999999996E-3</v>
      </c>
      <c r="X514" s="1">
        <f>VLOOKUP(V514,Graph!$D$3:$M$50,col+1)</f>
        <v>4.7000000000000002E-3</v>
      </c>
      <c r="Y514" s="1">
        <f t="shared" si="392"/>
        <v>5.0666666666666664E-3</v>
      </c>
      <c r="Z514" s="1">
        <f t="shared" si="369"/>
        <v>0.64078333333333326</v>
      </c>
      <c r="AA514" s="2">
        <f t="shared" si="393"/>
        <v>0.50793333333333368</v>
      </c>
      <c r="AB514" s="1">
        <f t="shared" si="394"/>
        <v>5.0580602198736439E-2</v>
      </c>
      <c r="AC514" s="1">
        <f t="shared" si="395"/>
        <v>1.0901401821973313</v>
      </c>
      <c r="AD514" s="1">
        <f t="shared" si="396"/>
        <v>1.0901401819918444</v>
      </c>
      <c r="AE514" s="1">
        <f t="shared" si="397"/>
        <v>1.090140181985096</v>
      </c>
      <c r="AF514" s="1">
        <f t="shared" si="398"/>
        <v>1.0901401819848748</v>
      </c>
      <c r="AG514" s="1">
        <f t="shared" si="399"/>
        <v>0.96988409990113766</v>
      </c>
      <c r="AH514" s="1">
        <f t="shared" si="400"/>
        <v>0.431123048952743</v>
      </c>
      <c r="AI514" s="2">
        <f t="shared" si="370"/>
        <v>16.354200134092302</v>
      </c>
      <c r="AJ514" s="1">
        <f>VLOOKUP(AI514,Graph!$D$3:$M$50,col)</f>
        <v>5.7999999999999996E-3</v>
      </c>
      <c r="AK514" s="1">
        <f>VLOOKUP(AI514,Graph!$D$3:$M$50,col+1)</f>
        <v>4.7000000000000002E-3</v>
      </c>
      <c r="AL514" s="1">
        <f t="shared" si="401"/>
        <v>5.0666666666666664E-3</v>
      </c>
      <c r="AM514" s="1">
        <f t="shared" si="371"/>
        <v>0.64078333333333326</v>
      </c>
      <c r="AN514" s="2">
        <f t="shared" si="402"/>
        <v>0.50793333333333368</v>
      </c>
      <c r="AO514" s="1">
        <f t="shared" si="403"/>
        <v>5.0580602198736439E-2</v>
      </c>
      <c r="AP514" s="1">
        <f t="shared" si="404"/>
        <v>1.0901401819848673</v>
      </c>
      <c r="AQ514" s="1">
        <f t="shared" si="405"/>
        <v>1.0901401819848671</v>
      </c>
      <c r="AR514" s="1">
        <f t="shared" si="406"/>
        <v>1.0901401819848668</v>
      </c>
      <c r="AS514" s="1">
        <f t="shared" si="407"/>
        <v>1.0901401819848668</v>
      </c>
      <c r="AT514" s="1">
        <f t="shared" si="408"/>
        <v>0.96988409990113766</v>
      </c>
      <c r="AU514" s="1">
        <f t="shared" si="409"/>
        <v>0.43112304895273984</v>
      </c>
      <c r="AV514" s="2">
        <f t="shared" si="374"/>
        <v>513</v>
      </c>
      <c r="AW514" s="1">
        <f t="shared" si="375"/>
        <v>431.12304895273985</v>
      </c>
      <c r="AX514" s="1">
        <f t="shared" si="376"/>
        <v>0.96988409990113766</v>
      </c>
      <c r="AY514" s="1">
        <f t="shared" si="377"/>
        <v>1.0901401819848668</v>
      </c>
      <c r="AZ514" s="1">
        <f t="shared" si="372"/>
        <v>5.0666666666666664E-3</v>
      </c>
      <c r="BA514" s="1">
        <f t="shared" si="373"/>
        <v>16.354200134092302</v>
      </c>
    </row>
    <row r="515" spans="1:53">
      <c r="A515" s="2">
        <f t="shared" si="379"/>
        <v>0.51400000000000035</v>
      </c>
      <c r="B515" s="1">
        <f t="shared" ref="B515:B578" si="412">Ba*(A515+rho)</f>
        <v>0.55806533333333375</v>
      </c>
      <c r="C515" s="1">
        <f t="shared" si="380"/>
        <v>5.3247982576258596E-2</v>
      </c>
      <c r="D515" s="1">
        <f t="shared" ref="D515:D578" si="413">SQRT(1.1-($C515*1.1-POWER(1.1,1/3)+1)/($C515-POWER(1.1,-2/3)/3))</f>
        <v>1.09603623711704</v>
      </c>
      <c r="E515" s="1">
        <f t="shared" si="411"/>
        <v>1.0958998117684027</v>
      </c>
      <c r="F515" s="1">
        <f t="shared" si="411"/>
        <v>1.0958950220270907</v>
      </c>
      <c r="G515" s="1">
        <f t="shared" si="411"/>
        <v>1.0958948537505375</v>
      </c>
      <c r="H515" s="1">
        <f t="shared" si="381"/>
        <v>0.44816359255955218</v>
      </c>
      <c r="I515" s="1">
        <f t="shared" ref="I515:I578" si="414">(L/nu)*POWER(gn*H515/b,1/3)/10^5</f>
        <v>16.566893678586702</v>
      </c>
      <c r="J515" s="1">
        <f>VLOOKUP($I515,Graph!$D$3:$M$50,col)</f>
        <v>5.7999999999999996E-3</v>
      </c>
      <c r="K515" s="1">
        <f>VLOOKUP($I515,Graph!$D$3:$M$50,col+1)</f>
        <v>4.7000000000000002E-3</v>
      </c>
      <c r="L515" s="1">
        <f t="shared" si="382"/>
        <v>5.0666666666666664E-3</v>
      </c>
      <c r="M515" s="1">
        <f t="shared" si="383"/>
        <v>0.64078333333333326</v>
      </c>
      <c r="N515" s="1">
        <f t="shared" si="384"/>
        <v>0.50893333333333368</v>
      </c>
      <c r="O515" s="1">
        <f t="shared" si="385"/>
        <v>5.0590659902718271E-2</v>
      </c>
      <c r="P515" s="1">
        <f t="shared" si="386"/>
        <v>1.0903444386373098</v>
      </c>
      <c r="Q515" s="1">
        <f t="shared" si="387"/>
        <v>1.090167643387149</v>
      </c>
      <c r="R515" s="1">
        <f t="shared" si="388"/>
        <v>1.0901618414355871</v>
      </c>
      <c r="S515" s="1">
        <f t="shared" si="389"/>
        <v>1.0901616508521248</v>
      </c>
      <c r="T515" s="1">
        <f t="shared" si="390"/>
        <v>0.96991233346524652</v>
      </c>
      <c r="U515" s="1">
        <f t="shared" si="391"/>
        <v>0.43240535908313882</v>
      </c>
      <c r="V515" s="2">
        <f t="shared" ref="V515:V578" si="415">(L/nu)*POWER(gn*U515/b,1/3)/10^5</f>
        <v>16.370398447624478</v>
      </c>
      <c r="W515" s="1">
        <f>VLOOKUP(V515,Graph!$D$3:$M$50,col)</f>
        <v>5.7999999999999996E-3</v>
      </c>
      <c r="X515" s="1">
        <f>VLOOKUP(V515,Graph!$D$3:$M$50,col+1)</f>
        <v>4.7000000000000002E-3</v>
      </c>
      <c r="Y515" s="1">
        <f t="shared" si="392"/>
        <v>5.0666666666666664E-3</v>
      </c>
      <c r="Z515" s="1">
        <f t="shared" ref="Z515:Z578" si="416">b-2*Y515*L</f>
        <v>0.64078333333333326</v>
      </c>
      <c r="AA515" s="2">
        <f t="shared" si="393"/>
        <v>0.50893333333333368</v>
      </c>
      <c r="AB515" s="1">
        <f t="shared" si="394"/>
        <v>5.0590659902718271E-2</v>
      </c>
      <c r="AC515" s="1">
        <f t="shared" si="395"/>
        <v>1.0901616445916149</v>
      </c>
      <c r="AD515" s="1">
        <f t="shared" si="396"/>
        <v>1.0901616443859619</v>
      </c>
      <c r="AE515" s="1">
        <f t="shared" si="397"/>
        <v>1.0901616443792066</v>
      </c>
      <c r="AF515" s="1">
        <f t="shared" si="398"/>
        <v>1.0901616443789848</v>
      </c>
      <c r="AG515" s="1">
        <f t="shared" si="399"/>
        <v>0.96991233346524652</v>
      </c>
      <c r="AH515" s="1">
        <f t="shared" si="400"/>
        <v>0.43240535651561091</v>
      </c>
      <c r="AI515" s="2">
        <f t="shared" ref="AI515:AI578" si="417">(L/nu)*POWER(gn*AH515/b,1/3)/10^5</f>
        <v>16.370398415223203</v>
      </c>
      <c r="AJ515" s="1">
        <f>VLOOKUP(AI515,Graph!$D$3:$M$50,col)</f>
        <v>5.7999999999999996E-3</v>
      </c>
      <c r="AK515" s="1">
        <f>VLOOKUP(AI515,Graph!$D$3:$M$50,col+1)</f>
        <v>4.7000000000000002E-3</v>
      </c>
      <c r="AL515" s="1">
        <f t="shared" si="401"/>
        <v>5.0666666666666664E-3</v>
      </c>
      <c r="AM515" s="1">
        <f t="shared" ref="AM515:AM578" si="418">b-2*AL515*L</f>
        <v>0.64078333333333326</v>
      </c>
      <c r="AN515" s="2">
        <f t="shared" si="402"/>
        <v>0.50893333333333368</v>
      </c>
      <c r="AO515" s="1">
        <f t="shared" si="403"/>
        <v>5.0590659902718271E-2</v>
      </c>
      <c r="AP515" s="1">
        <f t="shared" si="404"/>
        <v>1.0901616443789772</v>
      </c>
      <c r="AQ515" s="1">
        <f t="shared" si="405"/>
        <v>1.090161644378977</v>
      </c>
      <c r="AR515" s="1">
        <f t="shared" si="406"/>
        <v>1.090161644378977</v>
      </c>
      <c r="AS515" s="1">
        <f t="shared" si="407"/>
        <v>1.090161644378977</v>
      </c>
      <c r="AT515" s="1">
        <f t="shared" si="408"/>
        <v>0.96991233346524652</v>
      </c>
      <c r="AU515" s="1">
        <f t="shared" si="409"/>
        <v>0.43240535651560791</v>
      </c>
      <c r="AV515" s="2">
        <f t="shared" si="374"/>
        <v>514</v>
      </c>
      <c r="AW515" s="1">
        <f t="shared" si="375"/>
        <v>432.40535651560793</v>
      </c>
      <c r="AX515" s="1">
        <f t="shared" si="376"/>
        <v>0.96991233346524652</v>
      </c>
      <c r="AY515" s="1">
        <f t="shared" si="377"/>
        <v>1.090161644378977</v>
      </c>
      <c r="AZ515" s="1">
        <f t="shared" ref="AZ515:AZ578" si="419">AL515</f>
        <v>5.0666666666666664E-3</v>
      </c>
      <c r="BA515" s="1">
        <f t="shared" ref="BA515:BA578" si="420">AI515</f>
        <v>16.370398415223203</v>
      </c>
    </row>
    <row r="516" spans="1:53">
      <c r="A516" s="2">
        <f t="shared" si="379"/>
        <v>0.51500000000000035</v>
      </c>
      <c r="B516" s="1">
        <f t="shared" si="412"/>
        <v>0.55910650000000039</v>
      </c>
      <c r="C516" s="1">
        <f t="shared" si="380"/>
        <v>5.3256471169771197E-2</v>
      </c>
      <c r="D516" s="1">
        <f t="shared" si="413"/>
        <v>1.0960541595332325</v>
      </c>
      <c r="E516" s="1">
        <f t="shared" si="411"/>
        <v>1.0959183090805171</v>
      </c>
      <c r="F516" s="1">
        <f t="shared" si="411"/>
        <v>1.0959135385014349</v>
      </c>
      <c r="G516" s="1">
        <f t="shared" si="411"/>
        <v>1.0959133708627016</v>
      </c>
      <c r="H516" s="1">
        <f t="shared" si="381"/>
        <v>0.44947969352199685</v>
      </c>
      <c r="I516" s="1">
        <f t="shared" si="414"/>
        <v>16.583094902518276</v>
      </c>
      <c r="J516" s="1">
        <f>VLOOKUP($I516,Graph!$D$3:$M$50,col)</f>
        <v>5.7999999999999996E-3</v>
      </c>
      <c r="K516" s="1">
        <f>VLOOKUP($I516,Graph!$D$3:$M$50,col+1)</f>
        <v>4.7000000000000002E-3</v>
      </c>
      <c r="L516" s="1">
        <f t="shared" si="382"/>
        <v>5.0666666666666664E-3</v>
      </c>
      <c r="M516" s="1">
        <f t="shared" si="383"/>
        <v>0.64078333333333326</v>
      </c>
      <c r="N516" s="1">
        <f t="shared" si="384"/>
        <v>0.50993333333333368</v>
      </c>
      <c r="O516" s="1">
        <f t="shared" si="385"/>
        <v>5.0600681142124057E-2</v>
      </c>
      <c r="P516" s="1">
        <f t="shared" si="386"/>
        <v>1.0903657848370718</v>
      </c>
      <c r="Q516" s="1">
        <f t="shared" si="387"/>
        <v>1.090189029956518</v>
      </c>
      <c r="R516" s="1">
        <f t="shared" si="388"/>
        <v>1.0901832278303403</v>
      </c>
      <c r="S516" s="1">
        <f t="shared" si="389"/>
        <v>1.0901830371919612</v>
      </c>
      <c r="T516" s="1">
        <f t="shared" si="390"/>
        <v>0.96994045765680914</v>
      </c>
      <c r="U516" s="1">
        <f t="shared" si="391"/>
        <v>0.43368893865497643</v>
      </c>
      <c r="V516" s="2">
        <f t="shared" si="415"/>
        <v>16.386580756646651</v>
      </c>
      <c r="W516" s="1">
        <f>VLOOKUP(V516,Graph!$D$3:$M$50,col)</f>
        <v>5.7999999999999996E-3</v>
      </c>
      <c r="X516" s="1">
        <f>VLOOKUP(V516,Graph!$D$3:$M$50,col+1)</f>
        <v>4.7000000000000002E-3</v>
      </c>
      <c r="Y516" s="1">
        <f t="shared" si="392"/>
        <v>5.0666666666666664E-3</v>
      </c>
      <c r="Z516" s="1">
        <f t="shared" si="416"/>
        <v>0.64078333333333326</v>
      </c>
      <c r="AA516" s="2">
        <f t="shared" si="393"/>
        <v>0.50993333333333368</v>
      </c>
      <c r="AB516" s="1">
        <f t="shared" si="394"/>
        <v>5.0600681142124057E-2</v>
      </c>
      <c r="AC516" s="1">
        <f t="shared" si="395"/>
        <v>1.0901830309280314</v>
      </c>
      <c r="AD516" s="1">
        <f t="shared" si="396"/>
        <v>1.0901830307222131</v>
      </c>
      <c r="AE516" s="1">
        <f t="shared" si="397"/>
        <v>1.0901830307154505</v>
      </c>
      <c r="AF516" s="1">
        <f t="shared" si="398"/>
        <v>1.0901830307152283</v>
      </c>
      <c r="AG516" s="1">
        <f t="shared" si="399"/>
        <v>0.96994045765680914</v>
      </c>
      <c r="AH516" s="1">
        <f t="shared" si="400"/>
        <v>0.43368893607844811</v>
      </c>
      <c r="AI516" s="2">
        <f t="shared" si="417"/>
        <v>16.386580724195984</v>
      </c>
      <c r="AJ516" s="1">
        <f>VLOOKUP(AI516,Graph!$D$3:$M$50,col)</f>
        <v>5.7999999999999996E-3</v>
      </c>
      <c r="AK516" s="1">
        <f>VLOOKUP(AI516,Graph!$D$3:$M$50,col+1)</f>
        <v>4.7000000000000002E-3</v>
      </c>
      <c r="AL516" s="1">
        <f t="shared" si="401"/>
        <v>5.0666666666666664E-3</v>
      </c>
      <c r="AM516" s="1">
        <f t="shared" si="418"/>
        <v>0.64078333333333326</v>
      </c>
      <c r="AN516" s="2">
        <f t="shared" si="402"/>
        <v>0.50993333333333368</v>
      </c>
      <c r="AO516" s="1">
        <f t="shared" si="403"/>
        <v>5.0600681142124057E-2</v>
      </c>
      <c r="AP516" s="1">
        <f t="shared" si="404"/>
        <v>1.0901830307152212</v>
      </c>
      <c r="AQ516" s="1">
        <f t="shared" si="405"/>
        <v>1.0901830307152205</v>
      </c>
      <c r="AR516" s="1">
        <f t="shared" si="406"/>
        <v>1.0901830307152207</v>
      </c>
      <c r="AS516" s="1">
        <f t="shared" si="407"/>
        <v>1.0901830307152207</v>
      </c>
      <c r="AT516" s="1">
        <f t="shared" si="408"/>
        <v>0.96994045765680914</v>
      </c>
      <c r="AU516" s="1">
        <f t="shared" si="409"/>
        <v>0.43368893607844511</v>
      </c>
      <c r="AV516" s="2">
        <f t="shared" ref="AV516:AV579" si="421">AV515+1</f>
        <v>515</v>
      </c>
      <c r="AW516" s="1">
        <f t="shared" ref="AW516:AW579" si="422">AU516*1000</f>
        <v>433.68893607844512</v>
      </c>
      <c r="AX516" s="1">
        <f t="shared" ref="AX516:AX579" si="423">AT516</f>
        <v>0.96994045765680914</v>
      </c>
      <c r="AY516" s="1">
        <f t="shared" ref="AY516:AY579" si="424">AS516</f>
        <v>1.0901830307152207</v>
      </c>
      <c r="AZ516" s="1">
        <f t="shared" si="419"/>
        <v>5.0666666666666664E-3</v>
      </c>
      <c r="BA516" s="1">
        <f t="shared" si="420"/>
        <v>16.386580724195984</v>
      </c>
    </row>
    <row r="517" spans="1:53">
      <c r="A517" s="2">
        <f t="shared" si="379"/>
        <v>0.51600000000000035</v>
      </c>
      <c r="B517" s="1">
        <f t="shared" si="412"/>
        <v>0.56014766666666715</v>
      </c>
      <c r="C517" s="1">
        <f t="shared" si="380"/>
        <v>5.3264928879962085E-2</v>
      </c>
      <c r="D517" s="1">
        <f t="shared" si="413"/>
        <v>1.0960720176182754</v>
      </c>
      <c r="E517" s="1">
        <f t="shared" si="411"/>
        <v>1.0959367403748042</v>
      </c>
      <c r="F517" s="1">
        <f t="shared" si="411"/>
        <v>1.0959319889109429</v>
      </c>
      <c r="G517" s="1">
        <f t="shared" si="411"/>
        <v>1.0959318219087861</v>
      </c>
      <c r="H517" s="1">
        <f t="shared" si="381"/>
        <v>0.45079708258309864</v>
      </c>
      <c r="I517" s="1">
        <f t="shared" si="414"/>
        <v>16.599280342027377</v>
      </c>
      <c r="J517" s="1">
        <f>VLOOKUP($I517,Graph!$D$3:$M$50,col)</f>
        <v>5.7999999999999996E-3</v>
      </c>
      <c r="K517" s="1">
        <f>VLOOKUP($I517,Graph!$D$3:$M$50,col+1)</f>
        <v>4.7000000000000002E-3</v>
      </c>
      <c r="L517" s="1">
        <f t="shared" si="382"/>
        <v>5.0666666666666664E-3</v>
      </c>
      <c r="M517" s="1">
        <f t="shared" si="383"/>
        <v>0.64078333333333326</v>
      </c>
      <c r="N517" s="1">
        <f t="shared" si="384"/>
        <v>0.51093333333333368</v>
      </c>
      <c r="O517" s="1">
        <f t="shared" si="385"/>
        <v>5.0610666114753754E-2</v>
      </c>
      <c r="P517" s="1">
        <f t="shared" si="386"/>
        <v>1.0903870554576829</v>
      </c>
      <c r="Q517" s="1">
        <f t="shared" si="387"/>
        <v>1.0902103408677206</v>
      </c>
      <c r="R517" s="1">
        <f t="shared" si="388"/>
        <v>1.0902045385702595</v>
      </c>
      <c r="S517" s="1">
        <f t="shared" si="389"/>
        <v>1.0902043478772423</v>
      </c>
      <c r="T517" s="1">
        <f t="shared" si="390"/>
        <v>0.96996847311012935</v>
      </c>
      <c r="U517" s="1">
        <f t="shared" si="391"/>
        <v>0.43497378896618838</v>
      </c>
      <c r="V517" s="2">
        <f t="shared" si="415"/>
        <v>16.402747140569552</v>
      </c>
      <c r="W517" s="1">
        <f>VLOOKUP(V517,Graph!$D$3:$M$50,col)</f>
        <v>5.7999999999999996E-3</v>
      </c>
      <c r="X517" s="1">
        <f>VLOOKUP(V517,Graph!$D$3:$M$50,col+1)</f>
        <v>4.7000000000000002E-3</v>
      </c>
      <c r="Y517" s="1">
        <f t="shared" si="392"/>
        <v>5.0666666666666664E-3</v>
      </c>
      <c r="Z517" s="1">
        <f t="shared" si="416"/>
        <v>0.64078333333333326</v>
      </c>
      <c r="AA517" s="2">
        <f t="shared" si="393"/>
        <v>0.51093333333333368</v>
      </c>
      <c r="AB517" s="1">
        <f t="shared" si="394"/>
        <v>5.0610666114753754E-2</v>
      </c>
      <c r="AC517" s="1">
        <f t="shared" si="395"/>
        <v>1.0902043416099068</v>
      </c>
      <c r="AD517" s="1">
        <f t="shared" si="396"/>
        <v>1.0902043414039237</v>
      </c>
      <c r="AE517" s="1">
        <f t="shared" si="397"/>
        <v>1.0902043413971541</v>
      </c>
      <c r="AF517" s="1">
        <f t="shared" si="398"/>
        <v>1.0902043413969313</v>
      </c>
      <c r="AG517" s="1">
        <f t="shared" si="399"/>
        <v>0.96996847311012935</v>
      </c>
      <c r="AH517" s="1">
        <f t="shared" si="400"/>
        <v>0.43497378638064982</v>
      </c>
      <c r="AI517" s="2">
        <f t="shared" si="417"/>
        <v>16.402747108069558</v>
      </c>
      <c r="AJ517" s="1">
        <f>VLOOKUP(AI517,Graph!$D$3:$M$50,col)</f>
        <v>5.7999999999999996E-3</v>
      </c>
      <c r="AK517" s="1">
        <f>VLOOKUP(AI517,Graph!$D$3:$M$50,col+1)</f>
        <v>4.7000000000000002E-3</v>
      </c>
      <c r="AL517" s="1">
        <f t="shared" si="401"/>
        <v>5.0666666666666664E-3</v>
      </c>
      <c r="AM517" s="1">
        <f t="shared" si="418"/>
        <v>0.64078333333333326</v>
      </c>
      <c r="AN517" s="2">
        <f t="shared" si="402"/>
        <v>0.51093333333333368</v>
      </c>
      <c r="AO517" s="1">
        <f t="shared" si="403"/>
        <v>5.0610666114753754E-2</v>
      </c>
      <c r="AP517" s="1">
        <f t="shared" si="404"/>
        <v>1.090204341396924</v>
      </c>
      <c r="AQ517" s="1">
        <f t="shared" si="405"/>
        <v>1.090204341396924</v>
      </c>
      <c r="AR517" s="1">
        <f t="shared" si="406"/>
        <v>1.090204341396924</v>
      </c>
      <c r="AS517" s="1">
        <f t="shared" si="407"/>
        <v>1.090204341396924</v>
      </c>
      <c r="AT517" s="1">
        <f t="shared" si="408"/>
        <v>0.96996847311012935</v>
      </c>
      <c r="AU517" s="1">
        <f t="shared" si="409"/>
        <v>0.43497378638064693</v>
      </c>
      <c r="AV517" s="2">
        <f t="shared" si="421"/>
        <v>516</v>
      </c>
      <c r="AW517" s="1">
        <f t="shared" si="422"/>
        <v>434.97378638064691</v>
      </c>
      <c r="AX517" s="1">
        <f t="shared" si="423"/>
        <v>0.96996847311012935</v>
      </c>
      <c r="AY517" s="1">
        <f t="shared" si="424"/>
        <v>1.090204341396924</v>
      </c>
      <c r="AZ517" s="1">
        <f t="shared" si="419"/>
        <v>5.0666666666666664E-3</v>
      </c>
      <c r="BA517" s="1">
        <f t="shared" si="420"/>
        <v>16.402747108069558</v>
      </c>
    </row>
    <row r="518" spans="1:53">
      <c r="A518" s="2">
        <f t="shared" si="379"/>
        <v>0.51700000000000035</v>
      </c>
      <c r="B518" s="1">
        <f t="shared" si="412"/>
        <v>0.5611888333333338</v>
      </c>
      <c r="C518" s="1">
        <f t="shared" si="380"/>
        <v>5.3273355874985877E-2</v>
      </c>
      <c r="D518" s="1">
        <f t="shared" si="413"/>
        <v>1.0960898117177547</v>
      </c>
      <c r="E518" s="1">
        <f t="shared" si="411"/>
        <v>1.0959551060039188</v>
      </c>
      <c r="F518" s="1">
        <f t="shared" si="411"/>
        <v>1.0959503736084157</v>
      </c>
      <c r="G518" s="1">
        <f t="shared" si="411"/>
        <v>1.0959502072415941</v>
      </c>
      <c r="H518" s="1">
        <f t="shared" si="381"/>
        <v>0.45211575848345692</v>
      </c>
      <c r="I518" s="1">
        <f t="shared" si="414"/>
        <v>16.615450043089886</v>
      </c>
      <c r="J518" s="1">
        <f>VLOOKUP($I518,Graph!$D$3:$M$50,col)</f>
        <v>5.7999999999999996E-3</v>
      </c>
      <c r="K518" s="1">
        <f>VLOOKUP($I518,Graph!$D$3:$M$50,col+1)</f>
        <v>4.7000000000000002E-3</v>
      </c>
      <c r="L518" s="1">
        <f t="shared" si="382"/>
        <v>5.0666666666666664E-3</v>
      </c>
      <c r="M518" s="1">
        <f t="shared" si="383"/>
        <v>0.64078333333333326</v>
      </c>
      <c r="N518" s="1">
        <f t="shared" si="384"/>
        <v>0.51193333333333368</v>
      </c>
      <c r="O518" s="1">
        <f t="shared" si="385"/>
        <v>5.0620615016980564E-2</v>
      </c>
      <c r="P518" s="1">
        <f t="shared" si="386"/>
        <v>1.0904082508995623</v>
      </c>
      <c r="Q518" s="1">
        <f t="shared" si="387"/>
        <v>1.0902315765212707</v>
      </c>
      <c r="R518" s="1">
        <f t="shared" si="388"/>
        <v>1.0902257740558283</v>
      </c>
      <c r="S518" s="1">
        <f t="shared" si="389"/>
        <v>1.0902255833084504</v>
      </c>
      <c r="T518" s="1">
        <f t="shared" si="390"/>
        <v>0.96999638045461567</v>
      </c>
      <c r="U518" s="1">
        <f t="shared" si="391"/>
        <v>0.43625990875991089</v>
      </c>
      <c r="V518" s="2">
        <f t="shared" si="415"/>
        <v>16.418897646221861</v>
      </c>
      <c r="W518" s="1">
        <f>VLOOKUP(V518,Graph!$D$3:$M$50,col)</f>
        <v>5.7999999999999996E-3</v>
      </c>
      <c r="X518" s="1">
        <f>VLOOKUP(V518,Graph!$D$3:$M$50,col+1)</f>
        <v>4.7000000000000002E-3</v>
      </c>
      <c r="Y518" s="1">
        <f t="shared" si="392"/>
        <v>5.0666666666666664E-3</v>
      </c>
      <c r="Z518" s="1">
        <f t="shared" si="416"/>
        <v>0.64078333333333326</v>
      </c>
      <c r="AA518" s="2">
        <f t="shared" si="393"/>
        <v>0.51193333333333368</v>
      </c>
      <c r="AB518" s="1">
        <f t="shared" si="394"/>
        <v>5.0620615016980564E-2</v>
      </c>
      <c r="AC518" s="1">
        <f t="shared" si="395"/>
        <v>1.0902255770377225</v>
      </c>
      <c r="AD518" s="1">
        <f t="shared" si="396"/>
        <v>1.0902255768315749</v>
      </c>
      <c r="AE518" s="1">
        <f t="shared" si="397"/>
        <v>1.0902255768247979</v>
      </c>
      <c r="AF518" s="1">
        <f t="shared" si="398"/>
        <v>1.0902255768245752</v>
      </c>
      <c r="AG518" s="1">
        <f t="shared" si="399"/>
        <v>0.96999638045461567</v>
      </c>
      <c r="AH518" s="1">
        <f t="shared" si="400"/>
        <v>0.43625990616535165</v>
      </c>
      <c r="AI518" s="2">
        <f t="shared" si="417"/>
        <v>16.418897613672605</v>
      </c>
      <c r="AJ518" s="1">
        <f>VLOOKUP(AI518,Graph!$D$3:$M$50,col)</f>
        <v>5.7999999999999996E-3</v>
      </c>
      <c r="AK518" s="1">
        <f>VLOOKUP(AI518,Graph!$D$3:$M$50,col+1)</f>
        <v>4.7000000000000002E-3</v>
      </c>
      <c r="AL518" s="1">
        <f t="shared" si="401"/>
        <v>5.0666666666666664E-3</v>
      </c>
      <c r="AM518" s="1">
        <f t="shared" si="418"/>
        <v>0.64078333333333326</v>
      </c>
      <c r="AN518" s="2">
        <f t="shared" si="402"/>
        <v>0.51193333333333368</v>
      </c>
      <c r="AO518" s="1">
        <f t="shared" si="403"/>
        <v>5.0620615016980564E-2</v>
      </c>
      <c r="AP518" s="1">
        <f t="shared" si="404"/>
        <v>1.0902255768245681</v>
      </c>
      <c r="AQ518" s="1">
        <f t="shared" si="405"/>
        <v>1.0902255768245679</v>
      </c>
      <c r="AR518" s="1">
        <f t="shared" si="406"/>
        <v>1.0902255768245677</v>
      </c>
      <c r="AS518" s="1">
        <f t="shared" si="407"/>
        <v>1.0902255768245679</v>
      </c>
      <c r="AT518" s="1">
        <f t="shared" si="408"/>
        <v>0.96999638045461567</v>
      </c>
      <c r="AU518" s="1">
        <f t="shared" si="409"/>
        <v>0.43625990616534865</v>
      </c>
      <c r="AV518" s="2">
        <f t="shared" si="421"/>
        <v>517</v>
      </c>
      <c r="AW518" s="1">
        <f t="shared" si="422"/>
        <v>436.25990616534864</v>
      </c>
      <c r="AX518" s="1">
        <f t="shared" si="423"/>
        <v>0.96999638045461567</v>
      </c>
      <c r="AY518" s="1">
        <f t="shared" si="424"/>
        <v>1.0902255768245679</v>
      </c>
      <c r="AZ518" s="1">
        <f t="shared" si="419"/>
        <v>5.0666666666666664E-3</v>
      </c>
      <c r="BA518" s="1">
        <f t="shared" si="420"/>
        <v>16.418897613672605</v>
      </c>
    </row>
    <row r="519" spans="1:53">
      <c r="A519" s="2">
        <f t="shared" si="379"/>
        <v>0.51800000000000035</v>
      </c>
      <c r="B519" s="1">
        <f t="shared" si="412"/>
        <v>0.56223000000000045</v>
      </c>
      <c r="C519" s="1">
        <f t="shared" si="380"/>
        <v>5.3281752321779251E-2</v>
      </c>
      <c r="D519" s="1">
        <f t="shared" si="413"/>
        <v>1.096107542174787</v>
      </c>
      <c r="E519" s="1">
        <f t="shared" si="411"/>
        <v>1.0959734063180093</v>
      </c>
      <c r="F519" s="1">
        <f t="shared" si="411"/>
        <v>1.0959686929441474</v>
      </c>
      <c r="G519" s="1">
        <f t="shared" si="411"/>
        <v>1.0959685272114215</v>
      </c>
      <c r="H519" s="1">
        <f t="shared" si="381"/>
        <v>0.45343571996735926</v>
      </c>
      <c r="I519" s="1">
        <f t="shared" si="414"/>
        <v>16.631604051459217</v>
      </c>
      <c r="J519" s="1">
        <f>VLOOKUP($I519,Graph!$D$3:$M$50,col)</f>
        <v>5.7999999999999996E-3</v>
      </c>
      <c r="K519" s="1">
        <f>VLOOKUP($I519,Graph!$D$3:$M$50,col+1)</f>
        <v>4.7000000000000002E-3</v>
      </c>
      <c r="L519" s="1">
        <f t="shared" si="382"/>
        <v>5.0666666666666664E-3</v>
      </c>
      <c r="M519" s="1">
        <f t="shared" si="383"/>
        <v>0.64078333333333326</v>
      </c>
      <c r="N519" s="1">
        <f t="shared" si="384"/>
        <v>0.51293333333333369</v>
      </c>
      <c r="O519" s="1">
        <f t="shared" si="385"/>
        <v>5.0630528043763487E-2</v>
      </c>
      <c r="P519" s="1">
        <f t="shared" si="386"/>
        <v>1.0904293715603082</v>
      </c>
      <c r="Q519" s="1">
        <f t="shared" si="387"/>
        <v>1.0902527373148603</v>
      </c>
      <c r="R519" s="1">
        <f t="shared" si="388"/>
        <v>1.0902469346847101</v>
      </c>
      <c r="S519" s="1">
        <f t="shared" si="389"/>
        <v>1.0902467438832462</v>
      </c>
      <c r="T519" s="1">
        <f t="shared" si="390"/>
        <v>0.97002418031482829</v>
      </c>
      <c r="U519" s="1">
        <f t="shared" si="391"/>
        <v>0.43754729678300119</v>
      </c>
      <c r="V519" s="2">
        <f t="shared" si="415"/>
        <v>16.435032320203554</v>
      </c>
      <c r="W519" s="1">
        <f>VLOOKUP(V519,Graph!$D$3:$M$50,col)</f>
        <v>5.7999999999999996E-3</v>
      </c>
      <c r="X519" s="1">
        <f>VLOOKUP(V519,Graph!$D$3:$M$50,col+1)</f>
        <v>4.7000000000000002E-3</v>
      </c>
      <c r="Y519" s="1">
        <f t="shared" si="392"/>
        <v>5.0666666666666664E-3</v>
      </c>
      <c r="Z519" s="1">
        <f t="shared" si="416"/>
        <v>0.64078333333333326</v>
      </c>
      <c r="AA519" s="2">
        <f t="shared" si="393"/>
        <v>0.51293333333333369</v>
      </c>
      <c r="AB519" s="1">
        <f t="shared" si="394"/>
        <v>5.0630528043763487E-2</v>
      </c>
      <c r="AC519" s="1">
        <f t="shared" si="395"/>
        <v>1.0902467376091396</v>
      </c>
      <c r="AD519" s="1">
        <f t="shared" si="396"/>
        <v>1.0902467374028288</v>
      </c>
      <c r="AE519" s="1">
        <f t="shared" si="397"/>
        <v>1.0902467373960445</v>
      </c>
      <c r="AF519" s="1">
        <f t="shared" si="398"/>
        <v>1.0902467373958216</v>
      </c>
      <c r="AG519" s="1">
        <f t="shared" si="399"/>
        <v>0.97002418031482829</v>
      </c>
      <c r="AH519" s="1">
        <f t="shared" si="400"/>
        <v>0.43754729417941157</v>
      </c>
      <c r="AI519" s="2">
        <f t="shared" si="417"/>
        <v>16.435032287605114</v>
      </c>
      <c r="AJ519" s="1">
        <f>VLOOKUP(AI519,Graph!$D$3:$M$50,col)</f>
        <v>5.7999999999999996E-3</v>
      </c>
      <c r="AK519" s="1">
        <f>VLOOKUP(AI519,Graph!$D$3:$M$50,col+1)</f>
        <v>4.7000000000000002E-3</v>
      </c>
      <c r="AL519" s="1">
        <f t="shared" si="401"/>
        <v>5.0666666666666664E-3</v>
      </c>
      <c r="AM519" s="1">
        <f t="shared" si="418"/>
        <v>0.64078333333333326</v>
      </c>
      <c r="AN519" s="2">
        <f t="shared" si="402"/>
        <v>0.51293333333333369</v>
      </c>
      <c r="AO519" s="1">
        <f t="shared" si="403"/>
        <v>5.0630528043763487E-2</v>
      </c>
      <c r="AP519" s="1">
        <f t="shared" si="404"/>
        <v>1.090246737395814</v>
      </c>
      <c r="AQ519" s="1">
        <f t="shared" si="405"/>
        <v>1.0902467373958138</v>
      </c>
      <c r="AR519" s="1">
        <f t="shared" si="406"/>
        <v>1.0902467373958136</v>
      </c>
      <c r="AS519" s="1">
        <f t="shared" si="407"/>
        <v>1.090246737395814</v>
      </c>
      <c r="AT519" s="1">
        <f t="shared" si="408"/>
        <v>0.97002418031482829</v>
      </c>
      <c r="AU519" s="1">
        <f t="shared" si="409"/>
        <v>0.43754729417940852</v>
      </c>
      <c r="AV519" s="2">
        <f t="shared" si="421"/>
        <v>518</v>
      </c>
      <c r="AW519" s="1">
        <f t="shared" si="422"/>
        <v>437.54729417940854</v>
      </c>
      <c r="AX519" s="1">
        <f t="shared" si="423"/>
        <v>0.97002418031482829</v>
      </c>
      <c r="AY519" s="1">
        <f t="shared" si="424"/>
        <v>1.090246737395814</v>
      </c>
      <c r="AZ519" s="1">
        <f t="shared" si="419"/>
        <v>5.0666666666666664E-3</v>
      </c>
      <c r="BA519" s="1">
        <f t="shared" si="420"/>
        <v>16.435032287605114</v>
      </c>
    </row>
    <row r="520" spans="1:53">
      <c r="A520" s="2">
        <f t="shared" si="379"/>
        <v>0.51900000000000035</v>
      </c>
      <c r="B520" s="1">
        <f t="shared" si="412"/>
        <v>0.5632711666666671</v>
      </c>
      <c r="C520" s="1">
        <f t="shared" si="380"/>
        <v>5.329011838607195E-2</v>
      </c>
      <c r="D520" s="1">
        <f t="shared" si="413"/>
        <v>1.0961252093300411</v>
      </c>
      <c r="E520" s="1">
        <f t="shared" si="411"/>
        <v>1.0959916416647406</v>
      </c>
      <c r="F520" s="1">
        <f t="shared" si="411"/>
        <v>1.0959869472659476</v>
      </c>
      <c r="G520" s="1">
        <f t="shared" si="411"/>
        <v>1.0959867821660807</v>
      </c>
      <c r="H520" s="1">
        <f t="shared" si="381"/>
        <v>0.45475696578276303</v>
      </c>
      <c r="I520" s="1">
        <f t="shared" si="414"/>
        <v>16.6477424126678</v>
      </c>
      <c r="J520" s="1">
        <f>VLOOKUP($I520,Graph!$D$3:$M$50,col)</f>
        <v>5.7999999999999996E-3</v>
      </c>
      <c r="K520" s="1">
        <f>VLOOKUP($I520,Graph!$D$3:$M$50,col+1)</f>
        <v>4.7000000000000002E-3</v>
      </c>
      <c r="L520" s="1">
        <f t="shared" si="382"/>
        <v>5.0666666666666664E-3</v>
      </c>
      <c r="M520" s="1">
        <f t="shared" si="383"/>
        <v>0.64078333333333326</v>
      </c>
      <c r="N520" s="1">
        <f t="shared" si="384"/>
        <v>0.51393333333333369</v>
      </c>
      <c r="O520" s="1">
        <f t="shared" si="385"/>
        <v>5.0640405388660228E-2</v>
      </c>
      <c r="P520" s="1">
        <f t="shared" si="386"/>
        <v>1.090450417834721</v>
      </c>
      <c r="Q520" s="1">
        <f t="shared" si="387"/>
        <v>1.0902738236433875</v>
      </c>
      <c r="R520" s="1">
        <f t="shared" si="388"/>
        <v>1.0902680208517728</v>
      </c>
      <c r="S520" s="1">
        <f t="shared" si="389"/>
        <v>1.0902678299964963</v>
      </c>
      <c r="T520" s="1">
        <f t="shared" si="390"/>
        <v>0.97005187331052622</v>
      </c>
      <c r="U520" s="1">
        <f t="shared" si="391"/>
        <v>0.43883595178602108</v>
      </c>
      <c r="V520" s="2">
        <f t="shared" si="415"/>
        <v>16.451151208887513</v>
      </c>
      <c r="W520" s="1">
        <f>VLOOKUP(V520,Graph!$D$3:$M$50,col)</f>
        <v>5.7999999999999996E-3</v>
      </c>
      <c r="X520" s="1">
        <f>VLOOKUP(V520,Graph!$D$3:$M$50,col+1)</f>
        <v>4.7000000000000002E-3</v>
      </c>
      <c r="Y520" s="1">
        <f t="shared" si="392"/>
        <v>5.0666666666666664E-3</v>
      </c>
      <c r="Z520" s="1">
        <f t="shared" si="416"/>
        <v>0.64078333333333326</v>
      </c>
      <c r="AA520" s="2">
        <f t="shared" si="393"/>
        <v>0.51393333333333369</v>
      </c>
      <c r="AB520" s="1">
        <f t="shared" si="394"/>
        <v>5.0640405388660228E-2</v>
      </c>
      <c r="AC520" s="1">
        <f t="shared" si="395"/>
        <v>1.0902678237190253</v>
      </c>
      <c r="AD520" s="1">
        <f t="shared" si="396"/>
        <v>1.0902678235125511</v>
      </c>
      <c r="AE520" s="1">
        <f t="shared" si="397"/>
        <v>1.0902678235057599</v>
      </c>
      <c r="AF520" s="1">
        <f t="shared" si="398"/>
        <v>1.0902678235055365</v>
      </c>
      <c r="AG520" s="1">
        <f t="shared" si="399"/>
        <v>0.97005187331052622</v>
      </c>
      <c r="AH520" s="1">
        <f t="shared" si="400"/>
        <v>0.43883594917339103</v>
      </c>
      <c r="AI520" s="2">
        <f t="shared" si="417"/>
        <v>16.45115117623995</v>
      </c>
      <c r="AJ520" s="1">
        <f>VLOOKUP(AI520,Graph!$D$3:$M$50,col)</f>
        <v>5.7999999999999996E-3</v>
      </c>
      <c r="AK520" s="1">
        <f>VLOOKUP(AI520,Graph!$D$3:$M$50,col+1)</f>
        <v>4.7000000000000002E-3</v>
      </c>
      <c r="AL520" s="1">
        <f t="shared" si="401"/>
        <v>5.0666666666666664E-3</v>
      </c>
      <c r="AM520" s="1">
        <f t="shared" si="418"/>
        <v>0.64078333333333326</v>
      </c>
      <c r="AN520" s="2">
        <f t="shared" si="402"/>
        <v>0.51393333333333369</v>
      </c>
      <c r="AO520" s="1">
        <f t="shared" si="403"/>
        <v>5.0640405388660228E-2</v>
      </c>
      <c r="AP520" s="1">
        <f t="shared" si="404"/>
        <v>1.0902678235055292</v>
      </c>
      <c r="AQ520" s="1">
        <f t="shared" si="405"/>
        <v>1.0902678235055288</v>
      </c>
      <c r="AR520" s="1">
        <f t="shared" si="406"/>
        <v>1.090267823505529</v>
      </c>
      <c r="AS520" s="1">
        <f t="shared" si="407"/>
        <v>1.0902678235055288</v>
      </c>
      <c r="AT520" s="1">
        <f t="shared" si="408"/>
        <v>0.97005187331052622</v>
      </c>
      <c r="AU520" s="1">
        <f t="shared" si="409"/>
        <v>0.43883594917338792</v>
      </c>
      <c r="AV520" s="2">
        <f t="shared" si="421"/>
        <v>519</v>
      </c>
      <c r="AW520" s="1">
        <f t="shared" si="422"/>
        <v>438.83594917338792</v>
      </c>
      <c r="AX520" s="1">
        <f t="shared" si="423"/>
        <v>0.97005187331052622</v>
      </c>
      <c r="AY520" s="1">
        <f t="shared" si="424"/>
        <v>1.0902678235055288</v>
      </c>
      <c r="AZ520" s="1">
        <f t="shared" si="419"/>
        <v>5.0666666666666664E-3</v>
      </c>
      <c r="BA520" s="1">
        <f t="shared" si="420"/>
        <v>16.45115117623995</v>
      </c>
    </row>
    <row r="521" spans="1:53">
      <c r="A521" s="2">
        <f t="shared" si="379"/>
        <v>0.52000000000000035</v>
      </c>
      <c r="B521" s="1">
        <f t="shared" si="412"/>
        <v>0.56431233333333375</v>
      </c>
      <c r="C521" s="1">
        <f t="shared" si="380"/>
        <v>5.3298454232397603E-2</v>
      </c>
      <c r="D521" s="1">
        <f t="shared" si="413"/>
        <v>1.0961428135217604</v>
      </c>
      <c r="E521" s="1">
        <f t="shared" ref="E521:G540" si="425">SQRT(D521-($C521*D521-POWER(D521,1/3)+1)/($C521-POWER(D521,-2/3)/3))</f>
        <v>1.0960098123893145</v>
      </c>
      <c r="F521" s="1">
        <f t="shared" si="425"/>
        <v>1.096005136919165</v>
      </c>
      <c r="G521" s="1">
        <f t="shared" si="425"/>
        <v>1.0960049724509209</v>
      </c>
      <c r="H521" s="1">
        <f t="shared" si="381"/>
        <v>0.45607949468127723</v>
      </c>
      <c r="I521" s="1">
        <f t="shared" si="414"/>
        <v>16.663865172028583</v>
      </c>
      <c r="J521" s="1">
        <f>VLOOKUP($I521,Graph!$D$3:$M$50,col)</f>
        <v>5.7999999999999996E-3</v>
      </c>
      <c r="K521" s="1">
        <f>VLOOKUP($I521,Graph!$D$3:$M$50,col+1)</f>
        <v>4.7000000000000002E-3</v>
      </c>
      <c r="L521" s="1">
        <f t="shared" si="382"/>
        <v>5.0666666666666664E-3</v>
      </c>
      <c r="M521" s="1">
        <f t="shared" si="383"/>
        <v>0.64078333333333326</v>
      </c>
      <c r="N521" s="1">
        <f t="shared" si="384"/>
        <v>0.51493333333333369</v>
      </c>
      <c r="O521" s="1">
        <f t="shared" si="385"/>
        <v>5.0650247243839597E-2</v>
      </c>
      <c r="P521" s="1">
        <f t="shared" si="386"/>
        <v>1.0904713901148304</v>
      </c>
      <c r="Q521" s="1">
        <f t="shared" si="387"/>
        <v>1.0902948358989797</v>
      </c>
      <c r="R521" s="1">
        <f t="shared" si="388"/>
        <v>1.0902890329491155</v>
      </c>
      <c r="S521" s="1">
        <f t="shared" si="389"/>
        <v>1.0902888420402972</v>
      </c>
      <c r="T521" s="1">
        <f t="shared" si="390"/>
        <v>0.97007946005671242</v>
      </c>
      <c r="U521" s="1">
        <f t="shared" si="391"/>
        <v>0.44012587252321744</v>
      </c>
      <c r="V521" s="2">
        <f t="shared" si="415"/>
        <v>16.467254358421023</v>
      </c>
      <c r="W521" s="1">
        <f>VLOOKUP(V521,Graph!$D$3:$M$50,col)</f>
        <v>5.7999999999999996E-3</v>
      </c>
      <c r="X521" s="1">
        <f>VLOOKUP(V521,Graph!$D$3:$M$50,col+1)</f>
        <v>4.7000000000000002E-3</v>
      </c>
      <c r="Y521" s="1">
        <f t="shared" si="392"/>
        <v>5.0666666666666664E-3</v>
      </c>
      <c r="Z521" s="1">
        <f t="shared" si="416"/>
        <v>0.64078333333333326</v>
      </c>
      <c r="AA521" s="2">
        <f t="shared" si="393"/>
        <v>0.51493333333333369</v>
      </c>
      <c r="AB521" s="1">
        <f t="shared" si="394"/>
        <v>5.0650247243839597E-2</v>
      </c>
      <c r="AC521" s="1">
        <f t="shared" si="395"/>
        <v>1.0902888357594749</v>
      </c>
      <c r="AD521" s="1">
        <f t="shared" si="396"/>
        <v>1.0902888355528384</v>
      </c>
      <c r="AE521" s="1">
        <f t="shared" si="397"/>
        <v>1.0902888355460403</v>
      </c>
      <c r="AF521" s="1">
        <f t="shared" si="398"/>
        <v>1.0902888355458162</v>
      </c>
      <c r="AG521" s="1">
        <f t="shared" si="399"/>
        <v>0.97007946005671242</v>
      </c>
      <c r="AH521" s="1">
        <f t="shared" si="400"/>
        <v>0.44012586990153679</v>
      </c>
      <c r="AI521" s="2">
        <f t="shared" si="417"/>
        <v>16.467254325724404</v>
      </c>
      <c r="AJ521" s="1">
        <f>VLOOKUP(AI521,Graph!$D$3:$M$50,col)</f>
        <v>5.7999999999999996E-3</v>
      </c>
      <c r="AK521" s="1">
        <f>VLOOKUP(AI521,Graph!$D$3:$M$50,col+1)</f>
        <v>4.7000000000000002E-3</v>
      </c>
      <c r="AL521" s="1">
        <f t="shared" si="401"/>
        <v>5.0666666666666664E-3</v>
      </c>
      <c r="AM521" s="1">
        <f t="shared" si="418"/>
        <v>0.64078333333333326</v>
      </c>
      <c r="AN521" s="2">
        <f t="shared" si="402"/>
        <v>0.51493333333333369</v>
      </c>
      <c r="AO521" s="1">
        <f t="shared" si="403"/>
        <v>5.0650247243839597E-2</v>
      </c>
      <c r="AP521" s="1">
        <f t="shared" si="404"/>
        <v>1.0902888355458091</v>
      </c>
      <c r="AQ521" s="1">
        <f t="shared" si="405"/>
        <v>1.0902888355458089</v>
      </c>
      <c r="AR521" s="1">
        <f t="shared" si="406"/>
        <v>1.0902888355458087</v>
      </c>
      <c r="AS521" s="1">
        <f t="shared" si="407"/>
        <v>1.0902888355458089</v>
      </c>
      <c r="AT521" s="1">
        <f t="shared" si="408"/>
        <v>0.97007946005671242</v>
      </c>
      <c r="AU521" s="1">
        <f t="shared" si="409"/>
        <v>0.44012586990153385</v>
      </c>
      <c r="AV521" s="2">
        <f t="shared" si="421"/>
        <v>520</v>
      </c>
      <c r="AW521" s="1">
        <f t="shared" si="422"/>
        <v>440.12586990153386</v>
      </c>
      <c r="AX521" s="1">
        <f t="shared" si="423"/>
        <v>0.97007946005671242</v>
      </c>
      <c r="AY521" s="1">
        <f t="shared" si="424"/>
        <v>1.0902888355458089</v>
      </c>
      <c r="AZ521" s="1">
        <f t="shared" si="419"/>
        <v>5.0666666666666664E-3</v>
      </c>
      <c r="BA521" s="1">
        <f t="shared" si="420"/>
        <v>16.467254325724404</v>
      </c>
    </row>
    <row r="522" spans="1:53">
      <c r="A522" s="2">
        <f t="shared" si="379"/>
        <v>0.52100000000000035</v>
      </c>
      <c r="B522" s="1">
        <f t="shared" si="412"/>
        <v>0.56535350000000051</v>
      </c>
      <c r="C522" s="1">
        <f t="shared" si="380"/>
        <v>5.3306760024104533E-2</v>
      </c>
      <c r="D522" s="1">
        <f t="shared" si="413"/>
        <v>1.096160355085783</v>
      </c>
      <c r="E522" s="1">
        <f t="shared" si="425"/>
        <v>1.0960279188344944</v>
      </c>
      <c r="F522" s="1">
        <f t="shared" si="425"/>
        <v>1.0960232622467052</v>
      </c>
      <c r="G522" s="1">
        <f t="shared" si="425"/>
        <v>1.0960230984088506</v>
      </c>
      <c r="H522" s="1">
        <f t="shared" si="381"/>
        <v>0.45740330541814478</v>
      </c>
      <c r="I522" s="1">
        <f t="shared" si="414"/>
        <v>16.679972374636499</v>
      </c>
      <c r="J522" s="1">
        <f>VLOOKUP($I522,Graph!$D$3:$M$50,col)</f>
        <v>5.7999999999999996E-3</v>
      </c>
      <c r="K522" s="1">
        <f>VLOOKUP($I522,Graph!$D$3:$M$50,col+1)</f>
        <v>4.7000000000000002E-3</v>
      </c>
      <c r="L522" s="1">
        <f t="shared" si="382"/>
        <v>5.0666666666666664E-3</v>
      </c>
      <c r="M522" s="1">
        <f t="shared" si="383"/>
        <v>0.64078333333333326</v>
      </c>
      <c r="N522" s="1">
        <f t="shared" si="384"/>
        <v>0.51593333333333369</v>
      </c>
      <c r="O522" s="1">
        <f t="shared" si="385"/>
        <v>5.0660053800094022E-2</v>
      </c>
      <c r="P522" s="1">
        <f t="shared" si="386"/>
        <v>1.0904922887899158</v>
      </c>
      <c r="Q522" s="1">
        <f t="shared" si="387"/>
        <v>1.0903157744710168</v>
      </c>
      <c r="R522" s="1">
        <f t="shared" si="388"/>
        <v>1.0903099713660886</v>
      </c>
      <c r="S522" s="1">
        <f t="shared" si="389"/>
        <v>1.0903097804039992</v>
      </c>
      <c r="T522" s="1">
        <f t="shared" si="390"/>
        <v>0.9701069411636799</v>
      </c>
      <c r="U522" s="1">
        <f t="shared" si="391"/>
        <v>0.44141705775250467</v>
      </c>
      <c r="V522" s="2">
        <f t="shared" si="415"/>
        <v>16.483341814727332</v>
      </c>
      <c r="W522" s="1">
        <f>VLOOKUP(V522,Graph!$D$3:$M$50,col)</f>
        <v>5.7999999999999996E-3</v>
      </c>
      <c r="X522" s="1">
        <f>VLOOKUP(V522,Graph!$D$3:$M$50,col+1)</f>
        <v>4.7000000000000002E-3</v>
      </c>
      <c r="Y522" s="1">
        <f t="shared" si="392"/>
        <v>5.0666666666666664E-3</v>
      </c>
      <c r="Z522" s="1">
        <f t="shared" si="416"/>
        <v>0.64078333333333326</v>
      </c>
      <c r="AA522" s="2">
        <f t="shared" si="393"/>
        <v>0.51593333333333369</v>
      </c>
      <c r="AB522" s="1">
        <f t="shared" si="394"/>
        <v>5.0660053800094022E-2</v>
      </c>
      <c r="AC522" s="1">
        <f t="shared" si="395"/>
        <v>1.0903097741198391</v>
      </c>
      <c r="AD522" s="1">
        <f t="shared" si="396"/>
        <v>1.0903097739130405</v>
      </c>
      <c r="AE522" s="1">
        <f t="shared" si="397"/>
        <v>1.0903097739062351</v>
      </c>
      <c r="AF522" s="1">
        <f t="shared" si="398"/>
        <v>1.090309773906011</v>
      </c>
      <c r="AG522" s="1">
        <f t="shared" si="399"/>
        <v>0.9701069411636799</v>
      </c>
      <c r="AH522" s="1">
        <f t="shared" si="400"/>
        <v>0.44141705512176349</v>
      </c>
      <c r="AI522" s="2">
        <f t="shared" si="417"/>
        <v>16.483341781981729</v>
      </c>
      <c r="AJ522" s="1">
        <f>VLOOKUP(AI522,Graph!$D$3:$M$50,col)</f>
        <v>5.7999999999999996E-3</v>
      </c>
      <c r="AK522" s="1">
        <f>VLOOKUP(AI522,Graph!$D$3:$M$50,col+1)</f>
        <v>4.7000000000000002E-3</v>
      </c>
      <c r="AL522" s="1">
        <f t="shared" si="401"/>
        <v>5.0666666666666664E-3</v>
      </c>
      <c r="AM522" s="1">
        <f t="shared" si="418"/>
        <v>0.64078333333333326</v>
      </c>
      <c r="AN522" s="2">
        <f t="shared" si="402"/>
        <v>0.51593333333333369</v>
      </c>
      <c r="AO522" s="1">
        <f t="shared" si="403"/>
        <v>5.0660053800094022E-2</v>
      </c>
      <c r="AP522" s="1">
        <f t="shared" si="404"/>
        <v>1.0903097739060039</v>
      </c>
      <c r="AQ522" s="1">
        <f t="shared" si="405"/>
        <v>1.0903097739060037</v>
      </c>
      <c r="AR522" s="1">
        <f t="shared" si="406"/>
        <v>1.0903097739060035</v>
      </c>
      <c r="AS522" s="1">
        <f t="shared" si="407"/>
        <v>1.0903097739060035</v>
      </c>
      <c r="AT522" s="1">
        <f t="shared" si="408"/>
        <v>0.9701069411636799</v>
      </c>
      <c r="AU522" s="1">
        <f t="shared" si="409"/>
        <v>0.44141705512176044</v>
      </c>
      <c r="AV522" s="2">
        <f t="shared" si="421"/>
        <v>521</v>
      </c>
      <c r="AW522" s="1">
        <f t="shared" si="422"/>
        <v>441.41705512176043</v>
      </c>
      <c r="AX522" s="1">
        <f t="shared" si="423"/>
        <v>0.9701069411636799</v>
      </c>
      <c r="AY522" s="1">
        <f t="shared" si="424"/>
        <v>1.0903097739060035</v>
      </c>
      <c r="AZ522" s="1">
        <f t="shared" si="419"/>
        <v>5.0666666666666664E-3</v>
      </c>
      <c r="BA522" s="1">
        <f t="shared" si="420"/>
        <v>16.483341781981729</v>
      </c>
    </row>
    <row r="523" spans="1:53">
      <c r="A523" s="2">
        <f t="shared" si="379"/>
        <v>0.52200000000000035</v>
      </c>
      <c r="B523" s="1">
        <f t="shared" si="412"/>
        <v>0.56639466666666716</v>
      </c>
      <c r="C523" s="1">
        <f t="shared" si="380"/>
        <v>5.3315035923366491E-2</v>
      </c>
      <c r="D523" s="1">
        <f t="shared" si="413"/>
        <v>1.096177834355565</v>
      </c>
      <c r="E523" s="1">
        <f t="shared" si="425"/>
        <v>1.0960459613406235</v>
      </c>
      <c r="F523" s="1">
        <f t="shared" si="425"/>
        <v>1.096041323589056</v>
      </c>
      <c r="G523" s="1">
        <f t="shared" si="425"/>
        <v>1.0960411603803597</v>
      </c>
      <c r="H523" s="1">
        <f t="shared" si="381"/>
        <v>0.45872839675222638</v>
      </c>
      <c r="I523" s="1">
        <f t="shared" si="414"/>
        <v>16.696064065369956</v>
      </c>
      <c r="J523" s="1">
        <f>VLOOKUP($I523,Graph!$D$3:$M$50,col)</f>
        <v>5.7999999999999996E-3</v>
      </c>
      <c r="K523" s="1">
        <f>VLOOKUP($I523,Graph!$D$3:$M$50,col+1)</f>
        <v>4.7000000000000002E-3</v>
      </c>
      <c r="L523" s="1">
        <f t="shared" si="382"/>
        <v>5.0666666666666664E-3</v>
      </c>
      <c r="M523" s="1">
        <f t="shared" si="383"/>
        <v>0.64078333333333326</v>
      </c>
      <c r="N523" s="1">
        <f t="shared" si="384"/>
        <v>0.51693333333333369</v>
      </c>
      <c r="O523" s="1">
        <f t="shared" si="385"/>
        <v>5.0669825246851895E-2</v>
      </c>
      <c r="P523" s="1">
        <f t="shared" si="386"/>
        <v>1.0905131142465354</v>
      </c>
      <c r="Q523" s="1">
        <f t="shared" si="387"/>
        <v>1.0903366397461574</v>
      </c>
      <c r="R523" s="1">
        <f t="shared" si="388"/>
        <v>1.0903308364893227</v>
      </c>
      <c r="S523" s="1">
        <f t="shared" si="389"/>
        <v>1.0903306454742296</v>
      </c>
      <c r="T523" s="1">
        <f t="shared" si="390"/>
        <v>0.97013431723705712</v>
      </c>
      <c r="U523" s="1">
        <f t="shared" si="391"/>
        <v>0.44270950623544725</v>
      </c>
      <c r="V523" s="2">
        <f t="shared" si="415"/>
        <v>16.499413623507166</v>
      </c>
      <c r="W523" s="1">
        <f>VLOOKUP(V523,Graph!$D$3:$M$50,col)</f>
        <v>5.7999999999999996E-3</v>
      </c>
      <c r="X523" s="1">
        <f>VLOOKUP(V523,Graph!$D$3:$M$50,col+1)</f>
        <v>4.7000000000000002E-3</v>
      </c>
      <c r="Y523" s="1">
        <f t="shared" si="392"/>
        <v>5.0666666666666664E-3</v>
      </c>
      <c r="Z523" s="1">
        <f t="shared" si="416"/>
        <v>0.64078333333333326</v>
      </c>
      <c r="AA523" s="2">
        <f t="shared" si="393"/>
        <v>0.51693333333333369</v>
      </c>
      <c r="AB523" s="1">
        <f t="shared" si="394"/>
        <v>5.0669825246851895E-2</v>
      </c>
      <c r="AC523" s="1">
        <f t="shared" si="395"/>
        <v>1.0903306391867453</v>
      </c>
      <c r="AD523" s="1">
        <f t="shared" si="396"/>
        <v>1.0903306389797853</v>
      </c>
      <c r="AE523" s="1">
        <f t="shared" si="397"/>
        <v>1.0903306389729728</v>
      </c>
      <c r="AF523" s="1">
        <f t="shared" si="398"/>
        <v>1.0903306389727485</v>
      </c>
      <c r="AG523" s="1">
        <f t="shared" si="399"/>
        <v>0.97013431723705712</v>
      </c>
      <c r="AH523" s="1">
        <f t="shared" si="400"/>
        <v>0.4427095035956356</v>
      </c>
      <c r="AI523" s="2">
        <f t="shared" si="417"/>
        <v>16.499413590712642</v>
      </c>
      <c r="AJ523" s="1">
        <f>VLOOKUP(AI523,Graph!$D$3:$M$50,col)</f>
        <v>5.7999999999999996E-3</v>
      </c>
      <c r="AK523" s="1">
        <f>VLOOKUP(AI523,Graph!$D$3:$M$50,col+1)</f>
        <v>4.7000000000000002E-3</v>
      </c>
      <c r="AL523" s="1">
        <f t="shared" si="401"/>
        <v>5.0666666666666664E-3</v>
      </c>
      <c r="AM523" s="1">
        <f t="shared" si="418"/>
        <v>0.64078333333333326</v>
      </c>
      <c r="AN523" s="2">
        <f t="shared" si="402"/>
        <v>0.51693333333333369</v>
      </c>
      <c r="AO523" s="1">
        <f t="shared" si="403"/>
        <v>5.0669825246851895E-2</v>
      </c>
      <c r="AP523" s="1">
        <f t="shared" si="404"/>
        <v>1.0903306389727412</v>
      </c>
      <c r="AQ523" s="1">
        <f t="shared" si="405"/>
        <v>1.0903306389727412</v>
      </c>
      <c r="AR523" s="1">
        <f t="shared" si="406"/>
        <v>1.0903306389727412</v>
      </c>
      <c r="AS523" s="1">
        <f t="shared" si="407"/>
        <v>1.0903306389727412</v>
      </c>
      <c r="AT523" s="1">
        <f t="shared" si="408"/>
        <v>0.97013431723705712</v>
      </c>
      <c r="AU523" s="1">
        <f t="shared" si="409"/>
        <v>0.4427095035956326</v>
      </c>
      <c r="AV523" s="2">
        <f t="shared" si="421"/>
        <v>522</v>
      </c>
      <c r="AW523" s="1">
        <f t="shared" si="422"/>
        <v>442.70950359563261</v>
      </c>
      <c r="AX523" s="1">
        <f t="shared" si="423"/>
        <v>0.97013431723705712</v>
      </c>
      <c r="AY523" s="1">
        <f t="shared" si="424"/>
        <v>1.0903306389727412</v>
      </c>
      <c r="AZ523" s="1">
        <f t="shared" si="419"/>
        <v>5.0666666666666664E-3</v>
      </c>
      <c r="BA523" s="1">
        <f t="shared" si="420"/>
        <v>16.499413590712642</v>
      </c>
    </row>
    <row r="524" spans="1:53">
      <c r="A524" s="2">
        <f t="shared" si="379"/>
        <v>0.52300000000000035</v>
      </c>
      <c r="B524" s="1">
        <f t="shared" si="412"/>
        <v>0.56743583333333381</v>
      </c>
      <c r="C524" s="1">
        <f t="shared" si="380"/>
        <v>5.3323282091193011E-2</v>
      </c>
      <c r="D524" s="1">
        <f t="shared" si="413"/>
        <v>1.0961952516622</v>
      </c>
      <c r="E524" s="1">
        <f t="shared" si="425"/>
        <v>1.0960639402456482</v>
      </c>
      <c r="F524" s="1">
        <f t="shared" si="425"/>
        <v>1.0960593212843084</v>
      </c>
      <c r="G524" s="1">
        <f t="shared" si="425"/>
        <v>1.0960591587035409</v>
      </c>
      <c r="H524" s="1">
        <f t="shared" si="381"/>
        <v>0.46005476744598095</v>
      </c>
      <c r="I524" s="1">
        <f t="shared" si="414"/>
        <v>16.712140288892243</v>
      </c>
      <c r="J524" s="1">
        <f>VLOOKUP($I524,Graph!$D$3:$M$50,col)</f>
        <v>5.7999999999999996E-3</v>
      </c>
      <c r="K524" s="1">
        <f>VLOOKUP($I524,Graph!$D$3:$M$50,col+1)</f>
        <v>4.7000000000000002E-3</v>
      </c>
      <c r="L524" s="1">
        <f t="shared" si="382"/>
        <v>5.0666666666666664E-3</v>
      </c>
      <c r="M524" s="1">
        <f t="shared" si="383"/>
        <v>0.64078333333333326</v>
      </c>
      <c r="N524" s="1">
        <f t="shared" si="384"/>
        <v>0.51793333333333369</v>
      </c>
      <c r="O524" s="1">
        <f t="shared" si="385"/>
        <v>5.0679561772189553E-2</v>
      </c>
      <c r="P524" s="1">
        <f t="shared" si="386"/>
        <v>1.0905338668685456</v>
      </c>
      <c r="Q524" s="1">
        <f t="shared" si="387"/>
        <v>1.0903574321083604</v>
      </c>
      <c r="R524" s="1">
        <f t="shared" si="388"/>
        <v>1.0903516287027479</v>
      </c>
      <c r="S524" s="1">
        <f t="shared" si="389"/>
        <v>1.0903514376349184</v>
      </c>
      <c r="T524" s="1">
        <f t="shared" si="390"/>
        <v>0.97016158887785142</v>
      </c>
      <c r="U524" s="1">
        <f t="shared" si="391"/>
        <v>0.44400321673724036</v>
      </c>
      <c r="V524" s="2">
        <f t="shared" si="415"/>
        <v>16.515469830240214</v>
      </c>
      <c r="W524" s="1">
        <f>VLOOKUP(V524,Graph!$D$3:$M$50,col)</f>
        <v>5.7999999999999996E-3</v>
      </c>
      <c r="X524" s="1">
        <f>VLOOKUP(V524,Graph!$D$3:$M$50,col+1)</f>
        <v>4.7000000000000002E-3</v>
      </c>
      <c r="Y524" s="1">
        <f t="shared" si="392"/>
        <v>5.0666666666666664E-3</v>
      </c>
      <c r="Z524" s="1">
        <f t="shared" si="416"/>
        <v>0.64078333333333326</v>
      </c>
      <c r="AA524" s="2">
        <f t="shared" si="393"/>
        <v>0.51793333333333369</v>
      </c>
      <c r="AB524" s="1">
        <f t="shared" si="394"/>
        <v>5.0679561772189553E-2</v>
      </c>
      <c r="AC524" s="1">
        <f t="shared" si="395"/>
        <v>1.0903514313441229</v>
      </c>
      <c r="AD524" s="1">
        <f t="shared" si="396"/>
        <v>1.0903514311370022</v>
      </c>
      <c r="AE524" s="1">
        <f t="shared" si="397"/>
        <v>1.0903514311301825</v>
      </c>
      <c r="AF524" s="1">
        <f t="shared" si="398"/>
        <v>1.090351431129958</v>
      </c>
      <c r="AG524" s="1">
        <f t="shared" si="399"/>
        <v>0.97016158887785142</v>
      </c>
      <c r="AH524" s="1">
        <f t="shared" si="400"/>
        <v>0.44400321408834831</v>
      </c>
      <c r="AI524" s="2">
        <f t="shared" si="417"/>
        <v>16.515469797396836</v>
      </c>
      <c r="AJ524" s="1">
        <f>VLOOKUP(AI524,Graph!$D$3:$M$50,col)</f>
        <v>5.7999999999999996E-3</v>
      </c>
      <c r="AK524" s="1">
        <f>VLOOKUP(AI524,Graph!$D$3:$M$50,col+1)</f>
        <v>4.7000000000000002E-3</v>
      </c>
      <c r="AL524" s="1">
        <f t="shared" si="401"/>
        <v>5.0666666666666664E-3</v>
      </c>
      <c r="AM524" s="1">
        <f t="shared" si="418"/>
        <v>0.64078333333333326</v>
      </c>
      <c r="AN524" s="2">
        <f t="shared" si="402"/>
        <v>0.51793333333333369</v>
      </c>
      <c r="AO524" s="1">
        <f t="shared" si="403"/>
        <v>5.0679561772189553E-2</v>
      </c>
      <c r="AP524" s="1">
        <f t="shared" si="404"/>
        <v>1.0903514311299507</v>
      </c>
      <c r="AQ524" s="1">
        <f t="shared" si="405"/>
        <v>1.0903514311299505</v>
      </c>
      <c r="AR524" s="1">
        <f t="shared" si="406"/>
        <v>1.0903514311299505</v>
      </c>
      <c r="AS524" s="1">
        <f t="shared" si="407"/>
        <v>1.0903514311299505</v>
      </c>
      <c r="AT524" s="1">
        <f t="shared" si="408"/>
        <v>0.97016158887785142</v>
      </c>
      <c r="AU524" s="1">
        <f t="shared" si="409"/>
        <v>0.4440032140883452</v>
      </c>
      <c r="AV524" s="2">
        <f t="shared" si="421"/>
        <v>523</v>
      </c>
      <c r="AW524" s="1">
        <f t="shared" si="422"/>
        <v>444.0032140883452</v>
      </c>
      <c r="AX524" s="1">
        <f t="shared" si="423"/>
        <v>0.97016158887785142</v>
      </c>
      <c r="AY524" s="1">
        <f t="shared" si="424"/>
        <v>1.0903514311299505</v>
      </c>
      <c r="AZ524" s="1">
        <f t="shared" si="419"/>
        <v>5.0666666666666664E-3</v>
      </c>
      <c r="BA524" s="1">
        <f t="shared" si="420"/>
        <v>16.515469797396836</v>
      </c>
    </row>
    <row r="525" spans="1:53">
      <c r="A525" s="2">
        <f t="shared" si="379"/>
        <v>0.52400000000000035</v>
      </c>
      <c r="B525" s="1">
        <f t="shared" si="412"/>
        <v>0.56847700000000045</v>
      </c>
      <c r="C525" s="1">
        <f t="shared" si="380"/>
        <v>5.3331498687439985E-2</v>
      </c>
      <c r="D525" s="1">
        <f t="shared" si="413"/>
        <v>1.0962126073344405</v>
      </c>
      <c r="E525" s="1">
        <f t="shared" si="425"/>
        <v>1.096081855885138</v>
      </c>
      <c r="F525" s="1">
        <f t="shared" si="425"/>
        <v>1.0960772556681755</v>
      </c>
      <c r="G525" s="1">
        <f t="shared" si="425"/>
        <v>1.0960770937141089</v>
      </c>
      <c r="H525" s="1">
        <f t="shared" si="381"/>
        <v>0.4613824162654499</v>
      </c>
      <c r="I525" s="1">
        <f t="shared" si="414"/>
        <v>16.72820108965302</v>
      </c>
      <c r="J525" s="1">
        <f>VLOOKUP($I525,Graph!$D$3:$M$50,col)</f>
        <v>5.7999999999999996E-3</v>
      </c>
      <c r="K525" s="1">
        <f>VLOOKUP($I525,Graph!$D$3:$M$50,col+1)</f>
        <v>4.7000000000000002E-3</v>
      </c>
      <c r="L525" s="1">
        <f t="shared" si="382"/>
        <v>5.0666666666666664E-3</v>
      </c>
      <c r="M525" s="1">
        <f t="shared" si="383"/>
        <v>0.64078333333333326</v>
      </c>
      <c r="N525" s="1">
        <f t="shared" si="384"/>
        <v>0.51893333333333369</v>
      </c>
      <c r="O525" s="1">
        <f t="shared" si="385"/>
        <v>5.0689263562843458E-2</v>
      </c>
      <c r="P525" s="1">
        <f t="shared" si="386"/>
        <v>1.0905545470371261</v>
      </c>
      <c r="Q525" s="1">
        <f t="shared" si="387"/>
        <v>1.0903781519389102</v>
      </c>
      <c r="R525" s="1">
        <f t="shared" si="388"/>
        <v>1.0903723483876206</v>
      </c>
      <c r="S525" s="1">
        <f t="shared" si="389"/>
        <v>1.0903721572673188</v>
      </c>
      <c r="T525" s="1">
        <f t="shared" si="390"/>
        <v>0.97018875668249382</v>
      </c>
      <c r="U525" s="1">
        <f t="shared" si="391"/>
        <v>0.44529818802669391</v>
      </c>
      <c r="V525" s="2">
        <f t="shared" si="415"/>
        <v>16.531510480186643</v>
      </c>
      <c r="W525" s="1">
        <f>VLOOKUP(V525,Graph!$D$3:$M$50,col)</f>
        <v>5.7999999999999996E-3</v>
      </c>
      <c r="X525" s="1">
        <f>VLOOKUP(V525,Graph!$D$3:$M$50,col+1)</f>
        <v>4.7000000000000002E-3</v>
      </c>
      <c r="Y525" s="1">
        <f t="shared" si="392"/>
        <v>5.0666666666666664E-3</v>
      </c>
      <c r="Z525" s="1">
        <f t="shared" si="416"/>
        <v>0.64078333333333326</v>
      </c>
      <c r="AA525" s="2">
        <f t="shared" si="393"/>
        <v>0.51893333333333369</v>
      </c>
      <c r="AB525" s="1">
        <f t="shared" si="394"/>
        <v>5.0689263562843458E-2</v>
      </c>
      <c r="AC525" s="1">
        <f t="shared" si="395"/>
        <v>1.0903721509732256</v>
      </c>
      <c r="AD525" s="1">
        <f t="shared" si="396"/>
        <v>1.0903721507659445</v>
      </c>
      <c r="AE525" s="1">
        <f t="shared" si="397"/>
        <v>1.0903721507591182</v>
      </c>
      <c r="AF525" s="1">
        <f t="shared" si="398"/>
        <v>1.0903721507588933</v>
      </c>
      <c r="AG525" s="1">
        <f t="shared" si="399"/>
        <v>0.97018875668249382</v>
      </c>
      <c r="AH525" s="1">
        <f t="shared" si="400"/>
        <v>0.44529818536871135</v>
      </c>
      <c r="AI525" s="2">
        <f t="shared" si="417"/>
        <v>16.531510447294476</v>
      </c>
      <c r="AJ525" s="1">
        <f>VLOOKUP(AI525,Graph!$D$3:$M$50,col)</f>
        <v>5.7999999999999996E-3</v>
      </c>
      <c r="AK525" s="1">
        <f>VLOOKUP(AI525,Graph!$D$3:$M$50,col+1)</f>
        <v>4.7000000000000002E-3</v>
      </c>
      <c r="AL525" s="1">
        <f t="shared" si="401"/>
        <v>5.0666666666666664E-3</v>
      </c>
      <c r="AM525" s="1">
        <f t="shared" si="418"/>
        <v>0.64078333333333326</v>
      </c>
      <c r="AN525" s="2">
        <f t="shared" si="402"/>
        <v>0.51893333333333369</v>
      </c>
      <c r="AO525" s="1">
        <f t="shared" si="403"/>
        <v>5.0689263562843458E-2</v>
      </c>
      <c r="AP525" s="1">
        <f t="shared" si="404"/>
        <v>1.0903721507588859</v>
      </c>
      <c r="AQ525" s="1">
        <f t="shared" si="405"/>
        <v>1.0903721507588859</v>
      </c>
      <c r="AR525" s="1">
        <f t="shared" si="406"/>
        <v>1.0903721507588859</v>
      </c>
      <c r="AS525" s="1">
        <f t="shared" si="407"/>
        <v>1.0903721507588859</v>
      </c>
      <c r="AT525" s="1">
        <f t="shared" si="408"/>
        <v>0.97018875668249382</v>
      </c>
      <c r="AU525" s="1">
        <f t="shared" si="409"/>
        <v>0.44529818536870847</v>
      </c>
      <c r="AV525" s="2">
        <f t="shared" si="421"/>
        <v>524</v>
      </c>
      <c r="AW525" s="1">
        <f t="shared" si="422"/>
        <v>445.29818536870846</v>
      </c>
      <c r="AX525" s="1">
        <f t="shared" si="423"/>
        <v>0.97018875668249382</v>
      </c>
      <c r="AY525" s="1">
        <f t="shared" si="424"/>
        <v>1.0903721507588859</v>
      </c>
      <c r="AZ525" s="1">
        <f t="shared" si="419"/>
        <v>5.0666666666666664E-3</v>
      </c>
      <c r="BA525" s="1">
        <f t="shared" si="420"/>
        <v>16.531510447294476</v>
      </c>
    </row>
    <row r="526" spans="1:53">
      <c r="A526" s="2">
        <f t="shared" si="379"/>
        <v>0.52500000000000036</v>
      </c>
      <c r="B526" s="1">
        <f t="shared" si="412"/>
        <v>0.5695181666666671</v>
      </c>
      <c r="C526" s="1">
        <f t="shared" si="380"/>
        <v>5.3339685870819865E-2</v>
      </c>
      <c r="D526" s="1">
        <f t="shared" si="413"/>
        <v>1.0962299016987187</v>
      </c>
      <c r="E526" s="1">
        <f t="shared" si="425"/>
        <v>1.0960997085923072</v>
      </c>
      <c r="F526" s="1">
        <f t="shared" si="425"/>
        <v>1.096095127074014</v>
      </c>
      <c r="G526" s="1">
        <f t="shared" si="425"/>
        <v>1.0960949657454233</v>
      </c>
      <c r="H526" s="1">
        <f t="shared" si="381"/>
        <v>0.46271134198023861</v>
      </c>
      <c r="I526" s="1">
        <f t="shared" si="414"/>
        <v>16.744246511889703</v>
      </c>
      <c r="J526" s="1">
        <f>VLOOKUP($I526,Graph!$D$3:$M$50,col)</f>
        <v>5.7999999999999996E-3</v>
      </c>
      <c r="K526" s="1">
        <f>VLOOKUP($I526,Graph!$D$3:$M$50,col+1)</f>
        <v>4.7000000000000002E-3</v>
      </c>
      <c r="L526" s="1">
        <f t="shared" si="382"/>
        <v>5.0666666666666664E-3</v>
      </c>
      <c r="M526" s="1">
        <f t="shared" si="383"/>
        <v>0.64078333333333326</v>
      </c>
      <c r="N526" s="1">
        <f t="shared" si="384"/>
        <v>0.51993333333333369</v>
      </c>
      <c r="O526" s="1">
        <f t="shared" si="385"/>
        <v>5.0698930804222067E-2</v>
      </c>
      <c r="P526" s="1">
        <f t="shared" si="386"/>
        <v>1.0905751551308043</v>
      </c>
      <c r="Q526" s="1">
        <f t="shared" si="387"/>
        <v>1.0903987996164386</v>
      </c>
      <c r="R526" s="1">
        <f t="shared" si="388"/>
        <v>1.0903929959225449</v>
      </c>
      <c r="S526" s="1">
        <f t="shared" si="389"/>
        <v>1.0903928047500342</v>
      </c>
      <c r="T526" s="1">
        <f t="shared" si="390"/>
        <v>0.97021582124288253</v>
      </c>
      <c r="U526" s="1">
        <f t="shared" si="391"/>
        <v>0.44659441887621398</v>
      </c>
      <c r="V526" s="2">
        <f t="shared" si="415"/>
        <v>16.547535618388565</v>
      </c>
      <c r="W526" s="1">
        <f>VLOOKUP(V526,Graph!$D$3:$M$50,col)</f>
        <v>5.7999999999999996E-3</v>
      </c>
      <c r="X526" s="1">
        <f>VLOOKUP(V526,Graph!$D$3:$M$50,col+1)</f>
        <v>4.7000000000000002E-3</v>
      </c>
      <c r="Y526" s="1">
        <f t="shared" si="392"/>
        <v>5.0666666666666664E-3</v>
      </c>
      <c r="Z526" s="1">
        <f t="shared" si="416"/>
        <v>0.64078333333333326</v>
      </c>
      <c r="AA526" s="2">
        <f t="shared" si="393"/>
        <v>0.51993333333333369</v>
      </c>
      <c r="AB526" s="1">
        <f t="shared" si="394"/>
        <v>5.0698930804222067E-2</v>
      </c>
      <c r="AC526" s="1">
        <f t="shared" si="395"/>
        <v>1.0903927984526565</v>
      </c>
      <c r="AD526" s="1">
        <f t="shared" si="396"/>
        <v>1.0903927982452157</v>
      </c>
      <c r="AE526" s="1">
        <f t="shared" si="397"/>
        <v>1.0903927982383823</v>
      </c>
      <c r="AF526" s="1">
        <f t="shared" si="398"/>
        <v>1.0903927982381572</v>
      </c>
      <c r="AG526" s="1">
        <f t="shared" si="399"/>
        <v>0.97021582124288253</v>
      </c>
      <c r="AH526" s="1">
        <f t="shared" si="400"/>
        <v>0.44659441620913115</v>
      </c>
      <c r="AI526" s="2">
        <f t="shared" si="417"/>
        <v>16.547535585447676</v>
      </c>
      <c r="AJ526" s="1">
        <f>VLOOKUP(AI526,Graph!$D$3:$M$50,col)</f>
        <v>5.7999999999999996E-3</v>
      </c>
      <c r="AK526" s="1">
        <f>VLOOKUP(AI526,Graph!$D$3:$M$50,col+1)</f>
        <v>4.7000000000000002E-3</v>
      </c>
      <c r="AL526" s="1">
        <f t="shared" si="401"/>
        <v>5.0666666666666664E-3</v>
      </c>
      <c r="AM526" s="1">
        <f t="shared" si="418"/>
        <v>0.64078333333333326</v>
      </c>
      <c r="AN526" s="2">
        <f t="shared" si="402"/>
        <v>0.51993333333333369</v>
      </c>
      <c r="AO526" s="1">
        <f t="shared" si="403"/>
        <v>5.0698930804222067E-2</v>
      </c>
      <c r="AP526" s="1">
        <f t="shared" si="404"/>
        <v>1.0903927982381498</v>
      </c>
      <c r="AQ526" s="1">
        <f t="shared" si="405"/>
        <v>1.0903927982381496</v>
      </c>
      <c r="AR526" s="1">
        <f t="shared" si="406"/>
        <v>1.0903927982381496</v>
      </c>
      <c r="AS526" s="1">
        <f t="shared" si="407"/>
        <v>1.0903927982381496</v>
      </c>
      <c r="AT526" s="1">
        <f t="shared" si="408"/>
        <v>0.97021582124288253</v>
      </c>
      <c r="AU526" s="1">
        <f t="shared" si="409"/>
        <v>0.44659441620912804</v>
      </c>
      <c r="AV526" s="2">
        <f t="shared" si="421"/>
        <v>525</v>
      </c>
      <c r="AW526" s="1">
        <f t="shared" si="422"/>
        <v>446.59441620912804</v>
      </c>
      <c r="AX526" s="1">
        <f t="shared" si="423"/>
        <v>0.97021582124288253</v>
      </c>
      <c r="AY526" s="1">
        <f t="shared" si="424"/>
        <v>1.0903927982381496</v>
      </c>
      <c r="AZ526" s="1">
        <f t="shared" si="419"/>
        <v>5.0666666666666664E-3</v>
      </c>
      <c r="BA526" s="1">
        <f t="shared" si="420"/>
        <v>16.547535585447676</v>
      </c>
    </row>
    <row r="527" spans="1:53">
      <c r="A527" s="2">
        <f t="shared" si="379"/>
        <v>0.52600000000000036</v>
      </c>
      <c r="B527" s="1">
        <f t="shared" si="412"/>
        <v>0.57055933333333375</v>
      </c>
      <c r="C527" s="1">
        <f t="shared" si="380"/>
        <v>5.3347843798911949E-2</v>
      </c>
      <c r="D527" s="1">
        <f t="shared" si="413"/>
        <v>1.0962471350791669</v>
      </c>
      <c r="E527" s="1">
        <f t="shared" si="425"/>
        <v>1.0961174986980358</v>
      </c>
      <c r="F527" s="1">
        <f t="shared" si="425"/>
        <v>1.096112935832847</v>
      </c>
      <c r="G527" s="1">
        <f t="shared" si="425"/>
        <v>1.0961127751285085</v>
      </c>
      <c r="H527" s="1">
        <f t="shared" si="381"/>
        <v>0.46404154336350056</v>
      </c>
      <c r="I527" s="1">
        <f t="shared" si="414"/>
        <v>16.760276599628895</v>
      </c>
      <c r="J527" s="1">
        <f>VLOOKUP($I527,Graph!$D$3:$M$50,col)</f>
        <v>5.7999999999999996E-3</v>
      </c>
      <c r="K527" s="1">
        <f>VLOOKUP($I527,Graph!$D$3:$M$50,col+1)</f>
        <v>4.7000000000000002E-3</v>
      </c>
      <c r="L527" s="1">
        <f t="shared" si="382"/>
        <v>5.0666666666666664E-3</v>
      </c>
      <c r="M527" s="1">
        <f t="shared" si="383"/>
        <v>0.64078333333333326</v>
      </c>
      <c r="N527" s="1">
        <f t="shared" si="384"/>
        <v>0.52093333333333369</v>
      </c>
      <c r="O527" s="1">
        <f t="shared" si="385"/>
        <v>5.0708563680417623E-2</v>
      </c>
      <c r="P527" s="1">
        <f t="shared" si="386"/>
        <v>1.0905956915254769</v>
      </c>
      <c r="Q527" s="1">
        <f t="shared" si="387"/>
        <v>1.0904193755169485</v>
      </c>
      <c r="R527" s="1">
        <f t="shared" si="388"/>
        <v>1.0904135716834966</v>
      </c>
      <c r="S527" s="1">
        <f t="shared" si="389"/>
        <v>1.0904133804590381</v>
      </c>
      <c r="T527" s="1">
        <f t="shared" si="390"/>
        <v>0.97024278314642554</v>
      </c>
      <c r="U527" s="1">
        <f t="shared" si="391"/>
        <v>0.44789190806178597</v>
      </c>
      <c r="V527" s="2">
        <f t="shared" si="415"/>
        <v>16.563545289671506</v>
      </c>
      <c r="W527" s="1">
        <f>VLOOKUP(V527,Graph!$D$3:$M$50,col)</f>
        <v>5.7999999999999996E-3</v>
      </c>
      <c r="X527" s="1">
        <f>VLOOKUP(V527,Graph!$D$3:$M$50,col+1)</f>
        <v>4.7000000000000002E-3</v>
      </c>
      <c r="Y527" s="1">
        <f t="shared" si="392"/>
        <v>5.0666666666666664E-3</v>
      </c>
      <c r="Z527" s="1">
        <f t="shared" si="416"/>
        <v>0.64078333333333326</v>
      </c>
      <c r="AA527" s="2">
        <f t="shared" si="393"/>
        <v>0.52093333333333369</v>
      </c>
      <c r="AB527" s="1">
        <f t="shared" si="394"/>
        <v>5.0708563680417623E-2</v>
      </c>
      <c r="AC527" s="1">
        <f t="shared" si="395"/>
        <v>1.090413374158389</v>
      </c>
      <c r="AD527" s="1">
        <f t="shared" si="396"/>
        <v>1.0904133739507889</v>
      </c>
      <c r="AE527" s="1">
        <f t="shared" si="397"/>
        <v>1.090413373943949</v>
      </c>
      <c r="AF527" s="1">
        <f t="shared" si="398"/>
        <v>1.0904133739437234</v>
      </c>
      <c r="AG527" s="1">
        <f t="shared" si="399"/>
        <v>0.97024278314642554</v>
      </c>
      <c r="AH527" s="1">
        <f t="shared" si="400"/>
        <v>0.44789190538559293</v>
      </c>
      <c r="AI527" s="2">
        <f t="shared" si="417"/>
        <v>16.563545256681966</v>
      </c>
      <c r="AJ527" s="1">
        <f>VLOOKUP(AI527,Graph!$D$3:$M$50,col)</f>
        <v>5.7999999999999996E-3</v>
      </c>
      <c r="AK527" s="1">
        <f>VLOOKUP(AI527,Graph!$D$3:$M$50,col+1)</f>
        <v>4.7000000000000002E-3</v>
      </c>
      <c r="AL527" s="1">
        <f t="shared" si="401"/>
        <v>5.0666666666666664E-3</v>
      </c>
      <c r="AM527" s="1">
        <f t="shared" si="418"/>
        <v>0.64078333333333326</v>
      </c>
      <c r="AN527" s="2">
        <f t="shared" si="402"/>
        <v>0.52093333333333369</v>
      </c>
      <c r="AO527" s="1">
        <f t="shared" si="403"/>
        <v>5.0708563680417623E-2</v>
      </c>
      <c r="AP527" s="1">
        <f t="shared" si="404"/>
        <v>1.0904133739437161</v>
      </c>
      <c r="AQ527" s="1">
        <f t="shared" si="405"/>
        <v>1.0904133739437156</v>
      </c>
      <c r="AR527" s="1">
        <f t="shared" si="406"/>
        <v>1.0904133739437158</v>
      </c>
      <c r="AS527" s="1">
        <f t="shared" si="407"/>
        <v>1.0904133739437161</v>
      </c>
      <c r="AT527" s="1">
        <f t="shared" si="408"/>
        <v>0.97024278314642554</v>
      </c>
      <c r="AU527" s="1">
        <f t="shared" si="409"/>
        <v>0.44789190538558987</v>
      </c>
      <c r="AV527" s="2">
        <f t="shared" si="421"/>
        <v>526</v>
      </c>
      <c r="AW527" s="1">
        <f t="shared" si="422"/>
        <v>447.89190538558989</v>
      </c>
      <c r="AX527" s="1">
        <f t="shared" si="423"/>
        <v>0.97024278314642554</v>
      </c>
      <c r="AY527" s="1">
        <f t="shared" si="424"/>
        <v>1.0904133739437161</v>
      </c>
      <c r="AZ527" s="1">
        <f t="shared" si="419"/>
        <v>5.0666666666666664E-3</v>
      </c>
      <c r="BA527" s="1">
        <f t="shared" si="420"/>
        <v>16.563545256681966</v>
      </c>
    </row>
    <row r="528" spans="1:53">
      <c r="A528" s="2">
        <f t="shared" si="379"/>
        <v>0.52700000000000036</v>
      </c>
      <c r="B528" s="1">
        <f t="shared" si="412"/>
        <v>0.57160050000000051</v>
      </c>
      <c r="C528" s="1">
        <f t="shared" si="380"/>
        <v>5.3355972628172418E-2</v>
      </c>
      <c r="D528" s="1">
        <f t="shared" si="413"/>
        <v>1.0962643077976375</v>
      </c>
      <c r="E528" s="1">
        <f t="shared" si="425"/>
        <v>1.0961352265308886</v>
      </c>
      <c r="F528" s="1">
        <f t="shared" si="425"/>
        <v>1.096130682273381</v>
      </c>
      <c r="G528" s="1">
        <f t="shared" si="425"/>
        <v>1.0961305221920736</v>
      </c>
      <c r="H528" s="1">
        <f t="shared" si="381"/>
        <v>0.46537301919191915</v>
      </c>
      <c r="I528" s="1">
        <f t="shared" si="414"/>
        <v>16.7762913966878</v>
      </c>
      <c r="J528" s="1">
        <f>VLOOKUP($I528,Graph!$D$3:$M$50,col)</f>
        <v>5.7999999999999996E-3</v>
      </c>
      <c r="K528" s="1">
        <f>VLOOKUP($I528,Graph!$D$3:$M$50,col+1)</f>
        <v>4.7000000000000002E-3</v>
      </c>
      <c r="L528" s="1">
        <f t="shared" si="382"/>
        <v>5.0666666666666664E-3</v>
      </c>
      <c r="M528" s="1">
        <f t="shared" si="383"/>
        <v>0.64078333333333326</v>
      </c>
      <c r="N528" s="1">
        <f t="shared" si="384"/>
        <v>0.52193333333333369</v>
      </c>
      <c r="O528" s="1">
        <f t="shared" si="385"/>
        <v>5.0718162374217647E-2</v>
      </c>
      <c r="P528" s="1">
        <f t="shared" si="386"/>
        <v>1.0906161565944315</v>
      </c>
      <c r="Q528" s="1">
        <f t="shared" si="387"/>
        <v>1.0904398800138362</v>
      </c>
      <c r="R528" s="1">
        <f t="shared" si="388"/>
        <v>1.0904340760438447</v>
      </c>
      <c r="S528" s="1">
        <f t="shared" si="389"/>
        <v>1.0904338847676978</v>
      </c>
      <c r="T528" s="1">
        <f t="shared" si="390"/>
        <v>0.97026964297608242</v>
      </c>
      <c r="U528" s="1">
        <f t="shared" si="391"/>
        <v>0.44919065436295569</v>
      </c>
      <c r="V528" s="2">
        <f t="shared" si="415"/>
        <v>16.579539538645857</v>
      </c>
      <c r="W528" s="1">
        <f>VLOOKUP(V528,Graph!$D$3:$M$50,col)</f>
        <v>5.7999999999999996E-3</v>
      </c>
      <c r="X528" s="1">
        <f>VLOOKUP(V528,Graph!$D$3:$M$50,col+1)</f>
        <v>4.7000000000000002E-3</v>
      </c>
      <c r="Y528" s="1">
        <f t="shared" si="392"/>
        <v>5.0666666666666664E-3</v>
      </c>
      <c r="Z528" s="1">
        <f t="shared" si="416"/>
        <v>0.64078333333333326</v>
      </c>
      <c r="AA528" s="2">
        <f t="shared" si="393"/>
        <v>0.52193333333333369</v>
      </c>
      <c r="AB528" s="1">
        <f t="shared" si="394"/>
        <v>5.0718162374217647E-2</v>
      </c>
      <c r="AC528" s="1">
        <f t="shared" si="395"/>
        <v>1.090433878463791</v>
      </c>
      <c r="AD528" s="1">
        <f t="shared" si="396"/>
        <v>1.0904338782560321</v>
      </c>
      <c r="AE528" s="1">
        <f t="shared" si="397"/>
        <v>1.0904338782491851</v>
      </c>
      <c r="AF528" s="1">
        <f t="shared" si="398"/>
        <v>1.0904338782489593</v>
      </c>
      <c r="AG528" s="1">
        <f t="shared" si="399"/>
        <v>0.97026964297608242</v>
      </c>
      <c r="AH528" s="1">
        <f t="shared" si="400"/>
        <v>0.44919065167764261</v>
      </c>
      <c r="AI528" s="2">
        <f t="shared" si="417"/>
        <v>16.579539505607727</v>
      </c>
      <c r="AJ528" s="1">
        <f>VLOOKUP(AI528,Graph!$D$3:$M$50,col)</f>
        <v>5.7999999999999996E-3</v>
      </c>
      <c r="AK528" s="1">
        <f>VLOOKUP(AI528,Graph!$D$3:$M$50,col+1)</f>
        <v>4.7000000000000002E-3</v>
      </c>
      <c r="AL528" s="1">
        <f t="shared" si="401"/>
        <v>5.0666666666666664E-3</v>
      </c>
      <c r="AM528" s="1">
        <f t="shared" si="418"/>
        <v>0.64078333333333326</v>
      </c>
      <c r="AN528" s="2">
        <f t="shared" si="402"/>
        <v>0.52193333333333369</v>
      </c>
      <c r="AO528" s="1">
        <f t="shared" si="403"/>
        <v>5.0718162374217647E-2</v>
      </c>
      <c r="AP528" s="1">
        <f t="shared" si="404"/>
        <v>1.090433878248952</v>
      </c>
      <c r="AQ528" s="1">
        <f t="shared" si="405"/>
        <v>1.0904338782489518</v>
      </c>
      <c r="AR528" s="1">
        <f t="shared" si="406"/>
        <v>1.0904338782489518</v>
      </c>
      <c r="AS528" s="1">
        <f t="shared" si="407"/>
        <v>1.0904338782489518</v>
      </c>
      <c r="AT528" s="1">
        <f t="shared" si="408"/>
        <v>0.97026964297608242</v>
      </c>
      <c r="AU528" s="1">
        <f t="shared" si="409"/>
        <v>0.44919065167763939</v>
      </c>
      <c r="AV528" s="2">
        <f t="shared" si="421"/>
        <v>527</v>
      </c>
      <c r="AW528" s="1">
        <f t="shared" si="422"/>
        <v>449.19065167763938</v>
      </c>
      <c r="AX528" s="1">
        <f t="shared" si="423"/>
        <v>0.97026964297608242</v>
      </c>
      <c r="AY528" s="1">
        <f t="shared" si="424"/>
        <v>1.0904338782489518</v>
      </c>
      <c r="AZ528" s="1">
        <f t="shared" si="419"/>
        <v>5.0666666666666664E-3</v>
      </c>
      <c r="BA528" s="1">
        <f t="shared" si="420"/>
        <v>16.579539505607727</v>
      </c>
    </row>
    <row r="529" spans="1:53">
      <c r="A529" s="2">
        <f t="shared" si="379"/>
        <v>0.52800000000000036</v>
      </c>
      <c r="B529" s="1">
        <f t="shared" si="412"/>
        <v>0.57264166666666716</v>
      </c>
      <c r="C529" s="1">
        <f t="shared" si="380"/>
        <v>5.3364072513944386E-2</v>
      </c>
      <c r="D529" s="1">
        <f t="shared" si="413"/>
        <v>1.0962814201737234</v>
      </c>
      <c r="E529" s="1">
        <f t="shared" si="425"/>
        <v>1.0961528924171355</v>
      </c>
      <c r="F529" s="1">
        <f t="shared" si="425"/>
        <v>1.0961483667220286</v>
      </c>
      <c r="G529" s="1">
        <f t="shared" si="425"/>
        <v>1.0961482072625333</v>
      </c>
      <c r="H529" s="1">
        <f t="shared" si="381"/>
        <v>0.46670576824569182</v>
      </c>
      <c r="I529" s="1">
        <f t="shared" si="414"/>
        <v>16.792290946675589</v>
      </c>
      <c r="J529" s="1">
        <f>VLOOKUP($I529,Graph!$D$3:$M$50,col)</f>
        <v>5.7999999999999996E-3</v>
      </c>
      <c r="K529" s="1">
        <f>VLOOKUP($I529,Graph!$D$3:$M$50,col+1)</f>
        <v>4.7000000000000002E-3</v>
      </c>
      <c r="L529" s="1">
        <f t="shared" si="382"/>
        <v>5.0666666666666664E-3</v>
      </c>
      <c r="M529" s="1">
        <f t="shared" si="383"/>
        <v>0.64078333333333326</v>
      </c>
      <c r="N529" s="1">
        <f t="shared" si="384"/>
        <v>0.52293333333333369</v>
      </c>
      <c r="O529" s="1">
        <f t="shared" si="385"/>
        <v>5.0727727067116778E-2</v>
      </c>
      <c r="P529" s="1">
        <f t="shared" si="386"/>
        <v>1.0906365507083735</v>
      </c>
      <c r="Q529" s="1">
        <f t="shared" si="387"/>
        <v>1.0904603134779152</v>
      </c>
      <c r="R529" s="1">
        <f t="shared" si="388"/>
        <v>1.0904545093743752</v>
      </c>
      <c r="S529" s="1">
        <f t="shared" si="389"/>
        <v>1.0904543180467985</v>
      </c>
      <c r="T529" s="1">
        <f t="shared" si="390"/>
        <v>0.97029640131040851</v>
      </c>
      <c r="U529" s="1">
        <f t="shared" si="391"/>
        <v>0.45049065656281512</v>
      </c>
      <c r="V529" s="2">
        <f t="shared" si="415"/>
        <v>16.595518409708323</v>
      </c>
      <c r="W529" s="1">
        <f>VLOOKUP(V529,Graph!$D$3:$M$50,col)</f>
        <v>5.7999999999999996E-3</v>
      </c>
      <c r="X529" s="1">
        <f>VLOOKUP(V529,Graph!$D$3:$M$50,col+1)</f>
        <v>4.7000000000000002E-3</v>
      </c>
      <c r="Y529" s="1">
        <f t="shared" si="392"/>
        <v>5.0666666666666664E-3</v>
      </c>
      <c r="Z529" s="1">
        <f t="shared" si="416"/>
        <v>0.64078333333333326</v>
      </c>
      <c r="AA529" s="2">
        <f t="shared" si="393"/>
        <v>0.52293333333333369</v>
      </c>
      <c r="AB529" s="1">
        <f t="shared" si="394"/>
        <v>5.0727727067116778E-2</v>
      </c>
      <c r="AC529" s="1">
        <f t="shared" si="395"/>
        <v>1.0904543117396461</v>
      </c>
      <c r="AD529" s="1">
        <f t="shared" si="396"/>
        <v>1.0904543115317296</v>
      </c>
      <c r="AE529" s="1">
        <f t="shared" si="397"/>
        <v>1.0904543115248757</v>
      </c>
      <c r="AF529" s="1">
        <f t="shared" si="398"/>
        <v>1.0904543115246494</v>
      </c>
      <c r="AG529" s="1">
        <f t="shared" si="399"/>
        <v>0.97029640131040851</v>
      </c>
      <c r="AH529" s="1">
        <f t="shared" si="400"/>
        <v>0.450490653868372</v>
      </c>
      <c r="AI529" s="2">
        <f t="shared" si="417"/>
        <v>16.595518376621673</v>
      </c>
      <c r="AJ529" s="1">
        <f>VLOOKUP(AI529,Graph!$D$3:$M$50,col)</f>
        <v>5.7999999999999996E-3</v>
      </c>
      <c r="AK529" s="1">
        <f>VLOOKUP(AI529,Graph!$D$3:$M$50,col+1)</f>
        <v>4.7000000000000002E-3</v>
      </c>
      <c r="AL529" s="1">
        <f t="shared" si="401"/>
        <v>5.0666666666666664E-3</v>
      </c>
      <c r="AM529" s="1">
        <f t="shared" si="418"/>
        <v>0.64078333333333326</v>
      </c>
      <c r="AN529" s="2">
        <f t="shared" si="402"/>
        <v>0.52293333333333369</v>
      </c>
      <c r="AO529" s="1">
        <f t="shared" si="403"/>
        <v>5.0727727067116778E-2</v>
      </c>
      <c r="AP529" s="1">
        <f t="shared" si="404"/>
        <v>1.0904543115246421</v>
      </c>
      <c r="AQ529" s="1">
        <f t="shared" si="405"/>
        <v>1.0904543115246417</v>
      </c>
      <c r="AR529" s="1">
        <f t="shared" si="406"/>
        <v>1.0904543115246417</v>
      </c>
      <c r="AS529" s="1">
        <f t="shared" si="407"/>
        <v>1.0904543115246417</v>
      </c>
      <c r="AT529" s="1">
        <f t="shared" si="408"/>
        <v>0.97029640131040851</v>
      </c>
      <c r="AU529" s="1">
        <f t="shared" si="409"/>
        <v>0.45049065386836873</v>
      </c>
      <c r="AV529" s="2">
        <f t="shared" si="421"/>
        <v>528</v>
      </c>
      <c r="AW529" s="1">
        <f t="shared" si="422"/>
        <v>450.49065386836872</v>
      </c>
      <c r="AX529" s="1">
        <f t="shared" si="423"/>
        <v>0.97029640131040851</v>
      </c>
      <c r="AY529" s="1">
        <f t="shared" si="424"/>
        <v>1.0904543115246417</v>
      </c>
      <c r="AZ529" s="1">
        <f t="shared" si="419"/>
        <v>5.0666666666666664E-3</v>
      </c>
      <c r="BA529" s="1">
        <f t="shared" si="420"/>
        <v>16.595518376621673</v>
      </c>
    </row>
    <row r="530" spans="1:53">
      <c r="A530" s="2">
        <f t="shared" si="379"/>
        <v>0.52900000000000036</v>
      </c>
      <c r="B530" s="1">
        <f t="shared" si="412"/>
        <v>0.57368283333333381</v>
      </c>
      <c r="C530" s="1">
        <f t="shared" si="380"/>
        <v>5.3372143610467639E-2</v>
      </c>
      <c r="D530" s="1">
        <f t="shared" si="413"/>
        <v>1.0962984725247764</v>
      </c>
      <c r="E530" s="1">
        <f t="shared" si="425"/>
        <v>1.0961704966807737</v>
      </c>
      <c r="F530" s="1">
        <f t="shared" si="425"/>
        <v>1.0961659895029281</v>
      </c>
      <c r="G530" s="1">
        <f t="shared" si="425"/>
        <v>1.0961658306640274</v>
      </c>
      <c r="H530" s="1">
        <f t="shared" si="381"/>
        <v>0.46803978930851231</v>
      </c>
      <c r="I530" s="1">
        <f t="shared" si="414"/>
        <v>16.8082752929948</v>
      </c>
      <c r="J530" s="1">
        <f>VLOOKUP($I530,Graph!$D$3:$M$50,col)</f>
        <v>5.7999999999999996E-3</v>
      </c>
      <c r="K530" s="1">
        <f>VLOOKUP($I530,Graph!$D$3:$M$50,col+1)</f>
        <v>4.7000000000000002E-3</v>
      </c>
      <c r="L530" s="1">
        <f t="shared" si="382"/>
        <v>5.0666666666666664E-3</v>
      </c>
      <c r="M530" s="1">
        <f t="shared" si="383"/>
        <v>0.64078333333333326</v>
      </c>
      <c r="N530" s="1">
        <f t="shared" si="384"/>
        <v>0.5239333333333337</v>
      </c>
      <c r="O530" s="1">
        <f t="shared" si="385"/>
        <v>5.0737257939327866E-2</v>
      </c>
      <c r="P530" s="1">
        <f t="shared" si="386"/>
        <v>1.090656874235443</v>
      </c>
      <c r="Q530" s="1">
        <f t="shared" si="387"/>
        <v>1.0904806762774364</v>
      </c>
      <c r="R530" s="1">
        <f t="shared" si="388"/>
        <v>1.0904748720433128</v>
      </c>
      <c r="S530" s="1">
        <f t="shared" si="389"/>
        <v>1.0904746806645624</v>
      </c>
      <c r="T530" s="1">
        <f t="shared" si="390"/>
        <v>0.97032305872359415</v>
      </c>
      <c r="U530" s="1">
        <f t="shared" si="391"/>
        <v>0.45179191344798197</v>
      </c>
      <c r="V530" s="2">
        <f t="shared" si="415"/>
        <v>16.611481947043337</v>
      </c>
      <c r="W530" s="1">
        <f>VLOOKUP(V530,Graph!$D$3:$M$50,col)</f>
        <v>5.7999999999999996E-3</v>
      </c>
      <c r="X530" s="1">
        <f>VLOOKUP(V530,Graph!$D$3:$M$50,col+1)</f>
        <v>4.7000000000000002E-3</v>
      </c>
      <c r="Y530" s="1">
        <f t="shared" si="392"/>
        <v>5.0666666666666664E-3</v>
      </c>
      <c r="Z530" s="1">
        <f t="shared" si="416"/>
        <v>0.64078333333333326</v>
      </c>
      <c r="AA530" s="2">
        <f t="shared" si="393"/>
        <v>0.5239333333333337</v>
      </c>
      <c r="AB530" s="1">
        <f t="shared" si="394"/>
        <v>5.0737257939327866E-2</v>
      </c>
      <c r="AC530" s="1">
        <f t="shared" si="395"/>
        <v>1.090474674354178</v>
      </c>
      <c r="AD530" s="1">
        <f t="shared" si="396"/>
        <v>1.0904746741461036</v>
      </c>
      <c r="AE530" s="1">
        <f t="shared" si="397"/>
        <v>1.0904746741392428</v>
      </c>
      <c r="AF530" s="1">
        <f t="shared" si="398"/>
        <v>1.090474674139017</v>
      </c>
      <c r="AG530" s="1">
        <f t="shared" si="399"/>
        <v>0.97032305872359415</v>
      </c>
      <c r="AH530" s="1">
        <f t="shared" si="400"/>
        <v>0.45179191074439917</v>
      </c>
      <c r="AI530" s="2">
        <f t="shared" si="417"/>
        <v>16.611481913908232</v>
      </c>
      <c r="AJ530" s="1">
        <f>VLOOKUP(AI530,Graph!$D$3:$M$50,col)</f>
        <v>5.7999999999999996E-3</v>
      </c>
      <c r="AK530" s="1">
        <f>VLOOKUP(AI530,Graph!$D$3:$M$50,col+1)</f>
        <v>4.7000000000000002E-3</v>
      </c>
      <c r="AL530" s="1">
        <f t="shared" si="401"/>
        <v>5.0666666666666664E-3</v>
      </c>
      <c r="AM530" s="1">
        <f t="shared" si="418"/>
        <v>0.64078333333333326</v>
      </c>
      <c r="AN530" s="2">
        <f t="shared" si="402"/>
        <v>0.5239333333333337</v>
      </c>
      <c r="AO530" s="1">
        <f t="shared" si="403"/>
        <v>5.0737257939327866E-2</v>
      </c>
      <c r="AP530" s="1">
        <f t="shared" si="404"/>
        <v>1.0904746741390094</v>
      </c>
      <c r="AQ530" s="1">
        <f t="shared" si="405"/>
        <v>1.0904746741390088</v>
      </c>
      <c r="AR530" s="1">
        <f t="shared" si="406"/>
        <v>1.090474674139009</v>
      </c>
      <c r="AS530" s="1">
        <f t="shared" si="407"/>
        <v>1.090474674139009</v>
      </c>
      <c r="AT530" s="1">
        <f t="shared" si="408"/>
        <v>0.97032305872359415</v>
      </c>
      <c r="AU530" s="1">
        <f t="shared" si="409"/>
        <v>0.45179191074439573</v>
      </c>
      <c r="AV530" s="2">
        <f t="shared" si="421"/>
        <v>529</v>
      </c>
      <c r="AW530" s="1">
        <f t="shared" si="422"/>
        <v>451.79191074439575</v>
      </c>
      <c r="AX530" s="1">
        <f t="shared" si="423"/>
        <v>0.97032305872359415</v>
      </c>
      <c r="AY530" s="1">
        <f t="shared" si="424"/>
        <v>1.090474674139009</v>
      </c>
      <c r="AZ530" s="1">
        <f t="shared" si="419"/>
        <v>5.0666666666666664E-3</v>
      </c>
      <c r="BA530" s="1">
        <f t="shared" si="420"/>
        <v>16.611481913908232</v>
      </c>
    </row>
    <row r="531" spans="1:53">
      <c r="A531" s="2">
        <f t="shared" si="379"/>
        <v>0.53000000000000036</v>
      </c>
      <c r="B531" s="1">
        <f t="shared" si="412"/>
        <v>0.57472400000000046</v>
      </c>
      <c r="C531" s="1">
        <f t="shared" si="380"/>
        <v>5.3380186070888576E-2</v>
      </c>
      <c r="D531" s="1">
        <f t="shared" si="413"/>
        <v>1.0963154651659295</v>
      </c>
      <c r="E531" s="1">
        <f t="shared" si="425"/>
        <v>1.0961880396435444</v>
      </c>
      <c r="F531" s="1">
        <f t="shared" si="425"/>
        <v>1.0961835509379623</v>
      </c>
      <c r="G531" s="1">
        <f t="shared" si="425"/>
        <v>1.0961833927184412</v>
      </c>
      <c r="H531" s="1">
        <f t="shared" si="381"/>
        <v>0.469375081167555</v>
      </c>
      <c r="I531" s="1">
        <f t="shared" si="414"/>
        <v>16.82424447884269</v>
      </c>
      <c r="J531" s="1">
        <f>VLOOKUP($I531,Graph!$D$3:$M$50,col)</f>
        <v>5.7999999999999996E-3</v>
      </c>
      <c r="K531" s="1">
        <f>VLOOKUP($I531,Graph!$D$3:$M$50,col+1)</f>
        <v>4.7000000000000002E-3</v>
      </c>
      <c r="L531" s="1">
        <f t="shared" si="382"/>
        <v>5.0666666666666664E-3</v>
      </c>
      <c r="M531" s="1">
        <f t="shared" si="383"/>
        <v>0.64078333333333326</v>
      </c>
      <c r="N531" s="1">
        <f t="shared" si="384"/>
        <v>0.5249333333333337</v>
      </c>
      <c r="O531" s="1">
        <f t="shared" si="385"/>
        <v>5.0746755169793441E-2</v>
      </c>
      <c r="P531" s="1">
        <f t="shared" si="386"/>
        <v>1.0906771275412412</v>
      </c>
      <c r="Q531" s="1">
        <f t="shared" si="387"/>
        <v>1.090500968778112</v>
      </c>
      <c r="R531" s="1">
        <f t="shared" si="388"/>
        <v>1.0904951644163434</v>
      </c>
      <c r="S531" s="1">
        <f t="shared" si="389"/>
        <v>1.0904949729866742</v>
      </c>
      <c r="T531" s="1">
        <f t="shared" si="390"/>
        <v>0.97034961578550738</v>
      </c>
      <c r="U531" s="1">
        <f t="shared" si="391"/>
        <v>0.45309442380858528</v>
      </c>
      <c r="V531" s="2">
        <f t="shared" si="415"/>
        <v>16.627430194624491</v>
      </c>
      <c r="W531" s="1">
        <f>VLOOKUP(V531,Graph!$D$3:$M$50,col)</f>
        <v>5.7999999999999996E-3</v>
      </c>
      <c r="X531" s="1">
        <f>VLOOKUP(V531,Graph!$D$3:$M$50,col+1)</f>
        <v>4.7000000000000002E-3</v>
      </c>
      <c r="Y531" s="1">
        <f t="shared" si="392"/>
        <v>5.0666666666666664E-3</v>
      </c>
      <c r="Z531" s="1">
        <f t="shared" si="416"/>
        <v>0.64078333333333326</v>
      </c>
      <c r="AA531" s="2">
        <f t="shared" si="393"/>
        <v>0.5249333333333337</v>
      </c>
      <c r="AB531" s="1">
        <f t="shared" si="394"/>
        <v>5.0746755169793441E-2</v>
      </c>
      <c r="AC531" s="1">
        <f t="shared" si="395"/>
        <v>1.0904949666730703</v>
      </c>
      <c r="AD531" s="1">
        <f t="shared" si="396"/>
        <v>1.0904949664648391</v>
      </c>
      <c r="AE531" s="1">
        <f t="shared" si="397"/>
        <v>1.0904949664579713</v>
      </c>
      <c r="AF531" s="1">
        <f t="shared" si="398"/>
        <v>1.0904949664577446</v>
      </c>
      <c r="AG531" s="1">
        <f t="shared" si="399"/>
        <v>0.97034961578550738</v>
      </c>
      <c r="AH531" s="1">
        <f t="shared" si="400"/>
        <v>0.45309442109585241</v>
      </c>
      <c r="AI531" s="2">
        <f t="shared" si="417"/>
        <v>16.627430161440994</v>
      </c>
      <c r="AJ531" s="1">
        <f>VLOOKUP(AI531,Graph!$D$3:$M$50,col)</f>
        <v>5.7999999999999996E-3</v>
      </c>
      <c r="AK531" s="1">
        <f>VLOOKUP(AI531,Graph!$D$3:$M$50,col+1)</f>
        <v>4.7000000000000002E-3</v>
      </c>
      <c r="AL531" s="1">
        <f t="shared" si="401"/>
        <v>5.0666666666666664E-3</v>
      </c>
      <c r="AM531" s="1">
        <f t="shared" si="418"/>
        <v>0.64078333333333326</v>
      </c>
      <c r="AN531" s="2">
        <f t="shared" si="402"/>
        <v>0.5249333333333337</v>
      </c>
      <c r="AO531" s="1">
        <f t="shared" si="403"/>
        <v>5.0746755169793441E-2</v>
      </c>
      <c r="AP531" s="1">
        <f t="shared" si="404"/>
        <v>1.0904949664577375</v>
      </c>
      <c r="AQ531" s="1">
        <f t="shared" si="405"/>
        <v>1.090494966457737</v>
      </c>
      <c r="AR531" s="1">
        <f t="shared" si="406"/>
        <v>1.090494966457737</v>
      </c>
      <c r="AS531" s="1">
        <f t="shared" si="407"/>
        <v>1.090494966457737</v>
      </c>
      <c r="AT531" s="1">
        <f t="shared" si="408"/>
        <v>0.97034961578550738</v>
      </c>
      <c r="AU531" s="1">
        <f t="shared" si="409"/>
        <v>0.45309442109584919</v>
      </c>
      <c r="AV531" s="2">
        <f t="shared" si="421"/>
        <v>530</v>
      </c>
      <c r="AW531" s="1">
        <f t="shared" si="422"/>
        <v>453.09442109584921</v>
      </c>
      <c r="AX531" s="1">
        <f t="shared" si="423"/>
        <v>0.97034961578550738</v>
      </c>
      <c r="AY531" s="1">
        <f t="shared" si="424"/>
        <v>1.090494966457737</v>
      </c>
      <c r="AZ531" s="1">
        <f t="shared" si="419"/>
        <v>5.0666666666666664E-3</v>
      </c>
      <c r="BA531" s="1">
        <f t="shared" si="420"/>
        <v>16.627430161440994</v>
      </c>
    </row>
    <row r="532" spans="1:53">
      <c r="A532" s="2">
        <f t="shared" si="379"/>
        <v>0.53100000000000036</v>
      </c>
      <c r="B532" s="1">
        <f t="shared" si="412"/>
        <v>0.57576516666666711</v>
      </c>
      <c r="C532" s="1">
        <f t="shared" si="380"/>
        <v>5.3388200047269727E-2</v>
      </c>
      <c r="D532" s="1">
        <f t="shared" si="413"/>
        <v>1.0963323984101134</v>
      </c>
      <c r="E532" s="1">
        <f t="shared" si="425"/>
        <v>1.0962055216249551</v>
      </c>
      <c r="F532" s="1">
        <f t="shared" si="425"/>
        <v>1.0962010513467786</v>
      </c>
      <c r="G532" s="1">
        <f t="shared" si="425"/>
        <v>1.0962008937454244</v>
      </c>
      <c r="H532" s="1">
        <f t="shared" si="381"/>
        <v>0.4707116426134576</v>
      </c>
      <c r="I532" s="1">
        <f t="shared" si="414"/>
        <v>16.840198547212612</v>
      </c>
      <c r="J532" s="1">
        <f>VLOOKUP($I532,Graph!$D$3:$M$50,col)</f>
        <v>5.7999999999999996E-3</v>
      </c>
      <c r="K532" s="1">
        <f>VLOOKUP($I532,Graph!$D$3:$M$50,col+1)</f>
        <v>4.7000000000000002E-3</v>
      </c>
      <c r="L532" s="1">
        <f t="shared" si="382"/>
        <v>5.0666666666666664E-3</v>
      </c>
      <c r="M532" s="1">
        <f t="shared" si="383"/>
        <v>0.64078333333333326</v>
      </c>
      <c r="N532" s="1">
        <f t="shared" si="384"/>
        <v>0.5259333333333337</v>
      </c>
      <c r="O532" s="1">
        <f t="shared" si="385"/>
        <v>5.0756218936196765E-2</v>
      </c>
      <c r="P532" s="1">
        <f t="shared" si="386"/>
        <v>1.0906973109888503</v>
      </c>
      <c r="Q532" s="1">
        <f t="shared" si="387"/>
        <v>1.0905211913431365</v>
      </c>
      <c r="R532" s="1">
        <f t="shared" si="388"/>
        <v>1.0905153868566342</v>
      </c>
      <c r="S532" s="1">
        <f t="shared" si="389"/>
        <v>1.0905151953763002</v>
      </c>
      <c r="T532" s="1">
        <f t="shared" si="390"/>
        <v>0.97037607306173324</v>
      </c>
      <c r="U532" s="1">
        <f t="shared" si="391"/>
        <v>0.45439818643824675</v>
      </c>
      <c r="V532" s="2">
        <f t="shared" si="415"/>
        <v>16.64336319621593</v>
      </c>
      <c r="W532" s="1">
        <f>VLOOKUP(V532,Graph!$D$3:$M$50,col)</f>
        <v>5.7999999999999996E-3</v>
      </c>
      <c r="X532" s="1">
        <f>VLOOKUP(V532,Graph!$D$3:$M$50,col+1)</f>
        <v>4.7000000000000002E-3</v>
      </c>
      <c r="Y532" s="1">
        <f t="shared" si="392"/>
        <v>5.0666666666666664E-3</v>
      </c>
      <c r="Z532" s="1">
        <f t="shared" si="416"/>
        <v>0.64078333333333326</v>
      </c>
      <c r="AA532" s="2">
        <f t="shared" si="393"/>
        <v>0.5259333333333337</v>
      </c>
      <c r="AB532" s="1">
        <f t="shared" si="394"/>
        <v>5.0756218936196765E-2</v>
      </c>
      <c r="AC532" s="1">
        <f t="shared" si="395"/>
        <v>1.0905151890594893</v>
      </c>
      <c r="AD532" s="1">
        <f t="shared" si="396"/>
        <v>1.0905151888511015</v>
      </c>
      <c r="AE532" s="1">
        <f t="shared" si="397"/>
        <v>1.0905151888442268</v>
      </c>
      <c r="AF532" s="1">
        <f t="shared" si="398"/>
        <v>1.0905151888440003</v>
      </c>
      <c r="AG532" s="1">
        <f t="shared" si="399"/>
        <v>0.97037607306173324</v>
      </c>
      <c r="AH532" s="1">
        <f t="shared" si="400"/>
        <v>0.45439818371635421</v>
      </c>
      <c r="AI532" s="2">
        <f t="shared" si="417"/>
        <v>16.643363162984102</v>
      </c>
      <c r="AJ532" s="1">
        <f>VLOOKUP(AI532,Graph!$D$3:$M$50,col)</f>
        <v>5.7999999999999996E-3</v>
      </c>
      <c r="AK532" s="1">
        <f>VLOOKUP(AI532,Graph!$D$3:$M$50,col+1)</f>
        <v>4.7000000000000002E-3</v>
      </c>
      <c r="AL532" s="1">
        <f t="shared" si="401"/>
        <v>5.0666666666666664E-3</v>
      </c>
      <c r="AM532" s="1">
        <f t="shared" si="418"/>
        <v>0.64078333333333326</v>
      </c>
      <c r="AN532" s="2">
        <f t="shared" si="402"/>
        <v>0.5259333333333337</v>
      </c>
      <c r="AO532" s="1">
        <f t="shared" si="403"/>
        <v>5.0756218936196765E-2</v>
      </c>
      <c r="AP532" s="1">
        <f t="shared" si="404"/>
        <v>1.0905151888439926</v>
      </c>
      <c r="AQ532" s="1">
        <f t="shared" si="405"/>
        <v>1.0905151888439923</v>
      </c>
      <c r="AR532" s="1">
        <f t="shared" si="406"/>
        <v>1.0905151888439926</v>
      </c>
      <c r="AS532" s="1">
        <f t="shared" si="407"/>
        <v>1.0905151888439923</v>
      </c>
      <c r="AT532" s="1">
        <f t="shared" si="408"/>
        <v>0.97037607306173324</v>
      </c>
      <c r="AU532" s="1">
        <f t="shared" si="409"/>
        <v>0.45439818371635088</v>
      </c>
      <c r="AV532" s="2">
        <f t="shared" si="421"/>
        <v>531</v>
      </c>
      <c r="AW532" s="1">
        <f t="shared" si="422"/>
        <v>454.3981837163509</v>
      </c>
      <c r="AX532" s="1">
        <f t="shared" si="423"/>
        <v>0.97037607306173324</v>
      </c>
      <c r="AY532" s="1">
        <f t="shared" si="424"/>
        <v>1.0905151888439923</v>
      </c>
      <c r="AZ532" s="1">
        <f t="shared" si="419"/>
        <v>5.0666666666666664E-3</v>
      </c>
      <c r="BA532" s="1">
        <f t="shared" si="420"/>
        <v>16.643363162984102</v>
      </c>
    </row>
    <row r="533" spans="1:53">
      <c r="A533" s="2">
        <f t="shared" ref="A533:A596" si="426">A532+0.001</f>
        <v>0.53200000000000036</v>
      </c>
      <c r="B533" s="1">
        <f t="shared" si="412"/>
        <v>0.57680633333333375</v>
      </c>
      <c r="C533" s="1">
        <f t="shared" ref="C533:C596" si="427">(4/27)*(b*A533/B533)^2</f>
        <v>5.3396185690599431E-2</v>
      </c>
      <c r="D533" s="1">
        <f t="shared" si="413"/>
        <v>1.0963492725680775</v>
      </c>
      <c r="E533" s="1">
        <f t="shared" si="425"/>
        <v>1.0962229429422954</v>
      </c>
      <c r="F533" s="1">
        <f t="shared" si="425"/>
        <v>1.0962184910468091</v>
      </c>
      <c r="G533" s="1">
        <f t="shared" si="425"/>
        <v>1.0962183340624105</v>
      </c>
      <c r="H533" s="1">
        <f t="shared" ref="H533:H596" si="428">SQRT(gn*(2*A533/3)^3)*G533*b</f>
        <v>0.47204947244030465</v>
      </c>
      <c r="I533" s="1">
        <f t="shared" si="414"/>
        <v>16.856137540895318</v>
      </c>
      <c r="J533" s="1">
        <f>VLOOKUP($I533,Graph!$D$3:$M$50,col)</f>
        <v>5.7999999999999996E-3</v>
      </c>
      <c r="K533" s="1">
        <f>VLOOKUP($I533,Graph!$D$3:$M$50,col+1)</f>
        <v>4.7000000000000002E-3</v>
      </c>
      <c r="L533" s="1">
        <f t="shared" ref="L533:L596" si="429">J533+Ratio*(K533-J533)</f>
        <v>5.0666666666666664E-3</v>
      </c>
      <c r="M533" s="1">
        <f t="shared" ref="M533:M596" si="430">b-2*L533*L</f>
        <v>0.64078333333333326</v>
      </c>
      <c r="N533" s="1">
        <f t="shared" ref="N533:N596" si="431">A533-L533*L</f>
        <v>0.5269333333333337</v>
      </c>
      <c r="O533" s="1">
        <f t="shared" ref="O533:O596" si="432">(4/27)*(M533*N533/B533)^2</f>
        <v>5.0765649414973038E-2</v>
      </c>
      <c r="P533" s="1">
        <f t="shared" ref="P533:P596" si="433">SQRT(G533-(O533*G533-POWER(G533,1/3)+1)/(O533-POWER(G533,-2/3)/3))</f>
        <v>1.0907174249388549</v>
      </c>
      <c r="Q533" s="1">
        <f t="shared" ref="Q533:Q596" si="434">SQRT(P533-(O533*P533-POWER(P533,1/3)+1)/(O533-POWER(P533,-2/3)/3))</f>
        <v>1.0905413443332086</v>
      </c>
      <c r="R533" s="1">
        <f t="shared" ref="R533:R596" si="435">SQRT(Q533-(O533*Q533-POWER(Q533,1/3)+1)/(O533-POWER(Q533,-2/3)/3))</f>
        <v>1.0905355397248588</v>
      </c>
      <c r="S533" s="1">
        <f t="shared" ref="S533:S596" si="436">SQRT(R533-(O533*R533-POWER(R533,1/3)+1)/(O533-POWER(R533,-2/3)/3))</f>
        <v>1.0905353481941107</v>
      </c>
      <c r="T533" s="1">
        <f t="shared" ref="T533:T596" si="437">(M533/b)*POWER(N533/A533,3/2)</f>
        <v>0.97040243111361468</v>
      </c>
      <c r="U533" s="1">
        <f t="shared" ref="U533:U596" si="438">SQRT(gn*(2*A533/3)^3)*S533*T533*b</f>
        <v>0.45570320013406479</v>
      </c>
      <c r="V533" s="2">
        <f t="shared" si="415"/>
        <v>16.659280995373745</v>
      </c>
      <c r="W533" s="1">
        <f>VLOOKUP(V533,Graph!$D$3:$M$50,col)</f>
        <v>5.7999999999999996E-3</v>
      </c>
      <c r="X533" s="1">
        <f>VLOOKUP(V533,Graph!$D$3:$M$50,col+1)</f>
        <v>4.7000000000000002E-3</v>
      </c>
      <c r="Y533" s="1">
        <f t="shared" ref="Y533:Y596" si="439">W533+Ratio*(X533-W533)</f>
        <v>5.0666666666666664E-3</v>
      </c>
      <c r="Z533" s="1">
        <f t="shared" si="416"/>
        <v>0.64078333333333326</v>
      </c>
      <c r="AA533" s="2">
        <f t="shared" ref="AA533:AA596" si="440">A533-Y533*L</f>
        <v>0.5269333333333337</v>
      </c>
      <c r="AB533" s="1">
        <f t="shared" ref="AB533:AB596" si="441">(4/27)*(Z533*AA533/B533)^2</f>
        <v>5.0765649414973038E-2</v>
      </c>
      <c r="AC533" s="1">
        <f t="shared" ref="AC533:AC596" si="442">SQRT(S533-(AB533*S533-POWER(S533,1/3)+1)/(AB533-POWER(S533,-2/3)/3))</f>
        <v>1.0905353418741064</v>
      </c>
      <c r="AD533" s="1">
        <f t="shared" ref="AD533:AD596" si="443">SQRT(AC533-(AB533*AC533-POWER(AC533,1/3)+1)/(AB533-POWER(AC533,-2/3)/3))</f>
        <v>1.0905353416655628</v>
      </c>
      <c r="AE533" s="1">
        <f t="shared" ref="AE533:AE596" si="444">SQRT(AD533-(AB533*AD533-POWER(AD533,1/3)+1)/(AB533-POWER(AD533,-2/3)/3))</f>
        <v>1.0905353416586812</v>
      </c>
      <c r="AF533" s="1">
        <f t="shared" ref="AF533:AF596" si="445">SQRT(AE533-(AB533*AE533-POWER(AE533,1/3)+1)/(AB533-POWER(AE533,-2/3)/3))</f>
        <v>1.0905353416584542</v>
      </c>
      <c r="AG533" s="1">
        <f t="shared" ref="AG533:AG596" si="446">(Z533/b)*POWER(AA533/A533,3/2)</f>
        <v>0.97040243111361468</v>
      </c>
      <c r="AH533" s="1">
        <f t="shared" ref="AH533:AH596" si="447">SQRT(gn*(2*A533/3)^3)*AF533*AG533*b</f>
        <v>0.4557031974030028</v>
      </c>
      <c r="AI533" s="2">
        <f t="shared" si="417"/>
        <v>16.659280962093657</v>
      </c>
      <c r="AJ533" s="1">
        <f>VLOOKUP(AI533,Graph!$D$3:$M$50,col)</f>
        <v>5.7999999999999996E-3</v>
      </c>
      <c r="AK533" s="1">
        <f>VLOOKUP(AI533,Graph!$D$3:$M$50,col+1)</f>
        <v>4.7000000000000002E-3</v>
      </c>
      <c r="AL533" s="1">
        <f t="shared" ref="AL533:AL596" si="448">AJ533+Ratio*(AK533-AJ533)</f>
        <v>5.0666666666666664E-3</v>
      </c>
      <c r="AM533" s="1">
        <f t="shared" si="418"/>
        <v>0.64078333333333326</v>
      </c>
      <c r="AN533" s="2">
        <f t="shared" ref="AN533:AN596" si="449">A533-AL533*L</f>
        <v>0.5269333333333337</v>
      </c>
      <c r="AO533" s="1">
        <f t="shared" ref="AO533:AO596" si="450">(4/27)*(AM533*AN533/B533)^2</f>
        <v>5.0765649414973038E-2</v>
      </c>
      <c r="AP533" s="1">
        <f t="shared" ref="AP533:AP596" si="451">SQRT(AF533-(AO533*AF533-POWER(AF533,1/3)+1)/(AO533-POWER(AF533,-2/3)/3))</f>
        <v>1.0905353416584465</v>
      </c>
      <c r="AQ533" s="1">
        <f t="shared" ref="AQ533:AQ596" si="452">SQRT(AP533-(AO533*AP533-POWER(AP533,1/3)+1)/(AO533-POWER(AP533,-2/3)/3))</f>
        <v>1.0905353416584467</v>
      </c>
      <c r="AR533" s="1">
        <f t="shared" ref="AR533:AR596" si="453">SQRT(AQ533-(AO533*AQ533-POWER(AQ533,1/3)+1)/(AO533-POWER(AQ533,-2/3)/3))</f>
        <v>1.0905353416584462</v>
      </c>
      <c r="AS533" s="1">
        <f t="shared" ref="AS533:AS596" si="454">SQRT(AR533-(AO533*AR533-POWER(AR533,1/3)+1)/(AO533-POWER(AR533,-2/3)/3))</f>
        <v>1.0905353416584465</v>
      </c>
      <c r="AT533" s="1">
        <f t="shared" ref="AT533:AT596" si="455">(AM533/b)*POWER(AN533/A533,3/2)</f>
        <v>0.97040243111361468</v>
      </c>
      <c r="AU533" s="1">
        <f t="shared" ref="AU533:AU596" si="456">SQRT(gn*(2*A533/3)^3)*AS533*AT533*b</f>
        <v>0.45570319740299964</v>
      </c>
      <c r="AV533" s="2">
        <f t="shared" si="421"/>
        <v>532</v>
      </c>
      <c r="AW533" s="1">
        <f t="shared" si="422"/>
        <v>455.70319740299965</v>
      </c>
      <c r="AX533" s="1">
        <f t="shared" si="423"/>
        <v>0.97040243111361468</v>
      </c>
      <c r="AY533" s="1">
        <f t="shared" si="424"/>
        <v>1.0905353416584465</v>
      </c>
      <c r="AZ533" s="1">
        <f t="shared" si="419"/>
        <v>5.0666666666666664E-3</v>
      </c>
      <c r="BA533" s="1">
        <f t="shared" si="420"/>
        <v>16.659280962093657</v>
      </c>
    </row>
    <row r="534" spans="1:53">
      <c r="A534" s="2">
        <f t="shared" si="426"/>
        <v>0.53300000000000036</v>
      </c>
      <c r="B534" s="1">
        <f t="shared" si="412"/>
        <v>0.57784750000000051</v>
      </c>
      <c r="C534" s="1">
        <f t="shared" si="427"/>
        <v>5.3404143150801234E-2</v>
      </c>
      <c r="D534" s="1">
        <f t="shared" si="413"/>
        <v>1.0963660879484081</v>
      </c>
      <c r="E534" s="1">
        <f t="shared" si="425"/>
        <v>1.0962403039106612</v>
      </c>
      <c r="F534" s="1">
        <f t="shared" si="425"/>
        <v>1.0962358703532882</v>
      </c>
      <c r="G534" s="1">
        <f t="shared" si="425"/>
        <v>1.0962357139846368</v>
      </c>
      <c r="H534" s="1">
        <f t="shared" si="428"/>
        <v>0.4733885694456117</v>
      </c>
      <c r="I534" s="1">
        <f t="shared" si="414"/>
        <v>16.872061502480339</v>
      </c>
      <c r="J534" s="1">
        <f>VLOOKUP($I534,Graph!$D$3:$M$50,col)</f>
        <v>5.7999999999999996E-3</v>
      </c>
      <c r="K534" s="1">
        <f>VLOOKUP($I534,Graph!$D$3:$M$50,col+1)</f>
        <v>4.7000000000000002E-3</v>
      </c>
      <c r="L534" s="1">
        <f t="shared" si="429"/>
        <v>5.0666666666666664E-3</v>
      </c>
      <c r="M534" s="1">
        <f t="shared" si="430"/>
        <v>0.64078333333333326</v>
      </c>
      <c r="N534" s="1">
        <f t="shared" si="431"/>
        <v>0.5279333333333337</v>
      </c>
      <c r="O534" s="1">
        <f t="shared" si="432"/>
        <v>5.0775046781320089E-2</v>
      </c>
      <c r="P534" s="1">
        <f t="shared" si="433"/>
        <v>1.0907374697493637</v>
      </c>
      <c r="Q534" s="1">
        <f t="shared" si="434"/>
        <v>1.0905614281065517</v>
      </c>
      <c r="R534" s="1">
        <f t="shared" si="435"/>
        <v>1.0905556233792146</v>
      </c>
      <c r="S534" s="1">
        <f t="shared" si="436"/>
        <v>1.0905554317983033</v>
      </c>
      <c r="T534" s="1">
        <f t="shared" si="437"/>
        <v>0.97042869049829261</v>
      </c>
      <c r="U534" s="1">
        <f t="shared" si="438"/>
        <v>0.45700946369659828</v>
      </c>
      <c r="V534" s="2">
        <f t="shared" si="415"/>
        <v>16.675183635447365</v>
      </c>
      <c r="W534" s="1">
        <f>VLOOKUP(V534,Graph!$D$3:$M$50,col)</f>
        <v>5.7999999999999996E-3</v>
      </c>
      <c r="X534" s="1">
        <f>VLOOKUP(V534,Graph!$D$3:$M$50,col+1)</f>
        <v>4.7000000000000002E-3</v>
      </c>
      <c r="Y534" s="1">
        <f t="shared" si="439"/>
        <v>5.0666666666666664E-3</v>
      </c>
      <c r="Z534" s="1">
        <f t="shared" si="416"/>
        <v>0.64078333333333326</v>
      </c>
      <c r="AA534" s="2">
        <f t="shared" si="440"/>
        <v>0.5279333333333337</v>
      </c>
      <c r="AB534" s="1">
        <f t="shared" si="441"/>
        <v>5.0775046781320089E-2</v>
      </c>
      <c r="AC534" s="1">
        <f t="shared" si="442"/>
        <v>1.0905554254751175</v>
      </c>
      <c r="AD534" s="1">
        <f t="shared" si="443"/>
        <v>1.0905554252664182</v>
      </c>
      <c r="AE534" s="1">
        <f t="shared" si="444"/>
        <v>1.0905554252595302</v>
      </c>
      <c r="AF534" s="1">
        <f t="shared" si="445"/>
        <v>1.0905554252593028</v>
      </c>
      <c r="AG534" s="1">
        <f t="shared" si="446"/>
        <v>0.97042869049829261</v>
      </c>
      <c r="AH534" s="1">
        <f t="shared" si="447"/>
        <v>0.45700946095635686</v>
      </c>
      <c r="AI534" s="2">
        <f t="shared" si="417"/>
        <v>16.67518360211908</v>
      </c>
      <c r="AJ534" s="1">
        <f>VLOOKUP(AI534,Graph!$D$3:$M$50,col)</f>
        <v>5.7999999999999996E-3</v>
      </c>
      <c r="AK534" s="1">
        <f>VLOOKUP(AI534,Graph!$D$3:$M$50,col+1)</f>
        <v>4.7000000000000002E-3</v>
      </c>
      <c r="AL534" s="1">
        <f t="shared" si="448"/>
        <v>5.0666666666666664E-3</v>
      </c>
      <c r="AM534" s="1">
        <f t="shared" si="418"/>
        <v>0.64078333333333326</v>
      </c>
      <c r="AN534" s="2">
        <f t="shared" si="449"/>
        <v>0.5279333333333337</v>
      </c>
      <c r="AO534" s="1">
        <f t="shared" si="450"/>
        <v>5.0775046781320089E-2</v>
      </c>
      <c r="AP534" s="1">
        <f t="shared" si="451"/>
        <v>1.0905554252592953</v>
      </c>
      <c r="AQ534" s="1">
        <f t="shared" si="452"/>
        <v>1.0905554252592951</v>
      </c>
      <c r="AR534" s="1">
        <f t="shared" si="453"/>
        <v>1.0905554252592951</v>
      </c>
      <c r="AS534" s="1">
        <f t="shared" si="454"/>
        <v>1.0905554252592951</v>
      </c>
      <c r="AT534" s="1">
        <f t="shared" si="455"/>
        <v>0.97042869049829261</v>
      </c>
      <c r="AU534" s="1">
        <f t="shared" si="456"/>
        <v>0.45700946095635364</v>
      </c>
      <c r="AV534" s="2">
        <f t="shared" si="421"/>
        <v>533</v>
      </c>
      <c r="AW534" s="1">
        <f t="shared" si="422"/>
        <v>457.00946095635362</v>
      </c>
      <c r="AX534" s="1">
        <f t="shared" si="423"/>
        <v>0.97042869049829261</v>
      </c>
      <c r="AY534" s="1">
        <f t="shared" si="424"/>
        <v>1.0905554252592951</v>
      </c>
      <c r="AZ534" s="1">
        <f t="shared" si="419"/>
        <v>5.0666666666666664E-3</v>
      </c>
      <c r="BA534" s="1">
        <f t="shared" si="420"/>
        <v>16.67518360211908</v>
      </c>
    </row>
    <row r="535" spans="1:53">
      <c r="A535" s="2">
        <f t="shared" si="426"/>
        <v>0.53400000000000036</v>
      </c>
      <c r="B535" s="1">
        <f t="shared" si="412"/>
        <v>0.57888866666666716</v>
      </c>
      <c r="C535" s="1">
        <f t="shared" si="427"/>
        <v>5.3412072576743318E-2</v>
      </c>
      <c r="D535" s="1">
        <f t="shared" si="413"/>
        <v>1.0963828448575474</v>
      </c>
      <c r="E535" s="1">
        <f t="shared" si="425"/>
        <v>1.09625760484297</v>
      </c>
      <c r="F535" s="1">
        <f t="shared" si="425"/>
        <v>1.0962531895792726</v>
      </c>
      <c r="G535" s="1">
        <f t="shared" si="425"/>
        <v>1.0962530338251617</v>
      </c>
      <c r="H535" s="1">
        <f t="shared" si="428"/>
        <v>0.47472893243030889</v>
      </c>
      <c r="I535" s="1">
        <f t="shared" si="414"/>
        <v>16.887970474357267</v>
      </c>
      <c r="J535" s="1">
        <f>VLOOKUP($I535,Graph!$D$3:$M$50,col)</f>
        <v>5.7999999999999996E-3</v>
      </c>
      <c r="K535" s="1">
        <f>VLOOKUP($I535,Graph!$D$3:$M$50,col+1)</f>
        <v>4.7000000000000002E-3</v>
      </c>
      <c r="L535" s="1">
        <f t="shared" si="429"/>
        <v>5.0666666666666664E-3</v>
      </c>
      <c r="M535" s="1">
        <f t="shared" si="430"/>
        <v>0.64078333333333326</v>
      </c>
      <c r="N535" s="1">
        <f t="shared" si="431"/>
        <v>0.5289333333333337</v>
      </c>
      <c r="O535" s="1">
        <f t="shared" si="432"/>
        <v>5.0784411209209492E-2</v>
      </c>
      <c r="P535" s="1">
        <f t="shared" si="433"/>
        <v>1.0907574457760325</v>
      </c>
      <c r="Q535" s="1">
        <f t="shared" si="434"/>
        <v>1.0905814430189362</v>
      </c>
      <c r="R535" s="1">
        <f t="shared" si="435"/>
        <v>1.0905756381754477</v>
      </c>
      <c r="S535" s="1">
        <f t="shared" si="436"/>
        <v>1.0905754465446209</v>
      </c>
      <c r="T535" s="1">
        <f t="shared" si="437"/>
        <v>0.97045485176874424</v>
      </c>
      <c r="U535" s="1">
        <f t="shared" si="438"/>
        <v>0.4583169759298491</v>
      </c>
      <c r="V535" s="2">
        <f t="shared" si="415"/>
        <v>16.691071159580908</v>
      </c>
      <c r="W535" s="1">
        <f>VLOOKUP(V535,Graph!$D$3:$M$50,col)</f>
        <v>5.7999999999999996E-3</v>
      </c>
      <c r="X535" s="1">
        <f>VLOOKUP(V535,Graph!$D$3:$M$50,col+1)</f>
        <v>4.7000000000000002E-3</v>
      </c>
      <c r="Y535" s="1">
        <f t="shared" si="439"/>
        <v>5.0666666666666664E-3</v>
      </c>
      <c r="Z535" s="1">
        <f t="shared" si="416"/>
        <v>0.64078333333333326</v>
      </c>
      <c r="AA535" s="2">
        <f t="shared" si="440"/>
        <v>0.5289333333333337</v>
      </c>
      <c r="AB535" s="1">
        <f t="shared" si="441"/>
        <v>5.0784411209209492E-2</v>
      </c>
      <c r="AC535" s="1">
        <f t="shared" si="442"/>
        <v>1.0905754402182657</v>
      </c>
      <c r="AD535" s="1">
        <f t="shared" si="443"/>
        <v>1.0905754400094121</v>
      </c>
      <c r="AE535" s="1">
        <f t="shared" si="444"/>
        <v>1.0905754400025172</v>
      </c>
      <c r="AF535" s="1">
        <f t="shared" si="445"/>
        <v>1.0905754400022893</v>
      </c>
      <c r="AG535" s="1">
        <f t="shared" si="446"/>
        <v>0.97045485176874424</v>
      </c>
      <c r="AH535" s="1">
        <f t="shared" si="447"/>
        <v>0.45831697318041836</v>
      </c>
      <c r="AI535" s="2">
        <f t="shared" si="417"/>
        <v>16.691071126204484</v>
      </c>
      <c r="AJ535" s="1">
        <f>VLOOKUP(AI535,Graph!$D$3:$M$50,col)</f>
        <v>5.7999999999999996E-3</v>
      </c>
      <c r="AK535" s="1">
        <f>VLOOKUP(AI535,Graph!$D$3:$M$50,col+1)</f>
        <v>4.7000000000000002E-3</v>
      </c>
      <c r="AL535" s="1">
        <f t="shared" si="448"/>
        <v>5.0666666666666664E-3</v>
      </c>
      <c r="AM535" s="1">
        <f t="shared" si="418"/>
        <v>0.64078333333333326</v>
      </c>
      <c r="AN535" s="2">
        <f t="shared" si="449"/>
        <v>0.5289333333333337</v>
      </c>
      <c r="AO535" s="1">
        <f t="shared" si="450"/>
        <v>5.0784411209209492E-2</v>
      </c>
      <c r="AP535" s="1">
        <f t="shared" si="451"/>
        <v>1.090575440002282</v>
      </c>
      <c r="AQ535" s="1">
        <f t="shared" si="452"/>
        <v>1.090575440002282</v>
      </c>
      <c r="AR535" s="1">
        <f t="shared" si="453"/>
        <v>1.090575440002282</v>
      </c>
      <c r="AS535" s="1">
        <f t="shared" si="454"/>
        <v>1.090575440002282</v>
      </c>
      <c r="AT535" s="1">
        <f t="shared" si="455"/>
        <v>0.97045485176874424</v>
      </c>
      <c r="AU535" s="1">
        <f t="shared" si="456"/>
        <v>0.45831697318041525</v>
      </c>
      <c r="AV535" s="2">
        <f t="shared" si="421"/>
        <v>534</v>
      </c>
      <c r="AW535" s="1">
        <f t="shared" si="422"/>
        <v>458.31697318041523</v>
      </c>
      <c r="AX535" s="1">
        <f t="shared" si="423"/>
        <v>0.97045485176874424</v>
      </c>
      <c r="AY535" s="1">
        <f t="shared" si="424"/>
        <v>1.090575440002282</v>
      </c>
      <c r="AZ535" s="1">
        <f t="shared" si="419"/>
        <v>5.0666666666666664E-3</v>
      </c>
      <c r="BA535" s="1">
        <f t="shared" si="420"/>
        <v>16.691071126204484</v>
      </c>
    </row>
    <row r="536" spans="1:53">
      <c r="A536" s="2">
        <f t="shared" si="426"/>
        <v>0.53500000000000036</v>
      </c>
      <c r="B536" s="1">
        <f t="shared" si="412"/>
        <v>0.57992983333333381</v>
      </c>
      <c r="C536" s="1">
        <f t="shared" si="427"/>
        <v>5.3419974116247666E-2</v>
      </c>
      <c r="D536" s="1">
        <f t="shared" si="413"/>
        <v>1.096399543599812</v>
      </c>
      <c r="E536" s="1">
        <f t="shared" si="425"/>
        <v>1.0962748460499789</v>
      </c>
      <c r="F536" s="1">
        <f t="shared" si="425"/>
        <v>1.0962704490356603</v>
      </c>
      <c r="G536" s="1">
        <f t="shared" si="425"/>
        <v>1.0962702938948854</v>
      </c>
      <c r="H536" s="1">
        <f t="shared" si="428"/>
        <v>0.47607056019872462</v>
      </c>
      <c r="I536" s="1">
        <f t="shared" si="414"/>
        <v>16.903864498717091</v>
      </c>
      <c r="J536" s="1">
        <f>VLOOKUP($I536,Graph!$D$3:$M$50,col)</f>
        <v>5.7999999999999996E-3</v>
      </c>
      <c r="K536" s="1">
        <f>VLOOKUP($I536,Graph!$D$3:$M$50,col+1)</f>
        <v>4.7000000000000002E-3</v>
      </c>
      <c r="L536" s="1">
        <f t="shared" si="429"/>
        <v>5.0666666666666664E-3</v>
      </c>
      <c r="M536" s="1">
        <f t="shared" si="430"/>
        <v>0.64078333333333326</v>
      </c>
      <c r="N536" s="1">
        <f t="shared" si="431"/>
        <v>0.5299333333333337</v>
      </c>
      <c r="O536" s="1">
        <f t="shared" si="432"/>
        <v>5.0793742871397027E-2</v>
      </c>
      <c r="P536" s="1">
        <f t="shared" si="433"/>
        <v>1.0907773533720815</v>
      </c>
      <c r="Q536" s="1">
        <f t="shared" si="434"/>
        <v>1.090601389423701</v>
      </c>
      <c r="R536" s="1">
        <f t="shared" si="435"/>
        <v>1.09059558446687</v>
      </c>
      <c r="S536" s="1">
        <f t="shared" si="436"/>
        <v>1.090595392786375</v>
      </c>
      <c r="T536" s="1">
        <f t="shared" si="437"/>
        <v>0.97048091547382243</v>
      </c>
      <c r="U536" s="1">
        <f t="shared" si="438"/>
        <v>0.45962573564124609</v>
      </c>
      <c r="V536" s="2">
        <f t="shared" si="415"/>
        <v>16.706943610714546</v>
      </c>
      <c r="W536" s="1">
        <f>VLOOKUP(V536,Graph!$D$3:$M$50,col)</f>
        <v>5.7999999999999996E-3</v>
      </c>
      <c r="X536" s="1">
        <f>VLOOKUP(V536,Graph!$D$3:$M$50,col+1)</f>
        <v>4.7000000000000002E-3</v>
      </c>
      <c r="Y536" s="1">
        <f t="shared" si="439"/>
        <v>5.0666666666666664E-3</v>
      </c>
      <c r="Z536" s="1">
        <f t="shared" si="416"/>
        <v>0.64078333333333326</v>
      </c>
      <c r="AA536" s="2">
        <f t="shared" si="440"/>
        <v>0.5299333333333337</v>
      </c>
      <c r="AB536" s="1">
        <f t="shared" si="441"/>
        <v>5.0793742871397027E-2</v>
      </c>
      <c r="AC536" s="1">
        <f t="shared" si="442"/>
        <v>1.0905953864568636</v>
      </c>
      <c r="AD536" s="1">
        <f t="shared" si="443"/>
        <v>1.0905953862478559</v>
      </c>
      <c r="AE536" s="1">
        <f t="shared" si="444"/>
        <v>1.0905953862409539</v>
      </c>
      <c r="AF536" s="1">
        <f t="shared" si="445"/>
        <v>1.0905953862407261</v>
      </c>
      <c r="AG536" s="1">
        <f t="shared" si="446"/>
        <v>0.97048091547382243</v>
      </c>
      <c r="AH536" s="1">
        <f t="shared" si="447"/>
        <v>0.45962573288261654</v>
      </c>
      <c r="AI536" s="2">
        <f t="shared" si="417"/>
        <v>16.706943577290055</v>
      </c>
      <c r="AJ536" s="1">
        <f>VLOOKUP(AI536,Graph!$D$3:$M$50,col)</f>
        <v>5.7999999999999996E-3</v>
      </c>
      <c r="AK536" s="1">
        <f>VLOOKUP(AI536,Graph!$D$3:$M$50,col+1)</f>
        <v>4.7000000000000002E-3</v>
      </c>
      <c r="AL536" s="1">
        <f t="shared" si="448"/>
        <v>5.0666666666666664E-3</v>
      </c>
      <c r="AM536" s="1">
        <f t="shared" si="418"/>
        <v>0.64078333333333326</v>
      </c>
      <c r="AN536" s="2">
        <f t="shared" si="449"/>
        <v>0.5299333333333337</v>
      </c>
      <c r="AO536" s="1">
        <f t="shared" si="450"/>
        <v>5.0793742871397027E-2</v>
      </c>
      <c r="AP536" s="1">
        <f t="shared" si="451"/>
        <v>1.0905953862407185</v>
      </c>
      <c r="AQ536" s="1">
        <f t="shared" si="452"/>
        <v>1.0905953862407185</v>
      </c>
      <c r="AR536" s="1">
        <f t="shared" si="453"/>
        <v>1.0905953862407185</v>
      </c>
      <c r="AS536" s="1">
        <f t="shared" si="454"/>
        <v>1.0905953862407185</v>
      </c>
      <c r="AT536" s="1">
        <f t="shared" si="455"/>
        <v>0.97048091547382243</v>
      </c>
      <c r="AU536" s="1">
        <f t="shared" si="456"/>
        <v>0.45962573288261338</v>
      </c>
      <c r="AV536" s="2">
        <f t="shared" si="421"/>
        <v>535</v>
      </c>
      <c r="AW536" s="1">
        <f t="shared" si="422"/>
        <v>459.62573288261336</v>
      </c>
      <c r="AX536" s="1">
        <f t="shared" si="423"/>
        <v>0.97048091547382243</v>
      </c>
      <c r="AY536" s="1">
        <f t="shared" si="424"/>
        <v>1.0905953862407185</v>
      </c>
      <c r="AZ536" s="1">
        <f t="shared" si="419"/>
        <v>5.0666666666666664E-3</v>
      </c>
      <c r="BA536" s="1">
        <f t="shared" si="420"/>
        <v>16.706943577290055</v>
      </c>
    </row>
    <row r="537" spans="1:53">
      <c r="A537" s="2">
        <f t="shared" si="426"/>
        <v>0.53600000000000037</v>
      </c>
      <c r="B537" s="1">
        <f t="shared" si="412"/>
        <v>0.58097100000000046</v>
      </c>
      <c r="C537" s="1">
        <f t="shared" si="427"/>
        <v>5.3427847916099357E-2</v>
      </c>
      <c r="D537" s="1">
        <f t="shared" si="413"/>
        <v>1.0964161844774116</v>
      </c>
      <c r="E537" s="1">
        <f t="shared" si="425"/>
        <v>1.0962920278403077</v>
      </c>
      <c r="F537" s="1">
        <f t="shared" si="425"/>
        <v>1.0962876490312081</v>
      </c>
      <c r="G537" s="1">
        <f t="shared" si="425"/>
        <v>1.0962874945025674</v>
      </c>
      <c r="H537" s="1">
        <f t="shared" si="428"/>
        <v>0.47741345155856968</v>
      </c>
      <c r="I537" s="1">
        <f t="shared" si="414"/>
        <v>16.919743617553486</v>
      </c>
      <c r="J537" s="1">
        <f>VLOOKUP($I537,Graph!$D$3:$M$50,col)</f>
        <v>5.7999999999999996E-3</v>
      </c>
      <c r="K537" s="1">
        <f>VLOOKUP($I537,Graph!$D$3:$M$50,col+1)</f>
        <v>4.7000000000000002E-3</v>
      </c>
      <c r="L537" s="1">
        <f t="shared" si="429"/>
        <v>5.0666666666666664E-3</v>
      </c>
      <c r="M537" s="1">
        <f t="shared" si="430"/>
        <v>0.64078333333333326</v>
      </c>
      <c r="N537" s="1">
        <f t="shared" si="431"/>
        <v>0.5309333333333337</v>
      </c>
      <c r="O537" s="1">
        <f t="shared" si="432"/>
        <v>5.0803041939433344E-2</v>
      </c>
      <c r="P537" s="1">
        <f t="shared" si="433"/>
        <v>1.09079719288832</v>
      </c>
      <c r="Q537" s="1">
        <f t="shared" si="434"/>
        <v>1.0906212676717724</v>
      </c>
      <c r="R537" s="1">
        <f t="shared" si="435"/>
        <v>1.0906154626043827</v>
      </c>
      <c r="S537" s="1">
        <f t="shared" si="436"/>
        <v>1.090615270874465</v>
      </c>
      <c r="T537" s="1">
        <f t="shared" si="437"/>
        <v>0.97050688215829406</v>
      </c>
      <c r="U537" s="1">
        <f t="shared" si="438"/>
        <v>0.46093574164162893</v>
      </c>
      <c r="V537" s="2">
        <f t="shared" si="415"/>
        <v>16.722801031585856</v>
      </c>
      <c r="W537" s="1">
        <f>VLOOKUP(V537,Graph!$D$3:$M$50,col)</f>
        <v>5.7999999999999996E-3</v>
      </c>
      <c r="X537" s="1">
        <f>VLOOKUP(V537,Graph!$D$3:$M$50,col+1)</f>
        <v>4.7000000000000002E-3</v>
      </c>
      <c r="Y537" s="1">
        <f t="shared" si="439"/>
        <v>5.0666666666666664E-3</v>
      </c>
      <c r="Z537" s="1">
        <f t="shared" si="416"/>
        <v>0.64078333333333326</v>
      </c>
      <c r="AA537" s="2">
        <f t="shared" si="440"/>
        <v>0.5309333333333337</v>
      </c>
      <c r="AB537" s="1">
        <f t="shared" si="441"/>
        <v>5.0803041939433344E-2</v>
      </c>
      <c r="AC537" s="1">
        <f t="shared" si="442"/>
        <v>1.0906152645418101</v>
      </c>
      <c r="AD537" s="1">
        <f t="shared" si="443"/>
        <v>1.0906152643326485</v>
      </c>
      <c r="AE537" s="1">
        <f t="shared" si="444"/>
        <v>1.0906152643257399</v>
      </c>
      <c r="AF537" s="1">
        <f t="shared" si="445"/>
        <v>1.0906152643255118</v>
      </c>
      <c r="AG537" s="1">
        <f t="shared" si="446"/>
        <v>0.97050688215829406</v>
      </c>
      <c r="AH537" s="1">
        <f t="shared" si="447"/>
        <v>0.4609357388737908</v>
      </c>
      <c r="AI537" s="2">
        <f t="shared" si="417"/>
        <v>16.722800998113364</v>
      </c>
      <c r="AJ537" s="1">
        <f>VLOOKUP(AI537,Graph!$D$3:$M$50,col)</f>
        <v>5.7999999999999996E-3</v>
      </c>
      <c r="AK537" s="1">
        <f>VLOOKUP(AI537,Graph!$D$3:$M$50,col+1)</f>
        <v>4.7000000000000002E-3</v>
      </c>
      <c r="AL537" s="1">
        <f t="shared" si="448"/>
        <v>5.0666666666666664E-3</v>
      </c>
      <c r="AM537" s="1">
        <f t="shared" si="418"/>
        <v>0.64078333333333326</v>
      </c>
      <c r="AN537" s="2">
        <f t="shared" si="449"/>
        <v>0.5309333333333337</v>
      </c>
      <c r="AO537" s="1">
        <f t="shared" si="450"/>
        <v>5.0803041939433344E-2</v>
      </c>
      <c r="AP537" s="1">
        <f t="shared" si="451"/>
        <v>1.0906152643255043</v>
      </c>
      <c r="AQ537" s="1">
        <f t="shared" si="452"/>
        <v>1.090615264325504</v>
      </c>
      <c r="AR537" s="1">
        <f t="shared" si="453"/>
        <v>1.090615264325504</v>
      </c>
      <c r="AS537" s="1">
        <f t="shared" si="454"/>
        <v>1.090615264325504</v>
      </c>
      <c r="AT537" s="1">
        <f t="shared" si="455"/>
        <v>0.97050688215829406</v>
      </c>
      <c r="AU537" s="1">
        <f t="shared" si="456"/>
        <v>0.46093573887378747</v>
      </c>
      <c r="AV537" s="2">
        <f t="shared" si="421"/>
        <v>536</v>
      </c>
      <c r="AW537" s="1">
        <f t="shared" si="422"/>
        <v>460.93573887378744</v>
      </c>
      <c r="AX537" s="1">
        <f t="shared" si="423"/>
        <v>0.97050688215829406</v>
      </c>
      <c r="AY537" s="1">
        <f t="shared" si="424"/>
        <v>1.090615264325504</v>
      </c>
      <c r="AZ537" s="1">
        <f t="shared" si="419"/>
        <v>5.0666666666666664E-3</v>
      </c>
      <c r="BA537" s="1">
        <f t="shared" si="420"/>
        <v>16.722800998113364</v>
      </c>
    </row>
    <row r="538" spans="1:53">
      <c r="A538" s="2">
        <f t="shared" si="426"/>
        <v>0.53700000000000037</v>
      </c>
      <c r="B538" s="1">
        <f t="shared" si="412"/>
        <v>0.58201216666666711</v>
      </c>
      <c r="C538" s="1">
        <f t="shared" si="427"/>
        <v>5.3435694122055497E-2</v>
      </c>
      <c r="D538" s="1">
        <f t="shared" si="413"/>
        <v>1.0964327677904666</v>
      </c>
      <c r="E538" s="1">
        <f t="shared" si="425"/>
        <v>1.0963091505204514</v>
      </c>
      <c r="F538" s="1">
        <f t="shared" si="425"/>
        <v>1.096304789872552</v>
      </c>
      <c r="G538" s="1">
        <f t="shared" si="425"/>
        <v>1.0963046359548447</v>
      </c>
      <c r="H538" s="1">
        <f t="shared" si="428"/>
        <v>0.47875760532092154</v>
      </c>
      <c r="I538" s="1">
        <f t="shared" si="414"/>
        <v>16.935607872664107</v>
      </c>
      <c r="J538" s="1">
        <f>VLOOKUP($I538,Graph!$D$3:$M$50,col)</f>
        <v>5.7999999999999996E-3</v>
      </c>
      <c r="K538" s="1">
        <f>VLOOKUP($I538,Graph!$D$3:$M$50,col+1)</f>
        <v>4.7000000000000002E-3</v>
      </c>
      <c r="L538" s="1">
        <f t="shared" si="429"/>
        <v>5.0666666666666664E-3</v>
      </c>
      <c r="M538" s="1">
        <f t="shared" si="430"/>
        <v>0.64078333333333326</v>
      </c>
      <c r="N538" s="1">
        <f t="shared" si="431"/>
        <v>0.5319333333333337</v>
      </c>
      <c r="O538" s="1">
        <f t="shared" si="432"/>
        <v>5.0812308583674533E-2</v>
      </c>
      <c r="P538" s="1">
        <f t="shared" si="433"/>
        <v>1.0908169646731636</v>
      </c>
      <c r="Q538" s="1">
        <f t="shared" si="434"/>
        <v>1.0906410781116853</v>
      </c>
      <c r="R538" s="1">
        <f t="shared" si="435"/>
        <v>1.0906352729364974</v>
      </c>
      <c r="S538" s="1">
        <f t="shared" si="436"/>
        <v>1.0906350811574004</v>
      </c>
      <c r="T538" s="1">
        <f t="shared" si="437"/>
        <v>0.97053275236287773</v>
      </c>
      <c r="U538" s="1">
        <f t="shared" si="438"/>
        <v>0.4622469927452319</v>
      </c>
      <c r="V538" s="2">
        <f t="shared" si="415"/>
        <v>16.738643464731155</v>
      </c>
      <c r="W538" s="1">
        <f>VLOOKUP(V538,Graph!$D$3:$M$50,col)</f>
        <v>5.7999999999999996E-3</v>
      </c>
      <c r="X538" s="1">
        <f>VLOOKUP(V538,Graph!$D$3:$M$50,col+1)</f>
        <v>4.7000000000000002E-3</v>
      </c>
      <c r="Y538" s="1">
        <f t="shared" si="439"/>
        <v>5.0666666666666664E-3</v>
      </c>
      <c r="Z538" s="1">
        <f t="shared" si="416"/>
        <v>0.64078333333333326</v>
      </c>
      <c r="AA538" s="2">
        <f t="shared" si="440"/>
        <v>0.5319333333333337</v>
      </c>
      <c r="AB538" s="1">
        <f t="shared" si="441"/>
        <v>5.0812308583674533E-2</v>
      </c>
      <c r="AC538" s="1">
        <f t="shared" si="442"/>
        <v>1.0906350748216143</v>
      </c>
      <c r="AD538" s="1">
        <f t="shared" si="443"/>
        <v>1.0906350746122995</v>
      </c>
      <c r="AE538" s="1">
        <f t="shared" si="444"/>
        <v>1.0906350746053841</v>
      </c>
      <c r="AF538" s="1">
        <f t="shared" si="445"/>
        <v>1.0906350746051556</v>
      </c>
      <c r="AG538" s="1">
        <f t="shared" si="446"/>
        <v>0.97053275236287773</v>
      </c>
      <c r="AH538" s="1">
        <f t="shared" si="447"/>
        <v>0.46224698996817531</v>
      </c>
      <c r="AI538" s="2">
        <f t="shared" si="417"/>
        <v>16.738643431210722</v>
      </c>
      <c r="AJ538" s="1">
        <f>VLOOKUP(AI538,Graph!$D$3:$M$50,col)</f>
        <v>5.7999999999999996E-3</v>
      </c>
      <c r="AK538" s="1">
        <f>VLOOKUP(AI538,Graph!$D$3:$M$50,col+1)</f>
        <v>4.7000000000000002E-3</v>
      </c>
      <c r="AL538" s="1">
        <f t="shared" si="448"/>
        <v>5.0666666666666664E-3</v>
      </c>
      <c r="AM538" s="1">
        <f t="shared" si="418"/>
        <v>0.64078333333333326</v>
      </c>
      <c r="AN538" s="2">
        <f t="shared" si="449"/>
        <v>0.5319333333333337</v>
      </c>
      <c r="AO538" s="1">
        <f t="shared" si="450"/>
        <v>5.0812308583674533E-2</v>
      </c>
      <c r="AP538" s="1">
        <f t="shared" si="451"/>
        <v>1.0906350746051483</v>
      </c>
      <c r="AQ538" s="1">
        <f t="shared" si="452"/>
        <v>1.0906350746051479</v>
      </c>
      <c r="AR538" s="1">
        <f t="shared" si="453"/>
        <v>1.0906350746051481</v>
      </c>
      <c r="AS538" s="1">
        <f t="shared" si="454"/>
        <v>1.0906350746051479</v>
      </c>
      <c r="AT538" s="1">
        <f t="shared" si="455"/>
        <v>0.97053275236287773</v>
      </c>
      <c r="AU538" s="1">
        <f t="shared" si="456"/>
        <v>0.46224698996817198</v>
      </c>
      <c r="AV538" s="2">
        <f t="shared" si="421"/>
        <v>537</v>
      </c>
      <c r="AW538" s="1">
        <f t="shared" si="422"/>
        <v>462.24698996817199</v>
      </c>
      <c r="AX538" s="1">
        <f t="shared" si="423"/>
        <v>0.97053275236287773</v>
      </c>
      <c r="AY538" s="1">
        <f t="shared" si="424"/>
        <v>1.0906350746051479</v>
      </c>
      <c r="AZ538" s="1">
        <f t="shared" si="419"/>
        <v>5.0666666666666664E-3</v>
      </c>
      <c r="BA538" s="1">
        <f t="shared" si="420"/>
        <v>16.738643431210722</v>
      </c>
    </row>
    <row r="539" spans="1:53">
      <c r="A539" s="2">
        <f t="shared" si="426"/>
        <v>0.53800000000000037</v>
      </c>
      <c r="B539" s="1">
        <f t="shared" si="412"/>
        <v>0.58305333333333376</v>
      </c>
      <c r="C539" s="1">
        <f t="shared" si="427"/>
        <v>5.3443512878854363E-2</v>
      </c>
      <c r="D539" s="1">
        <f t="shared" si="413"/>
        <v>1.0964492938370272</v>
      </c>
      <c r="E539" s="1">
        <f t="shared" si="425"/>
        <v>1.0963262143948047</v>
      </c>
      <c r="F539" s="1">
        <f t="shared" si="425"/>
        <v>1.0963218718642223</v>
      </c>
      <c r="G539" s="1">
        <f t="shared" si="425"/>
        <v>1.0963217185562508</v>
      </c>
      <c r="H539" s="1">
        <f t="shared" si="428"/>
        <v>0.48010302030020791</v>
      </c>
      <c r="I539" s="1">
        <f t="shared" si="414"/>
        <v>16.951457305651846</v>
      </c>
      <c r="J539" s="1">
        <f>VLOOKUP($I539,Graph!$D$3:$M$50,col)</f>
        <v>5.7999999999999996E-3</v>
      </c>
      <c r="K539" s="1">
        <f>VLOOKUP($I539,Graph!$D$3:$M$50,col+1)</f>
        <v>4.7000000000000002E-3</v>
      </c>
      <c r="L539" s="1">
        <f t="shared" si="429"/>
        <v>5.0666666666666664E-3</v>
      </c>
      <c r="M539" s="1">
        <f t="shared" si="430"/>
        <v>0.64078333333333326</v>
      </c>
      <c r="N539" s="1">
        <f t="shared" si="431"/>
        <v>0.5329333333333337</v>
      </c>
      <c r="O539" s="1">
        <f t="shared" si="432"/>
        <v>5.082154297329234E-2</v>
      </c>
      <c r="P539" s="1">
        <f t="shared" si="433"/>
        <v>1.0908366690726572</v>
      </c>
      <c r="Q539" s="1">
        <f t="shared" si="434"/>
        <v>1.0906608210896043</v>
      </c>
      <c r="R539" s="1">
        <f t="shared" si="435"/>
        <v>1.0906550158093526</v>
      </c>
      <c r="S539" s="1">
        <f t="shared" si="436"/>
        <v>1.0906548239813194</v>
      </c>
      <c r="T539" s="1">
        <f t="shared" si="437"/>
        <v>0.97055852662428155</v>
      </c>
      <c r="U539" s="1">
        <f t="shared" si="438"/>
        <v>0.46355948776966716</v>
      </c>
      <c r="V539" s="2">
        <f t="shared" si="415"/>
        <v>16.754470952486798</v>
      </c>
      <c r="W539" s="1">
        <f>VLOOKUP(V539,Graph!$D$3:$M$50,col)</f>
        <v>5.7999999999999996E-3</v>
      </c>
      <c r="X539" s="1">
        <f>VLOOKUP(V539,Graph!$D$3:$M$50,col+1)</f>
        <v>4.7000000000000002E-3</v>
      </c>
      <c r="Y539" s="1">
        <f t="shared" si="439"/>
        <v>5.0666666666666664E-3</v>
      </c>
      <c r="Z539" s="1">
        <f t="shared" si="416"/>
        <v>0.64078333333333326</v>
      </c>
      <c r="AA539" s="2">
        <f t="shared" si="440"/>
        <v>0.5329333333333337</v>
      </c>
      <c r="AB539" s="1">
        <f t="shared" si="441"/>
        <v>5.082154297329234E-2</v>
      </c>
      <c r="AC539" s="1">
        <f t="shared" si="442"/>
        <v>1.0906548176424142</v>
      </c>
      <c r="AD539" s="1">
        <f t="shared" si="443"/>
        <v>1.0906548174329465</v>
      </c>
      <c r="AE539" s="1">
        <f t="shared" si="444"/>
        <v>1.0906548174260244</v>
      </c>
      <c r="AF539" s="1">
        <f t="shared" si="445"/>
        <v>1.090654817425796</v>
      </c>
      <c r="AG539" s="1">
        <f t="shared" si="446"/>
        <v>0.97055852662428155</v>
      </c>
      <c r="AH539" s="1">
        <f t="shared" si="447"/>
        <v>0.46355948498338218</v>
      </c>
      <c r="AI539" s="2">
        <f t="shared" si="417"/>
        <v>16.754470918918486</v>
      </c>
      <c r="AJ539" s="1">
        <f>VLOOKUP(AI539,Graph!$D$3:$M$50,col)</f>
        <v>5.7999999999999996E-3</v>
      </c>
      <c r="AK539" s="1">
        <f>VLOOKUP(AI539,Graph!$D$3:$M$50,col+1)</f>
        <v>4.7000000000000002E-3</v>
      </c>
      <c r="AL539" s="1">
        <f t="shared" si="448"/>
        <v>5.0666666666666664E-3</v>
      </c>
      <c r="AM539" s="1">
        <f t="shared" si="418"/>
        <v>0.64078333333333326</v>
      </c>
      <c r="AN539" s="2">
        <f t="shared" si="449"/>
        <v>0.5329333333333337</v>
      </c>
      <c r="AO539" s="1">
        <f t="shared" si="450"/>
        <v>5.082154297329234E-2</v>
      </c>
      <c r="AP539" s="1">
        <f t="shared" si="451"/>
        <v>1.0906548174257882</v>
      </c>
      <c r="AQ539" s="1">
        <f t="shared" si="452"/>
        <v>1.090654817425788</v>
      </c>
      <c r="AR539" s="1">
        <f t="shared" si="453"/>
        <v>1.0906548174257882</v>
      </c>
      <c r="AS539" s="1">
        <f t="shared" si="454"/>
        <v>1.090654817425788</v>
      </c>
      <c r="AT539" s="1">
        <f t="shared" si="455"/>
        <v>0.97055852662428155</v>
      </c>
      <c r="AU539" s="1">
        <f t="shared" si="456"/>
        <v>0.46355948498337884</v>
      </c>
      <c r="AV539" s="2">
        <f t="shared" si="421"/>
        <v>538</v>
      </c>
      <c r="AW539" s="1">
        <f t="shared" si="422"/>
        <v>463.55948498337887</v>
      </c>
      <c r="AX539" s="1">
        <f t="shared" si="423"/>
        <v>0.97055852662428155</v>
      </c>
      <c r="AY539" s="1">
        <f t="shared" si="424"/>
        <v>1.090654817425788</v>
      </c>
      <c r="AZ539" s="1">
        <f t="shared" si="419"/>
        <v>5.0666666666666664E-3</v>
      </c>
      <c r="BA539" s="1">
        <f t="shared" si="420"/>
        <v>16.754470918918486</v>
      </c>
    </row>
    <row r="540" spans="1:53">
      <c r="A540" s="2">
        <f t="shared" si="426"/>
        <v>0.53900000000000037</v>
      </c>
      <c r="B540" s="1">
        <f t="shared" si="412"/>
        <v>0.58409450000000052</v>
      </c>
      <c r="C540" s="1">
        <f t="shared" si="427"/>
        <v>5.3451304330224075E-2</v>
      </c>
      <c r="D540" s="1">
        <f t="shared" si="413"/>
        <v>1.0964657629130889</v>
      </c>
      <c r="E540" s="1">
        <f t="shared" si="425"/>
        <v>1.0963432197656733</v>
      </c>
      <c r="F540" s="1">
        <f t="shared" si="425"/>
        <v>1.0963388953086644</v>
      </c>
      <c r="G540" s="1">
        <f t="shared" si="425"/>
        <v>1.0963387426092328</v>
      </c>
      <c r="H540" s="1">
        <f t="shared" si="428"/>
        <v>0.48144969531419163</v>
      </c>
      <c r="I540" s="1">
        <f t="shared" si="414"/>
        <v>16.967291957926125</v>
      </c>
      <c r="J540" s="1">
        <f>VLOOKUP($I540,Graph!$D$3:$M$50,col)</f>
        <v>5.7999999999999996E-3</v>
      </c>
      <c r="K540" s="1">
        <f>VLOOKUP($I540,Graph!$D$3:$M$50,col+1)</f>
        <v>4.7000000000000002E-3</v>
      </c>
      <c r="L540" s="1">
        <f t="shared" si="429"/>
        <v>5.0666666666666664E-3</v>
      </c>
      <c r="M540" s="1">
        <f t="shared" si="430"/>
        <v>0.64078333333333326</v>
      </c>
      <c r="N540" s="1">
        <f t="shared" si="431"/>
        <v>0.5339333333333337</v>
      </c>
      <c r="O540" s="1">
        <f t="shared" si="432"/>
        <v>5.0830745276284554E-2</v>
      </c>
      <c r="P540" s="1">
        <f t="shared" si="433"/>
        <v>1.0908563064304937</v>
      </c>
      <c r="Q540" s="1">
        <f t="shared" si="434"/>
        <v>1.0906804969493424</v>
      </c>
      <c r="R540" s="1">
        <f t="shared" si="435"/>
        <v>1.0906746915667385</v>
      </c>
      <c r="S540" s="1">
        <f t="shared" si="436"/>
        <v>1.0906744996900095</v>
      </c>
      <c r="T540" s="1">
        <f t="shared" si="437"/>
        <v>0.97058420547524016</v>
      </c>
      <c r="U540" s="1">
        <f t="shared" si="438"/>
        <v>0.46487322553590948</v>
      </c>
      <c r="V540" s="2">
        <f t="shared" si="415"/>
        <v>16.770283536990526</v>
      </c>
      <c r="W540" s="1">
        <f>VLOOKUP(V540,Graph!$D$3:$M$50,col)</f>
        <v>5.7999999999999996E-3</v>
      </c>
      <c r="X540" s="1">
        <f>VLOOKUP(V540,Graph!$D$3:$M$50,col+1)</f>
        <v>4.7000000000000002E-3</v>
      </c>
      <c r="Y540" s="1">
        <f t="shared" si="439"/>
        <v>5.0666666666666664E-3</v>
      </c>
      <c r="Z540" s="1">
        <f t="shared" si="416"/>
        <v>0.64078333333333326</v>
      </c>
      <c r="AA540" s="2">
        <f t="shared" si="440"/>
        <v>0.5339333333333337</v>
      </c>
      <c r="AB540" s="1">
        <f t="shared" si="441"/>
        <v>5.0830745276284554E-2</v>
      </c>
      <c r="AC540" s="1">
        <f t="shared" si="442"/>
        <v>1.090674493347997</v>
      </c>
      <c r="AD540" s="1">
        <f t="shared" si="443"/>
        <v>1.0906744931383776</v>
      </c>
      <c r="AE540" s="1">
        <f t="shared" si="444"/>
        <v>1.0906744931314492</v>
      </c>
      <c r="AF540" s="1">
        <f t="shared" si="445"/>
        <v>1.09067449313122</v>
      </c>
      <c r="AG540" s="1">
        <f t="shared" si="446"/>
        <v>0.97058420547524016</v>
      </c>
      <c r="AH540" s="1">
        <f t="shared" si="447"/>
        <v>0.4648732227403865</v>
      </c>
      <c r="AI540" s="2">
        <f t="shared" si="417"/>
        <v>16.770283503374401</v>
      </c>
      <c r="AJ540" s="1">
        <f>VLOOKUP(AI540,Graph!$D$3:$M$50,col)</f>
        <v>5.7999999999999996E-3</v>
      </c>
      <c r="AK540" s="1">
        <f>VLOOKUP(AI540,Graph!$D$3:$M$50,col+1)</f>
        <v>4.7000000000000002E-3</v>
      </c>
      <c r="AL540" s="1">
        <f t="shared" si="448"/>
        <v>5.0666666666666664E-3</v>
      </c>
      <c r="AM540" s="1">
        <f t="shared" si="418"/>
        <v>0.64078333333333326</v>
      </c>
      <c r="AN540" s="2">
        <f t="shared" si="449"/>
        <v>0.5339333333333337</v>
      </c>
      <c r="AO540" s="1">
        <f t="shared" si="450"/>
        <v>5.0830745276284554E-2</v>
      </c>
      <c r="AP540" s="1">
        <f t="shared" si="451"/>
        <v>1.0906744931312127</v>
      </c>
      <c r="AQ540" s="1">
        <f t="shared" si="452"/>
        <v>1.090674493131212</v>
      </c>
      <c r="AR540" s="1">
        <f t="shared" si="453"/>
        <v>1.0906744931312122</v>
      </c>
      <c r="AS540" s="1">
        <f t="shared" si="454"/>
        <v>1.0906744931312122</v>
      </c>
      <c r="AT540" s="1">
        <f t="shared" si="455"/>
        <v>0.97058420547524016</v>
      </c>
      <c r="AU540" s="1">
        <f t="shared" si="456"/>
        <v>0.46487322274038317</v>
      </c>
      <c r="AV540" s="2">
        <f t="shared" si="421"/>
        <v>539</v>
      </c>
      <c r="AW540" s="1">
        <f t="shared" si="422"/>
        <v>464.8732227403832</v>
      </c>
      <c r="AX540" s="1">
        <f t="shared" si="423"/>
        <v>0.97058420547524016</v>
      </c>
      <c r="AY540" s="1">
        <f t="shared" si="424"/>
        <v>1.0906744931312122</v>
      </c>
      <c r="AZ540" s="1">
        <f t="shared" si="419"/>
        <v>5.0666666666666664E-3</v>
      </c>
      <c r="BA540" s="1">
        <f t="shared" si="420"/>
        <v>16.770283503374401</v>
      </c>
    </row>
    <row r="541" spans="1:53">
      <c r="A541" s="2">
        <f t="shared" si="426"/>
        <v>0.54000000000000037</v>
      </c>
      <c r="B541" s="1">
        <f t="shared" si="412"/>
        <v>0.58513566666666716</v>
      </c>
      <c r="C541" s="1">
        <f t="shared" si="427"/>
        <v>5.3459068618891659E-2</v>
      </c>
      <c r="D541" s="1">
        <f t="shared" si="413"/>
        <v>1.0964821753126133</v>
      </c>
      <c r="E541" s="1">
        <f t="shared" ref="E541:G560" si="457">SQRT(D541-($C541*D541-POWER(D541,1/3)+1)/($C541-POWER(D541,-2/3)/3))</f>
        <v>1.0963601669332983</v>
      </c>
      <c r="F541" s="1">
        <f t="shared" si="457"/>
        <v>1.0963558605062558</v>
      </c>
      <c r="G541" s="1">
        <f t="shared" si="457"/>
        <v>1.0963557084141706</v>
      </c>
      <c r="H541" s="1">
        <f t="shared" si="428"/>
        <v>0.48279762918395563</v>
      </c>
      <c r="I541" s="1">
        <f t="shared" si="414"/>
        <v>16.983111870704146</v>
      </c>
      <c r="J541" s="1">
        <f>VLOOKUP($I541,Graph!$D$3:$M$50,col)</f>
        <v>5.7999999999999996E-3</v>
      </c>
      <c r="K541" s="1">
        <f>VLOOKUP($I541,Graph!$D$3:$M$50,col+1)</f>
        <v>4.7000000000000002E-3</v>
      </c>
      <c r="L541" s="1">
        <f t="shared" si="429"/>
        <v>5.0666666666666664E-3</v>
      </c>
      <c r="M541" s="1">
        <f t="shared" si="430"/>
        <v>0.64078333333333326</v>
      </c>
      <c r="N541" s="1">
        <f t="shared" si="431"/>
        <v>0.5349333333333337</v>
      </c>
      <c r="O541" s="1">
        <f t="shared" si="432"/>
        <v>5.0839915659485174E-2</v>
      </c>
      <c r="P541" s="1">
        <f t="shared" si="433"/>
        <v>1.0908758770880336</v>
      </c>
      <c r="Q541" s="1">
        <f t="shared" si="434"/>
        <v>1.0907001060323829</v>
      </c>
      <c r="R541" s="1">
        <f t="shared" si="435"/>
        <v>1.0906943005501135</v>
      </c>
      <c r="S541" s="1">
        <f t="shared" si="436"/>
        <v>1.0906941086249278</v>
      </c>
      <c r="T541" s="1">
        <f t="shared" si="437"/>
        <v>0.97060978944455167</v>
      </c>
      <c r="U541" s="1">
        <f t="shared" si="438"/>
        <v>0.46618820486828028</v>
      </c>
      <c r="V541" s="2">
        <f t="shared" si="415"/>
        <v>16.786081260182744</v>
      </c>
      <c r="W541" s="1">
        <f>VLOOKUP(V541,Graph!$D$3:$M$50,col)</f>
        <v>5.7999999999999996E-3</v>
      </c>
      <c r="X541" s="1">
        <f>VLOOKUP(V541,Graph!$D$3:$M$50,col+1)</f>
        <v>4.7000000000000002E-3</v>
      </c>
      <c r="Y541" s="1">
        <f t="shared" si="439"/>
        <v>5.0666666666666664E-3</v>
      </c>
      <c r="Z541" s="1">
        <f t="shared" si="416"/>
        <v>0.64078333333333326</v>
      </c>
      <c r="AA541" s="2">
        <f t="shared" si="440"/>
        <v>0.5349333333333337</v>
      </c>
      <c r="AB541" s="1">
        <f t="shared" si="441"/>
        <v>5.0839915659485174E-2</v>
      </c>
      <c r="AC541" s="1">
        <f t="shared" si="442"/>
        <v>1.0906941022798209</v>
      </c>
      <c r="AD541" s="1">
        <f t="shared" si="443"/>
        <v>1.0906941020700494</v>
      </c>
      <c r="AE541" s="1">
        <f t="shared" si="444"/>
        <v>1.0906941020631145</v>
      </c>
      <c r="AF541" s="1">
        <f t="shared" si="445"/>
        <v>1.0906941020628853</v>
      </c>
      <c r="AG541" s="1">
        <f t="shared" si="446"/>
        <v>0.97060978944455167</v>
      </c>
      <c r="AH541" s="1">
        <f t="shared" si="447"/>
        <v>0.46618820206350964</v>
      </c>
      <c r="AI541" s="2">
        <f t="shared" si="417"/>
        <v>16.786081226518867</v>
      </c>
      <c r="AJ541" s="1">
        <f>VLOOKUP(AI541,Graph!$D$3:$M$50,col)</f>
        <v>5.7999999999999996E-3</v>
      </c>
      <c r="AK541" s="1">
        <f>VLOOKUP(AI541,Graph!$D$3:$M$50,col+1)</f>
        <v>4.7000000000000002E-3</v>
      </c>
      <c r="AL541" s="1">
        <f t="shared" si="448"/>
        <v>5.0666666666666664E-3</v>
      </c>
      <c r="AM541" s="1">
        <f t="shared" si="418"/>
        <v>0.64078333333333326</v>
      </c>
      <c r="AN541" s="2">
        <f t="shared" si="449"/>
        <v>0.5349333333333337</v>
      </c>
      <c r="AO541" s="1">
        <f t="shared" si="450"/>
        <v>5.0839915659485174E-2</v>
      </c>
      <c r="AP541" s="1">
        <f t="shared" si="451"/>
        <v>1.0906941020628778</v>
      </c>
      <c r="AQ541" s="1">
        <f t="shared" si="452"/>
        <v>1.0906941020628775</v>
      </c>
      <c r="AR541" s="1">
        <f t="shared" si="453"/>
        <v>1.0906941020628773</v>
      </c>
      <c r="AS541" s="1">
        <f t="shared" si="454"/>
        <v>1.0906941020628773</v>
      </c>
      <c r="AT541" s="1">
        <f t="shared" si="455"/>
        <v>0.97060978944455167</v>
      </c>
      <c r="AU541" s="1">
        <f t="shared" si="456"/>
        <v>0.46618820206350625</v>
      </c>
      <c r="AV541" s="2">
        <f t="shared" si="421"/>
        <v>540</v>
      </c>
      <c r="AW541" s="1">
        <f t="shared" si="422"/>
        <v>466.18820206350625</v>
      </c>
      <c r="AX541" s="1">
        <f t="shared" si="423"/>
        <v>0.97060978944455167</v>
      </c>
      <c r="AY541" s="1">
        <f t="shared" si="424"/>
        <v>1.0906941020628773</v>
      </c>
      <c r="AZ541" s="1">
        <f t="shared" si="419"/>
        <v>5.0666666666666664E-3</v>
      </c>
      <c r="BA541" s="1">
        <f t="shared" si="420"/>
        <v>16.786081226518867</v>
      </c>
    </row>
    <row r="542" spans="1:53">
      <c r="A542" s="2">
        <f t="shared" si="426"/>
        <v>0.54100000000000037</v>
      </c>
      <c r="B542" s="1">
        <f t="shared" si="412"/>
        <v>0.58617683333333381</v>
      </c>
      <c r="C542" s="1">
        <f t="shared" si="427"/>
        <v>5.3466805886591459E-2</v>
      </c>
      <c r="D542" s="1">
        <f t="shared" si="413"/>
        <v>1.0964985313275435</v>
      </c>
      <c r="E542" s="1">
        <f t="shared" si="457"/>
        <v>1.0963770561958683</v>
      </c>
      <c r="F542" s="1">
        <f t="shared" si="457"/>
        <v>1.0963727677553221</v>
      </c>
      <c r="G542" s="1">
        <f t="shared" si="457"/>
        <v>1.0963726162693919</v>
      </c>
      <c r="H542" s="1">
        <f t="shared" si="428"/>
        <v>0.48414682073388493</v>
      </c>
      <c r="I542" s="1">
        <f t="shared" si="414"/>
        <v>16.998917085012117</v>
      </c>
      <c r="J542" s="1">
        <f>VLOOKUP($I542,Graph!$D$3:$M$50,col)</f>
        <v>5.7999999999999996E-3</v>
      </c>
      <c r="K542" s="1">
        <f>VLOOKUP($I542,Graph!$D$3:$M$50,col+1)</f>
        <v>4.7000000000000002E-3</v>
      </c>
      <c r="L542" s="1">
        <f t="shared" si="429"/>
        <v>5.0666666666666664E-3</v>
      </c>
      <c r="M542" s="1">
        <f t="shared" si="430"/>
        <v>0.64078333333333326</v>
      </c>
      <c r="N542" s="1">
        <f t="shared" si="431"/>
        <v>0.53593333333333371</v>
      </c>
      <c r="O542" s="1">
        <f t="shared" si="432"/>
        <v>5.0849054288574357E-2</v>
      </c>
      <c r="P542" s="1">
        <f t="shared" si="433"/>
        <v>1.0908953813843263</v>
      </c>
      <c r="Q542" s="1">
        <f t="shared" si="434"/>
        <v>1.0907196486778978</v>
      </c>
      <c r="R542" s="1">
        <f t="shared" si="435"/>
        <v>1.090713843098625</v>
      </c>
      <c r="S542" s="1">
        <f t="shared" si="436"/>
        <v>1.0907136511252209</v>
      </c>
      <c r="T542" s="1">
        <f t="shared" si="437"/>
        <v>0.97063527905711311</v>
      </c>
      <c r="U542" s="1">
        <f t="shared" si="438"/>
        <v>0.46750442459443109</v>
      </c>
      <c r="V542" s="2">
        <f t="shared" si="415"/>
        <v>16.801864163807807</v>
      </c>
      <c r="W542" s="1">
        <f>VLOOKUP(V542,Graph!$D$3:$M$50,col)</f>
        <v>5.7999999999999996E-3</v>
      </c>
      <c r="X542" s="1">
        <f>VLOOKUP(V542,Graph!$D$3:$M$50,col+1)</f>
        <v>4.7000000000000002E-3</v>
      </c>
      <c r="Y542" s="1">
        <f t="shared" si="439"/>
        <v>5.0666666666666664E-3</v>
      </c>
      <c r="Z542" s="1">
        <f t="shared" si="416"/>
        <v>0.64078333333333326</v>
      </c>
      <c r="AA542" s="2">
        <f t="shared" si="440"/>
        <v>0.53593333333333371</v>
      </c>
      <c r="AB542" s="1">
        <f t="shared" si="441"/>
        <v>5.0849054288574357E-2</v>
      </c>
      <c r="AC542" s="1">
        <f t="shared" si="442"/>
        <v>1.0907136447770316</v>
      </c>
      <c r="AD542" s="1">
        <f t="shared" si="443"/>
        <v>1.0907136445671093</v>
      </c>
      <c r="AE542" s="1">
        <f t="shared" si="444"/>
        <v>1.0907136445601673</v>
      </c>
      <c r="AF542" s="1">
        <f t="shared" si="445"/>
        <v>1.0907136445599379</v>
      </c>
      <c r="AG542" s="1">
        <f t="shared" si="446"/>
        <v>0.97063527905711311</v>
      </c>
      <c r="AH542" s="1">
        <f t="shared" si="447"/>
        <v>0.46750442178040297</v>
      </c>
      <c r="AI542" s="2">
        <f t="shared" si="417"/>
        <v>16.801864130096241</v>
      </c>
      <c r="AJ542" s="1">
        <f>VLOOKUP(AI542,Graph!$D$3:$M$50,col)</f>
        <v>5.7999999999999996E-3</v>
      </c>
      <c r="AK542" s="1">
        <f>VLOOKUP(AI542,Graph!$D$3:$M$50,col+1)</f>
        <v>4.7000000000000002E-3</v>
      </c>
      <c r="AL542" s="1">
        <f t="shared" si="448"/>
        <v>5.0666666666666664E-3</v>
      </c>
      <c r="AM542" s="1">
        <f t="shared" si="418"/>
        <v>0.64078333333333326</v>
      </c>
      <c r="AN542" s="2">
        <f t="shared" si="449"/>
        <v>0.53593333333333371</v>
      </c>
      <c r="AO542" s="1">
        <f t="shared" si="450"/>
        <v>5.0849054288574357E-2</v>
      </c>
      <c r="AP542" s="1">
        <f t="shared" si="451"/>
        <v>1.0907136445599299</v>
      </c>
      <c r="AQ542" s="1">
        <f t="shared" si="452"/>
        <v>1.0907136445599301</v>
      </c>
      <c r="AR542" s="1">
        <f t="shared" si="453"/>
        <v>1.0907136445599299</v>
      </c>
      <c r="AS542" s="1">
        <f t="shared" si="454"/>
        <v>1.0907136445599301</v>
      </c>
      <c r="AT542" s="1">
        <f t="shared" si="455"/>
        <v>0.97063527905711311</v>
      </c>
      <c r="AU542" s="1">
        <f t="shared" si="456"/>
        <v>0.46750442178039964</v>
      </c>
      <c r="AV542" s="2">
        <f t="shared" si="421"/>
        <v>541</v>
      </c>
      <c r="AW542" s="1">
        <f t="shared" si="422"/>
        <v>467.50442178039964</v>
      </c>
      <c r="AX542" s="1">
        <f t="shared" si="423"/>
        <v>0.97063527905711311</v>
      </c>
      <c r="AY542" s="1">
        <f t="shared" si="424"/>
        <v>1.0907136445599301</v>
      </c>
      <c r="AZ542" s="1">
        <f t="shared" si="419"/>
        <v>5.0666666666666664E-3</v>
      </c>
      <c r="BA542" s="1">
        <f t="shared" si="420"/>
        <v>16.801864130096241</v>
      </c>
    </row>
    <row r="543" spans="1:53">
      <c r="A543" s="2">
        <f t="shared" si="426"/>
        <v>0.54200000000000037</v>
      </c>
      <c r="B543" s="1">
        <f t="shared" si="412"/>
        <v>0.58721800000000046</v>
      </c>
      <c r="C543" s="1">
        <f t="shared" si="427"/>
        <v>5.3474516274073992E-2</v>
      </c>
      <c r="D543" s="1">
        <f t="shared" si="413"/>
        <v>1.0965148312478215</v>
      </c>
      <c r="E543" s="1">
        <f t="shared" si="457"/>
        <v>1.0963938878495412</v>
      </c>
      <c r="F543" s="1">
        <f t="shared" si="457"/>
        <v>1.0963896173521577</v>
      </c>
      <c r="G543" s="1">
        <f t="shared" si="457"/>
        <v>1.0963894664711931</v>
      </c>
      <c r="H543" s="1">
        <f t="shared" si="428"/>
        <v>0.48549726879165489</v>
      </c>
      <c r="I543" s="1">
        <f t="shared" si="414"/>
        <v>17.01470764168652</v>
      </c>
      <c r="J543" s="1">
        <f>VLOOKUP($I543,Graph!$D$3:$M$50,col)</f>
        <v>5.7999999999999996E-3</v>
      </c>
      <c r="K543" s="1">
        <f>VLOOKUP($I543,Graph!$D$3:$M$50,col+1)</f>
        <v>4.7000000000000002E-3</v>
      </c>
      <c r="L543" s="1">
        <f t="shared" si="429"/>
        <v>5.0666666666666664E-3</v>
      </c>
      <c r="M543" s="1">
        <f t="shared" si="430"/>
        <v>0.64078333333333326</v>
      </c>
      <c r="N543" s="1">
        <f t="shared" si="431"/>
        <v>0.53693333333333371</v>
      </c>
      <c r="O543" s="1">
        <f t="shared" si="432"/>
        <v>5.085816132808841E-2</v>
      </c>
      <c r="P543" s="1">
        <f t="shared" si="433"/>
        <v>1.090914819656128</v>
      </c>
      <c r="Q543" s="1">
        <f t="shared" si="434"/>
        <v>1.0907391252227667</v>
      </c>
      <c r="R543" s="1">
        <f t="shared" si="435"/>
        <v>1.0907333195491298</v>
      </c>
      <c r="S543" s="1">
        <f t="shared" si="436"/>
        <v>1.0907331275277437</v>
      </c>
      <c r="T543" s="1">
        <f t="shared" si="437"/>
        <v>0.97066067483395757</v>
      </c>
      <c r="U543" s="1">
        <f t="shared" si="438"/>
        <v>0.46882188354532905</v>
      </c>
      <c r="V543" s="2">
        <f t="shared" si="415"/>
        <v>16.817632289415325</v>
      </c>
      <c r="W543" s="1">
        <f>VLOOKUP(V543,Graph!$D$3:$M$50,col)</f>
        <v>5.7999999999999996E-3</v>
      </c>
      <c r="X543" s="1">
        <f>VLOOKUP(V543,Graph!$D$3:$M$50,col+1)</f>
        <v>4.7000000000000002E-3</v>
      </c>
      <c r="Y543" s="1">
        <f t="shared" si="439"/>
        <v>5.0666666666666664E-3</v>
      </c>
      <c r="Z543" s="1">
        <f t="shared" si="416"/>
        <v>0.64078333333333326</v>
      </c>
      <c r="AA543" s="2">
        <f t="shared" si="440"/>
        <v>0.53693333333333371</v>
      </c>
      <c r="AB543" s="1">
        <f t="shared" si="441"/>
        <v>5.085816132808841E-2</v>
      </c>
      <c r="AC543" s="1">
        <f t="shared" si="442"/>
        <v>1.0907331211764839</v>
      </c>
      <c r="AD543" s="1">
        <f t="shared" si="443"/>
        <v>1.0907331209664106</v>
      </c>
      <c r="AE543" s="1">
        <f t="shared" si="444"/>
        <v>1.0907331209594622</v>
      </c>
      <c r="AF543" s="1">
        <f t="shared" si="445"/>
        <v>1.0907331209592328</v>
      </c>
      <c r="AG543" s="1">
        <f t="shared" si="446"/>
        <v>0.97066067483395757</v>
      </c>
      <c r="AH543" s="1">
        <f t="shared" si="447"/>
        <v>0.46882188072203379</v>
      </c>
      <c r="AI543" s="2">
        <f t="shared" si="417"/>
        <v>16.817632255656136</v>
      </c>
      <c r="AJ543" s="1">
        <f>VLOOKUP(AI543,Graph!$D$3:$M$50,col)</f>
        <v>5.7999999999999996E-3</v>
      </c>
      <c r="AK543" s="1">
        <f>VLOOKUP(AI543,Graph!$D$3:$M$50,col+1)</f>
        <v>4.7000000000000002E-3</v>
      </c>
      <c r="AL543" s="1">
        <f t="shared" si="448"/>
        <v>5.0666666666666664E-3</v>
      </c>
      <c r="AM543" s="1">
        <f t="shared" si="418"/>
        <v>0.64078333333333326</v>
      </c>
      <c r="AN543" s="2">
        <f t="shared" si="449"/>
        <v>0.53693333333333371</v>
      </c>
      <c r="AO543" s="1">
        <f t="shared" si="450"/>
        <v>5.085816132808841E-2</v>
      </c>
      <c r="AP543" s="1">
        <f t="shared" si="451"/>
        <v>1.090733120959225</v>
      </c>
      <c r="AQ543" s="1">
        <f t="shared" si="452"/>
        <v>1.0907331209592248</v>
      </c>
      <c r="AR543" s="1">
        <f t="shared" si="453"/>
        <v>1.0907331209592246</v>
      </c>
      <c r="AS543" s="1">
        <f t="shared" si="454"/>
        <v>1.0907331209592246</v>
      </c>
      <c r="AT543" s="1">
        <f t="shared" si="455"/>
        <v>0.97066067483395757</v>
      </c>
      <c r="AU543" s="1">
        <f t="shared" si="456"/>
        <v>0.46882188072203029</v>
      </c>
      <c r="AV543" s="2">
        <f t="shared" si="421"/>
        <v>542</v>
      </c>
      <c r="AW543" s="1">
        <f t="shared" si="422"/>
        <v>468.8218807220303</v>
      </c>
      <c r="AX543" s="1">
        <f t="shared" si="423"/>
        <v>0.97066067483395757</v>
      </c>
      <c r="AY543" s="1">
        <f t="shared" si="424"/>
        <v>1.0907331209592246</v>
      </c>
      <c r="AZ543" s="1">
        <f t="shared" si="419"/>
        <v>5.0666666666666664E-3</v>
      </c>
      <c r="BA543" s="1">
        <f t="shared" si="420"/>
        <v>16.817632255656136</v>
      </c>
    </row>
    <row r="544" spans="1:53">
      <c r="A544" s="2">
        <f t="shared" si="426"/>
        <v>0.54300000000000037</v>
      </c>
      <c r="B544" s="1">
        <f t="shared" si="412"/>
        <v>0.58825916666666711</v>
      </c>
      <c r="C544" s="1">
        <f t="shared" si="427"/>
        <v>5.3482199921114242E-2</v>
      </c>
      <c r="D544" s="1">
        <f t="shared" si="413"/>
        <v>1.0965310753614057</v>
      </c>
      <c r="E544" s="1">
        <f t="shared" si="457"/>
        <v>1.0964106621884577</v>
      </c>
      <c r="F544" s="1">
        <f t="shared" si="457"/>
        <v>1.0964064095910402</v>
      </c>
      <c r="G544" s="1">
        <f t="shared" si="457"/>
        <v>1.0964062593138542</v>
      </c>
      <c r="H544" s="1">
        <f t="shared" si="428"/>
        <v>0.48684897218821294</v>
      </c>
      <c r="I544" s="1">
        <f t="shared" si="414"/>
        <v>17.030483581375297</v>
      </c>
      <c r="J544" s="1">
        <f>VLOOKUP($I544,Graph!$D$3:$M$50,col)</f>
        <v>5.7999999999999996E-3</v>
      </c>
      <c r="K544" s="1">
        <f>VLOOKUP($I544,Graph!$D$3:$M$50,col+1)</f>
        <v>4.7000000000000002E-3</v>
      </c>
      <c r="L544" s="1">
        <f t="shared" si="429"/>
        <v>5.0666666666666664E-3</v>
      </c>
      <c r="M544" s="1">
        <f t="shared" si="430"/>
        <v>0.64078333333333326</v>
      </c>
      <c r="N544" s="1">
        <f t="shared" si="431"/>
        <v>0.53793333333333371</v>
      </c>
      <c r="O544" s="1">
        <f t="shared" si="432"/>
        <v>5.0867236941429722E-2</v>
      </c>
      <c r="P544" s="1">
        <f t="shared" si="433"/>
        <v>1.0909341922379219</v>
      </c>
      <c r="Q544" s="1">
        <f t="shared" si="434"/>
        <v>1.0907585360015972</v>
      </c>
      <c r="R544" s="1">
        <f t="shared" si="435"/>
        <v>1.0907527302362117</v>
      </c>
      <c r="S544" s="1">
        <f t="shared" si="436"/>
        <v>1.0907525381670786</v>
      </c>
      <c r="T544" s="1">
        <f t="shared" si="437"/>
        <v>0.970685977292289</v>
      </c>
      <c r="U544" s="1">
        <f t="shared" si="438"/>
        <v>0.47014058055524011</v>
      </c>
      <c r="V544" s="2">
        <f t="shared" si="415"/>
        <v>16.833385678361395</v>
      </c>
      <c r="W544" s="1">
        <f>VLOOKUP(V544,Graph!$D$3:$M$50,col)</f>
        <v>5.7999999999999996E-3</v>
      </c>
      <c r="X544" s="1">
        <f>VLOOKUP(V544,Graph!$D$3:$M$50,col+1)</f>
        <v>4.7000000000000002E-3</v>
      </c>
      <c r="Y544" s="1">
        <f t="shared" si="439"/>
        <v>5.0666666666666664E-3</v>
      </c>
      <c r="Z544" s="1">
        <f t="shared" si="416"/>
        <v>0.64078333333333326</v>
      </c>
      <c r="AA544" s="2">
        <f t="shared" si="440"/>
        <v>0.53793333333333371</v>
      </c>
      <c r="AB544" s="1">
        <f t="shared" si="441"/>
        <v>5.0867236941429722E-2</v>
      </c>
      <c r="AC544" s="1">
        <f t="shared" si="442"/>
        <v>1.0907525318127604</v>
      </c>
      <c r="AD544" s="1">
        <f t="shared" si="443"/>
        <v>1.0907525316025373</v>
      </c>
      <c r="AE544" s="1">
        <f t="shared" si="444"/>
        <v>1.0907525315955819</v>
      </c>
      <c r="AF544" s="1">
        <f t="shared" si="445"/>
        <v>1.0907525315953519</v>
      </c>
      <c r="AG544" s="1">
        <f t="shared" si="446"/>
        <v>0.970685977292289</v>
      </c>
      <c r="AH544" s="1">
        <f t="shared" si="447"/>
        <v>0.47014057772266787</v>
      </c>
      <c r="AI544" s="2">
        <f t="shared" si="417"/>
        <v>16.833385644554642</v>
      </c>
      <c r="AJ544" s="1">
        <f>VLOOKUP(AI544,Graph!$D$3:$M$50,col)</f>
        <v>5.7999999999999996E-3</v>
      </c>
      <c r="AK544" s="1">
        <f>VLOOKUP(AI544,Graph!$D$3:$M$50,col+1)</f>
        <v>4.7000000000000002E-3</v>
      </c>
      <c r="AL544" s="1">
        <f t="shared" si="448"/>
        <v>5.0666666666666664E-3</v>
      </c>
      <c r="AM544" s="1">
        <f t="shared" si="418"/>
        <v>0.64078333333333326</v>
      </c>
      <c r="AN544" s="2">
        <f t="shared" si="449"/>
        <v>0.53793333333333371</v>
      </c>
      <c r="AO544" s="1">
        <f t="shared" si="450"/>
        <v>5.0867236941429722E-2</v>
      </c>
      <c r="AP544" s="1">
        <f t="shared" si="451"/>
        <v>1.0907525315953444</v>
      </c>
      <c r="AQ544" s="1">
        <f t="shared" si="452"/>
        <v>1.0907525315953441</v>
      </c>
      <c r="AR544" s="1">
        <f t="shared" si="453"/>
        <v>1.0907525315953441</v>
      </c>
      <c r="AS544" s="1">
        <f t="shared" si="454"/>
        <v>1.0907525315953441</v>
      </c>
      <c r="AT544" s="1">
        <f t="shared" si="455"/>
        <v>0.970685977292289</v>
      </c>
      <c r="AU544" s="1">
        <f t="shared" si="456"/>
        <v>0.47014057772266449</v>
      </c>
      <c r="AV544" s="2">
        <f t="shared" si="421"/>
        <v>543</v>
      </c>
      <c r="AW544" s="1">
        <f t="shared" si="422"/>
        <v>470.14057772266449</v>
      </c>
      <c r="AX544" s="1">
        <f t="shared" si="423"/>
        <v>0.970685977292289</v>
      </c>
      <c r="AY544" s="1">
        <f t="shared" si="424"/>
        <v>1.0907525315953441</v>
      </c>
      <c r="AZ544" s="1">
        <f t="shared" si="419"/>
        <v>5.0666666666666664E-3</v>
      </c>
      <c r="BA544" s="1">
        <f t="shared" si="420"/>
        <v>16.833385644554642</v>
      </c>
    </row>
    <row r="545" spans="1:53">
      <c r="A545" s="2">
        <f t="shared" si="426"/>
        <v>0.54400000000000037</v>
      </c>
      <c r="B545" s="1">
        <f t="shared" si="412"/>
        <v>0.58930033333333376</v>
      </c>
      <c r="C545" s="1">
        <f t="shared" si="427"/>
        <v>5.3489856966520331E-2</v>
      </c>
      <c r="D545" s="1">
        <f t="shared" si="413"/>
        <v>1.0965472639542884</v>
      </c>
      <c r="E545" s="1">
        <f t="shared" si="457"/>
        <v>1.0964273795047614</v>
      </c>
      <c r="F545" s="1">
        <f t="shared" si="457"/>
        <v>1.0964231447642487</v>
      </c>
      <c r="G545" s="1">
        <f t="shared" si="457"/>
        <v>1.0964229950896567</v>
      </c>
      <c r="H545" s="1">
        <f t="shared" si="428"/>
        <v>0.48820192975776483</v>
      </c>
      <c r="I545" s="1">
        <f t="shared" si="414"/>
        <v>17.046244944539115</v>
      </c>
      <c r="J545" s="1">
        <f>VLOOKUP($I545,Graph!$D$3:$M$50,col)</f>
        <v>5.7999999999999996E-3</v>
      </c>
      <c r="K545" s="1">
        <f>VLOOKUP($I545,Graph!$D$3:$M$50,col+1)</f>
        <v>4.7000000000000002E-3</v>
      </c>
      <c r="L545" s="1">
        <f t="shared" si="429"/>
        <v>5.0666666666666664E-3</v>
      </c>
      <c r="M545" s="1">
        <f t="shared" si="430"/>
        <v>0.64078333333333326</v>
      </c>
      <c r="N545" s="1">
        <f t="shared" si="431"/>
        <v>0.53893333333333371</v>
      </c>
      <c r="O545" s="1">
        <f t="shared" si="432"/>
        <v>5.0876281290876388E-2</v>
      </c>
      <c r="P545" s="1">
        <f t="shared" si="433"/>
        <v>1.0909534994619372</v>
      </c>
      <c r="Q545" s="1">
        <f t="shared" si="434"/>
        <v>1.0907778813467437</v>
      </c>
      <c r="R545" s="1">
        <f t="shared" si="435"/>
        <v>1.0907720754922028</v>
      </c>
      <c r="S545" s="1">
        <f t="shared" si="436"/>
        <v>1.0907718833755555</v>
      </c>
      <c r="T545" s="1">
        <f t="shared" si="437"/>
        <v>0.97071118694551672</v>
      </c>
      <c r="U545" s="1">
        <f t="shared" si="438"/>
        <v>0.47146051446171439</v>
      </c>
      <c r="V545" s="2">
        <f t="shared" si="415"/>
        <v>16.849124371809893</v>
      </c>
      <c r="W545" s="1">
        <f>VLOOKUP(V545,Graph!$D$3:$M$50,col)</f>
        <v>5.7999999999999996E-3</v>
      </c>
      <c r="X545" s="1">
        <f>VLOOKUP(V545,Graph!$D$3:$M$50,col+1)</f>
        <v>4.7000000000000002E-3</v>
      </c>
      <c r="Y545" s="1">
        <f t="shared" si="439"/>
        <v>5.0666666666666664E-3</v>
      </c>
      <c r="Z545" s="1">
        <f t="shared" si="416"/>
        <v>0.64078333333333326</v>
      </c>
      <c r="AA545" s="2">
        <f t="shared" si="440"/>
        <v>0.53893333333333371</v>
      </c>
      <c r="AB545" s="1">
        <f t="shared" si="441"/>
        <v>5.0876281290876388E-2</v>
      </c>
      <c r="AC545" s="1">
        <f t="shared" si="442"/>
        <v>1.0907718770181911</v>
      </c>
      <c r="AD545" s="1">
        <f t="shared" si="443"/>
        <v>1.0907718768078183</v>
      </c>
      <c r="AE545" s="1">
        <f t="shared" si="444"/>
        <v>1.0907718768008565</v>
      </c>
      <c r="AF545" s="1">
        <f t="shared" si="445"/>
        <v>1.0907718768006263</v>
      </c>
      <c r="AG545" s="1">
        <f t="shared" si="446"/>
        <v>0.97071118694551672</v>
      </c>
      <c r="AH545" s="1">
        <f t="shared" si="447"/>
        <v>0.47146051161985564</v>
      </c>
      <c r="AI545" s="2">
        <f t="shared" si="417"/>
        <v>16.84912433795564</v>
      </c>
      <c r="AJ545" s="1">
        <f>VLOOKUP(AI545,Graph!$D$3:$M$50,col)</f>
        <v>5.7999999999999996E-3</v>
      </c>
      <c r="AK545" s="1">
        <f>VLOOKUP(AI545,Graph!$D$3:$M$50,col+1)</f>
        <v>4.7000000000000002E-3</v>
      </c>
      <c r="AL545" s="1">
        <f t="shared" si="448"/>
        <v>5.0666666666666664E-3</v>
      </c>
      <c r="AM545" s="1">
        <f t="shared" si="418"/>
        <v>0.64078333333333326</v>
      </c>
      <c r="AN545" s="2">
        <f t="shared" si="449"/>
        <v>0.53893333333333371</v>
      </c>
      <c r="AO545" s="1">
        <f t="shared" si="450"/>
        <v>5.0876281290876388E-2</v>
      </c>
      <c r="AP545" s="1">
        <f t="shared" si="451"/>
        <v>1.0907718768006185</v>
      </c>
      <c r="AQ545" s="1">
        <f t="shared" si="452"/>
        <v>1.0907718768006183</v>
      </c>
      <c r="AR545" s="1">
        <f t="shared" si="453"/>
        <v>1.090771876800618</v>
      </c>
      <c r="AS545" s="1">
        <f t="shared" si="454"/>
        <v>1.0907718768006183</v>
      </c>
      <c r="AT545" s="1">
        <f t="shared" si="455"/>
        <v>0.97071118694551672</v>
      </c>
      <c r="AU545" s="1">
        <f t="shared" si="456"/>
        <v>0.47146051161985225</v>
      </c>
      <c r="AV545" s="2">
        <f t="shared" si="421"/>
        <v>544</v>
      </c>
      <c r="AW545" s="1">
        <f t="shared" si="422"/>
        <v>471.46051161985224</v>
      </c>
      <c r="AX545" s="1">
        <f t="shared" si="423"/>
        <v>0.97071118694551672</v>
      </c>
      <c r="AY545" s="1">
        <f t="shared" si="424"/>
        <v>1.0907718768006183</v>
      </c>
      <c r="AZ545" s="1">
        <f t="shared" si="419"/>
        <v>5.0666666666666664E-3</v>
      </c>
      <c r="BA545" s="1">
        <f t="shared" si="420"/>
        <v>16.84912433795564</v>
      </c>
    </row>
    <row r="546" spans="1:53">
      <c r="A546" s="2">
        <f t="shared" si="426"/>
        <v>0.54500000000000037</v>
      </c>
      <c r="B546" s="1">
        <f t="shared" si="412"/>
        <v>0.59034150000000052</v>
      </c>
      <c r="C546" s="1">
        <f t="shared" si="427"/>
        <v>5.3497487548141612E-2</v>
      </c>
      <c r="D546" s="1">
        <f t="shared" si="413"/>
        <v>1.0965633973105109</v>
      </c>
      <c r="E546" s="1">
        <f t="shared" si="457"/>
        <v>1.0964440400886144</v>
      </c>
      <c r="F546" s="1">
        <f t="shared" si="457"/>
        <v>1.09643982316208</v>
      </c>
      <c r="G546" s="1">
        <f t="shared" si="457"/>
        <v>1.0964396740888998</v>
      </c>
      <c r="H546" s="1">
        <f t="shared" si="428"/>
        <v>0.48955614033775885</v>
      </c>
      <c r="I546" s="1">
        <f t="shared" si="414"/>
        <v>17.061991771452504</v>
      </c>
      <c r="J546" s="1">
        <f>VLOOKUP($I546,Graph!$D$3:$M$50,col)</f>
        <v>5.7999999999999996E-3</v>
      </c>
      <c r="K546" s="1">
        <f>VLOOKUP($I546,Graph!$D$3:$M$50,col+1)</f>
        <v>4.7000000000000002E-3</v>
      </c>
      <c r="L546" s="1">
        <f t="shared" si="429"/>
        <v>5.0666666666666664E-3</v>
      </c>
      <c r="M546" s="1">
        <f t="shared" si="430"/>
        <v>0.64078333333333326</v>
      </c>
      <c r="N546" s="1">
        <f t="shared" si="431"/>
        <v>0.53993333333333371</v>
      </c>
      <c r="O546" s="1">
        <f t="shared" si="432"/>
        <v>5.0885294537591906E-2</v>
      </c>
      <c r="P546" s="1">
        <f t="shared" si="433"/>
        <v>1.090972741658168</v>
      </c>
      <c r="Q546" s="1">
        <f t="shared" si="434"/>
        <v>1.0907971615883267</v>
      </c>
      <c r="R546" s="1">
        <f t="shared" si="435"/>
        <v>1.0907913556471991</v>
      </c>
      <c r="S546" s="1">
        <f t="shared" si="436"/>
        <v>1.0907911634832703</v>
      </c>
      <c r="T546" s="1">
        <f t="shared" si="437"/>
        <v>0.97073630430329172</v>
      </c>
      <c r="U546" s="1">
        <f t="shared" si="438"/>
        <v>0.47278168410557037</v>
      </c>
      <c r="V546" s="2">
        <f t="shared" si="415"/>
        <v>16.864848410733689</v>
      </c>
      <c r="W546" s="1">
        <f>VLOOKUP(V546,Graph!$D$3:$M$50,col)</f>
        <v>5.7999999999999996E-3</v>
      </c>
      <c r="X546" s="1">
        <f>VLOOKUP(V546,Graph!$D$3:$M$50,col+1)</f>
        <v>4.7000000000000002E-3</v>
      </c>
      <c r="Y546" s="1">
        <f t="shared" si="439"/>
        <v>5.0666666666666664E-3</v>
      </c>
      <c r="Z546" s="1">
        <f t="shared" si="416"/>
        <v>0.64078333333333326</v>
      </c>
      <c r="AA546" s="2">
        <f t="shared" si="440"/>
        <v>0.53993333333333371</v>
      </c>
      <c r="AB546" s="1">
        <f t="shared" si="441"/>
        <v>5.0885294537591906E-2</v>
      </c>
      <c r="AC546" s="1">
        <f t="shared" si="442"/>
        <v>1.0907911571228708</v>
      </c>
      <c r="AD546" s="1">
        <f t="shared" si="443"/>
        <v>1.090791156912349</v>
      </c>
      <c r="AE546" s="1">
        <f t="shared" si="444"/>
        <v>1.090791156905381</v>
      </c>
      <c r="AF546" s="1">
        <f t="shared" si="445"/>
        <v>1.0907911569051507</v>
      </c>
      <c r="AG546" s="1">
        <f t="shared" si="446"/>
        <v>0.97073630430329172</v>
      </c>
      <c r="AH546" s="1">
        <f t="shared" si="447"/>
        <v>0.47278168125441566</v>
      </c>
      <c r="AI546" s="2">
        <f t="shared" si="417"/>
        <v>16.864848376832001</v>
      </c>
      <c r="AJ546" s="1">
        <f>VLOOKUP(AI546,Graph!$D$3:$M$50,col)</f>
        <v>5.7999999999999996E-3</v>
      </c>
      <c r="AK546" s="1">
        <f>VLOOKUP(AI546,Graph!$D$3:$M$50,col+1)</f>
        <v>4.7000000000000002E-3</v>
      </c>
      <c r="AL546" s="1">
        <f t="shared" si="448"/>
        <v>5.0666666666666664E-3</v>
      </c>
      <c r="AM546" s="1">
        <f t="shared" si="418"/>
        <v>0.64078333333333326</v>
      </c>
      <c r="AN546" s="2">
        <f t="shared" si="449"/>
        <v>0.53993333333333371</v>
      </c>
      <c r="AO546" s="1">
        <f t="shared" si="450"/>
        <v>5.0885294537591906E-2</v>
      </c>
      <c r="AP546" s="1">
        <f t="shared" si="451"/>
        <v>1.0907911569051427</v>
      </c>
      <c r="AQ546" s="1">
        <f t="shared" si="452"/>
        <v>1.0907911569051425</v>
      </c>
      <c r="AR546" s="1">
        <f t="shared" si="453"/>
        <v>1.0907911569051425</v>
      </c>
      <c r="AS546" s="1">
        <f t="shared" si="454"/>
        <v>1.0907911569051425</v>
      </c>
      <c r="AT546" s="1">
        <f t="shared" si="455"/>
        <v>0.97073630430329172</v>
      </c>
      <c r="AU546" s="1">
        <f t="shared" si="456"/>
        <v>0.47278168125441206</v>
      </c>
      <c r="AV546" s="2">
        <f t="shared" si="421"/>
        <v>545</v>
      </c>
      <c r="AW546" s="1">
        <f t="shared" si="422"/>
        <v>472.78168125441204</v>
      </c>
      <c r="AX546" s="1">
        <f t="shared" si="423"/>
        <v>0.97073630430329172</v>
      </c>
      <c r="AY546" s="1">
        <f t="shared" si="424"/>
        <v>1.0907911569051425</v>
      </c>
      <c r="AZ546" s="1">
        <f t="shared" si="419"/>
        <v>5.0666666666666664E-3</v>
      </c>
      <c r="BA546" s="1">
        <f t="shared" si="420"/>
        <v>16.864848376832001</v>
      </c>
    </row>
    <row r="547" spans="1:53">
      <c r="A547" s="2">
        <f t="shared" si="426"/>
        <v>0.54600000000000037</v>
      </c>
      <c r="B547" s="1">
        <f t="shared" si="412"/>
        <v>0.59138266666666717</v>
      </c>
      <c r="C547" s="1">
        <f t="shared" si="427"/>
        <v>5.3505091802877214E-2</v>
      </c>
      <c r="D547" s="1">
        <f t="shared" si="413"/>
        <v>1.0965794757121823</v>
      </c>
      <c r="E547" s="1">
        <f t="shared" si="457"/>
        <v>1.0964606442282143</v>
      </c>
      <c r="F547" s="1">
        <f t="shared" si="457"/>
        <v>1.0964564450728678</v>
      </c>
      <c r="G547" s="1">
        <f t="shared" si="457"/>
        <v>1.0964562965999181</v>
      </c>
      <c r="H547" s="1">
        <f t="shared" si="428"/>
        <v>0.49091160276887136</v>
      </c>
      <c r="I547" s="1">
        <f t="shared" si="414"/>
        <v>17.077724102205135</v>
      </c>
      <c r="J547" s="1">
        <f>VLOOKUP($I547,Graph!$D$3:$M$50,col)</f>
        <v>5.7999999999999996E-3</v>
      </c>
      <c r="K547" s="1">
        <f>VLOOKUP($I547,Graph!$D$3:$M$50,col+1)</f>
        <v>4.7000000000000002E-3</v>
      </c>
      <c r="L547" s="1">
        <f t="shared" si="429"/>
        <v>5.0666666666666664E-3</v>
      </c>
      <c r="M547" s="1">
        <f t="shared" si="430"/>
        <v>0.64078333333333326</v>
      </c>
      <c r="N547" s="1">
        <f t="shared" si="431"/>
        <v>0.54093333333333371</v>
      </c>
      <c r="O547" s="1">
        <f t="shared" si="432"/>
        <v>5.0894276841634778E-2</v>
      </c>
      <c r="P547" s="1">
        <f t="shared" si="433"/>
        <v>1.0909919191543915</v>
      </c>
      <c r="Q547" s="1">
        <f t="shared" si="434"/>
        <v>1.0908163770542509</v>
      </c>
      <c r="R547" s="1">
        <f t="shared" si="435"/>
        <v>1.090810571029083</v>
      </c>
      <c r="S547" s="1">
        <f t="shared" si="436"/>
        <v>1.0908103788181036</v>
      </c>
      <c r="T547" s="1">
        <f t="shared" si="437"/>
        <v>0.97076132987153974</v>
      </c>
      <c r="U547" s="1">
        <f t="shared" si="438"/>
        <v>0.47410408833088064</v>
      </c>
      <c r="V547" s="2">
        <f t="shared" si="415"/>
        <v>16.880557835915926</v>
      </c>
      <c r="W547" s="1">
        <f>VLOOKUP(V547,Graph!$D$3:$M$50,col)</f>
        <v>5.7999999999999996E-3</v>
      </c>
      <c r="X547" s="1">
        <f>VLOOKUP(V547,Graph!$D$3:$M$50,col+1)</f>
        <v>4.7000000000000002E-3</v>
      </c>
      <c r="Y547" s="1">
        <f t="shared" si="439"/>
        <v>5.0666666666666664E-3</v>
      </c>
      <c r="Z547" s="1">
        <f t="shared" si="416"/>
        <v>0.64078333333333326</v>
      </c>
      <c r="AA547" s="2">
        <f t="shared" si="440"/>
        <v>0.54093333333333371</v>
      </c>
      <c r="AB547" s="1">
        <f t="shared" si="441"/>
        <v>5.0894276841634778E-2</v>
      </c>
      <c r="AC547" s="1">
        <f t="shared" si="442"/>
        <v>1.0908103724546814</v>
      </c>
      <c r="AD547" s="1">
        <f t="shared" si="443"/>
        <v>1.0908103722440108</v>
      </c>
      <c r="AE547" s="1">
        <f t="shared" si="444"/>
        <v>1.0908103722370364</v>
      </c>
      <c r="AF547" s="1">
        <f t="shared" si="445"/>
        <v>1.0908103722368052</v>
      </c>
      <c r="AG547" s="1">
        <f t="shared" si="446"/>
        <v>0.97076132987153974</v>
      </c>
      <c r="AH547" s="1">
        <f t="shared" si="447"/>
        <v>0.47410408547041971</v>
      </c>
      <c r="AI547" s="2">
        <f t="shared" si="417"/>
        <v>16.880557801966855</v>
      </c>
      <c r="AJ547" s="1">
        <f>VLOOKUP(AI547,Graph!$D$3:$M$50,col)</f>
        <v>5.7999999999999996E-3</v>
      </c>
      <c r="AK547" s="1">
        <f>VLOOKUP(AI547,Graph!$D$3:$M$50,col+1)</f>
        <v>4.7000000000000002E-3</v>
      </c>
      <c r="AL547" s="1">
        <f t="shared" si="448"/>
        <v>5.0666666666666664E-3</v>
      </c>
      <c r="AM547" s="1">
        <f t="shared" si="418"/>
        <v>0.64078333333333326</v>
      </c>
      <c r="AN547" s="2">
        <f t="shared" si="449"/>
        <v>0.54093333333333371</v>
      </c>
      <c r="AO547" s="1">
        <f t="shared" si="450"/>
        <v>5.0894276841634778E-2</v>
      </c>
      <c r="AP547" s="1">
        <f t="shared" si="451"/>
        <v>1.0908103722367979</v>
      </c>
      <c r="AQ547" s="1">
        <f t="shared" si="452"/>
        <v>1.0908103722367972</v>
      </c>
      <c r="AR547" s="1">
        <f t="shared" si="453"/>
        <v>1.0908103722367972</v>
      </c>
      <c r="AS547" s="1">
        <f t="shared" si="454"/>
        <v>1.0908103722367972</v>
      </c>
      <c r="AT547" s="1">
        <f t="shared" si="455"/>
        <v>0.97076132987153974</v>
      </c>
      <c r="AU547" s="1">
        <f t="shared" si="456"/>
        <v>0.47410408547041621</v>
      </c>
      <c r="AV547" s="2">
        <f t="shared" si="421"/>
        <v>546</v>
      </c>
      <c r="AW547" s="1">
        <f t="shared" si="422"/>
        <v>474.10408547041624</v>
      </c>
      <c r="AX547" s="1">
        <f t="shared" si="423"/>
        <v>0.97076132987153974</v>
      </c>
      <c r="AY547" s="1">
        <f t="shared" si="424"/>
        <v>1.0908103722367972</v>
      </c>
      <c r="AZ547" s="1">
        <f t="shared" si="419"/>
        <v>5.0666666666666664E-3</v>
      </c>
      <c r="BA547" s="1">
        <f t="shared" si="420"/>
        <v>16.880557801966855</v>
      </c>
    </row>
    <row r="548" spans="1:53">
      <c r="A548" s="2">
        <f t="shared" si="426"/>
        <v>0.54700000000000037</v>
      </c>
      <c r="B548" s="1">
        <f t="shared" si="412"/>
        <v>0.59242383333333382</v>
      </c>
      <c r="C548" s="1">
        <f t="shared" si="427"/>
        <v>5.3512669866683904E-2</v>
      </c>
      <c r="D548" s="1">
        <f t="shared" si="413"/>
        <v>1.096595499439494</v>
      </c>
      <c r="E548" s="1">
        <f t="shared" si="457"/>
        <v>1.0964771922098107</v>
      </c>
      <c r="F548" s="1">
        <f t="shared" si="457"/>
        <v>1.0964730107829954</v>
      </c>
      <c r="G548" s="1">
        <f t="shared" si="457"/>
        <v>1.0964728629090987</v>
      </c>
      <c r="H548" s="1">
        <f t="shared" si="428"/>
        <v>0.49226831589499176</v>
      </c>
      <c r="I548" s="1">
        <f t="shared" si="414"/>
        <v>17.093441976702913</v>
      </c>
      <c r="J548" s="1">
        <f>VLOOKUP($I548,Graph!$D$3:$M$50,col)</f>
        <v>5.7999999999999996E-3</v>
      </c>
      <c r="K548" s="1">
        <f>VLOOKUP($I548,Graph!$D$3:$M$50,col+1)</f>
        <v>4.7000000000000002E-3</v>
      </c>
      <c r="L548" s="1">
        <f t="shared" si="429"/>
        <v>5.0666666666666664E-3</v>
      </c>
      <c r="M548" s="1">
        <f t="shared" si="430"/>
        <v>0.64078333333333326</v>
      </c>
      <c r="N548" s="1">
        <f t="shared" si="431"/>
        <v>0.54193333333333371</v>
      </c>
      <c r="O548" s="1">
        <f t="shared" si="432"/>
        <v>5.0903228361967867E-2</v>
      </c>
      <c r="P548" s="1">
        <f t="shared" si="433"/>
        <v>1.0910110322761883</v>
      </c>
      <c r="Q548" s="1">
        <f t="shared" si="434"/>
        <v>1.0908355280702235</v>
      </c>
      <c r="R548" s="1">
        <f t="shared" si="435"/>
        <v>1.0908297219635399</v>
      </c>
      <c r="S548" s="1">
        <f t="shared" si="436"/>
        <v>1.0908295297057384</v>
      </c>
      <c r="T548" s="1">
        <f t="shared" si="437"/>
        <v>0.97078626415249525</v>
      </c>
      <c r="U548" s="1">
        <f t="shared" si="438"/>
        <v>0.47542772598495414</v>
      </c>
      <c r="V548" s="2">
        <f t="shared" si="415"/>
        <v>16.896252687951186</v>
      </c>
      <c r="W548" s="1">
        <f>VLOOKUP(V548,Graph!$D$3:$M$50,col)</f>
        <v>5.7999999999999996E-3</v>
      </c>
      <c r="X548" s="1">
        <f>VLOOKUP(V548,Graph!$D$3:$M$50,col+1)</f>
        <v>4.7000000000000002E-3</v>
      </c>
      <c r="Y548" s="1">
        <f t="shared" si="439"/>
        <v>5.0666666666666664E-3</v>
      </c>
      <c r="Z548" s="1">
        <f t="shared" si="416"/>
        <v>0.64078333333333326</v>
      </c>
      <c r="AA548" s="2">
        <f t="shared" si="440"/>
        <v>0.54193333333333371</v>
      </c>
      <c r="AB548" s="1">
        <f t="shared" si="441"/>
        <v>5.0903228361967867E-2</v>
      </c>
      <c r="AC548" s="1">
        <f t="shared" si="442"/>
        <v>1.0908295233393051</v>
      </c>
      <c r="AD548" s="1">
        <f t="shared" si="443"/>
        <v>1.0908295231284864</v>
      </c>
      <c r="AE548" s="1">
        <f t="shared" si="444"/>
        <v>1.0908295231215055</v>
      </c>
      <c r="AF548" s="1">
        <f t="shared" si="445"/>
        <v>1.0908295231212746</v>
      </c>
      <c r="AG548" s="1">
        <f t="shared" si="446"/>
        <v>0.97078626415249525</v>
      </c>
      <c r="AH548" s="1">
        <f t="shared" si="447"/>
        <v>0.47542772311517784</v>
      </c>
      <c r="AI548" s="2">
        <f t="shared" si="417"/>
        <v>16.896252653954807</v>
      </c>
      <c r="AJ548" s="1">
        <f>VLOOKUP(AI548,Graph!$D$3:$M$50,col)</f>
        <v>5.7999999999999996E-3</v>
      </c>
      <c r="AK548" s="1">
        <f>VLOOKUP(AI548,Graph!$D$3:$M$50,col+1)</f>
        <v>4.7000000000000002E-3</v>
      </c>
      <c r="AL548" s="1">
        <f t="shared" si="448"/>
        <v>5.0666666666666664E-3</v>
      </c>
      <c r="AM548" s="1">
        <f t="shared" si="418"/>
        <v>0.64078333333333326</v>
      </c>
      <c r="AN548" s="2">
        <f t="shared" si="449"/>
        <v>0.54193333333333371</v>
      </c>
      <c r="AO548" s="1">
        <f t="shared" si="450"/>
        <v>5.0903228361967867E-2</v>
      </c>
      <c r="AP548" s="1">
        <f t="shared" si="451"/>
        <v>1.0908295231212668</v>
      </c>
      <c r="AQ548" s="1">
        <f t="shared" si="452"/>
        <v>1.0908295231212666</v>
      </c>
      <c r="AR548" s="1">
        <f t="shared" si="453"/>
        <v>1.0908295231212664</v>
      </c>
      <c r="AS548" s="1">
        <f t="shared" si="454"/>
        <v>1.0908295231212661</v>
      </c>
      <c r="AT548" s="1">
        <f t="shared" si="455"/>
        <v>0.97078626415249525</v>
      </c>
      <c r="AU548" s="1">
        <f t="shared" si="456"/>
        <v>0.47542772311517423</v>
      </c>
      <c r="AV548" s="2">
        <f t="shared" si="421"/>
        <v>547</v>
      </c>
      <c r="AW548" s="1">
        <f t="shared" si="422"/>
        <v>475.42772311517422</v>
      </c>
      <c r="AX548" s="1">
        <f t="shared" si="423"/>
        <v>0.97078626415249525</v>
      </c>
      <c r="AY548" s="1">
        <f t="shared" si="424"/>
        <v>1.0908295231212661</v>
      </c>
      <c r="AZ548" s="1">
        <f t="shared" si="419"/>
        <v>5.0666666666666664E-3</v>
      </c>
      <c r="BA548" s="1">
        <f t="shared" si="420"/>
        <v>16.896252653954807</v>
      </c>
    </row>
    <row r="549" spans="1:53">
      <c r="A549" s="2">
        <f t="shared" si="426"/>
        <v>0.54800000000000038</v>
      </c>
      <c r="B549" s="1">
        <f t="shared" si="412"/>
        <v>0.59346500000000046</v>
      </c>
      <c r="C549" s="1">
        <f t="shared" si="427"/>
        <v>5.3520221874584377E-2</v>
      </c>
      <c r="D549" s="1">
        <f t="shared" si="413"/>
        <v>1.0966114687707367</v>
      </c>
      <c r="E549" s="1">
        <f t="shared" si="457"/>
        <v>1.0964936843177215</v>
      </c>
      <c r="F549" s="1">
        <f t="shared" si="457"/>
        <v>1.0964895205769154</v>
      </c>
      <c r="G549" s="1">
        <f t="shared" si="457"/>
        <v>1.0964893733008956</v>
      </c>
      <c r="H549" s="1">
        <f t="shared" si="428"/>
        <v>0.49362627856320718</v>
      </c>
      <c r="I549" s="1">
        <f t="shared" si="414"/>
        <v>17.109145434669234</v>
      </c>
      <c r="J549" s="1">
        <f>VLOOKUP($I549,Graph!$D$3:$M$50,col)</f>
        <v>5.7999999999999996E-3</v>
      </c>
      <c r="K549" s="1">
        <f>VLOOKUP($I549,Graph!$D$3:$M$50,col+1)</f>
        <v>4.7000000000000002E-3</v>
      </c>
      <c r="L549" s="1">
        <f t="shared" si="429"/>
        <v>5.0666666666666664E-3</v>
      </c>
      <c r="M549" s="1">
        <f t="shared" si="430"/>
        <v>0.64078333333333326</v>
      </c>
      <c r="N549" s="1">
        <f t="shared" si="431"/>
        <v>0.54293333333333371</v>
      </c>
      <c r="O549" s="1">
        <f t="shared" si="432"/>
        <v>5.0912149256467788E-2</v>
      </c>
      <c r="P549" s="1">
        <f t="shared" si="433"/>
        <v>1.0910300813469582</v>
      </c>
      <c r="Q549" s="1">
        <f t="shared" si="434"/>
        <v>1.0908546149597742</v>
      </c>
      <c r="R549" s="1">
        <f t="shared" si="435"/>
        <v>1.0908488087740758</v>
      </c>
      <c r="S549" s="1">
        <f t="shared" si="436"/>
        <v>1.0908486164696809</v>
      </c>
      <c r="T549" s="1">
        <f t="shared" si="437"/>
        <v>0.97081110764473588</v>
      </c>
      <c r="U549" s="1">
        <f t="shared" si="438"/>
        <v>0.47675259591832442</v>
      </c>
      <c r="V549" s="2">
        <f t="shared" si="415"/>
        <v>16.911933007246773</v>
      </c>
      <c r="W549" s="1">
        <f>VLOOKUP(V549,Graph!$D$3:$M$50,col)</f>
        <v>5.7999999999999996E-3</v>
      </c>
      <c r="X549" s="1">
        <f>VLOOKUP(V549,Graph!$D$3:$M$50,col+1)</f>
        <v>4.7000000000000002E-3</v>
      </c>
      <c r="Y549" s="1">
        <f t="shared" si="439"/>
        <v>5.0666666666666664E-3</v>
      </c>
      <c r="Z549" s="1">
        <f t="shared" si="416"/>
        <v>0.64078333333333326</v>
      </c>
      <c r="AA549" s="2">
        <f t="shared" si="440"/>
        <v>0.54293333333333371</v>
      </c>
      <c r="AB549" s="1">
        <f t="shared" si="441"/>
        <v>5.0912149256467788E-2</v>
      </c>
      <c r="AC549" s="1">
        <f t="shared" si="442"/>
        <v>1.0908486101002477</v>
      </c>
      <c r="AD549" s="1">
        <f t="shared" si="443"/>
        <v>1.0908486098892818</v>
      </c>
      <c r="AE549" s="1">
        <f t="shared" si="444"/>
        <v>1.0908486098822943</v>
      </c>
      <c r="AF549" s="1">
        <f t="shared" si="445"/>
        <v>1.0908486098820624</v>
      </c>
      <c r="AG549" s="1">
        <f t="shared" si="446"/>
        <v>0.97081110764473588</v>
      </c>
      <c r="AH549" s="1">
        <f t="shared" si="447"/>
        <v>0.47675259303922257</v>
      </c>
      <c r="AI549" s="2">
        <f t="shared" si="417"/>
        <v>16.911932973203136</v>
      </c>
      <c r="AJ549" s="1">
        <f>VLOOKUP(AI549,Graph!$D$3:$M$50,col)</f>
        <v>5.7999999999999996E-3</v>
      </c>
      <c r="AK549" s="1">
        <f>VLOOKUP(AI549,Graph!$D$3:$M$50,col+1)</f>
        <v>4.7000000000000002E-3</v>
      </c>
      <c r="AL549" s="1">
        <f t="shared" si="448"/>
        <v>5.0666666666666664E-3</v>
      </c>
      <c r="AM549" s="1">
        <f t="shared" si="418"/>
        <v>0.64078333333333326</v>
      </c>
      <c r="AN549" s="2">
        <f t="shared" si="449"/>
        <v>0.54293333333333371</v>
      </c>
      <c r="AO549" s="1">
        <f t="shared" si="450"/>
        <v>5.0912149256467788E-2</v>
      </c>
      <c r="AP549" s="1">
        <f t="shared" si="451"/>
        <v>1.0908486098820551</v>
      </c>
      <c r="AQ549" s="1">
        <f t="shared" si="452"/>
        <v>1.0908486098820547</v>
      </c>
      <c r="AR549" s="1">
        <f t="shared" si="453"/>
        <v>1.0908486098820549</v>
      </c>
      <c r="AS549" s="1">
        <f t="shared" si="454"/>
        <v>1.0908486098820551</v>
      </c>
      <c r="AT549" s="1">
        <f t="shared" si="455"/>
        <v>0.97081110764473588</v>
      </c>
      <c r="AU549" s="1">
        <f t="shared" si="456"/>
        <v>0.47675259303921941</v>
      </c>
      <c r="AV549" s="2">
        <f t="shared" si="421"/>
        <v>548</v>
      </c>
      <c r="AW549" s="1">
        <f t="shared" si="422"/>
        <v>476.75259303921939</v>
      </c>
      <c r="AX549" s="1">
        <f t="shared" si="423"/>
        <v>0.97081110764473588</v>
      </c>
      <c r="AY549" s="1">
        <f t="shared" si="424"/>
        <v>1.0908486098820551</v>
      </c>
      <c r="AZ549" s="1">
        <f t="shared" si="419"/>
        <v>5.0666666666666664E-3</v>
      </c>
      <c r="BA549" s="1">
        <f t="shared" si="420"/>
        <v>16.911932973203136</v>
      </c>
    </row>
    <row r="550" spans="1:53">
      <c r="A550" s="2">
        <f t="shared" si="426"/>
        <v>0.54900000000000038</v>
      </c>
      <c r="B550" s="1">
        <f t="shared" si="412"/>
        <v>0.59450616666666711</v>
      </c>
      <c r="C550" s="1">
        <f t="shared" si="427"/>
        <v>5.3527747960675248E-2</v>
      </c>
      <c r="D550" s="1">
        <f t="shared" si="413"/>
        <v>1.0966273839823169</v>
      </c>
      <c r="E550" s="1">
        <f t="shared" si="457"/>
        <v>1.0965101208343491</v>
      </c>
      <c r="F550" s="1">
        <f t="shared" si="457"/>
        <v>1.0965059747371637</v>
      </c>
      <c r="G550" s="1">
        <f t="shared" si="457"/>
        <v>1.096505828057847</v>
      </c>
      <c r="H550" s="1">
        <f t="shared" si="428"/>
        <v>0.49498548962378852</v>
      </c>
      <c r="I550" s="1">
        <f t="shared" si="414"/>
        <v>17.124834515646103</v>
      </c>
      <c r="J550" s="1">
        <f>VLOOKUP($I550,Graph!$D$3:$M$50,col)</f>
        <v>5.7999999999999996E-3</v>
      </c>
      <c r="K550" s="1">
        <f>VLOOKUP($I550,Graph!$D$3:$M$50,col+1)</f>
        <v>4.7000000000000002E-3</v>
      </c>
      <c r="L550" s="1">
        <f t="shared" si="429"/>
        <v>5.0666666666666664E-3</v>
      </c>
      <c r="M550" s="1">
        <f t="shared" si="430"/>
        <v>0.64078333333333326</v>
      </c>
      <c r="N550" s="1">
        <f t="shared" si="431"/>
        <v>0.54393333333333371</v>
      </c>
      <c r="O550" s="1">
        <f t="shared" si="432"/>
        <v>5.0921039681934142E-2</v>
      </c>
      <c r="P550" s="1">
        <f t="shared" si="433"/>
        <v>1.0910490666879411</v>
      </c>
      <c r="Q550" s="1">
        <f t="shared" si="434"/>
        <v>1.0908736380442707</v>
      </c>
      <c r="R550" s="1">
        <f t="shared" si="435"/>
        <v>1.0908678317820375</v>
      </c>
      <c r="S550" s="1">
        <f t="shared" si="436"/>
        <v>1.0908676394312746</v>
      </c>
      <c r="T550" s="1">
        <f t="shared" si="437"/>
        <v>0.97083586084321505</v>
      </c>
      <c r="U550" s="1">
        <f t="shared" si="438"/>
        <v>0.47807869698473193</v>
      </c>
      <c r="V550" s="2">
        <f t="shared" si="415"/>
        <v>16.927598834023872</v>
      </c>
      <c r="W550" s="1">
        <f>VLOOKUP(V550,Graph!$D$3:$M$50,col)</f>
        <v>5.7999999999999996E-3</v>
      </c>
      <c r="X550" s="1">
        <f>VLOOKUP(V550,Graph!$D$3:$M$50,col+1)</f>
        <v>4.7000000000000002E-3</v>
      </c>
      <c r="Y550" s="1">
        <f t="shared" si="439"/>
        <v>5.0666666666666664E-3</v>
      </c>
      <c r="Z550" s="1">
        <f t="shared" si="416"/>
        <v>0.64078333333333326</v>
      </c>
      <c r="AA550" s="2">
        <f t="shared" si="440"/>
        <v>0.54393333333333371</v>
      </c>
      <c r="AB550" s="1">
        <f t="shared" si="441"/>
        <v>5.0921039681934142E-2</v>
      </c>
      <c r="AC550" s="1">
        <f t="shared" si="442"/>
        <v>1.090867633058854</v>
      </c>
      <c r="AD550" s="1">
        <f t="shared" si="443"/>
        <v>1.0908676328477407</v>
      </c>
      <c r="AE550" s="1">
        <f t="shared" si="444"/>
        <v>1.0908676328407467</v>
      </c>
      <c r="AF550" s="1">
        <f t="shared" si="445"/>
        <v>1.0908676328405151</v>
      </c>
      <c r="AG550" s="1">
        <f t="shared" si="446"/>
        <v>0.97083586084321505</v>
      </c>
      <c r="AH550" s="1">
        <f t="shared" si="447"/>
        <v>0.47807869409629561</v>
      </c>
      <c r="AI550" s="2">
        <f t="shared" si="417"/>
        <v>16.927598799933048</v>
      </c>
      <c r="AJ550" s="1">
        <f>VLOOKUP(AI550,Graph!$D$3:$M$50,col)</f>
        <v>5.7999999999999996E-3</v>
      </c>
      <c r="AK550" s="1">
        <f>VLOOKUP(AI550,Graph!$D$3:$M$50,col+1)</f>
        <v>4.7000000000000002E-3</v>
      </c>
      <c r="AL550" s="1">
        <f t="shared" si="448"/>
        <v>5.0666666666666664E-3</v>
      </c>
      <c r="AM550" s="1">
        <f t="shared" si="418"/>
        <v>0.64078333333333326</v>
      </c>
      <c r="AN550" s="2">
        <f t="shared" si="449"/>
        <v>0.54393333333333371</v>
      </c>
      <c r="AO550" s="1">
        <f t="shared" si="450"/>
        <v>5.0921039681934142E-2</v>
      </c>
      <c r="AP550" s="1">
        <f t="shared" si="451"/>
        <v>1.0908676328405074</v>
      </c>
      <c r="AQ550" s="1">
        <f t="shared" si="452"/>
        <v>1.0908676328405071</v>
      </c>
      <c r="AR550" s="1">
        <f t="shared" si="453"/>
        <v>1.0908676328405071</v>
      </c>
      <c r="AS550" s="1">
        <f t="shared" si="454"/>
        <v>1.0908676328405071</v>
      </c>
      <c r="AT550" s="1">
        <f t="shared" si="455"/>
        <v>0.97083586084321505</v>
      </c>
      <c r="AU550" s="1">
        <f t="shared" si="456"/>
        <v>0.47807869409629217</v>
      </c>
      <c r="AV550" s="2">
        <f t="shared" si="421"/>
        <v>549</v>
      </c>
      <c r="AW550" s="1">
        <f t="shared" si="422"/>
        <v>478.07869409629217</v>
      </c>
      <c r="AX550" s="1">
        <f t="shared" si="423"/>
        <v>0.97083586084321505</v>
      </c>
      <c r="AY550" s="1">
        <f t="shared" si="424"/>
        <v>1.0908676328405071</v>
      </c>
      <c r="AZ550" s="1">
        <f t="shared" si="419"/>
        <v>5.0666666666666664E-3</v>
      </c>
      <c r="BA550" s="1">
        <f t="shared" si="420"/>
        <v>16.927598799933048</v>
      </c>
    </row>
    <row r="551" spans="1:53">
      <c r="A551" s="2">
        <f t="shared" si="426"/>
        <v>0.55000000000000038</v>
      </c>
      <c r="B551" s="1">
        <f t="shared" si="412"/>
        <v>0.59554733333333387</v>
      </c>
      <c r="C551" s="1">
        <f t="shared" si="427"/>
        <v>5.3535248258134854E-2</v>
      </c>
      <c r="D551" s="1">
        <f t="shared" si="413"/>
        <v>1.0966432453487713</v>
      </c>
      <c r="E551" s="1">
        <f t="shared" si="457"/>
        <v>1.0965265020401969</v>
      </c>
      <c r="F551" s="1">
        <f t="shared" si="457"/>
        <v>1.0965223735443779</v>
      </c>
      <c r="G551" s="1">
        <f t="shared" si="457"/>
        <v>1.0965222274605935</v>
      </c>
      <c r="H551" s="1">
        <f t="shared" si="428"/>
        <v>0.4963459479301755</v>
      </c>
      <c r="I551" s="1">
        <f t="shared" si="414"/>
        <v>17.140509258995309</v>
      </c>
      <c r="J551" s="1">
        <f>VLOOKUP($I551,Graph!$D$3:$M$50,col)</f>
        <v>5.7999999999999996E-3</v>
      </c>
      <c r="K551" s="1">
        <f>VLOOKUP($I551,Graph!$D$3:$M$50,col+1)</f>
        <v>4.7000000000000002E-3</v>
      </c>
      <c r="L551" s="1">
        <f t="shared" si="429"/>
        <v>5.0666666666666664E-3</v>
      </c>
      <c r="M551" s="1">
        <f t="shared" si="430"/>
        <v>0.64078333333333326</v>
      </c>
      <c r="N551" s="1">
        <f t="shared" si="431"/>
        <v>0.54493333333333371</v>
      </c>
      <c r="O551" s="1">
        <f t="shared" si="432"/>
        <v>5.0929899794098718E-2</v>
      </c>
      <c r="P551" s="1">
        <f t="shared" si="433"/>
        <v>1.0910679886182322</v>
      </c>
      <c r="Q551" s="1">
        <f t="shared" si="434"/>
        <v>1.0908925976429398</v>
      </c>
      <c r="R551" s="1">
        <f t="shared" si="435"/>
        <v>1.0908867913066287</v>
      </c>
      <c r="S551" s="1">
        <f t="shared" si="436"/>
        <v>1.0908865989097232</v>
      </c>
      <c r="T551" s="1">
        <f t="shared" si="437"/>
        <v>0.97086052423929459</v>
      </c>
      <c r="U551" s="1">
        <f t="shared" si="438"/>
        <v>0.47940602804111088</v>
      </c>
      <c r="V551" s="2">
        <f t="shared" si="415"/>
        <v>16.943250208318759</v>
      </c>
      <c r="W551" s="1">
        <f>VLOOKUP(V551,Graph!$D$3:$M$50,col)</f>
        <v>5.7999999999999996E-3</v>
      </c>
      <c r="X551" s="1">
        <f>VLOOKUP(V551,Graph!$D$3:$M$50,col+1)</f>
        <v>4.7000000000000002E-3</v>
      </c>
      <c r="Y551" s="1">
        <f t="shared" si="439"/>
        <v>5.0666666666666664E-3</v>
      </c>
      <c r="Z551" s="1">
        <f t="shared" si="416"/>
        <v>0.64078333333333326</v>
      </c>
      <c r="AA551" s="2">
        <f t="shared" si="440"/>
        <v>0.54493333333333371</v>
      </c>
      <c r="AB551" s="1">
        <f t="shared" si="441"/>
        <v>5.0929899794098718E-2</v>
      </c>
      <c r="AC551" s="1">
        <f t="shared" si="442"/>
        <v>1.0908865925343263</v>
      </c>
      <c r="AD551" s="1">
        <f t="shared" si="443"/>
        <v>1.0908865923230666</v>
      </c>
      <c r="AE551" s="1">
        <f t="shared" si="444"/>
        <v>1.0908865923160658</v>
      </c>
      <c r="AF551" s="1">
        <f t="shared" si="445"/>
        <v>1.0908865923158342</v>
      </c>
      <c r="AG551" s="1">
        <f t="shared" si="446"/>
        <v>0.97086052423929459</v>
      </c>
      <c r="AH551" s="1">
        <f t="shared" si="447"/>
        <v>0.47940602514333019</v>
      </c>
      <c r="AI551" s="2">
        <f t="shared" si="417"/>
        <v>16.943250174180804</v>
      </c>
      <c r="AJ551" s="1">
        <f>VLOOKUP(AI551,Graph!$D$3:$M$50,col)</f>
        <v>5.7999999999999996E-3</v>
      </c>
      <c r="AK551" s="1">
        <f>VLOOKUP(AI551,Graph!$D$3:$M$50,col+1)</f>
        <v>4.7000000000000002E-3</v>
      </c>
      <c r="AL551" s="1">
        <f t="shared" si="448"/>
        <v>5.0666666666666664E-3</v>
      </c>
      <c r="AM551" s="1">
        <f t="shared" si="418"/>
        <v>0.64078333333333326</v>
      </c>
      <c r="AN551" s="2">
        <f t="shared" si="449"/>
        <v>0.54493333333333371</v>
      </c>
      <c r="AO551" s="1">
        <f t="shared" si="450"/>
        <v>5.0929899794098718E-2</v>
      </c>
      <c r="AP551" s="1">
        <f t="shared" si="451"/>
        <v>1.0908865923158262</v>
      </c>
      <c r="AQ551" s="1">
        <f t="shared" si="452"/>
        <v>1.090886592315826</v>
      </c>
      <c r="AR551" s="1">
        <f t="shared" si="453"/>
        <v>1.0908865923158264</v>
      </c>
      <c r="AS551" s="1">
        <f t="shared" si="454"/>
        <v>1.0908865923158262</v>
      </c>
      <c r="AT551" s="1">
        <f t="shared" si="455"/>
        <v>0.97086052423929459</v>
      </c>
      <c r="AU551" s="1">
        <f t="shared" si="456"/>
        <v>0.4794060251433267</v>
      </c>
      <c r="AV551" s="2">
        <f t="shared" si="421"/>
        <v>550</v>
      </c>
      <c r="AW551" s="1">
        <f t="shared" si="422"/>
        <v>479.4060251433267</v>
      </c>
      <c r="AX551" s="1">
        <f t="shared" si="423"/>
        <v>0.97086052423929459</v>
      </c>
      <c r="AY551" s="1">
        <f t="shared" si="424"/>
        <v>1.0908865923158262</v>
      </c>
      <c r="AZ551" s="1">
        <f t="shared" si="419"/>
        <v>5.0666666666666664E-3</v>
      </c>
      <c r="BA551" s="1">
        <f t="shared" si="420"/>
        <v>16.943250174180804</v>
      </c>
    </row>
    <row r="552" spans="1:53">
      <c r="A552" s="2">
        <f t="shared" si="426"/>
        <v>0.55100000000000038</v>
      </c>
      <c r="B552" s="1">
        <f t="shared" si="412"/>
        <v>0.59658850000000052</v>
      </c>
      <c r="C552" s="1">
        <f t="shared" si="427"/>
        <v>5.3542722899231301E-2</v>
      </c>
      <c r="D552" s="1">
        <f t="shared" si="413"/>
        <v>1.0966590531427853</v>
      </c>
      <c r="E552" s="1">
        <f t="shared" si="457"/>
        <v>1.0965428282138858</v>
      </c>
      <c r="F552" s="1">
        <f t="shared" si="457"/>
        <v>1.0965387172773109</v>
      </c>
      <c r="G552" s="1">
        <f t="shared" si="457"/>
        <v>1.0965385717878897</v>
      </c>
      <c r="H552" s="1">
        <f t="shared" si="428"/>
        <v>0.49770765233896203</v>
      </c>
      <c r="I552" s="1">
        <f t="shared" si="414"/>
        <v>17.156169703899561</v>
      </c>
      <c r="J552" s="1">
        <f>VLOOKUP($I552,Graph!$D$3:$M$50,col)</f>
        <v>5.7999999999999996E-3</v>
      </c>
      <c r="K552" s="1">
        <f>VLOOKUP($I552,Graph!$D$3:$M$50,col+1)</f>
        <v>4.7000000000000002E-3</v>
      </c>
      <c r="L552" s="1">
        <f t="shared" si="429"/>
        <v>5.0666666666666664E-3</v>
      </c>
      <c r="M552" s="1">
        <f t="shared" si="430"/>
        <v>0.64078333333333326</v>
      </c>
      <c r="N552" s="1">
        <f t="shared" si="431"/>
        <v>0.54593333333333371</v>
      </c>
      <c r="O552" s="1">
        <f t="shared" si="432"/>
        <v>5.0938729747634547E-2</v>
      </c>
      <c r="P552" s="1">
        <f t="shared" si="433"/>
        <v>1.0910868474548028</v>
      </c>
      <c r="Q552" s="1">
        <f t="shared" si="434"/>
        <v>1.0909114940728828</v>
      </c>
      <c r="R552" s="1">
        <f t="shared" si="435"/>
        <v>1.0909056876649288</v>
      </c>
      <c r="S552" s="1">
        <f t="shared" si="436"/>
        <v>1.0909054952221047</v>
      </c>
      <c r="T552" s="1">
        <f t="shared" si="437"/>
        <v>0.97088509832077818</v>
      </c>
      <c r="U552" s="1">
        <f t="shared" si="438"/>
        <v>0.48073458794757384</v>
      </c>
      <c r="V552" s="2">
        <f t="shared" si="415"/>
        <v>16.958887169983996</v>
      </c>
      <c r="W552" s="1">
        <f>VLOOKUP(V552,Graph!$D$3:$M$50,col)</f>
        <v>5.7999999999999996E-3</v>
      </c>
      <c r="X552" s="1">
        <f>VLOOKUP(V552,Graph!$D$3:$M$50,col+1)</f>
        <v>4.7000000000000002E-3</v>
      </c>
      <c r="Y552" s="1">
        <f t="shared" si="439"/>
        <v>5.0666666666666664E-3</v>
      </c>
      <c r="Z552" s="1">
        <f t="shared" si="416"/>
        <v>0.64078333333333326</v>
      </c>
      <c r="AA552" s="2">
        <f t="shared" si="440"/>
        <v>0.54593333333333371</v>
      </c>
      <c r="AB552" s="1">
        <f t="shared" si="441"/>
        <v>5.0938729747634547E-2</v>
      </c>
      <c r="AC552" s="1">
        <f t="shared" si="442"/>
        <v>1.0909054888437428</v>
      </c>
      <c r="AD552" s="1">
        <f t="shared" si="443"/>
        <v>1.0909054886323368</v>
      </c>
      <c r="AE552" s="1">
        <f t="shared" si="444"/>
        <v>1.09090548862533</v>
      </c>
      <c r="AF552" s="1">
        <f t="shared" si="445"/>
        <v>1.090905488625098</v>
      </c>
      <c r="AG552" s="1">
        <f t="shared" si="446"/>
        <v>0.97088509832077818</v>
      </c>
      <c r="AH552" s="1">
        <f t="shared" si="447"/>
        <v>0.48073458504043903</v>
      </c>
      <c r="AI552" s="2">
        <f t="shared" si="417"/>
        <v>16.958887135798971</v>
      </c>
      <c r="AJ552" s="1">
        <f>VLOOKUP(AI552,Graph!$D$3:$M$50,col)</f>
        <v>5.7999999999999996E-3</v>
      </c>
      <c r="AK552" s="1">
        <f>VLOOKUP(AI552,Graph!$D$3:$M$50,col+1)</f>
        <v>4.7000000000000002E-3</v>
      </c>
      <c r="AL552" s="1">
        <f t="shared" si="448"/>
        <v>5.0666666666666664E-3</v>
      </c>
      <c r="AM552" s="1">
        <f t="shared" si="418"/>
        <v>0.64078333333333326</v>
      </c>
      <c r="AN552" s="2">
        <f t="shared" si="449"/>
        <v>0.54593333333333371</v>
      </c>
      <c r="AO552" s="1">
        <f t="shared" si="450"/>
        <v>5.0938729747634547E-2</v>
      </c>
      <c r="AP552" s="1">
        <f t="shared" si="451"/>
        <v>1.09090548862509</v>
      </c>
      <c r="AQ552" s="1">
        <f t="shared" si="452"/>
        <v>1.09090548862509</v>
      </c>
      <c r="AR552" s="1">
        <f t="shared" si="453"/>
        <v>1.09090548862509</v>
      </c>
      <c r="AS552" s="1">
        <f t="shared" si="454"/>
        <v>1.09090548862509</v>
      </c>
      <c r="AT552" s="1">
        <f t="shared" si="455"/>
        <v>0.97088509832077818</v>
      </c>
      <c r="AU552" s="1">
        <f t="shared" si="456"/>
        <v>0.48073458504043554</v>
      </c>
      <c r="AV552" s="2">
        <f t="shared" si="421"/>
        <v>551</v>
      </c>
      <c r="AW552" s="1">
        <f t="shared" si="422"/>
        <v>480.73458504043555</v>
      </c>
      <c r="AX552" s="1">
        <f t="shared" si="423"/>
        <v>0.97088509832077818</v>
      </c>
      <c r="AY552" s="1">
        <f t="shared" si="424"/>
        <v>1.09090548862509</v>
      </c>
      <c r="AZ552" s="1">
        <f t="shared" si="419"/>
        <v>5.0666666666666664E-3</v>
      </c>
      <c r="BA552" s="1">
        <f t="shared" si="420"/>
        <v>16.958887135798971</v>
      </c>
    </row>
    <row r="553" spans="1:53">
      <c r="A553" s="2">
        <f t="shared" si="426"/>
        <v>0.55200000000000038</v>
      </c>
      <c r="B553" s="1">
        <f t="shared" si="412"/>
        <v>0.59762966666666717</v>
      </c>
      <c r="C553" s="1">
        <f t="shared" si="427"/>
        <v>5.3550172015329973E-2</v>
      </c>
      <c r="D553" s="1">
        <f t="shared" si="413"/>
        <v>1.0966748076352058</v>
      </c>
      <c r="E553" s="1">
        <f t="shared" si="457"/>
        <v>1.0965590996321684</v>
      </c>
      <c r="F553" s="1">
        <f t="shared" si="457"/>
        <v>1.0965550062128486</v>
      </c>
      <c r="G553" s="1">
        <f t="shared" si="457"/>
        <v>1.0965548613166232</v>
      </c>
      <c r="H553" s="1">
        <f t="shared" si="428"/>
        <v>0.49907060170988143</v>
      </c>
      <c r="I553" s="1">
        <f t="shared" si="414"/>
        <v>17.171815889363632</v>
      </c>
      <c r="J553" s="1">
        <f>VLOOKUP($I553,Graph!$D$3:$M$50,col)</f>
        <v>5.7999999999999996E-3</v>
      </c>
      <c r="K553" s="1">
        <f>VLOOKUP($I553,Graph!$D$3:$M$50,col+1)</f>
        <v>4.7000000000000002E-3</v>
      </c>
      <c r="L553" s="1">
        <f t="shared" si="429"/>
        <v>5.0666666666666664E-3</v>
      </c>
      <c r="M553" s="1">
        <f t="shared" si="430"/>
        <v>0.64078333333333326</v>
      </c>
      <c r="N553" s="1">
        <f t="shared" si="431"/>
        <v>0.54693333333333372</v>
      </c>
      <c r="O553" s="1">
        <f t="shared" si="432"/>
        <v>5.0947529696164874E-2</v>
      </c>
      <c r="P553" s="1">
        <f t="shared" si="433"/>
        <v>1.0911056435125153</v>
      </c>
      <c r="Q553" s="1">
        <f t="shared" si="434"/>
        <v>1.0909303276490929</v>
      </c>
      <c r="R553" s="1">
        <f t="shared" si="435"/>
        <v>1.0909245211719112</v>
      </c>
      <c r="S553" s="1">
        <f t="shared" si="436"/>
        <v>1.0909243286833903</v>
      </c>
      <c r="T553" s="1">
        <f t="shared" si="437"/>
        <v>0.97090958357194235</v>
      </c>
      <c r="U553" s="1">
        <f t="shared" si="438"/>
        <v>0.4820643755673964</v>
      </c>
      <c r="V553" s="2">
        <f t="shared" si="415"/>
        <v>16.974509758689603</v>
      </c>
      <c r="W553" s="1">
        <f>VLOOKUP(V553,Graph!$D$3:$M$50,col)</f>
        <v>5.7999999999999996E-3</v>
      </c>
      <c r="X553" s="1">
        <f>VLOOKUP(V553,Graph!$D$3:$M$50,col+1)</f>
        <v>4.7000000000000002E-3</v>
      </c>
      <c r="Y553" s="1">
        <f t="shared" si="439"/>
        <v>5.0666666666666664E-3</v>
      </c>
      <c r="Z553" s="1">
        <f t="shared" si="416"/>
        <v>0.64078333333333326</v>
      </c>
      <c r="AA553" s="2">
        <f t="shared" si="440"/>
        <v>0.54693333333333372</v>
      </c>
      <c r="AB553" s="1">
        <f t="shared" si="441"/>
        <v>5.0947529696164874E-2</v>
      </c>
      <c r="AC553" s="1">
        <f t="shared" si="442"/>
        <v>1.0909243223020748</v>
      </c>
      <c r="AD553" s="1">
        <f t="shared" si="443"/>
        <v>1.0909243220905236</v>
      </c>
      <c r="AE553" s="1">
        <f t="shared" si="444"/>
        <v>1.0909243220835103</v>
      </c>
      <c r="AF553" s="1">
        <f t="shared" si="445"/>
        <v>1.0909243220832778</v>
      </c>
      <c r="AG553" s="1">
        <f t="shared" si="446"/>
        <v>0.97090958357194235</v>
      </c>
      <c r="AH553" s="1">
        <f t="shared" si="447"/>
        <v>0.48206437265089797</v>
      </c>
      <c r="AI553" s="2">
        <f t="shared" si="417"/>
        <v>16.974509724457569</v>
      </c>
      <c r="AJ553" s="1">
        <f>VLOOKUP(AI553,Graph!$D$3:$M$50,col)</f>
        <v>5.7999999999999996E-3</v>
      </c>
      <c r="AK553" s="1">
        <f>VLOOKUP(AI553,Graph!$D$3:$M$50,col+1)</f>
        <v>4.7000000000000002E-3</v>
      </c>
      <c r="AL553" s="1">
        <f t="shared" si="448"/>
        <v>5.0666666666666664E-3</v>
      </c>
      <c r="AM553" s="1">
        <f t="shared" si="418"/>
        <v>0.64078333333333326</v>
      </c>
      <c r="AN553" s="2">
        <f t="shared" si="449"/>
        <v>0.54693333333333372</v>
      </c>
      <c r="AO553" s="1">
        <f t="shared" si="450"/>
        <v>5.0947529696164874E-2</v>
      </c>
      <c r="AP553" s="1">
        <f t="shared" si="451"/>
        <v>1.0909243220832701</v>
      </c>
      <c r="AQ553" s="1">
        <f t="shared" si="452"/>
        <v>1.0909243220832698</v>
      </c>
      <c r="AR553" s="1">
        <f t="shared" si="453"/>
        <v>1.0909243220832696</v>
      </c>
      <c r="AS553" s="1">
        <f t="shared" si="454"/>
        <v>1.0909243220832698</v>
      </c>
      <c r="AT553" s="1">
        <f t="shared" si="455"/>
        <v>0.97090958357194235</v>
      </c>
      <c r="AU553" s="1">
        <f t="shared" si="456"/>
        <v>0.48206437265089441</v>
      </c>
      <c r="AV553" s="2">
        <f t="shared" si="421"/>
        <v>552</v>
      </c>
      <c r="AW553" s="1">
        <f t="shared" si="422"/>
        <v>482.06437265089443</v>
      </c>
      <c r="AX553" s="1">
        <f t="shared" si="423"/>
        <v>0.97090958357194235</v>
      </c>
      <c r="AY553" s="1">
        <f t="shared" si="424"/>
        <v>1.0909243220832698</v>
      </c>
      <c r="AZ553" s="1">
        <f t="shared" si="419"/>
        <v>5.0666666666666664E-3</v>
      </c>
      <c r="BA553" s="1">
        <f t="shared" si="420"/>
        <v>16.974509724457569</v>
      </c>
    </row>
    <row r="554" spans="1:53">
      <c r="A554" s="2">
        <f t="shared" si="426"/>
        <v>0.55300000000000038</v>
      </c>
      <c r="B554" s="1">
        <f t="shared" si="412"/>
        <v>0.59867083333333382</v>
      </c>
      <c r="C554" s="1">
        <f t="shared" si="427"/>
        <v>5.3557595736901442E-2</v>
      </c>
      <c r="D554" s="1">
        <f t="shared" si="413"/>
        <v>1.0966905090950578</v>
      </c>
      <c r="E554" s="1">
        <f t="shared" si="457"/>
        <v>1.096575316569945</v>
      </c>
      <c r="F554" s="1">
        <f t="shared" si="457"/>
        <v>1.0965712406260235</v>
      </c>
      <c r="G554" s="1">
        <f t="shared" si="457"/>
        <v>1.0965710963218296</v>
      </c>
      <c r="H554" s="1">
        <f t="shared" si="428"/>
        <v>0.50043479490579301</v>
      </c>
      <c r="I554" s="1">
        <f t="shared" si="414"/>
        <v>17.187447854215481</v>
      </c>
      <c r="J554" s="1">
        <f>VLOOKUP($I554,Graph!$D$3:$M$50,col)</f>
        <v>5.7999999999999996E-3</v>
      </c>
      <c r="K554" s="1">
        <f>VLOOKUP($I554,Graph!$D$3:$M$50,col+1)</f>
        <v>4.7000000000000002E-3</v>
      </c>
      <c r="L554" s="1">
        <f t="shared" si="429"/>
        <v>5.0666666666666664E-3</v>
      </c>
      <c r="M554" s="1">
        <f t="shared" si="430"/>
        <v>0.64078333333333326</v>
      </c>
      <c r="N554" s="1">
        <f t="shared" si="431"/>
        <v>0.54793333333333372</v>
      </c>
      <c r="O554" s="1">
        <f t="shared" si="432"/>
        <v>5.0956299792272008E-2</v>
      </c>
      <c r="P554" s="1">
        <f t="shared" si="433"/>
        <v>1.0911243771041428</v>
      </c>
      <c r="Q554" s="1">
        <f t="shared" si="434"/>
        <v>1.0909490986844759</v>
      </c>
      <c r="R554" s="1">
        <f t="shared" si="435"/>
        <v>1.0909432921404585</v>
      </c>
      <c r="S554" s="1">
        <f t="shared" si="436"/>
        <v>1.090943099606462</v>
      </c>
      <c r="T554" s="1">
        <f t="shared" si="437"/>
        <v>0.9709339804735696</v>
      </c>
      <c r="U554" s="1">
        <f t="shared" si="438"/>
        <v>0.48339538976700364</v>
      </c>
      <c r="V554" s="2">
        <f t="shared" si="415"/>
        <v>16.99011801392421</v>
      </c>
      <c r="W554" s="1">
        <f>VLOOKUP(V554,Graph!$D$3:$M$50,col)</f>
        <v>5.7999999999999996E-3</v>
      </c>
      <c r="X554" s="1">
        <f>VLOOKUP(V554,Graph!$D$3:$M$50,col+1)</f>
        <v>4.7000000000000002E-3</v>
      </c>
      <c r="Y554" s="1">
        <f t="shared" si="439"/>
        <v>5.0666666666666664E-3</v>
      </c>
      <c r="Z554" s="1">
        <f t="shared" si="416"/>
        <v>0.64078333333333326</v>
      </c>
      <c r="AA554" s="2">
        <f t="shared" si="440"/>
        <v>0.54793333333333372</v>
      </c>
      <c r="AB554" s="1">
        <f t="shared" si="441"/>
        <v>5.0956299792272008E-2</v>
      </c>
      <c r="AC554" s="1">
        <f t="shared" si="442"/>
        <v>1.0909430932222044</v>
      </c>
      <c r="AD554" s="1">
        <f t="shared" si="443"/>
        <v>1.090943093010508</v>
      </c>
      <c r="AE554" s="1">
        <f t="shared" si="444"/>
        <v>1.0909430930034882</v>
      </c>
      <c r="AF554" s="1">
        <f t="shared" si="445"/>
        <v>1.0909430930032555</v>
      </c>
      <c r="AG554" s="1">
        <f t="shared" si="446"/>
        <v>0.9709339804735696</v>
      </c>
      <c r="AH554" s="1">
        <f t="shared" si="447"/>
        <v>0.48339538684113192</v>
      </c>
      <c r="AI554" s="2">
        <f t="shared" si="417"/>
        <v>16.990117979645227</v>
      </c>
      <c r="AJ554" s="1">
        <f>VLOOKUP(AI554,Graph!$D$3:$M$50,col)</f>
        <v>5.7999999999999996E-3</v>
      </c>
      <c r="AK554" s="1">
        <f>VLOOKUP(AI554,Graph!$D$3:$M$50,col+1)</f>
        <v>4.7000000000000002E-3</v>
      </c>
      <c r="AL554" s="1">
        <f t="shared" si="448"/>
        <v>5.0666666666666664E-3</v>
      </c>
      <c r="AM554" s="1">
        <f t="shared" si="418"/>
        <v>0.64078333333333326</v>
      </c>
      <c r="AN554" s="2">
        <f t="shared" si="449"/>
        <v>0.54793333333333372</v>
      </c>
      <c r="AO554" s="1">
        <f t="shared" si="450"/>
        <v>5.0956299792272008E-2</v>
      </c>
      <c r="AP554" s="1">
        <f t="shared" si="451"/>
        <v>1.090943093003248</v>
      </c>
      <c r="AQ554" s="1">
        <f t="shared" si="452"/>
        <v>1.0909430930032473</v>
      </c>
      <c r="AR554" s="1">
        <f t="shared" si="453"/>
        <v>1.0909430930032473</v>
      </c>
      <c r="AS554" s="1">
        <f t="shared" si="454"/>
        <v>1.0909430930032473</v>
      </c>
      <c r="AT554" s="1">
        <f t="shared" si="455"/>
        <v>0.9709339804735696</v>
      </c>
      <c r="AU554" s="1">
        <f t="shared" si="456"/>
        <v>0.48339538684112832</v>
      </c>
      <c r="AV554" s="2">
        <f t="shared" si="421"/>
        <v>553</v>
      </c>
      <c r="AW554" s="1">
        <f t="shared" si="422"/>
        <v>483.3953868411283</v>
      </c>
      <c r="AX554" s="1">
        <f t="shared" si="423"/>
        <v>0.9709339804735696</v>
      </c>
      <c r="AY554" s="1">
        <f t="shared" si="424"/>
        <v>1.0909430930032473</v>
      </c>
      <c r="AZ554" s="1">
        <f t="shared" si="419"/>
        <v>5.0666666666666664E-3</v>
      </c>
      <c r="BA554" s="1">
        <f t="shared" si="420"/>
        <v>16.990117979645227</v>
      </c>
    </row>
    <row r="555" spans="1:53">
      <c r="A555" s="2">
        <f t="shared" si="426"/>
        <v>0.55400000000000038</v>
      </c>
      <c r="B555" s="1">
        <f t="shared" si="412"/>
        <v>0.59971200000000047</v>
      </c>
      <c r="C555" s="1">
        <f t="shared" si="427"/>
        <v>5.3564994193528913E-2</v>
      </c>
      <c r="D555" s="1">
        <f t="shared" si="413"/>
        <v>1.09670615778956</v>
      </c>
      <c r="E555" s="1">
        <f t="shared" si="457"/>
        <v>1.0965914793002809</v>
      </c>
      <c r="F555" s="1">
        <f t="shared" si="457"/>
        <v>1.0965874207900319</v>
      </c>
      <c r="G555" s="1">
        <f t="shared" si="457"/>
        <v>1.0965872770767073</v>
      </c>
      <c r="H555" s="1">
        <f t="shared" si="428"/>
        <v>0.50180023079266711</v>
      </c>
      <c r="I555" s="1">
        <f t="shared" si="414"/>
        <v>17.203065637107386</v>
      </c>
      <c r="J555" s="1">
        <f>VLOOKUP($I555,Graph!$D$3:$M$50,col)</f>
        <v>5.7999999999999996E-3</v>
      </c>
      <c r="K555" s="1">
        <f>VLOOKUP($I555,Graph!$D$3:$M$50,col+1)</f>
        <v>4.7000000000000002E-3</v>
      </c>
      <c r="L555" s="1">
        <f t="shared" si="429"/>
        <v>5.0666666666666664E-3</v>
      </c>
      <c r="M555" s="1">
        <f t="shared" si="430"/>
        <v>0.64078333333333326</v>
      </c>
      <c r="N555" s="1">
        <f t="shared" si="431"/>
        <v>0.54893333333333372</v>
      </c>
      <c r="O555" s="1">
        <f t="shared" si="432"/>
        <v>5.096504018750618E-2</v>
      </c>
      <c r="P555" s="1">
        <f t="shared" si="433"/>
        <v>1.0911430485403841</v>
      </c>
      <c r="Q555" s="1">
        <f t="shared" si="434"/>
        <v>1.0909678074898637</v>
      </c>
      <c r="R555" s="1">
        <f t="shared" si="435"/>
        <v>1.0909620008813818</v>
      </c>
      <c r="S555" s="1">
        <f t="shared" si="436"/>
        <v>1.0909618083021293</v>
      </c>
      <c r="T555" s="1">
        <f t="shared" si="437"/>
        <v>0.97095828950297847</v>
      </c>
      <c r="U555" s="1">
        <f t="shared" si="438"/>
        <v>0.48472762941595504</v>
      </c>
      <c r="V555" s="2">
        <f t="shared" si="415"/>
        <v>17.005711974996238</v>
      </c>
      <c r="W555" s="1">
        <f>VLOOKUP(V555,Graph!$D$3:$M$50,col)</f>
        <v>5.7999999999999996E-3</v>
      </c>
      <c r="X555" s="1">
        <f>VLOOKUP(V555,Graph!$D$3:$M$50,col+1)</f>
        <v>4.7000000000000002E-3</v>
      </c>
      <c r="Y555" s="1">
        <f t="shared" si="439"/>
        <v>5.0666666666666664E-3</v>
      </c>
      <c r="Z555" s="1">
        <f t="shared" si="416"/>
        <v>0.64078333333333326</v>
      </c>
      <c r="AA555" s="2">
        <f t="shared" si="440"/>
        <v>0.54893333333333372</v>
      </c>
      <c r="AB555" s="1">
        <f t="shared" si="441"/>
        <v>5.096504018750618E-2</v>
      </c>
      <c r="AC555" s="1">
        <f t="shared" si="442"/>
        <v>1.0909618019149412</v>
      </c>
      <c r="AD555" s="1">
        <f t="shared" si="443"/>
        <v>1.0909618017031</v>
      </c>
      <c r="AE555" s="1">
        <f t="shared" si="444"/>
        <v>1.0909618016960738</v>
      </c>
      <c r="AF555" s="1">
        <f t="shared" si="445"/>
        <v>1.0909618016958409</v>
      </c>
      <c r="AG555" s="1">
        <f t="shared" si="446"/>
        <v>0.97095828950297847</v>
      </c>
      <c r="AH555" s="1">
        <f t="shared" si="447"/>
        <v>0.4847276264807005</v>
      </c>
      <c r="AI555" s="2">
        <f t="shared" si="417"/>
        <v>17.005711940670366</v>
      </c>
      <c r="AJ555" s="1">
        <f>VLOOKUP(AI555,Graph!$D$3:$M$50,col)</f>
        <v>5.7999999999999996E-3</v>
      </c>
      <c r="AK555" s="1">
        <f>VLOOKUP(AI555,Graph!$D$3:$M$50,col+1)</f>
        <v>4.7000000000000002E-3</v>
      </c>
      <c r="AL555" s="1">
        <f t="shared" si="448"/>
        <v>5.0666666666666664E-3</v>
      </c>
      <c r="AM555" s="1">
        <f t="shared" si="418"/>
        <v>0.64078333333333326</v>
      </c>
      <c r="AN555" s="2">
        <f t="shared" si="449"/>
        <v>0.54893333333333372</v>
      </c>
      <c r="AO555" s="1">
        <f t="shared" si="450"/>
        <v>5.096504018750618E-2</v>
      </c>
      <c r="AP555" s="1">
        <f t="shared" si="451"/>
        <v>1.0909618016958331</v>
      </c>
      <c r="AQ555" s="1">
        <f t="shared" si="452"/>
        <v>1.0909618016958327</v>
      </c>
      <c r="AR555" s="1">
        <f t="shared" si="453"/>
        <v>1.0909618016958329</v>
      </c>
      <c r="AS555" s="1">
        <f t="shared" si="454"/>
        <v>1.0909618016958327</v>
      </c>
      <c r="AT555" s="1">
        <f t="shared" si="455"/>
        <v>0.97095828950297847</v>
      </c>
      <c r="AU555" s="1">
        <f t="shared" si="456"/>
        <v>0.48472762648069689</v>
      </c>
      <c r="AV555" s="2">
        <f t="shared" si="421"/>
        <v>554</v>
      </c>
      <c r="AW555" s="1">
        <f t="shared" si="422"/>
        <v>484.72762648069687</v>
      </c>
      <c r="AX555" s="1">
        <f t="shared" si="423"/>
        <v>0.97095828950297847</v>
      </c>
      <c r="AY555" s="1">
        <f t="shared" si="424"/>
        <v>1.0909618016958327</v>
      </c>
      <c r="AZ555" s="1">
        <f t="shared" si="419"/>
        <v>5.0666666666666664E-3</v>
      </c>
      <c r="BA555" s="1">
        <f t="shared" si="420"/>
        <v>17.005711940670366</v>
      </c>
    </row>
    <row r="556" spans="1:53">
      <c r="A556" s="2">
        <f t="shared" si="426"/>
        <v>0.55500000000000038</v>
      </c>
      <c r="B556" s="1">
        <f t="shared" si="412"/>
        <v>0.60075316666666712</v>
      </c>
      <c r="C556" s="1">
        <f t="shared" si="427"/>
        <v>5.357236751391585E-2</v>
      </c>
      <c r="D556" s="1">
        <f t="shared" si="413"/>
        <v>1.0967217539841398</v>
      </c>
      <c r="E556" s="1">
        <f t="shared" si="457"/>
        <v>1.0966075880944188</v>
      </c>
      <c r="F556" s="1">
        <f t="shared" si="457"/>
        <v>1.0966035469762492</v>
      </c>
      <c r="G556" s="1">
        <f t="shared" si="457"/>
        <v>1.0966034038526338</v>
      </c>
      <c r="H556" s="1">
        <f t="shared" si="428"/>
        <v>0.50316690823957122</v>
      </c>
      <c r="I556" s="1">
        <f t="shared" si="414"/>
        <v>17.218669276517044</v>
      </c>
      <c r="J556" s="1">
        <f>VLOOKUP($I556,Graph!$D$3:$M$50,col)</f>
        <v>5.7999999999999996E-3</v>
      </c>
      <c r="K556" s="1">
        <f>VLOOKUP($I556,Graph!$D$3:$M$50,col+1)</f>
        <v>4.7000000000000002E-3</v>
      </c>
      <c r="L556" s="1">
        <f t="shared" si="429"/>
        <v>5.0666666666666664E-3</v>
      </c>
      <c r="M556" s="1">
        <f t="shared" si="430"/>
        <v>0.64078333333333326</v>
      </c>
      <c r="N556" s="1">
        <f t="shared" si="431"/>
        <v>0.54993333333333372</v>
      </c>
      <c r="O556" s="1">
        <f t="shared" si="432"/>
        <v>5.0973751032394224E-2</v>
      </c>
      <c r="P556" s="1">
        <f t="shared" si="433"/>
        <v>1.091161658129884</v>
      </c>
      <c r="Q556" s="1">
        <f t="shared" si="434"/>
        <v>1.090986454374034</v>
      </c>
      <c r="R556" s="1">
        <f t="shared" si="435"/>
        <v>1.0909806477034383</v>
      </c>
      <c r="S556" s="1">
        <f t="shared" si="436"/>
        <v>1.0909804550791475</v>
      </c>
      <c r="T556" s="1">
        <f t="shared" si="437"/>
        <v>0.97098251113405576</v>
      </c>
      <c r="U556" s="1">
        <f t="shared" si="438"/>
        <v>0.48606109338693027</v>
      </c>
      <c r="V556" s="2">
        <f t="shared" si="415"/>
        <v>17.021291681035034</v>
      </c>
      <c r="W556" s="1">
        <f>VLOOKUP(V556,Graph!$D$3:$M$50,col)</f>
        <v>5.7999999999999996E-3</v>
      </c>
      <c r="X556" s="1">
        <f>VLOOKUP(V556,Graph!$D$3:$M$50,col+1)</f>
        <v>4.7000000000000002E-3</v>
      </c>
      <c r="Y556" s="1">
        <f t="shared" si="439"/>
        <v>5.0666666666666664E-3</v>
      </c>
      <c r="Z556" s="1">
        <f t="shared" si="416"/>
        <v>0.64078333333333326</v>
      </c>
      <c r="AA556" s="2">
        <f t="shared" si="440"/>
        <v>0.54993333333333372</v>
      </c>
      <c r="AB556" s="1">
        <f t="shared" si="441"/>
        <v>5.0973751032394224E-2</v>
      </c>
      <c r="AC556" s="1">
        <f t="shared" si="442"/>
        <v>1.0909804486890402</v>
      </c>
      <c r="AD556" s="1">
        <f t="shared" si="443"/>
        <v>1.0909804484770547</v>
      </c>
      <c r="AE556" s="1">
        <f t="shared" si="444"/>
        <v>1.0909804484700223</v>
      </c>
      <c r="AF556" s="1">
        <f t="shared" si="445"/>
        <v>1.0909804484697891</v>
      </c>
      <c r="AG556" s="1">
        <f t="shared" si="446"/>
        <v>0.97098251113405576</v>
      </c>
      <c r="AH556" s="1">
        <f t="shared" si="447"/>
        <v>0.48606109044228363</v>
      </c>
      <c r="AI556" s="2">
        <f t="shared" si="417"/>
        <v>17.021291646662338</v>
      </c>
      <c r="AJ556" s="1">
        <f>VLOOKUP(AI556,Graph!$D$3:$M$50,col)</f>
        <v>5.7999999999999996E-3</v>
      </c>
      <c r="AK556" s="1">
        <f>VLOOKUP(AI556,Graph!$D$3:$M$50,col+1)</f>
        <v>4.7000000000000002E-3</v>
      </c>
      <c r="AL556" s="1">
        <f t="shared" si="448"/>
        <v>5.0666666666666664E-3</v>
      </c>
      <c r="AM556" s="1">
        <f t="shared" si="418"/>
        <v>0.64078333333333326</v>
      </c>
      <c r="AN556" s="2">
        <f t="shared" si="449"/>
        <v>0.54993333333333372</v>
      </c>
      <c r="AO556" s="1">
        <f t="shared" si="450"/>
        <v>5.0973751032394224E-2</v>
      </c>
      <c r="AP556" s="1">
        <f t="shared" si="451"/>
        <v>1.0909804484697814</v>
      </c>
      <c r="AQ556" s="1">
        <f t="shared" si="452"/>
        <v>1.0909804484697809</v>
      </c>
      <c r="AR556" s="1">
        <f t="shared" si="453"/>
        <v>1.0909804484697811</v>
      </c>
      <c r="AS556" s="1">
        <f t="shared" si="454"/>
        <v>1.0909804484697809</v>
      </c>
      <c r="AT556" s="1">
        <f t="shared" si="455"/>
        <v>0.97098251113405576</v>
      </c>
      <c r="AU556" s="1">
        <f t="shared" si="456"/>
        <v>0.48606109044227996</v>
      </c>
      <c r="AV556" s="2">
        <f t="shared" si="421"/>
        <v>555</v>
      </c>
      <c r="AW556" s="1">
        <f t="shared" si="422"/>
        <v>486.06109044227998</v>
      </c>
      <c r="AX556" s="1">
        <f t="shared" si="423"/>
        <v>0.97098251113405576</v>
      </c>
      <c r="AY556" s="1">
        <f t="shared" si="424"/>
        <v>1.0909804484697809</v>
      </c>
      <c r="AZ556" s="1">
        <f t="shared" si="419"/>
        <v>5.0666666666666664E-3</v>
      </c>
      <c r="BA556" s="1">
        <f t="shared" si="420"/>
        <v>17.021291646662338</v>
      </c>
    </row>
    <row r="557" spans="1:53">
      <c r="A557" s="2">
        <f t="shared" si="426"/>
        <v>0.55600000000000038</v>
      </c>
      <c r="B557" s="1">
        <f t="shared" si="412"/>
        <v>0.60179433333333388</v>
      </c>
      <c r="C557" s="1">
        <f t="shared" si="427"/>
        <v>5.3579715825893381E-2</v>
      </c>
      <c r="D557" s="1">
        <f t="shared" si="413"/>
        <v>1.0967372979424475</v>
      </c>
      <c r="E557" s="1">
        <f t="shared" si="457"/>
        <v>1.0966236432217968</v>
      </c>
      <c r="F557" s="1">
        <f t="shared" si="457"/>
        <v>1.0966196194542435</v>
      </c>
      <c r="G557" s="1">
        <f t="shared" si="457"/>
        <v>1.0966194769191795</v>
      </c>
      <c r="H557" s="1">
        <f t="shared" si="428"/>
        <v>0.50453482611865574</v>
      </c>
      <c r="I557" s="1">
        <f t="shared" si="414"/>
        <v>17.234258810748656</v>
      </c>
      <c r="J557" s="1">
        <f>VLOOKUP($I557,Graph!$D$3:$M$50,col)</f>
        <v>5.7999999999999996E-3</v>
      </c>
      <c r="K557" s="1">
        <f>VLOOKUP($I557,Graph!$D$3:$M$50,col+1)</f>
        <v>4.7000000000000002E-3</v>
      </c>
      <c r="L557" s="1">
        <f t="shared" si="429"/>
        <v>5.0666666666666664E-3</v>
      </c>
      <c r="M557" s="1">
        <f t="shared" si="430"/>
        <v>0.64078333333333326</v>
      </c>
      <c r="N557" s="1">
        <f t="shared" si="431"/>
        <v>0.55093333333333372</v>
      </c>
      <c r="O557" s="1">
        <f t="shared" si="432"/>
        <v>5.0982432476448097E-2</v>
      </c>
      <c r="P557" s="1">
        <f t="shared" si="433"/>
        <v>1.0911802061792466</v>
      </c>
      <c r="Q557" s="1">
        <f t="shared" si="434"/>
        <v>1.0910050396437254</v>
      </c>
      <c r="R557" s="1">
        <f t="shared" si="435"/>
        <v>1.0909992329133451</v>
      </c>
      <c r="S557" s="1">
        <f t="shared" si="436"/>
        <v>1.0909990402442336</v>
      </c>
      <c r="T557" s="1">
        <f t="shared" si="437"/>
        <v>0.9710066458372868</v>
      </c>
      <c r="U557" s="1">
        <f t="shared" si="438"/>
        <v>0.48739578055571475</v>
      </c>
      <c r="V557" s="2">
        <f t="shared" si="415"/>
        <v>17.036857170992008</v>
      </c>
      <c r="W557" s="1">
        <f>VLOOKUP(V557,Graph!$D$3:$M$50,col)</f>
        <v>5.7999999999999996E-3</v>
      </c>
      <c r="X557" s="1">
        <f>VLOOKUP(V557,Graph!$D$3:$M$50,col+1)</f>
        <v>4.7000000000000002E-3</v>
      </c>
      <c r="Y557" s="1">
        <f t="shared" si="439"/>
        <v>5.0666666666666664E-3</v>
      </c>
      <c r="Z557" s="1">
        <f t="shared" si="416"/>
        <v>0.64078333333333326</v>
      </c>
      <c r="AA557" s="2">
        <f t="shared" si="440"/>
        <v>0.55093333333333372</v>
      </c>
      <c r="AB557" s="1">
        <f t="shared" si="441"/>
        <v>5.0982432476448097E-2</v>
      </c>
      <c r="AC557" s="1">
        <f t="shared" si="442"/>
        <v>1.0909990338512179</v>
      </c>
      <c r="AD557" s="1">
        <f t="shared" si="443"/>
        <v>1.0909990336390887</v>
      </c>
      <c r="AE557" s="1">
        <f t="shared" si="444"/>
        <v>1.0909990336320499</v>
      </c>
      <c r="AF557" s="1">
        <f t="shared" si="445"/>
        <v>1.0909990336318167</v>
      </c>
      <c r="AG557" s="1">
        <f t="shared" si="446"/>
        <v>0.9710066458372868</v>
      </c>
      <c r="AH557" s="1">
        <f t="shared" si="447"/>
        <v>0.48739577760166625</v>
      </c>
      <c r="AI557" s="2">
        <f t="shared" si="417"/>
        <v>17.036857136572547</v>
      </c>
      <c r="AJ557" s="1">
        <f>VLOOKUP(AI557,Graph!$D$3:$M$50,col)</f>
        <v>5.7999999999999996E-3</v>
      </c>
      <c r="AK557" s="1">
        <f>VLOOKUP(AI557,Graph!$D$3:$M$50,col+1)</f>
        <v>4.7000000000000002E-3</v>
      </c>
      <c r="AL557" s="1">
        <f t="shared" si="448"/>
        <v>5.0666666666666664E-3</v>
      </c>
      <c r="AM557" s="1">
        <f t="shared" si="418"/>
        <v>0.64078333333333326</v>
      </c>
      <c r="AN557" s="2">
        <f t="shared" si="449"/>
        <v>0.55093333333333372</v>
      </c>
      <c r="AO557" s="1">
        <f t="shared" si="450"/>
        <v>5.0982432476448097E-2</v>
      </c>
      <c r="AP557" s="1">
        <f t="shared" si="451"/>
        <v>1.0909990336318087</v>
      </c>
      <c r="AQ557" s="1">
        <f t="shared" si="452"/>
        <v>1.0909990336318083</v>
      </c>
      <c r="AR557" s="1">
        <f t="shared" si="453"/>
        <v>1.0909990336318085</v>
      </c>
      <c r="AS557" s="1">
        <f t="shared" si="454"/>
        <v>1.0909990336318085</v>
      </c>
      <c r="AT557" s="1">
        <f t="shared" si="455"/>
        <v>0.9710066458372868</v>
      </c>
      <c r="AU557" s="1">
        <f t="shared" si="456"/>
        <v>0.48739577760166264</v>
      </c>
      <c r="AV557" s="2">
        <f t="shared" si="421"/>
        <v>556</v>
      </c>
      <c r="AW557" s="1">
        <f t="shared" si="422"/>
        <v>487.39577760166264</v>
      </c>
      <c r="AX557" s="1">
        <f t="shared" si="423"/>
        <v>0.9710066458372868</v>
      </c>
      <c r="AY557" s="1">
        <f t="shared" si="424"/>
        <v>1.0909990336318085</v>
      </c>
      <c r="AZ557" s="1">
        <f t="shared" si="419"/>
        <v>5.0666666666666664E-3</v>
      </c>
      <c r="BA557" s="1">
        <f t="shared" si="420"/>
        <v>17.036857136572547</v>
      </c>
    </row>
    <row r="558" spans="1:53">
      <c r="A558" s="2">
        <f t="shared" si="426"/>
        <v>0.55700000000000038</v>
      </c>
      <c r="B558" s="1">
        <f t="shared" si="412"/>
        <v>0.60283550000000052</v>
      </c>
      <c r="C558" s="1">
        <f t="shared" si="427"/>
        <v>5.3587039256427674E-2</v>
      </c>
      <c r="D558" s="1">
        <f t="shared" si="413"/>
        <v>1.096752789926372</v>
      </c>
      <c r="E558" s="1">
        <f t="shared" si="457"/>
        <v>1.0966396449500606</v>
      </c>
      <c r="F558" s="1">
        <f t="shared" si="457"/>
        <v>1.0966356384917917</v>
      </c>
      <c r="G558" s="1">
        <f t="shared" si="457"/>
        <v>1.0966354965441236</v>
      </c>
      <c r="H558" s="1">
        <f t="shared" si="428"/>
        <v>0.50590398330514008</v>
      </c>
      <c r="I558" s="1">
        <f t="shared" si="414"/>
        <v>17.249834277934056</v>
      </c>
      <c r="J558" s="1">
        <f>VLOOKUP($I558,Graph!$D$3:$M$50,col)</f>
        <v>5.7999999999999996E-3</v>
      </c>
      <c r="K558" s="1">
        <f>VLOOKUP($I558,Graph!$D$3:$M$50,col+1)</f>
        <v>4.7000000000000002E-3</v>
      </c>
      <c r="L558" s="1">
        <f t="shared" si="429"/>
        <v>5.0666666666666664E-3</v>
      </c>
      <c r="M558" s="1">
        <f t="shared" si="430"/>
        <v>0.64078333333333326</v>
      </c>
      <c r="N558" s="1">
        <f t="shared" si="431"/>
        <v>0.55193333333333372</v>
      </c>
      <c r="O558" s="1">
        <f t="shared" si="432"/>
        <v>5.0991084668173682E-2</v>
      </c>
      <c r="P558" s="1">
        <f t="shared" si="433"/>
        <v>1.0911986929930555</v>
      </c>
      <c r="Q558" s="1">
        <f t="shared" si="434"/>
        <v>1.0910235636036556</v>
      </c>
      <c r="R558" s="1">
        <f t="shared" si="435"/>
        <v>1.0910177568157999</v>
      </c>
      <c r="S558" s="1">
        <f t="shared" si="436"/>
        <v>1.0910175641020829</v>
      </c>
      <c r="T558" s="1">
        <f t="shared" si="437"/>
        <v>0.97103069407978582</v>
      </c>
      <c r="U558" s="1">
        <f t="shared" si="438"/>
        <v>0.48873168980118542</v>
      </c>
      <c r="V558" s="2">
        <f t="shared" si="415"/>
        <v>17.052408483641777</v>
      </c>
      <c r="W558" s="1">
        <f>VLOOKUP(V558,Graph!$D$3:$M$50,col)</f>
        <v>5.7999999999999996E-3</v>
      </c>
      <c r="X558" s="1">
        <f>VLOOKUP(V558,Graph!$D$3:$M$50,col+1)</f>
        <v>4.7000000000000002E-3</v>
      </c>
      <c r="Y558" s="1">
        <f t="shared" si="439"/>
        <v>5.0666666666666664E-3</v>
      </c>
      <c r="Z558" s="1">
        <f t="shared" si="416"/>
        <v>0.64078333333333326</v>
      </c>
      <c r="AA558" s="2">
        <f t="shared" si="440"/>
        <v>0.55193333333333372</v>
      </c>
      <c r="AB558" s="1">
        <f t="shared" si="441"/>
        <v>5.0991084668173682E-2</v>
      </c>
      <c r="AC558" s="1">
        <f t="shared" si="442"/>
        <v>1.09101755770617</v>
      </c>
      <c r="AD558" s="1">
        <f t="shared" si="443"/>
        <v>1.0910175574938981</v>
      </c>
      <c r="AE558" s="1">
        <f t="shared" si="444"/>
        <v>1.091017557486853</v>
      </c>
      <c r="AF558" s="1">
        <f t="shared" si="445"/>
        <v>1.091017557486619</v>
      </c>
      <c r="AG558" s="1">
        <f t="shared" si="446"/>
        <v>0.97103069407978582</v>
      </c>
      <c r="AH558" s="1">
        <f t="shared" si="447"/>
        <v>0.4887316868377255</v>
      </c>
      <c r="AI558" s="2">
        <f t="shared" si="417"/>
        <v>17.052408449175608</v>
      </c>
      <c r="AJ558" s="1">
        <f>VLOOKUP(AI558,Graph!$D$3:$M$50,col)</f>
        <v>5.7999999999999996E-3</v>
      </c>
      <c r="AK558" s="1">
        <f>VLOOKUP(AI558,Graph!$D$3:$M$50,col+1)</f>
        <v>4.7000000000000002E-3</v>
      </c>
      <c r="AL558" s="1">
        <f t="shared" si="448"/>
        <v>5.0666666666666664E-3</v>
      </c>
      <c r="AM558" s="1">
        <f t="shared" si="418"/>
        <v>0.64078333333333326</v>
      </c>
      <c r="AN558" s="2">
        <f t="shared" si="449"/>
        <v>0.55193333333333372</v>
      </c>
      <c r="AO558" s="1">
        <f t="shared" si="450"/>
        <v>5.0991084668173682E-2</v>
      </c>
      <c r="AP558" s="1">
        <f t="shared" si="451"/>
        <v>1.0910175574866112</v>
      </c>
      <c r="AQ558" s="1">
        <f t="shared" si="452"/>
        <v>1.0910175574866108</v>
      </c>
      <c r="AR558" s="1">
        <f t="shared" si="453"/>
        <v>1.091017557486611</v>
      </c>
      <c r="AS558" s="1">
        <f t="shared" si="454"/>
        <v>1.0910175574866112</v>
      </c>
      <c r="AT558" s="1">
        <f t="shared" si="455"/>
        <v>0.97103069407978582</v>
      </c>
      <c r="AU558" s="1">
        <f t="shared" si="456"/>
        <v>0.488731686837722</v>
      </c>
      <c r="AV558" s="2">
        <f t="shared" si="421"/>
        <v>557</v>
      </c>
      <c r="AW558" s="1">
        <f t="shared" si="422"/>
        <v>488.73168683772201</v>
      </c>
      <c r="AX558" s="1">
        <f t="shared" si="423"/>
        <v>0.97103069407978582</v>
      </c>
      <c r="AY558" s="1">
        <f t="shared" si="424"/>
        <v>1.0910175574866112</v>
      </c>
      <c r="AZ558" s="1">
        <f t="shared" si="419"/>
        <v>5.0666666666666664E-3</v>
      </c>
      <c r="BA558" s="1">
        <f t="shared" si="420"/>
        <v>17.052408449175608</v>
      </c>
    </row>
    <row r="559" spans="1:53">
      <c r="A559" s="2">
        <f t="shared" si="426"/>
        <v>0.55800000000000038</v>
      </c>
      <c r="B559" s="1">
        <f t="shared" si="412"/>
        <v>0.60387666666666717</v>
      </c>
      <c r="C559" s="1">
        <f t="shared" si="427"/>
        <v>5.3594337931627253E-2</v>
      </c>
      <c r="D559" s="1">
        <f t="shared" si="413"/>
        <v>1.0967682301960553</v>
      </c>
      <c r="E559" s="1">
        <f t="shared" si="457"/>
        <v>1.0966555935450812</v>
      </c>
      <c r="F559" s="1">
        <f t="shared" si="457"/>
        <v>1.0966516043548944</v>
      </c>
      <c r="G559" s="1">
        <f t="shared" si="457"/>
        <v>1.0966514629934696</v>
      </c>
      <c r="H559" s="1">
        <f t="shared" si="428"/>
        <v>0.50727437867729919</v>
      </c>
      <c r="I559" s="1">
        <f t="shared" si="414"/>
        <v>17.265395716033769</v>
      </c>
      <c r="J559" s="1">
        <f>VLOOKUP($I559,Graph!$D$3:$M$50,col)</f>
        <v>5.7999999999999996E-3</v>
      </c>
      <c r="K559" s="1">
        <f>VLOOKUP($I559,Graph!$D$3:$M$50,col+1)</f>
        <v>4.7000000000000002E-3</v>
      </c>
      <c r="L559" s="1">
        <f t="shared" si="429"/>
        <v>5.0666666666666664E-3</v>
      </c>
      <c r="M559" s="1">
        <f t="shared" si="430"/>
        <v>0.64078333333333326</v>
      </c>
      <c r="N559" s="1">
        <f t="shared" si="431"/>
        <v>0.55293333333333372</v>
      </c>
      <c r="O559" s="1">
        <f t="shared" si="432"/>
        <v>5.09997077550789E-2</v>
      </c>
      <c r="P559" s="1">
        <f t="shared" si="433"/>
        <v>1.0912171188738879</v>
      </c>
      <c r="Q559" s="1">
        <f t="shared" si="434"/>
        <v>1.0910420265565377</v>
      </c>
      <c r="R559" s="1">
        <f t="shared" si="435"/>
        <v>1.0910362197134948</v>
      </c>
      <c r="S559" s="1">
        <f t="shared" si="436"/>
        <v>1.0910360269553865</v>
      </c>
      <c r="T559" s="1">
        <f t="shared" si="437"/>
        <v>0.97105465632532673</v>
      </c>
      <c r="U559" s="1">
        <f t="shared" si="438"/>
        <v>0.49006882000529683</v>
      </c>
      <c r="V559" s="2">
        <f t="shared" si="415"/>
        <v>17.067945657583262</v>
      </c>
      <c r="W559" s="1">
        <f>VLOOKUP(V559,Graph!$D$3:$M$50,col)</f>
        <v>5.7999999999999996E-3</v>
      </c>
      <c r="X559" s="1">
        <f>VLOOKUP(V559,Graph!$D$3:$M$50,col+1)</f>
        <v>4.7000000000000002E-3</v>
      </c>
      <c r="Y559" s="1">
        <f t="shared" si="439"/>
        <v>5.0666666666666664E-3</v>
      </c>
      <c r="Z559" s="1">
        <f t="shared" si="416"/>
        <v>0.64078333333333326</v>
      </c>
      <c r="AA559" s="2">
        <f t="shared" si="440"/>
        <v>0.55293333333333372</v>
      </c>
      <c r="AB559" s="1">
        <f t="shared" si="441"/>
        <v>5.09997077550789E-2</v>
      </c>
      <c r="AC559" s="1">
        <f t="shared" si="442"/>
        <v>1.0910360205565877</v>
      </c>
      <c r="AD559" s="1">
        <f t="shared" si="443"/>
        <v>1.0910360203441727</v>
      </c>
      <c r="AE559" s="1">
        <f t="shared" si="444"/>
        <v>1.0910360203371214</v>
      </c>
      <c r="AF559" s="1">
        <f t="shared" si="445"/>
        <v>1.0910360203368874</v>
      </c>
      <c r="AG559" s="1">
        <f t="shared" si="446"/>
        <v>0.97105465632532673</v>
      </c>
      <c r="AH559" s="1">
        <f t="shared" si="447"/>
        <v>0.49006881703241606</v>
      </c>
      <c r="AI559" s="2">
        <f t="shared" si="417"/>
        <v>17.067945623070447</v>
      </c>
      <c r="AJ559" s="1">
        <f>VLOOKUP(AI559,Graph!$D$3:$M$50,col)</f>
        <v>5.7999999999999996E-3</v>
      </c>
      <c r="AK559" s="1">
        <f>VLOOKUP(AI559,Graph!$D$3:$M$50,col+1)</f>
        <v>4.7000000000000002E-3</v>
      </c>
      <c r="AL559" s="1">
        <f t="shared" si="448"/>
        <v>5.0666666666666664E-3</v>
      </c>
      <c r="AM559" s="1">
        <f t="shared" si="418"/>
        <v>0.64078333333333326</v>
      </c>
      <c r="AN559" s="2">
        <f t="shared" si="449"/>
        <v>0.55293333333333372</v>
      </c>
      <c r="AO559" s="1">
        <f t="shared" si="450"/>
        <v>5.09997077550789E-2</v>
      </c>
      <c r="AP559" s="1">
        <f t="shared" si="451"/>
        <v>1.0910360203368796</v>
      </c>
      <c r="AQ559" s="1">
        <f t="shared" si="452"/>
        <v>1.0910360203368792</v>
      </c>
      <c r="AR559" s="1">
        <f t="shared" si="453"/>
        <v>1.0910360203368794</v>
      </c>
      <c r="AS559" s="1">
        <f t="shared" si="454"/>
        <v>1.0910360203368796</v>
      </c>
      <c r="AT559" s="1">
        <f t="shared" si="455"/>
        <v>0.97105465632532673</v>
      </c>
      <c r="AU559" s="1">
        <f t="shared" si="456"/>
        <v>0.49006881703241251</v>
      </c>
      <c r="AV559" s="2">
        <f t="shared" si="421"/>
        <v>558</v>
      </c>
      <c r="AW559" s="1">
        <f t="shared" si="422"/>
        <v>490.06881703241248</v>
      </c>
      <c r="AX559" s="1">
        <f t="shared" si="423"/>
        <v>0.97105465632532673</v>
      </c>
      <c r="AY559" s="1">
        <f t="shared" si="424"/>
        <v>1.0910360203368796</v>
      </c>
      <c r="AZ559" s="1">
        <f t="shared" si="419"/>
        <v>5.0666666666666664E-3</v>
      </c>
      <c r="BA559" s="1">
        <f t="shared" si="420"/>
        <v>17.067945623070447</v>
      </c>
    </row>
    <row r="560" spans="1:53">
      <c r="A560" s="2">
        <f t="shared" si="426"/>
        <v>0.55900000000000039</v>
      </c>
      <c r="B560" s="1">
        <f t="shared" si="412"/>
        <v>0.60491783333333382</v>
      </c>
      <c r="C560" s="1">
        <f t="shared" si="427"/>
        <v>5.360161197675023E-2</v>
      </c>
      <c r="D560" s="1">
        <f t="shared" si="413"/>
        <v>1.096783619009907</v>
      </c>
      <c r="E560" s="1">
        <f t="shared" si="457"/>
        <v>1.096671489270967</v>
      </c>
      <c r="F560" s="1">
        <f t="shared" si="457"/>
        <v>1.0966675173077907</v>
      </c>
      <c r="G560" s="1">
        <f t="shared" si="457"/>
        <v>1.0966673765314581</v>
      </c>
      <c r="H560" s="1">
        <f t="shared" si="428"/>
        <v>0.5086460111164488</v>
      </c>
      <c r="I560" s="1">
        <f t="shared" si="414"/>
        <v>17.280943162838078</v>
      </c>
      <c r="J560" s="1">
        <f>VLOOKUP($I560,Graph!$D$3:$M$50,col)</f>
        <v>5.7999999999999996E-3</v>
      </c>
      <c r="K560" s="1">
        <f>VLOOKUP($I560,Graph!$D$3:$M$50,col+1)</f>
        <v>4.7000000000000002E-3</v>
      </c>
      <c r="L560" s="1">
        <f t="shared" si="429"/>
        <v>5.0666666666666664E-3</v>
      </c>
      <c r="M560" s="1">
        <f t="shared" si="430"/>
        <v>0.64078333333333326</v>
      </c>
      <c r="N560" s="1">
        <f t="shared" si="431"/>
        <v>0.55393333333333372</v>
      </c>
      <c r="O560" s="1">
        <f t="shared" si="432"/>
        <v>5.1008301883682279E-2</v>
      </c>
      <c r="P560" s="1">
        <f t="shared" si="433"/>
        <v>1.0912354841223326</v>
      </c>
      <c r="Q560" s="1">
        <f t="shared" si="434"/>
        <v>1.0910604288030952</v>
      </c>
      <c r="R560" s="1">
        <f t="shared" si="435"/>
        <v>1.0910546219071338</v>
      </c>
      <c r="S560" s="1">
        <f t="shared" si="436"/>
        <v>1.0910544291048474</v>
      </c>
      <c r="T560" s="1">
        <f t="shared" si="437"/>
        <v>0.97107853303437197</v>
      </c>
      <c r="U560" s="1">
        <f t="shared" si="438"/>
        <v>0.49140717005306661</v>
      </c>
      <c r="V560" s="2">
        <f t="shared" si="415"/>
        <v>17.083468731240821</v>
      </c>
      <c r="W560" s="1">
        <f>VLOOKUP(V560,Graph!$D$3:$M$50,col)</f>
        <v>5.7999999999999996E-3</v>
      </c>
      <c r="X560" s="1">
        <f>VLOOKUP(V560,Graph!$D$3:$M$50,col+1)</f>
        <v>4.7000000000000002E-3</v>
      </c>
      <c r="Y560" s="1">
        <f t="shared" si="439"/>
        <v>5.0666666666666664E-3</v>
      </c>
      <c r="Z560" s="1">
        <f t="shared" si="416"/>
        <v>0.64078333333333326</v>
      </c>
      <c r="AA560" s="2">
        <f t="shared" si="440"/>
        <v>0.55393333333333372</v>
      </c>
      <c r="AB560" s="1">
        <f t="shared" si="441"/>
        <v>5.1008301883682279E-2</v>
      </c>
      <c r="AC560" s="1">
        <f t="shared" si="442"/>
        <v>1.0910544227031735</v>
      </c>
      <c r="AD560" s="1">
        <f t="shared" si="443"/>
        <v>1.0910544224906165</v>
      </c>
      <c r="AE560" s="1">
        <f t="shared" si="444"/>
        <v>1.091054422483559</v>
      </c>
      <c r="AF560" s="1">
        <f t="shared" si="445"/>
        <v>1.0910544224833243</v>
      </c>
      <c r="AG560" s="1">
        <f t="shared" si="446"/>
        <v>0.97107853303437197</v>
      </c>
      <c r="AH560" s="1">
        <f t="shared" si="447"/>
        <v>0.49140716707075538</v>
      </c>
      <c r="AI560" s="2">
        <f t="shared" si="417"/>
        <v>17.083468696681411</v>
      </c>
      <c r="AJ560" s="1">
        <f>VLOOKUP(AI560,Graph!$D$3:$M$50,col)</f>
        <v>5.7999999999999996E-3</v>
      </c>
      <c r="AK560" s="1">
        <f>VLOOKUP(AI560,Graph!$D$3:$M$50,col+1)</f>
        <v>4.7000000000000002E-3</v>
      </c>
      <c r="AL560" s="1">
        <f t="shared" si="448"/>
        <v>5.0666666666666664E-3</v>
      </c>
      <c r="AM560" s="1">
        <f t="shared" si="418"/>
        <v>0.64078333333333326</v>
      </c>
      <c r="AN560" s="2">
        <f t="shared" si="449"/>
        <v>0.55393333333333372</v>
      </c>
      <c r="AO560" s="1">
        <f t="shared" si="450"/>
        <v>5.1008301883682279E-2</v>
      </c>
      <c r="AP560" s="1">
        <f t="shared" si="451"/>
        <v>1.0910544224833165</v>
      </c>
      <c r="AQ560" s="1">
        <f t="shared" si="452"/>
        <v>1.0910544224833165</v>
      </c>
      <c r="AR560" s="1">
        <f t="shared" si="453"/>
        <v>1.0910544224833165</v>
      </c>
      <c r="AS560" s="1">
        <f t="shared" si="454"/>
        <v>1.0910544224833165</v>
      </c>
      <c r="AT560" s="1">
        <f t="shared" si="455"/>
        <v>0.97107853303437197</v>
      </c>
      <c r="AU560" s="1">
        <f t="shared" si="456"/>
        <v>0.49140716707075183</v>
      </c>
      <c r="AV560" s="2">
        <f t="shared" si="421"/>
        <v>559</v>
      </c>
      <c r="AW560" s="1">
        <f t="shared" si="422"/>
        <v>491.40716707075183</v>
      </c>
      <c r="AX560" s="1">
        <f t="shared" si="423"/>
        <v>0.97107853303437197</v>
      </c>
      <c r="AY560" s="1">
        <f t="shared" si="424"/>
        <v>1.0910544224833165</v>
      </c>
      <c r="AZ560" s="1">
        <f t="shared" si="419"/>
        <v>5.0666666666666664E-3</v>
      </c>
      <c r="BA560" s="1">
        <f t="shared" si="420"/>
        <v>17.083468696681411</v>
      </c>
    </row>
    <row r="561" spans="1:53">
      <c r="A561" s="2">
        <f t="shared" si="426"/>
        <v>0.56000000000000039</v>
      </c>
      <c r="B561" s="1">
        <f t="shared" si="412"/>
        <v>0.60595900000000047</v>
      </c>
      <c r="C561" s="1">
        <f t="shared" si="427"/>
        <v>5.3608861516211387E-2</v>
      </c>
      <c r="D561" s="1">
        <f t="shared" si="413"/>
        <v>1.0967989566246181</v>
      </c>
      <c r="E561" s="1">
        <f t="shared" ref="E561:G580" si="458">SQRT(D561-($C561*D561-POWER(D561,1/3)+1)/($C561-POWER(D561,-2/3)/3))</f>
        <v>1.0966873323900803</v>
      </c>
      <c r="F561" s="1">
        <f t="shared" si="458"/>
        <v>1.0966833776129721</v>
      </c>
      <c r="G561" s="1">
        <f t="shared" si="458"/>
        <v>1.0966832374205828</v>
      </c>
      <c r="H561" s="1">
        <f t="shared" si="428"/>
        <v>0.51001887950693225</v>
      </c>
      <c r="I561" s="1">
        <f t="shared" si="414"/>
        <v>17.296476655968114</v>
      </c>
      <c r="J561" s="1">
        <f>VLOOKUP($I561,Graph!$D$3:$M$50,col)</f>
        <v>5.7999999999999996E-3</v>
      </c>
      <c r="K561" s="1">
        <f>VLOOKUP($I561,Graph!$D$3:$M$50,col+1)</f>
        <v>4.7000000000000002E-3</v>
      </c>
      <c r="L561" s="1">
        <f t="shared" si="429"/>
        <v>5.0666666666666664E-3</v>
      </c>
      <c r="M561" s="1">
        <f t="shared" si="430"/>
        <v>0.64078333333333326</v>
      </c>
      <c r="N561" s="1">
        <f t="shared" si="431"/>
        <v>0.55493333333333372</v>
      </c>
      <c r="O561" s="1">
        <f t="shared" si="432"/>
        <v>5.1016867199521171E-2</v>
      </c>
      <c r="P561" s="1">
        <f t="shared" si="433"/>
        <v>1.0912537890370051</v>
      </c>
      <c r="Q561" s="1">
        <f t="shared" si="434"/>
        <v>1.0910787706420813</v>
      </c>
      <c r="R561" s="1">
        <f t="shared" si="435"/>
        <v>1.0910729636954488</v>
      </c>
      <c r="S561" s="1">
        <f t="shared" si="436"/>
        <v>1.0910727708491961</v>
      </c>
      <c r="T561" s="1">
        <f t="shared" si="437"/>
        <v>0.97110232466410296</v>
      </c>
      <c r="U561" s="1">
        <f t="shared" si="438"/>
        <v>0.49274673883256198</v>
      </c>
      <c r="V561" s="2">
        <f t="shared" si="415"/>
        <v>17.098977742865326</v>
      </c>
      <c r="W561" s="1">
        <f>VLOOKUP(V561,Graph!$D$3:$M$50,col)</f>
        <v>5.7999999999999996E-3</v>
      </c>
      <c r="X561" s="1">
        <f>VLOOKUP(V561,Graph!$D$3:$M$50,col+1)</f>
        <v>4.7000000000000002E-3</v>
      </c>
      <c r="Y561" s="1">
        <f t="shared" si="439"/>
        <v>5.0666666666666664E-3</v>
      </c>
      <c r="Z561" s="1">
        <f t="shared" si="416"/>
        <v>0.64078333333333326</v>
      </c>
      <c r="AA561" s="2">
        <f t="shared" si="440"/>
        <v>0.55493333333333372</v>
      </c>
      <c r="AB561" s="1">
        <f t="shared" si="441"/>
        <v>5.1016867199521171E-2</v>
      </c>
      <c r="AC561" s="1">
        <f t="shared" si="442"/>
        <v>1.0910727644446583</v>
      </c>
      <c r="AD561" s="1">
        <f t="shared" si="443"/>
        <v>1.0910727642319593</v>
      </c>
      <c r="AE561" s="1">
        <f t="shared" si="444"/>
        <v>1.0910727642248954</v>
      </c>
      <c r="AF561" s="1">
        <f t="shared" si="445"/>
        <v>1.0910727642246609</v>
      </c>
      <c r="AG561" s="1">
        <f t="shared" si="446"/>
        <v>0.97110232466410296</v>
      </c>
      <c r="AH561" s="1">
        <f t="shared" si="447"/>
        <v>0.49274673584081102</v>
      </c>
      <c r="AI561" s="2">
        <f t="shared" si="417"/>
        <v>17.098977708259394</v>
      </c>
      <c r="AJ561" s="1">
        <f>VLOOKUP(AI561,Graph!$D$3:$M$50,col)</f>
        <v>5.7999999999999996E-3</v>
      </c>
      <c r="AK561" s="1">
        <f>VLOOKUP(AI561,Graph!$D$3:$M$50,col+1)</f>
        <v>4.7000000000000002E-3</v>
      </c>
      <c r="AL561" s="1">
        <f t="shared" si="448"/>
        <v>5.0666666666666664E-3</v>
      </c>
      <c r="AM561" s="1">
        <f t="shared" si="418"/>
        <v>0.64078333333333326</v>
      </c>
      <c r="AN561" s="2">
        <f t="shared" si="449"/>
        <v>0.55493333333333372</v>
      </c>
      <c r="AO561" s="1">
        <f t="shared" si="450"/>
        <v>5.1016867199521171E-2</v>
      </c>
      <c r="AP561" s="1">
        <f t="shared" si="451"/>
        <v>1.0910727642246532</v>
      </c>
      <c r="AQ561" s="1">
        <f t="shared" si="452"/>
        <v>1.0910727642246529</v>
      </c>
      <c r="AR561" s="1">
        <f t="shared" si="453"/>
        <v>1.0910727642246527</v>
      </c>
      <c r="AS561" s="1">
        <f t="shared" si="454"/>
        <v>1.0910727642246532</v>
      </c>
      <c r="AT561" s="1">
        <f t="shared" si="455"/>
        <v>0.97110232466410296</v>
      </c>
      <c r="AU561" s="1">
        <f t="shared" si="456"/>
        <v>0.49274673584080747</v>
      </c>
      <c r="AV561" s="2">
        <f t="shared" si="421"/>
        <v>560</v>
      </c>
      <c r="AW561" s="1">
        <f t="shared" si="422"/>
        <v>492.74673584080745</v>
      </c>
      <c r="AX561" s="1">
        <f t="shared" si="423"/>
        <v>0.97110232466410296</v>
      </c>
      <c r="AY561" s="1">
        <f t="shared" si="424"/>
        <v>1.0910727642246532</v>
      </c>
      <c r="AZ561" s="1">
        <f t="shared" si="419"/>
        <v>5.0666666666666664E-3</v>
      </c>
      <c r="BA561" s="1">
        <f t="shared" si="420"/>
        <v>17.098977708259394</v>
      </c>
    </row>
    <row r="562" spans="1:53">
      <c r="A562" s="2">
        <f t="shared" si="426"/>
        <v>0.56100000000000039</v>
      </c>
      <c r="B562" s="1">
        <f t="shared" si="412"/>
        <v>0.60700016666666712</v>
      </c>
      <c r="C562" s="1">
        <f t="shared" si="427"/>
        <v>5.3616086673589379E-2</v>
      </c>
      <c r="D562" s="1">
        <f t="shared" si="413"/>
        <v>1.0968142432951764</v>
      </c>
      <c r="E562" s="1">
        <f t="shared" si="458"/>
        <v>1.0967031231630511</v>
      </c>
      <c r="F562" s="1">
        <f t="shared" si="458"/>
        <v>1.0966991855311972</v>
      </c>
      <c r="G562" s="1">
        <f t="shared" si="458"/>
        <v>1.0966990459216055</v>
      </c>
      <c r="H562" s="1">
        <f t="shared" si="428"/>
        <v>0.51139298273610778</v>
      </c>
      <c r="I562" s="1">
        <f t="shared" si="414"/>
        <v>17.311996232876897</v>
      </c>
      <c r="J562" s="1">
        <f>VLOOKUP($I562,Graph!$D$3:$M$50,col)</f>
        <v>5.7999999999999996E-3</v>
      </c>
      <c r="K562" s="1">
        <f>VLOOKUP($I562,Graph!$D$3:$M$50,col+1)</f>
        <v>4.7000000000000002E-3</v>
      </c>
      <c r="L562" s="1">
        <f t="shared" si="429"/>
        <v>5.0666666666666664E-3</v>
      </c>
      <c r="M562" s="1">
        <f t="shared" si="430"/>
        <v>0.64078333333333326</v>
      </c>
      <c r="N562" s="1">
        <f t="shared" si="431"/>
        <v>0.55593333333333372</v>
      </c>
      <c r="O562" s="1">
        <f t="shared" si="432"/>
        <v>5.102540384715995E-2</v>
      </c>
      <c r="P562" s="1">
        <f t="shared" si="433"/>
        <v>1.0912720339145647</v>
      </c>
      <c r="Q562" s="1">
        <f t="shared" si="434"/>
        <v>1.0910970523702916</v>
      </c>
      <c r="R562" s="1">
        <f t="shared" si="435"/>
        <v>1.0910912453752166</v>
      </c>
      <c r="S562" s="1">
        <f t="shared" si="436"/>
        <v>1.0910910524852082</v>
      </c>
      <c r="T562" s="1">
        <f t="shared" si="437"/>
        <v>0.9711260316684488</v>
      </c>
      <c r="U562" s="1">
        <f t="shared" si="438"/>
        <v>0.49408752523488619</v>
      </c>
      <c r="V562" s="2">
        <f t="shared" si="415"/>
        <v>17.114472730535301</v>
      </c>
      <c r="W562" s="1">
        <f>VLOOKUP(V562,Graph!$D$3:$M$50,col)</f>
        <v>5.7999999999999996E-3</v>
      </c>
      <c r="X562" s="1">
        <f>VLOOKUP(V562,Graph!$D$3:$M$50,col+1)</f>
        <v>4.7000000000000002E-3</v>
      </c>
      <c r="Y562" s="1">
        <f t="shared" si="439"/>
        <v>5.0666666666666664E-3</v>
      </c>
      <c r="Z562" s="1">
        <f t="shared" si="416"/>
        <v>0.64078333333333326</v>
      </c>
      <c r="AA562" s="2">
        <f t="shared" si="440"/>
        <v>0.55593333333333372</v>
      </c>
      <c r="AB562" s="1">
        <f t="shared" si="441"/>
        <v>5.102540384715995E-2</v>
      </c>
      <c r="AC562" s="1">
        <f t="shared" si="442"/>
        <v>1.0910910460778169</v>
      </c>
      <c r="AD562" s="1">
        <f t="shared" si="443"/>
        <v>1.091091045864977</v>
      </c>
      <c r="AE562" s="1">
        <f t="shared" si="444"/>
        <v>1.0910910458579066</v>
      </c>
      <c r="AF562" s="1">
        <f t="shared" si="445"/>
        <v>1.0910910458576717</v>
      </c>
      <c r="AG562" s="1">
        <f t="shared" si="446"/>
        <v>0.9711260316684488</v>
      </c>
      <c r="AH562" s="1">
        <f t="shared" si="447"/>
        <v>0.49408752223368563</v>
      </c>
      <c r="AI562" s="2">
        <f t="shared" si="417"/>
        <v>17.114472695882895</v>
      </c>
      <c r="AJ562" s="1">
        <f>VLOOKUP(AI562,Graph!$D$3:$M$50,col)</f>
        <v>5.7999999999999996E-3</v>
      </c>
      <c r="AK562" s="1">
        <f>VLOOKUP(AI562,Graph!$D$3:$M$50,col+1)</f>
        <v>4.7000000000000002E-3</v>
      </c>
      <c r="AL562" s="1">
        <f t="shared" si="448"/>
        <v>5.0666666666666664E-3</v>
      </c>
      <c r="AM562" s="1">
        <f t="shared" si="418"/>
        <v>0.64078333333333326</v>
      </c>
      <c r="AN562" s="2">
        <f t="shared" si="449"/>
        <v>0.55593333333333372</v>
      </c>
      <c r="AO562" s="1">
        <f t="shared" si="450"/>
        <v>5.102540384715995E-2</v>
      </c>
      <c r="AP562" s="1">
        <f t="shared" si="451"/>
        <v>1.0910910458576639</v>
      </c>
      <c r="AQ562" s="1">
        <f t="shared" si="452"/>
        <v>1.0910910458576639</v>
      </c>
      <c r="AR562" s="1">
        <f t="shared" si="453"/>
        <v>1.0910910458576639</v>
      </c>
      <c r="AS562" s="1">
        <f t="shared" si="454"/>
        <v>1.0910910458576639</v>
      </c>
      <c r="AT562" s="1">
        <f t="shared" si="455"/>
        <v>0.9711260316684488</v>
      </c>
      <c r="AU562" s="1">
        <f t="shared" si="456"/>
        <v>0.49408752223368207</v>
      </c>
      <c r="AV562" s="2">
        <f t="shared" si="421"/>
        <v>561</v>
      </c>
      <c r="AW562" s="1">
        <f t="shared" si="422"/>
        <v>494.08752223368208</v>
      </c>
      <c r="AX562" s="1">
        <f t="shared" si="423"/>
        <v>0.9711260316684488</v>
      </c>
      <c r="AY562" s="1">
        <f t="shared" si="424"/>
        <v>1.0910910458576639</v>
      </c>
      <c r="AZ562" s="1">
        <f t="shared" si="419"/>
        <v>5.0666666666666664E-3</v>
      </c>
      <c r="BA562" s="1">
        <f t="shared" si="420"/>
        <v>17.114472695882895</v>
      </c>
    </row>
    <row r="563" spans="1:53">
      <c r="A563" s="2">
        <f t="shared" si="426"/>
        <v>0.56200000000000039</v>
      </c>
      <c r="B563" s="1">
        <f t="shared" si="412"/>
        <v>0.60804133333333388</v>
      </c>
      <c r="C563" s="1">
        <f t="shared" si="427"/>
        <v>5.3623287571633642E-2</v>
      </c>
      <c r="D563" s="1">
        <f t="shared" si="413"/>
        <v>1.0968294792748798</v>
      </c>
      <c r="E563" s="1">
        <f t="shared" si="458"/>
        <v>1.0967188618487902</v>
      </c>
      <c r="F563" s="1">
        <f t="shared" si="458"/>
        <v>1.0967149413215054</v>
      </c>
      <c r="G563" s="1">
        <f t="shared" si="458"/>
        <v>1.0967148022935678</v>
      </c>
      <c r="H563" s="1">
        <f t="shared" si="428"/>
        <v>0.51276831969433267</v>
      </c>
      <c r="I563" s="1">
        <f t="shared" si="414"/>
        <v>17.327501930850389</v>
      </c>
      <c r="J563" s="1">
        <f>VLOOKUP($I563,Graph!$D$3:$M$50,col)</f>
        <v>5.7999999999999996E-3</v>
      </c>
      <c r="K563" s="1">
        <f>VLOOKUP($I563,Graph!$D$3:$M$50,col+1)</f>
        <v>4.7000000000000002E-3</v>
      </c>
      <c r="L563" s="1">
        <f t="shared" si="429"/>
        <v>5.0666666666666664E-3</v>
      </c>
      <c r="M563" s="1">
        <f t="shared" si="430"/>
        <v>0.64078333333333326</v>
      </c>
      <c r="N563" s="1">
        <f t="shared" si="431"/>
        <v>0.55693333333333372</v>
      </c>
      <c r="O563" s="1">
        <f t="shared" si="432"/>
        <v>5.103391197019809E-2</v>
      </c>
      <c r="P563" s="1">
        <f t="shared" si="433"/>
        <v>1.0912902190497309</v>
      </c>
      <c r="Q563" s="1">
        <f t="shared" si="434"/>
        <v>1.0911152742825827</v>
      </c>
      <c r="R563" s="1">
        <f t="shared" si="435"/>
        <v>1.0911094672412736</v>
      </c>
      <c r="S563" s="1">
        <f t="shared" si="436"/>
        <v>1.0911092743077182</v>
      </c>
      <c r="T563" s="1">
        <f t="shared" si="437"/>
        <v>0.97114965449811486</v>
      </c>
      <c r="U563" s="1">
        <f t="shared" si="438"/>
        <v>0.49542952815416308</v>
      </c>
      <c r="V563" s="2">
        <f t="shared" si="415"/>
        <v>17.12995373215794</v>
      </c>
      <c r="W563" s="1">
        <f>VLOOKUP(V563,Graph!$D$3:$M$50,col)</f>
        <v>5.7999999999999996E-3</v>
      </c>
      <c r="X563" s="1">
        <f>VLOOKUP(V563,Graph!$D$3:$M$50,col+1)</f>
        <v>4.7000000000000002E-3</v>
      </c>
      <c r="Y563" s="1">
        <f t="shared" si="439"/>
        <v>5.0666666666666664E-3</v>
      </c>
      <c r="Z563" s="1">
        <f t="shared" si="416"/>
        <v>0.64078333333333326</v>
      </c>
      <c r="AA563" s="2">
        <f t="shared" si="440"/>
        <v>0.55693333333333372</v>
      </c>
      <c r="AB563" s="1">
        <f t="shared" si="441"/>
        <v>5.103391197019809E-2</v>
      </c>
      <c r="AC563" s="1">
        <f t="shared" si="442"/>
        <v>1.0911092678974847</v>
      </c>
      <c r="AD563" s="1">
        <f t="shared" si="443"/>
        <v>1.091109267684504</v>
      </c>
      <c r="AE563" s="1">
        <f t="shared" si="444"/>
        <v>1.0911092676774277</v>
      </c>
      <c r="AF563" s="1">
        <f t="shared" si="445"/>
        <v>1.0911092676771925</v>
      </c>
      <c r="AG563" s="1">
        <f t="shared" si="446"/>
        <v>0.97114965449811486</v>
      </c>
      <c r="AH563" s="1">
        <f t="shared" si="447"/>
        <v>0.49542952514350386</v>
      </c>
      <c r="AI563" s="2">
        <f t="shared" si="417"/>
        <v>17.129953697459122</v>
      </c>
      <c r="AJ563" s="1">
        <f>VLOOKUP(AI563,Graph!$D$3:$M$50,col)</f>
        <v>5.7999999999999996E-3</v>
      </c>
      <c r="AK563" s="1">
        <f>VLOOKUP(AI563,Graph!$D$3:$M$50,col+1)</f>
        <v>4.7000000000000002E-3</v>
      </c>
      <c r="AL563" s="1">
        <f t="shared" si="448"/>
        <v>5.0666666666666664E-3</v>
      </c>
      <c r="AM563" s="1">
        <f t="shared" si="418"/>
        <v>0.64078333333333326</v>
      </c>
      <c r="AN563" s="2">
        <f t="shared" si="449"/>
        <v>0.55693333333333372</v>
      </c>
      <c r="AO563" s="1">
        <f t="shared" si="450"/>
        <v>5.103391197019809E-2</v>
      </c>
      <c r="AP563" s="1">
        <f t="shared" si="451"/>
        <v>1.0911092676771847</v>
      </c>
      <c r="AQ563" s="1">
        <f t="shared" si="452"/>
        <v>1.0911092676771843</v>
      </c>
      <c r="AR563" s="1">
        <f t="shared" si="453"/>
        <v>1.0911092676771843</v>
      </c>
      <c r="AS563" s="1">
        <f t="shared" si="454"/>
        <v>1.0911092676771843</v>
      </c>
      <c r="AT563" s="1">
        <f t="shared" si="455"/>
        <v>0.97114965449811486</v>
      </c>
      <c r="AU563" s="1">
        <f t="shared" si="456"/>
        <v>0.49542952514350019</v>
      </c>
      <c r="AV563" s="2">
        <f t="shared" si="421"/>
        <v>562</v>
      </c>
      <c r="AW563" s="1">
        <f t="shared" si="422"/>
        <v>495.4295251435002</v>
      </c>
      <c r="AX563" s="1">
        <f t="shared" si="423"/>
        <v>0.97114965449811486</v>
      </c>
      <c r="AY563" s="1">
        <f t="shared" si="424"/>
        <v>1.0911092676771843</v>
      </c>
      <c r="AZ563" s="1">
        <f t="shared" si="419"/>
        <v>5.0666666666666664E-3</v>
      </c>
      <c r="BA563" s="1">
        <f t="shared" si="420"/>
        <v>17.129953697459122</v>
      </c>
    </row>
    <row r="564" spans="1:53">
      <c r="A564" s="2">
        <f t="shared" si="426"/>
        <v>0.56300000000000039</v>
      </c>
      <c r="B564" s="1">
        <f t="shared" si="412"/>
        <v>0.60908250000000053</v>
      </c>
      <c r="C564" s="1">
        <f t="shared" si="427"/>
        <v>5.3630464332271401E-2</v>
      </c>
      <c r="D564" s="1">
        <f t="shared" si="413"/>
        <v>1.0968446648153503</v>
      </c>
      <c r="E564" s="1">
        <f t="shared" si="458"/>
        <v>1.0967345487045057</v>
      </c>
      <c r="F564" s="1">
        <f t="shared" si="458"/>
        <v>1.0967306452412335</v>
      </c>
      <c r="G564" s="1">
        <f t="shared" si="458"/>
        <v>1.0967305067938073</v>
      </c>
      <c r="H564" s="1">
        <f t="shared" si="428"/>
        <v>0.51414488927495172</v>
      </c>
      <c r="I564" s="1">
        <f t="shared" si="414"/>
        <v>17.34299378700852</v>
      </c>
      <c r="J564" s="1">
        <f>VLOOKUP($I564,Graph!$D$3:$M$50,col)</f>
        <v>5.7999999999999996E-3</v>
      </c>
      <c r="K564" s="1">
        <f>VLOOKUP($I564,Graph!$D$3:$M$50,col+1)</f>
        <v>4.7000000000000002E-3</v>
      </c>
      <c r="L564" s="1">
        <f t="shared" si="429"/>
        <v>5.0666666666666664E-3</v>
      </c>
      <c r="M564" s="1">
        <f t="shared" si="430"/>
        <v>0.64078333333333326</v>
      </c>
      <c r="N564" s="1">
        <f t="shared" si="431"/>
        <v>0.55793333333333373</v>
      </c>
      <c r="O564" s="1">
        <f t="shared" si="432"/>
        <v>5.1042391711278307E-2</v>
      </c>
      <c r="P564" s="1">
        <f t="shared" si="433"/>
        <v>1.0913083447352971</v>
      </c>
      <c r="Q564" s="1">
        <f t="shared" si="434"/>
        <v>1.0911334366718863</v>
      </c>
      <c r="R564" s="1">
        <f t="shared" si="435"/>
        <v>1.0911276295865324</v>
      </c>
      <c r="S564" s="1">
        <f t="shared" si="436"/>
        <v>1.091127436609638</v>
      </c>
      <c r="T564" s="1">
        <f t="shared" si="437"/>
        <v>0.97117319360061194</v>
      </c>
      <c r="U564" s="1">
        <f t="shared" si="438"/>
        <v>0.49677274648752567</v>
      </c>
      <c r="V564" s="2">
        <f t="shared" si="415"/>
        <v>17.145420785470243</v>
      </c>
      <c r="W564" s="1">
        <f>VLOOKUP(V564,Graph!$D$3:$M$50,col)</f>
        <v>5.7999999999999996E-3</v>
      </c>
      <c r="X564" s="1">
        <f>VLOOKUP(V564,Graph!$D$3:$M$50,col+1)</f>
        <v>4.7000000000000002E-3</v>
      </c>
      <c r="Y564" s="1">
        <f t="shared" si="439"/>
        <v>5.0666666666666664E-3</v>
      </c>
      <c r="Z564" s="1">
        <f t="shared" si="416"/>
        <v>0.64078333333333326</v>
      </c>
      <c r="AA564" s="2">
        <f t="shared" si="440"/>
        <v>0.55793333333333373</v>
      </c>
      <c r="AB564" s="1">
        <f t="shared" si="441"/>
        <v>5.1042391711278307E-2</v>
      </c>
      <c r="AC564" s="1">
        <f t="shared" si="442"/>
        <v>1.091127430196573</v>
      </c>
      <c r="AD564" s="1">
        <f t="shared" si="443"/>
        <v>1.0911274299834519</v>
      </c>
      <c r="AE564" s="1">
        <f t="shared" si="444"/>
        <v>1.0911274299763691</v>
      </c>
      <c r="AF564" s="1">
        <f t="shared" si="445"/>
        <v>1.0911274299761338</v>
      </c>
      <c r="AG564" s="1">
        <f t="shared" si="446"/>
        <v>0.97117319360061194</v>
      </c>
      <c r="AH564" s="1">
        <f t="shared" si="447"/>
        <v>0.49677274346739803</v>
      </c>
      <c r="AI564" s="2">
        <f t="shared" si="417"/>
        <v>17.145420750725073</v>
      </c>
      <c r="AJ564" s="1">
        <f>VLOOKUP(AI564,Graph!$D$3:$M$50,col)</f>
        <v>5.7999999999999996E-3</v>
      </c>
      <c r="AK564" s="1">
        <f>VLOOKUP(AI564,Graph!$D$3:$M$50,col+1)</f>
        <v>4.7000000000000002E-3</v>
      </c>
      <c r="AL564" s="1">
        <f t="shared" si="448"/>
        <v>5.0666666666666664E-3</v>
      </c>
      <c r="AM564" s="1">
        <f t="shared" si="418"/>
        <v>0.64078333333333326</v>
      </c>
      <c r="AN564" s="2">
        <f t="shared" si="449"/>
        <v>0.55793333333333373</v>
      </c>
      <c r="AO564" s="1">
        <f t="shared" si="450"/>
        <v>5.1042391711278307E-2</v>
      </c>
      <c r="AP564" s="1">
        <f t="shared" si="451"/>
        <v>1.0911274299761262</v>
      </c>
      <c r="AQ564" s="1">
        <f t="shared" si="452"/>
        <v>1.0911274299761262</v>
      </c>
      <c r="AR564" s="1">
        <f t="shared" si="453"/>
        <v>1.0911274299761262</v>
      </c>
      <c r="AS564" s="1">
        <f t="shared" si="454"/>
        <v>1.0911274299761262</v>
      </c>
      <c r="AT564" s="1">
        <f t="shared" si="455"/>
        <v>0.97117319360061194</v>
      </c>
      <c r="AU564" s="1">
        <f t="shared" si="456"/>
        <v>0.49677274346739464</v>
      </c>
      <c r="AV564" s="2">
        <f t="shared" si="421"/>
        <v>563</v>
      </c>
      <c r="AW564" s="1">
        <f t="shared" si="422"/>
        <v>496.77274346739466</v>
      </c>
      <c r="AX564" s="1">
        <f t="shared" si="423"/>
        <v>0.97117319360061194</v>
      </c>
      <c r="AY564" s="1">
        <f t="shared" si="424"/>
        <v>1.0911274299761262</v>
      </c>
      <c r="AZ564" s="1">
        <f t="shared" si="419"/>
        <v>5.0666666666666664E-3</v>
      </c>
      <c r="BA564" s="1">
        <f t="shared" si="420"/>
        <v>17.145420750725073</v>
      </c>
    </row>
    <row r="565" spans="1:53">
      <c r="A565" s="2">
        <f t="shared" si="426"/>
        <v>0.56400000000000039</v>
      </c>
      <c r="B565" s="1">
        <f t="shared" si="412"/>
        <v>0.61012366666666717</v>
      </c>
      <c r="C565" s="1">
        <f t="shared" si="427"/>
        <v>5.3637617076614498E-2</v>
      </c>
      <c r="D565" s="1">
        <f t="shared" si="413"/>
        <v>1.0968598001665479</v>
      </c>
      <c r="E565" s="1">
        <f t="shared" si="458"/>
        <v>1.0967501839857148</v>
      </c>
      <c r="F565" s="1">
        <f t="shared" si="458"/>
        <v>1.096746297546026</v>
      </c>
      <c r="G565" s="1">
        <f t="shared" si="458"/>
        <v>1.0967461596779728</v>
      </c>
      <c r="H565" s="1">
        <f t="shared" si="428"/>
        <v>0.51552269037428411</v>
      </c>
      <c r="I565" s="1">
        <f t="shared" si="414"/>
        <v>17.358471838306262</v>
      </c>
      <c r="J565" s="1">
        <f>VLOOKUP($I565,Graph!$D$3:$M$50,col)</f>
        <v>5.7999999999999996E-3</v>
      </c>
      <c r="K565" s="1">
        <f>VLOOKUP($I565,Graph!$D$3:$M$50,col+1)</f>
        <v>4.7000000000000002E-3</v>
      </c>
      <c r="L565" s="1">
        <f t="shared" si="429"/>
        <v>5.0666666666666664E-3</v>
      </c>
      <c r="M565" s="1">
        <f t="shared" si="430"/>
        <v>0.64078333333333326</v>
      </c>
      <c r="N565" s="1">
        <f t="shared" si="431"/>
        <v>0.55893333333333373</v>
      </c>
      <c r="O565" s="1">
        <f t="shared" si="432"/>
        <v>5.1050843212094389E-2</v>
      </c>
      <c r="P565" s="1">
        <f t="shared" si="433"/>
        <v>1.091326411262149</v>
      </c>
      <c r="Q565" s="1">
        <f t="shared" si="434"/>
        <v>1.0911515398292266</v>
      </c>
      <c r="R565" s="1">
        <f t="shared" si="435"/>
        <v>1.0911457327019973</v>
      </c>
      <c r="S565" s="1">
        <f t="shared" si="436"/>
        <v>1.0911455396819709</v>
      </c>
      <c r="T565" s="1">
        <f t="shared" si="437"/>
        <v>0.97119664942028416</v>
      </c>
      <c r="U565" s="1">
        <f t="shared" si="438"/>
        <v>0.49811717913510134</v>
      </c>
      <c r="V565" s="2">
        <f t="shared" si="415"/>
        <v>17.160873928040065</v>
      </c>
      <c r="W565" s="1">
        <f>VLOOKUP(V565,Graph!$D$3:$M$50,col)</f>
        <v>5.7999999999999996E-3</v>
      </c>
      <c r="X565" s="1">
        <f>VLOOKUP(V565,Graph!$D$3:$M$50,col+1)</f>
        <v>4.7000000000000002E-3</v>
      </c>
      <c r="Y565" s="1">
        <f t="shared" si="439"/>
        <v>5.0666666666666664E-3</v>
      </c>
      <c r="Z565" s="1">
        <f t="shared" si="416"/>
        <v>0.64078333333333326</v>
      </c>
      <c r="AA565" s="2">
        <f t="shared" si="440"/>
        <v>0.55893333333333373</v>
      </c>
      <c r="AB565" s="1">
        <f t="shared" si="441"/>
        <v>5.1050843212094389E-2</v>
      </c>
      <c r="AC565" s="1">
        <f t="shared" si="442"/>
        <v>1.0911455332660847</v>
      </c>
      <c r="AD565" s="1">
        <f t="shared" si="443"/>
        <v>1.0911455330528237</v>
      </c>
      <c r="AE565" s="1">
        <f t="shared" si="444"/>
        <v>1.0911455330457354</v>
      </c>
      <c r="AF565" s="1">
        <f t="shared" si="445"/>
        <v>1.0911455330454993</v>
      </c>
      <c r="AG565" s="1">
        <f t="shared" si="446"/>
        <v>0.97119664942028416</v>
      </c>
      <c r="AH565" s="1">
        <f t="shared" si="447"/>
        <v>0.49811717610549588</v>
      </c>
      <c r="AI565" s="2">
        <f t="shared" si="417"/>
        <v>17.160873893248599</v>
      </c>
      <c r="AJ565" s="1">
        <f>VLOOKUP(AI565,Graph!$D$3:$M$50,col)</f>
        <v>5.7999999999999996E-3</v>
      </c>
      <c r="AK565" s="1">
        <f>VLOOKUP(AI565,Graph!$D$3:$M$50,col+1)</f>
        <v>4.7000000000000002E-3</v>
      </c>
      <c r="AL565" s="1">
        <f t="shared" si="448"/>
        <v>5.0666666666666664E-3</v>
      </c>
      <c r="AM565" s="1">
        <f t="shared" si="418"/>
        <v>0.64078333333333326</v>
      </c>
      <c r="AN565" s="2">
        <f t="shared" si="449"/>
        <v>0.55893333333333373</v>
      </c>
      <c r="AO565" s="1">
        <f t="shared" si="450"/>
        <v>5.1050843212094389E-2</v>
      </c>
      <c r="AP565" s="1">
        <f t="shared" si="451"/>
        <v>1.0911455330454918</v>
      </c>
      <c r="AQ565" s="1">
        <f t="shared" si="452"/>
        <v>1.0911455330454913</v>
      </c>
      <c r="AR565" s="1">
        <f t="shared" si="453"/>
        <v>1.0911455330454913</v>
      </c>
      <c r="AS565" s="1">
        <f t="shared" si="454"/>
        <v>1.0911455330454913</v>
      </c>
      <c r="AT565" s="1">
        <f t="shared" si="455"/>
        <v>0.97119664942028416</v>
      </c>
      <c r="AU565" s="1">
        <f t="shared" si="456"/>
        <v>0.49811717610549222</v>
      </c>
      <c r="AV565" s="2">
        <f t="shared" si="421"/>
        <v>564</v>
      </c>
      <c r="AW565" s="1">
        <f t="shared" si="422"/>
        <v>498.11717610549221</v>
      </c>
      <c r="AX565" s="1">
        <f t="shared" si="423"/>
        <v>0.97119664942028416</v>
      </c>
      <c r="AY565" s="1">
        <f t="shared" si="424"/>
        <v>1.0911455330454913</v>
      </c>
      <c r="AZ565" s="1">
        <f t="shared" si="419"/>
        <v>5.0666666666666664E-3</v>
      </c>
      <c r="BA565" s="1">
        <f t="shared" si="420"/>
        <v>17.160873893248599</v>
      </c>
    </row>
    <row r="566" spans="1:53">
      <c r="A566" s="2">
        <f t="shared" si="426"/>
        <v>0.56500000000000039</v>
      </c>
      <c r="B566" s="1">
        <f t="shared" si="412"/>
        <v>0.61116483333333382</v>
      </c>
      <c r="C566" s="1">
        <f t="shared" si="427"/>
        <v>5.3644745924966201E-2</v>
      </c>
      <c r="D566" s="1">
        <f t="shared" si="413"/>
        <v>1.0968748855767849</v>
      </c>
      <c r="E566" s="1">
        <f t="shared" si="458"/>
        <v>1.0967657679462586</v>
      </c>
      <c r="F566" s="1">
        <f t="shared" si="458"/>
        <v>1.0967618984898519</v>
      </c>
      <c r="G566" s="1">
        <f t="shared" si="458"/>
        <v>1.0967617612000342</v>
      </c>
      <c r="H566" s="1">
        <f t="shared" si="428"/>
        <v>0.51690172189160832</v>
      </c>
      <c r="I566" s="1">
        <f t="shared" si="414"/>
        <v>17.373936121534609</v>
      </c>
      <c r="J566" s="1">
        <f>VLOOKUP($I566,Graph!$D$3:$M$50,col)</f>
        <v>5.7999999999999996E-3</v>
      </c>
      <c r="K566" s="1">
        <f>VLOOKUP($I566,Graph!$D$3:$M$50,col+1)</f>
        <v>4.7000000000000002E-3</v>
      </c>
      <c r="L566" s="1">
        <f t="shared" si="429"/>
        <v>5.0666666666666664E-3</v>
      </c>
      <c r="M566" s="1">
        <f t="shared" si="430"/>
        <v>0.64078333333333326</v>
      </c>
      <c r="N566" s="1">
        <f t="shared" si="431"/>
        <v>0.55993333333333373</v>
      </c>
      <c r="O566" s="1">
        <f t="shared" si="432"/>
        <v>5.1059266613399101E-2</v>
      </c>
      <c r="P566" s="1">
        <f t="shared" si="433"/>
        <v>1.091344418919278</v>
      </c>
      <c r="Q566" s="1">
        <f t="shared" si="434"/>
        <v>1.0911695840437337</v>
      </c>
      <c r="R566" s="1">
        <f t="shared" si="435"/>
        <v>1.0911637768767799</v>
      </c>
      <c r="S566" s="1">
        <f t="shared" si="436"/>
        <v>1.0911635838138263</v>
      </c>
      <c r="T566" s="1">
        <f t="shared" si="437"/>
        <v>0.97122002239833705</v>
      </c>
      <c r="U566" s="1">
        <f t="shared" si="438"/>
        <v>0.49946282499999778</v>
      </c>
      <c r="V566" s="2">
        <f t="shared" si="415"/>
        <v>17.176313197267145</v>
      </c>
      <c r="W566" s="1">
        <f>VLOOKUP(V566,Graph!$D$3:$M$50,col)</f>
        <v>5.7999999999999996E-3</v>
      </c>
      <c r="X566" s="1">
        <f>VLOOKUP(V566,Graph!$D$3:$M$50,col+1)</f>
        <v>4.7000000000000002E-3</v>
      </c>
      <c r="Y566" s="1">
        <f t="shared" si="439"/>
        <v>5.0666666666666664E-3</v>
      </c>
      <c r="Z566" s="1">
        <f t="shared" si="416"/>
        <v>0.64078333333333326</v>
      </c>
      <c r="AA566" s="2">
        <f t="shared" si="440"/>
        <v>0.55993333333333373</v>
      </c>
      <c r="AB566" s="1">
        <f t="shared" si="441"/>
        <v>5.1059266613399101E-2</v>
      </c>
      <c r="AC566" s="1">
        <f t="shared" si="442"/>
        <v>1.09116357739513</v>
      </c>
      <c r="AD566" s="1">
        <f t="shared" si="443"/>
        <v>1.0911635771817294</v>
      </c>
      <c r="AE566" s="1">
        <f t="shared" si="444"/>
        <v>1.0911635771746349</v>
      </c>
      <c r="AF566" s="1">
        <f t="shared" si="445"/>
        <v>1.091163577174399</v>
      </c>
      <c r="AG566" s="1">
        <f t="shared" si="446"/>
        <v>0.97122002239833705</v>
      </c>
      <c r="AH566" s="1">
        <f t="shared" si="447"/>
        <v>0.4994628219609053</v>
      </c>
      <c r="AI566" s="2">
        <f t="shared" si="417"/>
        <v>17.176313162429448</v>
      </c>
      <c r="AJ566" s="1">
        <f>VLOOKUP(AI566,Graph!$D$3:$M$50,col)</f>
        <v>5.7999999999999996E-3</v>
      </c>
      <c r="AK566" s="1">
        <f>VLOOKUP(AI566,Graph!$D$3:$M$50,col+1)</f>
        <v>4.7000000000000002E-3</v>
      </c>
      <c r="AL566" s="1">
        <f t="shared" si="448"/>
        <v>5.0666666666666664E-3</v>
      </c>
      <c r="AM566" s="1">
        <f t="shared" si="418"/>
        <v>0.64078333333333326</v>
      </c>
      <c r="AN566" s="2">
        <f t="shared" si="449"/>
        <v>0.55993333333333373</v>
      </c>
      <c r="AO566" s="1">
        <f t="shared" si="450"/>
        <v>5.1059266613399101E-2</v>
      </c>
      <c r="AP566" s="1">
        <f t="shared" si="451"/>
        <v>1.0911635771743913</v>
      </c>
      <c r="AQ566" s="1">
        <f t="shared" si="452"/>
        <v>1.0911635771743908</v>
      </c>
      <c r="AR566" s="1">
        <f t="shared" si="453"/>
        <v>1.0911635771743906</v>
      </c>
      <c r="AS566" s="1">
        <f t="shared" si="454"/>
        <v>1.0911635771743911</v>
      </c>
      <c r="AT566" s="1">
        <f t="shared" si="455"/>
        <v>0.97122002239833705</v>
      </c>
      <c r="AU566" s="1">
        <f t="shared" si="456"/>
        <v>0.49946282196090164</v>
      </c>
      <c r="AV566" s="2">
        <f t="shared" si="421"/>
        <v>565</v>
      </c>
      <c r="AW566" s="1">
        <f t="shared" si="422"/>
        <v>499.46282196090164</v>
      </c>
      <c r="AX566" s="1">
        <f t="shared" si="423"/>
        <v>0.97122002239833705</v>
      </c>
      <c r="AY566" s="1">
        <f t="shared" si="424"/>
        <v>1.0911635771743911</v>
      </c>
      <c r="AZ566" s="1">
        <f t="shared" si="419"/>
        <v>5.0666666666666664E-3</v>
      </c>
      <c r="BA566" s="1">
        <f t="shared" si="420"/>
        <v>17.176313162429448</v>
      </c>
    </row>
    <row r="567" spans="1:53">
      <c r="A567" s="2">
        <f t="shared" si="426"/>
        <v>0.56600000000000039</v>
      </c>
      <c r="B567" s="1">
        <f t="shared" si="412"/>
        <v>0.61220600000000047</v>
      </c>
      <c r="C567" s="1">
        <f t="shared" si="427"/>
        <v>5.3651850996827927E-2</v>
      </c>
      <c r="D567" s="1">
        <f t="shared" si="413"/>
        <v>1.0968899212927383</v>
      </c>
      <c r="E567" s="1">
        <f t="shared" si="458"/>
        <v>1.0967813008383152</v>
      </c>
      <c r="F567" s="1">
        <f t="shared" si="458"/>
        <v>1.0967774483250168</v>
      </c>
      <c r="G567" s="1">
        <f t="shared" si="458"/>
        <v>1.0967773116122999</v>
      </c>
      <c r="H567" s="1">
        <f t="shared" si="428"/>
        <v>0.51828198272915049</v>
      </c>
      <c r="I567" s="1">
        <f t="shared" si="414"/>
        <v>17.389386673321603</v>
      </c>
      <c r="J567" s="1">
        <f>VLOOKUP($I567,Graph!$D$3:$M$50,col)</f>
        <v>5.7999999999999996E-3</v>
      </c>
      <c r="K567" s="1">
        <f>VLOOKUP($I567,Graph!$D$3:$M$50,col+1)</f>
        <v>4.7000000000000002E-3</v>
      </c>
      <c r="L567" s="1">
        <f t="shared" si="429"/>
        <v>5.0666666666666664E-3</v>
      </c>
      <c r="M567" s="1">
        <f t="shared" si="430"/>
        <v>0.64078333333333326</v>
      </c>
      <c r="N567" s="1">
        <f t="shared" si="431"/>
        <v>0.56093333333333373</v>
      </c>
      <c r="O567" s="1">
        <f t="shared" si="432"/>
        <v>5.1067662055011953E-2</v>
      </c>
      <c r="P567" s="1">
        <f t="shared" si="433"/>
        <v>1.0913623679937974</v>
      </c>
      <c r="Q567" s="1">
        <f t="shared" si="434"/>
        <v>1.0911875696026607</v>
      </c>
      <c r="R567" s="1">
        <f t="shared" si="435"/>
        <v>1.091181762398113</v>
      </c>
      <c r="S567" s="1">
        <f t="shared" si="436"/>
        <v>1.0911815692924365</v>
      </c>
      <c r="T567" s="1">
        <f t="shared" si="437"/>
        <v>0.97124331297286515</v>
      </c>
      <c r="U567" s="1">
        <f t="shared" si="438"/>
        <v>0.50080968298829065</v>
      </c>
      <c r="V567" s="2">
        <f t="shared" si="415"/>
        <v>17.191738630384194</v>
      </c>
      <c r="W567" s="1">
        <f>VLOOKUP(V567,Graph!$D$3:$M$50,col)</f>
        <v>5.7999999999999996E-3</v>
      </c>
      <c r="X567" s="1">
        <f>VLOOKUP(V567,Graph!$D$3:$M$50,col+1)</f>
        <v>4.7000000000000002E-3</v>
      </c>
      <c r="Y567" s="1">
        <f t="shared" si="439"/>
        <v>5.0666666666666664E-3</v>
      </c>
      <c r="Z567" s="1">
        <f t="shared" si="416"/>
        <v>0.64078333333333326</v>
      </c>
      <c r="AA567" s="2">
        <f t="shared" si="440"/>
        <v>0.56093333333333373</v>
      </c>
      <c r="AB567" s="1">
        <f t="shared" si="441"/>
        <v>5.1067662055011953E-2</v>
      </c>
      <c r="AC567" s="1">
        <f t="shared" si="442"/>
        <v>1.0911815628709411</v>
      </c>
      <c r="AD567" s="1">
        <f t="shared" si="443"/>
        <v>1.0911815626574017</v>
      </c>
      <c r="AE567" s="1">
        <f t="shared" si="444"/>
        <v>1.0911815626503008</v>
      </c>
      <c r="AF567" s="1">
        <f t="shared" si="445"/>
        <v>1.0911815626500649</v>
      </c>
      <c r="AG567" s="1">
        <f t="shared" si="446"/>
        <v>0.97124331297286515</v>
      </c>
      <c r="AH567" s="1">
        <f t="shared" si="447"/>
        <v>0.50080967993970182</v>
      </c>
      <c r="AI567" s="2">
        <f t="shared" si="417"/>
        <v>17.191738595500322</v>
      </c>
      <c r="AJ567" s="1">
        <f>VLOOKUP(AI567,Graph!$D$3:$M$50,col)</f>
        <v>5.7999999999999996E-3</v>
      </c>
      <c r="AK567" s="1">
        <f>VLOOKUP(AI567,Graph!$D$3:$M$50,col+1)</f>
        <v>4.7000000000000002E-3</v>
      </c>
      <c r="AL567" s="1">
        <f t="shared" si="448"/>
        <v>5.0666666666666664E-3</v>
      </c>
      <c r="AM567" s="1">
        <f t="shared" si="418"/>
        <v>0.64078333333333326</v>
      </c>
      <c r="AN567" s="2">
        <f t="shared" si="449"/>
        <v>0.56093333333333373</v>
      </c>
      <c r="AO567" s="1">
        <f t="shared" si="450"/>
        <v>5.1067662055011953E-2</v>
      </c>
      <c r="AP567" s="1">
        <f t="shared" si="451"/>
        <v>1.0911815626500569</v>
      </c>
      <c r="AQ567" s="1">
        <f t="shared" si="452"/>
        <v>1.0911815626500567</v>
      </c>
      <c r="AR567" s="1">
        <f t="shared" si="453"/>
        <v>1.0911815626500565</v>
      </c>
      <c r="AS567" s="1">
        <f t="shared" si="454"/>
        <v>1.0911815626500563</v>
      </c>
      <c r="AT567" s="1">
        <f t="shared" si="455"/>
        <v>0.97124331297286515</v>
      </c>
      <c r="AU567" s="1">
        <f t="shared" si="456"/>
        <v>0.50080967993969772</v>
      </c>
      <c r="AV567" s="2">
        <f t="shared" si="421"/>
        <v>566</v>
      </c>
      <c r="AW567" s="1">
        <f t="shared" si="422"/>
        <v>500.80967993969773</v>
      </c>
      <c r="AX567" s="1">
        <f t="shared" si="423"/>
        <v>0.97124331297286515</v>
      </c>
      <c r="AY567" s="1">
        <f t="shared" si="424"/>
        <v>1.0911815626500563</v>
      </c>
      <c r="AZ567" s="1">
        <f t="shared" si="419"/>
        <v>5.0666666666666664E-3</v>
      </c>
      <c r="BA567" s="1">
        <f t="shared" si="420"/>
        <v>17.191738595500322</v>
      </c>
    </row>
    <row r="568" spans="1:53">
      <c r="A568" s="2">
        <f t="shared" si="426"/>
        <v>0.56700000000000039</v>
      </c>
      <c r="B568" s="1">
        <f t="shared" si="412"/>
        <v>0.61324716666666712</v>
      </c>
      <c r="C568" s="1">
        <f t="shared" si="427"/>
        <v>5.3658932410905948E-2</v>
      </c>
      <c r="D568" s="1">
        <f t="shared" si="413"/>
        <v>1.0969049075594639</v>
      </c>
      <c r="E568" s="1">
        <f t="shared" si="458"/>
        <v>1.0967967829124157</v>
      </c>
      <c r="F568" s="1">
        <f t="shared" si="458"/>
        <v>1.0967929473021769</v>
      </c>
      <c r="G568" s="1">
        <f t="shared" si="458"/>
        <v>1.0967928111654288</v>
      </c>
      <c r="H568" s="1">
        <f t="shared" si="428"/>
        <v>0.51966347179207062</v>
      </c>
      <c r="I568" s="1">
        <f t="shared" si="414"/>
        <v>17.40482353013336</v>
      </c>
      <c r="J568" s="1">
        <f>VLOOKUP($I568,Graph!$D$3:$M$50,col)</f>
        <v>5.7999999999999996E-3</v>
      </c>
      <c r="K568" s="1">
        <f>VLOOKUP($I568,Graph!$D$3:$M$50,col+1)</f>
        <v>4.7000000000000002E-3</v>
      </c>
      <c r="L568" s="1">
        <f t="shared" si="429"/>
        <v>5.0666666666666664E-3</v>
      </c>
      <c r="M568" s="1">
        <f t="shared" si="430"/>
        <v>0.64078333333333326</v>
      </c>
      <c r="N568" s="1">
        <f t="shared" si="431"/>
        <v>0.56193333333333373</v>
      </c>
      <c r="O568" s="1">
        <f t="shared" si="432"/>
        <v>5.1076029675827091E-2</v>
      </c>
      <c r="P568" s="1">
        <f t="shared" si="433"/>
        <v>1.0913802587709587</v>
      </c>
      <c r="Q568" s="1">
        <f t="shared" si="434"/>
        <v>1.0912054967913978</v>
      </c>
      <c r="R568" s="1">
        <f t="shared" si="435"/>
        <v>1.0911996895513696</v>
      </c>
      <c r="S568" s="1">
        <f t="shared" si="436"/>
        <v>1.0911994964031733</v>
      </c>
      <c r="T568" s="1">
        <f t="shared" si="437"/>
        <v>0.9712665215788796</v>
      </c>
      <c r="U568" s="1">
        <f t="shared" si="438"/>
        <v>0.50215775200901025</v>
      </c>
      <c r="V568" s="2">
        <f t="shared" si="415"/>
        <v>17.207150264457923</v>
      </c>
      <c r="W568" s="1">
        <f>VLOOKUP(V568,Graph!$D$3:$M$50,col)</f>
        <v>5.7999999999999996E-3</v>
      </c>
      <c r="X568" s="1">
        <f>VLOOKUP(V568,Graph!$D$3:$M$50,col+1)</f>
        <v>4.7000000000000002E-3</v>
      </c>
      <c r="Y568" s="1">
        <f t="shared" si="439"/>
        <v>5.0666666666666664E-3</v>
      </c>
      <c r="Z568" s="1">
        <f t="shared" si="416"/>
        <v>0.64078333333333326</v>
      </c>
      <c r="AA568" s="2">
        <f t="shared" si="440"/>
        <v>0.56193333333333373</v>
      </c>
      <c r="AB568" s="1">
        <f t="shared" si="441"/>
        <v>5.1076029675827091E-2</v>
      </c>
      <c r="AC568" s="1">
        <f t="shared" si="442"/>
        <v>1.0911994899788888</v>
      </c>
      <c r="AD568" s="1">
        <f t="shared" si="443"/>
        <v>1.0911994897652111</v>
      </c>
      <c r="AE568" s="1">
        <f t="shared" si="444"/>
        <v>1.0911994897581039</v>
      </c>
      <c r="AF568" s="1">
        <f t="shared" si="445"/>
        <v>1.0911994897578674</v>
      </c>
      <c r="AG568" s="1">
        <f t="shared" si="446"/>
        <v>0.9712665215788796</v>
      </c>
      <c r="AH568" s="1">
        <f t="shared" si="447"/>
        <v>0.50215774895091514</v>
      </c>
      <c r="AI568" s="2">
        <f t="shared" si="417"/>
        <v>17.207150229527926</v>
      </c>
      <c r="AJ568" s="1">
        <f>VLOOKUP(AI568,Graph!$D$3:$M$50,col)</f>
        <v>5.7999999999999996E-3</v>
      </c>
      <c r="AK568" s="1">
        <f>VLOOKUP(AI568,Graph!$D$3:$M$50,col+1)</f>
        <v>4.7000000000000002E-3</v>
      </c>
      <c r="AL568" s="1">
        <f t="shared" si="448"/>
        <v>5.0666666666666664E-3</v>
      </c>
      <c r="AM568" s="1">
        <f t="shared" si="418"/>
        <v>0.64078333333333326</v>
      </c>
      <c r="AN568" s="2">
        <f t="shared" si="449"/>
        <v>0.56193333333333373</v>
      </c>
      <c r="AO568" s="1">
        <f t="shared" si="450"/>
        <v>5.1076029675827091E-2</v>
      </c>
      <c r="AP568" s="1">
        <f t="shared" si="451"/>
        <v>1.0911994897578596</v>
      </c>
      <c r="AQ568" s="1">
        <f t="shared" si="452"/>
        <v>1.0911994897578592</v>
      </c>
      <c r="AR568" s="1">
        <f t="shared" si="453"/>
        <v>1.0911994897578594</v>
      </c>
      <c r="AS568" s="1">
        <f t="shared" si="454"/>
        <v>1.0911994897578594</v>
      </c>
      <c r="AT568" s="1">
        <f t="shared" si="455"/>
        <v>0.9712665215788796</v>
      </c>
      <c r="AU568" s="1">
        <f t="shared" si="456"/>
        <v>0.50215774895091159</v>
      </c>
      <c r="AV568" s="2">
        <f t="shared" si="421"/>
        <v>567</v>
      </c>
      <c r="AW568" s="1">
        <f t="shared" si="422"/>
        <v>502.15774895091158</v>
      </c>
      <c r="AX568" s="1">
        <f t="shared" si="423"/>
        <v>0.9712665215788796</v>
      </c>
      <c r="AY568" s="1">
        <f t="shared" si="424"/>
        <v>1.0911994897578594</v>
      </c>
      <c r="AZ568" s="1">
        <f t="shared" si="419"/>
        <v>5.0666666666666664E-3</v>
      </c>
      <c r="BA568" s="1">
        <f t="shared" si="420"/>
        <v>17.207150229527926</v>
      </c>
    </row>
    <row r="569" spans="1:53">
      <c r="A569" s="2">
        <f t="shared" si="426"/>
        <v>0.56800000000000039</v>
      </c>
      <c r="B569" s="1">
        <f t="shared" si="412"/>
        <v>0.61428833333333388</v>
      </c>
      <c r="C569" s="1">
        <f t="shared" si="427"/>
        <v>5.366599028511794E-2</v>
      </c>
      <c r="D569" s="1">
        <f t="shared" si="413"/>
        <v>1.0969198446204103</v>
      </c>
      <c r="E569" s="1">
        <f t="shared" si="458"/>
        <v>1.0968122144174537</v>
      </c>
      <c r="F569" s="1">
        <f t="shared" si="458"/>
        <v>1.0968083956703525</v>
      </c>
      <c r="G569" s="1">
        <f t="shared" si="458"/>
        <v>1.0968082601084437</v>
      </c>
      <c r="H569" s="1">
        <f t="shared" si="428"/>
        <v>0.52104618798844948</v>
      </c>
      <c r="I569" s="1">
        <f t="shared" si="414"/>
        <v>17.420246728275053</v>
      </c>
      <c r="J569" s="1">
        <f>VLOOKUP($I569,Graph!$D$3:$M$50,col)</f>
        <v>5.7999999999999996E-3</v>
      </c>
      <c r="K569" s="1">
        <f>VLOOKUP($I569,Graph!$D$3:$M$50,col+1)</f>
        <v>4.7000000000000002E-3</v>
      </c>
      <c r="L569" s="1">
        <f t="shared" si="429"/>
        <v>5.0666666666666664E-3</v>
      </c>
      <c r="M569" s="1">
        <f t="shared" si="430"/>
        <v>0.64078333333333326</v>
      </c>
      <c r="N569" s="1">
        <f t="shared" si="431"/>
        <v>0.56293333333333373</v>
      </c>
      <c r="O569" s="1">
        <f t="shared" si="432"/>
        <v>5.1084369613820624E-2</v>
      </c>
      <c r="P569" s="1">
        <f t="shared" si="433"/>
        <v>1.0913980915341635</v>
      </c>
      <c r="Q569" s="1">
        <f t="shared" si="434"/>
        <v>1.0912233658934887</v>
      </c>
      <c r="R569" s="1">
        <f t="shared" si="435"/>
        <v>1.0912175586200734</v>
      </c>
      <c r="S569" s="1">
        <f t="shared" si="436"/>
        <v>1.0912173654295587</v>
      </c>
      <c r="T569" s="1">
        <f t="shared" si="437"/>
        <v>0.97128964864833456</v>
      </c>
      <c r="U569" s="1">
        <f t="shared" si="438"/>
        <v>0.50350703097412697</v>
      </c>
      <c r="V569" s="2">
        <f t="shared" si="415"/>
        <v>17.222548136390074</v>
      </c>
      <c r="W569" s="1">
        <f>VLOOKUP(V569,Graph!$D$3:$M$50,col)</f>
        <v>5.7999999999999996E-3</v>
      </c>
      <c r="X569" s="1">
        <f>VLOOKUP(V569,Graph!$D$3:$M$50,col+1)</f>
        <v>4.7000000000000002E-3</v>
      </c>
      <c r="Y569" s="1">
        <f t="shared" si="439"/>
        <v>5.0666666666666664E-3</v>
      </c>
      <c r="Z569" s="1">
        <f t="shared" si="416"/>
        <v>0.64078333333333326</v>
      </c>
      <c r="AA569" s="2">
        <f t="shared" si="440"/>
        <v>0.56293333333333373</v>
      </c>
      <c r="AB569" s="1">
        <f t="shared" si="441"/>
        <v>5.1084369613820624E-2</v>
      </c>
      <c r="AC569" s="1">
        <f t="shared" si="442"/>
        <v>1.0912173590024961</v>
      </c>
      <c r="AD569" s="1">
        <f t="shared" si="443"/>
        <v>1.0912173587886802</v>
      </c>
      <c r="AE569" s="1">
        <f t="shared" si="444"/>
        <v>1.091217358781567</v>
      </c>
      <c r="AF569" s="1">
        <f t="shared" si="445"/>
        <v>1.0912173587813305</v>
      </c>
      <c r="AG569" s="1">
        <f t="shared" si="446"/>
        <v>0.97128964864833456</v>
      </c>
      <c r="AH569" s="1">
        <f t="shared" si="447"/>
        <v>0.50350702790651669</v>
      </c>
      <c r="AI569" s="2">
        <f t="shared" si="417"/>
        <v>17.22254810141402</v>
      </c>
      <c r="AJ569" s="1">
        <f>VLOOKUP(AI569,Graph!$D$3:$M$50,col)</f>
        <v>5.7999999999999996E-3</v>
      </c>
      <c r="AK569" s="1">
        <f>VLOOKUP(AI569,Graph!$D$3:$M$50,col+1)</f>
        <v>4.7000000000000002E-3</v>
      </c>
      <c r="AL569" s="1">
        <f t="shared" si="448"/>
        <v>5.0666666666666664E-3</v>
      </c>
      <c r="AM569" s="1">
        <f t="shared" si="418"/>
        <v>0.64078333333333326</v>
      </c>
      <c r="AN569" s="2">
        <f t="shared" si="449"/>
        <v>0.56293333333333373</v>
      </c>
      <c r="AO569" s="1">
        <f t="shared" si="450"/>
        <v>5.1084369613820624E-2</v>
      </c>
      <c r="AP569" s="1">
        <f t="shared" si="451"/>
        <v>1.0912173587813223</v>
      </c>
      <c r="AQ569" s="1">
        <f t="shared" si="452"/>
        <v>1.0912173587813221</v>
      </c>
      <c r="AR569" s="1">
        <f t="shared" si="453"/>
        <v>1.0912173587813221</v>
      </c>
      <c r="AS569" s="1">
        <f t="shared" si="454"/>
        <v>1.0912173587813221</v>
      </c>
      <c r="AT569" s="1">
        <f t="shared" si="455"/>
        <v>0.97128964864833456</v>
      </c>
      <c r="AU569" s="1">
        <f t="shared" si="456"/>
        <v>0.50350702790651281</v>
      </c>
      <c r="AV569" s="2">
        <f t="shared" si="421"/>
        <v>568</v>
      </c>
      <c r="AW569" s="1">
        <f t="shared" si="422"/>
        <v>503.5070279065128</v>
      </c>
      <c r="AX569" s="1">
        <f t="shared" si="423"/>
        <v>0.97128964864833456</v>
      </c>
      <c r="AY569" s="1">
        <f t="shared" si="424"/>
        <v>1.0912173587813221</v>
      </c>
      <c r="AZ569" s="1">
        <f t="shared" si="419"/>
        <v>5.0666666666666664E-3</v>
      </c>
      <c r="BA569" s="1">
        <f t="shared" si="420"/>
        <v>17.22254810141402</v>
      </c>
    </row>
    <row r="570" spans="1:53">
      <c r="A570" s="2">
        <f t="shared" si="426"/>
        <v>0.56900000000000039</v>
      </c>
      <c r="B570" s="1">
        <f t="shared" si="412"/>
        <v>0.61532950000000053</v>
      </c>
      <c r="C570" s="1">
        <f t="shared" si="427"/>
        <v>5.3673024736599594E-2</v>
      </c>
      <c r="D570" s="1">
        <f t="shared" si="413"/>
        <v>1.0969347327174301</v>
      </c>
      <c r="E570" s="1">
        <f t="shared" si="458"/>
        <v>1.0968275956007012</v>
      </c>
      <c r="F570" s="1">
        <f t="shared" si="458"/>
        <v>1.0968237936769429</v>
      </c>
      <c r="G570" s="1">
        <f t="shared" si="458"/>
        <v>1.0968236586887452</v>
      </c>
      <c r="H570" s="1">
        <f t="shared" si="428"/>
        <v>0.52243013022927587</v>
      </c>
      <c r="I570" s="1">
        <f t="shared" si="414"/>
        <v>17.435656303891896</v>
      </c>
      <c r="J570" s="1">
        <f>VLOOKUP($I570,Graph!$D$3:$M$50,col)</f>
        <v>5.7999999999999996E-3</v>
      </c>
      <c r="K570" s="1">
        <f>VLOOKUP($I570,Graph!$D$3:$M$50,col+1)</f>
        <v>4.7000000000000002E-3</v>
      </c>
      <c r="L570" s="1">
        <f t="shared" si="429"/>
        <v>5.0666666666666664E-3</v>
      </c>
      <c r="M570" s="1">
        <f t="shared" si="430"/>
        <v>0.64078333333333326</v>
      </c>
      <c r="N570" s="1">
        <f t="shared" si="431"/>
        <v>0.56393333333333373</v>
      </c>
      <c r="O570" s="1">
        <f t="shared" si="432"/>
        <v>5.109268200605848E-2</v>
      </c>
      <c r="P570" s="1">
        <f t="shared" si="433"/>
        <v>1.0914158665649822</v>
      </c>
      <c r="Q570" s="1">
        <f t="shared" si="434"/>
        <v>1.0912411771906432</v>
      </c>
      <c r="R570" s="1">
        <f t="shared" si="435"/>
        <v>1.0912353698859163</v>
      </c>
      <c r="S570" s="1">
        <f t="shared" si="436"/>
        <v>1.091235176653284</v>
      </c>
      <c r="T570" s="1">
        <f t="shared" si="437"/>
        <v>0.97131269461015479</v>
      </c>
      <c r="U570" s="1">
        <f t="shared" si="438"/>
        <v>0.50485751879853891</v>
      </c>
      <c r="V570" s="2">
        <f t="shared" si="415"/>
        <v>17.237932282918432</v>
      </c>
      <c r="W570" s="1">
        <f>VLOOKUP(V570,Graph!$D$3:$M$50,col)</f>
        <v>5.7999999999999996E-3</v>
      </c>
      <c r="X570" s="1">
        <f>VLOOKUP(V570,Graph!$D$3:$M$50,col+1)</f>
        <v>4.7000000000000002E-3</v>
      </c>
      <c r="Y570" s="1">
        <f t="shared" si="439"/>
        <v>5.0666666666666664E-3</v>
      </c>
      <c r="Z570" s="1">
        <f t="shared" si="416"/>
        <v>0.64078333333333326</v>
      </c>
      <c r="AA570" s="2">
        <f t="shared" si="440"/>
        <v>0.56393333333333373</v>
      </c>
      <c r="AB570" s="1">
        <f t="shared" si="441"/>
        <v>5.109268200605848E-2</v>
      </c>
      <c r="AC570" s="1">
        <f t="shared" si="442"/>
        <v>1.0912351702234535</v>
      </c>
      <c r="AD570" s="1">
        <f t="shared" si="443"/>
        <v>1.0912351700095</v>
      </c>
      <c r="AE570" s="1">
        <f t="shared" si="444"/>
        <v>1.0912351700023806</v>
      </c>
      <c r="AF570" s="1">
        <f t="shared" si="445"/>
        <v>1.0912351700021439</v>
      </c>
      <c r="AG570" s="1">
        <f t="shared" si="446"/>
        <v>0.97131269461015479</v>
      </c>
      <c r="AH570" s="1">
        <f t="shared" si="447"/>
        <v>0.50485751572140392</v>
      </c>
      <c r="AI570" s="2">
        <f t="shared" si="417"/>
        <v>17.237932247896378</v>
      </c>
      <c r="AJ570" s="1">
        <f>VLOOKUP(AI570,Graph!$D$3:$M$50,col)</f>
        <v>5.7999999999999996E-3</v>
      </c>
      <c r="AK570" s="1">
        <f>VLOOKUP(AI570,Graph!$D$3:$M$50,col+1)</f>
        <v>4.7000000000000002E-3</v>
      </c>
      <c r="AL570" s="1">
        <f t="shared" si="448"/>
        <v>5.0666666666666664E-3</v>
      </c>
      <c r="AM570" s="1">
        <f t="shared" si="418"/>
        <v>0.64078333333333326</v>
      </c>
      <c r="AN570" s="2">
        <f t="shared" si="449"/>
        <v>0.56393333333333373</v>
      </c>
      <c r="AO570" s="1">
        <f t="shared" si="450"/>
        <v>5.109268200605848E-2</v>
      </c>
      <c r="AP570" s="1">
        <f t="shared" si="451"/>
        <v>1.0912351700021361</v>
      </c>
      <c r="AQ570" s="1">
        <f t="shared" si="452"/>
        <v>1.0912351700021357</v>
      </c>
      <c r="AR570" s="1">
        <f t="shared" si="453"/>
        <v>1.0912351700021359</v>
      </c>
      <c r="AS570" s="1">
        <f t="shared" si="454"/>
        <v>1.0912351700021357</v>
      </c>
      <c r="AT570" s="1">
        <f t="shared" si="455"/>
        <v>0.97131269461015479</v>
      </c>
      <c r="AU570" s="1">
        <f t="shared" si="456"/>
        <v>0.50485751572140003</v>
      </c>
      <c r="AV570" s="2">
        <f t="shared" si="421"/>
        <v>569</v>
      </c>
      <c r="AW570" s="1">
        <f t="shared" si="422"/>
        <v>504.85751572140003</v>
      </c>
      <c r="AX570" s="1">
        <f t="shared" si="423"/>
        <v>0.97131269461015479</v>
      </c>
      <c r="AY570" s="1">
        <f t="shared" si="424"/>
        <v>1.0912351700021357</v>
      </c>
      <c r="AZ570" s="1">
        <f t="shared" si="419"/>
        <v>5.0666666666666664E-3</v>
      </c>
      <c r="BA570" s="1">
        <f t="shared" si="420"/>
        <v>17.237932247896378</v>
      </c>
    </row>
    <row r="571" spans="1:53">
      <c r="A571" s="2">
        <f t="shared" si="426"/>
        <v>0.5700000000000004</v>
      </c>
      <c r="B571" s="1">
        <f t="shared" si="412"/>
        <v>0.61637066666666718</v>
      </c>
      <c r="C571" s="1">
        <f t="shared" si="427"/>
        <v>5.3680035881711018E-2</v>
      </c>
      <c r="D571" s="1">
        <f t="shared" si="413"/>
        <v>1.0969495720907956</v>
      </c>
      <c r="E571" s="1">
        <f t="shared" si="458"/>
        <v>1.0968429267078219</v>
      </c>
      <c r="F571" s="1">
        <f t="shared" si="458"/>
        <v>1.0968391415677359</v>
      </c>
      <c r="G571" s="1">
        <f t="shared" si="458"/>
        <v>1.0968390071521239</v>
      </c>
      <c r="H571" s="1">
        <f t="shared" si="428"/>
        <v>0.52381529742843391</v>
      </c>
      <c r="I571" s="1">
        <f t="shared" si="414"/>
        <v>17.451052292970164</v>
      </c>
      <c r="J571" s="1">
        <f>VLOOKUP($I571,Graph!$D$3:$M$50,col)</f>
        <v>5.7999999999999996E-3</v>
      </c>
      <c r="K571" s="1">
        <f>VLOOKUP($I571,Graph!$D$3:$M$50,col+1)</f>
        <v>4.7000000000000002E-3</v>
      </c>
      <c r="L571" s="1">
        <f t="shared" si="429"/>
        <v>5.0666666666666664E-3</v>
      </c>
      <c r="M571" s="1">
        <f t="shared" si="430"/>
        <v>0.64078333333333326</v>
      </c>
      <c r="N571" s="1">
        <f t="shared" si="431"/>
        <v>0.56493333333333373</v>
      </c>
      <c r="O571" s="1">
        <f t="shared" si="432"/>
        <v>5.1100966988703762E-2</v>
      </c>
      <c r="P571" s="1">
        <f t="shared" si="433"/>
        <v>1.091433584143167</v>
      </c>
      <c r="Q571" s="1">
        <f t="shared" si="434"/>
        <v>1.0912589309627545</v>
      </c>
      <c r="R571" s="1">
        <f t="shared" si="435"/>
        <v>1.091253123628773</v>
      </c>
      <c r="S571" s="1">
        <f t="shared" si="436"/>
        <v>1.0912529303542224</v>
      </c>
      <c r="T571" s="1">
        <f t="shared" si="437"/>
        <v>0.97133565989026205</v>
      </c>
      <c r="U571" s="1">
        <f t="shared" si="438"/>
        <v>0.50620921440006006</v>
      </c>
      <c r="V571" s="2">
        <f t="shared" si="415"/>
        <v>17.253302740617883</v>
      </c>
      <c r="W571" s="1">
        <f>VLOOKUP(V571,Graph!$D$3:$M$50,col)</f>
        <v>5.7999999999999996E-3</v>
      </c>
      <c r="X571" s="1">
        <f>VLOOKUP(V571,Graph!$D$3:$M$50,col+1)</f>
        <v>4.7000000000000002E-3</v>
      </c>
      <c r="Y571" s="1">
        <f t="shared" si="439"/>
        <v>5.0666666666666664E-3</v>
      </c>
      <c r="Z571" s="1">
        <f t="shared" si="416"/>
        <v>0.64078333333333326</v>
      </c>
      <c r="AA571" s="2">
        <f t="shared" si="440"/>
        <v>0.56493333333333373</v>
      </c>
      <c r="AB571" s="1">
        <f t="shared" si="441"/>
        <v>5.1100966988703762E-2</v>
      </c>
      <c r="AC571" s="1">
        <f t="shared" si="442"/>
        <v>1.0912529239216344</v>
      </c>
      <c r="AD571" s="1">
        <f t="shared" si="443"/>
        <v>1.0912529237075439</v>
      </c>
      <c r="AE571" s="1">
        <f t="shared" si="444"/>
        <v>1.0912529237004187</v>
      </c>
      <c r="AF571" s="1">
        <f t="shared" si="445"/>
        <v>1.0912529237001816</v>
      </c>
      <c r="AG571" s="1">
        <f t="shared" si="446"/>
        <v>0.97133565989026205</v>
      </c>
      <c r="AH571" s="1">
        <f t="shared" si="447"/>
        <v>0.50620921131339081</v>
      </c>
      <c r="AI571" s="2">
        <f t="shared" si="417"/>
        <v>17.253302705549878</v>
      </c>
      <c r="AJ571" s="1">
        <f>VLOOKUP(AI571,Graph!$D$3:$M$50,col)</f>
        <v>5.7999999999999996E-3</v>
      </c>
      <c r="AK571" s="1">
        <f>VLOOKUP(AI571,Graph!$D$3:$M$50,col+1)</f>
        <v>4.7000000000000002E-3</v>
      </c>
      <c r="AL571" s="1">
        <f t="shared" si="448"/>
        <v>5.0666666666666664E-3</v>
      </c>
      <c r="AM571" s="1">
        <f t="shared" si="418"/>
        <v>0.64078333333333326</v>
      </c>
      <c r="AN571" s="2">
        <f t="shared" si="449"/>
        <v>0.56493333333333373</v>
      </c>
      <c r="AO571" s="1">
        <f t="shared" si="450"/>
        <v>5.1100966988703762E-2</v>
      </c>
      <c r="AP571" s="1">
        <f t="shared" si="451"/>
        <v>1.0912529237001738</v>
      </c>
      <c r="AQ571" s="1">
        <f t="shared" si="452"/>
        <v>1.0912529237001736</v>
      </c>
      <c r="AR571" s="1">
        <f t="shared" si="453"/>
        <v>1.0912529237001733</v>
      </c>
      <c r="AS571" s="1">
        <f t="shared" si="454"/>
        <v>1.0912529237001733</v>
      </c>
      <c r="AT571" s="1">
        <f t="shared" si="455"/>
        <v>0.97133565989026205</v>
      </c>
      <c r="AU571" s="1">
        <f t="shared" si="456"/>
        <v>0.50620921131338703</v>
      </c>
      <c r="AV571" s="2">
        <f t="shared" si="421"/>
        <v>570</v>
      </c>
      <c r="AW571" s="1">
        <f t="shared" si="422"/>
        <v>506.20921131338702</v>
      </c>
      <c r="AX571" s="1">
        <f t="shared" si="423"/>
        <v>0.97133565989026205</v>
      </c>
      <c r="AY571" s="1">
        <f t="shared" si="424"/>
        <v>1.0912529237001733</v>
      </c>
      <c r="AZ571" s="1">
        <f t="shared" si="419"/>
        <v>5.0666666666666664E-3</v>
      </c>
      <c r="BA571" s="1">
        <f t="shared" si="420"/>
        <v>17.253302705549878</v>
      </c>
    </row>
    <row r="572" spans="1:53">
      <c r="A572" s="2">
        <f t="shared" si="426"/>
        <v>0.5710000000000004</v>
      </c>
      <c r="B572" s="1">
        <f t="shared" si="412"/>
        <v>0.61741183333333383</v>
      </c>
      <c r="C572" s="1">
        <f t="shared" si="427"/>
        <v>5.368702383604311E-2</v>
      </c>
      <c r="D572" s="1">
        <f t="shared" si="413"/>
        <v>1.0969643629792087</v>
      </c>
      <c r="E572" s="1">
        <f t="shared" si="458"/>
        <v>1.0968582079828835</v>
      </c>
      <c r="F572" s="1">
        <f t="shared" si="458"/>
        <v>1.0968544395869233</v>
      </c>
      <c r="G572" s="1">
        <f t="shared" si="458"/>
        <v>1.0968543057427749</v>
      </c>
      <c r="H572" s="1">
        <f t="shared" si="428"/>
        <v>0.52520168850268945</v>
      </c>
      <c r="I572" s="1">
        <f t="shared" si="414"/>
        <v>17.466434731338111</v>
      </c>
      <c r="J572" s="1">
        <f>VLOOKUP($I572,Graph!$D$3:$M$50,col)</f>
        <v>5.7999999999999996E-3</v>
      </c>
      <c r="K572" s="1">
        <f>VLOOKUP($I572,Graph!$D$3:$M$50,col+1)</f>
        <v>4.7000000000000002E-3</v>
      </c>
      <c r="L572" s="1">
        <f t="shared" si="429"/>
        <v>5.0666666666666664E-3</v>
      </c>
      <c r="M572" s="1">
        <f t="shared" si="430"/>
        <v>0.64078333333333326</v>
      </c>
      <c r="N572" s="1">
        <f t="shared" si="431"/>
        <v>0.56593333333333373</v>
      </c>
      <c r="O572" s="1">
        <f t="shared" si="432"/>
        <v>5.1109224697024114E-2</v>
      </c>
      <c r="P572" s="1">
        <f t="shared" si="433"/>
        <v>1.0914512445466655</v>
      </c>
      <c r="Q572" s="1">
        <f t="shared" si="434"/>
        <v>1.0912766274879129</v>
      </c>
      <c r="R572" s="1">
        <f t="shared" si="435"/>
        <v>1.0912708201267156</v>
      </c>
      <c r="S572" s="1">
        <f t="shared" si="436"/>
        <v>1.0912706268104451</v>
      </c>
      <c r="T572" s="1">
        <f t="shared" si="437"/>
        <v>0.97135854491160056</v>
      </c>
      <c r="U572" s="1">
        <f t="shared" si="438"/>
        <v>0.50756211669940443</v>
      </c>
      <c r="V572" s="2">
        <f t="shared" si="415"/>
        <v>17.268659545901372</v>
      </c>
      <c r="W572" s="1">
        <f>VLOOKUP(V572,Graph!$D$3:$M$50,col)</f>
        <v>5.7999999999999996E-3</v>
      </c>
      <c r="X572" s="1">
        <f>VLOOKUP(V572,Graph!$D$3:$M$50,col+1)</f>
        <v>4.7000000000000002E-3</v>
      </c>
      <c r="Y572" s="1">
        <f t="shared" si="439"/>
        <v>5.0666666666666664E-3</v>
      </c>
      <c r="Z572" s="1">
        <f t="shared" si="416"/>
        <v>0.64078333333333326</v>
      </c>
      <c r="AA572" s="2">
        <f t="shared" si="440"/>
        <v>0.56593333333333373</v>
      </c>
      <c r="AB572" s="1">
        <f t="shared" si="441"/>
        <v>5.1109224697024114E-2</v>
      </c>
      <c r="AC572" s="1">
        <f t="shared" si="442"/>
        <v>1.0912706203751097</v>
      </c>
      <c r="AD572" s="1">
        <f t="shared" si="443"/>
        <v>1.0912706201608828</v>
      </c>
      <c r="AE572" s="1">
        <f t="shared" si="444"/>
        <v>1.0912706201537512</v>
      </c>
      <c r="AF572" s="1">
        <f t="shared" si="445"/>
        <v>1.0912706201535138</v>
      </c>
      <c r="AG572" s="1">
        <f t="shared" si="446"/>
        <v>0.97135854491160056</v>
      </c>
      <c r="AH572" s="1">
        <f t="shared" si="447"/>
        <v>0.5075621136031917</v>
      </c>
      <c r="AI572" s="2">
        <f t="shared" si="417"/>
        <v>17.268659510787479</v>
      </c>
      <c r="AJ572" s="1">
        <f>VLOOKUP(AI572,Graph!$D$3:$M$50,col)</f>
        <v>5.7999999999999996E-3</v>
      </c>
      <c r="AK572" s="1">
        <f>VLOOKUP(AI572,Graph!$D$3:$M$50,col+1)</f>
        <v>4.7000000000000002E-3</v>
      </c>
      <c r="AL572" s="1">
        <f t="shared" si="448"/>
        <v>5.0666666666666664E-3</v>
      </c>
      <c r="AM572" s="1">
        <f t="shared" si="418"/>
        <v>0.64078333333333326</v>
      </c>
      <c r="AN572" s="2">
        <f t="shared" si="449"/>
        <v>0.56593333333333373</v>
      </c>
      <c r="AO572" s="1">
        <f t="shared" si="450"/>
        <v>5.1109224697024114E-2</v>
      </c>
      <c r="AP572" s="1">
        <f t="shared" si="451"/>
        <v>1.0912706201535058</v>
      </c>
      <c r="AQ572" s="1">
        <f t="shared" si="452"/>
        <v>1.0912706201535054</v>
      </c>
      <c r="AR572" s="1">
        <f t="shared" si="453"/>
        <v>1.0912706201535056</v>
      </c>
      <c r="AS572" s="1">
        <f t="shared" si="454"/>
        <v>1.0912706201535056</v>
      </c>
      <c r="AT572" s="1">
        <f t="shared" si="455"/>
        <v>0.97135854491160056</v>
      </c>
      <c r="AU572" s="1">
        <f t="shared" si="456"/>
        <v>0.50756211360318781</v>
      </c>
      <c r="AV572" s="2">
        <f t="shared" si="421"/>
        <v>571</v>
      </c>
      <c r="AW572" s="1">
        <f t="shared" si="422"/>
        <v>507.56211360318781</v>
      </c>
      <c r="AX572" s="1">
        <f t="shared" si="423"/>
        <v>0.97135854491160056</v>
      </c>
      <c r="AY572" s="1">
        <f t="shared" si="424"/>
        <v>1.0912706201535056</v>
      </c>
      <c r="AZ572" s="1">
        <f t="shared" si="419"/>
        <v>5.0666666666666664E-3</v>
      </c>
      <c r="BA572" s="1">
        <f t="shared" si="420"/>
        <v>17.268659510787479</v>
      </c>
    </row>
    <row r="573" spans="1:53">
      <c r="A573" s="2">
        <f t="shared" si="426"/>
        <v>0.5720000000000004</v>
      </c>
      <c r="B573" s="1">
        <f t="shared" si="412"/>
        <v>0.61845300000000047</v>
      </c>
      <c r="C573" s="1">
        <f t="shared" si="427"/>
        <v>5.3693988714424025E-2</v>
      </c>
      <c r="D573" s="1">
        <f t="shared" si="413"/>
        <v>1.0969791056198166</v>
      </c>
      <c r="E573" s="1">
        <f t="shared" si="458"/>
        <v>1.0968734396683699</v>
      </c>
      <c r="F573" s="1">
        <f t="shared" si="458"/>
        <v>1.0968696879771158</v>
      </c>
      <c r="G573" s="1">
        <f t="shared" si="458"/>
        <v>1.0968695547033092</v>
      </c>
      <c r="H573" s="1">
        <f t="shared" si="428"/>
        <v>0.52658930237167834</v>
      </c>
      <c r="I573" s="1">
        <f t="shared" si="414"/>
        <v>17.481803654667004</v>
      </c>
      <c r="J573" s="1">
        <f>VLOOKUP($I573,Graph!$D$3:$M$50,col)</f>
        <v>5.7999999999999996E-3</v>
      </c>
      <c r="K573" s="1">
        <f>VLOOKUP($I573,Graph!$D$3:$M$50,col+1)</f>
        <v>4.7000000000000002E-3</v>
      </c>
      <c r="L573" s="1">
        <f t="shared" si="429"/>
        <v>5.0666666666666664E-3</v>
      </c>
      <c r="M573" s="1">
        <f t="shared" si="430"/>
        <v>0.64078333333333326</v>
      </c>
      <c r="N573" s="1">
        <f t="shared" si="431"/>
        <v>0.56693333333333373</v>
      </c>
      <c r="O573" s="1">
        <f t="shared" si="432"/>
        <v>5.1117455265399236E-2</v>
      </c>
      <c r="P573" s="1">
        <f t="shared" si="433"/>
        <v>1.0914688480516375</v>
      </c>
      <c r="Q573" s="1">
        <f t="shared" si="434"/>
        <v>1.0912942670424191</v>
      </c>
      <c r="R573" s="1">
        <f t="shared" si="435"/>
        <v>1.0912884596560268</v>
      </c>
      <c r="S573" s="1">
        <f t="shared" si="436"/>
        <v>1.0912882662982333</v>
      </c>
      <c r="T573" s="1">
        <f t="shared" si="437"/>
        <v>0.97138135009416415</v>
      </c>
      <c r="U573" s="1">
        <f t="shared" si="438"/>
        <v>0.50891622462017572</v>
      </c>
      <c r="V573" s="2">
        <f t="shared" si="415"/>
        <v>17.28400273502093</v>
      </c>
      <c r="W573" s="1">
        <f>VLOOKUP(V573,Graph!$D$3:$M$50,col)</f>
        <v>5.7999999999999996E-3</v>
      </c>
      <c r="X573" s="1">
        <f>VLOOKUP(V573,Graph!$D$3:$M$50,col+1)</f>
        <v>4.7000000000000002E-3</v>
      </c>
      <c r="Y573" s="1">
        <f t="shared" si="439"/>
        <v>5.0666666666666664E-3</v>
      </c>
      <c r="Z573" s="1">
        <f t="shared" si="416"/>
        <v>0.64078333333333326</v>
      </c>
      <c r="AA573" s="2">
        <f t="shared" si="440"/>
        <v>0.56693333333333373</v>
      </c>
      <c r="AB573" s="1">
        <f t="shared" si="441"/>
        <v>5.1117455265399236E-2</v>
      </c>
      <c r="AC573" s="1">
        <f t="shared" si="442"/>
        <v>1.091288259860161</v>
      </c>
      <c r="AD573" s="1">
        <f t="shared" si="443"/>
        <v>1.0912882596457978</v>
      </c>
      <c r="AE573" s="1">
        <f t="shared" si="444"/>
        <v>1.0912882596386602</v>
      </c>
      <c r="AF573" s="1">
        <f t="shared" si="445"/>
        <v>1.0912882596384224</v>
      </c>
      <c r="AG573" s="1">
        <f t="shared" si="446"/>
        <v>0.97138135009416415</v>
      </c>
      <c r="AH573" s="1">
        <f t="shared" si="447"/>
        <v>0.50891622151440974</v>
      </c>
      <c r="AI573" s="2">
        <f t="shared" si="417"/>
        <v>17.284002699861201</v>
      </c>
      <c r="AJ573" s="1">
        <f>VLOOKUP(AI573,Graph!$D$3:$M$50,col)</f>
        <v>5.7999999999999996E-3</v>
      </c>
      <c r="AK573" s="1">
        <f>VLOOKUP(AI573,Graph!$D$3:$M$50,col+1)</f>
        <v>4.7000000000000002E-3</v>
      </c>
      <c r="AL573" s="1">
        <f t="shared" si="448"/>
        <v>5.0666666666666664E-3</v>
      </c>
      <c r="AM573" s="1">
        <f t="shared" si="418"/>
        <v>0.64078333333333326</v>
      </c>
      <c r="AN573" s="2">
        <f t="shared" si="449"/>
        <v>0.56693333333333373</v>
      </c>
      <c r="AO573" s="1">
        <f t="shared" si="450"/>
        <v>5.1117455265399236E-2</v>
      </c>
      <c r="AP573" s="1">
        <f t="shared" si="451"/>
        <v>1.0912882596384146</v>
      </c>
      <c r="AQ573" s="1">
        <f t="shared" si="452"/>
        <v>1.0912882596384141</v>
      </c>
      <c r="AR573" s="1">
        <f t="shared" si="453"/>
        <v>1.0912882596384144</v>
      </c>
      <c r="AS573" s="1">
        <f t="shared" si="454"/>
        <v>1.0912882596384146</v>
      </c>
      <c r="AT573" s="1">
        <f t="shared" si="455"/>
        <v>0.97138135009416415</v>
      </c>
      <c r="AU573" s="1">
        <f t="shared" si="456"/>
        <v>0.50891622151440608</v>
      </c>
      <c r="AV573" s="2">
        <f t="shared" si="421"/>
        <v>572</v>
      </c>
      <c r="AW573" s="1">
        <f t="shared" si="422"/>
        <v>508.91622151440606</v>
      </c>
      <c r="AX573" s="1">
        <f t="shared" si="423"/>
        <v>0.97138135009416415</v>
      </c>
      <c r="AY573" s="1">
        <f t="shared" si="424"/>
        <v>1.0912882596384146</v>
      </c>
      <c r="AZ573" s="1">
        <f t="shared" si="419"/>
        <v>5.0666666666666664E-3</v>
      </c>
      <c r="BA573" s="1">
        <f t="shared" si="420"/>
        <v>17.284002699861201</v>
      </c>
    </row>
    <row r="574" spans="1:53">
      <c r="A574" s="2">
        <f t="shared" si="426"/>
        <v>0.5730000000000004</v>
      </c>
      <c r="B574" s="1">
        <f t="shared" si="412"/>
        <v>0.61949416666666712</v>
      </c>
      <c r="C574" s="1">
        <f t="shared" si="427"/>
        <v>5.3700930630925313E-2</v>
      </c>
      <c r="D574" s="1">
        <f t="shared" si="413"/>
        <v>1.096993800248222</v>
      </c>
      <c r="E574" s="1">
        <f t="shared" si="458"/>
        <v>1.0968886220051959</v>
      </c>
      <c r="F574" s="1">
        <f t="shared" si="458"/>
        <v>1.0968848869793506</v>
      </c>
      <c r="G574" s="1">
        <f t="shared" si="458"/>
        <v>1.0968847542747686</v>
      </c>
      <c r="H574" s="1">
        <f t="shared" si="428"/>
        <v>0.52797813795789372</v>
      </c>
      <c r="I574" s="1">
        <f t="shared" si="414"/>
        <v>17.497159098472036</v>
      </c>
      <c r="J574" s="1">
        <f>VLOOKUP($I574,Graph!$D$3:$M$50,col)</f>
        <v>5.7999999999999996E-3</v>
      </c>
      <c r="K574" s="1">
        <f>VLOOKUP($I574,Graph!$D$3:$M$50,col+1)</f>
        <v>4.7000000000000002E-3</v>
      </c>
      <c r="L574" s="1">
        <f t="shared" si="429"/>
        <v>5.0666666666666664E-3</v>
      </c>
      <c r="M574" s="1">
        <f t="shared" si="430"/>
        <v>0.64078333333333326</v>
      </c>
      <c r="N574" s="1">
        <f t="shared" si="431"/>
        <v>0.56793333333333373</v>
      </c>
      <c r="O574" s="1">
        <f t="shared" si="432"/>
        <v>5.1125658827327919E-2</v>
      </c>
      <c r="P574" s="1">
        <f t="shared" si="433"/>
        <v>1.0914863949324678</v>
      </c>
      <c r="Q574" s="1">
        <f t="shared" si="434"/>
        <v>1.0913118499007997</v>
      </c>
      <c r="R574" s="1">
        <f t="shared" si="435"/>
        <v>1.091306042491216</v>
      </c>
      <c r="S574" s="1">
        <f t="shared" si="436"/>
        <v>1.091305849092095</v>
      </c>
      <c r="T574" s="1">
        <f t="shared" si="437"/>
        <v>0.97140407585502098</v>
      </c>
      <c r="U574" s="1">
        <f t="shared" si="438"/>
        <v>0.51027153708885276</v>
      </c>
      <c r="V574" s="2">
        <f t="shared" si="415"/>
        <v>17.299332344068667</v>
      </c>
      <c r="W574" s="1">
        <f>VLOOKUP(V574,Graph!$D$3:$M$50,col)</f>
        <v>5.7999999999999996E-3</v>
      </c>
      <c r="X574" s="1">
        <f>VLOOKUP(V574,Graph!$D$3:$M$50,col+1)</f>
        <v>4.7000000000000002E-3</v>
      </c>
      <c r="Y574" s="1">
        <f t="shared" si="439"/>
        <v>5.0666666666666664E-3</v>
      </c>
      <c r="Z574" s="1">
        <f t="shared" si="416"/>
        <v>0.64078333333333326</v>
      </c>
      <c r="AA574" s="2">
        <f t="shared" si="440"/>
        <v>0.56793333333333373</v>
      </c>
      <c r="AB574" s="1">
        <f t="shared" si="441"/>
        <v>5.1125658827327919E-2</v>
      </c>
      <c r="AC574" s="1">
        <f t="shared" si="442"/>
        <v>1.091305842651296</v>
      </c>
      <c r="AD574" s="1">
        <f t="shared" si="443"/>
        <v>1.091305842436797</v>
      </c>
      <c r="AE574" s="1">
        <f t="shared" si="444"/>
        <v>1.0913058424296533</v>
      </c>
      <c r="AF574" s="1">
        <f t="shared" si="445"/>
        <v>1.0913058424294155</v>
      </c>
      <c r="AG574" s="1">
        <f t="shared" si="446"/>
        <v>0.97140407585502098</v>
      </c>
      <c r="AH574" s="1">
        <f t="shared" si="447"/>
        <v>0.51027153397352476</v>
      </c>
      <c r="AI574" s="2">
        <f t="shared" si="417"/>
        <v>17.299332308863168</v>
      </c>
      <c r="AJ574" s="1">
        <f>VLOOKUP(AI574,Graph!$D$3:$M$50,col)</f>
        <v>5.7999999999999996E-3</v>
      </c>
      <c r="AK574" s="1">
        <f>VLOOKUP(AI574,Graph!$D$3:$M$50,col+1)</f>
        <v>4.7000000000000002E-3</v>
      </c>
      <c r="AL574" s="1">
        <f t="shared" si="448"/>
        <v>5.0666666666666664E-3</v>
      </c>
      <c r="AM574" s="1">
        <f t="shared" si="418"/>
        <v>0.64078333333333326</v>
      </c>
      <c r="AN574" s="2">
        <f t="shared" si="449"/>
        <v>0.56793333333333373</v>
      </c>
      <c r="AO574" s="1">
        <f t="shared" si="450"/>
        <v>5.1125658827327919E-2</v>
      </c>
      <c r="AP574" s="1">
        <f t="shared" si="451"/>
        <v>1.0913058424294075</v>
      </c>
      <c r="AQ574" s="1">
        <f t="shared" si="452"/>
        <v>1.0913058424294073</v>
      </c>
      <c r="AR574" s="1">
        <f t="shared" si="453"/>
        <v>1.0913058424294075</v>
      </c>
      <c r="AS574" s="1">
        <f t="shared" si="454"/>
        <v>1.0913058424294073</v>
      </c>
      <c r="AT574" s="1">
        <f t="shared" si="455"/>
        <v>0.97140407585502098</v>
      </c>
      <c r="AU574" s="1">
        <f t="shared" si="456"/>
        <v>0.51027153397352087</v>
      </c>
      <c r="AV574" s="2">
        <f t="shared" si="421"/>
        <v>573</v>
      </c>
      <c r="AW574" s="1">
        <f t="shared" si="422"/>
        <v>510.27153397352089</v>
      </c>
      <c r="AX574" s="1">
        <f t="shared" si="423"/>
        <v>0.97140407585502098</v>
      </c>
      <c r="AY574" s="1">
        <f t="shared" si="424"/>
        <v>1.0913058424294073</v>
      </c>
      <c r="AZ574" s="1">
        <f t="shared" si="419"/>
        <v>5.0666666666666664E-3</v>
      </c>
      <c r="BA574" s="1">
        <f t="shared" si="420"/>
        <v>17.299332308863168</v>
      </c>
    </row>
    <row r="575" spans="1:53">
      <c r="A575" s="2">
        <f t="shared" si="426"/>
        <v>0.5740000000000004</v>
      </c>
      <c r="B575" s="1">
        <f t="shared" si="412"/>
        <v>0.62053533333333388</v>
      </c>
      <c r="C575" s="1">
        <f t="shared" si="427"/>
        <v>5.3707849698868236E-2</v>
      </c>
      <c r="D575" s="1">
        <f t="shared" si="413"/>
        <v>1.0970084470984973</v>
      </c>
      <c r="E575" s="1">
        <f t="shared" si="458"/>
        <v>1.0969037552327183</v>
      </c>
      <c r="F575" s="1">
        <f t="shared" si="458"/>
        <v>1.0969000368331092</v>
      </c>
      <c r="G575" s="1">
        <f t="shared" si="458"/>
        <v>1.0968999046966352</v>
      </c>
      <c r="H575" s="1">
        <f t="shared" si="428"/>
        <v>0.52936819418667191</v>
      </c>
      <c r="I575" s="1">
        <f t="shared" si="414"/>
        <v>17.512501098113294</v>
      </c>
      <c r="J575" s="1">
        <f>VLOOKUP($I575,Graph!$D$3:$M$50,col)</f>
        <v>5.7999999999999996E-3</v>
      </c>
      <c r="K575" s="1">
        <f>VLOOKUP($I575,Graph!$D$3:$M$50,col+1)</f>
        <v>4.7000000000000002E-3</v>
      </c>
      <c r="L575" s="1">
        <f t="shared" si="429"/>
        <v>5.0666666666666664E-3</v>
      </c>
      <c r="M575" s="1">
        <f t="shared" si="430"/>
        <v>0.64078333333333326</v>
      </c>
      <c r="N575" s="1">
        <f t="shared" si="431"/>
        <v>0.56893333333333374</v>
      </c>
      <c r="O575" s="1">
        <f t="shared" si="432"/>
        <v>5.1133835515435488E-2</v>
      </c>
      <c r="P575" s="1">
        <f t="shared" si="433"/>
        <v>1.0915038854617802</v>
      </c>
      <c r="Q575" s="1">
        <f t="shared" si="434"/>
        <v>1.0913293763358225</v>
      </c>
      <c r="R575" s="1">
        <f t="shared" si="435"/>
        <v>1.0913235689050318</v>
      </c>
      <c r="S575" s="1">
        <f t="shared" si="436"/>
        <v>1.0913233754647782</v>
      </c>
      <c r="T575" s="1">
        <f t="shared" si="437"/>
        <v>0.97142672260833962</v>
      </c>
      <c r="U575" s="1">
        <f t="shared" si="438"/>
        <v>0.51162805303477787</v>
      </c>
      <c r="V575" s="2">
        <f t="shared" si="415"/>
        <v>17.314648408977757</v>
      </c>
      <c r="W575" s="1">
        <f>VLOOKUP(V575,Graph!$D$3:$M$50,col)</f>
        <v>5.7999999999999996E-3</v>
      </c>
      <c r="X575" s="1">
        <f>VLOOKUP(V575,Graph!$D$3:$M$50,col+1)</f>
        <v>4.7000000000000002E-3</v>
      </c>
      <c r="Y575" s="1">
        <f t="shared" si="439"/>
        <v>5.0666666666666664E-3</v>
      </c>
      <c r="Z575" s="1">
        <f t="shared" si="416"/>
        <v>0.64078333333333326</v>
      </c>
      <c r="AA575" s="2">
        <f t="shared" si="440"/>
        <v>0.56893333333333374</v>
      </c>
      <c r="AB575" s="1">
        <f t="shared" si="441"/>
        <v>5.1133835515435488E-2</v>
      </c>
      <c r="AC575" s="1">
        <f t="shared" si="442"/>
        <v>1.0913233690212631</v>
      </c>
      <c r="AD575" s="1">
        <f t="shared" si="443"/>
        <v>1.0913233688066284</v>
      </c>
      <c r="AE575" s="1">
        <f t="shared" si="444"/>
        <v>1.0913233687994792</v>
      </c>
      <c r="AF575" s="1">
        <f t="shared" si="445"/>
        <v>1.091323368799241</v>
      </c>
      <c r="AG575" s="1">
        <f t="shared" si="446"/>
        <v>0.97142672260833962</v>
      </c>
      <c r="AH575" s="1">
        <f t="shared" si="447"/>
        <v>0.51162804990987842</v>
      </c>
      <c r="AI575" s="2">
        <f t="shared" si="417"/>
        <v>17.314648373726538</v>
      </c>
      <c r="AJ575" s="1">
        <f>VLOOKUP(AI575,Graph!$D$3:$M$50,col)</f>
        <v>5.7999999999999996E-3</v>
      </c>
      <c r="AK575" s="1">
        <f>VLOOKUP(AI575,Graph!$D$3:$M$50,col+1)</f>
        <v>4.7000000000000002E-3</v>
      </c>
      <c r="AL575" s="1">
        <f t="shared" si="448"/>
        <v>5.0666666666666664E-3</v>
      </c>
      <c r="AM575" s="1">
        <f t="shared" si="418"/>
        <v>0.64078333333333326</v>
      </c>
      <c r="AN575" s="2">
        <f t="shared" si="449"/>
        <v>0.56893333333333374</v>
      </c>
      <c r="AO575" s="1">
        <f t="shared" si="450"/>
        <v>5.1133835515435488E-2</v>
      </c>
      <c r="AP575" s="1">
        <f t="shared" si="451"/>
        <v>1.0913233687992332</v>
      </c>
      <c r="AQ575" s="1">
        <f t="shared" si="452"/>
        <v>1.0913233687992332</v>
      </c>
      <c r="AR575" s="1">
        <f t="shared" si="453"/>
        <v>1.0913233687992332</v>
      </c>
      <c r="AS575" s="1">
        <f t="shared" si="454"/>
        <v>1.0913233687992332</v>
      </c>
      <c r="AT575" s="1">
        <f t="shared" si="455"/>
        <v>0.97142672260833962</v>
      </c>
      <c r="AU575" s="1">
        <f t="shared" si="456"/>
        <v>0.51162804990987476</v>
      </c>
      <c r="AV575" s="2">
        <f t="shared" si="421"/>
        <v>574</v>
      </c>
      <c r="AW575" s="1">
        <f t="shared" si="422"/>
        <v>511.62804990987473</v>
      </c>
      <c r="AX575" s="1">
        <f t="shared" si="423"/>
        <v>0.97142672260833962</v>
      </c>
      <c r="AY575" s="1">
        <f t="shared" si="424"/>
        <v>1.0913233687992332</v>
      </c>
      <c r="AZ575" s="1">
        <f t="shared" si="419"/>
        <v>5.0666666666666664E-3</v>
      </c>
      <c r="BA575" s="1">
        <f t="shared" si="420"/>
        <v>17.314648373726538</v>
      </c>
    </row>
    <row r="576" spans="1:53">
      <c r="A576" s="2">
        <f t="shared" si="426"/>
        <v>0.5750000000000004</v>
      </c>
      <c r="B576" s="1">
        <f t="shared" si="412"/>
        <v>0.62157650000000053</v>
      </c>
      <c r="C576" s="1">
        <f t="shared" si="427"/>
        <v>5.3714746030829923E-2</v>
      </c>
      <c r="D576" s="1">
        <f t="shared" si="413"/>
        <v>1.097023046403196</v>
      </c>
      <c r="E576" s="1">
        <f t="shared" si="458"/>
        <v>1.0969188395887488</v>
      </c>
      <c r="F576" s="1">
        <f t="shared" si="458"/>
        <v>1.0969151377763269</v>
      </c>
      <c r="G576" s="1">
        <f t="shared" si="458"/>
        <v>1.0969150062068471</v>
      </c>
      <c r="H576" s="1">
        <f t="shared" si="428"/>
        <v>0.53075946998618229</v>
      </c>
      <c r="I576" s="1">
        <f t="shared" si="414"/>
        <v>17.527829688796714</v>
      </c>
      <c r="J576" s="1">
        <f>VLOOKUP($I576,Graph!$D$3:$M$50,col)</f>
        <v>5.7999999999999996E-3</v>
      </c>
      <c r="K576" s="1">
        <f>VLOOKUP($I576,Graph!$D$3:$M$50,col+1)</f>
        <v>4.7000000000000002E-3</v>
      </c>
      <c r="L576" s="1">
        <f t="shared" si="429"/>
        <v>5.0666666666666664E-3</v>
      </c>
      <c r="M576" s="1">
        <f t="shared" si="430"/>
        <v>0.64078333333333326</v>
      </c>
      <c r="N576" s="1">
        <f t="shared" si="431"/>
        <v>0.56993333333333374</v>
      </c>
      <c r="O576" s="1">
        <f t="shared" si="432"/>
        <v>5.1141985461480792E-2</v>
      </c>
      <c r="P576" s="1">
        <f t="shared" si="433"/>
        <v>1.0915213199104534</v>
      </c>
      <c r="Q576" s="1">
        <f t="shared" si="434"/>
        <v>1.0913468466185081</v>
      </c>
      <c r="R576" s="1">
        <f t="shared" si="435"/>
        <v>1.091341039168479</v>
      </c>
      <c r="S576" s="1">
        <f t="shared" si="436"/>
        <v>1.0913408456872862</v>
      </c>
      <c r="T576" s="1">
        <f t="shared" si="437"/>
        <v>0.97144929076541353</v>
      </c>
      <c r="U576" s="1">
        <f t="shared" si="438"/>
        <v>0.51298577139014423</v>
      </c>
      <c r="V576" s="2">
        <f t="shared" si="415"/>
        <v>17.329950965523409</v>
      </c>
      <c r="W576" s="1">
        <f>VLOOKUP(V576,Graph!$D$3:$M$50,col)</f>
        <v>5.7999999999999996E-3</v>
      </c>
      <c r="X576" s="1">
        <f>VLOOKUP(V576,Graph!$D$3:$M$50,col+1)</f>
        <v>4.7000000000000002E-3</v>
      </c>
      <c r="Y576" s="1">
        <f t="shared" si="439"/>
        <v>5.0666666666666664E-3</v>
      </c>
      <c r="Z576" s="1">
        <f t="shared" si="416"/>
        <v>0.64078333333333326</v>
      </c>
      <c r="AA576" s="2">
        <f t="shared" si="440"/>
        <v>0.56993333333333374</v>
      </c>
      <c r="AB576" s="1">
        <f t="shared" si="441"/>
        <v>5.1141985461480792E-2</v>
      </c>
      <c r="AC576" s="1">
        <f t="shared" si="442"/>
        <v>1.0913408392410646</v>
      </c>
      <c r="AD576" s="1">
        <f t="shared" si="443"/>
        <v>1.0913408390262951</v>
      </c>
      <c r="AE576" s="1">
        <f t="shared" si="444"/>
        <v>1.0913408390191397</v>
      </c>
      <c r="AF576" s="1">
        <f t="shared" si="445"/>
        <v>1.0913408390189014</v>
      </c>
      <c r="AG576" s="1">
        <f t="shared" si="446"/>
        <v>0.97144929076541353</v>
      </c>
      <c r="AH576" s="1">
        <f t="shared" si="447"/>
        <v>0.51298576825566378</v>
      </c>
      <c r="AI576" s="2">
        <f t="shared" si="417"/>
        <v>17.329950930226524</v>
      </c>
      <c r="AJ576" s="1">
        <f>VLOOKUP(AI576,Graph!$D$3:$M$50,col)</f>
        <v>5.7999999999999996E-3</v>
      </c>
      <c r="AK576" s="1">
        <f>VLOOKUP(AI576,Graph!$D$3:$M$50,col+1)</f>
        <v>4.7000000000000002E-3</v>
      </c>
      <c r="AL576" s="1">
        <f t="shared" si="448"/>
        <v>5.0666666666666664E-3</v>
      </c>
      <c r="AM576" s="1">
        <f t="shared" si="418"/>
        <v>0.64078333333333326</v>
      </c>
      <c r="AN576" s="2">
        <f t="shared" si="449"/>
        <v>0.56993333333333374</v>
      </c>
      <c r="AO576" s="1">
        <f t="shared" si="450"/>
        <v>5.1141985461480792E-2</v>
      </c>
      <c r="AP576" s="1">
        <f t="shared" si="451"/>
        <v>1.0913408390188934</v>
      </c>
      <c r="AQ576" s="1">
        <f t="shared" si="452"/>
        <v>1.091340839018893</v>
      </c>
      <c r="AR576" s="1">
        <f t="shared" si="453"/>
        <v>1.0913408390188932</v>
      </c>
      <c r="AS576" s="1">
        <f t="shared" si="454"/>
        <v>1.0913408390188932</v>
      </c>
      <c r="AT576" s="1">
        <f t="shared" si="455"/>
        <v>0.97144929076541353</v>
      </c>
      <c r="AU576" s="1">
        <f t="shared" si="456"/>
        <v>0.51298576825565989</v>
      </c>
      <c r="AV576" s="2">
        <f t="shared" si="421"/>
        <v>575</v>
      </c>
      <c r="AW576" s="1">
        <f t="shared" si="422"/>
        <v>512.98576825565988</v>
      </c>
      <c r="AX576" s="1">
        <f t="shared" si="423"/>
        <v>0.97144929076541353</v>
      </c>
      <c r="AY576" s="1">
        <f t="shared" si="424"/>
        <v>1.0913408390188932</v>
      </c>
      <c r="AZ576" s="1">
        <f t="shared" si="419"/>
        <v>5.0666666666666664E-3</v>
      </c>
      <c r="BA576" s="1">
        <f t="shared" si="420"/>
        <v>17.329950930226524</v>
      </c>
    </row>
    <row r="577" spans="1:53">
      <c r="A577" s="2">
        <f t="shared" si="426"/>
        <v>0.5760000000000004</v>
      </c>
      <c r="B577" s="1">
        <f t="shared" si="412"/>
        <v>0.62261766666666718</v>
      </c>
      <c r="C577" s="1">
        <f t="shared" si="427"/>
        <v>5.3721619738649397E-2</v>
      </c>
      <c r="D577" s="1">
        <f t="shared" si="413"/>
        <v>1.0970375983933662</v>
      </c>
      <c r="E577" s="1">
        <f t="shared" si="458"/>
        <v>1.0969338753095672</v>
      </c>
      <c r="F577" s="1">
        <f t="shared" si="458"/>
        <v>1.0969301900454058</v>
      </c>
      <c r="G577" s="1">
        <f t="shared" si="458"/>
        <v>1.0969300590418096</v>
      </c>
      <c r="H577" s="1">
        <f t="shared" si="428"/>
        <v>0.53215196428741318</v>
      </c>
      <c r="I577" s="1">
        <f t="shared" si="414"/>
        <v>17.543144905575005</v>
      </c>
      <c r="J577" s="1">
        <f>VLOOKUP($I577,Graph!$D$3:$M$50,col)</f>
        <v>5.7999999999999996E-3</v>
      </c>
      <c r="K577" s="1">
        <f>VLOOKUP($I577,Graph!$D$3:$M$50,col+1)</f>
        <v>4.7000000000000002E-3</v>
      </c>
      <c r="L577" s="1">
        <f t="shared" si="429"/>
        <v>5.0666666666666664E-3</v>
      </c>
      <c r="M577" s="1">
        <f t="shared" si="430"/>
        <v>0.64078333333333326</v>
      </c>
      <c r="N577" s="1">
        <f t="shared" si="431"/>
        <v>0.57093333333333374</v>
      </c>
      <c r="O577" s="1">
        <f t="shared" si="432"/>
        <v>5.1150108796363239E-2</v>
      </c>
      <c r="P577" s="1">
        <f t="shared" si="433"/>
        <v>1.0915386985476334</v>
      </c>
      <c r="Q577" s="1">
        <f t="shared" si="434"/>
        <v>1.0913642610181455</v>
      </c>
      <c r="R577" s="1">
        <f t="shared" si="435"/>
        <v>1.0913584535508278</v>
      </c>
      <c r="S577" s="1">
        <f t="shared" si="436"/>
        <v>1.091358260028888</v>
      </c>
      <c r="T577" s="1">
        <f t="shared" si="437"/>
        <v>0.97147178073468665</v>
      </c>
      <c r="U577" s="1">
        <f t="shared" si="438"/>
        <v>0.51434469108998127</v>
      </c>
      <c r="V577" s="2">
        <f t="shared" si="415"/>
        <v>17.34524004932382</v>
      </c>
      <c r="W577" s="1">
        <f>VLOOKUP(V577,Graph!$D$3:$M$50,col)</f>
        <v>5.7999999999999996E-3</v>
      </c>
      <c r="X577" s="1">
        <f>VLOOKUP(V577,Graph!$D$3:$M$50,col+1)</f>
        <v>4.7000000000000002E-3</v>
      </c>
      <c r="Y577" s="1">
        <f t="shared" si="439"/>
        <v>5.0666666666666664E-3</v>
      </c>
      <c r="Z577" s="1">
        <f t="shared" si="416"/>
        <v>0.64078333333333326</v>
      </c>
      <c r="AA577" s="2">
        <f t="shared" si="440"/>
        <v>0.57093333333333374</v>
      </c>
      <c r="AB577" s="1">
        <f t="shared" si="441"/>
        <v>5.1150108796363239E-2</v>
      </c>
      <c r="AC577" s="1">
        <f t="shared" si="442"/>
        <v>1.0913582535799706</v>
      </c>
      <c r="AD577" s="1">
        <f t="shared" si="443"/>
        <v>1.0913582533650668</v>
      </c>
      <c r="AE577" s="1">
        <f t="shared" si="444"/>
        <v>1.0913582533579052</v>
      </c>
      <c r="AF577" s="1">
        <f t="shared" si="445"/>
        <v>1.0913582533576669</v>
      </c>
      <c r="AG577" s="1">
        <f t="shared" si="446"/>
        <v>0.97147178073468665</v>
      </c>
      <c r="AH577" s="1">
        <f t="shared" si="447"/>
        <v>0.51434468794591093</v>
      </c>
      <c r="AI577" s="2">
        <f t="shared" si="417"/>
        <v>17.345240013981339</v>
      </c>
      <c r="AJ577" s="1">
        <f>VLOOKUP(AI577,Graph!$D$3:$M$50,col)</f>
        <v>5.7999999999999996E-3</v>
      </c>
      <c r="AK577" s="1">
        <f>VLOOKUP(AI577,Graph!$D$3:$M$50,col+1)</f>
        <v>4.7000000000000002E-3</v>
      </c>
      <c r="AL577" s="1">
        <f t="shared" si="448"/>
        <v>5.0666666666666664E-3</v>
      </c>
      <c r="AM577" s="1">
        <f t="shared" si="418"/>
        <v>0.64078333333333326</v>
      </c>
      <c r="AN577" s="2">
        <f t="shared" si="449"/>
        <v>0.57093333333333374</v>
      </c>
      <c r="AO577" s="1">
        <f t="shared" si="450"/>
        <v>5.1150108796363239E-2</v>
      </c>
      <c r="AP577" s="1">
        <f t="shared" si="451"/>
        <v>1.0913582533576589</v>
      </c>
      <c r="AQ577" s="1">
        <f t="shared" si="452"/>
        <v>1.0913582533576582</v>
      </c>
      <c r="AR577" s="1">
        <f t="shared" si="453"/>
        <v>1.0913582533576585</v>
      </c>
      <c r="AS577" s="1">
        <f t="shared" si="454"/>
        <v>1.0913582533576585</v>
      </c>
      <c r="AT577" s="1">
        <f t="shared" si="455"/>
        <v>0.97147178073468665</v>
      </c>
      <c r="AU577" s="1">
        <f t="shared" si="456"/>
        <v>0.51434468794590693</v>
      </c>
      <c r="AV577" s="2">
        <f t="shared" si="421"/>
        <v>576</v>
      </c>
      <c r="AW577" s="1">
        <f t="shared" si="422"/>
        <v>514.34468794590691</v>
      </c>
      <c r="AX577" s="1">
        <f t="shared" si="423"/>
        <v>0.97147178073468665</v>
      </c>
      <c r="AY577" s="1">
        <f t="shared" si="424"/>
        <v>1.0913582533576585</v>
      </c>
      <c r="AZ577" s="1">
        <f t="shared" si="419"/>
        <v>5.0666666666666664E-3</v>
      </c>
      <c r="BA577" s="1">
        <f t="shared" si="420"/>
        <v>17.345240013981339</v>
      </c>
    </row>
    <row r="578" spans="1:53">
      <c r="A578" s="2">
        <f t="shared" si="426"/>
        <v>0.5770000000000004</v>
      </c>
      <c r="B578" s="1">
        <f t="shared" si="412"/>
        <v>0.62365883333333383</v>
      </c>
      <c r="C578" s="1">
        <f t="shared" si="427"/>
        <v>5.3728470933433636E-2</v>
      </c>
      <c r="D578" s="1">
        <f t="shared" si="413"/>
        <v>1.0970521032985612</v>
      </c>
      <c r="E578" s="1">
        <f t="shared" si="458"/>
        <v>1.0969488626299322</v>
      </c>
      <c r="F578" s="1">
        <f t="shared" si="458"/>
        <v>1.0969451938752279</v>
      </c>
      <c r="G578" s="1">
        <f t="shared" si="458"/>
        <v>1.0969450634364064</v>
      </c>
      <c r="H578" s="1">
        <f t="shared" si="428"/>
        <v>0.5335456760241597</v>
      </c>
      <c r="I578" s="1">
        <f t="shared" si="414"/>
        <v>17.558446783348582</v>
      </c>
      <c r="J578" s="1">
        <f>VLOOKUP($I578,Graph!$D$3:$M$50,col)</f>
        <v>5.7999999999999996E-3</v>
      </c>
      <c r="K578" s="1">
        <f>VLOOKUP($I578,Graph!$D$3:$M$50,col+1)</f>
        <v>4.7000000000000002E-3</v>
      </c>
      <c r="L578" s="1">
        <f t="shared" si="429"/>
        <v>5.0666666666666664E-3</v>
      </c>
      <c r="M578" s="1">
        <f t="shared" si="430"/>
        <v>0.64078333333333326</v>
      </c>
      <c r="N578" s="1">
        <f t="shared" si="431"/>
        <v>0.57193333333333374</v>
      </c>
      <c r="O578" s="1">
        <f t="shared" si="432"/>
        <v>5.1158205650129879E-2</v>
      </c>
      <c r="P578" s="1">
        <f t="shared" si="433"/>
        <v>1.0915560216407463</v>
      </c>
      <c r="Q578" s="1">
        <f t="shared" si="434"/>
        <v>1.0913816198023056</v>
      </c>
      <c r="R578" s="1">
        <f t="shared" si="435"/>
        <v>1.0913758123196329</v>
      </c>
      <c r="S578" s="1">
        <f t="shared" si="436"/>
        <v>1.0913756187571373</v>
      </c>
      <c r="T578" s="1">
        <f t="shared" si="437"/>
        <v>0.97149419292177763</v>
      </c>
      <c r="U578" s="1">
        <f t="shared" si="438"/>
        <v>0.51570481107214516</v>
      </c>
      <c r="V578" s="2">
        <f t="shared" si="415"/>
        <v>17.360515695841194</v>
      </c>
      <c r="W578" s="1">
        <f>VLOOKUP(V578,Graph!$D$3:$M$50,col)</f>
        <v>5.7999999999999996E-3</v>
      </c>
      <c r="X578" s="1">
        <f>VLOOKUP(V578,Graph!$D$3:$M$50,col+1)</f>
        <v>4.7000000000000002E-3</v>
      </c>
      <c r="Y578" s="1">
        <f t="shared" si="439"/>
        <v>5.0666666666666664E-3</v>
      </c>
      <c r="Z578" s="1">
        <f t="shared" si="416"/>
        <v>0.64078333333333326</v>
      </c>
      <c r="AA578" s="2">
        <f t="shared" si="440"/>
        <v>0.57193333333333374</v>
      </c>
      <c r="AB578" s="1">
        <f t="shared" si="441"/>
        <v>5.1158205650129879E-2</v>
      </c>
      <c r="AC578" s="1">
        <f t="shared" si="442"/>
        <v>1.0913756123055336</v>
      </c>
      <c r="AD578" s="1">
        <f t="shared" si="443"/>
        <v>1.0913756120904958</v>
      </c>
      <c r="AE578" s="1">
        <f t="shared" si="444"/>
        <v>1.0913756120833285</v>
      </c>
      <c r="AF578" s="1">
        <f t="shared" si="445"/>
        <v>1.0913756120830893</v>
      </c>
      <c r="AG578" s="1">
        <f t="shared" si="446"/>
        <v>0.97149419292177763</v>
      </c>
      <c r="AH578" s="1">
        <f t="shared" si="447"/>
        <v>0.51570480791847506</v>
      </c>
      <c r="AI578" s="2">
        <f t="shared" si="417"/>
        <v>17.36051566045316</v>
      </c>
      <c r="AJ578" s="1">
        <f>VLOOKUP(AI578,Graph!$D$3:$M$50,col)</f>
        <v>5.7999999999999996E-3</v>
      </c>
      <c r="AK578" s="1">
        <f>VLOOKUP(AI578,Graph!$D$3:$M$50,col+1)</f>
        <v>4.7000000000000002E-3</v>
      </c>
      <c r="AL578" s="1">
        <f t="shared" si="448"/>
        <v>5.0666666666666664E-3</v>
      </c>
      <c r="AM578" s="1">
        <f t="shared" si="418"/>
        <v>0.64078333333333326</v>
      </c>
      <c r="AN578" s="2">
        <f t="shared" si="449"/>
        <v>0.57193333333333374</v>
      </c>
      <c r="AO578" s="1">
        <f t="shared" si="450"/>
        <v>5.1158205650129879E-2</v>
      </c>
      <c r="AP578" s="1">
        <f t="shared" si="451"/>
        <v>1.0913756120830815</v>
      </c>
      <c r="AQ578" s="1">
        <f t="shared" si="452"/>
        <v>1.0913756120830815</v>
      </c>
      <c r="AR578" s="1">
        <f t="shared" si="453"/>
        <v>1.0913756120830815</v>
      </c>
      <c r="AS578" s="1">
        <f t="shared" si="454"/>
        <v>1.0913756120830815</v>
      </c>
      <c r="AT578" s="1">
        <f t="shared" si="455"/>
        <v>0.97149419292177763</v>
      </c>
      <c r="AU578" s="1">
        <f t="shared" si="456"/>
        <v>0.5157048079184714</v>
      </c>
      <c r="AV578" s="2">
        <f t="shared" si="421"/>
        <v>577</v>
      </c>
      <c r="AW578" s="1">
        <f t="shared" si="422"/>
        <v>515.70480791847137</v>
      </c>
      <c r="AX578" s="1">
        <f t="shared" si="423"/>
        <v>0.97149419292177763</v>
      </c>
      <c r="AY578" s="1">
        <f t="shared" si="424"/>
        <v>1.0913756120830815</v>
      </c>
      <c r="AZ578" s="1">
        <f t="shared" si="419"/>
        <v>5.0666666666666664E-3</v>
      </c>
      <c r="BA578" s="1">
        <f t="shared" si="420"/>
        <v>17.36051566045316</v>
      </c>
    </row>
    <row r="579" spans="1:53">
      <c r="A579" s="2">
        <f t="shared" si="426"/>
        <v>0.5780000000000004</v>
      </c>
      <c r="B579" s="1">
        <f t="shared" ref="B579:B642" si="459">Ba*(A579+rho)</f>
        <v>0.62470000000000048</v>
      </c>
      <c r="C579" s="1">
        <f t="shared" si="427"/>
        <v>5.3735299725563623E-2</v>
      </c>
      <c r="D579" s="1">
        <f t="shared" ref="D579:D642" si="460">SQRT(1.1-($C579*1.1-POWER(1.1,1/3)+1)/($C579-POWER(1.1,-2/3)/3))</f>
        <v>1.0970665613468524</v>
      </c>
      <c r="E579" s="1">
        <f t="shared" si="458"/>
        <v>1.0969638017830965</v>
      </c>
      <c r="F579" s="1">
        <f t="shared" si="458"/>
        <v>1.0969601494991672</v>
      </c>
      <c r="G579" s="1">
        <f t="shared" si="458"/>
        <v>1.0969600196240139</v>
      </c>
      <c r="H579" s="1">
        <f t="shared" si="428"/>
        <v>0.53494060413301214</v>
      </c>
      <c r="I579" s="1">
        <f t="shared" ref="I579:I642" si="461">(L/nu)*POWER(gn*H579/b,1/3)/10^5</f>
        <v>17.573735356866514</v>
      </c>
      <c r="J579" s="1">
        <f>VLOOKUP($I579,Graph!$D$3:$M$50,col)</f>
        <v>5.7999999999999996E-3</v>
      </c>
      <c r="K579" s="1">
        <f>VLOOKUP($I579,Graph!$D$3:$M$50,col+1)</f>
        <v>4.7000000000000002E-3</v>
      </c>
      <c r="L579" s="1">
        <f t="shared" si="429"/>
        <v>5.0666666666666664E-3</v>
      </c>
      <c r="M579" s="1">
        <f t="shared" si="430"/>
        <v>0.64078333333333326</v>
      </c>
      <c r="N579" s="1">
        <f t="shared" si="431"/>
        <v>0.57293333333333374</v>
      </c>
      <c r="O579" s="1">
        <f t="shared" si="432"/>
        <v>5.1166276151982326E-2</v>
      </c>
      <c r="P579" s="1">
        <f t="shared" si="433"/>
        <v>1.091573289455515</v>
      </c>
      <c r="Q579" s="1">
        <f t="shared" si="434"/>
        <v>1.0913989232368548</v>
      </c>
      <c r="R579" s="1">
        <f t="shared" si="435"/>
        <v>1.0913931157407426</v>
      </c>
      <c r="S579" s="1">
        <f t="shared" si="436"/>
        <v>1.0913929221378817</v>
      </c>
      <c r="T579" s="1">
        <f t="shared" si="437"/>
        <v>0.97151652772950425</v>
      </c>
      <c r="U579" s="1">
        <f t="shared" si="438"/>
        <v>0.51706613027730375</v>
      </c>
      <c r="V579" s="2">
        <f t="shared" ref="V579:V642" si="462">(L/nu)*POWER(gn*U579/b,1/3)/10^5</f>
        <v>17.375777940382619</v>
      </c>
      <c r="W579" s="1">
        <f>VLOOKUP(V579,Graph!$D$3:$M$50,col)</f>
        <v>5.7999999999999996E-3</v>
      </c>
      <c r="X579" s="1">
        <f>VLOOKUP(V579,Graph!$D$3:$M$50,col+1)</f>
        <v>4.7000000000000002E-3</v>
      </c>
      <c r="Y579" s="1">
        <f t="shared" si="439"/>
        <v>5.0666666666666664E-3</v>
      </c>
      <c r="Z579" s="1">
        <f t="shared" ref="Z579:Z642" si="463">b-2*Y579*L</f>
        <v>0.64078333333333326</v>
      </c>
      <c r="AA579" s="2">
        <f t="shared" si="440"/>
        <v>0.57293333333333374</v>
      </c>
      <c r="AB579" s="1">
        <f t="shared" si="441"/>
        <v>5.1166276151982326E-2</v>
      </c>
      <c r="AC579" s="1">
        <f t="shared" si="442"/>
        <v>1.0913929156836015</v>
      </c>
      <c r="AD579" s="1">
        <f t="shared" si="443"/>
        <v>1.0913929154684301</v>
      </c>
      <c r="AE579" s="1">
        <f t="shared" si="444"/>
        <v>1.0913929154612567</v>
      </c>
      <c r="AF579" s="1">
        <f t="shared" si="445"/>
        <v>1.0913929154610178</v>
      </c>
      <c r="AG579" s="1">
        <f t="shared" si="446"/>
        <v>0.97151652772950425</v>
      </c>
      <c r="AH579" s="1">
        <f t="shared" si="447"/>
        <v>0.51706612711402489</v>
      </c>
      <c r="AI579" s="2">
        <f t="shared" ref="AI579:AI642" si="464">(L/nu)*POWER(gn*AH579/b,1/3)/10^5</f>
        <v>17.375777904949096</v>
      </c>
      <c r="AJ579" s="1">
        <f>VLOOKUP(AI579,Graph!$D$3:$M$50,col)</f>
        <v>5.7999999999999996E-3</v>
      </c>
      <c r="AK579" s="1">
        <f>VLOOKUP(AI579,Graph!$D$3:$M$50,col+1)</f>
        <v>4.7000000000000002E-3</v>
      </c>
      <c r="AL579" s="1">
        <f t="shared" si="448"/>
        <v>5.0666666666666664E-3</v>
      </c>
      <c r="AM579" s="1">
        <f t="shared" ref="AM579:AM642" si="465">b-2*AL579*L</f>
        <v>0.64078333333333326</v>
      </c>
      <c r="AN579" s="2">
        <f t="shared" si="449"/>
        <v>0.57293333333333374</v>
      </c>
      <c r="AO579" s="1">
        <f t="shared" si="450"/>
        <v>5.1166276151982326E-2</v>
      </c>
      <c r="AP579" s="1">
        <f t="shared" si="451"/>
        <v>1.0913929154610096</v>
      </c>
      <c r="AQ579" s="1">
        <f t="shared" si="452"/>
        <v>1.0913929154610096</v>
      </c>
      <c r="AR579" s="1">
        <f t="shared" si="453"/>
        <v>1.0913929154610096</v>
      </c>
      <c r="AS579" s="1">
        <f t="shared" si="454"/>
        <v>1.0913929154610096</v>
      </c>
      <c r="AT579" s="1">
        <f t="shared" si="455"/>
        <v>0.97151652772950425</v>
      </c>
      <c r="AU579" s="1">
        <f t="shared" si="456"/>
        <v>0.517066127114021</v>
      </c>
      <c r="AV579" s="2">
        <f t="shared" si="421"/>
        <v>578</v>
      </c>
      <c r="AW579" s="1">
        <f t="shared" si="422"/>
        <v>517.06612711402101</v>
      </c>
      <c r="AX579" s="1">
        <f t="shared" si="423"/>
        <v>0.97151652772950425</v>
      </c>
      <c r="AY579" s="1">
        <f t="shared" si="424"/>
        <v>1.0913929154610096</v>
      </c>
      <c r="AZ579" s="1">
        <f t="shared" ref="AZ579:AZ642" si="466">AL579</f>
        <v>5.0666666666666664E-3</v>
      </c>
      <c r="BA579" s="1">
        <f t="shared" ref="BA579:BA642" si="467">AI579</f>
        <v>17.375777904949096</v>
      </c>
    </row>
    <row r="580" spans="1:53">
      <c r="A580" s="2">
        <f t="shared" si="426"/>
        <v>0.5790000000000004</v>
      </c>
      <c r="B580" s="1">
        <f t="shared" si="459"/>
        <v>0.62574116666666724</v>
      </c>
      <c r="C580" s="1">
        <f t="shared" si="427"/>
        <v>5.3742106224700117E-2</v>
      </c>
      <c r="D580" s="1">
        <f t="shared" si="460"/>
        <v>1.0970809727648412</v>
      </c>
      <c r="E580" s="1">
        <f t="shared" si="458"/>
        <v>1.096978693000815</v>
      </c>
      <c r="F580" s="1">
        <f t="shared" si="458"/>
        <v>1.096975057149101</v>
      </c>
      <c r="G580" s="1">
        <f t="shared" si="458"/>
        <v>1.0969749278365117</v>
      </c>
      <c r="H580" s="1">
        <f t="shared" si="428"/>
        <v>0.5363367475533436</v>
      </c>
      <c r="I580" s="1">
        <f t="shared" si="461"/>
        <v>17.589010660727393</v>
      </c>
      <c r="J580" s="1">
        <f>VLOOKUP($I580,Graph!$D$3:$M$50,col)</f>
        <v>5.7999999999999996E-3</v>
      </c>
      <c r="K580" s="1">
        <f>VLOOKUP($I580,Graph!$D$3:$M$50,col+1)</f>
        <v>4.7000000000000002E-3</v>
      </c>
      <c r="L580" s="1">
        <f t="shared" si="429"/>
        <v>5.0666666666666664E-3</v>
      </c>
      <c r="M580" s="1">
        <f t="shared" si="430"/>
        <v>0.64078333333333326</v>
      </c>
      <c r="N580" s="1">
        <f t="shared" si="431"/>
        <v>0.57393333333333374</v>
      </c>
      <c r="O580" s="1">
        <f t="shared" si="432"/>
        <v>5.117432043028345E-2</v>
      </c>
      <c r="P580" s="1">
        <f t="shared" si="433"/>
        <v>1.0915905022559702</v>
      </c>
      <c r="Q580" s="1">
        <f t="shared" si="434"/>
        <v>1.0914161715859678</v>
      </c>
      <c r="R580" s="1">
        <f t="shared" si="435"/>
        <v>1.0914103640783157</v>
      </c>
      <c r="S580" s="1">
        <f t="shared" si="436"/>
        <v>1.0914101704352779</v>
      </c>
      <c r="T580" s="1">
        <f t="shared" si="437"/>
        <v>0.97153878555790796</v>
      </c>
      <c r="U580" s="1">
        <f t="shared" si="438"/>
        <v>0.5184286476489256</v>
      </c>
      <c r="V580" s="2">
        <f t="shared" si="462"/>
        <v>17.391026818101075</v>
      </c>
      <c r="W580" s="1">
        <f>VLOOKUP(V580,Graph!$D$3:$M$50,col)</f>
        <v>5.7999999999999996E-3</v>
      </c>
      <c r="X580" s="1">
        <f>VLOOKUP(V580,Graph!$D$3:$M$50,col+1)</f>
        <v>4.7000000000000002E-3</v>
      </c>
      <c r="Y580" s="1">
        <f t="shared" si="439"/>
        <v>5.0666666666666664E-3</v>
      </c>
      <c r="Z580" s="1">
        <f t="shared" si="463"/>
        <v>0.64078333333333326</v>
      </c>
      <c r="AA580" s="2">
        <f t="shared" si="440"/>
        <v>0.57393333333333374</v>
      </c>
      <c r="AB580" s="1">
        <f t="shared" si="441"/>
        <v>5.117432043028345E-2</v>
      </c>
      <c r="AC580" s="1">
        <f t="shared" si="442"/>
        <v>1.0914101639783318</v>
      </c>
      <c r="AD580" s="1">
        <f t="shared" si="443"/>
        <v>1.0914101637630271</v>
      </c>
      <c r="AE580" s="1">
        <f t="shared" si="444"/>
        <v>1.0914101637558478</v>
      </c>
      <c r="AF580" s="1">
        <f t="shared" si="445"/>
        <v>1.0914101637556088</v>
      </c>
      <c r="AG580" s="1">
        <f t="shared" si="446"/>
        <v>0.97153878555790796</v>
      </c>
      <c r="AH580" s="1">
        <f t="shared" si="447"/>
        <v>0.51842864447602888</v>
      </c>
      <c r="AI580" s="2">
        <f t="shared" si="464"/>
        <v>17.391026782622113</v>
      </c>
      <c r="AJ580" s="1">
        <f>VLOOKUP(AI580,Graph!$D$3:$M$50,col)</f>
        <v>5.7999999999999996E-3</v>
      </c>
      <c r="AK580" s="1">
        <f>VLOOKUP(AI580,Graph!$D$3:$M$50,col+1)</f>
        <v>4.7000000000000002E-3</v>
      </c>
      <c r="AL580" s="1">
        <f t="shared" si="448"/>
        <v>5.0666666666666664E-3</v>
      </c>
      <c r="AM580" s="1">
        <f t="shared" si="465"/>
        <v>0.64078333333333326</v>
      </c>
      <c r="AN580" s="2">
        <f t="shared" si="449"/>
        <v>0.57393333333333374</v>
      </c>
      <c r="AO580" s="1">
        <f t="shared" si="450"/>
        <v>5.117432043028345E-2</v>
      </c>
      <c r="AP580" s="1">
        <f t="shared" si="451"/>
        <v>1.0914101637556006</v>
      </c>
      <c r="AQ580" s="1">
        <f t="shared" si="452"/>
        <v>1.0914101637556004</v>
      </c>
      <c r="AR580" s="1">
        <f t="shared" si="453"/>
        <v>1.0914101637556004</v>
      </c>
      <c r="AS580" s="1">
        <f t="shared" si="454"/>
        <v>1.0914101637556004</v>
      </c>
      <c r="AT580" s="1">
        <f t="shared" si="455"/>
        <v>0.97153878555790796</v>
      </c>
      <c r="AU580" s="1">
        <f t="shared" si="456"/>
        <v>0.51842864447602477</v>
      </c>
      <c r="AV580" s="2">
        <f t="shared" ref="AV580:AV643" si="468">AV579+1</f>
        <v>579</v>
      </c>
      <c r="AW580" s="1">
        <f t="shared" ref="AW580:AW643" si="469">AU580*1000</f>
        <v>518.42864447602472</v>
      </c>
      <c r="AX580" s="1">
        <f t="shared" ref="AX580:AX643" si="470">AT580</f>
        <v>0.97153878555790796</v>
      </c>
      <c r="AY580" s="1">
        <f t="shared" ref="AY580:AY643" si="471">AS580</f>
        <v>1.0914101637556004</v>
      </c>
      <c r="AZ580" s="1">
        <f t="shared" si="466"/>
        <v>5.0666666666666664E-3</v>
      </c>
      <c r="BA580" s="1">
        <f t="shared" si="467"/>
        <v>17.391026782622113</v>
      </c>
    </row>
    <row r="581" spans="1:53">
      <c r="A581" s="2">
        <f t="shared" si="426"/>
        <v>0.5800000000000004</v>
      </c>
      <c r="B581" s="1">
        <f t="shared" si="459"/>
        <v>0.62678233333333389</v>
      </c>
      <c r="C581" s="1">
        <f t="shared" si="427"/>
        <v>5.3748890539789713E-2</v>
      </c>
      <c r="D581" s="1">
        <f t="shared" si="460"/>
        <v>1.0970953377776711</v>
      </c>
      <c r="E581" s="1">
        <f t="shared" ref="E581:G600" si="472">SQRT(D581-($C581*D581-POWER(D581,1/3)+1)/($C581-POWER(D581,-2/3)/3))</f>
        <v>1.0969935365133592</v>
      </c>
      <c r="F581" s="1">
        <f t="shared" si="472"/>
        <v>1.0969899170554225</v>
      </c>
      <c r="G581" s="1">
        <f t="shared" si="472"/>
        <v>1.0969897883042956</v>
      </c>
      <c r="H581" s="1">
        <f t="shared" si="428"/>
        <v>0.53773410522729748</v>
      </c>
      <c r="I581" s="1">
        <f t="shared" si="461"/>
        <v>17.604272729380291</v>
      </c>
      <c r="J581" s="1">
        <f>VLOOKUP($I581,Graph!$D$3:$M$50,col)</f>
        <v>5.7999999999999996E-3</v>
      </c>
      <c r="K581" s="1">
        <f>VLOOKUP($I581,Graph!$D$3:$M$50,col+1)</f>
        <v>4.7000000000000002E-3</v>
      </c>
      <c r="L581" s="1">
        <f t="shared" si="429"/>
        <v>5.0666666666666664E-3</v>
      </c>
      <c r="M581" s="1">
        <f t="shared" si="430"/>
        <v>0.64078333333333326</v>
      </c>
      <c r="N581" s="1">
        <f t="shared" si="431"/>
        <v>0.57493333333333374</v>
      </c>
      <c r="O581" s="1">
        <f t="shared" si="432"/>
        <v>5.1182338612564424E-2</v>
      </c>
      <c r="P581" s="1">
        <f t="shared" si="433"/>
        <v>1.0916076603044658</v>
      </c>
      <c r="Q581" s="1">
        <f t="shared" si="434"/>
        <v>1.0914333651121428</v>
      </c>
      <c r="R581" s="1">
        <f t="shared" si="435"/>
        <v>1.0914275575948329</v>
      </c>
      <c r="S581" s="1">
        <f t="shared" si="436"/>
        <v>1.0914273639118064</v>
      </c>
      <c r="T581" s="1">
        <f t="shared" si="437"/>
        <v>0.97156096680427684</v>
      </c>
      <c r="U581" s="1">
        <f t="shared" si="438"/>
        <v>0.51979236213326729</v>
      </c>
      <c r="V581" s="2">
        <f t="shared" si="462"/>
        <v>17.406262363996337</v>
      </c>
      <c r="W581" s="1">
        <f>VLOOKUP(V581,Graph!$D$3:$M$50,col)</f>
        <v>5.7999999999999996E-3</v>
      </c>
      <c r="X581" s="1">
        <f>VLOOKUP(V581,Graph!$D$3:$M$50,col+1)</f>
        <v>4.7000000000000002E-3</v>
      </c>
      <c r="Y581" s="1">
        <f t="shared" si="439"/>
        <v>5.0666666666666664E-3</v>
      </c>
      <c r="Z581" s="1">
        <f t="shared" si="463"/>
        <v>0.64078333333333326</v>
      </c>
      <c r="AA581" s="2">
        <f t="shared" si="440"/>
        <v>0.57493333333333374</v>
      </c>
      <c r="AB581" s="1">
        <f t="shared" si="441"/>
        <v>5.1182338612564424E-2</v>
      </c>
      <c r="AC581" s="1">
        <f t="shared" si="442"/>
        <v>1.0914273574522038</v>
      </c>
      <c r="AD581" s="1">
        <f t="shared" si="443"/>
        <v>1.0914273572367665</v>
      </c>
      <c r="AE581" s="1">
        <f t="shared" si="444"/>
        <v>1.0914273572295814</v>
      </c>
      <c r="AF581" s="1">
        <f t="shared" si="445"/>
        <v>1.0914273572293418</v>
      </c>
      <c r="AG581" s="1">
        <f t="shared" si="446"/>
        <v>0.97156096680427684</v>
      </c>
      <c r="AH581" s="1">
        <f t="shared" si="447"/>
        <v>0.51979235895074316</v>
      </c>
      <c r="AI581" s="2">
        <f t="shared" si="464"/>
        <v>17.406262328471993</v>
      </c>
      <c r="AJ581" s="1">
        <f>VLOOKUP(AI581,Graph!$D$3:$M$50,col)</f>
        <v>5.7999999999999996E-3</v>
      </c>
      <c r="AK581" s="1">
        <f>VLOOKUP(AI581,Graph!$D$3:$M$50,col+1)</f>
        <v>4.7000000000000002E-3</v>
      </c>
      <c r="AL581" s="1">
        <f t="shared" si="448"/>
        <v>5.0666666666666664E-3</v>
      </c>
      <c r="AM581" s="1">
        <f t="shared" si="465"/>
        <v>0.64078333333333326</v>
      </c>
      <c r="AN581" s="2">
        <f t="shared" si="449"/>
        <v>0.57493333333333374</v>
      </c>
      <c r="AO581" s="1">
        <f t="shared" si="450"/>
        <v>5.1182338612564424E-2</v>
      </c>
      <c r="AP581" s="1">
        <f t="shared" si="451"/>
        <v>1.091427357229334</v>
      </c>
      <c r="AQ581" s="1">
        <f t="shared" si="452"/>
        <v>1.0914273572293338</v>
      </c>
      <c r="AR581" s="1">
        <f t="shared" si="453"/>
        <v>1.0914273572293336</v>
      </c>
      <c r="AS581" s="1">
        <f t="shared" si="454"/>
        <v>1.0914273572293334</v>
      </c>
      <c r="AT581" s="1">
        <f t="shared" si="455"/>
        <v>0.97156096680427684</v>
      </c>
      <c r="AU581" s="1">
        <f t="shared" si="456"/>
        <v>0.51979235895073916</v>
      </c>
      <c r="AV581" s="2">
        <f t="shared" si="468"/>
        <v>580</v>
      </c>
      <c r="AW581" s="1">
        <f t="shared" si="469"/>
        <v>519.79235895073919</v>
      </c>
      <c r="AX581" s="1">
        <f t="shared" si="470"/>
        <v>0.97156096680427684</v>
      </c>
      <c r="AY581" s="1">
        <f t="shared" si="471"/>
        <v>1.0914273572293334</v>
      </c>
      <c r="AZ581" s="1">
        <f t="shared" si="466"/>
        <v>5.0666666666666664E-3</v>
      </c>
      <c r="BA581" s="1">
        <f t="shared" si="467"/>
        <v>17.406262328471993</v>
      </c>
    </row>
    <row r="582" spans="1:53">
      <c r="A582" s="2">
        <f t="shared" si="426"/>
        <v>0.58100000000000041</v>
      </c>
      <c r="B582" s="1">
        <f t="shared" si="459"/>
        <v>0.62782350000000053</v>
      </c>
      <c r="C582" s="1">
        <f t="shared" si="427"/>
        <v>5.3755652779070455E-2</v>
      </c>
      <c r="D582" s="1">
        <f t="shared" si="460"/>
        <v>1.097109656609039</v>
      </c>
      <c r="E582" s="1">
        <f t="shared" si="472"/>
        <v>1.0970083325495295</v>
      </c>
      <c r="F582" s="1">
        <f t="shared" si="472"/>
        <v>1.0970047294470526</v>
      </c>
      <c r="G582" s="1">
        <f t="shared" si="472"/>
        <v>1.0970046012562882</v>
      </c>
      <c r="H582" s="1">
        <f t="shared" si="428"/>
        <v>0.53913267609977544</v>
      </c>
      <c r="I582" s="1">
        <f t="shared" si="461"/>
        <v>17.61952159712564</v>
      </c>
      <c r="J582" s="1">
        <f>VLOOKUP($I582,Graph!$D$3:$M$50,col)</f>
        <v>5.7999999999999996E-3</v>
      </c>
      <c r="K582" s="1">
        <f>VLOOKUP($I582,Graph!$D$3:$M$50,col+1)</f>
        <v>4.7000000000000002E-3</v>
      </c>
      <c r="L582" s="1">
        <f t="shared" si="429"/>
        <v>5.0666666666666664E-3</v>
      </c>
      <c r="M582" s="1">
        <f t="shared" si="430"/>
        <v>0.64078333333333326</v>
      </c>
      <c r="N582" s="1">
        <f t="shared" si="431"/>
        <v>0.57593333333333374</v>
      </c>
      <c r="O582" s="1">
        <f t="shared" si="432"/>
        <v>5.1190330825531226E-2</v>
      </c>
      <c r="P582" s="1">
        <f t="shared" si="433"/>
        <v>1.0916247638616898</v>
      </c>
      <c r="Q582" s="1">
        <f t="shared" si="434"/>
        <v>1.0914505040762128</v>
      </c>
      <c r="R582" s="1">
        <f t="shared" si="435"/>
        <v>1.0914446965511111</v>
      </c>
      <c r="S582" s="1">
        <f t="shared" si="436"/>
        <v>1.0914445028282822</v>
      </c>
      <c r="T582" s="1">
        <f t="shared" si="437"/>
        <v>0.9715830718631705</v>
      </c>
      <c r="U582" s="1">
        <f t="shared" si="438"/>
        <v>0.52115727267936118</v>
      </c>
      <c r="V582" s="2">
        <f t="shared" si="462"/>
        <v>17.421484612915929</v>
      </c>
      <c r="W582" s="1">
        <f>VLOOKUP(V582,Graph!$D$3:$M$50,col)</f>
        <v>5.7999999999999996E-3</v>
      </c>
      <c r="X582" s="1">
        <f>VLOOKUP(V582,Graph!$D$3:$M$50,col+1)</f>
        <v>4.7000000000000002E-3</v>
      </c>
      <c r="Y582" s="1">
        <f t="shared" si="439"/>
        <v>5.0666666666666664E-3</v>
      </c>
      <c r="Z582" s="1">
        <f t="shared" si="463"/>
        <v>0.64078333333333326</v>
      </c>
      <c r="AA582" s="2">
        <f t="shared" si="440"/>
        <v>0.57593333333333374</v>
      </c>
      <c r="AB582" s="1">
        <f t="shared" si="441"/>
        <v>5.1190330825531226E-2</v>
      </c>
      <c r="AC582" s="1">
        <f t="shared" si="442"/>
        <v>1.0914444963660332</v>
      </c>
      <c r="AD582" s="1">
        <f t="shared" si="443"/>
        <v>1.0914444961504639</v>
      </c>
      <c r="AE582" s="1">
        <f t="shared" si="444"/>
        <v>1.091444496143273</v>
      </c>
      <c r="AF582" s="1">
        <f t="shared" si="445"/>
        <v>1.091444496143033</v>
      </c>
      <c r="AG582" s="1">
        <f t="shared" si="446"/>
        <v>0.9715830718631705</v>
      </c>
      <c r="AH582" s="1">
        <f t="shared" si="447"/>
        <v>0.52115726948720054</v>
      </c>
      <c r="AI582" s="2">
        <f t="shared" si="464"/>
        <v>17.421484577346259</v>
      </c>
      <c r="AJ582" s="1">
        <f>VLOOKUP(AI582,Graph!$D$3:$M$50,col)</f>
        <v>5.7999999999999996E-3</v>
      </c>
      <c r="AK582" s="1">
        <f>VLOOKUP(AI582,Graph!$D$3:$M$50,col+1)</f>
        <v>4.7000000000000002E-3</v>
      </c>
      <c r="AL582" s="1">
        <f t="shared" si="448"/>
        <v>5.0666666666666664E-3</v>
      </c>
      <c r="AM582" s="1">
        <f t="shared" si="465"/>
        <v>0.64078333333333326</v>
      </c>
      <c r="AN582" s="2">
        <f t="shared" si="449"/>
        <v>0.57593333333333374</v>
      </c>
      <c r="AO582" s="1">
        <f t="shared" si="450"/>
        <v>5.1190330825531226E-2</v>
      </c>
      <c r="AP582" s="1">
        <f t="shared" si="451"/>
        <v>1.091444496143025</v>
      </c>
      <c r="AQ582" s="1">
        <f t="shared" si="452"/>
        <v>1.0914444961430245</v>
      </c>
      <c r="AR582" s="1">
        <f t="shared" si="453"/>
        <v>1.0914444961430247</v>
      </c>
      <c r="AS582" s="1">
        <f t="shared" si="454"/>
        <v>1.0914444961430247</v>
      </c>
      <c r="AT582" s="1">
        <f t="shared" si="455"/>
        <v>0.9715830718631705</v>
      </c>
      <c r="AU582" s="1">
        <f t="shared" si="456"/>
        <v>0.52115726948719654</v>
      </c>
      <c r="AV582" s="2">
        <f t="shared" si="468"/>
        <v>581</v>
      </c>
      <c r="AW582" s="1">
        <f t="shared" si="469"/>
        <v>521.15726948719657</v>
      </c>
      <c r="AX582" s="1">
        <f t="shared" si="470"/>
        <v>0.9715830718631705</v>
      </c>
      <c r="AY582" s="1">
        <f t="shared" si="471"/>
        <v>1.0914444961430247</v>
      </c>
      <c r="AZ582" s="1">
        <f t="shared" si="466"/>
        <v>5.0666666666666664E-3</v>
      </c>
      <c r="BA582" s="1">
        <f t="shared" si="467"/>
        <v>17.421484577346259</v>
      </c>
    </row>
    <row r="583" spans="1:53">
      <c r="A583" s="2">
        <f t="shared" si="426"/>
        <v>0.58200000000000041</v>
      </c>
      <c r="B583" s="1">
        <f t="shared" si="459"/>
        <v>0.62886466666666718</v>
      </c>
      <c r="C583" s="1">
        <f t="shared" si="427"/>
        <v>5.3762393050077684E-2</v>
      </c>
      <c r="D583" s="1">
        <f t="shared" si="460"/>
        <v>1.0971239294812067</v>
      </c>
      <c r="E583" s="1">
        <f t="shared" si="472"/>
        <v>1.0970230813366648</v>
      </c>
      <c r="F583" s="1">
        <f t="shared" si="472"/>
        <v>1.0970194945514511</v>
      </c>
      <c r="G583" s="1">
        <f t="shared" si="472"/>
        <v>1.0970193669199517</v>
      </c>
      <c r="H583" s="1">
        <f t="shared" si="428"/>
        <v>0.54053245911842607</v>
      </c>
      <c r="I583" s="1">
        <f t="shared" si="461"/>
        <v>17.634757298116124</v>
      </c>
      <c r="J583" s="1">
        <f>VLOOKUP($I583,Graph!$D$3:$M$50,col)</f>
        <v>5.7999999999999996E-3</v>
      </c>
      <c r="K583" s="1">
        <f>VLOOKUP($I583,Graph!$D$3:$M$50,col+1)</f>
        <v>4.7000000000000002E-3</v>
      </c>
      <c r="L583" s="1">
        <f t="shared" si="429"/>
        <v>5.0666666666666664E-3</v>
      </c>
      <c r="M583" s="1">
        <f t="shared" si="430"/>
        <v>0.64078333333333326</v>
      </c>
      <c r="N583" s="1">
        <f t="shared" si="431"/>
        <v>0.57693333333333374</v>
      </c>
      <c r="O583" s="1">
        <f t="shared" si="432"/>
        <v>5.1198297195071407E-2</v>
      </c>
      <c r="P583" s="1">
        <f t="shared" si="433"/>
        <v>1.0916418131866796</v>
      </c>
      <c r="Q583" s="1">
        <f t="shared" si="434"/>
        <v>1.0914675887373604</v>
      </c>
      <c r="R583" s="1">
        <f t="shared" si="435"/>
        <v>1.0914617812063161</v>
      </c>
      <c r="S583" s="1">
        <f t="shared" si="436"/>
        <v>1.0914615874438707</v>
      </c>
      <c r="T583" s="1">
        <f t="shared" si="437"/>
        <v>0.97160510112644238</v>
      </c>
      <c r="U583" s="1">
        <f t="shared" si="438"/>
        <v>0.52252337823900341</v>
      </c>
      <c r="V583" s="2">
        <f t="shared" si="462"/>
        <v>17.43669359955604</v>
      </c>
      <c r="W583" s="1">
        <f>VLOOKUP(V583,Graph!$D$3:$M$50,col)</f>
        <v>5.7999999999999996E-3</v>
      </c>
      <c r="X583" s="1">
        <f>VLOOKUP(V583,Graph!$D$3:$M$50,col+1)</f>
        <v>4.7000000000000002E-3</v>
      </c>
      <c r="Y583" s="1">
        <f t="shared" si="439"/>
        <v>5.0666666666666664E-3</v>
      </c>
      <c r="Z583" s="1">
        <f t="shared" si="463"/>
        <v>0.64078333333333326</v>
      </c>
      <c r="AA583" s="2">
        <f t="shared" si="440"/>
        <v>0.57693333333333374</v>
      </c>
      <c r="AB583" s="1">
        <f t="shared" si="441"/>
        <v>5.1198297195071407E-2</v>
      </c>
      <c r="AC583" s="1">
        <f t="shared" si="442"/>
        <v>1.0914615809789849</v>
      </c>
      <c r="AD583" s="1">
        <f t="shared" si="443"/>
        <v>1.0914615807632837</v>
      </c>
      <c r="AE583" s="1">
        <f t="shared" si="444"/>
        <v>1.091461580756087</v>
      </c>
      <c r="AF583" s="1">
        <f t="shared" si="445"/>
        <v>1.0914615807558468</v>
      </c>
      <c r="AG583" s="1">
        <f t="shared" si="446"/>
        <v>0.97160510112644238</v>
      </c>
      <c r="AH583" s="1">
        <f t="shared" si="447"/>
        <v>0.52252337503719692</v>
      </c>
      <c r="AI583" s="2">
        <f t="shared" si="464"/>
        <v>17.436693563941102</v>
      </c>
      <c r="AJ583" s="1">
        <f>VLOOKUP(AI583,Graph!$D$3:$M$50,col)</f>
        <v>5.7999999999999996E-3</v>
      </c>
      <c r="AK583" s="1">
        <f>VLOOKUP(AI583,Graph!$D$3:$M$50,col+1)</f>
        <v>4.7000000000000002E-3</v>
      </c>
      <c r="AL583" s="1">
        <f t="shared" si="448"/>
        <v>5.0666666666666664E-3</v>
      </c>
      <c r="AM583" s="1">
        <f t="shared" si="465"/>
        <v>0.64078333333333326</v>
      </c>
      <c r="AN583" s="2">
        <f t="shared" si="449"/>
        <v>0.57693333333333374</v>
      </c>
      <c r="AO583" s="1">
        <f t="shared" si="450"/>
        <v>5.1198297195071407E-2</v>
      </c>
      <c r="AP583" s="1">
        <f t="shared" si="451"/>
        <v>1.0914615807558385</v>
      </c>
      <c r="AQ583" s="1">
        <f t="shared" si="452"/>
        <v>1.0914615807558385</v>
      </c>
      <c r="AR583" s="1">
        <f t="shared" si="453"/>
        <v>1.0914615807558385</v>
      </c>
      <c r="AS583" s="1">
        <f t="shared" si="454"/>
        <v>1.0914615807558385</v>
      </c>
      <c r="AT583" s="1">
        <f t="shared" si="455"/>
        <v>0.97160510112644238</v>
      </c>
      <c r="AU583" s="1">
        <f t="shared" si="456"/>
        <v>0.52252337503719293</v>
      </c>
      <c r="AV583" s="2">
        <f t="shared" si="468"/>
        <v>582</v>
      </c>
      <c r="AW583" s="1">
        <f t="shared" si="469"/>
        <v>522.52337503719298</v>
      </c>
      <c r="AX583" s="1">
        <f t="shared" si="470"/>
        <v>0.97160510112644238</v>
      </c>
      <c r="AY583" s="1">
        <f t="shared" si="471"/>
        <v>1.0914615807558385</v>
      </c>
      <c r="AZ583" s="1">
        <f t="shared" si="466"/>
        <v>5.0666666666666664E-3</v>
      </c>
      <c r="BA583" s="1">
        <f t="shared" si="467"/>
        <v>17.436693563941102</v>
      </c>
    </row>
    <row r="584" spans="1:53">
      <c r="A584" s="2">
        <f t="shared" si="426"/>
        <v>0.58300000000000041</v>
      </c>
      <c r="B584" s="1">
        <f t="shared" si="459"/>
        <v>0.62990583333333383</v>
      </c>
      <c r="C584" s="1">
        <f t="shared" si="427"/>
        <v>5.3769111459649674E-2</v>
      </c>
      <c r="D584" s="1">
        <f t="shared" si="460"/>
        <v>1.0971381566150127</v>
      </c>
      <c r="E584" s="1">
        <f t="shared" si="472"/>
        <v>1.0970377831006557</v>
      </c>
      <c r="F584" s="1">
        <f t="shared" si="472"/>
        <v>1.0970342125946284</v>
      </c>
      <c r="G584" s="1">
        <f t="shared" si="472"/>
        <v>1.0970340855213006</v>
      </c>
      <c r="H584" s="1">
        <f t="shared" si="428"/>
        <v>0.54193345323363262</v>
      </c>
      <c r="I584" s="1">
        <f t="shared" si="461"/>
        <v>17.649979866357576</v>
      </c>
      <c r="J584" s="1">
        <f>VLOOKUP($I584,Graph!$D$3:$M$50,col)</f>
        <v>5.7999999999999996E-3</v>
      </c>
      <c r="K584" s="1">
        <f>VLOOKUP($I584,Graph!$D$3:$M$50,col+1)</f>
        <v>4.7000000000000002E-3</v>
      </c>
      <c r="L584" s="1">
        <f t="shared" si="429"/>
        <v>5.0666666666666664E-3</v>
      </c>
      <c r="M584" s="1">
        <f t="shared" si="430"/>
        <v>0.64078333333333326</v>
      </c>
      <c r="N584" s="1">
        <f t="shared" si="431"/>
        <v>0.57793333333333374</v>
      </c>
      <c r="O584" s="1">
        <f t="shared" si="432"/>
        <v>5.1206237846260688E-2</v>
      </c>
      <c r="P584" s="1">
        <f t="shared" si="433"/>
        <v>1.0916588085368344</v>
      </c>
      <c r="Q584" s="1">
        <f t="shared" si="434"/>
        <v>1.0914846193531293</v>
      </c>
      <c r="R584" s="1">
        <f t="shared" si="435"/>
        <v>1.0914788118179757</v>
      </c>
      <c r="S584" s="1">
        <f t="shared" si="436"/>
        <v>1.091478618016098</v>
      </c>
      <c r="T584" s="1">
        <f t="shared" si="437"/>
        <v>0.97162705498326318</v>
      </c>
      <c r="U584" s="1">
        <f t="shared" si="438"/>
        <v>0.52389067776674114</v>
      </c>
      <c r="V584" s="2">
        <f t="shared" si="462"/>
        <v>17.451889358462431</v>
      </c>
      <c r="W584" s="1">
        <f>VLOOKUP(V584,Graph!$D$3:$M$50,col)</f>
        <v>5.7999999999999996E-3</v>
      </c>
      <c r="X584" s="1">
        <f>VLOOKUP(V584,Graph!$D$3:$M$50,col+1)</f>
        <v>4.7000000000000002E-3</v>
      </c>
      <c r="Y584" s="1">
        <f t="shared" si="439"/>
        <v>5.0666666666666664E-3</v>
      </c>
      <c r="Z584" s="1">
        <f t="shared" si="463"/>
        <v>0.64078333333333326</v>
      </c>
      <c r="AA584" s="2">
        <f t="shared" si="440"/>
        <v>0.57793333333333374</v>
      </c>
      <c r="AB584" s="1">
        <f t="shared" si="441"/>
        <v>5.1206237846260688E-2</v>
      </c>
      <c r="AC584" s="1">
        <f t="shared" si="442"/>
        <v>1.0914786115485855</v>
      </c>
      <c r="AD584" s="1">
        <f t="shared" si="443"/>
        <v>1.091478611332753</v>
      </c>
      <c r="AE584" s="1">
        <f t="shared" si="444"/>
        <v>1.0914786113255501</v>
      </c>
      <c r="AF584" s="1">
        <f t="shared" si="445"/>
        <v>1.0914786113253099</v>
      </c>
      <c r="AG584" s="1">
        <f t="shared" si="446"/>
        <v>0.97162705498326318</v>
      </c>
      <c r="AH584" s="1">
        <f t="shared" si="447"/>
        <v>0.52389067455527949</v>
      </c>
      <c r="AI584" s="2">
        <f t="shared" si="464"/>
        <v>17.45188932280227</v>
      </c>
      <c r="AJ584" s="1">
        <f>VLOOKUP(AI584,Graph!$D$3:$M$50,col)</f>
        <v>5.7999999999999996E-3</v>
      </c>
      <c r="AK584" s="1">
        <f>VLOOKUP(AI584,Graph!$D$3:$M$50,col+1)</f>
        <v>4.7000000000000002E-3</v>
      </c>
      <c r="AL584" s="1">
        <f t="shared" si="448"/>
        <v>5.0666666666666664E-3</v>
      </c>
      <c r="AM584" s="1">
        <f t="shared" si="465"/>
        <v>0.64078333333333326</v>
      </c>
      <c r="AN584" s="2">
        <f t="shared" si="449"/>
        <v>0.57793333333333374</v>
      </c>
      <c r="AO584" s="1">
        <f t="shared" si="450"/>
        <v>5.1206237846260688E-2</v>
      </c>
      <c r="AP584" s="1">
        <f t="shared" si="451"/>
        <v>1.0914786113253017</v>
      </c>
      <c r="AQ584" s="1">
        <f t="shared" si="452"/>
        <v>1.0914786113253017</v>
      </c>
      <c r="AR584" s="1">
        <f t="shared" si="453"/>
        <v>1.0914786113253017</v>
      </c>
      <c r="AS584" s="1">
        <f t="shared" si="454"/>
        <v>1.0914786113253017</v>
      </c>
      <c r="AT584" s="1">
        <f t="shared" si="455"/>
        <v>0.97162705498326318</v>
      </c>
      <c r="AU584" s="1">
        <f t="shared" si="456"/>
        <v>0.5238906745552756</v>
      </c>
      <c r="AV584" s="2">
        <f t="shared" si="468"/>
        <v>583</v>
      </c>
      <c r="AW584" s="1">
        <f t="shared" si="469"/>
        <v>523.89067455527561</v>
      </c>
      <c r="AX584" s="1">
        <f t="shared" si="470"/>
        <v>0.97162705498326318</v>
      </c>
      <c r="AY584" s="1">
        <f t="shared" si="471"/>
        <v>1.0914786113253017</v>
      </c>
      <c r="AZ584" s="1">
        <f t="shared" si="466"/>
        <v>5.0666666666666664E-3</v>
      </c>
      <c r="BA584" s="1">
        <f t="shared" si="467"/>
        <v>17.45188932280227</v>
      </c>
    </row>
    <row r="585" spans="1:53">
      <c r="A585" s="2">
        <f t="shared" si="426"/>
        <v>0.58400000000000041</v>
      </c>
      <c r="B585" s="1">
        <f t="shared" si="459"/>
        <v>0.63094700000000048</v>
      </c>
      <c r="C585" s="1">
        <f t="shared" si="427"/>
        <v>5.3775808113933413E-2</v>
      </c>
      <c r="D585" s="1">
        <f t="shared" si="460"/>
        <v>1.0971523382298829</v>
      </c>
      <c r="E585" s="1">
        <f t="shared" si="472"/>
        <v>1.0970524380659565</v>
      </c>
      <c r="F585" s="1">
        <f t="shared" si="472"/>
        <v>1.0970488838011589</v>
      </c>
      <c r="G585" s="1">
        <f t="shared" si="472"/>
        <v>1.0970487572849095</v>
      </c>
      <c r="H585" s="1">
        <f t="shared" si="428"/>
        <v>0.54333565739850087</v>
      </c>
      <c r="I585" s="1">
        <f t="shared" si="461"/>
        <v>17.665189335709869</v>
      </c>
      <c r="J585" s="1">
        <f>VLOOKUP($I585,Graph!$D$3:$M$50,col)</f>
        <v>5.7999999999999996E-3</v>
      </c>
      <c r="K585" s="1">
        <f>VLOOKUP($I585,Graph!$D$3:$M$50,col+1)</f>
        <v>4.7000000000000002E-3</v>
      </c>
      <c r="L585" s="1">
        <f t="shared" si="429"/>
        <v>5.0666666666666664E-3</v>
      </c>
      <c r="M585" s="1">
        <f t="shared" si="430"/>
        <v>0.64078333333333326</v>
      </c>
      <c r="N585" s="1">
        <f t="shared" si="431"/>
        <v>0.57893333333333374</v>
      </c>
      <c r="O585" s="1">
        <f t="shared" si="432"/>
        <v>5.1214152903369399E-2</v>
      </c>
      <c r="P585" s="1">
        <f t="shared" si="433"/>
        <v>1.0916757501679268</v>
      </c>
      <c r="Q585" s="1">
        <f t="shared" si="434"/>
        <v>1.091501596179439</v>
      </c>
      <c r="R585" s="1">
        <f t="shared" si="435"/>
        <v>1.0914957886419923</v>
      </c>
      <c r="S585" s="1">
        <f t="shared" si="436"/>
        <v>1.0914955948008662</v>
      </c>
      <c r="T585" s="1">
        <f t="shared" si="437"/>
        <v>0.9716489338201445</v>
      </c>
      <c r="U585" s="1">
        <f t="shared" si="438"/>
        <v>0.52525917021986146</v>
      </c>
      <c r="V585" s="2">
        <f t="shared" si="462"/>
        <v>17.467071924031366</v>
      </c>
      <c r="W585" s="1">
        <f>VLOOKUP(V585,Graph!$D$3:$M$50,col)</f>
        <v>5.7999999999999996E-3</v>
      </c>
      <c r="X585" s="1">
        <f>VLOOKUP(V585,Graph!$D$3:$M$50,col+1)</f>
        <v>4.7000000000000002E-3</v>
      </c>
      <c r="Y585" s="1">
        <f t="shared" si="439"/>
        <v>5.0666666666666664E-3</v>
      </c>
      <c r="Z585" s="1">
        <f t="shared" si="463"/>
        <v>0.64078333333333326</v>
      </c>
      <c r="AA585" s="2">
        <f t="shared" si="440"/>
        <v>0.57893333333333374</v>
      </c>
      <c r="AB585" s="1">
        <f t="shared" si="441"/>
        <v>5.1214152903369399E-2</v>
      </c>
      <c r="AC585" s="1">
        <f t="shared" si="442"/>
        <v>1.0914955883307365</v>
      </c>
      <c r="AD585" s="1">
        <f t="shared" si="443"/>
        <v>1.0914955881147725</v>
      </c>
      <c r="AE585" s="1">
        <f t="shared" si="444"/>
        <v>1.0914955881075641</v>
      </c>
      <c r="AF585" s="1">
        <f t="shared" si="445"/>
        <v>1.0914955881073236</v>
      </c>
      <c r="AG585" s="1">
        <f t="shared" si="446"/>
        <v>0.9716489338201445</v>
      </c>
      <c r="AH585" s="1">
        <f t="shared" si="447"/>
        <v>0.52525916699873576</v>
      </c>
      <c r="AI585" s="2">
        <f t="shared" si="464"/>
        <v>17.467071888326046</v>
      </c>
      <c r="AJ585" s="1">
        <f>VLOOKUP(AI585,Graph!$D$3:$M$50,col)</f>
        <v>5.7999999999999996E-3</v>
      </c>
      <c r="AK585" s="1">
        <f>VLOOKUP(AI585,Graph!$D$3:$M$50,col+1)</f>
        <v>4.7000000000000002E-3</v>
      </c>
      <c r="AL585" s="1">
        <f t="shared" si="448"/>
        <v>5.0666666666666664E-3</v>
      </c>
      <c r="AM585" s="1">
        <f t="shared" si="465"/>
        <v>0.64078333333333326</v>
      </c>
      <c r="AN585" s="2">
        <f t="shared" si="449"/>
        <v>0.57893333333333374</v>
      </c>
      <c r="AO585" s="1">
        <f t="shared" si="450"/>
        <v>5.1214152903369399E-2</v>
      </c>
      <c r="AP585" s="1">
        <f t="shared" si="451"/>
        <v>1.0914955881073158</v>
      </c>
      <c r="AQ585" s="1">
        <f t="shared" si="452"/>
        <v>1.0914955881073154</v>
      </c>
      <c r="AR585" s="1">
        <f t="shared" si="453"/>
        <v>1.0914955881073152</v>
      </c>
      <c r="AS585" s="1">
        <f t="shared" si="454"/>
        <v>1.091495588107315</v>
      </c>
      <c r="AT585" s="1">
        <f t="shared" si="455"/>
        <v>0.9716489338201445</v>
      </c>
      <c r="AU585" s="1">
        <f t="shared" si="456"/>
        <v>0.52525916699873154</v>
      </c>
      <c r="AV585" s="2">
        <f t="shared" si="468"/>
        <v>584</v>
      </c>
      <c r="AW585" s="1">
        <f t="shared" si="469"/>
        <v>525.25916699873153</v>
      </c>
      <c r="AX585" s="1">
        <f t="shared" si="470"/>
        <v>0.9716489338201445</v>
      </c>
      <c r="AY585" s="1">
        <f t="shared" si="471"/>
        <v>1.091495588107315</v>
      </c>
      <c r="AZ585" s="1">
        <f t="shared" si="466"/>
        <v>5.0666666666666664E-3</v>
      </c>
      <c r="BA585" s="1">
        <f t="shared" si="467"/>
        <v>17.467071888326046</v>
      </c>
    </row>
    <row r="586" spans="1:53">
      <c r="A586" s="2">
        <f t="shared" si="426"/>
        <v>0.58500000000000041</v>
      </c>
      <c r="B586" s="1">
        <f t="shared" si="459"/>
        <v>0.63198816666666724</v>
      </c>
      <c r="C586" s="1">
        <f t="shared" si="427"/>
        <v>5.3782483118389901E-2</v>
      </c>
      <c r="D586" s="1">
        <f t="shared" si="460"/>
        <v>1.0971664745438434</v>
      </c>
      <c r="E586" s="1">
        <f t="shared" si="472"/>
        <v>1.0970670464555941</v>
      </c>
      <c r="F586" s="1">
        <f t="shared" si="472"/>
        <v>1.0970635083941891</v>
      </c>
      <c r="G586" s="1">
        <f t="shared" si="472"/>
        <v>1.097063382433928</v>
      </c>
      <c r="H586" s="1">
        <f t="shared" si="428"/>
        <v>0.54473907056884763</v>
      </c>
      <c r="I586" s="1">
        <f t="shared" si="461"/>
        <v>17.680385739887754</v>
      </c>
      <c r="J586" s="1">
        <f>VLOOKUP($I586,Graph!$D$3:$M$50,col)</f>
        <v>5.7999999999999996E-3</v>
      </c>
      <c r="K586" s="1">
        <f>VLOOKUP($I586,Graph!$D$3:$M$50,col+1)</f>
        <v>4.7000000000000002E-3</v>
      </c>
      <c r="L586" s="1">
        <f t="shared" si="429"/>
        <v>5.0666666666666664E-3</v>
      </c>
      <c r="M586" s="1">
        <f t="shared" si="430"/>
        <v>0.64078333333333326</v>
      </c>
      <c r="N586" s="1">
        <f t="shared" si="431"/>
        <v>0.57993333333333374</v>
      </c>
      <c r="O586" s="1">
        <f t="shared" si="432"/>
        <v>5.1222042489869044E-2</v>
      </c>
      <c r="P586" s="1">
        <f t="shared" si="433"/>
        <v>1.0916926383341188</v>
      </c>
      <c r="Q586" s="1">
        <f t="shared" si="434"/>
        <v>1.0915185194705956</v>
      </c>
      <c r="R586" s="1">
        <f t="shared" si="435"/>
        <v>1.0915127119326566</v>
      </c>
      <c r="S586" s="1">
        <f t="shared" si="436"/>
        <v>1.0915125180524645</v>
      </c>
      <c r="T586" s="1">
        <f t="shared" si="437"/>
        <v>0.97167073802096038</v>
      </c>
      <c r="U586" s="1">
        <f t="shared" si="438"/>
        <v>0.52662885455837938</v>
      </c>
      <c r="V586" s="2">
        <f t="shared" si="462"/>
        <v>17.482241330510497</v>
      </c>
      <c r="W586" s="1">
        <f>VLOOKUP(V586,Graph!$D$3:$M$50,col)</f>
        <v>5.7999999999999996E-3</v>
      </c>
      <c r="X586" s="1">
        <f>VLOOKUP(V586,Graph!$D$3:$M$50,col+1)</f>
        <v>4.7000000000000002E-3</v>
      </c>
      <c r="Y586" s="1">
        <f t="shared" si="439"/>
        <v>5.0666666666666664E-3</v>
      </c>
      <c r="Z586" s="1">
        <f t="shared" si="463"/>
        <v>0.64078333333333326</v>
      </c>
      <c r="AA586" s="2">
        <f t="shared" si="440"/>
        <v>0.57993333333333374</v>
      </c>
      <c r="AB586" s="1">
        <f t="shared" si="441"/>
        <v>5.1222042489869044E-2</v>
      </c>
      <c r="AC586" s="1">
        <f t="shared" si="442"/>
        <v>1.0915125115797271</v>
      </c>
      <c r="AD586" s="1">
        <f t="shared" si="443"/>
        <v>1.0915125113636328</v>
      </c>
      <c r="AE586" s="1">
        <f t="shared" si="444"/>
        <v>1.0915125113564186</v>
      </c>
      <c r="AF586" s="1">
        <f t="shared" si="445"/>
        <v>1.0915125113561779</v>
      </c>
      <c r="AG586" s="1">
        <f t="shared" si="446"/>
        <v>0.97167073802096038</v>
      </c>
      <c r="AH586" s="1">
        <f t="shared" si="447"/>
        <v>0.52662885132758008</v>
      </c>
      <c r="AI586" s="2">
        <f t="shared" si="464"/>
        <v>17.482241294760076</v>
      </c>
      <c r="AJ586" s="1">
        <f>VLOOKUP(AI586,Graph!$D$3:$M$50,col)</f>
        <v>5.7999999999999996E-3</v>
      </c>
      <c r="AK586" s="1">
        <f>VLOOKUP(AI586,Graph!$D$3:$M$50,col+1)</f>
        <v>4.7000000000000002E-3</v>
      </c>
      <c r="AL586" s="1">
        <f t="shared" si="448"/>
        <v>5.0666666666666664E-3</v>
      </c>
      <c r="AM586" s="1">
        <f t="shared" si="465"/>
        <v>0.64078333333333326</v>
      </c>
      <c r="AN586" s="2">
        <f t="shared" si="449"/>
        <v>0.57993333333333374</v>
      </c>
      <c r="AO586" s="1">
        <f t="shared" si="450"/>
        <v>5.1222042489869044E-2</v>
      </c>
      <c r="AP586" s="1">
        <f t="shared" si="451"/>
        <v>1.0915125113561694</v>
      </c>
      <c r="AQ586" s="1">
        <f t="shared" si="452"/>
        <v>1.0915125113561692</v>
      </c>
      <c r="AR586" s="1">
        <f t="shared" si="453"/>
        <v>1.0915125113561694</v>
      </c>
      <c r="AS586" s="1">
        <f t="shared" si="454"/>
        <v>1.0915125113561692</v>
      </c>
      <c r="AT586" s="1">
        <f t="shared" si="455"/>
        <v>0.97167073802096038</v>
      </c>
      <c r="AU586" s="1">
        <f t="shared" si="456"/>
        <v>0.52662885132757598</v>
      </c>
      <c r="AV586" s="2">
        <f t="shared" si="468"/>
        <v>585</v>
      </c>
      <c r="AW586" s="1">
        <f t="shared" si="469"/>
        <v>526.62885132757594</v>
      </c>
      <c r="AX586" s="1">
        <f t="shared" si="470"/>
        <v>0.97167073802096038</v>
      </c>
      <c r="AY586" s="1">
        <f t="shared" si="471"/>
        <v>1.0915125113561692</v>
      </c>
      <c r="AZ586" s="1">
        <f t="shared" si="466"/>
        <v>5.0666666666666664E-3</v>
      </c>
      <c r="BA586" s="1">
        <f t="shared" si="467"/>
        <v>17.482241294760076</v>
      </c>
    </row>
    <row r="587" spans="1:53">
      <c r="A587" s="2">
        <f t="shared" si="426"/>
        <v>0.58600000000000041</v>
      </c>
      <c r="B587" s="1">
        <f t="shared" si="459"/>
        <v>0.63302933333333389</v>
      </c>
      <c r="C587" s="1">
        <f t="shared" si="427"/>
        <v>5.3789136577800052E-2</v>
      </c>
      <c r="D587" s="1">
        <f t="shared" si="460"/>
        <v>1.0971805657735298</v>
      </c>
      <c r="E587" s="1">
        <f t="shared" si="472"/>
        <v>1.0970816084911823</v>
      </c>
      <c r="F587" s="1">
        <f t="shared" si="472"/>
        <v>1.0970780865954519</v>
      </c>
      <c r="G587" s="1">
        <f t="shared" si="472"/>
        <v>1.0970779611900918</v>
      </c>
      <c r="H587" s="1">
        <f t="shared" si="428"/>
        <v>0.54614369170318966</v>
      </c>
      <c r="I587" s="1">
        <f t="shared" si="461"/>
        <v>17.695569112461783</v>
      </c>
      <c r="J587" s="1">
        <f>VLOOKUP($I587,Graph!$D$3:$M$50,col)</f>
        <v>5.7999999999999996E-3</v>
      </c>
      <c r="K587" s="1">
        <f>VLOOKUP($I587,Graph!$D$3:$M$50,col+1)</f>
        <v>4.7000000000000002E-3</v>
      </c>
      <c r="L587" s="1">
        <f t="shared" si="429"/>
        <v>5.0666666666666664E-3</v>
      </c>
      <c r="M587" s="1">
        <f t="shared" si="430"/>
        <v>0.64078333333333326</v>
      </c>
      <c r="N587" s="1">
        <f t="shared" si="431"/>
        <v>0.58093333333333375</v>
      </c>
      <c r="O587" s="1">
        <f t="shared" si="432"/>
        <v>5.1229906728438683E-2</v>
      </c>
      <c r="P587" s="1">
        <f t="shared" si="433"/>
        <v>1.0917094732879704</v>
      </c>
      <c r="Q587" s="1">
        <f t="shared" si="434"/>
        <v>1.0915353894793063</v>
      </c>
      <c r="R587" s="1">
        <f t="shared" si="435"/>
        <v>1.0915295819426603</v>
      </c>
      <c r="S587" s="1">
        <f t="shared" si="436"/>
        <v>1.091529388023583</v>
      </c>
      <c r="T587" s="1">
        <f t="shared" si="437"/>
        <v>0.97169246796697062</v>
      </c>
      <c r="U587" s="1">
        <f t="shared" si="438"/>
        <v>0.52799972974502485</v>
      </c>
      <c r="V587" s="2">
        <f t="shared" si="462"/>
        <v>17.49739761199978</v>
      </c>
      <c r="W587" s="1">
        <f>VLOOKUP(V587,Graph!$D$3:$M$50,col)</f>
        <v>5.7999999999999996E-3</v>
      </c>
      <c r="X587" s="1">
        <f>VLOOKUP(V587,Graph!$D$3:$M$50,col+1)</f>
        <v>4.7000000000000002E-3</v>
      </c>
      <c r="Y587" s="1">
        <f t="shared" si="439"/>
        <v>5.0666666666666664E-3</v>
      </c>
      <c r="Z587" s="1">
        <f t="shared" si="463"/>
        <v>0.64078333333333326</v>
      </c>
      <c r="AA587" s="2">
        <f t="shared" si="440"/>
        <v>0.58093333333333375</v>
      </c>
      <c r="AB587" s="1">
        <f t="shared" si="441"/>
        <v>5.1229906728438683E-2</v>
      </c>
      <c r="AC587" s="1">
        <f t="shared" si="442"/>
        <v>1.0915293815482476</v>
      </c>
      <c r="AD587" s="1">
        <f t="shared" si="443"/>
        <v>1.091529381332023</v>
      </c>
      <c r="AE587" s="1">
        <f t="shared" si="444"/>
        <v>1.091529381324803</v>
      </c>
      <c r="AF587" s="1">
        <f t="shared" si="445"/>
        <v>1.0915293813245619</v>
      </c>
      <c r="AG587" s="1">
        <f t="shared" si="446"/>
        <v>0.97169246796697062</v>
      </c>
      <c r="AH587" s="1">
        <f t="shared" si="447"/>
        <v>0.52799972650454285</v>
      </c>
      <c r="AI587" s="2">
        <f t="shared" si="464"/>
        <v>17.497397576204307</v>
      </c>
      <c r="AJ587" s="1">
        <f>VLOOKUP(AI587,Graph!$D$3:$M$50,col)</f>
        <v>5.7999999999999996E-3</v>
      </c>
      <c r="AK587" s="1">
        <f>VLOOKUP(AI587,Graph!$D$3:$M$50,col+1)</f>
        <v>4.7000000000000002E-3</v>
      </c>
      <c r="AL587" s="1">
        <f t="shared" si="448"/>
        <v>5.0666666666666664E-3</v>
      </c>
      <c r="AM587" s="1">
        <f t="shared" si="465"/>
        <v>0.64078333333333326</v>
      </c>
      <c r="AN587" s="2">
        <f t="shared" si="449"/>
        <v>0.58093333333333375</v>
      </c>
      <c r="AO587" s="1">
        <f t="shared" si="450"/>
        <v>5.1229906728438683E-2</v>
      </c>
      <c r="AP587" s="1">
        <f t="shared" si="451"/>
        <v>1.0915293813245539</v>
      </c>
      <c r="AQ587" s="1">
        <f t="shared" si="452"/>
        <v>1.0915293813245535</v>
      </c>
      <c r="AR587" s="1">
        <f t="shared" si="453"/>
        <v>1.0915293813245537</v>
      </c>
      <c r="AS587" s="1">
        <f t="shared" si="454"/>
        <v>1.0915293813245535</v>
      </c>
      <c r="AT587" s="1">
        <f t="shared" si="455"/>
        <v>0.97169246796697062</v>
      </c>
      <c r="AU587" s="1">
        <f t="shared" si="456"/>
        <v>0.52799972650453864</v>
      </c>
      <c r="AV587" s="2">
        <f t="shared" si="468"/>
        <v>586</v>
      </c>
      <c r="AW587" s="1">
        <f t="shared" si="469"/>
        <v>527.99972650453867</v>
      </c>
      <c r="AX587" s="1">
        <f t="shared" si="470"/>
        <v>0.97169246796697062</v>
      </c>
      <c r="AY587" s="1">
        <f t="shared" si="471"/>
        <v>1.0915293813245535</v>
      </c>
      <c r="AZ587" s="1">
        <f t="shared" si="466"/>
        <v>5.0666666666666664E-3</v>
      </c>
      <c r="BA587" s="1">
        <f t="shared" si="467"/>
        <v>17.497397576204307</v>
      </c>
    </row>
    <row r="588" spans="1:53">
      <c r="A588" s="2">
        <f t="shared" si="426"/>
        <v>0.58700000000000041</v>
      </c>
      <c r="B588" s="1">
        <f t="shared" si="459"/>
        <v>0.63407050000000054</v>
      </c>
      <c r="C588" s="1">
        <f t="shared" si="427"/>
        <v>5.3795768596269812E-2</v>
      </c>
      <c r="D588" s="1">
        <f t="shared" si="460"/>
        <v>1.0971946121341996</v>
      </c>
      <c r="E588" s="1">
        <f t="shared" si="472"/>
        <v>1.0970961243929311</v>
      </c>
      <c r="F588" s="1">
        <f t="shared" si="472"/>
        <v>1.0970926186252756</v>
      </c>
      <c r="G588" s="1">
        <f t="shared" si="472"/>
        <v>1.097092493773731</v>
      </c>
      <c r="H588" s="1">
        <f t="shared" si="428"/>
        <v>0.54754951976273047</v>
      </c>
      <c r="I588" s="1">
        <f t="shared" si="461"/>
        <v>17.710739486859126</v>
      </c>
      <c r="J588" s="1">
        <f>VLOOKUP($I588,Graph!$D$3:$M$50,col)</f>
        <v>5.7999999999999996E-3</v>
      </c>
      <c r="K588" s="1">
        <f>VLOOKUP($I588,Graph!$D$3:$M$50,col+1)</f>
        <v>4.7000000000000002E-3</v>
      </c>
      <c r="L588" s="1">
        <f t="shared" si="429"/>
        <v>5.0666666666666664E-3</v>
      </c>
      <c r="M588" s="1">
        <f t="shared" si="430"/>
        <v>0.64078333333333326</v>
      </c>
      <c r="N588" s="1">
        <f t="shared" si="431"/>
        <v>0.58193333333333375</v>
      </c>
      <c r="O588" s="1">
        <f t="shared" si="432"/>
        <v>5.1237745740971265E-2</v>
      </c>
      <c r="P588" s="1">
        <f t="shared" si="433"/>
        <v>1.0917262552804554</v>
      </c>
      <c r="Q588" s="1">
        <f t="shared" si="434"/>
        <v>1.0915522064566905</v>
      </c>
      <c r="R588" s="1">
        <f t="shared" si="435"/>
        <v>1.091546398923106</v>
      </c>
      <c r="S588" s="1">
        <f t="shared" si="436"/>
        <v>1.0915462049653244</v>
      </c>
      <c r="T588" s="1">
        <f t="shared" si="437"/>
        <v>0.97171412403684243</v>
      </c>
      <c r="U588" s="1">
        <f t="shared" si="438"/>
        <v>0.52937179474523199</v>
      </c>
      <c r="V588" s="2">
        <f t="shared" si="462"/>
        <v>17.512540802452335</v>
      </c>
      <c r="W588" s="1">
        <f>VLOOKUP(V588,Graph!$D$3:$M$50,col)</f>
        <v>5.7999999999999996E-3</v>
      </c>
      <c r="X588" s="1">
        <f>VLOOKUP(V588,Graph!$D$3:$M$50,col+1)</f>
        <v>4.7000000000000002E-3</v>
      </c>
      <c r="Y588" s="1">
        <f t="shared" si="439"/>
        <v>5.0666666666666664E-3</v>
      </c>
      <c r="Z588" s="1">
        <f t="shared" si="463"/>
        <v>0.64078333333333326</v>
      </c>
      <c r="AA588" s="2">
        <f t="shared" si="440"/>
        <v>0.58193333333333375</v>
      </c>
      <c r="AB588" s="1">
        <f t="shared" si="441"/>
        <v>5.1237745740971265E-2</v>
      </c>
      <c r="AC588" s="1">
        <f t="shared" si="442"/>
        <v>1.0915461984874006</v>
      </c>
      <c r="AD588" s="1">
        <f t="shared" si="443"/>
        <v>1.0915461982710468</v>
      </c>
      <c r="AE588" s="1">
        <f t="shared" si="444"/>
        <v>1.0915461982638204</v>
      </c>
      <c r="AF588" s="1">
        <f t="shared" si="445"/>
        <v>1.091546198263579</v>
      </c>
      <c r="AG588" s="1">
        <f t="shared" si="446"/>
        <v>0.97171412403684243</v>
      </c>
      <c r="AH588" s="1">
        <f t="shared" si="447"/>
        <v>0.5293717914950582</v>
      </c>
      <c r="AI588" s="2">
        <f t="shared" si="464"/>
        <v>17.512540766611867</v>
      </c>
      <c r="AJ588" s="1">
        <f>VLOOKUP(AI588,Graph!$D$3:$M$50,col)</f>
        <v>5.7999999999999996E-3</v>
      </c>
      <c r="AK588" s="1">
        <f>VLOOKUP(AI588,Graph!$D$3:$M$50,col+1)</f>
        <v>4.7000000000000002E-3</v>
      </c>
      <c r="AL588" s="1">
        <f t="shared" si="448"/>
        <v>5.0666666666666664E-3</v>
      </c>
      <c r="AM588" s="1">
        <f t="shared" si="465"/>
        <v>0.64078333333333326</v>
      </c>
      <c r="AN588" s="2">
        <f t="shared" si="449"/>
        <v>0.58193333333333375</v>
      </c>
      <c r="AO588" s="1">
        <f t="shared" si="450"/>
        <v>5.1237745740971265E-2</v>
      </c>
      <c r="AP588" s="1">
        <f t="shared" si="451"/>
        <v>1.0915461982635712</v>
      </c>
      <c r="AQ588" s="1">
        <f t="shared" si="452"/>
        <v>1.0915461982635708</v>
      </c>
      <c r="AR588" s="1">
        <f t="shared" si="453"/>
        <v>1.091546198263571</v>
      </c>
      <c r="AS588" s="1">
        <f t="shared" si="454"/>
        <v>1.0915461982635706</v>
      </c>
      <c r="AT588" s="1">
        <f t="shared" si="455"/>
        <v>0.97171412403684243</v>
      </c>
      <c r="AU588" s="1">
        <f t="shared" si="456"/>
        <v>0.52937179149505398</v>
      </c>
      <c r="AV588" s="2">
        <f t="shared" si="468"/>
        <v>587</v>
      </c>
      <c r="AW588" s="1">
        <f t="shared" si="469"/>
        <v>529.37179149505403</v>
      </c>
      <c r="AX588" s="1">
        <f t="shared" si="470"/>
        <v>0.97171412403684243</v>
      </c>
      <c r="AY588" s="1">
        <f t="shared" si="471"/>
        <v>1.0915461982635706</v>
      </c>
      <c r="AZ588" s="1">
        <f t="shared" si="466"/>
        <v>5.0666666666666664E-3</v>
      </c>
      <c r="BA588" s="1">
        <f t="shared" si="467"/>
        <v>17.512540766611867</v>
      </c>
    </row>
    <row r="589" spans="1:53">
      <c r="A589" s="2">
        <f t="shared" si="426"/>
        <v>0.58800000000000041</v>
      </c>
      <c r="B589" s="1">
        <f t="shared" si="459"/>
        <v>0.63511166666666719</v>
      </c>
      <c r="C589" s="1">
        <f t="shared" si="427"/>
        <v>5.3802379277235815E-2</v>
      </c>
      <c r="D589" s="1">
        <f t="shared" si="460"/>
        <v>1.0972086138397426</v>
      </c>
      <c r="E589" s="1">
        <f t="shared" si="472"/>
        <v>1.0971105943796593</v>
      </c>
      <c r="F589" s="1">
        <f t="shared" si="472"/>
        <v>1.0971071047025971</v>
      </c>
      <c r="G589" s="1">
        <f t="shared" si="472"/>
        <v>1.097106980403785</v>
      </c>
      <c r="H589" s="1">
        <f t="shared" si="428"/>
        <v>0.54895655371135088</v>
      </c>
      <c r="I589" s="1">
        <f t="shared" si="461"/>
        <v>17.725896896364432</v>
      </c>
      <c r="J589" s="1">
        <f>VLOOKUP($I589,Graph!$D$3:$M$50,col)</f>
        <v>5.7999999999999996E-3</v>
      </c>
      <c r="K589" s="1">
        <f>VLOOKUP($I589,Graph!$D$3:$M$50,col+1)</f>
        <v>4.7000000000000002E-3</v>
      </c>
      <c r="L589" s="1">
        <f t="shared" si="429"/>
        <v>5.0666666666666664E-3</v>
      </c>
      <c r="M589" s="1">
        <f t="shared" si="430"/>
        <v>0.64078333333333326</v>
      </c>
      <c r="N589" s="1">
        <f t="shared" si="431"/>
        <v>0.58293333333333375</v>
      </c>
      <c r="O589" s="1">
        <f t="shared" si="432"/>
        <v>5.1245559648579846E-2</v>
      </c>
      <c r="P589" s="1">
        <f t="shared" si="433"/>
        <v>1.0917429845609727</v>
      </c>
      <c r="Q589" s="1">
        <f t="shared" si="434"/>
        <v>1.0915689706522937</v>
      </c>
      <c r="R589" s="1">
        <f t="shared" si="435"/>
        <v>1.0915631631235245</v>
      </c>
      <c r="S589" s="1">
        <f t="shared" si="436"/>
        <v>1.0915629691272173</v>
      </c>
      <c r="T589" s="1">
        <f t="shared" si="437"/>
        <v>0.97173570660667308</v>
      </c>
      <c r="U589" s="1">
        <f t="shared" si="438"/>
        <v>0.53074504852712778</v>
      </c>
      <c r="V589" s="2">
        <f t="shared" si="462"/>
        <v>17.527670935675363</v>
      </c>
      <c r="W589" s="1">
        <f>VLOOKUP(V589,Graph!$D$3:$M$50,col)</f>
        <v>5.7999999999999996E-3</v>
      </c>
      <c r="X589" s="1">
        <f>VLOOKUP(V589,Graph!$D$3:$M$50,col+1)</f>
        <v>4.7000000000000002E-3</v>
      </c>
      <c r="Y589" s="1">
        <f t="shared" si="439"/>
        <v>5.0666666666666664E-3</v>
      </c>
      <c r="Z589" s="1">
        <f t="shared" si="463"/>
        <v>0.64078333333333326</v>
      </c>
      <c r="AA589" s="2">
        <f t="shared" si="440"/>
        <v>0.58293333333333375</v>
      </c>
      <c r="AB589" s="1">
        <f t="shared" si="441"/>
        <v>5.1245559648579846E-2</v>
      </c>
      <c r="AC589" s="1">
        <f t="shared" si="442"/>
        <v>1.0915629626467143</v>
      </c>
      <c r="AD589" s="1">
        <f t="shared" si="443"/>
        <v>1.091562962430231</v>
      </c>
      <c r="AE589" s="1">
        <f t="shared" si="444"/>
        <v>1.0915629624229992</v>
      </c>
      <c r="AF589" s="1">
        <f t="shared" si="445"/>
        <v>1.0915629624227579</v>
      </c>
      <c r="AG589" s="1">
        <f t="shared" si="446"/>
        <v>0.97173570660667308</v>
      </c>
      <c r="AH589" s="1">
        <f t="shared" si="447"/>
        <v>0.53074504526725297</v>
      </c>
      <c r="AI589" s="2">
        <f t="shared" si="464"/>
        <v>17.527670899789953</v>
      </c>
      <c r="AJ589" s="1">
        <f>VLOOKUP(AI589,Graph!$D$3:$M$50,col)</f>
        <v>5.7999999999999996E-3</v>
      </c>
      <c r="AK589" s="1">
        <f>VLOOKUP(AI589,Graph!$D$3:$M$50,col+1)</f>
        <v>4.7000000000000002E-3</v>
      </c>
      <c r="AL589" s="1">
        <f t="shared" si="448"/>
        <v>5.0666666666666664E-3</v>
      </c>
      <c r="AM589" s="1">
        <f t="shared" si="465"/>
        <v>0.64078333333333326</v>
      </c>
      <c r="AN589" s="2">
        <f t="shared" si="449"/>
        <v>0.58293333333333375</v>
      </c>
      <c r="AO589" s="1">
        <f t="shared" si="450"/>
        <v>5.1245559648579846E-2</v>
      </c>
      <c r="AP589" s="1">
        <f t="shared" si="451"/>
        <v>1.0915629624227494</v>
      </c>
      <c r="AQ589" s="1">
        <f t="shared" si="452"/>
        <v>1.0915629624227492</v>
      </c>
      <c r="AR589" s="1">
        <f t="shared" si="453"/>
        <v>1.0915629624227494</v>
      </c>
      <c r="AS589" s="1">
        <f t="shared" si="454"/>
        <v>1.0915629624227492</v>
      </c>
      <c r="AT589" s="1">
        <f t="shared" si="455"/>
        <v>0.97173570660667308</v>
      </c>
      <c r="AU589" s="1">
        <f t="shared" si="456"/>
        <v>0.53074504526724875</v>
      </c>
      <c r="AV589" s="2">
        <f t="shared" si="468"/>
        <v>588</v>
      </c>
      <c r="AW589" s="1">
        <f t="shared" si="469"/>
        <v>530.74504526724877</v>
      </c>
      <c r="AX589" s="1">
        <f t="shared" si="470"/>
        <v>0.97173570660667308</v>
      </c>
      <c r="AY589" s="1">
        <f t="shared" si="471"/>
        <v>1.0915629624227492</v>
      </c>
      <c r="AZ589" s="1">
        <f t="shared" si="466"/>
        <v>5.0666666666666664E-3</v>
      </c>
      <c r="BA589" s="1">
        <f t="shared" si="467"/>
        <v>17.527670899789953</v>
      </c>
    </row>
    <row r="590" spans="1:53">
      <c r="A590" s="2">
        <f t="shared" si="426"/>
        <v>0.58900000000000041</v>
      </c>
      <c r="B590" s="1">
        <f t="shared" si="459"/>
        <v>0.63615283333333383</v>
      </c>
      <c r="C590" s="1">
        <f t="shared" si="427"/>
        <v>5.3808968723470636E-2</v>
      </c>
      <c r="D590" s="1">
        <f t="shared" si="460"/>
        <v>1.0972225711026913</v>
      </c>
      <c r="E590" s="1">
        <f t="shared" si="472"/>
        <v>1.0971250186688026</v>
      </c>
      <c r="F590" s="1">
        <f t="shared" si="472"/>
        <v>1.0971215450449707</v>
      </c>
      <c r="G590" s="1">
        <f t="shared" si="472"/>
        <v>1.0971214212978107</v>
      </c>
      <c r="H590" s="1">
        <f t="shared" si="428"/>
        <v>0.55036479251559589</v>
      </c>
      <c r="I590" s="1">
        <f t="shared" si="461"/>
        <v>17.741041374120712</v>
      </c>
      <c r="J590" s="1">
        <f>VLOOKUP($I590,Graph!$D$3:$M$50,col)</f>
        <v>5.7999999999999996E-3</v>
      </c>
      <c r="K590" s="1">
        <f>VLOOKUP($I590,Graph!$D$3:$M$50,col+1)</f>
        <v>4.7000000000000002E-3</v>
      </c>
      <c r="L590" s="1">
        <f t="shared" si="429"/>
        <v>5.0666666666666664E-3</v>
      </c>
      <c r="M590" s="1">
        <f t="shared" si="430"/>
        <v>0.64078333333333326</v>
      </c>
      <c r="N590" s="1">
        <f t="shared" si="431"/>
        <v>0.58393333333333375</v>
      </c>
      <c r="O590" s="1">
        <f t="shared" si="432"/>
        <v>5.1253348571603984E-2</v>
      </c>
      <c r="P590" s="1">
        <f t="shared" si="433"/>
        <v>1.0917596613773577</v>
      </c>
      <c r="Q590" s="1">
        <f t="shared" si="434"/>
        <v>1.0915856823140984</v>
      </c>
      <c r="R590" s="1">
        <f t="shared" si="435"/>
        <v>1.0915798747918817</v>
      </c>
      <c r="S590" s="1">
        <f t="shared" si="436"/>
        <v>1.0915796807572278</v>
      </c>
      <c r="T590" s="1">
        <f t="shared" si="437"/>
        <v>0.97175721605001109</v>
      </c>
      <c r="U590" s="1">
        <f t="shared" si="438"/>
        <v>0.53211949006151915</v>
      </c>
      <c r="V590" s="2">
        <f t="shared" si="462"/>
        <v>17.542788045330997</v>
      </c>
      <c r="W590" s="1">
        <f>VLOOKUP(V590,Graph!$D$3:$M$50,col)</f>
        <v>5.7999999999999996E-3</v>
      </c>
      <c r="X590" s="1">
        <f>VLOOKUP(V590,Graph!$D$3:$M$50,col+1)</f>
        <v>4.7000000000000002E-3</v>
      </c>
      <c r="Y590" s="1">
        <f t="shared" si="439"/>
        <v>5.0666666666666664E-3</v>
      </c>
      <c r="Z590" s="1">
        <f t="shared" si="463"/>
        <v>0.64078333333333326</v>
      </c>
      <c r="AA590" s="2">
        <f t="shared" si="440"/>
        <v>0.58393333333333375</v>
      </c>
      <c r="AB590" s="1">
        <f t="shared" si="441"/>
        <v>5.1253348571603984E-2</v>
      </c>
      <c r="AC590" s="1">
        <f t="shared" si="442"/>
        <v>1.0915796742741548</v>
      </c>
      <c r="AD590" s="1">
        <f t="shared" si="443"/>
        <v>1.0915796740575427</v>
      </c>
      <c r="AE590" s="1">
        <f t="shared" si="444"/>
        <v>1.0915796740503052</v>
      </c>
      <c r="AF590" s="1">
        <f t="shared" si="445"/>
        <v>1.0915796740500632</v>
      </c>
      <c r="AG590" s="1">
        <f t="shared" si="446"/>
        <v>0.97175721605001109</v>
      </c>
      <c r="AH590" s="1">
        <f t="shared" si="447"/>
        <v>0.53211948679193366</v>
      </c>
      <c r="AI590" s="2">
        <f t="shared" si="464"/>
        <v>17.542788009400695</v>
      </c>
      <c r="AJ590" s="1">
        <f>VLOOKUP(AI590,Graph!$D$3:$M$50,col)</f>
        <v>5.7999999999999996E-3</v>
      </c>
      <c r="AK590" s="1">
        <f>VLOOKUP(AI590,Graph!$D$3:$M$50,col+1)</f>
        <v>4.7000000000000002E-3</v>
      </c>
      <c r="AL590" s="1">
        <f t="shared" si="448"/>
        <v>5.0666666666666664E-3</v>
      </c>
      <c r="AM590" s="1">
        <f t="shared" si="465"/>
        <v>0.64078333333333326</v>
      </c>
      <c r="AN590" s="2">
        <f t="shared" si="449"/>
        <v>0.58393333333333375</v>
      </c>
      <c r="AO590" s="1">
        <f t="shared" si="450"/>
        <v>5.1253348571603984E-2</v>
      </c>
      <c r="AP590" s="1">
        <f t="shared" si="451"/>
        <v>1.0915796740500552</v>
      </c>
      <c r="AQ590" s="1">
        <f t="shared" si="452"/>
        <v>1.0915796740500554</v>
      </c>
      <c r="AR590" s="1">
        <f t="shared" si="453"/>
        <v>1.0915796740500552</v>
      </c>
      <c r="AS590" s="1">
        <f t="shared" si="454"/>
        <v>1.0915796740500554</v>
      </c>
      <c r="AT590" s="1">
        <f t="shared" si="455"/>
        <v>0.97175721605001109</v>
      </c>
      <c r="AU590" s="1">
        <f t="shared" si="456"/>
        <v>0.53211948679192989</v>
      </c>
      <c r="AV590" s="2">
        <f t="shared" si="468"/>
        <v>589</v>
      </c>
      <c r="AW590" s="1">
        <f t="shared" si="469"/>
        <v>532.11948679192983</v>
      </c>
      <c r="AX590" s="1">
        <f t="shared" si="470"/>
        <v>0.97175721605001109</v>
      </c>
      <c r="AY590" s="1">
        <f t="shared" si="471"/>
        <v>1.0915796740500554</v>
      </c>
      <c r="AZ590" s="1">
        <f t="shared" si="466"/>
        <v>5.0666666666666664E-3</v>
      </c>
      <c r="BA590" s="1">
        <f t="shared" si="467"/>
        <v>17.542788009400695</v>
      </c>
    </row>
    <row r="591" spans="1:53">
      <c r="A591" s="2">
        <f t="shared" si="426"/>
        <v>0.59000000000000041</v>
      </c>
      <c r="B591" s="1">
        <f t="shared" si="459"/>
        <v>0.63719400000000048</v>
      </c>
      <c r="C591" s="1">
        <f t="shared" si="427"/>
        <v>5.3815537037088149E-2</v>
      </c>
      <c r="D591" s="1">
        <f t="shared" si="460"/>
        <v>1.0972364841342324</v>
      </c>
      <c r="E591" s="1">
        <f t="shared" si="472"/>
        <v>1.0971393974764281</v>
      </c>
      <c r="F591" s="1">
        <f t="shared" si="472"/>
        <v>1.0971359398685798</v>
      </c>
      <c r="G591" s="1">
        <f t="shared" si="472"/>
        <v>1.0971358166719938</v>
      </c>
      <c r="H591" s="1">
        <f t="shared" si="428"/>
        <v>0.55177423514466384</v>
      </c>
      <c r="I591" s="1">
        <f t="shared" si="461"/>
        <v>17.756172953130125</v>
      </c>
      <c r="J591" s="1">
        <f>VLOOKUP($I591,Graph!$D$3:$M$50,col)</f>
        <v>5.7999999999999996E-3</v>
      </c>
      <c r="K591" s="1">
        <f>VLOOKUP($I591,Graph!$D$3:$M$50,col+1)</f>
        <v>4.7000000000000002E-3</v>
      </c>
      <c r="L591" s="1">
        <f t="shared" si="429"/>
        <v>5.0666666666666664E-3</v>
      </c>
      <c r="M591" s="1">
        <f t="shared" si="430"/>
        <v>0.64078333333333326</v>
      </c>
      <c r="N591" s="1">
        <f t="shared" si="431"/>
        <v>0.58493333333333375</v>
      </c>
      <c r="O591" s="1">
        <f t="shared" si="432"/>
        <v>5.126111262961569E-2</v>
      </c>
      <c r="P591" s="1">
        <f t="shared" si="433"/>
        <v>1.0917762859758968</v>
      </c>
      <c r="Q591" s="1">
        <f t="shared" si="434"/>
        <v>1.0916023416885361</v>
      </c>
      <c r="R591" s="1">
        <f t="shared" si="435"/>
        <v>1.0915965341745952</v>
      </c>
      <c r="S591" s="1">
        <f t="shared" si="436"/>
        <v>1.091596340101771</v>
      </c>
      <c r="T591" s="1">
        <f t="shared" si="437"/>
        <v>0.97177865273787778</v>
      </c>
      <c r="U591" s="1">
        <f t="shared" si="438"/>
        <v>0.53349511832188157</v>
      </c>
      <c r="V591" s="2">
        <f t="shared" si="462"/>
        <v>17.557892164937169</v>
      </c>
      <c r="W591" s="1">
        <f>VLOOKUP(V591,Graph!$D$3:$M$50,col)</f>
        <v>5.7999999999999996E-3</v>
      </c>
      <c r="X591" s="1">
        <f>VLOOKUP(V591,Graph!$D$3:$M$50,col+1)</f>
        <v>4.7000000000000002E-3</v>
      </c>
      <c r="Y591" s="1">
        <f t="shared" si="439"/>
        <v>5.0666666666666664E-3</v>
      </c>
      <c r="Z591" s="1">
        <f t="shared" si="463"/>
        <v>0.64078333333333326</v>
      </c>
      <c r="AA591" s="2">
        <f t="shared" si="440"/>
        <v>0.58493333333333375</v>
      </c>
      <c r="AB591" s="1">
        <f t="shared" si="441"/>
        <v>5.126111262961569E-2</v>
      </c>
      <c r="AC591" s="1">
        <f t="shared" si="442"/>
        <v>1.0915963336161383</v>
      </c>
      <c r="AD591" s="1">
        <f t="shared" si="443"/>
        <v>1.0915963333993972</v>
      </c>
      <c r="AE591" s="1">
        <f t="shared" si="444"/>
        <v>1.0915963333921543</v>
      </c>
      <c r="AF591" s="1">
        <f t="shared" si="445"/>
        <v>1.0915963333919123</v>
      </c>
      <c r="AG591" s="1">
        <f t="shared" si="446"/>
        <v>0.97177865273787778</v>
      </c>
      <c r="AH591" s="1">
        <f t="shared" si="447"/>
        <v>0.53349511504257707</v>
      </c>
      <c r="AI591" s="2">
        <f t="shared" si="464"/>
        <v>17.557892128962035</v>
      </c>
      <c r="AJ591" s="1">
        <f>VLOOKUP(AI591,Graph!$D$3:$M$50,col)</f>
        <v>5.7999999999999996E-3</v>
      </c>
      <c r="AK591" s="1">
        <f>VLOOKUP(AI591,Graph!$D$3:$M$50,col+1)</f>
        <v>4.7000000000000002E-3</v>
      </c>
      <c r="AL591" s="1">
        <f t="shared" si="448"/>
        <v>5.0666666666666664E-3</v>
      </c>
      <c r="AM591" s="1">
        <f t="shared" si="465"/>
        <v>0.64078333333333326</v>
      </c>
      <c r="AN591" s="2">
        <f t="shared" si="449"/>
        <v>0.58493333333333375</v>
      </c>
      <c r="AO591" s="1">
        <f t="shared" si="450"/>
        <v>5.126111262961569E-2</v>
      </c>
      <c r="AP591" s="1">
        <f t="shared" si="451"/>
        <v>1.0915963333919043</v>
      </c>
      <c r="AQ591" s="1">
        <f t="shared" si="452"/>
        <v>1.0915963333919039</v>
      </c>
      <c r="AR591" s="1">
        <f t="shared" si="453"/>
        <v>1.0915963333919041</v>
      </c>
      <c r="AS591" s="1">
        <f t="shared" si="454"/>
        <v>1.0915963333919039</v>
      </c>
      <c r="AT591" s="1">
        <f t="shared" si="455"/>
        <v>0.97177865273787778</v>
      </c>
      <c r="AU591" s="1">
        <f t="shared" si="456"/>
        <v>0.53349511504257285</v>
      </c>
      <c r="AV591" s="2">
        <f t="shared" si="468"/>
        <v>590</v>
      </c>
      <c r="AW591" s="1">
        <f t="shared" si="469"/>
        <v>533.49511504257282</v>
      </c>
      <c r="AX591" s="1">
        <f t="shared" si="470"/>
        <v>0.97177865273787778</v>
      </c>
      <c r="AY591" s="1">
        <f t="shared" si="471"/>
        <v>1.0915963333919039</v>
      </c>
      <c r="AZ591" s="1">
        <f t="shared" si="466"/>
        <v>5.0666666666666664E-3</v>
      </c>
      <c r="BA591" s="1">
        <f t="shared" si="467"/>
        <v>17.557892128962035</v>
      </c>
    </row>
    <row r="592" spans="1:53">
      <c r="A592" s="2">
        <f t="shared" si="426"/>
        <v>0.59100000000000041</v>
      </c>
      <c r="B592" s="1">
        <f t="shared" si="459"/>
        <v>0.63823516666666724</v>
      </c>
      <c r="C592" s="1">
        <f t="shared" si="427"/>
        <v>5.382208431954881E-2</v>
      </c>
      <c r="D592" s="1">
        <f t="shared" si="460"/>
        <v>1.0972503531442175</v>
      </c>
      <c r="E592" s="1">
        <f t="shared" si="472"/>
        <v>1.0971537310172423</v>
      </c>
      <c r="F592" s="1">
        <f t="shared" si="472"/>
        <v>1.097150289388249</v>
      </c>
      <c r="G592" s="1">
        <f t="shared" si="472"/>
        <v>1.0971501667411612</v>
      </c>
      <c r="H592" s="1">
        <f t="shared" si="428"/>
        <v>0.5531848805703955</v>
      </c>
      <c r="I592" s="1">
        <f t="shared" si="461"/>
        <v>17.771291666254875</v>
      </c>
      <c r="J592" s="1">
        <f>VLOOKUP($I592,Graph!$D$3:$M$50,col)</f>
        <v>5.7999999999999996E-3</v>
      </c>
      <c r="K592" s="1">
        <f>VLOOKUP($I592,Graph!$D$3:$M$50,col+1)</f>
        <v>4.7000000000000002E-3</v>
      </c>
      <c r="L592" s="1">
        <f t="shared" si="429"/>
        <v>5.0666666666666664E-3</v>
      </c>
      <c r="M592" s="1">
        <f t="shared" si="430"/>
        <v>0.64078333333333326</v>
      </c>
      <c r="N592" s="1">
        <f t="shared" si="431"/>
        <v>0.58593333333333375</v>
      </c>
      <c r="O592" s="1">
        <f t="shared" si="432"/>
        <v>5.1268851941425692E-2</v>
      </c>
      <c r="P592" s="1">
        <f t="shared" si="433"/>
        <v>1.0917928586013366</v>
      </c>
      <c r="Q592" s="1">
        <f t="shared" si="434"/>
        <v>1.0916189490205019</v>
      </c>
      <c r="R592" s="1">
        <f t="shared" si="435"/>
        <v>1.091613141516544</v>
      </c>
      <c r="S592" s="1">
        <f t="shared" si="436"/>
        <v>1.0916129474057259</v>
      </c>
      <c r="T592" s="1">
        <f t="shared" si="437"/>
        <v>0.97180001703878904</v>
      </c>
      <c r="U592" s="1">
        <f t="shared" si="438"/>
        <v>0.53487193228434926</v>
      </c>
      <c r="V592" s="2">
        <f t="shared" si="462"/>
        <v>17.572983327868499</v>
      </c>
      <c r="W592" s="1">
        <f>VLOOKUP(V592,Graph!$D$3:$M$50,col)</f>
        <v>5.7999999999999996E-3</v>
      </c>
      <c r="X592" s="1">
        <f>VLOOKUP(V592,Graph!$D$3:$M$50,col+1)</f>
        <v>4.7000000000000002E-3</v>
      </c>
      <c r="Y592" s="1">
        <f t="shared" si="439"/>
        <v>5.0666666666666664E-3</v>
      </c>
      <c r="Z592" s="1">
        <f t="shared" si="463"/>
        <v>0.64078333333333326</v>
      </c>
      <c r="AA592" s="2">
        <f t="shared" si="440"/>
        <v>0.58593333333333375</v>
      </c>
      <c r="AB592" s="1">
        <f t="shared" si="441"/>
        <v>5.1268851941425692E-2</v>
      </c>
      <c r="AC592" s="1">
        <f t="shared" si="442"/>
        <v>1.0916129409175424</v>
      </c>
      <c r="AD592" s="1">
        <f t="shared" si="443"/>
        <v>1.0916129407006734</v>
      </c>
      <c r="AE592" s="1">
        <f t="shared" si="444"/>
        <v>1.0916129406934245</v>
      </c>
      <c r="AF592" s="1">
        <f t="shared" si="445"/>
        <v>1.0916129406931823</v>
      </c>
      <c r="AG592" s="1">
        <f t="shared" si="446"/>
        <v>0.97180001703878904</v>
      </c>
      <c r="AH592" s="1">
        <f t="shared" si="447"/>
        <v>0.53487192899531621</v>
      </c>
      <c r="AI592" s="2">
        <f t="shared" si="464"/>
        <v>17.572983291848587</v>
      </c>
      <c r="AJ592" s="1">
        <f>VLOOKUP(AI592,Graph!$D$3:$M$50,col)</f>
        <v>5.7999999999999996E-3</v>
      </c>
      <c r="AK592" s="1">
        <f>VLOOKUP(AI592,Graph!$D$3:$M$50,col+1)</f>
        <v>4.7000000000000002E-3</v>
      </c>
      <c r="AL592" s="1">
        <f t="shared" si="448"/>
        <v>5.0666666666666664E-3</v>
      </c>
      <c r="AM592" s="1">
        <f t="shared" si="465"/>
        <v>0.64078333333333326</v>
      </c>
      <c r="AN592" s="2">
        <f t="shared" si="449"/>
        <v>0.58593333333333375</v>
      </c>
      <c r="AO592" s="1">
        <f t="shared" si="450"/>
        <v>5.1268851941425692E-2</v>
      </c>
      <c r="AP592" s="1">
        <f t="shared" si="451"/>
        <v>1.0916129406931743</v>
      </c>
      <c r="AQ592" s="1">
        <f t="shared" si="452"/>
        <v>1.0916129406931736</v>
      </c>
      <c r="AR592" s="1">
        <f t="shared" si="453"/>
        <v>1.0916129406931738</v>
      </c>
      <c r="AS592" s="1">
        <f t="shared" si="454"/>
        <v>1.0916129406931738</v>
      </c>
      <c r="AT592" s="1">
        <f t="shared" si="455"/>
        <v>0.97180001703878904</v>
      </c>
      <c r="AU592" s="1">
        <f t="shared" si="456"/>
        <v>0.534871928995312</v>
      </c>
      <c r="AV592" s="2">
        <f t="shared" si="468"/>
        <v>591</v>
      </c>
      <c r="AW592" s="1">
        <f t="shared" si="469"/>
        <v>534.87192899531203</v>
      </c>
      <c r="AX592" s="1">
        <f t="shared" si="470"/>
        <v>0.97180001703878904</v>
      </c>
      <c r="AY592" s="1">
        <f t="shared" si="471"/>
        <v>1.0916129406931738</v>
      </c>
      <c r="AZ592" s="1">
        <f t="shared" si="466"/>
        <v>5.0666666666666664E-3</v>
      </c>
      <c r="BA592" s="1">
        <f t="shared" si="467"/>
        <v>17.572983291848587</v>
      </c>
    </row>
    <row r="593" spans="1:53">
      <c r="A593" s="2">
        <f t="shared" si="426"/>
        <v>0.59200000000000041</v>
      </c>
      <c r="B593" s="1">
        <f t="shared" si="459"/>
        <v>0.63927633333333389</v>
      </c>
      <c r="C593" s="1">
        <f t="shared" si="427"/>
        <v>5.3828610671664841E-2</v>
      </c>
      <c r="D593" s="1">
        <f t="shared" si="460"/>
        <v>1.097264178341173</v>
      </c>
      <c r="E593" s="1">
        <f t="shared" si="472"/>
        <v>1.0971680195046039</v>
      </c>
      <c r="F593" s="1">
        <f t="shared" si="472"/>
        <v>1.0971645938174535</v>
      </c>
      <c r="G593" s="1">
        <f t="shared" si="472"/>
        <v>1.0971644717187896</v>
      </c>
      <c r="H593" s="1">
        <f t="shared" si="428"/>
        <v>0.55459672776726154</v>
      </c>
      <c r="I593" s="1">
        <f t="shared" si="461"/>
        <v>17.786397546217984</v>
      </c>
      <c r="J593" s="1">
        <f>VLOOKUP($I593,Graph!$D$3:$M$50,col)</f>
        <v>5.7999999999999996E-3</v>
      </c>
      <c r="K593" s="1">
        <f>VLOOKUP($I593,Graph!$D$3:$M$50,col+1)</f>
        <v>4.7000000000000002E-3</v>
      </c>
      <c r="L593" s="1">
        <f t="shared" si="429"/>
        <v>5.0666666666666664E-3</v>
      </c>
      <c r="M593" s="1">
        <f t="shared" si="430"/>
        <v>0.64078333333333326</v>
      </c>
      <c r="N593" s="1">
        <f t="shared" si="431"/>
        <v>0.58693333333333375</v>
      </c>
      <c r="O593" s="1">
        <f t="shared" si="432"/>
        <v>5.1276566625089399E-2</v>
      </c>
      <c r="P593" s="1">
        <f t="shared" si="433"/>
        <v>1.0918093794968984</v>
      </c>
      <c r="Q593" s="1">
        <f t="shared" si="434"/>
        <v>1.0916355045533634</v>
      </c>
      <c r="R593" s="1">
        <f t="shared" si="435"/>
        <v>1.091629697061081</v>
      </c>
      <c r="S593" s="1">
        <f t="shared" si="436"/>
        <v>1.0916295029124436</v>
      </c>
      <c r="T593" s="1">
        <f t="shared" si="437"/>
        <v>0.97182130931877597</v>
      </c>
      <c r="U593" s="1">
        <f t="shared" si="438"/>
        <v>0.53624993092770101</v>
      </c>
      <c r="V593" s="2">
        <f t="shared" si="462"/>
        <v>17.588061567357119</v>
      </c>
      <c r="W593" s="1">
        <f>VLOOKUP(V593,Graph!$D$3:$M$50,col)</f>
        <v>5.7999999999999996E-3</v>
      </c>
      <c r="X593" s="1">
        <f>VLOOKUP(V593,Graph!$D$3:$M$50,col+1)</f>
        <v>4.7000000000000002E-3</v>
      </c>
      <c r="Y593" s="1">
        <f t="shared" si="439"/>
        <v>5.0666666666666664E-3</v>
      </c>
      <c r="Z593" s="1">
        <f t="shared" si="463"/>
        <v>0.64078333333333326</v>
      </c>
      <c r="AA593" s="2">
        <f t="shared" si="440"/>
        <v>0.58693333333333375</v>
      </c>
      <c r="AB593" s="1">
        <f t="shared" si="441"/>
        <v>5.1276566625089399E-2</v>
      </c>
      <c r="AC593" s="1">
        <f t="shared" si="442"/>
        <v>1.0916294964217186</v>
      </c>
      <c r="AD593" s="1">
        <f t="shared" si="443"/>
        <v>1.0916294962047222</v>
      </c>
      <c r="AE593" s="1">
        <f t="shared" si="444"/>
        <v>1.0916294961974675</v>
      </c>
      <c r="AF593" s="1">
        <f t="shared" si="445"/>
        <v>1.0916294961972253</v>
      </c>
      <c r="AG593" s="1">
        <f t="shared" si="446"/>
        <v>0.97182130931877597</v>
      </c>
      <c r="AH593" s="1">
        <f t="shared" si="447"/>
        <v>0.53624992762893031</v>
      </c>
      <c r="AI593" s="2">
        <f t="shared" si="464"/>
        <v>17.588061531292482</v>
      </c>
      <c r="AJ593" s="1">
        <f>VLOOKUP(AI593,Graph!$D$3:$M$50,col)</f>
        <v>5.7999999999999996E-3</v>
      </c>
      <c r="AK593" s="1">
        <f>VLOOKUP(AI593,Graph!$D$3:$M$50,col+1)</f>
        <v>4.7000000000000002E-3</v>
      </c>
      <c r="AL593" s="1">
        <f t="shared" si="448"/>
        <v>5.0666666666666664E-3</v>
      </c>
      <c r="AM593" s="1">
        <f t="shared" si="465"/>
        <v>0.64078333333333326</v>
      </c>
      <c r="AN593" s="2">
        <f t="shared" si="449"/>
        <v>0.58693333333333375</v>
      </c>
      <c r="AO593" s="1">
        <f t="shared" si="450"/>
        <v>5.1276566625089399E-2</v>
      </c>
      <c r="AP593" s="1">
        <f t="shared" si="451"/>
        <v>1.0916294961972171</v>
      </c>
      <c r="AQ593" s="1">
        <f t="shared" si="452"/>
        <v>1.0916294961972166</v>
      </c>
      <c r="AR593" s="1">
        <f t="shared" si="453"/>
        <v>1.0916294961972168</v>
      </c>
      <c r="AS593" s="1">
        <f t="shared" si="454"/>
        <v>1.0916294961972168</v>
      </c>
      <c r="AT593" s="1">
        <f t="shared" si="455"/>
        <v>0.97182130931877597</v>
      </c>
      <c r="AU593" s="1">
        <f t="shared" si="456"/>
        <v>0.5362499276289262</v>
      </c>
      <c r="AV593" s="2">
        <f t="shared" si="468"/>
        <v>592</v>
      </c>
      <c r="AW593" s="1">
        <f t="shared" si="469"/>
        <v>536.24992762892623</v>
      </c>
      <c r="AX593" s="1">
        <f t="shared" si="470"/>
        <v>0.97182130931877597</v>
      </c>
      <c r="AY593" s="1">
        <f t="shared" si="471"/>
        <v>1.0916294961972168</v>
      </c>
      <c r="AZ593" s="1">
        <f t="shared" si="466"/>
        <v>5.0666666666666664E-3</v>
      </c>
      <c r="BA593" s="1">
        <f t="shared" si="467"/>
        <v>17.588061531292482</v>
      </c>
    </row>
    <row r="594" spans="1:53">
      <c r="A594" s="2">
        <f t="shared" si="426"/>
        <v>0.59300000000000042</v>
      </c>
      <c r="B594" s="1">
        <f t="shared" si="459"/>
        <v>0.64031750000000054</v>
      </c>
      <c r="C594" s="1">
        <f t="shared" si="427"/>
        <v>5.3835116193605446E-2</v>
      </c>
      <c r="D594" s="1">
        <f t="shared" si="460"/>
        <v>1.097277959932311</v>
      </c>
      <c r="E594" s="1">
        <f t="shared" si="472"/>
        <v>1.0971822631505328</v>
      </c>
      <c r="F594" s="1">
        <f t="shared" si="472"/>
        <v>1.0971788533683284</v>
      </c>
      <c r="G594" s="1">
        <f t="shared" si="472"/>
        <v>1.0971787318170181</v>
      </c>
      <c r="H594" s="1">
        <f t="shared" si="428"/>
        <v>0.55600977571235344</v>
      </c>
      <c r="I594" s="1">
        <f t="shared" si="461"/>
        <v>17.801490625604156</v>
      </c>
      <c r="J594" s="1">
        <f>VLOOKUP($I594,Graph!$D$3:$M$50,col)</f>
        <v>5.7999999999999996E-3</v>
      </c>
      <c r="K594" s="1">
        <f>VLOOKUP($I594,Graph!$D$3:$M$50,col+1)</f>
        <v>4.7000000000000002E-3</v>
      </c>
      <c r="L594" s="1">
        <f t="shared" si="429"/>
        <v>5.0666666666666664E-3</v>
      </c>
      <c r="M594" s="1">
        <f t="shared" si="430"/>
        <v>0.64078333333333326</v>
      </c>
      <c r="N594" s="1">
        <f t="shared" si="431"/>
        <v>0.58793333333333375</v>
      </c>
      <c r="O594" s="1">
        <f t="shared" si="432"/>
        <v>5.1284256797912937E-2</v>
      </c>
      <c r="P594" s="1">
        <f t="shared" si="433"/>
        <v>1.0918258489042887</v>
      </c>
      <c r="Q594" s="1">
        <f t="shared" si="434"/>
        <v>1.0916520085289749</v>
      </c>
      <c r="R594" s="1">
        <f t="shared" si="435"/>
        <v>1.0916462010500447</v>
      </c>
      <c r="S594" s="1">
        <f t="shared" si="436"/>
        <v>1.0916460068637628</v>
      </c>
      <c r="T594" s="1">
        <f t="shared" si="437"/>
        <v>0.97184252994140663</v>
      </c>
      <c r="U594" s="1">
        <f t="shared" si="438"/>
        <v>0.53762911323335139</v>
      </c>
      <c r="V594" s="2">
        <f t="shared" si="462"/>
        <v>17.603126916493551</v>
      </c>
      <c r="W594" s="1">
        <f>VLOOKUP(V594,Graph!$D$3:$M$50,col)</f>
        <v>5.7999999999999996E-3</v>
      </c>
      <c r="X594" s="1">
        <f>VLOOKUP(V594,Graph!$D$3:$M$50,col+1)</f>
        <v>4.7000000000000002E-3</v>
      </c>
      <c r="Y594" s="1">
        <f t="shared" si="439"/>
        <v>5.0666666666666664E-3</v>
      </c>
      <c r="Z594" s="1">
        <f t="shared" si="463"/>
        <v>0.64078333333333326</v>
      </c>
      <c r="AA594" s="2">
        <f t="shared" si="440"/>
        <v>0.58793333333333375</v>
      </c>
      <c r="AB594" s="1">
        <f t="shared" si="441"/>
        <v>5.1284256797912937E-2</v>
      </c>
      <c r="AC594" s="1">
        <f t="shared" si="442"/>
        <v>1.0916460003705055</v>
      </c>
      <c r="AD594" s="1">
        <f t="shared" si="443"/>
        <v>1.0916460001533819</v>
      </c>
      <c r="AE594" s="1">
        <f t="shared" si="444"/>
        <v>1.0916460001461215</v>
      </c>
      <c r="AF594" s="1">
        <f t="shared" si="445"/>
        <v>1.0916460001458788</v>
      </c>
      <c r="AG594" s="1">
        <f t="shared" si="446"/>
        <v>0.97184252994140663</v>
      </c>
      <c r="AH594" s="1">
        <f t="shared" si="447"/>
        <v>0.53762910992483381</v>
      </c>
      <c r="AI594" s="2">
        <f t="shared" si="464"/>
        <v>17.603126880384238</v>
      </c>
      <c r="AJ594" s="1">
        <f>VLOOKUP(AI594,Graph!$D$3:$M$50,col)</f>
        <v>5.7999999999999996E-3</v>
      </c>
      <c r="AK594" s="1">
        <f>VLOOKUP(AI594,Graph!$D$3:$M$50,col+1)</f>
        <v>4.7000000000000002E-3</v>
      </c>
      <c r="AL594" s="1">
        <f t="shared" si="448"/>
        <v>5.0666666666666664E-3</v>
      </c>
      <c r="AM594" s="1">
        <f t="shared" si="465"/>
        <v>0.64078333333333326</v>
      </c>
      <c r="AN594" s="2">
        <f t="shared" si="449"/>
        <v>0.58793333333333375</v>
      </c>
      <c r="AO594" s="1">
        <f t="shared" si="450"/>
        <v>5.1284256797912937E-2</v>
      </c>
      <c r="AP594" s="1">
        <f t="shared" si="451"/>
        <v>1.0916460001458708</v>
      </c>
      <c r="AQ594" s="1">
        <f t="shared" si="452"/>
        <v>1.0916460001458705</v>
      </c>
      <c r="AR594" s="1">
        <f t="shared" si="453"/>
        <v>1.0916460001458705</v>
      </c>
      <c r="AS594" s="1">
        <f t="shared" si="454"/>
        <v>1.0916460001458705</v>
      </c>
      <c r="AT594" s="1">
        <f t="shared" si="455"/>
        <v>0.97184252994140663</v>
      </c>
      <c r="AU594" s="1">
        <f t="shared" si="456"/>
        <v>0.53762910992482982</v>
      </c>
      <c r="AV594" s="2">
        <f t="shared" si="468"/>
        <v>593</v>
      </c>
      <c r="AW594" s="1">
        <f t="shared" si="469"/>
        <v>537.62910992482978</v>
      </c>
      <c r="AX594" s="1">
        <f t="shared" si="470"/>
        <v>0.97184252994140663</v>
      </c>
      <c r="AY594" s="1">
        <f t="shared" si="471"/>
        <v>1.0916460001458705</v>
      </c>
      <c r="AZ594" s="1">
        <f t="shared" si="466"/>
        <v>5.0666666666666664E-3</v>
      </c>
      <c r="BA594" s="1">
        <f t="shared" si="467"/>
        <v>17.603126880384238</v>
      </c>
    </row>
    <row r="595" spans="1:53">
      <c r="A595" s="2">
        <f t="shared" si="426"/>
        <v>0.59400000000000042</v>
      </c>
      <c r="B595" s="1">
        <f t="shared" si="459"/>
        <v>0.64135866666666719</v>
      </c>
      <c r="C595" s="1">
        <f t="shared" si="427"/>
        <v>5.3841600984901844E-2</v>
      </c>
      <c r="D595" s="1">
        <f t="shared" si="460"/>
        <v>1.097291698123539</v>
      </c>
      <c r="E595" s="1">
        <f t="shared" si="472"/>
        <v>1.0971964621657198</v>
      </c>
      <c r="F595" s="1">
        <f t="shared" si="472"/>
        <v>1.0971930682516815</v>
      </c>
      <c r="G595" s="1">
        <f t="shared" si="472"/>
        <v>1.0971929472466562</v>
      </c>
      <c r="H595" s="1">
        <f t="shared" si="428"/>
        <v>0.55742402338537012</v>
      </c>
      <c r="I595" s="1">
        <f t="shared" si="461"/>
        <v>17.816570936860572</v>
      </c>
      <c r="J595" s="1">
        <f>VLOOKUP($I595,Graph!$D$3:$M$50,col)</f>
        <v>5.7999999999999996E-3</v>
      </c>
      <c r="K595" s="1">
        <f>VLOOKUP($I595,Graph!$D$3:$M$50,col+1)</f>
        <v>4.7000000000000002E-3</v>
      </c>
      <c r="L595" s="1">
        <f t="shared" si="429"/>
        <v>5.0666666666666664E-3</v>
      </c>
      <c r="M595" s="1">
        <f t="shared" si="430"/>
        <v>0.64078333333333326</v>
      </c>
      <c r="N595" s="1">
        <f t="shared" si="431"/>
        <v>0.58893333333333375</v>
      </c>
      <c r="O595" s="1">
        <f t="shared" si="432"/>
        <v>5.1291922576459037E-2</v>
      </c>
      <c r="P595" s="1">
        <f t="shared" si="433"/>
        <v>1.0918422670637118</v>
      </c>
      <c r="Q595" s="1">
        <f t="shared" si="434"/>
        <v>1.0916684611876875</v>
      </c>
      <c r="R595" s="1">
        <f t="shared" si="435"/>
        <v>1.0916626537237724</v>
      </c>
      <c r="S595" s="1">
        <f t="shared" si="436"/>
        <v>1.0916624595000182</v>
      </c>
      <c r="T595" s="1">
        <f t="shared" si="437"/>
        <v>0.97186367926780493</v>
      </c>
      <c r="U595" s="1">
        <f t="shared" si="438"/>
        <v>0.53900947818533773</v>
      </c>
      <c r="V595" s="2">
        <f t="shared" si="462"/>
        <v>17.618179408227515</v>
      </c>
      <c r="W595" s="1">
        <f>VLOOKUP(V595,Graph!$D$3:$M$50,col)</f>
        <v>5.7999999999999996E-3</v>
      </c>
      <c r="X595" s="1">
        <f>VLOOKUP(V595,Graph!$D$3:$M$50,col+1)</f>
        <v>4.7000000000000002E-3</v>
      </c>
      <c r="Y595" s="1">
        <f t="shared" si="439"/>
        <v>5.0666666666666664E-3</v>
      </c>
      <c r="Z595" s="1">
        <f t="shared" si="463"/>
        <v>0.64078333333333326</v>
      </c>
      <c r="AA595" s="2">
        <f t="shared" si="440"/>
        <v>0.58893333333333375</v>
      </c>
      <c r="AB595" s="1">
        <f t="shared" si="441"/>
        <v>5.1291922576459037E-2</v>
      </c>
      <c r="AC595" s="1">
        <f t="shared" si="442"/>
        <v>1.091662453004238</v>
      </c>
      <c r="AD595" s="1">
        <f t="shared" si="443"/>
        <v>1.0916624527869876</v>
      </c>
      <c r="AE595" s="1">
        <f t="shared" si="444"/>
        <v>1.0916624527797214</v>
      </c>
      <c r="AF595" s="1">
        <f t="shared" si="445"/>
        <v>1.0916624527794787</v>
      </c>
      <c r="AG595" s="1">
        <f t="shared" si="446"/>
        <v>0.97186367926780493</v>
      </c>
      <c r="AH595" s="1">
        <f t="shared" si="447"/>
        <v>0.53900947486706441</v>
      </c>
      <c r="AI595" s="2">
        <f t="shared" si="464"/>
        <v>17.618179372073588</v>
      </c>
      <c r="AJ595" s="1">
        <f>VLOOKUP(AI595,Graph!$D$3:$M$50,col)</f>
        <v>5.7999999999999996E-3</v>
      </c>
      <c r="AK595" s="1">
        <f>VLOOKUP(AI595,Graph!$D$3:$M$50,col+1)</f>
        <v>4.7000000000000002E-3</v>
      </c>
      <c r="AL595" s="1">
        <f t="shared" si="448"/>
        <v>5.0666666666666664E-3</v>
      </c>
      <c r="AM595" s="1">
        <f t="shared" si="465"/>
        <v>0.64078333333333326</v>
      </c>
      <c r="AN595" s="2">
        <f t="shared" si="449"/>
        <v>0.58893333333333375</v>
      </c>
      <c r="AO595" s="1">
        <f t="shared" si="450"/>
        <v>5.1291922576459037E-2</v>
      </c>
      <c r="AP595" s="1">
        <f t="shared" si="451"/>
        <v>1.0916624527794703</v>
      </c>
      <c r="AQ595" s="1">
        <f t="shared" si="452"/>
        <v>1.09166245277947</v>
      </c>
      <c r="AR595" s="1">
        <f t="shared" si="453"/>
        <v>1.0916624527794703</v>
      </c>
      <c r="AS595" s="1">
        <f t="shared" si="454"/>
        <v>1.09166245277947</v>
      </c>
      <c r="AT595" s="1">
        <f t="shared" si="455"/>
        <v>0.97186367926780493</v>
      </c>
      <c r="AU595" s="1">
        <f t="shared" si="456"/>
        <v>0.53900947486706008</v>
      </c>
      <c r="AV595" s="2">
        <f t="shared" si="468"/>
        <v>594</v>
      </c>
      <c r="AW595" s="1">
        <f t="shared" si="469"/>
        <v>539.00947486706013</v>
      </c>
      <c r="AX595" s="1">
        <f t="shared" si="470"/>
        <v>0.97186367926780493</v>
      </c>
      <c r="AY595" s="1">
        <f t="shared" si="471"/>
        <v>1.09166245277947</v>
      </c>
      <c r="AZ595" s="1">
        <f t="shared" si="466"/>
        <v>5.0666666666666664E-3</v>
      </c>
      <c r="BA595" s="1">
        <f t="shared" si="467"/>
        <v>17.618179372073588</v>
      </c>
    </row>
    <row r="596" spans="1:53">
      <c r="A596" s="2">
        <f t="shared" si="426"/>
        <v>0.59500000000000042</v>
      </c>
      <c r="B596" s="1">
        <f t="shared" si="459"/>
        <v>0.64239983333333384</v>
      </c>
      <c r="C596" s="1">
        <f t="shared" si="427"/>
        <v>5.3848065144452374E-2</v>
      </c>
      <c r="D596" s="1">
        <f t="shared" si="460"/>
        <v>1.097305393119471</v>
      </c>
      <c r="E596" s="1">
        <f t="shared" si="472"/>
        <v>1.0972106167595406</v>
      </c>
      <c r="F596" s="1">
        <f t="shared" si="472"/>
        <v>1.0972072386770035</v>
      </c>
      <c r="G596" s="1">
        <f t="shared" si="472"/>
        <v>1.0972071182171965</v>
      </c>
      <c r="H596" s="1">
        <f t="shared" si="428"/>
        <v>0.55883946976860799</v>
      </c>
      <c r="I596" s="1">
        <f t="shared" si="461"/>
        <v>17.831638512297701</v>
      </c>
      <c r="J596" s="1">
        <f>VLOOKUP($I596,Graph!$D$3:$M$50,col)</f>
        <v>5.7999999999999996E-3</v>
      </c>
      <c r="K596" s="1">
        <f>VLOOKUP($I596,Graph!$D$3:$M$50,col+1)</f>
        <v>4.7000000000000002E-3</v>
      </c>
      <c r="L596" s="1">
        <f t="shared" si="429"/>
        <v>5.0666666666666664E-3</v>
      </c>
      <c r="M596" s="1">
        <f t="shared" si="430"/>
        <v>0.64078333333333326</v>
      </c>
      <c r="N596" s="1">
        <f t="shared" si="431"/>
        <v>0.58993333333333375</v>
      </c>
      <c r="O596" s="1">
        <f t="shared" si="432"/>
        <v>5.129956407655295E-2</v>
      </c>
      <c r="P596" s="1">
        <f t="shared" si="433"/>
        <v>1.0918586342138799</v>
      </c>
      <c r="Q596" s="1">
        <f t="shared" si="434"/>
        <v>1.0916848627683609</v>
      </c>
      <c r="R596" s="1">
        <f t="shared" si="435"/>
        <v>1.0916790553211084</v>
      </c>
      <c r="S596" s="1">
        <f t="shared" si="436"/>
        <v>1.091678861060055</v>
      </c>
      <c r="T596" s="1">
        <f t="shared" si="437"/>
        <v>0.97188475765667381</v>
      </c>
      <c r="U596" s="1">
        <f t="shared" si="438"/>
        <v>0.54039102477030987</v>
      </c>
      <c r="V596" s="2">
        <f t="shared" si="462"/>
        <v>17.633219075368807</v>
      </c>
      <c r="W596" s="1">
        <f>VLOOKUP(V596,Graph!$D$3:$M$50,col)</f>
        <v>5.7999999999999996E-3</v>
      </c>
      <c r="X596" s="1">
        <f>VLOOKUP(V596,Graph!$D$3:$M$50,col+1)</f>
        <v>4.7000000000000002E-3</v>
      </c>
      <c r="Y596" s="1">
        <f t="shared" si="439"/>
        <v>5.0666666666666664E-3</v>
      </c>
      <c r="Z596" s="1">
        <f t="shared" si="463"/>
        <v>0.64078333333333326</v>
      </c>
      <c r="AA596" s="2">
        <f t="shared" si="440"/>
        <v>0.58993333333333375</v>
      </c>
      <c r="AB596" s="1">
        <f t="shared" si="441"/>
        <v>5.129956407655295E-2</v>
      </c>
      <c r="AC596" s="1">
        <f t="shared" si="442"/>
        <v>1.0916788545617611</v>
      </c>
      <c r="AD596" s="1">
        <f t="shared" si="443"/>
        <v>1.0916788543443841</v>
      </c>
      <c r="AE596" s="1">
        <f t="shared" si="444"/>
        <v>1.0916788543371123</v>
      </c>
      <c r="AF596" s="1">
        <f t="shared" si="445"/>
        <v>1.0916788543368694</v>
      </c>
      <c r="AG596" s="1">
        <f t="shared" si="446"/>
        <v>0.97188475765667381</v>
      </c>
      <c r="AH596" s="1">
        <f t="shared" si="447"/>
        <v>0.54039102144227147</v>
      </c>
      <c r="AI596" s="2">
        <f t="shared" si="464"/>
        <v>17.63321903917031</v>
      </c>
      <c r="AJ596" s="1">
        <f>VLOOKUP(AI596,Graph!$D$3:$M$50,col)</f>
        <v>5.7999999999999996E-3</v>
      </c>
      <c r="AK596" s="1">
        <f>VLOOKUP(AI596,Graph!$D$3:$M$50,col+1)</f>
        <v>4.7000000000000002E-3</v>
      </c>
      <c r="AL596" s="1">
        <f t="shared" si="448"/>
        <v>5.0666666666666664E-3</v>
      </c>
      <c r="AM596" s="1">
        <f t="shared" si="465"/>
        <v>0.64078333333333326</v>
      </c>
      <c r="AN596" s="2">
        <f t="shared" si="449"/>
        <v>0.58993333333333375</v>
      </c>
      <c r="AO596" s="1">
        <f t="shared" si="450"/>
        <v>5.129956407655295E-2</v>
      </c>
      <c r="AP596" s="1">
        <f t="shared" si="451"/>
        <v>1.0916788543368614</v>
      </c>
      <c r="AQ596" s="1">
        <f t="shared" si="452"/>
        <v>1.0916788543368607</v>
      </c>
      <c r="AR596" s="1">
        <f t="shared" si="453"/>
        <v>1.091678854336861</v>
      </c>
      <c r="AS596" s="1">
        <f t="shared" si="454"/>
        <v>1.091678854336861</v>
      </c>
      <c r="AT596" s="1">
        <f t="shared" si="455"/>
        <v>0.97188475765667381</v>
      </c>
      <c r="AU596" s="1">
        <f t="shared" si="456"/>
        <v>0.54039102144226725</v>
      </c>
      <c r="AV596" s="2">
        <f t="shared" si="468"/>
        <v>595</v>
      </c>
      <c r="AW596" s="1">
        <f t="shared" si="469"/>
        <v>540.39102144226729</v>
      </c>
      <c r="AX596" s="1">
        <f t="shared" si="470"/>
        <v>0.97188475765667381</v>
      </c>
      <c r="AY596" s="1">
        <f t="shared" si="471"/>
        <v>1.091678854336861</v>
      </c>
      <c r="AZ596" s="1">
        <f t="shared" si="466"/>
        <v>5.0666666666666664E-3</v>
      </c>
      <c r="BA596" s="1">
        <f t="shared" si="467"/>
        <v>17.63321903917031</v>
      </c>
    </row>
    <row r="597" spans="1:53">
      <c r="A597" s="2">
        <f t="shared" ref="A597:A660" si="473">A596+0.001</f>
        <v>0.59600000000000042</v>
      </c>
      <c r="B597" s="1">
        <f t="shared" si="459"/>
        <v>0.64344100000000048</v>
      </c>
      <c r="C597" s="1">
        <f t="shared" ref="C597:C660" si="474">(4/27)*(b*A597/B597)^2</f>
        <v>5.3854508770527623E-2</v>
      </c>
      <c r="D597" s="1">
        <f t="shared" si="460"/>
        <v>1.0973190451234374</v>
      </c>
      <c r="E597" s="1">
        <f t="shared" si="472"/>
        <v>1.0972247271400617</v>
      </c>
      <c r="F597" s="1">
        <f t="shared" si="472"/>
        <v>1.0972213648524771</v>
      </c>
      <c r="G597" s="1">
        <f t="shared" si="472"/>
        <v>1.0972212449368239</v>
      </c>
      <c r="H597" s="1">
        <f t="shared" ref="H597:H660" si="475">SQRT(gn*(2*A597/3)^3)*G597*b</f>
        <v>0.56025611384695007</v>
      </c>
      <c r="I597" s="1">
        <f t="shared" si="461"/>
        <v>17.846693384090109</v>
      </c>
      <c r="J597" s="1">
        <f>VLOOKUP($I597,Graph!$D$3:$M$50,col)</f>
        <v>5.7999999999999996E-3</v>
      </c>
      <c r="K597" s="1">
        <f>VLOOKUP($I597,Graph!$D$3:$M$50,col+1)</f>
        <v>4.7000000000000002E-3</v>
      </c>
      <c r="L597" s="1">
        <f t="shared" ref="L597:L660" si="476">J597+Ratio*(K597-J597)</f>
        <v>5.0666666666666664E-3</v>
      </c>
      <c r="M597" s="1">
        <f t="shared" ref="M597:M660" si="477">b-2*L597*L</f>
        <v>0.64078333333333326</v>
      </c>
      <c r="N597" s="1">
        <f t="shared" ref="N597:N660" si="478">A597-L597*L</f>
        <v>0.59093333333333375</v>
      </c>
      <c r="O597" s="1">
        <f t="shared" ref="O597:O660" si="479">(4/27)*(M597*N597/B597)^2</f>
        <v>5.130718141328823E-2</v>
      </c>
      <c r="P597" s="1">
        <f t="shared" ref="P597:P660" si="480">SQRT(G597-(O597*G597-POWER(G597,1/3)+1)/(O597-POWER(G597,-2/3)/3))</f>
        <v>1.0918749505920271</v>
      </c>
      <c r="Q597" s="1">
        <f t="shared" ref="Q597:Q660" si="481">SQRT(P597-(O597*P597-POWER(P597,1/3)+1)/(O597-POWER(P597,-2/3)/3))</f>
        <v>1.0917012135083772</v>
      </c>
      <c r="R597" s="1">
        <f t="shared" ref="R597:R660" si="482">SQRT(Q597-(O597*Q597-POWER(Q597,1/3)+1)/(O597-POWER(Q597,-2/3)/3))</f>
        <v>1.0916954060794208</v>
      </c>
      <c r="S597" s="1">
        <f t="shared" ref="S597:S660" si="483">SQRT(R597-(O597*R597-POWER(R597,1/3)+1)/(O597-POWER(R597,-2/3)/3))</f>
        <v>1.0916952117812382</v>
      </c>
      <c r="T597" s="1">
        <f t="shared" ref="T597:T660" si="484">(M597/b)*POWER(N597/A597,3/2)</f>
        <v>0.97190576546431273</v>
      </c>
      <c r="U597" s="1">
        <f t="shared" ref="U597:U660" si="485">SQRT(gn*(2*A597/3)^3)*S597*T597*b</f>
        <v>0.54177375197751776</v>
      </c>
      <c r="V597" s="2">
        <f t="shared" si="462"/>
        <v>17.648245950588091</v>
      </c>
      <c r="W597" s="1">
        <f>VLOOKUP(V597,Graph!$D$3:$M$50,col)</f>
        <v>5.7999999999999996E-3</v>
      </c>
      <c r="X597" s="1">
        <f>VLOOKUP(V597,Graph!$D$3:$M$50,col+1)</f>
        <v>4.7000000000000002E-3</v>
      </c>
      <c r="Y597" s="1">
        <f t="shared" ref="Y597:Y660" si="486">W597+Ratio*(X597-W597)</f>
        <v>5.0666666666666664E-3</v>
      </c>
      <c r="Z597" s="1">
        <f t="shared" si="463"/>
        <v>0.64078333333333326</v>
      </c>
      <c r="AA597" s="2">
        <f t="shared" ref="AA597:AA660" si="487">A597-Y597*L</f>
        <v>0.59093333333333375</v>
      </c>
      <c r="AB597" s="1">
        <f t="shared" ref="AB597:AB660" si="488">(4/27)*(Z597*AA597/B597)^2</f>
        <v>5.130718141328823E-2</v>
      </c>
      <c r="AC597" s="1">
        <f t="shared" ref="AC597:AC660" si="489">SQRT(S597-(AB597*S597-POWER(S597,1/3)+1)/(AB597-POWER(S597,-2/3)/3))</f>
        <v>1.0916952052804396</v>
      </c>
      <c r="AD597" s="1">
        <f t="shared" ref="AD597:AD660" si="490">SQRT(AC597-(AB597*AC597-POWER(AC597,1/3)+1)/(AB597-POWER(AC597,-2/3)/3))</f>
        <v>1.0916952050629365</v>
      </c>
      <c r="AE597" s="1">
        <f t="shared" ref="AE597:AE660" si="491">SQRT(AD597-(AB597*AD597-POWER(AD597,1/3)+1)/(AB597-POWER(AD597,-2/3)/3))</f>
        <v>1.0916952050556596</v>
      </c>
      <c r="AF597" s="1">
        <f t="shared" ref="AF597:AF660" si="492">SQRT(AE597-(AB597*AE597-POWER(AE597,1/3)+1)/(AB597-POWER(AE597,-2/3)/3))</f>
        <v>1.0916952050554161</v>
      </c>
      <c r="AG597" s="1">
        <f t="shared" ref="AG597:AG660" si="493">(Z597/b)*POWER(AA597/A597,3/2)</f>
        <v>0.97190576546431273</v>
      </c>
      <c r="AH597" s="1">
        <f t="shared" ref="AH597:AH660" si="494">SQRT(gn*(2*A597/3)^3)*AF597*AG597*b</f>
        <v>0.54177374863970529</v>
      </c>
      <c r="AI597" s="2">
        <f t="shared" si="464"/>
        <v>17.648245914345082</v>
      </c>
      <c r="AJ597" s="1">
        <f>VLOOKUP(AI597,Graph!$D$3:$M$50,col)</f>
        <v>5.7999999999999996E-3</v>
      </c>
      <c r="AK597" s="1">
        <f>VLOOKUP(AI597,Graph!$D$3:$M$50,col+1)</f>
        <v>4.7000000000000002E-3</v>
      </c>
      <c r="AL597" s="1">
        <f t="shared" ref="AL597:AL660" si="495">AJ597+Ratio*(AK597-AJ597)</f>
        <v>5.0666666666666664E-3</v>
      </c>
      <c r="AM597" s="1">
        <f t="shared" si="465"/>
        <v>0.64078333333333326</v>
      </c>
      <c r="AN597" s="2">
        <f t="shared" ref="AN597:AN660" si="496">A597-AL597*L</f>
        <v>0.59093333333333375</v>
      </c>
      <c r="AO597" s="1">
        <f t="shared" ref="AO597:AO660" si="497">(4/27)*(AM597*AN597/B597)^2</f>
        <v>5.130718141328823E-2</v>
      </c>
      <c r="AP597" s="1">
        <f t="shared" ref="AP597:AP660" si="498">SQRT(AF597-(AO597*AF597-POWER(AF597,1/3)+1)/(AO597-POWER(AF597,-2/3)/3))</f>
        <v>1.0916952050554078</v>
      </c>
      <c r="AQ597" s="1">
        <f t="shared" ref="AQ597:AQ660" si="499">SQRT(AP597-(AO597*AP597-POWER(AP597,1/3)+1)/(AO597-POWER(AP597,-2/3)/3))</f>
        <v>1.0916952050554076</v>
      </c>
      <c r="AR597" s="1">
        <f t="shared" ref="AR597:AR660" si="500">SQRT(AQ597-(AO597*AQ597-POWER(AQ597,1/3)+1)/(AO597-POWER(AQ597,-2/3)/3))</f>
        <v>1.0916952050554076</v>
      </c>
      <c r="AS597" s="1">
        <f t="shared" ref="AS597:AS660" si="501">SQRT(AR597-(AO597*AR597-POWER(AR597,1/3)+1)/(AO597-POWER(AR597,-2/3)/3))</f>
        <v>1.0916952050554076</v>
      </c>
      <c r="AT597" s="1">
        <f t="shared" ref="AT597:AT660" si="502">(AM597/b)*POWER(AN597/A597,3/2)</f>
        <v>0.97190576546431273</v>
      </c>
      <c r="AU597" s="1">
        <f t="shared" ref="AU597:AU660" si="503">SQRT(gn*(2*A597/3)^3)*AS597*AT597*b</f>
        <v>0.54177374863970096</v>
      </c>
      <c r="AV597" s="2">
        <f t="shared" si="468"/>
        <v>596</v>
      </c>
      <c r="AW597" s="1">
        <f t="shared" si="469"/>
        <v>541.77374863970101</v>
      </c>
      <c r="AX597" s="1">
        <f t="shared" si="470"/>
        <v>0.97190576546431273</v>
      </c>
      <c r="AY597" s="1">
        <f t="shared" si="471"/>
        <v>1.0916952050554076</v>
      </c>
      <c r="AZ597" s="1">
        <f t="shared" si="466"/>
        <v>5.0666666666666664E-3</v>
      </c>
      <c r="BA597" s="1">
        <f t="shared" si="467"/>
        <v>17.648245914345082</v>
      </c>
    </row>
    <row r="598" spans="1:53">
      <c r="A598" s="2">
        <f t="shared" si="473"/>
        <v>0.59700000000000042</v>
      </c>
      <c r="B598" s="1">
        <f t="shared" si="459"/>
        <v>0.64448216666666724</v>
      </c>
      <c r="C598" s="1">
        <f t="shared" si="474"/>
        <v>5.3860931960775162E-2</v>
      </c>
      <c r="D598" s="1">
        <f t="shared" si="460"/>
        <v>1.0973326543374946</v>
      </c>
      <c r="E598" s="1">
        <f t="shared" si="472"/>
        <v>1.097238793514054</v>
      </c>
      <c r="F598" s="1">
        <f t="shared" si="472"/>
        <v>1.0972354469849861</v>
      </c>
      <c r="G598" s="1">
        <f t="shared" si="472"/>
        <v>1.0972353276124258</v>
      </c>
      <c r="H598" s="1">
        <f t="shared" si="475"/>
        <v>0.56167395460785507</v>
      </c>
      <c r="I598" s="1">
        <f t="shared" si="461"/>
        <v>17.861735584277284</v>
      </c>
      <c r="J598" s="1">
        <f>VLOOKUP($I598,Graph!$D$3:$M$50,col)</f>
        <v>5.7999999999999996E-3</v>
      </c>
      <c r="K598" s="1">
        <f>VLOOKUP($I598,Graph!$D$3:$M$50,col+1)</f>
        <v>4.7000000000000002E-3</v>
      </c>
      <c r="L598" s="1">
        <f t="shared" si="476"/>
        <v>5.0666666666666664E-3</v>
      </c>
      <c r="M598" s="1">
        <f t="shared" si="477"/>
        <v>0.64078333333333326</v>
      </c>
      <c r="N598" s="1">
        <f t="shared" si="478"/>
        <v>0.59193333333333376</v>
      </c>
      <c r="O598" s="1">
        <f t="shared" si="479"/>
        <v>5.1314774701032517E-2</v>
      </c>
      <c r="P598" s="1">
        <f t="shared" si="480"/>
        <v>1.0918912164339178</v>
      </c>
      <c r="Q598" s="1">
        <f t="shared" si="481"/>
        <v>1.0917175136436481</v>
      </c>
      <c r="R598" s="1">
        <f t="shared" si="482"/>
        <v>1.0917117062346067</v>
      </c>
      <c r="S598" s="1">
        <f t="shared" si="483"/>
        <v>1.0917115118994658</v>
      </c>
      <c r="T598" s="1">
        <f t="shared" si="484"/>
        <v>0.97192670304463957</v>
      </c>
      <c r="U598" s="1">
        <f t="shared" si="485"/>
        <v>0.54315765879880218</v>
      </c>
      <c r="V598" s="2">
        <f t="shared" si="462"/>
        <v>17.663260066417742</v>
      </c>
      <c r="W598" s="1">
        <f>VLOOKUP(V598,Graph!$D$3:$M$50,col)</f>
        <v>5.7999999999999996E-3</v>
      </c>
      <c r="X598" s="1">
        <f>VLOOKUP(V598,Graph!$D$3:$M$50,col+1)</f>
        <v>4.7000000000000002E-3</v>
      </c>
      <c r="Y598" s="1">
        <f t="shared" si="486"/>
        <v>5.0666666666666664E-3</v>
      </c>
      <c r="Z598" s="1">
        <f t="shared" si="463"/>
        <v>0.64078333333333326</v>
      </c>
      <c r="AA598" s="2">
        <f t="shared" si="487"/>
        <v>0.59193333333333376</v>
      </c>
      <c r="AB598" s="1">
        <f t="shared" si="488"/>
        <v>5.1314774701032517E-2</v>
      </c>
      <c r="AC598" s="1">
        <f t="shared" si="489"/>
        <v>1.0917115053961717</v>
      </c>
      <c r="AD598" s="1">
        <f t="shared" si="490"/>
        <v>1.0917115051785429</v>
      </c>
      <c r="AE598" s="1">
        <f t="shared" si="491"/>
        <v>1.09171150517126</v>
      </c>
      <c r="AF598" s="1">
        <f t="shared" si="492"/>
        <v>1.0917115051710164</v>
      </c>
      <c r="AG598" s="1">
        <f t="shared" si="493"/>
        <v>0.97192670304463957</v>
      </c>
      <c r="AH598" s="1">
        <f t="shared" si="494"/>
        <v>0.54315765545120642</v>
      </c>
      <c r="AI598" s="2">
        <f t="shared" si="464"/>
        <v>17.663260030130271</v>
      </c>
      <c r="AJ598" s="1">
        <f>VLOOKUP(AI598,Graph!$D$3:$M$50,col)</f>
        <v>5.7999999999999996E-3</v>
      </c>
      <c r="AK598" s="1">
        <f>VLOOKUP(AI598,Graph!$D$3:$M$50,col+1)</f>
        <v>4.7000000000000002E-3</v>
      </c>
      <c r="AL598" s="1">
        <f t="shared" si="495"/>
        <v>5.0666666666666664E-3</v>
      </c>
      <c r="AM598" s="1">
        <f t="shared" si="465"/>
        <v>0.64078333333333326</v>
      </c>
      <c r="AN598" s="2">
        <f t="shared" si="496"/>
        <v>0.59193333333333376</v>
      </c>
      <c r="AO598" s="1">
        <f t="shared" si="497"/>
        <v>5.1314774701032517E-2</v>
      </c>
      <c r="AP598" s="1">
        <f t="shared" si="498"/>
        <v>1.0917115051710085</v>
      </c>
      <c r="AQ598" s="1">
        <f t="shared" si="499"/>
        <v>1.091711505171008</v>
      </c>
      <c r="AR598" s="1">
        <f t="shared" si="500"/>
        <v>1.091711505171008</v>
      </c>
      <c r="AS598" s="1">
        <f t="shared" si="501"/>
        <v>1.091711505171008</v>
      </c>
      <c r="AT598" s="1">
        <f t="shared" si="502"/>
        <v>0.97192670304463957</v>
      </c>
      <c r="AU598" s="1">
        <f t="shared" si="503"/>
        <v>0.5431576554512022</v>
      </c>
      <c r="AV598" s="2">
        <f t="shared" si="468"/>
        <v>597</v>
      </c>
      <c r="AW598" s="1">
        <f t="shared" si="469"/>
        <v>543.15765545120223</v>
      </c>
      <c r="AX598" s="1">
        <f t="shared" si="470"/>
        <v>0.97192670304463957</v>
      </c>
      <c r="AY598" s="1">
        <f t="shared" si="471"/>
        <v>1.091711505171008</v>
      </c>
      <c r="AZ598" s="1">
        <f t="shared" si="466"/>
        <v>5.0666666666666664E-3</v>
      </c>
      <c r="BA598" s="1">
        <f t="shared" si="467"/>
        <v>17.663260030130271</v>
      </c>
    </row>
    <row r="599" spans="1:53">
      <c r="A599" s="2">
        <f t="shared" si="473"/>
        <v>0.59800000000000042</v>
      </c>
      <c r="B599" s="1">
        <f t="shared" si="459"/>
        <v>0.64552333333333389</v>
      </c>
      <c r="C599" s="1">
        <f t="shared" si="474"/>
        <v>5.3867334812224735E-2</v>
      </c>
      <c r="D599" s="1">
        <f t="shared" si="460"/>
        <v>1.0973462209624356</v>
      </c>
      <c r="E599" s="1">
        <f t="shared" si="472"/>
        <v>1.0972528160870012</v>
      </c>
      <c r="F599" s="1">
        <f t="shared" si="472"/>
        <v>1.0972494852801296</v>
      </c>
      <c r="G599" s="1">
        <f t="shared" si="472"/>
        <v>1.0972493664496028</v>
      </c>
      <c r="H599" s="1">
        <f t="shared" si="475"/>
        <v>0.56309299104134569</v>
      </c>
      <c r="I599" s="1">
        <f t="shared" si="461"/>
        <v>17.876765144764352</v>
      </c>
      <c r="J599" s="1">
        <f>VLOOKUP($I599,Graph!$D$3:$M$50,col)</f>
        <v>5.7999999999999996E-3</v>
      </c>
      <c r="K599" s="1">
        <f>VLOOKUP($I599,Graph!$D$3:$M$50,col+1)</f>
        <v>4.7000000000000002E-3</v>
      </c>
      <c r="L599" s="1">
        <f t="shared" si="476"/>
        <v>5.0666666666666664E-3</v>
      </c>
      <c r="M599" s="1">
        <f t="shared" si="477"/>
        <v>0.64078333333333326</v>
      </c>
      <c r="N599" s="1">
        <f t="shared" si="478"/>
        <v>0.59293333333333376</v>
      </c>
      <c r="O599" s="1">
        <f t="shared" si="479"/>
        <v>5.1322344053433257E-2</v>
      </c>
      <c r="P599" s="1">
        <f t="shared" si="480"/>
        <v>1.0919074319738618</v>
      </c>
      <c r="Q599" s="1">
        <f t="shared" si="481"/>
        <v>1.0917337634086317</v>
      </c>
      <c r="R599" s="1">
        <f t="shared" si="482"/>
        <v>1.0917279560211093</v>
      </c>
      <c r="S599" s="1">
        <f t="shared" si="483"/>
        <v>1.091727761649179</v>
      </c>
      <c r="T599" s="1">
        <f t="shared" si="484"/>
        <v>0.97194757074921012</v>
      </c>
      <c r="U599" s="1">
        <f t="shared" si="485"/>
        <v>0.54454274422858218</v>
      </c>
      <c r="V599" s="2">
        <f t="shared" si="462"/>
        <v>17.678261455252663</v>
      </c>
      <c r="W599" s="1">
        <f>VLOOKUP(V599,Graph!$D$3:$M$50,col)</f>
        <v>5.7999999999999996E-3</v>
      </c>
      <c r="X599" s="1">
        <f>VLOOKUP(V599,Graph!$D$3:$M$50,col+1)</f>
        <v>4.7000000000000002E-3</v>
      </c>
      <c r="Y599" s="1">
        <f t="shared" si="486"/>
        <v>5.0666666666666664E-3</v>
      </c>
      <c r="Z599" s="1">
        <f t="shared" si="463"/>
        <v>0.64078333333333326</v>
      </c>
      <c r="AA599" s="2">
        <f t="shared" si="487"/>
        <v>0.59293333333333376</v>
      </c>
      <c r="AB599" s="1">
        <f t="shared" si="488"/>
        <v>5.1322344053433257E-2</v>
      </c>
      <c r="AC599" s="1">
        <f t="shared" si="489"/>
        <v>1.0917277551433981</v>
      </c>
      <c r="AD599" s="1">
        <f t="shared" si="490"/>
        <v>1.0917277549256443</v>
      </c>
      <c r="AE599" s="1">
        <f t="shared" si="491"/>
        <v>1.0917277549183559</v>
      </c>
      <c r="AF599" s="1">
        <f t="shared" si="492"/>
        <v>1.0917277549181117</v>
      </c>
      <c r="AG599" s="1">
        <f t="shared" si="493"/>
        <v>0.97194757074921012</v>
      </c>
      <c r="AH599" s="1">
        <f t="shared" si="494"/>
        <v>0.54454274087119403</v>
      </c>
      <c r="AI599" s="2">
        <f t="shared" si="464"/>
        <v>17.678261418920783</v>
      </c>
      <c r="AJ599" s="1">
        <f>VLOOKUP(AI599,Graph!$D$3:$M$50,col)</f>
        <v>5.7999999999999996E-3</v>
      </c>
      <c r="AK599" s="1">
        <f>VLOOKUP(AI599,Graph!$D$3:$M$50,col+1)</f>
        <v>4.7000000000000002E-3</v>
      </c>
      <c r="AL599" s="1">
        <f t="shared" si="495"/>
        <v>5.0666666666666664E-3</v>
      </c>
      <c r="AM599" s="1">
        <f t="shared" si="465"/>
        <v>0.64078333333333326</v>
      </c>
      <c r="AN599" s="2">
        <f t="shared" si="496"/>
        <v>0.59293333333333376</v>
      </c>
      <c r="AO599" s="1">
        <f t="shared" si="497"/>
        <v>5.1322344053433257E-2</v>
      </c>
      <c r="AP599" s="1">
        <f t="shared" si="498"/>
        <v>1.0917277549181037</v>
      </c>
      <c r="AQ599" s="1">
        <f t="shared" si="499"/>
        <v>1.0917277549181037</v>
      </c>
      <c r="AR599" s="1">
        <f t="shared" si="500"/>
        <v>1.0917277549181037</v>
      </c>
      <c r="AS599" s="1">
        <f t="shared" si="501"/>
        <v>1.0917277549181037</v>
      </c>
      <c r="AT599" s="1">
        <f t="shared" si="502"/>
        <v>0.97194757074921012</v>
      </c>
      <c r="AU599" s="1">
        <f t="shared" si="503"/>
        <v>0.54454274087119015</v>
      </c>
      <c r="AV599" s="2">
        <f t="shared" si="468"/>
        <v>598</v>
      </c>
      <c r="AW599" s="1">
        <f t="shared" si="469"/>
        <v>544.54274087119018</v>
      </c>
      <c r="AX599" s="1">
        <f t="shared" si="470"/>
        <v>0.97194757074921012</v>
      </c>
      <c r="AY599" s="1">
        <f t="shared" si="471"/>
        <v>1.0917277549181037</v>
      </c>
      <c r="AZ599" s="1">
        <f t="shared" si="466"/>
        <v>5.0666666666666664E-3</v>
      </c>
      <c r="BA599" s="1">
        <f t="shared" si="467"/>
        <v>17.678261418920783</v>
      </c>
    </row>
    <row r="600" spans="1:53">
      <c r="A600" s="2">
        <f t="shared" si="473"/>
        <v>0.59900000000000042</v>
      </c>
      <c r="B600" s="1">
        <f t="shared" si="459"/>
        <v>0.64656450000000054</v>
      </c>
      <c r="C600" s="1">
        <f t="shared" si="474"/>
        <v>5.3873717421292981E-2</v>
      </c>
      <c r="D600" s="1">
        <f t="shared" si="460"/>
        <v>1.0973597451977988</v>
      </c>
      <c r="E600" s="1">
        <f t="shared" si="472"/>
        <v>1.0972667950631094</v>
      </c>
      <c r="F600" s="1">
        <f t="shared" si="472"/>
        <v>1.0972634799422272</v>
      </c>
      <c r="G600" s="1">
        <f t="shared" si="472"/>
        <v>1.097263361652677</v>
      </c>
      <c r="H600" s="1">
        <f t="shared" si="475"/>
        <v>0.56451322213999844</v>
      </c>
      <c r="I600" s="1">
        <f t="shared" si="461"/>
        <v>17.891782097322963</v>
      </c>
      <c r="J600" s="1">
        <f>VLOOKUP($I600,Graph!$D$3:$M$50,col)</f>
        <v>5.7999999999999996E-3</v>
      </c>
      <c r="K600" s="1">
        <f>VLOOKUP($I600,Graph!$D$3:$M$50,col+1)</f>
        <v>4.7000000000000002E-3</v>
      </c>
      <c r="L600" s="1">
        <f t="shared" si="476"/>
        <v>5.0666666666666664E-3</v>
      </c>
      <c r="M600" s="1">
        <f t="shared" si="477"/>
        <v>0.64078333333333326</v>
      </c>
      <c r="N600" s="1">
        <f t="shared" si="478"/>
        <v>0.59393333333333376</v>
      </c>
      <c r="O600" s="1">
        <f t="shared" si="479"/>
        <v>5.132988958342339E-2</v>
      </c>
      <c r="P600" s="1">
        <f t="shared" si="480"/>
        <v>1.0919235974447219</v>
      </c>
      <c r="Q600" s="1">
        <f t="shared" si="481"/>
        <v>1.0917499630363379</v>
      </c>
      <c r="R600" s="1">
        <f t="shared" si="482"/>
        <v>1.0917441556719254</v>
      </c>
      <c r="S600" s="1">
        <f t="shared" si="483"/>
        <v>1.0917439612633737</v>
      </c>
      <c r="T600" s="1">
        <f t="shared" si="484"/>
        <v>0.97196836892723726</v>
      </c>
      <c r="U600" s="1">
        <f t="shared" si="485"/>
        <v>0.54592900726384475</v>
      </c>
      <c r="V600" s="2">
        <f t="shared" si="462"/>
        <v>17.693250149351094</v>
      </c>
      <c r="W600" s="1">
        <f>VLOOKUP(V600,Graph!$D$3:$M$50,col)</f>
        <v>5.7999999999999996E-3</v>
      </c>
      <c r="X600" s="1">
        <f>VLOOKUP(V600,Graph!$D$3:$M$50,col+1)</f>
        <v>4.7000000000000002E-3</v>
      </c>
      <c r="Y600" s="1">
        <f t="shared" si="486"/>
        <v>5.0666666666666664E-3</v>
      </c>
      <c r="Z600" s="1">
        <f t="shared" si="463"/>
        <v>0.64078333333333326</v>
      </c>
      <c r="AA600" s="2">
        <f t="shared" si="487"/>
        <v>0.59393333333333376</v>
      </c>
      <c r="AB600" s="1">
        <f t="shared" si="488"/>
        <v>5.132988958342339E-2</v>
      </c>
      <c r="AC600" s="1">
        <f t="shared" si="489"/>
        <v>1.0917439547551149</v>
      </c>
      <c r="AD600" s="1">
        <f t="shared" si="490"/>
        <v>1.0917439545372367</v>
      </c>
      <c r="AE600" s="1">
        <f t="shared" si="491"/>
        <v>1.0917439545299426</v>
      </c>
      <c r="AF600" s="1">
        <f t="shared" si="492"/>
        <v>1.0917439545296983</v>
      </c>
      <c r="AG600" s="1">
        <f t="shared" si="493"/>
        <v>0.97196836892723726</v>
      </c>
      <c r="AH600" s="1">
        <f t="shared" si="494"/>
        <v>0.54592900389665533</v>
      </c>
      <c r="AI600" s="2">
        <f t="shared" si="464"/>
        <v>17.693250112974859</v>
      </c>
      <c r="AJ600" s="1">
        <f>VLOOKUP(AI600,Graph!$D$3:$M$50,col)</f>
        <v>5.7999999999999996E-3</v>
      </c>
      <c r="AK600" s="1">
        <f>VLOOKUP(AI600,Graph!$D$3:$M$50,col+1)</f>
        <v>4.7000000000000002E-3</v>
      </c>
      <c r="AL600" s="1">
        <f t="shared" si="495"/>
        <v>5.0666666666666664E-3</v>
      </c>
      <c r="AM600" s="1">
        <f t="shared" si="465"/>
        <v>0.64078333333333326</v>
      </c>
      <c r="AN600" s="2">
        <f t="shared" si="496"/>
        <v>0.59393333333333376</v>
      </c>
      <c r="AO600" s="1">
        <f t="shared" si="497"/>
        <v>5.132988958342339E-2</v>
      </c>
      <c r="AP600" s="1">
        <f t="shared" si="498"/>
        <v>1.0917439545296901</v>
      </c>
      <c r="AQ600" s="1">
        <f t="shared" si="499"/>
        <v>1.0917439545296901</v>
      </c>
      <c r="AR600" s="1">
        <f t="shared" si="500"/>
        <v>1.0917439545296901</v>
      </c>
      <c r="AS600" s="1">
        <f t="shared" si="501"/>
        <v>1.0917439545296901</v>
      </c>
      <c r="AT600" s="1">
        <f t="shared" si="502"/>
        <v>0.97196836892723726</v>
      </c>
      <c r="AU600" s="1">
        <f t="shared" si="503"/>
        <v>0.54592900389665122</v>
      </c>
      <c r="AV600" s="2">
        <f t="shared" si="468"/>
        <v>599</v>
      </c>
      <c r="AW600" s="1">
        <f t="shared" si="469"/>
        <v>545.92900389665124</v>
      </c>
      <c r="AX600" s="1">
        <f t="shared" si="470"/>
        <v>0.97196836892723726</v>
      </c>
      <c r="AY600" s="1">
        <f t="shared" si="471"/>
        <v>1.0917439545296901</v>
      </c>
      <c r="AZ600" s="1">
        <f t="shared" si="466"/>
        <v>5.0666666666666664E-3</v>
      </c>
      <c r="BA600" s="1">
        <f t="shared" si="467"/>
        <v>17.693250112974859</v>
      </c>
    </row>
    <row r="601" spans="1:53">
      <c r="A601" s="2">
        <f t="shared" si="473"/>
        <v>0.60000000000000042</v>
      </c>
      <c r="B601" s="1">
        <f t="shared" si="459"/>
        <v>0.64760566666666719</v>
      </c>
      <c r="C601" s="1">
        <f t="shared" si="474"/>
        <v>5.3880079883788241E-2</v>
      </c>
      <c r="D601" s="1">
        <f t="shared" si="460"/>
        <v>1.097373227241879</v>
      </c>
      <c r="E601" s="1">
        <f t="shared" ref="E601:G620" si="504">SQRT(D601-($C601*D601-POWER(D601,1/3)+1)/($C601-POWER(D601,-2/3)/3))</f>
        <v>1.0972807306453181</v>
      </c>
      <c r="F601" s="1">
        <f t="shared" si="504"/>
        <v>1.0972774311743325</v>
      </c>
      <c r="G601" s="1">
        <f t="shared" si="504"/>
        <v>1.0972773134247045</v>
      </c>
      <c r="H601" s="1">
        <f t="shared" si="475"/>
        <v>0.56593464689893325</v>
      </c>
      <c r="I601" s="1">
        <f t="shared" si="461"/>
        <v>17.906786473591989</v>
      </c>
      <c r="J601" s="1">
        <f>VLOOKUP($I601,Graph!$D$3:$M$50,col)</f>
        <v>5.7999999999999996E-3</v>
      </c>
      <c r="K601" s="1">
        <f>VLOOKUP($I601,Graph!$D$3:$M$50,col+1)</f>
        <v>4.7000000000000002E-3</v>
      </c>
      <c r="L601" s="1">
        <f t="shared" si="476"/>
        <v>5.0666666666666664E-3</v>
      </c>
      <c r="M601" s="1">
        <f t="shared" si="477"/>
        <v>0.64078333333333326</v>
      </c>
      <c r="N601" s="1">
        <f t="shared" si="478"/>
        <v>0.59493333333333376</v>
      </c>
      <c r="O601" s="1">
        <f t="shared" si="479"/>
        <v>5.1337411403226847E-2</v>
      </c>
      <c r="P601" s="1">
        <f t="shared" si="480"/>
        <v>1.0919397130779265</v>
      </c>
      <c r="Q601" s="1">
        <f t="shared" si="481"/>
        <v>1.0917661127583445</v>
      </c>
      <c r="R601" s="1">
        <f t="shared" si="482"/>
        <v>1.0917603054186173</v>
      </c>
      <c r="S601" s="1">
        <f t="shared" si="483"/>
        <v>1.0917601109736115</v>
      </c>
      <c r="T601" s="1">
        <f t="shared" si="484"/>
        <v>0.97198909792561072</v>
      </c>
      <c r="U601" s="1">
        <f t="shared" si="485"/>
        <v>0.54731644690413361</v>
      </c>
      <c r="V601" s="2">
        <f t="shared" si="462"/>
        <v>17.708226180835407</v>
      </c>
      <c r="W601" s="1">
        <f>VLOOKUP(V601,Graph!$D$3:$M$50,col)</f>
        <v>5.7999999999999996E-3</v>
      </c>
      <c r="X601" s="1">
        <f>VLOOKUP(V601,Graph!$D$3:$M$50,col+1)</f>
        <v>4.7000000000000002E-3</v>
      </c>
      <c r="Y601" s="1">
        <f t="shared" si="486"/>
        <v>5.0666666666666664E-3</v>
      </c>
      <c r="Z601" s="1">
        <f t="shared" si="463"/>
        <v>0.64078333333333326</v>
      </c>
      <c r="AA601" s="2">
        <f t="shared" si="487"/>
        <v>0.59493333333333376</v>
      </c>
      <c r="AB601" s="1">
        <f t="shared" si="488"/>
        <v>5.1337411403226847E-2</v>
      </c>
      <c r="AC601" s="1">
        <f t="shared" si="489"/>
        <v>1.0917601044628842</v>
      </c>
      <c r="AD601" s="1">
        <f t="shared" si="490"/>
        <v>1.0917601042448812</v>
      </c>
      <c r="AE601" s="1">
        <f t="shared" si="491"/>
        <v>1.0917601042375815</v>
      </c>
      <c r="AF601" s="1">
        <f t="shared" si="492"/>
        <v>1.0917601042373375</v>
      </c>
      <c r="AG601" s="1">
        <f t="shared" si="493"/>
        <v>0.97198909792561072</v>
      </c>
      <c r="AH601" s="1">
        <f t="shared" si="494"/>
        <v>0.54731644352713404</v>
      </c>
      <c r="AI601" s="2">
        <f t="shared" si="464"/>
        <v>17.708226144414869</v>
      </c>
      <c r="AJ601" s="1">
        <f>VLOOKUP(AI601,Graph!$D$3:$M$50,col)</f>
        <v>5.7999999999999996E-3</v>
      </c>
      <c r="AK601" s="1">
        <f>VLOOKUP(AI601,Graph!$D$3:$M$50,col+1)</f>
        <v>4.7000000000000002E-3</v>
      </c>
      <c r="AL601" s="1">
        <f t="shared" si="495"/>
        <v>5.0666666666666664E-3</v>
      </c>
      <c r="AM601" s="1">
        <f t="shared" si="465"/>
        <v>0.64078333333333326</v>
      </c>
      <c r="AN601" s="2">
        <f t="shared" si="496"/>
        <v>0.59493333333333376</v>
      </c>
      <c r="AO601" s="1">
        <f t="shared" si="497"/>
        <v>5.1337411403226847E-2</v>
      </c>
      <c r="AP601" s="1">
        <f t="shared" si="498"/>
        <v>1.0917601042373291</v>
      </c>
      <c r="AQ601" s="1">
        <f t="shared" si="499"/>
        <v>1.0917601042373288</v>
      </c>
      <c r="AR601" s="1">
        <f t="shared" si="500"/>
        <v>1.0917601042373286</v>
      </c>
      <c r="AS601" s="1">
        <f t="shared" si="501"/>
        <v>1.0917601042373291</v>
      </c>
      <c r="AT601" s="1">
        <f t="shared" si="502"/>
        <v>0.97198909792561072</v>
      </c>
      <c r="AU601" s="1">
        <f t="shared" si="503"/>
        <v>0.54731644352712983</v>
      </c>
      <c r="AV601" s="2">
        <f t="shared" si="468"/>
        <v>600</v>
      </c>
      <c r="AW601" s="1">
        <f t="shared" si="469"/>
        <v>547.31644352712988</v>
      </c>
      <c r="AX601" s="1">
        <f t="shared" si="470"/>
        <v>0.97198909792561072</v>
      </c>
      <c r="AY601" s="1">
        <f t="shared" si="471"/>
        <v>1.0917601042373291</v>
      </c>
      <c r="AZ601" s="1">
        <f t="shared" si="466"/>
        <v>5.0666666666666664E-3</v>
      </c>
      <c r="BA601" s="1">
        <f t="shared" si="467"/>
        <v>17.708226144414869</v>
      </c>
    </row>
    <row r="602" spans="1:53">
      <c r="A602" s="2">
        <f t="shared" si="473"/>
        <v>0.60100000000000042</v>
      </c>
      <c r="B602" s="1">
        <f t="shared" si="459"/>
        <v>0.64864683333333384</v>
      </c>
      <c r="C602" s="1">
        <f t="shared" si="474"/>
        <v>5.3886422294915456E-2</v>
      </c>
      <c r="D602" s="1">
        <f t="shared" si="460"/>
        <v>1.097386667291737</v>
      </c>
      <c r="E602" s="1">
        <f t="shared" si="504"/>
        <v>1.0972946230353102</v>
      </c>
      <c r="F602" s="1">
        <f t="shared" si="504"/>
        <v>1.0972913391782411</v>
      </c>
      <c r="G602" s="1">
        <f t="shared" si="504"/>
        <v>1.0972912219674826</v>
      </c>
      <c r="H602" s="1">
        <f t="shared" si="475"/>
        <v>0.5673572643158018</v>
      </c>
      <c r="I602" s="1">
        <f t="shared" si="461"/>
        <v>17.921778305078345</v>
      </c>
      <c r="J602" s="1">
        <f>VLOOKUP($I602,Graph!$D$3:$M$50,col)</f>
        <v>5.7999999999999996E-3</v>
      </c>
      <c r="K602" s="1">
        <f>VLOOKUP($I602,Graph!$D$3:$M$50,col+1)</f>
        <v>4.7000000000000002E-3</v>
      </c>
      <c r="L602" s="1">
        <f t="shared" si="476"/>
        <v>5.0666666666666664E-3</v>
      </c>
      <c r="M602" s="1">
        <f t="shared" si="477"/>
        <v>0.64078333333333326</v>
      </c>
      <c r="N602" s="1">
        <f t="shared" si="478"/>
        <v>0.59593333333333376</v>
      </c>
      <c r="O602" s="1">
        <f t="shared" si="479"/>
        <v>5.13449096243642E-2</v>
      </c>
      <c r="P602" s="1">
        <f t="shared" si="480"/>
        <v>1.0919557791034817</v>
      </c>
      <c r="Q602" s="1">
        <f t="shared" si="481"/>
        <v>1.0917822128048038</v>
      </c>
      <c r="R602" s="1">
        <f t="shared" si="482"/>
        <v>1.0917764054913255</v>
      </c>
      <c r="S602" s="1">
        <f t="shared" si="483"/>
        <v>1.0917762110100311</v>
      </c>
      <c r="T602" s="1">
        <f t="shared" si="484"/>
        <v>0.97200975808891699</v>
      </c>
      <c r="U602" s="1">
        <f t="shared" si="485"/>
        <v>0.54870506215153891</v>
      </c>
      <c r="V602" s="2">
        <f t="shared" si="462"/>
        <v>17.723189581692921</v>
      </c>
      <c r="W602" s="1">
        <f>VLOOKUP(V602,Graph!$D$3:$M$50,col)</f>
        <v>5.7999999999999996E-3</v>
      </c>
      <c r="X602" s="1">
        <f>VLOOKUP(V602,Graph!$D$3:$M$50,col+1)</f>
        <v>4.7000000000000002E-3</v>
      </c>
      <c r="Y602" s="1">
        <f t="shared" si="486"/>
        <v>5.0666666666666664E-3</v>
      </c>
      <c r="Z602" s="1">
        <f t="shared" si="463"/>
        <v>0.64078333333333326</v>
      </c>
      <c r="AA602" s="2">
        <f t="shared" si="487"/>
        <v>0.59593333333333376</v>
      </c>
      <c r="AB602" s="1">
        <f t="shared" si="488"/>
        <v>5.13449096243642E-2</v>
      </c>
      <c r="AC602" s="1">
        <f t="shared" si="489"/>
        <v>1.0917762044968442</v>
      </c>
      <c r="AD602" s="1">
        <f t="shared" si="490"/>
        <v>1.0917762042787174</v>
      </c>
      <c r="AE602" s="1">
        <f t="shared" si="491"/>
        <v>1.0917762042714123</v>
      </c>
      <c r="AF602" s="1">
        <f t="shared" si="492"/>
        <v>1.0917762042711676</v>
      </c>
      <c r="AG602" s="1">
        <f t="shared" si="493"/>
        <v>0.97200975808891699</v>
      </c>
      <c r="AH602" s="1">
        <f t="shared" si="494"/>
        <v>0.54870505876471976</v>
      </c>
      <c r="AI602" s="2">
        <f t="shared" si="464"/>
        <v>17.723189545228138</v>
      </c>
      <c r="AJ602" s="1">
        <f>VLOOKUP(AI602,Graph!$D$3:$M$50,col)</f>
        <v>5.7999999999999996E-3</v>
      </c>
      <c r="AK602" s="1">
        <f>VLOOKUP(AI602,Graph!$D$3:$M$50,col+1)</f>
        <v>4.7000000000000002E-3</v>
      </c>
      <c r="AL602" s="1">
        <f t="shared" si="495"/>
        <v>5.0666666666666664E-3</v>
      </c>
      <c r="AM602" s="1">
        <f t="shared" si="465"/>
        <v>0.64078333333333326</v>
      </c>
      <c r="AN602" s="2">
        <f t="shared" si="496"/>
        <v>0.59593333333333376</v>
      </c>
      <c r="AO602" s="1">
        <f t="shared" si="497"/>
        <v>5.13449096243642E-2</v>
      </c>
      <c r="AP602" s="1">
        <f t="shared" si="498"/>
        <v>1.0917762042711592</v>
      </c>
      <c r="AQ602" s="1">
        <f t="shared" si="499"/>
        <v>1.091776204271159</v>
      </c>
      <c r="AR602" s="1">
        <f t="shared" si="500"/>
        <v>1.091776204271159</v>
      </c>
      <c r="AS602" s="1">
        <f t="shared" si="501"/>
        <v>1.091776204271159</v>
      </c>
      <c r="AT602" s="1">
        <f t="shared" si="502"/>
        <v>0.97200975808891699</v>
      </c>
      <c r="AU602" s="1">
        <f t="shared" si="503"/>
        <v>0.54870505876471543</v>
      </c>
      <c r="AV602" s="2">
        <f t="shared" si="468"/>
        <v>601</v>
      </c>
      <c r="AW602" s="1">
        <f t="shared" si="469"/>
        <v>548.70505876471543</v>
      </c>
      <c r="AX602" s="1">
        <f t="shared" si="470"/>
        <v>0.97200975808891699</v>
      </c>
      <c r="AY602" s="1">
        <f t="shared" si="471"/>
        <v>1.091776204271159</v>
      </c>
      <c r="AZ602" s="1">
        <f t="shared" si="466"/>
        <v>5.0666666666666664E-3</v>
      </c>
      <c r="BA602" s="1">
        <f t="shared" si="467"/>
        <v>17.723189545228138</v>
      </c>
    </row>
    <row r="603" spans="1:53">
      <c r="A603" s="2">
        <f t="shared" si="473"/>
        <v>0.60200000000000042</v>
      </c>
      <c r="B603" s="1">
        <f t="shared" si="459"/>
        <v>0.64968800000000049</v>
      </c>
      <c r="C603" s="1">
        <f t="shared" si="474"/>
        <v>5.3892744749280859E-2</v>
      </c>
      <c r="D603" s="1">
        <f t="shared" si="460"/>
        <v>1.0974000655432075</v>
      </c>
      <c r="E603" s="1">
        <f t="shared" si="504"/>
        <v>1.0973084724335203</v>
      </c>
      <c r="F603" s="1">
        <f t="shared" si="504"/>
        <v>1.0973052041545004</v>
      </c>
      <c r="G603" s="1">
        <f t="shared" si="504"/>
        <v>1.0973050874815611</v>
      </c>
      <c r="H603" s="1">
        <f t="shared" si="475"/>
        <v>0.56878107339077755</v>
      </c>
      <c r="I603" s="1">
        <f t="shared" si="461"/>
        <v>17.936757623157732</v>
      </c>
      <c r="J603" s="1">
        <f>VLOOKUP($I603,Graph!$D$3:$M$50,col)</f>
        <v>5.7999999999999996E-3</v>
      </c>
      <c r="K603" s="1">
        <f>VLOOKUP($I603,Graph!$D$3:$M$50,col+1)</f>
        <v>4.7000000000000002E-3</v>
      </c>
      <c r="L603" s="1">
        <f t="shared" si="476"/>
        <v>5.0666666666666664E-3</v>
      </c>
      <c r="M603" s="1">
        <f t="shared" si="477"/>
        <v>0.64078333333333326</v>
      </c>
      <c r="N603" s="1">
        <f t="shared" si="478"/>
        <v>0.59693333333333376</v>
      </c>
      <c r="O603" s="1">
        <f t="shared" si="479"/>
        <v>5.1352384357658147E-2</v>
      </c>
      <c r="P603" s="1">
        <f t="shared" si="480"/>
        <v>1.0919717957499802</v>
      </c>
      <c r="Q603" s="1">
        <f t="shared" si="481"/>
        <v>1.0917982634044581</v>
      </c>
      <c r="R603" s="1">
        <f t="shared" si="482"/>
        <v>1.0917924561187766</v>
      </c>
      <c r="S603" s="1">
        <f t="shared" si="483"/>
        <v>1.0917922616013596</v>
      </c>
      <c r="T603" s="1">
        <f t="shared" si="484"/>
        <v>0.97203034975945724</v>
      </c>
      <c r="U603" s="1">
        <f t="shared" si="485"/>
        <v>0.55009485201068598</v>
      </c>
      <c r="V603" s="2">
        <f t="shared" si="462"/>
        <v>17.738140383776688</v>
      </c>
      <c r="W603" s="1">
        <f>VLOOKUP(V603,Graph!$D$3:$M$50,col)</f>
        <v>5.7999999999999996E-3</v>
      </c>
      <c r="X603" s="1">
        <f>VLOOKUP(V603,Graph!$D$3:$M$50,col+1)</f>
        <v>4.7000000000000002E-3</v>
      </c>
      <c r="Y603" s="1">
        <f t="shared" si="486"/>
        <v>5.0666666666666664E-3</v>
      </c>
      <c r="Z603" s="1">
        <f t="shared" si="463"/>
        <v>0.64078333333333326</v>
      </c>
      <c r="AA603" s="2">
        <f t="shared" si="487"/>
        <v>0.59693333333333376</v>
      </c>
      <c r="AB603" s="1">
        <f t="shared" si="488"/>
        <v>5.1352384357658147E-2</v>
      </c>
      <c r="AC603" s="1">
        <f t="shared" si="489"/>
        <v>1.0917922550857218</v>
      </c>
      <c r="AD603" s="1">
        <f t="shared" si="490"/>
        <v>1.0917922548674708</v>
      </c>
      <c r="AE603" s="1">
        <f t="shared" si="491"/>
        <v>1.0917922548601604</v>
      </c>
      <c r="AF603" s="1">
        <f t="shared" si="492"/>
        <v>1.0917922548599153</v>
      </c>
      <c r="AG603" s="1">
        <f t="shared" si="493"/>
        <v>0.97203034975945724</v>
      </c>
      <c r="AH603" s="1">
        <f t="shared" si="494"/>
        <v>0.55009484861403812</v>
      </c>
      <c r="AI603" s="2">
        <f t="shared" si="464"/>
        <v>17.738140347267699</v>
      </c>
      <c r="AJ603" s="1">
        <f>VLOOKUP(AI603,Graph!$D$3:$M$50,col)</f>
        <v>5.7999999999999996E-3</v>
      </c>
      <c r="AK603" s="1">
        <f>VLOOKUP(AI603,Graph!$D$3:$M$50,col+1)</f>
        <v>4.7000000000000002E-3</v>
      </c>
      <c r="AL603" s="1">
        <f t="shared" si="495"/>
        <v>5.0666666666666664E-3</v>
      </c>
      <c r="AM603" s="1">
        <f t="shared" si="465"/>
        <v>0.64078333333333326</v>
      </c>
      <c r="AN603" s="2">
        <f t="shared" si="496"/>
        <v>0.59693333333333376</v>
      </c>
      <c r="AO603" s="1">
        <f t="shared" si="497"/>
        <v>5.1352384357658147E-2</v>
      </c>
      <c r="AP603" s="1">
        <f t="shared" si="498"/>
        <v>1.0917922548599071</v>
      </c>
      <c r="AQ603" s="1">
        <f t="shared" si="499"/>
        <v>1.0917922548599068</v>
      </c>
      <c r="AR603" s="1">
        <f t="shared" si="500"/>
        <v>1.0917922548599066</v>
      </c>
      <c r="AS603" s="1">
        <f t="shared" si="501"/>
        <v>1.0917922548599066</v>
      </c>
      <c r="AT603" s="1">
        <f t="shared" si="502"/>
        <v>0.97203034975945724</v>
      </c>
      <c r="AU603" s="1">
        <f t="shared" si="503"/>
        <v>0.55009484861403379</v>
      </c>
      <c r="AV603" s="2">
        <f t="shared" si="468"/>
        <v>602</v>
      </c>
      <c r="AW603" s="1">
        <f t="shared" si="469"/>
        <v>550.09484861403382</v>
      </c>
      <c r="AX603" s="1">
        <f t="shared" si="470"/>
        <v>0.97203034975945724</v>
      </c>
      <c r="AY603" s="1">
        <f t="shared" si="471"/>
        <v>1.0917922548599066</v>
      </c>
      <c r="AZ603" s="1">
        <f t="shared" si="466"/>
        <v>5.0666666666666664E-3</v>
      </c>
      <c r="BA603" s="1">
        <f t="shared" si="467"/>
        <v>17.738140347267699</v>
      </c>
    </row>
    <row r="604" spans="1:53">
      <c r="A604" s="2">
        <f t="shared" si="473"/>
        <v>0.60300000000000042</v>
      </c>
      <c r="B604" s="1">
        <f t="shared" si="459"/>
        <v>0.65072916666666725</v>
      </c>
      <c r="C604" s="1">
        <f t="shared" si="474"/>
        <v>5.3899047340896664E-2</v>
      </c>
      <c r="D604" s="1">
        <f t="shared" si="460"/>
        <v>1.0974134221909113</v>
      </c>
      <c r="E604" s="1">
        <f t="shared" si="504"/>
        <v>1.0973222790391453</v>
      </c>
      <c r="F604" s="1">
        <f t="shared" si="504"/>
        <v>1.0973190263024197</v>
      </c>
      <c r="G604" s="1">
        <f t="shared" si="504"/>
        <v>1.0973189101662528</v>
      </c>
      <c r="H604" s="1">
        <f t="shared" si="475"/>
        <v>0.57020607312654625</v>
      </c>
      <c r="I604" s="1">
        <f t="shared" si="461"/>
        <v>17.951724459075436</v>
      </c>
      <c r="J604" s="1">
        <f>VLOOKUP($I604,Graph!$D$3:$M$50,col)</f>
        <v>5.7999999999999996E-3</v>
      </c>
      <c r="K604" s="1">
        <f>VLOOKUP($I604,Graph!$D$3:$M$50,col+1)</f>
        <v>4.7000000000000002E-3</v>
      </c>
      <c r="L604" s="1">
        <f t="shared" si="476"/>
        <v>5.0666666666666664E-3</v>
      </c>
      <c r="M604" s="1">
        <f t="shared" si="477"/>
        <v>0.64078333333333326</v>
      </c>
      <c r="N604" s="1">
        <f t="shared" si="478"/>
        <v>0.59793333333333376</v>
      </c>
      <c r="O604" s="1">
        <f t="shared" si="479"/>
        <v>5.135983571323887E-2</v>
      </c>
      <c r="P604" s="1">
        <f t="shared" si="480"/>
        <v>1.0919877632446131</v>
      </c>
      <c r="Q604" s="1">
        <f t="shared" si="481"/>
        <v>1.0918142647846472</v>
      </c>
      <c r="R604" s="1">
        <f t="shared" si="482"/>
        <v>1.0918084575282965</v>
      </c>
      <c r="S604" s="1">
        <f t="shared" si="483"/>
        <v>1.0918082629749206</v>
      </c>
      <c r="T604" s="1">
        <f t="shared" si="484"/>
        <v>0.97205087327726725</v>
      </c>
      <c r="U604" s="1">
        <f t="shared" si="485"/>
        <v>0.55148581548872422</v>
      </c>
      <c r="V604" s="2">
        <f t="shared" si="462"/>
        <v>17.753078618806271</v>
      </c>
      <c r="W604" s="1">
        <f>VLOOKUP(V604,Graph!$D$3:$M$50,col)</f>
        <v>5.7999999999999996E-3</v>
      </c>
      <c r="X604" s="1">
        <f>VLOOKUP(V604,Graph!$D$3:$M$50,col+1)</f>
        <v>4.7000000000000002E-3</v>
      </c>
      <c r="Y604" s="1">
        <f t="shared" si="486"/>
        <v>5.0666666666666664E-3</v>
      </c>
      <c r="Z604" s="1">
        <f t="shared" si="463"/>
        <v>0.64078333333333326</v>
      </c>
      <c r="AA604" s="2">
        <f t="shared" si="487"/>
        <v>0.59793333333333376</v>
      </c>
      <c r="AB604" s="1">
        <f t="shared" si="488"/>
        <v>5.135983571323887E-2</v>
      </c>
      <c r="AC604" s="1">
        <f t="shared" si="489"/>
        <v>1.0918082564568412</v>
      </c>
      <c r="AD604" s="1">
        <f t="shared" si="490"/>
        <v>1.0918082562384672</v>
      </c>
      <c r="AE604" s="1">
        <f t="shared" si="491"/>
        <v>1.0918082562311511</v>
      </c>
      <c r="AF604" s="1">
        <f t="shared" si="492"/>
        <v>1.0918082562309057</v>
      </c>
      <c r="AG604" s="1">
        <f t="shared" si="493"/>
        <v>0.97205087327726725</v>
      </c>
      <c r="AH604" s="1">
        <f t="shared" si="494"/>
        <v>0.55148581208223912</v>
      </c>
      <c r="AI604" s="2">
        <f t="shared" si="464"/>
        <v>17.753078582253142</v>
      </c>
      <c r="AJ604" s="1">
        <f>VLOOKUP(AI604,Graph!$D$3:$M$50,col)</f>
        <v>5.7999999999999996E-3</v>
      </c>
      <c r="AK604" s="1">
        <f>VLOOKUP(AI604,Graph!$D$3:$M$50,col+1)</f>
        <v>4.7000000000000002E-3</v>
      </c>
      <c r="AL604" s="1">
        <f t="shared" si="495"/>
        <v>5.0666666666666664E-3</v>
      </c>
      <c r="AM604" s="1">
        <f t="shared" si="465"/>
        <v>0.64078333333333326</v>
      </c>
      <c r="AN604" s="2">
        <f t="shared" si="496"/>
        <v>0.59793333333333376</v>
      </c>
      <c r="AO604" s="1">
        <f t="shared" si="497"/>
        <v>5.135983571323887E-2</v>
      </c>
      <c r="AP604" s="1">
        <f t="shared" si="498"/>
        <v>1.0918082562308975</v>
      </c>
      <c r="AQ604" s="1">
        <f t="shared" si="499"/>
        <v>1.0918082562308973</v>
      </c>
      <c r="AR604" s="1">
        <f t="shared" si="500"/>
        <v>1.0918082562308973</v>
      </c>
      <c r="AS604" s="1">
        <f t="shared" si="501"/>
        <v>1.0918082562308973</v>
      </c>
      <c r="AT604" s="1">
        <f t="shared" si="502"/>
        <v>0.97205087327726725</v>
      </c>
      <c r="AU604" s="1">
        <f t="shared" si="503"/>
        <v>0.55148581208223491</v>
      </c>
      <c r="AV604" s="2">
        <f t="shared" si="468"/>
        <v>603</v>
      </c>
      <c r="AW604" s="1">
        <f t="shared" si="469"/>
        <v>551.48581208223493</v>
      </c>
      <c r="AX604" s="1">
        <f t="shared" si="470"/>
        <v>0.97205087327726725</v>
      </c>
      <c r="AY604" s="1">
        <f t="shared" si="471"/>
        <v>1.0918082562308973</v>
      </c>
      <c r="AZ604" s="1">
        <f t="shared" si="466"/>
        <v>5.0666666666666664E-3</v>
      </c>
      <c r="BA604" s="1">
        <f t="shared" si="467"/>
        <v>17.753078582253142</v>
      </c>
    </row>
    <row r="605" spans="1:53">
      <c r="A605" s="2">
        <f t="shared" si="473"/>
        <v>0.60400000000000043</v>
      </c>
      <c r="B605" s="1">
        <f t="shared" si="459"/>
        <v>0.6517703333333339</v>
      </c>
      <c r="C605" s="1">
        <f t="shared" si="474"/>
        <v>5.390533016318573E-2</v>
      </c>
      <c r="D605" s="1">
        <f t="shared" si="460"/>
        <v>1.0974267374282622</v>
      </c>
      <c r="E605" s="1">
        <f t="shared" si="504"/>
        <v>1.0973360430501538</v>
      </c>
      <c r="F605" s="1">
        <f t="shared" si="504"/>
        <v>1.0973328058200804</v>
      </c>
      <c r="G605" s="1">
        <f t="shared" si="504"/>
        <v>1.0973326902196405</v>
      </c>
      <c r="H605" s="1">
        <f t="shared" si="475"/>
        <v>0.5716322625282928</v>
      </c>
      <c r="I605" s="1">
        <f t="shared" si="461"/>
        <v>17.966678843947026</v>
      </c>
      <c r="J605" s="1">
        <f>VLOOKUP($I605,Graph!$D$3:$M$50,col)</f>
        <v>5.7999999999999996E-3</v>
      </c>
      <c r="K605" s="1">
        <f>VLOOKUP($I605,Graph!$D$3:$M$50,col+1)</f>
        <v>4.7000000000000002E-3</v>
      </c>
      <c r="L605" s="1">
        <f t="shared" si="476"/>
        <v>5.0666666666666664E-3</v>
      </c>
      <c r="M605" s="1">
        <f t="shared" si="477"/>
        <v>0.64078333333333326</v>
      </c>
      <c r="N605" s="1">
        <f t="shared" si="478"/>
        <v>0.59893333333333376</v>
      </c>
      <c r="O605" s="1">
        <f t="shared" si="479"/>
        <v>5.1367263800549616E-2</v>
      </c>
      <c r="P605" s="1">
        <f t="shared" si="480"/>
        <v>1.0920036818131815</v>
      </c>
      <c r="Q605" s="1">
        <f t="shared" si="481"/>
        <v>1.0918302171713188</v>
      </c>
      <c r="R605" s="1">
        <f t="shared" si="482"/>
        <v>1.091824409945821</v>
      </c>
      <c r="S605" s="1">
        <f t="shared" si="483"/>
        <v>1.0918242153566502</v>
      </c>
      <c r="T605" s="1">
        <f t="shared" si="484"/>
        <v>0.97207132898013515</v>
      </c>
      <c r="U605" s="1">
        <f t="shared" si="485"/>
        <v>0.55287795159531783</v>
      </c>
      <c r="V605" s="2">
        <f t="shared" si="462"/>
        <v>17.76800431836854</v>
      </c>
      <c r="W605" s="1">
        <f>VLOOKUP(V605,Graph!$D$3:$M$50,col)</f>
        <v>5.7999999999999996E-3</v>
      </c>
      <c r="X605" s="1">
        <f>VLOOKUP(V605,Graph!$D$3:$M$50,col+1)</f>
        <v>4.7000000000000002E-3</v>
      </c>
      <c r="Y605" s="1">
        <f t="shared" si="486"/>
        <v>5.0666666666666664E-3</v>
      </c>
      <c r="Z605" s="1">
        <f t="shared" si="463"/>
        <v>0.64078333333333326</v>
      </c>
      <c r="AA605" s="2">
        <f t="shared" si="487"/>
        <v>0.59893333333333376</v>
      </c>
      <c r="AB605" s="1">
        <f t="shared" si="488"/>
        <v>5.1367263800549616E-2</v>
      </c>
      <c r="AC605" s="1">
        <f t="shared" si="489"/>
        <v>1.0918242088361372</v>
      </c>
      <c r="AD605" s="1">
        <f t="shared" si="490"/>
        <v>1.0918242086176404</v>
      </c>
      <c r="AE605" s="1">
        <f t="shared" si="491"/>
        <v>1.0918242086103185</v>
      </c>
      <c r="AF605" s="1">
        <f t="shared" si="492"/>
        <v>1.0918242086100733</v>
      </c>
      <c r="AG605" s="1">
        <f t="shared" si="493"/>
        <v>0.97207132898013515</v>
      </c>
      <c r="AH605" s="1">
        <f t="shared" si="494"/>
        <v>0.55287794817898617</v>
      </c>
      <c r="AI605" s="2">
        <f t="shared" si="464"/>
        <v>17.768004281771315</v>
      </c>
      <c r="AJ605" s="1">
        <f>VLOOKUP(AI605,Graph!$D$3:$M$50,col)</f>
        <v>5.7999999999999996E-3</v>
      </c>
      <c r="AK605" s="1">
        <f>VLOOKUP(AI605,Graph!$D$3:$M$50,col+1)</f>
        <v>4.7000000000000002E-3</v>
      </c>
      <c r="AL605" s="1">
        <f t="shared" si="495"/>
        <v>5.0666666666666664E-3</v>
      </c>
      <c r="AM605" s="1">
        <f t="shared" si="465"/>
        <v>0.64078333333333326</v>
      </c>
      <c r="AN605" s="2">
        <f t="shared" si="496"/>
        <v>0.59893333333333376</v>
      </c>
      <c r="AO605" s="1">
        <f t="shared" si="497"/>
        <v>5.1367263800549616E-2</v>
      </c>
      <c r="AP605" s="1">
        <f t="shared" si="498"/>
        <v>1.0918242086100651</v>
      </c>
      <c r="AQ605" s="1">
        <f t="shared" si="499"/>
        <v>1.0918242086100647</v>
      </c>
      <c r="AR605" s="1">
        <f t="shared" si="500"/>
        <v>1.0918242086100647</v>
      </c>
      <c r="AS605" s="1">
        <f t="shared" si="501"/>
        <v>1.0918242086100647</v>
      </c>
      <c r="AT605" s="1">
        <f t="shared" si="502"/>
        <v>0.97207132898013515</v>
      </c>
      <c r="AU605" s="1">
        <f t="shared" si="503"/>
        <v>0.55287794817898184</v>
      </c>
      <c r="AV605" s="2">
        <f t="shared" si="468"/>
        <v>604</v>
      </c>
      <c r="AW605" s="1">
        <f t="shared" si="469"/>
        <v>552.8779481789818</v>
      </c>
      <c r="AX605" s="1">
        <f t="shared" si="470"/>
        <v>0.97207132898013515</v>
      </c>
      <c r="AY605" s="1">
        <f t="shared" si="471"/>
        <v>1.0918242086100647</v>
      </c>
      <c r="AZ605" s="1">
        <f t="shared" si="466"/>
        <v>5.0666666666666664E-3</v>
      </c>
      <c r="BA605" s="1">
        <f t="shared" si="467"/>
        <v>17.768004281771315</v>
      </c>
    </row>
    <row r="606" spans="1:53">
      <c r="A606" s="2">
        <f t="shared" si="473"/>
        <v>0.60500000000000043</v>
      </c>
      <c r="B606" s="1">
        <f t="shared" si="459"/>
        <v>0.65281150000000054</v>
      </c>
      <c r="C606" s="1">
        <f t="shared" si="474"/>
        <v>5.391159330898615E-2</v>
      </c>
      <c r="D606" s="1">
        <f t="shared" si="460"/>
        <v>1.0974400114474778</v>
      </c>
      <c r="E606" s="1">
        <f t="shared" si="504"/>
        <v>1.0973497646632961</v>
      </c>
      <c r="F606" s="1">
        <f t="shared" si="504"/>
        <v>1.097346542904343</v>
      </c>
      <c r="G606" s="1">
        <f t="shared" si="504"/>
        <v>1.0973464278385874</v>
      </c>
      <c r="H606" s="1">
        <f t="shared" si="475"/>
        <v>0.57305964060369263</v>
      </c>
      <c r="I606" s="1">
        <f t="shared" si="461"/>
        <v>17.981620808759175</v>
      </c>
      <c r="J606" s="1">
        <f>VLOOKUP($I606,Graph!$D$3:$M$50,col)</f>
        <v>5.7999999999999996E-3</v>
      </c>
      <c r="K606" s="1">
        <f>VLOOKUP($I606,Graph!$D$3:$M$50,col+1)</f>
        <v>4.7000000000000002E-3</v>
      </c>
      <c r="L606" s="1">
        <f t="shared" si="476"/>
        <v>5.0666666666666664E-3</v>
      </c>
      <c r="M606" s="1">
        <f t="shared" si="477"/>
        <v>0.64078333333333326</v>
      </c>
      <c r="N606" s="1">
        <f t="shared" si="478"/>
        <v>0.59993333333333376</v>
      </c>
      <c r="O606" s="1">
        <f t="shared" si="479"/>
        <v>5.1374668728351836E-2</v>
      </c>
      <c r="P606" s="1">
        <f t="shared" si="480"/>
        <v>1.0920195516801061</v>
      </c>
      <c r="Q606" s="1">
        <f t="shared" si="481"/>
        <v>1.0918461207890426</v>
      </c>
      <c r="R606" s="1">
        <f t="shared" si="482"/>
        <v>1.0918403135959052</v>
      </c>
      <c r="S606" s="1">
        <f t="shared" si="483"/>
        <v>1.0918401189711016</v>
      </c>
      <c r="T606" s="1">
        <f t="shared" si="484"/>
        <v>0.97209171720362109</v>
      </c>
      <c r="U606" s="1">
        <f t="shared" si="485"/>
        <v>0.55427125934263355</v>
      </c>
      <c r="V606" s="2">
        <f t="shared" si="462"/>
        <v>17.782917513918438</v>
      </c>
      <c r="W606" s="1">
        <f>VLOOKUP(V606,Graph!$D$3:$M$50,col)</f>
        <v>5.7999999999999996E-3</v>
      </c>
      <c r="X606" s="1">
        <f>VLOOKUP(V606,Graph!$D$3:$M$50,col+1)</f>
        <v>4.7000000000000002E-3</v>
      </c>
      <c r="Y606" s="1">
        <f t="shared" si="486"/>
        <v>5.0666666666666664E-3</v>
      </c>
      <c r="Z606" s="1">
        <f t="shared" si="463"/>
        <v>0.64078333333333326</v>
      </c>
      <c r="AA606" s="2">
        <f t="shared" si="487"/>
        <v>0.59993333333333376</v>
      </c>
      <c r="AB606" s="1">
        <f t="shared" si="488"/>
        <v>5.1374668728351836E-2</v>
      </c>
      <c r="AC606" s="1">
        <f t="shared" si="489"/>
        <v>1.0918401124481643</v>
      </c>
      <c r="AD606" s="1">
        <f t="shared" si="490"/>
        <v>1.0918401122295447</v>
      </c>
      <c r="AE606" s="1">
        <f t="shared" si="491"/>
        <v>1.0918401122222177</v>
      </c>
      <c r="AF606" s="1">
        <f t="shared" si="492"/>
        <v>1.0918401122219721</v>
      </c>
      <c r="AG606" s="1">
        <f t="shared" si="493"/>
        <v>0.97209171720362109</v>
      </c>
      <c r="AH606" s="1">
        <f t="shared" si="494"/>
        <v>0.55427125591644655</v>
      </c>
      <c r="AI606" s="2">
        <f t="shared" si="464"/>
        <v>17.782917477277174</v>
      </c>
      <c r="AJ606" s="1">
        <f>VLOOKUP(AI606,Graph!$D$3:$M$50,col)</f>
        <v>5.7999999999999996E-3</v>
      </c>
      <c r="AK606" s="1">
        <f>VLOOKUP(AI606,Graph!$D$3:$M$50,col+1)</f>
        <v>4.7000000000000002E-3</v>
      </c>
      <c r="AL606" s="1">
        <f t="shared" si="495"/>
        <v>5.0666666666666664E-3</v>
      </c>
      <c r="AM606" s="1">
        <f t="shared" si="465"/>
        <v>0.64078333333333326</v>
      </c>
      <c r="AN606" s="2">
        <f t="shared" si="496"/>
        <v>0.59993333333333376</v>
      </c>
      <c r="AO606" s="1">
        <f t="shared" si="497"/>
        <v>5.1374668728351836E-2</v>
      </c>
      <c r="AP606" s="1">
        <f t="shared" si="498"/>
        <v>1.0918401122219639</v>
      </c>
      <c r="AQ606" s="1">
        <f t="shared" si="499"/>
        <v>1.0918401122219632</v>
      </c>
      <c r="AR606" s="1">
        <f t="shared" si="500"/>
        <v>1.0918401122219634</v>
      </c>
      <c r="AS606" s="1">
        <f t="shared" si="501"/>
        <v>1.0918401122219634</v>
      </c>
      <c r="AT606" s="1">
        <f t="shared" si="502"/>
        <v>0.97209171720362109</v>
      </c>
      <c r="AU606" s="1">
        <f t="shared" si="503"/>
        <v>0.55427125591644222</v>
      </c>
      <c r="AV606" s="2">
        <f t="shared" si="468"/>
        <v>605</v>
      </c>
      <c r="AW606" s="1">
        <f t="shared" si="469"/>
        <v>554.27125591644221</v>
      </c>
      <c r="AX606" s="1">
        <f t="shared" si="470"/>
        <v>0.97209171720362109</v>
      </c>
      <c r="AY606" s="1">
        <f t="shared" si="471"/>
        <v>1.0918401122219634</v>
      </c>
      <c r="AZ606" s="1">
        <f t="shared" si="466"/>
        <v>5.0666666666666664E-3</v>
      </c>
      <c r="BA606" s="1">
        <f t="shared" si="467"/>
        <v>17.782917477277174</v>
      </c>
    </row>
    <row r="607" spans="1:53">
      <c r="A607" s="2">
        <f t="shared" si="473"/>
        <v>0.60600000000000043</v>
      </c>
      <c r="B607" s="1">
        <f t="shared" si="459"/>
        <v>0.65385266666666719</v>
      </c>
      <c r="C607" s="1">
        <f t="shared" si="474"/>
        <v>5.3917836870555839E-2</v>
      </c>
      <c r="D607" s="1">
        <f t="shared" si="460"/>
        <v>1.0974532444395884</v>
      </c>
      <c r="E607" s="1">
        <f t="shared" si="504"/>
        <v>1.0973634440741127</v>
      </c>
      <c r="F607" s="1">
        <f t="shared" si="504"/>
        <v>1.0973602377508598</v>
      </c>
      <c r="G607" s="1">
        <f t="shared" si="504"/>
        <v>1.097360123218748</v>
      </c>
      <c r="H607" s="1">
        <f t="shared" si="475"/>
        <v>0.5744882063629021</v>
      </c>
      <c r="I607" s="1">
        <f t="shared" si="461"/>
        <v>17.996550384370348</v>
      </c>
      <c r="J607" s="1">
        <f>VLOOKUP($I607,Graph!$D$3:$M$50,col)</f>
        <v>5.7999999999999996E-3</v>
      </c>
      <c r="K607" s="1">
        <f>VLOOKUP($I607,Graph!$D$3:$M$50,col+1)</f>
        <v>4.7000000000000002E-3</v>
      </c>
      <c r="L607" s="1">
        <f t="shared" si="476"/>
        <v>5.0666666666666664E-3</v>
      </c>
      <c r="M607" s="1">
        <f t="shared" si="477"/>
        <v>0.64078333333333326</v>
      </c>
      <c r="N607" s="1">
        <f t="shared" si="478"/>
        <v>0.60093333333333376</v>
      </c>
      <c r="O607" s="1">
        <f t="shared" si="479"/>
        <v>5.1382050604730632E-2</v>
      </c>
      <c r="P607" s="1">
        <f t="shared" si="480"/>
        <v>1.0920353730684371</v>
      </c>
      <c r="Q607" s="1">
        <f t="shared" si="481"/>
        <v>1.0918619758610175</v>
      </c>
      <c r="R607" s="1">
        <f t="shared" si="482"/>
        <v>1.0918561687017352</v>
      </c>
      <c r="S607" s="1">
        <f t="shared" si="483"/>
        <v>1.0918559740414602</v>
      </c>
      <c r="T607" s="1">
        <f t="shared" si="484"/>
        <v>0.97211203828107473</v>
      </c>
      <c r="U607" s="1">
        <f t="shared" si="485"/>
        <v>0.55566573774533212</v>
      </c>
      <c r="V607" s="2">
        <f t="shared" si="462"/>
        <v>17.797818236779758</v>
      </c>
      <c r="W607" s="1">
        <f>VLOOKUP(V607,Graph!$D$3:$M$50,col)</f>
        <v>5.7999999999999996E-3</v>
      </c>
      <c r="X607" s="1">
        <f>VLOOKUP(V607,Graph!$D$3:$M$50,col+1)</f>
        <v>4.7000000000000002E-3</v>
      </c>
      <c r="Y607" s="1">
        <f t="shared" si="486"/>
        <v>5.0666666666666664E-3</v>
      </c>
      <c r="Z607" s="1">
        <f t="shared" si="463"/>
        <v>0.64078333333333326</v>
      </c>
      <c r="AA607" s="2">
        <f t="shared" si="487"/>
        <v>0.60093333333333376</v>
      </c>
      <c r="AB607" s="1">
        <f t="shared" si="488"/>
        <v>5.1382050604730632E-2</v>
      </c>
      <c r="AC607" s="1">
        <f t="shared" si="489"/>
        <v>1.0918559675161064</v>
      </c>
      <c r="AD607" s="1">
        <f t="shared" si="490"/>
        <v>1.0918559672973649</v>
      </c>
      <c r="AE607" s="1">
        <f t="shared" si="491"/>
        <v>1.0918559672900325</v>
      </c>
      <c r="AF607" s="1">
        <f t="shared" si="492"/>
        <v>1.091855967289787</v>
      </c>
      <c r="AG607" s="1">
        <f t="shared" si="493"/>
        <v>0.97211203828107473</v>
      </c>
      <c r="AH607" s="1">
        <f t="shared" si="494"/>
        <v>0.55566573430928057</v>
      </c>
      <c r="AI607" s="2">
        <f t="shared" si="464"/>
        <v>17.7978182000945</v>
      </c>
      <c r="AJ607" s="1">
        <f>VLOOKUP(AI607,Graph!$D$3:$M$50,col)</f>
        <v>5.7999999999999996E-3</v>
      </c>
      <c r="AK607" s="1">
        <f>VLOOKUP(AI607,Graph!$D$3:$M$50,col+1)</f>
        <v>4.7000000000000002E-3</v>
      </c>
      <c r="AL607" s="1">
        <f t="shared" si="495"/>
        <v>5.0666666666666664E-3</v>
      </c>
      <c r="AM607" s="1">
        <f t="shared" si="465"/>
        <v>0.64078333333333326</v>
      </c>
      <c r="AN607" s="2">
        <f t="shared" si="496"/>
        <v>0.60093333333333376</v>
      </c>
      <c r="AO607" s="1">
        <f t="shared" si="497"/>
        <v>5.1382050604730632E-2</v>
      </c>
      <c r="AP607" s="1">
        <f t="shared" si="498"/>
        <v>1.0918559672897783</v>
      </c>
      <c r="AQ607" s="1">
        <f t="shared" si="499"/>
        <v>1.0918559672897783</v>
      </c>
      <c r="AR607" s="1">
        <f t="shared" si="500"/>
        <v>1.0918559672897783</v>
      </c>
      <c r="AS607" s="1">
        <f t="shared" si="501"/>
        <v>1.0918559672897783</v>
      </c>
      <c r="AT607" s="1">
        <f t="shared" si="502"/>
        <v>0.97211203828107473</v>
      </c>
      <c r="AU607" s="1">
        <f t="shared" si="503"/>
        <v>0.55566573430927602</v>
      </c>
      <c r="AV607" s="2">
        <f t="shared" si="468"/>
        <v>606</v>
      </c>
      <c r="AW607" s="1">
        <f t="shared" si="469"/>
        <v>555.66573430927599</v>
      </c>
      <c r="AX607" s="1">
        <f t="shared" si="470"/>
        <v>0.97211203828107473</v>
      </c>
      <c r="AY607" s="1">
        <f t="shared" si="471"/>
        <v>1.0918559672897783</v>
      </c>
      <c r="AZ607" s="1">
        <f t="shared" si="466"/>
        <v>5.0666666666666664E-3</v>
      </c>
      <c r="BA607" s="1">
        <f t="shared" si="467"/>
        <v>17.7978182000945</v>
      </c>
    </row>
    <row r="608" spans="1:53">
      <c r="A608" s="2">
        <f t="shared" si="473"/>
        <v>0.60700000000000043</v>
      </c>
      <c r="B608" s="1">
        <f t="shared" si="459"/>
        <v>0.65489383333333384</v>
      </c>
      <c r="C608" s="1">
        <f t="shared" si="474"/>
        <v>5.3924060939577037E-2</v>
      </c>
      <c r="D608" s="1">
        <f t="shared" si="460"/>
        <v>1.0974664365944458</v>
      </c>
      <c r="E608" s="1">
        <f t="shared" si="504"/>
        <v>1.0973770814769432</v>
      </c>
      <c r="F608" s="1">
        <f t="shared" si="504"/>
        <v>1.0973738905540817</v>
      </c>
      <c r="G608" s="1">
        <f t="shared" si="504"/>
        <v>1.0973737765545752</v>
      </c>
      <c r="H608" s="1">
        <f t="shared" si="475"/>
        <v>0.57591795881854535</v>
      </c>
      <c r="I608" s="1">
        <f t="shared" si="461"/>
        <v>18.011467601511562</v>
      </c>
      <c r="J608" s="1">
        <f>VLOOKUP($I608,Graph!$D$3:$M$50,col)</f>
        <v>5.8999999999999999E-3</v>
      </c>
      <c r="K608" s="1">
        <f>VLOOKUP($I608,Graph!$D$3:$M$50,col+1)</f>
        <v>4.7999999999999996E-3</v>
      </c>
      <c r="L608" s="1">
        <f t="shared" si="476"/>
        <v>5.1666666666666666E-3</v>
      </c>
      <c r="M608" s="1">
        <f t="shared" si="477"/>
        <v>0.64058333333333328</v>
      </c>
      <c r="N608" s="1">
        <f t="shared" si="478"/>
        <v>0.60183333333333378</v>
      </c>
      <c r="O608" s="1">
        <f t="shared" si="479"/>
        <v>5.1340272715922196E-2</v>
      </c>
      <c r="P608" s="1">
        <f t="shared" si="480"/>
        <v>1.0919487255374658</v>
      </c>
      <c r="Q608" s="1">
        <f t="shared" si="481"/>
        <v>1.091772352725034</v>
      </c>
      <c r="R608" s="1">
        <f t="shared" si="482"/>
        <v>1.0917664522963957</v>
      </c>
      <c r="S608" s="1">
        <f t="shared" si="483"/>
        <v>1.0917662547202172</v>
      </c>
      <c r="T608" s="1">
        <f t="shared" si="484"/>
        <v>0.9715867057637535</v>
      </c>
      <c r="U608" s="1">
        <f t="shared" si="485"/>
        <v>0.55669493992905528</v>
      </c>
      <c r="V608" s="2">
        <f t="shared" si="462"/>
        <v>17.808799812295089</v>
      </c>
      <c r="W608" s="1">
        <f>VLOOKUP(V608,Graph!$D$3:$M$50,col)</f>
        <v>5.7999999999999996E-3</v>
      </c>
      <c r="X608" s="1">
        <f>VLOOKUP(V608,Graph!$D$3:$M$50,col+1)</f>
        <v>4.7000000000000002E-3</v>
      </c>
      <c r="Y608" s="1">
        <f t="shared" si="486"/>
        <v>5.0666666666666664E-3</v>
      </c>
      <c r="Z608" s="1">
        <f t="shared" si="463"/>
        <v>0.64078333333333326</v>
      </c>
      <c r="AA608" s="2">
        <f t="shared" si="487"/>
        <v>0.60193333333333376</v>
      </c>
      <c r="AB608" s="1">
        <f t="shared" si="488"/>
        <v>5.1389409537099882E-2</v>
      </c>
      <c r="AC608" s="1">
        <f t="shared" si="489"/>
        <v>1.0918682342971271</v>
      </c>
      <c r="AD608" s="1">
        <f t="shared" si="490"/>
        <v>1.0918716553526218</v>
      </c>
      <c r="AE608" s="1">
        <f t="shared" si="491"/>
        <v>1.0918717700561293</v>
      </c>
      <c r="AF608" s="1">
        <f t="shared" si="492"/>
        <v>1.091871773901919</v>
      </c>
      <c r="AG608" s="1">
        <f t="shared" si="493"/>
        <v>0.97213229254365396</v>
      </c>
      <c r="AH608" s="1">
        <f t="shared" si="494"/>
        <v>0.55706138230655833</v>
      </c>
      <c r="AI608" s="2">
        <f t="shared" si="464"/>
        <v>17.812706480691133</v>
      </c>
      <c r="AJ608" s="1">
        <f>VLOOKUP(AI608,Graph!$D$3:$M$50,col)</f>
        <v>5.7999999999999996E-3</v>
      </c>
      <c r="AK608" s="1">
        <f>VLOOKUP(AI608,Graph!$D$3:$M$50,col+1)</f>
        <v>4.7000000000000002E-3</v>
      </c>
      <c r="AL608" s="1">
        <f t="shared" si="495"/>
        <v>5.0666666666666664E-3</v>
      </c>
      <c r="AM608" s="1">
        <f t="shared" si="465"/>
        <v>0.64078333333333326</v>
      </c>
      <c r="AN608" s="2">
        <f t="shared" si="496"/>
        <v>0.60193333333333376</v>
      </c>
      <c r="AO608" s="1">
        <f t="shared" si="497"/>
        <v>5.1389409537099882E-2</v>
      </c>
      <c r="AP608" s="1">
        <f t="shared" si="498"/>
        <v>1.091871774030861</v>
      </c>
      <c r="AQ608" s="1">
        <f t="shared" si="499"/>
        <v>1.0918717740351842</v>
      </c>
      <c r="AR608" s="1">
        <f t="shared" si="500"/>
        <v>1.091871774035329</v>
      </c>
      <c r="AS608" s="1">
        <f t="shared" si="501"/>
        <v>1.0918717740353339</v>
      </c>
      <c r="AT608" s="1">
        <f t="shared" si="502"/>
        <v>0.97213229254365396</v>
      </c>
      <c r="AU608" s="1">
        <f t="shared" si="503"/>
        <v>0.55706138237462521</v>
      </c>
      <c r="AV608" s="2">
        <f t="shared" si="468"/>
        <v>607</v>
      </c>
      <c r="AW608" s="1">
        <f t="shared" si="469"/>
        <v>557.06138237462517</v>
      </c>
      <c r="AX608" s="1">
        <f t="shared" si="470"/>
        <v>0.97213229254365396</v>
      </c>
      <c r="AY608" s="1">
        <f t="shared" si="471"/>
        <v>1.0918717740353339</v>
      </c>
      <c r="AZ608" s="1">
        <f t="shared" si="466"/>
        <v>5.0666666666666664E-3</v>
      </c>
      <c r="BA608" s="1">
        <f t="shared" si="467"/>
        <v>17.812706480691133</v>
      </c>
    </row>
    <row r="609" spans="1:53">
      <c r="A609" s="2">
        <f t="shared" si="473"/>
        <v>0.60800000000000043</v>
      </c>
      <c r="B609" s="1">
        <f t="shared" si="459"/>
        <v>0.6559350000000006</v>
      </c>
      <c r="C609" s="1">
        <f t="shared" si="474"/>
        <v>5.3930265607160834E-2</v>
      </c>
      <c r="D609" s="1">
        <f t="shared" si="460"/>
        <v>1.0974795881007324</v>
      </c>
      <c r="E609" s="1">
        <f t="shared" si="504"/>
        <v>1.0973906770649364</v>
      </c>
      <c r="F609" s="1">
        <f t="shared" si="504"/>
        <v>1.0973875015072678</v>
      </c>
      <c r="G609" s="1">
        <f t="shared" si="504"/>
        <v>1.0973873880393317</v>
      </c>
      <c r="H609" s="1">
        <f t="shared" si="475"/>
        <v>0.57734889698570757</v>
      </c>
      <c r="I609" s="1">
        <f t="shared" si="461"/>
        <v>18.026372490787153</v>
      </c>
      <c r="J609" s="1">
        <f>VLOOKUP($I609,Graph!$D$3:$M$50,col)</f>
        <v>5.8999999999999999E-3</v>
      </c>
      <c r="K609" s="1">
        <f>VLOOKUP($I609,Graph!$D$3:$M$50,col+1)</f>
        <v>4.7999999999999996E-3</v>
      </c>
      <c r="L609" s="1">
        <f t="shared" si="476"/>
        <v>5.1666666666666666E-3</v>
      </c>
      <c r="M609" s="1">
        <f t="shared" si="477"/>
        <v>0.64058333333333328</v>
      </c>
      <c r="N609" s="1">
        <f t="shared" si="478"/>
        <v>0.60283333333333378</v>
      </c>
      <c r="O609" s="1">
        <f t="shared" si="479"/>
        <v>5.1347630097692408E-2</v>
      </c>
      <c r="P609" s="1">
        <f t="shared" si="480"/>
        <v>1.0919644896420444</v>
      </c>
      <c r="Q609" s="1">
        <f t="shared" si="481"/>
        <v>1.0917881507268865</v>
      </c>
      <c r="R609" s="1">
        <f t="shared" si="482"/>
        <v>1.0917822503238297</v>
      </c>
      <c r="S609" s="1">
        <f t="shared" si="483"/>
        <v>1.0917820527114532</v>
      </c>
      <c r="T609" s="1">
        <f t="shared" si="484"/>
        <v>0.97160728384994544</v>
      </c>
      <c r="U609" s="1">
        <f t="shared" si="485"/>
        <v>0.55809108943526631</v>
      </c>
      <c r="V609" s="2">
        <f t="shared" si="462"/>
        <v>17.823675098990453</v>
      </c>
      <c r="W609" s="1">
        <f>VLOOKUP(V609,Graph!$D$3:$M$50,col)</f>
        <v>5.7999999999999996E-3</v>
      </c>
      <c r="X609" s="1">
        <f>VLOOKUP(V609,Graph!$D$3:$M$50,col+1)</f>
        <v>4.7000000000000002E-3</v>
      </c>
      <c r="Y609" s="1">
        <f t="shared" si="486"/>
        <v>5.0666666666666664E-3</v>
      </c>
      <c r="Z609" s="1">
        <f t="shared" si="463"/>
        <v>0.64078333333333326</v>
      </c>
      <c r="AA609" s="2">
        <f t="shared" si="487"/>
        <v>0.60293333333333377</v>
      </c>
      <c r="AB609" s="1">
        <f t="shared" si="488"/>
        <v>5.1396745632207579E-2</v>
      </c>
      <c r="AC609" s="1">
        <f t="shared" si="489"/>
        <v>1.0918839936006528</v>
      </c>
      <c r="AD609" s="1">
        <f t="shared" si="490"/>
        <v>1.0918874139963421</v>
      </c>
      <c r="AE609" s="1">
        <f t="shared" si="491"/>
        <v>1.0918875286991578</v>
      </c>
      <c r="AF609" s="1">
        <f t="shared" si="492"/>
        <v>1.0918875325456434</v>
      </c>
      <c r="AG609" s="1">
        <f t="shared" si="493"/>
        <v>0.97215248032034185</v>
      </c>
      <c r="AH609" s="1">
        <f t="shared" si="494"/>
        <v>0.55845819906384231</v>
      </c>
      <c r="AI609" s="2">
        <f t="shared" si="464"/>
        <v>17.827582351581079</v>
      </c>
      <c r="AJ609" s="1">
        <f>VLOOKUP(AI609,Graph!$D$3:$M$50,col)</f>
        <v>5.7999999999999996E-3</v>
      </c>
      <c r="AK609" s="1">
        <f>VLOOKUP(AI609,Graph!$D$3:$M$50,col+1)</f>
        <v>4.7000000000000002E-3</v>
      </c>
      <c r="AL609" s="1">
        <f t="shared" si="495"/>
        <v>5.0666666666666664E-3</v>
      </c>
      <c r="AM609" s="1">
        <f t="shared" si="465"/>
        <v>0.64078333333333326</v>
      </c>
      <c r="AN609" s="2">
        <f t="shared" si="496"/>
        <v>0.60293333333333377</v>
      </c>
      <c r="AO609" s="1">
        <f t="shared" si="497"/>
        <v>5.1396745632207579E-2</v>
      </c>
      <c r="AP609" s="1">
        <f t="shared" si="498"/>
        <v>1.0918875326746329</v>
      </c>
      <c r="AQ609" s="1">
        <f t="shared" si="499"/>
        <v>1.0918875326789583</v>
      </c>
      <c r="AR609" s="1">
        <f t="shared" si="500"/>
        <v>1.0918875326791033</v>
      </c>
      <c r="AS609" s="1">
        <f t="shared" si="501"/>
        <v>1.0918875326791082</v>
      </c>
      <c r="AT609" s="1">
        <f t="shared" si="502"/>
        <v>0.97215248032034185</v>
      </c>
      <c r="AU609" s="1">
        <f t="shared" si="503"/>
        <v>0.55845819913210437</v>
      </c>
      <c r="AV609" s="2">
        <f t="shared" si="468"/>
        <v>608</v>
      </c>
      <c r="AW609" s="1">
        <f t="shared" si="469"/>
        <v>558.45819913210437</v>
      </c>
      <c r="AX609" s="1">
        <f t="shared" si="470"/>
        <v>0.97215248032034185</v>
      </c>
      <c r="AY609" s="1">
        <f t="shared" si="471"/>
        <v>1.0918875326791082</v>
      </c>
      <c r="AZ609" s="1">
        <f t="shared" si="466"/>
        <v>5.0666666666666664E-3</v>
      </c>
      <c r="BA609" s="1">
        <f t="shared" si="467"/>
        <v>17.827582351581079</v>
      </c>
    </row>
    <row r="610" spans="1:53">
      <c r="A610" s="2">
        <f t="shared" si="473"/>
        <v>0.60900000000000043</v>
      </c>
      <c r="B610" s="1">
        <f t="shared" si="459"/>
        <v>0.65697616666666725</v>
      </c>
      <c r="C610" s="1">
        <f t="shared" si="474"/>
        <v>5.3936450963851579E-2</v>
      </c>
      <c r="D610" s="1">
        <f t="shared" si="460"/>
        <v>1.0974926991459715</v>
      </c>
      <c r="E610" s="1">
        <f t="shared" si="504"/>
        <v>1.0974042310300609</v>
      </c>
      <c r="F610" s="1">
        <f t="shared" si="504"/>
        <v>1.0974010708024959</v>
      </c>
      <c r="G610" s="1">
        <f t="shared" si="504"/>
        <v>1.0974009578650958</v>
      </c>
      <c r="H610" s="1">
        <f t="shared" si="475"/>
        <v>0.57878101988192165</v>
      </c>
      <c r="I610" s="1">
        <f t="shared" si="461"/>
        <v>18.041265082675455</v>
      </c>
      <c r="J610" s="1">
        <f>VLOOKUP($I610,Graph!$D$3:$M$50,col)</f>
        <v>5.8999999999999999E-3</v>
      </c>
      <c r="K610" s="1">
        <f>VLOOKUP($I610,Graph!$D$3:$M$50,col+1)</f>
        <v>4.7999999999999996E-3</v>
      </c>
      <c r="L610" s="1">
        <f t="shared" si="476"/>
        <v>5.1666666666666666E-3</v>
      </c>
      <c r="M610" s="1">
        <f t="shared" si="477"/>
        <v>0.64058333333333328</v>
      </c>
      <c r="N610" s="1">
        <f t="shared" si="478"/>
        <v>0.60383333333333378</v>
      </c>
      <c r="O610" s="1">
        <f t="shared" si="479"/>
        <v>5.1354964684348622E-2</v>
      </c>
      <c r="P610" s="1">
        <f t="shared" si="480"/>
        <v>1.0919802058165162</v>
      </c>
      <c r="Q610" s="1">
        <f t="shared" si="481"/>
        <v>1.0918039007316001</v>
      </c>
      <c r="R610" s="1">
        <f t="shared" si="482"/>
        <v>1.0917980003556411</v>
      </c>
      <c r="S610" s="1">
        <f t="shared" si="483"/>
        <v>1.0917978027072293</v>
      </c>
      <c r="T610" s="1">
        <f t="shared" si="484"/>
        <v>0.97162779450077896</v>
      </c>
      <c r="U610" s="1">
        <f t="shared" si="485"/>
        <v>0.55948840632052277</v>
      </c>
      <c r="V610" s="2">
        <f t="shared" si="462"/>
        <v>17.838538004584169</v>
      </c>
      <c r="W610" s="1">
        <f>VLOOKUP(V610,Graph!$D$3:$M$50,col)</f>
        <v>5.7999999999999996E-3</v>
      </c>
      <c r="X610" s="1">
        <f>VLOOKUP(V610,Graph!$D$3:$M$50,col+1)</f>
        <v>4.7000000000000002E-3</v>
      </c>
      <c r="Y610" s="1">
        <f t="shared" si="486"/>
        <v>5.0666666666666664E-3</v>
      </c>
      <c r="Z610" s="1">
        <f t="shared" si="463"/>
        <v>0.64078333333333326</v>
      </c>
      <c r="AA610" s="2">
        <f t="shared" si="487"/>
        <v>0.60393333333333377</v>
      </c>
      <c r="AB610" s="1">
        <f t="shared" si="488"/>
        <v>5.1404058996140853E-2</v>
      </c>
      <c r="AC610" s="1">
        <f t="shared" si="489"/>
        <v>1.0918997050202273</v>
      </c>
      <c r="AD610" s="1">
        <f t="shared" si="490"/>
        <v>1.09190312475745</v>
      </c>
      <c r="AE610" s="1">
        <f t="shared" si="491"/>
        <v>1.091903239459546</v>
      </c>
      <c r="AF610" s="1">
        <f t="shared" si="492"/>
        <v>1.0919032433067239</v>
      </c>
      <c r="AG610" s="1">
        <f t="shared" si="493"/>
        <v>0.97217260193796617</v>
      </c>
      <c r="AH610" s="1">
        <f t="shared" si="494"/>
        <v>0.55985618353533195</v>
      </c>
      <c r="AI610" s="2">
        <f t="shared" si="464"/>
        <v>17.842445842974534</v>
      </c>
      <c r="AJ610" s="1">
        <f>VLOOKUP(AI610,Graph!$D$3:$M$50,col)</f>
        <v>5.7999999999999996E-3</v>
      </c>
      <c r="AK610" s="1">
        <f>VLOOKUP(AI610,Graph!$D$3:$M$50,col+1)</f>
        <v>4.7000000000000002E-3</v>
      </c>
      <c r="AL610" s="1">
        <f t="shared" si="495"/>
        <v>5.0666666666666664E-3</v>
      </c>
      <c r="AM610" s="1">
        <f t="shared" si="465"/>
        <v>0.64078333333333326</v>
      </c>
      <c r="AN610" s="2">
        <f t="shared" si="496"/>
        <v>0.60393333333333377</v>
      </c>
      <c r="AO610" s="1">
        <f t="shared" si="497"/>
        <v>5.1404058996140853E-2</v>
      </c>
      <c r="AP610" s="1">
        <f t="shared" si="498"/>
        <v>1.0919032434357607</v>
      </c>
      <c r="AQ610" s="1">
        <f t="shared" si="499"/>
        <v>1.0919032434400884</v>
      </c>
      <c r="AR610" s="1">
        <f t="shared" si="500"/>
        <v>1.0919032434402336</v>
      </c>
      <c r="AS610" s="1">
        <f t="shared" si="501"/>
        <v>1.0919032434402383</v>
      </c>
      <c r="AT610" s="1">
        <f t="shared" si="502"/>
        <v>0.97217260193796617</v>
      </c>
      <c r="AU610" s="1">
        <f t="shared" si="503"/>
        <v>0.55985618360378919</v>
      </c>
      <c r="AV610" s="2">
        <f t="shared" si="468"/>
        <v>609</v>
      </c>
      <c r="AW610" s="1">
        <f t="shared" si="469"/>
        <v>559.85618360378919</v>
      </c>
      <c r="AX610" s="1">
        <f t="shared" si="470"/>
        <v>0.97217260193796617</v>
      </c>
      <c r="AY610" s="1">
        <f t="shared" si="471"/>
        <v>1.0919032434402383</v>
      </c>
      <c r="AZ610" s="1">
        <f t="shared" si="466"/>
        <v>5.0666666666666664E-3</v>
      </c>
      <c r="BA610" s="1">
        <f t="shared" si="467"/>
        <v>17.842445842974534</v>
      </c>
    </row>
    <row r="611" spans="1:53">
      <c r="A611" s="2">
        <f t="shared" si="473"/>
        <v>0.61000000000000043</v>
      </c>
      <c r="B611" s="1">
        <f t="shared" si="459"/>
        <v>0.6580173333333339</v>
      </c>
      <c r="C611" s="1">
        <f t="shared" si="474"/>
        <v>5.3942617099631239E-2</v>
      </c>
      <c r="D611" s="1">
        <f t="shared" si="460"/>
        <v>1.0975057699165338</v>
      </c>
      <c r="E611" s="1">
        <f t="shared" si="504"/>
        <v>1.0974177435631092</v>
      </c>
      <c r="F611" s="1">
        <f t="shared" si="504"/>
        <v>1.0974145986306696</v>
      </c>
      <c r="G611" s="1">
        <f t="shared" si="504"/>
        <v>1.097414486222775</v>
      </c>
      <c r="H611" s="1">
        <f t="shared" si="475"/>
        <v>0.58021432652716054</v>
      </c>
      <c r="I611" s="1">
        <f t="shared" si="461"/>
        <v>18.056145407529556</v>
      </c>
      <c r="J611" s="1">
        <f>VLOOKUP($I611,Graph!$D$3:$M$50,col)</f>
        <v>5.8999999999999999E-3</v>
      </c>
      <c r="K611" s="1">
        <f>VLOOKUP($I611,Graph!$D$3:$M$50,col+1)</f>
        <v>4.7999999999999996E-3</v>
      </c>
      <c r="L611" s="1">
        <f t="shared" si="476"/>
        <v>5.1666666666666666E-3</v>
      </c>
      <c r="M611" s="1">
        <f t="shared" si="477"/>
        <v>0.64058333333333328</v>
      </c>
      <c r="N611" s="1">
        <f t="shared" si="478"/>
        <v>0.60483333333333378</v>
      </c>
      <c r="O611" s="1">
        <f t="shared" si="479"/>
        <v>5.1362276581609051E-2</v>
      </c>
      <c r="P611" s="1">
        <f t="shared" si="480"/>
        <v>1.0919958742790405</v>
      </c>
      <c r="Q611" s="1">
        <f t="shared" si="481"/>
        <v>1.0918196029574803</v>
      </c>
      <c r="R611" s="1">
        <f t="shared" si="482"/>
        <v>1.0918137026101222</v>
      </c>
      <c r="S611" s="1">
        <f t="shared" si="483"/>
        <v>1.0918135049258364</v>
      </c>
      <c r="T611" s="1">
        <f t="shared" si="484"/>
        <v>0.9716482380471928</v>
      </c>
      <c r="U611" s="1">
        <f t="shared" si="485"/>
        <v>0.56088688960944355</v>
      </c>
      <c r="V611" s="2">
        <f t="shared" si="462"/>
        <v>17.853388559891918</v>
      </c>
      <c r="W611" s="1">
        <f>VLOOKUP(V611,Graph!$D$3:$M$50,col)</f>
        <v>5.7999999999999996E-3</v>
      </c>
      <c r="X611" s="1">
        <f>VLOOKUP(V611,Graph!$D$3:$M$50,col+1)</f>
        <v>4.7000000000000002E-3</v>
      </c>
      <c r="Y611" s="1">
        <f t="shared" si="486"/>
        <v>5.0666666666666664E-3</v>
      </c>
      <c r="Z611" s="1">
        <f t="shared" si="463"/>
        <v>0.64078333333333326</v>
      </c>
      <c r="AA611" s="2">
        <f t="shared" si="487"/>
        <v>0.60493333333333377</v>
      </c>
      <c r="AB611" s="1">
        <f t="shared" si="488"/>
        <v>5.1411349734331202E-2</v>
      </c>
      <c r="AC611" s="1">
        <f t="shared" si="489"/>
        <v>1.0919153687736636</v>
      </c>
      <c r="AD611" s="1">
        <f t="shared" si="490"/>
        <v>1.0919187878537553</v>
      </c>
      <c r="AE611" s="1">
        <f t="shared" si="491"/>
        <v>1.0919189025551035</v>
      </c>
      <c r="AF611" s="1">
        <f t="shared" si="492"/>
        <v>1.0919189064029706</v>
      </c>
      <c r="AG611" s="1">
        <f t="shared" si="493"/>
        <v>0.97219265772121566</v>
      </c>
      <c r="AH611" s="1">
        <f t="shared" si="494"/>
        <v>0.56125533474555434</v>
      </c>
      <c r="AI611" s="2">
        <f t="shared" si="464"/>
        <v>17.857296985678229</v>
      </c>
      <c r="AJ611" s="1">
        <f>VLOOKUP(AI611,Graph!$D$3:$M$50,col)</f>
        <v>5.7999999999999996E-3</v>
      </c>
      <c r="AK611" s="1">
        <f>VLOOKUP(AI611,Graph!$D$3:$M$50,col+1)</f>
        <v>4.7000000000000002E-3</v>
      </c>
      <c r="AL611" s="1">
        <f t="shared" si="495"/>
        <v>5.0666666666666664E-3</v>
      </c>
      <c r="AM611" s="1">
        <f t="shared" si="465"/>
        <v>0.64078333333333326</v>
      </c>
      <c r="AN611" s="2">
        <f t="shared" si="496"/>
        <v>0.60493333333333377</v>
      </c>
      <c r="AO611" s="1">
        <f t="shared" si="497"/>
        <v>5.1411349734331202E-2</v>
      </c>
      <c r="AP611" s="1">
        <f t="shared" si="498"/>
        <v>1.0919189065320543</v>
      </c>
      <c r="AQ611" s="1">
        <f t="shared" si="499"/>
        <v>1.0919189065363846</v>
      </c>
      <c r="AR611" s="1">
        <f t="shared" si="500"/>
        <v>1.0919189065365298</v>
      </c>
      <c r="AS611" s="1">
        <f t="shared" si="501"/>
        <v>1.0919189065365345</v>
      </c>
      <c r="AT611" s="1">
        <f t="shared" si="502"/>
        <v>0.97219265772121566</v>
      </c>
      <c r="AU611" s="1">
        <f t="shared" si="503"/>
        <v>0.5612553348142072</v>
      </c>
      <c r="AV611" s="2">
        <f t="shared" si="468"/>
        <v>610</v>
      </c>
      <c r="AW611" s="1">
        <f t="shared" si="469"/>
        <v>561.25533481420723</v>
      </c>
      <c r="AX611" s="1">
        <f t="shared" si="470"/>
        <v>0.97219265772121566</v>
      </c>
      <c r="AY611" s="1">
        <f t="shared" si="471"/>
        <v>1.0919189065365345</v>
      </c>
      <c r="AZ611" s="1">
        <f t="shared" si="466"/>
        <v>5.0666666666666664E-3</v>
      </c>
      <c r="BA611" s="1">
        <f t="shared" si="467"/>
        <v>17.857296985678229</v>
      </c>
    </row>
    <row r="612" spans="1:53">
      <c r="A612" s="2">
        <f t="shared" si="473"/>
        <v>0.61100000000000043</v>
      </c>
      <c r="B612" s="1">
        <f t="shared" si="459"/>
        <v>0.65905850000000055</v>
      </c>
      <c r="C612" s="1">
        <f t="shared" si="474"/>
        <v>5.3948764103923859E-2</v>
      </c>
      <c r="D612" s="1">
        <f t="shared" si="460"/>
        <v>1.0975188005976484</v>
      </c>
      <c r="E612" s="1">
        <f t="shared" si="504"/>
        <v>1.0974312148537129</v>
      </c>
      <c r="F612" s="1">
        <f t="shared" si="504"/>
        <v>1.0974280851815286</v>
      </c>
      <c r="G612" s="1">
        <f t="shared" si="504"/>
        <v>1.0974279733021111</v>
      </c>
      <c r="H612" s="1">
        <f t="shared" si="475"/>
        <v>0.58164881594382534</v>
      </c>
      <c r="I612" s="1">
        <f t="shared" si="461"/>
        <v>18.071013495577997</v>
      </c>
      <c r="J612" s="1">
        <f>VLOOKUP($I612,Graph!$D$3:$M$50,col)</f>
        <v>5.8999999999999999E-3</v>
      </c>
      <c r="K612" s="1">
        <f>VLOOKUP($I612,Graph!$D$3:$M$50,col+1)</f>
        <v>4.7999999999999996E-3</v>
      </c>
      <c r="L612" s="1">
        <f t="shared" si="476"/>
        <v>5.1666666666666666E-3</v>
      </c>
      <c r="M612" s="1">
        <f t="shared" si="477"/>
        <v>0.64058333333333328</v>
      </c>
      <c r="N612" s="1">
        <f t="shared" si="478"/>
        <v>0.60583333333333378</v>
      </c>
      <c r="O612" s="1">
        <f t="shared" si="479"/>
        <v>5.136956589453958E-2</v>
      </c>
      <c r="P612" s="1">
        <f t="shared" si="480"/>
        <v>1.092011495246455</v>
      </c>
      <c r="Q612" s="1">
        <f t="shared" si="481"/>
        <v>1.0918352576215113</v>
      </c>
      <c r="R612" s="1">
        <f t="shared" si="482"/>
        <v>1.0918293573042439</v>
      </c>
      <c r="S612" s="1">
        <f t="shared" si="483"/>
        <v>1.0918291595842451</v>
      </c>
      <c r="T612" s="1">
        <f t="shared" si="484"/>
        <v>0.97166861481796329</v>
      </c>
      <c r="U612" s="1">
        <f t="shared" si="485"/>
        <v>0.56228653832908937</v>
      </c>
      <c r="V612" s="2">
        <f t="shared" si="462"/>
        <v>17.868226795601934</v>
      </c>
      <c r="W612" s="1">
        <f>VLOOKUP(V612,Graph!$D$3:$M$50,col)</f>
        <v>5.7999999999999996E-3</v>
      </c>
      <c r="X612" s="1">
        <f>VLOOKUP(V612,Graph!$D$3:$M$50,col+1)</f>
        <v>4.7000000000000002E-3</v>
      </c>
      <c r="Y612" s="1">
        <f t="shared" si="486"/>
        <v>5.0666666666666664E-3</v>
      </c>
      <c r="Z612" s="1">
        <f t="shared" si="463"/>
        <v>0.64078333333333326</v>
      </c>
      <c r="AA612" s="2">
        <f t="shared" si="487"/>
        <v>0.60593333333333377</v>
      </c>
      <c r="AB612" s="1">
        <f t="shared" si="488"/>
        <v>5.1418617951559366E-2</v>
      </c>
      <c r="AC612" s="1">
        <f t="shared" si="489"/>
        <v>1.0919309850774559</v>
      </c>
      <c r="AD612" s="1">
        <f t="shared" si="490"/>
        <v>1.0919344035017475</v>
      </c>
      <c r="AE612" s="1">
        <f t="shared" si="491"/>
        <v>1.0919345182023215</v>
      </c>
      <c r="AF612" s="1">
        <f t="shared" si="492"/>
        <v>1.0919345220508747</v>
      </c>
      <c r="AG612" s="1">
        <f t="shared" si="493"/>
        <v>0.97221264799265783</v>
      </c>
      <c r="AH612" s="1">
        <f t="shared" si="494"/>
        <v>0.56265565172147791</v>
      </c>
      <c r="AI612" s="2">
        <f t="shared" si="464"/>
        <v>17.872135810371525</v>
      </c>
      <c r="AJ612" s="1">
        <f>VLOOKUP(AI612,Graph!$D$3:$M$50,col)</f>
        <v>5.7999999999999996E-3</v>
      </c>
      <c r="AK612" s="1">
        <f>VLOOKUP(AI612,Graph!$D$3:$M$50,col+1)</f>
        <v>4.7000000000000002E-3</v>
      </c>
      <c r="AL612" s="1">
        <f t="shared" si="495"/>
        <v>5.0666666666666664E-3</v>
      </c>
      <c r="AM612" s="1">
        <f t="shared" si="465"/>
        <v>0.64078333333333326</v>
      </c>
      <c r="AN612" s="2">
        <f t="shared" si="496"/>
        <v>0.60593333333333377</v>
      </c>
      <c r="AO612" s="1">
        <f t="shared" si="497"/>
        <v>5.1418617951559366E-2</v>
      </c>
      <c r="AP612" s="1">
        <f t="shared" si="498"/>
        <v>1.0919345221800054</v>
      </c>
      <c r="AQ612" s="1">
        <f t="shared" si="499"/>
        <v>1.091934522184338</v>
      </c>
      <c r="AR612" s="1">
        <f t="shared" si="500"/>
        <v>1.0919345221844832</v>
      </c>
      <c r="AS612" s="1">
        <f t="shared" si="501"/>
        <v>1.0919345221844883</v>
      </c>
      <c r="AT612" s="1">
        <f t="shared" si="502"/>
        <v>0.97221264799265783</v>
      </c>
      <c r="AU612" s="1">
        <f t="shared" si="503"/>
        <v>0.56265565179032673</v>
      </c>
      <c r="AV612" s="2">
        <f t="shared" si="468"/>
        <v>611</v>
      </c>
      <c r="AW612" s="1">
        <f t="shared" si="469"/>
        <v>562.65565179032671</v>
      </c>
      <c r="AX612" s="1">
        <f t="shared" si="470"/>
        <v>0.97221264799265783</v>
      </c>
      <c r="AY612" s="1">
        <f t="shared" si="471"/>
        <v>1.0919345221844883</v>
      </c>
      <c r="AZ612" s="1">
        <f t="shared" si="466"/>
        <v>5.0666666666666664E-3</v>
      </c>
      <c r="BA612" s="1">
        <f t="shared" si="467"/>
        <v>17.872135810371525</v>
      </c>
    </row>
    <row r="613" spans="1:53">
      <c r="A613" s="2">
        <f t="shared" si="473"/>
        <v>0.61200000000000043</v>
      </c>
      <c r="B613" s="1">
        <f t="shared" si="459"/>
        <v>0.6600996666666672</v>
      </c>
      <c r="C613" s="1">
        <f t="shared" si="474"/>
        <v>5.3954892065599745E-2</v>
      </c>
      <c r="D613" s="1">
        <f t="shared" si="460"/>
        <v>1.0975317913734102</v>
      </c>
      <c r="E613" s="1">
        <f t="shared" si="504"/>
        <v>1.0974446450903463</v>
      </c>
      <c r="F613" s="1">
        <f t="shared" si="504"/>
        <v>1.0974415306436571</v>
      </c>
      <c r="G613" s="1">
        <f t="shared" si="504"/>
        <v>1.0974414192916899</v>
      </c>
      <c r="H613" s="1">
        <f t="shared" si="475"/>
        <v>0.58308448715673611</v>
      </c>
      <c r="I613" s="1">
        <f t="shared" si="461"/>
        <v>18.085869376925512</v>
      </c>
      <c r="J613" s="1">
        <f>VLOOKUP($I613,Graph!$D$3:$M$50,col)</f>
        <v>5.8999999999999999E-3</v>
      </c>
      <c r="K613" s="1">
        <f>VLOOKUP($I613,Graph!$D$3:$M$50,col+1)</f>
        <v>4.7999999999999996E-3</v>
      </c>
      <c r="L613" s="1">
        <f t="shared" si="476"/>
        <v>5.1666666666666666E-3</v>
      </c>
      <c r="M613" s="1">
        <f t="shared" si="477"/>
        <v>0.64058333333333328</v>
      </c>
      <c r="N613" s="1">
        <f t="shared" si="478"/>
        <v>0.60683333333333378</v>
      </c>
      <c r="O613" s="1">
        <f t="shared" si="479"/>
        <v>5.1376832727558719E-2</v>
      </c>
      <c r="P613" s="1">
        <f t="shared" si="480"/>
        <v>1.0920270689342859</v>
      </c>
      <c r="Q613" s="1">
        <f t="shared" si="481"/>
        <v>1.0918508649393666</v>
      </c>
      <c r="R613" s="1">
        <f t="shared" si="482"/>
        <v>1.0918449646536663</v>
      </c>
      <c r="S613" s="1">
        <f t="shared" si="483"/>
        <v>1.0918447668981144</v>
      </c>
      <c r="T613" s="1">
        <f t="shared" si="484"/>
        <v>0.97168892513972316</v>
      </c>
      <c r="U613" s="1">
        <f t="shared" si="485"/>
        <v>0.56368735150895166</v>
      </c>
      <c r="V613" s="2">
        <f t="shared" si="462"/>
        <v>17.883052742275737</v>
      </c>
      <c r="W613" s="1">
        <f>VLOOKUP(V613,Graph!$D$3:$M$50,col)</f>
        <v>5.7999999999999996E-3</v>
      </c>
      <c r="X613" s="1">
        <f>VLOOKUP(V613,Graph!$D$3:$M$50,col+1)</f>
        <v>4.7000000000000002E-3</v>
      </c>
      <c r="Y613" s="1">
        <f t="shared" si="486"/>
        <v>5.0666666666666664E-3</v>
      </c>
      <c r="Z613" s="1">
        <f t="shared" si="463"/>
        <v>0.64078333333333326</v>
      </c>
      <c r="AA613" s="2">
        <f t="shared" si="487"/>
        <v>0.60693333333333377</v>
      </c>
      <c r="AB613" s="1">
        <f t="shared" si="488"/>
        <v>5.1425863751960503E-2</v>
      </c>
      <c r="AC613" s="1">
        <f t="shared" si="489"/>
        <v>1.0919465541467894</v>
      </c>
      <c r="AD613" s="1">
        <f t="shared" si="490"/>
        <v>1.0919499719166104</v>
      </c>
      <c r="AE613" s="1">
        <f t="shared" si="491"/>
        <v>1.0919500866163825</v>
      </c>
      <c r="AF613" s="1">
        <f t="shared" si="492"/>
        <v>1.0919500904656185</v>
      </c>
      <c r="AG613" s="1">
        <f t="shared" si="493"/>
        <v>0.97223257307275623</v>
      </c>
      <c r="AH613" s="1">
        <f t="shared" si="494"/>
        <v>0.56405713349250164</v>
      </c>
      <c r="AI613" s="2">
        <f t="shared" si="464"/>
        <v>17.886962347607096</v>
      </c>
      <c r="AJ613" s="1">
        <f>VLOOKUP(AI613,Graph!$D$3:$M$50,col)</f>
        <v>5.7999999999999996E-3</v>
      </c>
      <c r="AK613" s="1">
        <f>VLOOKUP(AI613,Graph!$D$3:$M$50,col+1)</f>
        <v>4.7000000000000002E-3</v>
      </c>
      <c r="AL613" s="1">
        <f t="shared" si="495"/>
        <v>5.0666666666666664E-3</v>
      </c>
      <c r="AM613" s="1">
        <f t="shared" si="465"/>
        <v>0.64078333333333326</v>
      </c>
      <c r="AN613" s="2">
        <f t="shared" si="496"/>
        <v>0.60693333333333377</v>
      </c>
      <c r="AO613" s="1">
        <f t="shared" si="497"/>
        <v>5.1425863751960503E-2</v>
      </c>
      <c r="AP613" s="1">
        <f t="shared" si="498"/>
        <v>1.0919500905947961</v>
      </c>
      <c r="AQ613" s="1">
        <f t="shared" si="499"/>
        <v>1.0919500905991311</v>
      </c>
      <c r="AR613" s="1">
        <f t="shared" si="500"/>
        <v>1.0919500905992765</v>
      </c>
      <c r="AS613" s="1">
        <f t="shared" si="501"/>
        <v>1.0919500905992814</v>
      </c>
      <c r="AT613" s="1">
        <f t="shared" si="502"/>
        <v>0.97223257307275623</v>
      </c>
      <c r="AU613" s="1">
        <f t="shared" si="503"/>
        <v>0.56405713356154652</v>
      </c>
      <c r="AV613" s="2">
        <f t="shared" si="468"/>
        <v>612</v>
      </c>
      <c r="AW613" s="1">
        <f t="shared" si="469"/>
        <v>564.05713356154649</v>
      </c>
      <c r="AX613" s="1">
        <f t="shared" si="470"/>
        <v>0.97223257307275623</v>
      </c>
      <c r="AY613" s="1">
        <f t="shared" si="471"/>
        <v>1.0919500905992814</v>
      </c>
      <c r="AZ613" s="1">
        <f t="shared" si="466"/>
        <v>5.0666666666666664E-3</v>
      </c>
      <c r="BA613" s="1">
        <f t="shared" si="467"/>
        <v>17.886962347607096</v>
      </c>
    </row>
    <row r="614" spans="1:53">
      <c r="A614" s="2">
        <f t="shared" si="473"/>
        <v>0.61300000000000043</v>
      </c>
      <c r="B614" s="1">
        <f t="shared" si="459"/>
        <v>0.66114083333333384</v>
      </c>
      <c r="C614" s="1">
        <f t="shared" si="474"/>
        <v>5.3961001072979874E-2</v>
      </c>
      <c r="D614" s="1">
        <f t="shared" si="460"/>
        <v>1.0975447424267892</v>
      </c>
      <c r="E614" s="1">
        <f t="shared" si="504"/>
        <v>1.0974580344603388</v>
      </c>
      <c r="F614" s="1">
        <f t="shared" si="504"/>
        <v>1.0974549352044927</v>
      </c>
      <c r="G614" s="1">
        <f t="shared" si="504"/>
        <v>1.0974548243789517</v>
      </c>
      <c r="H614" s="1">
        <f t="shared" si="475"/>
        <v>0.58452133919312188</v>
      </c>
      <c r="I614" s="1">
        <f t="shared" si="461"/>
        <v>18.100713081553703</v>
      </c>
      <c r="J614" s="1">
        <f>VLOOKUP($I614,Graph!$D$3:$M$50,col)</f>
        <v>5.8999999999999999E-3</v>
      </c>
      <c r="K614" s="1">
        <f>VLOOKUP($I614,Graph!$D$3:$M$50,col+1)</f>
        <v>4.7999999999999996E-3</v>
      </c>
      <c r="L614" s="1">
        <f t="shared" si="476"/>
        <v>5.1666666666666666E-3</v>
      </c>
      <c r="M614" s="1">
        <f t="shared" si="477"/>
        <v>0.64058333333333328</v>
      </c>
      <c r="N614" s="1">
        <f t="shared" si="478"/>
        <v>0.60783333333333378</v>
      </c>
      <c r="O614" s="1">
        <f t="shared" si="479"/>
        <v>5.1384077184442635E-2</v>
      </c>
      <c r="P614" s="1">
        <f t="shared" si="480"/>
        <v>1.0920425955567574</v>
      </c>
      <c r="Q614" s="1">
        <f t="shared" si="481"/>
        <v>1.0918664251254173</v>
      </c>
      <c r="R614" s="1">
        <f t="shared" si="482"/>
        <v>1.0918605248727484</v>
      </c>
      <c r="S614" s="1">
        <f t="shared" si="483"/>
        <v>1.0918603270818024</v>
      </c>
      <c r="T614" s="1">
        <f t="shared" si="484"/>
        <v>0.97170916933697749</v>
      </c>
      <c r="U614" s="1">
        <f t="shared" si="485"/>
        <v>0.56508932818094315</v>
      </c>
      <c r="V614" s="2">
        <f t="shared" si="462"/>
        <v>17.897866430348852</v>
      </c>
      <c r="W614" s="1">
        <f>VLOOKUP(V614,Graph!$D$3:$M$50,col)</f>
        <v>5.7999999999999996E-3</v>
      </c>
      <c r="X614" s="1">
        <f>VLOOKUP(V614,Graph!$D$3:$M$50,col+1)</f>
        <v>4.7000000000000002E-3</v>
      </c>
      <c r="Y614" s="1">
        <f t="shared" si="486"/>
        <v>5.0666666666666664E-3</v>
      </c>
      <c r="Z614" s="1">
        <f t="shared" si="463"/>
        <v>0.64078333333333326</v>
      </c>
      <c r="AA614" s="2">
        <f t="shared" si="487"/>
        <v>0.60793333333333377</v>
      </c>
      <c r="AB614" s="1">
        <f t="shared" si="488"/>
        <v>5.1433087239029091E-2</v>
      </c>
      <c r="AC614" s="1">
        <f t="shared" si="489"/>
        <v>1.0919620761955515</v>
      </c>
      <c r="AD614" s="1">
        <f t="shared" si="490"/>
        <v>1.0919654933122274</v>
      </c>
      <c r="AE614" s="1">
        <f t="shared" si="491"/>
        <v>1.0919656080111704</v>
      </c>
      <c r="AF614" s="1">
        <f t="shared" si="492"/>
        <v>1.0919656118610872</v>
      </c>
      <c r="AG614" s="1">
        <f t="shared" si="493"/>
        <v>0.97225243327988831</v>
      </c>
      <c r="AH614" s="1">
        <f t="shared" si="494"/>
        <v>0.5654597790904462</v>
      </c>
      <c r="AI614" s="2">
        <f t="shared" si="464"/>
        <v>17.901776627811714</v>
      </c>
      <c r="AJ614" s="1">
        <f>VLOOKUP(AI614,Graph!$D$3:$M$50,col)</f>
        <v>5.7999999999999996E-3</v>
      </c>
      <c r="AK614" s="1">
        <f>VLOOKUP(AI614,Graph!$D$3:$M$50,col+1)</f>
        <v>4.7000000000000002E-3</v>
      </c>
      <c r="AL614" s="1">
        <f t="shared" si="495"/>
        <v>5.0666666666666664E-3</v>
      </c>
      <c r="AM614" s="1">
        <f t="shared" si="465"/>
        <v>0.64078333333333326</v>
      </c>
      <c r="AN614" s="2">
        <f t="shared" si="496"/>
        <v>0.60793333333333377</v>
      </c>
      <c r="AO614" s="1">
        <f t="shared" si="497"/>
        <v>5.1433087239029091E-2</v>
      </c>
      <c r="AP614" s="1">
        <f t="shared" si="498"/>
        <v>1.0919656119903109</v>
      </c>
      <c r="AQ614" s="1">
        <f t="shared" si="499"/>
        <v>1.0919656119946486</v>
      </c>
      <c r="AR614" s="1">
        <f t="shared" si="500"/>
        <v>1.0919656119947938</v>
      </c>
      <c r="AS614" s="1">
        <f t="shared" si="501"/>
        <v>1.0919656119947989</v>
      </c>
      <c r="AT614" s="1">
        <f t="shared" si="502"/>
        <v>0.97225243327988831</v>
      </c>
      <c r="AU614" s="1">
        <f t="shared" si="503"/>
        <v>0.56545977915968715</v>
      </c>
      <c r="AV614" s="2">
        <f t="shared" si="468"/>
        <v>613</v>
      </c>
      <c r="AW614" s="1">
        <f t="shared" si="469"/>
        <v>565.45977915968717</v>
      </c>
      <c r="AX614" s="1">
        <f t="shared" si="470"/>
        <v>0.97225243327988831</v>
      </c>
      <c r="AY614" s="1">
        <f t="shared" si="471"/>
        <v>1.0919656119947989</v>
      </c>
      <c r="AZ614" s="1">
        <f t="shared" si="466"/>
        <v>5.0666666666666664E-3</v>
      </c>
      <c r="BA614" s="1">
        <f t="shared" si="467"/>
        <v>17.901776627811714</v>
      </c>
    </row>
    <row r="615" spans="1:53">
      <c r="A615" s="2">
        <f t="shared" si="473"/>
        <v>0.61400000000000043</v>
      </c>
      <c r="B615" s="1">
        <f t="shared" si="459"/>
        <v>0.6621820000000006</v>
      </c>
      <c r="C615" s="1">
        <f t="shared" si="474"/>
        <v>5.3967091213840031E-2</v>
      </c>
      <c r="D615" s="1">
        <f t="shared" si="460"/>
        <v>1.0975576539396394</v>
      </c>
      <c r="E615" s="1">
        <f t="shared" si="504"/>
        <v>1.0974713831498817</v>
      </c>
      <c r="F615" s="1">
        <f t="shared" si="504"/>
        <v>1.0974682990503346</v>
      </c>
      <c r="G615" s="1">
        <f t="shared" si="504"/>
        <v>1.0974681887501982</v>
      </c>
      <c r="H615" s="1">
        <f t="shared" si="475"/>
        <v>0.58595937108261098</v>
      </c>
      <c r="I615" s="1">
        <f t="shared" si="461"/>
        <v>18.115544639321772</v>
      </c>
      <c r="J615" s="1">
        <f>VLOOKUP($I615,Graph!$D$3:$M$50,col)</f>
        <v>5.8999999999999999E-3</v>
      </c>
      <c r="K615" s="1">
        <f>VLOOKUP($I615,Graph!$D$3:$M$50,col+1)</f>
        <v>4.7999999999999996E-3</v>
      </c>
      <c r="L615" s="1">
        <f t="shared" si="476"/>
        <v>5.1666666666666666E-3</v>
      </c>
      <c r="M615" s="1">
        <f t="shared" si="477"/>
        <v>0.64058333333333328</v>
      </c>
      <c r="N615" s="1">
        <f t="shared" si="478"/>
        <v>0.60883333333333378</v>
      </c>
      <c r="O615" s="1">
        <f t="shared" si="479"/>
        <v>5.1391299368330055E-2</v>
      </c>
      <c r="P615" s="1">
        <f t="shared" si="480"/>
        <v>1.092058075326803</v>
      </c>
      <c r="Q615" s="1">
        <f t="shared" si="481"/>
        <v>1.0918819383927438</v>
      </c>
      <c r="R615" s="1">
        <f t="shared" si="482"/>
        <v>1.0918760381745574</v>
      </c>
      <c r="S615" s="1">
        <f t="shared" si="483"/>
        <v>1.091875840348375</v>
      </c>
      <c r="T615" s="1">
        <f t="shared" si="484"/>
        <v>0.97172934773212261</v>
      </c>
      <c r="U615" s="1">
        <f t="shared" si="485"/>
        <v>0.56649246737938752</v>
      </c>
      <c r="V615" s="2">
        <f t="shared" si="462"/>
        <v>17.912667890131548</v>
      </c>
      <c r="W615" s="1">
        <f>VLOOKUP(V615,Graph!$D$3:$M$50,col)</f>
        <v>5.7999999999999996E-3</v>
      </c>
      <c r="X615" s="1">
        <f>VLOOKUP(V615,Graph!$D$3:$M$50,col+1)</f>
        <v>4.7000000000000002E-3</v>
      </c>
      <c r="Y615" s="1">
        <f t="shared" si="486"/>
        <v>5.0666666666666664E-3</v>
      </c>
      <c r="Z615" s="1">
        <f t="shared" si="463"/>
        <v>0.64078333333333326</v>
      </c>
      <c r="AA615" s="2">
        <f t="shared" si="487"/>
        <v>0.60893333333333377</v>
      </c>
      <c r="AB615" s="1">
        <f t="shared" si="488"/>
        <v>5.1440288515623815E-2</v>
      </c>
      <c r="AC615" s="1">
        <f t="shared" si="489"/>
        <v>1.0919775514363403</v>
      </c>
      <c r="AD615" s="1">
        <f t="shared" si="490"/>
        <v>1.0919809679011938</v>
      </c>
      <c r="AE615" s="1">
        <f t="shared" si="491"/>
        <v>1.0919810825992815</v>
      </c>
      <c r="AF615" s="1">
        <f t="shared" si="492"/>
        <v>1.0919810864498751</v>
      </c>
      <c r="AG615" s="1">
        <f t="shared" si="493"/>
        <v>0.97227222893036103</v>
      </c>
      <c r="AH615" s="1">
        <f t="shared" si="494"/>
        <v>0.56686358754954214</v>
      </c>
      <c r="AI615" s="2">
        <f t="shared" si="464"/>
        <v>17.916578681286936</v>
      </c>
      <c r="AJ615" s="1">
        <f>VLOOKUP(AI615,Graph!$D$3:$M$50,col)</f>
        <v>5.7999999999999996E-3</v>
      </c>
      <c r="AK615" s="1">
        <f>VLOOKUP(AI615,Graph!$D$3:$M$50,col+1)</f>
        <v>4.7000000000000002E-3</v>
      </c>
      <c r="AL615" s="1">
        <f t="shared" si="495"/>
        <v>5.0666666666666664E-3</v>
      </c>
      <c r="AM615" s="1">
        <f t="shared" si="465"/>
        <v>0.64078333333333326</v>
      </c>
      <c r="AN615" s="2">
        <f t="shared" si="496"/>
        <v>0.60893333333333377</v>
      </c>
      <c r="AO615" s="1">
        <f t="shared" si="497"/>
        <v>5.1440288515623815E-2</v>
      </c>
      <c r="AP615" s="1">
        <f t="shared" si="498"/>
        <v>1.0919810865791455</v>
      </c>
      <c r="AQ615" s="1">
        <f t="shared" si="499"/>
        <v>1.0919810865834854</v>
      </c>
      <c r="AR615" s="1">
        <f t="shared" si="500"/>
        <v>1.091981086583631</v>
      </c>
      <c r="AS615" s="1">
        <f t="shared" si="501"/>
        <v>1.0919810865836361</v>
      </c>
      <c r="AT615" s="1">
        <f t="shared" si="502"/>
        <v>0.97227222893036103</v>
      </c>
      <c r="AU615" s="1">
        <f t="shared" si="503"/>
        <v>0.56686358761897948</v>
      </c>
      <c r="AV615" s="2">
        <f t="shared" si="468"/>
        <v>614</v>
      </c>
      <c r="AW615" s="1">
        <f t="shared" si="469"/>
        <v>566.86358761897952</v>
      </c>
      <c r="AX615" s="1">
        <f t="shared" si="470"/>
        <v>0.97227222893036103</v>
      </c>
      <c r="AY615" s="1">
        <f t="shared" si="471"/>
        <v>1.0919810865836361</v>
      </c>
      <c r="AZ615" s="1">
        <f t="shared" si="466"/>
        <v>5.0666666666666664E-3</v>
      </c>
      <c r="BA615" s="1">
        <f t="shared" si="467"/>
        <v>17.916578681286936</v>
      </c>
    </row>
    <row r="616" spans="1:53">
      <c r="A616" s="2">
        <f t="shared" si="473"/>
        <v>0.61500000000000044</v>
      </c>
      <c r="B616" s="1">
        <f t="shared" si="459"/>
        <v>0.66322316666666725</v>
      </c>
      <c r="C616" s="1">
        <f t="shared" si="474"/>
        <v>5.3973162575415075E-2</v>
      </c>
      <c r="D616" s="1">
        <f t="shared" si="460"/>
        <v>1.097570526092706</v>
      </c>
      <c r="E616" s="1">
        <f t="shared" si="504"/>
        <v>1.097484691344037</v>
      </c>
      <c r="F616" s="1">
        <f t="shared" si="504"/>
        <v>1.097481622366353</v>
      </c>
      <c r="G616" s="1">
        <f t="shared" si="504"/>
        <v>1.0974815125906019</v>
      </c>
      <c r="H616" s="1">
        <f t="shared" si="475"/>
        <v>0.58739858185722094</v>
      </c>
      <c r="I616" s="1">
        <f t="shared" si="461"/>
        <v>18.130364079967208</v>
      </c>
      <c r="J616" s="1">
        <f>VLOOKUP($I616,Graph!$D$3:$M$50,col)</f>
        <v>5.8999999999999999E-3</v>
      </c>
      <c r="K616" s="1">
        <f>VLOOKUP($I616,Graph!$D$3:$M$50,col+1)</f>
        <v>4.7999999999999996E-3</v>
      </c>
      <c r="L616" s="1">
        <f t="shared" si="476"/>
        <v>5.1666666666666666E-3</v>
      </c>
      <c r="M616" s="1">
        <f t="shared" si="477"/>
        <v>0.64058333333333328</v>
      </c>
      <c r="N616" s="1">
        <f t="shared" si="478"/>
        <v>0.60983333333333378</v>
      </c>
      <c r="O616" s="1">
        <f t="shared" si="479"/>
        <v>5.1398499381727199E-2</v>
      </c>
      <c r="P616" s="1">
        <f t="shared" si="480"/>
        <v>1.0920735084560738</v>
      </c>
      <c r="Q616" s="1">
        <f t="shared" si="481"/>
        <v>1.0918974049531442</v>
      </c>
      <c r="R616" s="1">
        <f t="shared" si="482"/>
        <v>1.0918915047708784</v>
      </c>
      <c r="S616" s="1">
        <f t="shared" si="483"/>
        <v>1.0918913069096174</v>
      </c>
      <c r="T616" s="1">
        <f t="shared" si="484"/>
        <v>0.97174946064546208</v>
      </c>
      <c r="U616" s="1">
        <f t="shared" si="485"/>
        <v>0.56789676814101009</v>
      </c>
      <c r="V616" s="2">
        <f t="shared" si="462"/>
        <v>17.927457151809573</v>
      </c>
      <c r="W616" s="1">
        <f>VLOOKUP(V616,Graph!$D$3:$M$50,col)</f>
        <v>5.7999999999999996E-3</v>
      </c>
      <c r="X616" s="1">
        <f>VLOOKUP(V616,Graph!$D$3:$M$50,col+1)</f>
        <v>4.7000000000000002E-3</v>
      </c>
      <c r="Y616" s="1">
        <f t="shared" si="486"/>
        <v>5.0666666666666664E-3</v>
      </c>
      <c r="Z616" s="1">
        <f t="shared" si="463"/>
        <v>0.64078333333333326</v>
      </c>
      <c r="AA616" s="2">
        <f t="shared" si="487"/>
        <v>0.60993333333333377</v>
      </c>
      <c r="AB616" s="1">
        <f t="shared" si="488"/>
        <v>5.1447467683972528E-2</v>
      </c>
      <c r="AC616" s="1">
        <f t="shared" si="489"/>
        <v>1.0919929800804755</v>
      </c>
      <c r="AD616" s="1">
        <f t="shared" si="490"/>
        <v>1.091996395894826</v>
      </c>
      <c r="AE616" s="1">
        <f t="shared" si="491"/>
        <v>1.0919965105920315</v>
      </c>
      <c r="AF616" s="1">
        <f t="shared" si="492"/>
        <v>1.0919965144432993</v>
      </c>
      <c r="AG616" s="1">
        <f t="shared" si="493"/>
        <v>0.97229196033842846</v>
      </c>
      <c r="AH616" s="1">
        <f t="shared" si="494"/>
        <v>0.56826855790642139</v>
      </c>
      <c r="AI616" s="2">
        <f t="shared" si="464"/>
        <v>17.931368538209821</v>
      </c>
      <c r="AJ616" s="1">
        <f>VLOOKUP(AI616,Graph!$D$3:$M$50,col)</f>
        <v>5.7999999999999996E-3</v>
      </c>
      <c r="AK616" s="1">
        <f>VLOOKUP(AI616,Graph!$D$3:$M$50,col+1)</f>
        <v>4.7000000000000002E-3</v>
      </c>
      <c r="AL616" s="1">
        <f t="shared" si="495"/>
        <v>5.0666666666666664E-3</v>
      </c>
      <c r="AM616" s="1">
        <f t="shared" si="465"/>
        <v>0.64078333333333326</v>
      </c>
      <c r="AN616" s="2">
        <f t="shared" si="496"/>
        <v>0.60993333333333377</v>
      </c>
      <c r="AO616" s="1">
        <f t="shared" si="497"/>
        <v>5.1447467683972528E-2</v>
      </c>
      <c r="AP616" s="1">
        <f t="shared" si="498"/>
        <v>1.091996514572616</v>
      </c>
      <c r="AQ616" s="1">
        <f t="shared" si="499"/>
        <v>1.0919965145769583</v>
      </c>
      <c r="AR616" s="1">
        <f t="shared" si="500"/>
        <v>1.0919965145771038</v>
      </c>
      <c r="AS616" s="1">
        <f t="shared" si="501"/>
        <v>1.0919965145771087</v>
      </c>
      <c r="AT616" s="1">
        <f t="shared" si="502"/>
        <v>0.97229196033842846</v>
      </c>
      <c r="AU616" s="1">
        <f t="shared" si="503"/>
        <v>0.56826855797605513</v>
      </c>
      <c r="AV616" s="2">
        <f t="shared" si="468"/>
        <v>615</v>
      </c>
      <c r="AW616" s="1">
        <f t="shared" si="469"/>
        <v>568.26855797605515</v>
      </c>
      <c r="AX616" s="1">
        <f t="shared" si="470"/>
        <v>0.97229196033842846</v>
      </c>
      <c r="AY616" s="1">
        <f t="shared" si="471"/>
        <v>1.0919965145771087</v>
      </c>
      <c r="AZ616" s="1">
        <f t="shared" si="466"/>
        <v>5.0666666666666664E-3</v>
      </c>
      <c r="BA616" s="1">
        <f t="shared" si="467"/>
        <v>17.931368538209821</v>
      </c>
    </row>
    <row r="617" spans="1:53">
      <c r="A617" s="2">
        <f t="shared" si="473"/>
        <v>0.61600000000000044</v>
      </c>
      <c r="B617" s="1">
        <f t="shared" si="459"/>
        <v>0.6642643333333339</v>
      </c>
      <c r="C617" s="1">
        <f t="shared" si="474"/>
        <v>5.3979215244403057E-2</v>
      </c>
      <c r="D617" s="1">
        <f t="shared" si="460"/>
        <v>1.097583359065635</v>
      </c>
      <c r="E617" s="1">
        <f t="shared" si="504"/>
        <v>1.0974979592267466</v>
      </c>
      <c r="F617" s="1">
        <f t="shared" si="504"/>
        <v>1.0974949053365972</v>
      </c>
      <c r="G617" s="1">
        <f t="shared" si="504"/>
        <v>1.0974947960842143</v>
      </c>
      <c r="H617" s="1">
        <f t="shared" si="475"/>
        <v>0.58883897055134815</v>
      </c>
      <c r="I617" s="1">
        <f t="shared" si="461"/>
        <v>18.145171433106476</v>
      </c>
      <c r="J617" s="1">
        <f>VLOOKUP($I617,Graph!$D$3:$M$50,col)</f>
        <v>5.8999999999999999E-3</v>
      </c>
      <c r="K617" s="1">
        <f>VLOOKUP($I617,Graph!$D$3:$M$50,col+1)</f>
        <v>4.7999999999999996E-3</v>
      </c>
      <c r="L617" s="1">
        <f t="shared" si="476"/>
        <v>5.1666666666666666E-3</v>
      </c>
      <c r="M617" s="1">
        <f t="shared" si="477"/>
        <v>0.64058333333333328</v>
      </c>
      <c r="N617" s="1">
        <f t="shared" si="478"/>
        <v>0.61083333333333378</v>
      </c>
      <c r="O617" s="1">
        <f t="shared" si="479"/>
        <v>5.1405677326512508E-2</v>
      </c>
      <c r="P617" s="1">
        <f t="shared" si="480"/>
        <v>1.0920888951549494</v>
      </c>
      <c r="Q617" s="1">
        <f t="shared" si="481"/>
        <v>1.0919128250171444</v>
      </c>
      <c r="R617" s="1">
        <f t="shared" si="482"/>
        <v>1.0919069248722251</v>
      </c>
      <c r="S617" s="1">
        <f t="shared" si="483"/>
        <v>1.0919067269760414</v>
      </c>
      <c r="T617" s="1">
        <f t="shared" si="484"/>
        <v>0.9717695083952238</v>
      </c>
      <c r="U617" s="1">
        <f t="shared" si="485"/>
        <v>0.56930222950492593</v>
      </c>
      <c r="V617" s="2">
        <f t="shared" si="462"/>
        <v>17.942234245444812</v>
      </c>
      <c r="W617" s="1">
        <f>VLOOKUP(V617,Graph!$D$3:$M$50,col)</f>
        <v>5.7999999999999996E-3</v>
      </c>
      <c r="X617" s="1">
        <f>VLOOKUP(V617,Graph!$D$3:$M$50,col+1)</f>
        <v>4.7000000000000002E-3</v>
      </c>
      <c r="Y617" s="1">
        <f t="shared" si="486"/>
        <v>5.0666666666666664E-3</v>
      </c>
      <c r="Z617" s="1">
        <f t="shared" si="463"/>
        <v>0.64078333333333326</v>
      </c>
      <c r="AA617" s="2">
        <f t="shared" si="487"/>
        <v>0.61093333333333377</v>
      </c>
      <c r="AB617" s="1">
        <f t="shared" si="488"/>
        <v>5.1454624845676936E-2</v>
      </c>
      <c r="AC617" s="1">
        <f t="shared" si="489"/>
        <v>1.0920083623380061</v>
      </c>
      <c r="AD617" s="1">
        <f t="shared" si="490"/>
        <v>1.0920117775031697</v>
      </c>
      <c r="AE617" s="1">
        <f t="shared" si="491"/>
        <v>1.0920118921994673</v>
      </c>
      <c r="AF617" s="1">
        <f t="shared" si="492"/>
        <v>1.092011896051406</v>
      </c>
      <c r="AG617" s="1">
        <f t="shared" si="493"/>
        <v>0.97231162781630887</v>
      </c>
      <c r="AH617" s="1">
        <f t="shared" si="494"/>
        <v>0.56967468920010644</v>
      </c>
      <c r="AI617" s="2">
        <f t="shared" si="464"/>
        <v>17.946146228633669</v>
      </c>
      <c r="AJ617" s="1">
        <f>VLOOKUP(AI617,Graph!$D$3:$M$50,col)</f>
        <v>5.7999999999999996E-3</v>
      </c>
      <c r="AK617" s="1">
        <f>VLOOKUP(AI617,Graph!$D$3:$M$50,col+1)</f>
        <v>4.7000000000000002E-3</v>
      </c>
      <c r="AL617" s="1">
        <f t="shared" si="495"/>
        <v>5.0666666666666664E-3</v>
      </c>
      <c r="AM617" s="1">
        <f t="shared" si="465"/>
        <v>0.64078333333333326</v>
      </c>
      <c r="AN617" s="2">
        <f t="shared" si="496"/>
        <v>0.61093333333333377</v>
      </c>
      <c r="AO617" s="1">
        <f t="shared" si="497"/>
        <v>5.1454624845676936E-2</v>
      </c>
      <c r="AP617" s="1">
        <f t="shared" si="498"/>
        <v>1.0920118961807688</v>
      </c>
      <c r="AQ617" s="1">
        <f t="shared" si="499"/>
        <v>1.0920118961851135</v>
      </c>
      <c r="AR617" s="1">
        <f t="shared" si="500"/>
        <v>1.0920118961852594</v>
      </c>
      <c r="AS617" s="1">
        <f t="shared" si="501"/>
        <v>1.0920118961852643</v>
      </c>
      <c r="AT617" s="1">
        <f t="shared" si="502"/>
        <v>0.97231162781630887</v>
      </c>
      <c r="AU617" s="1">
        <f t="shared" si="503"/>
        <v>0.56967468926993692</v>
      </c>
      <c r="AV617" s="2">
        <f t="shared" si="468"/>
        <v>616</v>
      </c>
      <c r="AW617" s="1">
        <f t="shared" si="469"/>
        <v>569.67468926993695</v>
      </c>
      <c r="AX617" s="1">
        <f t="shared" si="470"/>
        <v>0.97231162781630887</v>
      </c>
      <c r="AY617" s="1">
        <f t="shared" si="471"/>
        <v>1.0920118961852643</v>
      </c>
      <c r="AZ617" s="1">
        <f t="shared" si="466"/>
        <v>5.0666666666666664E-3</v>
      </c>
      <c r="BA617" s="1">
        <f t="shared" si="467"/>
        <v>17.946146228633669</v>
      </c>
    </row>
    <row r="618" spans="1:53">
      <c r="A618" s="2">
        <f t="shared" si="473"/>
        <v>0.61700000000000044</v>
      </c>
      <c r="B618" s="1">
        <f t="shared" si="459"/>
        <v>0.66530550000000055</v>
      </c>
      <c r="C618" s="1">
        <f t="shared" si="474"/>
        <v>5.3985249306969331E-2</v>
      </c>
      <c r="D618" s="1">
        <f t="shared" si="460"/>
        <v>1.0975961530369809</v>
      </c>
      <c r="E618" s="1">
        <f t="shared" si="504"/>
        <v>1.0975111869808403</v>
      </c>
      <c r="F618" s="1">
        <f t="shared" si="504"/>
        <v>1.0975081481440037</v>
      </c>
      <c r="G618" s="1">
        <f t="shared" si="504"/>
        <v>1.0975080394139742</v>
      </c>
      <c r="H618" s="1">
        <f t="shared" si="475"/>
        <v>0.59028053620175869</v>
      </c>
      <c r="I618" s="1">
        <f t="shared" si="461"/>
        <v>18.159966728235709</v>
      </c>
      <c r="J618" s="1">
        <f>VLOOKUP($I618,Graph!$D$3:$M$50,col)</f>
        <v>5.8999999999999999E-3</v>
      </c>
      <c r="K618" s="1">
        <f>VLOOKUP($I618,Graph!$D$3:$M$50,col+1)</f>
        <v>4.7999999999999996E-3</v>
      </c>
      <c r="L618" s="1">
        <f t="shared" si="476"/>
        <v>5.1666666666666666E-3</v>
      </c>
      <c r="M618" s="1">
        <f t="shared" si="477"/>
        <v>0.64058333333333328</v>
      </c>
      <c r="N618" s="1">
        <f t="shared" si="478"/>
        <v>0.61183333333333378</v>
      </c>
      <c r="O618" s="1">
        <f t="shared" si="479"/>
        <v>5.1412833303941564E-2</v>
      </c>
      <c r="P618" s="1">
        <f t="shared" si="480"/>
        <v>1.0921042356325461</v>
      </c>
      <c r="Q618" s="1">
        <f t="shared" si="481"/>
        <v>1.0919281987940077</v>
      </c>
      <c r="R618" s="1">
        <f t="shared" si="482"/>
        <v>1.0919222986878483</v>
      </c>
      <c r="S618" s="1">
        <f t="shared" si="483"/>
        <v>1.0919221007568971</v>
      </c>
      <c r="T618" s="1">
        <f t="shared" si="484"/>
        <v>0.97178949129757741</v>
      </c>
      <c r="U618" s="1">
        <f t="shared" si="485"/>
        <v>0.57070885051263254</v>
      </c>
      <c r="V618" s="2">
        <f t="shared" si="462"/>
        <v>17.956999200976064</v>
      </c>
      <c r="W618" s="1">
        <f>VLOOKUP(V618,Graph!$D$3:$M$50,col)</f>
        <v>5.7999999999999996E-3</v>
      </c>
      <c r="X618" s="1">
        <f>VLOOKUP(V618,Graph!$D$3:$M$50,col+1)</f>
        <v>4.7000000000000002E-3</v>
      </c>
      <c r="Y618" s="1">
        <f t="shared" si="486"/>
        <v>5.0666666666666664E-3</v>
      </c>
      <c r="Z618" s="1">
        <f t="shared" si="463"/>
        <v>0.64078333333333326</v>
      </c>
      <c r="AA618" s="2">
        <f t="shared" si="487"/>
        <v>0.61193333333333377</v>
      </c>
      <c r="AB618" s="1">
        <f t="shared" si="488"/>
        <v>5.1461760101717526E-2</v>
      </c>
      <c r="AC618" s="1">
        <f t="shared" si="489"/>
        <v>1.0920236984177223</v>
      </c>
      <c r="AD618" s="1">
        <f t="shared" si="490"/>
        <v>1.0920271129350116</v>
      </c>
      <c r="AE618" s="1">
        <f t="shared" si="491"/>
        <v>1.0920272276303755</v>
      </c>
      <c r="AF618" s="1">
        <f t="shared" si="492"/>
        <v>1.0920272314829824</v>
      </c>
      <c r="AG618" s="1">
        <f t="shared" si="493"/>
        <v>0.97233123167419999</v>
      </c>
      <c r="AH618" s="1">
        <f t="shared" si="494"/>
        <v>0.57108198047200109</v>
      </c>
      <c r="AI618" s="2">
        <f t="shared" si="464"/>
        <v>17.960911782488736</v>
      </c>
      <c r="AJ618" s="1">
        <f>VLOOKUP(AI618,Graph!$D$3:$M$50,col)</f>
        <v>5.7999999999999996E-3</v>
      </c>
      <c r="AK618" s="1">
        <f>VLOOKUP(AI618,Graph!$D$3:$M$50,col+1)</f>
        <v>4.7000000000000002E-3</v>
      </c>
      <c r="AL618" s="1">
        <f t="shared" si="495"/>
        <v>5.0666666666666664E-3</v>
      </c>
      <c r="AM618" s="1">
        <f t="shared" si="465"/>
        <v>0.64078333333333326</v>
      </c>
      <c r="AN618" s="2">
        <f t="shared" si="496"/>
        <v>0.61193333333333377</v>
      </c>
      <c r="AO618" s="1">
        <f t="shared" si="497"/>
        <v>5.1461760101717526E-2</v>
      </c>
      <c r="AP618" s="1">
        <f t="shared" si="498"/>
        <v>1.0920272316123913</v>
      </c>
      <c r="AQ618" s="1">
        <f t="shared" si="499"/>
        <v>1.0920272316167381</v>
      </c>
      <c r="AR618" s="1">
        <f t="shared" si="500"/>
        <v>1.0920272316168838</v>
      </c>
      <c r="AS618" s="1">
        <f t="shared" si="501"/>
        <v>1.0920272316168889</v>
      </c>
      <c r="AT618" s="1">
        <f t="shared" si="502"/>
        <v>0.97233123167419999</v>
      </c>
      <c r="AU618" s="1">
        <f t="shared" si="503"/>
        <v>0.57108198054202819</v>
      </c>
      <c r="AV618" s="2">
        <f t="shared" si="468"/>
        <v>617</v>
      </c>
      <c r="AW618" s="1">
        <f t="shared" si="469"/>
        <v>571.08198054202819</v>
      </c>
      <c r="AX618" s="1">
        <f t="shared" si="470"/>
        <v>0.97233123167419999</v>
      </c>
      <c r="AY618" s="1">
        <f t="shared" si="471"/>
        <v>1.0920272316168889</v>
      </c>
      <c r="AZ618" s="1">
        <f t="shared" si="466"/>
        <v>5.0666666666666664E-3</v>
      </c>
      <c r="BA618" s="1">
        <f t="shared" si="467"/>
        <v>17.960911782488736</v>
      </c>
    </row>
    <row r="619" spans="1:53">
      <c r="A619" s="2">
        <f t="shared" si="473"/>
        <v>0.61800000000000044</v>
      </c>
      <c r="B619" s="1">
        <f t="shared" si="459"/>
        <v>0.6663466666666672</v>
      </c>
      <c r="C619" s="1">
        <f t="shared" si="474"/>
        <v>5.3991264848750699E-2</v>
      </c>
      <c r="D619" s="1">
        <f t="shared" si="460"/>
        <v>1.097608908184216</v>
      </c>
      <c r="E619" s="1">
        <f t="shared" si="504"/>
        <v>1.0975243747880441</v>
      </c>
      <c r="F619" s="1">
        <f t="shared" si="504"/>
        <v>1.0975213509704056</v>
      </c>
      <c r="G619" s="1">
        <f t="shared" si="504"/>
        <v>1.0975212427617178</v>
      </c>
      <c r="H619" s="1">
        <f t="shared" si="475"/>
        <v>0.59172327784757961</v>
      </c>
      <c r="I619" s="1">
        <f t="shared" si="461"/>
        <v>18.174749994731393</v>
      </c>
      <c r="J619" s="1">
        <f>VLOOKUP($I619,Graph!$D$3:$M$50,col)</f>
        <v>5.8999999999999999E-3</v>
      </c>
      <c r="K619" s="1">
        <f>VLOOKUP($I619,Graph!$D$3:$M$50,col+1)</f>
        <v>4.7999999999999996E-3</v>
      </c>
      <c r="L619" s="1">
        <f t="shared" si="476"/>
        <v>5.1666666666666666E-3</v>
      </c>
      <c r="M619" s="1">
        <f t="shared" si="477"/>
        <v>0.64058333333333328</v>
      </c>
      <c r="N619" s="1">
        <f t="shared" si="478"/>
        <v>0.61283333333333379</v>
      </c>
      <c r="O619" s="1">
        <f t="shared" si="479"/>
        <v>5.1419967414651754E-2</v>
      </c>
      <c r="P619" s="1">
        <f t="shared" si="480"/>
        <v>1.0921195300967264</v>
      </c>
      <c r="Q619" s="1">
        <f t="shared" si="481"/>
        <v>1.0919435264917441</v>
      </c>
      <c r="R619" s="1">
        <f t="shared" si="482"/>
        <v>1.0919376264257448</v>
      </c>
      <c r="S619" s="1">
        <f t="shared" si="483"/>
        <v>1.0919374284601817</v>
      </c>
      <c r="T619" s="1">
        <f t="shared" si="484"/>
        <v>0.97180940966665053</v>
      </c>
      <c r="U619" s="1">
        <f t="shared" si="485"/>
        <v>0.57211663020799897</v>
      </c>
      <c r="V619" s="2">
        <f t="shared" si="462"/>
        <v>17.971752048219717</v>
      </c>
      <c r="W619" s="1">
        <f>VLOOKUP(V619,Graph!$D$3:$M$50,col)</f>
        <v>5.7999999999999996E-3</v>
      </c>
      <c r="X619" s="1">
        <f>VLOOKUP(V619,Graph!$D$3:$M$50,col+1)</f>
        <v>4.7000000000000002E-3</v>
      </c>
      <c r="Y619" s="1">
        <f t="shared" si="486"/>
        <v>5.0666666666666664E-3</v>
      </c>
      <c r="Z619" s="1">
        <f t="shared" si="463"/>
        <v>0.64078333333333326</v>
      </c>
      <c r="AA619" s="2">
        <f t="shared" si="487"/>
        <v>0.61293333333333377</v>
      </c>
      <c r="AB619" s="1">
        <f t="shared" si="488"/>
        <v>5.1468873552458223E-2</v>
      </c>
      <c r="AC619" s="1">
        <f t="shared" si="489"/>
        <v>1.0920389885271629</v>
      </c>
      <c r="AD619" s="1">
        <f t="shared" si="490"/>
        <v>1.0920424023978881</v>
      </c>
      <c r="AE619" s="1">
        <f t="shared" si="491"/>
        <v>1.0920425170922925</v>
      </c>
      <c r="AF619" s="1">
        <f t="shared" si="492"/>
        <v>1.0920425209455646</v>
      </c>
      <c r="AG619" s="1">
        <f t="shared" si="493"/>
        <v>0.97235077222029664</v>
      </c>
      <c r="AH619" s="1">
        <f t="shared" si="494"/>
        <v>0.57249043076588058</v>
      </c>
      <c r="AI619" s="2">
        <f t="shared" si="464"/>
        <v>17.975665229582884</v>
      </c>
      <c r="AJ619" s="1">
        <f>VLOOKUP(AI619,Graph!$D$3:$M$50,col)</f>
        <v>5.7999999999999996E-3</v>
      </c>
      <c r="AK619" s="1">
        <f>VLOOKUP(AI619,Graph!$D$3:$M$50,col+1)</f>
        <v>4.7000000000000002E-3</v>
      </c>
      <c r="AL619" s="1">
        <f t="shared" si="495"/>
        <v>5.0666666666666664E-3</v>
      </c>
      <c r="AM619" s="1">
        <f t="shared" si="465"/>
        <v>0.64078333333333326</v>
      </c>
      <c r="AN619" s="2">
        <f t="shared" si="496"/>
        <v>0.61293333333333377</v>
      </c>
      <c r="AO619" s="1">
        <f t="shared" si="497"/>
        <v>5.1468873552458223E-2</v>
      </c>
      <c r="AP619" s="1">
        <f t="shared" si="498"/>
        <v>1.0920425210750193</v>
      </c>
      <c r="AQ619" s="1">
        <f t="shared" si="499"/>
        <v>1.0920425210793685</v>
      </c>
      <c r="AR619" s="1">
        <f t="shared" si="500"/>
        <v>1.0920425210795144</v>
      </c>
      <c r="AS619" s="1">
        <f t="shared" si="501"/>
        <v>1.0920425210795193</v>
      </c>
      <c r="AT619" s="1">
        <f t="shared" si="502"/>
        <v>0.97235077222029664</v>
      </c>
      <c r="AU619" s="1">
        <f t="shared" si="503"/>
        <v>0.57249043083610474</v>
      </c>
      <c r="AV619" s="2">
        <f t="shared" si="468"/>
        <v>618</v>
      </c>
      <c r="AW619" s="1">
        <f t="shared" si="469"/>
        <v>572.49043083610468</v>
      </c>
      <c r="AX619" s="1">
        <f t="shared" si="470"/>
        <v>0.97235077222029664</v>
      </c>
      <c r="AY619" s="1">
        <f t="shared" si="471"/>
        <v>1.0920425210795193</v>
      </c>
      <c r="AZ619" s="1">
        <f t="shared" si="466"/>
        <v>5.0666666666666664E-3</v>
      </c>
      <c r="BA619" s="1">
        <f t="shared" si="467"/>
        <v>17.975665229582884</v>
      </c>
    </row>
    <row r="620" spans="1:53">
      <c r="A620" s="2">
        <f t="shared" si="473"/>
        <v>0.61900000000000044</v>
      </c>
      <c r="B620" s="1">
        <f t="shared" si="459"/>
        <v>0.66738783333333385</v>
      </c>
      <c r="C620" s="1">
        <f t="shared" si="474"/>
        <v>5.399726195485937E-2</v>
      </c>
      <c r="D620" s="1">
        <f t="shared" si="460"/>
        <v>1.0976216246837369</v>
      </c>
      <c r="E620" s="1">
        <f t="shared" si="504"/>
        <v>1.097537522828989</v>
      </c>
      <c r="F620" s="1">
        <f t="shared" si="504"/>
        <v>1.0975345139965402</v>
      </c>
      <c r="G620" s="1">
        <f t="shared" si="504"/>
        <v>1.0975344063081836</v>
      </c>
      <c r="H620" s="1">
        <f t="shared" si="475"/>
        <v>0.59316719453028655</v>
      </c>
      <c r="I620" s="1">
        <f t="shared" si="461"/>
        <v>18.189521261851034</v>
      </c>
      <c r="J620" s="1">
        <f>VLOOKUP($I620,Graph!$D$3:$M$50,col)</f>
        <v>5.8999999999999999E-3</v>
      </c>
      <c r="K620" s="1">
        <f>VLOOKUP($I620,Graph!$D$3:$M$50,col+1)</f>
        <v>4.7999999999999996E-3</v>
      </c>
      <c r="L620" s="1">
        <f t="shared" si="476"/>
        <v>5.1666666666666666E-3</v>
      </c>
      <c r="M620" s="1">
        <f t="shared" si="477"/>
        <v>0.64058333333333328</v>
      </c>
      <c r="N620" s="1">
        <f t="shared" si="478"/>
        <v>0.61383333333333379</v>
      </c>
      <c r="O620" s="1">
        <f t="shared" si="479"/>
        <v>5.1427079758667026E-2</v>
      </c>
      <c r="P620" s="1">
        <f t="shared" si="480"/>
        <v>1.09213477875411</v>
      </c>
      <c r="Q620" s="1">
        <f t="shared" si="481"/>
        <v>1.0919588083171199</v>
      </c>
      <c r="R620" s="1">
        <f t="shared" si="482"/>
        <v>1.0919529082926693</v>
      </c>
      <c r="S620" s="1">
        <f t="shared" si="483"/>
        <v>1.0919527102926465</v>
      </c>
      <c r="T620" s="1">
        <f t="shared" si="484"/>
        <v>0.97182926381454471</v>
      </c>
      <c r="U620" s="1">
        <f t="shared" si="485"/>
        <v>0.57352556763725415</v>
      </c>
      <c r="V620" s="2">
        <f t="shared" si="462"/>
        <v>17.986492816870413</v>
      </c>
      <c r="W620" s="1">
        <f>VLOOKUP(V620,Graph!$D$3:$M$50,col)</f>
        <v>5.7999999999999996E-3</v>
      </c>
      <c r="X620" s="1">
        <f>VLOOKUP(V620,Graph!$D$3:$M$50,col+1)</f>
        <v>4.7000000000000002E-3</v>
      </c>
      <c r="Y620" s="1">
        <f t="shared" si="486"/>
        <v>5.0666666666666664E-3</v>
      </c>
      <c r="Z620" s="1">
        <f t="shared" si="463"/>
        <v>0.64078333333333326</v>
      </c>
      <c r="AA620" s="2">
        <f t="shared" si="487"/>
        <v>0.61393333333333377</v>
      </c>
      <c r="AB620" s="1">
        <f t="shared" si="488"/>
        <v>5.1475965297651083E-2</v>
      </c>
      <c r="AC620" s="1">
        <f t="shared" si="489"/>
        <v>1.092054232872625</v>
      </c>
      <c r="AD620" s="1">
        <f t="shared" si="490"/>
        <v>1.0920576460980937</v>
      </c>
      <c r="AE620" s="1">
        <f t="shared" si="491"/>
        <v>1.092057760791513</v>
      </c>
      <c r="AF620" s="1">
        <f t="shared" si="492"/>
        <v>1.0920577646454472</v>
      </c>
      <c r="AG620" s="1">
        <f t="shared" si="493"/>
        <v>0.97237024976080555</v>
      </c>
      <c r="AH620" s="1">
        <f t="shared" si="494"/>
        <v>0.57390003912788046</v>
      </c>
      <c r="AI620" s="2">
        <f t="shared" si="464"/>
        <v>17.990406599602334</v>
      </c>
      <c r="AJ620" s="1">
        <f>VLOOKUP(AI620,Graph!$D$3:$M$50,col)</f>
        <v>5.7999999999999996E-3</v>
      </c>
      <c r="AK620" s="1">
        <f>VLOOKUP(AI620,Graph!$D$3:$M$50,col+1)</f>
        <v>4.7000000000000002E-3</v>
      </c>
      <c r="AL620" s="1">
        <f t="shared" si="495"/>
        <v>5.0666666666666664E-3</v>
      </c>
      <c r="AM620" s="1">
        <f t="shared" si="465"/>
        <v>0.64078333333333326</v>
      </c>
      <c r="AN620" s="2">
        <f t="shared" si="496"/>
        <v>0.61393333333333377</v>
      </c>
      <c r="AO620" s="1">
        <f t="shared" si="497"/>
        <v>5.1475965297651083E-2</v>
      </c>
      <c r="AP620" s="1">
        <f t="shared" si="498"/>
        <v>1.0920577647749476</v>
      </c>
      <c r="AQ620" s="1">
        <f t="shared" si="499"/>
        <v>1.0920577647792988</v>
      </c>
      <c r="AR620" s="1">
        <f t="shared" si="500"/>
        <v>1.0920577647794452</v>
      </c>
      <c r="AS620" s="1">
        <f t="shared" si="501"/>
        <v>1.0920577647794503</v>
      </c>
      <c r="AT620" s="1">
        <f t="shared" si="502"/>
        <v>0.97237024976080555</v>
      </c>
      <c r="AU620" s="1">
        <f t="shared" si="503"/>
        <v>0.5739000391983019</v>
      </c>
      <c r="AV620" s="2">
        <f t="shared" si="468"/>
        <v>619</v>
      </c>
      <c r="AW620" s="1">
        <f t="shared" si="469"/>
        <v>573.9000391983019</v>
      </c>
      <c r="AX620" s="1">
        <f t="shared" si="470"/>
        <v>0.97237024976080555</v>
      </c>
      <c r="AY620" s="1">
        <f t="shared" si="471"/>
        <v>1.0920577647794503</v>
      </c>
      <c r="AZ620" s="1">
        <f t="shared" si="466"/>
        <v>5.0666666666666664E-3</v>
      </c>
      <c r="BA620" s="1">
        <f t="shared" si="467"/>
        <v>17.990406599602334</v>
      </c>
    </row>
    <row r="621" spans="1:53">
      <c r="A621" s="2">
        <f t="shared" si="473"/>
        <v>0.62000000000000044</v>
      </c>
      <c r="B621" s="1">
        <f t="shared" si="459"/>
        <v>0.66842900000000061</v>
      </c>
      <c r="C621" s="1">
        <f t="shared" si="474"/>
        <v>5.4003240709887067E-2</v>
      </c>
      <c r="D621" s="1">
        <f t="shared" si="460"/>
        <v>1.0976343027108741</v>
      </c>
      <c r="E621" s="1">
        <f t="shared" ref="E621:G640" si="505">SQRT(D621-($C621*D621-POWER(D621,1/3)+1)/($C621-POWER(D621,-2/3)/3))</f>
        <v>1.0975506312832191</v>
      </c>
      <c r="F621" s="1">
        <f t="shared" si="505"/>
        <v>1.0975476374020574</v>
      </c>
      <c r="G621" s="1">
        <f t="shared" si="505"/>
        <v>1.097547530233024</v>
      </c>
      <c r="H621" s="1">
        <f t="shared" si="475"/>
        <v>0.59461228529369758</v>
      </c>
      <c r="I621" s="1">
        <f t="shared" si="461"/>
        <v>18.204280558733839</v>
      </c>
      <c r="J621" s="1">
        <f>VLOOKUP($I621,Graph!$D$3:$M$50,col)</f>
        <v>5.8999999999999999E-3</v>
      </c>
      <c r="K621" s="1">
        <f>VLOOKUP($I621,Graph!$D$3:$M$50,col+1)</f>
        <v>4.7999999999999996E-3</v>
      </c>
      <c r="L621" s="1">
        <f t="shared" si="476"/>
        <v>5.1666666666666666E-3</v>
      </c>
      <c r="M621" s="1">
        <f t="shared" si="477"/>
        <v>0.64058333333333328</v>
      </c>
      <c r="N621" s="1">
        <f t="shared" si="478"/>
        <v>0.61483333333333379</v>
      </c>
      <c r="O621" s="1">
        <f t="shared" si="479"/>
        <v>5.1434170435402493E-2</v>
      </c>
      <c r="P621" s="1">
        <f t="shared" si="480"/>
        <v>1.0921499818100806</v>
      </c>
      <c r="Q621" s="1">
        <f t="shared" si="481"/>
        <v>1.0919740444756654</v>
      </c>
      <c r="R621" s="1">
        <f t="shared" si="482"/>
        <v>1.0919681444941403</v>
      </c>
      <c r="S621" s="1">
        <f t="shared" si="483"/>
        <v>1.0919679464598115</v>
      </c>
      <c r="T621" s="1">
        <f t="shared" si="484"/>
        <v>0.97184905405135225</v>
      </c>
      <c r="U621" s="1">
        <f t="shared" si="485"/>
        <v>0.57493566184898126</v>
      </c>
      <c r="V621" s="2">
        <f t="shared" si="462"/>
        <v>18.001221536501813</v>
      </c>
      <c r="W621" s="1">
        <f>VLOOKUP(V621,Graph!$D$3:$M$50,col)</f>
        <v>5.8999999999999999E-3</v>
      </c>
      <c r="X621" s="1">
        <f>VLOOKUP(V621,Graph!$D$3:$M$50,col+1)</f>
        <v>4.7999999999999996E-3</v>
      </c>
      <c r="Y621" s="1">
        <f t="shared" si="486"/>
        <v>5.1666666666666666E-3</v>
      </c>
      <c r="Z621" s="1">
        <f t="shared" si="463"/>
        <v>0.64058333333333328</v>
      </c>
      <c r="AA621" s="2">
        <f t="shared" si="487"/>
        <v>0.61483333333333379</v>
      </c>
      <c r="AB621" s="1">
        <f t="shared" si="488"/>
        <v>5.1434170435402493E-2</v>
      </c>
      <c r="AC621" s="1">
        <f t="shared" si="489"/>
        <v>1.0919679398125373</v>
      </c>
      <c r="AD621" s="1">
        <f t="shared" si="490"/>
        <v>1.0919679395894126</v>
      </c>
      <c r="AE621" s="1">
        <f t="shared" si="491"/>
        <v>1.0919679395819233</v>
      </c>
      <c r="AF621" s="1">
        <f t="shared" si="492"/>
        <v>1.0919679395816722</v>
      </c>
      <c r="AG621" s="1">
        <f t="shared" si="493"/>
        <v>0.97184905405135225</v>
      </c>
      <c r="AH621" s="1">
        <f t="shared" si="494"/>
        <v>0.57493565822754922</v>
      </c>
      <c r="AI621" s="2">
        <f t="shared" si="464"/>
        <v>18.001221498706165</v>
      </c>
      <c r="AJ621" s="1">
        <f>VLOOKUP(AI621,Graph!$D$3:$M$50,col)</f>
        <v>5.8999999999999999E-3</v>
      </c>
      <c r="AK621" s="1">
        <f>VLOOKUP(AI621,Graph!$D$3:$M$50,col+1)</f>
        <v>4.7999999999999996E-3</v>
      </c>
      <c r="AL621" s="1">
        <f t="shared" si="495"/>
        <v>5.1666666666666666E-3</v>
      </c>
      <c r="AM621" s="1">
        <f t="shared" si="465"/>
        <v>0.64058333333333328</v>
      </c>
      <c r="AN621" s="2">
        <f t="shared" si="496"/>
        <v>0.61483333333333379</v>
      </c>
      <c r="AO621" s="1">
        <f t="shared" si="497"/>
        <v>5.1434170435402493E-2</v>
      </c>
      <c r="AP621" s="1">
        <f t="shared" si="498"/>
        <v>1.0919679395816635</v>
      </c>
      <c r="AQ621" s="1">
        <f t="shared" si="499"/>
        <v>1.091967939581663</v>
      </c>
      <c r="AR621" s="1">
        <f t="shared" si="500"/>
        <v>1.091967939581663</v>
      </c>
      <c r="AS621" s="1">
        <f t="shared" si="501"/>
        <v>1.091967939581663</v>
      </c>
      <c r="AT621" s="1">
        <f t="shared" si="502"/>
        <v>0.97184905405135225</v>
      </c>
      <c r="AU621" s="1">
        <f t="shared" si="503"/>
        <v>0.57493565822754455</v>
      </c>
      <c r="AV621" s="2">
        <f t="shared" si="468"/>
        <v>620</v>
      </c>
      <c r="AW621" s="1">
        <f t="shared" si="469"/>
        <v>574.93565822754454</v>
      </c>
      <c r="AX621" s="1">
        <f t="shared" si="470"/>
        <v>0.97184905405135225</v>
      </c>
      <c r="AY621" s="1">
        <f t="shared" si="471"/>
        <v>1.091967939581663</v>
      </c>
      <c r="AZ621" s="1">
        <f t="shared" si="466"/>
        <v>5.1666666666666666E-3</v>
      </c>
      <c r="BA621" s="1">
        <f t="shared" si="467"/>
        <v>18.001221498706165</v>
      </c>
    </row>
    <row r="622" spans="1:53">
      <c r="A622" s="2">
        <f t="shared" si="473"/>
        <v>0.62100000000000044</v>
      </c>
      <c r="B622" s="1">
        <f t="shared" si="459"/>
        <v>0.66947016666666725</v>
      </c>
      <c r="C622" s="1">
        <f t="shared" si="474"/>
        <v>5.4009201197908932E-2</v>
      </c>
      <c r="D622" s="1">
        <f t="shared" si="460"/>
        <v>1.0976469424398998</v>
      </c>
      <c r="E622" s="1">
        <f t="shared" si="505"/>
        <v>1.0975637003291985</v>
      </c>
      <c r="F622" s="1">
        <f t="shared" si="505"/>
        <v>1.0975607213655272</v>
      </c>
      <c r="G622" s="1">
        <f t="shared" si="505"/>
        <v>1.0975606147148118</v>
      </c>
      <c r="H622" s="1">
        <f t="shared" si="475"/>
        <v>0.59605854918396139</v>
      </c>
      <c r="I622" s="1">
        <f t="shared" si="461"/>
        <v>18.219027914401408</v>
      </c>
      <c r="J622" s="1">
        <f>VLOOKUP($I622,Graph!$D$3:$M$50,col)</f>
        <v>5.8999999999999999E-3</v>
      </c>
      <c r="K622" s="1">
        <f>VLOOKUP($I622,Graph!$D$3:$M$50,col+1)</f>
        <v>4.7999999999999996E-3</v>
      </c>
      <c r="L622" s="1">
        <f t="shared" si="476"/>
        <v>5.1666666666666666E-3</v>
      </c>
      <c r="M622" s="1">
        <f t="shared" si="477"/>
        <v>0.64058333333333328</v>
      </c>
      <c r="N622" s="1">
        <f t="shared" si="478"/>
        <v>0.61583333333333379</v>
      </c>
      <c r="O622" s="1">
        <f t="shared" si="479"/>
        <v>5.1441239543669158E-2</v>
      </c>
      <c r="P622" s="1">
        <f t="shared" si="480"/>
        <v>1.0921651394687983</v>
      </c>
      <c r="Q622" s="1">
        <f t="shared" si="481"/>
        <v>1.091989235171688</v>
      </c>
      <c r="R622" s="1">
        <f t="shared" si="482"/>
        <v>1.0919833352344523</v>
      </c>
      <c r="S622" s="1">
        <f t="shared" si="483"/>
        <v>1.0919831371659694</v>
      </c>
      <c r="T622" s="1">
        <f t="shared" si="484"/>
        <v>0.97186878068517302</v>
      </c>
      <c r="U622" s="1">
        <f t="shared" si="485"/>
        <v>0.57634691189410503</v>
      </c>
      <c r="V622" s="2">
        <f t="shared" si="462"/>
        <v>18.01593823656723</v>
      </c>
      <c r="W622" s="1">
        <f>VLOOKUP(V622,Graph!$D$3:$M$50,col)</f>
        <v>5.8999999999999999E-3</v>
      </c>
      <c r="X622" s="1">
        <f>VLOOKUP(V622,Graph!$D$3:$M$50,col+1)</f>
        <v>4.7999999999999996E-3</v>
      </c>
      <c r="Y622" s="1">
        <f t="shared" si="486"/>
        <v>5.1666666666666666E-3</v>
      </c>
      <c r="Z622" s="1">
        <f t="shared" si="463"/>
        <v>0.64058333333333328</v>
      </c>
      <c r="AA622" s="2">
        <f t="shared" si="487"/>
        <v>0.61583333333333379</v>
      </c>
      <c r="AB622" s="1">
        <f t="shared" si="488"/>
        <v>5.1441239543669158E-2</v>
      </c>
      <c r="AC622" s="1">
        <f t="shared" si="489"/>
        <v>1.0919831305163519</v>
      </c>
      <c r="AD622" s="1">
        <f t="shared" si="490"/>
        <v>1.0919831302931087</v>
      </c>
      <c r="AE622" s="1">
        <f t="shared" si="491"/>
        <v>1.091983130285614</v>
      </c>
      <c r="AF622" s="1">
        <f t="shared" si="492"/>
        <v>1.0919831302853622</v>
      </c>
      <c r="AG622" s="1">
        <f t="shared" si="493"/>
        <v>0.97186878068517302</v>
      </c>
      <c r="AH622" s="1">
        <f t="shared" si="494"/>
        <v>0.57634690826253188</v>
      </c>
      <c r="AI622" s="2">
        <f t="shared" si="464"/>
        <v>18.015938198727632</v>
      </c>
      <c r="AJ622" s="1">
        <f>VLOOKUP(AI622,Graph!$D$3:$M$50,col)</f>
        <v>5.8999999999999999E-3</v>
      </c>
      <c r="AK622" s="1">
        <f>VLOOKUP(AI622,Graph!$D$3:$M$50,col+1)</f>
        <v>4.7999999999999996E-3</v>
      </c>
      <c r="AL622" s="1">
        <f t="shared" si="495"/>
        <v>5.1666666666666666E-3</v>
      </c>
      <c r="AM622" s="1">
        <f t="shared" si="465"/>
        <v>0.64058333333333328</v>
      </c>
      <c r="AN622" s="2">
        <f t="shared" si="496"/>
        <v>0.61583333333333379</v>
      </c>
      <c r="AO622" s="1">
        <f t="shared" si="497"/>
        <v>5.1441239543669158E-2</v>
      </c>
      <c r="AP622" s="1">
        <f t="shared" si="498"/>
        <v>1.0919831302853535</v>
      </c>
      <c r="AQ622" s="1">
        <f t="shared" si="499"/>
        <v>1.0919831302853535</v>
      </c>
      <c r="AR622" s="1">
        <f t="shared" si="500"/>
        <v>1.0919831302853535</v>
      </c>
      <c r="AS622" s="1">
        <f t="shared" si="501"/>
        <v>1.0919831302853535</v>
      </c>
      <c r="AT622" s="1">
        <f t="shared" si="502"/>
        <v>0.97186878068517302</v>
      </c>
      <c r="AU622" s="1">
        <f t="shared" si="503"/>
        <v>0.57634690826252732</v>
      </c>
      <c r="AV622" s="2">
        <f t="shared" si="468"/>
        <v>621</v>
      </c>
      <c r="AW622" s="1">
        <f t="shared" si="469"/>
        <v>576.34690826252734</v>
      </c>
      <c r="AX622" s="1">
        <f t="shared" si="470"/>
        <v>0.97186878068517302</v>
      </c>
      <c r="AY622" s="1">
        <f t="shared" si="471"/>
        <v>1.0919831302853535</v>
      </c>
      <c r="AZ622" s="1">
        <f t="shared" si="466"/>
        <v>5.1666666666666666E-3</v>
      </c>
      <c r="BA622" s="1">
        <f t="shared" si="467"/>
        <v>18.015938198727632</v>
      </c>
    </row>
    <row r="623" spans="1:53">
      <c r="A623" s="2">
        <f t="shared" si="473"/>
        <v>0.62200000000000044</v>
      </c>
      <c r="B623" s="1">
        <f t="shared" si="459"/>
        <v>0.6705113333333339</v>
      </c>
      <c r="C623" s="1">
        <f t="shared" si="474"/>
        <v>5.4015143502487442E-2</v>
      </c>
      <c r="D623" s="1">
        <f t="shared" si="460"/>
        <v>1.0976595440440347</v>
      </c>
      <c r="E623" s="1">
        <f t="shared" si="505"/>
        <v>1.0975767301443222</v>
      </c>
      <c r="F623" s="1">
        <f t="shared" si="505"/>
        <v>1.0975737660644489</v>
      </c>
      <c r="G623" s="1">
        <f t="shared" si="505"/>
        <v>1.0975736599310493</v>
      </c>
      <c r="H623" s="1">
        <f t="shared" si="475"/>
        <v>0.59750598524954834</v>
      </c>
      <c r="I623" s="1">
        <f t="shared" si="461"/>
        <v>18.233763357758335</v>
      </c>
      <c r="J623" s="1">
        <f>VLOOKUP($I623,Graph!$D$3:$M$50,col)</f>
        <v>5.8999999999999999E-3</v>
      </c>
      <c r="K623" s="1">
        <f>VLOOKUP($I623,Graph!$D$3:$M$50,col+1)</f>
        <v>4.7999999999999996E-3</v>
      </c>
      <c r="L623" s="1">
        <f t="shared" si="476"/>
        <v>5.1666666666666666E-3</v>
      </c>
      <c r="M623" s="1">
        <f t="shared" si="477"/>
        <v>0.64058333333333328</v>
      </c>
      <c r="N623" s="1">
        <f t="shared" si="478"/>
        <v>0.61683333333333379</v>
      </c>
      <c r="O623" s="1">
        <f t="shared" si="479"/>
        <v>5.1448287181678418E-2</v>
      </c>
      <c r="P623" s="1">
        <f t="shared" si="480"/>
        <v>1.0921802519332056</v>
      </c>
      <c r="Q623" s="1">
        <f t="shared" si="481"/>
        <v>1.0920043806082762</v>
      </c>
      <c r="R623" s="1">
        <f t="shared" si="482"/>
        <v>1.0919984807166823</v>
      </c>
      <c r="S623" s="1">
        <f t="shared" si="483"/>
        <v>1.0919982826141967</v>
      </c>
      <c r="T623" s="1">
        <f t="shared" si="484"/>
        <v>0.97188844402212859</v>
      </c>
      <c r="U623" s="1">
        <f t="shared" si="485"/>
        <v>0.57775931682588189</v>
      </c>
      <c r="V623" s="2">
        <f t="shared" si="462"/>
        <v>18.03064294640032</v>
      </c>
      <c r="W623" s="1">
        <f>VLOOKUP(V623,Graph!$D$3:$M$50,col)</f>
        <v>5.8999999999999999E-3</v>
      </c>
      <c r="X623" s="1">
        <f>VLOOKUP(V623,Graph!$D$3:$M$50,col+1)</f>
        <v>4.7999999999999996E-3</v>
      </c>
      <c r="Y623" s="1">
        <f t="shared" si="486"/>
        <v>5.1666666666666666E-3</v>
      </c>
      <c r="Z623" s="1">
        <f t="shared" si="463"/>
        <v>0.64058333333333328</v>
      </c>
      <c r="AA623" s="2">
        <f t="shared" si="487"/>
        <v>0.61683333333333379</v>
      </c>
      <c r="AB623" s="1">
        <f t="shared" si="488"/>
        <v>5.1448287181678418E-2</v>
      </c>
      <c r="AC623" s="1">
        <f t="shared" si="489"/>
        <v>1.0919982759622444</v>
      </c>
      <c r="AD623" s="1">
        <f t="shared" si="490"/>
        <v>1.0919982757388826</v>
      </c>
      <c r="AE623" s="1">
        <f t="shared" si="491"/>
        <v>1.0919982757313826</v>
      </c>
      <c r="AF623" s="1">
        <f t="shared" si="492"/>
        <v>1.0919982757311306</v>
      </c>
      <c r="AG623" s="1">
        <f t="shared" si="493"/>
        <v>0.97188844402212859</v>
      </c>
      <c r="AH623" s="1">
        <f t="shared" si="494"/>
        <v>0.57775931318415852</v>
      </c>
      <c r="AI623" s="2">
        <f t="shared" si="464"/>
        <v>18.030642908516828</v>
      </c>
      <c r="AJ623" s="1">
        <f>VLOOKUP(AI623,Graph!$D$3:$M$50,col)</f>
        <v>5.8999999999999999E-3</v>
      </c>
      <c r="AK623" s="1">
        <f>VLOOKUP(AI623,Graph!$D$3:$M$50,col+1)</f>
        <v>4.7999999999999996E-3</v>
      </c>
      <c r="AL623" s="1">
        <f t="shared" si="495"/>
        <v>5.1666666666666666E-3</v>
      </c>
      <c r="AM623" s="1">
        <f t="shared" si="465"/>
        <v>0.64058333333333328</v>
      </c>
      <c r="AN623" s="2">
        <f t="shared" si="496"/>
        <v>0.61683333333333379</v>
      </c>
      <c r="AO623" s="1">
        <f t="shared" si="497"/>
        <v>5.1448287181678418E-2</v>
      </c>
      <c r="AP623" s="1">
        <f t="shared" si="498"/>
        <v>1.0919982757311222</v>
      </c>
      <c r="AQ623" s="1">
        <f t="shared" si="499"/>
        <v>1.091998275731122</v>
      </c>
      <c r="AR623" s="1">
        <f t="shared" si="500"/>
        <v>1.091998275731122</v>
      </c>
      <c r="AS623" s="1">
        <f t="shared" si="501"/>
        <v>1.091998275731122</v>
      </c>
      <c r="AT623" s="1">
        <f t="shared" si="502"/>
        <v>0.97188844402212859</v>
      </c>
      <c r="AU623" s="1">
        <f t="shared" si="503"/>
        <v>0.57775931318415397</v>
      </c>
      <c r="AV623" s="2">
        <f t="shared" si="468"/>
        <v>622</v>
      </c>
      <c r="AW623" s="1">
        <f t="shared" si="469"/>
        <v>577.75931318415394</v>
      </c>
      <c r="AX623" s="1">
        <f t="shared" si="470"/>
        <v>0.97188844402212859</v>
      </c>
      <c r="AY623" s="1">
        <f t="shared" si="471"/>
        <v>1.091998275731122</v>
      </c>
      <c r="AZ623" s="1">
        <f t="shared" si="466"/>
        <v>5.1666666666666666E-3</v>
      </c>
      <c r="BA623" s="1">
        <f t="shared" si="467"/>
        <v>18.030642908516828</v>
      </c>
    </row>
    <row r="624" spans="1:53">
      <c r="A624" s="2">
        <f t="shared" si="473"/>
        <v>0.62300000000000044</v>
      </c>
      <c r="B624" s="1">
        <f t="shared" si="459"/>
        <v>0.67155250000000055</v>
      </c>
      <c r="C624" s="1">
        <f t="shared" si="474"/>
        <v>5.4021067706676411E-2</v>
      </c>
      <c r="D624" s="1">
        <f t="shared" si="460"/>
        <v>1.0976721076954574</v>
      </c>
      <c r="E624" s="1">
        <f t="shared" si="505"/>
        <v>1.0975897209049212</v>
      </c>
      <c r="F624" s="1">
        <f t="shared" si="505"/>
        <v>1.0975867716752596</v>
      </c>
      <c r="G624" s="1">
        <f t="shared" si="505"/>
        <v>1.0975866660581739</v>
      </c>
      <c r="H624" s="1">
        <f t="shared" si="475"/>
        <v>0.59895459254124128</v>
      </c>
      <c r="I624" s="1">
        <f t="shared" si="461"/>
        <v>18.248486917592928</v>
      </c>
      <c r="J624" s="1">
        <f>VLOOKUP($I624,Graph!$D$3:$M$50,col)</f>
        <v>5.8999999999999999E-3</v>
      </c>
      <c r="K624" s="1">
        <f>VLOOKUP($I624,Graph!$D$3:$M$50,col+1)</f>
        <v>4.7999999999999996E-3</v>
      </c>
      <c r="L624" s="1">
        <f t="shared" si="476"/>
        <v>5.1666666666666666E-3</v>
      </c>
      <c r="M624" s="1">
        <f t="shared" si="477"/>
        <v>0.64058333333333328</v>
      </c>
      <c r="N624" s="1">
        <f t="shared" si="478"/>
        <v>0.61783333333333379</v>
      </c>
      <c r="O624" s="1">
        <f t="shared" si="479"/>
        <v>5.1455313447046597E-2</v>
      </c>
      <c r="P624" s="1">
        <f t="shared" si="480"/>
        <v>1.0921953194050373</v>
      </c>
      <c r="Q624" s="1">
        <f t="shared" si="481"/>
        <v>1.0920194809873127</v>
      </c>
      <c r="R624" s="1">
        <f t="shared" si="482"/>
        <v>1.0920135811427012</v>
      </c>
      <c r="S624" s="1">
        <f t="shared" si="483"/>
        <v>1.0920133830063625</v>
      </c>
      <c r="T624" s="1">
        <f t="shared" si="484"/>
        <v>0.97190804436638023</v>
      </c>
      <c r="U624" s="1">
        <f t="shared" si="485"/>
        <v>0.57917287569989229</v>
      </c>
      <c r="V624" s="2">
        <f t="shared" si="462"/>
        <v>18.04533569521578</v>
      </c>
      <c r="W624" s="1">
        <f>VLOOKUP(V624,Graph!$D$3:$M$50,col)</f>
        <v>5.8999999999999999E-3</v>
      </c>
      <c r="X624" s="1">
        <f>VLOOKUP(V624,Graph!$D$3:$M$50,col+1)</f>
        <v>4.7999999999999996E-3</v>
      </c>
      <c r="Y624" s="1">
        <f t="shared" si="486"/>
        <v>5.1666666666666666E-3</v>
      </c>
      <c r="Z624" s="1">
        <f t="shared" si="463"/>
        <v>0.64058333333333328</v>
      </c>
      <c r="AA624" s="2">
        <f t="shared" si="487"/>
        <v>0.61783333333333379</v>
      </c>
      <c r="AB624" s="1">
        <f t="shared" si="488"/>
        <v>5.1455313447046597E-2</v>
      </c>
      <c r="AC624" s="1">
        <f t="shared" si="489"/>
        <v>1.0920133763520841</v>
      </c>
      <c r="AD624" s="1">
        <f t="shared" si="490"/>
        <v>1.0920133761286039</v>
      </c>
      <c r="AE624" s="1">
        <f t="shared" si="491"/>
        <v>1.0920133761210988</v>
      </c>
      <c r="AF624" s="1">
        <f t="shared" si="492"/>
        <v>1.0920133761208466</v>
      </c>
      <c r="AG624" s="1">
        <f t="shared" si="493"/>
        <v>0.97190804436638023</v>
      </c>
      <c r="AH624" s="1">
        <f t="shared" si="494"/>
        <v>0.57917287204801027</v>
      </c>
      <c r="AI624" s="2">
        <f t="shared" si="464"/>
        <v>18.045335657288451</v>
      </c>
      <c r="AJ624" s="1">
        <f>VLOOKUP(AI624,Graph!$D$3:$M$50,col)</f>
        <v>5.8999999999999999E-3</v>
      </c>
      <c r="AK624" s="1">
        <f>VLOOKUP(AI624,Graph!$D$3:$M$50,col+1)</f>
        <v>4.7999999999999996E-3</v>
      </c>
      <c r="AL624" s="1">
        <f t="shared" si="495"/>
        <v>5.1666666666666666E-3</v>
      </c>
      <c r="AM624" s="1">
        <f t="shared" si="465"/>
        <v>0.64058333333333328</v>
      </c>
      <c r="AN624" s="2">
        <f t="shared" si="496"/>
        <v>0.61783333333333379</v>
      </c>
      <c r="AO624" s="1">
        <f t="shared" si="497"/>
        <v>5.1455313447046597E-2</v>
      </c>
      <c r="AP624" s="1">
        <f t="shared" si="498"/>
        <v>1.0920133761208379</v>
      </c>
      <c r="AQ624" s="1">
        <f t="shared" si="499"/>
        <v>1.0920133761208377</v>
      </c>
      <c r="AR624" s="1">
        <f t="shared" si="500"/>
        <v>1.0920133761208379</v>
      </c>
      <c r="AS624" s="1">
        <f t="shared" si="501"/>
        <v>1.0920133761208377</v>
      </c>
      <c r="AT624" s="1">
        <f t="shared" si="502"/>
        <v>0.97190804436638023</v>
      </c>
      <c r="AU624" s="1">
        <f t="shared" si="503"/>
        <v>0.5791728720480056</v>
      </c>
      <c r="AV624" s="2">
        <f t="shared" si="468"/>
        <v>623</v>
      </c>
      <c r="AW624" s="1">
        <f t="shared" si="469"/>
        <v>579.17287204800562</v>
      </c>
      <c r="AX624" s="1">
        <f t="shared" si="470"/>
        <v>0.97190804436638023</v>
      </c>
      <c r="AY624" s="1">
        <f t="shared" si="471"/>
        <v>1.0920133761208377</v>
      </c>
      <c r="AZ624" s="1">
        <f t="shared" si="466"/>
        <v>5.1666666666666666E-3</v>
      </c>
      <c r="BA624" s="1">
        <f t="shared" si="467"/>
        <v>18.045335657288451</v>
      </c>
    </row>
    <row r="625" spans="1:53">
      <c r="A625" s="2">
        <f t="shared" si="473"/>
        <v>0.62400000000000044</v>
      </c>
      <c r="B625" s="1">
        <f t="shared" si="459"/>
        <v>0.6725936666666672</v>
      </c>
      <c r="C625" s="1">
        <f t="shared" si="474"/>
        <v>5.402697389302473E-2</v>
      </c>
      <c r="D625" s="1">
        <f t="shared" si="460"/>
        <v>1.0976846335653117</v>
      </c>
      <c r="E625" s="1">
        <f t="shared" si="505"/>
        <v>1.0976026727862722</v>
      </c>
      <c r="F625" s="1">
        <f t="shared" si="505"/>
        <v>1.0975997383733394</v>
      </c>
      <c r="G625" s="1">
        <f t="shared" si="505"/>
        <v>1.0975996332715696</v>
      </c>
      <c r="H625" s="1">
        <f t="shared" si="475"/>
        <v>0.60040437011212655</v>
      </c>
      <c r="I625" s="1">
        <f t="shared" si="461"/>
        <v>18.263198622577843</v>
      </c>
      <c r="J625" s="1">
        <f>VLOOKUP($I625,Graph!$D$3:$M$50,col)</f>
        <v>5.8999999999999999E-3</v>
      </c>
      <c r="K625" s="1">
        <f>VLOOKUP($I625,Graph!$D$3:$M$50,col+1)</f>
        <v>4.7999999999999996E-3</v>
      </c>
      <c r="L625" s="1">
        <f t="shared" si="476"/>
        <v>5.1666666666666666E-3</v>
      </c>
      <c r="M625" s="1">
        <f t="shared" si="477"/>
        <v>0.64058333333333328</v>
      </c>
      <c r="N625" s="1">
        <f t="shared" si="478"/>
        <v>0.61883333333333379</v>
      </c>
      <c r="O625" s="1">
        <f t="shared" si="479"/>
        <v>5.1462318436799465E-2</v>
      </c>
      <c r="P625" s="1">
        <f t="shared" si="480"/>
        <v>1.0922103420848321</v>
      </c>
      <c r="Q625" s="1">
        <f t="shared" si="481"/>
        <v>1.0920345365094812</v>
      </c>
      <c r="R625" s="1">
        <f t="shared" si="482"/>
        <v>1.0920286367131804</v>
      </c>
      <c r="S625" s="1">
        <f t="shared" si="483"/>
        <v>1.0920284385431391</v>
      </c>
      <c r="T625" s="1">
        <f t="shared" si="484"/>
        <v>0.97192758202014295</v>
      </c>
      <c r="U625" s="1">
        <f t="shared" si="485"/>
        <v>0.58058758757403106</v>
      </c>
      <c r="V625" s="2">
        <f t="shared" si="462"/>
        <v>18.060016512110025</v>
      </c>
      <c r="W625" s="1">
        <f>VLOOKUP(V625,Graph!$D$3:$M$50,col)</f>
        <v>5.8999999999999999E-3</v>
      </c>
      <c r="X625" s="1">
        <f>VLOOKUP(V625,Graph!$D$3:$M$50,col+1)</f>
        <v>4.7999999999999996E-3</v>
      </c>
      <c r="Y625" s="1">
        <f t="shared" si="486"/>
        <v>5.1666666666666666E-3</v>
      </c>
      <c r="Z625" s="1">
        <f t="shared" si="463"/>
        <v>0.64058333333333328</v>
      </c>
      <c r="AA625" s="2">
        <f t="shared" si="487"/>
        <v>0.61883333333333379</v>
      </c>
      <c r="AB625" s="1">
        <f t="shared" si="488"/>
        <v>5.1462318436799465E-2</v>
      </c>
      <c r="AC625" s="1">
        <f t="shared" si="489"/>
        <v>1.0920284318865414</v>
      </c>
      <c r="AD625" s="1">
        <f t="shared" si="490"/>
        <v>1.0920284316629441</v>
      </c>
      <c r="AE625" s="1">
        <f t="shared" si="491"/>
        <v>1.0920284316554334</v>
      </c>
      <c r="AF625" s="1">
        <f t="shared" si="492"/>
        <v>1.0920284316551809</v>
      </c>
      <c r="AG625" s="1">
        <f t="shared" si="493"/>
        <v>0.97192758202014295</v>
      </c>
      <c r="AH625" s="1">
        <f t="shared" si="494"/>
        <v>0.58058758391198073</v>
      </c>
      <c r="AI625" s="2">
        <f t="shared" si="464"/>
        <v>18.060016474138898</v>
      </c>
      <c r="AJ625" s="1">
        <f>VLOOKUP(AI625,Graph!$D$3:$M$50,col)</f>
        <v>5.8999999999999999E-3</v>
      </c>
      <c r="AK625" s="1">
        <f>VLOOKUP(AI625,Graph!$D$3:$M$50,col+1)</f>
        <v>4.7999999999999996E-3</v>
      </c>
      <c r="AL625" s="1">
        <f t="shared" si="495"/>
        <v>5.1666666666666666E-3</v>
      </c>
      <c r="AM625" s="1">
        <f t="shared" si="465"/>
        <v>0.64058333333333328</v>
      </c>
      <c r="AN625" s="2">
        <f t="shared" si="496"/>
        <v>0.61883333333333379</v>
      </c>
      <c r="AO625" s="1">
        <f t="shared" si="497"/>
        <v>5.1462318436799465E-2</v>
      </c>
      <c r="AP625" s="1">
        <f t="shared" si="498"/>
        <v>1.0920284316551727</v>
      </c>
      <c r="AQ625" s="1">
        <f t="shared" si="499"/>
        <v>1.0920284316551723</v>
      </c>
      <c r="AR625" s="1">
        <f t="shared" si="500"/>
        <v>1.0920284316551725</v>
      </c>
      <c r="AS625" s="1">
        <f t="shared" si="501"/>
        <v>1.0920284316551725</v>
      </c>
      <c r="AT625" s="1">
        <f t="shared" si="502"/>
        <v>0.97192758202014295</v>
      </c>
      <c r="AU625" s="1">
        <f t="shared" si="503"/>
        <v>0.58058758391197618</v>
      </c>
      <c r="AV625" s="2">
        <f t="shared" si="468"/>
        <v>624</v>
      </c>
      <c r="AW625" s="1">
        <f t="shared" si="469"/>
        <v>580.58758391197614</v>
      </c>
      <c r="AX625" s="1">
        <f t="shared" si="470"/>
        <v>0.97192758202014295</v>
      </c>
      <c r="AY625" s="1">
        <f t="shared" si="471"/>
        <v>1.0920284316551725</v>
      </c>
      <c r="AZ625" s="1">
        <f t="shared" si="466"/>
        <v>5.1666666666666666E-3</v>
      </c>
      <c r="BA625" s="1">
        <f t="shared" si="467"/>
        <v>18.060016474138898</v>
      </c>
    </row>
    <row r="626" spans="1:53">
      <c r="A626" s="2">
        <f t="shared" si="473"/>
        <v>0.62500000000000044</v>
      </c>
      <c r="B626" s="1">
        <f t="shared" si="459"/>
        <v>0.67363483333333385</v>
      </c>
      <c r="C626" s="1">
        <f t="shared" si="474"/>
        <v>5.403286214358026E-2</v>
      </c>
      <c r="D626" s="1">
        <f t="shared" si="460"/>
        <v>1.0976971218237139</v>
      </c>
      <c r="E626" s="1">
        <f t="shared" si="505"/>
        <v>1.0976155859626036</v>
      </c>
      <c r="F626" s="1">
        <f t="shared" si="505"/>
        <v>1.0976126663330219</v>
      </c>
      <c r="G626" s="1">
        <f t="shared" si="505"/>
        <v>1.0976125617455721</v>
      </c>
      <c r="H626" s="1">
        <f t="shared" si="475"/>
        <v>0.60185531701758344</v>
      </c>
      <c r="I626" s="1">
        <f t="shared" si="461"/>
        <v>18.277898501270702</v>
      </c>
      <c r="J626" s="1">
        <f>VLOOKUP($I626,Graph!$D$3:$M$50,col)</f>
        <v>5.8999999999999999E-3</v>
      </c>
      <c r="K626" s="1">
        <f>VLOOKUP($I626,Graph!$D$3:$M$50,col+1)</f>
        <v>4.7999999999999996E-3</v>
      </c>
      <c r="L626" s="1">
        <f t="shared" si="476"/>
        <v>5.1666666666666666E-3</v>
      </c>
      <c r="M626" s="1">
        <f t="shared" si="477"/>
        <v>0.64058333333333328</v>
      </c>
      <c r="N626" s="1">
        <f t="shared" si="478"/>
        <v>0.61983333333333379</v>
      </c>
      <c r="O626" s="1">
        <f t="shared" si="479"/>
        <v>5.1469302247376725E-2</v>
      </c>
      <c r="P626" s="1">
        <f t="shared" si="480"/>
        <v>1.092225320171937</v>
      </c>
      <c r="Q626" s="1">
        <f t="shared" si="481"/>
        <v>1.0920495473742768</v>
      </c>
      <c r="R626" s="1">
        <f t="shared" si="482"/>
        <v>1.0920436476276041</v>
      </c>
      <c r="S626" s="1">
        <f t="shared" si="483"/>
        <v>1.0920434494240079</v>
      </c>
      <c r="T626" s="1">
        <f t="shared" si="484"/>
        <v>0.97194705728370179</v>
      </c>
      <c r="U626" s="1">
        <f t="shared" si="485"/>
        <v>0.58200345150849553</v>
      </c>
      <c r="V626" s="2">
        <f t="shared" si="462"/>
        <v>18.074685426061809</v>
      </c>
      <c r="W626" s="1">
        <f>VLOOKUP(V626,Graph!$D$3:$M$50,col)</f>
        <v>5.8999999999999999E-3</v>
      </c>
      <c r="X626" s="1">
        <f>VLOOKUP(V626,Graph!$D$3:$M$50,col+1)</f>
        <v>4.7999999999999996E-3</v>
      </c>
      <c r="Y626" s="1">
        <f t="shared" si="486"/>
        <v>5.1666666666666666E-3</v>
      </c>
      <c r="Z626" s="1">
        <f t="shared" si="463"/>
        <v>0.64058333333333328</v>
      </c>
      <c r="AA626" s="2">
        <f t="shared" si="487"/>
        <v>0.61983333333333379</v>
      </c>
      <c r="AB626" s="1">
        <f t="shared" si="488"/>
        <v>5.1469302247376725E-2</v>
      </c>
      <c r="AC626" s="1">
        <f t="shared" si="489"/>
        <v>1.0920434427651002</v>
      </c>
      <c r="AD626" s="1">
        <f t="shared" si="490"/>
        <v>1.0920434425413852</v>
      </c>
      <c r="AE626" s="1">
        <f t="shared" si="491"/>
        <v>1.0920434425338694</v>
      </c>
      <c r="AF626" s="1">
        <f t="shared" si="492"/>
        <v>1.0920434425336167</v>
      </c>
      <c r="AG626" s="1">
        <f t="shared" si="493"/>
        <v>0.97194705728370179</v>
      </c>
      <c r="AH626" s="1">
        <f t="shared" si="494"/>
        <v>0.58200344783626845</v>
      </c>
      <c r="AI626" s="2">
        <f t="shared" si="464"/>
        <v>18.074685388046944</v>
      </c>
      <c r="AJ626" s="1">
        <f>VLOOKUP(AI626,Graph!$D$3:$M$50,col)</f>
        <v>5.8999999999999999E-3</v>
      </c>
      <c r="AK626" s="1">
        <f>VLOOKUP(AI626,Graph!$D$3:$M$50,col+1)</f>
        <v>4.7999999999999996E-3</v>
      </c>
      <c r="AL626" s="1">
        <f t="shared" si="495"/>
        <v>5.1666666666666666E-3</v>
      </c>
      <c r="AM626" s="1">
        <f t="shared" si="465"/>
        <v>0.64058333333333328</v>
      </c>
      <c r="AN626" s="2">
        <f t="shared" si="496"/>
        <v>0.61983333333333379</v>
      </c>
      <c r="AO626" s="1">
        <f t="shared" si="497"/>
        <v>5.1469302247376725E-2</v>
      </c>
      <c r="AP626" s="1">
        <f t="shared" si="498"/>
        <v>1.0920434425336083</v>
      </c>
      <c r="AQ626" s="1">
        <f t="shared" si="499"/>
        <v>1.0920434425336081</v>
      </c>
      <c r="AR626" s="1">
        <f t="shared" si="500"/>
        <v>1.0920434425336079</v>
      </c>
      <c r="AS626" s="1">
        <f t="shared" si="501"/>
        <v>1.0920434425336079</v>
      </c>
      <c r="AT626" s="1">
        <f t="shared" si="502"/>
        <v>0.97194705728370179</v>
      </c>
      <c r="AU626" s="1">
        <f t="shared" si="503"/>
        <v>0.58200344783626368</v>
      </c>
      <c r="AV626" s="2">
        <f t="shared" si="468"/>
        <v>625</v>
      </c>
      <c r="AW626" s="1">
        <f t="shared" si="469"/>
        <v>582.00344783626372</v>
      </c>
      <c r="AX626" s="1">
        <f t="shared" si="470"/>
        <v>0.97194705728370179</v>
      </c>
      <c r="AY626" s="1">
        <f t="shared" si="471"/>
        <v>1.0920434425336079</v>
      </c>
      <c r="AZ626" s="1">
        <f t="shared" si="466"/>
        <v>5.1666666666666666E-3</v>
      </c>
      <c r="BA626" s="1">
        <f t="shared" si="467"/>
        <v>18.074685388046944</v>
      </c>
    </row>
    <row r="627" spans="1:53">
      <c r="A627" s="2">
        <f t="shared" si="473"/>
        <v>0.62600000000000044</v>
      </c>
      <c r="B627" s="1">
        <f t="shared" si="459"/>
        <v>0.67467600000000061</v>
      </c>
      <c r="C627" s="1">
        <f t="shared" si="474"/>
        <v>5.4038732539893636E-2</v>
      </c>
      <c r="D627" s="1">
        <f t="shared" si="460"/>
        <v>1.097709572639761</v>
      </c>
      <c r="E627" s="1">
        <f t="shared" si="505"/>
        <v>1.0976284606071069</v>
      </c>
      <c r="F627" s="1">
        <f t="shared" si="505"/>
        <v>1.0976255557276016</v>
      </c>
      <c r="G627" s="1">
        <f t="shared" si="505"/>
        <v>1.0976254516534771</v>
      </c>
      <c r="H627" s="1">
        <f t="shared" si="475"/>
        <v>0.60330743231527617</v>
      </c>
      <c r="I627" s="1">
        <f t="shared" si="461"/>
        <v>18.292586582114797</v>
      </c>
      <c r="J627" s="1">
        <f>VLOOKUP($I627,Graph!$D$3:$M$50,col)</f>
        <v>5.8999999999999999E-3</v>
      </c>
      <c r="K627" s="1">
        <f>VLOOKUP($I627,Graph!$D$3:$M$50,col+1)</f>
        <v>4.7999999999999996E-3</v>
      </c>
      <c r="L627" s="1">
        <f t="shared" si="476"/>
        <v>5.1666666666666666E-3</v>
      </c>
      <c r="M627" s="1">
        <f t="shared" si="477"/>
        <v>0.64058333333333328</v>
      </c>
      <c r="N627" s="1">
        <f t="shared" si="478"/>
        <v>0.62083333333333379</v>
      </c>
      <c r="O627" s="1">
        <f t="shared" si="479"/>
        <v>5.1476264974636352E-2</v>
      </c>
      <c r="P627" s="1">
        <f t="shared" si="480"/>
        <v>1.0922402538645195</v>
      </c>
      <c r="Q627" s="1">
        <f t="shared" si="481"/>
        <v>1.0920645137800133</v>
      </c>
      <c r="R627" s="1">
        <f t="shared" si="482"/>
        <v>1.0920586140842736</v>
      </c>
      <c r="S627" s="1">
        <f t="shared" si="483"/>
        <v>1.0920584158472704</v>
      </c>
      <c r="T627" s="1">
        <f t="shared" si="484"/>
        <v>0.97196647045542717</v>
      </c>
      <c r="U627" s="1">
        <f t="shared" si="485"/>
        <v>0.58342046656577939</v>
      </c>
      <c r="V627" s="2">
        <f t="shared" si="462"/>
        <v>18.089342465932958</v>
      </c>
      <c r="W627" s="1">
        <f>VLOOKUP(V627,Graph!$D$3:$M$50,col)</f>
        <v>5.8999999999999999E-3</v>
      </c>
      <c r="X627" s="1">
        <f>VLOOKUP(V627,Graph!$D$3:$M$50,col+1)</f>
        <v>4.7999999999999996E-3</v>
      </c>
      <c r="Y627" s="1">
        <f t="shared" si="486"/>
        <v>5.1666666666666666E-3</v>
      </c>
      <c r="Z627" s="1">
        <f t="shared" si="463"/>
        <v>0.64058333333333328</v>
      </c>
      <c r="AA627" s="2">
        <f t="shared" si="487"/>
        <v>0.62083333333333379</v>
      </c>
      <c r="AB627" s="1">
        <f t="shared" si="488"/>
        <v>5.1476264974636352E-2</v>
      </c>
      <c r="AC627" s="1">
        <f t="shared" si="489"/>
        <v>1.0920584091860603</v>
      </c>
      <c r="AD627" s="1">
        <f t="shared" si="490"/>
        <v>1.0920584089622287</v>
      </c>
      <c r="AE627" s="1">
        <f t="shared" si="491"/>
        <v>1.0920584089547072</v>
      </c>
      <c r="AF627" s="1">
        <f t="shared" si="492"/>
        <v>1.0920584089544545</v>
      </c>
      <c r="AG627" s="1">
        <f t="shared" si="493"/>
        <v>0.97196647045542717</v>
      </c>
      <c r="AH627" s="1">
        <f t="shared" si="494"/>
        <v>0.58342046288336658</v>
      </c>
      <c r="AI627" s="2">
        <f t="shared" si="464"/>
        <v>18.089342427874399</v>
      </c>
      <c r="AJ627" s="1">
        <f>VLOOKUP(AI627,Graph!$D$3:$M$50,col)</f>
        <v>5.8999999999999999E-3</v>
      </c>
      <c r="AK627" s="1">
        <f>VLOOKUP(AI627,Graph!$D$3:$M$50,col+1)</f>
        <v>4.7999999999999996E-3</v>
      </c>
      <c r="AL627" s="1">
        <f t="shared" si="495"/>
        <v>5.1666666666666666E-3</v>
      </c>
      <c r="AM627" s="1">
        <f t="shared" si="465"/>
        <v>0.64058333333333328</v>
      </c>
      <c r="AN627" s="2">
        <f t="shared" si="496"/>
        <v>0.62083333333333379</v>
      </c>
      <c r="AO627" s="1">
        <f t="shared" si="497"/>
        <v>5.1476264974636352E-2</v>
      </c>
      <c r="AP627" s="1">
        <f t="shared" si="498"/>
        <v>1.0920584089544458</v>
      </c>
      <c r="AQ627" s="1">
        <f t="shared" si="499"/>
        <v>1.0920584089544458</v>
      </c>
      <c r="AR627" s="1">
        <f t="shared" si="500"/>
        <v>1.0920584089544458</v>
      </c>
      <c r="AS627" s="1">
        <f t="shared" si="501"/>
        <v>1.0920584089544458</v>
      </c>
      <c r="AT627" s="1">
        <f t="shared" si="502"/>
        <v>0.97196647045542717</v>
      </c>
      <c r="AU627" s="1">
        <f t="shared" si="503"/>
        <v>0.58342046288336202</v>
      </c>
      <c r="AV627" s="2">
        <f t="shared" si="468"/>
        <v>626</v>
      </c>
      <c r="AW627" s="1">
        <f t="shared" si="469"/>
        <v>583.42046288336201</v>
      </c>
      <c r="AX627" s="1">
        <f t="shared" si="470"/>
        <v>0.97196647045542717</v>
      </c>
      <c r="AY627" s="1">
        <f t="shared" si="471"/>
        <v>1.0920584089544458</v>
      </c>
      <c r="AZ627" s="1">
        <f t="shared" si="466"/>
        <v>5.1666666666666666E-3</v>
      </c>
      <c r="BA627" s="1">
        <f t="shared" si="467"/>
        <v>18.089342427874399</v>
      </c>
    </row>
    <row r="628" spans="1:53">
      <c r="A628" s="2">
        <f t="shared" si="473"/>
        <v>0.62700000000000045</v>
      </c>
      <c r="B628" s="1">
        <f t="shared" si="459"/>
        <v>0.67571716666666726</v>
      </c>
      <c r="C628" s="1">
        <f t="shared" si="474"/>
        <v>5.4044585163022039E-2</v>
      </c>
      <c r="D628" s="1">
        <f t="shared" si="460"/>
        <v>1.0977219861815386</v>
      </c>
      <c r="E628" s="1">
        <f t="shared" si="505"/>
        <v>1.0976412968919407</v>
      </c>
      <c r="F628" s="1">
        <f t="shared" si="505"/>
        <v>1.0976384067293401</v>
      </c>
      <c r="G628" s="1">
        <f t="shared" si="505"/>
        <v>1.0976383031675505</v>
      </c>
      <c r="H628" s="1">
        <f t="shared" si="475"/>
        <v>0.60476071506514495</v>
      </c>
      <c r="I628" s="1">
        <f t="shared" si="461"/>
        <v>18.307262893439677</v>
      </c>
      <c r="J628" s="1">
        <f>VLOOKUP($I628,Graph!$D$3:$M$50,col)</f>
        <v>5.8999999999999999E-3</v>
      </c>
      <c r="K628" s="1">
        <f>VLOOKUP($I628,Graph!$D$3:$M$50,col+1)</f>
        <v>4.7999999999999996E-3</v>
      </c>
      <c r="L628" s="1">
        <f t="shared" si="476"/>
        <v>5.1666666666666666E-3</v>
      </c>
      <c r="M628" s="1">
        <f t="shared" si="477"/>
        <v>0.64058333333333328</v>
      </c>
      <c r="N628" s="1">
        <f t="shared" si="478"/>
        <v>0.62183333333333379</v>
      </c>
      <c r="O628" s="1">
        <f t="shared" si="479"/>
        <v>5.1483206713859059E-2</v>
      </c>
      <c r="P628" s="1">
        <f t="shared" si="480"/>
        <v>1.0922551433595746</v>
      </c>
      <c r="Q628" s="1">
        <f t="shared" si="481"/>
        <v>1.0920794359238317</v>
      </c>
      <c r="R628" s="1">
        <f t="shared" si="482"/>
        <v>1.0920735362803193</v>
      </c>
      <c r="S628" s="1">
        <f t="shared" si="483"/>
        <v>1.0920733380100567</v>
      </c>
      <c r="T628" s="1">
        <f t="shared" si="484"/>
        <v>0.97198582183178994</v>
      </c>
      <c r="U628" s="1">
        <f t="shared" si="485"/>
        <v>0.58483863181066187</v>
      </c>
      <c r="V628" s="2">
        <f t="shared" si="462"/>
        <v>18.103987660468988</v>
      </c>
      <c r="W628" s="1">
        <f>VLOOKUP(V628,Graph!$D$3:$M$50,col)</f>
        <v>5.8999999999999999E-3</v>
      </c>
      <c r="X628" s="1">
        <f>VLOOKUP(V628,Graph!$D$3:$M$50,col+1)</f>
        <v>4.7999999999999996E-3</v>
      </c>
      <c r="Y628" s="1">
        <f t="shared" si="486"/>
        <v>5.1666666666666666E-3</v>
      </c>
      <c r="Z628" s="1">
        <f t="shared" si="463"/>
        <v>0.64058333333333328</v>
      </c>
      <c r="AA628" s="2">
        <f t="shared" si="487"/>
        <v>0.62183333333333379</v>
      </c>
      <c r="AB628" s="1">
        <f t="shared" si="488"/>
        <v>5.1483206713859059E-2</v>
      </c>
      <c r="AC628" s="1">
        <f t="shared" si="489"/>
        <v>1.092073331346552</v>
      </c>
      <c r="AD628" s="1">
        <f t="shared" si="490"/>
        <v>1.0920733311226034</v>
      </c>
      <c r="AE628" s="1">
        <f t="shared" si="491"/>
        <v>1.0920733311150772</v>
      </c>
      <c r="AF628" s="1">
        <f t="shared" si="492"/>
        <v>1.0920733311148243</v>
      </c>
      <c r="AG628" s="1">
        <f t="shared" si="493"/>
        <v>0.97198582183178994</v>
      </c>
      <c r="AH628" s="1">
        <f t="shared" si="494"/>
        <v>0.58483862811805432</v>
      </c>
      <c r="AI628" s="2">
        <f t="shared" si="464"/>
        <v>18.103987622366784</v>
      </c>
      <c r="AJ628" s="1">
        <f>VLOOKUP(AI628,Graph!$D$3:$M$50,col)</f>
        <v>5.8999999999999999E-3</v>
      </c>
      <c r="AK628" s="1">
        <f>VLOOKUP(AI628,Graph!$D$3:$M$50,col+1)</f>
        <v>4.7999999999999996E-3</v>
      </c>
      <c r="AL628" s="1">
        <f t="shared" si="495"/>
        <v>5.1666666666666666E-3</v>
      </c>
      <c r="AM628" s="1">
        <f t="shared" si="465"/>
        <v>0.64058333333333328</v>
      </c>
      <c r="AN628" s="2">
        <f t="shared" si="496"/>
        <v>0.62183333333333379</v>
      </c>
      <c r="AO628" s="1">
        <f t="shared" si="497"/>
        <v>5.1483206713859059E-2</v>
      </c>
      <c r="AP628" s="1">
        <f t="shared" si="498"/>
        <v>1.0920733311148156</v>
      </c>
      <c r="AQ628" s="1">
        <f t="shared" si="499"/>
        <v>1.0920733311148152</v>
      </c>
      <c r="AR628" s="1">
        <f t="shared" si="500"/>
        <v>1.0920733311148152</v>
      </c>
      <c r="AS628" s="1">
        <f t="shared" si="501"/>
        <v>1.0920733311148152</v>
      </c>
      <c r="AT628" s="1">
        <f t="shared" si="502"/>
        <v>0.97198582183178994</v>
      </c>
      <c r="AU628" s="1">
        <f t="shared" si="503"/>
        <v>0.58483862811804943</v>
      </c>
      <c r="AV628" s="2">
        <f t="shared" si="468"/>
        <v>627</v>
      </c>
      <c r="AW628" s="1">
        <f t="shared" si="469"/>
        <v>584.83862811804943</v>
      </c>
      <c r="AX628" s="1">
        <f t="shared" si="470"/>
        <v>0.97198582183178994</v>
      </c>
      <c r="AY628" s="1">
        <f t="shared" si="471"/>
        <v>1.0920733311148152</v>
      </c>
      <c r="AZ628" s="1">
        <f t="shared" si="466"/>
        <v>5.1666666666666666E-3</v>
      </c>
      <c r="BA628" s="1">
        <f t="shared" si="467"/>
        <v>18.103987622366784</v>
      </c>
    </row>
    <row r="629" spans="1:53">
      <c r="A629" s="2">
        <f t="shared" si="473"/>
        <v>0.62800000000000045</v>
      </c>
      <c r="B629" s="1">
        <f t="shared" si="459"/>
        <v>0.67675833333333391</v>
      </c>
      <c r="C629" s="1">
        <f t="shared" si="474"/>
        <v>5.4050420093532836E-2</v>
      </c>
      <c r="D629" s="1">
        <f t="shared" si="460"/>
        <v>1.0977343626161271</v>
      </c>
      <c r="E629" s="1">
        <f t="shared" si="505"/>
        <v>1.0976540949882396</v>
      </c>
      <c r="F629" s="1">
        <f t="shared" si="505"/>
        <v>1.0976512195094761</v>
      </c>
      <c r="G629" s="1">
        <f t="shared" si="505"/>
        <v>1.0976511164590319</v>
      </c>
      <c r="H629" s="1">
        <f t="shared" si="475"/>
        <v>0.60621516432939504</v>
      </c>
      <c r="I629" s="1">
        <f t="shared" si="461"/>
        <v>18.321927463461812</v>
      </c>
      <c r="J629" s="1">
        <f>VLOOKUP($I629,Graph!$D$3:$M$50,col)</f>
        <v>5.8999999999999999E-3</v>
      </c>
      <c r="K629" s="1">
        <f>VLOOKUP($I629,Graph!$D$3:$M$50,col+1)</f>
        <v>4.7999999999999996E-3</v>
      </c>
      <c r="L629" s="1">
        <f t="shared" si="476"/>
        <v>5.1666666666666666E-3</v>
      </c>
      <c r="M629" s="1">
        <f t="shared" si="477"/>
        <v>0.64058333333333328</v>
      </c>
      <c r="N629" s="1">
        <f t="shared" si="478"/>
        <v>0.62283333333333379</v>
      </c>
      <c r="O629" s="1">
        <f t="shared" si="479"/>
        <v>5.1490127559752595E-2</v>
      </c>
      <c r="P629" s="1">
        <f t="shared" si="480"/>
        <v>1.092269988852935</v>
      </c>
      <c r="Q629" s="1">
        <f t="shared" si="481"/>
        <v>1.0920943140017116</v>
      </c>
      <c r="R629" s="1">
        <f t="shared" si="482"/>
        <v>1.0920884144117093</v>
      </c>
      <c r="S629" s="1">
        <f t="shared" si="483"/>
        <v>1.0920882161083321</v>
      </c>
      <c r="T629" s="1">
        <f t="shared" si="484"/>
        <v>0.97200511170737658</v>
      </c>
      <c r="U629" s="1">
        <f t="shared" si="485"/>
        <v>0.58625794631019723</v>
      </c>
      <c r="V629" s="2">
        <f t="shared" si="462"/>
        <v>18.118621038299739</v>
      </c>
      <c r="W629" s="1">
        <f>VLOOKUP(V629,Graph!$D$3:$M$50,col)</f>
        <v>5.8999999999999999E-3</v>
      </c>
      <c r="X629" s="1">
        <f>VLOOKUP(V629,Graph!$D$3:$M$50,col+1)</f>
        <v>4.7999999999999996E-3</v>
      </c>
      <c r="Y629" s="1">
        <f t="shared" si="486"/>
        <v>5.1666666666666666E-3</v>
      </c>
      <c r="Z629" s="1">
        <f t="shared" si="463"/>
        <v>0.64058333333333328</v>
      </c>
      <c r="AA629" s="2">
        <f t="shared" si="487"/>
        <v>0.62283333333333379</v>
      </c>
      <c r="AB629" s="1">
        <f t="shared" si="488"/>
        <v>5.1490127559752595E-2</v>
      </c>
      <c r="AC629" s="1">
        <f t="shared" si="489"/>
        <v>1.0920882094425415</v>
      </c>
      <c r="AD629" s="1">
        <f t="shared" si="490"/>
        <v>1.0920882092184769</v>
      </c>
      <c r="AE629" s="1">
        <f t="shared" si="491"/>
        <v>1.092088209210945</v>
      </c>
      <c r="AF629" s="1">
        <f t="shared" si="492"/>
        <v>1.0920882092106918</v>
      </c>
      <c r="AG629" s="1">
        <f t="shared" si="493"/>
        <v>0.97200511170737658</v>
      </c>
      <c r="AH629" s="1">
        <f t="shared" si="494"/>
        <v>0.58625794260738606</v>
      </c>
      <c r="AI629" s="2">
        <f t="shared" si="464"/>
        <v>18.11862100015394</v>
      </c>
      <c r="AJ629" s="1">
        <f>VLOOKUP(AI629,Graph!$D$3:$M$50,col)</f>
        <v>5.8999999999999999E-3</v>
      </c>
      <c r="AK629" s="1">
        <f>VLOOKUP(AI629,Graph!$D$3:$M$50,col+1)</f>
        <v>4.7999999999999996E-3</v>
      </c>
      <c r="AL629" s="1">
        <f t="shared" si="495"/>
        <v>5.1666666666666666E-3</v>
      </c>
      <c r="AM629" s="1">
        <f t="shared" si="465"/>
        <v>0.64058333333333328</v>
      </c>
      <c r="AN629" s="2">
        <f t="shared" si="496"/>
        <v>0.62283333333333379</v>
      </c>
      <c r="AO629" s="1">
        <f t="shared" si="497"/>
        <v>5.1490127559752595E-2</v>
      </c>
      <c r="AP629" s="1">
        <f t="shared" si="498"/>
        <v>1.0920882092106832</v>
      </c>
      <c r="AQ629" s="1">
        <f t="shared" si="499"/>
        <v>1.0920882092106832</v>
      </c>
      <c r="AR629" s="1">
        <f t="shared" si="500"/>
        <v>1.0920882092106832</v>
      </c>
      <c r="AS629" s="1">
        <f t="shared" si="501"/>
        <v>1.0920882092106832</v>
      </c>
      <c r="AT629" s="1">
        <f t="shared" si="502"/>
        <v>0.97200511170737658</v>
      </c>
      <c r="AU629" s="1">
        <f t="shared" si="503"/>
        <v>0.5862579426073814</v>
      </c>
      <c r="AV629" s="2">
        <f t="shared" si="468"/>
        <v>628</v>
      </c>
      <c r="AW629" s="1">
        <f t="shared" si="469"/>
        <v>586.25794260738144</v>
      </c>
      <c r="AX629" s="1">
        <f t="shared" si="470"/>
        <v>0.97200511170737658</v>
      </c>
      <c r="AY629" s="1">
        <f t="shared" si="471"/>
        <v>1.0920882092106832</v>
      </c>
      <c r="AZ629" s="1">
        <f t="shared" si="466"/>
        <v>5.1666666666666666E-3</v>
      </c>
      <c r="BA629" s="1">
        <f t="shared" si="467"/>
        <v>18.11862100015394</v>
      </c>
    </row>
    <row r="630" spans="1:53">
      <c r="A630" s="2">
        <f t="shared" si="473"/>
        <v>0.62900000000000045</v>
      </c>
      <c r="B630" s="1">
        <f t="shared" si="459"/>
        <v>0.67779950000000055</v>
      </c>
      <c r="C630" s="1">
        <f t="shared" si="474"/>
        <v>5.4056237411507363E-2</v>
      </c>
      <c r="D630" s="1">
        <f t="shared" si="460"/>
        <v>1.0977467021096112</v>
      </c>
      <c r="E630" s="1">
        <f t="shared" si="505"/>
        <v>1.0976668550661233</v>
      </c>
      <c r="F630" s="1">
        <f t="shared" si="505"/>
        <v>1.0976639942382311</v>
      </c>
      <c r="G630" s="1">
        <f t="shared" si="505"/>
        <v>1.0976638916981454</v>
      </c>
      <c r="H630" s="1">
        <f t="shared" si="475"/>
        <v>0.60767077917248946</v>
      </c>
      <c r="I630" s="1">
        <f t="shared" si="461"/>
        <v>18.336580320285208</v>
      </c>
      <c r="J630" s="1">
        <f>VLOOKUP($I630,Graph!$D$3:$M$50,col)</f>
        <v>5.8999999999999999E-3</v>
      </c>
      <c r="K630" s="1">
        <f>VLOOKUP($I630,Graph!$D$3:$M$50,col+1)</f>
        <v>4.7999999999999996E-3</v>
      </c>
      <c r="L630" s="1">
        <f t="shared" si="476"/>
        <v>5.1666666666666666E-3</v>
      </c>
      <c r="M630" s="1">
        <f t="shared" si="477"/>
        <v>0.64058333333333328</v>
      </c>
      <c r="N630" s="1">
        <f t="shared" si="478"/>
        <v>0.62383333333333379</v>
      </c>
      <c r="O630" s="1">
        <f t="shared" si="479"/>
        <v>5.1497027606456011E-2</v>
      </c>
      <c r="P630" s="1">
        <f t="shared" si="480"/>
        <v>1.0922847905392776</v>
      </c>
      <c r="Q630" s="1">
        <f t="shared" si="481"/>
        <v>1.0921091482084766</v>
      </c>
      <c r="R630" s="1">
        <f t="shared" si="482"/>
        <v>1.0921032486732547</v>
      </c>
      <c r="S630" s="1">
        <f t="shared" si="483"/>
        <v>1.0921030503369098</v>
      </c>
      <c r="T630" s="1">
        <f t="shared" si="484"/>
        <v>0.97202434037490393</v>
      </c>
      <c r="U630" s="1">
        <f t="shared" si="485"/>
        <v>0.5876784091337085</v>
      </c>
      <c r="V630" s="2">
        <f t="shared" si="462"/>
        <v>18.133242627940088</v>
      </c>
      <c r="W630" s="1">
        <f>VLOOKUP(V630,Graph!$D$3:$M$50,col)</f>
        <v>5.8999999999999999E-3</v>
      </c>
      <c r="X630" s="1">
        <f>VLOOKUP(V630,Graph!$D$3:$M$50,col+1)</f>
        <v>4.7999999999999996E-3</v>
      </c>
      <c r="Y630" s="1">
        <f t="shared" si="486"/>
        <v>5.1666666666666666E-3</v>
      </c>
      <c r="Z630" s="1">
        <f t="shared" si="463"/>
        <v>0.64058333333333328</v>
      </c>
      <c r="AA630" s="2">
        <f t="shared" si="487"/>
        <v>0.62383333333333379</v>
      </c>
      <c r="AB630" s="1">
        <f t="shared" si="488"/>
        <v>5.1497027606456011E-2</v>
      </c>
      <c r="AC630" s="1">
        <f t="shared" si="489"/>
        <v>1.0921030436688406</v>
      </c>
      <c r="AD630" s="1">
        <f t="shared" si="490"/>
        <v>1.0921030434446599</v>
      </c>
      <c r="AE630" s="1">
        <f t="shared" si="491"/>
        <v>1.0921030434371228</v>
      </c>
      <c r="AF630" s="1">
        <f t="shared" si="492"/>
        <v>1.0921030434368695</v>
      </c>
      <c r="AG630" s="1">
        <f t="shared" si="493"/>
        <v>0.97202434037490393</v>
      </c>
      <c r="AH630" s="1">
        <f t="shared" si="494"/>
        <v>0.58767840542068461</v>
      </c>
      <c r="AI630" s="2">
        <f t="shared" si="464"/>
        <v>18.133242589750747</v>
      </c>
      <c r="AJ630" s="1">
        <f>VLOOKUP(AI630,Graph!$D$3:$M$50,col)</f>
        <v>5.8999999999999999E-3</v>
      </c>
      <c r="AK630" s="1">
        <f>VLOOKUP(AI630,Graph!$D$3:$M$50,col+1)</f>
        <v>4.7999999999999996E-3</v>
      </c>
      <c r="AL630" s="1">
        <f t="shared" si="495"/>
        <v>5.1666666666666666E-3</v>
      </c>
      <c r="AM630" s="1">
        <f t="shared" si="465"/>
        <v>0.64058333333333328</v>
      </c>
      <c r="AN630" s="2">
        <f t="shared" si="496"/>
        <v>0.62383333333333379</v>
      </c>
      <c r="AO630" s="1">
        <f t="shared" si="497"/>
        <v>5.1497027606456011E-2</v>
      </c>
      <c r="AP630" s="1">
        <f t="shared" si="498"/>
        <v>1.0921030434368608</v>
      </c>
      <c r="AQ630" s="1">
        <f t="shared" si="499"/>
        <v>1.0921030434368604</v>
      </c>
      <c r="AR630" s="1">
        <f t="shared" si="500"/>
        <v>1.0921030434368606</v>
      </c>
      <c r="AS630" s="1">
        <f t="shared" si="501"/>
        <v>1.0921030434368604</v>
      </c>
      <c r="AT630" s="1">
        <f t="shared" si="502"/>
        <v>0.97202434037490393</v>
      </c>
      <c r="AU630" s="1">
        <f t="shared" si="503"/>
        <v>0.58767840542067973</v>
      </c>
      <c r="AV630" s="2">
        <f t="shared" si="468"/>
        <v>629</v>
      </c>
      <c r="AW630" s="1">
        <f t="shared" si="469"/>
        <v>587.67840542067972</v>
      </c>
      <c r="AX630" s="1">
        <f t="shared" si="470"/>
        <v>0.97202434037490393</v>
      </c>
      <c r="AY630" s="1">
        <f t="shared" si="471"/>
        <v>1.0921030434368604</v>
      </c>
      <c r="AZ630" s="1">
        <f t="shared" si="466"/>
        <v>5.1666666666666666E-3</v>
      </c>
      <c r="BA630" s="1">
        <f t="shared" si="467"/>
        <v>18.133242589750747</v>
      </c>
    </row>
    <row r="631" spans="1:53">
      <c r="A631" s="2">
        <f t="shared" si="473"/>
        <v>0.63000000000000045</v>
      </c>
      <c r="B631" s="1">
        <f t="shared" si="459"/>
        <v>0.6788406666666672</v>
      </c>
      <c r="C631" s="1">
        <f t="shared" si="474"/>
        <v>5.4062037196544573E-2</v>
      </c>
      <c r="D631" s="1">
        <f t="shared" si="460"/>
        <v>1.097759004827086</v>
      </c>
      <c r="E631" s="1">
        <f t="shared" si="505"/>
        <v>1.0976795772947017</v>
      </c>
      <c r="F631" s="1">
        <f t="shared" si="505"/>
        <v>1.0976767310848177</v>
      </c>
      <c r="G631" s="1">
        <f t="shared" si="505"/>
        <v>1.097676629054106</v>
      </c>
      <c r="H631" s="1">
        <f t="shared" si="475"/>
        <v>0.60912755866113932</v>
      </c>
      <c r="I631" s="1">
        <f t="shared" si="461"/>
        <v>18.351221491902042</v>
      </c>
      <c r="J631" s="1">
        <f>VLOOKUP($I631,Graph!$D$3:$M$50,col)</f>
        <v>5.8999999999999999E-3</v>
      </c>
      <c r="K631" s="1">
        <f>VLOOKUP($I631,Graph!$D$3:$M$50,col+1)</f>
        <v>4.7999999999999996E-3</v>
      </c>
      <c r="L631" s="1">
        <f t="shared" si="476"/>
        <v>5.1666666666666666E-3</v>
      </c>
      <c r="M631" s="1">
        <f t="shared" si="477"/>
        <v>0.64058333333333328</v>
      </c>
      <c r="N631" s="1">
        <f t="shared" si="478"/>
        <v>0.6248333333333338</v>
      </c>
      <c r="O631" s="1">
        <f t="shared" si="479"/>
        <v>5.1503906947543955E-2</v>
      </c>
      <c r="P631" s="1">
        <f t="shared" si="480"/>
        <v>1.0922995486121341</v>
      </c>
      <c r="Q631" s="1">
        <f t="shared" si="481"/>
        <v>1.0921239387378037</v>
      </c>
      <c r="R631" s="1">
        <f t="shared" si="482"/>
        <v>1.0921180392586232</v>
      </c>
      <c r="S631" s="1">
        <f t="shared" si="483"/>
        <v>1.0921178408894545</v>
      </c>
      <c r="T631" s="1">
        <f t="shared" si="484"/>
        <v>0.97204350812523443</v>
      </c>
      <c r="U631" s="1">
        <f t="shared" si="485"/>
        <v>0.58910001935277545</v>
      </c>
      <c r="V631" s="2">
        <f t="shared" si="462"/>
        <v>18.147852457790545</v>
      </c>
      <c r="W631" s="1">
        <f>VLOOKUP(V631,Graph!$D$3:$M$50,col)</f>
        <v>5.8999999999999999E-3</v>
      </c>
      <c r="X631" s="1">
        <f>VLOOKUP(V631,Graph!$D$3:$M$50,col+1)</f>
        <v>4.7999999999999996E-3</v>
      </c>
      <c r="Y631" s="1">
        <f t="shared" si="486"/>
        <v>5.1666666666666666E-3</v>
      </c>
      <c r="Z631" s="1">
        <f t="shared" si="463"/>
        <v>0.64058333333333328</v>
      </c>
      <c r="AA631" s="2">
        <f t="shared" si="487"/>
        <v>0.6248333333333338</v>
      </c>
      <c r="AB631" s="1">
        <f t="shared" si="488"/>
        <v>5.1503906947543955E-2</v>
      </c>
      <c r="AC631" s="1">
        <f t="shared" si="489"/>
        <v>1.0921178342191147</v>
      </c>
      <c r="AD631" s="1">
        <f t="shared" si="490"/>
        <v>1.0921178339948183</v>
      </c>
      <c r="AE631" s="1">
        <f t="shared" si="491"/>
        <v>1.0921178339872761</v>
      </c>
      <c r="AF631" s="1">
        <f t="shared" si="492"/>
        <v>1.0921178339870223</v>
      </c>
      <c r="AG631" s="1">
        <f t="shared" si="493"/>
        <v>0.97204350812523443</v>
      </c>
      <c r="AH631" s="1">
        <f t="shared" si="494"/>
        <v>0.58910001562952996</v>
      </c>
      <c r="AI631" s="2">
        <f t="shared" si="464"/>
        <v>18.147852419557697</v>
      </c>
      <c r="AJ631" s="1">
        <f>VLOOKUP(AI631,Graph!$D$3:$M$50,col)</f>
        <v>5.8999999999999999E-3</v>
      </c>
      <c r="AK631" s="1">
        <f>VLOOKUP(AI631,Graph!$D$3:$M$50,col+1)</f>
        <v>4.7999999999999996E-3</v>
      </c>
      <c r="AL631" s="1">
        <f t="shared" si="495"/>
        <v>5.1666666666666666E-3</v>
      </c>
      <c r="AM631" s="1">
        <f t="shared" si="465"/>
        <v>0.64058333333333328</v>
      </c>
      <c r="AN631" s="2">
        <f t="shared" si="496"/>
        <v>0.6248333333333338</v>
      </c>
      <c r="AO631" s="1">
        <f t="shared" si="497"/>
        <v>5.1503906947543955E-2</v>
      </c>
      <c r="AP631" s="1">
        <f t="shared" si="498"/>
        <v>1.0921178339870139</v>
      </c>
      <c r="AQ631" s="1">
        <f t="shared" si="499"/>
        <v>1.0921178339870137</v>
      </c>
      <c r="AR631" s="1">
        <f t="shared" si="500"/>
        <v>1.0921178339870139</v>
      </c>
      <c r="AS631" s="1">
        <f t="shared" si="501"/>
        <v>1.0921178339870137</v>
      </c>
      <c r="AT631" s="1">
        <f t="shared" si="502"/>
        <v>0.97204350812523443</v>
      </c>
      <c r="AU631" s="1">
        <f t="shared" si="503"/>
        <v>0.58910001562952519</v>
      </c>
      <c r="AV631" s="2">
        <f t="shared" si="468"/>
        <v>630</v>
      </c>
      <c r="AW631" s="1">
        <f t="shared" si="469"/>
        <v>589.10001562952516</v>
      </c>
      <c r="AX631" s="1">
        <f t="shared" si="470"/>
        <v>0.97204350812523443</v>
      </c>
      <c r="AY631" s="1">
        <f t="shared" si="471"/>
        <v>1.0921178339870137</v>
      </c>
      <c r="AZ631" s="1">
        <f t="shared" si="466"/>
        <v>5.1666666666666666E-3</v>
      </c>
      <c r="BA631" s="1">
        <f t="shared" si="467"/>
        <v>18.147852419557697</v>
      </c>
    </row>
    <row r="632" spans="1:53">
      <c r="A632" s="2">
        <f t="shared" si="473"/>
        <v>0.63100000000000045</v>
      </c>
      <c r="B632" s="1">
        <f t="shared" si="459"/>
        <v>0.67988183333333385</v>
      </c>
      <c r="C632" s="1">
        <f t="shared" si="474"/>
        <v>5.4067819527764564E-2</v>
      </c>
      <c r="D632" s="1">
        <f t="shared" si="460"/>
        <v>1.0977712709326637</v>
      </c>
      <c r="E632" s="1">
        <f t="shared" si="505"/>
        <v>1.0976922618420835</v>
      </c>
      <c r="F632" s="1">
        <f t="shared" si="505"/>
        <v>1.0976894302174465</v>
      </c>
      <c r="G632" s="1">
        <f t="shared" si="505"/>
        <v>1.0976893286951266</v>
      </c>
      <c r="H632" s="1">
        <f t="shared" si="475"/>
        <v>0.61058550186429417</v>
      </c>
      <c r="I632" s="1">
        <f t="shared" si="461"/>
        <v>18.365851006193274</v>
      </c>
      <c r="J632" s="1">
        <f>VLOOKUP($I632,Graph!$D$3:$M$50,col)</f>
        <v>5.8999999999999999E-3</v>
      </c>
      <c r="K632" s="1">
        <f>VLOOKUP($I632,Graph!$D$3:$M$50,col+1)</f>
        <v>4.7999999999999996E-3</v>
      </c>
      <c r="L632" s="1">
        <f t="shared" si="476"/>
        <v>5.1666666666666666E-3</v>
      </c>
      <c r="M632" s="1">
        <f t="shared" si="477"/>
        <v>0.64058333333333328</v>
      </c>
      <c r="N632" s="1">
        <f t="shared" si="478"/>
        <v>0.6258333333333338</v>
      </c>
      <c r="O632" s="1">
        <f t="shared" si="479"/>
        <v>5.1510765676030891E-2</v>
      </c>
      <c r="P632" s="1">
        <f t="shared" si="480"/>
        <v>1.0923142632638978</v>
      </c>
      <c r="Q632" s="1">
        <f t="shared" si="481"/>
        <v>1.0921386857822333</v>
      </c>
      <c r="R632" s="1">
        <f t="shared" si="482"/>
        <v>1.0921327863603429</v>
      </c>
      <c r="S632" s="1">
        <f t="shared" si="483"/>
        <v>1.092132587958494</v>
      </c>
      <c r="T632" s="1">
        <f t="shared" si="484"/>
        <v>0.97206261524739024</v>
      </c>
      <c r="U632" s="1">
        <f t="shared" si="485"/>
        <v>0.59052277604122683</v>
      </c>
      <c r="V632" s="2">
        <f t="shared" si="462"/>
        <v>18.16245055613788</v>
      </c>
      <c r="W632" s="1">
        <f>VLOOKUP(V632,Graph!$D$3:$M$50,col)</f>
        <v>5.8999999999999999E-3</v>
      </c>
      <c r="X632" s="1">
        <f>VLOOKUP(V632,Graph!$D$3:$M$50,col+1)</f>
        <v>4.7999999999999996E-3</v>
      </c>
      <c r="Y632" s="1">
        <f t="shared" si="486"/>
        <v>5.1666666666666666E-3</v>
      </c>
      <c r="Z632" s="1">
        <f t="shared" si="463"/>
        <v>0.64058333333333328</v>
      </c>
      <c r="AA632" s="2">
        <f t="shared" si="487"/>
        <v>0.6258333333333338</v>
      </c>
      <c r="AB632" s="1">
        <f t="shared" si="488"/>
        <v>5.1510765676030891E-2</v>
      </c>
      <c r="AC632" s="1">
        <f t="shared" si="489"/>
        <v>1.0921325812858915</v>
      </c>
      <c r="AD632" s="1">
        <f t="shared" si="490"/>
        <v>1.0921325810614801</v>
      </c>
      <c r="AE632" s="1">
        <f t="shared" si="491"/>
        <v>1.0921325810539326</v>
      </c>
      <c r="AF632" s="1">
        <f t="shared" si="492"/>
        <v>1.0921325810536784</v>
      </c>
      <c r="AG632" s="1">
        <f t="shared" si="493"/>
        <v>0.97206261524739024</v>
      </c>
      <c r="AH632" s="1">
        <f t="shared" si="494"/>
        <v>0.59052277230775074</v>
      </c>
      <c r="AI632" s="2">
        <f t="shared" si="464"/>
        <v>18.162450517861586</v>
      </c>
      <c r="AJ632" s="1">
        <f>VLOOKUP(AI632,Graph!$D$3:$M$50,col)</f>
        <v>5.8999999999999999E-3</v>
      </c>
      <c r="AK632" s="1">
        <f>VLOOKUP(AI632,Graph!$D$3:$M$50,col+1)</f>
        <v>4.7999999999999996E-3</v>
      </c>
      <c r="AL632" s="1">
        <f t="shared" si="495"/>
        <v>5.1666666666666666E-3</v>
      </c>
      <c r="AM632" s="1">
        <f t="shared" si="465"/>
        <v>0.64058333333333328</v>
      </c>
      <c r="AN632" s="2">
        <f t="shared" si="496"/>
        <v>0.6258333333333338</v>
      </c>
      <c r="AO632" s="1">
        <f t="shared" si="497"/>
        <v>5.1510765676030891E-2</v>
      </c>
      <c r="AP632" s="1">
        <f t="shared" si="498"/>
        <v>1.0921325810536699</v>
      </c>
      <c r="AQ632" s="1">
        <f t="shared" si="499"/>
        <v>1.0921325810536697</v>
      </c>
      <c r="AR632" s="1">
        <f t="shared" si="500"/>
        <v>1.0921325810536699</v>
      </c>
      <c r="AS632" s="1">
        <f t="shared" si="501"/>
        <v>1.0921325810536697</v>
      </c>
      <c r="AT632" s="1">
        <f t="shared" si="502"/>
        <v>0.97206261524739024</v>
      </c>
      <c r="AU632" s="1">
        <f t="shared" si="503"/>
        <v>0.59052277230774608</v>
      </c>
      <c r="AV632" s="2">
        <f t="shared" si="468"/>
        <v>631</v>
      </c>
      <c r="AW632" s="1">
        <f t="shared" si="469"/>
        <v>590.5227723077461</v>
      </c>
      <c r="AX632" s="1">
        <f t="shared" si="470"/>
        <v>0.97206261524739024</v>
      </c>
      <c r="AY632" s="1">
        <f t="shared" si="471"/>
        <v>1.0921325810536697</v>
      </c>
      <c r="AZ632" s="1">
        <f t="shared" si="466"/>
        <v>5.1666666666666666E-3</v>
      </c>
      <c r="BA632" s="1">
        <f t="shared" si="467"/>
        <v>18.162450517861586</v>
      </c>
    </row>
    <row r="633" spans="1:53">
      <c r="A633" s="2">
        <f t="shared" si="473"/>
        <v>0.63200000000000045</v>
      </c>
      <c r="B633" s="1">
        <f t="shared" si="459"/>
        <v>0.68092300000000061</v>
      </c>
      <c r="C633" s="1">
        <f t="shared" si="474"/>
        <v>5.407358448381229E-2</v>
      </c>
      <c r="D633" s="1">
        <f t="shared" si="460"/>
        <v>1.0977835005894827</v>
      </c>
      <c r="E633" s="1">
        <f t="shared" si="505"/>
        <v>1.0977049088753845</v>
      </c>
      <c r="F633" s="1">
        <f t="shared" si="505"/>
        <v>1.0977020918033347</v>
      </c>
      <c r="G633" s="1">
        <f t="shared" si="505"/>
        <v>1.097701990788426</v>
      </c>
      <c r="H633" s="1">
        <f t="shared" si="475"/>
        <v>0.61204460785313386</v>
      </c>
      <c r="I633" s="1">
        <f t="shared" si="461"/>
        <v>18.380468890929286</v>
      </c>
      <c r="J633" s="1">
        <f>VLOOKUP($I633,Graph!$D$3:$M$50,col)</f>
        <v>5.8999999999999999E-3</v>
      </c>
      <c r="K633" s="1">
        <f>VLOOKUP($I633,Graph!$D$3:$M$50,col+1)</f>
        <v>4.7999999999999996E-3</v>
      </c>
      <c r="L633" s="1">
        <f t="shared" si="476"/>
        <v>5.1666666666666666E-3</v>
      </c>
      <c r="M633" s="1">
        <f t="shared" si="477"/>
        <v>0.64058333333333328</v>
      </c>
      <c r="N633" s="1">
        <f t="shared" si="478"/>
        <v>0.6268333333333338</v>
      </c>
      <c r="O633" s="1">
        <f t="shared" si="479"/>
        <v>5.1517603884375256E-2</v>
      </c>
      <c r="P633" s="1">
        <f t="shared" si="480"/>
        <v>1.0923289346858329</v>
      </c>
      <c r="Q633" s="1">
        <f t="shared" si="481"/>
        <v>1.0921533895331752</v>
      </c>
      <c r="R633" s="1">
        <f t="shared" si="482"/>
        <v>1.0921474901698129</v>
      </c>
      <c r="S633" s="1">
        <f t="shared" si="483"/>
        <v>1.0921472917354271</v>
      </c>
      <c r="T633" s="1">
        <f t="shared" si="484"/>
        <v>0.97208166202856838</v>
      </c>
      <c r="U633" s="1">
        <f t="shared" si="485"/>
        <v>0.59194667827513159</v>
      </c>
      <c r="V633" s="2">
        <f t="shared" si="462"/>
        <v>18.177036951155827</v>
      </c>
      <c r="W633" s="1">
        <f>VLOOKUP(V633,Graph!$D$3:$M$50,col)</f>
        <v>5.8999999999999999E-3</v>
      </c>
      <c r="X633" s="1">
        <f>VLOOKUP(V633,Graph!$D$3:$M$50,col+1)</f>
        <v>4.7999999999999996E-3</v>
      </c>
      <c r="Y633" s="1">
        <f t="shared" si="486"/>
        <v>5.1666666666666666E-3</v>
      </c>
      <c r="Z633" s="1">
        <f t="shared" si="463"/>
        <v>0.64058333333333328</v>
      </c>
      <c r="AA633" s="2">
        <f t="shared" si="487"/>
        <v>0.6268333333333338</v>
      </c>
      <c r="AB633" s="1">
        <f t="shared" si="488"/>
        <v>5.1517603884375256E-2</v>
      </c>
      <c r="AC633" s="1">
        <f t="shared" si="489"/>
        <v>1.0921472850605696</v>
      </c>
      <c r="AD633" s="1">
        <f t="shared" si="490"/>
        <v>1.092147284836043</v>
      </c>
      <c r="AE633" s="1">
        <f t="shared" si="491"/>
        <v>1.0921472848284903</v>
      </c>
      <c r="AF633" s="1">
        <f t="shared" si="492"/>
        <v>1.0921472848282363</v>
      </c>
      <c r="AG633" s="1">
        <f t="shared" si="493"/>
        <v>0.97208166202856838</v>
      </c>
      <c r="AH633" s="1">
        <f t="shared" si="494"/>
        <v>0.59194667453141614</v>
      </c>
      <c r="AI633" s="2">
        <f t="shared" si="464"/>
        <v>18.177036912836133</v>
      </c>
      <c r="AJ633" s="1">
        <f>VLOOKUP(AI633,Graph!$D$3:$M$50,col)</f>
        <v>5.8999999999999999E-3</v>
      </c>
      <c r="AK633" s="1">
        <f>VLOOKUP(AI633,Graph!$D$3:$M$50,col+1)</f>
        <v>4.7999999999999996E-3</v>
      </c>
      <c r="AL633" s="1">
        <f t="shared" si="495"/>
        <v>5.1666666666666666E-3</v>
      </c>
      <c r="AM633" s="1">
        <f t="shared" si="465"/>
        <v>0.64058333333333328</v>
      </c>
      <c r="AN633" s="2">
        <f t="shared" si="496"/>
        <v>0.6268333333333338</v>
      </c>
      <c r="AO633" s="1">
        <f t="shared" si="497"/>
        <v>5.1517603884375256E-2</v>
      </c>
      <c r="AP633" s="1">
        <f t="shared" si="498"/>
        <v>1.0921472848282279</v>
      </c>
      <c r="AQ633" s="1">
        <f t="shared" si="499"/>
        <v>1.0921472848282276</v>
      </c>
      <c r="AR633" s="1">
        <f t="shared" si="500"/>
        <v>1.0921472848282276</v>
      </c>
      <c r="AS633" s="1">
        <f t="shared" si="501"/>
        <v>1.0921472848282276</v>
      </c>
      <c r="AT633" s="1">
        <f t="shared" si="502"/>
        <v>0.97208166202856838</v>
      </c>
      <c r="AU633" s="1">
        <f t="shared" si="503"/>
        <v>0.59194667453141148</v>
      </c>
      <c r="AV633" s="2">
        <f t="shared" si="468"/>
        <v>632</v>
      </c>
      <c r="AW633" s="1">
        <f t="shared" si="469"/>
        <v>591.94667453141153</v>
      </c>
      <c r="AX633" s="1">
        <f t="shared" si="470"/>
        <v>0.97208166202856838</v>
      </c>
      <c r="AY633" s="1">
        <f t="shared" si="471"/>
        <v>1.0921472848282276</v>
      </c>
      <c r="AZ633" s="1">
        <f t="shared" si="466"/>
        <v>5.1666666666666666E-3</v>
      </c>
      <c r="BA633" s="1">
        <f t="shared" si="467"/>
        <v>18.177036912836133</v>
      </c>
    </row>
    <row r="634" spans="1:53">
      <c r="A634" s="2">
        <f t="shared" si="473"/>
        <v>0.63300000000000045</v>
      </c>
      <c r="B634" s="1">
        <f t="shared" si="459"/>
        <v>0.68196416666666726</v>
      </c>
      <c r="C634" s="1">
        <f t="shared" si="474"/>
        <v>5.4079332142861126E-2</v>
      </c>
      <c r="D634" s="1">
        <f t="shared" si="460"/>
        <v>1.0977956939597138</v>
      </c>
      <c r="E634" s="1">
        <f t="shared" si="505"/>
        <v>1.0977175185607335</v>
      </c>
      <c r="F634" s="1">
        <f t="shared" si="505"/>
        <v>1.0977147160087124</v>
      </c>
      <c r="G634" s="1">
        <f t="shared" si="505"/>
        <v>1.0977146155002377</v>
      </c>
      <c r="H634" s="1">
        <f t="shared" si="475"/>
        <v>0.6135048757010606</v>
      </c>
      <c r="I634" s="1">
        <f t="shared" si="461"/>
        <v>18.395075173770465</v>
      </c>
      <c r="J634" s="1">
        <f>VLOOKUP($I634,Graph!$D$3:$M$50,col)</f>
        <v>5.8999999999999999E-3</v>
      </c>
      <c r="K634" s="1">
        <f>VLOOKUP($I634,Graph!$D$3:$M$50,col+1)</f>
        <v>4.7999999999999996E-3</v>
      </c>
      <c r="L634" s="1">
        <f t="shared" si="476"/>
        <v>5.1666666666666666E-3</v>
      </c>
      <c r="M634" s="1">
        <f t="shared" si="477"/>
        <v>0.64058333333333328</v>
      </c>
      <c r="N634" s="1">
        <f t="shared" si="478"/>
        <v>0.6278333333333338</v>
      </c>
      <c r="O634" s="1">
        <f t="shared" si="479"/>
        <v>5.1524421664483684E-2</v>
      </c>
      <c r="P634" s="1">
        <f t="shared" si="480"/>
        <v>1.0923435630680822</v>
      </c>
      <c r="Q634" s="1">
        <f t="shared" si="481"/>
        <v>1.092168050180919</v>
      </c>
      <c r="R634" s="1">
        <f t="shared" si="482"/>
        <v>1.0921621508773114</v>
      </c>
      <c r="S634" s="1">
        <f t="shared" si="483"/>
        <v>1.0921619524105306</v>
      </c>
      <c r="T634" s="1">
        <f t="shared" si="484"/>
        <v>0.97210064875415469</v>
      </c>
      <c r="U634" s="1">
        <f t="shared" si="485"/>
        <v>0.59337172513278891</v>
      </c>
      <c r="V634" s="2">
        <f t="shared" si="462"/>
        <v>18.191611670905647</v>
      </c>
      <c r="W634" s="1">
        <f>VLOOKUP(V634,Graph!$D$3:$M$50,col)</f>
        <v>5.8999999999999999E-3</v>
      </c>
      <c r="X634" s="1">
        <f>VLOOKUP(V634,Graph!$D$3:$M$50,col+1)</f>
        <v>4.7999999999999996E-3</v>
      </c>
      <c r="Y634" s="1">
        <f t="shared" si="486"/>
        <v>5.1666666666666666E-3</v>
      </c>
      <c r="Z634" s="1">
        <f t="shared" si="463"/>
        <v>0.64058333333333328</v>
      </c>
      <c r="AA634" s="2">
        <f t="shared" si="487"/>
        <v>0.6278333333333338</v>
      </c>
      <c r="AB634" s="1">
        <f t="shared" si="488"/>
        <v>5.1524421664483684E-2</v>
      </c>
      <c r="AC634" s="1">
        <f t="shared" si="489"/>
        <v>1.092161945733426</v>
      </c>
      <c r="AD634" s="1">
        <f t="shared" si="490"/>
        <v>1.0921619455087852</v>
      </c>
      <c r="AE634" s="1">
        <f t="shared" si="491"/>
        <v>1.092161945501227</v>
      </c>
      <c r="AF634" s="1">
        <f t="shared" si="492"/>
        <v>1.092161945500973</v>
      </c>
      <c r="AG634" s="1">
        <f t="shared" si="493"/>
        <v>0.97210064875415469</v>
      </c>
      <c r="AH634" s="1">
        <f t="shared" si="494"/>
        <v>0.59337172137882543</v>
      </c>
      <c r="AI634" s="2">
        <f t="shared" si="464"/>
        <v>18.191611632542603</v>
      </c>
      <c r="AJ634" s="1">
        <f>VLOOKUP(AI634,Graph!$D$3:$M$50,col)</f>
        <v>5.8999999999999999E-3</v>
      </c>
      <c r="AK634" s="1">
        <f>VLOOKUP(AI634,Graph!$D$3:$M$50,col+1)</f>
        <v>4.7999999999999996E-3</v>
      </c>
      <c r="AL634" s="1">
        <f t="shared" si="495"/>
        <v>5.1666666666666666E-3</v>
      </c>
      <c r="AM634" s="1">
        <f t="shared" si="465"/>
        <v>0.64058333333333328</v>
      </c>
      <c r="AN634" s="2">
        <f t="shared" si="496"/>
        <v>0.6278333333333338</v>
      </c>
      <c r="AO634" s="1">
        <f t="shared" si="497"/>
        <v>5.1524421664483684E-2</v>
      </c>
      <c r="AP634" s="1">
        <f t="shared" si="498"/>
        <v>1.0921619455009646</v>
      </c>
      <c r="AQ634" s="1">
        <f t="shared" si="499"/>
        <v>1.0921619455009643</v>
      </c>
      <c r="AR634" s="1">
        <f t="shared" si="500"/>
        <v>1.0921619455009641</v>
      </c>
      <c r="AS634" s="1">
        <f t="shared" si="501"/>
        <v>1.0921619455009641</v>
      </c>
      <c r="AT634" s="1">
        <f t="shared" si="502"/>
        <v>0.97210064875415469</v>
      </c>
      <c r="AU634" s="1">
        <f t="shared" si="503"/>
        <v>0.59337172137882066</v>
      </c>
      <c r="AV634" s="2">
        <f t="shared" si="468"/>
        <v>633</v>
      </c>
      <c r="AW634" s="1">
        <f t="shared" si="469"/>
        <v>593.37172137882067</v>
      </c>
      <c r="AX634" s="1">
        <f t="shared" si="470"/>
        <v>0.97210064875415469</v>
      </c>
      <c r="AY634" s="1">
        <f t="shared" si="471"/>
        <v>1.0921619455009641</v>
      </c>
      <c r="AZ634" s="1">
        <f t="shared" si="466"/>
        <v>5.1666666666666666E-3</v>
      </c>
      <c r="BA634" s="1">
        <f t="shared" si="467"/>
        <v>18.191611632542603</v>
      </c>
    </row>
    <row r="635" spans="1:53">
      <c r="A635" s="2">
        <f t="shared" si="473"/>
        <v>0.63400000000000045</v>
      </c>
      <c r="B635" s="1">
        <f t="shared" si="459"/>
        <v>0.68300533333333391</v>
      </c>
      <c r="C635" s="1">
        <f t="shared" si="474"/>
        <v>5.4085062582616299E-2</v>
      </c>
      <c r="D635" s="1">
        <f t="shared" si="460"/>
        <v>1.0978078512045675</v>
      </c>
      <c r="E635" s="1">
        <f t="shared" si="505"/>
        <v>1.0977300910632803</v>
      </c>
      <c r="F635" s="1">
        <f t="shared" si="505"/>
        <v>1.0977273029988297</v>
      </c>
      <c r="G635" s="1">
        <f t="shared" si="505"/>
        <v>1.0977272029958138</v>
      </c>
      <c r="H635" s="1">
        <f t="shared" si="475"/>
        <v>0.6149663044836875</v>
      </c>
      <c r="I635" s="1">
        <f t="shared" si="461"/>
        <v>18.409669882267838</v>
      </c>
      <c r="J635" s="1">
        <f>VLOOKUP($I635,Graph!$D$3:$M$50,col)</f>
        <v>5.8999999999999999E-3</v>
      </c>
      <c r="K635" s="1">
        <f>VLOOKUP($I635,Graph!$D$3:$M$50,col+1)</f>
        <v>4.7999999999999996E-3</v>
      </c>
      <c r="L635" s="1">
        <f t="shared" si="476"/>
        <v>5.1666666666666666E-3</v>
      </c>
      <c r="M635" s="1">
        <f t="shared" si="477"/>
        <v>0.64058333333333328</v>
      </c>
      <c r="N635" s="1">
        <f t="shared" si="478"/>
        <v>0.6288333333333338</v>
      </c>
      <c r="O635" s="1">
        <f t="shared" si="479"/>
        <v>5.1531219107715E-2</v>
      </c>
      <c r="P635" s="1">
        <f t="shared" si="480"/>
        <v>1.0923581485996761</v>
      </c>
      <c r="Q635" s="1">
        <f t="shared" si="481"/>
        <v>1.0921826679146398</v>
      </c>
      <c r="R635" s="1">
        <f t="shared" si="482"/>
        <v>1.0921767686720039</v>
      </c>
      <c r="S635" s="1">
        <f t="shared" si="483"/>
        <v>1.0921765701729693</v>
      </c>
      <c r="T635" s="1">
        <f t="shared" si="484"/>
        <v>0.97211957570773799</v>
      </c>
      <c r="U635" s="1">
        <f t="shared" si="485"/>
        <v>0.59479791569471996</v>
      </c>
      <c r="V635" s="2">
        <f t="shared" si="462"/>
        <v>18.206174743336796</v>
      </c>
      <c r="W635" s="1">
        <f>VLOOKUP(V635,Graph!$D$3:$M$50,col)</f>
        <v>5.8999999999999999E-3</v>
      </c>
      <c r="X635" s="1">
        <f>VLOOKUP(V635,Graph!$D$3:$M$50,col+1)</f>
        <v>4.7999999999999996E-3</v>
      </c>
      <c r="Y635" s="1">
        <f t="shared" si="486"/>
        <v>5.1666666666666666E-3</v>
      </c>
      <c r="Z635" s="1">
        <f t="shared" si="463"/>
        <v>0.64058333333333328</v>
      </c>
      <c r="AA635" s="2">
        <f t="shared" si="487"/>
        <v>0.6288333333333338</v>
      </c>
      <c r="AB635" s="1">
        <f t="shared" si="488"/>
        <v>5.1531219107715E-2</v>
      </c>
      <c r="AC635" s="1">
        <f t="shared" si="489"/>
        <v>1.0921765634936254</v>
      </c>
      <c r="AD635" s="1">
        <f t="shared" si="490"/>
        <v>1.0921765632688705</v>
      </c>
      <c r="AE635" s="1">
        <f t="shared" si="491"/>
        <v>1.0921765632613072</v>
      </c>
      <c r="AF635" s="1">
        <f t="shared" si="492"/>
        <v>1.0921765632610529</v>
      </c>
      <c r="AG635" s="1">
        <f t="shared" si="493"/>
        <v>0.97211957570773799</v>
      </c>
      <c r="AH635" s="1">
        <f t="shared" si="494"/>
        <v>0.59479791193049947</v>
      </c>
      <c r="AI635" s="2">
        <f t="shared" si="464"/>
        <v>18.20617470493044</v>
      </c>
      <c r="AJ635" s="1">
        <f>VLOOKUP(AI635,Graph!$D$3:$M$50,col)</f>
        <v>5.8999999999999999E-3</v>
      </c>
      <c r="AK635" s="1">
        <f>VLOOKUP(AI635,Graph!$D$3:$M$50,col+1)</f>
        <v>4.7999999999999996E-3</v>
      </c>
      <c r="AL635" s="1">
        <f t="shared" si="495"/>
        <v>5.1666666666666666E-3</v>
      </c>
      <c r="AM635" s="1">
        <f t="shared" si="465"/>
        <v>0.64058333333333328</v>
      </c>
      <c r="AN635" s="2">
        <f t="shared" si="496"/>
        <v>0.6288333333333338</v>
      </c>
      <c r="AO635" s="1">
        <f t="shared" si="497"/>
        <v>5.1531219107715E-2</v>
      </c>
      <c r="AP635" s="1">
        <f t="shared" si="498"/>
        <v>1.0921765632610443</v>
      </c>
      <c r="AQ635" s="1">
        <f t="shared" si="499"/>
        <v>1.0921765632610441</v>
      </c>
      <c r="AR635" s="1">
        <f t="shared" si="500"/>
        <v>1.0921765632610438</v>
      </c>
      <c r="AS635" s="1">
        <f t="shared" si="501"/>
        <v>1.0921765632610441</v>
      </c>
      <c r="AT635" s="1">
        <f t="shared" si="502"/>
        <v>0.97211957570773799</v>
      </c>
      <c r="AU635" s="1">
        <f t="shared" si="503"/>
        <v>0.59479791193049469</v>
      </c>
      <c r="AV635" s="2">
        <f t="shared" si="468"/>
        <v>634</v>
      </c>
      <c r="AW635" s="1">
        <f t="shared" si="469"/>
        <v>594.79791193049471</v>
      </c>
      <c r="AX635" s="1">
        <f t="shared" si="470"/>
        <v>0.97211957570773799</v>
      </c>
      <c r="AY635" s="1">
        <f t="shared" si="471"/>
        <v>1.0921765632610441</v>
      </c>
      <c r="AZ635" s="1">
        <f t="shared" si="466"/>
        <v>5.1666666666666666E-3</v>
      </c>
      <c r="BA635" s="1">
        <f t="shared" si="467"/>
        <v>18.20617470493044</v>
      </c>
    </row>
    <row r="636" spans="1:53">
      <c r="A636" s="2">
        <f t="shared" si="473"/>
        <v>0.63500000000000045</v>
      </c>
      <c r="B636" s="1">
        <f t="shared" si="459"/>
        <v>0.68404650000000056</v>
      </c>
      <c r="C636" s="1">
        <f t="shared" si="474"/>
        <v>5.409077588031843E-2</v>
      </c>
      <c r="D636" s="1">
        <f t="shared" si="460"/>
        <v>1.0978199724843007</v>
      </c>
      <c r="E636" s="1">
        <f t="shared" si="505"/>
        <v>1.0977426265472017</v>
      </c>
      <c r="F636" s="1">
        <f t="shared" si="505"/>
        <v>1.0977398529379652</v>
      </c>
      <c r="G636" s="1">
        <f t="shared" si="505"/>
        <v>1.0977397534394351</v>
      </c>
      <c r="H636" s="1">
        <f t="shared" si="475"/>
        <v>0.61642889327883232</v>
      </c>
      <c r="I636" s="1">
        <f t="shared" si="461"/>
        <v>18.424253043863651</v>
      </c>
      <c r="J636" s="1">
        <f>VLOOKUP($I636,Graph!$D$3:$M$50,col)</f>
        <v>5.8999999999999999E-3</v>
      </c>
      <c r="K636" s="1">
        <f>VLOOKUP($I636,Graph!$D$3:$M$50,col+1)</f>
        <v>4.7999999999999996E-3</v>
      </c>
      <c r="L636" s="1">
        <f t="shared" si="476"/>
        <v>5.1666666666666666E-3</v>
      </c>
      <c r="M636" s="1">
        <f t="shared" si="477"/>
        <v>0.64058333333333328</v>
      </c>
      <c r="N636" s="1">
        <f t="shared" si="478"/>
        <v>0.6298333333333338</v>
      </c>
      <c r="O636" s="1">
        <f t="shared" si="479"/>
        <v>5.1537996304884391E-2</v>
      </c>
      <c r="P636" s="1">
        <f t="shared" si="480"/>
        <v>1.092372691468539</v>
      </c>
      <c r="Q636" s="1">
        <f t="shared" si="481"/>
        <v>1.0921972429224092</v>
      </c>
      <c r="R636" s="1">
        <f t="shared" si="482"/>
        <v>1.0921913437419501</v>
      </c>
      <c r="S636" s="1">
        <f t="shared" si="483"/>
        <v>1.0921911452108026</v>
      </c>
      <c r="T636" s="1">
        <f t="shared" si="484"/>
        <v>0.97213844317112474</v>
      </c>
      <c r="U636" s="1">
        <f t="shared" si="485"/>
        <v>0.59622524904365914</v>
      </c>
      <c r="V636" s="2">
        <f t="shared" si="462"/>
        <v>18.220726196287501</v>
      </c>
      <c r="W636" s="1">
        <f>VLOOKUP(V636,Graph!$D$3:$M$50,col)</f>
        <v>5.8999999999999999E-3</v>
      </c>
      <c r="X636" s="1">
        <f>VLOOKUP(V636,Graph!$D$3:$M$50,col+1)</f>
        <v>4.7999999999999996E-3</v>
      </c>
      <c r="Y636" s="1">
        <f t="shared" si="486"/>
        <v>5.1666666666666666E-3</v>
      </c>
      <c r="Z636" s="1">
        <f t="shared" si="463"/>
        <v>0.64058333333333328</v>
      </c>
      <c r="AA636" s="2">
        <f t="shared" si="487"/>
        <v>0.6298333333333338</v>
      </c>
      <c r="AB636" s="1">
        <f t="shared" si="488"/>
        <v>5.1537996304884391E-2</v>
      </c>
      <c r="AC636" s="1">
        <f t="shared" si="489"/>
        <v>1.0921911385292271</v>
      </c>
      <c r="AD636" s="1">
        <f t="shared" si="490"/>
        <v>1.0921911383043579</v>
      </c>
      <c r="AE636" s="1">
        <f t="shared" si="491"/>
        <v>1.0921911382967899</v>
      </c>
      <c r="AF636" s="1">
        <f t="shared" si="492"/>
        <v>1.092191138296535</v>
      </c>
      <c r="AG636" s="1">
        <f t="shared" si="493"/>
        <v>0.97213844317112474</v>
      </c>
      <c r="AH636" s="1">
        <f t="shared" si="494"/>
        <v>0.59622524526917242</v>
      </c>
      <c r="AI636" s="2">
        <f t="shared" si="464"/>
        <v>18.220726157837895</v>
      </c>
      <c r="AJ636" s="1">
        <f>VLOOKUP(AI636,Graph!$D$3:$M$50,col)</f>
        <v>5.8999999999999999E-3</v>
      </c>
      <c r="AK636" s="1">
        <f>VLOOKUP(AI636,Graph!$D$3:$M$50,col+1)</f>
        <v>4.7999999999999996E-3</v>
      </c>
      <c r="AL636" s="1">
        <f t="shared" si="495"/>
        <v>5.1666666666666666E-3</v>
      </c>
      <c r="AM636" s="1">
        <f t="shared" si="465"/>
        <v>0.64058333333333328</v>
      </c>
      <c r="AN636" s="2">
        <f t="shared" si="496"/>
        <v>0.6298333333333338</v>
      </c>
      <c r="AO636" s="1">
        <f t="shared" si="497"/>
        <v>5.1537996304884391E-2</v>
      </c>
      <c r="AP636" s="1">
        <f t="shared" si="498"/>
        <v>1.0921911382965266</v>
      </c>
      <c r="AQ636" s="1">
        <f t="shared" si="499"/>
        <v>1.0921911382965264</v>
      </c>
      <c r="AR636" s="1">
        <f t="shared" si="500"/>
        <v>1.0921911382965261</v>
      </c>
      <c r="AS636" s="1">
        <f t="shared" si="501"/>
        <v>1.0921911382965264</v>
      </c>
      <c r="AT636" s="1">
        <f t="shared" si="502"/>
        <v>0.97213844317112474</v>
      </c>
      <c r="AU636" s="1">
        <f t="shared" si="503"/>
        <v>0.59622524526916776</v>
      </c>
      <c r="AV636" s="2">
        <f t="shared" si="468"/>
        <v>635</v>
      </c>
      <c r="AW636" s="1">
        <f t="shared" si="469"/>
        <v>596.22524526916777</v>
      </c>
      <c r="AX636" s="1">
        <f t="shared" si="470"/>
        <v>0.97213844317112474</v>
      </c>
      <c r="AY636" s="1">
        <f t="shared" si="471"/>
        <v>1.0921911382965264</v>
      </c>
      <c r="AZ636" s="1">
        <f t="shared" si="466"/>
        <v>5.1666666666666666E-3</v>
      </c>
      <c r="BA636" s="1">
        <f t="shared" si="467"/>
        <v>18.220726157837895</v>
      </c>
    </row>
    <row r="637" spans="1:53">
      <c r="A637" s="2">
        <f t="shared" si="473"/>
        <v>0.63600000000000045</v>
      </c>
      <c r="B637" s="1">
        <f t="shared" si="459"/>
        <v>0.68508766666666721</v>
      </c>
      <c r="C637" s="1">
        <f t="shared" si="474"/>
        <v>5.4096472112747027E-2</v>
      </c>
      <c r="D637" s="1">
        <f t="shared" si="460"/>
        <v>1.0978320579582246</v>
      </c>
      <c r="E637" s="1">
        <f t="shared" si="505"/>
        <v>1.0977551251757114</v>
      </c>
      <c r="F637" s="1">
        <f t="shared" si="505"/>
        <v>1.0977523659894319</v>
      </c>
      <c r="G637" s="1">
        <f t="shared" si="505"/>
        <v>1.0977522669944162</v>
      </c>
      <c r="H637" s="1">
        <f t="shared" si="475"/>
        <v>0.61789264116650677</v>
      </c>
      <c r="I637" s="1">
        <f t="shared" si="461"/>
        <v>18.438824685891991</v>
      </c>
      <c r="J637" s="1">
        <f>VLOOKUP($I637,Graph!$D$3:$M$50,col)</f>
        <v>5.8999999999999999E-3</v>
      </c>
      <c r="K637" s="1">
        <f>VLOOKUP($I637,Graph!$D$3:$M$50,col+1)</f>
        <v>4.7999999999999996E-3</v>
      </c>
      <c r="L637" s="1">
        <f t="shared" si="476"/>
        <v>5.1666666666666666E-3</v>
      </c>
      <c r="M637" s="1">
        <f t="shared" si="477"/>
        <v>0.64058333333333328</v>
      </c>
      <c r="N637" s="1">
        <f t="shared" si="478"/>
        <v>0.6308333333333338</v>
      </c>
      <c r="O637" s="1">
        <f t="shared" si="479"/>
        <v>5.1544753346267402E-2</v>
      </c>
      <c r="P637" s="1">
        <f t="shared" si="480"/>
        <v>1.0923871918615005</v>
      </c>
      <c r="Q637" s="1">
        <f t="shared" si="481"/>
        <v>1.0922117753912013</v>
      </c>
      <c r="R637" s="1">
        <f t="shared" si="482"/>
        <v>1.0922058762741136</v>
      </c>
      <c r="S637" s="1">
        <f t="shared" si="483"/>
        <v>1.0922056777109934</v>
      </c>
      <c r="T637" s="1">
        <f t="shared" si="484"/>
        <v>0.97215725142435261</v>
      </c>
      <c r="U637" s="1">
        <f t="shared" si="485"/>
        <v>0.59765372426454455</v>
      </c>
      <c r="V637" s="2">
        <f t="shared" si="462"/>
        <v>18.235266057485457</v>
      </c>
      <c r="W637" s="1">
        <f>VLOOKUP(V637,Graph!$D$3:$M$50,col)</f>
        <v>5.8999999999999999E-3</v>
      </c>
      <c r="X637" s="1">
        <f>VLOOKUP(V637,Graph!$D$3:$M$50,col+1)</f>
        <v>4.7999999999999996E-3</v>
      </c>
      <c r="Y637" s="1">
        <f t="shared" si="486"/>
        <v>5.1666666666666666E-3</v>
      </c>
      <c r="Z637" s="1">
        <f t="shared" si="463"/>
        <v>0.64058333333333328</v>
      </c>
      <c r="AA637" s="2">
        <f t="shared" si="487"/>
        <v>0.6308333333333338</v>
      </c>
      <c r="AB637" s="1">
        <f t="shared" si="488"/>
        <v>5.1544753346267402E-2</v>
      </c>
      <c r="AC637" s="1">
        <f t="shared" si="489"/>
        <v>1.0922056710271932</v>
      </c>
      <c r="AD637" s="1">
        <f t="shared" si="490"/>
        <v>1.0922056708022108</v>
      </c>
      <c r="AE637" s="1">
        <f t="shared" si="491"/>
        <v>1.0922056707946379</v>
      </c>
      <c r="AF637" s="1">
        <f t="shared" si="492"/>
        <v>1.0922056707943828</v>
      </c>
      <c r="AG637" s="1">
        <f t="shared" si="493"/>
        <v>0.97215725142435261</v>
      </c>
      <c r="AH637" s="1">
        <f t="shared" si="494"/>
        <v>0.59765372047978305</v>
      </c>
      <c r="AI637" s="2">
        <f t="shared" si="464"/>
        <v>18.235266018992636</v>
      </c>
      <c r="AJ637" s="1">
        <f>VLOOKUP(AI637,Graph!$D$3:$M$50,col)</f>
        <v>5.8999999999999999E-3</v>
      </c>
      <c r="AK637" s="1">
        <f>VLOOKUP(AI637,Graph!$D$3:$M$50,col+1)</f>
        <v>4.7999999999999996E-3</v>
      </c>
      <c r="AL637" s="1">
        <f t="shared" si="495"/>
        <v>5.1666666666666666E-3</v>
      </c>
      <c r="AM637" s="1">
        <f t="shared" si="465"/>
        <v>0.64058333333333328</v>
      </c>
      <c r="AN637" s="2">
        <f t="shared" si="496"/>
        <v>0.6308333333333338</v>
      </c>
      <c r="AO637" s="1">
        <f t="shared" si="497"/>
        <v>5.1544753346267402E-2</v>
      </c>
      <c r="AP637" s="1">
        <f t="shared" si="498"/>
        <v>1.0922056707943746</v>
      </c>
      <c r="AQ637" s="1">
        <f t="shared" si="499"/>
        <v>1.0922056707943739</v>
      </c>
      <c r="AR637" s="1">
        <f t="shared" si="500"/>
        <v>1.0922056707943739</v>
      </c>
      <c r="AS637" s="1">
        <f t="shared" si="501"/>
        <v>1.0922056707943739</v>
      </c>
      <c r="AT637" s="1">
        <f t="shared" si="502"/>
        <v>0.97215725142435261</v>
      </c>
      <c r="AU637" s="1">
        <f t="shared" si="503"/>
        <v>0.59765372047977816</v>
      </c>
      <c r="AV637" s="2">
        <f t="shared" si="468"/>
        <v>636</v>
      </c>
      <c r="AW637" s="1">
        <f t="shared" si="469"/>
        <v>597.65372047977814</v>
      </c>
      <c r="AX637" s="1">
        <f t="shared" si="470"/>
        <v>0.97215725142435261</v>
      </c>
      <c r="AY637" s="1">
        <f t="shared" si="471"/>
        <v>1.0922056707943739</v>
      </c>
      <c r="AZ637" s="1">
        <f t="shared" si="466"/>
        <v>5.1666666666666666E-3</v>
      </c>
      <c r="BA637" s="1">
        <f t="shared" si="467"/>
        <v>18.235266018992636</v>
      </c>
    </row>
    <row r="638" spans="1:53">
      <c r="A638" s="2">
        <f t="shared" si="473"/>
        <v>0.63700000000000045</v>
      </c>
      <c r="B638" s="1">
        <f t="shared" si="459"/>
        <v>0.68612883333333397</v>
      </c>
      <c r="C638" s="1">
        <f t="shared" si="474"/>
        <v>5.4102151356223885E-2</v>
      </c>
      <c r="D638" s="1">
        <f t="shared" si="460"/>
        <v>1.0978441077847105</v>
      </c>
      <c r="E638" s="1">
        <f t="shared" si="505"/>
        <v>1.0977675871110644</v>
      </c>
      <c r="F638" s="1">
        <f t="shared" si="505"/>
        <v>1.0977648423155841</v>
      </c>
      <c r="G638" s="1">
        <f t="shared" si="505"/>
        <v>1.0977647438231148</v>
      </c>
      <c r="H638" s="1">
        <f t="shared" si="475"/>
        <v>0.61935754722890946</v>
      </c>
      <c r="I638" s="1">
        <f t="shared" si="461"/>
        <v>18.453384835579371</v>
      </c>
      <c r="J638" s="1">
        <f>VLOOKUP($I638,Graph!$D$3:$M$50,col)</f>
        <v>5.8999999999999999E-3</v>
      </c>
      <c r="K638" s="1">
        <f>VLOOKUP($I638,Graph!$D$3:$M$50,col+1)</f>
        <v>4.7999999999999996E-3</v>
      </c>
      <c r="L638" s="1">
        <f t="shared" si="476"/>
        <v>5.1666666666666666E-3</v>
      </c>
      <c r="M638" s="1">
        <f t="shared" si="477"/>
        <v>0.64058333333333328</v>
      </c>
      <c r="N638" s="1">
        <f t="shared" si="478"/>
        <v>0.6318333333333338</v>
      </c>
      <c r="O638" s="1">
        <f t="shared" si="479"/>
        <v>5.1551490321603874E-2</v>
      </c>
      <c r="P638" s="1">
        <f t="shared" si="480"/>
        <v>1.0924016499642988</v>
      </c>
      <c r="Q638" s="1">
        <f t="shared" si="481"/>
        <v>1.0922262655069008</v>
      </c>
      <c r="R638" s="1">
        <f t="shared" si="482"/>
        <v>1.0922203664543695</v>
      </c>
      <c r="S638" s="1">
        <f t="shared" si="483"/>
        <v>1.0922201678594152</v>
      </c>
      <c r="T638" s="1">
        <f t="shared" si="484"/>
        <v>0.97217600074570398</v>
      </c>
      <c r="U638" s="1">
        <f t="shared" si="485"/>
        <v>0.59908334044450895</v>
      </c>
      <c r="V638" s="2">
        <f t="shared" si="462"/>
        <v>18.249794354548346</v>
      </c>
      <c r="W638" s="1">
        <f>VLOOKUP(V638,Graph!$D$3:$M$50,col)</f>
        <v>5.8999999999999999E-3</v>
      </c>
      <c r="X638" s="1">
        <f>VLOOKUP(V638,Graph!$D$3:$M$50,col+1)</f>
        <v>4.7999999999999996E-3</v>
      </c>
      <c r="Y638" s="1">
        <f t="shared" si="486"/>
        <v>5.1666666666666666E-3</v>
      </c>
      <c r="Z638" s="1">
        <f t="shared" si="463"/>
        <v>0.64058333333333328</v>
      </c>
      <c r="AA638" s="2">
        <f t="shared" si="487"/>
        <v>0.6318333333333338</v>
      </c>
      <c r="AB638" s="1">
        <f t="shared" si="488"/>
        <v>5.1551490321603874E-2</v>
      </c>
      <c r="AC638" s="1">
        <f t="shared" si="489"/>
        <v>1.0922201611733988</v>
      </c>
      <c r="AD638" s="1">
        <f t="shared" si="490"/>
        <v>1.0922201609483031</v>
      </c>
      <c r="AE638" s="1">
        <f t="shared" si="491"/>
        <v>1.0922201609407252</v>
      </c>
      <c r="AF638" s="1">
        <f t="shared" si="492"/>
        <v>1.0922201609404698</v>
      </c>
      <c r="AG638" s="1">
        <f t="shared" si="493"/>
        <v>0.97217600074570398</v>
      </c>
      <c r="AH638" s="1">
        <f t="shared" si="494"/>
        <v>0.59908333664946378</v>
      </c>
      <c r="AI638" s="2">
        <f t="shared" si="464"/>
        <v>18.24979431601237</v>
      </c>
      <c r="AJ638" s="1">
        <f>VLOOKUP(AI638,Graph!$D$3:$M$50,col)</f>
        <v>5.8999999999999999E-3</v>
      </c>
      <c r="AK638" s="1">
        <f>VLOOKUP(AI638,Graph!$D$3:$M$50,col+1)</f>
        <v>4.7999999999999996E-3</v>
      </c>
      <c r="AL638" s="1">
        <f t="shared" si="495"/>
        <v>5.1666666666666666E-3</v>
      </c>
      <c r="AM638" s="1">
        <f t="shared" si="465"/>
        <v>0.64058333333333328</v>
      </c>
      <c r="AN638" s="2">
        <f t="shared" si="496"/>
        <v>0.6318333333333338</v>
      </c>
      <c r="AO638" s="1">
        <f t="shared" si="497"/>
        <v>5.1551490321603874E-2</v>
      </c>
      <c r="AP638" s="1">
        <f t="shared" si="498"/>
        <v>1.0922201609404609</v>
      </c>
      <c r="AQ638" s="1">
        <f t="shared" si="499"/>
        <v>1.0922201609404609</v>
      </c>
      <c r="AR638" s="1">
        <f t="shared" si="500"/>
        <v>1.0922201609404609</v>
      </c>
      <c r="AS638" s="1">
        <f t="shared" si="501"/>
        <v>1.0922201609404609</v>
      </c>
      <c r="AT638" s="1">
        <f t="shared" si="502"/>
        <v>0.97217600074570398</v>
      </c>
      <c r="AU638" s="1">
        <f t="shared" si="503"/>
        <v>0.5990833366494589</v>
      </c>
      <c r="AV638" s="2">
        <f t="shared" si="468"/>
        <v>637</v>
      </c>
      <c r="AW638" s="1">
        <f t="shared" si="469"/>
        <v>599.08333664945894</v>
      </c>
      <c r="AX638" s="1">
        <f t="shared" si="470"/>
        <v>0.97217600074570398</v>
      </c>
      <c r="AY638" s="1">
        <f t="shared" si="471"/>
        <v>1.0922201609404609</v>
      </c>
      <c r="AZ638" s="1">
        <f t="shared" si="466"/>
        <v>5.1666666666666666E-3</v>
      </c>
      <c r="BA638" s="1">
        <f t="shared" si="467"/>
        <v>18.24979431601237</v>
      </c>
    </row>
    <row r="639" spans="1:53">
      <c r="A639" s="2">
        <f t="shared" si="473"/>
        <v>0.63800000000000046</v>
      </c>
      <c r="B639" s="1">
        <f t="shared" si="459"/>
        <v>0.68717000000000061</v>
      </c>
      <c r="C639" s="1">
        <f t="shared" si="474"/>
        <v>5.4107813686616539E-2</v>
      </c>
      <c r="D639" s="1">
        <f t="shared" si="460"/>
        <v>1.0978561221211982</v>
      </c>
      <c r="E639" s="1">
        <f t="shared" si="505"/>
        <v>1.0977800125145643</v>
      </c>
      <c r="F639" s="1">
        <f t="shared" si="505"/>
        <v>1.097777282077826</v>
      </c>
      <c r="G639" s="1">
        <f t="shared" si="505"/>
        <v>1.0977771840869364</v>
      </c>
      <c r="H639" s="1">
        <f t="shared" si="475"/>
        <v>0.62082361055041591</v>
      </c>
      <c r="I639" s="1">
        <f t="shared" si="461"/>
        <v>18.467933520045317</v>
      </c>
      <c r="J639" s="1">
        <f>VLOOKUP($I639,Graph!$D$3:$M$50,col)</f>
        <v>5.8999999999999999E-3</v>
      </c>
      <c r="K639" s="1">
        <f>VLOOKUP($I639,Graph!$D$3:$M$50,col+1)</f>
        <v>4.7999999999999996E-3</v>
      </c>
      <c r="L639" s="1">
        <f t="shared" si="476"/>
        <v>5.1666666666666666E-3</v>
      </c>
      <c r="M639" s="1">
        <f t="shared" si="477"/>
        <v>0.64058333333333328</v>
      </c>
      <c r="N639" s="1">
        <f t="shared" si="478"/>
        <v>0.6328333333333338</v>
      </c>
      <c r="O639" s="1">
        <f t="shared" si="479"/>
        <v>5.1558207320102072E-2</v>
      </c>
      <c r="P639" s="1">
        <f t="shared" si="480"/>
        <v>1.0924160659615938</v>
      </c>
      <c r="Q639" s="1">
        <f t="shared" si="481"/>
        <v>1.0922407134543122</v>
      </c>
      <c r="R639" s="1">
        <f t="shared" si="482"/>
        <v>1.0922348144675111</v>
      </c>
      <c r="S639" s="1">
        <f t="shared" si="483"/>
        <v>1.0922346158408609</v>
      </c>
      <c r="T639" s="1">
        <f t="shared" si="484"/>
        <v>0.97219469141172055</v>
      </c>
      <c r="U639" s="1">
        <f t="shared" si="485"/>
        <v>0.60051409667287181</v>
      </c>
      <c r="V639" s="2">
        <f t="shared" si="462"/>
        <v>18.264311114984515</v>
      </c>
      <c r="W639" s="1">
        <f>VLOOKUP(V639,Graph!$D$3:$M$50,col)</f>
        <v>5.8999999999999999E-3</v>
      </c>
      <c r="X639" s="1">
        <f>VLOOKUP(V639,Graph!$D$3:$M$50,col+1)</f>
        <v>4.7999999999999996E-3</v>
      </c>
      <c r="Y639" s="1">
        <f t="shared" si="486"/>
        <v>5.1666666666666666E-3</v>
      </c>
      <c r="Z639" s="1">
        <f t="shared" si="463"/>
        <v>0.64058333333333328</v>
      </c>
      <c r="AA639" s="2">
        <f t="shared" si="487"/>
        <v>0.6328333333333338</v>
      </c>
      <c r="AB639" s="1">
        <f t="shared" si="488"/>
        <v>5.1558207320102072E-2</v>
      </c>
      <c r="AC639" s="1">
        <f t="shared" si="489"/>
        <v>1.092234609152636</v>
      </c>
      <c r="AD639" s="1">
        <f t="shared" si="490"/>
        <v>1.0922346089274277</v>
      </c>
      <c r="AE639" s="1">
        <f t="shared" si="491"/>
        <v>1.0922346089198445</v>
      </c>
      <c r="AF639" s="1">
        <f t="shared" si="492"/>
        <v>1.0922346089195891</v>
      </c>
      <c r="AG639" s="1">
        <f t="shared" si="493"/>
        <v>0.97219469141172055</v>
      </c>
      <c r="AH639" s="1">
        <f t="shared" si="494"/>
        <v>0.60051409286753443</v>
      </c>
      <c r="AI639" s="2">
        <f t="shared" si="464"/>
        <v>18.264311076405424</v>
      </c>
      <c r="AJ639" s="1">
        <f>VLOOKUP(AI639,Graph!$D$3:$M$50,col)</f>
        <v>5.8999999999999999E-3</v>
      </c>
      <c r="AK639" s="1">
        <f>VLOOKUP(AI639,Graph!$D$3:$M$50,col+1)</f>
        <v>4.7999999999999996E-3</v>
      </c>
      <c r="AL639" s="1">
        <f t="shared" si="495"/>
        <v>5.1666666666666666E-3</v>
      </c>
      <c r="AM639" s="1">
        <f t="shared" si="465"/>
        <v>0.64058333333333328</v>
      </c>
      <c r="AN639" s="2">
        <f t="shared" si="496"/>
        <v>0.6328333333333338</v>
      </c>
      <c r="AO639" s="1">
        <f t="shared" si="497"/>
        <v>5.1558207320102072E-2</v>
      </c>
      <c r="AP639" s="1">
        <f t="shared" si="498"/>
        <v>1.0922346089195805</v>
      </c>
      <c r="AQ639" s="1">
        <f t="shared" si="499"/>
        <v>1.09223460891958</v>
      </c>
      <c r="AR639" s="1">
        <f t="shared" si="500"/>
        <v>1.09223460891958</v>
      </c>
      <c r="AS639" s="1">
        <f t="shared" si="501"/>
        <v>1.09223460891958</v>
      </c>
      <c r="AT639" s="1">
        <f t="shared" si="502"/>
        <v>0.97219469141172055</v>
      </c>
      <c r="AU639" s="1">
        <f t="shared" si="503"/>
        <v>0.60051409286752944</v>
      </c>
      <c r="AV639" s="2">
        <f t="shared" si="468"/>
        <v>638</v>
      </c>
      <c r="AW639" s="1">
        <f t="shared" si="469"/>
        <v>600.51409286752948</v>
      </c>
      <c r="AX639" s="1">
        <f t="shared" si="470"/>
        <v>0.97219469141172055</v>
      </c>
      <c r="AY639" s="1">
        <f t="shared" si="471"/>
        <v>1.09223460891958</v>
      </c>
      <c r="AZ639" s="1">
        <f t="shared" si="466"/>
        <v>5.1666666666666666E-3</v>
      </c>
      <c r="BA639" s="1">
        <f t="shared" si="467"/>
        <v>18.264311076405424</v>
      </c>
    </row>
    <row r="640" spans="1:53">
      <c r="A640" s="2">
        <f t="shared" si="473"/>
        <v>0.63900000000000046</v>
      </c>
      <c r="B640" s="1">
        <f t="shared" si="459"/>
        <v>0.68821116666666726</v>
      </c>
      <c r="C640" s="1">
        <f t="shared" si="474"/>
        <v>5.4113459179341565E-2</v>
      </c>
      <c r="D640" s="1">
        <f t="shared" si="460"/>
        <v>1.0978681011242015</v>
      </c>
      <c r="E640" s="1">
        <f t="shared" si="505"/>
        <v>1.0977924015465719</v>
      </c>
      <c r="F640" s="1">
        <f t="shared" si="505"/>
        <v>1.0977896854366167</v>
      </c>
      <c r="G640" s="1">
        <f t="shared" si="505"/>
        <v>1.0977895879463431</v>
      </c>
      <c r="H640" s="1">
        <f t="shared" si="475"/>
        <v>0.6222908302175717</v>
      </c>
      <c r="I640" s="1">
        <f t="shared" si="461"/>
        <v>18.482470766302963</v>
      </c>
      <c r="J640" s="1">
        <f>VLOOKUP($I640,Graph!$D$3:$M$50,col)</f>
        <v>5.8999999999999999E-3</v>
      </c>
      <c r="K640" s="1">
        <f>VLOOKUP($I640,Graph!$D$3:$M$50,col+1)</f>
        <v>4.7999999999999996E-3</v>
      </c>
      <c r="L640" s="1">
        <f t="shared" si="476"/>
        <v>5.1666666666666666E-3</v>
      </c>
      <c r="M640" s="1">
        <f t="shared" si="477"/>
        <v>0.64058333333333328</v>
      </c>
      <c r="N640" s="1">
        <f t="shared" si="478"/>
        <v>0.6338333333333338</v>
      </c>
      <c r="O640" s="1">
        <f t="shared" si="479"/>
        <v>5.156490443044244E-2</v>
      </c>
      <c r="P640" s="1">
        <f t="shared" si="480"/>
        <v>1.0924304400369704</v>
      </c>
      <c r="Q640" s="1">
        <f t="shared" si="481"/>
        <v>1.0922551194171672</v>
      </c>
      <c r="R640" s="1">
        <f t="shared" si="482"/>
        <v>1.0922492204972596</v>
      </c>
      <c r="S640" s="1">
        <f t="shared" si="483"/>
        <v>1.0922490218390517</v>
      </c>
      <c r="T640" s="1">
        <f t="shared" si="484"/>
        <v>0.97221332369721658</v>
      </c>
      <c r="U640" s="1">
        <f t="shared" si="485"/>
        <v>0.60194599204113197</v>
      </c>
      <c r="V640" s="2">
        <f t="shared" si="462"/>
        <v>18.278816366193563</v>
      </c>
      <c r="W640" s="1">
        <f>VLOOKUP(V640,Graph!$D$3:$M$50,col)</f>
        <v>5.8999999999999999E-3</v>
      </c>
      <c r="X640" s="1">
        <f>VLOOKUP(V640,Graph!$D$3:$M$50,col+1)</f>
        <v>4.7999999999999996E-3</v>
      </c>
      <c r="Y640" s="1">
        <f t="shared" si="486"/>
        <v>5.1666666666666666E-3</v>
      </c>
      <c r="Z640" s="1">
        <f t="shared" si="463"/>
        <v>0.64058333333333328</v>
      </c>
      <c r="AA640" s="2">
        <f t="shared" si="487"/>
        <v>0.6338333333333338</v>
      </c>
      <c r="AB640" s="1">
        <f t="shared" si="488"/>
        <v>5.156490443044244E-2</v>
      </c>
      <c r="AC640" s="1">
        <f t="shared" si="489"/>
        <v>1.0922490151486255</v>
      </c>
      <c r="AD640" s="1">
        <f t="shared" si="490"/>
        <v>1.0922490149233044</v>
      </c>
      <c r="AE640" s="1">
        <f t="shared" si="491"/>
        <v>1.092249014915716</v>
      </c>
      <c r="AF640" s="1">
        <f t="shared" si="492"/>
        <v>1.0922490149154604</v>
      </c>
      <c r="AG640" s="1">
        <f t="shared" si="493"/>
        <v>0.97221332369721658</v>
      </c>
      <c r="AH640" s="1">
        <f t="shared" si="494"/>
        <v>0.60194598822549283</v>
      </c>
      <c r="AI640" s="2">
        <f t="shared" si="464"/>
        <v>18.278816327571402</v>
      </c>
      <c r="AJ640" s="1">
        <f>VLOOKUP(AI640,Graph!$D$3:$M$50,col)</f>
        <v>5.8999999999999999E-3</v>
      </c>
      <c r="AK640" s="1">
        <f>VLOOKUP(AI640,Graph!$D$3:$M$50,col+1)</f>
        <v>4.7999999999999996E-3</v>
      </c>
      <c r="AL640" s="1">
        <f t="shared" si="495"/>
        <v>5.1666666666666666E-3</v>
      </c>
      <c r="AM640" s="1">
        <f t="shared" si="465"/>
        <v>0.64058333333333328</v>
      </c>
      <c r="AN640" s="2">
        <f t="shared" si="496"/>
        <v>0.6338333333333338</v>
      </c>
      <c r="AO640" s="1">
        <f t="shared" si="497"/>
        <v>5.156490443044244E-2</v>
      </c>
      <c r="AP640" s="1">
        <f t="shared" si="498"/>
        <v>1.0922490149154516</v>
      </c>
      <c r="AQ640" s="1">
        <f t="shared" si="499"/>
        <v>1.0922490149154513</v>
      </c>
      <c r="AR640" s="1">
        <f t="shared" si="500"/>
        <v>1.0922490149154513</v>
      </c>
      <c r="AS640" s="1">
        <f t="shared" si="501"/>
        <v>1.0922490149154513</v>
      </c>
      <c r="AT640" s="1">
        <f t="shared" si="502"/>
        <v>0.97221332369721658</v>
      </c>
      <c r="AU640" s="1">
        <f t="shared" si="503"/>
        <v>0.60194598822548784</v>
      </c>
      <c r="AV640" s="2">
        <f t="shared" si="468"/>
        <v>639</v>
      </c>
      <c r="AW640" s="1">
        <f t="shared" si="469"/>
        <v>601.94598822548778</v>
      </c>
      <c r="AX640" s="1">
        <f t="shared" si="470"/>
        <v>0.97221332369721658</v>
      </c>
      <c r="AY640" s="1">
        <f t="shared" si="471"/>
        <v>1.0922490149154513</v>
      </c>
      <c r="AZ640" s="1">
        <f t="shared" si="466"/>
        <v>5.1666666666666666E-3</v>
      </c>
      <c r="BA640" s="1">
        <f t="shared" si="467"/>
        <v>18.278816327571402</v>
      </c>
    </row>
    <row r="641" spans="1:53">
      <c r="A641" s="2">
        <f t="shared" si="473"/>
        <v>0.64000000000000046</v>
      </c>
      <c r="B641" s="1">
        <f t="shared" si="459"/>
        <v>0.68925233333333391</v>
      </c>
      <c r="C641" s="1">
        <f t="shared" si="474"/>
        <v>5.411908790936798E-2</v>
      </c>
      <c r="D641" s="1">
        <f t="shared" si="460"/>
        <v>1.0978800449493156</v>
      </c>
      <c r="E641" s="1">
        <f t="shared" ref="E641:G660" si="506">SQRT(D641-($C641*D641-POWER(D641,1/3)+1)/($C641-POWER(D641,-2/3)/3))</f>
        <v>1.097804754366511</v>
      </c>
      <c r="F641" s="1">
        <f t="shared" si="506"/>
        <v>1.0978020525514789</v>
      </c>
      <c r="G641" s="1">
        <f t="shared" si="506"/>
        <v>1.0978019555608596</v>
      </c>
      <c r="H641" s="1">
        <f t="shared" si="475"/>
        <v>0.62375920531908147</v>
      </c>
      <c r="I641" s="1">
        <f t="shared" si="461"/>
        <v>18.496996601259635</v>
      </c>
      <c r="J641" s="1">
        <f>VLOOKUP($I641,Graph!$D$3:$M$50,col)</f>
        <v>5.8999999999999999E-3</v>
      </c>
      <c r="K641" s="1">
        <f>VLOOKUP($I641,Graph!$D$3:$M$50,col+1)</f>
        <v>4.7999999999999996E-3</v>
      </c>
      <c r="L641" s="1">
        <f t="shared" si="476"/>
        <v>5.1666666666666666E-3</v>
      </c>
      <c r="M641" s="1">
        <f t="shared" si="477"/>
        <v>0.64058333333333328</v>
      </c>
      <c r="N641" s="1">
        <f t="shared" si="478"/>
        <v>0.6348333333333338</v>
      </c>
      <c r="O641" s="1">
        <f t="shared" si="479"/>
        <v>5.1571581740781594E-2</v>
      </c>
      <c r="P641" s="1">
        <f t="shared" si="480"/>
        <v>1.0924447723729496</v>
      </c>
      <c r="Q641" s="1">
        <f t="shared" si="481"/>
        <v>1.0922694835781315</v>
      </c>
      <c r="R641" s="1">
        <f t="shared" si="482"/>
        <v>1.0922635847262703</v>
      </c>
      <c r="S641" s="1">
        <f t="shared" si="483"/>
        <v>1.0922633860366411</v>
      </c>
      <c r="T641" s="1">
        <f t="shared" si="484"/>
        <v>0.97223189787529185</v>
      </c>
      <c r="U641" s="1">
        <f t="shared" si="485"/>
        <v>0.60337902564295431</v>
      </c>
      <c r="V641" s="2">
        <f t="shared" si="462"/>
        <v>18.293310135466914</v>
      </c>
      <c r="W641" s="1">
        <f>VLOOKUP(V641,Graph!$D$3:$M$50,col)</f>
        <v>5.8999999999999999E-3</v>
      </c>
      <c r="X641" s="1">
        <f>VLOOKUP(V641,Graph!$D$3:$M$50,col+1)</f>
        <v>4.7999999999999996E-3</v>
      </c>
      <c r="Y641" s="1">
        <f t="shared" si="486"/>
        <v>5.1666666666666666E-3</v>
      </c>
      <c r="Z641" s="1">
        <f t="shared" si="463"/>
        <v>0.64058333333333328</v>
      </c>
      <c r="AA641" s="2">
        <f t="shared" si="487"/>
        <v>0.6348333333333338</v>
      </c>
      <c r="AB641" s="1">
        <f t="shared" si="488"/>
        <v>5.1571581740781594E-2</v>
      </c>
      <c r="AC641" s="1">
        <f t="shared" si="489"/>
        <v>1.0922633793440208</v>
      </c>
      <c r="AD641" s="1">
        <f t="shared" si="490"/>
        <v>1.0922633791185881</v>
      </c>
      <c r="AE641" s="1">
        <f t="shared" si="491"/>
        <v>1.0922633791109946</v>
      </c>
      <c r="AF641" s="1">
        <f t="shared" si="492"/>
        <v>1.0922633791107388</v>
      </c>
      <c r="AG641" s="1">
        <f t="shared" si="493"/>
        <v>0.97223189787529185</v>
      </c>
      <c r="AH641" s="1">
        <f t="shared" si="494"/>
        <v>0.60337902181700509</v>
      </c>
      <c r="AI641" s="2">
        <f t="shared" si="464"/>
        <v>18.293310096801733</v>
      </c>
      <c r="AJ641" s="1">
        <f>VLOOKUP(AI641,Graph!$D$3:$M$50,col)</f>
        <v>5.8999999999999999E-3</v>
      </c>
      <c r="AK641" s="1">
        <f>VLOOKUP(AI641,Graph!$D$3:$M$50,col+1)</f>
        <v>4.7999999999999996E-3</v>
      </c>
      <c r="AL641" s="1">
        <f t="shared" si="495"/>
        <v>5.1666666666666666E-3</v>
      </c>
      <c r="AM641" s="1">
        <f t="shared" si="465"/>
        <v>0.64058333333333328</v>
      </c>
      <c r="AN641" s="2">
        <f t="shared" si="496"/>
        <v>0.6348333333333338</v>
      </c>
      <c r="AO641" s="1">
        <f t="shared" si="497"/>
        <v>5.1571581740781594E-2</v>
      </c>
      <c r="AP641" s="1">
        <f t="shared" si="498"/>
        <v>1.0922633791107301</v>
      </c>
      <c r="AQ641" s="1">
        <f t="shared" si="499"/>
        <v>1.0922633791107297</v>
      </c>
      <c r="AR641" s="1">
        <f t="shared" si="500"/>
        <v>1.0922633791107299</v>
      </c>
      <c r="AS641" s="1">
        <f t="shared" si="501"/>
        <v>1.0922633791107297</v>
      </c>
      <c r="AT641" s="1">
        <f t="shared" si="502"/>
        <v>0.97223189787529185</v>
      </c>
      <c r="AU641" s="1">
        <f t="shared" si="503"/>
        <v>0.60337902181700009</v>
      </c>
      <c r="AV641" s="2">
        <f t="shared" si="468"/>
        <v>640</v>
      </c>
      <c r="AW641" s="1">
        <f t="shared" si="469"/>
        <v>603.37902181700008</v>
      </c>
      <c r="AX641" s="1">
        <f t="shared" si="470"/>
        <v>0.97223189787529185</v>
      </c>
      <c r="AY641" s="1">
        <f t="shared" si="471"/>
        <v>1.0922633791107297</v>
      </c>
      <c r="AZ641" s="1">
        <f t="shared" si="466"/>
        <v>5.1666666666666666E-3</v>
      </c>
      <c r="BA641" s="1">
        <f t="shared" si="467"/>
        <v>18.293310096801733</v>
      </c>
    </row>
    <row r="642" spans="1:53">
      <c r="A642" s="2">
        <f t="shared" si="473"/>
        <v>0.64100000000000046</v>
      </c>
      <c r="B642" s="1">
        <f t="shared" si="459"/>
        <v>0.69029350000000056</v>
      </c>
      <c r="C642" s="1">
        <f t="shared" si="474"/>
        <v>5.4124699951220531E-2</v>
      </c>
      <c r="D642" s="1">
        <f t="shared" si="460"/>
        <v>1.0978919537512237</v>
      </c>
      <c r="E642" s="1">
        <f t="shared" si="506"/>
        <v>1.0978170711328747</v>
      </c>
      <c r="F642" s="1">
        <f t="shared" si="506"/>
        <v>1.0978143835810044</v>
      </c>
      <c r="G642" s="1">
        <f t="shared" si="506"/>
        <v>1.0978142870890795</v>
      </c>
      <c r="H642" s="1">
        <f t="shared" si="475"/>
        <v>0.62522873494580222</v>
      </c>
      <c r="I642" s="1">
        <f t="shared" si="461"/>
        <v>18.511511051717427</v>
      </c>
      <c r="J642" s="1">
        <f>VLOOKUP($I642,Graph!$D$3:$M$50,col)</f>
        <v>5.8999999999999999E-3</v>
      </c>
      <c r="K642" s="1">
        <f>VLOOKUP($I642,Graph!$D$3:$M$50,col+1)</f>
        <v>4.7999999999999996E-3</v>
      </c>
      <c r="L642" s="1">
        <f t="shared" si="476"/>
        <v>5.1666666666666666E-3</v>
      </c>
      <c r="M642" s="1">
        <f t="shared" si="477"/>
        <v>0.64058333333333328</v>
      </c>
      <c r="N642" s="1">
        <f t="shared" si="478"/>
        <v>0.63583333333333381</v>
      </c>
      <c r="O642" s="1">
        <f t="shared" si="479"/>
        <v>5.1578239338756153E-2</v>
      </c>
      <c r="P642" s="1">
        <f t="shared" si="480"/>
        <v>1.0924590631509943</v>
      </c>
      <c r="Q642" s="1">
        <f t="shared" si="481"/>
        <v>1.0922838061188123</v>
      </c>
      <c r="R642" s="1">
        <f t="shared" si="482"/>
        <v>1.0922779073361408</v>
      </c>
      <c r="S642" s="1">
        <f t="shared" si="483"/>
        <v>1.0922777086152267</v>
      </c>
      <c r="T642" s="1">
        <f t="shared" si="484"/>
        <v>0.9722504142173457</v>
      </c>
      <c r="U642" s="1">
        <f t="shared" si="485"/>
        <v>0.60481319657416643</v>
      </c>
      <c r="V642" s="2">
        <f t="shared" si="462"/>
        <v>18.307792449988451</v>
      </c>
      <c r="W642" s="1">
        <f>VLOOKUP(V642,Graph!$D$3:$M$50,col)</f>
        <v>5.8999999999999999E-3</v>
      </c>
      <c r="X642" s="1">
        <f>VLOOKUP(V642,Graph!$D$3:$M$50,col+1)</f>
        <v>4.7999999999999996E-3</v>
      </c>
      <c r="Y642" s="1">
        <f t="shared" si="486"/>
        <v>5.1666666666666666E-3</v>
      </c>
      <c r="Z642" s="1">
        <f t="shared" si="463"/>
        <v>0.64058333333333328</v>
      </c>
      <c r="AA642" s="2">
        <f t="shared" si="487"/>
        <v>0.63583333333333381</v>
      </c>
      <c r="AB642" s="1">
        <f t="shared" si="488"/>
        <v>5.1578239338756153E-2</v>
      </c>
      <c r="AC642" s="1">
        <f t="shared" si="489"/>
        <v>1.0922777019204204</v>
      </c>
      <c r="AD642" s="1">
        <f t="shared" si="490"/>
        <v>1.0922777016948755</v>
      </c>
      <c r="AE642" s="1">
        <f t="shared" si="491"/>
        <v>1.0922777016872771</v>
      </c>
      <c r="AF642" s="1">
        <f t="shared" si="492"/>
        <v>1.0922777016870211</v>
      </c>
      <c r="AG642" s="1">
        <f t="shared" si="493"/>
        <v>0.9722504142173457</v>
      </c>
      <c r="AH642" s="1">
        <f t="shared" si="494"/>
        <v>0.60481319273789824</v>
      </c>
      <c r="AI642" s="2">
        <f t="shared" si="464"/>
        <v>18.3077924112803</v>
      </c>
      <c r="AJ642" s="1">
        <f>VLOOKUP(AI642,Graph!$D$3:$M$50,col)</f>
        <v>5.8999999999999999E-3</v>
      </c>
      <c r="AK642" s="1">
        <f>VLOOKUP(AI642,Graph!$D$3:$M$50,col+1)</f>
        <v>4.7999999999999996E-3</v>
      </c>
      <c r="AL642" s="1">
        <f t="shared" si="495"/>
        <v>5.1666666666666666E-3</v>
      </c>
      <c r="AM642" s="1">
        <f t="shared" si="465"/>
        <v>0.64058333333333328</v>
      </c>
      <c r="AN642" s="2">
        <f t="shared" si="496"/>
        <v>0.63583333333333381</v>
      </c>
      <c r="AO642" s="1">
        <f t="shared" si="497"/>
        <v>5.1578239338756153E-2</v>
      </c>
      <c r="AP642" s="1">
        <f t="shared" si="498"/>
        <v>1.0922777016870124</v>
      </c>
      <c r="AQ642" s="1">
        <f t="shared" si="499"/>
        <v>1.092277701687012</v>
      </c>
      <c r="AR642" s="1">
        <f t="shared" si="500"/>
        <v>1.0922777016870122</v>
      </c>
      <c r="AS642" s="1">
        <f t="shared" si="501"/>
        <v>1.0922777016870122</v>
      </c>
      <c r="AT642" s="1">
        <f t="shared" si="502"/>
        <v>0.9722504142173457</v>
      </c>
      <c r="AU642" s="1">
        <f t="shared" si="503"/>
        <v>0.60481319273789336</v>
      </c>
      <c r="AV642" s="2">
        <f t="shared" si="468"/>
        <v>641</v>
      </c>
      <c r="AW642" s="1">
        <f t="shared" si="469"/>
        <v>604.81319273789336</v>
      </c>
      <c r="AX642" s="1">
        <f t="shared" si="470"/>
        <v>0.9722504142173457</v>
      </c>
      <c r="AY642" s="1">
        <f t="shared" si="471"/>
        <v>1.0922777016870122</v>
      </c>
      <c r="AZ642" s="1">
        <f t="shared" si="466"/>
        <v>5.1666666666666666E-3</v>
      </c>
      <c r="BA642" s="1">
        <f t="shared" si="467"/>
        <v>18.3077924112803</v>
      </c>
    </row>
    <row r="643" spans="1:53">
      <c r="A643" s="2">
        <f t="shared" si="473"/>
        <v>0.64200000000000046</v>
      </c>
      <c r="B643" s="1">
        <f t="shared" ref="B643:B706" si="507">Ba*(A643+rho)</f>
        <v>0.69133466666666721</v>
      </c>
      <c r="C643" s="1">
        <f t="shared" si="474"/>
        <v>5.4130295378983E-2</v>
      </c>
      <c r="D643" s="1">
        <f t="shared" ref="D643:D706" si="508">SQRT(1.1-($C643*1.1-POWER(1.1,1/3)+1)/($C643-POWER(1.1,-2/3)/3))</f>
        <v>1.0979038276837039</v>
      </c>
      <c r="E643" s="1">
        <f t="shared" si="506"/>
        <v>1.0978293520032329</v>
      </c>
      <c r="F643" s="1">
        <f t="shared" si="506"/>
        <v>1.0978266786828603</v>
      </c>
      <c r="G643" s="1">
        <f t="shared" si="506"/>
        <v>1.0978265826886733</v>
      </c>
      <c r="H643" s="1">
        <f t="shared" si="475"/>
        <v>0.62669941819073482</v>
      </c>
      <c r="I643" s="1">
        <f t="shared" ref="I643:I706" si="509">(L/nu)*POWER(gn*H643/b,1/3)/10^5</f>
        <v>18.526014144373768</v>
      </c>
      <c r="J643" s="1">
        <f>VLOOKUP($I643,Graph!$D$3:$M$50,col)</f>
        <v>5.8999999999999999E-3</v>
      </c>
      <c r="K643" s="1">
        <f>VLOOKUP($I643,Graph!$D$3:$M$50,col+1)</f>
        <v>4.7999999999999996E-3</v>
      </c>
      <c r="L643" s="1">
        <f t="shared" si="476"/>
        <v>5.1666666666666666E-3</v>
      </c>
      <c r="M643" s="1">
        <f t="shared" si="477"/>
        <v>0.64058333333333328</v>
      </c>
      <c r="N643" s="1">
        <f t="shared" si="478"/>
        <v>0.63683333333333381</v>
      </c>
      <c r="O643" s="1">
        <f t="shared" si="479"/>
        <v>5.1584877311486581E-2</v>
      </c>
      <c r="P643" s="1">
        <f t="shared" si="480"/>
        <v>1.0924733125515176</v>
      </c>
      <c r="Q643" s="1">
        <f t="shared" si="481"/>
        <v>1.0922980872197687</v>
      </c>
      <c r="R643" s="1">
        <f t="shared" si="482"/>
        <v>1.0922921885074197</v>
      </c>
      <c r="S643" s="1">
        <f t="shared" si="483"/>
        <v>1.0922919897553558</v>
      </c>
      <c r="T643" s="1">
        <f t="shared" si="484"/>
        <v>0.97226887299308995</v>
      </c>
      <c r="U643" s="1">
        <f t="shared" si="485"/>
        <v>0.60624850393274743</v>
      </c>
      <c r="V643" s="2">
        <f t="shared" ref="V643:V706" si="510">(L/nu)*POWER(gn*U643/b,1/3)/10^5</f>
        <v>18.322263336835096</v>
      </c>
      <c r="W643" s="1">
        <f>VLOOKUP(V643,Graph!$D$3:$M$50,col)</f>
        <v>5.8999999999999999E-3</v>
      </c>
      <c r="X643" s="1">
        <f>VLOOKUP(V643,Graph!$D$3:$M$50,col+1)</f>
        <v>4.7999999999999996E-3</v>
      </c>
      <c r="Y643" s="1">
        <f t="shared" si="486"/>
        <v>5.1666666666666666E-3</v>
      </c>
      <c r="Z643" s="1">
        <f t="shared" ref="Z643:Z706" si="511">b-2*Y643*L</f>
        <v>0.64058333333333328</v>
      </c>
      <c r="AA643" s="2">
        <f t="shared" si="487"/>
        <v>0.63683333333333381</v>
      </c>
      <c r="AB643" s="1">
        <f t="shared" si="488"/>
        <v>5.1584877311486581E-2</v>
      </c>
      <c r="AC643" s="1">
        <f t="shared" si="489"/>
        <v>1.0922919830583706</v>
      </c>
      <c r="AD643" s="1">
        <f t="shared" si="490"/>
        <v>1.0922919828327142</v>
      </c>
      <c r="AE643" s="1">
        <f t="shared" si="491"/>
        <v>1.0922919828251108</v>
      </c>
      <c r="AF643" s="1">
        <f t="shared" si="492"/>
        <v>1.0922919828248545</v>
      </c>
      <c r="AG643" s="1">
        <f t="shared" si="493"/>
        <v>0.97226887299308995</v>
      </c>
      <c r="AH643" s="1">
        <f t="shared" si="494"/>
        <v>0.60624850008615139</v>
      </c>
      <c r="AI643" s="2">
        <f t="shared" ref="AI643:AI706" si="512">(L/nu)*POWER(gn*AH643/b,1/3)/10^5</f>
        <v>18.322263298084017</v>
      </c>
      <c r="AJ643" s="1">
        <f>VLOOKUP(AI643,Graph!$D$3:$M$50,col)</f>
        <v>5.8999999999999999E-3</v>
      </c>
      <c r="AK643" s="1">
        <f>VLOOKUP(AI643,Graph!$D$3:$M$50,col+1)</f>
        <v>4.7999999999999996E-3</v>
      </c>
      <c r="AL643" s="1">
        <f t="shared" si="495"/>
        <v>5.1666666666666666E-3</v>
      </c>
      <c r="AM643" s="1">
        <f t="shared" ref="AM643:AM706" si="513">b-2*AL643*L</f>
        <v>0.64058333333333328</v>
      </c>
      <c r="AN643" s="2">
        <f t="shared" si="496"/>
        <v>0.63683333333333381</v>
      </c>
      <c r="AO643" s="1">
        <f t="shared" si="497"/>
        <v>5.1584877311486581E-2</v>
      </c>
      <c r="AP643" s="1">
        <f t="shared" si="498"/>
        <v>1.0922919828248456</v>
      </c>
      <c r="AQ643" s="1">
        <f t="shared" si="499"/>
        <v>1.0922919828248454</v>
      </c>
      <c r="AR643" s="1">
        <f t="shared" si="500"/>
        <v>1.0922919828248454</v>
      </c>
      <c r="AS643" s="1">
        <f t="shared" si="501"/>
        <v>1.0922919828248454</v>
      </c>
      <c r="AT643" s="1">
        <f t="shared" si="502"/>
        <v>0.97226887299308995</v>
      </c>
      <c r="AU643" s="1">
        <f t="shared" si="503"/>
        <v>0.60624850008614639</v>
      </c>
      <c r="AV643" s="2">
        <f t="shared" si="468"/>
        <v>642</v>
      </c>
      <c r="AW643" s="1">
        <f t="shared" si="469"/>
        <v>606.24850008614635</v>
      </c>
      <c r="AX643" s="1">
        <f t="shared" si="470"/>
        <v>0.97226887299308995</v>
      </c>
      <c r="AY643" s="1">
        <f t="shared" si="471"/>
        <v>1.0922919828248454</v>
      </c>
      <c r="AZ643" s="1">
        <f t="shared" ref="AZ643:AZ706" si="514">AL643</f>
        <v>5.1666666666666666E-3</v>
      </c>
      <c r="BA643" s="1">
        <f t="shared" ref="BA643:BA706" si="515">AI643</f>
        <v>18.322263298084017</v>
      </c>
    </row>
    <row r="644" spans="1:53">
      <c r="A644" s="2">
        <f t="shared" si="473"/>
        <v>0.64300000000000046</v>
      </c>
      <c r="B644" s="1">
        <f t="shared" si="507"/>
        <v>0.69237583333333397</v>
      </c>
      <c r="C644" s="1">
        <f t="shared" si="474"/>
        <v>5.4135874266301398E-2</v>
      </c>
      <c r="D644" s="1">
        <f t="shared" si="508"/>
        <v>1.0979156668996357</v>
      </c>
      <c r="E644" s="1">
        <f t="shared" si="506"/>
        <v>1.0978415971342397</v>
      </c>
      <c r="F644" s="1">
        <f t="shared" si="506"/>
        <v>1.0978389380137989</v>
      </c>
      <c r="G644" s="1">
        <f t="shared" si="506"/>
        <v>1.0978388425163947</v>
      </c>
      <c r="H644" s="1">
        <f t="shared" si="475"/>
        <v>0.62817125414901454</v>
      </c>
      <c r="I644" s="1">
        <f t="shared" si="509"/>
        <v>18.540505905822005</v>
      </c>
      <c r="J644" s="1">
        <f>VLOOKUP($I644,Graph!$D$3:$M$50,col)</f>
        <v>5.8999999999999999E-3</v>
      </c>
      <c r="K644" s="1">
        <f>VLOOKUP($I644,Graph!$D$3:$M$50,col+1)</f>
        <v>4.7999999999999996E-3</v>
      </c>
      <c r="L644" s="1">
        <f t="shared" si="476"/>
        <v>5.1666666666666666E-3</v>
      </c>
      <c r="M644" s="1">
        <f t="shared" si="477"/>
        <v>0.64058333333333328</v>
      </c>
      <c r="N644" s="1">
        <f t="shared" si="478"/>
        <v>0.63783333333333381</v>
      </c>
      <c r="O644" s="1">
        <f t="shared" si="479"/>
        <v>5.1591495745580945E-2</v>
      </c>
      <c r="P644" s="1">
        <f t="shared" si="480"/>
        <v>1.0924875207538904</v>
      </c>
      <c r="Q644" s="1">
        <f t="shared" si="481"/>
        <v>1.0923123270605157</v>
      </c>
      <c r="R644" s="1">
        <f t="shared" si="482"/>
        <v>1.0923064284196125</v>
      </c>
      <c r="S644" s="1">
        <f t="shared" si="483"/>
        <v>1.0923062296365331</v>
      </c>
      <c r="T644" s="1">
        <f t="shared" si="484"/>
        <v>0.97228727447056162</v>
      </c>
      <c r="U644" s="1">
        <f t="shared" si="485"/>
        <v>0.60768494681881879</v>
      </c>
      <c r="V644" s="2">
        <f t="shared" si="510"/>
        <v>18.336722822977375</v>
      </c>
      <c r="W644" s="1">
        <f>VLOOKUP(V644,Graph!$D$3:$M$50,col)</f>
        <v>5.8999999999999999E-3</v>
      </c>
      <c r="X644" s="1">
        <f>VLOOKUP(V644,Graph!$D$3:$M$50,col+1)</f>
        <v>4.7999999999999996E-3</v>
      </c>
      <c r="Y644" s="1">
        <f t="shared" si="486"/>
        <v>5.1666666666666666E-3</v>
      </c>
      <c r="Z644" s="1">
        <f t="shared" si="511"/>
        <v>0.64058333333333328</v>
      </c>
      <c r="AA644" s="2">
        <f t="shared" si="487"/>
        <v>0.63783333333333381</v>
      </c>
      <c r="AB644" s="1">
        <f t="shared" si="488"/>
        <v>5.1591495745580945E-2</v>
      </c>
      <c r="AC644" s="1">
        <f t="shared" si="489"/>
        <v>1.0923062229373763</v>
      </c>
      <c r="AD644" s="1">
        <f t="shared" si="490"/>
        <v>1.0923062227116089</v>
      </c>
      <c r="AE644" s="1">
        <f t="shared" si="491"/>
        <v>1.0923062227040004</v>
      </c>
      <c r="AF644" s="1">
        <f t="shared" si="492"/>
        <v>1.0923062227037439</v>
      </c>
      <c r="AG644" s="1">
        <f t="shared" si="493"/>
        <v>0.97228727447056162</v>
      </c>
      <c r="AH644" s="1">
        <f t="shared" si="494"/>
        <v>0.60768494296188602</v>
      </c>
      <c r="AI644" s="2">
        <f t="shared" si="512"/>
        <v>18.336722784183422</v>
      </c>
      <c r="AJ644" s="1">
        <f>VLOOKUP(AI644,Graph!$D$3:$M$50,col)</f>
        <v>5.8999999999999999E-3</v>
      </c>
      <c r="AK644" s="1">
        <f>VLOOKUP(AI644,Graph!$D$3:$M$50,col+1)</f>
        <v>4.7999999999999996E-3</v>
      </c>
      <c r="AL644" s="1">
        <f t="shared" si="495"/>
        <v>5.1666666666666666E-3</v>
      </c>
      <c r="AM644" s="1">
        <f t="shared" si="513"/>
        <v>0.64058333333333328</v>
      </c>
      <c r="AN644" s="2">
        <f t="shared" si="496"/>
        <v>0.63783333333333381</v>
      </c>
      <c r="AO644" s="1">
        <f t="shared" si="497"/>
        <v>5.1591495745580945E-2</v>
      </c>
      <c r="AP644" s="1">
        <f t="shared" si="498"/>
        <v>1.0923062227037355</v>
      </c>
      <c r="AQ644" s="1">
        <f t="shared" si="499"/>
        <v>1.092306222703735</v>
      </c>
      <c r="AR644" s="1">
        <f t="shared" si="500"/>
        <v>1.092306222703735</v>
      </c>
      <c r="AS644" s="1">
        <f t="shared" si="501"/>
        <v>1.092306222703735</v>
      </c>
      <c r="AT644" s="1">
        <f t="shared" si="502"/>
        <v>0.97228727447056162</v>
      </c>
      <c r="AU644" s="1">
        <f t="shared" si="503"/>
        <v>0.60768494296188114</v>
      </c>
      <c r="AV644" s="2">
        <f t="shared" ref="AV644:AV707" si="516">AV643+1</f>
        <v>643</v>
      </c>
      <c r="AW644" s="1">
        <f t="shared" ref="AW644:AW707" si="517">AU644*1000</f>
        <v>607.68494296188112</v>
      </c>
      <c r="AX644" s="1">
        <f t="shared" ref="AX644:AX707" si="518">AT644</f>
        <v>0.97228727447056162</v>
      </c>
      <c r="AY644" s="1">
        <f t="shared" ref="AY644:AY707" si="519">AS644</f>
        <v>1.092306222703735</v>
      </c>
      <c r="AZ644" s="1">
        <f t="shared" si="514"/>
        <v>5.1666666666666666E-3</v>
      </c>
      <c r="BA644" s="1">
        <f t="shared" si="515"/>
        <v>18.336722784183422</v>
      </c>
    </row>
    <row r="645" spans="1:53">
      <c r="A645" s="2">
        <f t="shared" si="473"/>
        <v>0.64400000000000046</v>
      </c>
      <c r="B645" s="1">
        <f t="shared" si="507"/>
        <v>0.69341700000000062</v>
      </c>
      <c r="C645" s="1">
        <f t="shared" si="474"/>
        <v>5.4141436686387365E-2</v>
      </c>
      <c r="D645" s="1">
        <f t="shared" si="508"/>
        <v>1.0979274715510061</v>
      </c>
      <c r="E645" s="1">
        <f t="shared" si="506"/>
        <v>1.0978538066816381</v>
      </c>
      <c r="F645" s="1">
        <f t="shared" si="506"/>
        <v>1.0978511617296611</v>
      </c>
      <c r="G645" s="1">
        <f t="shared" si="506"/>
        <v>1.0978510667280867</v>
      </c>
      <c r="H645" s="1">
        <f t="shared" si="475"/>
        <v>0.62964424191790358</v>
      </c>
      <c r="I645" s="1">
        <f t="shared" si="509"/>
        <v>18.554986362551961</v>
      </c>
      <c r="J645" s="1">
        <f>VLOOKUP($I645,Graph!$D$3:$M$50,col)</f>
        <v>5.8999999999999999E-3</v>
      </c>
      <c r="K645" s="1">
        <f>VLOOKUP($I645,Graph!$D$3:$M$50,col+1)</f>
        <v>4.7999999999999996E-3</v>
      </c>
      <c r="L645" s="1">
        <f t="shared" si="476"/>
        <v>5.1666666666666666E-3</v>
      </c>
      <c r="M645" s="1">
        <f t="shared" si="477"/>
        <v>0.64058333333333328</v>
      </c>
      <c r="N645" s="1">
        <f t="shared" si="478"/>
        <v>0.63883333333333381</v>
      </c>
      <c r="O645" s="1">
        <f t="shared" si="479"/>
        <v>5.1598094727138749E-2</v>
      </c>
      <c r="P645" s="1">
        <f t="shared" si="480"/>
        <v>1.0925016879364486</v>
      </c>
      <c r="Q645" s="1">
        <f t="shared" si="481"/>
        <v>1.0923265258195343</v>
      </c>
      <c r="R645" s="1">
        <f t="shared" si="482"/>
        <v>1.0923206272511894</v>
      </c>
      <c r="S645" s="1">
        <f t="shared" si="483"/>
        <v>1.0923204284372288</v>
      </c>
      <c r="T645" s="1">
        <f t="shared" si="484"/>
        <v>0.97230561891613698</v>
      </c>
      <c r="U645" s="1">
        <f t="shared" si="485"/>
        <v>0.60912252433463798</v>
      </c>
      <c r="V645" s="2">
        <f t="shared" si="510"/>
        <v>18.351170935280035</v>
      </c>
      <c r="W645" s="1">
        <f>VLOOKUP(V645,Graph!$D$3:$M$50,col)</f>
        <v>5.8999999999999999E-3</v>
      </c>
      <c r="X645" s="1">
        <f>VLOOKUP(V645,Graph!$D$3:$M$50,col+1)</f>
        <v>4.7999999999999996E-3</v>
      </c>
      <c r="Y645" s="1">
        <f t="shared" si="486"/>
        <v>5.1666666666666666E-3</v>
      </c>
      <c r="Z645" s="1">
        <f t="shared" si="511"/>
        <v>0.64058333333333328</v>
      </c>
      <c r="AA645" s="2">
        <f t="shared" si="487"/>
        <v>0.63883333333333381</v>
      </c>
      <c r="AB645" s="1">
        <f t="shared" si="488"/>
        <v>5.1598094727138749E-2</v>
      </c>
      <c r="AC645" s="1">
        <f t="shared" si="489"/>
        <v>1.0923204217359084</v>
      </c>
      <c r="AD645" s="1">
        <f t="shared" si="490"/>
        <v>1.0923204215100302</v>
      </c>
      <c r="AE645" s="1">
        <f t="shared" si="491"/>
        <v>1.0923204215024163</v>
      </c>
      <c r="AF645" s="1">
        <f t="shared" si="492"/>
        <v>1.09232042150216</v>
      </c>
      <c r="AG645" s="1">
        <f t="shared" si="493"/>
        <v>0.97230561891613698</v>
      </c>
      <c r="AH645" s="1">
        <f t="shared" si="494"/>
        <v>0.60912252046736015</v>
      </c>
      <c r="AI645" s="2">
        <f t="shared" si="512"/>
        <v>18.351170896443254</v>
      </c>
      <c r="AJ645" s="1">
        <f>VLOOKUP(AI645,Graph!$D$3:$M$50,col)</f>
        <v>5.8999999999999999E-3</v>
      </c>
      <c r="AK645" s="1">
        <f>VLOOKUP(AI645,Graph!$D$3:$M$50,col+1)</f>
        <v>4.7999999999999996E-3</v>
      </c>
      <c r="AL645" s="1">
        <f t="shared" si="495"/>
        <v>5.1666666666666666E-3</v>
      </c>
      <c r="AM645" s="1">
        <f t="shared" si="513"/>
        <v>0.64058333333333328</v>
      </c>
      <c r="AN645" s="2">
        <f t="shared" si="496"/>
        <v>0.63883333333333381</v>
      </c>
      <c r="AO645" s="1">
        <f t="shared" si="497"/>
        <v>5.1598094727138749E-2</v>
      </c>
      <c r="AP645" s="1">
        <f t="shared" si="498"/>
        <v>1.0923204215021511</v>
      </c>
      <c r="AQ645" s="1">
        <f t="shared" si="499"/>
        <v>1.0923204215021507</v>
      </c>
      <c r="AR645" s="1">
        <f t="shared" si="500"/>
        <v>1.0923204215021509</v>
      </c>
      <c r="AS645" s="1">
        <f t="shared" si="501"/>
        <v>1.0923204215021507</v>
      </c>
      <c r="AT645" s="1">
        <f t="shared" si="502"/>
        <v>0.97230561891613698</v>
      </c>
      <c r="AU645" s="1">
        <f t="shared" si="503"/>
        <v>0.60912252046735493</v>
      </c>
      <c r="AV645" s="2">
        <f t="shared" si="516"/>
        <v>644</v>
      </c>
      <c r="AW645" s="1">
        <f t="shared" si="517"/>
        <v>609.12252046735489</v>
      </c>
      <c r="AX645" s="1">
        <f t="shared" si="518"/>
        <v>0.97230561891613698</v>
      </c>
      <c r="AY645" s="1">
        <f t="shared" si="519"/>
        <v>1.0923204215021507</v>
      </c>
      <c r="AZ645" s="1">
        <f t="shared" si="514"/>
        <v>5.1666666666666666E-3</v>
      </c>
      <c r="BA645" s="1">
        <f t="shared" si="515"/>
        <v>18.351170896443254</v>
      </c>
    </row>
    <row r="646" spans="1:53">
      <c r="A646" s="2">
        <f t="shared" si="473"/>
        <v>0.64500000000000046</v>
      </c>
      <c r="B646" s="1">
        <f t="shared" si="507"/>
        <v>0.69445816666666726</v>
      </c>
      <c r="C646" s="1">
        <f t="shared" si="474"/>
        <v>5.4146982712021098E-2</v>
      </c>
      <c r="D646" s="1">
        <f t="shared" si="508"/>
        <v>1.0979392417889171</v>
      </c>
      <c r="E646" s="1">
        <f t="shared" si="506"/>
        <v>1.0978659808002682</v>
      </c>
      <c r="F646" s="1">
        <f t="shared" si="506"/>
        <v>1.0978633499853834</v>
      </c>
      <c r="G646" s="1">
        <f t="shared" si="506"/>
        <v>1.0978632554786882</v>
      </c>
      <c r="H646" s="1">
        <f t="shared" si="475"/>
        <v>0.63111838059678205</v>
      </c>
      <c r="I646" s="1">
        <f t="shared" si="509"/>
        <v>18.569455540950514</v>
      </c>
      <c r="J646" s="1">
        <f>VLOOKUP($I646,Graph!$D$3:$M$50,col)</f>
        <v>5.8999999999999999E-3</v>
      </c>
      <c r="K646" s="1">
        <f>VLOOKUP($I646,Graph!$D$3:$M$50,col+1)</f>
        <v>4.7999999999999996E-3</v>
      </c>
      <c r="L646" s="1">
        <f t="shared" si="476"/>
        <v>5.1666666666666666E-3</v>
      </c>
      <c r="M646" s="1">
        <f t="shared" si="477"/>
        <v>0.64058333333333328</v>
      </c>
      <c r="N646" s="1">
        <f t="shared" si="478"/>
        <v>0.63983333333333381</v>
      </c>
      <c r="O646" s="1">
        <f t="shared" si="479"/>
        <v>5.1604674341754572E-2</v>
      </c>
      <c r="P646" s="1">
        <f t="shared" si="480"/>
        <v>1.0925158142765008</v>
      </c>
      <c r="Q646" s="1">
        <f t="shared" si="481"/>
        <v>1.0923406836742779</v>
      </c>
      <c r="R646" s="1">
        <f t="shared" si="482"/>
        <v>1.0923347851795946</v>
      </c>
      <c r="S646" s="1">
        <f t="shared" si="483"/>
        <v>1.0923345863348857</v>
      </c>
      <c r="T646" s="1">
        <f t="shared" si="484"/>
        <v>0.97232390659454315</v>
      </c>
      <c r="U646" s="1">
        <f t="shared" si="485"/>
        <v>0.61056123558458864</v>
      </c>
      <c r="V646" s="2">
        <f t="shared" si="510"/>
        <v>18.365607700502611</v>
      </c>
      <c r="W646" s="1">
        <f>VLOOKUP(V646,Graph!$D$3:$M$50,col)</f>
        <v>5.8999999999999999E-3</v>
      </c>
      <c r="X646" s="1">
        <f>VLOOKUP(V646,Graph!$D$3:$M$50,col+1)</f>
        <v>4.7999999999999996E-3</v>
      </c>
      <c r="Y646" s="1">
        <f t="shared" si="486"/>
        <v>5.1666666666666666E-3</v>
      </c>
      <c r="Z646" s="1">
        <f t="shared" si="511"/>
        <v>0.64058333333333328</v>
      </c>
      <c r="AA646" s="2">
        <f t="shared" si="487"/>
        <v>0.63983333333333381</v>
      </c>
      <c r="AB646" s="1">
        <f t="shared" si="488"/>
        <v>5.1604674341754572E-2</v>
      </c>
      <c r="AC646" s="1">
        <f t="shared" si="489"/>
        <v>1.0923345796314086</v>
      </c>
      <c r="AD646" s="1">
        <f t="shared" si="490"/>
        <v>1.0923345794054198</v>
      </c>
      <c r="AE646" s="1">
        <f t="shared" si="491"/>
        <v>1.092334579397801</v>
      </c>
      <c r="AF646" s="1">
        <f t="shared" si="492"/>
        <v>1.0923345793975445</v>
      </c>
      <c r="AG646" s="1">
        <f t="shared" si="493"/>
        <v>0.97232390659454315</v>
      </c>
      <c r="AH646" s="1">
        <f t="shared" si="494"/>
        <v>0.61056123170695664</v>
      </c>
      <c r="AI646" s="2">
        <f t="shared" si="512"/>
        <v>18.365607661623049</v>
      </c>
      <c r="AJ646" s="1">
        <f>VLOOKUP(AI646,Graph!$D$3:$M$50,col)</f>
        <v>5.8999999999999999E-3</v>
      </c>
      <c r="AK646" s="1">
        <f>VLOOKUP(AI646,Graph!$D$3:$M$50,col+1)</f>
        <v>4.7999999999999996E-3</v>
      </c>
      <c r="AL646" s="1">
        <f t="shared" si="495"/>
        <v>5.1666666666666666E-3</v>
      </c>
      <c r="AM646" s="1">
        <f t="shared" si="513"/>
        <v>0.64058333333333328</v>
      </c>
      <c r="AN646" s="2">
        <f t="shared" si="496"/>
        <v>0.63983333333333381</v>
      </c>
      <c r="AO646" s="1">
        <f t="shared" si="497"/>
        <v>5.1604674341754572E-2</v>
      </c>
      <c r="AP646" s="1">
        <f t="shared" si="498"/>
        <v>1.0923345793975356</v>
      </c>
      <c r="AQ646" s="1">
        <f t="shared" si="499"/>
        <v>1.0923345793975352</v>
      </c>
      <c r="AR646" s="1">
        <f t="shared" si="500"/>
        <v>1.0923345793975354</v>
      </c>
      <c r="AS646" s="1">
        <f t="shared" si="501"/>
        <v>1.0923345793975354</v>
      </c>
      <c r="AT646" s="1">
        <f t="shared" si="502"/>
        <v>0.97232390659454315</v>
      </c>
      <c r="AU646" s="1">
        <f t="shared" si="503"/>
        <v>0.61056123170695142</v>
      </c>
      <c r="AV646" s="2">
        <f t="shared" si="516"/>
        <v>645</v>
      </c>
      <c r="AW646" s="1">
        <f t="shared" si="517"/>
        <v>610.56123170695139</v>
      </c>
      <c r="AX646" s="1">
        <f t="shared" si="518"/>
        <v>0.97232390659454315</v>
      </c>
      <c r="AY646" s="1">
        <f t="shared" si="519"/>
        <v>1.0923345793975354</v>
      </c>
      <c r="AZ646" s="1">
        <f t="shared" si="514"/>
        <v>5.1666666666666666E-3</v>
      </c>
      <c r="BA646" s="1">
        <f t="shared" si="515"/>
        <v>18.365607661623049</v>
      </c>
    </row>
    <row r="647" spans="1:53">
      <c r="A647" s="2">
        <f t="shared" si="473"/>
        <v>0.64600000000000046</v>
      </c>
      <c r="B647" s="1">
        <f t="shared" si="507"/>
        <v>0.69549933333333391</v>
      </c>
      <c r="C647" s="1">
        <f t="shared" si="474"/>
        <v>5.415251241555475E-2</v>
      </c>
      <c r="D647" s="1">
        <f t="shared" si="508"/>
        <v>1.0979509777635905</v>
      </c>
      <c r="E647" s="1">
        <f t="shared" si="506"/>
        <v>1.0978781196440739</v>
      </c>
      <c r="F647" s="1">
        <f t="shared" si="506"/>
        <v>1.097875502935006</v>
      </c>
      <c r="G647" s="1">
        <f t="shared" si="506"/>
        <v>1.0978754089222424</v>
      </c>
      <c r="H647" s="1">
        <f t="shared" si="475"/>
        <v>0.63259366928714111</v>
      </c>
      <c r="I647" s="1">
        <f t="shared" si="509"/>
        <v>18.583913467302121</v>
      </c>
      <c r="J647" s="1">
        <f>VLOOKUP($I647,Graph!$D$3:$M$50,col)</f>
        <v>5.8999999999999999E-3</v>
      </c>
      <c r="K647" s="1">
        <f>VLOOKUP($I647,Graph!$D$3:$M$50,col+1)</f>
        <v>4.7999999999999996E-3</v>
      </c>
      <c r="L647" s="1">
        <f t="shared" si="476"/>
        <v>5.1666666666666666E-3</v>
      </c>
      <c r="M647" s="1">
        <f t="shared" si="477"/>
        <v>0.64058333333333328</v>
      </c>
      <c r="N647" s="1">
        <f t="shared" si="478"/>
        <v>0.64083333333333381</v>
      </c>
      <c r="O647" s="1">
        <f t="shared" si="479"/>
        <v>5.1611234674521778E-2</v>
      </c>
      <c r="P647" s="1">
        <f t="shared" si="480"/>
        <v>1.0925298999503354</v>
      </c>
      <c r="Q647" s="1">
        <f t="shared" si="481"/>
        <v>1.0923548008011794</v>
      </c>
      <c r="R647" s="1">
        <f t="shared" si="482"/>
        <v>1.0923489023812507</v>
      </c>
      <c r="S647" s="1">
        <f t="shared" si="483"/>
        <v>1.0923487035059263</v>
      </c>
      <c r="T647" s="1">
        <f t="shared" si="484"/>
        <v>0.97234213776887146</v>
      </c>
      <c r="U647" s="1">
        <f t="shared" si="485"/>
        <v>0.61200107967517192</v>
      </c>
      <c r="V647" s="2">
        <f t="shared" si="510"/>
        <v>18.380033145299986</v>
      </c>
      <c r="W647" s="1">
        <f>VLOOKUP(V647,Graph!$D$3:$M$50,col)</f>
        <v>5.8999999999999999E-3</v>
      </c>
      <c r="X647" s="1">
        <f>VLOOKUP(V647,Graph!$D$3:$M$50,col+1)</f>
        <v>4.7999999999999996E-3</v>
      </c>
      <c r="Y647" s="1">
        <f t="shared" si="486"/>
        <v>5.1666666666666666E-3</v>
      </c>
      <c r="Z647" s="1">
        <f t="shared" si="511"/>
        <v>0.64058333333333328</v>
      </c>
      <c r="AA647" s="2">
        <f t="shared" si="487"/>
        <v>0.64083333333333381</v>
      </c>
      <c r="AB647" s="1">
        <f t="shared" si="488"/>
        <v>5.1611234674521778E-2</v>
      </c>
      <c r="AC647" s="1">
        <f t="shared" si="489"/>
        <v>1.0923486968002996</v>
      </c>
      <c r="AD647" s="1">
        <f t="shared" si="490"/>
        <v>1.0923486965742006</v>
      </c>
      <c r="AE647" s="1">
        <f t="shared" si="491"/>
        <v>1.0923486965665772</v>
      </c>
      <c r="AF647" s="1">
        <f t="shared" si="492"/>
        <v>1.0923486965663203</v>
      </c>
      <c r="AG647" s="1">
        <f t="shared" si="493"/>
        <v>0.97234213776887146</v>
      </c>
      <c r="AH647" s="1">
        <f t="shared" si="494"/>
        <v>0.61200107578717688</v>
      </c>
      <c r="AI647" s="2">
        <f t="shared" si="512"/>
        <v>18.380033106377685</v>
      </c>
      <c r="AJ647" s="1">
        <f>VLOOKUP(AI647,Graph!$D$3:$M$50,col)</f>
        <v>5.8999999999999999E-3</v>
      </c>
      <c r="AK647" s="1">
        <f>VLOOKUP(AI647,Graph!$D$3:$M$50,col+1)</f>
        <v>4.7999999999999996E-3</v>
      </c>
      <c r="AL647" s="1">
        <f t="shared" si="495"/>
        <v>5.1666666666666666E-3</v>
      </c>
      <c r="AM647" s="1">
        <f t="shared" si="513"/>
        <v>0.64058333333333328</v>
      </c>
      <c r="AN647" s="2">
        <f t="shared" si="496"/>
        <v>0.64083333333333381</v>
      </c>
      <c r="AO647" s="1">
        <f t="shared" si="497"/>
        <v>5.1611234674521778E-2</v>
      </c>
      <c r="AP647" s="1">
        <f t="shared" si="498"/>
        <v>1.0923486965663114</v>
      </c>
      <c r="AQ647" s="1">
        <f t="shared" si="499"/>
        <v>1.0923486965663114</v>
      </c>
      <c r="AR647" s="1">
        <f t="shared" si="500"/>
        <v>1.0923486965663114</v>
      </c>
      <c r="AS647" s="1">
        <f t="shared" si="501"/>
        <v>1.0923486965663114</v>
      </c>
      <c r="AT647" s="1">
        <f t="shared" si="502"/>
        <v>0.97234213776887146</v>
      </c>
      <c r="AU647" s="1">
        <f t="shared" si="503"/>
        <v>0.61200107578717189</v>
      </c>
      <c r="AV647" s="2">
        <f t="shared" si="516"/>
        <v>646</v>
      </c>
      <c r="AW647" s="1">
        <f t="shared" si="517"/>
        <v>612.00107578717189</v>
      </c>
      <c r="AX647" s="1">
        <f t="shared" si="518"/>
        <v>0.97234213776887146</v>
      </c>
      <c r="AY647" s="1">
        <f t="shared" si="519"/>
        <v>1.0923486965663114</v>
      </c>
      <c r="AZ647" s="1">
        <f t="shared" si="514"/>
        <v>5.1666666666666666E-3</v>
      </c>
      <c r="BA647" s="1">
        <f t="shared" si="515"/>
        <v>18.380033106377685</v>
      </c>
    </row>
    <row r="648" spans="1:53">
      <c r="A648" s="2">
        <f t="shared" si="473"/>
        <v>0.64700000000000046</v>
      </c>
      <c r="B648" s="1">
        <f t="shared" si="507"/>
        <v>0.69654050000000056</v>
      </c>
      <c r="C648" s="1">
        <f t="shared" si="474"/>
        <v>5.4158025868915494E-2</v>
      </c>
      <c r="D648" s="1">
        <f t="shared" si="508"/>
        <v>1.0979626796243764</v>
      </c>
      <c r="E648" s="1">
        <f t="shared" si="506"/>
        <v>1.0978902233661079</v>
      </c>
      <c r="F648" s="1">
        <f t="shared" si="506"/>
        <v>1.0978876207316781</v>
      </c>
      <c r="G648" s="1">
        <f t="shared" si="506"/>
        <v>1.0978875272119</v>
      </c>
      <c r="H648" s="1">
        <f t="shared" si="475"/>
        <v>0.63407010709257261</v>
      </c>
      <c r="I648" s="1">
        <f t="shared" si="509"/>
        <v>18.598360167789419</v>
      </c>
      <c r="J648" s="1">
        <f>VLOOKUP($I648,Graph!$D$3:$M$50,col)</f>
        <v>5.8999999999999999E-3</v>
      </c>
      <c r="K648" s="1">
        <f>VLOOKUP($I648,Graph!$D$3:$M$50,col+1)</f>
        <v>4.7999999999999996E-3</v>
      </c>
      <c r="L648" s="1">
        <f t="shared" si="476"/>
        <v>5.1666666666666666E-3</v>
      </c>
      <c r="M648" s="1">
        <f t="shared" si="477"/>
        <v>0.64058333333333328</v>
      </c>
      <c r="N648" s="1">
        <f t="shared" si="478"/>
        <v>0.64183333333333381</v>
      </c>
      <c r="O648" s="1">
        <f t="shared" si="479"/>
        <v>5.1617775810036244E-2</v>
      </c>
      <c r="P648" s="1">
        <f t="shared" si="480"/>
        <v>1.0925439451332291</v>
      </c>
      <c r="Q648" s="1">
        <f t="shared" si="481"/>
        <v>1.092368877375659</v>
      </c>
      <c r="R648" s="1">
        <f t="shared" si="482"/>
        <v>1.092362979031569</v>
      </c>
      <c r="S648" s="1">
        <f t="shared" si="483"/>
        <v>1.09236278012576</v>
      </c>
      <c r="T648" s="1">
        <f t="shared" si="484"/>
        <v>0.97236031270059053</v>
      </c>
      <c r="U648" s="1">
        <f t="shared" si="485"/>
        <v>0.6134420557149991</v>
      </c>
      <c r="V648" s="2">
        <f t="shared" si="510"/>
        <v>18.394447296222985</v>
      </c>
      <c r="W648" s="1">
        <f>VLOOKUP(V648,Graph!$D$3:$M$50,col)</f>
        <v>5.8999999999999999E-3</v>
      </c>
      <c r="X648" s="1">
        <f>VLOOKUP(V648,Graph!$D$3:$M$50,col+1)</f>
        <v>4.7999999999999996E-3</v>
      </c>
      <c r="Y648" s="1">
        <f t="shared" si="486"/>
        <v>5.1666666666666666E-3</v>
      </c>
      <c r="Z648" s="1">
        <f t="shared" si="511"/>
        <v>0.64058333333333328</v>
      </c>
      <c r="AA648" s="2">
        <f t="shared" si="487"/>
        <v>0.64183333333333381</v>
      </c>
      <c r="AB648" s="1">
        <f t="shared" si="488"/>
        <v>5.1617775810036244E-2</v>
      </c>
      <c r="AC648" s="1">
        <f t="shared" si="489"/>
        <v>1.0923627734179915</v>
      </c>
      <c r="AD648" s="1">
        <f t="shared" si="490"/>
        <v>1.0923627731917829</v>
      </c>
      <c r="AE648" s="1">
        <f t="shared" si="491"/>
        <v>1.0923627731841543</v>
      </c>
      <c r="AF648" s="1">
        <f t="shared" si="492"/>
        <v>1.092362773183897</v>
      </c>
      <c r="AG648" s="1">
        <f t="shared" si="493"/>
        <v>0.97236031270059053</v>
      </c>
      <c r="AH648" s="1">
        <f t="shared" si="494"/>
        <v>0.61344205181663247</v>
      </c>
      <c r="AI648" s="2">
        <f t="shared" si="512"/>
        <v>18.394447257257987</v>
      </c>
      <c r="AJ648" s="1">
        <f>VLOOKUP(AI648,Graph!$D$3:$M$50,col)</f>
        <v>5.8999999999999999E-3</v>
      </c>
      <c r="AK648" s="1">
        <f>VLOOKUP(AI648,Graph!$D$3:$M$50,col+1)</f>
        <v>4.7999999999999996E-3</v>
      </c>
      <c r="AL648" s="1">
        <f t="shared" si="495"/>
        <v>5.1666666666666666E-3</v>
      </c>
      <c r="AM648" s="1">
        <f t="shared" si="513"/>
        <v>0.64058333333333328</v>
      </c>
      <c r="AN648" s="2">
        <f t="shared" si="496"/>
        <v>0.64183333333333381</v>
      </c>
      <c r="AO648" s="1">
        <f t="shared" si="497"/>
        <v>5.1617775810036244E-2</v>
      </c>
      <c r="AP648" s="1">
        <f t="shared" si="498"/>
        <v>1.0923627731838883</v>
      </c>
      <c r="AQ648" s="1">
        <f t="shared" si="499"/>
        <v>1.0923627731838883</v>
      </c>
      <c r="AR648" s="1">
        <f t="shared" si="500"/>
        <v>1.0923627731838883</v>
      </c>
      <c r="AS648" s="1">
        <f t="shared" si="501"/>
        <v>1.0923627731838883</v>
      </c>
      <c r="AT648" s="1">
        <f t="shared" si="502"/>
        <v>0.97236031270059053</v>
      </c>
      <c r="AU648" s="1">
        <f t="shared" si="503"/>
        <v>0.61344205181662759</v>
      </c>
      <c r="AV648" s="2">
        <f t="shared" si="516"/>
        <v>647</v>
      </c>
      <c r="AW648" s="1">
        <f t="shared" si="517"/>
        <v>613.44205181662755</v>
      </c>
      <c r="AX648" s="1">
        <f t="shared" si="518"/>
        <v>0.97236031270059053</v>
      </c>
      <c r="AY648" s="1">
        <f t="shared" si="519"/>
        <v>1.0923627731838883</v>
      </c>
      <c r="AZ648" s="1">
        <f t="shared" si="514"/>
        <v>5.1666666666666666E-3</v>
      </c>
      <c r="BA648" s="1">
        <f t="shared" si="515"/>
        <v>18.394447257257987</v>
      </c>
    </row>
    <row r="649" spans="1:53">
      <c r="A649" s="2">
        <f t="shared" si="473"/>
        <v>0.64800000000000046</v>
      </c>
      <c r="B649" s="1">
        <f t="shared" si="507"/>
        <v>0.69758166666666721</v>
      </c>
      <c r="C649" s="1">
        <f t="shared" si="474"/>
        <v>5.4163523143608623E-2</v>
      </c>
      <c r="D649" s="1">
        <f t="shared" si="508"/>
        <v>1.0979743475197579</v>
      </c>
      <c r="E649" s="1">
        <f t="shared" si="506"/>
        <v>1.0979022921185391</v>
      </c>
      <c r="F649" s="1">
        <f t="shared" si="506"/>
        <v>1.0978997035276652</v>
      </c>
      <c r="G649" s="1">
        <f t="shared" si="506"/>
        <v>1.097899610499929</v>
      </c>
      <c r="H649" s="1">
        <f t="shared" si="475"/>
        <v>0.63554769311876314</v>
      </c>
      <c r="I649" s="1">
        <f t="shared" si="509"/>
        <v>18.612795668493739</v>
      </c>
      <c r="J649" s="1">
        <f>VLOOKUP($I649,Graph!$D$3:$M$50,col)</f>
        <v>5.8999999999999999E-3</v>
      </c>
      <c r="K649" s="1">
        <f>VLOOKUP($I649,Graph!$D$3:$M$50,col+1)</f>
        <v>4.7999999999999996E-3</v>
      </c>
      <c r="L649" s="1">
        <f t="shared" si="476"/>
        <v>5.1666666666666666E-3</v>
      </c>
      <c r="M649" s="1">
        <f t="shared" si="477"/>
        <v>0.64058333333333328</v>
      </c>
      <c r="N649" s="1">
        <f t="shared" si="478"/>
        <v>0.64283333333333381</v>
      </c>
      <c r="O649" s="1">
        <f t="shared" si="479"/>
        <v>5.1624297832399947E-2</v>
      </c>
      <c r="P649" s="1">
        <f t="shared" si="480"/>
        <v>1.0925579499994518</v>
      </c>
      <c r="Q649" s="1">
        <f t="shared" si="481"/>
        <v>1.0923829135721317</v>
      </c>
      <c r="R649" s="1">
        <f t="shared" si="482"/>
        <v>1.0923770153049543</v>
      </c>
      <c r="S649" s="1">
        <f t="shared" si="483"/>
        <v>1.0923768163687921</v>
      </c>
      <c r="T649" s="1">
        <f t="shared" si="484"/>
        <v>0.97237843164955751</v>
      </c>
      <c r="U649" s="1">
        <f t="shared" si="485"/>
        <v>0.61488416281478364</v>
      </c>
      <c r="V649" s="2">
        <f t="shared" si="510"/>
        <v>18.408850179718929</v>
      </c>
      <c r="W649" s="1">
        <f>VLOOKUP(V649,Graph!$D$3:$M$50,col)</f>
        <v>5.8999999999999999E-3</v>
      </c>
      <c r="X649" s="1">
        <f>VLOOKUP(V649,Graph!$D$3:$M$50,col+1)</f>
        <v>4.7999999999999996E-3</v>
      </c>
      <c r="Y649" s="1">
        <f t="shared" si="486"/>
        <v>5.1666666666666666E-3</v>
      </c>
      <c r="Z649" s="1">
        <f t="shared" si="511"/>
        <v>0.64058333333333328</v>
      </c>
      <c r="AA649" s="2">
        <f t="shared" si="487"/>
        <v>0.64283333333333381</v>
      </c>
      <c r="AB649" s="1">
        <f t="shared" si="488"/>
        <v>5.1624297832399947E-2</v>
      </c>
      <c r="AC649" s="1">
        <f t="shared" si="489"/>
        <v>1.0923768096588888</v>
      </c>
      <c r="AD649" s="1">
        <f t="shared" si="490"/>
        <v>1.0923768094325708</v>
      </c>
      <c r="AE649" s="1">
        <f t="shared" si="491"/>
        <v>1.0923768094249371</v>
      </c>
      <c r="AF649" s="1">
        <f t="shared" si="492"/>
        <v>1.0923768094246797</v>
      </c>
      <c r="AG649" s="1">
        <f t="shared" si="493"/>
        <v>0.97237843164955751</v>
      </c>
      <c r="AH649" s="1">
        <f t="shared" si="494"/>
        <v>0.61488415890603654</v>
      </c>
      <c r="AI649" s="2">
        <f t="shared" si="512"/>
        <v>18.408850140711294</v>
      </c>
      <c r="AJ649" s="1">
        <f>VLOOKUP(AI649,Graph!$D$3:$M$50,col)</f>
        <v>5.8999999999999999E-3</v>
      </c>
      <c r="AK649" s="1">
        <f>VLOOKUP(AI649,Graph!$D$3:$M$50,col+1)</f>
        <v>4.7999999999999996E-3</v>
      </c>
      <c r="AL649" s="1">
        <f t="shared" si="495"/>
        <v>5.1666666666666666E-3</v>
      </c>
      <c r="AM649" s="1">
        <f t="shared" si="513"/>
        <v>0.64058333333333328</v>
      </c>
      <c r="AN649" s="2">
        <f t="shared" si="496"/>
        <v>0.64283333333333381</v>
      </c>
      <c r="AO649" s="1">
        <f t="shared" si="497"/>
        <v>5.1624297832399947E-2</v>
      </c>
      <c r="AP649" s="1">
        <f t="shared" si="498"/>
        <v>1.0923768094246709</v>
      </c>
      <c r="AQ649" s="1">
        <f t="shared" si="499"/>
        <v>1.0923768094246709</v>
      </c>
      <c r="AR649" s="1">
        <f t="shared" si="500"/>
        <v>1.0923768094246709</v>
      </c>
      <c r="AS649" s="1">
        <f t="shared" si="501"/>
        <v>1.0923768094246709</v>
      </c>
      <c r="AT649" s="1">
        <f t="shared" si="502"/>
        <v>0.97237843164955751</v>
      </c>
      <c r="AU649" s="1">
        <f t="shared" si="503"/>
        <v>0.61488415890603154</v>
      </c>
      <c r="AV649" s="2">
        <f t="shared" si="516"/>
        <v>648</v>
      </c>
      <c r="AW649" s="1">
        <f t="shared" si="517"/>
        <v>614.88415890603153</v>
      </c>
      <c r="AX649" s="1">
        <f t="shared" si="518"/>
        <v>0.97237843164955751</v>
      </c>
      <c r="AY649" s="1">
        <f t="shared" si="519"/>
        <v>1.0923768094246709</v>
      </c>
      <c r="AZ649" s="1">
        <f t="shared" si="514"/>
        <v>5.1666666666666666E-3</v>
      </c>
      <c r="BA649" s="1">
        <f t="shared" si="515"/>
        <v>18.408850140711294</v>
      </c>
    </row>
    <row r="650" spans="1:53">
      <c r="A650" s="2">
        <f t="shared" si="473"/>
        <v>0.64900000000000047</v>
      </c>
      <c r="B650" s="1">
        <f t="shared" si="507"/>
        <v>0.69862283333333397</v>
      </c>
      <c r="C650" s="1">
        <f t="shared" si="474"/>
        <v>5.4169004310720602E-2</v>
      </c>
      <c r="D650" s="1">
        <f t="shared" si="508"/>
        <v>1.0979859815973576</v>
      </c>
      <c r="E650" s="1">
        <f t="shared" si="506"/>
        <v>1.0979143260526594</v>
      </c>
      <c r="F650" s="1">
        <f t="shared" si="506"/>
        <v>1.0979117514743544</v>
      </c>
      <c r="G650" s="1">
        <f t="shared" si="506"/>
        <v>1.0979116589377182</v>
      </c>
      <c r="H650" s="1">
        <f t="shared" si="475"/>
        <v>0.63702642647348362</v>
      </c>
      <c r="I650" s="1">
        <f t="shared" si="509"/>
        <v>18.627219995395663</v>
      </c>
      <c r="J650" s="1">
        <f>VLOOKUP($I650,Graph!$D$3:$M$50,col)</f>
        <v>5.8999999999999999E-3</v>
      </c>
      <c r="K650" s="1">
        <f>VLOOKUP($I650,Graph!$D$3:$M$50,col+1)</f>
        <v>4.7999999999999996E-3</v>
      </c>
      <c r="L650" s="1">
        <f t="shared" si="476"/>
        <v>5.1666666666666666E-3</v>
      </c>
      <c r="M650" s="1">
        <f t="shared" si="477"/>
        <v>0.64058333333333328</v>
      </c>
      <c r="N650" s="1">
        <f t="shared" si="478"/>
        <v>0.64383333333333381</v>
      </c>
      <c r="O650" s="1">
        <f t="shared" si="479"/>
        <v>5.1630800825224477E-2</v>
      </c>
      <c r="P650" s="1">
        <f t="shared" si="480"/>
        <v>1.092571914722277</v>
      </c>
      <c r="Q650" s="1">
        <f t="shared" si="481"/>
        <v>1.0923969095640136</v>
      </c>
      <c r="R650" s="1">
        <f t="shared" si="482"/>
        <v>1.0923910113748134</v>
      </c>
      <c r="S650" s="1">
        <f t="shared" si="483"/>
        <v>1.0923908124084287</v>
      </c>
      <c r="T650" s="1">
        <f t="shared" si="484"/>
        <v>0.97239649487403157</v>
      </c>
      <c r="U650" s="1">
        <f t="shared" si="485"/>
        <v>0.61632740008733111</v>
      </c>
      <c r="V650" s="2">
        <f t="shared" si="510"/>
        <v>18.423241822132205</v>
      </c>
      <c r="W650" s="1">
        <f>VLOOKUP(V650,Graph!$D$3:$M$50,col)</f>
        <v>5.8999999999999999E-3</v>
      </c>
      <c r="X650" s="1">
        <f>VLOOKUP(V650,Graph!$D$3:$M$50,col+1)</f>
        <v>4.7999999999999996E-3</v>
      </c>
      <c r="Y650" s="1">
        <f t="shared" si="486"/>
        <v>5.1666666666666666E-3</v>
      </c>
      <c r="Z650" s="1">
        <f t="shared" si="511"/>
        <v>0.64058333333333328</v>
      </c>
      <c r="AA650" s="2">
        <f t="shared" si="487"/>
        <v>0.64383333333333381</v>
      </c>
      <c r="AB650" s="1">
        <f t="shared" si="488"/>
        <v>5.1630800825224477E-2</v>
      </c>
      <c r="AC650" s="1">
        <f t="shared" si="489"/>
        <v>1.0923908056963976</v>
      </c>
      <c r="AD650" s="1">
        <f t="shared" si="490"/>
        <v>1.0923908054699705</v>
      </c>
      <c r="AE650" s="1">
        <f t="shared" si="491"/>
        <v>1.0923908054623319</v>
      </c>
      <c r="AF650" s="1">
        <f t="shared" si="492"/>
        <v>1.0923908054620741</v>
      </c>
      <c r="AG650" s="1">
        <f t="shared" si="493"/>
        <v>0.97239649487403157</v>
      </c>
      <c r="AH650" s="1">
        <f t="shared" si="494"/>
        <v>0.61632739616819465</v>
      </c>
      <c r="AI650" s="2">
        <f t="shared" si="512"/>
        <v>18.423241783081966</v>
      </c>
      <c r="AJ650" s="1">
        <f>VLOOKUP(AI650,Graph!$D$3:$M$50,col)</f>
        <v>5.8999999999999999E-3</v>
      </c>
      <c r="AK650" s="1">
        <f>VLOOKUP(AI650,Graph!$D$3:$M$50,col+1)</f>
        <v>4.7999999999999996E-3</v>
      </c>
      <c r="AL650" s="1">
        <f t="shared" si="495"/>
        <v>5.1666666666666666E-3</v>
      </c>
      <c r="AM650" s="1">
        <f t="shared" si="513"/>
        <v>0.64058333333333328</v>
      </c>
      <c r="AN650" s="2">
        <f t="shared" si="496"/>
        <v>0.64383333333333381</v>
      </c>
      <c r="AO650" s="1">
        <f t="shared" si="497"/>
        <v>5.1630800825224477E-2</v>
      </c>
      <c r="AP650" s="1">
        <f t="shared" si="498"/>
        <v>1.0923908054620655</v>
      </c>
      <c r="AQ650" s="1">
        <f t="shared" si="499"/>
        <v>1.092390805462065</v>
      </c>
      <c r="AR650" s="1">
        <f t="shared" si="500"/>
        <v>1.0923908054620652</v>
      </c>
      <c r="AS650" s="1">
        <f t="shared" si="501"/>
        <v>1.0923908054620652</v>
      </c>
      <c r="AT650" s="1">
        <f t="shared" si="502"/>
        <v>0.97239649487403157</v>
      </c>
      <c r="AU650" s="1">
        <f t="shared" si="503"/>
        <v>0.61632739616818966</v>
      </c>
      <c r="AV650" s="2">
        <f t="shared" si="516"/>
        <v>649</v>
      </c>
      <c r="AW650" s="1">
        <f t="shared" si="517"/>
        <v>616.32739616818969</v>
      </c>
      <c r="AX650" s="1">
        <f t="shared" si="518"/>
        <v>0.97239649487403157</v>
      </c>
      <c r="AY650" s="1">
        <f t="shared" si="519"/>
        <v>1.0923908054620652</v>
      </c>
      <c r="AZ650" s="1">
        <f t="shared" si="514"/>
        <v>5.1666666666666666E-3</v>
      </c>
      <c r="BA650" s="1">
        <f t="shared" si="515"/>
        <v>18.423241783081966</v>
      </c>
    </row>
    <row r="651" spans="1:53">
      <c r="A651" s="2">
        <f t="shared" si="473"/>
        <v>0.65000000000000047</v>
      </c>
      <c r="B651" s="1">
        <f t="shared" si="507"/>
        <v>0.69966400000000062</v>
      </c>
      <c r="C651" s="1">
        <f t="shared" si="474"/>
        <v>5.417446944092226E-2</v>
      </c>
      <c r="D651" s="1">
        <f t="shared" si="508"/>
        <v>1.0979975820039447</v>
      </c>
      <c r="E651" s="1">
        <f t="shared" si="506"/>
        <v>1.0979263253188889</v>
      </c>
      <c r="F651" s="1">
        <f t="shared" si="506"/>
        <v>1.0979237647222608</v>
      </c>
      <c r="G651" s="1">
        <f t="shared" si="506"/>
        <v>1.0979236726757857</v>
      </c>
      <c r="H651" s="1">
        <f t="shared" si="475"/>
        <v>0.63850630626658311</v>
      </c>
      <c r="I651" s="1">
        <f t="shared" si="509"/>
        <v>18.641633174375588</v>
      </c>
      <c r="J651" s="1">
        <f>VLOOKUP($I651,Graph!$D$3:$M$50,col)</f>
        <v>5.8999999999999999E-3</v>
      </c>
      <c r="K651" s="1">
        <f>VLOOKUP($I651,Graph!$D$3:$M$50,col+1)</f>
        <v>4.7999999999999996E-3</v>
      </c>
      <c r="L651" s="1">
        <f t="shared" si="476"/>
        <v>5.1666666666666666E-3</v>
      </c>
      <c r="M651" s="1">
        <f t="shared" si="477"/>
        <v>0.64058333333333328</v>
      </c>
      <c r="N651" s="1">
        <f t="shared" si="478"/>
        <v>0.64483333333333381</v>
      </c>
      <c r="O651" s="1">
        <f t="shared" si="479"/>
        <v>5.1637284871634798E-2</v>
      </c>
      <c r="P651" s="1">
        <f t="shared" si="480"/>
        <v>1.0925858394739854</v>
      </c>
      <c r="Q651" s="1">
        <f t="shared" si="481"/>
        <v>1.092410865523731</v>
      </c>
      <c r="R651" s="1">
        <f t="shared" si="482"/>
        <v>1.0924049674135627</v>
      </c>
      <c r="S651" s="1">
        <f t="shared" si="483"/>
        <v>1.0924047684170846</v>
      </c>
      <c r="T651" s="1">
        <f t="shared" si="484"/>
        <v>0.97241450263068596</v>
      </c>
      <c r="U651" s="1">
        <f t="shared" si="485"/>
        <v>0.61777176664753253</v>
      </c>
      <c r="V651" s="2">
        <f t="shared" si="510"/>
        <v>18.437622249704823</v>
      </c>
      <c r="W651" s="1">
        <f>VLOOKUP(V651,Graph!$D$3:$M$50,col)</f>
        <v>5.8999999999999999E-3</v>
      </c>
      <c r="X651" s="1">
        <f>VLOOKUP(V651,Graph!$D$3:$M$50,col+1)</f>
        <v>4.7999999999999996E-3</v>
      </c>
      <c r="Y651" s="1">
        <f t="shared" si="486"/>
        <v>5.1666666666666666E-3</v>
      </c>
      <c r="Z651" s="1">
        <f t="shared" si="511"/>
        <v>0.64058333333333328</v>
      </c>
      <c r="AA651" s="2">
        <f t="shared" si="487"/>
        <v>0.64483333333333381</v>
      </c>
      <c r="AB651" s="1">
        <f t="shared" si="488"/>
        <v>5.1637284871634798E-2</v>
      </c>
      <c r="AC651" s="1">
        <f t="shared" si="489"/>
        <v>1.0924047617029329</v>
      </c>
      <c r="AD651" s="1">
        <f t="shared" si="490"/>
        <v>1.092404761476397</v>
      </c>
      <c r="AE651" s="1">
        <f t="shared" si="491"/>
        <v>1.0924047614687535</v>
      </c>
      <c r="AF651" s="1">
        <f t="shared" si="492"/>
        <v>1.0924047614684955</v>
      </c>
      <c r="AG651" s="1">
        <f t="shared" si="493"/>
        <v>0.97241450263068596</v>
      </c>
      <c r="AH651" s="1">
        <f t="shared" si="494"/>
        <v>0.61777176271799805</v>
      </c>
      <c r="AI651" s="2">
        <f t="shared" si="512"/>
        <v>18.43762221061203</v>
      </c>
      <c r="AJ651" s="1">
        <f>VLOOKUP(AI651,Graph!$D$3:$M$50,col)</f>
        <v>5.8999999999999999E-3</v>
      </c>
      <c r="AK651" s="1">
        <f>VLOOKUP(AI651,Graph!$D$3:$M$50,col+1)</f>
        <v>4.7999999999999996E-3</v>
      </c>
      <c r="AL651" s="1">
        <f t="shared" si="495"/>
        <v>5.1666666666666666E-3</v>
      </c>
      <c r="AM651" s="1">
        <f t="shared" si="513"/>
        <v>0.64058333333333328</v>
      </c>
      <c r="AN651" s="2">
        <f t="shared" si="496"/>
        <v>0.64483333333333381</v>
      </c>
      <c r="AO651" s="1">
        <f t="shared" si="497"/>
        <v>5.1637284871634798E-2</v>
      </c>
      <c r="AP651" s="1">
        <f t="shared" si="498"/>
        <v>1.0924047614684871</v>
      </c>
      <c r="AQ651" s="1">
        <f t="shared" si="499"/>
        <v>1.0924047614684864</v>
      </c>
      <c r="AR651" s="1">
        <f t="shared" si="500"/>
        <v>1.0924047614684864</v>
      </c>
      <c r="AS651" s="1">
        <f t="shared" si="501"/>
        <v>1.0924047614684864</v>
      </c>
      <c r="AT651" s="1">
        <f t="shared" si="502"/>
        <v>0.97241450263068596</v>
      </c>
      <c r="AU651" s="1">
        <f t="shared" si="503"/>
        <v>0.61777176271799294</v>
      </c>
      <c r="AV651" s="2">
        <f t="shared" si="516"/>
        <v>650</v>
      </c>
      <c r="AW651" s="1">
        <f t="shared" si="517"/>
        <v>617.77176271799294</v>
      </c>
      <c r="AX651" s="1">
        <f t="shared" si="518"/>
        <v>0.97241450263068596</v>
      </c>
      <c r="AY651" s="1">
        <f t="shared" si="519"/>
        <v>1.0924047614684864</v>
      </c>
      <c r="AZ651" s="1">
        <f t="shared" si="514"/>
        <v>5.1666666666666666E-3</v>
      </c>
      <c r="BA651" s="1">
        <f t="shared" si="515"/>
        <v>18.43762221061203</v>
      </c>
    </row>
    <row r="652" spans="1:53">
      <c r="A652" s="2">
        <f t="shared" si="473"/>
        <v>0.65100000000000047</v>
      </c>
      <c r="B652" s="1">
        <f t="shared" si="507"/>
        <v>0.70070516666666727</v>
      </c>
      <c r="C652" s="1">
        <f t="shared" si="474"/>
        <v>5.4179918604471675E-2</v>
      </c>
      <c r="D652" s="1">
        <f t="shared" si="508"/>
        <v>1.0980091488854404</v>
      </c>
      <c r="E652" s="1">
        <f t="shared" si="506"/>
        <v>1.0979382900667831</v>
      </c>
      <c r="F652" s="1">
        <f t="shared" si="506"/>
        <v>1.0979357434210348</v>
      </c>
      <c r="G652" s="1">
        <f t="shared" si="506"/>
        <v>1.0979356518637844</v>
      </c>
      <c r="H652" s="1">
        <f t="shared" si="475"/>
        <v>0.63998733160998056</v>
      </c>
      <c r="I652" s="1">
        <f t="shared" si="509"/>
        <v>18.65603523121424</v>
      </c>
      <c r="J652" s="1">
        <f>VLOOKUP($I652,Graph!$D$3:$M$50,col)</f>
        <v>5.8999999999999999E-3</v>
      </c>
      <c r="K652" s="1">
        <f>VLOOKUP($I652,Graph!$D$3:$M$50,col+1)</f>
        <v>4.7999999999999996E-3</v>
      </c>
      <c r="L652" s="1">
        <f t="shared" si="476"/>
        <v>5.1666666666666666E-3</v>
      </c>
      <c r="M652" s="1">
        <f t="shared" si="477"/>
        <v>0.64058333333333328</v>
      </c>
      <c r="N652" s="1">
        <f t="shared" si="478"/>
        <v>0.64583333333333381</v>
      </c>
      <c r="O652" s="1">
        <f t="shared" si="479"/>
        <v>5.1643750054272589E-2</v>
      </c>
      <c r="P652" s="1">
        <f t="shared" si="480"/>
        <v>1.0925997244258743</v>
      </c>
      <c r="Q652" s="1">
        <f t="shared" si="481"/>
        <v>1.0924247816227239</v>
      </c>
      <c r="R652" s="1">
        <f t="shared" si="482"/>
        <v>1.0924188835926332</v>
      </c>
      <c r="S652" s="1">
        <f t="shared" si="483"/>
        <v>1.0924186845661905</v>
      </c>
      <c r="T652" s="1">
        <f t="shared" si="484"/>
        <v>0.97243245517461951</v>
      </c>
      <c r="U652" s="1">
        <f t="shared" si="485"/>
        <v>0.61921726161235557</v>
      </c>
      <c r="V652" s="2">
        <f t="shared" si="510"/>
        <v>18.451991488576965</v>
      </c>
      <c r="W652" s="1">
        <f>VLOOKUP(V652,Graph!$D$3:$M$50,col)</f>
        <v>5.8999999999999999E-3</v>
      </c>
      <c r="X652" s="1">
        <f>VLOOKUP(V652,Graph!$D$3:$M$50,col+1)</f>
        <v>4.7999999999999996E-3</v>
      </c>
      <c r="Y652" s="1">
        <f t="shared" si="486"/>
        <v>5.1666666666666666E-3</v>
      </c>
      <c r="Z652" s="1">
        <f t="shared" si="511"/>
        <v>0.64058333333333328</v>
      </c>
      <c r="AA652" s="2">
        <f t="shared" si="487"/>
        <v>0.64583333333333381</v>
      </c>
      <c r="AB652" s="1">
        <f t="shared" si="488"/>
        <v>5.1643750054272589E-2</v>
      </c>
      <c r="AC652" s="1">
        <f t="shared" si="489"/>
        <v>1.0924186778499254</v>
      </c>
      <c r="AD652" s="1">
        <f t="shared" si="490"/>
        <v>1.0924186776232807</v>
      </c>
      <c r="AE652" s="1">
        <f t="shared" si="491"/>
        <v>1.0924186776156328</v>
      </c>
      <c r="AF652" s="1">
        <f t="shared" si="492"/>
        <v>1.0924186776153748</v>
      </c>
      <c r="AG652" s="1">
        <f t="shared" si="493"/>
        <v>0.97243245517461951</v>
      </c>
      <c r="AH652" s="1">
        <f t="shared" si="494"/>
        <v>0.61921725767241464</v>
      </c>
      <c r="AI652" s="2">
        <f t="shared" si="512"/>
        <v>18.451991449441664</v>
      </c>
      <c r="AJ652" s="1">
        <f>VLOOKUP(AI652,Graph!$D$3:$M$50,col)</f>
        <v>5.8999999999999999E-3</v>
      </c>
      <c r="AK652" s="1">
        <f>VLOOKUP(AI652,Graph!$D$3:$M$50,col+1)</f>
        <v>4.7999999999999996E-3</v>
      </c>
      <c r="AL652" s="1">
        <f t="shared" si="495"/>
        <v>5.1666666666666666E-3</v>
      </c>
      <c r="AM652" s="1">
        <f t="shared" si="513"/>
        <v>0.64058333333333328</v>
      </c>
      <c r="AN652" s="2">
        <f t="shared" si="496"/>
        <v>0.64583333333333381</v>
      </c>
      <c r="AO652" s="1">
        <f t="shared" si="497"/>
        <v>5.1643750054272589E-2</v>
      </c>
      <c r="AP652" s="1">
        <f t="shared" si="498"/>
        <v>1.0924186776153659</v>
      </c>
      <c r="AQ652" s="1">
        <f t="shared" si="499"/>
        <v>1.0924186776153655</v>
      </c>
      <c r="AR652" s="1">
        <f t="shared" si="500"/>
        <v>1.0924186776153657</v>
      </c>
      <c r="AS652" s="1">
        <f t="shared" si="501"/>
        <v>1.0924186776153657</v>
      </c>
      <c r="AT652" s="1">
        <f t="shared" si="502"/>
        <v>0.97243245517461951</v>
      </c>
      <c r="AU652" s="1">
        <f t="shared" si="503"/>
        <v>0.61921725767240943</v>
      </c>
      <c r="AV652" s="2">
        <f t="shared" si="516"/>
        <v>651</v>
      </c>
      <c r="AW652" s="1">
        <f t="shared" si="517"/>
        <v>619.21725767240946</v>
      </c>
      <c r="AX652" s="1">
        <f t="shared" si="518"/>
        <v>0.97243245517461951</v>
      </c>
      <c r="AY652" s="1">
        <f t="shared" si="519"/>
        <v>1.0924186776153657</v>
      </c>
      <c r="AZ652" s="1">
        <f t="shared" si="514"/>
        <v>5.1666666666666666E-3</v>
      </c>
      <c r="BA652" s="1">
        <f t="shared" si="515"/>
        <v>18.451991449441664</v>
      </c>
    </row>
    <row r="653" spans="1:53">
      <c r="A653" s="2">
        <f t="shared" si="473"/>
        <v>0.65200000000000047</v>
      </c>
      <c r="B653" s="1">
        <f t="shared" si="507"/>
        <v>0.70174633333333392</v>
      </c>
      <c r="C653" s="1">
        <f t="shared" si="474"/>
        <v>5.4185351871217272E-2</v>
      </c>
      <c r="D653" s="1">
        <f t="shared" si="508"/>
        <v>1.0980206823869241</v>
      </c>
      <c r="E653" s="1">
        <f t="shared" si="506"/>
        <v>1.0979502204450389</v>
      </c>
      <c r="F653" s="1">
        <f t="shared" si="506"/>
        <v>1.0979476877194678</v>
      </c>
      <c r="G653" s="1">
        <f t="shared" si="506"/>
        <v>1.097947596650507</v>
      </c>
      <c r="H653" s="1">
        <f t="shared" si="475"/>
        <v>0.64146950161765492</v>
      </c>
      <c r="I653" s="1">
        <f t="shared" si="509"/>
        <v>18.670426191593219</v>
      </c>
      <c r="J653" s="1">
        <f>VLOOKUP($I653,Graph!$D$3:$M$50,col)</f>
        <v>5.8999999999999999E-3</v>
      </c>
      <c r="K653" s="1">
        <f>VLOOKUP($I653,Graph!$D$3:$M$50,col+1)</f>
        <v>4.7999999999999996E-3</v>
      </c>
      <c r="L653" s="1">
        <f t="shared" si="476"/>
        <v>5.1666666666666666E-3</v>
      </c>
      <c r="M653" s="1">
        <f t="shared" si="477"/>
        <v>0.64058333333333328</v>
      </c>
      <c r="N653" s="1">
        <f t="shared" si="478"/>
        <v>0.64683333333333382</v>
      </c>
      <c r="O653" s="1">
        <f t="shared" si="479"/>
        <v>5.165019645529987E-2</v>
      </c>
      <c r="P653" s="1">
        <f t="shared" si="480"/>
        <v>1.0926135697482644</v>
      </c>
      <c r="Q653" s="1">
        <f t="shared" si="481"/>
        <v>1.0924386580314567</v>
      </c>
      <c r="R653" s="1">
        <f t="shared" si="482"/>
        <v>1.0924327600824797</v>
      </c>
      <c r="S653" s="1">
        <f t="shared" si="483"/>
        <v>1.0924325610262009</v>
      </c>
      <c r="T653" s="1">
        <f t="shared" si="484"/>
        <v>0.97245035275936964</v>
      </c>
      <c r="U653" s="1">
        <f t="shared" si="485"/>
        <v>0.62066388410083717</v>
      </c>
      <c r="V653" s="2">
        <f t="shared" si="510"/>
        <v>18.466349564787549</v>
      </c>
      <c r="W653" s="1">
        <f>VLOOKUP(V653,Graph!$D$3:$M$50,col)</f>
        <v>5.8999999999999999E-3</v>
      </c>
      <c r="X653" s="1">
        <f>VLOOKUP(V653,Graph!$D$3:$M$50,col+1)</f>
        <v>4.7999999999999996E-3</v>
      </c>
      <c r="Y653" s="1">
        <f t="shared" si="486"/>
        <v>5.1666666666666666E-3</v>
      </c>
      <c r="Z653" s="1">
        <f t="shared" si="511"/>
        <v>0.64058333333333328</v>
      </c>
      <c r="AA653" s="2">
        <f t="shared" si="487"/>
        <v>0.64683333333333382</v>
      </c>
      <c r="AB653" s="1">
        <f t="shared" si="488"/>
        <v>5.165019645529987E-2</v>
      </c>
      <c r="AC653" s="1">
        <f t="shared" si="489"/>
        <v>1.0924325543078297</v>
      </c>
      <c r="AD653" s="1">
        <f t="shared" si="490"/>
        <v>1.0924325540810771</v>
      </c>
      <c r="AE653" s="1">
        <f t="shared" si="491"/>
        <v>1.0924325540734241</v>
      </c>
      <c r="AF653" s="1">
        <f t="shared" si="492"/>
        <v>1.0924325540731654</v>
      </c>
      <c r="AG653" s="1">
        <f t="shared" si="493"/>
        <v>0.97245035275936964</v>
      </c>
      <c r="AH653" s="1">
        <f t="shared" si="494"/>
        <v>0.62066388015048068</v>
      </c>
      <c r="AI653" s="2">
        <f t="shared" si="512"/>
        <v>18.466349525609786</v>
      </c>
      <c r="AJ653" s="1">
        <f>VLOOKUP(AI653,Graph!$D$3:$M$50,col)</f>
        <v>5.8999999999999999E-3</v>
      </c>
      <c r="AK653" s="1">
        <f>VLOOKUP(AI653,Graph!$D$3:$M$50,col+1)</f>
        <v>4.7999999999999996E-3</v>
      </c>
      <c r="AL653" s="1">
        <f t="shared" si="495"/>
        <v>5.1666666666666666E-3</v>
      </c>
      <c r="AM653" s="1">
        <f t="shared" si="513"/>
        <v>0.64058333333333328</v>
      </c>
      <c r="AN653" s="2">
        <f t="shared" si="496"/>
        <v>0.64683333333333382</v>
      </c>
      <c r="AO653" s="1">
        <f t="shared" si="497"/>
        <v>5.165019645529987E-2</v>
      </c>
      <c r="AP653" s="1">
        <f t="shared" si="498"/>
        <v>1.0924325540731568</v>
      </c>
      <c r="AQ653" s="1">
        <f t="shared" si="499"/>
        <v>1.0924325540731565</v>
      </c>
      <c r="AR653" s="1">
        <f t="shared" si="500"/>
        <v>1.0924325540731568</v>
      </c>
      <c r="AS653" s="1">
        <f t="shared" si="501"/>
        <v>1.0924325540731565</v>
      </c>
      <c r="AT653" s="1">
        <f t="shared" si="502"/>
        <v>0.97245035275936964</v>
      </c>
      <c r="AU653" s="1">
        <f t="shared" si="503"/>
        <v>0.62066388015047569</v>
      </c>
      <c r="AV653" s="2">
        <f t="shared" si="516"/>
        <v>652</v>
      </c>
      <c r="AW653" s="1">
        <f t="shared" si="517"/>
        <v>620.66388015047573</v>
      </c>
      <c r="AX653" s="1">
        <f t="shared" si="518"/>
        <v>0.97245035275936964</v>
      </c>
      <c r="AY653" s="1">
        <f t="shared" si="519"/>
        <v>1.0924325540731565</v>
      </c>
      <c r="AZ653" s="1">
        <f t="shared" si="514"/>
        <v>5.1666666666666666E-3</v>
      </c>
      <c r="BA653" s="1">
        <f t="shared" si="515"/>
        <v>18.466349525609786</v>
      </c>
    </row>
    <row r="654" spans="1:53">
      <c r="A654" s="2">
        <f t="shared" si="473"/>
        <v>0.65300000000000047</v>
      </c>
      <c r="B654" s="1">
        <f t="shared" si="507"/>
        <v>0.70278750000000056</v>
      </c>
      <c r="C654" s="1">
        <f t="shared" si="474"/>
        <v>5.4190769310600788E-2</v>
      </c>
      <c r="D654" s="1">
        <f t="shared" si="508"/>
        <v>1.0980321826526398</v>
      </c>
      <c r="E654" s="1">
        <f t="shared" si="506"/>
        <v>1.0979621166014994</v>
      </c>
      <c r="F654" s="1">
        <f t="shared" si="506"/>
        <v>1.0979595977654979</v>
      </c>
      <c r="G654" s="1">
        <f t="shared" si="506"/>
        <v>1.0979595071838943</v>
      </c>
      <c r="H654" s="1">
        <f t="shared" si="475"/>
        <v>0.64295281540563942</v>
      </c>
      <c r="I654" s="1">
        <f t="shared" si="509"/>
        <v>18.684806081095523</v>
      </c>
      <c r="J654" s="1">
        <f>VLOOKUP($I654,Graph!$D$3:$M$50,col)</f>
        <v>5.8999999999999999E-3</v>
      </c>
      <c r="K654" s="1">
        <f>VLOOKUP($I654,Graph!$D$3:$M$50,col+1)</f>
        <v>4.7999999999999996E-3</v>
      </c>
      <c r="L654" s="1">
        <f t="shared" si="476"/>
        <v>5.1666666666666666E-3</v>
      </c>
      <c r="M654" s="1">
        <f t="shared" si="477"/>
        <v>0.64058333333333328</v>
      </c>
      <c r="N654" s="1">
        <f t="shared" si="478"/>
        <v>0.64783333333333382</v>
      </c>
      <c r="O654" s="1">
        <f t="shared" si="479"/>
        <v>5.1656624156402403E-2</v>
      </c>
      <c r="P654" s="1">
        <f t="shared" si="480"/>
        <v>1.0926273756105063</v>
      </c>
      <c r="Q654" s="1">
        <f t="shared" si="481"/>
        <v>1.0924524949194228</v>
      </c>
      <c r="R654" s="1">
        <f t="shared" si="482"/>
        <v>1.0924465970525865</v>
      </c>
      <c r="S654" s="1">
        <f t="shared" si="483"/>
        <v>1.0924463979665995</v>
      </c>
      <c r="T654" s="1">
        <f t="shared" si="484"/>
        <v>0.97246819563692355</v>
      </c>
      <c r="U654" s="1">
        <f t="shared" si="485"/>
        <v>0.62211163323407437</v>
      </c>
      <c r="V654" s="2">
        <f t="shared" si="510"/>
        <v>18.480696504274764</v>
      </c>
      <c r="W654" s="1">
        <f>VLOOKUP(V654,Graph!$D$3:$M$50,col)</f>
        <v>5.8999999999999999E-3</v>
      </c>
      <c r="X654" s="1">
        <f>VLOOKUP(V654,Graph!$D$3:$M$50,col+1)</f>
        <v>4.7999999999999996E-3</v>
      </c>
      <c r="Y654" s="1">
        <f t="shared" si="486"/>
        <v>5.1666666666666666E-3</v>
      </c>
      <c r="Z654" s="1">
        <f t="shared" si="511"/>
        <v>0.64058333333333328</v>
      </c>
      <c r="AA654" s="2">
        <f t="shared" si="487"/>
        <v>0.64783333333333382</v>
      </c>
      <c r="AB654" s="1">
        <f t="shared" si="488"/>
        <v>5.1656624156402403E-2</v>
      </c>
      <c r="AC654" s="1">
        <f t="shared" si="489"/>
        <v>1.0924463912461291</v>
      </c>
      <c r="AD654" s="1">
        <f t="shared" si="490"/>
        <v>1.0924463910192685</v>
      </c>
      <c r="AE654" s="1">
        <f t="shared" si="491"/>
        <v>1.0924463910116105</v>
      </c>
      <c r="AF654" s="1">
        <f t="shared" si="492"/>
        <v>1.092446391011352</v>
      </c>
      <c r="AG654" s="1">
        <f t="shared" si="493"/>
        <v>0.97246819563692355</v>
      </c>
      <c r="AH654" s="1">
        <f t="shared" si="494"/>
        <v>0.62211162927329389</v>
      </c>
      <c r="AI654" s="2">
        <f t="shared" si="512"/>
        <v>18.480696465054589</v>
      </c>
      <c r="AJ654" s="1">
        <f>VLOOKUP(AI654,Graph!$D$3:$M$50,col)</f>
        <v>5.8999999999999999E-3</v>
      </c>
      <c r="AK654" s="1">
        <f>VLOOKUP(AI654,Graph!$D$3:$M$50,col+1)</f>
        <v>4.7999999999999996E-3</v>
      </c>
      <c r="AL654" s="1">
        <f t="shared" si="495"/>
        <v>5.1666666666666666E-3</v>
      </c>
      <c r="AM654" s="1">
        <f t="shared" si="513"/>
        <v>0.64058333333333328</v>
      </c>
      <c r="AN654" s="2">
        <f t="shared" si="496"/>
        <v>0.64783333333333382</v>
      </c>
      <c r="AO654" s="1">
        <f t="shared" si="497"/>
        <v>5.1656624156402403E-2</v>
      </c>
      <c r="AP654" s="1">
        <f t="shared" si="498"/>
        <v>1.0924463910113433</v>
      </c>
      <c r="AQ654" s="1">
        <f t="shared" si="499"/>
        <v>1.0924463910113429</v>
      </c>
      <c r="AR654" s="1">
        <f t="shared" si="500"/>
        <v>1.0924463910113431</v>
      </c>
      <c r="AS654" s="1">
        <f t="shared" si="501"/>
        <v>1.0924463910113429</v>
      </c>
      <c r="AT654" s="1">
        <f t="shared" si="502"/>
        <v>0.97246819563692355</v>
      </c>
      <c r="AU654" s="1">
        <f t="shared" si="503"/>
        <v>0.62211162927328867</v>
      </c>
      <c r="AV654" s="2">
        <f t="shared" si="516"/>
        <v>653</v>
      </c>
      <c r="AW654" s="1">
        <f t="shared" si="517"/>
        <v>622.11162927328871</v>
      </c>
      <c r="AX654" s="1">
        <f t="shared" si="518"/>
        <v>0.97246819563692355</v>
      </c>
      <c r="AY654" s="1">
        <f t="shared" si="519"/>
        <v>1.0924463910113429</v>
      </c>
      <c r="AZ654" s="1">
        <f t="shared" si="514"/>
        <v>5.1666666666666666E-3</v>
      </c>
      <c r="BA654" s="1">
        <f t="shared" si="515"/>
        <v>18.480696465054589</v>
      </c>
    </row>
    <row r="655" spans="1:53">
      <c r="A655" s="2">
        <f t="shared" si="473"/>
        <v>0.65400000000000047</v>
      </c>
      <c r="B655" s="1">
        <f t="shared" si="507"/>
        <v>0.70382866666666721</v>
      </c>
      <c r="C655" s="1">
        <f t="shared" si="474"/>
        <v>5.4196170991660166E-2</v>
      </c>
      <c r="D655" s="1">
        <f t="shared" si="508"/>
        <v>1.0980436498260011</v>
      </c>
      <c r="E655" s="1">
        <f t="shared" si="506"/>
        <v>1.0979739786831626</v>
      </c>
      <c r="F655" s="1">
        <f t="shared" si="506"/>
        <v>1.0979714737062172</v>
      </c>
      <c r="G655" s="1">
        <f t="shared" si="506"/>
        <v>1.0979713836110396</v>
      </c>
      <c r="H655" s="1">
        <f t="shared" si="475"/>
        <v>0.64443727209201263</v>
      </c>
      <c r="I655" s="1">
        <f t="shared" si="509"/>
        <v>18.699174925206105</v>
      </c>
      <c r="J655" s="1">
        <f>VLOOKUP($I655,Graph!$D$3:$M$50,col)</f>
        <v>5.8999999999999999E-3</v>
      </c>
      <c r="K655" s="1">
        <f>VLOOKUP($I655,Graph!$D$3:$M$50,col+1)</f>
        <v>4.7999999999999996E-3</v>
      </c>
      <c r="L655" s="1">
        <f t="shared" si="476"/>
        <v>5.1666666666666666E-3</v>
      </c>
      <c r="M655" s="1">
        <f t="shared" si="477"/>
        <v>0.64058333333333328</v>
      </c>
      <c r="N655" s="1">
        <f t="shared" si="478"/>
        <v>0.64883333333333382</v>
      </c>
      <c r="O655" s="1">
        <f t="shared" si="479"/>
        <v>5.1663033238793177E-2</v>
      </c>
      <c r="P655" s="1">
        <f t="shared" si="480"/>
        <v>1.0926411421809874</v>
      </c>
      <c r="Q655" s="1">
        <f t="shared" si="481"/>
        <v>1.0924662924551527</v>
      </c>
      <c r="R655" s="1">
        <f t="shared" si="482"/>
        <v>1.0924603946714759</v>
      </c>
      <c r="S655" s="1">
        <f t="shared" si="483"/>
        <v>1.0924601955559066</v>
      </c>
      <c r="T655" s="1">
        <f t="shared" si="484"/>
        <v>0.97248598405773057</v>
      </c>
      <c r="U655" s="1">
        <f t="shared" si="485"/>
        <v>0.62356050813521768</v>
      </c>
      <c r="V655" s="2">
        <f t="shared" si="510"/>
        <v>18.49503233287664</v>
      </c>
      <c r="W655" s="1">
        <f>VLOOKUP(V655,Graph!$D$3:$M$50,col)</f>
        <v>5.8999999999999999E-3</v>
      </c>
      <c r="X655" s="1">
        <f>VLOOKUP(V655,Graph!$D$3:$M$50,col+1)</f>
        <v>4.7999999999999996E-3</v>
      </c>
      <c r="Y655" s="1">
        <f t="shared" si="486"/>
        <v>5.1666666666666666E-3</v>
      </c>
      <c r="Z655" s="1">
        <f t="shared" si="511"/>
        <v>0.64058333333333328</v>
      </c>
      <c r="AA655" s="2">
        <f t="shared" si="487"/>
        <v>0.64883333333333382</v>
      </c>
      <c r="AB655" s="1">
        <f t="shared" si="488"/>
        <v>5.1663033238793177E-2</v>
      </c>
      <c r="AC655" s="1">
        <f t="shared" si="489"/>
        <v>1.0924601888333443</v>
      </c>
      <c r="AD655" s="1">
        <f t="shared" si="490"/>
        <v>1.0924601886063763</v>
      </c>
      <c r="AE655" s="1">
        <f t="shared" si="491"/>
        <v>1.0924601885987131</v>
      </c>
      <c r="AF655" s="1">
        <f t="shared" si="492"/>
        <v>1.0924601885984546</v>
      </c>
      <c r="AG655" s="1">
        <f t="shared" si="493"/>
        <v>0.97248598405773057</v>
      </c>
      <c r="AH655" s="1">
        <f t="shared" si="494"/>
        <v>0.62356050416400444</v>
      </c>
      <c r="AI655" s="2">
        <f t="shared" si="512"/>
        <v>18.495032293614095</v>
      </c>
      <c r="AJ655" s="1">
        <f>VLOOKUP(AI655,Graph!$D$3:$M$50,col)</f>
        <v>5.8999999999999999E-3</v>
      </c>
      <c r="AK655" s="1">
        <f>VLOOKUP(AI655,Graph!$D$3:$M$50,col+1)</f>
        <v>4.7999999999999996E-3</v>
      </c>
      <c r="AL655" s="1">
        <f t="shared" si="495"/>
        <v>5.1666666666666666E-3</v>
      </c>
      <c r="AM655" s="1">
        <f t="shared" si="513"/>
        <v>0.64058333333333328</v>
      </c>
      <c r="AN655" s="2">
        <f t="shared" si="496"/>
        <v>0.64883333333333382</v>
      </c>
      <c r="AO655" s="1">
        <f t="shared" si="497"/>
        <v>5.1663033238793177E-2</v>
      </c>
      <c r="AP655" s="1">
        <f t="shared" si="498"/>
        <v>1.0924601885984457</v>
      </c>
      <c r="AQ655" s="1">
        <f t="shared" si="499"/>
        <v>1.0924601885984455</v>
      </c>
      <c r="AR655" s="1">
        <f t="shared" si="500"/>
        <v>1.0924601885984455</v>
      </c>
      <c r="AS655" s="1">
        <f t="shared" si="501"/>
        <v>1.0924601885984455</v>
      </c>
      <c r="AT655" s="1">
        <f t="shared" si="502"/>
        <v>0.97248598405773057</v>
      </c>
      <c r="AU655" s="1">
        <f t="shared" si="503"/>
        <v>0.62356050416399922</v>
      </c>
      <c r="AV655" s="2">
        <f t="shared" si="516"/>
        <v>654</v>
      </c>
      <c r="AW655" s="1">
        <f t="shared" si="517"/>
        <v>623.56050416399921</v>
      </c>
      <c r="AX655" s="1">
        <f t="shared" si="518"/>
        <v>0.97248598405773057</v>
      </c>
      <c r="AY655" s="1">
        <f t="shared" si="519"/>
        <v>1.0924601885984455</v>
      </c>
      <c r="AZ655" s="1">
        <f t="shared" si="514"/>
        <v>5.1666666666666666E-3</v>
      </c>
      <c r="BA655" s="1">
        <f t="shared" si="515"/>
        <v>18.495032293614095</v>
      </c>
    </row>
    <row r="656" spans="1:53">
      <c r="A656" s="2">
        <f t="shared" si="473"/>
        <v>0.65500000000000047</v>
      </c>
      <c r="B656" s="1">
        <f t="shared" si="507"/>
        <v>0.70486983333333397</v>
      </c>
      <c r="C656" s="1">
        <f t="shared" si="474"/>
        <v>5.4201556983032556E-2</v>
      </c>
      <c r="D656" s="1">
        <f t="shared" si="508"/>
        <v>1.0980550840495986</v>
      </c>
      <c r="E656" s="1">
        <f t="shared" si="506"/>
        <v>1.0979858068361856</v>
      </c>
      <c r="F656" s="1">
        <f t="shared" si="506"/>
        <v>1.0979833156878749</v>
      </c>
      <c r="G656" s="1">
        <f t="shared" si="506"/>
        <v>1.0979832260781963</v>
      </c>
      <c r="H656" s="1">
        <f t="shared" si="475"/>
        <v>0.64592287079689104</v>
      </c>
      <c r="I656" s="1">
        <f t="shared" si="509"/>
        <v>18.713532749312364</v>
      </c>
      <c r="J656" s="1">
        <f>VLOOKUP($I656,Graph!$D$3:$M$50,col)</f>
        <v>5.8999999999999999E-3</v>
      </c>
      <c r="K656" s="1">
        <f>VLOOKUP($I656,Graph!$D$3:$M$50,col+1)</f>
        <v>4.7999999999999996E-3</v>
      </c>
      <c r="L656" s="1">
        <f t="shared" si="476"/>
        <v>5.1666666666666666E-3</v>
      </c>
      <c r="M656" s="1">
        <f t="shared" si="477"/>
        <v>0.64058333333333328</v>
      </c>
      <c r="N656" s="1">
        <f t="shared" si="478"/>
        <v>0.64983333333333382</v>
      </c>
      <c r="O656" s="1">
        <f t="shared" si="479"/>
        <v>5.1669423783215825E-2</v>
      </c>
      <c r="P656" s="1">
        <f t="shared" si="480"/>
        <v>1.0926548696271383</v>
      </c>
      <c r="Q656" s="1">
        <f t="shared" si="481"/>
        <v>1.0924800508062209</v>
      </c>
      <c r="R656" s="1">
        <f t="shared" si="482"/>
        <v>1.0924741531067115</v>
      </c>
      <c r="S656" s="1">
        <f t="shared" si="483"/>
        <v>1.0924739539616868</v>
      </c>
      <c r="T656" s="1">
        <f t="shared" si="484"/>
        <v>0.97250371827071336</v>
      </c>
      <c r="U656" s="1">
        <f t="shared" si="485"/>
        <v>0.62501050792946122</v>
      </c>
      <c r="V656" s="2">
        <f t="shared" si="510"/>
        <v>18.509357076331543</v>
      </c>
      <c r="W656" s="1">
        <f>VLOOKUP(V656,Graph!$D$3:$M$50,col)</f>
        <v>5.8999999999999999E-3</v>
      </c>
      <c r="X656" s="1">
        <f>VLOOKUP(V656,Graph!$D$3:$M$50,col+1)</f>
        <v>4.7999999999999996E-3</v>
      </c>
      <c r="Y656" s="1">
        <f t="shared" si="486"/>
        <v>5.1666666666666666E-3</v>
      </c>
      <c r="Z656" s="1">
        <f t="shared" si="511"/>
        <v>0.64058333333333328</v>
      </c>
      <c r="AA656" s="2">
        <f t="shared" si="487"/>
        <v>0.64983333333333382</v>
      </c>
      <c r="AB656" s="1">
        <f t="shared" si="488"/>
        <v>5.1669423783215825E-2</v>
      </c>
      <c r="AC656" s="1">
        <f t="shared" si="489"/>
        <v>1.0924739472370393</v>
      </c>
      <c r="AD656" s="1">
        <f t="shared" si="490"/>
        <v>1.092473947009964</v>
      </c>
      <c r="AE656" s="1">
        <f t="shared" si="491"/>
        <v>1.0924739470022964</v>
      </c>
      <c r="AF656" s="1">
        <f t="shared" si="492"/>
        <v>1.0924739470020373</v>
      </c>
      <c r="AG656" s="1">
        <f t="shared" si="493"/>
        <v>0.97250371827071336</v>
      </c>
      <c r="AH656" s="1">
        <f t="shared" si="494"/>
        <v>0.62501050394780655</v>
      </c>
      <c r="AI656" s="2">
        <f t="shared" si="512"/>
        <v>18.509357037026671</v>
      </c>
      <c r="AJ656" s="1">
        <f>VLOOKUP(AI656,Graph!$D$3:$M$50,col)</f>
        <v>5.8999999999999999E-3</v>
      </c>
      <c r="AK656" s="1">
        <f>VLOOKUP(AI656,Graph!$D$3:$M$50,col+1)</f>
        <v>4.7999999999999996E-3</v>
      </c>
      <c r="AL656" s="1">
        <f t="shared" si="495"/>
        <v>5.1666666666666666E-3</v>
      </c>
      <c r="AM656" s="1">
        <f t="shared" si="513"/>
        <v>0.64058333333333328</v>
      </c>
      <c r="AN656" s="2">
        <f t="shared" si="496"/>
        <v>0.64983333333333382</v>
      </c>
      <c r="AO656" s="1">
        <f t="shared" si="497"/>
        <v>5.1669423783215825E-2</v>
      </c>
      <c r="AP656" s="1">
        <f t="shared" si="498"/>
        <v>1.0924739470020286</v>
      </c>
      <c r="AQ656" s="1">
        <f t="shared" si="499"/>
        <v>1.0924739470020282</v>
      </c>
      <c r="AR656" s="1">
        <f t="shared" si="500"/>
        <v>1.0924739470020282</v>
      </c>
      <c r="AS656" s="1">
        <f t="shared" si="501"/>
        <v>1.0924739470020282</v>
      </c>
      <c r="AT656" s="1">
        <f t="shared" si="502"/>
        <v>0.97250371827071336</v>
      </c>
      <c r="AU656" s="1">
        <f t="shared" si="503"/>
        <v>0.62501050394780133</v>
      </c>
      <c r="AV656" s="2">
        <f t="shared" si="516"/>
        <v>655</v>
      </c>
      <c r="AW656" s="1">
        <f t="shared" si="517"/>
        <v>625.01050394780134</v>
      </c>
      <c r="AX656" s="1">
        <f t="shared" si="518"/>
        <v>0.97250371827071336</v>
      </c>
      <c r="AY656" s="1">
        <f t="shared" si="519"/>
        <v>1.0924739470020282</v>
      </c>
      <c r="AZ656" s="1">
        <f t="shared" si="514"/>
        <v>5.1666666666666666E-3</v>
      </c>
      <c r="BA656" s="1">
        <f t="shared" si="515"/>
        <v>18.509357037026671</v>
      </c>
    </row>
    <row r="657" spans="1:53">
      <c r="A657" s="2">
        <f t="shared" si="473"/>
        <v>0.65600000000000047</v>
      </c>
      <c r="B657" s="1">
        <f t="shared" si="507"/>
        <v>0.70591100000000062</v>
      </c>
      <c r="C657" s="1">
        <f t="shared" si="474"/>
        <v>5.4206927352957263E-2</v>
      </c>
      <c r="D657" s="1">
        <f t="shared" si="508"/>
        <v>1.0980664854652054</v>
      </c>
      <c r="E657" s="1">
        <f t="shared" si="506"/>
        <v>1.0979976012058907</v>
      </c>
      <c r="F657" s="1">
        <f t="shared" si="506"/>
        <v>1.0979951238558876</v>
      </c>
      <c r="G657" s="1">
        <f t="shared" si="506"/>
        <v>1.0979950347307821</v>
      </c>
      <c r="H657" s="1">
        <f t="shared" si="475"/>
        <v>0.64740961064242031</v>
      </c>
      <c r="I657" s="1">
        <f t="shared" si="509"/>
        <v>18.727879578704684</v>
      </c>
      <c r="J657" s="1">
        <f>VLOOKUP($I657,Graph!$D$3:$M$50,col)</f>
        <v>5.8999999999999999E-3</v>
      </c>
      <c r="K657" s="1">
        <f>VLOOKUP($I657,Graph!$D$3:$M$50,col+1)</f>
        <v>4.7999999999999996E-3</v>
      </c>
      <c r="L657" s="1">
        <f t="shared" si="476"/>
        <v>5.1666666666666666E-3</v>
      </c>
      <c r="M657" s="1">
        <f t="shared" si="477"/>
        <v>0.64058333333333328</v>
      </c>
      <c r="N657" s="1">
        <f t="shared" si="478"/>
        <v>0.65083333333333382</v>
      </c>
      <c r="O657" s="1">
        <f t="shared" si="479"/>
        <v>5.1675795869947978E-2</v>
      </c>
      <c r="P657" s="1">
        <f t="shared" si="480"/>
        <v>1.0926685581154407</v>
      </c>
      <c r="Q657" s="1">
        <f t="shared" si="481"/>
        <v>1.092493770139251</v>
      </c>
      <c r="R657" s="1">
        <f t="shared" si="482"/>
        <v>1.0924878725249096</v>
      </c>
      <c r="S657" s="1">
        <f t="shared" si="483"/>
        <v>1.0924876733505546</v>
      </c>
      <c r="T657" s="1">
        <f t="shared" si="484"/>
        <v>0.97252139852328012</v>
      </c>
      <c r="U657" s="1">
        <f t="shared" si="485"/>
        <v>0.6264616317440368</v>
      </c>
      <c r="V657" s="2">
        <f t="shared" si="510"/>
        <v>18.523670760278748</v>
      </c>
      <c r="W657" s="1">
        <f>VLOOKUP(V657,Graph!$D$3:$M$50,col)</f>
        <v>5.8999999999999999E-3</v>
      </c>
      <c r="X657" s="1">
        <f>VLOOKUP(V657,Graph!$D$3:$M$50,col+1)</f>
        <v>4.7999999999999996E-3</v>
      </c>
      <c r="Y657" s="1">
        <f t="shared" si="486"/>
        <v>5.1666666666666666E-3</v>
      </c>
      <c r="Z657" s="1">
        <f t="shared" si="511"/>
        <v>0.64058333333333328</v>
      </c>
      <c r="AA657" s="2">
        <f t="shared" si="487"/>
        <v>0.65083333333333382</v>
      </c>
      <c r="AB657" s="1">
        <f t="shared" si="488"/>
        <v>5.1675795869947978E-2</v>
      </c>
      <c r="AC657" s="1">
        <f t="shared" si="489"/>
        <v>1.0924876666238292</v>
      </c>
      <c r="AD657" s="1">
        <f t="shared" si="490"/>
        <v>1.092487666396647</v>
      </c>
      <c r="AE657" s="1">
        <f t="shared" si="491"/>
        <v>1.0924876663889742</v>
      </c>
      <c r="AF657" s="1">
        <f t="shared" si="492"/>
        <v>1.0924876663887151</v>
      </c>
      <c r="AG657" s="1">
        <f t="shared" si="493"/>
        <v>0.97252139852328012</v>
      </c>
      <c r="AH657" s="1">
        <f t="shared" si="494"/>
        <v>0.62646162775193193</v>
      </c>
      <c r="AI657" s="2">
        <f t="shared" si="512"/>
        <v>18.523670720931598</v>
      </c>
      <c r="AJ657" s="1">
        <f>VLOOKUP(AI657,Graph!$D$3:$M$50,col)</f>
        <v>5.8999999999999999E-3</v>
      </c>
      <c r="AK657" s="1">
        <f>VLOOKUP(AI657,Graph!$D$3:$M$50,col+1)</f>
        <v>4.7999999999999996E-3</v>
      </c>
      <c r="AL657" s="1">
        <f t="shared" si="495"/>
        <v>5.1666666666666666E-3</v>
      </c>
      <c r="AM657" s="1">
        <f t="shared" si="513"/>
        <v>0.64058333333333328</v>
      </c>
      <c r="AN657" s="2">
        <f t="shared" si="496"/>
        <v>0.65083333333333382</v>
      </c>
      <c r="AO657" s="1">
        <f t="shared" si="497"/>
        <v>5.1675795869947978E-2</v>
      </c>
      <c r="AP657" s="1">
        <f t="shared" si="498"/>
        <v>1.0924876663887062</v>
      </c>
      <c r="AQ657" s="1">
        <f t="shared" si="499"/>
        <v>1.092487666388706</v>
      </c>
      <c r="AR657" s="1">
        <f t="shared" si="500"/>
        <v>1.092487666388706</v>
      </c>
      <c r="AS657" s="1">
        <f t="shared" si="501"/>
        <v>1.092487666388706</v>
      </c>
      <c r="AT657" s="1">
        <f t="shared" si="502"/>
        <v>0.97252139852328012</v>
      </c>
      <c r="AU657" s="1">
        <f t="shared" si="503"/>
        <v>0.62646162775192671</v>
      </c>
      <c r="AV657" s="2">
        <f t="shared" si="516"/>
        <v>656</v>
      </c>
      <c r="AW657" s="1">
        <f t="shared" si="517"/>
        <v>626.4616277519267</v>
      </c>
      <c r="AX657" s="1">
        <f t="shared" si="518"/>
        <v>0.97252139852328012</v>
      </c>
      <c r="AY657" s="1">
        <f t="shared" si="519"/>
        <v>1.092487666388706</v>
      </c>
      <c r="AZ657" s="1">
        <f t="shared" si="514"/>
        <v>5.1666666666666666E-3</v>
      </c>
      <c r="BA657" s="1">
        <f t="shared" si="515"/>
        <v>18.523670720931598</v>
      </c>
    </row>
    <row r="658" spans="1:53">
      <c r="A658" s="2">
        <f t="shared" si="473"/>
        <v>0.65700000000000047</v>
      </c>
      <c r="B658" s="1">
        <f t="shared" si="507"/>
        <v>0.70695216666666727</v>
      </c>
      <c r="C658" s="1">
        <f t="shared" si="474"/>
        <v>5.421228216927846E-2</v>
      </c>
      <c r="D658" s="1">
        <f t="shared" si="508"/>
        <v>1.0980778542137819</v>
      </c>
      <c r="E658" s="1">
        <f t="shared" si="506"/>
        <v>1.0980093619367721</v>
      </c>
      <c r="F658" s="1">
        <f t="shared" si="506"/>
        <v>1.0980068983548423</v>
      </c>
      <c r="G658" s="1">
        <f t="shared" si="506"/>
        <v>1.0980068097133857</v>
      </c>
      <c r="H658" s="1">
        <f t="shared" si="475"/>
        <v>0.64889749075276837</v>
      </c>
      <c r="I658" s="1">
        <f t="shared" si="509"/>
        <v>18.742215438576956</v>
      </c>
      <c r="J658" s="1">
        <f>VLOOKUP($I658,Graph!$D$3:$M$50,col)</f>
        <v>5.8999999999999999E-3</v>
      </c>
      <c r="K658" s="1">
        <f>VLOOKUP($I658,Graph!$D$3:$M$50,col+1)</f>
        <v>4.7999999999999996E-3</v>
      </c>
      <c r="L658" s="1">
        <f t="shared" si="476"/>
        <v>5.1666666666666666E-3</v>
      </c>
      <c r="M658" s="1">
        <f t="shared" si="477"/>
        <v>0.64058333333333328</v>
      </c>
      <c r="N658" s="1">
        <f t="shared" si="478"/>
        <v>0.65183333333333382</v>
      </c>
      <c r="O658" s="1">
        <f t="shared" si="479"/>
        <v>5.1682149578804688E-2</v>
      </c>
      <c r="P658" s="1">
        <f t="shared" si="480"/>
        <v>1.0926822078114335</v>
      </c>
      <c r="Q658" s="1">
        <f t="shared" si="481"/>
        <v>1.0925074506199248</v>
      </c>
      <c r="R658" s="1">
        <f t="shared" si="482"/>
        <v>1.0925015530917424</v>
      </c>
      <c r="S658" s="1">
        <f t="shared" si="483"/>
        <v>1.0925013538881814</v>
      </c>
      <c r="T658" s="1">
        <f t="shared" si="484"/>
        <v>0.97253902506133527</v>
      </c>
      <c r="U658" s="1">
        <f t="shared" si="485"/>
        <v>0.62791387870820459</v>
      </c>
      <c r="V658" s="2">
        <f t="shared" si="510"/>
        <v>18.537973410258978</v>
      </c>
      <c r="W658" s="1">
        <f>VLOOKUP(V658,Graph!$D$3:$M$50,col)</f>
        <v>5.8999999999999999E-3</v>
      </c>
      <c r="X658" s="1">
        <f>VLOOKUP(V658,Graph!$D$3:$M$50,col+1)</f>
        <v>4.7999999999999996E-3</v>
      </c>
      <c r="Y658" s="1">
        <f t="shared" si="486"/>
        <v>5.1666666666666666E-3</v>
      </c>
      <c r="Z658" s="1">
        <f t="shared" si="511"/>
        <v>0.64058333333333328</v>
      </c>
      <c r="AA658" s="2">
        <f t="shared" si="487"/>
        <v>0.65183333333333382</v>
      </c>
      <c r="AB658" s="1">
        <f t="shared" si="488"/>
        <v>5.1682149578804688E-2</v>
      </c>
      <c r="AC658" s="1">
        <f t="shared" si="489"/>
        <v>1.092501347159385</v>
      </c>
      <c r="AD658" s="1">
        <f t="shared" si="490"/>
        <v>1.0925013469320959</v>
      </c>
      <c r="AE658" s="1">
        <f t="shared" si="491"/>
        <v>1.0925013469244187</v>
      </c>
      <c r="AF658" s="1">
        <f t="shared" si="492"/>
        <v>1.0925013469241593</v>
      </c>
      <c r="AG658" s="1">
        <f t="shared" si="493"/>
        <v>0.97253902506133527</v>
      </c>
      <c r="AH658" s="1">
        <f t="shared" si="494"/>
        <v>0.62791387470564097</v>
      </c>
      <c r="AI658" s="2">
        <f t="shared" si="512"/>
        <v>18.53797337086959</v>
      </c>
      <c r="AJ658" s="1">
        <f>VLOOKUP(AI658,Graph!$D$3:$M$50,col)</f>
        <v>5.8999999999999999E-3</v>
      </c>
      <c r="AK658" s="1">
        <f>VLOOKUP(AI658,Graph!$D$3:$M$50,col+1)</f>
        <v>4.7999999999999996E-3</v>
      </c>
      <c r="AL658" s="1">
        <f t="shared" si="495"/>
        <v>5.1666666666666666E-3</v>
      </c>
      <c r="AM658" s="1">
        <f t="shared" si="513"/>
        <v>0.64058333333333328</v>
      </c>
      <c r="AN658" s="2">
        <f t="shared" si="496"/>
        <v>0.65183333333333382</v>
      </c>
      <c r="AO658" s="1">
        <f t="shared" si="497"/>
        <v>5.1682149578804688E-2</v>
      </c>
      <c r="AP658" s="1">
        <f t="shared" si="498"/>
        <v>1.0925013469241505</v>
      </c>
      <c r="AQ658" s="1">
        <f t="shared" si="499"/>
        <v>1.0925013469241502</v>
      </c>
      <c r="AR658" s="1">
        <f t="shared" si="500"/>
        <v>1.0925013469241502</v>
      </c>
      <c r="AS658" s="1">
        <f t="shared" si="501"/>
        <v>1.0925013469241502</v>
      </c>
      <c r="AT658" s="1">
        <f t="shared" si="502"/>
        <v>0.97253902506133527</v>
      </c>
      <c r="AU658" s="1">
        <f t="shared" si="503"/>
        <v>0.62791387470563587</v>
      </c>
      <c r="AV658" s="2">
        <f t="shared" si="516"/>
        <v>657</v>
      </c>
      <c r="AW658" s="1">
        <f t="shared" si="517"/>
        <v>627.91387470563586</v>
      </c>
      <c r="AX658" s="1">
        <f t="shared" si="518"/>
        <v>0.97253902506133527</v>
      </c>
      <c r="AY658" s="1">
        <f t="shared" si="519"/>
        <v>1.0925013469241502</v>
      </c>
      <c r="AZ658" s="1">
        <f t="shared" si="514"/>
        <v>5.1666666666666666E-3</v>
      </c>
      <c r="BA658" s="1">
        <f t="shared" si="515"/>
        <v>18.53797337086959</v>
      </c>
    </row>
    <row r="659" spans="1:53">
      <c r="A659" s="2">
        <f t="shared" si="473"/>
        <v>0.65800000000000047</v>
      </c>
      <c r="B659" s="1">
        <f t="shared" si="507"/>
        <v>0.70799333333333392</v>
      </c>
      <c r="C659" s="1">
        <f t="shared" si="474"/>
        <v>5.4217621499448206E-2</v>
      </c>
      <c r="D659" s="1">
        <f t="shared" si="508"/>
        <v>1.0980891904354828</v>
      </c>
      <c r="E659" s="1">
        <f t="shared" si="506"/>
        <v>1.0980210891725013</v>
      </c>
      <c r="F659" s="1">
        <f t="shared" si="506"/>
        <v>1.098018639328503</v>
      </c>
      <c r="G659" s="1">
        <f t="shared" si="506"/>
        <v>1.0980185511697742</v>
      </c>
      <c r="H659" s="1">
        <f t="shared" si="475"/>
        <v>0.65038651025411742</v>
      </c>
      <c r="I659" s="1">
        <f t="shared" si="509"/>
        <v>18.756540354027074</v>
      </c>
      <c r="J659" s="1">
        <f>VLOOKUP($I659,Graph!$D$3:$M$50,col)</f>
        <v>5.8999999999999999E-3</v>
      </c>
      <c r="K659" s="1">
        <f>VLOOKUP($I659,Graph!$D$3:$M$50,col+1)</f>
        <v>4.7999999999999996E-3</v>
      </c>
      <c r="L659" s="1">
        <f t="shared" si="476"/>
        <v>5.1666666666666666E-3</v>
      </c>
      <c r="M659" s="1">
        <f t="shared" si="477"/>
        <v>0.64058333333333328</v>
      </c>
      <c r="N659" s="1">
        <f t="shared" si="478"/>
        <v>0.65283333333333382</v>
      </c>
      <c r="O659" s="1">
        <f t="shared" si="479"/>
        <v>5.1688484989141588E-2</v>
      </c>
      <c r="P659" s="1">
        <f t="shared" si="480"/>
        <v>1.0926958188797191</v>
      </c>
      <c r="Q659" s="1">
        <f t="shared" si="481"/>
        <v>1.0925210924129873</v>
      </c>
      <c r="R659" s="1">
        <f t="shared" si="482"/>
        <v>1.0925151949719454</v>
      </c>
      <c r="S659" s="1">
        <f t="shared" si="483"/>
        <v>1.0925149957393032</v>
      </c>
      <c r="T659" s="1">
        <f t="shared" si="484"/>
        <v>0.97255659812929196</v>
      </c>
      <c r="U659" s="1">
        <f t="shared" si="485"/>
        <v>0.62936724795324617</v>
      </c>
      <c r="V659" s="2">
        <f t="shared" si="510"/>
        <v>18.552265051714887</v>
      </c>
      <c r="W659" s="1">
        <f>VLOOKUP(V659,Graph!$D$3:$M$50,col)</f>
        <v>5.8999999999999999E-3</v>
      </c>
      <c r="X659" s="1">
        <f>VLOOKUP(V659,Graph!$D$3:$M$50,col+1)</f>
        <v>4.7999999999999996E-3</v>
      </c>
      <c r="Y659" s="1">
        <f t="shared" si="486"/>
        <v>5.1666666666666666E-3</v>
      </c>
      <c r="Z659" s="1">
        <f t="shared" si="511"/>
        <v>0.64058333333333328</v>
      </c>
      <c r="AA659" s="2">
        <f t="shared" si="487"/>
        <v>0.65283333333333382</v>
      </c>
      <c r="AB659" s="1">
        <f t="shared" si="488"/>
        <v>5.1688484989141588E-2</v>
      </c>
      <c r="AC659" s="1">
        <f t="shared" si="489"/>
        <v>1.0925149890084427</v>
      </c>
      <c r="AD659" s="1">
        <f t="shared" si="490"/>
        <v>1.0925149887810475</v>
      </c>
      <c r="AE659" s="1">
        <f t="shared" si="491"/>
        <v>1.0925149887733647</v>
      </c>
      <c r="AF659" s="1">
        <f t="shared" si="492"/>
        <v>1.0925149887731056</v>
      </c>
      <c r="AG659" s="1">
        <f t="shared" si="493"/>
        <v>0.97255659812929196</v>
      </c>
      <c r="AH659" s="1">
        <f t="shared" si="494"/>
        <v>0.62936724394021515</v>
      </c>
      <c r="AI659" s="2">
        <f t="shared" si="512"/>
        <v>18.552265012283314</v>
      </c>
      <c r="AJ659" s="1">
        <f>VLOOKUP(AI659,Graph!$D$3:$M$50,col)</f>
        <v>5.8999999999999999E-3</v>
      </c>
      <c r="AK659" s="1">
        <f>VLOOKUP(AI659,Graph!$D$3:$M$50,col+1)</f>
        <v>4.7999999999999996E-3</v>
      </c>
      <c r="AL659" s="1">
        <f t="shared" si="495"/>
        <v>5.1666666666666666E-3</v>
      </c>
      <c r="AM659" s="1">
        <f t="shared" si="513"/>
        <v>0.64058333333333328</v>
      </c>
      <c r="AN659" s="2">
        <f t="shared" si="496"/>
        <v>0.65283333333333382</v>
      </c>
      <c r="AO659" s="1">
        <f t="shared" si="497"/>
        <v>5.1688484989141588E-2</v>
      </c>
      <c r="AP659" s="1">
        <f t="shared" si="498"/>
        <v>1.0925149887730967</v>
      </c>
      <c r="AQ659" s="1">
        <f t="shared" si="499"/>
        <v>1.0925149887730963</v>
      </c>
      <c r="AR659" s="1">
        <f t="shared" si="500"/>
        <v>1.0925149887730965</v>
      </c>
      <c r="AS659" s="1">
        <f t="shared" si="501"/>
        <v>1.0925149887730967</v>
      </c>
      <c r="AT659" s="1">
        <f t="shared" si="502"/>
        <v>0.97255659812929196</v>
      </c>
      <c r="AU659" s="1">
        <f t="shared" si="503"/>
        <v>0.62936724394021004</v>
      </c>
      <c r="AV659" s="2">
        <f t="shared" si="516"/>
        <v>658</v>
      </c>
      <c r="AW659" s="1">
        <f t="shared" si="517"/>
        <v>629.36724394021007</v>
      </c>
      <c r="AX659" s="1">
        <f t="shared" si="518"/>
        <v>0.97255659812929196</v>
      </c>
      <c r="AY659" s="1">
        <f t="shared" si="519"/>
        <v>1.0925149887730967</v>
      </c>
      <c r="AZ659" s="1">
        <f t="shared" si="514"/>
        <v>5.1666666666666666E-3</v>
      </c>
      <c r="BA659" s="1">
        <f t="shared" si="515"/>
        <v>18.552265012283314</v>
      </c>
    </row>
    <row r="660" spans="1:53">
      <c r="A660" s="2">
        <f t="shared" si="473"/>
        <v>0.65900000000000047</v>
      </c>
      <c r="B660" s="1">
        <f t="shared" si="507"/>
        <v>0.70903450000000057</v>
      </c>
      <c r="C660" s="1">
        <f t="shared" si="474"/>
        <v>5.4222945410529175E-2</v>
      </c>
      <c r="D660" s="1">
        <f t="shared" si="508"/>
        <v>1.0981004942696622</v>
      </c>
      <c r="E660" s="1">
        <f t="shared" si="506"/>
        <v>1.0980327830559329</v>
      </c>
      <c r="F660" s="1">
        <f t="shared" si="506"/>
        <v>1.0980303469198158</v>
      </c>
      <c r="G660" s="1">
        <f t="shared" si="506"/>
        <v>1.0980302592428959</v>
      </c>
      <c r="H660" s="1">
        <f t="shared" si="475"/>
        <v>0.65187666827465585</v>
      </c>
      <c r="I660" s="1">
        <f t="shared" si="509"/>
        <v>18.770854350057462</v>
      </c>
      <c r="J660" s="1">
        <f>VLOOKUP($I660,Graph!$D$3:$M$50,col)</f>
        <v>5.8999999999999999E-3</v>
      </c>
      <c r="K660" s="1">
        <f>VLOOKUP($I660,Graph!$D$3:$M$50,col+1)</f>
        <v>4.7999999999999996E-3</v>
      </c>
      <c r="L660" s="1">
        <f t="shared" si="476"/>
        <v>5.1666666666666666E-3</v>
      </c>
      <c r="M660" s="1">
        <f t="shared" si="477"/>
        <v>0.64058333333333328</v>
      </c>
      <c r="N660" s="1">
        <f t="shared" si="478"/>
        <v>0.65383333333333382</v>
      </c>
      <c r="O660" s="1">
        <f t="shared" si="479"/>
        <v>5.1694802179858432E-2</v>
      </c>
      <c r="P660" s="1">
        <f t="shared" si="480"/>
        <v>1.0927093914839703</v>
      </c>
      <c r="Q660" s="1">
        <f t="shared" si="481"/>
        <v>1.0925346956822533</v>
      </c>
      <c r="R660" s="1">
        <f t="shared" si="482"/>
        <v>1.0925287983293255</v>
      </c>
      <c r="S660" s="1">
        <f t="shared" si="483"/>
        <v>1.0925285990677254</v>
      </c>
      <c r="T660" s="1">
        <f t="shared" si="484"/>
        <v>0.97257411797008197</v>
      </c>
      <c r="U660" s="1">
        <f t="shared" si="485"/>
        <v>0.63082173861245572</v>
      </c>
      <c r="V660" s="2">
        <f t="shared" si="510"/>
        <v>18.566545709991633</v>
      </c>
      <c r="W660" s="1">
        <f>VLOOKUP(V660,Graph!$D$3:$M$50,col)</f>
        <v>5.8999999999999999E-3</v>
      </c>
      <c r="X660" s="1">
        <f>VLOOKUP(V660,Graph!$D$3:$M$50,col+1)</f>
        <v>4.7999999999999996E-3</v>
      </c>
      <c r="Y660" s="1">
        <f t="shared" si="486"/>
        <v>5.1666666666666666E-3</v>
      </c>
      <c r="Z660" s="1">
        <f t="shared" si="511"/>
        <v>0.64058333333333328</v>
      </c>
      <c r="AA660" s="2">
        <f t="shared" si="487"/>
        <v>0.65383333333333382</v>
      </c>
      <c r="AB660" s="1">
        <f t="shared" si="488"/>
        <v>5.1694802179858432E-2</v>
      </c>
      <c r="AC660" s="1">
        <f t="shared" si="489"/>
        <v>1.0925285923348076</v>
      </c>
      <c r="AD660" s="1">
        <f t="shared" si="490"/>
        <v>1.0925285921073062</v>
      </c>
      <c r="AE660" s="1">
        <f t="shared" si="491"/>
        <v>1.0925285920996193</v>
      </c>
      <c r="AF660" s="1">
        <f t="shared" si="492"/>
        <v>1.0925285920993595</v>
      </c>
      <c r="AG660" s="1">
        <f t="shared" si="493"/>
        <v>0.97257411797008197</v>
      </c>
      <c r="AH660" s="1">
        <f t="shared" si="494"/>
        <v>0.63082173458894841</v>
      </c>
      <c r="AI660" s="2">
        <f t="shared" si="512"/>
        <v>18.566545670517918</v>
      </c>
      <c r="AJ660" s="1">
        <f>VLOOKUP(AI660,Graph!$D$3:$M$50,col)</f>
        <v>5.8999999999999999E-3</v>
      </c>
      <c r="AK660" s="1">
        <f>VLOOKUP(AI660,Graph!$D$3:$M$50,col+1)</f>
        <v>4.7999999999999996E-3</v>
      </c>
      <c r="AL660" s="1">
        <f t="shared" si="495"/>
        <v>5.1666666666666666E-3</v>
      </c>
      <c r="AM660" s="1">
        <f t="shared" si="513"/>
        <v>0.64058333333333328</v>
      </c>
      <c r="AN660" s="2">
        <f t="shared" si="496"/>
        <v>0.65383333333333382</v>
      </c>
      <c r="AO660" s="1">
        <f t="shared" si="497"/>
        <v>5.1694802179858432E-2</v>
      </c>
      <c r="AP660" s="1">
        <f t="shared" si="498"/>
        <v>1.0925285920993504</v>
      </c>
      <c r="AQ660" s="1">
        <f t="shared" si="499"/>
        <v>1.0925285920993502</v>
      </c>
      <c r="AR660" s="1">
        <f t="shared" si="500"/>
        <v>1.0925285920993506</v>
      </c>
      <c r="AS660" s="1">
        <f t="shared" si="501"/>
        <v>1.0925285920993504</v>
      </c>
      <c r="AT660" s="1">
        <f t="shared" si="502"/>
        <v>0.97257411797008197</v>
      </c>
      <c r="AU660" s="1">
        <f t="shared" si="503"/>
        <v>0.63082173458894319</v>
      </c>
      <c r="AV660" s="2">
        <f t="shared" si="516"/>
        <v>659</v>
      </c>
      <c r="AW660" s="1">
        <f t="shared" si="517"/>
        <v>630.82173458894317</v>
      </c>
      <c r="AX660" s="1">
        <f t="shared" si="518"/>
        <v>0.97257411797008197</v>
      </c>
      <c r="AY660" s="1">
        <f t="shared" si="519"/>
        <v>1.0925285920993504</v>
      </c>
      <c r="AZ660" s="1">
        <f t="shared" si="514"/>
        <v>5.1666666666666666E-3</v>
      </c>
      <c r="BA660" s="1">
        <f t="shared" si="515"/>
        <v>18.566545670517918</v>
      </c>
    </row>
    <row r="661" spans="1:53">
      <c r="A661" s="2">
        <f t="shared" ref="A661:A724" si="520">A660+0.001</f>
        <v>0.66000000000000048</v>
      </c>
      <c r="B661" s="1">
        <f t="shared" si="507"/>
        <v>0.71007566666666722</v>
      </c>
      <c r="C661" s="1">
        <f t="shared" ref="C661:C724" si="521">(4/27)*(b*A661/B661)^2</f>
        <v>5.4228253969197504E-2</v>
      </c>
      <c r="D661" s="1">
        <f t="shared" si="508"/>
        <v>1.0981117658548798</v>
      </c>
      <c r="E661" s="1">
        <f t="shared" ref="E661:G680" si="522">SQRT(D661-($C661*D661-POWER(D661,1/3)+1)/($C661-POWER(D661,-2/3)/3))</f>
        <v>1.0980444437291097</v>
      </c>
      <c r="F661" s="1">
        <f t="shared" si="522"/>
        <v>1.0980420212709174</v>
      </c>
      <c r="G661" s="1">
        <f t="shared" si="522"/>
        <v>1.0980419340748886</v>
      </c>
      <c r="H661" s="1">
        <f t="shared" ref="H661:H724" si="523">SQRT(gn*(2*A661/3)^3)*G661*b</f>
        <v>0.65336796394457164</v>
      </c>
      <c r="I661" s="1">
        <f t="shared" si="509"/>
        <v>18.785157451575579</v>
      </c>
      <c r="J661" s="1">
        <f>VLOOKUP($I661,Graph!$D$3:$M$50,col)</f>
        <v>5.8999999999999999E-3</v>
      </c>
      <c r="K661" s="1">
        <f>VLOOKUP($I661,Graph!$D$3:$M$50,col+1)</f>
        <v>4.7999999999999996E-3</v>
      </c>
      <c r="L661" s="1">
        <f t="shared" ref="L661:L724" si="524">J661+Ratio*(K661-J661)</f>
        <v>5.1666666666666666E-3</v>
      </c>
      <c r="M661" s="1">
        <f t="shared" ref="M661:M724" si="525">b-2*L661*L</f>
        <v>0.64058333333333328</v>
      </c>
      <c r="N661" s="1">
        <f t="shared" ref="N661:N724" si="526">A661-L661*L</f>
        <v>0.65483333333333382</v>
      </c>
      <c r="O661" s="1">
        <f t="shared" ref="O661:O724" si="527">(4/27)*(M661*N661/B661)^2</f>
        <v>5.1701101229402149E-2</v>
      </c>
      <c r="P661" s="1">
        <f t="shared" ref="P661:P724" si="528">SQRT(G661-(O661*G661-POWER(G661,1/3)+1)/(O661-POWER(G661,-2/3)/3))</f>
        <v>1.092722925786938</v>
      </c>
      <c r="Q661" s="1">
        <f t="shared" ref="Q661:Q724" si="529">SQRT(P661-(O661*P661-POWER(P661,1/3)+1)/(O661-POWER(P661,-2/3)/3))</f>
        <v>1.0925482605906152</v>
      </c>
      <c r="R661" s="1">
        <f t="shared" ref="R661:R724" si="530">SQRT(Q661-(O661*Q661-POWER(Q661,1/3)+1)/(O661-POWER(Q661,-2/3)/3))</f>
        <v>1.0925423633267659</v>
      </c>
      <c r="S661" s="1">
        <f t="shared" ref="S661:S724" si="531">SQRT(R661-(O661*R661-POWER(R661,1/3)+1)/(O661-POWER(R661,-2/3)/3))</f>
        <v>1.0925421640363309</v>
      </c>
      <c r="T661" s="1">
        <f t="shared" ref="T661:T724" si="532">(M661/b)*POWER(N661/A661,3/2)</f>
        <v>0.97259158482516839</v>
      </c>
      <c r="U661" s="1">
        <f t="shared" ref="U661:U724" si="533">SQRT(gn*(2*A661/3)^3)*S661*T661*b</f>
        <v>0.63227734982113371</v>
      </c>
      <c r="V661" s="2">
        <f t="shared" si="510"/>
        <v>18.580815410337387</v>
      </c>
      <c r="W661" s="1">
        <f>VLOOKUP(V661,Graph!$D$3:$M$50,col)</f>
        <v>5.8999999999999999E-3</v>
      </c>
      <c r="X661" s="1">
        <f>VLOOKUP(V661,Graph!$D$3:$M$50,col+1)</f>
        <v>4.7999999999999996E-3</v>
      </c>
      <c r="Y661" s="1">
        <f t="shared" ref="Y661:Y724" si="534">W661+Ratio*(X661-W661)</f>
        <v>5.1666666666666666E-3</v>
      </c>
      <c r="Z661" s="1">
        <f t="shared" si="511"/>
        <v>0.64058333333333328</v>
      </c>
      <c r="AA661" s="2">
        <f t="shared" ref="AA661:AA724" si="535">A661-Y661*L</f>
        <v>0.65483333333333382</v>
      </c>
      <c r="AB661" s="1">
        <f t="shared" ref="AB661:AB724" si="536">(4/27)*(Z661*AA661/B661)^2</f>
        <v>5.1701101229402149E-2</v>
      </c>
      <c r="AC661" s="1">
        <f t="shared" ref="AC661:AC724" si="537">SQRT(S661-(AB661*S661-POWER(S661,1/3)+1)/(AB661-POWER(S661,-2/3)/3))</f>
        <v>1.0925421573013623</v>
      </c>
      <c r="AD661" s="1">
        <f t="shared" ref="AD661:AD724" si="538">SQRT(AC661-(AB661*AC661-POWER(AC661,1/3)+1)/(AB661-POWER(AC661,-2/3)/3))</f>
        <v>1.0925421570737555</v>
      </c>
      <c r="AE661" s="1">
        <f t="shared" ref="AE661:AE724" si="539">SQRT(AD661-(AB661*AD661-POWER(AD661,1/3)+1)/(AB661-POWER(AD661,-2/3)/3))</f>
        <v>1.0925421570660638</v>
      </c>
      <c r="AF661" s="1">
        <f t="shared" ref="AF661:AF724" si="540">SQRT(AE661-(AB661*AE661-POWER(AE661,1/3)+1)/(AB661-POWER(AE661,-2/3)/3))</f>
        <v>1.0925421570658038</v>
      </c>
      <c r="AG661" s="1">
        <f t="shared" ref="AG661:AG724" si="541">(Z661/b)*POWER(AA661/A661,3/2)</f>
        <v>0.97259158482516839</v>
      </c>
      <c r="AH661" s="1">
        <f t="shared" ref="AH661:AH724" si="542">SQRT(gn*(2*A661/3)^3)*AF661*AG661*b</f>
        <v>0.63227734578714168</v>
      </c>
      <c r="AI661" s="2">
        <f t="shared" si="512"/>
        <v>18.580815370821576</v>
      </c>
      <c r="AJ661" s="1">
        <f>VLOOKUP(AI661,Graph!$D$3:$M$50,col)</f>
        <v>5.8999999999999999E-3</v>
      </c>
      <c r="AK661" s="1">
        <f>VLOOKUP(AI661,Graph!$D$3:$M$50,col+1)</f>
        <v>4.7999999999999996E-3</v>
      </c>
      <c r="AL661" s="1">
        <f t="shared" ref="AL661:AL724" si="543">AJ661+Ratio*(AK661-AJ661)</f>
        <v>5.1666666666666666E-3</v>
      </c>
      <c r="AM661" s="1">
        <f t="shared" si="513"/>
        <v>0.64058333333333328</v>
      </c>
      <c r="AN661" s="2">
        <f t="shared" ref="AN661:AN724" si="544">A661-AL661*L</f>
        <v>0.65483333333333382</v>
      </c>
      <c r="AO661" s="1">
        <f t="shared" ref="AO661:AO724" si="545">(4/27)*(AM661*AN661/B661)^2</f>
        <v>5.1701101229402149E-2</v>
      </c>
      <c r="AP661" s="1">
        <f t="shared" ref="AP661:AP724" si="546">SQRT(AF661-(AO661*AF661-POWER(AF661,1/3)+1)/(AO661-POWER(AF661,-2/3)/3))</f>
        <v>1.0925421570657949</v>
      </c>
      <c r="AQ661" s="1">
        <f t="shared" ref="AQ661:AQ724" si="547">SQRT(AP661-(AO661*AP661-POWER(AP661,1/3)+1)/(AO661-POWER(AP661,-2/3)/3))</f>
        <v>1.0925421570657949</v>
      </c>
      <c r="AR661" s="1">
        <f t="shared" ref="AR661:AR724" si="548">SQRT(AQ661-(AO661*AQ661-POWER(AQ661,1/3)+1)/(AO661-POWER(AQ661,-2/3)/3))</f>
        <v>1.0925421570657949</v>
      </c>
      <c r="AS661" s="1">
        <f t="shared" ref="AS661:AS724" si="549">SQRT(AR661-(AO661*AR661-POWER(AR661,1/3)+1)/(AO661-POWER(AR661,-2/3)/3))</f>
        <v>1.0925421570657949</v>
      </c>
      <c r="AT661" s="1">
        <f t="shared" ref="AT661:AT724" si="550">(AM661/b)*POWER(AN661/A661,3/2)</f>
        <v>0.97259158482516839</v>
      </c>
      <c r="AU661" s="1">
        <f t="shared" ref="AU661:AU724" si="551">SQRT(gn*(2*A661/3)^3)*AS661*AT661*b</f>
        <v>0.63227734578713657</v>
      </c>
      <c r="AV661" s="2">
        <f t="shared" si="516"/>
        <v>660</v>
      </c>
      <c r="AW661" s="1">
        <f t="shared" si="517"/>
        <v>632.2773457871366</v>
      </c>
      <c r="AX661" s="1">
        <f t="shared" si="518"/>
        <v>0.97259158482516839</v>
      </c>
      <c r="AY661" s="1">
        <f t="shared" si="519"/>
        <v>1.0925421570657949</v>
      </c>
      <c r="AZ661" s="1">
        <f t="shared" si="514"/>
        <v>5.1666666666666666E-3</v>
      </c>
      <c r="BA661" s="1">
        <f t="shared" si="515"/>
        <v>18.580815370821576</v>
      </c>
    </row>
    <row r="662" spans="1:53">
      <c r="A662" s="2">
        <f t="shared" si="520"/>
        <v>0.66100000000000048</v>
      </c>
      <c r="B662" s="1">
        <f t="shared" si="507"/>
        <v>0.71111683333333398</v>
      </c>
      <c r="C662" s="1">
        <f t="shared" si="521"/>
        <v>5.4233547241745582E-2</v>
      </c>
      <c r="D662" s="1">
        <f t="shared" si="508"/>
        <v>1.0981230053289062</v>
      </c>
      <c r="E662" s="1">
        <f t="shared" si="522"/>
        <v>1.0980560713332712</v>
      </c>
      <c r="F662" s="1">
        <f t="shared" si="522"/>
        <v>1.0980536625231367</v>
      </c>
      <c r="G662" s="1">
        <f t="shared" si="522"/>
        <v>1.0980535758070848</v>
      </c>
      <c r="H662" s="1">
        <f t="shared" si="523"/>
        <v>0.65486039639604321</v>
      </c>
      <c r="I662" s="1">
        <f t="shared" si="509"/>
        <v>18.799449683394414</v>
      </c>
      <c r="J662" s="1">
        <f>VLOOKUP($I662,Graph!$D$3:$M$50,col)</f>
        <v>5.8999999999999999E-3</v>
      </c>
      <c r="K662" s="1">
        <f>VLOOKUP($I662,Graph!$D$3:$M$50,col+1)</f>
        <v>4.7999999999999996E-3</v>
      </c>
      <c r="L662" s="1">
        <f t="shared" si="524"/>
        <v>5.1666666666666666E-3</v>
      </c>
      <c r="M662" s="1">
        <f t="shared" si="525"/>
        <v>0.64058333333333328</v>
      </c>
      <c r="N662" s="1">
        <f t="shared" si="526"/>
        <v>0.65583333333333382</v>
      </c>
      <c r="O662" s="1">
        <f t="shared" si="527"/>
        <v>5.1707382215770224E-2</v>
      </c>
      <c r="P662" s="1">
        <f t="shared" si="528"/>
        <v>1.0927364219504545</v>
      </c>
      <c r="Q662" s="1">
        <f t="shared" si="529"/>
        <v>1.0925617873000482</v>
      </c>
      <c r="R662" s="1">
        <f t="shared" si="530"/>
        <v>1.092555890126234</v>
      </c>
      <c r="S662" s="1">
        <f t="shared" si="531"/>
        <v>1.0925556908070857</v>
      </c>
      <c r="T662" s="1">
        <f t="shared" si="532"/>
        <v>0.9726089989345561</v>
      </c>
      <c r="U662" s="1">
        <f t="shared" si="533"/>
        <v>0.633734080716578</v>
      </c>
      <c r="V662" s="2">
        <f t="shared" si="510"/>
        <v>18.595074177903836</v>
      </c>
      <c r="W662" s="1">
        <f>VLOOKUP(V662,Graph!$D$3:$M$50,col)</f>
        <v>5.8999999999999999E-3</v>
      </c>
      <c r="X662" s="1">
        <f>VLOOKUP(V662,Graph!$D$3:$M$50,col+1)</f>
        <v>4.7999999999999996E-3</v>
      </c>
      <c r="Y662" s="1">
        <f t="shared" si="534"/>
        <v>5.1666666666666666E-3</v>
      </c>
      <c r="Z662" s="1">
        <f t="shared" si="511"/>
        <v>0.64058333333333328</v>
      </c>
      <c r="AA662" s="2">
        <f t="shared" si="535"/>
        <v>0.65583333333333382</v>
      </c>
      <c r="AB662" s="1">
        <f t="shared" si="536"/>
        <v>5.1707382215770224E-2</v>
      </c>
      <c r="AC662" s="1">
        <f t="shared" si="537"/>
        <v>1.0925556840700736</v>
      </c>
      <c r="AD662" s="1">
        <f t="shared" si="538"/>
        <v>1.0925556838423616</v>
      </c>
      <c r="AE662" s="1">
        <f t="shared" si="539"/>
        <v>1.0925556838346648</v>
      </c>
      <c r="AF662" s="1">
        <f t="shared" si="540"/>
        <v>1.0925556838344048</v>
      </c>
      <c r="AG662" s="1">
        <f t="shared" si="541"/>
        <v>0.9726089989345561</v>
      </c>
      <c r="AH662" s="1">
        <f t="shared" si="542"/>
        <v>0.63373407667209258</v>
      </c>
      <c r="AI662" s="2">
        <f t="shared" si="512"/>
        <v>18.595074138345971</v>
      </c>
      <c r="AJ662" s="1">
        <f>VLOOKUP(AI662,Graph!$D$3:$M$50,col)</f>
        <v>5.8999999999999999E-3</v>
      </c>
      <c r="AK662" s="1">
        <f>VLOOKUP(AI662,Graph!$D$3:$M$50,col+1)</f>
        <v>4.7999999999999996E-3</v>
      </c>
      <c r="AL662" s="1">
        <f t="shared" si="543"/>
        <v>5.1666666666666666E-3</v>
      </c>
      <c r="AM662" s="1">
        <f t="shared" si="513"/>
        <v>0.64058333333333328</v>
      </c>
      <c r="AN662" s="2">
        <f t="shared" si="544"/>
        <v>0.65583333333333382</v>
      </c>
      <c r="AO662" s="1">
        <f t="shared" si="545"/>
        <v>5.1707382215770224E-2</v>
      </c>
      <c r="AP662" s="1">
        <f t="shared" si="546"/>
        <v>1.0925556838343959</v>
      </c>
      <c r="AQ662" s="1">
        <f t="shared" si="547"/>
        <v>1.0925556838343953</v>
      </c>
      <c r="AR662" s="1">
        <f t="shared" si="548"/>
        <v>1.0925556838343953</v>
      </c>
      <c r="AS662" s="1">
        <f t="shared" si="549"/>
        <v>1.0925556838343953</v>
      </c>
      <c r="AT662" s="1">
        <f t="shared" si="550"/>
        <v>0.9726089989345561</v>
      </c>
      <c r="AU662" s="1">
        <f t="shared" si="551"/>
        <v>0.63373407667208692</v>
      </c>
      <c r="AV662" s="2">
        <f t="shared" si="516"/>
        <v>661</v>
      </c>
      <c r="AW662" s="1">
        <f t="shared" si="517"/>
        <v>633.73407667208687</v>
      </c>
      <c r="AX662" s="1">
        <f t="shared" si="518"/>
        <v>0.9726089989345561</v>
      </c>
      <c r="AY662" s="1">
        <f t="shared" si="519"/>
        <v>1.0925556838343953</v>
      </c>
      <c r="AZ662" s="1">
        <f t="shared" si="514"/>
        <v>5.1666666666666666E-3</v>
      </c>
      <c r="BA662" s="1">
        <f t="shared" si="515"/>
        <v>18.595074138345971</v>
      </c>
    </row>
    <row r="663" spans="1:53">
      <c r="A663" s="2">
        <f t="shared" si="520"/>
        <v>0.66200000000000048</v>
      </c>
      <c r="B663" s="1">
        <f t="shared" si="507"/>
        <v>0.71215800000000062</v>
      </c>
      <c r="C663" s="1">
        <f t="shared" si="521"/>
        <v>5.4238825294084754E-2</v>
      </c>
      <c r="D663" s="1">
        <f t="shared" si="508"/>
        <v>1.0981342128287284</v>
      </c>
      <c r="E663" s="1">
        <f t="shared" si="522"/>
        <v>1.098067666008856</v>
      </c>
      <c r="F663" s="1">
        <f t="shared" si="522"/>
        <v>1.0980652708170047</v>
      </c>
      <c r="G663" s="1">
        <f t="shared" si="522"/>
        <v>1.0980651845800169</v>
      </c>
      <c r="H663" s="1">
        <f t="shared" si="523"/>
        <v>0.65635396476323316</v>
      </c>
      <c r="I663" s="1">
        <f t="shared" si="509"/>
        <v>18.813731070232997</v>
      </c>
      <c r="J663" s="1">
        <f>VLOOKUP($I663,Graph!$D$3:$M$50,col)</f>
        <v>5.8999999999999999E-3</v>
      </c>
      <c r="K663" s="1">
        <f>VLOOKUP($I663,Graph!$D$3:$M$50,col+1)</f>
        <v>4.7999999999999996E-3</v>
      </c>
      <c r="L663" s="1">
        <f t="shared" si="524"/>
        <v>5.1666666666666666E-3</v>
      </c>
      <c r="M663" s="1">
        <f t="shared" si="525"/>
        <v>0.64058333333333328</v>
      </c>
      <c r="N663" s="1">
        <f t="shared" si="526"/>
        <v>0.65683333333333382</v>
      </c>
      <c r="O663" s="1">
        <f t="shared" si="527"/>
        <v>5.171364521651383E-2</v>
      </c>
      <c r="P663" s="1">
        <f t="shared" si="528"/>
        <v>1.0927498801354441</v>
      </c>
      <c r="Q663" s="1">
        <f t="shared" si="529"/>
        <v>1.0925752759716179</v>
      </c>
      <c r="R663" s="1">
        <f t="shared" si="530"/>
        <v>1.0925693788887856</v>
      </c>
      <c r="S663" s="1">
        <f t="shared" si="531"/>
        <v>1.0925691795410457</v>
      </c>
      <c r="T663" s="1">
        <f t="shared" si="532"/>
        <v>0.97262636053680174</v>
      </c>
      <c r="U663" s="1">
        <f t="shared" si="533"/>
        <v>0.63519193043807576</v>
      </c>
      <c r="V663" s="2">
        <f t="shared" si="510"/>
        <v>18.609322037746708</v>
      </c>
      <c r="W663" s="1">
        <f>VLOOKUP(V663,Graph!$D$3:$M$50,col)</f>
        <v>5.8999999999999999E-3</v>
      </c>
      <c r="X663" s="1">
        <f>VLOOKUP(V663,Graph!$D$3:$M$50,col+1)</f>
        <v>4.7999999999999996E-3</v>
      </c>
      <c r="Y663" s="1">
        <f t="shared" si="534"/>
        <v>5.1666666666666666E-3</v>
      </c>
      <c r="Z663" s="1">
        <f t="shared" si="511"/>
        <v>0.64058333333333328</v>
      </c>
      <c r="AA663" s="2">
        <f t="shared" si="535"/>
        <v>0.65683333333333382</v>
      </c>
      <c r="AB663" s="1">
        <f t="shared" si="536"/>
        <v>5.171364521651383E-2</v>
      </c>
      <c r="AC663" s="1">
        <f t="shared" si="537"/>
        <v>1.0925691728019968</v>
      </c>
      <c r="AD663" s="1">
        <f t="shared" si="538"/>
        <v>1.0925691725741797</v>
      </c>
      <c r="AE663" s="1">
        <f t="shared" si="539"/>
        <v>1.0925691725664781</v>
      </c>
      <c r="AF663" s="1">
        <f t="shared" si="540"/>
        <v>1.0925691725662179</v>
      </c>
      <c r="AG663" s="1">
        <f t="shared" si="541"/>
        <v>0.97262636053680174</v>
      </c>
      <c r="AH663" s="1">
        <f t="shared" si="542"/>
        <v>0.63519192638308841</v>
      </c>
      <c r="AI663" s="2">
        <f t="shared" si="512"/>
        <v>18.609321998146832</v>
      </c>
      <c r="AJ663" s="1">
        <f>VLOOKUP(AI663,Graph!$D$3:$M$50,col)</f>
        <v>5.8999999999999999E-3</v>
      </c>
      <c r="AK663" s="1">
        <f>VLOOKUP(AI663,Graph!$D$3:$M$50,col+1)</f>
        <v>4.7999999999999996E-3</v>
      </c>
      <c r="AL663" s="1">
        <f t="shared" si="543"/>
        <v>5.1666666666666666E-3</v>
      </c>
      <c r="AM663" s="1">
        <f t="shared" si="513"/>
        <v>0.64058333333333328</v>
      </c>
      <c r="AN663" s="2">
        <f t="shared" si="544"/>
        <v>0.65683333333333382</v>
      </c>
      <c r="AO663" s="1">
        <f t="shared" si="545"/>
        <v>5.171364521651383E-2</v>
      </c>
      <c r="AP663" s="1">
        <f t="shared" si="546"/>
        <v>1.092569172566209</v>
      </c>
      <c r="AQ663" s="1">
        <f t="shared" si="547"/>
        <v>1.0925691725662088</v>
      </c>
      <c r="AR663" s="1">
        <f t="shared" si="548"/>
        <v>1.0925691725662088</v>
      </c>
      <c r="AS663" s="1">
        <f t="shared" si="549"/>
        <v>1.0925691725662088</v>
      </c>
      <c r="AT663" s="1">
        <f t="shared" si="550"/>
        <v>0.97262636053680174</v>
      </c>
      <c r="AU663" s="1">
        <f t="shared" si="551"/>
        <v>0.63519192638308308</v>
      </c>
      <c r="AV663" s="2">
        <f t="shared" si="516"/>
        <v>662</v>
      </c>
      <c r="AW663" s="1">
        <f t="shared" si="517"/>
        <v>635.19192638308311</v>
      </c>
      <c r="AX663" s="1">
        <f t="shared" si="518"/>
        <v>0.97262636053680174</v>
      </c>
      <c r="AY663" s="1">
        <f t="shared" si="519"/>
        <v>1.0925691725662088</v>
      </c>
      <c r="AZ663" s="1">
        <f t="shared" si="514"/>
        <v>5.1666666666666666E-3</v>
      </c>
      <c r="BA663" s="1">
        <f t="shared" si="515"/>
        <v>18.609321998146832</v>
      </c>
    </row>
    <row r="664" spans="1:53">
      <c r="A664" s="2">
        <f t="shared" si="520"/>
        <v>0.66300000000000048</v>
      </c>
      <c r="B664" s="1">
        <f t="shared" si="507"/>
        <v>0.71319916666666727</v>
      </c>
      <c r="C664" s="1">
        <f t="shared" si="521"/>
        <v>5.4244088191748141E-2</v>
      </c>
      <c r="D664" s="1">
        <f t="shared" si="508"/>
        <v>1.0981453884905554</v>
      </c>
      <c r="E664" s="1">
        <f t="shared" si="522"/>
        <v>1.0980792278955085</v>
      </c>
      <c r="F664" s="1">
        <f t="shared" si="522"/>
        <v>1.0980768462922565</v>
      </c>
      <c r="G664" s="1">
        <f t="shared" si="522"/>
        <v>1.0980767605334225</v>
      </c>
      <c r="H664" s="1">
        <f t="shared" si="523"/>
        <v>0.65784866818227972</v>
      </c>
      <c r="I664" s="1">
        <f t="shared" si="509"/>
        <v>18.828001636716891</v>
      </c>
      <c r="J664" s="1">
        <f>VLOOKUP($I664,Graph!$D$3:$M$50,col)</f>
        <v>5.8999999999999999E-3</v>
      </c>
      <c r="K664" s="1">
        <f>VLOOKUP($I664,Graph!$D$3:$M$50,col+1)</f>
        <v>4.7999999999999996E-3</v>
      </c>
      <c r="L664" s="1">
        <f t="shared" si="524"/>
        <v>5.1666666666666666E-3</v>
      </c>
      <c r="M664" s="1">
        <f t="shared" si="525"/>
        <v>0.64058333333333328</v>
      </c>
      <c r="N664" s="1">
        <f t="shared" si="526"/>
        <v>0.65783333333333383</v>
      </c>
      <c r="O664" s="1">
        <f t="shared" si="527"/>
        <v>5.1719890308741051E-2</v>
      </c>
      <c r="P664" s="1">
        <f t="shared" si="528"/>
        <v>1.0927633005019264</v>
      </c>
      <c r="Q664" s="1">
        <f t="shared" si="529"/>
        <v>1.0925887267654846</v>
      </c>
      <c r="R664" s="1">
        <f t="shared" si="530"/>
        <v>1.0925828297745732</v>
      </c>
      <c r="S664" s="1">
        <f t="shared" si="531"/>
        <v>1.092582630398363</v>
      </c>
      <c r="T664" s="1">
        <f t="shared" si="532"/>
        <v>0.97264366986902673</v>
      </c>
      <c r="U664" s="1">
        <f t="shared" si="533"/>
        <v>0.63665089812689835</v>
      </c>
      <c r="V664" s="2">
        <f t="shared" si="510"/>
        <v>18.623559014826299</v>
      </c>
      <c r="W664" s="1">
        <f>VLOOKUP(V664,Graph!$D$3:$M$50,col)</f>
        <v>5.8999999999999999E-3</v>
      </c>
      <c r="X664" s="1">
        <f>VLOOKUP(V664,Graph!$D$3:$M$50,col+1)</f>
        <v>4.7999999999999996E-3</v>
      </c>
      <c r="Y664" s="1">
        <f t="shared" si="534"/>
        <v>5.1666666666666666E-3</v>
      </c>
      <c r="Z664" s="1">
        <f t="shared" si="511"/>
        <v>0.64058333333333328</v>
      </c>
      <c r="AA664" s="2">
        <f t="shared" si="535"/>
        <v>0.65783333333333383</v>
      </c>
      <c r="AB664" s="1">
        <f t="shared" si="536"/>
        <v>5.1719890308741051E-2</v>
      </c>
      <c r="AC664" s="1">
        <f t="shared" si="537"/>
        <v>1.0925826236572838</v>
      </c>
      <c r="AD664" s="1">
        <f t="shared" si="538"/>
        <v>1.0925826234293619</v>
      </c>
      <c r="AE664" s="1">
        <f t="shared" si="539"/>
        <v>1.092582623421656</v>
      </c>
      <c r="AF664" s="1">
        <f t="shared" si="540"/>
        <v>1.0925826234213956</v>
      </c>
      <c r="AG664" s="1">
        <f t="shared" si="541"/>
        <v>0.97264366986902673</v>
      </c>
      <c r="AH664" s="1">
        <f t="shared" si="542"/>
        <v>0.63665089406140019</v>
      </c>
      <c r="AI664" s="2">
        <f t="shared" si="512"/>
        <v>18.623558975184451</v>
      </c>
      <c r="AJ664" s="1">
        <f>VLOOKUP(AI664,Graph!$D$3:$M$50,col)</f>
        <v>5.8999999999999999E-3</v>
      </c>
      <c r="AK664" s="1">
        <f>VLOOKUP(AI664,Graph!$D$3:$M$50,col+1)</f>
        <v>4.7999999999999996E-3</v>
      </c>
      <c r="AL664" s="1">
        <f t="shared" si="543"/>
        <v>5.1666666666666666E-3</v>
      </c>
      <c r="AM664" s="1">
        <f t="shared" si="513"/>
        <v>0.64058333333333328</v>
      </c>
      <c r="AN664" s="2">
        <f t="shared" si="544"/>
        <v>0.65783333333333383</v>
      </c>
      <c r="AO664" s="1">
        <f t="shared" si="545"/>
        <v>5.1719890308741051E-2</v>
      </c>
      <c r="AP664" s="1">
        <f t="shared" si="546"/>
        <v>1.0925826234213865</v>
      </c>
      <c r="AQ664" s="1">
        <f t="shared" si="547"/>
        <v>1.0925826234213862</v>
      </c>
      <c r="AR664" s="1">
        <f t="shared" si="548"/>
        <v>1.0925826234213862</v>
      </c>
      <c r="AS664" s="1">
        <f t="shared" si="549"/>
        <v>1.0925826234213862</v>
      </c>
      <c r="AT664" s="1">
        <f t="shared" si="550"/>
        <v>0.97264366986902673</v>
      </c>
      <c r="AU664" s="1">
        <f t="shared" si="551"/>
        <v>0.63665089406139475</v>
      </c>
      <c r="AV664" s="2">
        <f t="shared" si="516"/>
        <v>663</v>
      </c>
      <c r="AW664" s="1">
        <f t="shared" si="517"/>
        <v>636.65089406139475</v>
      </c>
      <c r="AX664" s="1">
        <f t="shared" si="518"/>
        <v>0.97264366986902673</v>
      </c>
      <c r="AY664" s="1">
        <f t="shared" si="519"/>
        <v>1.0925826234213862</v>
      </c>
      <c r="AZ664" s="1">
        <f t="shared" si="514"/>
        <v>5.1666666666666666E-3</v>
      </c>
      <c r="BA664" s="1">
        <f t="shared" si="515"/>
        <v>18.623558975184451</v>
      </c>
    </row>
    <row r="665" spans="1:53">
      <c r="A665" s="2">
        <f t="shared" si="520"/>
        <v>0.66400000000000048</v>
      </c>
      <c r="B665" s="1">
        <f t="shared" si="507"/>
        <v>0.71424033333333392</v>
      </c>
      <c r="C665" s="1">
        <f t="shared" si="521"/>
        <v>5.424933599989322E-2</v>
      </c>
      <c r="D665" s="1">
        <f t="shared" si="508"/>
        <v>1.0981565324498248</v>
      </c>
      <c r="E665" s="1">
        <f t="shared" si="522"/>
        <v>1.0980907571320857</v>
      </c>
      <c r="F665" s="1">
        <f t="shared" si="522"/>
        <v>1.0980883890878399</v>
      </c>
      <c r="G665" s="1">
        <f t="shared" si="522"/>
        <v>1.098088303806251</v>
      </c>
      <c r="H665" s="1">
        <f t="shared" si="523"/>
        <v>0.65934450579128978</v>
      </c>
      <c r="I665" s="1">
        <f t="shared" si="509"/>
        <v>18.842261407378682</v>
      </c>
      <c r="J665" s="1">
        <f>VLOOKUP($I665,Graph!$D$3:$M$50,col)</f>
        <v>5.8999999999999999E-3</v>
      </c>
      <c r="K665" s="1">
        <f>VLOOKUP($I665,Graph!$D$3:$M$50,col+1)</f>
        <v>4.7999999999999996E-3</v>
      </c>
      <c r="L665" s="1">
        <f t="shared" si="524"/>
        <v>5.1666666666666666E-3</v>
      </c>
      <c r="M665" s="1">
        <f t="shared" si="525"/>
        <v>0.64058333333333328</v>
      </c>
      <c r="N665" s="1">
        <f t="shared" si="526"/>
        <v>0.65883333333333383</v>
      </c>
      <c r="O665" s="1">
        <f t="shared" si="527"/>
        <v>5.1726117569120052E-2</v>
      </c>
      <c r="P665" s="1">
        <f t="shared" si="528"/>
        <v>1.092776683209024</v>
      </c>
      <c r="Q665" s="1">
        <f t="shared" si="529"/>
        <v>1.0926021398409127</v>
      </c>
      <c r="R665" s="1">
        <f t="shared" si="530"/>
        <v>1.0925962429428533</v>
      </c>
      <c r="S665" s="1">
        <f t="shared" si="531"/>
        <v>1.0925960435382926</v>
      </c>
      <c r="T665" s="1">
        <f t="shared" si="532"/>
        <v>0.97266092716692576</v>
      </c>
      <c r="U665" s="1">
        <f t="shared" si="533"/>
        <v>0.63811098292628987</v>
      </c>
      <c r="V665" s="2">
        <f t="shared" si="510"/>
        <v>18.637785134007935</v>
      </c>
      <c r="W665" s="1">
        <f>VLOOKUP(V665,Graph!$D$3:$M$50,col)</f>
        <v>5.8999999999999999E-3</v>
      </c>
      <c r="X665" s="1">
        <f>VLOOKUP(V665,Graph!$D$3:$M$50,col+1)</f>
        <v>4.7999999999999996E-3</v>
      </c>
      <c r="Y665" s="1">
        <f t="shared" si="534"/>
        <v>5.1666666666666666E-3</v>
      </c>
      <c r="Z665" s="1">
        <f t="shared" si="511"/>
        <v>0.64058333333333328</v>
      </c>
      <c r="AA665" s="2">
        <f t="shared" si="535"/>
        <v>0.65883333333333383</v>
      </c>
      <c r="AB665" s="1">
        <f t="shared" si="536"/>
        <v>5.1726117569120052E-2</v>
      </c>
      <c r="AC665" s="1">
        <f t="shared" si="537"/>
        <v>1.0925960367951899</v>
      </c>
      <c r="AD665" s="1">
        <f t="shared" si="538"/>
        <v>1.0925960365671641</v>
      </c>
      <c r="AE665" s="1">
        <f t="shared" si="539"/>
        <v>1.0925960365594531</v>
      </c>
      <c r="AF665" s="1">
        <f t="shared" si="540"/>
        <v>1.0925960365591922</v>
      </c>
      <c r="AG665" s="1">
        <f t="shared" si="541"/>
        <v>0.97266092716692576</v>
      </c>
      <c r="AH665" s="1">
        <f t="shared" si="542"/>
        <v>0.63811097885027235</v>
      </c>
      <c r="AI665" s="2">
        <f t="shared" si="512"/>
        <v>18.637785094324165</v>
      </c>
      <c r="AJ665" s="1">
        <f>VLOOKUP(AI665,Graph!$D$3:$M$50,col)</f>
        <v>5.8999999999999999E-3</v>
      </c>
      <c r="AK665" s="1">
        <f>VLOOKUP(AI665,Graph!$D$3:$M$50,col+1)</f>
        <v>4.7999999999999996E-3</v>
      </c>
      <c r="AL665" s="1">
        <f t="shared" si="543"/>
        <v>5.1666666666666666E-3</v>
      </c>
      <c r="AM665" s="1">
        <f t="shared" si="513"/>
        <v>0.64058333333333328</v>
      </c>
      <c r="AN665" s="2">
        <f t="shared" si="544"/>
        <v>0.65883333333333383</v>
      </c>
      <c r="AO665" s="1">
        <f t="shared" si="545"/>
        <v>5.1726117569120052E-2</v>
      </c>
      <c r="AP665" s="1">
        <f t="shared" si="546"/>
        <v>1.0925960365591834</v>
      </c>
      <c r="AQ665" s="1">
        <f t="shared" si="547"/>
        <v>1.0925960365591827</v>
      </c>
      <c r="AR665" s="1">
        <f t="shared" si="548"/>
        <v>1.0925960365591827</v>
      </c>
      <c r="AS665" s="1">
        <f t="shared" si="549"/>
        <v>1.0925960365591827</v>
      </c>
      <c r="AT665" s="1">
        <f t="shared" si="550"/>
        <v>0.97266092716692576</v>
      </c>
      <c r="AU665" s="1">
        <f t="shared" si="551"/>
        <v>0.63811097885026691</v>
      </c>
      <c r="AV665" s="2">
        <f t="shared" si="516"/>
        <v>664</v>
      </c>
      <c r="AW665" s="1">
        <f t="shared" si="517"/>
        <v>638.11097885026686</v>
      </c>
      <c r="AX665" s="1">
        <f t="shared" si="518"/>
        <v>0.97266092716692576</v>
      </c>
      <c r="AY665" s="1">
        <f t="shared" si="519"/>
        <v>1.0925960365591827</v>
      </c>
      <c r="AZ665" s="1">
        <f t="shared" si="514"/>
        <v>5.1666666666666666E-3</v>
      </c>
      <c r="BA665" s="1">
        <f t="shared" si="515"/>
        <v>18.637785094324165</v>
      </c>
    </row>
    <row r="666" spans="1:53">
      <c r="A666" s="2">
        <f t="shared" si="520"/>
        <v>0.66500000000000048</v>
      </c>
      <c r="B666" s="1">
        <f t="shared" si="507"/>
        <v>0.71528150000000057</v>
      </c>
      <c r="C666" s="1">
        <f t="shared" si="521"/>
        <v>5.425456878330466E-2</v>
      </c>
      <c r="D666" s="1">
        <f t="shared" si="508"/>
        <v>1.0981676448412061</v>
      </c>
      <c r="E666" s="1">
        <f t="shared" si="522"/>
        <v>1.0981022538566616</v>
      </c>
      <c r="F666" s="1">
        <f t="shared" si="522"/>
        <v>1.0980998993419193</v>
      </c>
      <c r="G666" s="1">
        <f t="shared" si="522"/>
        <v>1.0980998145366694</v>
      </c>
      <c r="H666" s="1">
        <f t="shared" si="523"/>
        <v>0.66084147673033189</v>
      </c>
      <c r="I666" s="1">
        <f t="shared" si="509"/>
        <v>18.856510406658483</v>
      </c>
      <c r="J666" s="1">
        <f>VLOOKUP($I666,Graph!$D$3:$M$50,col)</f>
        <v>5.8999999999999999E-3</v>
      </c>
      <c r="K666" s="1">
        <f>VLOOKUP($I666,Graph!$D$3:$M$50,col+1)</f>
        <v>4.7999999999999996E-3</v>
      </c>
      <c r="L666" s="1">
        <f t="shared" si="524"/>
        <v>5.1666666666666666E-3</v>
      </c>
      <c r="M666" s="1">
        <f t="shared" si="525"/>
        <v>0.64058333333333328</v>
      </c>
      <c r="N666" s="1">
        <f t="shared" si="526"/>
        <v>0.65983333333333383</v>
      </c>
      <c r="O666" s="1">
        <f t="shared" si="527"/>
        <v>5.1732327073882145E-2</v>
      </c>
      <c r="P666" s="1">
        <f t="shared" si="528"/>
        <v>1.092790028414969</v>
      </c>
      <c r="Q666" s="1">
        <f t="shared" si="529"/>
        <v>1.0926155153562744</v>
      </c>
      <c r="R666" s="1">
        <f t="shared" si="530"/>
        <v>1.0926096185519889</v>
      </c>
      <c r="S666" s="1">
        <f t="shared" si="531"/>
        <v>1.0926094191191973</v>
      </c>
      <c r="T666" s="1">
        <f t="shared" si="532"/>
        <v>0.97267813266477943</v>
      </c>
      <c r="U666" s="1">
        <f t="shared" si="533"/>
        <v>0.63957218398146298</v>
      </c>
      <c r="V666" s="2">
        <f t="shared" si="510"/>
        <v>18.652000420062535</v>
      </c>
      <c r="W666" s="1">
        <f>VLOOKUP(V666,Graph!$D$3:$M$50,col)</f>
        <v>5.8999999999999999E-3</v>
      </c>
      <c r="X666" s="1">
        <f>VLOOKUP(V666,Graph!$D$3:$M$50,col+1)</f>
        <v>4.7999999999999996E-3</v>
      </c>
      <c r="Y666" s="1">
        <f t="shared" si="534"/>
        <v>5.1666666666666666E-3</v>
      </c>
      <c r="Z666" s="1">
        <f t="shared" si="511"/>
        <v>0.64058333333333328</v>
      </c>
      <c r="AA666" s="2">
        <f t="shared" si="535"/>
        <v>0.65983333333333383</v>
      </c>
      <c r="AB666" s="1">
        <f t="shared" si="536"/>
        <v>5.1732327073882145E-2</v>
      </c>
      <c r="AC666" s="1">
        <f t="shared" si="537"/>
        <v>1.0926094123740779</v>
      </c>
      <c r="AD666" s="1">
        <f t="shared" si="538"/>
        <v>1.092609412145948</v>
      </c>
      <c r="AE666" s="1">
        <f t="shared" si="539"/>
        <v>1.0926094121382322</v>
      </c>
      <c r="AF666" s="1">
        <f t="shared" si="540"/>
        <v>1.092609412137971</v>
      </c>
      <c r="AG666" s="1">
        <f t="shared" si="541"/>
        <v>0.97267813266477943</v>
      </c>
      <c r="AH666" s="1">
        <f t="shared" si="542"/>
        <v>0.63957217989491744</v>
      </c>
      <c r="AI666" s="2">
        <f t="shared" si="512"/>
        <v>18.65200038033689</v>
      </c>
      <c r="AJ666" s="1">
        <f>VLOOKUP(AI666,Graph!$D$3:$M$50,col)</f>
        <v>5.8999999999999999E-3</v>
      </c>
      <c r="AK666" s="1">
        <f>VLOOKUP(AI666,Graph!$D$3:$M$50,col+1)</f>
        <v>4.7999999999999996E-3</v>
      </c>
      <c r="AL666" s="1">
        <f t="shared" si="543"/>
        <v>5.1666666666666666E-3</v>
      </c>
      <c r="AM666" s="1">
        <f t="shared" si="513"/>
        <v>0.64058333333333328</v>
      </c>
      <c r="AN666" s="2">
        <f t="shared" si="544"/>
        <v>0.65983333333333383</v>
      </c>
      <c r="AO666" s="1">
        <f t="shared" si="545"/>
        <v>5.1732327073882145E-2</v>
      </c>
      <c r="AP666" s="1">
        <f t="shared" si="546"/>
        <v>1.0926094121379626</v>
      </c>
      <c r="AQ666" s="1">
        <f t="shared" si="547"/>
        <v>1.0926094121379624</v>
      </c>
      <c r="AR666" s="1">
        <f t="shared" si="548"/>
        <v>1.0926094121379621</v>
      </c>
      <c r="AS666" s="1">
        <f t="shared" si="549"/>
        <v>1.0926094121379619</v>
      </c>
      <c r="AT666" s="1">
        <f t="shared" si="550"/>
        <v>0.97267813266477943</v>
      </c>
      <c r="AU666" s="1">
        <f t="shared" si="551"/>
        <v>0.63957217989491211</v>
      </c>
      <c r="AV666" s="2">
        <f t="shared" si="516"/>
        <v>665</v>
      </c>
      <c r="AW666" s="1">
        <f t="shared" si="517"/>
        <v>639.5721798949121</v>
      </c>
      <c r="AX666" s="1">
        <f t="shared" si="518"/>
        <v>0.97267813266477943</v>
      </c>
      <c r="AY666" s="1">
        <f t="shared" si="519"/>
        <v>1.0926094121379619</v>
      </c>
      <c r="AZ666" s="1">
        <f t="shared" si="514"/>
        <v>5.1666666666666666E-3</v>
      </c>
      <c r="BA666" s="1">
        <f t="shared" si="515"/>
        <v>18.65200038033689</v>
      </c>
    </row>
    <row r="667" spans="1:53">
      <c r="A667" s="2">
        <f t="shared" si="520"/>
        <v>0.66600000000000048</v>
      </c>
      <c r="B667" s="1">
        <f t="shared" si="507"/>
        <v>0.71632266666666733</v>
      </c>
      <c r="C667" s="1">
        <f t="shared" si="521"/>
        <v>5.425978660639684E-2</v>
      </c>
      <c r="D667" s="1">
        <f t="shared" si="508"/>
        <v>1.098178725798608</v>
      </c>
      <c r="E667" s="1">
        <f t="shared" si="522"/>
        <v>1.0981137182065326</v>
      </c>
      <c r="F667" s="1">
        <f t="shared" si="522"/>
        <v>1.0981113771918805</v>
      </c>
      <c r="G667" s="1">
        <f t="shared" si="522"/>
        <v>1.0981112928620658</v>
      </c>
      <c r="H667" s="1">
        <f t="shared" si="523"/>
        <v>0.66233958014142791</v>
      </c>
      <c r="I667" s="1">
        <f t="shared" si="509"/>
        <v>18.870748658904404</v>
      </c>
      <c r="J667" s="1">
        <f>VLOOKUP($I667,Graph!$D$3:$M$50,col)</f>
        <v>5.8999999999999999E-3</v>
      </c>
      <c r="K667" s="1">
        <f>VLOOKUP($I667,Graph!$D$3:$M$50,col+1)</f>
        <v>4.7999999999999996E-3</v>
      </c>
      <c r="L667" s="1">
        <f t="shared" si="524"/>
        <v>5.1666666666666666E-3</v>
      </c>
      <c r="M667" s="1">
        <f t="shared" si="525"/>
        <v>0.64058333333333328</v>
      </c>
      <c r="N667" s="1">
        <f t="shared" si="526"/>
        <v>0.66083333333333383</v>
      </c>
      <c r="O667" s="1">
        <f t="shared" si="527"/>
        <v>5.1738518898824991E-2</v>
      </c>
      <c r="P667" s="1">
        <f t="shared" si="528"/>
        <v>1.0928033362771066</v>
      </c>
      <c r="Q667" s="1">
        <f t="shared" si="529"/>
        <v>1.0926288534690576</v>
      </c>
      <c r="R667" s="1">
        <f t="shared" si="530"/>
        <v>1.0926229567594596</v>
      </c>
      <c r="S667" s="1">
        <f t="shared" si="531"/>
        <v>1.0926227572985565</v>
      </c>
      <c r="T667" s="1">
        <f t="shared" si="532"/>
        <v>0.97269528659546356</v>
      </c>
      <c r="U667" s="1">
        <f t="shared" si="533"/>
        <v>0.64103450043959054</v>
      </c>
      <c r="V667" s="2">
        <f t="shared" si="510"/>
        <v>18.666204897667075</v>
      </c>
      <c r="W667" s="1">
        <f>VLOOKUP(V667,Graph!$D$3:$M$50,col)</f>
        <v>5.8999999999999999E-3</v>
      </c>
      <c r="X667" s="1">
        <f>VLOOKUP(V667,Graph!$D$3:$M$50,col+1)</f>
        <v>4.7999999999999996E-3</v>
      </c>
      <c r="Y667" s="1">
        <f t="shared" si="534"/>
        <v>5.1666666666666666E-3</v>
      </c>
      <c r="Z667" s="1">
        <f t="shared" si="511"/>
        <v>0.64058333333333328</v>
      </c>
      <c r="AA667" s="2">
        <f t="shared" si="535"/>
        <v>0.66083333333333383</v>
      </c>
      <c r="AB667" s="1">
        <f t="shared" si="536"/>
        <v>5.1738518898824991E-2</v>
      </c>
      <c r="AC667" s="1">
        <f t="shared" si="537"/>
        <v>1.0926227505514272</v>
      </c>
      <c r="AD667" s="1">
        <f t="shared" si="538"/>
        <v>1.0926227503231929</v>
      </c>
      <c r="AE667" s="1">
        <f t="shared" si="539"/>
        <v>1.0926227503154726</v>
      </c>
      <c r="AF667" s="1">
        <f t="shared" si="540"/>
        <v>1.0926227503152115</v>
      </c>
      <c r="AG667" s="1">
        <f t="shared" si="541"/>
        <v>0.97269528659546356</v>
      </c>
      <c r="AH667" s="1">
        <f t="shared" si="542"/>
        <v>0.64103449634250831</v>
      </c>
      <c r="AI667" s="2">
        <f t="shared" si="512"/>
        <v>18.666204857899597</v>
      </c>
      <c r="AJ667" s="1">
        <f>VLOOKUP(AI667,Graph!$D$3:$M$50,col)</f>
        <v>5.8999999999999999E-3</v>
      </c>
      <c r="AK667" s="1">
        <f>VLOOKUP(AI667,Graph!$D$3:$M$50,col+1)</f>
        <v>4.7999999999999996E-3</v>
      </c>
      <c r="AL667" s="1">
        <f t="shared" si="543"/>
        <v>5.1666666666666666E-3</v>
      </c>
      <c r="AM667" s="1">
        <f t="shared" si="513"/>
        <v>0.64058333333333328</v>
      </c>
      <c r="AN667" s="2">
        <f t="shared" si="544"/>
        <v>0.66083333333333383</v>
      </c>
      <c r="AO667" s="1">
        <f t="shared" si="545"/>
        <v>5.1738518898824991E-2</v>
      </c>
      <c r="AP667" s="1">
        <f t="shared" si="546"/>
        <v>1.0926227503152024</v>
      </c>
      <c r="AQ667" s="1">
        <f t="shared" si="547"/>
        <v>1.0926227503152022</v>
      </c>
      <c r="AR667" s="1">
        <f t="shared" si="548"/>
        <v>1.0926227503152024</v>
      </c>
      <c r="AS667" s="1">
        <f t="shared" si="549"/>
        <v>1.0926227503152022</v>
      </c>
      <c r="AT667" s="1">
        <f t="shared" si="550"/>
        <v>0.97269528659546356</v>
      </c>
      <c r="AU667" s="1">
        <f t="shared" si="551"/>
        <v>0.64103449634250298</v>
      </c>
      <c r="AV667" s="2">
        <f t="shared" si="516"/>
        <v>666</v>
      </c>
      <c r="AW667" s="1">
        <f t="shared" si="517"/>
        <v>641.03449634250296</v>
      </c>
      <c r="AX667" s="1">
        <f t="shared" si="518"/>
        <v>0.97269528659546356</v>
      </c>
      <c r="AY667" s="1">
        <f t="shared" si="519"/>
        <v>1.0926227503152022</v>
      </c>
      <c r="AZ667" s="1">
        <f t="shared" si="514"/>
        <v>5.1666666666666666E-3</v>
      </c>
      <c r="BA667" s="1">
        <f t="shared" si="515"/>
        <v>18.666204857899597</v>
      </c>
    </row>
    <row r="668" spans="1:53">
      <c r="A668" s="2">
        <f t="shared" si="520"/>
        <v>0.66700000000000048</v>
      </c>
      <c r="B668" s="1">
        <f t="shared" si="507"/>
        <v>0.71736383333333398</v>
      </c>
      <c r="C668" s="1">
        <f t="shared" si="521"/>
        <v>5.4264989533216623E-2</v>
      </c>
      <c r="D668" s="1">
        <f t="shared" si="508"/>
        <v>1.098189775455183</v>
      </c>
      <c r="E668" s="1">
        <f t="shared" si="522"/>
        <v>1.0981251503182243</v>
      </c>
      <c r="F668" s="1">
        <f t="shared" si="522"/>
        <v>1.098122822774338</v>
      </c>
      <c r="G668" s="1">
        <f t="shared" si="522"/>
        <v>1.0981227389190569</v>
      </c>
      <c r="H668" s="1">
        <f t="shared" si="523"/>
        <v>0.66383881516854537</v>
      </c>
      <c r="I668" s="1">
        <f t="shared" si="509"/>
        <v>18.884976188373038</v>
      </c>
      <c r="J668" s="1">
        <f>VLOOKUP($I668,Graph!$D$3:$M$50,col)</f>
        <v>5.8999999999999999E-3</v>
      </c>
      <c r="K668" s="1">
        <f>VLOOKUP($I668,Graph!$D$3:$M$50,col+1)</f>
        <v>4.7999999999999996E-3</v>
      </c>
      <c r="L668" s="1">
        <f t="shared" si="524"/>
        <v>5.1666666666666666E-3</v>
      </c>
      <c r="M668" s="1">
        <f t="shared" si="525"/>
        <v>0.64058333333333328</v>
      </c>
      <c r="N668" s="1">
        <f t="shared" si="526"/>
        <v>0.66183333333333383</v>
      </c>
      <c r="O668" s="1">
        <f t="shared" si="527"/>
        <v>5.1744693119315587E-2</v>
      </c>
      <c r="P668" s="1">
        <f t="shared" si="528"/>
        <v>1.0928166069519059</v>
      </c>
      <c r="Q668" s="1">
        <f t="shared" si="529"/>
        <v>1.0926421543358702</v>
      </c>
      <c r="R668" s="1">
        <f t="shared" si="530"/>
        <v>1.0926362577218658</v>
      </c>
      <c r="S668" s="1">
        <f t="shared" si="531"/>
        <v>1.0926360582329691</v>
      </c>
      <c r="T668" s="1">
        <f t="shared" si="532"/>
        <v>0.97271238919046021</v>
      </c>
      <c r="U668" s="1">
        <f t="shared" si="533"/>
        <v>0.64249793144979561</v>
      </c>
      <c r="V668" s="2">
        <f t="shared" si="510"/>
        <v>18.680398591405091</v>
      </c>
      <c r="W668" s="1">
        <f>VLOOKUP(V668,Graph!$D$3:$M$50,col)</f>
        <v>5.8999999999999999E-3</v>
      </c>
      <c r="X668" s="1">
        <f>VLOOKUP(V668,Graph!$D$3:$M$50,col+1)</f>
        <v>4.7999999999999996E-3</v>
      </c>
      <c r="Y668" s="1">
        <f t="shared" si="534"/>
        <v>5.1666666666666666E-3</v>
      </c>
      <c r="Z668" s="1">
        <f t="shared" si="511"/>
        <v>0.64058333333333328</v>
      </c>
      <c r="AA668" s="2">
        <f t="shared" si="535"/>
        <v>0.66183333333333383</v>
      </c>
      <c r="AB668" s="1">
        <f t="shared" si="536"/>
        <v>5.1744693119315587E-2</v>
      </c>
      <c r="AC668" s="1">
        <f t="shared" si="537"/>
        <v>1.0926360514838365</v>
      </c>
      <c r="AD668" s="1">
        <f t="shared" si="538"/>
        <v>1.0926360512554989</v>
      </c>
      <c r="AE668" s="1">
        <f t="shared" si="539"/>
        <v>1.0926360512477737</v>
      </c>
      <c r="AF668" s="1">
        <f t="shared" si="540"/>
        <v>1.0926360512475124</v>
      </c>
      <c r="AG668" s="1">
        <f t="shared" si="541"/>
        <v>0.97271238919046021</v>
      </c>
      <c r="AH668" s="1">
        <f t="shared" si="542"/>
        <v>0.64249792734216837</v>
      </c>
      <c r="AI668" s="2">
        <f t="shared" si="512"/>
        <v>18.680398551595818</v>
      </c>
      <c r="AJ668" s="1">
        <f>VLOOKUP(AI668,Graph!$D$3:$M$50,col)</f>
        <v>5.8999999999999999E-3</v>
      </c>
      <c r="AK668" s="1">
        <f>VLOOKUP(AI668,Graph!$D$3:$M$50,col+1)</f>
        <v>4.7999999999999996E-3</v>
      </c>
      <c r="AL668" s="1">
        <f t="shared" si="543"/>
        <v>5.1666666666666666E-3</v>
      </c>
      <c r="AM668" s="1">
        <f t="shared" si="513"/>
        <v>0.64058333333333328</v>
      </c>
      <c r="AN668" s="2">
        <f t="shared" si="544"/>
        <v>0.66183333333333383</v>
      </c>
      <c r="AO668" s="1">
        <f t="shared" si="545"/>
        <v>5.1744693119315587E-2</v>
      </c>
      <c r="AP668" s="1">
        <f t="shared" si="546"/>
        <v>1.0926360512475037</v>
      </c>
      <c r="AQ668" s="1">
        <f t="shared" si="547"/>
        <v>1.0926360512475033</v>
      </c>
      <c r="AR668" s="1">
        <f t="shared" si="548"/>
        <v>1.0926360512475033</v>
      </c>
      <c r="AS668" s="1">
        <f t="shared" si="549"/>
        <v>1.0926360512475033</v>
      </c>
      <c r="AT668" s="1">
        <f t="shared" si="550"/>
        <v>0.97271238919046021</v>
      </c>
      <c r="AU668" s="1">
        <f t="shared" si="551"/>
        <v>0.64249792734216304</v>
      </c>
      <c r="AV668" s="2">
        <f t="shared" si="516"/>
        <v>667</v>
      </c>
      <c r="AW668" s="1">
        <f t="shared" si="517"/>
        <v>642.49792734216305</v>
      </c>
      <c r="AX668" s="1">
        <f t="shared" si="518"/>
        <v>0.97271238919046021</v>
      </c>
      <c r="AY668" s="1">
        <f t="shared" si="519"/>
        <v>1.0926360512475033</v>
      </c>
      <c r="AZ668" s="1">
        <f t="shared" si="514"/>
        <v>5.1666666666666666E-3</v>
      </c>
      <c r="BA668" s="1">
        <f t="shared" si="515"/>
        <v>18.680398551595818</v>
      </c>
    </row>
    <row r="669" spans="1:53">
      <c r="A669" s="2">
        <f t="shared" si="520"/>
        <v>0.66800000000000048</v>
      </c>
      <c r="B669" s="1">
        <f t="shared" si="507"/>
        <v>0.71840500000000063</v>
      </c>
      <c r="C669" s="1">
        <f t="shared" si="521"/>
        <v>5.427017762744589E-2</v>
      </c>
      <c r="D669" s="1">
        <f t="shared" si="508"/>
        <v>1.0982007939433331</v>
      </c>
      <c r="E669" s="1">
        <f t="shared" si="522"/>
        <v>1.0981365503274945</v>
      </c>
      <c r="F669" s="1">
        <f t="shared" si="522"/>
        <v>1.0981342362251405</v>
      </c>
      <c r="G669" s="1">
        <f t="shared" si="522"/>
        <v>1.0981341528434936</v>
      </c>
      <c r="H669" s="1">
        <f t="shared" si="523"/>
        <v>0.66533918095759237</v>
      </c>
      <c r="I669" s="1">
        <f t="shared" si="509"/>
        <v>18.899193019229958</v>
      </c>
      <c r="J669" s="1">
        <f>VLOOKUP($I669,Graph!$D$3:$M$50,col)</f>
        <v>5.8999999999999999E-3</v>
      </c>
      <c r="K669" s="1">
        <f>VLOOKUP($I669,Graph!$D$3:$M$50,col+1)</f>
        <v>4.7999999999999996E-3</v>
      </c>
      <c r="L669" s="1">
        <f t="shared" si="524"/>
        <v>5.1666666666666666E-3</v>
      </c>
      <c r="M669" s="1">
        <f t="shared" si="525"/>
        <v>0.64058333333333328</v>
      </c>
      <c r="N669" s="1">
        <f t="shared" si="526"/>
        <v>0.66283333333333383</v>
      </c>
      <c r="O669" s="1">
        <f t="shared" si="527"/>
        <v>5.1750849810293396E-2</v>
      </c>
      <c r="P669" s="1">
        <f t="shared" si="528"/>
        <v>1.0928298405949621</v>
      </c>
      <c r="Q669" s="1">
        <f t="shared" si="529"/>
        <v>1.0926554181124488</v>
      </c>
      <c r="R669" s="1">
        <f t="shared" si="530"/>
        <v>1.0926495215949352</v>
      </c>
      <c r="S669" s="1">
        <f t="shared" si="531"/>
        <v>1.0926493220781626</v>
      </c>
      <c r="T669" s="1">
        <f t="shared" si="532"/>
        <v>0.97272944067986844</v>
      </c>
      <c r="U669" s="1">
        <f t="shared" si="533"/>
        <v>0.6439624761631485</v>
      </c>
      <c r="V669" s="2">
        <f t="shared" si="510"/>
        <v>18.694581525767173</v>
      </c>
      <c r="W669" s="1">
        <f>VLOOKUP(V669,Graph!$D$3:$M$50,col)</f>
        <v>5.8999999999999999E-3</v>
      </c>
      <c r="X669" s="1">
        <f>VLOOKUP(V669,Graph!$D$3:$M$50,col+1)</f>
        <v>4.7999999999999996E-3</v>
      </c>
      <c r="Y669" s="1">
        <f t="shared" si="534"/>
        <v>5.1666666666666666E-3</v>
      </c>
      <c r="Z669" s="1">
        <f t="shared" si="511"/>
        <v>0.64058333333333328</v>
      </c>
      <c r="AA669" s="2">
        <f t="shared" si="535"/>
        <v>0.66283333333333383</v>
      </c>
      <c r="AB669" s="1">
        <f t="shared" si="536"/>
        <v>5.1750849810293396E-2</v>
      </c>
      <c r="AC669" s="1">
        <f t="shared" si="537"/>
        <v>1.0926493153270331</v>
      </c>
      <c r="AD669" s="1">
        <f t="shared" si="538"/>
        <v>1.0926493150985923</v>
      </c>
      <c r="AE669" s="1">
        <f t="shared" si="539"/>
        <v>1.0926493150908623</v>
      </c>
      <c r="AF669" s="1">
        <f t="shared" si="540"/>
        <v>1.0926493150906009</v>
      </c>
      <c r="AG669" s="1">
        <f t="shared" si="541"/>
        <v>0.97272944067986844</v>
      </c>
      <c r="AH669" s="1">
        <f t="shared" si="542"/>
        <v>0.64396247204496759</v>
      </c>
      <c r="AI669" s="2">
        <f t="shared" si="512"/>
        <v>18.69458148591616</v>
      </c>
      <c r="AJ669" s="1">
        <f>VLOOKUP(AI669,Graph!$D$3:$M$50,col)</f>
        <v>5.8999999999999999E-3</v>
      </c>
      <c r="AK669" s="1">
        <f>VLOOKUP(AI669,Graph!$D$3:$M$50,col+1)</f>
        <v>4.7999999999999996E-3</v>
      </c>
      <c r="AL669" s="1">
        <f t="shared" si="543"/>
        <v>5.1666666666666666E-3</v>
      </c>
      <c r="AM669" s="1">
        <f t="shared" si="513"/>
        <v>0.64058333333333328</v>
      </c>
      <c r="AN669" s="2">
        <f t="shared" si="544"/>
        <v>0.66283333333333383</v>
      </c>
      <c r="AO669" s="1">
        <f t="shared" si="545"/>
        <v>5.1750849810293396E-2</v>
      </c>
      <c r="AP669" s="1">
        <f t="shared" si="546"/>
        <v>1.092649315090592</v>
      </c>
      <c r="AQ669" s="1">
        <f t="shared" si="547"/>
        <v>1.092649315090592</v>
      </c>
      <c r="AR669" s="1">
        <f t="shared" si="548"/>
        <v>1.092649315090592</v>
      </c>
      <c r="AS669" s="1">
        <f t="shared" si="549"/>
        <v>1.092649315090592</v>
      </c>
      <c r="AT669" s="1">
        <f t="shared" si="550"/>
        <v>0.97272944067986844</v>
      </c>
      <c r="AU669" s="1">
        <f t="shared" si="551"/>
        <v>0.64396247204496238</v>
      </c>
      <c r="AV669" s="2">
        <f t="shared" si="516"/>
        <v>668</v>
      </c>
      <c r="AW669" s="1">
        <f t="shared" si="517"/>
        <v>643.9624720449624</v>
      </c>
      <c r="AX669" s="1">
        <f t="shared" si="518"/>
        <v>0.97272944067986844</v>
      </c>
      <c r="AY669" s="1">
        <f t="shared" si="519"/>
        <v>1.092649315090592</v>
      </c>
      <c r="AZ669" s="1">
        <f t="shared" si="514"/>
        <v>5.1666666666666666E-3</v>
      </c>
      <c r="BA669" s="1">
        <f t="shared" si="515"/>
        <v>18.69458148591616</v>
      </c>
    </row>
    <row r="670" spans="1:53">
      <c r="A670" s="2">
        <f t="shared" si="520"/>
        <v>0.66900000000000048</v>
      </c>
      <c r="B670" s="1">
        <f t="shared" si="507"/>
        <v>0.71944616666666728</v>
      </c>
      <c r="C670" s="1">
        <f t="shared" si="521"/>
        <v>5.4275350952404156E-2</v>
      </c>
      <c r="D670" s="1">
        <f t="shared" si="508"/>
        <v>1.0982117813947143</v>
      </c>
      <c r="E670" s="1">
        <f t="shared" si="522"/>
        <v>1.0981479183693406</v>
      </c>
      <c r="F670" s="1">
        <f t="shared" si="522"/>
        <v>1.0981456176793742</v>
      </c>
      <c r="G670" s="1">
        <f t="shared" si="522"/>
        <v>1.0981455347704638</v>
      </c>
      <c r="H670" s="1">
        <f t="shared" si="523"/>
        <v>0.66684067665640723</v>
      </c>
      <c r="I670" s="1">
        <f t="shared" si="509"/>
        <v>18.913399175550179</v>
      </c>
      <c r="J670" s="1">
        <f>VLOOKUP($I670,Graph!$D$3:$M$50,col)</f>
        <v>5.8999999999999999E-3</v>
      </c>
      <c r="K670" s="1">
        <f>VLOOKUP($I670,Graph!$D$3:$M$50,col+1)</f>
        <v>4.7999999999999996E-3</v>
      </c>
      <c r="L670" s="1">
        <f t="shared" si="524"/>
        <v>5.1666666666666666E-3</v>
      </c>
      <c r="M670" s="1">
        <f t="shared" si="525"/>
        <v>0.64058333333333328</v>
      </c>
      <c r="N670" s="1">
        <f t="shared" si="526"/>
        <v>0.66383333333333383</v>
      </c>
      <c r="O670" s="1">
        <f t="shared" si="527"/>
        <v>5.1756989046273315E-2</v>
      </c>
      <c r="P670" s="1">
        <f t="shared" si="528"/>
        <v>1.0928430373610041</v>
      </c>
      <c r="Q670" s="1">
        <f t="shared" si="529"/>
        <v>1.0926686449536618</v>
      </c>
      <c r="R670" s="1">
        <f t="shared" si="530"/>
        <v>1.0926627485335285</v>
      </c>
      <c r="S670" s="1">
        <f t="shared" si="531"/>
        <v>1.0926625489889972</v>
      </c>
      <c r="T670" s="1">
        <f t="shared" si="532"/>
        <v>0.97274644129241372</v>
      </c>
      <c r="U670" s="1">
        <f t="shared" si="533"/>
        <v>0.64542813373265551</v>
      </c>
      <c r="V670" s="2">
        <f t="shared" si="510"/>
        <v>18.708753725151464</v>
      </c>
      <c r="W670" s="1">
        <f>VLOOKUP(V670,Graph!$D$3:$M$50,col)</f>
        <v>5.8999999999999999E-3</v>
      </c>
      <c r="X670" s="1">
        <f>VLOOKUP(V670,Graph!$D$3:$M$50,col+1)</f>
        <v>4.7999999999999996E-3</v>
      </c>
      <c r="Y670" s="1">
        <f t="shared" si="534"/>
        <v>5.1666666666666666E-3</v>
      </c>
      <c r="Z670" s="1">
        <f t="shared" si="511"/>
        <v>0.64058333333333328</v>
      </c>
      <c r="AA670" s="2">
        <f t="shared" si="535"/>
        <v>0.66383333333333383</v>
      </c>
      <c r="AB670" s="1">
        <f t="shared" si="536"/>
        <v>5.1756989046273315E-2</v>
      </c>
      <c r="AC670" s="1">
        <f t="shared" si="537"/>
        <v>1.0926625422358776</v>
      </c>
      <c r="AD670" s="1">
        <f t="shared" si="538"/>
        <v>1.0926625420073337</v>
      </c>
      <c r="AE670" s="1">
        <f t="shared" si="539"/>
        <v>1.0926625419995992</v>
      </c>
      <c r="AF670" s="1">
        <f t="shared" si="540"/>
        <v>1.0926625419993377</v>
      </c>
      <c r="AG670" s="1">
        <f t="shared" si="541"/>
        <v>0.97274644129241372</v>
      </c>
      <c r="AH670" s="1">
        <f t="shared" si="542"/>
        <v>0.64542812960391238</v>
      </c>
      <c r="AI670" s="2">
        <f t="shared" si="512"/>
        <v>18.708753685258753</v>
      </c>
      <c r="AJ670" s="1">
        <f>VLOOKUP(AI670,Graph!$D$3:$M$50,col)</f>
        <v>5.8999999999999999E-3</v>
      </c>
      <c r="AK670" s="1">
        <f>VLOOKUP(AI670,Graph!$D$3:$M$50,col+1)</f>
        <v>4.7999999999999996E-3</v>
      </c>
      <c r="AL670" s="1">
        <f t="shared" si="543"/>
        <v>5.1666666666666666E-3</v>
      </c>
      <c r="AM670" s="1">
        <f t="shared" si="513"/>
        <v>0.64058333333333328</v>
      </c>
      <c r="AN670" s="2">
        <f t="shared" si="544"/>
        <v>0.66383333333333383</v>
      </c>
      <c r="AO670" s="1">
        <f t="shared" si="545"/>
        <v>5.1756989046273315E-2</v>
      </c>
      <c r="AP670" s="1">
        <f t="shared" si="546"/>
        <v>1.0926625419993288</v>
      </c>
      <c r="AQ670" s="1">
        <f t="shared" si="547"/>
        <v>1.0926625419993281</v>
      </c>
      <c r="AR670" s="1">
        <f t="shared" si="548"/>
        <v>1.0926625419993281</v>
      </c>
      <c r="AS670" s="1">
        <f t="shared" si="549"/>
        <v>1.0926625419993281</v>
      </c>
      <c r="AT670" s="1">
        <f t="shared" si="550"/>
        <v>0.97274644129241372</v>
      </c>
      <c r="AU670" s="1">
        <f t="shared" si="551"/>
        <v>0.64542812960390683</v>
      </c>
      <c r="AV670" s="2">
        <f t="shared" si="516"/>
        <v>669</v>
      </c>
      <c r="AW670" s="1">
        <f t="shared" si="517"/>
        <v>645.42812960390688</v>
      </c>
      <c r="AX670" s="1">
        <f t="shared" si="518"/>
        <v>0.97274644129241372</v>
      </c>
      <c r="AY670" s="1">
        <f t="shared" si="519"/>
        <v>1.0926625419993281</v>
      </c>
      <c r="AZ670" s="1">
        <f t="shared" si="514"/>
        <v>5.1666666666666666E-3</v>
      </c>
      <c r="BA670" s="1">
        <f t="shared" si="515"/>
        <v>18.708753685258753</v>
      </c>
    </row>
    <row r="671" spans="1:53">
      <c r="A671" s="2">
        <f t="shared" si="520"/>
        <v>0.67000000000000048</v>
      </c>
      <c r="B671" s="1">
        <f t="shared" si="507"/>
        <v>0.72048733333333392</v>
      </c>
      <c r="C671" s="1">
        <f t="shared" si="521"/>
        <v>5.4280509571051079E-2</v>
      </c>
      <c r="D671" s="1">
        <f t="shared" si="508"/>
        <v>1.0982227379402427</v>
      </c>
      <c r="E671" s="1">
        <f t="shared" si="522"/>
        <v>1.0981592545780048</v>
      </c>
      <c r="F671" s="1">
        <f t="shared" si="522"/>
        <v>1.0981569672713694</v>
      </c>
      <c r="G671" s="1">
        <f t="shared" si="522"/>
        <v>1.0981568848343002</v>
      </c>
      <c r="H671" s="1">
        <f t="shared" si="523"/>
        <v>0.66834330141475262</v>
      </c>
      <c r="I671" s="1">
        <f t="shared" si="509"/>
        <v>18.927594681318631</v>
      </c>
      <c r="J671" s="1">
        <f>VLOOKUP($I671,Graph!$D$3:$M$50,col)</f>
        <v>5.8999999999999999E-3</v>
      </c>
      <c r="K671" s="1">
        <f>VLOOKUP($I671,Graph!$D$3:$M$50,col+1)</f>
        <v>4.7999999999999996E-3</v>
      </c>
      <c r="L671" s="1">
        <f t="shared" si="524"/>
        <v>5.1666666666666666E-3</v>
      </c>
      <c r="M671" s="1">
        <f t="shared" si="525"/>
        <v>0.64058333333333328</v>
      </c>
      <c r="N671" s="1">
        <f t="shared" si="526"/>
        <v>0.66483333333333383</v>
      </c>
      <c r="O671" s="1">
        <f t="shared" si="527"/>
        <v>5.1763110901348684E-2</v>
      </c>
      <c r="P671" s="1">
        <f t="shared" si="528"/>
        <v>1.0928561974038999</v>
      </c>
      <c r="Q671" s="1">
        <f t="shared" si="529"/>
        <v>1.0926818350135179</v>
      </c>
      <c r="R671" s="1">
        <f t="shared" si="530"/>
        <v>1.0926759386916467</v>
      </c>
      <c r="S671" s="1">
        <f t="shared" si="531"/>
        <v>1.0926757391194728</v>
      </c>
      <c r="T671" s="1">
        <f t="shared" si="532"/>
        <v>0.97276339125545874</v>
      </c>
      <c r="U671" s="1">
        <f t="shared" si="533"/>
        <v>0.64689490331325328</v>
      </c>
      <c r="V671" s="2">
        <f t="shared" si="510"/>
        <v>18.722915213864148</v>
      </c>
      <c r="W671" s="1">
        <f>VLOOKUP(V671,Graph!$D$3:$M$50,col)</f>
        <v>5.8999999999999999E-3</v>
      </c>
      <c r="X671" s="1">
        <f>VLOOKUP(V671,Graph!$D$3:$M$50,col+1)</f>
        <v>4.7999999999999996E-3</v>
      </c>
      <c r="Y671" s="1">
        <f t="shared" si="534"/>
        <v>5.1666666666666666E-3</v>
      </c>
      <c r="Z671" s="1">
        <f t="shared" si="511"/>
        <v>0.64058333333333328</v>
      </c>
      <c r="AA671" s="2">
        <f t="shared" si="535"/>
        <v>0.66483333333333383</v>
      </c>
      <c r="AB671" s="1">
        <f t="shared" si="536"/>
        <v>5.1763110901348684E-2</v>
      </c>
      <c r="AC671" s="1">
        <f t="shared" si="537"/>
        <v>1.0926757323643692</v>
      </c>
      <c r="AD671" s="1">
        <f t="shared" si="538"/>
        <v>1.0926757321357232</v>
      </c>
      <c r="AE671" s="1">
        <f t="shared" si="539"/>
        <v>1.0926757321279841</v>
      </c>
      <c r="AF671" s="1">
        <f t="shared" si="540"/>
        <v>1.0926757321277218</v>
      </c>
      <c r="AG671" s="1">
        <f t="shared" si="541"/>
        <v>0.97276339125545874</v>
      </c>
      <c r="AH671" s="1">
        <f t="shared" si="542"/>
        <v>0.64689489917393928</v>
      </c>
      <c r="AI671" s="2">
        <f t="shared" si="512"/>
        <v>18.722915173929778</v>
      </c>
      <c r="AJ671" s="1">
        <f>VLOOKUP(AI671,Graph!$D$3:$M$50,col)</f>
        <v>5.8999999999999999E-3</v>
      </c>
      <c r="AK671" s="1">
        <f>VLOOKUP(AI671,Graph!$D$3:$M$50,col+1)</f>
        <v>4.7999999999999996E-3</v>
      </c>
      <c r="AL671" s="1">
        <f t="shared" si="543"/>
        <v>5.1666666666666666E-3</v>
      </c>
      <c r="AM671" s="1">
        <f t="shared" si="513"/>
        <v>0.64058333333333328</v>
      </c>
      <c r="AN671" s="2">
        <f t="shared" si="544"/>
        <v>0.66483333333333383</v>
      </c>
      <c r="AO671" s="1">
        <f t="shared" si="545"/>
        <v>5.1763110901348684E-2</v>
      </c>
      <c r="AP671" s="1">
        <f t="shared" si="546"/>
        <v>1.092675732127713</v>
      </c>
      <c r="AQ671" s="1">
        <f t="shared" si="547"/>
        <v>1.092675732127713</v>
      </c>
      <c r="AR671" s="1">
        <f t="shared" si="548"/>
        <v>1.092675732127713</v>
      </c>
      <c r="AS671" s="1">
        <f t="shared" si="549"/>
        <v>1.092675732127713</v>
      </c>
      <c r="AT671" s="1">
        <f t="shared" si="550"/>
        <v>0.97276339125545874</v>
      </c>
      <c r="AU671" s="1">
        <f t="shared" si="551"/>
        <v>0.64689489917393406</v>
      </c>
      <c r="AV671" s="2">
        <f t="shared" si="516"/>
        <v>670</v>
      </c>
      <c r="AW671" s="1">
        <f t="shared" si="517"/>
        <v>646.89489917393405</v>
      </c>
      <c r="AX671" s="1">
        <f t="shared" si="518"/>
        <v>0.97276339125545874</v>
      </c>
      <c r="AY671" s="1">
        <f t="shared" si="519"/>
        <v>1.092675732127713</v>
      </c>
      <c r="AZ671" s="1">
        <f t="shared" si="514"/>
        <v>5.1666666666666666E-3</v>
      </c>
      <c r="BA671" s="1">
        <f t="shared" si="515"/>
        <v>18.722915173929778</v>
      </c>
    </row>
    <row r="672" spans="1:53">
      <c r="A672" s="2">
        <f t="shared" si="520"/>
        <v>0.67100000000000048</v>
      </c>
      <c r="B672" s="1">
        <f t="shared" si="507"/>
        <v>0.72152850000000057</v>
      </c>
      <c r="C672" s="1">
        <f t="shared" si="521"/>
        <v>5.4285653545989188E-2</v>
      </c>
      <c r="D672" s="1">
        <f t="shared" si="508"/>
        <v>1.0982336637100993</v>
      </c>
      <c r="E672" s="1">
        <f t="shared" si="522"/>
        <v>1.098170559086979</v>
      </c>
      <c r="F672" s="1">
        <f t="shared" si="522"/>
        <v>1.0981682851347057</v>
      </c>
      <c r="G672" s="1">
        <f t="shared" si="522"/>
        <v>1.0981682031685853</v>
      </c>
      <c r="H672" s="1">
        <f t="shared" si="523"/>
        <v>0.66984705438430969</v>
      </c>
      <c r="I672" s="1">
        <f t="shared" si="509"/>
        <v>18.94177956043065</v>
      </c>
      <c r="J672" s="1">
        <f>VLOOKUP($I672,Graph!$D$3:$M$50,col)</f>
        <v>5.8999999999999999E-3</v>
      </c>
      <c r="K672" s="1">
        <f>VLOOKUP($I672,Graph!$D$3:$M$50,col+1)</f>
        <v>4.7999999999999996E-3</v>
      </c>
      <c r="L672" s="1">
        <f t="shared" si="524"/>
        <v>5.1666666666666666E-3</v>
      </c>
      <c r="M672" s="1">
        <f t="shared" si="525"/>
        <v>0.64058333333333328</v>
      </c>
      <c r="N672" s="1">
        <f t="shared" si="526"/>
        <v>0.66583333333333383</v>
      </c>
      <c r="O672" s="1">
        <f t="shared" si="527"/>
        <v>5.1769215449194314E-2</v>
      </c>
      <c r="P672" s="1">
        <f t="shared" si="528"/>
        <v>1.0928693208766644</v>
      </c>
      <c r="Q672" s="1">
        <f t="shared" si="529"/>
        <v>1.0926949884451711</v>
      </c>
      <c r="R672" s="1">
        <f t="shared" si="530"/>
        <v>1.092689092222435</v>
      </c>
      <c r="S672" s="1">
        <f t="shared" si="531"/>
        <v>1.0926888926227349</v>
      </c>
      <c r="T672" s="1">
        <f t="shared" si="532"/>
        <v>0.9727802907950136</v>
      </c>
      <c r="U672" s="1">
        <f t="shared" si="533"/>
        <v>0.6483627840618017</v>
      </c>
      <c r="V672" s="2">
        <f t="shared" si="510"/>
        <v>18.737066016119918</v>
      </c>
      <c r="W672" s="1">
        <f>VLOOKUP(V672,Graph!$D$3:$M$50,col)</f>
        <v>5.8999999999999999E-3</v>
      </c>
      <c r="X672" s="1">
        <f>VLOOKUP(V672,Graph!$D$3:$M$50,col+1)</f>
        <v>4.7999999999999996E-3</v>
      </c>
      <c r="Y672" s="1">
        <f t="shared" si="534"/>
        <v>5.1666666666666666E-3</v>
      </c>
      <c r="Z672" s="1">
        <f t="shared" si="511"/>
        <v>0.64058333333333328</v>
      </c>
      <c r="AA672" s="2">
        <f t="shared" si="535"/>
        <v>0.66583333333333383</v>
      </c>
      <c r="AB672" s="1">
        <f t="shared" si="536"/>
        <v>5.1769215449194314E-2</v>
      </c>
      <c r="AC672" s="1">
        <f t="shared" si="537"/>
        <v>1.0926888858656543</v>
      </c>
      <c r="AD672" s="1">
        <f t="shared" si="538"/>
        <v>1.0926888856369057</v>
      </c>
      <c r="AE672" s="1">
        <f t="shared" si="539"/>
        <v>1.0926888856291617</v>
      </c>
      <c r="AF672" s="1">
        <f t="shared" si="540"/>
        <v>1.0926888856288994</v>
      </c>
      <c r="AG672" s="1">
        <f t="shared" si="541"/>
        <v>0.9727802907950136</v>
      </c>
      <c r="AH672" s="1">
        <f t="shared" si="542"/>
        <v>0.64836277991190805</v>
      </c>
      <c r="AI672" s="2">
        <f t="shared" si="512"/>
        <v>18.737065976143928</v>
      </c>
      <c r="AJ672" s="1">
        <f>VLOOKUP(AI672,Graph!$D$3:$M$50,col)</f>
        <v>5.8999999999999999E-3</v>
      </c>
      <c r="AK672" s="1">
        <f>VLOOKUP(AI672,Graph!$D$3:$M$50,col+1)</f>
        <v>4.7999999999999996E-3</v>
      </c>
      <c r="AL672" s="1">
        <f t="shared" si="543"/>
        <v>5.1666666666666666E-3</v>
      </c>
      <c r="AM672" s="1">
        <f t="shared" si="513"/>
        <v>0.64058333333333328</v>
      </c>
      <c r="AN672" s="2">
        <f t="shared" si="544"/>
        <v>0.66583333333333383</v>
      </c>
      <c r="AO672" s="1">
        <f t="shared" si="545"/>
        <v>5.1769215449194314E-2</v>
      </c>
      <c r="AP672" s="1">
        <f t="shared" si="546"/>
        <v>1.0926888856288905</v>
      </c>
      <c r="AQ672" s="1">
        <f t="shared" si="547"/>
        <v>1.0926888856288903</v>
      </c>
      <c r="AR672" s="1">
        <f t="shared" si="548"/>
        <v>1.0926888856288903</v>
      </c>
      <c r="AS672" s="1">
        <f t="shared" si="549"/>
        <v>1.0926888856288903</v>
      </c>
      <c r="AT672" s="1">
        <f t="shared" si="550"/>
        <v>0.9727802907950136</v>
      </c>
      <c r="AU672" s="1">
        <f t="shared" si="551"/>
        <v>0.64836277991190272</v>
      </c>
      <c r="AV672" s="2">
        <f t="shared" si="516"/>
        <v>671</v>
      </c>
      <c r="AW672" s="1">
        <f t="shared" si="517"/>
        <v>648.36277991190275</v>
      </c>
      <c r="AX672" s="1">
        <f t="shared" si="518"/>
        <v>0.9727802907950136</v>
      </c>
      <c r="AY672" s="1">
        <f t="shared" si="519"/>
        <v>1.0926888856288903</v>
      </c>
      <c r="AZ672" s="1">
        <f t="shared" si="514"/>
        <v>5.1666666666666666E-3</v>
      </c>
      <c r="BA672" s="1">
        <f t="shared" si="515"/>
        <v>18.737065976143928</v>
      </c>
    </row>
    <row r="673" spans="1:53">
      <c r="A673" s="2">
        <f t="shared" si="520"/>
        <v>0.67200000000000049</v>
      </c>
      <c r="B673" s="1">
        <f t="shared" si="507"/>
        <v>0.72256966666666733</v>
      </c>
      <c r="C673" s="1">
        <f t="shared" si="521"/>
        <v>5.4290782939466195E-2</v>
      </c>
      <c r="D673" s="1">
        <f t="shared" si="508"/>
        <v>1.0982445588337351</v>
      </c>
      <c r="E673" s="1">
        <f t="shared" si="522"/>
        <v>1.0981818320290087</v>
      </c>
      <c r="F673" s="1">
        <f t="shared" si="522"/>
        <v>1.0981795714022182</v>
      </c>
      <c r="G673" s="1">
        <f t="shared" si="522"/>
        <v>1.0981794899061545</v>
      </c>
      <c r="H673" s="1">
        <f t="shared" si="523"/>
        <v>0.67135193471866805</v>
      </c>
      <c r="I673" s="1">
        <f t="shared" si="509"/>
        <v>18.955953836692398</v>
      </c>
      <c r="J673" s="1">
        <f>VLOOKUP($I673,Graph!$D$3:$M$50,col)</f>
        <v>5.8999999999999999E-3</v>
      </c>
      <c r="K673" s="1">
        <f>VLOOKUP($I673,Graph!$D$3:$M$50,col+1)</f>
        <v>4.7999999999999996E-3</v>
      </c>
      <c r="L673" s="1">
        <f t="shared" si="524"/>
        <v>5.1666666666666666E-3</v>
      </c>
      <c r="M673" s="1">
        <f t="shared" si="525"/>
        <v>0.64058333333333328</v>
      </c>
      <c r="N673" s="1">
        <f t="shared" si="526"/>
        <v>0.66683333333333383</v>
      </c>
      <c r="O673" s="1">
        <f t="shared" si="527"/>
        <v>5.1775302763069318E-2</v>
      </c>
      <c r="P673" s="1">
        <f t="shared" si="528"/>
        <v>1.0928824079314627</v>
      </c>
      <c r="Q673" s="1">
        <f t="shared" si="529"/>
        <v>1.0927081054009262</v>
      </c>
      <c r="R673" s="1">
        <f t="shared" si="530"/>
        <v>1.0927022092781906</v>
      </c>
      <c r="S673" s="1">
        <f t="shared" si="531"/>
        <v>1.0927020096510793</v>
      </c>
      <c r="T673" s="1">
        <f t="shared" si="532"/>
        <v>0.97279714013574603</v>
      </c>
      <c r="U673" s="1">
        <f t="shared" si="533"/>
        <v>0.64983177513707568</v>
      </c>
      <c r="V673" s="2">
        <f t="shared" si="510"/>
        <v>18.751206156042471</v>
      </c>
      <c r="W673" s="1">
        <f>VLOOKUP(V673,Graph!$D$3:$M$50,col)</f>
        <v>5.8999999999999999E-3</v>
      </c>
      <c r="X673" s="1">
        <f>VLOOKUP(V673,Graph!$D$3:$M$50,col+1)</f>
        <v>4.7999999999999996E-3</v>
      </c>
      <c r="Y673" s="1">
        <f t="shared" si="534"/>
        <v>5.1666666666666666E-3</v>
      </c>
      <c r="Z673" s="1">
        <f t="shared" si="511"/>
        <v>0.64058333333333328</v>
      </c>
      <c r="AA673" s="2">
        <f t="shared" si="535"/>
        <v>0.66683333333333383</v>
      </c>
      <c r="AB673" s="1">
        <f t="shared" si="536"/>
        <v>5.1775302763069318E-2</v>
      </c>
      <c r="AC673" s="1">
        <f t="shared" si="537"/>
        <v>1.0927020028920282</v>
      </c>
      <c r="AD673" s="1">
        <f t="shared" si="538"/>
        <v>1.0927020026631775</v>
      </c>
      <c r="AE673" s="1">
        <f t="shared" si="539"/>
        <v>1.0927020026554288</v>
      </c>
      <c r="AF673" s="1">
        <f t="shared" si="540"/>
        <v>1.0927020026551664</v>
      </c>
      <c r="AG673" s="1">
        <f t="shared" si="541"/>
        <v>0.97279714013574603</v>
      </c>
      <c r="AH673" s="1">
        <f t="shared" si="542"/>
        <v>0.64983177097659417</v>
      </c>
      <c r="AI673" s="2">
        <f t="shared" si="512"/>
        <v>18.75120611602491</v>
      </c>
      <c r="AJ673" s="1">
        <f>VLOOKUP(AI673,Graph!$D$3:$M$50,col)</f>
        <v>5.8999999999999999E-3</v>
      </c>
      <c r="AK673" s="1">
        <f>VLOOKUP(AI673,Graph!$D$3:$M$50,col+1)</f>
        <v>4.7999999999999996E-3</v>
      </c>
      <c r="AL673" s="1">
        <f t="shared" si="543"/>
        <v>5.1666666666666666E-3</v>
      </c>
      <c r="AM673" s="1">
        <f t="shared" si="513"/>
        <v>0.64058333333333328</v>
      </c>
      <c r="AN673" s="2">
        <f t="shared" si="544"/>
        <v>0.66683333333333383</v>
      </c>
      <c r="AO673" s="1">
        <f t="shared" si="545"/>
        <v>5.1775302763069318E-2</v>
      </c>
      <c r="AP673" s="1">
        <f t="shared" si="546"/>
        <v>1.0927020026551575</v>
      </c>
      <c r="AQ673" s="1">
        <f t="shared" si="547"/>
        <v>1.0927020026551575</v>
      </c>
      <c r="AR673" s="1">
        <f t="shared" si="548"/>
        <v>1.0927020026551575</v>
      </c>
      <c r="AS673" s="1">
        <f t="shared" si="549"/>
        <v>1.0927020026551575</v>
      </c>
      <c r="AT673" s="1">
        <f t="shared" si="550"/>
        <v>0.97279714013574603</v>
      </c>
      <c r="AU673" s="1">
        <f t="shared" si="551"/>
        <v>0.64983177097658884</v>
      </c>
      <c r="AV673" s="2">
        <f t="shared" si="516"/>
        <v>672</v>
      </c>
      <c r="AW673" s="1">
        <f t="shared" si="517"/>
        <v>649.83177097658881</v>
      </c>
      <c r="AX673" s="1">
        <f t="shared" si="518"/>
        <v>0.97279714013574603</v>
      </c>
      <c r="AY673" s="1">
        <f t="shared" si="519"/>
        <v>1.0927020026551575</v>
      </c>
      <c r="AZ673" s="1">
        <f t="shared" si="514"/>
        <v>5.1666666666666666E-3</v>
      </c>
      <c r="BA673" s="1">
        <f t="shared" si="515"/>
        <v>18.75120611602491</v>
      </c>
    </row>
    <row r="674" spans="1:53">
      <c r="A674" s="2">
        <f t="shared" si="520"/>
        <v>0.67300000000000049</v>
      </c>
      <c r="B674" s="1">
        <f t="shared" si="507"/>
        <v>0.72361083333333398</v>
      </c>
      <c r="C674" s="1">
        <f t="shared" si="521"/>
        <v>5.4295897813377687E-2</v>
      </c>
      <c r="D674" s="1">
        <f t="shared" si="508"/>
        <v>1.0982554234398765</v>
      </c>
      <c r="E674" s="1">
        <f t="shared" si="522"/>
        <v>1.0981930735361007</v>
      </c>
      <c r="F674" s="1">
        <f t="shared" si="522"/>
        <v>1.0981908262060001</v>
      </c>
      <c r="G674" s="1">
        <f t="shared" si="522"/>
        <v>1.0981907451791053</v>
      </c>
      <c r="H674" s="1">
        <f t="shared" si="523"/>
        <v>0.67285794157332113</v>
      </c>
      <c r="I674" s="1">
        <f t="shared" si="509"/>
        <v>18.970117533821394</v>
      </c>
      <c r="J674" s="1">
        <f>VLOOKUP($I674,Graph!$D$3:$M$50,col)</f>
        <v>5.8999999999999999E-3</v>
      </c>
      <c r="K674" s="1">
        <f>VLOOKUP($I674,Graph!$D$3:$M$50,col+1)</f>
        <v>4.7999999999999996E-3</v>
      </c>
      <c r="L674" s="1">
        <f t="shared" si="524"/>
        <v>5.1666666666666666E-3</v>
      </c>
      <c r="M674" s="1">
        <f t="shared" si="525"/>
        <v>0.64058333333333328</v>
      </c>
      <c r="N674" s="1">
        <f t="shared" si="526"/>
        <v>0.66783333333333383</v>
      </c>
      <c r="O674" s="1">
        <f t="shared" si="527"/>
        <v>5.1781372915820231E-2</v>
      </c>
      <c r="P674" s="1">
        <f t="shared" si="528"/>
        <v>1.0928954587196178</v>
      </c>
      <c r="Q674" s="1">
        <f t="shared" si="529"/>
        <v>1.092721186032245</v>
      </c>
      <c r="R674" s="1">
        <f t="shared" si="530"/>
        <v>1.0927152900103683</v>
      </c>
      <c r="S674" s="1">
        <f t="shared" si="531"/>
        <v>1.0927150903559602</v>
      </c>
      <c r="T674" s="1">
        <f t="shared" si="532"/>
        <v>0.97281393950099049</v>
      </c>
      <c r="U674" s="1">
        <f t="shared" si="533"/>
        <v>0.65130187569975828</v>
      </c>
      <c r="V674" s="2">
        <f t="shared" si="510"/>
        <v>18.765335657664973</v>
      </c>
      <c r="W674" s="1">
        <f>VLOOKUP(V674,Graph!$D$3:$M$50,col)</f>
        <v>5.8999999999999999E-3</v>
      </c>
      <c r="X674" s="1">
        <f>VLOOKUP(V674,Graph!$D$3:$M$50,col+1)</f>
        <v>4.7999999999999996E-3</v>
      </c>
      <c r="Y674" s="1">
        <f t="shared" si="534"/>
        <v>5.1666666666666666E-3</v>
      </c>
      <c r="Z674" s="1">
        <f t="shared" si="511"/>
        <v>0.64058333333333328</v>
      </c>
      <c r="AA674" s="2">
        <f t="shared" si="535"/>
        <v>0.66783333333333383</v>
      </c>
      <c r="AB674" s="1">
        <f t="shared" si="536"/>
        <v>5.1781372915820231E-2</v>
      </c>
      <c r="AC674" s="1">
        <f t="shared" si="537"/>
        <v>1.0927150835949451</v>
      </c>
      <c r="AD674" s="1">
        <f t="shared" si="538"/>
        <v>1.0927150833659927</v>
      </c>
      <c r="AE674" s="1">
        <f t="shared" si="539"/>
        <v>1.0927150833582395</v>
      </c>
      <c r="AF674" s="1">
        <f t="shared" si="540"/>
        <v>1.0927150833579771</v>
      </c>
      <c r="AG674" s="1">
        <f t="shared" si="541"/>
        <v>0.97281393950099049</v>
      </c>
      <c r="AH674" s="1">
        <f t="shared" si="542"/>
        <v>0.65130187152868058</v>
      </c>
      <c r="AI674" s="2">
        <f t="shared" si="512"/>
        <v>18.765335617605889</v>
      </c>
      <c r="AJ674" s="1">
        <f>VLOOKUP(AI674,Graph!$D$3:$M$50,col)</f>
        <v>5.8999999999999999E-3</v>
      </c>
      <c r="AK674" s="1">
        <f>VLOOKUP(AI674,Graph!$D$3:$M$50,col+1)</f>
        <v>4.7999999999999996E-3</v>
      </c>
      <c r="AL674" s="1">
        <f t="shared" si="543"/>
        <v>5.1666666666666666E-3</v>
      </c>
      <c r="AM674" s="1">
        <f t="shared" si="513"/>
        <v>0.64058333333333328</v>
      </c>
      <c r="AN674" s="2">
        <f t="shared" si="544"/>
        <v>0.66783333333333383</v>
      </c>
      <c r="AO674" s="1">
        <f t="shared" si="545"/>
        <v>5.1781372915820231E-2</v>
      </c>
      <c r="AP674" s="1">
        <f t="shared" si="546"/>
        <v>1.092715083357968</v>
      </c>
      <c r="AQ674" s="1">
        <f t="shared" si="547"/>
        <v>1.0927150833579677</v>
      </c>
      <c r="AR674" s="1">
        <f t="shared" si="548"/>
        <v>1.0927150833579677</v>
      </c>
      <c r="AS674" s="1">
        <f t="shared" si="549"/>
        <v>1.0927150833579677</v>
      </c>
      <c r="AT674" s="1">
        <f t="shared" si="550"/>
        <v>0.97281393950099049</v>
      </c>
      <c r="AU674" s="1">
        <f t="shared" si="551"/>
        <v>0.65130187152867514</v>
      </c>
      <c r="AV674" s="2">
        <f t="shared" si="516"/>
        <v>673</v>
      </c>
      <c r="AW674" s="1">
        <f t="shared" si="517"/>
        <v>651.30187152867518</v>
      </c>
      <c r="AX674" s="1">
        <f t="shared" si="518"/>
        <v>0.97281393950099049</v>
      </c>
      <c r="AY674" s="1">
        <f t="shared" si="519"/>
        <v>1.0927150833579677</v>
      </c>
      <c r="AZ674" s="1">
        <f t="shared" si="514"/>
        <v>5.1666666666666666E-3</v>
      </c>
      <c r="BA674" s="1">
        <f t="shared" si="515"/>
        <v>18.765335617605889</v>
      </c>
    </row>
    <row r="675" spans="1:53">
      <c r="A675" s="2">
        <f t="shared" si="520"/>
        <v>0.67400000000000049</v>
      </c>
      <c r="B675" s="1">
        <f t="shared" si="507"/>
        <v>0.72465200000000063</v>
      </c>
      <c r="C675" s="1">
        <f t="shared" si="521"/>
        <v>5.4300998229269502E-2</v>
      </c>
      <c r="D675" s="1">
        <f t="shared" si="508"/>
        <v>1.0982662576565301</v>
      </c>
      <c r="E675" s="1">
        <f t="shared" si="522"/>
        <v>1.0982042837395265</v>
      </c>
      <c r="F675" s="1">
        <f t="shared" si="522"/>
        <v>1.098202049677411</v>
      </c>
      <c r="G675" s="1">
        <f t="shared" si="522"/>
        <v>1.0982019691187979</v>
      </c>
      <c r="H675" s="1">
        <f t="shared" si="523"/>
        <v>0.67436507410565738</v>
      </c>
      <c r="I675" s="1">
        <f t="shared" si="509"/>
        <v>18.984270675446929</v>
      </c>
      <c r="J675" s="1">
        <f>VLOOKUP($I675,Graph!$D$3:$M$50,col)</f>
        <v>5.8999999999999999E-3</v>
      </c>
      <c r="K675" s="1">
        <f>VLOOKUP($I675,Graph!$D$3:$M$50,col+1)</f>
        <v>4.7999999999999996E-3</v>
      </c>
      <c r="L675" s="1">
        <f t="shared" si="524"/>
        <v>5.1666666666666666E-3</v>
      </c>
      <c r="M675" s="1">
        <f t="shared" si="525"/>
        <v>0.64058333333333328</v>
      </c>
      <c r="N675" s="1">
        <f t="shared" si="526"/>
        <v>0.66883333333333383</v>
      </c>
      <c r="O675" s="1">
        <f t="shared" si="527"/>
        <v>5.1787425979883721E-2</v>
      </c>
      <c r="P675" s="1">
        <f t="shared" si="528"/>
        <v>1.0929084733916152</v>
      </c>
      <c r="Q675" s="1">
        <f t="shared" si="529"/>
        <v>1.0927342304897529</v>
      </c>
      <c r="R675" s="1">
        <f t="shared" si="530"/>
        <v>1.0927283345695851</v>
      </c>
      <c r="S675" s="1">
        <f t="shared" si="531"/>
        <v>1.092728134887994</v>
      </c>
      <c r="T675" s="1">
        <f t="shared" si="532"/>
        <v>0.97283068911275883</v>
      </c>
      <c r="U675" s="1">
        <f t="shared" si="533"/>
        <v>0.65277308491243391</v>
      </c>
      <c r="V675" s="2">
        <f t="shared" si="510"/>
        <v>18.779454544930566</v>
      </c>
      <c r="W675" s="1">
        <f>VLOOKUP(V675,Graph!$D$3:$M$50,col)</f>
        <v>5.8999999999999999E-3</v>
      </c>
      <c r="X675" s="1">
        <f>VLOOKUP(V675,Graph!$D$3:$M$50,col+1)</f>
        <v>4.7999999999999996E-3</v>
      </c>
      <c r="Y675" s="1">
        <f t="shared" si="534"/>
        <v>5.1666666666666666E-3</v>
      </c>
      <c r="Z675" s="1">
        <f t="shared" si="511"/>
        <v>0.64058333333333328</v>
      </c>
      <c r="AA675" s="2">
        <f t="shared" si="535"/>
        <v>0.66883333333333383</v>
      </c>
      <c r="AB675" s="1">
        <f t="shared" si="536"/>
        <v>5.1787425979883721E-2</v>
      </c>
      <c r="AC675" s="1">
        <f t="shared" si="537"/>
        <v>1.0927281281250212</v>
      </c>
      <c r="AD675" s="1">
        <f t="shared" si="538"/>
        <v>1.0927281278959673</v>
      </c>
      <c r="AE675" s="1">
        <f t="shared" si="539"/>
        <v>1.0927281278882097</v>
      </c>
      <c r="AF675" s="1">
        <f t="shared" si="540"/>
        <v>1.0927281278879468</v>
      </c>
      <c r="AG675" s="1">
        <f t="shared" si="541"/>
        <v>0.97283068911275883</v>
      </c>
      <c r="AH675" s="1">
        <f t="shared" si="542"/>
        <v>0.65277308073075113</v>
      </c>
      <c r="AI675" s="2">
        <f t="shared" si="512"/>
        <v>18.779454504829992</v>
      </c>
      <c r="AJ675" s="1">
        <f>VLOOKUP(AI675,Graph!$D$3:$M$50,col)</f>
        <v>5.8999999999999999E-3</v>
      </c>
      <c r="AK675" s="1">
        <f>VLOOKUP(AI675,Graph!$D$3:$M$50,col+1)</f>
        <v>4.7999999999999996E-3</v>
      </c>
      <c r="AL675" s="1">
        <f t="shared" si="543"/>
        <v>5.1666666666666666E-3</v>
      </c>
      <c r="AM675" s="1">
        <f t="shared" si="513"/>
        <v>0.64058333333333328</v>
      </c>
      <c r="AN675" s="2">
        <f t="shared" si="544"/>
        <v>0.66883333333333383</v>
      </c>
      <c r="AO675" s="1">
        <f t="shared" si="545"/>
        <v>5.1787425979883721E-2</v>
      </c>
      <c r="AP675" s="1">
        <f t="shared" si="546"/>
        <v>1.0927281278879379</v>
      </c>
      <c r="AQ675" s="1">
        <f t="shared" si="547"/>
        <v>1.0927281278879377</v>
      </c>
      <c r="AR675" s="1">
        <f t="shared" si="548"/>
        <v>1.0927281278879375</v>
      </c>
      <c r="AS675" s="1">
        <f t="shared" si="549"/>
        <v>1.0927281278879375</v>
      </c>
      <c r="AT675" s="1">
        <f t="shared" si="550"/>
        <v>0.97283068911275883</v>
      </c>
      <c r="AU675" s="1">
        <f t="shared" si="551"/>
        <v>0.65277308073074569</v>
      </c>
      <c r="AV675" s="2">
        <f t="shared" si="516"/>
        <v>674</v>
      </c>
      <c r="AW675" s="1">
        <f t="shared" si="517"/>
        <v>652.77308073074573</v>
      </c>
      <c r="AX675" s="1">
        <f t="shared" si="518"/>
        <v>0.97283068911275883</v>
      </c>
      <c r="AY675" s="1">
        <f t="shared" si="519"/>
        <v>1.0927281278879375</v>
      </c>
      <c r="AZ675" s="1">
        <f t="shared" si="514"/>
        <v>5.1666666666666666E-3</v>
      </c>
      <c r="BA675" s="1">
        <f t="shared" si="515"/>
        <v>18.779454504829992</v>
      </c>
    </row>
    <row r="676" spans="1:53">
      <c r="A676" s="2">
        <f t="shared" si="520"/>
        <v>0.67500000000000049</v>
      </c>
      <c r="B676" s="1">
        <f t="shared" si="507"/>
        <v>0.72569316666666728</v>
      </c>
      <c r="C676" s="1">
        <f t="shared" si="521"/>
        <v>5.4306084248340186E-2</v>
      </c>
      <c r="D676" s="1">
        <f t="shared" si="508"/>
        <v>1.0982770616109876</v>
      </c>
      <c r="E676" s="1">
        <f t="shared" si="522"/>
        <v>1.098215462769828</v>
      </c>
      <c r="F676" s="1">
        <f t="shared" si="522"/>
        <v>1.0982132419470796</v>
      </c>
      <c r="G676" s="1">
        <f t="shared" si="522"/>
        <v>1.0982131618558635</v>
      </c>
      <c r="H676" s="1">
        <f t="shared" si="523"/>
        <v>0.67587333147495443</v>
      </c>
      <c r="I676" s="1">
        <f t="shared" si="509"/>
        <v>18.998413285110527</v>
      </c>
      <c r="J676" s="1">
        <f>VLOOKUP($I676,Graph!$D$3:$M$50,col)</f>
        <v>5.8999999999999999E-3</v>
      </c>
      <c r="K676" s="1">
        <f>VLOOKUP($I676,Graph!$D$3:$M$50,col+1)</f>
        <v>4.7999999999999996E-3</v>
      </c>
      <c r="L676" s="1">
        <f t="shared" si="524"/>
        <v>5.1666666666666666E-3</v>
      </c>
      <c r="M676" s="1">
        <f t="shared" si="525"/>
        <v>0.64058333333333328</v>
      </c>
      <c r="N676" s="1">
        <f t="shared" si="526"/>
        <v>0.66983333333333384</v>
      </c>
      <c r="O676" s="1">
        <f t="shared" si="527"/>
        <v>5.1793462027289565E-2</v>
      </c>
      <c r="P676" s="1">
        <f t="shared" si="528"/>
        <v>1.09292145209711</v>
      </c>
      <c r="Q676" s="1">
        <f t="shared" si="529"/>
        <v>1.0927472389232438</v>
      </c>
      <c r="R676" s="1">
        <f t="shared" si="530"/>
        <v>1.092741343105627</v>
      </c>
      <c r="S676" s="1">
        <f t="shared" si="531"/>
        <v>1.0927411433969667</v>
      </c>
      <c r="T676" s="1">
        <f t="shared" si="532"/>
        <v>0.97284738919174985</v>
      </c>
      <c r="U676" s="1">
        <f t="shared" si="533"/>
        <v>0.65424540193958147</v>
      </c>
      <c r="V676" s="2">
        <f t="shared" si="510"/>
        <v>18.79356284169279</v>
      </c>
      <c r="W676" s="1">
        <f>VLOOKUP(V676,Graph!$D$3:$M$50,col)</f>
        <v>5.8999999999999999E-3</v>
      </c>
      <c r="X676" s="1">
        <f>VLOOKUP(V676,Graph!$D$3:$M$50,col+1)</f>
        <v>4.7999999999999996E-3</v>
      </c>
      <c r="Y676" s="1">
        <f t="shared" si="534"/>
        <v>5.1666666666666666E-3</v>
      </c>
      <c r="Z676" s="1">
        <f t="shared" si="511"/>
        <v>0.64058333333333328</v>
      </c>
      <c r="AA676" s="2">
        <f t="shared" si="535"/>
        <v>0.66983333333333384</v>
      </c>
      <c r="AB676" s="1">
        <f t="shared" si="536"/>
        <v>5.1793462027289565E-2</v>
      </c>
      <c r="AC676" s="1">
        <f t="shared" si="537"/>
        <v>1.0927411366320425</v>
      </c>
      <c r="AD676" s="1">
        <f t="shared" si="538"/>
        <v>1.0927411364028874</v>
      </c>
      <c r="AE676" s="1">
        <f t="shared" si="539"/>
        <v>1.0927411363951252</v>
      </c>
      <c r="AF676" s="1">
        <f t="shared" si="540"/>
        <v>1.0927411363948618</v>
      </c>
      <c r="AG676" s="1">
        <f t="shared" si="541"/>
        <v>0.97284738919174985</v>
      </c>
      <c r="AH676" s="1">
        <f t="shared" si="542"/>
        <v>0.65424539774728496</v>
      </c>
      <c r="AI676" s="2">
        <f t="shared" si="512"/>
        <v>18.79356280155077</v>
      </c>
      <c r="AJ676" s="1">
        <f>VLOOKUP(AI676,Graph!$D$3:$M$50,col)</f>
        <v>5.8999999999999999E-3</v>
      </c>
      <c r="AK676" s="1">
        <f>VLOOKUP(AI676,Graph!$D$3:$M$50,col+1)</f>
        <v>4.7999999999999996E-3</v>
      </c>
      <c r="AL676" s="1">
        <f t="shared" si="543"/>
        <v>5.1666666666666666E-3</v>
      </c>
      <c r="AM676" s="1">
        <f t="shared" si="513"/>
        <v>0.64058333333333328</v>
      </c>
      <c r="AN676" s="2">
        <f t="shared" si="544"/>
        <v>0.66983333333333384</v>
      </c>
      <c r="AO676" s="1">
        <f t="shared" si="545"/>
        <v>5.1793462027289565E-2</v>
      </c>
      <c r="AP676" s="1">
        <f t="shared" si="546"/>
        <v>1.0927411363948532</v>
      </c>
      <c r="AQ676" s="1">
        <f t="shared" si="547"/>
        <v>1.0927411363948527</v>
      </c>
      <c r="AR676" s="1">
        <f t="shared" si="548"/>
        <v>1.0927411363948529</v>
      </c>
      <c r="AS676" s="1">
        <f t="shared" si="549"/>
        <v>1.0927411363948527</v>
      </c>
      <c r="AT676" s="1">
        <f t="shared" si="550"/>
        <v>0.97284738919174985</v>
      </c>
      <c r="AU676" s="1">
        <f t="shared" si="551"/>
        <v>0.65424539774727941</v>
      </c>
      <c r="AV676" s="2">
        <f t="shared" si="516"/>
        <v>675</v>
      </c>
      <c r="AW676" s="1">
        <f t="shared" si="517"/>
        <v>654.24539774727941</v>
      </c>
      <c r="AX676" s="1">
        <f t="shared" si="518"/>
        <v>0.97284738919174985</v>
      </c>
      <c r="AY676" s="1">
        <f t="shared" si="519"/>
        <v>1.0927411363948527</v>
      </c>
      <c r="AZ676" s="1">
        <f t="shared" si="514"/>
        <v>5.1666666666666666E-3</v>
      </c>
      <c r="BA676" s="1">
        <f t="shared" si="515"/>
        <v>18.79356280155077</v>
      </c>
    </row>
    <row r="677" spans="1:53">
      <c r="A677" s="2">
        <f t="shared" si="520"/>
        <v>0.67600000000000049</v>
      </c>
      <c r="B677" s="1">
        <f t="shared" si="507"/>
        <v>0.72673433333333393</v>
      </c>
      <c r="C677" s="1">
        <f t="shared" si="521"/>
        <v>5.4311155931443533E-2</v>
      </c>
      <c r="D677" s="1">
        <f t="shared" si="508"/>
        <v>1.0982878354298313</v>
      </c>
      <c r="E677" s="1">
        <f t="shared" si="522"/>
        <v>1.0982266107568222</v>
      </c>
      <c r="F677" s="1">
        <f t="shared" si="522"/>
        <v>1.0982244031449093</v>
      </c>
      <c r="G677" s="1">
        <f t="shared" si="522"/>
        <v>1.0982243235202085</v>
      </c>
      <c r="H677" s="1">
        <f t="shared" si="523"/>
        <v>0.67738271284237095</v>
      </c>
      <c r="I677" s="1">
        <f t="shared" si="509"/>
        <v>19.012545386266424</v>
      </c>
      <c r="J677" s="1">
        <f>VLOOKUP($I677,Graph!$D$3:$M$50,col)</f>
        <v>5.8999999999999999E-3</v>
      </c>
      <c r="K677" s="1">
        <f>VLOOKUP($I677,Graph!$D$3:$M$50,col+1)</f>
        <v>4.7999999999999996E-3</v>
      </c>
      <c r="L677" s="1">
        <f t="shared" si="524"/>
        <v>5.1666666666666666E-3</v>
      </c>
      <c r="M677" s="1">
        <f t="shared" si="525"/>
        <v>0.64058333333333328</v>
      </c>
      <c r="N677" s="1">
        <f t="shared" si="526"/>
        <v>0.67083333333333384</v>
      </c>
      <c r="O677" s="1">
        <f t="shared" si="527"/>
        <v>5.1799481129663413E-2</v>
      </c>
      <c r="P677" s="1">
        <f t="shared" si="528"/>
        <v>1.0929343949849324</v>
      </c>
      <c r="Q677" s="1">
        <f t="shared" si="529"/>
        <v>1.0927602114816852</v>
      </c>
      <c r="R677" s="1">
        <f t="shared" si="530"/>
        <v>1.092754315767454</v>
      </c>
      <c r="S677" s="1">
        <f t="shared" si="531"/>
        <v>1.0927541160318375</v>
      </c>
      <c r="T677" s="1">
        <f t="shared" si="532"/>
        <v>0.97286403995735871</v>
      </c>
      <c r="U677" s="1">
        <f t="shared" si="533"/>
        <v>0.65571882594756503</v>
      </c>
      <c r="V677" s="2">
        <f t="shared" si="510"/>
        <v>18.807660571716085</v>
      </c>
      <c r="W677" s="1">
        <f>VLOOKUP(V677,Graph!$D$3:$M$50,col)</f>
        <v>5.8999999999999999E-3</v>
      </c>
      <c r="X677" s="1">
        <f>VLOOKUP(V677,Graph!$D$3:$M$50,col+1)</f>
        <v>4.7999999999999996E-3</v>
      </c>
      <c r="Y677" s="1">
        <f t="shared" si="534"/>
        <v>5.1666666666666666E-3</v>
      </c>
      <c r="Z677" s="1">
        <f t="shared" si="511"/>
        <v>0.64058333333333328</v>
      </c>
      <c r="AA677" s="2">
        <f t="shared" si="535"/>
        <v>0.67083333333333384</v>
      </c>
      <c r="AB677" s="1">
        <f t="shared" si="536"/>
        <v>5.1799481129663413E-2</v>
      </c>
      <c r="AC677" s="1">
        <f t="shared" si="537"/>
        <v>1.0927541092649684</v>
      </c>
      <c r="AD677" s="1">
        <f t="shared" si="538"/>
        <v>1.0927541090357125</v>
      </c>
      <c r="AE677" s="1">
        <f t="shared" si="539"/>
        <v>1.0927541090279456</v>
      </c>
      <c r="AF677" s="1">
        <f t="shared" si="540"/>
        <v>1.0927541090276822</v>
      </c>
      <c r="AG677" s="1">
        <f t="shared" si="541"/>
        <v>0.97286403995735871</v>
      </c>
      <c r="AH677" s="1">
        <f t="shared" si="542"/>
        <v>0.65571882174464657</v>
      </c>
      <c r="AI677" s="2">
        <f t="shared" si="512"/>
        <v>18.807660531532672</v>
      </c>
      <c r="AJ677" s="1">
        <f>VLOOKUP(AI677,Graph!$D$3:$M$50,col)</f>
        <v>5.8999999999999999E-3</v>
      </c>
      <c r="AK677" s="1">
        <f>VLOOKUP(AI677,Graph!$D$3:$M$50,col+1)</f>
        <v>4.7999999999999996E-3</v>
      </c>
      <c r="AL677" s="1">
        <f t="shared" si="543"/>
        <v>5.1666666666666666E-3</v>
      </c>
      <c r="AM677" s="1">
        <f t="shared" si="513"/>
        <v>0.64058333333333328</v>
      </c>
      <c r="AN677" s="2">
        <f t="shared" si="544"/>
        <v>0.67083333333333384</v>
      </c>
      <c r="AO677" s="1">
        <f t="shared" si="545"/>
        <v>5.1799481129663413E-2</v>
      </c>
      <c r="AP677" s="1">
        <f t="shared" si="546"/>
        <v>1.0927541090276731</v>
      </c>
      <c r="AQ677" s="1">
        <f t="shared" si="547"/>
        <v>1.0927541090276727</v>
      </c>
      <c r="AR677" s="1">
        <f t="shared" si="548"/>
        <v>1.0927541090276729</v>
      </c>
      <c r="AS677" s="1">
        <f t="shared" si="549"/>
        <v>1.0927541090276731</v>
      </c>
      <c r="AT677" s="1">
        <f t="shared" si="550"/>
        <v>0.97286403995735871</v>
      </c>
      <c r="AU677" s="1">
        <f t="shared" si="551"/>
        <v>0.65571882174464113</v>
      </c>
      <c r="AV677" s="2">
        <f t="shared" si="516"/>
        <v>676</v>
      </c>
      <c r="AW677" s="1">
        <f t="shared" si="517"/>
        <v>655.7188217446411</v>
      </c>
      <c r="AX677" s="1">
        <f t="shared" si="518"/>
        <v>0.97286403995735871</v>
      </c>
      <c r="AY677" s="1">
        <f t="shared" si="519"/>
        <v>1.0927541090276731</v>
      </c>
      <c r="AZ677" s="1">
        <f t="shared" si="514"/>
        <v>5.1666666666666666E-3</v>
      </c>
      <c r="BA677" s="1">
        <f t="shared" si="515"/>
        <v>18.807660531532672</v>
      </c>
    </row>
    <row r="678" spans="1:53">
      <c r="A678" s="2">
        <f t="shared" si="520"/>
        <v>0.67700000000000049</v>
      </c>
      <c r="B678" s="1">
        <f t="shared" si="507"/>
        <v>0.72777550000000057</v>
      </c>
      <c r="C678" s="1">
        <f t="shared" si="521"/>
        <v>5.4316213339090917E-2</v>
      </c>
      <c r="D678" s="1">
        <f t="shared" si="508"/>
        <v>1.0982985792389386</v>
      </c>
      <c r="E678" s="1">
        <f t="shared" si="522"/>
        <v>1.098237727829606</v>
      </c>
      <c r="F678" s="1">
        <f t="shared" si="522"/>
        <v>1.0982355334000851</v>
      </c>
      <c r="G678" s="1">
        <f t="shared" si="522"/>
        <v>1.0982354542410184</v>
      </c>
      <c r="H678" s="1">
        <f t="shared" si="523"/>
        <v>0.67889321737094011</v>
      </c>
      <c r="I678" s="1">
        <f t="shared" si="509"/>
        <v>19.026667002281997</v>
      </c>
      <c r="J678" s="1">
        <f>VLOOKUP($I678,Graph!$D$3:$M$50,col)</f>
        <v>5.8999999999999999E-3</v>
      </c>
      <c r="K678" s="1">
        <f>VLOOKUP($I678,Graph!$D$3:$M$50,col+1)</f>
        <v>4.7999999999999996E-3</v>
      </c>
      <c r="L678" s="1">
        <f t="shared" si="524"/>
        <v>5.1666666666666666E-3</v>
      </c>
      <c r="M678" s="1">
        <f t="shared" si="525"/>
        <v>0.64058333333333328</v>
      </c>
      <c r="N678" s="1">
        <f t="shared" si="526"/>
        <v>0.67183333333333384</v>
      </c>
      <c r="O678" s="1">
        <f t="shared" si="527"/>
        <v>5.1805483358229765E-2</v>
      </c>
      <c r="P678" s="1">
        <f t="shared" si="528"/>
        <v>1.0929473022030911</v>
      </c>
      <c r="Q678" s="1">
        <f t="shared" si="529"/>
        <v>1.0927731483132259</v>
      </c>
      <c r="R678" s="1">
        <f t="shared" si="530"/>
        <v>1.0927672527032071</v>
      </c>
      <c r="S678" s="1">
        <f t="shared" si="531"/>
        <v>1.0927670529407467</v>
      </c>
      <c r="T678" s="1">
        <f t="shared" si="532"/>
        <v>0.97288064162768739</v>
      </c>
      <c r="U678" s="1">
        <f t="shared" si="533"/>
        <v>0.6571933561046297</v>
      </c>
      <c r="V678" s="2">
        <f t="shared" si="510"/>
        <v>18.821747758676256</v>
      </c>
      <c r="W678" s="1">
        <f>VLOOKUP(V678,Graph!$D$3:$M$50,col)</f>
        <v>5.8999999999999999E-3</v>
      </c>
      <c r="X678" s="1">
        <f>VLOOKUP(V678,Graph!$D$3:$M$50,col+1)</f>
        <v>4.7999999999999996E-3</v>
      </c>
      <c r="Y678" s="1">
        <f t="shared" si="534"/>
        <v>5.1666666666666666E-3</v>
      </c>
      <c r="Z678" s="1">
        <f t="shared" si="511"/>
        <v>0.64058333333333328</v>
      </c>
      <c r="AA678" s="2">
        <f t="shared" si="535"/>
        <v>0.67183333333333384</v>
      </c>
      <c r="AB678" s="1">
        <f t="shared" si="536"/>
        <v>5.1805483358229765E-2</v>
      </c>
      <c r="AC678" s="1">
        <f t="shared" si="537"/>
        <v>1.0927670461719385</v>
      </c>
      <c r="AD678" s="1">
        <f t="shared" si="538"/>
        <v>1.0927670459425824</v>
      </c>
      <c r="AE678" s="1">
        <f t="shared" si="539"/>
        <v>1.0927670459348109</v>
      </c>
      <c r="AF678" s="1">
        <f t="shared" si="540"/>
        <v>1.0927670459345471</v>
      </c>
      <c r="AG678" s="1">
        <f t="shared" si="541"/>
        <v>0.97288064162768739</v>
      </c>
      <c r="AH678" s="1">
        <f t="shared" si="542"/>
        <v>0.65719335189108041</v>
      </c>
      <c r="AI678" s="2">
        <f t="shared" si="512"/>
        <v>18.82174771845148</v>
      </c>
      <c r="AJ678" s="1">
        <f>VLOOKUP(AI678,Graph!$D$3:$M$50,col)</f>
        <v>5.8999999999999999E-3</v>
      </c>
      <c r="AK678" s="1">
        <f>VLOOKUP(AI678,Graph!$D$3:$M$50,col+1)</f>
        <v>4.7999999999999996E-3</v>
      </c>
      <c r="AL678" s="1">
        <f t="shared" si="543"/>
        <v>5.1666666666666666E-3</v>
      </c>
      <c r="AM678" s="1">
        <f t="shared" si="513"/>
        <v>0.64058333333333328</v>
      </c>
      <c r="AN678" s="2">
        <f t="shared" si="544"/>
        <v>0.67183333333333384</v>
      </c>
      <c r="AO678" s="1">
        <f t="shared" si="545"/>
        <v>5.1805483358229765E-2</v>
      </c>
      <c r="AP678" s="1">
        <f t="shared" si="546"/>
        <v>1.0927670459345384</v>
      </c>
      <c r="AQ678" s="1">
        <f t="shared" si="547"/>
        <v>1.092767045934538</v>
      </c>
      <c r="AR678" s="1">
        <f t="shared" si="548"/>
        <v>1.0927670459345378</v>
      </c>
      <c r="AS678" s="1">
        <f t="shared" si="549"/>
        <v>1.0927670459345382</v>
      </c>
      <c r="AT678" s="1">
        <f t="shared" si="550"/>
        <v>0.97288064162768739</v>
      </c>
      <c r="AU678" s="1">
        <f t="shared" si="551"/>
        <v>0.65719335189107508</v>
      </c>
      <c r="AV678" s="2">
        <f t="shared" si="516"/>
        <v>677</v>
      </c>
      <c r="AW678" s="1">
        <f t="shared" si="517"/>
        <v>657.19335189107505</v>
      </c>
      <c r="AX678" s="1">
        <f t="shared" si="518"/>
        <v>0.97288064162768739</v>
      </c>
      <c r="AY678" s="1">
        <f t="shared" si="519"/>
        <v>1.0927670459345382</v>
      </c>
      <c r="AZ678" s="1">
        <f t="shared" si="514"/>
        <v>5.1666666666666666E-3</v>
      </c>
      <c r="BA678" s="1">
        <f t="shared" si="515"/>
        <v>18.82174771845148</v>
      </c>
    </row>
    <row r="679" spans="1:53">
      <c r="A679" s="2">
        <f t="shared" si="520"/>
        <v>0.67800000000000049</v>
      </c>
      <c r="B679" s="1">
        <f t="shared" si="507"/>
        <v>0.72881666666666733</v>
      </c>
      <c r="C679" s="1">
        <f t="shared" si="521"/>
        <v>5.4321256531453747E-2</v>
      </c>
      <c r="D679" s="1">
        <f t="shared" si="508"/>
        <v>1.0983092931634868</v>
      </c>
      <c r="E679" s="1">
        <f t="shared" si="522"/>
        <v>1.0982488141165638</v>
      </c>
      <c r="F679" s="1">
        <f t="shared" si="522"/>
        <v>1.0982466328410747</v>
      </c>
      <c r="G679" s="1">
        <f t="shared" si="522"/>
        <v>1.098246554146765</v>
      </c>
      <c r="H679" s="1">
        <f t="shared" si="523"/>
        <v>0.68040484422556335</v>
      </c>
      <c r="I679" s="1">
        <f t="shared" si="509"/>
        <v>19.040778156438222</v>
      </c>
      <c r="J679" s="1">
        <f>VLOOKUP($I679,Graph!$D$3:$M$50,col)</f>
        <v>5.8999999999999999E-3</v>
      </c>
      <c r="K679" s="1">
        <f>VLOOKUP($I679,Graph!$D$3:$M$50,col+1)</f>
        <v>4.7999999999999996E-3</v>
      </c>
      <c r="L679" s="1">
        <f t="shared" si="524"/>
        <v>5.1666666666666666E-3</v>
      </c>
      <c r="M679" s="1">
        <f t="shared" si="525"/>
        <v>0.64058333333333328</v>
      </c>
      <c r="N679" s="1">
        <f t="shared" si="526"/>
        <v>0.67283333333333384</v>
      </c>
      <c r="O679" s="1">
        <f t="shared" si="527"/>
        <v>5.1811468783814651E-2</v>
      </c>
      <c r="P679" s="1">
        <f t="shared" si="528"/>
        <v>1.0929601738987824</v>
      </c>
      <c r="Q679" s="1">
        <f t="shared" si="529"/>
        <v>1.0927860495651991</v>
      </c>
      <c r="R679" s="1">
        <f t="shared" si="530"/>
        <v>1.0927801540602127</v>
      </c>
      <c r="S679" s="1">
        <f t="shared" si="531"/>
        <v>1.0927799542710199</v>
      </c>
      <c r="T679" s="1">
        <f t="shared" si="532"/>
        <v>0.97289719441955314</v>
      </c>
      <c r="U679" s="1">
        <f t="shared" si="533"/>
        <v>0.65866899158089265</v>
      </c>
      <c r="V679" s="2">
        <f t="shared" si="510"/>
        <v>18.835824426160908</v>
      </c>
      <c r="W679" s="1">
        <f>VLOOKUP(V679,Graph!$D$3:$M$50,col)</f>
        <v>5.8999999999999999E-3</v>
      </c>
      <c r="X679" s="1">
        <f>VLOOKUP(V679,Graph!$D$3:$M$50,col+1)</f>
        <v>4.7999999999999996E-3</v>
      </c>
      <c r="Y679" s="1">
        <f t="shared" si="534"/>
        <v>5.1666666666666666E-3</v>
      </c>
      <c r="Z679" s="1">
        <f t="shared" si="511"/>
        <v>0.64058333333333328</v>
      </c>
      <c r="AA679" s="2">
        <f t="shared" si="535"/>
        <v>0.67283333333333384</v>
      </c>
      <c r="AB679" s="1">
        <f t="shared" si="536"/>
        <v>5.1811468783814651E-2</v>
      </c>
      <c r="AC679" s="1">
        <f t="shared" si="537"/>
        <v>1.0927799475002795</v>
      </c>
      <c r="AD679" s="1">
        <f t="shared" si="538"/>
        <v>1.0927799472708228</v>
      </c>
      <c r="AE679" s="1">
        <f t="shared" si="539"/>
        <v>1.0927799472630468</v>
      </c>
      <c r="AF679" s="1">
        <f t="shared" si="540"/>
        <v>1.0927799472627833</v>
      </c>
      <c r="AG679" s="1">
        <f t="shared" si="541"/>
        <v>0.97289719441955314</v>
      </c>
      <c r="AH679" s="1">
        <f t="shared" si="542"/>
        <v>0.65866898735670432</v>
      </c>
      <c r="AI679" s="2">
        <f t="shared" si="512"/>
        <v>18.835824385894817</v>
      </c>
      <c r="AJ679" s="1">
        <f>VLOOKUP(AI679,Graph!$D$3:$M$50,col)</f>
        <v>5.8999999999999999E-3</v>
      </c>
      <c r="AK679" s="1">
        <f>VLOOKUP(AI679,Graph!$D$3:$M$50,col+1)</f>
        <v>4.7999999999999996E-3</v>
      </c>
      <c r="AL679" s="1">
        <f t="shared" si="543"/>
        <v>5.1666666666666666E-3</v>
      </c>
      <c r="AM679" s="1">
        <f t="shared" si="513"/>
        <v>0.64058333333333328</v>
      </c>
      <c r="AN679" s="2">
        <f t="shared" si="544"/>
        <v>0.67283333333333384</v>
      </c>
      <c r="AO679" s="1">
        <f t="shared" si="545"/>
        <v>5.1811468783814651E-2</v>
      </c>
      <c r="AP679" s="1">
        <f t="shared" si="546"/>
        <v>1.0927799472627744</v>
      </c>
      <c r="AQ679" s="1">
        <f t="shared" si="547"/>
        <v>1.0927799472627742</v>
      </c>
      <c r="AR679" s="1">
        <f t="shared" si="548"/>
        <v>1.0927799472627739</v>
      </c>
      <c r="AS679" s="1">
        <f t="shared" si="549"/>
        <v>1.0927799472627739</v>
      </c>
      <c r="AT679" s="1">
        <f t="shared" si="550"/>
        <v>0.97289719441955314</v>
      </c>
      <c r="AU679" s="1">
        <f t="shared" si="551"/>
        <v>0.65866898735669877</v>
      </c>
      <c r="AV679" s="2">
        <f t="shared" si="516"/>
        <v>678</v>
      </c>
      <c r="AW679" s="1">
        <f t="shared" si="517"/>
        <v>658.66898735669872</v>
      </c>
      <c r="AX679" s="1">
        <f t="shared" si="518"/>
        <v>0.97289719441955314</v>
      </c>
      <c r="AY679" s="1">
        <f t="shared" si="519"/>
        <v>1.0927799472627739</v>
      </c>
      <c r="AZ679" s="1">
        <f t="shared" si="514"/>
        <v>5.1666666666666666E-3</v>
      </c>
      <c r="BA679" s="1">
        <f t="shared" si="515"/>
        <v>18.835824385894817</v>
      </c>
    </row>
    <row r="680" spans="1:53">
      <c r="A680" s="2">
        <f t="shared" si="520"/>
        <v>0.67900000000000049</v>
      </c>
      <c r="B680" s="1">
        <f t="shared" si="507"/>
        <v>0.72985783333333398</v>
      </c>
      <c r="C680" s="1">
        <f t="shared" si="521"/>
        <v>5.4326285568365849E-2</v>
      </c>
      <c r="D680" s="1">
        <f t="shared" si="508"/>
        <v>1.0983199773279584</v>
      </c>
      <c r="E680" s="1">
        <f t="shared" si="522"/>
        <v>1.0982598697453669</v>
      </c>
      <c r="F680" s="1">
        <f t="shared" si="522"/>
        <v>1.0982577015956383</v>
      </c>
      <c r="G680" s="1">
        <f t="shared" si="522"/>
        <v>1.0982576233652086</v>
      </c>
      <c r="H680" s="1">
        <f t="shared" si="523"/>
        <v>0.68191759257300177</v>
      </c>
      <c r="I680" s="1">
        <f t="shared" si="509"/>
        <v>19.054878871930132</v>
      </c>
      <c r="J680" s="1">
        <f>VLOOKUP($I680,Graph!$D$3:$M$50,col)</f>
        <v>5.8999999999999999E-3</v>
      </c>
      <c r="K680" s="1">
        <f>VLOOKUP($I680,Graph!$D$3:$M$50,col+1)</f>
        <v>4.7999999999999996E-3</v>
      </c>
      <c r="L680" s="1">
        <f t="shared" si="524"/>
        <v>5.1666666666666666E-3</v>
      </c>
      <c r="M680" s="1">
        <f t="shared" si="525"/>
        <v>0.64058333333333328</v>
      </c>
      <c r="N680" s="1">
        <f t="shared" si="526"/>
        <v>0.67383333333333384</v>
      </c>
      <c r="O680" s="1">
        <f t="shared" si="527"/>
        <v>5.1817437476848451E-2</v>
      </c>
      <c r="P680" s="1">
        <f t="shared" si="528"/>
        <v>1.0929730102183941</v>
      </c>
      <c r="Q680" s="1">
        <f t="shared" si="529"/>
        <v>1.0927989153841307</v>
      </c>
      <c r="R680" s="1">
        <f t="shared" si="530"/>
        <v>1.0927930199849887</v>
      </c>
      <c r="S680" s="1">
        <f t="shared" si="531"/>
        <v>1.0927928201691746</v>
      </c>
      <c r="T680" s="1">
        <f t="shared" si="532"/>
        <v>0.97291369854849841</v>
      </c>
      <c r="U680" s="1">
        <f t="shared" si="533"/>
        <v>0.66014573154833645</v>
      </c>
      <c r="V680" s="2">
        <f t="shared" si="510"/>
        <v>18.849890597669933</v>
      </c>
      <c r="W680" s="1">
        <f>VLOOKUP(V680,Graph!$D$3:$M$50,col)</f>
        <v>5.8999999999999999E-3</v>
      </c>
      <c r="X680" s="1">
        <f>VLOOKUP(V680,Graph!$D$3:$M$50,col+1)</f>
        <v>4.7999999999999996E-3</v>
      </c>
      <c r="Y680" s="1">
        <f t="shared" si="534"/>
        <v>5.1666666666666666E-3</v>
      </c>
      <c r="Z680" s="1">
        <f t="shared" si="511"/>
        <v>0.64058333333333328</v>
      </c>
      <c r="AA680" s="2">
        <f t="shared" si="535"/>
        <v>0.67383333333333384</v>
      </c>
      <c r="AB680" s="1">
        <f t="shared" si="536"/>
        <v>5.1817437476848451E-2</v>
      </c>
      <c r="AC680" s="1">
        <f t="shared" si="537"/>
        <v>1.0927928133965084</v>
      </c>
      <c r="AD680" s="1">
        <f t="shared" si="538"/>
        <v>1.0927928131669515</v>
      </c>
      <c r="AE680" s="1">
        <f t="shared" si="539"/>
        <v>1.0927928131591709</v>
      </c>
      <c r="AF680" s="1">
        <f t="shared" si="540"/>
        <v>1.0927928131589071</v>
      </c>
      <c r="AG680" s="1">
        <f t="shared" si="541"/>
        <v>0.97291369854849841</v>
      </c>
      <c r="AH680" s="1">
        <f t="shared" si="542"/>
        <v>0.66014572731350063</v>
      </c>
      <c r="AI680" s="2">
        <f t="shared" si="512"/>
        <v>18.849890557362571</v>
      </c>
      <c r="AJ680" s="1">
        <f>VLOOKUP(AI680,Graph!$D$3:$M$50,col)</f>
        <v>5.8999999999999999E-3</v>
      </c>
      <c r="AK680" s="1">
        <f>VLOOKUP(AI680,Graph!$D$3:$M$50,col+1)</f>
        <v>4.7999999999999996E-3</v>
      </c>
      <c r="AL680" s="1">
        <f t="shared" si="543"/>
        <v>5.1666666666666666E-3</v>
      </c>
      <c r="AM680" s="1">
        <f t="shared" si="513"/>
        <v>0.64058333333333328</v>
      </c>
      <c r="AN680" s="2">
        <f t="shared" si="544"/>
        <v>0.67383333333333384</v>
      </c>
      <c r="AO680" s="1">
        <f t="shared" si="545"/>
        <v>5.1817437476848451E-2</v>
      </c>
      <c r="AP680" s="1">
        <f t="shared" si="546"/>
        <v>1.092792813158898</v>
      </c>
      <c r="AQ680" s="1">
        <f t="shared" si="547"/>
        <v>1.0927928131588978</v>
      </c>
      <c r="AR680" s="1">
        <f t="shared" si="548"/>
        <v>1.092792813158898</v>
      </c>
      <c r="AS680" s="1">
        <f t="shared" si="549"/>
        <v>1.0927928131588978</v>
      </c>
      <c r="AT680" s="1">
        <f t="shared" si="550"/>
        <v>0.97291369854849841</v>
      </c>
      <c r="AU680" s="1">
        <f t="shared" si="551"/>
        <v>0.66014572731349497</v>
      </c>
      <c r="AV680" s="2">
        <f t="shared" si="516"/>
        <v>679</v>
      </c>
      <c r="AW680" s="1">
        <f t="shared" si="517"/>
        <v>660.14572731349494</v>
      </c>
      <c r="AX680" s="1">
        <f t="shared" si="518"/>
        <v>0.97291369854849841</v>
      </c>
      <c r="AY680" s="1">
        <f t="shared" si="519"/>
        <v>1.0927928131588978</v>
      </c>
      <c r="AZ680" s="1">
        <f t="shared" si="514"/>
        <v>5.1666666666666666E-3</v>
      </c>
      <c r="BA680" s="1">
        <f t="shared" si="515"/>
        <v>18.849890557362571</v>
      </c>
    </row>
    <row r="681" spans="1:53">
      <c r="A681" s="2">
        <f t="shared" si="520"/>
        <v>0.68000000000000049</v>
      </c>
      <c r="B681" s="1">
        <f t="shared" si="507"/>
        <v>0.73089900000000063</v>
      </c>
      <c r="C681" s="1">
        <f t="shared" si="521"/>
        <v>5.4331300509325796E-2</v>
      </c>
      <c r="D681" s="1">
        <f t="shared" si="508"/>
        <v>1.0983306318561457</v>
      </c>
      <c r="E681" s="1">
        <f t="shared" ref="E681:G700" si="552">SQRT(D681-($C681*D681-POWER(D681,1/3)+1)/($C681-POWER(D681,-2/3)/3))</f>
        <v>1.0982708948429851</v>
      </c>
      <c r="F681" s="1">
        <f t="shared" si="552"/>
        <v>1.0982687397908288</v>
      </c>
      <c r="G681" s="1">
        <f t="shared" si="552"/>
        <v>1.0982686620234059</v>
      </c>
      <c r="H681" s="1">
        <f t="shared" si="523"/>
        <v>0.68343146158187118</v>
      </c>
      <c r="I681" s="1">
        <f t="shared" si="509"/>
        <v>19.068969171867234</v>
      </c>
      <c r="J681" s="1">
        <f>VLOOKUP($I681,Graph!$D$3:$M$50,col)</f>
        <v>5.8999999999999999E-3</v>
      </c>
      <c r="K681" s="1">
        <f>VLOOKUP($I681,Graph!$D$3:$M$50,col+1)</f>
        <v>4.7999999999999996E-3</v>
      </c>
      <c r="L681" s="1">
        <f t="shared" si="524"/>
        <v>5.1666666666666666E-3</v>
      </c>
      <c r="M681" s="1">
        <f t="shared" si="525"/>
        <v>0.64058333333333328</v>
      </c>
      <c r="N681" s="1">
        <f t="shared" si="526"/>
        <v>0.67483333333333384</v>
      </c>
      <c r="O681" s="1">
        <f t="shared" si="527"/>
        <v>5.1823389507368652E-2</v>
      </c>
      <c r="P681" s="1">
        <f t="shared" si="528"/>
        <v>1.0929858113075097</v>
      </c>
      <c r="Q681" s="1">
        <f t="shared" si="529"/>
        <v>1.0928117459157418</v>
      </c>
      <c r="R681" s="1">
        <f t="shared" si="530"/>
        <v>1.0928058506232494</v>
      </c>
      <c r="S681" s="1">
        <f t="shared" si="531"/>
        <v>1.0928056507809243</v>
      </c>
      <c r="T681" s="1">
        <f t="shared" si="532"/>
        <v>0.97293015422880036</v>
      </c>
      <c r="U681" s="1">
        <f t="shared" si="533"/>
        <v>0.66162357518080284</v>
      </c>
      <c r="V681" s="2">
        <f t="shared" si="510"/>
        <v>18.863946296615957</v>
      </c>
      <c r="W681" s="1">
        <f>VLOOKUP(V681,Graph!$D$3:$M$50,col)</f>
        <v>5.8999999999999999E-3</v>
      </c>
      <c r="X681" s="1">
        <f>VLOOKUP(V681,Graph!$D$3:$M$50,col+1)</f>
        <v>4.7999999999999996E-3</v>
      </c>
      <c r="Y681" s="1">
        <f t="shared" si="534"/>
        <v>5.1666666666666666E-3</v>
      </c>
      <c r="Z681" s="1">
        <f t="shared" si="511"/>
        <v>0.64058333333333328</v>
      </c>
      <c r="AA681" s="2">
        <f t="shared" si="535"/>
        <v>0.67483333333333384</v>
      </c>
      <c r="AB681" s="1">
        <f t="shared" si="536"/>
        <v>5.1823389507368652E-2</v>
      </c>
      <c r="AC681" s="1">
        <f t="shared" si="537"/>
        <v>1.0928056440063385</v>
      </c>
      <c r="AD681" s="1">
        <f t="shared" si="538"/>
        <v>1.092805643776682</v>
      </c>
      <c r="AE681" s="1">
        <f t="shared" si="539"/>
        <v>1.0928056437688967</v>
      </c>
      <c r="AF681" s="1">
        <f t="shared" si="540"/>
        <v>1.0928056437686327</v>
      </c>
      <c r="AG681" s="1">
        <f t="shared" si="541"/>
        <v>0.97293015422880036</v>
      </c>
      <c r="AH681" s="1">
        <f t="shared" si="542"/>
        <v>0.66162357093531088</v>
      </c>
      <c r="AI681" s="2">
        <f t="shared" si="512"/>
        <v>18.863946256267369</v>
      </c>
      <c r="AJ681" s="1">
        <f>VLOOKUP(AI681,Graph!$D$3:$M$50,col)</f>
        <v>5.8999999999999999E-3</v>
      </c>
      <c r="AK681" s="1">
        <f>VLOOKUP(AI681,Graph!$D$3:$M$50,col+1)</f>
        <v>4.7999999999999996E-3</v>
      </c>
      <c r="AL681" s="1">
        <f t="shared" si="543"/>
        <v>5.1666666666666666E-3</v>
      </c>
      <c r="AM681" s="1">
        <f t="shared" si="513"/>
        <v>0.64058333333333328</v>
      </c>
      <c r="AN681" s="2">
        <f t="shared" si="544"/>
        <v>0.67483333333333384</v>
      </c>
      <c r="AO681" s="1">
        <f t="shared" si="545"/>
        <v>5.1823389507368652E-2</v>
      </c>
      <c r="AP681" s="1">
        <f t="shared" si="546"/>
        <v>1.092805643768624</v>
      </c>
      <c r="AQ681" s="1">
        <f t="shared" si="547"/>
        <v>1.0928056437686235</v>
      </c>
      <c r="AR681" s="1">
        <f t="shared" si="548"/>
        <v>1.0928056437686238</v>
      </c>
      <c r="AS681" s="1">
        <f t="shared" si="549"/>
        <v>1.0928056437686238</v>
      </c>
      <c r="AT681" s="1">
        <f t="shared" si="550"/>
        <v>0.97293015422880036</v>
      </c>
      <c r="AU681" s="1">
        <f t="shared" si="551"/>
        <v>0.66162357093530555</v>
      </c>
      <c r="AV681" s="2">
        <f t="shared" si="516"/>
        <v>680</v>
      </c>
      <c r="AW681" s="1">
        <f t="shared" si="517"/>
        <v>661.62357093530557</v>
      </c>
      <c r="AX681" s="1">
        <f t="shared" si="518"/>
        <v>0.97293015422880036</v>
      </c>
      <c r="AY681" s="1">
        <f t="shared" si="519"/>
        <v>1.0928056437686238</v>
      </c>
      <c r="AZ681" s="1">
        <f t="shared" si="514"/>
        <v>5.1666666666666666E-3</v>
      </c>
      <c r="BA681" s="1">
        <f t="shared" si="515"/>
        <v>18.863946256267369</v>
      </c>
    </row>
    <row r="682" spans="1:53">
      <c r="A682" s="2">
        <f t="shared" si="520"/>
        <v>0.68100000000000049</v>
      </c>
      <c r="B682" s="1">
        <f t="shared" si="507"/>
        <v>0.73194016666666728</v>
      </c>
      <c r="C682" s="1">
        <f t="shared" si="521"/>
        <v>5.4336301413499273E-2</v>
      </c>
      <c r="D682" s="1">
        <f t="shared" si="508"/>
        <v>1.0983412568711555</v>
      </c>
      <c r="E682" s="1">
        <f t="shared" si="552"/>
        <v>1.0982818895356861</v>
      </c>
      <c r="F682" s="1">
        <f t="shared" si="552"/>
        <v>1.0982797475530004</v>
      </c>
      <c r="G682" s="1">
        <f t="shared" si="552"/>
        <v>1.0982796702477124</v>
      </c>
      <c r="H682" s="1">
        <f t="shared" si="523"/>
        <v>0.68494645042263391</v>
      </c>
      <c r="I682" s="1">
        <f t="shared" si="509"/>
        <v>19.083049079273977</v>
      </c>
      <c r="J682" s="1">
        <f>VLOOKUP($I682,Graph!$D$3:$M$50,col)</f>
        <v>5.8999999999999999E-3</v>
      </c>
      <c r="K682" s="1">
        <f>VLOOKUP($I682,Graph!$D$3:$M$50,col+1)</f>
        <v>4.7999999999999996E-3</v>
      </c>
      <c r="L682" s="1">
        <f t="shared" si="524"/>
        <v>5.1666666666666666E-3</v>
      </c>
      <c r="M682" s="1">
        <f t="shared" si="525"/>
        <v>0.64058333333333328</v>
      </c>
      <c r="N682" s="1">
        <f t="shared" si="526"/>
        <v>0.67583333333333384</v>
      </c>
      <c r="O682" s="1">
        <f t="shared" si="527"/>
        <v>5.1829324945022591E-2</v>
      </c>
      <c r="P682" s="1">
        <f t="shared" si="528"/>
        <v>1.0929985773109165</v>
      </c>
      <c r="Q682" s="1">
        <f t="shared" si="529"/>
        <v>1.0928245413049578</v>
      </c>
      <c r="R682" s="1">
        <f t="shared" si="530"/>
        <v>1.0928186461199125</v>
      </c>
      <c r="S682" s="1">
        <f t="shared" si="531"/>
        <v>1.0928184462511867</v>
      </c>
      <c r="T682" s="1">
        <f t="shared" si="532"/>
        <v>0.97294656167347993</v>
      </c>
      <c r="U682" s="1">
        <f t="shared" si="533"/>
        <v>0.66310252165398542</v>
      </c>
      <c r="V682" s="2">
        <f t="shared" si="510"/>
        <v>18.8779915463248</v>
      </c>
      <c r="W682" s="1">
        <f>VLOOKUP(V682,Graph!$D$3:$M$50,col)</f>
        <v>5.8999999999999999E-3</v>
      </c>
      <c r="X682" s="1">
        <f>VLOOKUP(V682,Graph!$D$3:$M$50,col+1)</f>
        <v>4.7999999999999996E-3</v>
      </c>
      <c r="Y682" s="1">
        <f t="shared" si="534"/>
        <v>5.1666666666666666E-3</v>
      </c>
      <c r="Z682" s="1">
        <f t="shared" si="511"/>
        <v>0.64058333333333328</v>
      </c>
      <c r="AA682" s="2">
        <f t="shared" si="535"/>
        <v>0.67583333333333384</v>
      </c>
      <c r="AB682" s="1">
        <f t="shared" si="536"/>
        <v>5.1829324945022591E-2</v>
      </c>
      <c r="AC682" s="1">
        <f t="shared" si="537"/>
        <v>1.0928184394746869</v>
      </c>
      <c r="AD682" s="1">
        <f t="shared" si="538"/>
        <v>1.0928184392449312</v>
      </c>
      <c r="AE682" s="1">
        <f t="shared" si="539"/>
        <v>1.0928184392371414</v>
      </c>
      <c r="AF682" s="1">
        <f t="shared" si="540"/>
        <v>1.0928184392368774</v>
      </c>
      <c r="AG682" s="1">
        <f t="shared" si="541"/>
        <v>0.97294656167347993</v>
      </c>
      <c r="AH682" s="1">
        <f t="shared" si="542"/>
        <v>0.66310251739782911</v>
      </c>
      <c r="AI682" s="2">
        <f t="shared" si="512"/>
        <v>18.877991505935025</v>
      </c>
      <c r="AJ682" s="1">
        <f>VLOOKUP(AI682,Graph!$D$3:$M$50,col)</f>
        <v>5.8999999999999999E-3</v>
      </c>
      <c r="AK682" s="1">
        <f>VLOOKUP(AI682,Graph!$D$3:$M$50,col+1)</f>
        <v>4.7999999999999996E-3</v>
      </c>
      <c r="AL682" s="1">
        <f t="shared" si="543"/>
        <v>5.1666666666666666E-3</v>
      </c>
      <c r="AM682" s="1">
        <f t="shared" si="513"/>
        <v>0.64058333333333328</v>
      </c>
      <c r="AN682" s="2">
        <f t="shared" si="544"/>
        <v>0.67583333333333384</v>
      </c>
      <c r="AO682" s="1">
        <f t="shared" si="545"/>
        <v>5.1829324945022591E-2</v>
      </c>
      <c r="AP682" s="1">
        <f t="shared" si="546"/>
        <v>1.0928184392368681</v>
      </c>
      <c r="AQ682" s="1">
        <f t="shared" si="547"/>
        <v>1.0928184392368681</v>
      </c>
      <c r="AR682" s="1">
        <f t="shared" si="548"/>
        <v>1.0928184392368681</v>
      </c>
      <c r="AS682" s="1">
        <f t="shared" si="549"/>
        <v>1.0928184392368681</v>
      </c>
      <c r="AT682" s="1">
        <f t="shared" si="550"/>
        <v>0.97294656167347993</v>
      </c>
      <c r="AU682" s="1">
        <f t="shared" si="551"/>
        <v>0.66310251739782344</v>
      </c>
      <c r="AV682" s="2">
        <f t="shared" si="516"/>
        <v>681</v>
      </c>
      <c r="AW682" s="1">
        <f t="shared" si="517"/>
        <v>663.10251739782348</v>
      </c>
      <c r="AX682" s="1">
        <f t="shared" si="518"/>
        <v>0.97294656167347993</v>
      </c>
      <c r="AY682" s="1">
        <f t="shared" si="519"/>
        <v>1.0928184392368681</v>
      </c>
      <c r="AZ682" s="1">
        <f t="shared" si="514"/>
        <v>5.1666666666666666E-3</v>
      </c>
      <c r="BA682" s="1">
        <f t="shared" si="515"/>
        <v>18.877991505935025</v>
      </c>
    </row>
    <row r="683" spans="1:53">
      <c r="A683" s="2">
        <f t="shared" si="520"/>
        <v>0.68200000000000049</v>
      </c>
      <c r="B683" s="1">
        <f t="shared" si="507"/>
        <v>0.73298133333333393</v>
      </c>
      <c r="C683" s="1">
        <f t="shared" si="521"/>
        <v>5.4341288339721419E-2</v>
      </c>
      <c r="D683" s="1">
        <f t="shared" si="508"/>
        <v>1.0983518524954137</v>
      </c>
      <c r="E683" s="1">
        <f t="shared" si="552"/>
        <v>1.0982928539490431</v>
      </c>
      <c r="F683" s="1">
        <f t="shared" si="552"/>
        <v>1.0982907250078111</v>
      </c>
      <c r="G683" s="1">
        <f t="shared" si="552"/>
        <v>1.0982906481637884</v>
      </c>
      <c r="H683" s="1">
        <f t="shared" si="523"/>
        <v>0.68646255826759195</v>
      </c>
      <c r="I683" s="1">
        <f t="shared" si="509"/>
        <v>19.097118617090167</v>
      </c>
      <c r="J683" s="1">
        <f>VLOOKUP($I683,Graph!$D$3:$M$50,col)</f>
        <v>5.8999999999999999E-3</v>
      </c>
      <c r="K683" s="1">
        <f>VLOOKUP($I683,Graph!$D$3:$M$50,col+1)</f>
        <v>4.7999999999999996E-3</v>
      </c>
      <c r="L683" s="1">
        <f t="shared" si="524"/>
        <v>5.1666666666666666E-3</v>
      </c>
      <c r="M683" s="1">
        <f t="shared" si="525"/>
        <v>0.64058333333333328</v>
      </c>
      <c r="N683" s="1">
        <f t="shared" si="526"/>
        <v>0.67683333333333384</v>
      </c>
      <c r="O683" s="1">
        <f t="shared" si="527"/>
        <v>5.1835243859070131E-2</v>
      </c>
      <c r="P683" s="1">
        <f t="shared" si="528"/>
        <v>1.0930113083726103</v>
      </c>
      <c r="Q683" s="1">
        <f t="shared" si="529"/>
        <v>1.0928373016959105</v>
      </c>
      <c r="R683" s="1">
        <f t="shared" si="530"/>
        <v>1.0928314066191023</v>
      </c>
      <c r="S683" s="1">
        <f t="shared" si="531"/>
        <v>1.0928312067240848</v>
      </c>
      <c r="T683" s="1">
        <f t="shared" si="532"/>
        <v>0.97296292109431115</v>
      </c>
      <c r="U683" s="1">
        <f t="shared" si="533"/>
        <v>0.66458257014542133</v>
      </c>
      <c r="V683" s="2">
        <f t="shared" si="510"/>
        <v>18.892026370035893</v>
      </c>
      <c r="W683" s="1">
        <f>VLOOKUP(V683,Graph!$D$3:$M$50,col)</f>
        <v>5.8999999999999999E-3</v>
      </c>
      <c r="X683" s="1">
        <f>VLOOKUP(V683,Graph!$D$3:$M$50,col+1)</f>
        <v>4.7999999999999996E-3</v>
      </c>
      <c r="Y683" s="1">
        <f t="shared" si="534"/>
        <v>5.1666666666666666E-3</v>
      </c>
      <c r="Z683" s="1">
        <f t="shared" si="511"/>
        <v>0.64058333333333328</v>
      </c>
      <c r="AA683" s="2">
        <f t="shared" si="535"/>
        <v>0.67683333333333384</v>
      </c>
      <c r="AB683" s="1">
        <f t="shared" si="536"/>
        <v>5.1835243859070131E-2</v>
      </c>
      <c r="AC683" s="1">
        <f t="shared" si="537"/>
        <v>1.0928311999456779</v>
      </c>
      <c r="AD683" s="1">
        <f t="shared" si="538"/>
        <v>1.0928311997158231</v>
      </c>
      <c r="AE683" s="1">
        <f t="shared" si="539"/>
        <v>1.0928311997080284</v>
      </c>
      <c r="AF683" s="1">
        <f t="shared" si="540"/>
        <v>1.0928311997077642</v>
      </c>
      <c r="AG683" s="1">
        <f t="shared" si="541"/>
        <v>0.97296292109431115</v>
      </c>
      <c r="AH683" s="1">
        <f t="shared" si="542"/>
        <v>0.66458256587859188</v>
      </c>
      <c r="AI683" s="2">
        <f t="shared" si="512"/>
        <v>18.89202632960497</v>
      </c>
      <c r="AJ683" s="1">
        <f>VLOOKUP(AI683,Graph!$D$3:$M$50,col)</f>
        <v>5.8999999999999999E-3</v>
      </c>
      <c r="AK683" s="1">
        <f>VLOOKUP(AI683,Graph!$D$3:$M$50,col+1)</f>
        <v>4.7999999999999996E-3</v>
      </c>
      <c r="AL683" s="1">
        <f t="shared" si="543"/>
        <v>5.1666666666666666E-3</v>
      </c>
      <c r="AM683" s="1">
        <f t="shared" si="513"/>
        <v>0.64058333333333328</v>
      </c>
      <c r="AN683" s="2">
        <f t="shared" si="544"/>
        <v>0.67683333333333384</v>
      </c>
      <c r="AO683" s="1">
        <f t="shared" si="545"/>
        <v>5.1835243859070131E-2</v>
      </c>
      <c r="AP683" s="1">
        <f t="shared" si="546"/>
        <v>1.0928311997077553</v>
      </c>
      <c r="AQ683" s="1">
        <f t="shared" si="547"/>
        <v>1.0928311997077547</v>
      </c>
      <c r="AR683" s="1">
        <f t="shared" si="548"/>
        <v>1.0928311997077549</v>
      </c>
      <c r="AS683" s="1">
        <f t="shared" si="549"/>
        <v>1.0928311997077549</v>
      </c>
      <c r="AT683" s="1">
        <f t="shared" si="550"/>
        <v>0.97296292109431115</v>
      </c>
      <c r="AU683" s="1">
        <f t="shared" si="551"/>
        <v>0.66458256587858611</v>
      </c>
      <c r="AV683" s="2">
        <f t="shared" si="516"/>
        <v>682</v>
      </c>
      <c r="AW683" s="1">
        <f t="shared" si="517"/>
        <v>664.58256587858614</v>
      </c>
      <c r="AX683" s="1">
        <f t="shared" si="518"/>
        <v>0.97296292109431115</v>
      </c>
      <c r="AY683" s="1">
        <f t="shared" si="519"/>
        <v>1.0928311997077549</v>
      </c>
      <c r="AZ683" s="1">
        <f t="shared" si="514"/>
        <v>5.1666666666666666E-3</v>
      </c>
      <c r="BA683" s="1">
        <f t="shared" si="515"/>
        <v>18.89202632960497</v>
      </c>
    </row>
    <row r="684" spans="1:53">
      <c r="A684" s="2">
        <f t="shared" si="520"/>
        <v>0.6830000000000005</v>
      </c>
      <c r="B684" s="1">
        <f t="shared" si="507"/>
        <v>0.73402250000000058</v>
      </c>
      <c r="C684" s="1">
        <f t="shared" si="521"/>
        <v>5.4346261346499086E-2</v>
      </c>
      <c r="D684" s="1">
        <f t="shared" si="508"/>
        <v>1.0983624188506704</v>
      </c>
      <c r="E684" s="1">
        <f t="shared" si="552"/>
        <v>1.0983037882079389</v>
      </c>
      <c r="F684" s="1">
        <f t="shared" si="552"/>
        <v>1.0983016722802283</v>
      </c>
      <c r="G684" s="1">
        <f t="shared" si="552"/>
        <v>1.0983015958966029</v>
      </c>
      <c r="H684" s="1">
        <f t="shared" si="523"/>
        <v>0.68797978429088036</v>
      </c>
      <c r="I684" s="1">
        <f t="shared" si="509"/>
        <v>19.111177808171409</v>
      </c>
      <c r="J684" s="1">
        <f>VLOOKUP($I684,Graph!$D$3:$M$50,col)</f>
        <v>5.8999999999999999E-3</v>
      </c>
      <c r="K684" s="1">
        <f>VLOOKUP($I684,Graph!$D$3:$M$50,col+1)</f>
        <v>4.7999999999999996E-3</v>
      </c>
      <c r="L684" s="1">
        <f t="shared" si="524"/>
        <v>5.1666666666666666E-3</v>
      </c>
      <c r="M684" s="1">
        <f t="shared" si="525"/>
        <v>0.64058333333333328</v>
      </c>
      <c r="N684" s="1">
        <f t="shared" si="526"/>
        <v>0.67783333333333384</v>
      </c>
      <c r="O684" s="1">
        <f t="shared" si="527"/>
        <v>5.1841146318386412E-2</v>
      </c>
      <c r="P684" s="1">
        <f t="shared" si="528"/>
        <v>1.0930240046357989</v>
      </c>
      <c r="Q684" s="1">
        <f t="shared" si="529"/>
        <v>1.0928500272319452</v>
      </c>
      <c r="R684" s="1">
        <f t="shared" si="530"/>
        <v>1.0928441322641573</v>
      </c>
      <c r="S684" s="1">
        <f t="shared" si="531"/>
        <v>1.0928439323429571</v>
      </c>
      <c r="T684" s="1">
        <f t="shared" si="532"/>
        <v>0.97297923270182984</v>
      </c>
      <c r="U684" s="1">
        <f t="shared" si="533"/>
        <v>0.66606371983448676</v>
      </c>
      <c r="V684" s="2">
        <f t="shared" si="510"/>
        <v>18.906050790902761</v>
      </c>
      <c r="W684" s="1">
        <f>VLOOKUP(V684,Graph!$D$3:$M$50,col)</f>
        <v>5.8999999999999999E-3</v>
      </c>
      <c r="X684" s="1">
        <f>VLOOKUP(V684,Graph!$D$3:$M$50,col+1)</f>
        <v>4.7999999999999996E-3</v>
      </c>
      <c r="Y684" s="1">
        <f t="shared" si="534"/>
        <v>5.1666666666666666E-3</v>
      </c>
      <c r="Z684" s="1">
        <f t="shared" si="511"/>
        <v>0.64058333333333328</v>
      </c>
      <c r="AA684" s="2">
        <f t="shared" si="535"/>
        <v>0.67783333333333384</v>
      </c>
      <c r="AB684" s="1">
        <f t="shared" si="536"/>
        <v>5.1841146318386412E-2</v>
      </c>
      <c r="AC684" s="1">
        <f t="shared" si="537"/>
        <v>1.0928439255626488</v>
      </c>
      <c r="AD684" s="1">
        <f t="shared" si="538"/>
        <v>1.0928439253326949</v>
      </c>
      <c r="AE684" s="1">
        <f t="shared" si="539"/>
        <v>1.092843925324896</v>
      </c>
      <c r="AF684" s="1">
        <f t="shared" si="540"/>
        <v>1.0928439253246316</v>
      </c>
      <c r="AG684" s="1">
        <f t="shared" si="541"/>
        <v>0.97297923270182984</v>
      </c>
      <c r="AH684" s="1">
        <f t="shared" si="542"/>
        <v>0.66606371555697574</v>
      </c>
      <c r="AI684" s="2">
        <f t="shared" si="512"/>
        <v>18.90605075043074</v>
      </c>
      <c r="AJ684" s="1">
        <f>VLOOKUP(AI684,Graph!$D$3:$M$50,col)</f>
        <v>5.8999999999999999E-3</v>
      </c>
      <c r="AK684" s="1">
        <f>VLOOKUP(AI684,Graph!$D$3:$M$50,col+1)</f>
        <v>4.7999999999999996E-3</v>
      </c>
      <c r="AL684" s="1">
        <f t="shared" si="543"/>
        <v>5.1666666666666666E-3</v>
      </c>
      <c r="AM684" s="1">
        <f t="shared" si="513"/>
        <v>0.64058333333333328</v>
      </c>
      <c r="AN684" s="2">
        <f t="shared" si="544"/>
        <v>0.67783333333333384</v>
      </c>
      <c r="AO684" s="1">
        <f t="shared" si="545"/>
        <v>5.1841146318386412E-2</v>
      </c>
      <c r="AP684" s="1">
        <f t="shared" si="546"/>
        <v>1.0928439253246225</v>
      </c>
      <c r="AQ684" s="1">
        <f t="shared" si="547"/>
        <v>1.0928439253246223</v>
      </c>
      <c r="AR684" s="1">
        <f t="shared" si="548"/>
        <v>1.092843925324622</v>
      </c>
      <c r="AS684" s="1">
        <f t="shared" si="549"/>
        <v>1.0928439253246225</v>
      </c>
      <c r="AT684" s="1">
        <f t="shared" si="550"/>
        <v>0.97297923270182984</v>
      </c>
      <c r="AU684" s="1">
        <f t="shared" si="551"/>
        <v>0.66606371555697019</v>
      </c>
      <c r="AV684" s="2">
        <f t="shared" si="516"/>
        <v>683</v>
      </c>
      <c r="AW684" s="1">
        <f t="shared" si="517"/>
        <v>666.06371555697024</v>
      </c>
      <c r="AX684" s="1">
        <f t="shared" si="518"/>
        <v>0.97297923270182984</v>
      </c>
      <c r="AY684" s="1">
        <f t="shared" si="519"/>
        <v>1.0928439253246225</v>
      </c>
      <c r="AZ684" s="1">
        <f t="shared" si="514"/>
        <v>5.1666666666666666E-3</v>
      </c>
      <c r="BA684" s="1">
        <f t="shared" si="515"/>
        <v>18.90605075043074</v>
      </c>
    </row>
    <row r="685" spans="1:53">
      <c r="A685" s="2">
        <f t="shared" si="520"/>
        <v>0.6840000000000005</v>
      </c>
      <c r="B685" s="1">
        <f t="shared" si="507"/>
        <v>0.73506366666666734</v>
      </c>
      <c r="C685" s="1">
        <f t="shared" si="521"/>
        <v>5.4351220492013165E-2</v>
      </c>
      <c r="D685" s="1">
        <f t="shared" si="508"/>
        <v>1.0983729560580047</v>
      </c>
      <c r="E685" s="1">
        <f t="shared" si="552"/>
        <v>1.098314692436571</v>
      </c>
      <c r="F685" s="1">
        <f t="shared" si="552"/>
        <v>1.0983125894945331</v>
      </c>
      <c r="G685" s="1">
        <f t="shared" si="552"/>
        <v>1.0983125135704401</v>
      </c>
      <c r="H685" s="1">
        <f t="shared" si="523"/>
        <v>0.68949812766846197</v>
      </c>
      <c r="I685" s="1">
        <f t="shared" si="509"/>
        <v>19.125226675289554</v>
      </c>
      <c r="J685" s="1">
        <f>VLOOKUP($I685,Graph!$D$3:$M$50,col)</f>
        <v>5.8999999999999999E-3</v>
      </c>
      <c r="K685" s="1">
        <f>VLOOKUP($I685,Graph!$D$3:$M$50,col+1)</f>
        <v>4.7999999999999996E-3</v>
      </c>
      <c r="L685" s="1">
        <f t="shared" si="524"/>
        <v>5.1666666666666666E-3</v>
      </c>
      <c r="M685" s="1">
        <f t="shared" si="525"/>
        <v>0.64058333333333328</v>
      </c>
      <c r="N685" s="1">
        <f t="shared" si="526"/>
        <v>0.67883333333333384</v>
      </c>
      <c r="O685" s="1">
        <f t="shared" si="527"/>
        <v>5.1847032391464445E-2</v>
      </c>
      <c r="P685" s="1">
        <f t="shared" si="528"/>
        <v>1.0930366662429092</v>
      </c>
      <c r="Q685" s="1">
        <f t="shared" si="529"/>
        <v>1.0928627180556263</v>
      </c>
      <c r="R685" s="1">
        <f t="shared" si="530"/>
        <v>1.0928568231976339</v>
      </c>
      <c r="S685" s="1">
        <f t="shared" si="531"/>
        <v>1.0928566232503589</v>
      </c>
      <c r="T685" s="1">
        <f t="shared" si="532"/>
        <v>0.97299549670534347</v>
      </c>
      <c r="U685" s="1">
        <f t="shared" si="533"/>
        <v>0.66754596990238868</v>
      </c>
      <c r="V685" s="2">
        <f t="shared" si="510"/>
        <v>18.920064831993454</v>
      </c>
      <c r="W685" s="1">
        <f>VLOOKUP(V685,Graph!$D$3:$M$50,col)</f>
        <v>5.8999999999999999E-3</v>
      </c>
      <c r="X685" s="1">
        <f>VLOOKUP(V685,Graph!$D$3:$M$50,col+1)</f>
        <v>4.7999999999999996E-3</v>
      </c>
      <c r="Y685" s="1">
        <f t="shared" si="534"/>
        <v>5.1666666666666666E-3</v>
      </c>
      <c r="Z685" s="1">
        <f t="shared" si="511"/>
        <v>0.64058333333333328</v>
      </c>
      <c r="AA685" s="2">
        <f t="shared" si="535"/>
        <v>0.67883333333333384</v>
      </c>
      <c r="AB685" s="1">
        <f t="shared" si="536"/>
        <v>5.1847032391464445E-2</v>
      </c>
      <c r="AC685" s="1">
        <f t="shared" si="537"/>
        <v>1.0928566164681557</v>
      </c>
      <c r="AD685" s="1">
        <f t="shared" si="538"/>
        <v>1.0928566162381037</v>
      </c>
      <c r="AE685" s="1">
        <f t="shared" si="539"/>
        <v>1.0928566162303002</v>
      </c>
      <c r="AF685" s="1">
        <f t="shared" si="540"/>
        <v>1.0928566162300357</v>
      </c>
      <c r="AG685" s="1">
        <f t="shared" si="541"/>
        <v>0.97299549670534347</v>
      </c>
      <c r="AH685" s="1">
        <f t="shared" si="542"/>
        <v>0.667545965614188</v>
      </c>
      <c r="AI685" s="2">
        <f t="shared" si="512"/>
        <v>18.920064791480371</v>
      </c>
      <c r="AJ685" s="1">
        <f>VLOOKUP(AI685,Graph!$D$3:$M$50,col)</f>
        <v>5.8999999999999999E-3</v>
      </c>
      <c r="AK685" s="1">
        <f>VLOOKUP(AI685,Graph!$D$3:$M$50,col+1)</f>
        <v>4.7999999999999996E-3</v>
      </c>
      <c r="AL685" s="1">
        <f t="shared" si="543"/>
        <v>5.1666666666666666E-3</v>
      </c>
      <c r="AM685" s="1">
        <f t="shared" si="513"/>
        <v>0.64058333333333328</v>
      </c>
      <c r="AN685" s="2">
        <f t="shared" si="544"/>
        <v>0.67883333333333384</v>
      </c>
      <c r="AO685" s="1">
        <f t="shared" si="545"/>
        <v>5.1847032391464445E-2</v>
      </c>
      <c r="AP685" s="1">
        <f t="shared" si="546"/>
        <v>1.0928566162300266</v>
      </c>
      <c r="AQ685" s="1">
        <f t="shared" si="547"/>
        <v>1.0928566162300264</v>
      </c>
      <c r="AR685" s="1">
        <f t="shared" si="548"/>
        <v>1.0928566162300264</v>
      </c>
      <c r="AS685" s="1">
        <f t="shared" si="549"/>
        <v>1.0928566162300264</v>
      </c>
      <c r="AT685" s="1">
        <f t="shared" si="550"/>
        <v>0.97299549670534347</v>
      </c>
      <c r="AU685" s="1">
        <f t="shared" si="551"/>
        <v>0.66754596561418222</v>
      </c>
      <c r="AV685" s="2">
        <f t="shared" si="516"/>
        <v>684</v>
      </c>
      <c r="AW685" s="1">
        <f t="shared" si="517"/>
        <v>667.54596561418225</v>
      </c>
      <c r="AX685" s="1">
        <f t="shared" si="518"/>
        <v>0.97299549670534347</v>
      </c>
      <c r="AY685" s="1">
        <f t="shared" si="519"/>
        <v>1.0928566162300264</v>
      </c>
      <c r="AZ685" s="1">
        <f t="shared" si="514"/>
        <v>5.1666666666666666E-3</v>
      </c>
      <c r="BA685" s="1">
        <f t="shared" si="515"/>
        <v>18.920064791480371</v>
      </c>
    </row>
    <row r="686" spans="1:53">
      <c r="A686" s="2">
        <f t="shared" si="520"/>
        <v>0.6850000000000005</v>
      </c>
      <c r="B686" s="1">
        <f t="shared" si="507"/>
        <v>0.73610483333333399</v>
      </c>
      <c r="C686" s="1">
        <f t="shared" si="521"/>
        <v>5.4356165834120861E-2</v>
      </c>
      <c r="D686" s="1">
        <f t="shared" si="508"/>
        <v>1.0983834642378281</v>
      </c>
      <c r="E686" s="1">
        <f t="shared" si="552"/>
        <v>1.0983255667584557</v>
      </c>
      <c r="F686" s="1">
        <f t="shared" si="552"/>
        <v>1.0983234767743264</v>
      </c>
      <c r="G686" s="1">
        <f t="shared" si="552"/>
        <v>1.098323401308902</v>
      </c>
      <c r="H686" s="1">
        <f t="shared" si="523"/>
        <v>0.69101758757811815</v>
      </c>
      <c r="I686" s="1">
        <f t="shared" si="509"/>
        <v>19.139265241133106</v>
      </c>
      <c r="J686" s="1">
        <f>VLOOKUP($I686,Graph!$D$3:$M$50,col)</f>
        <v>5.8999999999999999E-3</v>
      </c>
      <c r="K686" s="1">
        <f>VLOOKUP($I686,Graph!$D$3:$M$50,col+1)</f>
        <v>4.7999999999999996E-3</v>
      </c>
      <c r="L686" s="1">
        <f t="shared" si="524"/>
        <v>5.1666666666666666E-3</v>
      </c>
      <c r="M686" s="1">
        <f t="shared" si="525"/>
        <v>0.64058333333333328</v>
      </c>
      <c r="N686" s="1">
        <f t="shared" si="526"/>
        <v>0.67983333333333384</v>
      </c>
      <c r="O686" s="1">
        <f t="shared" si="527"/>
        <v>5.1852902146417849E-2</v>
      </c>
      <c r="P686" s="1">
        <f t="shared" si="528"/>
        <v>1.0930492933355929</v>
      </c>
      <c r="Q686" s="1">
        <f t="shared" si="529"/>
        <v>1.0928753743087405</v>
      </c>
      <c r="R686" s="1">
        <f t="shared" si="530"/>
        <v>1.0928694795613134</v>
      </c>
      <c r="S686" s="1">
        <f t="shared" si="531"/>
        <v>1.0928692795880717</v>
      </c>
      <c r="T686" s="1">
        <f t="shared" si="532"/>
        <v>0.97301171331293901</v>
      </c>
      <c r="U686" s="1">
        <f t="shared" si="533"/>
        <v>0.66902931953215816</v>
      </c>
      <c r="V686" s="2">
        <f t="shared" si="510"/>
        <v>18.934068516290992</v>
      </c>
      <c r="W686" s="1">
        <f>VLOOKUP(V686,Graph!$D$3:$M$50,col)</f>
        <v>5.8999999999999999E-3</v>
      </c>
      <c r="X686" s="1">
        <f>VLOOKUP(V686,Graph!$D$3:$M$50,col+1)</f>
        <v>4.7999999999999996E-3</v>
      </c>
      <c r="Y686" s="1">
        <f t="shared" si="534"/>
        <v>5.1666666666666666E-3</v>
      </c>
      <c r="Z686" s="1">
        <f t="shared" si="511"/>
        <v>0.64058333333333328</v>
      </c>
      <c r="AA686" s="2">
        <f t="shared" si="535"/>
        <v>0.67983333333333384</v>
      </c>
      <c r="AB686" s="1">
        <f t="shared" si="536"/>
        <v>5.1852902146417849E-2</v>
      </c>
      <c r="AC686" s="1">
        <f t="shared" si="537"/>
        <v>1.0928692728039793</v>
      </c>
      <c r="AD686" s="1">
        <f t="shared" si="538"/>
        <v>1.0928692725738285</v>
      </c>
      <c r="AE686" s="1">
        <f t="shared" si="539"/>
        <v>1.0928692725660207</v>
      </c>
      <c r="AF686" s="1">
        <f t="shared" si="540"/>
        <v>1.0928692725657558</v>
      </c>
      <c r="AG686" s="1">
        <f t="shared" si="541"/>
        <v>0.97301171331293901</v>
      </c>
      <c r="AH686" s="1">
        <f t="shared" si="542"/>
        <v>0.6690293152332587</v>
      </c>
      <c r="AI686" s="2">
        <f t="shared" si="512"/>
        <v>18.934068475736886</v>
      </c>
      <c r="AJ686" s="1">
        <f>VLOOKUP(AI686,Graph!$D$3:$M$50,col)</f>
        <v>5.8999999999999999E-3</v>
      </c>
      <c r="AK686" s="1">
        <f>VLOOKUP(AI686,Graph!$D$3:$M$50,col+1)</f>
        <v>4.7999999999999996E-3</v>
      </c>
      <c r="AL686" s="1">
        <f t="shared" si="543"/>
        <v>5.1666666666666666E-3</v>
      </c>
      <c r="AM686" s="1">
        <f t="shared" si="513"/>
        <v>0.64058333333333328</v>
      </c>
      <c r="AN686" s="2">
        <f t="shared" si="544"/>
        <v>0.67983333333333384</v>
      </c>
      <c r="AO686" s="1">
        <f t="shared" si="545"/>
        <v>5.1852902146417849E-2</v>
      </c>
      <c r="AP686" s="1">
        <f t="shared" si="546"/>
        <v>1.092869272565747</v>
      </c>
      <c r="AQ686" s="1">
        <f t="shared" si="547"/>
        <v>1.092869272565747</v>
      </c>
      <c r="AR686" s="1">
        <f t="shared" si="548"/>
        <v>1.092869272565747</v>
      </c>
      <c r="AS686" s="1">
        <f t="shared" si="549"/>
        <v>1.092869272565747</v>
      </c>
      <c r="AT686" s="1">
        <f t="shared" si="550"/>
        <v>0.97301171331293901</v>
      </c>
      <c r="AU686" s="1">
        <f t="shared" si="551"/>
        <v>0.66902931523325326</v>
      </c>
      <c r="AV686" s="2">
        <f t="shared" si="516"/>
        <v>685</v>
      </c>
      <c r="AW686" s="1">
        <f t="shared" si="517"/>
        <v>669.02931523325321</v>
      </c>
      <c r="AX686" s="1">
        <f t="shared" si="518"/>
        <v>0.97301171331293901</v>
      </c>
      <c r="AY686" s="1">
        <f t="shared" si="519"/>
        <v>1.092869272565747</v>
      </c>
      <c r="AZ686" s="1">
        <f t="shared" si="514"/>
        <v>5.1666666666666666E-3</v>
      </c>
      <c r="BA686" s="1">
        <f t="shared" si="515"/>
        <v>18.934068475736886</v>
      </c>
    </row>
    <row r="687" spans="1:53">
      <c r="A687" s="2">
        <f t="shared" si="520"/>
        <v>0.6860000000000005</v>
      </c>
      <c r="B687" s="1">
        <f t="shared" si="507"/>
        <v>0.73714600000000063</v>
      </c>
      <c r="C687" s="1">
        <f t="shared" si="521"/>
        <v>5.4361097430357871E-2</v>
      </c>
      <c r="D687" s="1">
        <f t="shared" si="508"/>
        <v>1.0983939435098906</v>
      </c>
      <c r="E687" s="1">
        <f t="shared" si="552"/>
        <v>1.0983364112964324</v>
      </c>
      <c r="F687" s="1">
        <f t="shared" si="552"/>
        <v>1.0983343342425311</v>
      </c>
      <c r="G687" s="1">
        <f t="shared" si="552"/>
        <v>1.0983342592349141</v>
      </c>
      <c r="H687" s="1">
        <f t="shared" si="523"/>
        <v>0.69253816319944328</v>
      </c>
      <c r="I687" s="1">
        <f t="shared" si="509"/>
        <v>19.15329352830766</v>
      </c>
      <c r="J687" s="1">
        <f>VLOOKUP($I687,Graph!$D$3:$M$50,col)</f>
        <v>5.8999999999999999E-3</v>
      </c>
      <c r="K687" s="1">
        <f>VLOOKUP($I687,Graph!$D$3:$M$50,col+1)</f>
        <v>4.7999999999999996E-3</v>
      </c>
      <c r="L687" s="1">
        <f t="shared" si="524"/>
        <v>5.1666666666666666E-3</v>
      </c>
      <c r="M687" s="1">
        <f t="shared" si="525"/>
        <v>0.64058333333333328</v>
      </c>
      <c r="N687" s="1">
        <f t="shared" si="526"/>
        <v>0.68083333333333385</v>
      </c>
      <c r="O687" s="1">
        <f t="shared" si="527"/>
        <v>5.185875565098335E-2</v>
      </c>
      <c r="P687" s="1">
        <f t="shared" si="528"/>
        <v>1.0930618860547312</v>
      </c>
      <c r="Q687" s="1">
        <f t="shared" si="529"/>
        <v>1.0928879961323057</v>
      </c>
      <c r="R687" s="1">
        <f t="shared" si="530"/>
        <v>1.0928821014962049</v>
      </c>
      <c r="S687" s="1">
        <f t="shared" si="531"/>
        <v>1.0928819014971032</v>
      </c>
      <c r="T687" s="1">
        <f t="shared" si="532"/>
        <v>0.97302788273149321</v>
      </c>
      <c r="U687" s="1">
        <f t="shared" si="533"/>
        <v>0.67051376790864381</v>
      </c>
      <c r="V687" s="2">
        <f t="shared" si="510"/>
        <v>18.948061866693784</v>
      </c>
      <c r="W687" s="1">
        <f>VLOOKUP(V687,Graph!$D$3:$M$50,col)</f>
        <v>5.8999999999999999E-3</v>
      </c>
      <c r="X687" s="1">
        <f>VLOOKUP(V687,Graph!$D$3:$M$50,col+1)</f>
        <v>4.7999999999999996E-3</v>
      </c>
      <c r="Y687" s="1">
        <f t="shared" si="534"/>
        <v>5.1666666666666666E-3</v>
      </c>
      <c r="Z687" s="1">
        <f t="shared" si="511"/>
        <v>0.64058333333333328</v>
      </c>
      <c r="AA687" s="2">
        <f t="shared" si="535"/>
        <v>0.68083333333333385</v>
      </c>
      <c r="AB687" s="1">
        <f t="shared" si="536"/>
        <v>5.185875565098335E-2</v>
      </c>
      <c r="AC687" s="1">
        <f t="shared" si="537"/>
        <v>1.0928818947111281</v>
      </c>
      <c r="AD687" s="1">
        <f t="shared" si="538"/>
        <v>1.09288189448088</v>
      </c>
      <c r="AE687" s="1">
        <f t="shared" si="539"/>
        <v>1.0928818944730672</v>
      </c>
      <c r="AF687" s="1">
        <f t="shared" si="540"/>
        <v>1.0928818944728025</v>
      </c>
      <c r="AG687" s="1">
        <f t="shared" si="541"/>
        <v>0.97302788273149321</v>
      </c>
      <c r="AH687" s="1">
        <f t="shared" si="542"/>
        <v>0.6705137635990378</v>
      </c>
      <c r="AI687" s="2">
        <f t="shared" si="512"/>
        <v>18.948061826098705</v>
      </c>
      <c r="AJ687" s="1">
        <f>VLOOKUP(AI687,Graph!$D$3:$M$50,col)</f>
        <v>5.8999999999999999E-3</v>
      </c>
      <c r="AK687" s="1">
        <f>VLOOKUP(AI687,Graph!$D$3:$M$50,col+1)</f>
        <v>4.7999999999999996E-3</v>
      </c>
      <c r="AL687" s="1">
        <f t="shared" si="543"/>
        <v>5.1666666666666666E-3</v>
      </c>
      <c r="AM687" s="1">
        <f t="shared" si="513"/>
        <v>0.64058333333333328</v>
      </c>
      <c r="AN687" s="2">
        <f t="shared" si="544"/>
        <v>0.68083333333333385</v>
      </c>
      <c r="AO687" s="1">
        <f t="shared" si="545"/>
        <v>5.185875565098335E-2</v>
      </c>
      <c r="AP687" s="1">
        <f t="shared" si="546"/>
        <v>1.0928818944727932</v>
      </c>
      <c r="AQ687" s="1">
        <f t="shared" si="547"/>
        <v>1.0928818944727929</v>
      </c>
      <c r="AR687" s="1">
        <f t="shared" si="548"/>
        <v>1.0928818944727932</v>
      </c>
      <c r="AS687" s="1">
        <f t="shared" si="549"/>
        <v>1.0928818944727929</v>
      </c>
      <c r="AT687" s="1">
        <f t="shared" si="550"/>
        <v>0.97302788273149321</v>
      </c>
      <c r="AU687" s="1">
        <f t="shared" si="551"/>
        <v>0.67051376359903203</v>
      </c>
      <c r="AV687" s="2">
        <f t="shared" si="516"/>
        <v>686</v>
      </c>
      <c r="AW687" s="1">
        <f t="shared" si="517"/>
        <v>670.51376359903202</v>
      </c>
      <c r="AX687" s="1">
        <f t="shared" si="518"/>
        <v>0.97302788273149321</v>
      </c>
      <c r="AY687" s="1">
        <f t="shared" si="519"/>
        <v>1.0928818944727929</v>
      </c>
      <c r="AZ687" s="1">
        <f t="shared" si="514"/>
        <v>5.1666666666666666E-3</v>
      </c>
      <c r="BA687" s="1">
        <f t="shared" si="515"/>
        <v>18.948061826098705</v>
      </c>
    </row>
    <row r="688" spans="1:53">
      <c r="A688" s="2">
        <f t="shared" si="520"/>
        <v>0.6870000000000005</v>
      </c>
      <c r="B688" s="1">
        <f t="shared" si="507"/>
        <v>0.73818716666666728</v>
      </c>
      <c r="C688" s="1">
        <f t="shared" si="521"/>
        <v>5.4366015337940728E-2</v>
      </c>
      <c r="D688" s="1">
        <f t="shared" si="508"/>
        <v>1.0984043939932846</v>
      </c>
      <c r="E688" s="1">
        <f t="shared" si="552"/>
        <v>1.0983472261726697</v>
      </c>
      <c r="F688" s="1">
        <f t="shared" si="552"/>
        <v>1.0983451620214</v>
      </c>
      <c r="G688" s="1">
        <f t="shared" si="552"/>
        <v>1.0983450874707312</v>
      </c>
      <c r="H688" s="1">
        <f t="shared" si="523"/>
        <v>0.69405985371383971</v>
      </c>
      <c r="I688" s="1">
        <f t="shared" si="509"/>
        <v>19.167311559336316</v>
      </c>
      <c r="J688" s="1">
        <f>VLOOKUP($I688,Graph!$D$3:$M$50,col)</f>
        <v>5.8999999999999999E-3</v>
      </c>
      <c r="K688" s="1">
        <f>VLOOKUP($I688,Graph!$D$3:$M$50,col+1)</f>
        <v>4.7999999999999996E-3</v>
      </c>
      <c r="L688" s="1">
        <f t="shared" si="524"/>
        <v>5.1666666666666666E-3</v>
      </c>
      <c r="M688" s="1">
        <f t="shared" si="525"/>
        <v>0.64058333333333328</v>
      </c>
      <c r="N688" s="1">
        <f t="shared" si="526"/>
        <v>0.68183333333333385</v>
      </c>
      <c r="O688" s="1">
        <f t="shared" si="527"/>
        <v>5.1864592972523542E-2</v>
      </c>
      <c r="P688" s="1">
        <f t="shared" si="528"/>
        <v>1.0930744445404386</v>
      </c>
      <c r="Q688" s="1">
        <f t="shared" si="529"/>
        <v>1.0929005836665731</v>
      </c>
      <c r="R688" s="1">
        <f t="shared" si="530"/>
        <v>1.0928946891425533</v>
      </c>
      <c r="S688" s="1">
        <f t="shared" si="531"/>
        <v>1.0928944891176986</v>
      </c>
      <c r="T688" s="1">
        <f t="shared" si="532"/>
        <v>0.97304400516667966</v>
      </c>
      <c r="U688" s="1">
        <f t="shared" si="533"/>
        <v>0.67199931421850534</v>
      </c>
      <c r="V688" s="2">
        <f t="shared" si="510"/>
        <v>18.962044906016089</v>
      </c>
      <c r="W688" s="1">
        <f>VLOOKUP(V688,Graph!$D$3:$M$50,col)</f>
        <v>5.8999999999999999E-3</v>
      </c>
      <c r="X688" s="1">
        <f>VLOOKUP(V688,Graph!$D$3:$M$50,col+1)</f>
        <v>4.7999999999999996E-3</v>
      </c>
      <c r="Y688" s="1">
        <f t="shared" si="534"/>
        <v>5.1666666666666666E-3</v>
      </c>
      <c r="Z688" s="1">
        <f t="shared" si="511"/>
        <v>0.64058333333333328</v>
      </c>
      <c r="AA688" s="2">
        <f t="shared" si="535"/>
        <v>0.68183333333333385</v>
      </c>
      <c r="AB688" s="1">
        <f t="shared" si="536"/>
        <v>5.1864592972523542E-2</v>
      </c>
      <c r="AC688" s="1">
        <f t="shared" si="537"/>
        <v>1.0928944823298468</v>
      </c>
      <c r="AD688" s="1">
        <f t="shared" si="538"/>
        <v>1.0928944820995006</v>
      </c>
      <c r="AE688" s="1">
        <f t="shared" si="539"/>
        <v>1.0928944820916835</v>
      </c>
      <c r="AF688" s="1">
        <f t="shared" si="540"/>
        <v>1.0928944820914186</v>
      </c>
      <c r="AG688" s="1">
        <f t="shared" si="541"/>
        <v>0.97304400516667966</v>
      </c>
      <c r="AH688" s="1">
        <f t="shared" si="542"/>
        <v>0.67199930989818402</v>
      </c>
      <c r="AI688" s="2">
        <f t="shared" si="512"/>
        <v>18.962044865380072</v>
      </c>
      <c r="AJ688" s="1">
        <f>VLOOKUP(AI688,Graph!$D$3:$M$50,col)</f>
        <v>5.8999999999999999E-3</v>
      </c>
      <c r="AK688" s="1">
        <f>VLOOKUP(AI688,Graph!$D$3:$M$50,col+1)</f>
        <v>4.7999999999999996E-3</v>
      </c>
      <c r="AL688" s="1">
        <f t="shared" si="543"/>
        <v>5.1666666666666666E-3</v>
      </c>
      <c r="AM688" s="1">
        <f t="shared" si="513"/>
        <v>0.64058333333333328</v>
      </c>
      <c r="AN688" s="2">
        <f t="shared" si="544"/>
        <v>0.68183333333333385</v>
      </c>
      <c r="AO688" s="1">
        <f t="shared" si="545"/>
        <v>5.1864592972523542E-2</v>
      </c>
      <c r="AP688" s="1">
        <f t="shared" si="546"/>
        <v>1.0928944820914093</v>
      </c>
      <c r="AQ688" s="1">
        <f t="shared" si="547"/>
        <v>1.0928944820914093</v>
      </c>
      <c r="AR688" s="1">
        <f t="shared" si="548"/>
        <v>1.0928944820914093</v>
      </c>
      <c r="AS688" s="1">
        <f t="shared" si="549"/>
        <v>1.0928944820914093</v>
      </c>
      <c r="AT688" s="1">
        <f t="shared" si="550"/>
        <v>0.97304400516667966</v>
      </c>
      <c r="AU688" s="1">
        <f t="shared" si="551"/>
        <v>0.67199930989817824</v>
      </c>
      <c r="AV688" s="2">
        <f t="shared" si="516"/>
        <v>687</v>
      </c>
      <c r="AW688" s="1">
        <f t="shared" si="517"/>
        <v>671.99930989817824</v>
      </c>
      <c r="AX688" s="1">
        <f t="shared" si="518"/>
        <v>0.97304400516667966</v>
      </c>
      <c r="AY688" s="1">
        <f t="shared" si="519"/>
        <v>1.0928944820914093</v>
      </c>
      <c r="AZ688" s="1">
        <f t="shared" si="514"/>
        <v>5.1666666666666666E-3</v>
      </c>
      <c r="BA688" s="1">
        <f t="shared" si="515"/>
        <v>18.962044865380072</v>
      </c>
    </row>
    <row r="689" spans="1:53">
      <c r="A689" s="2">
        <f t="shared" si="520"/>
        <v>0.6880000000000005</v>
      </c>
      <c r="B689" s="1">
        <f t="shared" si="507"/>
        <v>0.73922833333333393</v>
      </c>
      <c r="C689" s="1">
        <f t="shared" si="521"/>
        <v>5.4370919613768866E-2</v>
      </c>
      <c r="D689" s="1">
        <f t="shared" si="508"/>
        <v>1.0984148158064493</v>
      </c>
      <c r="E689" s="1">
        <f t="shared" si="552"/>
        <v>1.0983580115086693</v>
      </c>
      <c r="F689" s="1">
        <f t="shared" si="552"/>
        <v>1.0983559602325159</v>
      </c>
      <c r="G689" s="1">
        <f t="shared" si="552"/>
        <v>1.0983558861379388</v>
      </c>
      <c r="H689" s="1">
        <f t="shared" si="523"/>
        <v>0.69558265830450772</v>
      </c>
      <c r="I689" s="1">
        <f t="shared" si="509"/>
        <v>19.181319356660111</v>
      </c>
      <c r="J689" s="1">
        <f>VLOOKUP($I689,Graph!$D$3:$M$50,col)</f>
        <v>5.8999999999999999E-3</v>
      </c>
      <c r="K689" s="1">
        <f>VLOOKUP($I689,Graph!$D$3:$M$50,col+1)</f>
        <v>4.7999999999999996E-3</v>
      </c>
      <c r="L689" s="1">
        <f t="shared" si="524"/>
        <v>5.1666666666666666E-3</v>
      </c>
      <c r="M689" s="1">
        <f t="shared" si="525"/>
        <v>0.64058333333333328</v>
      </c>
      <c r="N689" s="1">
        <f t="shared" si="526"/>
        <v>0.68283333333333385</v>
      </c>
      <c r="O689" s="1">
        <f t="shared" si="527"/>
        <v>5.1870414178029262E-2</v>
      </c>
      <c r="P689" s="1">
        <f t="shared" si="528"/>
        <v>1.0930869689320708</v>
      </c>
      <c r="Q689" s="1">
        <f t="shared" si="529"/>
        <v>1.092913137051033</v>
      </c>
      <c r="R689" s="1">
        <f t="shared" si="530"/>
        <v>1.0929072426398423</v>
      </c>
      <c r="S689" s="1">
        <f t="shared" si="531"/>
        <v>1.0929070425893399</v>
      </c>
      <c r="T689" s="1">
        <f t="shared" si="532"/>
        <v>0.97306008082297935</v>
      </c>
      <c r="U689" s="1">
        <f t="shared" si="533"/>
        <v>0.6734859576502058</v>
      </c>
      <c r="V689" s="2">
        <f t="shared" si="510"/>
        <v>18.976017656988432</v>
      </c>
      <c r="W689" s="1">
        <f>VLOOKUP(V689,Graph!$D$3:$M$50,col)</f>
        <v>5.8999999999999999E-3</v>
      </c>
      <c r="X689" s="1">
        <f>VLOOKUP(V689,Graph!$D$3:$M$50,col+1)</f>
        <v>4.7999999999999996E-3</v>
      </c>
      <c r="Y689" s="1">
        <f t="shared" si="534"/>
        <v>5.1666666666666666E-3</v>
      </c>
      <c r="Z689" s="1">
        <f t="shared" si="511"/>
        <v>0.64058333333333328</v>
      </c>
      <c r="AA689" s="2">
        <f t="shared" si="535"/>
        <v>0.68283333333333385</v>
      </c>
      <c r="AB689" s="1">
        <f t="shared" si="536"/>
        <v>5.1870414178029262E-2</v>
      </c>
      <c r="AC689" s="1">
        <f t="shared" si="537"/>
        <v>1.0929070357996178</v>
      </c>
      <c r="AD689" s="1">
        <f t="shared" si="538"/>
        <v>1.0929070355691739</v>
      </c>
      <c r="AE689" s="1">
        <f t="shared" si="539"/>
        <v>1.0929070355613526</v>
      </c>
      <c r="AF689" s="1">
        <f t="shared" si="540"/>
        <v>1.0929070355610875</v>
      </c>
      <c r="AG689" s="1">
        <f t="shared" si="541"/>
        <v>0.97306008082297935</v>
      </c>
      <c r="AH689" s="1">
        <f t="shared" si="542"/>
        <v>0.67348595331916106</v>
      </c>
      <c r="AI689" s="2">
        <f t="shared" si="512"/>
        <v>18.976017616311527</v>
      </c>
      <c r="AJ689" s="1">
        <f>VLOOKUP(AI689,Graph!$D$3:$M$50,col)</f>
        <v>5.8999999999999999E-3</v>
      </c>
      <c r="AK689" s="1">
        <f>VLOOKUP(AI689,Graph!$D$3:$M$50,col+1)</f>
        <v>4.7999999999999996E-3</v>
      </c>
      <c r="AL689" s="1">
        <f t="shared" si="543"/>
        <v>5.1666666666666666E-3</v>
      </c>
      <c r="AM689" s="1">
        <f t="shared" si="513"/>
        <v>0.64058333333333328</v>
      </c>
      <c r="AN689" s="2">
        <f t="shared" si="544"/>
        <v>0.68283333333333385</v>
      </c>
      <c r="AO689" s="1">
        <f t="shared" si="545"/>
        <v>5.1870414178029262E-2</v>
      </c>
      <c r="AP689" s="1">
        <f t="shared" si="546"/>
        <v>1.0929070355610784</v>
      </c>
      <c r="AQ689" s="1">
        <f t="shared" si="547"/>
        <v>1.0929070355610782</v>
      </c>
      <c r="AR689" s="1">
        <f t="shared" si="548"/>
        <v>1.0929070355610782</v>
      </c>
      <c r="AS689" s="1">
        <f t="shared" si="549"/>
        <v>1.0929070355610782</v>
      </c>
      <c r="AT689" s="1">
        <f t="shared" si="550"/>
        <v>0.97306008082297935</v>
      </c>
      <c r="AU689" s="1">
        <f t="shared" si="551"/>
        <v>0.67348595331915528</v>
      </c>
      <c r="AV689" s="2">
        <f t="shared" si="516"/>
        <v>688</v>
      </c>
      <c r="AW689" s="1">
        <f t="shared" si="517"/>
        <v>673.48595331915533</v>
      </c>
      <c r="AX689" s="1">
        <f t="shared" si="518"/>
        <v>0.97306008082297935</v>
      </c>
      <c r="AY689" s="1">
        <f t="shared" si="519"/>
        <v>1.0929070355610782</v>
      </c>
      <c r="AZ689" s="1">
        <f t="shared" si="514"/>
        <v>5.1666666666666666E-3</v>
      </c>
      <c r="BA689" s="1">
        <f t="shared" si="515"/>
        <v>18.976017616311527</v>
      </c>
    </row>
    <row r="690" spans="1:53">
      <c r="A690" s="2">
        <f t="shared" si="520"/>
        <v>0.6890000000000005</v>
      </c>
      <c r="B690" s="1">
        <f t="shared" si="507"/>
        <v>0.74026950000000058</v>
      </c>
      <c r="C690" s="1">
        <f t="shared" si="521"/>
        <v>5.4375810314426919E-2</v>
      </c>
      <c r="D690" s="1">
        <f t="shared" si="508"/>
        <v>1.0984252090671747</v>
      </c>
      <c r="E690" s="1">
        <f t="shared" si="552"/>
        <v>1.0983687674252691</v>
      </c>
      <c r="F690" s="1">
        <f t="shared" si="552"/>
        <v>1.0983667289968015</v>
      </c>
      <c r="G690" s="1">
        <f t="shared" si="552"/>
        <v>1.0983666553574603</v>
      </c>
      <c r="H690" s="1">
        <f t="shared" si="523"/>
        <v>0.69710657615644156</v>
      </c>
      <c r="I690" s="1">
        <f t="shared" si="509"/>
        <v>19.195316942638442</v>
      </c>
      <c r="J690" s="1">
        <f>VLOOKUP($I690,Graph!$D$3:$M$50,col)</f>
        <v>5.8999999999999999E-3</v>
      </c>
      <c r="K690" s="1">
        <f>VLOOKUP($I690,Graph!$D$3:$M$50,col+1)</f>
        <v>4.7999999999999996E-3</v>
      </c>
      <c r="L690" s="1">
        <f t="shared" si="524"/>
        <v>5.1666666666666666E-3</v>
      </c>
      <c r="M690" s="1">
        <f t="shared" si="525"/>
        <v>0.64058333333333328</v>
      </c>
      <c r="N690" s="1">
        <f t="shared" si="526"/>
        <v>0.68383333333333385</v>
      </c>
      <c r="O690" s="1">
        <f t="shared" si="527"/>
        <v>5.1876219334122349E-2</v>
      </c>
      <c r="P690" s="1">
        <f t="shared" si="528"/>
        <v>1.0930994593682277</v>
      </c>
      <c r="Q690" s="1">
        <f t="shared" si="529"/>
        <v>1.0929256564244212</v>
      </c>
      <c r="R690" s="1">
        <f t="shared" si="530"/>
        <v>1.0929197621268008</v>
      </c>
      <c r="S690" s="1">
        <f t="shared" si="531"/>
        <v>1.0929195620507566</v>
      </c>
      <c r="T690" s="1">
        <f t="shared" si="532"/>
        <v>0.97307610990368754</v>
      </c>
      <c r="U690" s="1">
        <f t="shared" si="533"/>
        <v>0.67497369739400681</v>
      </c>
      <c r="V690" s="2">
        <f t="shared" si="510"/>
        <v>18.989980142258041</v>
      </c>
      <c r="W690" s="1">
        <f>VLOOKUP(V690,Graph!$D$3:$M$50,col)</f>
        <v>5.8999999999999999E-3</v>
      </c>
      <c r="X690" s="1">
        <f>VLOOKUP(V690,Graph!$D$3:$M$50,col+1)</f>
        <v>4.7999999999999996E-3</v>
      </c>
      <c r="Y690" s="1">
        <f t="shared" si="534"/>
        <v>5.1666666666666666E-3</v>
      </c>
      <c r="Z690" s="1">
        <f t="shared" si="511"/>
        <v>0.64058333333333328</v>
      </c>
      <c r="AA690" s="2">
        <f t="shared" si="535"/>
        <v>0.68383333333333385</v>
      </c>
      <c r="AB690" s="1">
        <f t="shared" si="536"/>
        <v>5.1876219334122349E-2</v>
      </c>
      <c r="AC690" s="1">
        <f t="shared" si="537"/>
        <v>1.0929195552591693</v>
      </c>
      <c r="AD690" s="1">
        <f t="shared" si="538"/>
        <v>1.0929195550286286</v>
      </c>
      <c r="AE690" s="1">
        <f t="shared" si="539"/>
        <v>1.0929195550208028</v>
      </c>
      <c r="AF690" s="1">
        <f t="shared" si="540"/>
        <v>1.0929195550205373</v>
      </c>
      <c r="AG690" s="1">
        <f t="shared" si="541"/>
        <v>0.97307610990368754</v>
      </c>
      <c r="AH690" s="1">
        <f t="shared" si="542"/>
        <v>0.67497369305222976</v>
      </c>
      <c r="AI690" s="2">
        <f t="shared" si="512"/>
        <v>18.989980101540283</v>
      </c>
      <c r="AJ690" s="1">
        <f>VLOOKUP(AI690,Graph!$D$3:$M$50,col)</f>
        <v>5.8999999999999999E-3</v>
      </c>
      <c r="AK690" s="1">
        <f>VLOOKUP(AI690,Graph!$D$3:$M$50,col+1)</f>
        <v>4.7999999999999996E-3</v>
      </c>
      <c r="AL690" s="1">
        <f t="shared" si="543"/>
        <v>5.1666666666666666E-3</v>
      </c>
      <c r="AM690" s="1">
        <f t="shared" si="513"/>
        <v>0.64058333333333328</v>
      </c>
      <c r="AN690" s="2">
        <f t="shared" si="544"/>
        <v>0.68383333333333385</v>
      </c>
      <c r="AO690" s="1">
        <f t="shared" si="545"/>
        <v>5.1876219334122349E-2</v>
      </c>
      <c r="AP690" s="1">
        <f t="shared" si="546"/>
        <v>1.0929195550205284</v>
      </c>
      <c r="AQ690" s="1">
        <f t="shared" si="547"/>
        <v>1.092919555020528</v>
      </c>
      <c r="AR690" s="1">
        <f t="shared" si="548"/>
        <v>1.092919555020528</v>
      </c>
      <c r="AS690" s="1">
        <f t="shared" si="549"/>
        <v>1.092919555020528</v>
      </c>
      <c r="AT690" s="1">
        <f t="shared" si="550"/>
        <v>0.97307610990368754</v>
      </c>
      <c r="AU690" s="1">
        <f t="shared" si="551"/>
        <v>0.67497369305222388</v>
      </c>
      <c r="AV690" s="2">
        <f t="shared" si="516"/>
        <v>689</v>
      </c>
      <c r="AW690" s="1">
        <f t="shared" si="517"/>
        <v>674.97369305222389</v>
      </c>
      <c r="AX690" s="1">
        <f t="shared" si="518"/>
        <v>0.97307610990368754</v>
      </c>
      <c r="AY690" s="1">
        <f t="shared" si="519"/>
        <v>1.092919555020528</v>
      </c>
      <c r="AZ690" s="1">
        <f t="shared" si="514"/>
        <v>5.1666666666666666E-3</v>
      </c>
      <c r="BA690" s="1">
        <f t="shared" si="515"/>
        <v>18.989980101540283</v>
      </c>
    </row>
    <row r="691" spans="1:53">
      <c r="A691" s="2">
        <f t="shared" si="520"/>
        <v>0.6900000000000005</v>
      </c>
      <c r="B691" s="1">
        <f t="shared" si="507"/>
        <v>0.74131066666666734</v>
      </c>
      <c r="C691" s="1">
        <f t="shared" si="521"/>
        <v>5.4380687496186901E-2</v>
      </c>
      <c r="D691" s="1">
        <f t="shared" si="508"/>
        <v>1.0984355738926075</v>
      </c>
      <c r="E691" s="1">
        <f t="shared" si="552"/>
        <v>1.0983794940426503</v>
      </c>
      <c r="F691" s="1">
        <f t="shared" si="552"/>
        <v>1.09837746843452</v>
      </c>
      <c r="G691" s="1">
        <f t="shared" si="552"/>
        <v>1.0983773952495619</v>
      </c>
      <c r="H691" s="1">
        <f t="shared" si="523"/>
        <v>0.69863160645642308</v>
      </c>
      <c r="I691" s="1">
        <f t="shared" si="509"/>
        <v>19.209304339549448</v>
      </c>
      <c r="J691" s="1">
        <f>VLOOKUP($I691,Graph!$D$3:$M$50,col)</f>
        <v>5.8999999999999999E-3</v>
      </c>
      <c r="K691" s="1">
        <f>VLOOKUP($I691,Graph!$D$3:$M$50,col+1)</f>
        <v>4.7999999999999996E-3</v>
      </c>
      <c r="L691" s="1">
        <f t="shared" si="524"/>
        <v>5.1666666666666666E-3</v>
      </c>
      <c r="M691" s="1">
        <f t="shared" si="525"/>
        <v>0.64058333333333328</v>
      </c>
      <c r="N691" s="1">
        <f t="shared" si="526"/>
        <v>0.68483333333333385</v>
      </c>
      <c r="O691" s="1">
        <f t="shared" si="527"/>
        <v>5.1882008507058062E-2</v>
      </c>
      <c r="P691" s="1">
        <f t="shared" si="528"/>
        <v>1.0931119159867599</v>
      </c>
      <c r="Q691" s="1">
        <f t="shared" si="529"/>
        <v>1.0929381419247233</v>
      </c>
      <c r="R691" s="1">
        <f t="shared" si="530"/>
        <v>1.0929322477414067</v>
      </c>
      <c r="S691" s="1">
        <f t="shared" si="531"/>
        <v>1.0929320476399258</v>
      </c>
      <c r="T691" s="1">
        <f t="shared" si="532"/>
        <v>0.97309209261092411</v>
      </c>
      <c r="U691" s="1">
        <f t="shared" si="533"/>
        <v>0.67646253264195999</v>
      </c>
      <c r="V691" s="2">
        <f t="shared" si="510"/>
        <v>19.00393238438927</v>
      </c>
      <c r="W691" s="1">
        <f>VLOOKUP(V691,Graph!$D$3:$M$50,col)</f>
        <v>5.8999999999999999E-3</v>
      </c>
      <c r="X691" s="1">
        <f>VLOOKUP(V691,Graph!$D$3:$M$50,col+1)</f>
        <v>4.7999999999999996E-3</v>
      </c>
      <c r="Y691" s="1">
        <f t="shared" si="534"/>
        <v>5.1666666666666666E-3</v>
      </c>
      <c r="Z691" s="1">
        <f t="shared" si="511"/>
        <v>0.64058333333333328</v>
      </c>
      <c r="AA691" s="2">
        <f t="shared" si="535"/>
        <v>0.68483333333333385</v>
      </c>
      <c r="AB691" s="1">
        <f t="shared" si="536"/>
        <v>5.1882008507058062E-2</v>
      </c>
      <c r="AC691" s="1">
        <f t="shared" si="537"/>
        <v>1.0929320408464798</v>
      </c>
      <c r="AD691" s="1">
        <f t="shared" si="538"/>
        <v>1.092932040615842</v>
      </c>
      <c r="AE691" s="1">
        <f t="shared" si="539"/>
        <v>1.0929320406080121</v>
      </c>
      <c r="AF691" s="1">
        <f t="shared" si="540"/>
        <v>1.0929320406077461</v>
      </c>
      <c r="AG691" s="1">
        <f t="shared" si="541"/>
        <v>0.97309209261092411</v>
      </c>
      <c r="AH691" s="1">
        <f t="shared" si="542"/>
        <v>0.67646252828944231</v>
      </c>
      <c r="AI691" s="2">
        <f t="shared" si="512"/>
        <v>19.003932343630694</v>
      </c>
      <c r="AJ691" s="1">
        <f>VLOOKUP(AI691,Graph!$D$3:$M$50,col)</f>
        <v>5.8999999999999999E-3</v>
      </c>
      <c r="AK691" s="1">
        <f>VLOOKUP(AI691,Graph!$D$3:$M$50,col+1)</f>
        <v>4.7999999999999996E-3</v>
      </c>
      <c r="AL691" s="1">
        <f t="shared" si="543"/>
        <v>5.1666666666666666E-3</v>
      </c>
      <c r="AM691" s="1">
        <f t="shared" si="513"/>
        <v>0.64058333333333328</v>
      </c>
      <c r="AN691" s="2">
        <f t="shared" si="544"/>
        <v>0.68483333333333385</v>
      </c>
      <c r="AO691" s="1">
        <f t="shared" si="545"/>
        <v>5.1882008507058062E-2</v>
      </c>
      <c r="AP691" s="1">
        <f t="shared" si="546"/>
        <v>1.0929320406077372</v>
      </c>
      <c r="AQ691" s="1">
        <f t="shared" si="547"/>
        <v>1.0929320406077367</v>
      </c>
      <c r="AR691" s="1">
        <f t="shared" si="548"/>
        <v>1.092932040607737</v>
      </c>
      <c r="AS691" s="1">
        <f t="shared" si="549"/>
        <v>1.092932040607737</v>
      </c>
      <c r="AT691" s="1">
        <f t="shared" si="550"/>
        <v>0.97309209261092411</v>
      </c>
      <c r="AU691" s="1">
        <f t="shared" si="551"/>
        <v>0.67646252828943665</v>
      </c>
      <c r="AV691" s="2">
        <f t="shared" si="516"/>
        <v>690</v>
      </c>
      <c r="AW691" s="1">
        <f t="shared" si="517"/>
        <v>676.4625282894367</v>
      </c>
      <c r="AX691" s="1">
        <f t="shared" si="518"/>
        <v>0.97309209261092411</v>
      </c>
      <c r="AY691" s="1">
        <f t="shared" si="519"/>
        <v>1.092932040607737</v>
      </c>
      <c r="AZ691" s="1">
        <f t="shared" si="514"/>
        <v>5.1666666666666666E-3</v>
      </c>
      <c r="BA691" s="1">
        <f t="shared" si="515"/>
        <v>19.003932343630694</v>
      </c>
    </row>
    <row r="692" spans="1:53">
      <c r="A692" s="2">
        <f t="shared" si="520"/>
        <v>0.6910000000000005</v>
      </c>
      <c r="B692" s="1">
        <f t="shared" si="507"/>
        <v>0.74235183333333399</v>
      </c>
      <c r="C692" s="1">
        <f t="shared" si="521"/>
        <v>5.4385551215010278E-2</v>
      </c>
      <c r="D692" s="1">
        <f t="shared" si="508"/>
        <v>1.0984459103992541</v>
      </c>
      <c r="E692" s="1">
        <f t="shared" si="552"/>
        <v>1.0983901914803398</v>
      </c>
      <c r="F692" s="1">
        <f t="shared" si="552"/>
        <v>1.0983881786652796</v>
      </c>
      <c r="G692" s="1">
        <f t="shared" si="552"/>
        <v>1.0983881059338541</v>
      </c>
      <c r="H692" s="1">
        <f t="shared" si="523"/>
        <v>0.70015774839301226</v>
      </c>
      <c r="I692" s="1">
        <f t="shared" si="509"/>
        <v>19.223281569590451</v>
      </c>
      <c r="J692" s="1">
        <f>VLOOKUP($I692,Graph!$D$3:$M$50,col)</f>
        <v>5.8999999999999999E-3</v>
      </c>
      <c r="K692" s="1">
        <f>VLOOKUP($I692,Graph!$D$3:$M$50,col+1)</f>
        <v>4.7999999999999996E-3</v>
      </c>
      <c r="L692" s="1">
        <f t="shared" si="524"/>
        <v>5.1666666666666666E-3</v>
      </c>
      <c r="M692" s="1">
        <f t="shared" si="525"/>
        <v>0.64058333333333328</v>
      </c>
      <c r="N692" s="1">
        <f t="shared" si="526"/>
        <v>0.68583333333333385</v>
      </c>
      <c r="O692" s="1">
        <f t="shared" si="527"/>
        <v>5.1887781762727646E-2</v>
      </c>
      <c r="P692" s="1">
        <f t="shared" si="528"/>
        <v>1.0931243389247722</v>
      </c>
      <c r="Q692" s="1">
        <f t="shared" si="529"/>
        <v>1.092950593689179</v>
      </c>
      <c r="R692" s="1">
        <f t="shared" si="530"/>
        <v>1.0929446996208942</v>
      </c>
      <c r="S692" s="1">
        <f t="shared" si="531"/>
        <v>1.0929444994940809</v>
      </c>
      <c r="T692" s="1">
        <f t="shared" si="532"/>
        <v>0.97310802914564021</v>
      </c>
      <c r="U692" s="1">
        <f t="shared" si="533"/>
        <v>0.67795246258790109</v>
      </c>
      <c r="V692" s="2">
        <f t="shared" si="510"/>
        <v>19.017874405864013</v>
      </c>
      <c r="W692" s="1">
        <f>VLOOKUP(V692,Graph!$D$3:$M$50,col)</f>
        <v>5.8999999999999999E-3</v>
      </c>
      <c r="X692" s="1">
        <f>VLOOKUP(V692,Graph!$D$3:$M$50,col+1)</f>
        <v>4.7999999999999996E-3</v>
      </c>
      <c r="Y692" s="1">
        <f t="shared" si="534"/>
        <v>5.1666666666666666E-3</v>
      </c>
      <c r="Z692" s="1">
        <f t="shared" si="511"/>
        <v>0.64058333333333328</v>
      </c>
      <c r="AA692" s="2">
        <f t="shared" si="535"/>
        <v>0.68583333333333385</v>
      </c>
      <c r="AB692" s="1">
        <f t="shared" si="536"/>
        <v>5.1887781762727646E-2</v>
      </c>
      <c r="AC692" s="1">
        <f t="shared" si="537"/>
        <v>1.0929444926987819</v>
      </c>
      <c r="AD692" s="1">
        <f t="shared" si="538"/>
        <v>1.0929444924680476</v>
      </c>
      <c r="AE692" s="1">
        <f t="shared" si="539"/>
        <v>1.0929444924602127</v>
      </c>
      <c r="AF692" s="1">
        <f t="shared" si="540"/>
        <v>1.0929444924599467</v>
      </c>
      <c r="AG692" s="1">
        <f t="shared" si="541"/>
        <v>0.97310802914564021</v>
      </c>
      <c r="AH692" s="1">
        <f t="shared" si="542"/>
        <v>0.67795245822463412</v>
      </c>
      <c r="AI692" s="2">
        <f t="shared" si="512"/>
        <v>19.01787436506466</v>
      </c>
      <c r="AJ692" s="1">
        <f>VLOOKUP(AI692,Graph!$D$3:$M$50,col)</f>
        <v>5.8999999999999999E-3</v>
      </c>
      <c r="AK692" s="1">
        <f>VLOOKUP(AI692,Graph!$D$3:$M$50,col+1)</f>
        <v>4.7999999999999996E-3</v>
      </c>
      <c r="AL692" s="1">
        <f t="shared" si="543"/>
        <v>5.1666666666666666E-3</v>
      </c>
      <c r="AM692" s="1">
        <f t="shared" si="513"/>
        <v>0.64058333333333328</v>
      </c>
      <c r="AN692" s="2">
        <f t="shared" si="544"/>
        <v>0.68583333333333385</v>
      </c>
      <c r="AO692" s="1">
        <f t="shared" si="545"/>
        <v>5.1887781762727646E-2</v>
      </c>
      <c r="AP692" s="1">
        <f t="shared" si="546"/>
        <v>1.0929444924599379</v>
      </c>
      <c r="AQ692" s="1">
        <f t="shared" si="547"/>
        <v>1.0929444924599376</v>
      </c>
      <c r="AR692" s="1">
        <f t="shared" si="548"/>
        <v>1.0929444924599379</v>
      </c>
      <c r="AS692" s="1">
        <f t="shared" si="549"/>
        <v>1.0929444924599376</v>
      </c>
      <c r="AT692" s="1">
        <f t="shared" si="550"/>
        <v>0.97310802914564021</v>
      </c>
      <c r="AU692" s="1">
        <f t="shared" si="551"/>
        <v>0.67795245822462846</v>
      </c>
      <c r="AV692" s="2">
        <f t="shared" si="516"/>
        <v>691</v>
      </c>
      <c r="AW692" s="1">
        <f t="shared" si="517"/>
        <v>677.95245822462846</v>
      </c>
      <c r="AX692" s="1">
        <f t="shared" si="518"/>
        <v>0.97310802914564021</v>
      </c>
      <c r="AY692" s="1">
        <f t="shared" si="519"/>
        <v>1.0929444924599376</v>
      </c>
      <c r="AZ692" s="1">
        <f t="shared" si="514"/>
        <v>5.1666666666666666E-3</v>
      </c>
      <c r="BA692" s="1">
        <f t="shared" si="515"/>
        <v>19.01787436506466</v>
      </c>
    </row>
    <row r="693" spans="1:53">
      <c r="A693" s="2">
        <f t="shared" si="520"/>
        <v>0.6920000000000005</v>
      </c>
      <c r="B693" s="1">
        <f t="shared" si="507"/>
        <v>0.74339300000000064</v>
      </c>
      <c r="C693" s="1">
        <f t="shared" si="521"/>
        <v>5.4390401526550218E-2</v>
      </c>
      <c r="D693" s="1">
        <f t="shared" si="508"/>
        <v>1.0984562187029858</v>
      </c>
      <c r="E693" s="1">
        <f t="shared" si="552"/>
        <v>1.0984008598572161</v>
      </c>
      <c r="F693" s="1">
        <f t="shared" si="552"/>
        <v>1.0983988598080416</v>
      </c>
      <c r="G693" s="1">
        <f t="shared" si="552"/>
        <v>1.0983987875292991</v>
      </c>
      <c r="H693" s="1">
        <f t="shared" si="523"/>
        <v>0.70168500115654442</v>
      </c>
      <c r="I693" s="1">
        <f t="shared" si="509"/>
        <v>19.237248654878371</v>
      </c>
      <c r="J693" s="1">
        <f>VLOOKUP($I693,Graph!$D$3:$M$50,col)</f>
        <v>5.8999999999999999E-3</v>
      </c>
      <c r="K693" s="1">
        <f>VLOOKUP($I693,Graph!$D$3:$M$50,col+1)</f>
        <v>4.7999999999999996E-3</v>
      </c>
      <c r="L693" s="1">
        <f t="shared" si="524"/>
        <v>5.1666666666666666E-3</v>
      </c>
      <c r="M693" s="1">
        <f t="shared" si="525"/>
        <v>0.64058333333333328</v>
      </c>
      <c r="N693" s="1">
        <f t="shared" si="526"/>
        <v>0.68683333333333385</v>
      </c>
      <c r="O693" s="1">
        <f t="shared" si="527"/>
        <v>5.1893539166660813E-2</v>
      </c>
      <c r="P693" s="1">
        <f t="shared" si="528"/>
        <v>1.09313672831863</v>
      </c>
      <c r="Q693" s="1">
        <f t="shared" si="529"/>
        <v>1.0929630118542886</v>
      </c>
      <c r="R693" s="1">
        <f t="shared" si="530"/>
        <v>1.0929571179017559</v>
      </c>
      <c r="S693" s="1">
        <f t="shared" si="531"/>
        <v>1.0929569177497138</v>
      </c>
      <c r="T693" s="1">
        <f t="shared" si="532"/>
        <v>0.97312391970762857</v>
      </c>
      <c r="U693" s="1">
        <f t="shared" si="533"/>
        <v>0.67944348642744345</v>
      </c>
      <c r="V693" s="2">
        <f t="shared" si="510"/>
        <v>19.031806229082132</v>
      </c>
      <c r="W693" s="1">
        <f>VLOOKUP(V693,Graph!$D$3:$M$50,col)</f>
        <v>5.8999999999999999E-3</v>
      </c>
      <c r="X693" s="1">
        <f>VLOOKUP(V693,Graph!$D$3:$M$50,col+1)</f>
        <v>4.7999999999999996E-3</v>
      </c>
      <c r="Y693" s="1">
        <f t="shared" si="534"/>
        <v>5.1666666666666666E-3</v>
      </c>
      <c r="Z693" s="1">
        <f t="shared" si="511"/>
        <v>0.64058333333333328</v>
      </c>
      <c r="AA693" s="2">
        <f t="shared" si="535"/>
        <v>0.68683333333333385</v>
      </c>
      <c r="AB693" s="1">
        <f t="shared" si="536"/>
        <v>5.1893539166660813E-2</v>
      </c>
      <c r="AC693" s="1">
        <f t="shared" si="537"/>
        <v>1.0929569109525683</v>
      </c>
      <c r="AD693" s="1">
        <f t="shared" si="538"/>
        <v>1.0929569107217376</v>
      </c>
      <c r="AE693" s="1">
        <f t="shared" si="539"/>
        <v>1.0929569107138986</v>
      </c>
      <c r="AF693" s="1">
        <f t="shared" si="540"/>
        <v>1.0929569107136323</v>
      </c>
      <c r="AG693" s="1">
        <f t="shared" si="541"/>
        <v>0.97312391970762857</v>
      </c>
      <c r="AH693" s="1">
        <f t="shared" si="542"/>
        <v>0.67944348205341953</v>
      </c>
      <c r="AI693" s="2">
        <f t="shared" si="512"/>
        <v>19.031806188242054</v>
      </c>
      <c r="AJ693" s="1">
        <f>VLOOKUP(AI693,Graph!$D$3:$M$50,col)</f>
        <v>5.8999999999999999E-3</v>
      </c>
      <c r="AK693" s="1">
        <f>VLOOKUP(AI693,Graph!$D$3:$M$50,col+1)</f>
        <v>4.7999999999999996E-3</v>
      </c>
      <c r="AL693" s="1">
        <f t="shared" si="543"/>
        <v>5.1666666666666666E-3</v>
      </c>
      <c r="AM693" s="1">
        <f t="shared" si="513"/>
        <v>0.64058333333333328</v>
      </c>
      <c r="AN693" s="2">
        <f t="shared" si="544"/>
        <v>0.68683333333333385</v>
      </c>
      <c r="AO693" s="1">
        <f t="shared" si="545"/>
        <v>5.1893539166660813E-2</v>
      </c>
      <c r="AP693" s="1">
        <f t="shared" si="546"/>
        <v>1.0929569107136234</v>
      </c>
      <c r="AQ693" s="1">
        <f t="shared" si="547"/>
        <v>1.0929569107136232</v>
      </c>
      <c r="AR693" s="1">
        <f t="shared" si="548"/>
        <v>1.092956910713623</v>
      </c>
      <c r="AS693" s="1">
        <f t="shared" si="549"/>
        <v>1.092956910713623</v>
      </c>
      <c r="AT693" s="1">
        <f t="shared" si="550"/>
        <v>0.97312391970762857</v>
      </c>
      <c r="AU693" s="1">
        <f t="shared" si="551"/>
        <v>0.67944348205341376</v>
      </c>
      <c r="AV693" s="2">
        <f t="shared" si="516"/>
        <v>692</v>
      </c>
      <c r="AW693" s="1">
        <f t="shared" si="517"/>
        <v>679.44348205341373</v>
      </c>
      <c r="AX693" s="1">
        <f t="shared" si="518"/>
        <v>0.97312391970762857</v>
      </c>
      <c r="AY693" s="1">
        <f t="shared" si="519"/>
        <v>1.092956910713623</v>
      </c>
      <c r="AZ693" s="1">
        <f t="shared" si="514"/>
        <v>5.1666666666666666E-3</v>
      </c>
      <c r="BA693" s="1">
        <f t="shared" si="515"/>
        <v>19.031806188242054</v>
      </c>
    </row>
    <row r="694" spans="1:53">
      <c r="A694" s="2">
        <f t="shared" si="520"/>
        <v>0.6930000000000005</v>
      </c>
      <c r="B694" s="1">
        <f t="shared" si="507"/>
        <v>0.74443416666666729</v>
      </c>
      <c r="C694" s="1">
        <f t="shared" si="521"/>
        <v>5.4395238486153553E-2</v>
      </c>
      <c r="D694" s="1">
        <f t="shared" si="508"/>
        <v>1.0984664989190425</v>
      </c>
      <c r="E694" s="1">
        <f t="shared" si="552"/>
        <v>1.0984114992915117</v>
      </c>
      <c r="F694" s="1">
        <f t="shared" si="552"/>
        <v>1.0984095119811197</v>
      </c>
      <c r="G694" s="1">
        <f t="shared" si="552"/>
        <v>1.0984094401542142</v>
      </c>
      <c r="H694" s="1">
        <f t="shared" si="523"/>
        <v>0.70321336393912159</v>
      </c>
      <c r="I694" s="1">
        <f t="shared" si="509"/>
        <v>19.251205617450118</v>
      </c>
      <c r="J694" s="1">
        <f>VLOOKUP($I694,Graph!$D$3:$M$50,col)</f>
        <v>5.8999999999999999E-3</v>
      </c>
      <c r="K694" s="1">
        <f>VLOOKUP($I694,Graph!$D$3:$M$50,col+1)</f>
        <v>4.7999999999999996E-3</v>
      </c>
      <c r="L694" s="1">
        <f t="shared" si="524"/>
        <v>5.1666666666666666E-3</v>
      </c>
      <c r="M694" s="1">
        <f t="shared" si="525"/>
        <v>0.64058333333333328</v>
      </c>
      <c r="N694" s="1">
        <f t="shared" si="526"/>
        <v>0.68783333333333385</v>
      </c>
      <c r="O694" s="1">
        <f t="shared" si="527"/>
        <v>5.1899280784028182E-2</v>
      </c>
      <c r="P694" s="1">
        <f t="shared" si="528"/>
        <v>1.0931490843039637</v>
      </c>
      <c r="Q694" s="1">
        <f t="shared" si="529"/>
        <v>1.0929753965558169</v>
      </c>
      <c r="R694" s="1">
        <f t="shared" si="530"/>
        <v>1.0929695027197506</v>
      </c>
      <c r="S694" s="1">
        <f t="shared" si="531"/>
        <v>1.0929693025425831</v>
      </c>
      <c r="T694" s="1">
        <f t="shared" si="532"/>
        <v>0.97313976449553019</v>
      </c>
      <c r="U694" s="1">
        <f t="shared" si="533"/>
        <v>0.68093560335797265</v>
      </c>
      <c r="V694" s="2">
        <f t="shared" si="510"/>
        <v>19.045727876361894</v>
      </c>
      <c r="W694" s="1">
        <f>VLOOKUP(V694,Graph!$D$3:$M$50,col)</f>
        <v>5.8999999999999999E-3</v>
      </c>
      <c r="X694" s="1">
        <f>VLOOKUP(V694,Graph!$D$3:$M$50,col+1)</f>
        <v>4.7999999999999996E-3</v>
      </c>
      <c r="Y694" s="1">
        <f t="shared" si="534"/>
        <v>5.1666666666666666E-3</v>
      </c>
      <c r="Z694" s="1">
        <f t="shared" si="511"/>
        <v>0.64058333333333328</v>
      </c>
      <c r="AA694" s="2">
        <f t="shared" si="535"/>
        <v>0.68783333333333385</v>
      </c>
      <c r="AB694" s="1">
        <f t="shared" si="536"/>
        <v>5.1899280784028182E-2</v>
      </c>
      <c r="AC694" s="1">
        <f t="shared" si="537"/>
        <v>1.0929692957435968</v>
      </c>
      <c r="AD694" s="1">
        <f t="shared" si="538"/>
        <v>1.09296929551267</v>
      </c>
      <c r="AE694" s="1">
        <f t="shared" si="539"/>
        <v>1.0929692955048267</v>
      </c>
      <c r="AF694" s="1">
        <f t="shared" si="540"/>
        <v>1.0929692955045605</v>
      </c>
      <c r="AG694" s="1">
        <f t="shared" si="541"/>
        <v>0.97313976449553019</v>
      </c>
      <c r="AH694" s="1">
        <f t="shared" si="542"/>
        <v>0.68093559897318334</v>
      </c>
      <c r="AI694" s="2">
        <f t="shared" si="512"/>
        <v>19.045727835481131</v>
      </c>
      <c r="AJ694" s="1">
        <f>VLOOKUP(AI694,Graph!$D$3:$M$50,col)</f>
        <v>5.8999999999999999E-3</v>
      </c>
      <c r="AK694" s="1">
        <f>VLOOKUP(AI694,Graph!$D$3:$M$50,col+1)</f>
        <v>4.7999999999999996E-3</v>
      </c>
      <c r="AL694" s="1">
        <f t="shared" si="543"/>
        <v>5.1666666666666666E-3</v>
      </c>
      <c r="AM694" s="1">
        <f t="shared" si="513"/>
        <v>0.64058333333333328</v>
      </c>
      <c r="AN694" s="2">
        <f t="shared" si="544"/>
        <v>0.68783333333333385</v>
      </c>
      <c r="AO694" s="1">
        <f t="shared" si="545"/>
        <v>5.1899280784028182E-2</v>
      </c>
      <c r="AP694" s="1">
        <f t="shared" si="546"/>
        <v>1.0929692955045509</v>
      </c>
      <c r="AQ694" s="1">
        <f t="shared" si="547"/>
        <v>1.0929692955045509</v>
      </c>
      <c r="AR694" s="1">
        <f t="shared" si="548"/>
        <v>1.0929692955045509</v>
      </c>
      <c r="AS694" s="1">
        <f t="shared" si="549"/>
        <v>1.0929692955045509</v>
      </c>
      <c r="AT694" s="1">
        <f t="shared" si="550"/>
        <v>0.97313976449553019</v>
      </c>
      <c r="AU694" s="1">
        <f t="shared" si="551"/>
        <v>0.68093559897317724</v>
      </c>
      <c r="AV694" s="2">
        <f t="shared" si="516"/>
        <v>693</v>
      </c>
      <c r="AW694" s="1">
        <f t="shared" si="517"/>
        <v>680.93559897317721</v>
      </c>
      <c r="AX694" s="1">
        <f t="shared" si="518"/>
        <v>0.97313976449553019</v>
      </c>
      <c r="AY694" s="1">
        <f t="shared" si="519"/>
        <v>1.0929692955045509</v>
      </c>
      <c r="AZ694" s="1">
        <f t="shared" si="514"/>
        <v>5.1666666666666666E-3</v>
      </c>
      <c r="BA694" s="1">
        <f t="shared" si="515"/>
        <v>19.045727835481131</v>
      </c>
    </row>
    <row r="695" spans="1:53">
      <c r="A695" s="2">
        <f t="shared" si="520"/>
        <v>0.69400000000000051</v>
      </c>
      <c r="B695" s="1">
        <f t="shared" si="507"/>
        <v>0.74547533333333393</v>
      </c>
      <c r="C695" s="1">
        <f t="shared" si="521"/>
        <v>5.4400062148863053E-2</v>
      </c>
      <c r="D695" s="1">
        <f t="shared" si="508"/>
        <v>1.098476751162037</v>
      </c>
      <c r="E695" s="1">
        <f t="shared" si="552"/>
        <v>1.0984221099008202</v>
      </c>
      <c r="F695" s="1">
        <f t="shared" si="552"/>
        <v>1.0984201353021887</v>
      </c>
      <c r="G695" s="1">
        <f t="shared" si="552"/>
        <v>1.0984200639262753</v>
      </c>
      <c r="H695" s="1">
        <f t="shared" si="523"/>
        <v>0.7047428359346064</v>
      </c>
      <c r="I695" s="1">
        <f t="shared" si="509"/>
        <v>19.265152479262994</v>
      </c>
      <c r="J695" s="1">
        <f>VLOOKUP($I695,Graph!$D$3:$M$50,col)</f>
        <v>5.8999999999999999E-3</v>
      </c>
      <c r="K695" s="1">
        <f>VLOOKUP($I695,Graph!$D$3:$M$50,col+1)</f>
        <v>4.7999999999999996E-3</v>
      </c>
      <c r="L695" s="1">
        <f t="shared" si="524"/>
        <v>5.1666666666666666E-3</v>
      </c>
      <c r="M695" s="1">
        <f t="shared" si="525"/>
        <v>0.64058333333333328</v>
      </c>
      <c r="N695" s="1">
        <f t="shared" si="526"/>
        <v>0.68883333333333385</v>
      </c>
      <c r="O695" s="1">
        <f t="shared" si="527"/>
        <v>5.1905006679643796E-2</v>
      </c>
      <c r="P695" s="1">
        <f t="shared" si="528"/>
        <v>1.093161407015675</v>
      </c>
      <c r="Q695" s="1">
        <f t="shared" si="529"/>
        <v>1.092987747928799</v>
      </c>
      <c r="R695" s="1">
        <f t="shared" si="530"/>
        <v>1.0929818542099066</v>
      </c>
      <c r="S695" s="1">
        <f t="shared" si="531"/>
        <v>1.0929816540077164</v>
      </c>
      <c r="T695" s="1">
        <f t="shared" si="532"/>
        <v>0.97315556370684331</v>
      </c>
      <c r="U695" s="1">
        <f t="shared" si="533"/>
        <v>0.6824288125786373</v>
      </c>
      <c r="V695" s="2">
        <f t="shared" si="510"/>
        <v>19.059639369940363</v>
      </c>
      <c r="W695" s="1">
        <f>VLOOKUP(V695,Graph!$D$3:$M$50,col)</f>
        <v>5.8999999999999999E-3</v>
      </c>
      <c r="X695" s="1">
        <f>VLOOKUP(V695,Graph!$D$3:$M$50,col+1)</f>
        <v>4.7999999999999996E-3</v>
      </c>
      <c r="Y695" s="1">
        <f t="shared" si="534"/>
        <v>5.1666666666666666E-3</v>
      </c>
      <c r="Z695" s="1">
        <f t="shared" si="511"/>
        <v>0.64058333333333328</v>
      </c>
      <c r="AA695" s="2">
        <f t="shared" si="535"/>
        <v>0.68883333333333385</v>
      </c>
      <c r="AB695" s="1">
        <f t="shared" si="536"/>
        <v>5.1905006679643796E-2</v>
      </c>
      <c r="AC695" s="1">
        <f t="shared" si="537"/>
        <v>1.0929816472068949</v>
      </c>
      <c r="AD695" s="1">
        <f t="shared" si="538"/>
        <v>1.0929816469758726</v>
      </c>
      <c r="AE695" s="1">
        <f t="shared" si="539"/>
        <v>1.0929816469680247</v>
      </c>
      <c r="AF695" s="1">
        <f t="shared" si="540"/>
        <v>1.0929816469677582</v>
      </c>
      <c r="AG695" s="1">
        <f t="shared" si="541"/>
        <v>0.97315556370684331</v>
      </c>
      <c r="AH695" s="1">
        <f t="shared" si="542"/>
        <v>0.68242880818307383</v>
      </c>
      <c r="AI695" s="2">
        <f t="shared" si="512"/>
        <v>19.05963932901895</v>
      </c>
      <c r="AJ695" s="1">
        <f>VLOOKUP(AI695,Graph!$D$3:$M$50,col)</f>
        <v>5.8999999999999999E-3</v>
      </c>
      <c r="AK695" s="1">
        <f>VLOOKUP(AI695,Graph!$D$3:$M$50,col+1)</f>
        <v>4.7999999999999996E-3</v>
      </c>
      <c r="AL695" s="1">
        <f t="shared" si="543"/>
        <v>5.1666666666666666E-3</v>
      </c>
      <c r="AM695" s="1">
        <f t="shared" si="513"/>
        <v>0.64058333333333328</v>
      </c>
      <c r="AN695" s="2">
        <f t="shared" si="544"/>
        <v>0.68883333333333385</v>
      </c>
      <c r="AO695" s="1">
        <f t="shared" si="545"/>
        <v>5.1905006679643796E-2</v>
      </c>
      <c r="AP695" s="1">
        <f t="shared" si="546"/>
        <v>1.0929816469677491</v>
      </c>
      <c r="AQ695" s="1">
        <f t="shared" si="547"/>
        <v>1.0929816469677485</v>
      </c>
      <c r="AR695" s="1">
        <f t="shared" si="548"/>
        <v>1.0929816469677485</v>
      </c>
      <c r="AS695" s="1">
        <f t="shared" si="549"/>
        <v>1.0929816469677485</v>
      </c>
      <c r="AT695" s="1">
        <f t="shared" si="550"/>
        <v>0.97315556370684331</v>
      </c>
      <c r="AU695" s="1">
        <f t="shared" si="551"/>
        <v>0.68242880818306761</v>
      </c>
      <c r="AV695" s="2">
        <f t="shared" si="516"/>
        <v>694</v>
      </c>
      <c r="AW695" s="1">
        <f t="shared" si="517"/>
        <v>682.42880818306764</v>
      </c>
      <c r="AX695" s="1">
        <f t="shared" si="518"/>
        <v>0.97315556370684331</v>
      </c>
      <c r="AY695" s="1">
        <f t="shared" si="519"/>
        <v>1.0929816469677485</v>
      </c>
      <c r="AZ695" s="1">
        <f t="shared" si="514"/>
        <v>5.1666666666666666E-3</v>
      </c>
      <c r="BA695" s="1">
        <f t="shared" si="515"/>
        <v>19.05963932901895</v>
      </c>
    </row>
    <row r="696" spans="1:53">
      <c r="A696" s="2">
        <f t="shared" si="520"/>
        <v>0.69500000000000051</v>
      </c>
      <c r="B696" s="1">
        <f t="shared" si="507"/>
        <v>0.74651650000000069</v>
      </c>
      <c r="C696" s="1">
        <f t="shared" si="521"/>
        <v>5.4404872569419421E-2</v>
      </c>
      <c r="D696" s="1">
        <f t="shared" si="508"/>
        <v>1.0984869755459603</v>
      </c>
      <c r="E696" s="1">
        <f t="shared" si="552"/>
        <v>1.0984326918020983</v>
      </c>
      <c r="F696" s="1">
        <f t="shared" si="552"/>
        <v>1.0984307298882869</v>
      </c>
      <c r="G696" s="1">
        <f t="shared" si="552"/>
        <v>1.0984306589625223</v>
      </c>
      <c r="H696" s="1">
        <f t="shared" si="523"/>
        <v>0.70627341633861607</v>
      </c>
      <c r="I696" s="1">
        <f t="shared" si="509"/>
        <v>19.2790892621951</v>
      </c>
      <c r="J696" s="1">
        <f>VLOOKUP($I696,Graph!$D$3:$M$50,col)</f>
        <v>5.8999999999999999E-3</v>
      </c>
      <c r="K696" s="1">
        <f>VLOOKUP($I696,Graph!$D$3:$M$50,col+1)</f>
        <v>4.7999999999999996E-3</v>
      </c>
      <c r="L696" s="1">
        <f t="shared" si="524"/>
        <v>5.1666666666666666E-3</v>
      </c>
      <c r="M696" s="1">
        <f t="shared" si="525"/>
        <v>0.64058333333333328</v>
      </c>
      <c r="N696" s="1">
        <f t="shared" si="526"/>
        <v>0.68983333333333385</v>
      </c>
      <c r="O696" s="1">
        <f t="shared" si="527"/>
        <v>5.1910716917967517E-2</v>
      </c>
      <c r="P696" s="1">
        <f t="shared" si="528"/>
        <v>1.0931736965879384</v>
      </c>
      <c r="Q696" s="1">
        <f t="shared" si="529"/>
        <v>1.0930000661075439</v>
      </c>
      <c r="R696" s="1">
        <f t="shared" si="530"/>
        <v>1.0929941725065262</v>
      </c>
      <c r="S696" s="1">
        <f t="shared" si="531"/>
        <v>1.092993972279416</v>
      </c>
      <c r="T696" s="1">
        <f t="shared" si="532"/>
        <v>0.97317131753793229</v>
      </c>
      <c r="U696" s="1">
        <f t="shared" si="533"/>
        <v>0.68392311329034594</v>
      </c>
      <c r="V696" s="2">
        <f t="shared" si="510"/>
        <v>19.073540731973814</v>
      </c>
      <c r="W696" s="1">
        <f>VLOOKUP(V696,Graph!$D$3:$M$50,col)</f>
        <v>5.8999999999999999E-3</v>
      </c>
      <c r="X696" s="1">
        <f>VLOOKUP(V696,Graph!$D$3:$M$50,col+1)</f>
        <v>4.7999999999999996E-3</v>
      </c>
      <c r="Y696" s="1">
        <f t="shared" si="534"/>
        <v>5.1666666666666666E-3</v>
      </c>
      <c r="Z696" s="1">
        <f t="shared" si="511"/>
        <v>0.64058333333333328</v>
      </c>
      <c r="AA696" s="2">
        <f t="shared" si="535"/>
        <v>0.68983333333333385</v>
      </c>
      <c r="AB696" s="1">
        <f t="shared" si="536"/>
        <v>5.1910716917967517E-2</v>
      </c>
      <c r="AC696" s="1">
        <f t="shared" si="537"/>
        <v>1.0929939654767651</v>
      </c>
      <c r="AD696" s="1">
        <f t="shared" si="538"/>
        <v>1.0929939652456471</v>
      </c>
      <c r="AE696" s="1">
        <f t="shared" si="539"/>
        <v>1.0929939652377949</v>
      </c>
      <c r="AF696" s="1">
        <f t="shared" si="540"/>
        <v>1.0929939652375285</v>
      </c>
      <c r="AG696" s="1">
        <f t="shared" si="541"/>
        <v>0.97317131753793229</v>
      </c>
      <c r="AH696" s="1">
        <f t="shared" si="542"/>
        <v>0.68392310888399976</v>
      </c>
      <c r="AI696" s="2">
        <f t="shared" si="512"/>
        <v>19.07354069101179</v>
      </c>
      <c r="AJ696" s="1">
        <f>VLOOKUP(AI696,Graph!$D$3:$M$50,col)</f>
        <v>5.8999999999999999E-3</v>
      </c>
      <c r="AK696" s="1">
        <f>VLOOKUP(AI696,Graph!$D$3:$M$50,col+1)</f>
        <v>4.7999999999999996E-3</v>
      </c>
      <c r="AL696" s="1">
        <f t="shared" si="543"/>
        <v>5.1666666666666666E-3</v>
      </c>
      <c r="AM696" s="1">
        <f t="shared" si="513"/>
        <v>0.64058333333333328</v>
      </c>
      <c r="AN696" s="2">
        <f t="shared" si="544"/>
        <v>0.68983333333333385</v>
      </c>
      <c r="AO696" s="1">
        <f t="shared" si="545"/>
        <v>5.1910716917967517E-2</v>
      </c>
      <c r="AP696" s="1">
        <f t="shared" si="546"/>
        <v>1.0929939652375193</v>
      </c>
      <c r="AQ696" s="1">
        <f t="shared" si="547"/>
        <v>1.0929939652375187</v>
      </c>
      <c r="AR696" s="1">
        <f t="shared" si="548"/>
        <v>1.0929939652375185</v>
      </c>
      <c r="AS696" s="1">
        <f t="shared" si="549"/>
        <v>1.0929939652375189</v>
      </c>
      <c r="AT696" s="1">
        <f t="shared" si="550"/>
        <v>0.97317131753793229</v>
      </c>
      <c r="AU696" s="1">
        <f t="shared" si="551"/>
        <v>0.68392310888399399</v>
      </c>
      <c r="AV696" s="2">
        <f t="shared" si="516"/>
        <v>695</v>
      </c>
      <c r="AW696" s="1">
        <f t="shared" si="517"/>
        <v>683.92310888399402</v>
      </c>
      <c r="AX696" s="1">
        <f t="shared" si="518"/>
        <v>0.97317131753793229</v>
      </c>
      <c r="AY696" s="1">
        <f t="shared" si="519"/>
        <v>1.0929939652375189</v>
      </c>
      <c r="AZ696" s="1">
        <f t="shared" si="514"/>
        <v>5.1666666666666666E-3</v>
      </c>
      <c r="BA696" s="1">
        <f t="shared" si="515"/>
        <v>19.07354069101179</v>
      </c>
    </row>
    <row r="697" spans="1:53">
      <c r="A697" s="2">
        <f t="shared" si="520"/>
        <v>0.69600000000000051</v>
      </c>
      <c r="B697" s="1">
        <f t="shared" si="507"/>
        <v>0.74755766666666734</v>
      </c>
      <c r="C697" s="1">
        <f t="shared" si="521"/>
        <v>5.4409669802263347E-2</v>
      </c>
      <c r="D697" s="1">
        <f t="shared" si="508"/>
        <v>1.0984971721841845</v>
      </c>
      <c r="E697" s="1">
        <f t="shared" si="552"/>
        <v>1.0984432451116708</v>
      </c>
      <c r="F697" s="1">
        <f t="shared" si="552"/>
        <v>1.0984412958558196</v>
      </c>
      <c r="G697" s="1">
        <f t="shared" si="552"/>
        <v>1.0984412253793641</v>
      </c>
      <c r="H697" s="1">
        <f t="shared" si="523"/>
        <v>0.70780510434851618</v>
      </c>
      <c r="I697" s="1">
        <f t="shared" si="509"/>
        <v>19.293015988045742</v>
      </c>
      <c r="J697" s="1">
        <f>VLOOKUP($I697,Graph!$D$3:$M$50,col)</f>
        <v>5.8999999999999999E-3</v>
      </c>
      <c r="K697" s="1">
        <f>VLOOKUP($I697,Graph!$D$3:$M$50,col+1)</f>
        <v>4.7999999999999996E-3</v>
      </c>
      <c r="L697" s="1">
        <f t="shared" si="524"/>
        <v>5.1666666666666666E-3</v>
      </c>
      <c r="M697" s="1">
        <f t="shared" si="525"/>
        <v>0.64058333333333328</v>
      </c>
      <c r="N697" s="1">
        <f t="shared" si="526"/>
        <v>0.69083333333333385</v>
      </c>
      <c r="O697" s="1">
        <f t="shared" si="527"/>
        <v>5.1916411563107417E-2</v>
      </c>
      <c r="P697" s="1">
        <f t="shared" si="528"/>
        <v>1.0931859531542094</v>
      </c>
      <c r="Q697" s="1">
        <f t="shared" si="529"/>
        <v>1.0930123512256409</v>
      </c>
      <c r="R697" s="1">
        <f t="shared" si="530"/>
        <v>1.0930064577431926</v>
      </c>
      <c r="S697" s="1">
        <f t="shared" si="531"/>
        <v>1.0930062574912636</v>
      </c>
      <c r="T697" s="1">
        <f t="shared" si="532"/>
        <v>0.97318702618403452</v>
      </c>
      <c r="U697" s="1">
        <f t="shared" si="533"/>
        <v>0.68541850469575716</v>
      </c>
      <c r="V697" s="2">
        <f t="shared" si="510"/>
        <v>19.087431984538142</v>
      </c>
      <c r="W697" s="1">
        <f>VLOOKUP(V697,Graph!$D$3:$M$50,col)</f>
        <v>5.8999999999999999E-3</v>
      </c>
      <c r="X697" s="1">
        <f>VLOOKUP(V697,Graph!$D$3:$M$50,col+1)</f>
        <v>4.7999999999999996E-3</v>
      </c>
      <c r="Y697" s="1">
        <f t="shared" si="534"/>
        <v>5.1666666666666666E-3</v>
      </c>
      <c r="Z697" s="1">
        <f t="shared" si="511"/>
        <v>0.64058333333333328</v>
      </c>
      <c r="AA697" s="2">
        <f t="shared" si="535"/>
        <v>0.69083333333333385</v>
      </c>
      <c r="AB697" s="1">
        <f t="shared" si="536"/>
        <v>5.1916411563107417E-2</v>
      </c>
      <c r="AC697" s="1">
        <f t="shared" si="537"/>
        <v>1.0930062506867892</v>
      </c>
      <c r="AD697" s="1">
        <f t="shared" si="538"/>
        <v>1.0930062504555762</v>
      </c>
      <c r="AE697" s="1">
        <f t="shared" si="539"/>
        <v>1.0930062504477194</v>
      </c>
      <c r="AF697" s="1">
        <f t="shared" si="540"/>
        <v>1.0930062504474525</v>
      </c>
      <c r="AG697" s="1">
        <f t="shared" si="541"/>
        <v>0.97318702618403452</v>
      </c>
      <c r="AH697" s="1">
        <f t="shared" si="542"/>
        <v>0.68541850027862006</v>
      </c>
      <c r="AI697" s="2">
        <f t="shared" si="512"/>
        <v>19.087431943535552</v>
      </c>
      <c r="AJ697" s="1">
        <f>VLOOKUP(AI697,Graph!$D$3:$M$50,col)</f>
        <v>5.8999999999999999E-3</v>
      </c>
      <c r="AK697" s="1">
        <f>VLOOKUP(AI697,Graph!$D$3:$M$50,col+1)</f>
        <v>4.7999999999999996E-3</v>
      </c>
      <c r="AL697" s="1">
        <f t="shared" si="543"/>
        <v>5.1666666666666666E-3</v>
      </c>
      <c r="AM697" s="1">
        <f t="shared" si="513"/>
        <v>0.64058333333333328</v>
      </c>
      <c r="AN697" s="2">
        <f t="shared" si="544"/>
        <v>0.69083333333333385</v>
      </c>
      <c r="AO697" s="1">
        <f t="shared" si="545"/>
        <v>5.1916411563107417E-2</v>
      </c>
      <c r="AP697" s="1">
        <f t="shared" si="546"/>
        <v>1.0930062504474434</v>
      </c>
      <c r="AQ697" s="1">
        <f t="shared" si="547"/>
        <v>1.0930062504474429</v>
      </c>
      <c r="AR697" s="1">
        <f t="shared" si="548"/>
        <v>1.0930062504474432</v>
      </c>
      <c r="AS697" s="1">
        <f t="shared" si="549"/>
        <v>1.0930062504474434</v>
      </c>
      <c r="AT697" s="1">
        <f t="shared" si="550"/>
        <v>0.97318702618403452</v>
      </c>
      <c r="AU697" s="1">
        <f t="shared" si="551"/>
        <v>0.6854185002786144</v>
      </c>
      <c r="AV697" s="2">
        <f t="shared" si="516"/>
        <v>696</v>
      </c>
      <c r="AW697" s="1">
        <f t="shared" si="517"/>
        <v>685.41850027861437</v>
      </c>
      <c r="AX697" s="1">
        <f t="shared" si="518"/>
        <v>0.97318702618403452</v>
      </c>
      <c r="AY697" s="1">
        <f t="shared" si="519"/>
        <v>1.0930062504474434</v>
      </c>
      <c r="AZ697" s="1">
        <f t="shared" si="514"/>
        <v>5.1666666666666666E-3</v>
      </c>
      <c r="BA697" s="1">
        <f t="shared" si="515"/>
        <v>19.087431943535552</v>
      </c>
    </row>
    <row r="698" spans="1:53">
      <c r="A698" s="2">
        <f t="shared" si="520"/>
        <v>0.69700000000000051</v>
      </c>
      <c r="B698" s="1">
        <f t="shared" si="507"/>
        <v>0.74859883333333399</v>
      </c>
      <c r="C698" s="1">
        <f t="shared" si="521"/>
        <v>5.4414453901537631E-2</v>
      </c>
      <c r="D698" s="1">
        <f t="shared" si="508"/>
        <v>1.0985073411894677</v>
      </c>
      <c r="E698" s="1">
        <f t="shared" si="552"/>
        <v>1.0984537699452364</v>
      </c>
      <c r="F698" s="1">
        <f t="shared" si="552"/>
        <v>1.0984518333205653</v>
      </c>
      <c r="G698" s="1">
        <f t="shared" si="552"/>
        <v>1.0984517632925794</v>
      </c>
      <c r="H698" s="1">
        <f t="shared" si="523"/>
        <v>0.70933789916341294</v>
      </c>
      <c r="I698" s="1">
        <f t="shared" si="509"/>
        <v>19.306932678535802</v>
      </c>
      <c r="J698" s="1">
        <f>VLOOKUP($I698,Graph!$D$3:$M$50,col)</f>
        <v>5.8999999999999999E-3</v>
      </c>
      <c r="K698" s="1">
        <f>VLOOKUP($I698,Graph!$D$3:$M$50,col+1)</f>
        <v>4.7999999999999996E-3</v>
      </c>
      <c r="L698" s="1">
        <f t="shared" si="524"/>
        <v>5.1666666666666666E-3</v>
      </c>
      <c r="M698" s="1">
        <f t="shared" si="525"/>
        <v>0.64058333333333328</v>
      </c>
      <c r="N698" s="1">
        <f t="shared" si="526"/>
        <v>0.69183333333333386</v>
      </c>
      <c r="O698" s="1">
        <f t="shared" si="527"/>
        <v>5.1922090678822308E-2</v>
      </c>
      <c r="P698" s="1">
        <f t="shared" si="528"/>
        <v>1.0931981768472281</v>
      </c>
      <c r="Q698" s="1">
        <f t="shared" si="529"/>
        <v>1.093024603415963</v>
      </c>
      <c r="R698" s="1">
        <f t="shared" si="530"/>
        <v>1.0930187100527724</v>
      </c>
      <c r="S698" s="1">
        <f t="shared" si="531"/>
        <v>1.0930185097761256</v>
      </c>
      <c r="T698" s="1">
        <f t="shared" si="532"/>
        <v>0.97320268983926916</v>
      </c>
      <c r="U698" s="1">
        <f t="shared" si="533"/>
        <v>0.6869149859992757</v>
      </c>
      <c r="V698" s="2">
        <f t="shared" si="510"/>
        <v>19.101313149629295</v>
      </c>
      <c r="W698" s="1">
        <f>VLOOKUP(V698,Graph!$D$3:$M$50,col)</f>
        <v>5.8999999999999999E-3</v>
      </c>
      <c r="X698" s="1">
        <f>VLOOKUP(V698,Graph!$D$3:$M$50,col+1)</f>
        <v>4.7999999999999996E-3</v>
      </c>
      <c r="Y698" s="1">
        <f t="shared" si="534"/>
        <v>5.1666666666666666E-3</v>
      </c>
      <c r="Z698" s="1">
        <f t="shared" si="511"/>
        <v>0.64058333333333328</v>
      </c>
      <c r="AA698" s="2">
        <f t="shared" si="535"/>
        <v>0.69183333333333386</v>
      </c>
      <c r="AB698" s="1">
        <f t="shared" si="536"/>
        <v>5.1922090678822308E-2</v>
      </c>
      <c r="AC698" s="1">
        <f t="shared" si="537"/>
        <v>1.093018502969834</v>
      </c>
      <c r="AD698" s="1">
        <f t="shared" si="538"/>
        <v>1.0930185027385255</v>
      </c>
      <c r="AE698" s="1">
        <f t="shared" si="539"/>
        <v>1.0930185027306649</v>
      </c>
      <c r="AF698" s="1">
        <f t="shared" si="540"/>
        <v>1.0930185027303976</v>
      </c>
      <c r="AG698" s="1">
        <f t="shared" si="541"/>
        <v>0.97320268983926916</v>
      </c>
      <c r="AH698" s="1">
        <f t="shared" si="542"/>
        <v>0.68691498157133957</v>
      </c>
      <c r="AI698" s="2">
        <f t="shared" si="512"/>
        <v>19.101313108586176</v>
      </c>
      <c r="AJ698" s="1">
        <f>VLOOKUP(AI698,Graph!$D$3:$M$50,col)</f>
        <v>5.8999999999999999E-3</v>
      </c>
      <c r="AK698" s="1">
        <f>VLOOKUP(AI698,Graph!$D$3:$M$50,col+1)</f>
        <v>4.7999999999999996E-3</v>
      </c>
      <c r="AL698" s="1">
        <f t="shared" si="543"/>
        <v>5.1666666666666666E-3</v>
      </c>
      <c r="AM698" s="1">
        <f t="shared" si="513"/>
        <v>0.64058333333333328</v>
      </c>
      <c r="AN698" s="2">
        <f t="shared" si="544"/>
        <v>0.69183333333333386</v>
      </c>
      <c r="AO698" s="1">
        <f t="shared" si="545"/>
        <v>5.1922090678822308E-2</v>
      </c>
      <c r="AP698" s="1">
        <f t="shared" si="546"/>
        <v>1.0930185027303887</v>
      </c>
      <c r="AQ698" s="1">
        <f t="shared" si="547"/>
        <v>1.0930185027303883</v>
      </c>
      <c r="AR698" s="1">
        <f t="shared" si="548"/>
        <v>1.0930185027303885</v>
      </c>
      <c r="AS698" s="1">
        <f t="shared" si="549"/>
        <v>1.093018502730388</v>
      </c>
      <c r="AT698" s="1">
        <f t="shared" si="550"/>
        <v>0.97320268983926916</v>
      </c>
      <c r="AU698" s="1">
        <f t="shared" si="551"/>
        <v>0.68691498157133368</v>
      </c>
      <c r="AV698" s="2">
        <f t="shared" si="516"/>
        <v>697</v>
      </c>
      <c r="AW698" s="1">
        <f t="shared" si="517"/>
        <v>686.91498157133367</v>
      </c>
      <c r="AX698" s="1">
        <f t="shared" si="518"/>
        <v>0.97320268983926916</v>
      </c>
      <c r="AY698" s="1">
        <f t="shared" si="519"/>
        <v>1.093018502730388</v>
      </c>
      <c r="AZ698" s="1">
        <f t="shared" si="514"/>
        <v>5.1666666666666666E-3</v>
      </c>
      <c r="BA698" s="1">
        <f t="shared" si="515"/>
        <v>19.101313108586176</v>
      </c>
    </row>
    <row r="699" spans="1:53">
      <c r="A699" s="2">
        <f t="shared" si="520"/>
        <v>0.69800000000000051</v>
      </c>
      <c r="B699" s="1">
        <f t="shared" si="507"/>
        <v>0.74964000000000064</v>
      </c>
      <c r="C699" s="1">
        <f t="shared" si="521"/>
        <v>5.4419224921089158E-2</v>
      </c>
      <c r="D699" s="1">
        <f t="shared" si="508"/>
        <v>1.0985174826739577</v>
      </c>
      <c r="E699" s="1">
        <f t="shared" si="552"/>
        <v>1.0984642664178685</v>
      </c>
      <c r="F699" s="1">
        <f t="shared" si="552"/>
        <v>1.098462342397678</v>
      </c>
      <c r="G699" s="1">
        <f t="shared" si="552"/>
        <v>1.0984622728173261</v>
      </c>
      <c r="H699" s="1">
        <f t="shared" si="523"/>
        <v>0.71087179998414929</v>
      </c>
      <c r="I699" s="1">
        <f t="shared" si="509"/>
        <v>19.320839355308181</v>
      </c>
      <c r="J699" s="1">
        <f>VLOOKUP($I699,Graph!$D$3:$M$50,col)</f>
        <v>5.8999999999999999E-3</v>
      </c>
      <c r="K699" s="1">
        <f>VLOOKUP($I699,Graph!$D$3:$M$50,col+1)</f>
        <v>4.7999999999999996E-3</v>
      </c>
      <c r="L699" s="1">
        <f t="shared" si="524"/>
        <v>5.1666666666666666E-3</v>
      </c>
      <c r="M699" s="1">
        <f t="shared" si="525"/>
        <v>0.64058333333333328</v>
      </c>
      <c r="N699" s="1">
        <f t="shared" si="526"/>
        <v>0.69283333333333386</v>
      </c>
      <c r="O699" s="1">
        <f t="shared" si="527"/>
        <v>5.1927754328523902E-2</v>
      </c>
      <c r="P699" s="1">
        <f t="shared" si="528"/>
        <v>1.0932103677990246</v>
      </c>
      <c r="Q699" s="1">
        <f t="shared" si="529"/>
        <v>1.0930368228106735</v>
      </c>
      <c r="R699" s="1">
        <f t="shared" si="530"/>
        <v>1.0930309295674214</v>
      </c>
      <c r="S699" s="1">
        <f t="shared" si="531"/>
        <v>1.0930307292661583</v>
      </c>
      <c r="T699" s="1">
        <f t="shared" si="532"/>
        <v>0.97321830869664494</v>
      </c>
      <c r="U699" s="1">
        <f t="shared" si="533"/>
        <v>0.68841255640704568</v>
      </c>
      <c r="V699" s="2">
        <f t="shared" si="510"/>
        <v>19.115184249163629</v>
      </c>
      <c r="W699" s="1">
        <f>VLOOKUP(V699,Graph!$D$3:$M$50,col)</f>
        <v>5.8999999999999999E-3</v>
      </c>
      <c r="X699" s="1">
        <f>VLOOKUP(V699,Graph!$D$3:$M$50,col+1)</f>
        <v>4.7999999999999996E-3</v>
      </c>
      <c r="Y699" s="1">
        <f t="shared" si="534"/>
        <v>5.1666666666666666E-3</v>
      </c>
      <c r="Z699" s="1">
        <f t="shared" si="511"/>
        <v>0.64058333333333328</v>
      </c>
      <c r="AA699" s="2">
        <f t="shared" si="535"/>
        <v>0.69283333333333386</v>
      </c>
      <c r="AB699" s="1">
        <f t="shared" si="536"/>
        <v>5.1927754328523902E-2</v>
      </c>
      <c r="AC699" s="1">
        <f t="shared" si="537"/>
        <v>1.0930307224580549</v>
      </c>
      <c r="AD699" s="1">
        <f t="shared" si="538"/>
        <v>1.0930307222266518</v>
      </c>
      <c r="AE699" s="1">
        <f t="shared" si="539"/>
        <v>1.0930307222187867</v>
      </c>
      <c r="AF699" s="1">
        <f t="shared" si="540"/>
        <v>1.0930307222185194</v>
      </c>
      <c r="AG699" s="1">
        <f t="shared" si="541"/>
        <v>0.97321830869664494</v>
      </c>
      <c r="AH699" s="1">
        <f t="shared" si="542"/>
        <v>0.6884125519683022</v>
      </c>
      <c r="AI699" s="2">
        <f t="shared" si="512"/>
        <v>19.115184208080031</v>
      </c>
      <c r="AJ699" s="1">
        <f>VLOOKUP(AI699,Graph!$D$3:$M$50,col)</f>
        <v>5.8999999999999999E-3</v>
      </c>
      <c r="AK699" s="1">
        <f>VLOOKUP(AI699,Graph!$D$3:$M$50,col+1)</f>
        <v>4.7999999999999996E-3</v>
      </c>
      <c r="AL699" s="1">
        <f t="shared" si="543"/>
        <v>5.1666666666666666E-3</v>
      </c>
      <c r="AM699" s="1">
        <f t="shared" si="513"/>
        <v>0.64058333333333328</v>
      </c>
      <c r="AN699" s="2">
        <f t="shared" si="544"/>
        <v>0.69283333333333386</v>
      </c>
      <c r="AO699" s="1">
        <f t="shared" si="545"/>
        <v>5.1927754328523902E-2</v>
      </c>
      <c r="AP699" s="1">
        <f t="shared" si="546"/>
        <v>1.0930307222185103</v>
      </c>
      <c r="AQ699" s="1">
        <f t="shared" si="547"/>
        <v>1.0930307222185098</v>
      </c>
      <c r="AR699" s="1">
        <f t="shared" si="548"/>
        <v>1.0930307222185096</v>
      </c>
      <c r="AS699" s="1">
        <f t="shared" si="549"/>
        <v>1.0930307222185098</v>
      </c>
      <c r="AT699" s="1">
        <f t="shared" si="550"/>
        <v>0.97321830869664494</v>
      </c>
      <c r="AU699" s="1">
        <f t="shared" si="551"/>
        <v>0.6884125519682962</v>
      </c>
      <c r="AV699" s="2">
        <f t="shared" si="516"/>
        <v>698</v>
      </c>
      <c r="AW699" s="1">
        <f t="shared" si="517"/>
        <v>688.41255196829616</v>
      </c>
      <c r="AX699" s="1">
        <f t="shared" si="518"/>
        <v>0.97321830869664494</v>
      </c>
      <c r="AY699" s="1">
        <f t="shared" si="519"/>
        <v>1.0930307222185098</v>
      </c>
      <c r="AZ699" s="1">
        <f t="shared" si="514"/>
        <v>5.1666666666666666E-3</v>
      </c>
      <c r="BA699" s="1">
        <f t="shared" si="515"/>
        <v>19.115184208080031</v>
      </c>
    </row>
    <row r="700" spans="1:53">
      <c r="A700" s="2">
        <f t="shared" si="520"/>
        <v>0.69900000000000051</v>
      </c>
      <c r="B700" s="1">
        <f t="shared" si="507"/>
        <v>0.75068116666666729</v>
      </c>
      <c r="C700" s="1">
        <f t="shared" si="521"/>
        <v>5.4423982914470911E-2</v>
      </c>
      <c r="D700" s="1">
        <f t="shared" si="508"/>
        <v>1.098527596749197</v>
      </c>
      <c r="E700" s="1">
        <f t="shared" si="552"/>
        <v>1.0984747346440231</v>
      </c>
      <c r="F700" s="1">
        <f t="shared" si="552"/>
        <v>1.098472823201694</v>
      </c>
      <c r="G700" s="1">
        <f t="shared" si="552"/>
        <v>1.0984727540681412</v>
      </c>
      <c r="H700" s="1">
        <f t="shared" si="523"/>
        <v>0.71240680601329698</v>
      </c>
      <c r="I700" s="1">
        <f t="shared" si="509"/>
        <v>19.334736039928146</v>
      </c>
      <c r="J700" s="1">
        <f>VLOOKUP($I700,Graph!$D$3:$M$50,col)</f>
        <v>5.8999999999999999E-3</v>
      </c>
      <c r="K700" s="1">
        <f>VLOOKUP($I700,Graph!$D$3:$M$50,col+1)</f>
        <v>4.7999999999999996E-3</v>
      </c>
      <c r="L700" s="1">
        <f t="shared" si="524"/>
        <v>5.1666666666666666E-3</v>
      </c>
      <c r="M700" s="1">
        <f t="shared" si="525"/>
        <v>0.64058333333333328</v>
      </c>
      <c r="N700" s="1">
        <f t="shared" si="526"/>
        <v>0.69383333333333386</v>
      </c>
      <c r="O700" s="1">
        <f t="shared" si="527"/>
        <v>5.1933402575279369E-2</v>
      </c>
      <c r="P700" s="1">
        <f t="shared" si="528"/>
        <v>1.0932225261409219</v>
      </c>
      <c r="Q700" s="1">
        <f t="shared" si="529"/>
        <v>1.0930490095412282</v>
      </c>
      <c r="R700" s="1">
        <f t="shared" si="530"/>
        <v>1.0930431164185905</v>
      </c>
      <c r="S700" s="1">
        <f t="shared" si="531"/>
        <v>1.093042916092811</v>
      </c>
      <c r="T700" s="1">
        <f t="shared" si="532"/>
        <v>0.97323388294806845</v>
      </c>
      <c r="U700" s="1">
        <f t="shared" si="533"/>
        <v>0.68991121512694376</v>
      </c>
      <c r="V700" s="2">
        <f t="shared" si="510"/>
        <v>19.129045304978373</v>
      </c>
      <c r="W700" s="1">
        <f>VLOOKUP(V700,Graph!$D$3:$M$50,col)</f>
        <v>5.8999999999999999E-3</v>
      </c>
      <c r="X700" s="1">
        <f>VLOOKUP(V700,Graph!$D$3:$M$50,col+1)</f>
        <v>4.7999999999999996E-3</v>
      </c>
      <c r="Y700" s="1">
        <f t="shared" si="534"/>
        <v>5.1666666666666666E-3</v>
      </c>
      <c r="Z700" s="1">
        <f t="shared" si="511"/>
        <v>0.64058333333333328</v>
      </c>
      <c r="AA700" s="2">
        <f t="shared" si="535"/>
        <v>0.69383333333333386</v>
      </c>
      <c r="AB700" s="1">
        <f t="shared" si="536"/>
        <v>5.1933402575279369E-2</v>
      </c>
      <c r="AC700" s="1">
        <f t="shared" si="537"/>
        <v>1.0930429092829015</v>
      </c>
      <c r="AD700" s="1">
        <f t="shared" si="538"/>
        <v>1.093042909051404</v>
      </c>
      <c r="AE700" s="1">
        <f t="shared" si="539"/>
        <v>1.0930429090435343</v>
      </c>
      <c r="AF700" s="1">
        <f t="shared" si="540"/>
        <v>1.093042909043267</v>
      </c>
      <c r="AG700" s="1">
        <f t="shared" si="541"/>
        <v>0.97323388294806845</v>
      </c>
      <c r="AH700" s="1">
        <f t="shared" si="542"/>
        <v>0.68991121067738426</v>
      </c>
      <c r="AI700" s="2">
        <f t="shared" si="512"/>
        <v>19.129045263854326</v>
      </c>
      <c r="AJ700" s="1">
        <f>VLOOKUP(AI700,Graph!$D$3:$M$50,col)</f>
        <v>5.8999999999999999E-3</v>
      </c>
      <c r="AK700" s="1">
        <f>VLOOKUP(AI700,Graph!$D$3:$M$50,col+1)</f>
        <v>4.7999999999999996E-3</v>
      </c>
      <c r="AL700" s="1">
        <f t="shared" si="543"/>
        <v>5.1666666666666666E-3</v>
      </c>
      <c r="AM700" s="1">
        <f t="shared" si="513"/>
        <v>0.64058333333333328</v>
      </c>
      <c r="AN700" s="2">
        <f t="shared" si="544"/>
        <v>0.69383333333333386</v>
      </c>
      <c r="AO700" s="1">
        <f t="shared" si="545"/>
        <v>5.1933402575279369E-2</v>
      </c>
      <c r="AP700" s="1">
        <f t="shared" si="546"/>
        <v>1.0930429090432576</v>
      </c>
      <c r="AQ700" s="1">
        <f t="shared" si="547"/>
        <v>1.0930429090432572</v>
      </c>
      <c r="AR700" s="1">
        <f t="shared" si="548"/>
        <v>1.0930429090432574</v>
      </c>
      <c r="AS700" s="1">
        <f t="shared" si="549"/>
        <v>1.0930429090432574</v>
      </c>
      <c r="AT700" s="1">
        <f t="shared" si="550"/>
        <v>0.97323388294806845</v>
      </c>
      <c r="AU700" s="1">
        <f t="shared" si="551"/>
        <v>0.68991121067737815</v>
      </c>
      <c r="AV700" s="2">
        <f t="shared" si="516"/>
        <v>699</v>
      </c>
      <c r="AW700" s="1">
        <f t="shared" si="517"/>
        <v>689.91121067737811</v>
      </c>
      <c r="AX700" s="1">
        <f t="shared" si="518"/>
        <v>0.97323388294806845</v>
      </c>
      <c r="AY700" s="1">
        <f t="shared" si="519"/>
        <v>1.0930429090432574</v>
      </c>
      <c r="AZ700" s="1">
        <f t="shared" si="514"/>
        <v>5.1666666666666666E-3</v>
      </c>
      <c r="BA700" s="1">
        <f t="shared" si="515"/>
        <v>19.129045263854326</v>
      </c>
    </row>
    <row r="701" spans="1:53">
      <c r="A701" s="2">
        <f t="shared" si="520"/>
        <v>0.70000000000000051</v>
      </c>
      <c r="B701" s="1">
        <f t="shared" si="507"/>
        <v>0.75172233333333394</v>
      </c>
      <c r="C701" s="1">
        <f t="shared" si="521"/>
        <v>5.4428727934944021E-2</v>
      </c>
      <c r="D701" s="1">
        <f t="shared" si="508"/>
        <v>1.0985376835261258</v>
      </c>
      <c r="E701" s="1">
        <f t="shared" ref="E701:G720" si="553">SQRT(D701-($C701*D701-POWER(D701,1/3)+1)/($C701-POWER(D701,-2/3)/3))</f>
        <v>1.0984851747375406</v>
      </c>
      <c r="F701" s="1">
        <f t="shared" si="553"/>
        <v>1.0984832758465324</v>
      </c>
      <c r="G701" s="1">
        <f t="shared" si="553"/>
        <v>1.0984832071589461</v>
      </c>
      <c r="H701" s="1">
        <f t="shared" si="523"/>
        <v>0.71394291645514996</v>
      </c>
      <c r="I701" s="1">
        <f t="shared" si="509"/>
        <v>19.348622753883721</v>
      </c>
      <c r="J701" s="1">
        <f>VLOOKUP($I701,Graph!$D$3:$M$50,col)</f>
        <v>5.8999999999999999E-3</v>
      </c>
      <c r="K701" s="1">
        <f>VLOOKUP($I701,Graph!$D$3:$M$50,col+1)</f>
        <v>4.7999999999999996E-3</v>
      </c>
      <c r="L701" s="1">
        <f t="shared" si="524"/>
        <v>5.1666666666666666E-3</v>
      </c>
      <c r="M701" s="1">
        <f t="shared" si="525"/>
        <v>0.64058333333333328</v>
      </c>
      <c r="N701" s="1">
        <f t="shared" si="526"/>
        <v>0.69483333333333386</v>
      </c>
      <c r="O701" s="1">
        <f t="shared" si="527"/>
        <v>5.1939035481813514E-2</v>
      </c>
      <c r="P701" s="1">
        <f t="shared" si="528"/>
        <v>1.0932346520035432</v>
      </c>
      <c r="Q701" s="1">
        <f t="shared" si="529"/>
        <v>1.0930611637383827</v>
      </c>
      <c r="R701" s="1">
        <f t="shared" si="530"/>
        <v>1.0930552707370282</v>
      </c>
      <c r="S701" s="1">
        <f t="shared" si="531"/>
        <v>1.0930550703868316</v>
      </c>
      <c r="T701" s="1">
        <f t="shared" si="532"/>
        <v>0.97324941278435173</v>
      </c>
      <c r="U701" s="1">
        <f t="shared" si="533"/>
        <v>0.69141096136857205</v>
      </c>
      <c r="V701" s="2">
        <f t="shared" si="510"/>
        <v>19.142896338831971</v>
      </c>
      <c r="W701" s="1">
        <f>VLOOKUP(V701,Graph!$D$3:$M$50,col)</f>
        <v>5.8999999999999999E-3</v>
      </c>
      <c r="X701" s="1">
        <f>VLOOKUP(V701,Graph!$D$3:$M$50,col+1)</f>
        <v>4.7999999999999996E-3</v>
      </c>
      <c r="Y701" s="1">
        <f t="shared" si="534"/>
        <v>5.1666666666666666E-3</v>
      </c>
      <c r="Z701" s="1">
        <f t="shared" si="511"/>
        <v>0.64058333333333328</v>
      </c>
      <c r="AA701" s="2">
        <f t="shared" si="535"/>
        <v>0.69483333333333386</v>
      </c>
      <c r="AB701" s="1">
        <f t="shared" si="536"/>
        <v>5.1939035481813514E-2</v>
      </c>
      <c r="AC701" s="1">
        <f t="shared" si="537"/>
        <v>1.0930550635751219</v>
      </c>
      <c r="AD701" s="1">
        <f t="shared" si="538"/>
        <v>1.0930550633435299</v>
      </c>
      <c r="AE701" s="1">
        <f t="shared" si="539"/>
        <v>1.0930550633356562</v>
      </c>
      <c r="AF701" s="1">
        <f t="shared" si="540"/>
        <v>1.0930550633353886</v>
      </c>
      <c r="AG701" s="1">
        <f t="shared" si="541"/>
        <v>0.97324941278435173</v>
      </c>
      <c r="AH701" s="1">
        <f t="shared" si="542"/>
        <v>0.69141095690818855</v>
      </c>
      <c r="AI701" s="2">
        <f t="shared" si="512"/>
        <v>19.142896297667519</v>
      </c>
      <c r="AJ701" s="1">
        <f>VLOOKUP(AI701,Graph!$D$3:$M$50,col)</f>
        <v>5.8999999999999999E-3</v>
      </c>
      <c r="AK701" s="1">
        <f>VLOOKUP(AI701,Graph!$D$3:$M$50,col+1)</f>
        <v>4.7999999999999996E-3</v>
      </c>
      <c r="AL701" s="1">
        <f t="shared" si="543"/>
        <v>5.1666666666666666E-3</v>
      </c>
      <c r="AM701" s="1">
        <f t="shared" si="513"/>
        <v>0.64058333333333328</v>
      </c>
      <c r="AN701" s="2">
        <f t="shared" si="544"/>
        <v>0.69483333333333386</v>
      </c>
      <c r="AO701" s="1">
        <f t="shared" si="545"/>
        <v>5.1939035481813514E-2</v>
      </c>
      <c r="AP701" s="1">
        <f t="shared" si="546"/>
        <v>1.0930550633353795</v>
      </c>
      <c r="AQ701" s="1">
        <f t="shared" si="547"/>
        <v>1.0930550633353793</v>
      </c>
      <c r="AR701" s="1">
        <f t="shared" si="548"/>
        <v>1.0930550633353791</v>
      </c>
      <c r="AS701" s="1">
        <f t="shared" si="549"/>
        <v>1.0930550633353795</v>
      </c>
      <c r="AT701" s="1">
        <f t="shared" si="550"/>
        <v>0.97324941278435173</v>
      </c>
      <c r="AU701" s="1">
        <f t="shared" si="551"/>
        <v>0.69141095690818277</v>
      </c>
      <c r="AV701" s="2">
        <f t="shared" si="516"/>
        <v>700</v>
      </c>
      <c r="AW701" s="1">
        <f t="shared" si="517"/>
        <v>691.41095690818281</v>
      </c>
      <c r="AX701" s="1">
        <f t="shared" si="518"/>
        <v>0.97324941278435173</v>
      </c>
      <c r="AY701" s="1">
        <f t="shared" si="519"/>
        <v>1.0930550633353795</v>
      </c>
      <c r="AZ701" s="1">
        <f t="shared" si="514"/>
        <v>5.1666666666666666E-3</v>
      </c>
      <c r="BA701" s="1">
        <f t="shared" si="515"/>
        <v>19.142896297667519</v>
      </c>
    </row>
    <row r="702" spans="1:53">
      <c r="A702" s="2">
        <f t="shared" si="520"/>
        <v>0.70100000000000051</v>
      </c>
      <c r="B702" s="1">
        <f t="shared" si="507"/>
        <v>0.7527635000000007</v>
      </c>
      <c r="C702" s="1">
        <f t="shared" si="521"/>
        <v>5.4433460035479692E-2</v>
      </c>
      <c r="D702" s="1">
        <f t="shared" si="508"/>
        <v>1.0985477431150865</v>
      </c>
      <c r="E702" s="1">
        <f t="shared" si="553"/>
        <v>1.0984955868116504</v>
      </c>
      <c r="F702" s="1">
        <f t="shared" si="553"/>
        <v>1.0984937004455024</v>
      </c>
      <c r="G702" s="1">
        <f t="shared" si="553"/>
        <v>1.0984936322030527</v>
      </c>
      <c r="H702" s="1">
        <f t="shared" si="523"/>
        <v>0.7154801305157199</v>
      </c>
      <c r="I702" s="1">
        <f t="shared" si="509"/>
        <v>19.362499518586105</v>
      </c>
      <c r="J702" s="1">
        <f>VLOOKUP($I702,Graph!$D$3:$M$50,col)</f>
        <v>5.8999999999999999E-3</v>
      </c>
      <c r="K702" s="1">
        <f>VLOOKUP($I702,Graph!$D$3:$M$50,col+1)</f>
        <v>4.7999999999999996E-3</v>
      </c>
      <c r="L702" s="1">
        <f t="shared" si="524"/>
        <v>5.1666666666666666E-3</v>
      </c>
      <c r="M702" s="1">
        <f t="shared" si="525"/>
        <v>0.64058333333333328</v>
      </c>
      <c r="N702" s="1">
        <f t="shared" si="526"/>
        <v>0.69583333333333386</v>
      </c>
      <c r="O702" s="1">
        <f t="shared" si="527"/>
        <v>5.1944653110511191E-2</v>
      </c>
      <c r="P702" s="1">
        <f t="shared" si="528"/>
        <v>1.0932467455168136</v>
      </c>
      <c r="Q702" s="1">
        <f t="shared" si="529"/>
        <v>1.0930732855321952</v>
      </c>
      <c r="R702" s="1">
        <f t="shared" si="530"/>
        <v>1.093067392652787</v>
      </c>
      <c r="S702" s="1">
        <f t="shared" si="531"/>
        <v>1.0930671922782722</v>
      </c>
      <c r="T702" s="1">
        <f t="shared" si="532"/>
        <v>0.97326489839521957</v>
      </c>
      <c r="U702" s="1">
        <f t="shared" si="533"/>
        <v>0.69291179434325423</v>
      </c>
      <c r="V702" s="2">
        <f t="shared" si="510"/>
        <v>19.15673737240451</v>
      </c>
      <c r="W702" s="1">
        <f>VLOOKUP(V702,Graph!$D$3:$M$50,col)</f>
        <v>5.8999999999999999E-3</v>
      </c>
      <c r="X702" s="1">
        <f>VLOOKUP(V702,Graph!$D$3:$M$50,col+1)</f>
        <v>4.7999999999999996E-3</v>
      </c>
      <c r="Y702" s="1">
        <f t="shared" si="534"/>
        <v>5.1666666666666666E-3</v>
      </c>
      <c r="Z702" s="1">
        <f t="shared" si="511"/>
        <v>0.64058333333333328</v>
      </c>
      <c r="AA702" s="2">
        <f t="shared" si="535"/>
        <v>0.69583333333333386</v>
      </c>
      <c r="AB702" s="1">
        <f t="shared" si="536"/>
        <v>5.1944653110511191E-2</v>
      </c>
      <c r="AC702" s="1">
        <f t="shared" si="537"/>
        <v>1.093067185464768</v>
      </c>
      <c r="AD702" s="1">
        <f t="shared" si="538"/>
        <v>1.0930671852330822</v>
      </c>
      <c r="AE702" s="1">
        <f t="shared" si="539"/>
        <v>1.0930671852252041</v>
      </c>
      <c r="AF702" s="1">
        <f t="shared" si="540"/>
        <v>1.0930671852249365</v>
      </c>
      <c r="AG702" s="1">
        <f t="shared" si="541"/>
        <v>0.97326489839521957</v>
      </c>
      <c r="AH702" s="1">
        <f t="shared" si="542"/>
        <v>0.69291178987203816</v>
      </c>
      <c r="AI702" s="2">
        <f t="shared" si="512"/>
        <v>19.156737331199693</v>
      </c>
      <c r="AJ702" s="1">
        <f>VLOOKUP(AI702,Graph!$D$3:$M$50,col)</f>
        <v>5.8999999999999999E-3</v>
      </c>
      <c r="AK702" s="1">
        <f>VLOOKUP(AI702,Graph!$D$3:$M$50,col+1)</f>
        <v>4.7999999999999996E-3</v>
      </c>
      <c r="AL702" s="1">
        <f t="shared" si="543"/>
        <v>5.1666666666666666E-3</v>
      </c>
      <c r="AM702" s="1">
        <f t="shared" si="513"/>
        <v>0.64058333333333328</v>
      </c>
      <c r="AN702" s="2">
        <f t="shared" si="544"/>
        <v>0.69583333333333386</v>
      </c>
      <c r="AO702" s="1">
        <f t="shared" si="545"/>
        <v>5.1944653110511191E-2</v>
      </c>
      <c r="AP702" s="1">
        <f t="shared" si="546"/>
        <v>1.093067185224927</v>
      </c>
      <c r="AQ702" s="1">
        <f t="shared" si="547"/>
        <v>1.093067185224927</v>
      </c>
      <c r="AR702" s="1">
        <f t="shared" si="548"/>
        <v>1.093067185224927</v>
      </c>
      <c r="AS702" s="1">
        <f t="shared" si="549"/>
        <v>1.093067185224927</v>
      </c>
      <c r="AT702" s="1">
        <f t="shared" si="550"/>
        <v>0.97326489839521957</v>
      </c>
      <c r="AU702" s="1">
        <f t="shared" si="551"/>
        <v>0.69291178987203217</v>
      </c>
      <c r="AV702" s="2">
        <f t="shared" si="516"/>
        <v>701</v>
      </c>
      <c r="AW702" s="1">
        <f t="shared" si="517"/>
        <v>692.91178987203216</v>
      </c>
      <c r="AX702" s="1">
        <f t="shared" si="518"/>
        <v>0.97326489839521957</v>
      </c>
      <c r="AY702" s="1">
        <f t="shared" si="519"/>
        <v>1.093067185224927</v>
      </c>
      <c r="AZ702" s="1">
        <f t="shared" si="514"/>
        <v>5.1666666666666666E-3</v>
      </c>
      <c r="BA702" s="1">
        <f t="shared" si="515"/>
        <v>19.156737331199693</v>
      </c>
    </row>
    <row r="703" spans="1:53">
      <c r="A703" s="2">
        <f t="shared" si="520"/>
        <v>0.70200000000000051</v>
      </c>
      <c r="B703" s="1">
        <f t="shared" si="507"/>
        <v>0.75380466666666734</v>
      </c>
      <c r="C703" s="1">
        <f t="shared" si="521"/>
        <v>5.4438179268761273E-2</v>
      </c>
      <c r="D703" s="1">
        <f t="shared" si="508"/>
        <v>1.0985577756258282</v>
      </c>
      <c r="E703" s="1">
        <f t="shared" si="553"/>
        <v>1.0985059709789762</v>
      </c>
      <c r="F703" s="1">
        <f t="shared" si="553"/>
        <v>1.0985040971113069</v>
      </c>
      <c r="G703" s="1">
        <f t="shared" si="553"/>
        <v>1.0985040293131645</v>
      </c>
      <c r="H703" s="1">
        <f t="shared" si="523"/>
        <v>0.71701844740272846</v>
      </c>
      <c r="I703" s="1">
        <f t="shared" si="509"/>
        <v>19.376366355370021</v>
      </c>
      <c r="J703" s="1">
        <f>VLOOKUP($I703,Graph!$D$3:$M$50,col)</f>
        <v>5.8999999999999999E-3</v>
      </c>
      <c r="K703" s="1">
        <f>VLOOKUP($I703,Graph!$D$3:$M$50,col+1)</f>
        <v>4.7999999999999996E-3</v>
      </c>
      <c r="L703" s="1">
        <f t="shared" si="524"/>
        <v>5.1666666666666666E-3</v>
      </c>
      <c r="M703" s="1">
        <f t="shared" si="525"/>
        <v>0.64058333333333328</v>
      </c>
      <c r="N703" s="1">
        <f t="shared" si="526"/>
        <v>0.69683333333333386</v>
      </c>
      <c r="O703" s="1">
        <f t="shared" si="527"/>
        <v>5.1950255523419642E-2</v>
      </c>
      <c r="P703" s="1">
        <f t="shared" si="528"/>
        <v>1.0932588068099682</v>
      </c>
      <c r="Q703" s="1">
        <f t="shared" si="529"/>
        <v>1.0930853750520313</v>
      </c>
      <c r="R703" s="1">
        <f t="shared" si="530"/>
        <v>1.0930794822952263</v>
      </c>
      <c r="S703" s="1">
        <f t="shared" si="531"/>
        <v>1.0930792818964925</v>
      </c>
      <c r="T703" s="1">
        <f t="shared" si="532"/>
        <v>0.97328033996931818</v>
      </c>
      <c r="U703" s="1">
        <f t="shared" si="533"/>
        <v>0.69441371326402668</v>
      </c>
      <c r="V703" s="2">
        <f t="shared" si="510"/>
        <v>19.170568427298111</v>
      </c>
      <c r="W703" s="1">
        <f>VLOOKUP(V703,Graph!$D$3:$M$50,col)</f>
        <v>5.8999999999999999E-3</v>
      </c>
      <c r="X703" s="1">
        <f>VLOOKUP(V703,Graph!$D$3:$M$50,col+1)</f>
        <v>4.7999999999999996E-3</v>
      </c>
      <c r="Y703" s="1">
        <f t="shared" si="534"/>
        <v>5.1666666666666666E-3</v>
      </c>
      <c r="Z703" s="1">
        <f t="shared" si="511"/>
        <v>0.64058333333333328</v>
      </c>
      <c r="AA703" s="2">
        <f t="shared" si="535"/>
        <v>0.69683333333333386</v>
      </c>
      <c r="AB703" s="1">
        <f t="shared" si="536"/>
        <v>5.1950255523419642E-2</v>
      </c>
      <c r="AC703" s="1">
        <f t="shared" si="537"/>
        <v>1.0930792750811991</v>
      </c>
      <c r="AD703" s="1">
        <f t="shared" si="538"/>
        <v>1.09307927484942</v>
      </c>
      <c r="AE703" s="1">
        <f t="shared" si="539"/>
        <v>1.0930792748415377</v>
      </c>
      <c r="AF703" s="1">
        <f t="shared" si="540"/>
        <v>1.0930792748412694</v>
      </c>
      <c r="AG703" s="1">
        <f t="shared" si="541"/>
        <v>0.97328033996931818</v>
      </c>
      <c r="AH703" s="1">
        <f t="shared" si="542"/>
        <v>0.69441370878196973</v>
      </c>
      <c r="AI703" s="2">
        <f t="shared" si="512"/>
        <v>19.170568386052967</v>
      </c>
      <c r="AJ703" s="1">
        <f>VLOOKUP(AI703,Graph!$D$3:$M$50,col)</f>
        <v>5.8999999999999999E-3</v>
      </c>
      <c r="AK703" s="1">
        <f>VLOOKUP(AI703,Graph!$D$3:$M$50,col+1)</f>
        <v>4.7999999999999996E-3</v>
      </c>
      <c r="AL703" s="1">
        <f t="shared" si="543"/>
        <v>5.1666666666666666E-3</v>
      </c>
      <c r="AM703" s="1">
        <f t="shared" si="513"/>
        <v>0.64058333333333328</v>
      </c>
      <c r="AN703" s="2">
        <f t="shared" si="544"/>
        <v>0.69683333333333386</v>
      </c>
      <c r="AO703" s="1">
        <f t="shared" si="545"/>
        <v>5.1950255523419642E-2</v>
      </c>
      <c r="AP703" s="1">
        <f t="shared" si="546"/>
        <v>1.0930792748412601</v>
      </c>
      <c r="AQ703" s="1">
        <f t="shared" si="547"/>
        <v>1.0930792748412601</v>
      </c>
      <c r="AR703" s="1">
        <f t="shared" si="548"/>
        <v>1.0930792748412601</v>
      </c>
      <c r="AS703" s="1">
        <f t="shared" si="549"/>
        <v>1.0930792748412601</v>
      </c>
      <c r="AT703" s="1">
        <f t="shared" si="550"/>
        <v>0.97328033996931818</v>
      </c>
      <c r="AU703" s="1">
        <f t="shared" si="551"/>
        <v>0.69441370878196385</v>
      </c>
      <c r="AV703" s="2">
        <f t="shared" si="516"/>
        <v>702</v>
      </c>
      <c r="AW703" s="1">
        <f t="shared" si="517"/>
        <v>694.41370878196381</v>
      </c>
      <c r="AX703" s="1">
        <f t="shared" si="518"/>
        <v>0.97328033996931818</v>
      </c>
      <c r="AY703" s="1">
        <f t="shared" si="519"/>
        <v>1.0930792748412601</v>
      </c>
      <c r="AZ703" s="1">
        <f t="shared" si="514"/>
        <v>5.1666666666666666E-3</v>
      </c>
      <c r="BA703" s="1">
        <f t="shared" si="515"/>
        <v>19.170568386052967</v>
      </c>
    </row>
    <row r="704" spans="1:53">
      <c r="A704" s="2">
        <f t="shared" si="520"/>
        <v>0.70300000000000051</v>
      </c>
      <c r="B704" s="1">
        <f t="shared" si="507"/>
        <v>0.75484583333333399</v>
      </c>
      <c r="C704" s="1">
        <f t="shared" si="521"/>
        <v>5.4442885687186082E-2</v>
      </c>
      <c r="D704" s="1">
        <f t="shared" si="508"/>
        <v>1.0985677811675103</v>
      </c>
      <c r="E704" s="1">
        <f t="shared" si="553"/>
        <v>1.0985163273515379</v>
      </c>
      <c r="F704" s="1">
        <f t="shared" si="553"/>
        <v>1.0985144659560442</v>
      </c>
      <c r="G704" s="1">
        <f t="shared" si="553"/>
        <v>1.0985143986013828</v>
      </c>
      <c r="H704" s="1">
        <f t="shared" si="523"/>
        <v>0.71855786632560181</v>
      </c>
      <c r="I704" s="1">
        <f t="shared" si="509"/>
        <v>19.39022328549412</v>
      </c>
      <c r="J704" s="1">
        <f>VLOOKUP($I704,Graph!$D$3:$M$50,col)</f>
        <v>5.8999999999999999E-3</v>
      </c>
      <c r="K704" s="1">
        <f>VLOOKUP($I704,Graph!$D$3:$M$50,col+1)</f>
        <v>4.7999999999999996E-3</v>
      </c>
      <c r="L704" s="1">
        <f t="shared" si="524"/>
        <v>5.1666666666666666E-3</v>
      </c>
      <c r="M704" s="1">
        <f t="shared" si="525"/>
        <v>0.64058333333333328</v>
      </c>
      <c r="N704" s="1">
        <f t="shared" si="526"/>
        <v>0.69783333333333386</v>
      </c>
      <c r="O704" s="1">
        <f t="shared" si="527"/>
        <v>5.1955842782250641E-2</v>
      </c>
      <c r="P704" s="1">
        <f t="shared" si="528"/>
        <v>1.0932708360115544</v>
      </c>
      <c r="Q704" s="1">
        <f t="shared" si="529"/>
        <v>1.0930974324265714</v>
      </c>
      <c r="R704" s="1">
        <f t="shared" si="530"/>
        <v>1.0930915397930192</v>
      </c>
      <c r="S704" s="1">
        <f t="shared" si="531"/>
        <v>1.0930913393701647</v>
      </c>
      <c r="T704" s="1">
        <f t="shared" si="532"/>
        <v>0.9732957376942224</v>
      </c>
      <c r="U704" s="1">
        <f t="shared" si="533"/>
        <v>0.69591671734563443</v>
      </c>
      <c r="V704" s="2">
        <f t="shared" si="510"/>
        <v>19.184389525037311</v>
      </c>
      <c r="W704" s="1">
        <f>VLOOKUP(V704,Graph!$D$3:$M$50,col)</f>
        <v>5.8999999999999999E-3</v>
      </c>
      <c r="X704" s="1">
        <f>VLOOKUP(V704,Graph!$D$3:$M$50,col+1)</f>
        <v>4.7999999999999996E-3</v>
      </c>
      <c r="Y704" s="1">
        <f t="shared" si="534"/>
        <v>5.1666666666666666E-3</v>
      </c>
      <c r="Z704" s="1">
        <f t="shared" si="511"/>
        <v>0.64058333333333328</v>
      </c>
      <c r="AA704" s="2">
        <f t="shared" si="535"/>
        <v>0.69783333333333386</v>
      </c>
      <c r="AB704" s="1">
        <f t="shared" si="536"/>
        <v>5.1955842782250641E-2</v>
      </c>
      <c r="AC704" s="1">
        <f t="shared" si="537"/>
        <v>1.0930913325530882</v>
      </c>
      <c r="AD704" s="1">
        <f t="shared" si="538"/>
        <v>1.0930913323212155</v>
      </c>
      <c r="AE704" s="1">
        <f t="shared" si="539"/>
        <v>1.0930913323133287</v>
      </c>
      <c r="AF704" s="1">
        <f t="shared" si="540"/>
        <v>1.0930913323130602</v>
      </c>
      <c r="AG704" s="1">
        <f t="shared" si="541"/>
        <v>0.9732957376942224</v>
      </c>
      <c r="AH704" s="1">
        <f t="shared" si="542"/>
        <v>0.69591671285272816</v>
      </c>
      <c r="AI704" s="2">
        <f t="shared" si="512"/>
        <v>19.184389483751886</v>
      </c>
      <c r="AJ704" s="1">
        <f>VLOOKUP(AI704,Graph!$D$3:$M$50,col)</f>
        <v>5.8999999999999999E-3</v>
      </c>
      <c r="AK704" s="1">
        <f>VLOOKUP(AI704,Graph!$D$3:$M$50,col+1)</f>
        <v>4.7999999999999996E-3</v>
      </c>
      <c r="AL704" s="1">
        <f t="shared" si="543"/>
        <v>5.1666666666666666E-3</v>
      </c>
      <c r="AM704" s="1">
        <f t="shared" si="513"/>
        <v>0.64058333333333328</v>
      </c>
      <c r="AN704" s="2">
        <f t="shared" si="544"/>
        <v>0.69783333333333386</v>
      </c>
      <c r="AO704" s="1">
        <f t="shared" si="545"/>
        <v>5.1955842782250641E-2</v>
      </c>
      <c r="AP704" s="1">
        <f t="shared" si="546"/>
        <v>1.0930913323130513</v>
      </c>
      <c r="AQ704" s="1">
        <f t="shared" si="547"/>
        <v>1.0930913323130511</v>
      </c>
      <c r="AR704" s="1">
        <f t="shared" si="548"/>
        <v>1.0930913323130509</v>
      </c>
      <c r="AS704" s="1">
        <f t="shared" si="549"/>
        <v>1.0930913323130509</v>
      </c>
      <c r="AT704" s="1">
        <f t="shared" si="550"/>
        <v>0.9732957376942224</v>
      </c>
      <c r="AU704" s="1">
        <f t="shared" si="551"/>
        <v>0.69591671285272227</v>
      </c>
      <c r="AV704" s="2">
        <f t="shared" si="516"/>
        <v>703</v>
      </c>
      <c r="AW704" s="1">
        <f t="shared" si="517"/>
        <v>695.9167128527223</v>
      </c>
      <c r="AX704" s="1">
        <f t="shared" si="518"/>
        <v>0.9732957376942224</v>
      </c>
      <c r="AY704" s="1">
        <f t="shared" si="519"/>
        <v>1.0930913323130509</v>
      </c>
      <c r="AZ704" s="1">
        <f t="shared" si="514"/>
        <v>5.1666666666666666E-3</v>
      </c>
      <c r="BA704" s="1">
        <f t="shared" si="515"/>
        <v>19.184389483751886</v>
      </c>
    </row>
    <row r="705" spans="1:53">
      <c r="A705" s="2">
        <f t="shared" si="520"/>
        <v>0.70400000000000051</v>
      </c>
      <c r="B705" s="1">
        <f t="shared" si="507"/>
        <v>0.75588700000000064</v>
      </c>
      <c r="C705" s="1">
        <f t="shared" si="521"/>
        <v>5.4447579342867446E-2</v>
      </c>
      <c r="D705" s="1">
        <f t="shared" si="508"/>
        <v>1.0985777598487056</v>
      </c>
      <c r="E705" s="1">
        <f t="shared" si="553"/>
        <v>1.0985266560407572</v>
      </c>
      <c r="F705" s="1">
        <f t="shared" si="553"/>
        <v>1.0985248070912141</v>
      </c>
      <c r="G705" s="1">
        <f t="shared" si="553"/>
        <v>1.09852474017921</v>
      </c>
      <c r="H705" s="1">
        <f t="shared" si="523"/>
        <v>0.72009838649546487</v>
      </c>
      <c r="I705" s="1">
        <f t="shared" si="509"/>
        <v>19.404070330141355</v>
      </c>
      <c r="J705" s="1">
        <f>VLOOKUP($I705,Graph!$D$3:$M$50,col)</f>
        <v>5.8999999999999999E-3</v>
      </c>
      <c r="K705" s="1">
        <f>VLOOKUP($I705,Graph!$D$3:$M$50,col+1)</f>
        <v>4.7999999999999996E-3</v>
      </c>
      <c r="L705" s="1">
        <f t="shared" si="524"/>
        <v>5.1666666666666666E-3</v>
      </c>
      <c r="M705" s="1">
        <f t="shared" si="525"/>
        <v>0.64058333333333328</v>
      </c>
      <c r="N705" s="1">
        <f t="shared" si="526"/>
        <v>0.69883333333333386</v>
      </c>
      <c r="O705" s="1">
        <f t="shared" si="527"/>
        <v>5.1961414948382849E-2</v>
      </c>
      <c r="P705" s="1">
        <f t="shared" si="528"/>
        <v>1.0932828332494358</v>
      </c>
      <c r="Q705" s="1">
        <f t="shared" si="529"/>
        <v>1.0931094577838105</v>
      </c>
      <c r="R705" s="1">
        <f t="shared" si="530"/>
        <v>1.0931035652741559</v>
      </c>
      <c r="S705" s="1">
        <f t="shared" si="531"/>
        <v>1.0931033648272779</v>
      </c>
      <c r="T705" s="1">
        <f t="shared" si="532"/>
        <v>0.97331109175644293</v>
      </c>
      <c r="U705" s="1">
        <f t="shared" si="533"/>
        <v>0.69742080580452337</v>
      </c>
      <c r="V705" s="2">
        <f t="shared" si="510"/>
        <v>19.198200687069459</v>
      </c>
      <c r="W705" s="1">
        <f>VLOOKUP(V705,Graph!$D$3:$M$50,col)</f>
        <v>5.8999999999999999E-3</v>
      </c>
      <c r="X705" s="1">
        <f>VLOOKUP(V705,Graph!$D$3:$M$50,col+1)</f>
        <v>4.7999999999999996E-3</v>
      </c>
      <c r="Y705" s="1">
        <f t="shared" si="534"/>
        <v>5.1666666666666666E-3</v>
      </c>
      <c r="Z705" s="1">
        <f t="shared" si="511"/>
        <v>0.64058333333333328</v>
      </c>
      <c r="AA705" s="2">
        <f t="shared" si="535"/>
        <v>0.69883333333333386</v>
      </c>
      <c r="AB705" s="1">
        <f t="shared" si="536"/>
        <v>5.1961414948382849E-2</v>
      </c>
      <c r="AC705" s="1">
        <f t="shared" si="537"/>
        <v>1.0931033580084237</v>
      </c>
      <c r="AD705" s="1">
        <f t="shared" si="538"/>
        <v>1.0931033577764577</v>
      </c>
      <c r="AE705" s="1">
        <f t="shared" si="539"/>
        <v>1.0931033577685669</v>
      </c>
      <c r="AF705" s="1">
        <f t="shared" si="540"/>
        <v>1.0931033577682985</v>
      </c>
      <c r="AG705" s="1">
        <f t="shared" si="541"/>
        <v>0.97331109175644293</v>
      </c>
      <c r="AH705" s="1">
        <f t="shared" si="542"/>
        <v>0.69742080130075979</v>
      </c>
      <c r="AI705" s="2">
        <f t="shared" si="512"/>
        <v>19.198200645743785</v>
      </c>
      <c r="AJ705" s="1">
        <f>VLOOKUP(AI705,Graph!$D$3:$M$50,col)</f>
        <v>5.8999999999999999E-3</v>
      </c>
      <c r="AK705" s="1">
        <f>VLOOKUP(AI705,Graph!$D$3:$M$50,col+1)</f>
        <v>4.7999999999999996E-3</v>
      </c>
      <c r="AL705" s="1">
        <f t="shared" si="543"/>
        <v>5.1666666666666666E-3</v>
      </c>
      <c r="AM705" s="1">
        <f t="shared" si="513"/>
        <v>0.64058333333333328</v>
      </c>
      <c r="AN705" s="2">
        <f t="shared" si="544"/>
        <v>0.69883333333333386</v>
      </c>
      <c r="AO705" s="1">
        <f t="shared" si="545"/>
        <v>5.1961414948382849E-2</v>
      </c>
      <c r="AP705" s="1">
        <f t="shared" si="546"/>
        <v>1.0931033577682894</v>
      </c>
      <c r="AQ705" s="1">
        <f t="shared" si="547"/>
        <v>1.0931033577682889</v>
      </c>
      <c r="AR705" s="1">
        <f t="shared" si="548"/>
        <v>1.0931033577682889</v>
      </c>
      <c r="AS705" s="1">
        <f t="shared" si="549"/>
        <v>1.0931033577682889</v>
      </c>
      <c r="AT705" s="1">
        <f t="shared" si="550"/>
        <v>0.97331109175644293</v>
      </c>
      <c r="AU705" s="1">
        <f t="shared" si="551"/>
        <v>0.69742080130075368</v>
      </c>
      <c r="AV705" s="2">
        <f t="shared" si="516"/>
        <v>704</v>
      </c>
      <c r="AW705" s="1">
        <f t="shared" si="517"/>
        <v>697.42080130075362</v>
      </c>
      <c r="AX705" s="1">
        <f t="shared" si="518"/>
        <v>0.97331109175644293</v>
      </c>
      <c r="AY705" s="1">
        <f t="shared" si="519"/>
        <v>1.0931033577682889</v>
      </c>
      <c r="AZ705" s="1">
        <f t="shared" si="514"/>
        <v>5.1666666666666666E-3</v>
      </c>
      <c r="BA705" s="1">
        <f t="shared" si="515"/>
        <v>19.198200645743785</v>
      </c>
    </row>
    <row r="706" spans="1:53">
      <c r="A706" s="2">
        <f t="shared" si="520"/>
        <v>0.70500000000000052</v>
      </c>
      <c r="B706" s="1">
        <f t="shared" si="507"/>
        <v>0.75692816666666729</v>
      </c>
      <c r="C706" s="1">
        <f t="shared" si="521"/>
        <v>5.4452260287636528E-2</v>
      </c>
      <c r="D706" s="1">
        <f t="shared" si="508"/>
        <v>1.0985877117774061</v>
      </c>
      <c r="E706" s="1">
        <f t="shared" si="553"/>
        <v>1.0985369571574621</v>
      </c>
      <c r="F706" s="1">
        <f t="shared" si="553"/>
        <v>1.098535120627723</v>
      </c>
      <c r="G706" s="1">
        <f t="shared" si="553"/>
        <v>1.0985350541575531</v>
      </c>
      <c r="H706" s="1">
        <f t="shared" si="523"/>
        <v>0.72164000712513476</v>
      </c>
      <c r="I706" s="1">
        <f t="shared" si="509"/>
        <v>19.417907510419358</v>
      </c>
      <c r="J706" s="1">
        <f>VLOOKUP($I706,Graph!$D$3:$M$50,col)</f>
        <v>5.8999999999999999E-3</v>
      </c>
      <c r="K706" s="1">
        <f>VLOOKUP($I706,Graph!$D$3:$M$50,col+1)</f>
        <v>4.7999999999999996E-3</v>
      </c>
      <c r="L706" s="1">
        <f t="shared" si="524"/>
        <v>5.1666666666666666E-3</v>
      </c>
      <c r="M706" s="1">
        <f t="shared" si="525"/>
        <v>0.64058333333333328</v>
      </c>
      <c r="N706" s="1">
        <f t="shared" si="526"/>
        <v>0.69983333333333386</v>
      </c>
      <c r="O706" s="1">
        <f t="shared" si="527"/>
        <v>5.1966972082864049E-2</v>
      </c>
      <c r="P706" s="1">
        <f t="shared" si="528"/>
        <v>1.0932947986507997</v>
      </c>
      <c r="Q706" s="1">
        <f t="shared" si="529"/>
        <v>1.0931214512510659</v>
      </c>
      <c r="R706" s="1">
        <f t="shared" si="530"/>
        <v>1.0931155588659476</v>
      </c>
      <c r="S706" s="1">
        <f t="shared" si="531"/>
        <v>1.0931153583951434</v>
      </c>
      <c r="T706" s="1">
        <f t="shared" si="532"/>
        <v>0.97332640234143453</v>
      </c>
      <c r="U706" s="1">
        <f t="shared" si="533"/>
        <v>0.69892597785883515</v>
      </c>
      <c r="V706" s="2">
        <f t="shared" si="510"/>
        <v>19.212001934765102</v>
      </c>
      <c r="W706" s="1">
        <f>VLOOKUP(V706,Graph!$D$3:$M$50,col)</f>
        <v>5.8999999999999999E-3</v>
      </c>
      <c r="X706" s="1">
        <f>VLOOKUP(V706,Graph!$D$3:$M$50,col+1)</f>
        <v>4.7999999999999996E-3</v>
      </c>
      <c r="Y706" s="1">
        <f t="shared" si="534"/>
        <v>5.1666666666666666E-3</v>
      </c>
      <c r="Z706" s="1">
        <f t="shared" si="511"/>
        <v>0.64058333333333328</v>
      </c>
      <c r="AA706" s="2">
        <f t="shared" si="535"/>
        <v>0.69983333333333386</v>
      </c>
      <c r="AB706" s="1">
        <f t="shared" si="536"/>
        <v>5.1966972082864049E-2</v>
      </c>
      <c r="AC706" s="1">
        <f t="shared" si="537"/>
        <v>1.0931153515745171</v>
      </c>
      <c r="AD706" s="1">
        <f t="shared" si="538"/>
        <v>1.0931153513424585</v>
      </c>
      <c r="AE706" s="1">
        <f t="shared" si="539"/>
        <v>1.0931153513345631</v>
      </c>
      <c r="AF706" s="1">
        <f t="shared" si="540"/>
        <v>1.0931153513342944</v>
      </c>
      <c r="AG706" s="1">
        <f t="shared" si="541"/>
        <v>0.97332640234143453</v>
      </c>
      <c r="AH706" s="1">
        <f t="shared" si="542"/>
        <v>0.6989259733442057</v>
      </c>
      <c r="AI706" s="2">
        <f t="shared" si="512"/>
        <v>19.212001893399215</v>
      </c>
      <c r="AJ706" s="1">
        <f>VLOOKUP(AI706,Graph!$D$3:$M$50,col)</f>
        <v>5.8999999999999999E-3</v>
      </c>
      <c r="AK706" s="1">
        <f>VLOOKUP(AI706,Graph!$D$3:$M$50,col+1)</f>
        <v>4.7999999999999996E-3</v>
      </c>
      <c r="AL706" s="1">
        <f t="shared" si="543"/>
        <v>5.1666666666666666E-3</v>
      </c>
      <c r="AM706" s="1">
        <f t="shared" si="513"/>
        <v>0.64058333333333328</v>
      </c>
      <c r="AN706" s="2">
        <f t="shared" si="544"/>
        <v>0.69983333333333386</v>
      </c>
      <c r="AO706" s="1">
        <f t="shared" si="545"/>
        <v>5.1966972082864049E-2</v>
      </c>
      <c r="AP706" s="1">
        <f t="shared" si="546"/>
        <v>1.0931153513342855</v>
      </c>
      <c r="AQ706" s="1">
        <f t="shared" si="547"/>
        <v>1.0931153513342851</v>
      </c>
      <c r="AR706" s="1">
        <f t="shared" si="548"/>
        <v>1.0931153513342853</v>
      </c>
      <c r="AS706" s="1">
        <f t="shared" si="549"/>
        <v>1.0931153513342848</v>
      </c>
      <c r="AT706" s="1">
        <f t="shared" si="550"/>
        <v>0.97332640234143453</v>
      </c>
      <c r="AU706" s="1">
        <f t="shared" si="551"/>
        <v>0.69892597334419959</v>
      </c>
      <c r="AV706" s="2">
        <f t="shared" si="516"/>
        <v>705</v>
      </c>
      <c r="AW706" s="1">
        <f t="shared" si="517"/>
        <v>698.92597334419963</v>
      </c>
      <c r="AX706" s="1">
        <f t="shared" si="518"/>
        <v>0.97332640234143453</v>
      </c>
      <c r="AY706" s="1">
        <f t="shared" si="519"/>
        <v>1.0931153513342848</v>
      </c>
      <c r="AZ706" s="1">
        <f t="shared" si="514"/>
        <v>5.1666666666666666E-3</v>
      </c>
      <c r="BA706" s="1">
        <f t="shared" si="515"/>
        <v>19.212001893399215</v>
      </c>
    </row>
    <row r="707" spans="1:53">
      <c r="A707" s="2">
        <f t="shared" si="520"/>
        <v>0.70600000000000052</v>
      </c>
      <c r="B707" s="1">
        <f t="shared" ref="B707:B770" si="554">Ba*(A707+rho)</f>
        <v>0.75796933333333394</v>
      </c>
      <c r="C707" s="1">
        <f t="shared" si="521"/>
        <v>5.4456928573044322E-2</v>
      </c>
      <c r="D707" s="1">
        <f t="shared" ref="D707:D770" si="555">SQRT(1.1-($C707*1.1-POWER(1.1,1/3)+1)/($C707-POWER(1.1,-2/3)/3))</f>
        <v>1.0985976370610249</v>
      </c>
      <c r="E707" s="1">
        <f t="shared" si="553"/>
        <v>1.0985472308118884</v>
      </c>
      <c r="F707" s="1">
        <f t="shared" si="553"/>
        <v>1.0985454066758846</v>
      </c>
      <c r="G707" s="1">
        <f t="shared" si="553"/>
        <v>1.0985453406467287</v>
      </c>
      <c r="H707" s="1">
        <f t="shared" si="523"/>
        <v>0.72318272742911405</v>
      </c>
      <c r="I707" s="1">
        <f t="shared" ref="I707:I770" si="556">(L/nu)*POWER(gn*H707/b,1/3)/10^5</f>
        <v>19.431734847360797</v>
      </c>
      <c r="J707" s="1">
        <f>VLOOKUP($I707,Graph!$D$3:$M$50,col)</f>
        <v>5.8999999999999999E-3</v>
      </c>
      <c r="K707" s="1">
        <f>VLOOKUP($I707,Graph!$D$3:$M$50,col+1)</f>
        <v>4.7999999999999996E-3</v>
      </c>
      <c r="L707" s="1">
        <f t="shared" si="524"/>
        <v>5.1666666666666666E-3</v>
      </c>
      <c r="M707" s="1">
        <f t="shared" si="525"/>
        <v>0.64058333333333328</v>
      </c>
      <c r="N707" s="1">
        <f t="shared" si="526"/>
        <v>0.70083333333333386</v>
      </c>
      <c r="O707" s="1">
        <f t="shared" si="527"/>
        <v>5.1972514246413366E-2</v>
      </c>
      <c r="P707" s="1">
        <f t="shared" si="528"/>
        <v>1.0933067323421579</v>
      </c>
      <c r="Q707" s="1">
        <f t="shared" si="529"/>
        <v>1.0931334129549815</v>
      </c>
      <c r="R707" s="1">
        <f t="shared" si="530"/>
        <v>1.0931275206950317</v>
      </c>
      <c r="S707" s="1">
        <f t="shared" si="531"/>
        <v>1.0931273202003986</v>
      </c>
      <c r="T707" s="1">
        <f t="shared" si="532"/>
        <v>0.97334166963360302</v>
      </c>
      <c r="U707" s="1">
        <f t="shared" si="533"/>
        <v>0.70043223272840061</v>
      </c>
      <c r="V707" s="2">
        <f t="shared" ref="V707:V770" si="557">(L/nu)*POWER(gn*U707/b,1/3)/10^5</f>
        <v>19.225793289418363</v>
      </c>
      <c r="W707" s="1">
        <f>VLOOKUP(V707,Graph!$D$3:$M$50,col)</f>
        <v>5.8999999999999999E-3</v>
      </c>
      <c r="X707" s="1">
        <f>VLOOKUP(V707,Graph!$D$3:$M$50,col+1)</f>
        <v>4.7999999999999996E-3</v>
      </c>
      <c r="Y707" s="1">
        <f t="shared" si="534"/>
        <v>5.1666666666666666E-3</v>
      </c>
      <c r="Z707" s="1">
        <f t="shared" ref="Z707:Z770" si="558">b-2*Y707*L</f>
        <v>0.64058333333333328</v>
      </c>
      <c r="AA707" s="2">
        <f t="shared" si="535"/>
        <v>0.70083333333333386</v>
      </c>
      <c r="AB707" s="1">
        <f t="shared" si="536"/>
        <v>5.1972514246413366E-2</v>
      </c>
      <c r="AC707" s="1">
        <f t="shared" si="537"/>
        <v>1.0931273133780055</v>
      </c>
      <c r="AD707" s="1">
        <f t="shared" si="538"/>
        <v>1.0931273131458543</v>
      </c>
      <c r="AE707" s="1">
        <f t="shared" si="539"/>
        <v>1.0931273131379546</v>
      </c>
      <c r="AF707" s="1">
        <f t="shared" si="540"/>
        <v>1.093127313137686</v>
      </c>
      <c r="AG707" s="1">
        <f t="shared" si="541"/>
        <v>0.97334166963360302</v>
      </c>
      <c r="AH707" s="1">
        <f t="shared" si="542"/>
        <v>0.70043222820289697</v>
      </c>
      <c r="AI707" s="2">
        <f t="shared" ref="AI707:AI770" si="559">(L/nu)*POWER(gn*AH707/b,1/3)/10^5</f>
        <v>19.225793248012312</v>
      </c>
      <c r="AJ707" s="1">
        <f>VLOOKUP(AI707,Graph!$D$3:$M$50,col)</f>
        <v>5.8999999999999999E-3</v>
      </c>
      <c r="AK707" s="1">
        <f>VLOOKUP(AI707,Graph!$D$3:$M$50,col+1)</f>
        <v>4.7999999999999996E-3</v>
      </c>
      <c r="AL707" s="1">
        <f t="shared" si="543"/>
        <v>5.1666666666666666E-3</v>
      </c>
      <c r="AM707" s="1">
        <f t="shared" ref="AM707:AM770" si="560">b-2*AL707*L</f>
        <v>0.64058333333333328</v>
      </c>
      <c r="AN707" s="2">
        <f t="shared" si="544"/>
        <v>0.70083333333333386</v>
      </c>
      <c r="AO707" s="1">
        <f t="shared" si="545"/>
        <v>5.1972514246413366E-2</v>
      </c>
      <c r="AP707" s="1">
        <f t="shared" si="546"/>
        <v>1.0931273131376769</v>
      </c>
      <c r="AQ707" s="1">
        <f t="shared" si="547"/>
        <v>1.0931273131376766</v>
      </c>
      <c r="AR707" s="1">
        <f t="shared" si="548"/>
        <v>1.0931273131376762</v>
      </c>
      <c r="AS707" s="1">
        <f t="shared" si="549"/>
        <v>1.0931273131376764</v>
      </c>
      <c r="AT707" s="1">
        <f t="shared" si="550"/>
        <v>0.97334166963360302</v>
      </c>
      <c r="AU707" s="1">
        <f t="shared" si="551"/>
        <v>0.70043222820289086</v>
      </c>
      <c r="AV707" s="2">
        <f t="shared" si="516"/>
        <v>706</v>
      </c>
      <c r="AW707" s="1">
        <f t="shared" si="517"/>
        <v>700.43222820289088</v>
      </c>
      <c r="AX707" s="1">
        <f t="shared" si="518"/>
        <v>0.97334166963360302</v>
      </c>
      <c r="AY707" s="1">
        <f t="shared" si="519"/>
        <v>1.0931273131376764</v>
      </c>
      <c r="AZ707" s="1">
        <f t="shared" ref="AZ707:AZ770" si="561">AL707</f>
        <v>5.1666666666666666E-3</v>
      </c>
      <c r="BA707" s="1">
        <f t="shared" ref="BA707:BA770" si="562">AI707</f>
        <v>19.225793248012312</v>
      </c>
    </row>
    <row r="708" spans="1:53">
      <c r="A708" s="2">
        <f t="shared" si="520"/>
        <v>0.70700000000000052</v>
      </c>
      <c r="B708" s="1">
        <f t="shared" si="554"/>
        <v>0.7590105000000007</v>
      </c>
      <c r="C708" s="1">
        <f t="shared" si="521"/>
        <v>5.4461584250363487E-2</v>
      </c>
      <c r="D708" s="1">
        <f t="shared" si="555"/>
        <v>1.0986075358064016</v>
      </c>
      <c r="E708" s="1">
        <f t="shared" si="553"/>
        <v>1.0985574771136857</v>
      </c>
      <c r="F708" s="1">
        <f t="shared" si="553"/>
        <v>1.098555665345426</v>
      </c>
      <c r="G708" s="1">
        <f t="shared" si="553"/>
        <v>1.0985555997564664</v>
      </c>
      <c r="H708" s="1">
        <f t="shared" si="523"/>
        <v>0.72472654662358671</v>
      </c>
      <c r="I708" s="1">
        <f t="shared" si="556"/>
        <v>19.445552361923774</v>
      </c>
      <c r="J708" s="1">
        <f>VLOOKUP($I708,Graph!$D$3:$M$50,col)</f>
        <v>5.8999999999999999E-3</v>
      </c>
      <c r="K708" s="1">
        <f>VLOOKUP($I708,Graph!$D$3:$M$50,col+1)</f>
        <v>4.7999999999999996E-3</v>
      </c>
      <c r="L708" s="1">
        <f t="shared" si="524"/>
        <v>5.1666666666666666E-3</v>
      </c>
      <c r="M708" s="1">
        <f t="shared" si="525"/>
        <v>0.64058333333333328</v>
      </c>
      <c r="N708" s="1">
        <f t="shared" si="526"/>
        <v>0.70183333333333386</v>
      </c>
      <c r="O708" s="1">
        <f t="shared" si="527"/>
        <v>5.1978041499423443E-2</v>
      </c>
      <c r="P708" s="1">
        <f t="shared" si="528"/>
        <v>1.0933186344493544</v>
      </c>
      <c r="Q708" s="1">
        <f t="shared" si="529"/>
        <v>1.0931453430215321</v>
      </c>
      <c r="R708" s="1">
        <f t="shared" si="530"/>
        <v>1.0931394508873769</v>
      </c>
      <c r="S708" s="1">
        <f t="shared" si="531"/>
        <v>1.0931392503690103</v>
      </c>
      <c r="T708" s="1">
        <f t="shared" si="532"/>
        <v>0.97335689381631296</v>
      </c>
      <c r="U708" s="1">
        <f t="shared" si="533"/>
        <v>0.70193956963473336</v>
      </c>
      <c r="V708" s="2">
        <f t="shared" si="557"/>
        <v>19.239574772247334</v>
      </c>
      <c r="W708" s="1">
        <f>VLOOKUP(V708,Graph!$D$3:$M$50,col)</f>
        <v>5.8999999999999999E-3</v>
      </c>
      <c r="X708" s="1">
        <f>VLOOKUP(V708,Graph!$D$3:$M$50,col+1)</f>
        <v>4.7999999999999996E-3</v>
      </c>
      <c r="Y708" s="1">
        <f t="shared" si="534"/>
        <v>5.1666666666666666E-3</v>
      </c>
      <c r="Z708" s="1">
        <f t="shared" si="558"/>
        <v>0.64058333333333328</v>
      </c>
      <c r="AA708" s="2">
        <f t="shared" si="535"/>
        <v>0.70183333333333386</v>
      </c>
      <c r="AB708" s="1">
        <f t="shared" si="536"/>
        <v>5.1978041499423443E-2</v>
      </c>
      <c r="AC708" s="1">
        <f t="shared" si="537"/>
        <v>1.0931392435448564</v>
      </c>
      <c r="AD708" s="1">
        <f t="shared" si="538"/>
        <v>1.0931392433126126</v>
      </c>
      <c r="AE708" s="1">
        <f t="shared" si="539"/>
        <v>1.0931392433047087</v>
      </c>
      <c r="AF708" s="1">
        <f t="shared" si="540"/>
        <v>1.09313924330444</v>
      </c>
      <c r="AG708" s="1">
        <f t="shared" si="541"/>
        <v>0.97335689381631296</v>
      </c>
      <c r="AH708" s="1">
        <f t="shared" si="542"/>
        <v>0.70193956509834754</v>
      </c>
      <c r="AI708" s="2">
        <f t="shared" si="559"/>
        <v>19.239574730801156</v>
      </c>
      <c r="AJ708" s="1">
        <f>VLOOKUP(AI708,Graph!$D$3:$M$50,col)</f>
        <v>5.8999999999999999E-3</v>
      </c>
      <c r="AK708" s="1">
        <f>VLOOKUP(AI708,Graph!$D$3:$M$50,col+1)</f>
        <v>4.7999999999999996E-3</v>
      </c>
      <c r="AL708" s="1">
        <f t="shared" si="543"/>
        <v>5.1666666666666666E-3</v>
      </c>
      <c r="AM708" s="1">
        <f t="shared" si="560"/>
        <v>0.64058333333333328</v>
      </c>
      <c r="AN708" s="2">
        <f t="shared" si="544"/>
        <v>0.70183333333333386</v>
      </c>
      <c r="AO708" s="1">
        <f t="shared" si="545"/>
        <v>5.1978041499423443E-2</v>
      </c>
      <c r="AP708" s="1">
        <f t="shared" si="546"/>
        <v>1.0931392433044307</v>
      </c>
      <c r="AQ708" s="1">
        <f t="shared" si="547"/>
        <v>1.0931392433044305</v>
      </c>
      <c r="AR708" s="1">
        <f t="shared" si="548"/>
        <v>1.0931392433044302</v>
      </c>
      <c r="AS708" s="1">
        <f t="shared" si="549"/>
        <v>1.0931392433044305</v>
      </c>
      <c r="AT708" s="1">
        <f t="shared" si="550"/>
        <v>0.97335689381631296</v>
      </c>
      <c r="AU708" s="1">
        <f t="shared" si="551"/>
        <v>0.70193956509834143</v>
      </c>
      <c r="AV708" s="2">
        <f t="shared" ref="AV708:AV771" si="563">AV707+1</f>
        <v>707</v>
      </c>
      <c r="AW708" s="1">
        <f t="shared" ref="AW708:AW771" si="564">AU708*1000</f>
        <v>701.9395650983414</v>
      </c>
      <c r="AX708" s="1">
        <f t="shared" ref="AX708:AX771" si="565">AT708</f>
        <v>0.97335689381631296</v>
      </c>
      <c r="AY708" s="1">
        <f t="shared" ref="AY708:AY771" si="566">AS708</f>
        <v>1.0931392433044305</v>
      </c>
      <c r="AZ708" s="1">
        <f t="shared" si="561"/>
        <v>5.1666666666666666E-3</v>
      </c>
      <c r="BA708" s="1">
        <f t="shared" si="562"/>
        <v>19.239574730801156</v>
      </c>
    </row>
    <row r="709" spans="1:53">
      <c r="A709" s="2">
        <f t="shared" si="520"/>
        <v>0.70800000000000052</v>
      </c>
      <c r="B709" s="1">
        <f t="shared" si="554"/>
        <v>0.76005166666666735</v>
      </c>
      <c r="C709" s="1">
        <f t="shared" si="521"/>
        <v>5.4466227370590287E-2</v>
      </c>
      <c r="D709" s="1">
        <f t="shared" si="555"/>
        <v>1.0986174081198048</v>
      </c>
      <c r="E709" s="1">
        <f t="shared" si="553"/>
        <v>1.098567696171922</v>
      </c>
      <c r="F709" s="1">
        <f t="shared" si="553"/>
        <v>1.0985658967454925</v>
      </c>
      <c r="G709" s="1">
        <f t="shared" si="553"/>
        <v>1.0985658315959117</v>
      </c>
      <c r="H709" s="1">
        <f t="shared" si="523"/>
        <v>0.72627146392640995</v>
      </c>
      <c r="I709" s="1">
        <f t="shared" si="556"/>
        <v>19.459360074992187</v>
      </c>
      <c r="J709" s="1">
        <f>VLOOKUP($I709,Graph!$D$3:$M$50,col)</f>
        <v>5.8999999999999999E-3</v>
      </c>
      <c r="K709" s="1">
        <f>VLOOKUP($I709,Graph!$D$3:$M$50,col+1)</f>
        <v>4.7999999999999996E-3</v>
      </c>
      <c r="L709" s="1">
        <f t="shared" si="524"/>
        <v>5.1666666666666666E-3</v>
      </c>
      <c r="M709" s="1">
        <f t="shared" si="525"/>
        <v>0.64058333333333328</v>
      </c>
      <c r="N709" s="1">
        <f t="shared" si="526"/>
        <v>0.70283333333333387</v>
      </c>
      <c r="O709" s="1">
        <f t="shared" si="527"/>
        <v>5.1983553901962687E-2</v>
      </c>
      <c r="P709" s="1">
        <f t="shared" si="528"/>
        <v>1.0933305050975679</v>
      </c>
      <c r="Q709" s="1">
        <f t="shared" si="529"/>
        <v>1.0931572415760253</v>
      </c>
      <c r="R709" s="1">
        <f t="shared" si="530"/>
        <v>1.0931513495682863</v>
      </c>
      <c r="S709" s="1">
        <f t="shared" si="531"/>
        <v>1.093151149026282</v>
      </c>
      <c r="T709" s="1">
        <f t="shared" si="532"/>
        <v>0.97337207507189483</v>
      </c>
      <c r="U709" s="1">
        <f t="shared" si="533"/>
        <v>0.70344798780102546</v>
      </c>
      <c r="V709" s="2">
        <f t="shared" si="557"/>
        <v>19.253346404394456</v>
      </c>
      <c r="W709" s="1">
        <f>VLOOKUP(V709,Graph!$D$3:$M$50,col)</f>
        <v>5.8999999999999999E-3</v>
      </c>
      <c r="X709" s="1">
        <f>VLOOKUP(V709,Graph!$D$3:$M$50,col+1)</f>
        <v>4.7999999999999996E-3</v>
      </c>
      <c r="Y709" s="1">
        <f t="shared" si="534"/>
        <v>5.1666666666666666E-3</v>
      </c>
      <c r="Z709" s="1">
        <f t="shared" si="558"/>
        <v>0.64058333333333328</v>
      </c>
      <c r="AA709" s="2">
        <f t="shared" si="535"/>
        <v>0.70283333333333387</v>
      </c>
      <c r="AB709" s="1">
        <f t="shared" si="536"/>
        <v>5.1983553901962687E-2</v>
      </c>
      <c r="AC709" s="1">
        <f t="shared" si="537"/>
        <v>1.0931511422003726</v>
      </c>
      <c r="AD709" s="1">
        <f t="shared" si="538"/>
        <v>1.0931511419680369</v>
      </c>
      <c r="AE709" s="1">
        <f t="shared" si="539"/>
        <v>1.0931511419601287</v>
      </c>
      <c r="AF709" s="1">
        <f t="shared" si="540"/>
        <v>1.0931511419598596</v>
      </c>
      <c r="AG709" s="1">
        <f t="shared" si="541"/>
        <v>0.97337207507189483</v>
      </c>
      <c r="AH709" s="1">
        <f t="shared" si="542"/>
        <v>0.70344798325374891</v>
      </c>
      <c r="AI709" s="2">
        <f t="shared" si="559"/>
        <v>19.253346362908189</v>
      </c>
      <c r="AJ709" s="1">
        <f>VLOOKUP(AI709,Graph!$D$3:$M$50,col)</f>
        <v>5.8999999999999999E-3</v>
      </c>
      <c r="AK709" s="1">
        <f>VLOOKUP(AI709,Graph!$D$3:$M$50,col+1)</f>
        <v>4.7999999999999996E-3</v>
      </c>
      <c r="AL709" s="1">
        <f t="shared" si="543"/>
        <v>5.1666666666666666E-3</v>
      </c>
      <c r="AM709" s="1">
        <f t="shared" si="560"/>
        <v>0.64058333333333328</v>
      </c>
      <c r="AN709" s="2">
        <f t="shared" si="544"/>
        <v>0.70283333333333387</v>
      </c>
      <c r="AO709" s="1">
        <f t="shared" si="545"/>
        <v>5.1983553901962687E-2</v>
      </c>
      <c r="AP709" s="1">
        <f t="shared" si="546"/>
        <v>1.0931511419598505</v>
      </c>
      <c r="AQ709" s="1">
        <f t="shared" si="547"/>
        <v>1.0931511419598501</v>
      </c>
      <c r="AR709" s="1">
        <f t="shared" si="548"/>
        <v>1.0931511419598503</v>
      </c>
      <c r="AS709" s="1">
        <f t="shared" si="549"/>
        <v>1.0931511419598501</v>
      </c>
      <c r="AT709" s="1">
        <f t="shared" si="550"/>
        <v>0.97337207507189483</v>
      </c>
      <c r="AU709" s="1">
        <f t="shared" si="551"/>
        <v>0.70344798325374291</v>
      </c>
      <c r="AV709" s="2">
        <f t="shared" si="563"/>
        <v>708</v>
      </c>
      <c r="AW709" s="1">
        <f t="shared" si="564"/>
        <v>703.4479832537429</v>
      </c>
      <c r="AX709" s="1">
        <f t="shared" si="565"/>
        <v>0.97337207507189483</v>
      </c>
      <c r="AY709" s="1">
        <f t="shared" si="566"/>
        <v>1.0931511419598501</v>
      </c>
      <c r="AZ709" s="1">
        <f t="shared" si="561"/>
        <v>5.1666666666666666E-3</v>
      </c>
      <c r="BA709" s="1">
        <f t="shared" si="562"/>
        <v>19.253346362908189</v>
      </c>
    </row>
    <row r="710" spans="1:53">
      <c r="A710" s="2">
        <f t="shared" si="520"/>
        <v>0.70900000000000052</v>
      </c>
      <c r="B710" s="1">
        <f t="shared" si="554"/>
        <v>0.761092833333334</v>
      </c>
      <c r="C710" s="1">
        <f t="shared" si="521"/>
        <v>5.4470857984446355E-2</v>
      </c>
      <c r="D710" s="1">
        <f t="shared" si="555"/>
        <v>1.0986272541069375</v>
      </c>
      <c r="E710" s="1">
        <f t="shared" si="553"/>
        <v>1.0985778880950838</v>
      </c>
      <c r="F710" s="1">
        <f t="shared" si="553"/>
        <v>1.0985761009846482</v>
      </c>
      <c r="G710" s="1">
        <f t="shared" si="553"/>
        <v>1.0985760362736323</v>
      </c>
      <c r="H710" s="1">
        <f t="shared" si="523"/>
        <v>0.72781747855710988</v>
      </c>
      <c r="I710" s="1">
        <f t="shared" si="556"/>
        <v>19.473158007376078</v>
      </c>
      <c r="J710" s="1">
        <f>VLOOKUP($I710,Graph!$D$3:$M$50,col)</f>
        <v>5.8999999999999999E-3</v>
      </c>
      <c r="K710" s="1">
        <f>VLOOKUP($I710,Graph!$D$3:$M$50,col+1)</f>
        <v>4.7999999999999996E-3</v>
      </c>
      <c r="L710" s="1">
        <f t="shared" si="524"/>
        <v>5.1666666666666666E-3</v>
      </c>
      <c r="M710" s="1">
        <f t="shared" si="525"/>
        <v>0.64058333333333328</v>
      </c>
      <c r="N710" s="1">
        <f t="shared" si="526"/>
        <v>0.70383333333333387</v>
      </c>
      <c r="O710" s="1">
        <f t="shared" si="527"/>
        <v>5.1989051513777397E-2</v>
      </c>
      <c r="P710" s="1">
        <f t="shared" si="528"/>
        <v>1.0933423444113171</v>
      </c>
      <c r="Q710" s="1">
        <f t="shared" si="529"/>
        <v>1.0931691087431115</v>
      </c>
      <c r="R710" s="1">
        <f t="shared" si="530"/>
        <v>1.0931632168624024</v>
      </c>
      <c r="S710" s="1">
        <f t="shared" si="531"/>
        <v>1.0931630162968557</v>
      </c>
      <c r="T710" s="1">
        <f t="shared" si="532"/>
        <v>0.97338721358165237</v>
      </c>
      <c r="U710" s="1">
        <f t="shared" si="533"/>
        <v>0.70495748645213885</v>
      </c>
      <c r="V710" s="2">
        <f t="shared" si="557"/>
        <v>19.267108206926871</v>
      </c>
      <c r="W710" s="1">
        <f>VLOOKUP(V710,Graph!$D$3:$M$50,col)</f>
        <v>5.8999999999999999E-3</v>
      </c>
      <c r="X710" s="1">
        <f>VLOOKUP(V710,Graph!$D$3:$M$50,col+1)</f>
        <v>4.7999999999999996E-3</v>
      </c>
      <c r="Y710" s="1">
        <f t="shared" si="534"/>
        <v>5.1666666666666666E-3</v>
      </c>
      <c r="Z710" s="1">
        <f t="shared" si="558"/>
        <v>0.64058333333333328</v>
      </c>
      <c r="AA710" s="2">
        <f t="shared" si="535"/>
        <v>0.70383333333333387</v>
      </c>
      <c r="AB710" s="1">
        <f t="shared" si="536"/>
        <v>5.1989051513777397E-2</v>
      </c>
      <c r="AC710" s="1">
        <f t="shared" si="537"/>
        <v>1.0931630094691964</v>
      </c>
      <c r="AD710" s="1">
        <f t="shared" si="538"/>
        <v>1.093163009236769</v>
      </c>
      <c r="AE710" s="1">
        <f t="shared" si="539"/>
        <v>1.0931630092288565</v>
      </c>
      <c r="AF710" s="1">
        <f t="shared" si="540"/>
        <v>1.0931630092285869</v>
      </c>
      <c r="AG710" s="1">
        <f t="shared" si="541"/>
        <v>0.97338721358165237</v>
      </c>
      <c r="AH710" s="1">
        <f t="shared" si="542"/>
        <v>0.70495748189396312</v>
      </c>
      <c r="AI710" s="2">
        <f t="shared" si="559"/>
        <v>19.267108165400558</v>
      </c>
      <c r="AJ710" s="1">
        <f>VLOOKUP(AI710,Graph!$D$3:$M$50,col)</f>
        <v>5.8999999999999999E-3</v>
      </c>
      <c r="AK710" s="1">
        <f>VLOOKUP(AI710,Graph!$D$3:$M$50,col+1)</f>
        <v>4.7999999999999996E-3</v>
      </c>
      <c r="AL710" s="1">
        <f t="shared" si="543"/>
        <v>5.1666666666666666E-3</v>
      </c>
      <c r="AM710" s="1">
        <f t="shared" si="560"/>
        <v>0.64058333333333328</v>
      </c>
      <c r="AN710" s="2">
        <f t="shared" si="544"/>
        <v>0.70383333333333387</v>
      </c>
      <c r="AO710" s="1">
        <f t="shared" si="545"/>
        <v>5.1989051513777397E-2</v>
      </c>
      <c r="AP710" s="1">
        <f t="shared" si="546"/>
        <v>1.0931630092285782</v>
      </c>
      <c r="AQ710" s="1">
        <f t="shared" si="547"/>
        <v>1.0931630092285778</v>
      </c>
      <c r="AR710" s="1">
        <f t="shared" si="548"/>
        <v>1.093163009228578</v>
      </c>
      <c r="AS710" s="1">
        <f t="shared" si="549"/>
        <v>1.0931630092285776</v>
      </c>
      <c r="AT710" s="1">
        <f t="shared" si="550"/>
        <v>0.97338721358165237</v>
      </c>
      <c r="AU710" s="1">
        <f t="shared" si="551"/>
        <v>0.70495748189395735</v>
      </c>
      <c r="AV710" s="2">
        <f t="shared" si="563"/>
        <v>709</v>
      </c>
      <c r="AW710" s="1">
        <f t="shared" si="564"/>
        <v>704.95748189395738</v>
      </c>
      <c r="AX710" s="1">
        <f t="shared" si="565"/>
        <v>0.97338721358165237</v>
      </c>
      <c r="AY710" s="1">
        <f t="shared" si="566"/>
        <v>1.0931630092285776</v>
      </c>
      <c r="AZ710" s="1">
        <f t="shared" si="561"/>
        <v>5.1666666666666666E-3</v>
      </c>
      <c r="BA710" s="1">
        <f t="shared" si="562"/>
        <v>19.267108165400558</v>
      </c>
    </row>
    <row r="711" spans="1:53">
      <c r="A711" s="2">
        <f t="shared" si="520"/>
        <v>0.71000000000000052</v>
      </c>
      <c r="B711" s="1">
        <f t="shared" si="554"/>
        <v>0.76213400000000064</v>
      </c>
      <c r="C711" s="1">
        <f t="shared" si="521"/>
        <v>5.4475476142380595E-2</v>
      </c>
      <c r="D711" s="1">
        <f t="shared" si="555"/>
        <v>1.0986370738729396</v>
      </c>
      <c r="E711" s="1">
        <f t="shared" si="553"/>
        <v>1.0985880529910856</v>
      </c>
      <c r="F711" s="1">
        <f t="shared" si="553"/>
        <v>1.0985862781708831</v>
      </c>
      <c r="G711" s="1">
        <f t="shared" si="553"/>
        <v>1.0985862138976192</v>
      </c>
      <c r="H711" s="1">
        <f t="shared" si="523"/>
        <v>0.72936458973687446</v>
      </c>
      <c r="I711" s="1">
        <f t="shared" si="556"/>
        <v>19.486946179812033</v>
      </c>
      <c r="J711" s="1">
        <f>VLOOKUP($I711,Graph!$D$3:$M$50,col)</f>
        <v>5.8999999999999999E-3</v>
      </c>
      <c r="K711" s="1">
        <f>VLOOKUP($I711,Graph!$D$3:$M$50,col+1)</f>
        <v>4.7999999999999996E-3</v>
      </c>
      <c r="L711" s="1">
        <f t="shared" si="524"/>
        <v>5.1666666666666666E-3</v>
      </c>
      <c r="M711" s="1">
        <f t="shared" si="525"/>
        <v>0.64058333333333328</v>
      </c>
      <c r="N711" s="1">
        <f t="shared" si="526"/>
        <v>0.70483333333333387</v>
      </c>
      <c r="O711" s="1">
        <f t="shared" si="527"/>
        <v>5.1994534394293947E-2</v>
      </c>
      <c r="P711" s="1">
        <f t="shared" si="528"/>
        <v>1.0933541525144637</v>
      </c>
      <c r="Q711" s="1">
        <f t="shared" si="529"/>
        <v>1.0931809446467808</v>
      </c>
      <c r="R711" s="1">
        <f t="shared" si="530"/>
        <v>1.0931750528937114</v>
      </c>
      <c r="S711" s="1">
        <f t="shared" si="531"/>
        <v>1.0931748523047173</v>
      </c>
      <c r="T711" s="1">
        <f t="shared" si="532"/>
        <v>0.97340230952586937</v>
      </c>
      <c r="U711" s="1">
        <f t="shared" si="533"/>
        <v>0.70646806481460112</v>
      </c>
      <c r="V711" s="2">
        <f t="shared" si="557"/>
        <v>19.28086020083683</v>
      </c>
      <c r="W711" s="1">
        <f>VLOOKUP(V711,Graph!$D$3:$M$50,col)</f>
        <v>5.8999999999999999E-3</v>
      </c>
      <c r="X711" s="1">
        <f>VLOOKUP(V711,Graph!$D$3:$M$50,col+1)</f>
        <v>4.7999999999999996E-3</v>
      </c>
      <c r="Y711" s="1">
        <f t="shared" si="534"/>
        <v>5.1666666666666666E-3</v>
      </c>
      <c r="Z711" s="1">
        <f t="shared" si="558"/>
        <v>0.64058333333333328</v>
      </c>
      <c r="AA711" s="2">
        <f t="shared" si="535"/>
        <v>0.70483333333333387</v>
      </c>
      <c r="AB711" s="1">
        <f t="shared" si="536"/>
        <v>5.1994534394293947E-2</v>
      </c>
      <c r="AC711" s="1">
        <f t="shared" si="537"/>
        <v>1.0931748454753136</v>
      </c>
      <c r="AD711" s="1">
        <f t="shared" si="538"/>
        <v>1.0931748452427941</v>
      </c>
      <c r="AE711" s="1">
        <f t="shared" si="539"/>
        <v>1.0931748452348775</v>
      </c>
      <c r="AF711" s="1">
        <f t="shared" si="540"/>
        <v>1.0931748452346084</v>
      </c>
      <c r="AG711" s="1">
        <f t="shared" si="541"/>
        <v>0.97340230952586937</v>
      </c>
      <c r="AH711" s="1">
        <f t="shared" si="542"/>
        <v>0.70646806024551856</v>
      </c>
      <c r="AI711" s="2">
        <f t="shared" si="559"/>
        <v>19.28086015927051</v>
      </c>
      <c r="AJ711" s="1">
        <f>VLOOKUP(AI711,Graph!$D$3:$M$50,col)</f>
        <v>5.8999999999999999E-3</v>
      </c>
      <c r="AK711" s="1">
        <f>VLOOKUP(AI711,Graph!$D$3:$M$50,col+1)</f>
        <v>4.7999999999999996E-3</v>
      </c>
      <c r="AL711" s="1">
        <f t="shared" si="543"/>
        <v>5.1666666666666666E-3</v>
      </c>
      <c r="AM711" s="1">
        <f t="shared" si="560"/>
        <v>0.64058333333333328</v>
      </c>
      <c r="AN711" s="2">
        <f t="shared" si="544"/>
        <v>0.70483333333333387</v>
      </c>
      <c r="AO711" s="1">
        <f t="shared" si="545"/>
        <v>5.1994534394293947E-2</v>
      </c>
      <c r="AP711" s="1">
        <f t="shared" si="546"/>
        <v>1.0931748452345991</v>
      </c>
      <c r="AQ711" s="1">
        <f t="shared" si="547"/>
        <v>1.0931748452345984</v>
      </c>
      <c r="AR711" s="1">
        <f t="shared" si="548"/>
        <v>1.0931748452345984</v>
      </c>
      <c r="AS711" s="1">
        <f t="shared" si="549"/>
        <v>1.0931748452345984</v>
      </c>
      <c r="AT711" s="1">
        <f t="shared" si="550"/>
        <v>0.97340230952586937</v>
      </c>
      <c r="AU711" s="1">
        <f t="shared" si="551"/>
        <v>0.70646806024551223</v>
      </c>
      <c r="AV711" s="2">
        <f t="shared" si="563"/>
        <v>710</v>
      </c>
      <c r="AW711" s="1">
        <f t="shared" si="564"/>
        <v>706.46806024551222</v>
      </c>
      <c r="AX711" s="1">
        <f t="shared" si="565"/>
        <v>0.97340230952586937</v>
      </c>
      <c r="AY711" s="1">
        <f t="shared" si="566"/>
        <v>1.0931748452345984</v>
      </c>
      <c r="AZ711" s="1">
        <f t="shared" si="561"/>
        <v>5.1666666666666666E-3</v>
      </c>
      <c r="BA711" s="1">
        <f t="shared" si="562"/>
        <v>19.28086015927051</v>
      </c>
    </row>
    <row r="712" spans="1:53">
      <c r="A712" s="2">
        <f t="shared" si="520"/>
        <v>0.71100000000000052</v>
      </c>
      <c r="B712" s="1">
        <f t="shared" si="554"/>
        <v>0.76317516666666729</v>
      </c>
      <c r="C712" s="1">
        <f t="shared" si="521"/>
        <v>5.4480081894571021E-2</v>
      </c>
      <c r="D712" s="1">
        <f t="shared" si="555"/>
        <v>1.0986468675223919</v>
      </c>
      <c r="E712" s="1">
        <f t="shared" si="553"/>
        <v>1.0985981909672675</v>
      </c>
      <c r="F712" s="1">
        <f t="shared" si="553"/>
        <v>1.0985964284116148</v>
      </c>
      <c r="G712" s="1">
        <f t="shared" si="553"/>
        <v>1.0985963645752936</v>
      </c>
      <c r="H712" s="1">
        <f t="shared" si="523"/>
        <v>0.73091279668854936</v>
      </c>
      <c r="I712" s="1">
        <f t="shared" si="556"/>
        <v>19.500724612963506</v>
      </c>
      <c r="J712" s="1">
        <f>VLOOKUP($I712,Graph!$D$3:$M$50,col)</f>
        <v>5.8999999999999999E-3</v>
      </c>
      <c r="K712" s="1">
        <f>VLOOKUP($I712,Graph!$D$3:$M$50,col+1)</f>
        <v>4.7999999999999996E-3</v>
      </c>
      <c r="L712" s="1">
        <f t="shared" si="524"/>
        <v>5.1666666666666666E-3</v>
      </c>
      <c r="M712" s="1">
        <f t="shared" si="525"/>
        <v>0.64058333333333328</v>
      </c>
      <c r="N712" s="1">
        <f t="shared" si="526"/>
        <v>0.70583333333333387</v>
      </c>
      <c r="O712" s="1">
        <f t="shared" si="527"/>
        <v>5.2000002602620929E-2</v>
      </c>
      <c r="P712" s="1">
        <f t="shared" si="528"/>
        <v>1.0933659295302187</v>
      </c>
      <c r="Q712" s="1">
        <f t="shared" si="529"/>
        <v>1.0931927494103755</v>
      </c>
      <c r="R712" s="1">
        <f t="shared" si="530"/>
        <v>1.0931868577855479</v>
      </c>
      <c r="S712" s="1">
        <f t="shared" si="531"/>
        <v>1.0931866571732005</v>
      </c>
      <c r="T712" s="1">
        <f t="shared" si="532"/>
        <v>0.9734173630838181</v>
      </c>
      <c r="U712" s="1">
        <f t="shared" si="533"/>
        <v>0.70797972211659954</v>
      </c>
      <c r="V712" s="2">
        <f t="shared" si="557"/>
        <v>19.294602407042049</v>
      </c>
      <c r="W712" s="1">
        <f>VLOOKUP(V712,Graph!$D$3:$M$50,col)</f>
        <v>5.8999999999999999E-3</v>
      </c>
      <c r="X712" s="1">
        <f>VLOOKUP(V712,Graph!$D$3:$M$50,col+1)</f>
        <v>4.7999999999999996E-3</v>
      </c>
      <c r="Y712" s="1">
        <f t="shared" si="534"/>
        <v>5.1666666666666666E-3</v>
      </c>
      <c r="Z712" s="1">
        <f t="shared" si="558"/>
        <v>0.64058333333333328</v>
      </c>
      <c r="AA712" s="2">
        <f t="shared" si="535"/>
        <v>0.70583333333333387</v>
      </c>
      <c r="AB712" s="1">
        <f t="shared" si="536"/>
        <v>5.2000002602620929E-2</v>
      </c>
      <c r="AC712" s="1">
        <f t="shared" si="537"/>
        <v>1.0931866503420578</v>
      </c>
      <c r="AD712" s="1">
        <f t="shared" si="538"/>
        <v>1.0931866501094472</v>
      </c>
      <c r="AE712" s="1">
        <f t="shared" si="539"/>
        <v>1.0931866501015266</v>
      </c>
      <c r="AF712" s="1">
        <f t="shared" si="540"/>
        <v>1.0931866501012566</v>
      </c>
      <c r="AG712" s="1">
        <f t="shared" si="541"/>
        <v>0.9734173630838181</v>
      </c>
      <c r="AH712" s="1">
        <f t="shared" si="542"/>
        <v>0.70797971753660127</v>
      </c>
      <c r="AI712" s="2">
        <f t="shared" si="559"/>
        <v>19.29460236543575</v>
      </c>
      <c r="AJ712" s="1">
        <f>VLOOKUP(AI712,Graph!$D$3:$M$50,col)</f>
        <v>5.8999999999999999E-3</v>
      </c>
      <c r="AK712" s="1">
        <f>VLOOKUP(AI712,Graph!$D$3:$M$50,col+1)</f>
        <v>4.7999999999999996E-3</v>
      </c>
      <c r="AL712" s="1">
        <f t="shared" si="543"/>
        <v>5.1666666666666666E-3</v>
      </c>
      <c r="AM712" s="1">
        <f t="shared" si="560"/>
        <v>0.64058333333333328</v>
      </c>
      <c r="AN712" s="2">
        <f t="shared" si="544"/>
        <v>0.70583333333333387</v>
      </c>
      <c r="AO712" s="1">
        <f t="shared" si="545"/>
        <v>5.2000002602620929E-2</v>
      </c>
      <c r="AP712" s="1">
        <f t="shared" si="546"/>
        <v>1.0931866501012475</v>
      </c>
      <c r="AQ712" s="1">
        <f t="shared" si="547"/>
        <v>1.093186650101247</v>
      </c>
      <c r="AR712" s="1">
        <f t="shared" si="548"/>
        <v>1.0931866501012473</v>
      </c>
      <c r="AS712" s="1">
        <f t="shared" si="549"/>
        <v>1.0931866501012475</v>
      </c>
      <c r="AT712" s="1">
        <f t="shared" si="550"/>
        <v>0.9734173630838181</v>
      </c>
      <c r="AU712" s="1">
        <f t="shared" si="551"/>
        <v>0.7079797175365955</v>
      </c>
      <c r="AV712" s="2">
        <f t="shared" si="563"/>
        <v>711</v>
      </c>
      <c r="AW712" s="1">
        <f t="shared" si="564"/>
        <v>707.97971753659544</v>
      </c>
      <c r="AX712" s="1">
        <f t="shared" si="565"/>
        <v>0.9734173630838181</v>
      </c>
      <c r="AY712" s="1">
        <f t="shared" si="566"/>
        <v>1.0931866501012475</v>
      </c>
      <c r="AZ712" s="1">
        <f t="shared" si="561"/>
        <v>5.1666666666666666E-3</v>
      </c>
      <c r="BA712" s="1">
        <f t="shared" si="562"/>
        <v>19.29460236543575</v>
      </c>
    </row>
    <row r="713" spans="1:53">
      <c r="A713" s="2">
        <f t="shared" si="520"/>
        <v>0.71200000000000052</v>
      </c>
      <c r="B713" s="1">
        <f t="shared" si="554"/>
        <v>0.76421633333333394</v>
      </c>
      <c r="C713" s="1">
        <f t="shared" si="521"/>
        <v>5.4484675290926578E-2</v>
      </c>
      <c r="D713" s="1">
        <f t="shared" si="555"/>
        <v>1.0986566351593201</v>
      </c>
      <c r="E713" s="1">
        <f t="shared" si="553"/>
        <v>1.0986083021304049</v>
      </c>
      <c r="F713" s="1">
        <f t="shared" si="553"/>
        <v>1.0986065518136943</v>
      </c>
      <c r="G713" s="1">
        <f t="shared" si="553"/>
        <v>1.0986064884135063</v>
      </c>
      <c r="H713" s="1">
        <f t="shared" si="523"/>
        <v>0.73246209863662914</v>
      </c>
      <c r="I713" s="1">
        <f t="shared" si="556"/>
        <v>19.514493327421203</v>
      </c>
      <c r="J713" s="1">
        <f>VLOOKUP($I713,Graph!$D$3:$M$50,col)</f>
        <v>5.8999999999999999E-3</v>
      </c>
      <c r="K713" s="1">
        <f>VLOOKUP($I713,Graph!$D$3:$M$50,col+1)</f>
        <v>4.7999999999999996E-3</v>
      </c>
      <c r="L713" s="1">
        <f t="shared" si="524"/>
        <v>5.1666666666666666E-3</v>
      </c>
      <c r="M713" s="1">
        <f t="shared" si="525"/>
        <v>0.64058333333333328</v>
      </c>
      <c r="N713" s="1">
        <f t="shared" si="526"/>
        <v>0.70683333333333387</v>
      </c>
      <c r="O713" s="1">
        <f t="shared" si="527"/>
        <v>5.2005456197551196E-2</v>
      </c>
      <c r="P713" s="1">
        <f t="shared" si="528"/>
        <v>1.0933776755811451</v>
      </c>
      <c r="Q713" s="1">
        <f t="shared" si="529"/>
        <v>1.0932045231565863</v>
      </c>
      <c r="R713" s="1">
        <f t="shared" si="530"/>
        <v>1.0931986316605991</v>
      </c>
      <c r="S713" s="1">
        <f t="shared" si="531"/>
        <v>1.0931984310249918</v>
      </c>
      <c r="T713" s="1">
        <f t="shared" si="532"/>
        <v>0.97343237443376474</v>
      </c>
      <c r="U713" s="1">
        <f t="shared" si="533"/>
        <v>0.70949245758797375</v>
      </c>
      <c r="V713" s="2">
        <f t="shared" si="557"/>
        <v>19.30833484638606</v>
      </c>
      <c r="W713" s="1">
        <f>VLOOKUP(V713,Graph!$D$3:$M$50,col)</f>
        <v>5.8999999999999999E-3</v>
      </c>
      <c r="X713" s="1">
        <f>VLOOKUP(V713,Graph!$D$3:$M$50,col+1)</f>
        <v>4.7999999999999996E-3</v>
      </c>
      <c r="Y713" s="1">
        <f t="shared" si="534"/>
        <v>5.1666666666666666E-3</v>
      </c>
      <c r="Z713" s="1">
        <f t="shared" si="558"/>
        <v>0.64058333333333328</v>
      </c>
      <c r="AA713" s="2">
        <f t="shared" si="535"/>
        <v>0.70683333333333387</v>
      </c>
      <c r="AB713" s="1">
        <f t="shared" si="536"/>
        <v>5.2005456197551196E-2</v>
      </c>
      <c r="AC713" s="1">
        <f t="shared" si="537"/>
        <v>1.0931984241921153</v>
      </c>
      <c r="AD713" s="1">
        <f t="shared" si="538"/>
        <v>1.0931984239594137</v>
      </c>
      <c r="AE713" s="1">
        <f t="shared" si="539"/>
        <v>1.0931984239514887</v>
      </c>
      <c r="AF713" s="1">
        <f t="shared" si="540"/>
        <v>1.0931984239512189</v>
      </c>
      <c r="AG713" s="1">
        <f t="shared" si="541"/>
        <v>0.97343237443376474</v>
      </c>
      <c r="AH713" s="1">
        <f t="shared" si="542"/>
        <v>0.70949245299705188</v>
      </c>
      <c r="AI713" s="2">
        <f t="shared" si="559"/>
        <v>19.308334804739836</v>
      </c>
      <c r="AJ713" s="1">
        <f>VLOOKUP(AI713,Graph!$D$3:$M$50,col)</f>
        <v>5.8999999999999999E-3</v>
      </c>
      <c r="AK713" s="1">
        <f>VLOOKUP(AI713,Graph!$D$3:$M$50,col+1)</f>
        <v>4.7999999999999996E-3</v>
      </c>
      <c r="AL713" s="1">
        <f t="shared" si="543"/>
        <v>5.1666666666666666E-3</v>
      </c>
      <c r="AM713" s="1">
        <f t="shared" si="560"/>
        <v>0.64058333333333328</v>
      </c>
      <c r="AN713" s="2">
        <f t="shared" si="544"/>
        <v>0.70683333333333387</v>
      </c>
      <c r="AO713" s="1">
        <f t="shared" si="545"/>
        <v>5.2005456197551196E-2</v>
      </c>
      <c r="AP713" s="1">
        <f t="shared" si="546"/>
        <v>1.09319842395121</v>
      </c>
      <c r="AQ713" s="1">
        <f t="shared" si="547"/>
        <v>1.0931984239512094</v>
      </c>
      <c r="AR713" s="1">
        <f t="shared" si="548"/>
        <v>1.0931984239512094</v>
      </c>
      <c r="AS713" s="1">
        <f t="shared" si="549"/>
        <v>1.0931984239512094</v>
      </c>
      <c r="AT713" s="1">
        <f t="shared" si="550"/>
        <v>0.97343237443376474</v>
      </c>
      <c r="AU713" s="1">
        <f t="shared" si="551"/>
        <v>0.70949245299704589</v>
      </c>
      <c r="AV713" s="2">
        <f t="shared" si="563"/>
        <v>712</v>
      </c>
      <c r="AW713" s="1">
        <f t="shared" si="564"/>
        <v>709.49245299704592</v>
      </c>
      <c r="AX713" s="1">
        <f t="shared" si="565"/>
        <v>0.97343237443376474</v>
      </c>
      <c r="AY713" s="1">
        <f t="shared" si="566"/>
        <v>1.0931984239512094</v>
      </c>
      <c r="AZ713" s="1">
        <f t="shared" si="561"/>
        <v>5.1666666666666666E-3</v>
      </c>
      <c r="BA713" s="1">
        <f t="shared" si="562"/>
        <v>19.308334804739836</v>
      </c>
    </row>
    <row r="714" spans="1:53">
      <c r="A714" s="2">
        <f t="shared" si="520"/>
        <v>0.71300000000000052</v>
      </c>
      <c r="B714" s="1">
        <f t="shared" si="554"/>
        <v>0.7652575000000007</v>
      </c>
      <c r="C714" s="1">
        <f t="shared" si="521"/>
        <v>5.4489256381088869E-2</v>
      </c>
      <c r="D714" s="1">
        <f t="shared" si="555"/>
        <v>1.0986663768871978</v>
      </c>
      <c r="E714" s="1">
        <f t="shared" si="553"/>
        <v>1.0986183865867065</v>
      </c>
      <c r="F714" s="1">
        <f t="shared" si="553"/>
        <v>1.0986166484834075</v>
      </c>
      <c r="G714" s="1">
        <f t="shared" si="553"/>
        <v>1.0986165855185461</v>
      </c>
      <c r="H714" s="1">
        <f t="shared" si="523"/>
        <v>0.73401249480725428</v>
      </c>
      <c r="I714" s="1">
        <f t="shared" si="556"/>
        <v>19.528252343703436</v>
      </c>
      <c r="J714" s="1">
        <f>VLOOKUP($I714,Graph!$D$3:$M$50,col)</f>
        <v>5.8999999999999999E-3</v>
      </c>
      <c r="K714" s="1">
        <f>VLOOKUP($I714,Graph!$D$3:$M$50,col+1)</f>
        <v>4.7999999999999996E-3</v>
      </c>
      <c r="L714" s="1">
        <f t="shared" si="524"/>
        <v>5.1666666666666666E-3</v>
      </c>
      <c r="M714" s="1">
        <f t="shared" si="525"/>
        <v>0.64058333333333328</v>
      </c>
      <c r="N714" s="1">
        <f t="shared" si="526"/>
        <v>0.70783333333333387</v>
      </c>
      <c r="O714" s="1">
        <f t="shared" si="527"/>
        <v>5.2010895237564067E-2</v>
      </c>
      <c r="P714" s="1">
        <f t="shared" si="528"/>
        <v>1.0933893907891628</v>
      </c>
      <c r="Q714" s="1">
        <f t="shared" si="529"/>
        <v>1.0932162660074627</v>
      </c>
      <c r="R714" s="1">
        <f t="shared" si="530"/>
        <v>1.093210374640907</v>
      </c>
      <c r="S714" s="1">
        <f t="shared" si="531"/>
        <v>1.0932101739821336</v>
      </c>
      <c r="T714" s="1">
        <f t="shared" si="532"/>
        <v>0.97344734375297748</v>
      </c>
      <c r="U714" s="1">
        <f t="shared" si="533"/>
        <v>0.71100627046021159</v>
      </c>
      <c r="V714" s="2">
        <f t="shared" si="557"/>
        <v>19.322057539638632</v>
      </c>
      <c r="W714" s="1">
        <f>VLOOKUP(V714,Graph!$D$3:$M$50,col)</f>
        <v>5.8999999999999999E-3</v>
      </c>
      <c r="X714" s="1">
        <f>VLOOKUP(V714,Graph!$D$3:$M$50,col+1)</f>
        <v>4.7999999999999996E-3</v>
      </c>
      <c r="Y714" s="1">
        <f t="shared" si="534"/>
        <v>5.1666666666666666E-3</v>
      </c>
      <c r="Z714" s="1">
        <f t="shared" si="558"/>
        <v>0.64058333333333328</v>
      </c>
      <c r="AA714" s="2">
        <f t="shared" si="535"/>
        <v>0.70783333333333387</v>
      </c>
      <c r="AB714" s="1">
        <f t="shared" si="536"/>
        <v>5.2010895237564067E-2</v>
      </c>
      <c r="AC714" s="1">
        <f t="shared" si="537"/>
        <v>1.0932101671475294</v>
      </c>
      <c r="AD714" s="1">
        <f t="shared" si="538"/>
        <v>1.0932101669147367</v>
      </c>
      <c r="AE714" s="1">
        <f t="shared" si="539"/>
        <v>1.0932101669068079</v>
      </c>
      <c r="AF714" s="1">
        <f t="shared" si="540"/>
        <v>1.0932101669065377</v>
      </c>
      <c r="AG714" s="1">
        <f t="shared" si="541"/>
        <v>0.97344734375297748</v>
      </c>
      <c r="AH714" s="1">
        <f t="shared" si="542"/>
        <v>0.71100626585835791</v>
      </c>
      <c r="AI714" s="2">
        <f t="shared" si="559"/>
        <v>19.322057497952507</v>
      </c>
      <c r="AJ714" s="1">
        <f>VLOOKUP(AI714,Graph!$D$3:$M$50,col)</f>
        <v>5.8999999999999999E-3</v>
      </c>
      <c r="AK714" s="1">
        <f>VLOOKUP(AI714,Graph!$D$3:$M$50,col+1)</f>
        <v>4.7999999999999996E-3</v>
      </c>
      <c r="AL714" s="1">
        <f t="shared" si="543"/>
        <v>5.1666666666666666E-3</v>
      </c>
      <c r="AM714" s="1">
        <f t="shared" si="560"/>
        <v>0.64058333333333328</v>
      </c>
      <c r="AN714" s="2">
        <f t="shared" si="544"/>
        <v>0.70783333333333387</v>
      </c>
      <c r="AO714" s="1">
        <f t="shared" si="545"/>
        <v>5.2010895237564067E-2</v>
      </c>
      <c r="AP714" s="1">
        <f t="shared" si="546"/>
        <v>1.0932101669065284</v>
      </c>
      <c r="AQ714" s="1">
        <f t="shared" si="547"/>
        <v>1.0932101669065279</v>
      </c>
      <c r="AR714" s="1">
        <f t="shared" si="548"/>
        <v>1.0932101669065282</v>
      </c>
      <c r="AS714" s="1">
        <f t="shared" si="549"/>
        <v>1.0932101669065279</v>
      </c>
      <c r="AT714" s="1">
        <f t="shared" si="550"/>
        <v>0.97344734375297748</v>
      </c>
      <c r="AU714" s="1">
        <f t="shared" si="551"/>
        <v>0.7110062658583518</v>
      </c>
      <c r="AV714" s="2">
        <f t="shared" si="563"/>
        <v>713</v>
      </c>
      <c r="AW714" s="1">
        <f t="shared" si="564"/>
        <v>711.00626585835175</v>
      </c>
      <c r="AX714" s="1">
        <f t="shared" si="565"/>
        <v>0.97344734375297748</v>
      </c>
      <c r="AY714" s="1">
        <f t="shared" si="566"/>
        <v>1.0932101669065279</v>
      </c>
      <c r="AZ714" s="1">
        <f t="shared" si="561"/>
        <v>5.1666666666666666E-3</v>
      </c>
      <c r="BA714" s="1">
        <f t="shared" si="562"/>
        <v>19.322057497952507</v>
      </c>
    </row>
    <row r="715" spans="1:53">
      <c r="A715" s="2">
        <f t="shared" si="520"/>
        <v>0.71400000000000052</v>
      </c>
      <c r="B715" s="1">
        <f t="shared" si="554"/>
        <v>0.76629866666666735</v>
      </c>
      <c r="C715" s="1">
        <f t="shared" si="521"/>
        <v>5.449382521443405E-2</v>
      </c>
      <c r="D715" s="1">
        <f t="shared" si="555"/>
        <v>1.0986760928089516</v>
      </c>
      <c r="E715" s="1">
        <f t="shared" si="553"/>
        <v>1.0986284444418239</v>
      </c>
      <c r="F715" s="1">
        <f t="shared" si="553"/>
        <v>1.0986267185264791</v>
      </c>
      <c r="G715" s="1">
        <f t="shared" si="553"/>
        <v>1.0986266559961402</v>
      </c>
      <c r="H715" s="1">
        <f t="shared" si="523"/>
        <v>0.73556398442820359</v>
      </c>
      <c r="I715" s="1">
        <f t="shared" si="556"/>
        <v>19.54200168225648</v>
      </c>
      <c r="J715" s="1">
        <f>VLOOKUP($I715,Graph!$D$3:$M$50,col)</f>
        <v>5.8999999999999999E-3</v>
      </c>
      <c r="K715" s="1">
        <f>VLOOKUP($I715,Graph!$D$3:$M$50,col+1)</f>
        <v>4.7999999999999996E-3</v>
      </c>
      <c r="L715" s="1">
        <f t="shared" si="524"/>
        <v>5.1666666666666666E-3</v>
      </c>
      <c r="M715" s="1">
        <f t="shared" si="525"/>
        <v>0.64058333333333328</v>
      </c>
      <c r="N715" s="1">
        <f t="shared" si="526"/>
        <v>0.70883333333333387</v>
      </c>
      <c r="O715" s="1">
        <f t="shared" si="527"/>
        <v>5.2016319780827415E-2</v>
      </c>
      <c r="P715" s="1">
        <f t="shared" si="528"/>
        <v>1.0934010752755532</v>
      </c>
      <c r="Q715" s="1">
        <f t="shared" si="529"/>
        <v>1.0932279780844145</v>
      </c>
      <c r="R715" s="1">
        <f t="shared" si="530"/>
        <v>1.0932220868478768</v>
      </c>
      <c r="S715" s="1">
        <f t="shared" si="531"/>
        <v>1.0932218861660301</v>
      </c>
      <c r="T715" s="1">
        <f t="shared" si="532"/>
        <v>0.9734622712177331</v>
      </c>
      <c r="U715" s="1">
        <f t="shared" si="533"/>
        <v>0.71252115996644205</v>
      </c>
      <c r="V715" s="2">
        <f t="shared" si="557"/>
        <v>19.335770507496061</v>
      </c>
      <c r="W715" s="1">
        <f>VLOOKUP(V715,Graph!$D$3:$M$50,col)</f>
        <v>5.8999999999999999E-3</v>
      </c>
      <c r="X715" s="1">
        <f>VLOOKUP(V715,Graph!$D$3:$M$50,col+1)</f>
        <v>4.7999999999999996E-3</v>
      </c>
      <c r="Y715" s="1">
        <f t="shared" si="534"/>
        <v>5.1666666666666666E-3</v>
      </c>
      <c r="Z715" s="1">
        <f t="shared" si="558"/>
        <v>0.64058333333333328</v>
      </c>
      <c r="AA715" s="2">
        <f t="shared" si="535"/>
        <v>0.70883333333333387</v>
      </c>
      <c r="AB715" s="1">
        <f t="shared" si="536"/>
        <v>5.2016319780827415E-2</v>
      </c>
      <c r="AC715" s="1">
        <f t="shared" si="537"/>
        <v>1.0932218793297031</v>
      </c>
      <c r="AD715" s="1">
        <f t="shared" si="538"/>
        <v>1.0932218790968198</v>
      </c>
      <c r="AE715" s="1">
        <f t="shared" si="539"/>
        <v>1.093221879088887</v>
      </c>
      <c r="AF715" s="1">
        <f t="shared" si="540"/>
        <v>1.0932218790886163</v>
      </c>
      <c r="AG715" s="1">
        <f t="shared" si="541"/>
        <v>0.9734622712177331</v>
      </c>
      <c r="AH715" s="1">
        <f t="shared" si="542"/>
        <v>0.71252115535364846</v>
      </c>
      <c r="AI715" s="2">
        <f t="shared" si="559"/>
        <v>19.335770465770089</v>
      </c>
      <c r="AJ715" s="1">
        <f>VLOOKUP(AI715,Graph!$D$3:$M$50,col)</f>
        <v>5.8999999999999999E-3</v>
      </c>
      <c r="AK715" s="1">
        <f>VLOOKUP(AI715,Graph!$D$3:$M$50,col+1)</f>
        <v>4.7999999999999996E-3</v>
      </c>
      <c r="AL715" s="1">
        <f t="shared" si="543"/>
        <v>5.1666666666666666E-3</v>
      </c>
      <c r="AM715" s="1">
        <f t="shared" si="560"/>
        <v>0.64058333333333328</v>
      </c>
      <c r="AN715" s="2">
        <f t="shared" si="544"/>
        <v>0.70883333333333387</v>
      </c>
      <c r="AO715" s="1">
        <f t="shared" si="545"/>
        <v>5.2016319780827415E-2</v>
      </c>
      <c r="AP715" s="1">
        <f t="shared" si="546"/>
        <v>1.0932218790886072</v>
      </c>
      <c r="AQ715" s="1">
        <f t="shared" si="547"/>
        <v>1.093221879088607</v>
      </c>
      <c r="AR715" s="1">
        <f t="shared" si="548"/>
        <v>1.0932218790886068</v>
      </c>
      <c r="AS715" s="1">
        <f t="shared" si="549"/>
        <v>1.0932218790886072</v>
      </c>
      <c r="AT715" s="1">
        <f t="shared" si="550"/>
        <v>0.9734622712177331</v>
      </c>
      <c r="AU715" s="1">
        <f t="shared" si="551"/>
        <v>0.71252115535364247</v>
      </c>
      <c r="AV715" s="2">
        <f t="shared" si="563"/>
        <v>714</v>
      </c>
      <c r="AW715" s="1">
        <f t="shared" si="564"/>
        <v>712.52115535364248</v>
      </c>
      <c r="AX715" s="1">
        <f t="shared" si="565"/>
        <v>0.9734622712177331</v>
      </c>
      <c r="AY715" s="1">
        <f t="shared" si="566"/>
        <v>1.0932218790886072</v>
      </c>
      <c r="AZ715" s="1">
        <f t="shared" si="561"/>
        <v>5.1666666666666666E-3</v>
      </c>
      <c r="BA715" s="1">
        <f t="shared" si="562"/>
        <v>19.335770465770089</v>
      </c>
    </row>
    <row r="716" spans="1:53">
      <c r="A716" s="2">
        <f t="shared" si="520"/>
        <v>0.71500000000000052</v>
      </c>
      <c r="B716" s="1">
        <f t="shared" si="554"/>
        <v>0.767339833333334</v>
      </c>
      <c r="C716" s="1">
        <f t="shared" si="521"/>
        <v>5.4498381840074502E-2</v>
      </c>
      <c r="D716" s="1">
        <f t="shared" si="555"/>
        <v>1.098685783026963</v>
      </c>
      <c r="E716" s="1">
        <f t="shared" si="553"/>
        <v>1.0986384758008498</v>
      </c>
      <c r="F716" s="1">
        <f t="shared" si="553"/>
        <v>1.0986367620480795</v>
      </c>
      <c r="G716" s="1">
        <f t="shared" si="553"/>
        <v>1.0986366999514605</v>
      </c>
      <c r="H716" s="1">
        <f t="shared" si="523"/>
        <v>0.73711656672888948</v>
      </c>
      <c r="I716" s="1">
        <f t="shared" si="556"/>
        <v>19.555741363454914</v>
      </c>
      <c r="J716" s="1">
        <f>VLOOKUP($I716,Graph!$D$3:$M$50,col)</f>
        <v>5.8999999999999999E-3</v>
      </c>
      <c r="K716" s="1">
        <f>VLOOKUP($I716,Graph!$D$3:$M$50,col+1)</f>
        <v>4.7999999999999996E-3</v>
      </c>
      <c r="L716" s="1">
        <f t="shared" si="524"/>
        <v>5.1666666666666666E-3</v>
      </c>
      <c r="M716" s="1">
        <f t="shared" si="525"/>
        <v>0.64058333333333328</v>
      </c>
      <c r="N716" s="1">
        <f t="shared" si="526"/>
        <v>0.70983333333333387</v>
      </c>
      <c r="O716" s="1">
        <f t="shared" si="527"/>
        <v>5.2021729885199625E-2</v>
      </c>
      <c r="P716" s="1">
        <f t="shared" si="528"/>
        <v>1.0934127291609621</v>
      </c>
      <c r="Q716" s="1">
        <f t="shared" si="529"/>
        <v>1.0932396595082161</v>
      </c>
      <c r="R716" s="1">
        <f t="shared" si="530"/>
        <v>1.0932337684022775</v>
      </c>
      <c r="S716" s="1">
        <f t="shared" si="531"/>
        <v>1.0932335676974494</v>
      </c>
      <c r="T716" s="1">
        <f t="shared" si="532"/>
        <v>0.97347715700332449</v>
      </c>
      <c r="U716" s="1">
        <f t="shared" si="533"/>
        <v>0.71403712534142993</v>
      </c>
      <c r="V716" s="2">
        <f t="shared" si="557"/>
        <v>19.349473770581604</v>
      </c>
      <c r="W716" s="1">
        <f>VLOOKUP(V716,Graph!$D$3:$M$50,col)</f>
        <v>5.8999999999999999E-3</v>
      </c>
      <c r="X716" s="1">
        <f>VLOOKUP(V716,Graph!$D$3:$M$50,col+1)</f>
        <v>4.7999999999999996E-3</v>
      </c>
      <c r="Y716" s="1">
        <f t="shared" si="534"/>
        <v>5.1666666666666666E-3</v>
      </c>
      <c r="Z716" s="1">
        <f t="shared" si="558"/>
        <v>0.64058333333333328</v>
      </c>
      <c r="AA716" s="2">
        <f t="shared" si="535"/>
        <v>0.70983333333333387</v>
      </c>
      <c r="AB716" s="1">
        <f t="shared" si="536"/>
        <v>5.2021729885199625E-2</v>
      </c>
      <c r="AC716" s="1">
        <f t="shared" si="537"/>
        <v>1.093233560859405</v>
      </c>
      <c r="AD716" s="1">
        <f t="shared" si="538"/>
        <v>1.0932335606264318</v>
      </c>
      <c r="AE716" s="1">
        <f t="shared" si="539"/>
        <v>1.0932335606184944</v>
      </c>
      <c r="AF716" s="1">
        <f t="shared" si="540"/>
        <v>1.0932335606182237</v>
      </c>
      <c r="AG716" s="1">
        <f t="shared" si="541"/>
        <v>0.97347715700332449</v>
      </c>
      <c r="AH716" s="1">
        <f t="shared" si="542"/>
        <v>0.71403712071768799</v>
      </c>
      <c r="AI716" s="2">
        <f t="shared" si="559"/>
        <v>19.349473728815813</v>
      </c>
      <c r="AJ716" s="1">
        <f>VLOOKUP(AI716,Graph!$D$3:$M$50,col)</f>
        <v>5.8999999999999999E-3</v>
      </c>
      <c r="AK716" s="1">
        <f>VLOOKUP(AI716,Graph!$D$3:$M$50,col+1)</f>
        <v>4.7999999999999996E-3</v>
      </c>
      <c r="AL716" s="1">
        <f t="shared" si="543"/>
        <v>5.1666666666666666E-3</v>
      </c>
      <c r="AM716" s="1">
        <f t="shared" si="560"/>
        <v>0.64058333333333328</v>
      </c>
      <c r="AN716" s="2">
        <f t="shared" si="544"/>
        <v>0.70983333333333387</v>
      </c>
      <c r="AO716" s="1">
        <f t="shared" si="545"/>
        <v>5.2021729885199625E-2</v>
      </c>
      <c r="AP716" s="1">
        <f t="shared" si="546"/>
        <v>1.0932335606182149</v>
      </c>
      <c r="AQ716" s="1">
        <f t="shared" si="547"/>
        <v>1.0932335606182144</v>
      </c>
      <c r="AR716" s="1">
        <f t="shared" si="548"/>
        <v>1.0932335606182142</v>
      </c>
      <c r="AS716" s="1">
        <f t="shared" si="549"/>
        <v>1.0932335606182144</v>
      </c>
      <c r="AT716" s="1">
        <f t="shared" si="550"/>
        <v>0.97347715700332449</v>
      </c>
      <c r="AU716" s="1">
        <f t="shared" si="551"/>
        <v>0.71403712071768188</v>
      </c>
      <c r="AV716" s="2">
        <f t="shared" si="563"/>
        <v>715</v>
      </c>
      <c r="AW716" s="1">
        <f t="shared" si="564"/>
        <v>714.03712071768189</v>
      </c>
      <c r="AX716" s="1">
        <f t="shared" si="565"/>
        <v>0.97347715700332449</v>
      </c>
      <c r="AY716" s="1">
        <f t="shared" si="566"/>
        <v>1.0932335606182144</v>
      </c>
      <c r="AZ716" s="1">
        <f t="shared" si="561"/>
        <v>5.1666666666666666E-3</v>
      </c>
      <c r="BA716" s="1">
        <f t="shared" si="562"/>
        <v>19.349473728815813</v>
      </c>
    </row>
    <row r="717" spans="1:53">
      <c r="A717" s="2">
        <f t="shared" si="520"/>
        <v>0.71600000000000052</v>
      </c>
      <c r="B717" s="1">
        <f t="shared" si="554"/>
        <v>0.76838100000000065</v>
      </c>
      <c r="C717" s="1">
        <f t="shared" si="521"/>
        <v>5.4502926306860662E-2</v>
      </c>
      <c r="D717" s="1">
        <f t="shared" si="555"/>
        <v>1.098695447643073</v>
      </c>
      <c r="E717" s="1">
        <f t="shared" si="553"/>
        <v>1.0986484807683257</v>
      </c>
      <c r="F717" s="1">
        <f t="shared" si="553"/>
        <v>1.098646779152824</v>
      </c>
      <c r="G717" s="1">
        <f t="shared" si="553"/>
        <v>1.0986467174891241</v>
      </c>
      <c r="H717" s="1">
        <f t="shared" si="523"/>
        <v>0.73867024094035183</v>
      </c>
      <c r="I717" s="1">
        <f t="shared" si="556"/>
        <v>19.569471407601991</v>
      </c>
      <c r="J717" s="1">
        <f>VLOOKUP($I717,Graph!$D$3:$M$50,col)</f>
        <v>5.8999999999999999E-3</v>
      </c>
      <c r="K717" s="1">
        <f>VLOOKUP($I717,Graph!$D$3:$M$50,col+1)</f>
        <v>4.7999999999999996E-3</v>
      </c>
      <c r="L717" s="1">
        <f t="shared" si="524"/>
        <v>5.1666666666666666E-3</v>
      </c>
      <c r="M717" s="1">
        <f t="shared" si="525"/>
        <v>0.64058333333333328</v>
      </c>
      <c r="N717" s="1">
        <f t="shared" si="526"/>
        <v>0.71083333333333387</v>
      </c>
      <c r="O717" s="1">
        <f t="shared" si="527"/>
        <v>5.2027125608231736E-2</v>
      </c>
      <c r="P717" s="1">
        <f t="shared" si="528"/>
        <v>1.0934243525654055</v>
      </c>
      <c r="Q717" s="1">
        <f t="shared" si="529"/>
        <v>1.0932513103990114</v>
      </c>
      <c r="R717" s="1">
        <f t="shared" si="530"/>
        <v>1.0932454194242467</v>
      </c>
      <c r="S717" s="1">
        <f t="shared" si="531"/>
        <v>1.0932452186965294</v>
      </c>
      <c r="T717" s="1">
        <f t="shared" si="532"/>
        <v>0.97349200128406654</v>
      </c>
      <c r="U717" s="1">
        <f t="shared" si="533"/>
        <v>0.71555416582157039</v>
      </c>
      <c r="V717" s="2">
        <f t="shared" si="557"/>
        <v>19.363167349445796</v>
      </c>
      <c r="W717" s="1">
        <f>VLOOKUP(V717,Graph!$D$3:$M$50,col)</f>
        <v>5.8999999999999999E-3</v>
      </c>
      <c r="X717" s="1">
        <f>VLOOKUP(V717,Graph!$D$3:$M$50,col+1)</f>
        <v>4.7999999999999996E-3</v>
      </c>
      <c r="Y717" s="1">
        <f t="shared" si="534"/>
        <v>5.1666666666666666E-3</v>
      </c>
      <c r="Z717" s="1">
        <f t="shared" si="558"/>
        <v>0.64058333333333328</v>
      </c>
      <c r="AA717" s="2">
        <f t="shared" si="535"/>
        <v>0.71083333333333387</v>
      </c>
      <c r="AB717" s="1">
        <f t="shared" si="536"/>
        <v>5.2027125608231736E-2</v>
      </c>
      <c r="AC717" s="1">
        <f t="shared" si="537"/>
        <v>1.093245211856773</v>
      </c>
      <c r="AD717" s="1">
        <f t="shared" si="538"/>
        <v>1.0932452116237095</v>
      </c>
      <c r="AE717" s="1">
        <f t="shared" si="539"/>
        <v>1.0932452116157678</v>
      </c>
      <c r="AF717" s="1">
        <f t="shared" si="540"/>
        <v>1.0932452116154976</v>
      </c>
      <c r="AG717" s="1">
        <f t="shared" si="541"/>
        <v>0.97349200128406654</v>
      </c>
      <c r="AH717" s="1">
        <f t="shared" si="542"/>
        <v>0.71555416118687198</v>
      </c>
      <c r="AI717" s="2">
        <f t="shared" si="559"/>
        <v>19.363167307640229</v>
      </c>
      <c r="AJ717" s="1">
        <f>VLOOKUP(AI717,Graph!$D$3:$M$50,col)</f>
        <v>5.8999999999999999E-3</v>
      </c>
      <c r="AK717" s="1">
        <f>VLOOKUP(AI717,Graph!$D$3:$M$50,col+1)</f>
        <v>4.7999999999999996E-3</v>
      </c>
      <c r="AL717" s="1">
        <f t="shared" si="543"/>
        <v>5.1666666666666666E-3</v>
      </c>
      <c r="AM717" s="1">
        <f t="shared" si="560"/>
        <v>0.64058333333333328</v>
      </c>
      <c r="AN717" s="2">
        <f t="shared" si="544"/>
        <v>0.71083333333333387</v>
      </c>
      <c r="AO717" s="1">
        <f t="shared" si="545"/>
        <v>5.2027125608231736E-2</v>
      </c>
      <c r="AP717" s="1">
        <f t="shared" si="546"/>
        <v>1.0932452116154883</v>
      </c>
      <c r="AQ717" s="1">
        <f t="shared" si="547"/>
        <v>1.093245211615488</v>
      </c>
      <c r="AR717" s="1">
        <f t="shared" si="548"/>
        <v>1.0932452116154878</v>
      </c>
      <c r="AS717" s="1">
        <f t="shared" si="549"/>
        <v>1.093245211615488</v>
      </c>
      <c r="AT717" s="1">
        <f t="shared" si="550"/>
        <v>0.97349200128406654</v>
      </c>
      <c r="AU717" s="1">
        <f t="shared" si="551"/>
        <v>0.71555416118686566</v>
      </c>
      <c r="AV717" s="2">
        <f t="shared" si="563"/>
        <v>716</v>
      </c>
      <c r="AW717" s="1">
        <f t="shared" si="564"/>
        <v>715.55416118686571</v>
      </c>
      <c r="AX717" s="1">
        <f t="shared" si="565"/>
        <v>0.97349200128406654</v>
      </c>
      <c r="AY717" s="1">
        <f t="shared" si="566"/>
        <v>1.093245211615488</v>
      </c>
      <c r="AZ717" s="1">
        <f t="shared" si="561"/>
        <v>5.1666666666666666E-3</v>
      </c>
      <c r="BA717" s="1">
        <f t="shared" si="562"/>
        <v>19.363167307640229</v>
      </c>
    </row>
    <row r="718" spans="1:53">
      <c r="A718" s="2">
        <f t="shared" si="520"/>
        <v>0.71700000000000053</v>
      </c>
      <c r="B718" s="1">
        <f t="shared" si="554"/>
        <v>0.7694221666666673</v>
      </c>
      <c r="C718" s="1">
        <f t="shared" si="521"/>
        <v>5.4507458663382746E-2</v>
      </c>
      <c r="D718" s="1">
        <f t="shared" si="555"/>
        <v>1.0987050867585859</v>
      </c>
      <c r="E718" s="1">
        <f t="shared" si="553"/>
        <v>1.0986584594482434</v>
      </c>
      <c r="F718" s="1">
        <f t="shared" si="553"/>
        <v>1.0986567699447798</v>
      </c>
      <c r="G718" s="1">
        <f t="shared" si="553"/>
        <v>1.0986567087132002</v>
      </c>
      <c r="H718" s="1">
        <f t="shared" si="523"/>
        <v>0.74022500629525223</v>
      </c>
      <c r="I718" s="1">
        <f t="shared" si="556"/>
        <v>19.583191834929966</v>
      </c>
      <c r="J718" s="1">
        <f>VLOOKUP($I718,Graph!$D$3:$M$50,col)</f>
        <v>5.8999999999999999E-3</v>
      </c>
      <c r="K718" s="1">
        <f>VLOOKUP($I718,Graph!$D$3:$M$50,col+1)</f>
        <v>4.7999999999999996E-3</v>
      </c>
      <c r="L718" s="1">
        <f t="shared" si="524"/>
        <v>5.1666666666666666E-3</v>
      </c>
      <c r="M718" s="1">
        <f t="shared" si="525"/>
        <v>0.64058333333333328</v>
      </c>
      <c r="N718" s="1">
        <f t="shared" si="526"/>
        <v>0.71183333333333387</v>
      </c>
      <c r="O718" s="1">
        <f t="shared" si="527"/>
        <v>5.2032507007169479E-2</v>
      </c>
      <c r="P718" s="1">
        <f t="shared" si="528"/>
        <v>1.0934359456082714</v>
      </c>
      <c r="Q718" s="1">
        <f t="shared" si="529"/>
        <v>1.0932629308763175</v>
      </c>
      <c r="R718" s="1">
        <f t="shared" si="530"/>
        <v>1.0932570400332957</v>
      </c>
      <c r="S718" s="1">
        <f t="shared" si="531"/>
        <v>1.0932568392827811</v>
      </c>
      <c r="T718" s="1">
        <f t="shared" si="532"/>
        <v>0.97350680423330382</v>
      </c>
      <c r="U718" s="1">
        <f t="shared" si="533"/>
        <v>0.71707228064488238</v>
      </c>
      <c r="V718" s="2">
        <f t="shared" si="557"/>
        <v>19.376851264566824</v>
      </c>
      <c r="W718" s="1">
        <f>VLOOKUP(V718,Graph!$D$3:$M$50,col)</f>
        <v>5.8999999999999999E-3</v>
      </c>
      <c r="X718" s="1">
        <f>VLOOKUP(V718,Graph!$D$3:$M$50,col+1)</f>
        <v>4.7999999999999996E-3</v>
      </c>
      <c r="Y718" s="1">
        <f t="shared" si="534"/>
        <v>5.1666666666666666E-3</v>
      </c>
      <c r="Z718" s="1">
        <f t="shared" si="558"/>
        <v>0.64058333333333328</v>
      </c>
      <c r="AA718" s="2">
        <f t="shared" si="535"/>
        <v>0.71183333333333387</v>
      </c>
      <c r="AB718" s="1">
        <f t="shared" si="536"/>
        <v>5.2032507007169479E-2</v>
      </c>
      <c r="AC718" s="1">
        <f t="shared" si="537"/>
        <v>1.0932568324413179</v>
      </c>
      <c r="AD718" s="1">
        <f t="shared" si="538"/>
        <v>1.0932568322081648</v>
      </c>
      <c r="AE718" s="1">
        <f t="shared" si="539"/>
        <v>1.0932568322002192</v>
      </c>
      <c r="AF718" s="1">
        <f t="shared" si="540"/>
        <v>1.0932568321999481</v>
      </c>
      <c r="AG718" s="1">
        <f t="shared" si="541"/>
        <v>0.97350680423330382</v>
      </c>
      <c r="AH718" s="1">
        <f t="shared" si="542"/>
        <v>0.71707227599921908</v>
      </c>
      <c r="AI718" s="2">
        <f t="shared" si="559"/>
        <v>19.376851222721516</v>
      </c>
      <c r="AJ718" s="1">
        <f>VLOOKUP(AI718,Graph!$D$3:$M$50,col)</f>
        <v>5.8999999999999999E-3</v>
      </c>
      <c r="AK718" s="1">
        <f>VLOOKUP(AI718,Graph!$D$3:$M$50,col+1)</f>
        <v>4.7999999999999996E-3</v>
      </c>
      <c r="AL718" s="1">
        <f t="shared" si="543"/>
        <v>5.1666666666666666E-3</v>
      </c>
      <c r="AM718" s="1">
        <f t="shared" si="560"/>
        <v>0.64058333333333328</v>
      </c>
      <c r="AN718" s="2">
        <f t="shared" si="544"/>
        <v>0.71183333333333387</v>
      </c>
      <c r="AO718" s="1">
        <f t="shared" si="545"/>
        <v>5.2032507007169479E-2</v>
      </c>
      <c r="AP718" s="1">
        <f t="shared" si="546"/>
        <v>1.093256832199939</v>
      </c>
      <c r="AQ718" s="1">
        <f t="shared" si="547"/>
        <v>1.0932568321999387</v>
      </c>
      <c r="AR718" s="1">
        <f t="shared" si="548"/>
        <v>1.0932568321999385</v>
      </c>
      <c r="AS718" s="1">
        <f t="shared" si="549"/>
        <v>1.0932568321999383</v>
      </c>
      <c r="AT718" s="1">
        <f t="shared" si="550"/>
        <v>0.97350680423330382</v>
      </c>
      <c r="AU718" s="1">
        <f t="shared" si="551"/>
        <v>0.71707227599921253</v>
      </c>
      <c r="AV718" s="2">
        <f t="shared" si="563"/>
        <v>717</v>
      </c>
      <c r="AW718" s="1">
        <f t="shared" si="564"/>
        <v>717.07227599921248</v>
      </c>
      <c r="AX718" s="1">
        <f t="shared" si="565"/>
        <v>0.97350680423330382</v>
      </c>
      <c r="AY718" s="1">
        <f t="shared" si="566"/>
        <v>1.0932568321999383</v>
      </c>
      <c r="AZ718" s="1">
        <f t="shared" si="561"/>
        <v>5.1666666666666666E-3</v>
      </c>
      <c r="BA718" s="1">
        <f t="shared" si="562"/>
        <v>19.376851222721516</v>
      </c>
    </row>
    <row r="719" spans="1:53">
      <c r="A719" s="2">
        <f t="shared" si="520"/>
        <v>0.71800000000000053</v>
      </c>
      <c r="B719" s="1">
        <f t="shared" si="554"/>
        <v>0.77046333333333394</v>
      </c>
      <c r="C719" s="1">
        <f t="shared" si="521"/>
        <v>5.4511978957972447E-2</v>
      </c>
      <c r="D719" s="1">
        <f t="shared" si="555"/>
        <v>1.0987147004742717</v>
      </c>
      <c r="E719" s="1">
        <f t="shared" si="553"/>
        <v>1.0986684119440486</v>
      </c>
      <c r="F719" s="1">
        <f t="shared" si="553"/>
        <v>1.0986667345274672</v>
      </c>
      <c r="G719" s="1">
        <f t="shared" si="553"/>
        <v>1.0986666737272117</v>
      </c>
      <c r="H719" s="1">
        <f t="shared" si="523"/>
        <v>0.74178086202786786</v>
      </c>
      <c r="I719" s="1">
        <f t="shared" si="556"/>
        <v>19.596902665600471</v>
      </c>
      <c r="J719" s="1">
        <f>VLOOKUP($I719,Graph!$D$3:$M$50,col)</f>
        <v>5.8999999999999999E-3</v>
      </c>
      <c r="K719" s="1">
        <f>VLOOKUP($I719,Graph!$D$3:$M$50,col+1)</f>
        <v>4.7999999999999996E-3</v>
      </c>
      <c r="L719" s="1">
        <f t="shared" si="524"/>
        <v>5.1666666666666666E-3</v>
      </c>
      <c r="M719" s="1">
        <f t="shared" si="525"/>
        <v>0.64058333333333328</v>
      </c>
      <c r="N719" s="1">
        <f t="shared" si="526"/>
        <v>0.71283333333333387</v>
      </c>
      <c r="O719" s="1">
        <f t="shared" si="527"/>
        <v>5.203787413895529E-2</v>
      </c>
      <c r="P719" s="1">
        <f t="shared" si="528"/>
        <v>1.0934475084083271</v>
      </c>
      <c r="Q719" s="1">
        <f t="shared" si="529"/>
        <v>1.0932745210590273</v>
      </c>
      <c r="R719" s="1">
        <f t="shared" si="530"/>
        <v>1.0932686303483137</v>
      </c>
      <c r="S719" s="1">
        <f t="shared" si="531"/>
        <v>1.0932684295750921</v>
      </c>
      <c r="T719" s="1">
        <f t="shared" si="532"/>
        <v>0.97352156602341655</v>
      </c>
      <c r="U719" s="1">
        <f t="shared" si="533"/>
        <v>0.71859146905100235</v>
      </c>
      <c r="V719" s="2">
        <f t="shared" si="557"/>
        <v>19.390525536350875</v>
      </c>
      <c r="W719" s="1">
        <f>VLOOKUP(V719,Graph!$D$3:$M$50,col)</f>
        <v>5.8999999999999999E-3</v>
      </c>
      <c r="X719" s="1">
        <f>VLOOKUP(V719,Graph!$D$3:$M$50,col+1)</f>
        <v>4.7999999999999996E-3</v>
      </c>
      <c r="Y719" s="1">
        <f t="shared" si="534"/>
        <v>5.1666666666666666E-3</v>
      </c>
      <c r="Z719" s="1">
        <f t="shared" si="558"/>
        <v>0.64058333333333328</v>
      </c>
      <c r="AA719" s="2">
        <f t="shared" si="535"/>
        <v>0.71283333333333387</v>
      </c>
      <c r="AB719" s="1">
        <f t="shared" si="536"/>
        <v>5.203787413895529E-2</v>
      </c>
      <c r="AC719" s="1">
        <f t="shared" si="537"/>
        <v>1.0932684227319276</v>
      </c>
      <c r="AD719" s="1">
        <f t="shared" si="538"/>
        <v>1.0932684224986848</v>
      </c>
      <c r="AE719" s="1">
        <f t="shared" si="539"/>
        <v>1.093268422490735</v>
      </c>
      <c r="AF719" s="1">
        <f t="shared" si="540"/>
        <v>1.0932684224904641</v>
      </c>
      <c r="AG719" s="1">
        <f t="shared" si="541"/>
        <v>0.97352156602341655</v>
      </c>
      <c r="AH719" s="1">
        <f t="shared" si="542"/>
        <v>0.71859146439436616</v>
      </c>
      <c r="AI719" s="2">
        <f t="shared" si="559"/>
        <v>19.390525494465866</v>
      </c>
      <c r="AJ719" s="1">
        <f>VLOOKUP(AI719,Graph!$D$3:$M$50,col)</f>
        <v>5.8999999999999999E-3</v>
      </c>
      <c r="AK719" s="1">
        <f>VLOOKUP(AI719,Graph!$D$3:$M$50,col+1)</f>
        <v>4.7999999999999996E-3</v>
      </c>
      <c r="AL719" s="1">
        <f t="shared" si="543"/>
        <v>5.1666666666666666E-3</v>
      </c>
      <c r="AM719" s="1">
        <f t="shared" si="560"/>
        <v>0.64058333333333328</v>
      </c>
      <c r="AN719" s="2">
        <f t="shared" si="544"/>
        <v>0.71283333333333387</v>
      </c>
      <c r="AO719" s="1">
        <f t="shared" si="545"/>
        <v>5.203787413895529E-2</v>
      </c>
      <c r="AP719" s="1">
        <f t="shared" si="546"/>
        <v>1.0932684224904547</v>
      </c>
      <c r="AQ719" s="1">
        <f t="shared" si="547"/>
        <v>1.0932684224904545</v>
      </c>
      <c r="AR719" s="1">
        <f t="shared" si="548"/>
        <v>1.0932684224904543</v>
      </c>
      <c r="AS719" s="1">
        <f t="shared" si="549"/>
        <v>1.0932684224904545</v>
      </c>
      <c r="AT719" s="1">
        <f t="shared" si="550"/>
        <v>0.97352156602341655</v>
      </c>
      <c r="AU719" s="1">
        <f t="shared" si="551"/>
        <v>0.71859146439435995</v>
      </c>
      <c r="AV719" s="2">
        <f t="shared" si="563"/>
        <v>718</v>
      </c>
      <c r="AW719" s="1">
        <f t="shared" si="564"/>
        <v>718.59146439435995</v>
      </c>
      <c r="AX719" s="1">
        <f t="shared" si="565"/>
        <v>0.97352156602341655</v>
      </c>
      <c r="AY719" s="1">
        <f t="shared" si="566"/>
        <v>1.0932684224904545</v>
      </c>
      <c r="AZ719" s="1">
        <f t="shared" si="561"/>
        <v>5.1666666666666666E-3</v>
      </c>
      <c r="BA719" s="1">
        <f t="shared" si="562"/>
        <v>19.390525494465866</v>
      </c>
    </row>
    <row r="720" spans="1:53">
      <c r="A720" s="2">
        <f t="shared" si="520"/>
        <v>0.71900000000000053</v>
      </c>
      <c r="B720" s="1">
        <f t="shared" si="554"/>
        <v>0.7715045000000007</v>
      </c>
      <c r="C720" s="1">
        <f t="shared" si="521"/>
        <v>5.4516487238704649E-2</v>
      </c>
      <c r="D720" s="1">
        <f t="shared" si="555"/>
        <v>1.0987242888903699</v>
      </c>
      <c r="E720" s="1">
        <f t="shared" si="553"/>
        <v>1.0986783383586463</v>
      </c>
      <c r="F720" s="1">
        <f t="shared" si="553"/>
        <v>1.0986766730038655</v>
      </c>
      <c r="G720" s="1">
        <f t="shared" si="553"/>
        <v>1.098676612634139</v>
      </c>
      <c r="H720" s="1">
        <f t="shared" si="523"/>
        <v>0.7433378073740865</v>
      </c>
      <c r="I720" s="1">
        <f t="shared" si="556"/>
        <v>19.610603919704825</v>
      </c>
      <c r="J720" s="1">
        <f>VLOOKUP($I720,Graph!$D$3:$M$50,col)</f>
        <v>5.8999999999999999E-3</v>
      </c>
      <c r="K720" s="1">
        <f>VLOOKUP($I720,Graph!$D$3:$M$50,col+1)</f>
        <v>4.7999999999999996E-3</v>
      </c>
      <c r="L720" s="1">
        <f t="shared" si="524"/>
        <v>5.1666666666666666E-3</v>
      </c>
      <c r="M720" s="1">
        <f t="shared" si="525"/>
        <v>0.64058333333333328</v>
      </c>
      <c r="N720" s="1">
        <f t="shared" si="526"/>
        <v>0.71383333333333387</v>
      </c>
      <c r="O720" s="1">
        <f t="shared" si="527"/>
        <v>5.2043227060230249E-2</v>
      </c>
      <c r="P720" s="1">
        <f t="shared" si="528"/>
        <v>1.0934590410837202</v>
      </c>
      <c r="Q720" s="1">
        <f t="shared" si="529"/>
        <v>1.0932860810654172</v>
      </c>
      <c r="R720" s="1">
        <f t="shared" si="530"/>
        <v>1.0932801904875704</v>
      </c>
      <c r="S720" s="1">
        <f t="shared" si="531"/>
        <v>1.0932799896917327</v>
      </c>
      <c r="T720" s="1">
        <f t="shared" si="532"/>
        <v>0.97353628682582782</v>
      </c>
      <c r="U720" s="1">
        <f t="shared" si="533"/>
        <v>0.72011173028118103</v>
      </c>
      <c r="V720" s="2">
        <f t="shared" si="557"/>
        <v>19.404190185132492</v>
      </c>
      <c r="W720" s="1">
        <f>VLOOKUP(V720,Graph!$D$3:$M$50,col)</f>
        <v>5.8999999999999999E-3</v>
      </c>
      <c r="X720" s="1">
        <f>VLOOKUP(V720,Graph!$D$3:$M$50,col+1)</f>
        <v>4.7999999999999996E-3</v>
      </c>
      <c r="Y720" s="1">
        <f t="shared" si="534"/>
        <v>5.1666666666666666E-3</v>
      </c>
      <c r="Z720" s="1">
        <f t="shared" si="558"/>
        <v>0.64058333333333328</v>
      </c>
      <c r="AA720" s="2">
        <f t="shared" si="535"/>
        <v>0.71383333333333387</v>
      </c>
      <c r="AB720" s="1">
        <f t="shared" si="536"/>
        <v>5.2043227060230249E-2</v>
      </c>
      <c r="AC720" s="1">
        <f t="shared" si="537"/>
        <v>1.093279982846872</v>
      </c>
      <c r="AD720" s="1">
        <f t="shared" si="538"/>
        <v>1.0932799826135395</v>
      </c>
      <c r="AE720" s="1">
        <f t="shared" si="539"/>
        <v>1.0932799826055857</v>
      </c>
      <c r="AF720" s="1">
        <f t="shared" si="540"/>
        <v>1.0932799826053146</v>
      </c>
      <c r="AG720" s="1">
        <f t="shared" si="541"/>
        <v>0.97353628682582782</v>
      </c>
      <c r="AH720" s="1">
        <f t="shared" si="542"/>
        <v>0.72011172561356351</v>
      </c>
      <c r="AI720" s="2">
        <f t="shared" si="559"/>
        <v>19.404190143207824</v>
      </c>
      <c r="AJ720" s="1">
        <f>VLOOKUP(AI720,Graph!$D$3:$M$50,col)</f>
        <v>5.8999999999999999E-3</v>
      </c>
      <c r="AK720" s="1">
        <f>VLOOKUP(AI720,Graph!$D$3:$M$50,col+1)</f>
        <v>4.7999999999999996E-3</v>
      </c>
      <c r="AL720" s="1">
        <f t="shared" si="543"/>
        <v>5.1666666666666666E-3</v>
      </c>
      <c r="AM720" s="1">
        <f t="shared" si="560"/>
        <v>0.64058333333333328</v>
      </c>
      <c r="AN720" s="2">
        <f t="shared" si="544"/>
        <v>0.71383333333333387</v>
      </c>
      <c r="AO720" s="1">
        <f t="shared" si="545"/>
        <v>5.2043227060230249E-2</v>
      </c>
      <c r="AP720" s="1">
        <f t="shared" si="546"/>
        <v>1.093279982605305</v>
      </c>
      <c r="AQ720" s="1">
        <f t="shared" si="547"/>
        <v>1.0932799826053048</v>
      </c>
      <c r="AR720" s="1">
        <f t="shared" si="548"/>
        <v>1.0932799826053048</v>
      </c>
      <c r="AS720" s="1">
        <f t="shared" si="549"/>
        <v>1.0932799826053048</v>
      </c>
      <c r="AT720" s="1">
        <f t="shared" si="550"/>
        <v>0.97353628682582782</v>
      </c>
      <c r="AU720" s="1">
        <f t="shared" si="551"/>
        <v>0.72011172561355696</v>
      </c>
      <c r="AV720" s="2">
        <f t="shared" si="563"/>
        <v>719</v>
      </c>
      <c r="AW720" s="1">
        <f t="shared" si="564"/>
        <v>720.11172561355693</v>
      </c>
      <c r="AX720" s="1">
        <f t="shared" si="565"/>
        <v>0.97353628682582782</v>
      </c>
      <c r="AY720" s="1">
        <f t="shared" si="566"/>
        <v>1.0932799826053048</v>
      </c>
      <c r="AZ720" s="1">
        <f t="shared" si="561"/>
        <v>5.1666666666666666E-3</v>
      </c>
      <c r="BA720" s="1">
        <f t="shared" si="562"/>
        <v>19.404190143207824</v>
      </c>
    </row>
    <row r="721" spans="1:53">
      <c r="A721" s="2">
        <f t="shared" si="520"/>
        <v>0.72000000000000053</v>
      </c>
      <c r="B721" s="1">
        <f t="shared" si="554"/>
        <v>0.77254566666666735</v>
      </c>
      <c r="C721" s="1">
        <f t="shared" si="521"/>
        <v>5.4520983553399266E-2</v>
      </c>
      <c r="D721" s="1">
        <f t="shared" si="555"/>
        <v>1.0987338521065946</v>
      </c>
      <c r="E721" s="1">
        <f t="shared" ref="E721:G740" si="567">SQRT(D721-($C721*D721-POWER(D721,1/3)+1)/($C721-POWER(D721,-2/3)/3))</f>
        <v>1.0986882387944028</v>
      </c>
      <c r="F721" s="1">
        <f t="shared" si="567"/>
        <v>1.0986865854764147</v>
      </c>
      <c r="G721" s="1">
        <f t="shared" si="567"/>
        <v>1.0986865255364238</v>
      </c>
      <c r="H721" s="1">
        <f t="shared" si="523"/>
        <v>0.74489584157140087</v>
      </c>
      <c r="I721" s="1">
        <f t="shared" si="556"/>
        <v>19.624295617264401</v>
      </c>
      <c r="J721" s="1">
        <f>VLOOKUP($I721,Graph!$D$3:$M$50,col)</f>
        <v>5.8999999999999999E-3</v>
      </c>
      <c r="K721" s="1">
        <f>VLOOKUP($I721,Graph!$D$3:$M$50,col+1)</f>
        <v>4.7999999999999996E-3</v>
      </c>
      <c r="L721" s="1">
        <f t="shared" si="524"/>
        <v>5.1666666666666666E-3</v>
      </c>
      <c r="M721" s="1">
        <f t="shared" si="525"/>
        <v>0.64058333333333328</v>
      </c>
      <c r="N721" s="1">
        <f t="shared" si="526"/>
        <v>0.71483333333333388</v>
      </c>
      <c r="O721" s="1">
        <f t="shared" si="527"/>
        <v>5.2048565827336198E-2</v>
      </c>
      <c r="P721" s="1">
        <f t="shared" si="528"/>
        <v>1.0934705437519847</v>
      </c>
      <c r="Q721" s="1">
        <f t="shared" si="529"/>
        <v>1.0932976110131476</v>
      </c>
      <c r="R721" s="1">
        <f t="shared" si="530"/>
        <v>1.0932917205687207</v>
      </c>
      <c r="S721" s="1">
        <f t="shared" si="531"/>
        <v>1.093291519750357</v>
      </c>
      <c r="T721" s="1">
        <f t="shared" si="532"/>
        <v>0.97355096681101061</v>
      </c>
      <c r="U721" s="1">
        <f t="shared" si="533"/>
        <v>0.72163306357827506</v>
      </c>
      <c r="V721" s="2">
        <f t="shared" si="557"/>
        <v>19.41784523117494</v>
      </c>
      <c r="W721" s="1">
        <f>VLOOKUP(V721,Graph!$D$3:$M$50,col)</f>
        <v>5.8999999999999999E-3</v>
      </c>
      <c r="X721" s="1">
        <f>VLOOKUP(V721,Graph!$D$3:$M$50,col+1)</f>
        <v>4.7999999999999996E-3</v>
      </c>
      <c r="Y721" s="1">
        <f t="shared" si="534"/>
        <v>5.1666666666666666E-3</v>
      </c>
      <c r="Z721" s="1">
        <f t="shared" si="558"/>
        <v>0.64058333333333328</v>
      </c>
      <c r="AA721" s="2">
        <f t="shared" si="535"/>
        <v>0.71483333333333388</v>
      </c>
      <c r="AB721" s="1">
        <f t="shared" si="536"/>
        <v>5.2048565827336198E-2</v>
      </c>
      <c r="AC721" s="1">
        <f t="shared" si="537"/>
        <v>1.0932915129038052</v>
      </c>
      <c r="AD721" s="1">
        <f t="shared" si="538"/>
        <v>1.0932915126703839</v>
      </c>
      <c r="AE721" s="1">
        <f t="shared" si="539"/>
        <v>1.0932915126624256</v>
      </c>
      <c r="AF721" s="1">
        <f t="shared" si="540"/>
        <v>1.0932915126621547</v>
      </c>
      <c r="AG721" s="1">
        <f t="shared" si="541"/>
        <v>0.97355096681101061</v>
      </c>
      <c r="AH721" s="1">
        <f t="shared" si="542"/>
        <v>0.72163305889966833</v>
      </c>
      <c r="AI721" s="2">
        <f t="shared" si="559"/>
        <v>19.417845189210645</v>
      </c>
      <c r="AJ721" s="1">
        <f>VLOOKUP(AI721,Graph!$D$3:$M$50,col)</f>
        <v>5.8999999999999999E-3</v>
      </c>
      <c r="AK721" s="1">
        <f>VLOOKUP(AI721,Graph!$D$3:$M$50,col+1)</f>
        <v>4.7999999999999996E-3</v>
      </c>
      <c r="AL721" s="1">
        <f t="shared" si="543"/>
        <v>5.1666666666666666E-3</v>
      </c>
      <c r="AM721" s="1">
        <f t="shared" si="560"/>
        <v>0.64058333333333328</v>
      </c>
      <c r="AN721" s="2">
        <f t="shared" si="544"/>
        <v>0.71483333333333388</v>
      </c>
      <c r="AO721" s="1">
        <f t="shared" si="545"/>
        <v>5.2048565827336198E-2</v>
      </c>
      <c r="AP721" s="1">
        <f t="shared" si="546"/>
        <v>1.0932915126621452</v>
      </c>
      <c r="AQ721" s="1">
        <f t="shared" si="547"/>
        <v>1.093291512662145</v>
      </c>
      <c r="AR721" s="1">
        <f t="shared" si="548"/>
        <v>1.0932915126621452</v>
      </c>
      <c r="AS721" s="1">
        <f t="shared" si="549"/>
        <v>1.093291512662145</v>
      </c>
      <c r="AT721" s="1">
        <f t="shared" si="550"/>
        <v>0.97355096681101061</v>
      </c>
      <c r="AU721" s="1">
        <f t="shared" si="551"/>
        <v>0.72163305889966189</v>
      </c>
      <c r="AV721" s="2">
        <f t="shared" si="563"/>
        <v>720</v>
      </c>
      <c r="AW721" s="1">
        <f t="shared" si="564"/>
        <v>721.63305889966193</v>
      </c>
      <c r="AX721" s="1">
        <f t="shared" si="565"/>
        <v>0.97355096681101061</v>
      </c>
      <c r="AY721" s="1">
        <f t="shared" si="566"/>
        <v>1.093291512662145</v>
      </c>
      <c r="AZ721" s="1">
        <f t="shared" si="561"/>
        <v>5.1666666666666666E-3</v>
      </c>
      <c r="BA721" s="1">
        <f t="shared" si="562"/>
        <v>19.417845189210645</v>
      </c>
    </row>
    <row r="722" spans="1:53">
      <c r="A722" s="2">
        <f t="shared" si="520"/>
        <v>0.72100000000000053</v>
      </c>
      <c r="B722" s="1">
        <f t="shared" si="554"/>
        <v>0.773586833333334</v>
      </c>
      <c r="C722" s="1">
        <f t="shared" si="521"/>
        <v>5.4525467949622729E-2</v>
      </c>
      <c r="D722" s="1">
        <f t="shared" si="555"/>
        <v>1.0987433902221362</v>
      </c>
      <c r="E722" s="1">
        <f t="shared" si="567"/>
        <v>1.0986981133531486</v>
      </c>
      <c r="F722" s="1">
        <f t="shared" si="567"/>
        <v>1.0986964720470189</v>
      </c>
      <c r="G722" s="1">
        <f t="shared" si="567"/>
        <v>1.0986964125359737</v>
      </c>
      <c r="H722" s="1">
        <f t="shared" si="523"/>
        <v>0.74645496385890309</v>
      </c>
      <c r="I722" s="1">
        <f t="shared" si="556"/>
        <v>19.637977778230965</v>
      </c>
      <c r="J722" s="1">
        <f>VLOOKUP($I722,Graph!$D$3:$M$50,col)</f>
        <v>5.8999999999999999E-3</v>
      </c>
      <c r="K722" s="1">
        <f>VLOOKUP($I722,Graph!$D$3:$M$50,col+1)</f>
        <v>4.7999999999999996E-3</v>
      </c>
      <c r="L722" s="1">
        <f t="shared" si="524"/>
        <v>5.1666666666666666E-3</v>
      </c>
      <c r="M722" s="1">
        <f t="shared" si="525"/>
        <v>0.64058333333333328</v>
      </c>
      <c r="N722" s="1">
        <f t="shared" si="526"/>
        <v>0.71583333333333388</v>
      </c>
      <c r="O722" s="1">
        <f t="shared" si="527"/>
        <v>5.2053890496317617E-2</v>
      </c>
      <c r="P722" s="1">
        <f t="shared" si="528"/>
        <v>1.0934820165300438</v>
      </c>
      <c r="Q722" s="1">
        <f t="shared" si="529"/>
        <v>1.0933091110192681</v>
      </c>
      <c r="R722" s="1">
        <f t="shared" si="530"/>
        <v>1.0933032207088098</v>
      </c>
      <c r="S722" s="1">
        <f t="shared" si="531"/>
        <v>1.0933030198680098</v>
      </c>
      <c r="T722" s="1">
        <f t="shared" si="532"/>
        <v>0.97356560614849308</v>
      </c>
      <c r="U722" s="1">
        <f t="shared" si="533"/>
        <v>0.72315546818674281</v>
      </c>
      <c r="V722" s="2">
        <f t="shared" si="557"/>
        <v>19.431490694670529</v>
      </c>
      <c r="W722" s="1">
        <f>VLOOKUP(V722,Graph!$D$3:$M$50,col)</f>
        <v>5.8999999999999999E-3</v>
      </c>
      <c r="X722" s="1">
        <f>VLOOKUP(V722,Graph!$D$3:$M$50,col+1)</f>
        <v>4.7999999999999996E-3</v>
      </c>
      <c r="Y722" s="1">
        <f t="shared" si="534"/>
        <v>5.1666666666666666E-3</v>
      </c>
      <c r="Z722" s="1">
        <f t="shared" si="558"/>
        <v>0.64058333333333328</v>
      </c>
      <c r="AA722" s="2">
        <f t="shared" si="535"/>
        <v>0.71583333333333388</v>
      </c>
      <c r="AB722" s="1">
        <f t="shared" si="536"/>
        <v>5.2053890496317617E-2</v>
      </c>
      <c r="AC722" s="1">
        <f t="shared" si="537"/>
        <v>1.0933030130197725</v>
      </c>
      <c r="AD722" s="1">
        <f t="shared" si="538"/>
        <v>1.0933030127862622</v>
      </c>
      <c r="AE722" s="1">
        <f t="shared" si="539"/>
        <v>1.0933030127782999</v>
      </c>
      <c r="AF722" s="1">
        <f t="shared" si="540"/>
        <v>1.0933030127780285</v>
      </c>
      <c r="AG722" s="1">
        <f t="shared" si="541"/>
        <v>0.97356560614849308</v>
      </c>
      <c r="AH722" s="1">
        <f t="shared" si="542"/>
        <v>0.72315546349713833</v>
      </c>
      <c r="AI722" s="2">
        <f t="shared" si="559"/>
        <v>19.43149065266665</v>
      </c>
      <c r="AJ722" s="1">
        <f>VLOOKUP(AI722,Graph!$D$3:$M$50,col)</f>
        <v>5.8999999999999999E-3</v>
      </c>
      <c r="AK722" s="1">
        <f>VLOOKUP(AI722,Graph!$D$3:$M$50,col+1)</f>
        <v>4.7999999999999996E-3</v>
      </c>
      <c r="AL722" s="1">
        <f t="shared" si="543"/>
        <v>5.1666666666666666E-3</v>
      </c>
      <c r="AM722" s="1">
        <f t="shared" si="560"/>
        <v>0.64058333333333328</v>
      </c>
      <c r="AN722" s="2">
        <f t="shared" si="544"/>
        <v>0.71583333333333388</v>
      </c>
      <c r="AO722" s="1">
        <f t="shared" si="545"/>
        <v>5.2053890496317617E-2</v>
      </c>
      <c r="AP722" s="1">
        <f t="shared" si="546"/>
        <v>1.0933030127780194</v>
      </c>
      <c r="AQ722" s="1">
        <f t="shared" si="547"/>
        <v>1.093303012778019</v>
      </c>
      <c r="AR722" s="1">
        <f t="shared" si="548"/>
        <v>1.0933030127780188</v>
      </c>
      <c r="AS722" s="1">
        <f t="shared" si="549"/>
        <v>1.093303012778019</v>
      </c>
      <c r="AT722" s="1">
        <f t="shared" si="550"/>
        <v>0.97356560614849308</v>
      </c>
      <c r="AU722" s="1">
        <f t="shared" si="551"/>
        <v>0.72315546349713211</v>
      </c>
      <c r="AV722" s="2">
        <f t="shared" si="563"/>
        <v>721</v>
      </c>
      <c r="AW722" s="1">
        <f t="shared" si="564"/>
        <v>723.15546349713213</v>
      </c>
      <c r="AX722" s="1">
        <f t="shared" si="565"/>
        <v>0.97356560614849308</v>
      </c>
      <c r="AY722" s="1">
        <f t="shared" si="566"/>
        <v>1.093303012778019</v>
      </c>
      <c r="AZ722" s="1">
        <f t="shared" si="561"/>
        <v>5.1666666666666666E-3</v>
      </c>
      <c r="BA722" s="1">
        <f t="shared" si="562"/>
        <v>19.43149065266665</v>
      </c>
    </row>
    <row r="723" spans="1:53">
      <c r="A723" s="2">
        <f t="shared" si="520"/>
        <v>0.72200000000000053</v>
      </c>
      <c r="B723" s="1">
        <f t="shared" si="554"/>
        <v>0.77462800000000065</v>
      </c>
      <c r="C723" s="1">
        <f t="shared" si="521"/>
        <v>5.4529940474689745E-2</v>
      </c>
      <c r="D723" s="1">
        <f t="shared" si="555"/>
        <v>1.0987529033356651</v>
      </c>
      <c r="E723" s="1">
        <f t="shared" si="567"/>
        <v>1.0987079621361842</v>
      </c>
      <c r="F723" s="1">
        <f t="shared" si="567"/>
        <v>1.0987063328170521</v>
      </c>
      <c r="G723" s="1">
        <f t="shared" si="567"/>
        <v>1.0987062737341626</v>
      </c>
      <c r="H723" s="1">
        <f t="shared" si="523"/>
        <v>0.7480151734772772</v>
      </c>
      <c r="I723" s="1">
        <f t="shared" si="556"/>
        <v>19.651650422486991</v>
      </c>
      <c r="J723" s="1">
        <f>VLOOKUP($I723,Graph!$D$3:$M$50,col)</f>
        <v>5.8999999999999999E-3</v>
      </c>
      <c r="K723" s="1">
        <f>VLOOKUP($I723,Graph!$D$3:$M$50,col+1)</f>
        <v>4.7999999999999996E-3</v>
      </c>
      <c r="L723" s="1">
        <f t="shared" si="524"/>
        <v>5.1666666666666666E-3</v>
      </c>
      <c r="M723" s="1">
        <f t="shared" si="525"/>
        <v>0.64058333333333328</v>
      </c>
      <c r="N723" s="1">
        <f t="shared" si="526"/>
        <v>0.71683333333333388</v>
      </c>
      <c r="O723" s="1">
        <f t="shared" si="527"/>
        <v>5.205920112292358E-2</v>
      </c>
      <c r="P723" s="1">
        <f t="shared" si="528"/>
        <v>1.0934934595342141</v>
      </c>
      <c r="Q723" s="1">
        <f t="shared" si="529"/>
        <v>1.0933205812002231</v>
      </c>
      <c r="R723" s="1">
        <f t="shared" si="530"/>
        <v>1.0933146910242755</v>
      </c>
      <c r="S723" s="1">
        <f t="shared" si="531"/>
        <v>1.0933144901611282</v>
      </c>
      <c r="T723" s="1">
        <f t="shared" si="532"/>
        <v>0.97358020500686615</v>
      </c>
      <c r="U723" s="1">
        <f t="shared" si="533"/>
        <v>0.72467894335263772</v>
      </c>
      <c r="V723" s="2">
        <f t="shared" si="557"/>
        <v>19.445126595740973</v>
      </c>
      <c r="W723" s="1">
        <f>VLOOKUP(V723,Graph!$D$3:$M$50,col)</f>
        <v>5.8999999999999999E-3</v>
      </c>
      <c r="X723" s="1">
        <f>VLOOKUP(V723,Graph!$D$3:$M$50,col+1)</f>
        <v>4.7999999999999996E-3</v>
      </c>
      <c r="Y723" s="1">
        <f t="shared" si="534"/>
        <v>5.1666666666666666E-3</v>
      </c>
      <c r="Z723" s="1">
        <f t="shared" si="558"/>
        <v>0.64058333333333328</v>
      </c>
      <c r="AA723" s="2">
        <f t="shared" si="535"/>
        <v>0.71683333333333388</v>
      </c>
      <c r="AB723" s="1">
        <f t="shared" si="536"/>
        <v>5.205920112292358E-2</v>
      </c>
      <c r="AC723" s="1">
        <f t="shared" si="537"/>
        <v>1.0933144833112107</v>
      </c>
      <c r="AD723" s="1">
        <f t="shared" si="538"/>
        <v>1.0933144830776116</v>
      </c>
      <c r="AE723" s="1">
        <f t="shared" si="539"/>
        <v>1.0933144830696453</v>
      </c>
      <c r="AF723" s="1">
        <f t="shared" si="540"/>
        <v>1.0933144830693735</v>
      </c>
      <c r="AG723" s="1">
        <f t="shared" si="541"/>
        <v>0.97358020500686615</v>
      </c>
      <c r="AH723" s="1">
        <f t="shared" si="542"/>
        <v>0.72467893865202737</v>
      </c>
      <c r="AI723" s="2">
        <f t="shared" si="559"/>
        <v>19.445126553697545</v>
      </c>
      <c r="AJ723" s="1">
        <f>VLOOKUP(AI723,Graph!$D$3:$M$50,col)</f>
        <v>5.8999999999999999E-3</v>
      </c>
      <c r="AK723" s="1">
        <f>VLOOKUP(AI723,Graph!$D$3:$M$50,col+1)</f>
        <v>4.7999999999999996E-3</v>
      </c>
      <c r="AL723" s="1">
        <f t="shared" si="543"/>
        <v>5.1666666666666666E-3</v>
      </c>
      <c r="AM723" s="1">
        <f t="shared" si="560"/>
        <v>0.64058333333333328</v>
      </c>
      <c r="AN723" s="2">
        <f t="shared" si="544"/>
        <v>0.71683333333333388</v>
      </c>
      <c r="AO723" s="1">
        <f t="shared" si="545"/>
        <v>5.205920112292358E-2</v>
      </c>
      <c r="AP723" s="1">
        <f t="shared" si="546"/>
        <v>1.0933144830693644</v>
      </c>
      <c r="AQ723" s="1">
        <f t="shared" si="547"/>
        <v>1.0933144830693642</v>
      </c>
      <c r="AR723" s="1">
        <f t="shared" si="548"/>
        <v>1.0933144830693642</v>
      </c>
      <c r="AS723" s="1">
        <f t="shared" si="549"/>
        <v>1.0933144830693642</v>
      </c>
      <c r="AT723" s="1">
        <f t="shared" si="550"/>
        <v>0.97358020500686615</v>
      </c>
      <c r="AU723" s="1">
        <f t="shared" si="551"/>
        <v>0.72467893865202115</v>
      </c>
      <c r="AV723" s="2">
        <f t="shared" si="563"/>
        <v>722</v>
      </c>
      <c r="AW723" s="1">
        <f t="shared" si="564"/>
        <v>724.6789386520212</v>
      </c>
      <c r="AX723" s="1">
        <f t="shared" si="565"/>
        <v>0.97358020500686615</v>
      </c>
      <c r="AY723" s="1">
        <f t="shared" si="566"/>
        <v>1.0933144830693642</v>
      </c>
      <c r="AZ723" s="1">
        <f t="shared" si="561"/>
        <v>5.1666666666666666E-3</v>
      </c>
      <c r="BA723" s="1">
        <f t="shared" si="562"/>
        <v>19.445126553697545</v>
      </c>
    </row>
    <row r="724" spans="1:53">
      <c r="A724" s="2">
        <f t="shared" si="520"/>
        <v>0.72300000000000053</v>
      </c>
      <c r="B724" s="1">
        <f t="shared" si="554"/>
        <v>0.7756691666666673</v>
      </c>
      <c r="C724" s="1">
        <f t="shared" si="521"/>
        <v>5.4534401175665013E-2</v>
      </c>
      <c r="D724" s="1">
        <f t="shared" si="555"/>
        <v>1.0987623915453351</v>
      </c>
      <c r="E724" s="1">
        <f t="shared" si="567"/>
        <v>1.0987177852442804</v>
      </c>
      <c r="F724" s="1">
        <f t="shared" si="567"/>
        <v>1.0987161678873592</v>
      </c>
      <c r="G724" s="1">
        <f t="shared" si="567"/>
        <v>1.0987161092318387</v>
      </c>
      <c r="H724" s="1">
        <f t="shared" si="523"/>
        <v>0.74957646966879754</v>
      </c>
      <c r="I724" s="1">
        <f t="shared" si="556"/>
        <v>19.665313569846038</v>
      </c>
      <c r="J724" s="1">
        <f>VLOOKUP($I724,Graph!$D$3:$M$50,col)</f>
        <v>5.8999999999999999E-3</v>
      </c>
      <c r="K724" s="1">
        <f>VLOOKUP($I724,Graph!$D$3:$M$50,col+1)</f>
        <v>4.7999999999999996E-3</v>
      </c>
      <c r="L724" s="1">
        <f t="shared" si="524"/>
        <v>5.1666666666666666E-3</v>
      </c>
      <c r="M724" s="1">
        <f t="shared" si="525"/>
        <v>0.64058333333333328</v>
      </c>
      <c r="N724" s="1">
        <f t="shared" si="526"/>
        <v>0.71783333333333388</v>
      </c>
      <c r="O724" s="1">
        <f t="shared" si="527"/>
        <v>5.2064497762609775E-2</v>
      </c>
      <c r="P724" s="1">
        <f t="shared" si="528"/>
        <v>1.0935048728802101</v>
      </c>
      <c r="Q724" s="1">
        <f t="shared" si="529"/>
        <v>1.0933320216718516</v>
      </c>
      <c r="R724" s="1">
        <f t="shared" si="530"/>
        <v>1.0933261316309533</v>
      </c>
      <c r="S724" s="1">
        <f t="shared" si="531"/>
        <v>1.0933259307455472</v>
      </c>
      <c r="T724" s="1">
        <f t="shared" si="532"/>
        <v>0.97359476355379004</v>
      </c>
      <c r="U724" s="1">
        <f t="shared" si="533"/>
        <v>0.72620348832360393</v>
      </c>
      <c r="V724" s="2">
        <f t="shared" si="557"/>
        <v>19.458752954437745</v>
      </c>
      <c r="W724" s="1">
        <f>VLOOKUP(V724,Graph!$D$3:$M$50,col)</f>
        <v>5.8999999999999999E-3</v>
      </c>
      <c r="X724" s="1">
        <f>VLOOKUP(V724,Graph!$D$3:$M$50,col+1)</f>
        <v>4.7999999999999996E-3</v>
      </c>
      <c r="Y724" s="1">
        <f t="shared" si="534"/>
        <v>5.1666666666666666E-3</v>
      </c>
      <c r="Z724" s="1">
        <f t="shared" si="558"/>
        <v>0.64058333333333328</v>
      </c>
      <c r="AA724" s="2">
        <f t="shared" si="535"/>
        <v>0.71783333333333388</v>
      </c>
      <c r="AB724" s="1">
        <f t="shared" si="536"/>
        <v>5.2064497762609775E-2</v>
      </c>
      <c r="AC724" s="1">
        <f t="shared" si="537"/>
        <v>1.0933259238939543</v>
      </c>
      <c r="AD724" s="1">
        <f t="shared" si="538"/>
        <v>1.0933259236602673</v>
      </c>
      <c r="AE724" s="1">
        <f t="shared" si="539"/>
        <v>1.0933259236522967</v>
      </c>
      <c r="AF724" s="1">
        <f t="shared" si="540"/>
        <v>1.093325923652025</v>
      </c>
      <c r="AG724" s="1">
        <f t="shared" si="541"/>
        <v>0.97359476355379004</v>
      </c>
      <c r="AH724" s="1">
        <f t="shared" si="542"/>
        <v>0.72620348361198028</v>
      </c>
      <c r="AI724" s="2">
        <f t="shared" si="559"/>
        <v>19.458752912354811</v>
      </c>
      <c r="AJ724" s="1">
        <f>VLOOKUP(AI724,Graph!$D$3:$M$50,col)</f>
        <v>5.8999999999999999E-3</v>
      </c>
      <c r="AK724" s="1">
        <f>VLOOKUP(AI724,Graph!$D$3:$M$50,col+1)</f>
        <v>4.7999999999999996E-3</v>
      </c>
      <c r="AL724" s="1">
        <f t="shared" si="543"/>
        <v>5.1666666666666666E-3</v>
      </c>
      <c r="AM724" s="1">
        <f t="shared" si="560"/>
        <v>0.64058333333333328</v>
      </c>
      <c r="AN724" s="2">
        <f t="shared" si="544"/>
        <v>0.71783333333333388</v>
      </c>
      <c r="AO724" s="1">
        <f t="shared" si="545"/>
        <v>5.2064497762609775E-2</v>
      </c>
      <c r="AP724" s="1">
        <f t="shared" si="546"/>
        <v>1.0933259236520156</v>
      </c>
      <c r="AQ724" s="1">
        <f t="shared" si="547"/>
        <v>1.0933259236520152</v>
      </c>
      <c r="AR724" s="1">
        <f t="shared" si="548"/>
        <v>1.0933259236520152</v>
      </c>
      <c r="AS724" s="1">
        <f t="shared" si="549"/>
        <v>1.0933259236520152</v>
      </c>
      <c r="AT724" s="1">
        <f t="shared" si="550"/>
        <v>0.97359476355379004</v>
      </c>
      <c r="AU724" s="1">
        <f t="shared" si="551"/>
        <v>0.72620348361197373</v>
      </c>
      <c r="AV724" s="2">
        <f t="shared" si="563"/>
        <v>723</v>
      </c>
      <c r="AW724" s="1">
        <f t="shared" si="564"/>
        <v>726.20348361197375</v>
      </c>
      <c r="AX724" s="1">
        <f t="shared" si="565"/>
        <v>0.97359476355379004</v>
      </c>
      <c r="AY724" s="1">
        <f t="shared" si="566"/>
        <v>1.0933259236520152</v>
      </c>
      <c r="AZ724" s="1">
        <f t="shared" si="561"/>
        <v>5.1666666666666666E-3</v>
      </c>
      <c r="BA724" s="1">
        <f t="shared" si="562"/>
        <v>19.458752912354811</v>
      </c>
    </row>
    <row r="725" spans="1:53">
      <c r="A725" s="2">
        <f t="shared" ref="A725:A788" si="568">A724+0.001</f>
        <v>0.72400000000000053</v>
      </c>
      <c r="B725" s="1">
        <f t="shared" si="554"/>
        <v>0.77671033333333406</v>
      </c>
      <c r="C725" s="1">
        <f t="shared" ref="C725:C788" si="569">(4/27)*(b*A725/B725)^2</f>
        <v>5.4538850099364836E-2</v>
      </c>
      <c r="D725" s="1">
        <f t="shared" si="555"/>
        <v>1.0987718549487877</v>
      </c>
      <c r="E725" s="1">
        <f t="shared" si="567"/>
        <v>1.0987275827776848</v>
      </c>
      <c r="F725" s="1">
        <f t="shared" si="567"/>
        <v>1.0987259773582596</v>
      </c>
      <c r="G725" s="1">
        <f t="shared" si="567"/>
        <v>1.0987259191293233</v>
      </c>
      <c r="H725" s="1">
        <f t="shared" ref="H725:H788" si="570">SQRT(gn*(2*A725/3)^3)*G725*b</f>
        <v>0.75113885167731886</v>
      </c>
      <c r="I725" s="1">
        <f t="shared" si="556"/>
        <v>19.678967240053044</v>
      </c>
      <c r="J725" s="1">
        <f>VLOOKUP($I725,Graph!$D$3:$M$50,col)</f>
        <v>5.8999999999999999E-3</v>
      </c>
      <c r="K725" s="1">
        <f>VLOOKUP($I725,Graph!$D$3:$M$50,col+1)</f>
        <v>4.7999999999999996E-3</v>
      </c>
      <c r="L725" s="1">
        <f t="shared" ref="L725:L788" si="571">J725+Ratio*(K725-J725)</f>
        <v>5.1666666666666666E-3</v>
      </c>
      <c r="M725" s="1">
        <f t="shared" ref="M725:M788" si="572">b-2*L725*L</f>
        <v>0.64058333333333328</v>
      </c>
      <c r="N725" s="1">
        <f t="shared" ref="N725:N788" si="573">A725-L725*L</f>
        <v>0.71883333333333388</v>
      </c>
      <c r="O725" s="1">
        <f t="shared" ref="O725:O788" si="574">(4/27)*(M725*N725/B725)^2</f>
        <v>5.2069780470540283E-2</v>
      </c>
      <c r="P725" s="1">
        <f t="shared" ref="P725:P788" si="575">SQRT(G725-(O725*G725-POWER(G725,1/3)+1)/(O725-POWER(G725,-2/3)/3))</f>
        <v>1.0935162566831476</v>
      </c>
      <c r="Q725" s="1">
        <f t="shared" ref="Q725:Q788" si="576">SQRT(P725-(O725*P725-POWER(P725,1/3)+1)/(O725-POWER(P725,-2/3)/3))</f>
        <v>1.0933434325493958</v>
      </c>
      <c r="R725" s="1">
        <f t="shared" ref="R725:R788" si="577">SQRT(Q725-(O725*Q725-POWER(Q725,1/3)+1)/(O725-POWER(Q725,-2/3)/3))</f>
        <v>1.093337542644079</v>
      </c>
      <c r="S725" s="1">
        <f t="shared" ref="S725:S788" si="578">SQRT(R725-(O725*R725-POWER(R725,1/3)+1)/(O725-POWER(R725,-2/3)/3))</f>
        <v>1.0933373417365027</v>
      </c>
      <c r="T725" s="1">
        <f t="shared" ref="T725:T788" si="579">(M725/b)*POWER(N725/A725,3/2)</f>
        <v>0.97360928195599994</v>
      </c>
      <c r="U725" s="1">
        <f t="shared" ref="U725:U788" si="580">SQRT(gn*(2*A725/3)^3)*S725*T725*b</f>
        <v>0.72772910234887034</v>
      </c>
      <c r="V725" s="2">
        <f t="shared" si="557"/>
        <v>19.472369790742416</v>
      </c>
      <c r="W725" s="1">
        <f>VLOOKUP(V725,Graph!$D$3:$M$50,col)</f>
        <v>5.8999999999999999E-3</v>
      </c>
      <c r="X725" s="1">
        <f>VLOOKUP(V725,Graph!$D$3:$M$50,col+1)</f>
        <v>4.7999999999999996E-3</v>
      </c>
      <c r="Y725" s="1">
        <f t="shared" ref="Y725:Y788" si="581">W725+Ratio*(X725-W725)</f>
        <v>5.1666666666666666E-3</v>
      </c>
      <c r="Z725" s="1">
        <f t="shared" si="558"/>
        <v>0.64058333333333328</v>
      </c>
      <c r="AA725" s="2">
        <f t="shared" ref="AA725:AA788" si="582">A725-Y725*L</f>
        <v>0.71883333333333388</v>
      </c>
      <c r="AB725" s="1">
        <f t="shared" ref="AB725:AB788" si="583">(4/27)*(Z725*AA725/B725)^2</f>
        <v>5.2069780470540283E-2</v>
      </c>
      <c r="AC725" s="1">
        <f t="shared" ref="AC725:AC788" si="584">SQRT(S725-(AB725*S725-POWER(S725,1/3)+1)/(AB725-POWER(S725,-2/3)/3))</f>
        <v>1.09333733488324</v>
      </c>
      <c r="AD725" s="1">
        <f t="shared" ref="AD725:AD788" si="585">SQRT(AC725-(AB725*AC725-POWER(AC725,1/3)+1)/(AB725-POWER(AC725,-2/3)/3))</f>
        <v>1.0933373346494644</v>
      </c>
      <c r="AE725" s="1">
        <f t="shared" ref="AE725:AE788" si="586">SQRT(AD725-(AB725*AD725-POWER(AD725,1/3)+1)/(AB725-POWER(AD725,-2/3)/3))</f>
        <v>1.0933373346414901</v>
      </c>
      <c r="AF725" s="1">
        <f t="shared" ref="AF725:AF788" si="587">SQRT(AE725-(AB725*AE725-POWER(AE725,1/3)+1)/(AB725-POWER(AE725,-2/3)/3))</f>
        <v>1.0933373346412176</v>
      </c>
      <c r="AG725" s="1">
        <f t="shared" ref="AG725:AG788" si="588">(Z725/b)*POWER(AA725/A725,3/2)</f>
        <v>0.97360928195599994</v>
      </c>
      <c r="AH725" s="1">
        <f t="shared" ref="AH725:AH788" si="589">SQRT(gn*(2*A725/3)^3)*AF725*AG725*b</f>
        <v>0.72772909762622406</v>
      </c>
      <c r="AI725" s="2">
        <f t="shared" si="559"/>
        <v>19.472369748619997</v>
      </c>
      <c r="AJ725" s="1">
        <f>VLOOKUP(AI725,Graph!$D$3:$M$50,col)</f>
        <v>5.8999999999999999E-3</v>
      </c>
      <c r="AK725" s="1">
        <f>VLOOKUP(AI725,Graph!$D$3:$M$50,col+1)</f>
        <v>4.7999999999999996E-3</v>
      </c>
      <c r="AL725" s="1">
        <f t="shared" ref="AL725:AL788" si="590">AJ725+Ratio*(AK725-AJ725)</f>
        <v>5.1666666666666666E-3</v>
      </c>
      <c r="AM725" s="1">
        <f t="shared" si="560"/>
        <v>0.64058333333333328</v>
      </c>
      <c r="AN725" s="2">
        <f t="shared" ref="AN725:AN788" si="591">A725-AL725*L</f>
        <v>0.71883333333333388</v>
      </c>
      <c r="AO725" s="1">
        <f t="shared" ref="AO725:AO788" si="592">(4/27)*(AM725*AN725/B725)^2</f>
        <v>5.2069780470540283E-2</v>
      </c>
      <c r="AP725" s="1">
        <f t="shared" ref="AP725:AP788" si="593">SQRT(AF725-(AO725*AF725-POWER(AF725,1/3)+1)/(AO725-POWER(AF725,-2/3)/3))</f>
        <v>1.0933373346412087</v>
      </c>
      <c r="AQ725" s="1">
        <f t="shared" ref="AQ725:AQ788" si="594">SQRT(AP725-(AO725*AP725-POWER(AP725,1/3)+1)/(AO725-POWER(AP725,-2/3)/3))</f>
        <v>1.0933373346412081</v>
      </c>
      <c r="AR725" s="1">
        <f t="shared" ref="AR725:AR788" si="595">SQRT(AQ725-(AO725*AQ725-POWER(AQ725,1/3)+1)/(AO725-POWER(AQ725,-2/3)/3))</f>
        <v>1.0933373346412083</v>
      </c>
      <c r="AS725" s="1">
        <f t="shared" ref="AS725:AS788" si="596">SQRT(AR725-(AO725*AR725-POWER(AR725,1/3)+1)/(AO725-POWER(AR725,-2/3)/3))</f>
        <v>1.0933373346412083</v>
      </c>
      <c r="AT725" s="1">
        <f t="shared" ref="AT725:AT788" si="597">(AM725/b)*POWER(AN725/A725,3/2)</f>
        <v>0.97360928195599994</v>
      </c>
      <c r="AU725" s="1">
        <f t="shared" ref="AU725:AU788" si="598">SQRT(gn*(2*A725/3)^3)*AS725*AT725*b</f>
        <v>0.72772909762621785</v>
      </c>
      <c r="AV725" s="2">
        <f t="shared" si="563"/>
        <v>724</v>
      </c>
      <c r="AW725" s="1">
        <f t="shared" si="564"/>
        <v>727.72909762621782</v>
      </c>
      <c r="AX725" s="1">
        <f t="shared" si="565"/>
        <v>0.97360928195599994</v>
      </c>
      <c r="AY725" s="1">
        <f t="shared" si="566"/>
        <v>1.0933373346412083</v>
      </c>
      <c r="AZ725" s="1">
        <f t="shared" si="561"/>
        <v>5.1666666666666666E-3</v>
      </c>
      <c r="BA725" s="1">
        <f t="shared" si="562"/>
        <v>19.472369748619997</v>
      </c>
    </row>
    <row r="726" spans="1:53">
      <c r="A726" s="2">
        <f t="shared" si="568"/>
        <v>0.72500000000000053</v>
      </c>
      <c r="B726" s="1">
        <f t="shared" si="554"/>
        <v>0.77775150000000071</v>
      </c>
      <c r="C726" s="1">
        <f t="shared" si="569"/>
        <v>5.4543287292358737E-2</v>
      </c>
      <c r="D726" s="1">
        <f t="shared" si="555"/>
        <v>1.0987812936431542</v>
      </c>
      <c r="E726" s="1">
        <f t="shared" si="567"/>
        <v>1.0987373548361243</v>
      </c>
      <c r="F726" s="1">
        <f t="shared" si="567"/>
        <v>1.0987357613295536</v>
      </c>
      <c r="G726" s="1">
        <f t="shared" si="567"/>
        <v>1.0987357035264176</v>
      </c>
      <c r="H726" s="1">
        <f t="shared" si="570"/>
        <v>0.75270231874827453</v>
      </c>
      <c r="I726" s="1">
        <f t="shared" si="556"/>
        <v>19.692611452784682</v>
      </c>
      <c r="J726" s="1">
        <f>VLOOKUP($I726,Graph!$D$3:$M$50,col)</f>
        <v>5.8999999999999999E-3</v>
      </c>
      <c r="K726" s="1">
        <f>VLOOKUP($I726,Graph!$D$3:$M$50,col+1)</f>
        <v>4.7999999999999996E-3</v>
      </c>
      <c r="L726" s="1">
        <f t="shared" si="571"/>
        <v>5.1666666666666666E-3</v>
      </c>
      <c r="M726" s="1">
        <f t="shared" si="572"/>
        <v>0.64058333333333328</v>
      </c>
      <c r="N726" s="1">
        <f t="shared" si="573"/>
        <v>0.71983333333333388</v>
      </c>
      <c r="O726" s="1">
        <f t="shared" si="574"/>
        <v>5.2075049301589738E-2</v>
      </c>
      <c r="P726" s="1">
        <f t="shared" si="575"/>
        <v>1.0935276110575469</v>
      </c>
      <c r="Q726" s="1">
        <f t="shared" si="576"/>
        <v>1.0933548139475022</v>
      </c>
      <c r="R726" s="1">
        <f t="shared" si="577"/>
        <v>1.0933489241782939</v>
      </c>
      <c r="S726" s="1">
        <f t="shared" si="578"/>
        <v>1.0933487232486356</v>
      </c>
      <c r="T726" s="1">
        <f t="shared" si="579"/>
        <v>0.97362376037931297</v>
      </c>
      <c r="U726" s="1">
        <f t="shared" si="580"/>
        <v>0.72925578467924401</v>
      </c>
      <c r="V726" s="2">
        <f t="shared" si="557"/>
        <v>19.485977124566968</v>
      </c>
      <c r="W726" s="1">
        <f>VLOOKUP(V726,Graph!$D$3:$M$50,col)</f>
        <v>5.8999999999999999E-3</v>
      </c>
      <c r="X726" s="1">
        <f>VLOOKUP(V726,Graph!$D$3:$M$50,col+1)</f>
        <v>4.7999999999999996E-3</v>
      </c>
      <c r="Y726" s="1">
        <f t="shared" si="581"/>
        <v>5.1666666666666666E-3</v>
      </c>
      <c r="Z726" s="1">
        <f t="shared" si="558"/>
        <v>0.64058333333333328</v>
      </c>
      <c r="AA726" s="2">
        <f t="shared" si="582"/>
        <v>0.71983333333333388</v>
      </c>
      <c r="AB726" s="1">
        <f t="shared" si="583"/>
        <v>5.2075049301589738E-2</v>
      </c>
      <c r="AC726" s="1">
        <f t="shared" si="584"/>
        <v>1.0933487163937077</v>
      </c>
      <c r="AD726" s="1">
        <f t="shared" si="585"/>
        <v>1.0933487161598443</v>
      </c>
      <c r="AE726" s="1">
        <f t="shared" si="586"/>
        <v>1.0933487161518658</v>
      </c>
      <c r="AF726" s="1">
        <f t="shared" si="587"/>
        <v>1.0933487161515938</v>
      </c>
      <c r="AG726" s="1">
        <f t="shared" si="588"/>
        <v>0.97362376037931297</v>
      </c>
      <c r="AH726" s="1">
        <f t="shared" si="589"/>
        <v>0.72925577994556778</v>
      </c>
      <c r="AI726" s="2">
        <f t="shared" si="559"/>
        <v>19.485977082405125</v>
      </c>
      <c r="AJ726" s="1">
        <f>VLOOKUP(AI726,Graph!$D$3:$M$50,col)</f>
        <v>5.8999999999999999E-3</v>
      </c>
      <c r="AK726" s="1">
        <f>VLOOKUP(AI726,Graph!$D$3:$M$50,col+1)</f>
        <v>4.7999999999999996E-3</v>
      </c>
      <c r="AL726" s="1">
        <f t="shared" si="590"/>
        <v>5.1666666666666666E-3</v>
      </c>
      <c r="AM726" s="1">
        <f t="shared" si="560"/>
        <v>0.64058333333333328</v>
      </c>
      <c r="AN726" s="2">
        <f t="shared" si="591"/>
        <v>0.71983333333333388</v>
      </c>
      <c r="AO726" s="1">
        <f t="shared" si="592"/>
        <v>5.2075049301589738E-2</v>
      </c>
      <c r="AP726" s="1">
        <f t="shared" si="593"/>
        <v>1.0933487161515845</v>
      </c>
      <c r="AQ726" s="1">
        <f t="shared" si="594"/>
        <v>1.0933487161515842</v>
      </c>
      <c r="AR726" s="1">
        <f t="shared" si="595"/>
        <v>1.093348716151584</v>
      </c>
      <c r="AS726" s="1">
        <f t="shared" si="596"/>
        <v>1.0933487161515842</v>
      </c>
      <c r="AT726" s="1">
        <f t="shared" si="597"/>
        <v>0.97362376037931297</v>
      </c>
      <c r="AU726" s="1">
        <f t="shared" si="598"/>
        <v>0.72925577994556123</v>
      </c>
      <c r="AV726" s="2">
        <f t="shared" si="563"/>
        <v>725</v>
      </c>
      <c r="AW726" s="1">
        <f t="shared" si="564"/>
        <v>729.25577994556124</v>
      </c>
      <c r="AX726" s="1">
        <f t="shared" si="565"/>
        <v>0.97362376037931297</v>
      </c>
      <c r="AY726" s="1">
        <f t="shared" si="566"/>
        <v>1.0933487161515842</v>
      </c>
      <c r="AZ726" s="1">
        <f t="shared" si="561"/>
        <v>5.1666666666666666E-3</v>
      </c>
      <c r="BA726" s="1">
        <f t="shared" si="562"/>
        <v>19.485977082405125</v>
      </c>
    </row>
    <row r="727" spans="1:53">
      <c r="A727" s="2">
        <f t="shared" si="568"/>
        <v>0.72600000000000053</v>
      </c>
      <c r="B727" s="1">
        <f t="shared" si="554"/>
        <v>0.77879266666666735</v>
      </c>
      <c r="C727" s="1">
        <f t="shared" si="569"/>
        <v>5.4547712800971072E-2</v>
      </c>
      <c r="D727" s="1">
        <f t="shared" si="555"/>
        <v>1.0987907077250605</v>
      </c>
      <c r="E727" s="1">
        <f t="shared" si="567"/>
        <v>1.0987471015188064</v>
      </c>
      <c r="F727" s="1">
        <f t="shared" si="567"/>
        <v>1.0987455199005209</v>
      </c>
      <c r="G727" s="1">
        <f t="shared" si="567"/>
        <v>1.0987454625224042</v>
      </c>
      <c r="H727" s="1">
        <f t="shared" si="570"/>
        <v>0.75426687012866822</v>
      </c>
      <c r="I727" s="1">
        <f t="shared" si="556"/>
        <v>19.706246227649682</v>
      </c>
      <c r="J727" s="1">
        <f>VLOOKUP($I727,Graph!$D$3:$M$50,col)</f>
        <v>5.8999999999999999E-3</v>
      </c>
      <c r="K727" s="1">
        <f>VLOOKUP($I727,Graph!$D$3:$M$50,col+1)</f>
        <v>4.7999999999999996E-3</v>
      </c>
      <c r="L727" s="1">
        <f t="shared" si="571"/>
        <v>5.1666666666666666E-3</v>
      </c>
      <c r="M727" s="1">
        <f t="shared" si="572"/>
        <v>0.64058333333333328</v>
      </c>
      <c r="N727" s="1">
        <f t="shared" si="573"/>
        <v>0.72083333333333388</v>
      </c>
      <c r="O727" s="1">
        <f t="shared" si="574"/>
        <v>5.2080304310344973E-2</v>
      </c>
      <c r="P727" s="1">
        <f t="shared" si="575"/>
        <v>1.0935389361173384</v>
      </c>
      <c r="Q727" s="1">
        <f t="shared" si="576"/>
        <v>1.0933661659802263</v>
      </c>
      <c r="R727" s="1">
        <f t="shared" si="577"/>
        <v>1.0933602763476491</v>
      </c>
      <c r="S727" s="1">
        <f t="shared" si="578"/>
        <v>1.0933600753959958</v>
      </c>
      <c r="T727" s="1">
        <f t="shared" si="579"/>
        <v>0.97363819898863435</v>
      </c>
      <c r="U727" s="1">
        <f t="shared" si="580"/>
        <v>0.73078353456710599</v>
      </c>
      <c r="V727" s="2">
        <f t="shared" si="557"/>
        <v>19.499574975754175</v>
      </c>
      <c r="W727" s="1">
        <f>VLOOKUP(V727,Graph!$D$3:$M$50,col)</f>
        <v>5.8999999999999999E-3</v>
      </c>
      <c r="X727" s="1">
        <f>VLOOKUP(V727,Graph!$D$3:$M$50,col+1)</f>
        <v>4.7999999999999996E-3</v>
      </c>
      <c r="Y727" s="1">
        <f t="shared" si="581"/>
        <v>5.1666666666666666E-3</v>
      </c>
      <c r="Z727" s="1">
        <f t="shared" si="558"/>
        <v>0.64058333333333328</v>
      </c>
      <c r="AA727" s="2">
        <f t="shared" si="582"/>
        <v>0.72083333333333388</v>
      </c>
      <c r="AB727" s="1">
        <f t="shared" si="583"/>
        <v>5.2080304310344973E-2</v>
      </c>
      <c r="AC727" s="1">
        <f t="shared" si="584"/>
        <v>1.093360068539408</v>
      </c>
      <c r="AD727" s="1">
        <f t="shared" si="585"/>
        <v>1.0933600683054572</v>
      </c>
      <c r="AE727" s="1">
        <f t="shared" si="586"/>
        <v>1.0933600682974745</v>
      </c>
      <c r="AF727" s="1">
        <f t="shared" si="587"/>
        <v>1.093360068297202</v>
      </c>
      <c r="AG727" s="1">
        <f t="shared" si="588"/>
        <v>0.97363819898863435</v>
      </c>
      <c r="AH727" s="1">
        <f t="shared" si="589"/>
        <v>0.73078352982239103</v>
      </c>
      <c r="AI727" s="2">
        <f t="shared" si="559"/>
        <v>19.499574933552935</v>
      </c>
      <c r="AJ727" s="1">
        <f>VLOOKUP(AI727,Graph!$D$3:$M$50,col)</f>
        <v>5.8999999999999999E-3</v>
      </c>
      <c r="AK727" s="1">
        <f>VLOOKUP(AI727,Graph!$D$3:$M$50,col+1)</f>
        <v>4.7999999999999996E-3</v>
      </c>
      <c r="AL727" s="1">
        <f t="shared" si="590"/>
        <v>5.1666666666666666E-3</v>
      </c>
      <c r="AM727" s="1">
        <f t="shared" si="560"/>
        <v>0.64058333333333328</v>
      </c>
      <c r="AN727" s="2">
        <f t="shared" si="591"/>
        <v>0.72083333333333388</v>
      </c>
      <c r="AO727" s="1">
        <f t="shared" si="592"/>
        <v>5.2080304310344973E-2</v>
      </c>
      <c r="AP727" s="1">
        <f t="shared" si="593"/>
        <v>1.0933600682971927</v>
      </c>
      <c r="AQ727" s="1">
        <f t="shared" si="594"/>
        <v>1.0933600682971925</v>
      </c>
      <c r="AR727" s="1">
        <f t="shared" si="595"/>
        <v>1.0933600682971922</v>
      </c>
      <c r="AS727" s="1">
        <f t="shared" si="596"/>
        <v>1.0933600682971925</v>
      </c>
      <c r="AT727" s="1">
        <f t="shared" si="597"/>
        <v>0.97363819898863435</v>
      </c>
      <c r="AU727" s="1">
        <f t="shared" si="598"/>
        <v>0.73078352982238481</v>
      </c>
      <c r="AV727" s="2">
        <f t="shared" si="563"/>
        <v>726</v>
      </c>
      <c r="AW727" s="1">
        <f t="shared" si="564"/>
        <v>730.78352982238482</v>
      </c>
      <c r="AX727" s="1">
        <f t="shared" si="565"/>
        <v>0.97363819898863435</v>
      </c>
      <c r="AY727" s="1">
        <f t="shared" si="566"/>
        <v>1.0933600682971925</v>
      </c>
      <c r="AZ727" s="1">
        <f t="shared" si="561"/>
        <v>5.1666666666666666E-3</v>
      </c>
      <c r="BA727" s="1">
        <f t="shared" si="562"/>
        <v>19.499574933552935</v>
      </c>
    </row>
    <row r="728" spans="1:53">
      <c r="A728" s="2">
        <f t="shared" si="568"/>
        <v>0.72700000000000053</v>
      </c>
      <c r="B728" s="1">
        <f t="shared" si="554"/>
        <v>0.779833833333334</v>
      </c>
      <c r="C728" s="1">
        <f t="shared" si="569"/>
        <v>5.4552126671282709E-2</v>
      </c>
      <c r="D728" s="1">
        <f t="shared" si="555"/>
        <v>1.098800097290628</v>
      </c>
      <c r="E728" s="1">
        <f t="shared" si="567"/>
        <v>1.0987568229244258</v>
      </c>
      <c r="F728" s="1">
        <f t="shared" si="567"/>
        <v>1.0987552531699285</v>
      </c>
      <c r="G728" s="1">
        <f t="shared" si="567"/>
        <v>1.0987551962160518</v>
      </c>
      <c r="H728" s="1">
        <f t="shared" si="570"/>
        <v>0.75583250506707012</v>
      </c>
      <c r="I728" s="1">
        <f t="shared" si="556"/>
        <v>19.719871584189143</v>
      </c>
      <c r="J728" s="1">
        <f>VLOOKUP($I728,Graph!$D$3:$M$50,col)</f>
        <v>5.8999999999999999E-3</v>
      </c>
      <c r="K728" s="1">
        <f>VLOOKUP($I728,Graph!$D$3:$M$50,col+1)</f>
        <v>4.7999999999999996E-3</v>
      </c>
      <c r="L728" s="1">
        <f t="shared" si="571"/>
        <v>5.1666666666666666E-3</v>
      </c>
      <c r="M728" s="1">
        <f t="shared" si="572"/>
        <v>0.64058333333333328</v>
      </c>
      <c r="N728" s="1">
        <f t="shared" si="573"/>
        <v>0.72183333333333388</v>
      </c>
      <c r="O728" s="1">
        <f t="shared" si="574"/>
        <v>5.2085545551107004E-2</v>
      </c>
      <c r="P728" s="1">
        <f t="shared" si="575"/>
        <v>1.093550231975865</v>
      </c>
      <c r="Q728" s="1">
        <f t="shared" si="576"/>
        <v>1.0933774887610346</v>
      </c>
      <c r="R728" s="1">
        <f t="shared" si="577"/>
        <v>1.0933715992656061</v>
      </c>
      <c r="S728" s="1">
        <f t="shared" si="578"/>
        <v>1.093371398292045</v>
      </c>
      <c r="T728" s="1">
        <f t="shared" si="579"/>
        <v>0.97365259794796344</v>
      </c>
      <c r="U728" s="1">
        <f t="shared" si="580"/>
        <v>0.73231235126640404</v>
      </c>
      <c r="V728" s="2">
        <f t="shared" si="557"/>
        <v>19.513163364077908</v>
      </c>
      <c r="W728" s="1">
        <f>VLOOKUP(V728,Graph!$D$3:$M$50,col)</f>
        <v>5.8999999999999999E-3</v>
      </c>
      <c r="X728" s="1">
        <f>VLOOKUP(V728,Graph!$D$3:$M$50,col+1)</f>
        <v>4.7999999999999996E-3</v>
      </c>
      <c r="Y728" s="1">
        <f t="shared" si="581"/>
        <v>5.1666666666666666E-3</v>
      </c>
      <c r="Z728" s="1">
        <f t="shared" si="558"/>
        <v>0.64058333333333328</v>
      </c>
      <c r="AA728" s="2">
        <f t="shared" si="582"/>
        <v>0.72183333333333388</v>
      </c>
      <c r="AB728" s="1">
        <f t="shared" si="583"/>
        <v>5.2085545551107004E-2</v>
      </c>
      <c r="AC728" s="1">
        <f t="shared" si="584"/>
        <v>1.0933713914338026</v>
      </c>
      <c r="AD728" s="1">
        <f t="shared" si="585"/>
        <v>1.093371391199764</v>
      </c>
      <c r="AE728" s="1">
        <f t="shared" si="586"/>
        <v>1.0933713911917773</v>
      </c>
      <c r="AF728" s="1">
        <f t="shared" si="587"/>
        <v>1.0933713911915048</v>
      </c>
      <c r="AG728" s="1">
        <f t="shared" si="588"/>
        <v>0.97365259794796344</v>
      </c>
      <c r="AH728" s="1">
        <f t="shared" si="589"/>
        <v>0.73231234651064281</v>
      </c>
      <c r="AI728" s="2">
        <f t="shared" si="559"/>
        <v>19.513163321837304</v>
      </c>
      <c r="AJ728" s="1">
        <f>VLOOKUP(AI728,Graph!$D$3:$M$50,col)</f>
        <v>5.8999999999999999E-3</v>
      </c>
      <c r="AK728" s="1">
        <f>VLOOKUP(AI728,Graph!$D$3:$M$50,col+1)</f>
        <v>4.7999999999999996E-3</v>
      </c>
      <c r="AL728" s="1">
        <f t="shared" si="590"/>
        <v>5.1666666666666666E-3</v>
      </c>
      <c r="AM728" s="1">
        <f t="shared" si="560"/>
        <v>0.64058333333333328</v>
      </c>
      <c r="AN728" s="2">
        <f t="shared" si="591"/>
        <v>0.72183333333333388</v>
      </c>
      <c r="AO728" s="1">
        <f t="shared" si="592"/>
        <v>5.2085545551107004E-2</v>
      </c>
      <c r="AP728" s="1">
        <f t="shared" si="593"/>
        <v>1.0933713911914957</v>
      </c>
      <c r="AQ728" s="1">
        <f t="shared" si="594"/>
        <v>1.0933713911914951</v>
      </c>
      <c r="AR728" s="1">
        <f t="shared" si="595"/>
        <v>1.0933713911914951</v>
      </c>
      <c r="AS728" s="1">
        <f t="shared" si="596"/>
        <v>1.0933713911914951</v>
      </c>
      <c r="AT728" s="1">
        <f t="shared" si="597"/>
        <v>0.97365259794796344</v>
      </c>
      <c r="AU728" s="1">
        <f t="shared" si="598"/>
        <v>0.73231234651063615</v>
      </c>
      <c r="AV728" s="2">
        <f t="shared" si="563"/>
        <v>727</v>
      </c>
      <c r="AW728" s="1">
        <f t="shared" si="564"/>
        <v>732.31234651063619</v>
      </c>
      <c r="AX728" s="1">
        <f t="shared" si="565"/>
        <v>0.97365259794796344</v>
      </c>
      <c r="AY728" s="1">
        <f t="shared" si="566"/>
        <v>1.0933713911914951</v>
      </c>
      <c r="AZ728" s="1">
        <f t="shared" si="561"/>
        <v>5.1666666666666666E-3</v>
      </c>
      <c r="BA728" s="1">
        <f t="shared" si="562"/>
        <v>19.513163321837304</v>
      </c>
    </row>
    <row r="729" spans="1:53">
      <c r="A729" s="2">
        <f t="shared" si="568"/>
        <v>0.72800000000000054</v>
      </c>
      <c r="B729" s="1">
        <f t="shared" si="554"/>
        <v>0.78087500000000065</v>
      </c>
      <c r="C729" s="1">
        <f t="shared" si="569"/>
        <v>5.4556528949132523E-2</v>
      </c>
      <c r="D729" s="1">
        <f t="shared" si="555"/>
        <v>1.0988094624354794</v>
      </c>
      <c r="E729" s="1">
        <f t="shared" si="567"/>
        <v>1.0987665191511653</v>
      </c>
      <c r="F729" s="1">
        <f t="shared" si="567"/>
        <v>1.0987649612360313</v>
      </c>
      <c r="G729" s="1">
        <f t="shared" si="567"/>
        <v>1.0987649047056169</v>
      </c>
      <c r="H729" s="1">
        <f t="shared" si="570"/>
        <v>0.75739922281361094</v>
      </c>
      <c r="I729" s="1">
        <f t="shared" si="556"/>
        <v>19.733487541876904</v>
      </c>
      <c r="J729" s="1">
        <f>VLOOKUP($I729,Graph!$D$3:$M$50,col)</f>
        <v>5.8999999999999999E-3</v>
      </c>
      <c r="K729" s="1">
        <f>VLOOKUP($I729,Graph!$D$3:$M$50,col+1)</f>
        <v>4.7999999999999996E-3</v>
      </c>
      <c r="L729" s="1">
        <f t="shared" si="571"/>
        <v>5.1666666666666666E-3</v>
      </c>
      <c r="M729" s="1">
        <f t="shared" si="572"/>
        <v>0.64058333333333328</v>
      </c>
      <c r="N729" s="1">
        <f t="shared" si="573"/>
        <v>0.72283333333333388</v>
      </c>
      <c r="O729" s="1">
        <f t="shared" si="574"/>
        <v>5.2090773077892942E-2</v>
      </c>
      <c r="P729" s="1">
        <f t="shared" si="575"/>
        <v>1.0935614987458859</v>
      </c>
      <c r="Q729" s="1">
        <f t="shared" si="576"/>
        <v>1.093388782402813</v>
      </c>
      <c r="R729" s="1">
        <f t="shared" si="577"/>
        <v>1.0933828930450447</v>
      </c>
      <c r="S729" s="1">
        <f t="shared" si="578"/>
        <v>1.0933826920496628</v>
      </c>
      <c r="T729" s="1">
        <f t="shared" si="579"/>
        <v>0.97366695742040021</v>
      </c>
      <c r="U729" s="1">
        <f t="shared" si="580"/>
        <v>0.73384223403265048</v>
      </c>
      <c r="V729" s="2">
        <f t="shared" si="557"/>
        <v>19.526742309243485</v>
      </c>
      <c r="W729" s="1">
        <f>VLOOKUP(V729,Graph!$D$3:$M$50,col)</f>
        <v>5.8999999999999999E-3</v>
      </c>
      <c r="X729" s="1">
        <f>VLOOKUP(V729,Graph!$D$3:$M$50,col+1)</f>
        <v>4.7999999999999996E-3</v>
      </c>
      <c r="Y729" s="1">
        <f t="shared" si="581"/>
        <v>5.1666666666666666E-3</v>
      </c>
      <c r="Z729" s="1">
        <f t="shared" si="558"/>
        <v>0.64058333333333328</v>
      </c>
      <c r="AA729" s="2">
        <f t="shared" si="582"/>
        <v>0.72283333333333388</v>
      </c>
      <c r="AB729" s="1">
        <f t="shared" si="583"/>
        <v>5.2090773077892942E-2</v>
      </c>
      <c r="AC729" s="1">
        <f t="shared" si="584"/>
        <v>1.0933826851897701</v>
      </c>
      <c r="AD729" s="1">
        <f t="shared" si="585"/>
        <v>1.0933826849556447</v>
      </c>
      <c r="AE729" s="1">
        <f t="shared" si="586"/>
        <v>1.093382684947654</v>
      </c>
      <c r="AF729" s="1">
        <f t="shared" si="587"/>
        <v>1.0933826849473811</v>
      </c>
      <c r="AG729" s="1">
        <f t="shared" si="588"/>
        <v>0.97366695742040021</v>
      </c>
      <c r="AH729" s="1">
        <f t="shared" si="589"/>
        <v>0.73384222926583431</v>
      </c>
      <c r="AI729" s="2">
        <f t="shared" si="559"/>
        <v>19.526742266963559</v>
      </c>
      <c r="AJ729" s="1">
        <f>VLOOKUP(AI729,Graph!$D$3:$M$50,col)</f>
        <v>5.8999999999999999E-3</v>
      </c>
      <c r="AK729" s="1">
        <f>VLOOKUP(AI729,Graph!$D$3:$M$50,col+1)</f>
        <v>4.7999999999999996E-3</v>
      </c>
      <c r="AL729" s="1">
        <f t="shared" si="590"/>
        <v>5.1666666666666666E-3</v>
      </c>
      <c r="AM729" s="1">
        <f t="shared" si="560"/>
        <v>0.64058333333333328</v>
      </c>
      <c r="AN729" s="2">
        <f t="shared" si="591"/>
        <v>0.72283333333333388</v>
      </c>
      <c r="AO729" s="1">
        <f t="shared" si="592"/>
        <v>5.2090773077892942E-2</v>
      </c>
      <c r="AP729" s="1">
        <f t="shared" si="593"/>
        <v>1.0933826849473718</v>
      </c>
      <c r="AQ729" s="1">
        <f t="shared" si="594"/>
        <v>1.0933826849473716</v>
      </c>
      <c r="AR729" s="1">
        <f t="shared" si="595"/>
        <v>1.0933826849473718</v>
      </c>
      <c r="AS729" s="1">
        <f t="shared" si="596"/>
        <v>1.0933826849473716</v>
      </c>
      <c r="AT729" s="1">
        <f t="shared" si="597"/>
        <v>0.97366695742040021</v>
      </c>
      <c r="AU729" s="1">
        <f t="shared" si="598"/>
        <v>0.73384222926582787</v>
      </c>
      <c r="AV729" s="2">
        <f t="shared" si="563"/>
        <v>728</v>
      </c>
      <c r="AW729" s="1">
        <f t="shared" si="564"/>
        <v>733.84222926582788</v>
      </c>
      <c r="AX729" s="1">
        <f t="shared" si="565"/>
        <v>0.97366695742040021</v>
      </c>
      <c r="AY729" s="1">
        <f t="shared" si="566"/>
        <v>1.0933826849473716</v>
      </c>
      <c r="AZ729" s="1">
        <f t="shared" si="561"/>
        <v>5.1666666666666666E-3</v>
      </c>
      <c r="BA729" s="1">
        <f t="shared" si="562"/>
        <v>19.526742266963559</v>
      </c>
    </row>
    <row r="730" spans="1:53">
      <c r="A730" s="2">
        <f t="shared" si="568"/>
        <v>0.72900000000000054</v>
      </c>
      <c r="B730" s="1">
        <f t="shared" si="554"/>
        <v>0.7819161666666673</v>
      </c>
      <c r="C730" s="1">
        <f t="shared" si="569"/>
        <v>5.4560919680119113E-2</v>
      </c>
      <c r="D730" s="1">
        <f t="shared" si="555"/>
        <v>1.0988188032547406</v>
      </c>
      <c r="E730" s="1">
        <f t="shared" si="567"/>
        <v>1.0987761902967006</v>
      </c>
      <c r="F730" s="1">
        <f t="shared" si="567"/>
        <v>1.0987746441965758</v>
      </c>
      <c r="G730" s="1">
        <f t="shared" si="567"/>
        <v>1.0987745880888482</v>
      </c>
      <c r="H730" s="1">
        <f t="shared" si="570"/>
        <v>0.75896702261997639</v>
      </c>
      <c r="I730" s="1">
        <f t="shared" si="556"/>
        <v>19.747094120119804</v>
      </c>
      <c r="J730" s="1">
        <f>VLOOKUP($I730,Graph!$D$3:$M$50,col)</f>
        <v>5.8999999999999999E-3</v>
      </c>
      <c r="K730" s="1">
        <f>VLOOKUP($I730,Graph!$D$3:$M$50,col+1)</f>
        <v>4.7999999999999996E-3</v>
      </c>
      <c r="L730" s="1">
        <f t="shared" si="571"/>
        <v>5.1666666666666666E-3</v>
      </c>
      <c r="M730" s="1">
        <f t="shared" si="572"/>
        <v>0.64058333333333328</v>
      </c>
      <c r="N730" s="1">
        <f t="shared" si="573"/>
        <v>0.72383333333333388</v>
      </c>
      <c r="O730" s="1">
        <f t="shared" si="574"/>
        <v>5.2095986944437761E-2</v>
      </c>
      <c r="P730" s="1">
        <f t="shared" si="575"/>
        <v>1.0935727365395806</v>
      </c>
      <c r="Q730" s="1">
        <f t="shared" si="576"/>
        <v>1.0934000470178646</v>
      </c>
      <c r="R730" s="1">
        <f t="shared" si="577"/>
        <v>1.0933941577982642</v>
      </c>
      <c r="S730" s="1">
        <f t="shared" si="578"/>
        <v>1.0933939567811468</v>
      </c>
      <c r="T730" s="1">
        <f t="shared" si="579"/>
        <v>0.97368127756815137</v>
      </c>
      <c r="U730" s="1">
        <f t="shared" si="580"/>
        <v>0.73537318212291236</v>
      </c>
      <c r="V730" s="2">
        <f t="shared" si="557"/>
        <v>19.540311830887987</v>
      </c>
      <c r="W730" s="1">
        <f>VLOOKUP(V730,Graph!$D$3:$M$50,col)</f>
        <v>5.8999999999999999E-3</v>
      </c>
      <c r="X730" s="1">
        <f>VLOOKUP(V730,Graph!$D$3:$M$50,col+1)</f>
        <v>4.7999999999999996E-3</v>
      </c>
      <c r="Y730" s="1">
        <f t="shared" si="581"/>
        <v>5.1666666666666666E-3</v>
      </c>
      <c r="Z730" s="1">
        <f t="shared" si="558"/>
        <v>0.64058333333333328</v>
      </c>
      <c r="AA730" s="2">
        <f t="shared" si="582"/>
        <v>0.72383333333333388</v>
      </c>
      <c r="AB730" s="1">
        <f t="shared" si="583"/>
        <v>5.2095986944437761E-2</v>
      </c>
      <c r="AC730" s="1">
        <f t="shared" si="584"/>
        <v>1.0933939499196099</v>
      </c>
      <c r="AD730" s="1">
        <f t="shared" si="585"/>
        <v>1.0933939496853975</v>
      </c>
      <c r="AE730" s="1">
        <f t="shared" si="586"/>
        <v>1.0933939496774026</v>
      </c>
      <c r="AF730" s="1">
        <f t="shared" si="587"/>
        <v>1.0933939496771299</v>
      </c>
      <c r="AG730" s="1">
        <f t="shared" si="588"/>
        <v>0.97368127756815137</v>
      </c>
      <c r="AH730" s="1">
        <f t="shared" si="589"/>
        <v>0.73537317734503393</v>
      </c>
      <c r="AI730" s="2">
        <f t="shared" si="559"/>
        <v>19.540311788568776</v>
      </c>
      <c r="AJ730" s="1">
        <f>VLOOKUP(AI730,Graph!$D$3:$M$50,col)</f>
        <v>5.8999999999999999E-3</v>
      </c>
      <c r="AK730" s="1">
        <f>VLOOKUP(AI730,Graph!$D$3:$M$50,col+1)</f>
        <v>4.7999999999999996E-3</v>
      </c>
      <c r="AL730" s="1">
        <f t="shared" si="590"/>
        <v>5.1666666666666666E-3</v>
      </c>
      <c r="AM730" s="1">
        <f t="shared" si="560"/>
        <v>0.64058333333333328</v>
      </c>
      <c r="AN730" s="2">
        <f t="shared" si="591"/>
        <v>0.72383333333333388</v>
      </c>
      <c r="AO730" s="1">
        <f t="shared" si="592"/>
        <v>5.2095986944437761E-2</v>
      </c>
      <c r="AP730" s="1">
        <f t="shared" si="593"/>
        <v>1.0933939496771203</v>
      </c>
      <c r="AQ730" s="1">
        <f t="shared" si="594"/>
        <v>1.0933939496771203</v>
      </c>
      <c r="AR730" s="1">
        <f t="shared" si="595"/>
        <v>1.0933939496771203</v>
      </c>
      <c r="AS730" s="1">
        <f t="shared" si="596"/>
        <v>1.0933939496771203</v>
      </c>
      <c r="AT730" s="1">
        <f t="shared" si="597"/>
        <v>0.97368127756815137</v>
      </c>
      <c r="AU730" s="1">
        <f t="shared" si="598"/>
        <v>0.7353731773450275</v>
      </c>
      <c r="AV730" s="2">
        <f t="shared" si="563"/>
        <v>729</v>
      </c>
      <c r="AW730" s="1">
        <f t="shared" si="564"/>
        <v>735.37317734502744</v>
      </c>
      <c r="AX730" s="1">
        <f t="shared" si="565"/>
        <v>0.97368127756815137</v>
      </c>
      <c r="AY730" s="1">
        <f t="shared" si="566"/>
        <v>1.0933939496771203</v>
      </c>
      <c r="AZ730" s="1">
        <f t="shared" si="561"/>
        <v>5.1666666666666666E-3</v>
      </c>
      <c r="BA730" s="1">
        <f t="shared" si="562"/>
        <v>19.540311788568776</v>
      </c>
    </row>
    <row r="731" spans="1:53">
      <c r="A731" s="2">
        <f t="shared" si="568"/>
        <v>0.73000000000000054</v>
      </c>
      <c r="B731" s="1">
        <f t="shared" si="554"/>
        <v>0.78295733333333406</v>
      </c>
      <c r="C731" s="1">
        <f t="shared" si="569"/>
        <v>5.4565298909602225E-2</v>
      </c>
      <c r="D731" s="1">
        <f t="shared" si="555"/>
        <v>1.0988281198430445</v>
      </c>
      <c r="E731" s="1">
        <f t="shared" si="567"/>
        <v>1.0987858364582022</v>
      </c>
      <c r="F731" s="1">
        <f t="shared" si="567"/>
        <v>1.0987843021488046</v>
      </c>
      <c r="G731" s="1">
        <f t="shared" si="567"/>
        <v>1.09878424646299</v>
      </c>
      <c r="H731" s="1">
        <f t="shared" si="570"/>
        <v>0.76053590373940227</v>
      </c>
      <c r="I731" s="1">
        <f t="shared" si="556"/>
        <v>19.760691338258077</v>
      </c>
      <c r="J731" s="1">
        <f>VLOOKUP($I731,Graph!$D$3:$M$50,col)</f>
        <v>5.8999999999999999E-3</v>
      </c>
      <c r="K731" s="1">
        <f>VLOOKUP($I731,Graph!$D$3:$M$50,col+1)</f>
        <v>4.7999999999999996E-3</v>
      </c>
      <c r="L731" s="1">
        <f t="shared" si="571"/>
        <v>5.1666666666666666E-3</v>
      </c>
      <c r="M731" s="1">
        <f t="shared" si="572"/>
        <v>0.64058333333333328</v>
      </c>
      <c r="N731" s="1">
        <f t="shared" si="573"/>
        <v>0.72483333333333388</v>
      </c>
      <c r="O731" s="1">
        <f t="shared" si="574"/>
        <v>5.2101187204196202E-2</v>
      </c>
      <c r="P731" s="1">
        <f t="shared" si="575"/>
        <v>1.0935839454685539</v>
      </c>
      <c r="Q731" s="1">
        <f t="shared" si="576"/>
        <v>1.0934112827179183</v>
      </c>
      <c r="R731" s="1">
        <f t="shared" si="577"/>
        <v>1.0934053936369872</v>
      </c>
      <c r="S731" s="1">
        <f t="shared" si="578"/>
        <v>1.0934051925982209</v>
      </c>
      <c r="T731" s="1">
        <f t="shared" si="579"/>
        <v>0.97369555855253631</v>
      </c>
      <c r="U731" s="1">
        <f t="shared" si="580"/>
        <v>0.73690519479581007</v>
      </c>
      <c r="V731" s="2">
        <f t="shared" si="557"/>
        <v>19.553871948580614</v>
      </c>
      <c r="W731" s="1">
        <f>VLOOKUP(V731,Graph!$D$3:$M$50,col)</f>
        <v>5.8999999999999999E-3</v>
      </c>
      <c r="X731" s="1">
        <f>VLOOKUP(V731,Graph!$D$3:$M$50,col+1)</f>
        <v>4.7999999999999996E-3</v>
      </c>
      <c r="Y731" s="1">
        <f t="shared" si="581"/>
        <v>5.1666666666666666E-3</v>
      </c>
      <c r="Z731" s="1">
        <f t="shared" si="558"/>
        <v>0.64058333333333328</v>
      </c>
      <c r="AA731" s="2">
        <f t="shared" si="582"/>
        <v>0.72483333333333388</v>
      </c>
      <c r="AB731" s="1">
        <f t="shared" si="583"/>
        <v>5.2101187204196202E-2</v>
      </c>
      <c r="AC731" s="1">
        <f t="shared" si="584"/>
        <v>1.0934051857350442</v>
      </c>
      <c r="AD731" s="1">
        <f t="shared" si="585"/>
        <v>1.0934051855007452</v>
      </c>
      <c r="AE731" s="1">
        <f t="shared" si="586"/>
        <v>1.0934051854927467</v>
      </c>
      <c r="AF731" s="1">
        <f t="shared" si="587"/>
        <v>1.0934051854924733</v>
      </c>
      <c r="AG731" s="1">
        <f t="shared" si="588"/>
        <v>0.97369555855253631</v>
      </c>
      <c r="AH731" s="1">
        <f t="shared" si="589"/>
        <v>0.73690519000686061</v>
      </c>
      <c r="AI731" s="2">
        <f t="shared" si="559"/>
        <v>19.553871906222152</v>
      </c>
      <c r="AJ731" s="1">
        <f>VLOOKUP(AI731,Graph!$D$3:$M$50,col)</f>
        <v>5.8999999999999999E-3</v>
      </c>
      <c r="AK731" s="1">
        <f>VLOOKUP(AI731,Graph!$D$3:$M$50,col+1)</f>
        <v>4.7999999999999996E-3</v>
      </c>
      <c r="AL731" s="1">
        <f t="shared" si="590"/>
        <v>5.1666666666666666E-3</v>
      </c>
      <c r="AM731" s="1">
        <f t="shared" si="560"/>
        <v>0.64058333333333328</v>
      </c>
      <c r="AN731" s="2">
        <f t="shared" si="591"/>
        <v>0.72483333333333388</v>
      </c>
      <c r="AO731" s="1">
        <f t="shared" si="592"/>
        <v>5.2101187204196202E-2</v>
      </c>
      <c r="AP731" s="1">
        <f t="shared" si="593"/>
        <v>1.0934051854924642</v>
      </c>
      <c r="AQ731" s="1">
        <f t="shared" si="594"/>
        <v>1.093405185492464</v>
      </c>
      <c r="AR731" s="1">
        <f t="shared" si="595"/>
        <v>1.0934051854924638</v>
      </c>
      <c r="AS731" s="1">
        <f t="shared" si="596"/>
        <v>1.0934051854924636</v>
      </c>
      <c r="AT731" s="1">
        <f t="shared" si="597"/>
        <v>0.97369555855253631</v>
      </c>
      <c r="AU731" s="1">
        <f t="shared" si="598"/>
        <v>0.73690519000685406</v>
      </c>
      <c r="AV731" s="2">
        <f t="shared" si="563"/>
        <v>730</v>
      </c>
      <c r="AW731" s="1">
        <f t="shared" si="564"/>
        <v>736.90519000685401</v>
      </c>
      <c r="AX731" s="1">
        <f t="shared" si="565"/>
        <v>0.97369555855253631</v>
      </c>
      <c r="AY731" s="1">
        <f t="shared" si="566"/>
        <v>1.0934051854924636</v>
      </c>
      <c r="AZ731" s="1">
        <f t="shared" si="561"/>
        <v>5.1666666666666666E-3</v>
      </c>
      <c r="BA731" s="1">
        <f t="shared" si="562"/>
        <v>19.553871906222152</v>
      </c>
    </row>
    <row r="732" spans="1:53">
      <c r="A732" s="2">
        <f t="shared" si="568"/>
        <v>0.73100000000000054</v>
      </c>
      <c r="B732" s="1">
        <f t="shared" si="554"/>
        <v>0.78399850000000071</v>
      </c>
      <c r="C732" s="1">
        <f t="shared" si="569"/>
        <v>5.4569666682704451E-2</v>
      </c>
      <c r="D732" s="1">
        <f t="shared" si="555"/>
        <v>1.098837412294533</v>
      </c>
      <c r="E732" s="1">
        <f t="shared" si="567"/>
        <v>1.0987954577323402</v>
      </c>
      <c r="F732" s="1">
        <f t="shared" si="567"/>
        <v>1.0987939351894589</v>
      </c>
      <c r="G732" s="1">
        <f t="shared" si="567"/>
        <v>1.0987938799247856</v>
      </c>
      <c r="H732" s="1">
        <f t="shared" si="570"/>
        <v>0.76210586542666903</v>
      </c>
      <c r="I732" s="1">
        <f t="shared" si="556"/>
        <v>19.774279215565596</v>
      </c>
      <c r="J732" s="1">
        <f>VLOOKUP($I732,Graph!$D$3:$M$50,col)</f>
        <v>5.8999999999999999E-3</v>
      </c>
      <c r="K732" s="1">
        <f>VLOOKUP($I732,Graph!$D$3:$M$50,col+1)</f>
        <v>4.7999999999999996E-3</v>
      </c>
      <c r="L732" s="1">
        <f t="shared" si="571"/>
        <v>5.1666666666666666E-3</v>
      </c>
      <c r="M732" s="1">
        <f t="shared" si="572"/>
        <v>0.64058333333333328</v>
      </c>
      <c r="N732" s="1">
        <f t="shared" si="573"/>
        <v>0.72583333333333389</v>
      </c>
      <c r="O732" s="1">
        <f t="shared" si="574"/>
        <v>5.2106373910344582E-2</v>
      </c>
      <c r="P732" s="1">
        <f t="shared" si="575"/>
        <v>1.0935951256438365</v>
      </c>
      <c r="Q732" s="1">
        <f t="shared" si="576"/>
        <v>1.0934224896141287</v>
      </c>
      <c r="R732" s="1">
        <f t="shared" si="577"/>
        <v>1.0934166006723656</v>
      </c>
      <c r="S732" s="1">
        <f t="shared" si="578"/>
        <v>1.093416399612035</v>
      </c>
      <c r="T732" s="1">
        <f t="shared" si="579"/>
        <v>0.97370980053399325</v>
      </c>
      <c r="U732" s="1">
        <f t="shared" si="580"/>
        <v>0.73843827131150919</v>
      </c>
      <c r="V732" s="2">
        <f t="shared" si="557"/>
        <v>19.567422681822983</v>
      </c>
      <c r="W732" s="1">
        <f>VLOOKUP(V732,Graph!$D$3:$M$50,col)</f>
        <v>5.8999999999999999E-3</v>
      </c>
      <c r="X732" s="1">
        <f>VLOOKUP(V732,Graph!$D$3:$M$50,col+1)</f>
        <v>4.7999999999999996E-3</v>
      </c>
      <c r="Y732" s="1">
        <f t="shared" si="581"/>
        <v>5.1666666666666666E-3</v>
      </c>
      <c r="Z732" s="1">
        <f t="shared" si="558"/>
        <v>0.64058333333333328</v>
      </c>
      <c r="AA732" s="2">
        <f t="shared" si="582"/>
        <v>0.72583333333333389</v>
      </c>
      <c r="AB732" s="1">
        <f t="shared" si="583"/>
        <v>5.2106373910344582E-2</v>
      </c>
      <c r="AC732" s="1">
        <f t="shared" si="584"/>
        <v>1.0934163927472238</v>
      </c>
      <c r="AD732" s="1">
        <f t="shared" si="585"/>
        <v>1.093416392512838</v>
      </c>
      <c r="AE732" s="1">
        <f t="shared" si="586"/>
        <v>1.0934163925048357</v>
      </c>
      <c r="AF732" s="1">
        <f t="shared" si="587"/>
        <v>1.0934163925045621</v>
      </c>
      <c r="AG732" s="1">
        <f t="shared" si="588"/>
        <v>0.97370980053399325</v>
      </c>
      <c r="AH732" s="1">
        <f t="shared" si="589"/>
        <v>0.7384382665114807</v>
      </c>
      <c r="AI732" s="2">
        <f t="shared" si="559"/>
        <v>19.567422639425313</v>
      </c>
      <c r="AJ732" s="1">
        <f>VLOOKUP(AI732,Graph!$D$3:$M$50,col)</f>
        <v>5.8999999999999999E-3</v>
      </c>
      <c r="AK732" s="1">
        <f>VLOOKUP(AI732,Graph!$D$3:$M$50,col+1)</f>
        <v>4.7999999999999996E-3</v>
      </c>
      <c r="AL732" s="1">
        <f t="shared" si="590"/>
        <v>5.1666666666666666E-3</v>
      </c>
      <c r="AM732" s="1">
        <f t="shared" si="560"/>
        <v>0.64058333333333328</v>
      </c>
      <c r="AN732" s="2">
        <f t="shared" si="591"/>
        <v>0.72583333333333389</v>
      </c>
      <c r="AO732" s="1">
        <f t="shared" si="592"/>
        <v>5.2106373910344582E-2</v>
      </c>
      <c r="AP732" s="1">
        <f t="shared" si="593"/>
        <v>1.0934163925045528</v>
      </c>
      <c r="AQ732" s="1">
        <f t="shared" si="594"/>
        <v>1.0934163925045526</v>
      </c>
      <c r="AR732" s="1">
        <f t="shared" si="595"/>
        <v>1.0934163925045528</v>
      </c>
      <c r="AS732" s="1">
        <f t="shared" si="596"/>
        <v>1.0934163925045526</v>
      </c>
      <c r="AT732" s="1">
        <f t="shared" si="597"/>
        <v>0.97370980053399325</v>
      </c>
      <c r="AU732" s="1">
        <f t="shared" si="598"/>
        <v>0.73843826651147415</v>
      </c>
      <c r="AV732" s="2">
        <f t="shared" si="563"/>
        <v>731</v>
      </c>
      <c r="AW732" s="1">
        <f t="shared" si="564"/>
        <v>738.43826651147413</v>
      </c>
      <c r="AX732" s="1">
        <f t="shared" si="565"/>
        <v>0.97370980053399325</v>
      </c>
      <c r="AY732" s="1">
        <f t="shared" si="566"/>
        <v>1.0934163925045526</v>
      </c>
      <c r="AZ732" s="1">
        <f t="shared" si="561"/>
        <v>5.1666666666666666E-3</v>
      </c>
      <c r="BA732" s="1">
        <f t="shared" si="562"/>
        <v>19.567422639425313</v>
      </c>
    </row>
    <row r="733" spans="1:53">
      <c r="A733" s="2">
        <f t="shared" si="568"/>
        <v>0.73200000000000054</v>
      </c>
      <c r="B733" s="1">
        <f t="shared" si="554"/>
        <v>0.78503966666666736</v>
      </c>
      <c r="C733" s="1">
        <f t="shared" si="569"/>
        <v>5.4574023044312713E-2</v>
      </c>
      <c r="D733" s="1">
        <f t="shared" si="555"/>
        <v>1.0988466807028621</v>
      </c>
      <c r="E733" s="1">
        <f t="shared" si="567"/>
        <v>1.0988050542152863</v>
      </c>
      <c r="F733" s="1">
        <f t="shared" si="567"/>
        <v>1.0988035434147814</v>
      </c>
      <c r="G733" s="1">
        <f t="shared" si="567"/>
        <v>1.0988034885704792</v>
      </c>
      <c r="H733" s="1">
        <f t="shared" si="570"/>
        <v>0.76367690693809587</v>
      </c>
      <c r="I733" s="1">
        <f t="shared" si="556"/>
        <v>19.787857771250248</v>
      </c>
      <c r="J733" s="1">
        <f>VLOOKUP($I733,Graph!$D$3:$M$50,col)</f>
        <v>5.8999999999999999E-3</v>
      </c>
      <c r="K733" s="1">
        <f>VLOOKUP($I733,Graph!$D$3:$M$50,col+1)</f>
        <v>4.7999999999999996E-3</v>
      </c>
      <c r="L733" s="1">
        <f t="shared" si="571"/>
        <v>5.1666666666666666E-3</v>
      </c>
      <c r="M733" s="1">
        <f t="shared" si="572"/>
        <v>0.64058333333333328</v>
      </c>
      <c r="N733" s="1">
        <f t="shared" si="573"/>
        <v>0.72683333333333389</v>
      </c>
      <c r="O733" s="1">
        <f t="shared" si="574"/>
        <v>5.2111547115782579E-2</v>
      </c>
      <c r="P733" s="1">
        <f t="shared" si="575"/>
        <v>1.0936062771758932</v>
      </c>
      <c r="Q733" s="1">
        <f t="shared" si="576"/>
        <v>1.0934336678170837</v>
      </c>
      <c r="R733" s="1">
        <f t="shared" si="577"/>
        <v>1.09342777901498</v>
      </c>
      <c r="S733" s="1">
        <f t="shared" si="578"/>
        <v>1.0934275779331708</v>
      </c>
      <c r="T733" s="1">
        <f t="shared" si="579"/>
        <v>0.97372400367208545</v>
      </c>
      <c r="U733" s="1">
        <f t="shared" si="580"/>
        <v>0.7399724109317164</v>
      </c>
      <c r="V733" s="2">
        <f t="shared" si="557"/>
        <v>19.580964050049481</v>
      </c>
      <c r="W733" s="1">
        <f>VLOOKUP(V733,Graph!$D$3:$M$50,col)</f>
        <v>5.8999999999999999E-3</v>
      </c>
      <c r="X733" s="1">
        <f>VLOOKUP(V733,Graph!$D$3:$M$50,col+1)</f>
        <v>4.7999999999999996E-3</v>
      </c>
      <c r="Y733" s="1">
        <f t="shared" si="581"/>
        <v>5.1666666666666666E-3</v>
      </c>
      <c r="Z733" s="1">
        <f t="shared" si="558"/>
        <v>0.64058333333333328</v>
      </c>
      <c r="AA733" s="2">
        <f t="shared" si="582"/>
        <v>0.72683333333333389</v>
      </c>
      <c r="AB733" s="1">
        <f t="shared" si="583"/>
        <v>5.2111547115782579E-2</v>
      </c>
      <c r="AC733" s="1">
        <f t="shared" si="584"/>
        <v>1.0934275710667296</v>
      </c>
      <c r="AD733" s="1">
        <f t="shared" si="585"/>
        <v>1.0934275708322578</v>
      </c>
      <c r="AE733" s="1">
        <f t="shared" si="586"/>
        <v>1.0934275708242513</v>
      </c>
      <c r="AF733" s="1">
        <f t="shared" si="587"/>
        <v>1.0934275708239778</v>
      </c>
      <c r="AG733" s="1">
        <f t="shared" si="588"/>
        <v>0.97372400367208545</v>
      </c>
      <c r="AH733" s="1">
        <f t="shared" si="589"/>
        <v>0.73997240612060056</v>
      </c>
      <c r="AI733" s="2">
        <f t="shared" si="559"/>
        <v>19.580964007612639</v>
      </c>
      <c r="AJ733" s="1">
        <f>VLOOKUP(AI733,Graph!$D$3:$M$50,col)</f>
        <v>5.8999999999999999E-3</v>
      </c>
      <c r="AK733" s="1">
        <f>VLOOKUP(AI733,Graph!$D$3:$M$50,col+1)</f>
        <v>4.7999999999999996E-3</v>
      </c>
      <c r="AL733" s="1">
        <f t="shared" si="590"/>
        <v>5.1666666666666666E-3</v>
      </c>
      <c r="AM733" s="1">
        <f t="shared" si="560"/>
        <v>0.64058333333333328</v>
      </c>
      <c r="AN733" s="2">
        <f t="shared" si="591"/>
        <v>0.72683333333333389</v>
      </c>
      <c r="AO733" s="1">
        <f t="shared" si="592"/>
        <v>5.2111547115782579E-2</v>
      </c>
      <c r="AP733" s="1">
        <f t="shared" si="593"/>
        <v>1.0934275708239685</v>
      </c>
      <c r="AQ733" s="1">
        <f t="shared" si="594"/>
        <v>1.093427570823968</v>
      </c>
      <c r="AR733" s="1">
        <f t="shared" si="595"/>
        <v>1.0934275708239682</v>
      </c>
      <c r="AS733" s="1">
        <f t="shared" si="596"/>
        <v>1.093427570823968</v>
      </c>
      <c r="AT733" s="1">
        <f t="shared" si="597"/>
        <v>0.97372400367208545</v>
      </c>
      <c r="AU733" s="1">
        <f t="shared" si="598"/>
        <v>0.7399724061205939</v>
      </c>
      <c r="AV733" s="2">
        <f t="shared" si="563"/>
        <v>732</v>
      </c>
      <c r="AW733" s="1">
        <f t="shared" si="564"/>
        <v>739.97240612059386</v>
      </c>
      <c r="AX733" s="1">
        <f t="shared" si="565"/>
        <v>0.97372400367208545</v>
      </c>
      <c r="AY733" s="1">
        <f t="shared" si="566"/>
        <v>1.093427570823968</v>
      </c>
      <c r="AZ733" s="1">
        <f t="shared" si="561"/>
        <v>5.1666666666666666E-3</v>
      </c>
      <c r="BA733" s="1">
        <f t="shared" si="562"/>
        <v>19.580964007612639</v>
      </c>
    </row>
    <row r="734" spans="1:53">
      <c r="A734" s="2">
        <f t="shared" si="568"/>
        <v>0.73300000000000054</v>
      </c>
      <c r="B734" s="1">
        <f t="shared" si="554"/>
        <v>0.78608083333333401</v>
      </c>
      <c r="C734" s="1">
        <f t="shared" si="569"/>
        <v>5.4578368039079707E-2</v>
      </c>
      <c r="D734" s="1">
        <f t="shared" si="555"/>
        <v>1.0988559251612033</v>
      </c>
      <c r="E734" s="1">
        <f t="shared" si="567"/>
        <v>1.0988146260027172</v>
      </c>
      <c r="F734" s="1">
        <f t="shared" si="567"/>
        <v>1.098813126920519</v>
      </c>
      <c r="G734" s="1">
        <f t="shared" si="567"/>
        <v>1.0988130724958196</v>
      </c>
      <c r="H734" s="1">
        <f t="shared" si="570"/>
        <v>0.76524902753153579</v>
      </c>
      <c r="I734" s="1">
        <f t="shared" si="556"/>
        <v>19.801427024454224</v>
      </c>
      <c r="J734" s="1">
        <f>VLOOKUP($I734,Graph!$D$3:$M$50,col)</f>
        <v>5.8999999999999999E-3</v>
      </c>
      <c r="K734" s="1">
        <f>VLOOKUP($I734,Graph!$D$3:$M$50,col+1)</f>
        <v>4.7999999999999996E-3</v>
      </c>
      <c r="L734" s="1">
        <f t="shared" si="571"/>
        <v>5.1666666666666666E-3</v>
      </c>
      <c r="M734" s="1">
        <f t="shared" si="572"/>
        <v>0.64058333333333328</v>
      </c>
      <c r="N734" s="1">
        <f t="shared" si="573"/>
        <v>0.72783333333333389</v>
      </c>
      <c r="O734" s="1">
        <f t="shared" si="574"/>
        <v>5.2116706873135021E-2</v>
      </c>
      <c r="P734" s="1">
        <f t="shared" si="575"/>
        <v>1.0936174001746206</v>
      </c>
      <c r="Q734" s="1">
        <f t="shared" si="576"/>
        <v>1.0934448174368043</v>
      </c>
      <c r="R734" s="1">
        <f t="shared" si="577"/>
        <v>1.0934389287748485</v>
      </c>
      <c r="S734" s="1">
        <f t="shared" si="578"/>
        <v>1.093438727671644</v>
      </c>
      <c r="T734" s="1">
        <f t="shared" si="579"/>
        <v>0.97373816812550684</v>
      </c>
      <c r="U734" s="1">
        <f t="shared" si="580"/>
        <v>0.74150761291967349</v>
      </c>
      <c r="V734" s="2">
        <f t="shared" si="557"/>
        <v>19.594496072627567</v>
      </c>
      <c r="W734" s="1">
        <f>VLOOKUP(V734,Graph!$D$3:$M$50,col)</f>
        <v>5.8999999999999999E-3</v>
      </c>
      <c r="X734" s="1">
        <f>VLOOKUP(V734,Graph!$D$3:$M$50,col+1)</f>
        <v>4.7999999999999996E-3</v>
      </c>
      <c r="Y734" s="1">
        <f t="shared" si="581"/>
        <v>5.1666666666666666E-3</v>
      </c>
      <c r="Z734" s="1">
        <f t="shared" si="558"/>
        <v>0.64058333333333328</v>
      </c>
      <c r="AA734" s="2">
        <f t="shared" si="582"/>
        <v>0.72783333333333389</v>
      </c>
      <c r="AB734" s="1">
        <f t="shared" si="583"/>
        <v>5.2116706873135021E-2</v>
      </c>
      <c r="AC734" s="1">
        <f t="shared" si="584"/>
        <v>1.0934387208035785</v>
      </c>
      <c r="AD734" s="1">
        <f t="shared" si="585"/>
        <v>1.0934387205690208</v>
      </c>
      <c r="AE734" s="1">
        <f t="shared" si="586"/>
        <v>1.0934387205610099</v>
      </c>
      <c r="AF734" s="1">
        <f t="shared" si="587"/>
        <v>1.0934387205607365</v>
      </c>
      <c r="AG734" s="1">
        <f t="shared" si="588"/>
        <v>0.97373816812550684</v>
      </c>
      <c r="AH734" s="1">
        <f t="shared" si="589"/>
        <v>0.74150760809746263</v>
      </c>
      <c r="AI734" s="2">
        <f t="shared" si="559"/>
        <v>19.594496030151589</v>
      </c>
      <c r="AJ734" s="1">
        <f>VLOOKUP(AI734,Graph!$D$3:$M$50,col)</f>
        <v>5.8999999999999999E-3</v>
      </c>
      <c r="AK734" s="1">
        <f>VLOOKUP(AI734,Graph!$D$3:$M$50,col+1)</f>
        <v>4.7999999999999996E-3</v>
      </c>
      <c r="AL734" s="1">
        <f t="shared" si="590"/>
        <v>5.1666666666666666E-3</v>
      </c>
      <c r="AM734" s="1">
        <f t="shared" si="560"/>
        <v>0.64058333333333328</v>
      </c>
      <c r="AN734" s="2">
        <f t="shared" si="591"/>
        <v>0.72783333333333389</v>
      </c>
      <c r="AO734" s="1">
        <f t="shared" si="592"/>
        <v>5.2116706873135021E-2</v>
      </c>
      <c r="AP734" s="1">
        <f t="shared" si="593"/>
        <v>1.093438720560727</v>
      </c>
      <c r="AQ734" s="1">
        <f t="shared" si="594"/>
        <v>1.0934387205607268</v>
      </c>
      <c r="AR734" s="1">
        <f t="shared" si="595"/>
        <v>1.0934387205607268</v>
      </c>
      <c r="AS734" s="1">
        <f t="shared" si="596"/>
        <v>1.0934387205607268</v>
      </c>
      <c r="AT734" s="1">
        <f t="shared" si="597"/>
        <v>0.97373816812550684</v>
      </c>
      <c r="AU734" s="1">
        <f t="shared" si="598"/>
        <v>0.74150760809745597</v>
      </c>
      <c r="AV734" s="2">
        <f t="shared" si="563"/>
        <v>733</v>
      </c>
      <c r="AW734" s="1">
        <f t="shared" si="564"/>
        <v>741.507608097456</v>
      </c>
      <c r="AX734" s="1">
        <f t="shared" si="565"/>
        <v>0.97373816812550684</v>
      </c>
      <c r="AY734" s="1">
        <f t="shared" si="566"/>
        <v>1.0934387205607268</v>
      </c>
      <c r="AZ734" s="1">
        <f t="shared" si="561"/>
        <v>5.1666666666666666E-3</v>
      </c>
      <c r="BA734" s="1">
        <f t="shared" si="562"/>
        <v>19.594496030151589</v>
      </c>
    </row>
    <row r="735" spans="1:53">
      <c r="A735" s="2">
        <f t="shared" si="568"/>
        <v>0.73400000000000054</v>
      </c>
      <c r="B735" s="1">
        <f t="shared" si="554"/>
        <v>0.78712200000000065</v>
      </c>
      <c r="C735" s="1">
        <f t="shared" si="569"/>
        <v>5.458270171142568E-2</v>
      </c>
      <c r="D735" s="1">
        <f t="shared" si="555"/>
        <v>1.098865145762248</v>
      </c>
      <c r="E735" s="1">
        <f t="shared" si="567"/>
        <v>1.0988241731898183</v>
      </c>
      <c r="F735" s="1">
        <f t="shared" si="567"/>
        <v>1.0988226858019277</v>
      </c>
      <c r="G735" s="1">
        <f t="shared" si="567"/>
        <v>1.0988226317960652</v>
      </c>
      <c r="H735" s="1">
        <f t="shared" si="570"/>
        <v>0.76682222646637144</v>
      </c>
      <c r="I735" s="1">
        <f t="shared" si="556"/>
        <v>19.814986994254344</v>
      </c>
      <c r="J735" s="1">
        <f>VLOOKUP($I735,Graph!$D$3:$M$50,col)</f>
        <v>5.8999999999999999E-3</v>
      </c>
      <c r="K735" s="1">
        <f>VLOOKUP($I735,Graph!$D$3:$M$50,col+1)</f>
        <v>4.7999999999999996E-3</v>
      </c>
      <c r="L735" s="1">
        <f t="shared" si="571"/>
        <v>5.1666666666666666E-3</v>
      </c>
      <c r="M735" s="1">
        <f t="shared" si="572"/>
        <v>0.64058333333333328</v>
      </c>
      <c r="N735" s="1">
        <f t="shared" si="573"/>
        <v>0.72883333333333389</v>
      </c>
      <c r="O735" s="1">
        <f t="shared" si="574"/>
        <v>5.2121853234753712E-2</v>
      </c>
      <c r="P735" s="1">
        <f t="shared" si="575"/>
        <v>1.0936284947493566</v>
      </c>
      <c r="Q735" s="1">
        <f t="shared" si="576"/>
        <v>1.0934559385827505</v>
      </c>
      <c r="R735" s="1">
        <f t="shared" si="577"/>
        <v>1.0934500500614253</v>
      </c>
      <c r="S735" s="1">
        <f t="shared" si="578"/>
        <v>1.09344984893691</v>
      </c>
      <c r="T735" s="1">
        <f t="shared" si="579"/>
        <v>0.97375229405208819</v>
      </c>
      <c r="U735" s="1">
        <f t="shared" si="580"/>
        <v>0.74304387654015314</v>
      </c>
      <c r="V735" s="2">
        <f t="shared" si="557"/>
        <v>19.608018768858113</v>
      </c>
      <c r="W735" s="1">
        <f>VLOOKUP(V735,Graph!$D$3:$M$50,col)</f>
        <v>5.8999999999999999E-3</v>
      </c>
      <c r="X735" s="1">
        <f>VLOOKUP(V735,Graph!$D$3:$M$50,col+1)</f>
        <v>4.7999999999999996E-3</v>
      </c>
      <c r="Y735" s="1">
        <f t="shared" si="581"/>
        <v>5.1666666666666666E-3</v>
      </c>
      <c r="Z735" s="1">
        <f t="shared" si="558"/>
        <v>0.64058333333333328</v>
      </c>
      <c r="AA735" s="2">
        <f t="shared" si="582"/>
        <v>0.72883333333333389</v>
      </c>
      <c r="AB735" s="1">
        <f t="shared" si="583"/>
        <v>5.2121853234753712E-2</v>
      </c>
      <c r="AC735" s="1">
        <f t="shared" si="584"/>
        <v>1.0934498420672247</v>
      </c>
      <c r="AD735" s="1">
        <f t="shared" si="585"/>
        <v>1.0934498418325811</v>
      </c>
      <c r="AE735" s="1">
        <f t="shared" si="586"/>
        <v>1.0934498418245666</v>
      </c>
      <c r="AF735" s="1">
        <f t="shared" si="587"/>
        <v>1.0934498418242928</v>
      </c>
      <c r="AG735" s="1">
        <f t="shared" si="588"/>
        <v>0.97375229405208819</v>
      </c>
      <c r="AH735" s="1">
        <f t="shared" si="589"/>
        <v>0.74304387170683905</v>
      </c>
      <c r="AI735" s="2">
        <f t="shared" si="559"/>
        <v>19.608018726343023</v>
      </c>
      <c r="AJ735" s="1">
        <f>VLOOKUP(AI735,Graph!$D$3:$M$50,col)</f>
        <v>5.8999999999999999E-3</v>
      </c>
      <c r="AK735" s="1">
        <f>VLOOKUP(AI735,Graph!$D$3:$M$50,col+1)</f>
        <v>4.7999999999999996E-3</v>
      </c>
      <c r="AL735" s="1">
        <f t="shared" si="590"/>
        <v>5.1666666666666666E-3</v>
      </c>
      <c r="AM735" s="1">
        <f t="shared" si="560"/>
        <v>0.64058333333333328</v>
      </c>
      <c r="AN735" s="2">
        <f t="shared" si="591"/>
        <v>0.72883333333333389</v>
      </c>
      <c r="AO735" s="1">
        <f t="shared" si="592"/>
        <v>5.2121853234753712E-2</v>
      </c>
      <c r="AP735" s="1">
        <f t="shared" si="593"/>
        <v>1.0934498418242833</v>
      </c>
      <c r="AQ735" s="1">
        <f t="shared" si="594"/>
        <v>1.0934498418242833</v>
      </c>
      <c r="AR735" s="1">
        <f t="shared" si="595"/>
        <v>1.0934498418242833</v>
      </c>
      <c r="AS735" s="1">
        <f t="shared" si="596"/>
        <v>1.0934498418242833</v>
      </c>
      <c r="AT735" s="1">
        <f t="shared" si="597"/>
        <v>0.97375229405208819</v>
      </c>
      <c r="AU735" s="1">
        <f t="shared" si="598"/>
        <v>0.74304387170683261</v>
      </c>
      <c r="AV735" s="2">
        <f t="shared" si="563"/>
        <v>734</v>
      </c>
      <c r="AW735" s="1">
        <f t="shared" si="564"/>
        <v>743.04387170683265</v>
      </c>
      <c r="AX735" s="1">
        <f t="shared" si="565"/>
        <v>0.97375229405208819</v>
      </c>
      <c r="AY735" s="1">
        <f t="shared" si="566"/>
        <v>1.0934498418242833</v>
      </c>
      <c r="AZ735" s="1">
        <f t="shared" si="561"/>
        <v>5.1666666666666666E-3</v>
      </c>
      <c r="BA735" s="1">
        <f t="shared" si="562"/>
        <v>19.608018726343023</v>
      </c>
    </row>
    <row r="736" spans="1:53">
      <c r="A736" s="2">
        <f t="shared" si="568"/>
        <v>0.73500000000000054</v>
      </c>
      <c r="B736" s="1">
        <f t="shared" si="554"/>
        <v>0.7881631666666673</v>
      </c>
      <c r="C736" s="1">
        <f t="shared" si="569"/>
        <v>5.4587024105539651E-2</v>
      </c>
      <c r="D736" s="1">
        <f t="shared" si="555"/>
        <v>1.0988743425982095</v>
      </c>
      <c r="E736" s="1">
        <f t="shared" si="567"/>
        <v>1.098833695871287</v>
      </c>
      <c r="F736" s="1">
        <f t="shared" si="567"/>
        <v>1.098832220153775</v>
      </c>
      <c r="G736" s="1">
        <f t="shared" si="567"/>
        <v>1.098832166565985</v>
      </c>
      <c r="H736" s="1">
        <f t="shared" si="570"/>
        <v>0.76839650300350781</v>
      </c>
      <c r="I736" s="1">
        <f t="shared" si="556"/>
        <v>19.828537699662352</v>
      </c>
      <c r="J736" s="1">
        <f>VLOOKUP($I736,Graph!$D$3:$M$50,col)</f>
        <v>5.8999999999999999E-3</v>
      </c>
      <c r="K736" s="1">
        <f>VLOOKUP($I736,Graph!$D$3:$M$50,col+1)</f>
        <v>4.7999999999999996E-3</v>
      </c>
      <c r="L736" s="1">
        <f t="shared" si="571"/>
        <v>5.1666666666666666E-3</v>
      </c>
      <c r="M736" s="1">
        <f t="shared" si="572"/>
        <v>0.64058333333333328</v>
      </c>
      <c r="N736" s="1">
        <f t="shared" si="573"/>
        <v>0.72983333333333389</v>
      </c>
      <c r="O736" s="1">
        <f t="shared" si="574"/>
        <v>5.2126986252719186E-2</v>
      </c>
      <c r="P736" s="1">
        <f t="shared" si="575"/>
        <v>1.0936395610088805</v>
      </c>
      <c r="Q736" s="1">
        <f t="shared" si="576"/>
        <v>1.0934670313638239</v>
      </c>
      <c r="R736" s="1">
        <f t="shared" si="577"/>
        <v>1.0934611429836072</v>
      </c>
      <c r="S736" s="1">
        <f t="shared" si="578"/>
        <v>1.0934609418378656</v>
      </c>
      <c r="T736" s="1">
        <f t="shared" si="579"/>
        <v>0.97376638160880258</v>
      </c>
      <c r="U736" s="1">
        <f t="shared" si="580"/>
        <v>0.74458120105945247</v>
      </c>
      <c r="V736" s="2">
        <f t="shared" si="557"/>
        <v>19.621532157975697</v>
      </c>
      <c r="W736" s="1">
        <f>VLOOKUP(V736,Graph!$D$3:$M$50,col)</f>
        <v>5.8999999999999999E-3</v>
      </c>
      <c r="X736" s="1">
        <f>VLOOKUP(V736,Graph!$D$3:$M$50,col+1)</f>
        <v>4.7999999999999996E-3</v>
      </c>
      <c r="Y736" s="1">
        <f t="shared" si="581"/>
        <v>5.1666666666666666E-3</v>
      </c>
      <c r="Z736" s="1">
        <f t="shared" si="558"/>
        <v>0.64058333333333328</v>
      </c>
      <c r="AA736" s="2">
        <f t="shared" si="582"/>
        <v>0.72983333333333389</v>
      </c>
      <c r="AB736" s="1">
        <f t="shared" si="583"/>
        <v>5.2126986252719186E-2</v>
      </c>
      <c r="AC736" s="1">
        <f t="shared" si="584"/>
        <v>1.0934609349665658</v>
      </c>
      <c r="AD736" s="1">
        <f t="shared" si="585"/>
        <v>1.0934609347318363</v>
      </c>
      <c r="AE736" s="1">
        <f t="shared" si="586"/>
        <v>1.0934609347238178</v>
      </c>
      <c r="AF736" s="1">
        <f t="shared" si="587"/>
        <v>1.0934609347235438</v>
      </c>
      <c r="AG736" s="1">
        <f t="shared" si="588"/>
        <v>0.97376638160880258</v>
      </c>
      <c r="AH736" s="1">
        <f t="shared" si="589"/>
        <v>0.74458119621502672</v>
      </c>
      <c r="AI736" s="2">
        <f t="shared" si="559"/>
        <v>19.621532115421552</v>
      </c>
      <c r="AJ736" s="1">
        <f>VLOOKUP(AI736,Graph!$D$3:$M$50,col)</f>
        <v>5.8999999999999999E-3</v>
      </c>
      <c r="AK736" s="1">
        <f>VLOOKUP(AI736,Graph!$D$3:$M$50,col+1)</f>
        <v>4.7999999999999996E-3</v>
      </c>
      <c r="AL736" s="1">
        <f t="shared" si="590"/>
        <v>5.1666666666666666E-3</v>
      </c>
      <c r="AM736" s="1">
        <f t="shared" si="560"/>
        <v>0.64058333333333328</v>
      </c>
      <c r="AN736" s="2">
        <f t="shared" si="591"/>
        <v>0.72983333333333389</v>
      </c>
      <c r="AO736" s="1">
        <f t="shared" si="592"/>
        <v>5.2126986252719186E-2</v>
      </c>
      <c r="AP736" s="1">
        <f t="shared" si="593"/>
        <v>1.0934609347235345</v>
      </c>
      <c r="AQ736" s="1">
        <f t="shared" si="594"/>
        <v>1.0934609347235342</v>
      </c>
      <c r="AR736" s="1">
        <f t="shared" si="595"/>
        <v>1.093460934723534</v>
      </c>
      <c r="AS736" s="1">
        <f t="shared" si="596"/>
        <v>1.0934609347235345</v>
      </c>
      <c r="AT736" s="1">
        <f t="shared" si="597"/>
        <v>0.97376638160880258</v>
      </c>
      <c r="AU736" s="1">
        <f t="shared" si="598"/>
        <v>0.74458119621502039</v>
      </c>
      <c r="AV736" s="2">
        <f t="shared" si="563"/>
        <v>735</v>
      </c>
      <c r="AW736" s="1">
        <f t="shared" si="564"/>
        <v>744.58119621502044</v>
      </c>
      <c r="AX736" s="1">
        <f t="shared" si="565"/>
        <v>0.97376638160880258</v>
      </c>
      <c r="AY736" s="1">
        <f t="shared" si="566"/>
        <v>1.0934609347235345</v>
      </c>
      <c r="AZ736" s="1">
        <f t="shared" si="561"/>
        <v>5.1666666666666666E-3</v>
      </c>
      <c r="BA736" s="1">
        <f t="shared" si="562"/>
        <v>19.621532115421552</v>
      </c>
    </row>
    <row r="737" spans="1:53">
      <c r="A737" s="2">
        <f t="shared" si="568"/>
        <v>0.73600000000000054</v>
      </c>
      <c r="B737" s="1">
        <f t="shared" si="554"/>
        <v>0.78920433333333406</v>
      </c>
      <c r="C737" s="1">
        <f t="shared" si="569"/>
        <v>5.4591335265381097E-2</v>
      </c>
      <c r="D737" s="1">
        <f t="shared" si="555"/>
        <v>1.0988835157608268</v>
      </c>
      <c r="E737" s="1">
        <f t="shared" si="567"/>
        <v>1.0988431941413341</v>
      </c>
      <c r="F737" s="1">
        <f t="shared" si="567"/>
        <v>1.0988417300703415</v>
      </c>
      <c r="G737" s="1">
        <f t="shared" si="567"/>
        <v>1.0988416768998617</v>
      </c>
      <c r="H737" s="1">
        <f t="shared" si="570"/>
        <v>0.76997185640536814</v>
      </c>
      <c r="I737" s="1">
        <f t="shared" si="556"/>
        <v>19.84207915962525</v>
      </c>
      <c r="J737" s="1">
        <f>VLOOKUP($I737,Graph!$D$3:$M$50,col)</f>
        <v>5.8999999999999999E-3</v>
      </c>
      <c r="K737" s="1">
        <f>VLOOKUP($I737,Graph!$D$3:$M$50,col+1)</f>
        <v>4.7999999999999996E-3</v>
      </c>
      <c r="L737" s="1">
        <f t="shared" si="571"/>
        <v>5.1666666666666666E-3</v>
      </c>
      <c r="M737" s="1">
        <f t="shared" si="572"/>
        <v>0.64058333333333328</v>
      </c>
      <c r="N737" s="1">
        <f t="shared" si="573"/>
        <v>0.73083333333333389</v>
      </c>
      <c r="O737" s="1">
        <f t="shared" si="574"/>
        <v>5.2132105978842415E-2</v>
      </c>
      <c r="P737" s="1">
        <f t="shared" si="575"/>
        <v>1.0936505990614172</v>
      </c>
      <c r="Q737" s="1">
        <f t="shared" si="576"/>
        <v>1.093478095888373</v>
      </c>
      <c r="R737" s="1">
        <f t="shared" si="577"/>
        <v>1.0934722076497385</v>
      </c>
      <c r="S737" s="1">
        <f t="shared" si="578"/>
        <v>1.0934720064828529</v>
      </c>
      <c r="T737" s="1">
        <f t="shared" si="579"/>
        <v>0.97378043095177202</v>
      </c>
      <c r="U737" s="1">
        <f t="shared" si="580"/>
        <v>0.74611958574538795</v>
      </c>
      <c r="V737" s="2">
        <f t="shared" si="557"/>
        <v>19.635036259148951</v>
      </c>
      <c r="W737" s="1">
        <f>VLOOKUP(V737,Graph!$D$3:$M$50,col)</f>
        <v>5.8999999999999999E-3</v>
      </c>
      <c r="X737" s="1">
        <f>VLOOKUP(V737,Graph!$D$3:$M$50,col+1)</f>
        <v>4.7999999999999996E-3</v>
      </c>
      <c r="Y737" s="1">
        <f t="shared" si="581"/>
        <v>5.1666666666666666E-3</v>
      </c>
      <c r="Z737" s="1">
        <f t="shared" si="558"/>
        <v>0.64058333333333328</v>
      </c>
      <c r="AA737" s="2">
        <f t="shared" si="582"/>
        <v>0.73083333333333389</v>
      </c>
      <c r="AB737" s="1">
        <f t="shared" si="583"/>
        <v>5.2132105978842415E-2</v>
      </c>
      <c r="AC737" s="1">
        <f t="shared" si="584"/>
        <v>1.0934719996099433</v>
      </c>
      <c r="AD737" s="1">
        <f t="shared" si="585"/>
        <v>1.0934719993751285</v>
      </c>
      <c r="AE737" s="1">
        <f t="shared" si="586"/>
        <v>1.093471999367106</v>
      </c>
      <c r="AF737" s="1">
        <f t="shared" si="587"/>
        <v>1.093471999366832</v>
      </c>
      <c r="AG737" s="1">
        <f t="shared" si="588"/>
        <v>0.97378043095177202</v>
      </c>
      <c r="AH737" s="1">
        <f t="shared" si="589"/>
        <v>0.74611958088984287</v>
      </c>
      <c r="AI737" s="2">
        <f t="shared" si="559"/>
        <v>19.635036216555779</v>
      </c>
      <c r="AJ737" s="1">
        <f>VLOOKUP(AI737,Graph!$D$3:$M$50,col)</f>
        <v>5.8999999999999999E-3</v>
      </c>
      <c r="AK737" s="1">
        <f>VLOOKUP(AI737,Graph!$D$3:$M$50,col+1)</f>
        <v>4.7999999999999996E-3</v>
      </c>
      <c r="AL737" s="1">
        <f t="shared" si="590"/>
        <v>5.1666666666666666E-3</v>
      </c>
      <c r="AM737" s="1">
        <f t="shared" si="560"/>
        <v>0.64058333333333328</v>
      </c>
      <c r="AN737" s="2">
        <f t="shared" si="591"/>
        <v>0.73083333333333389</v>
      </c>
      <c r="AO737" s="1">
        <f t="shared" si="592"/>
        <v>5.2132105978842415E-2</v>
      </c>
      <c r="AP737" s="1">
        <f t="shared" si="593"/>
        <v>1.0934719993668225</v>
      </c>
      <c r="AQ737" s="1">
        <f t="shared" si="594"/>
        <v>1.0934719993668223</v>
      </c>
      <c r="AR737" s="1">
        <f t="shared" si="595"/>
        <v>1.0934719993668223</v>
      </c>
      <c r="AS737" s="1">
        <f t="shared" si="596"/>
        <v>1.0934719993668223</v>
      </c>
      <c r="AT737" s="1">
        <f t="shared" si="597"/>
        <v>0.97378043095177202</v>
      </c>
      <c r="AU737" s="1">
        <f t="shared" si="598"/>
        <v>0.74611958088983643</v>
      </c>
      <c r="AV737" s="2">
        <f t="shared" si="563"/>
        <v>736</v>
      </c>
      <c r="AW737" s="1">
        <f t="shared" si="564"/>
        <v>746.11958088983647</v>
      </c>
      <c r="AX737" s="1">
        <f t="shared" si="565"/>
        <v>0.97378043095177202</v>
      </c>
      <c r="AY737" s="1">
        <f t="shared" si="566"/>
        <v>1.0934719993668223</v>
      </c>
      <c r="AZ737" s="1">
        <f t="shared" si="561"/>
        <v>5.1666666666666666E-3</v>
      </c>
      <c r="BA737" s="1">
        <f t="shared" si="562"/>
        <v>19.635036216555779</v>
      </c>
    </row>
    <row r="738" spans="1:53">
      <c r="A738" s="2">
        <f t="shared" si="568"/>
        <v>0.73700000000000054</v>
      </c>
      <c r="B738" s="1">
        <f t="shared" si="554"/>
        <v>0.79024550000000071</v>
      </c>
      <c r="C738" s="1">
        <f t="shared" si="569"/>
        <v>5.4595635234681396E-2</v>
      </c>
      <c r="D738" s="1">
        <f t="shared" si="555"/>
        <v>1.0988926653413678</v>
      </c>
      <c r="E738" s="1">
        <f t="shared" si="567"/>
        <v>1.0988526680936899</v>
      </c>
      <c r="F738" s="1">
        <f t="shared" si="567"/>
        <v>1.0988512156454273</v>
      </c>
      <c r="G738" s="1">
        <f t="shared" si="567"/>
        <v>1.0988511628914965</v>
      </c>
      <c r="H738" s="1">
        <f t="shared" si="570"/>
        <v>0.77154828593588898</v>
      </c>
      <c r="I738" s="1">
        <f t="shared" si="556"/>
        <v>19.855611393025583</v>
      </c>
      <c r="J738" s="1">
        <f>VLOOKUP($I738,Graph!$D$3:$M$50,col)</f>
        <v>5.8999999999999999E-3</v>
      </c>
      <c r="K738" s="1">
        <f>VLOOKUP($I738,Graph!$D$3:$M$50,col+1)</f>
        <v>4.7999999999999996E-3</v>
      </c>
      <c r="L738" s="1">
        <f t="shared" si="571"/>
        <v>5.1666666666666666E-3</v>
      </c>
      <c r="M738" s="1">
        <f t="shared" si="572"/>
        <v>0.64058333333333328</v>
      </c>
      <c r="N738" s="1">
        <f t="shared" si="573"/>
        <v>0.73183333333333389</v>
      </c>
      <c r="O738" s="1">
        <f t="shared" si="574"/>
        <v>5.2137212464666655E-2</v>
      </c>
      <c r="P738" s="1">
        <f t="shared" si="575"/>
        <v>1.0936616090146407</v>
      </c>
      <c r="Q738" s="1">
        <f t="shared" si="576"/>
        <v>1.093489132264194</v>
      </c>
      <c r="R738" s="1">
        <f t="shared" si="577"/>
        <v>1.0934832441676103</v>
      </c>
      <c r="S738" s="1">
        <f t="shared" si="578"/>
        <v>1.0934830429796636</v>
      </c>
      <c r="T738" s="1">
        <f t="shared" si="579"/>
        <v>0.97379444223627187</v>
      </c>
      <c r="U738" s="1">
        <f t="shared" si="580"/>
        <v>0.74765902986729071</v>
      </c>
      <c r="V738" s="2">
        <f t="shared" si="557"/>
        <v>19.648531091480869</v>
      </c>
      <c r="W738" s="1">
        <f>VLOOKUP(V738,Graph!$D$3:$M$50,col)</f>
        <v>5.8999999999999999E-3</v>
      </c>
      <c r="X738" s="1">
        <f>VLOOKUP(V738,Graph!$D$3:$M$50,col+1)</f>
        <v>4.7999999999999996E-3</v>
      </c>
      <c r="Y738" s="1">
        <f t="shared" si="581"/>
        <v>5.1666666666666666E-3</v>
      </c>
      <c r="Z738" s="1">
        <f t="shared" si="558"/>
        <v>0.64058333333333328</v>
      </c>
      <c r="AA738" s="2">
        <f t="shared" si="582"/>
        <v>0.73183333333333389</v>
      </c>
      <c r="AB738" s="1">
        <f t="shared" si="583"/>
        <v>5.2137212464666655E-2</v>
      </c>
      <c r="AC738" s="1">
        <f t="shared" si="584"/>
        <v>1.0934830361051489</v>
      </c>
      <c r="AD738" s="1">
        <f t="shared" si="585"/>
        <v>1.093483035870249</v>
      </c>
      <c r="AE738" s="1">
        <f t="shared" si="586"/>
        <v>1.0934830358622227</v>
      </c>
      <c r="AF738" s="1">
        <f t="shared" si="587"/>
        <v>1.0934830358619483</v>
      </c>
      <c r="AG738" s="1">
        <f t="shared" si="588"/>
        <v>0.97379444223627187</v>
      </c>
      <c r="AH738" s="1">
        <f t="shared" si="589"/>
        <v>0.74765902500061809</v>
      </c>
      <c r="AI738" s="2">
        <f t="shared" si="559"/>
        <v>19.648531048848703</v>
      </c>
      <c r="AJ738" s="1">
        <f>VLOOKUP(AI738,Graph!$D$3:$M$50,col)</f>
        <v>5.8999999999999999E-3</v>
      </c>
      <c r="AK738" s="1">
        <f>VLOOKUP(AI738,Graph!$D$3:$M$50,col+1)</f>
        <v>4.7999999999999996E-3</v>
      </c>
      <c r="AL738" s="1">
        <f t="shared" si="590"/>
        <v>5.1666666666666666E-3</v>
      </c>
      <c r="AM738" s="1">
        <f t="shared" si="560"/>
        <v>0.64058333333333328</v>
      </c>
      <c r="AN738" s="2">
        <f t="shared" si="591"/>
        <v>0.73183333333333389</v>
      </c>
      <c r="AO738" s="1">
        <f t="shared" si="592"/>
        <v>5.2137212464666655E-2</v>
      </c>
      <c r="AP738" s="1">
        <f t="shared" si="593"/>
        <v>1.0934830358619394</v>
      </c>
      <c r="AQ738" s="1">
        <f t="shared" si="594"/>
        <v>1.0934830358619385</v>
      </c>
      <c r="AR738" s="1">
        <f t="shared" si="595"/>
        <v>1.0934830358619385</v>
      </c>
      <c r="AS738" s="1">
        <f t="shared" si="596"/>
        <v>1.0934830358619385</v>
      </c>
      <c r="AT738" s="1">
        <f t="shared" si="597"/>
        <v>0.97379444223627187</v>
      </c>
      <c r="AU738" s="1">
        <f t="shared" si="598"/>
        <v>0.74765902500061132</v>
      </c>
      <c r="AV738" s="2">
        <f t="shared" si="563"/>
        <v>737</v>
      </c>
      <c r="AW738" s="1">
        <f t="shared" si="564"/>
        <v>747.65902500061134</v>
      </c>
      <c r="AX738" s="1">
        <f t="shared" si="565"/>
        <v>0.97379444223627187</v>
      </c>
      <c r="AY738" s="1">
        <f t="shared" si="566"/>
        <v>1.0934830358619385</v>
      </c>
      <c r="AZ738" s="1">
        <f t="shared" si="561"/>
        <v>5.1666666666666666E-3</v>
      </c>
      <c r="BA738" s="1">
        <f t="shared" si="562"/>
        <v>19.648531048848703</v>
      </c>
    </row>
    <row r="739" spans="1:53">
      <c r="A739" s="2">
        <f t="shared" si="568"/>
        <v>0.73800000000000054</v>
      </c>
      <c r="B739" s="1">
        <f t="shared" si="554"/>
        <v>0.79128666666666736</v>
      </c>
      <c r="C739" s="1">
        <f t="shared" si="569"/>
        <v>5.4599924056945262E-2</v>
      </c>
      <c r="D739" s="1">
        <f t="shared" si="555"/>
        <v>1.0989017914306307</v>
      </c>
      <c r="E739" s="1">
        <f t="shared" si="567"/>
        <v>1.098862117821604</v>
      </c>
      <c r="F739" s="1">
        <f t="shared" si="567"/>
        <v>1.0988606769723517</v>
      </c>
      <c r="G739" s="1">
        <f t="shared" si="567"/>
        <v>1.0988606246342112</v>
      </c>
      <c r="H739" s="1">
        <f t="shared" si="570"/>
        <v>0.77312579086051481</v>
      </c>
      <c r="I739" s="1">
        <f t="shared" si="556"/>
        <v>19.86913441868176</v>
      </c>
      <c r="J739" s="1">
        <f>VLOOKUP($I739,Graph!$D$3:$M$50,col)</f>
        <v>5.8999999999999999E-3</v>
      </c>
      <c r="K739" s="1">
        <f>VLOOKUP($I739,Graph!$D$3:$M$50,col+1)</f>
        <v>4.7999999999999996E-3</v>
      </c>
      <c r="L739" s="1">
        <f t="shared" si="571"/>
        <v>5.1666666666666666E-3</v>
      </c>
      <c r="M739" s="1">
        <f t="shared" si="572"/>
        <v>0.64058333333333328</v>
      </c>
      <c r="N739" s="1">
        <f t="shared" si="573"/>
        <v>0.73283333333333389</v>
      </c>
      <c r="O739" s="1">
        <f t="shared" si="574"/>
        <v>5.2142305761469034E-2</v>
      </c>
      <c r="P739" s="1">
        <f t="shared" si="575"/>
        <v>1.0936725909756793</v>
      </c>
      <c r="Q739" s="1">
        <f t="shared" si="576"/>
        <v>1.0935001405985358</v>
      </c>
      <c r="R739" s="1">
        <f t="shared" si="577"/>
        <v>1.0934942526444671</v>
      </c>
      <c r="S739" s="1">
        <f t="shared" si="578"/>
        <v>1.0934940514355418</v>
      </c>
      <c r="T739" s="1">
        <f t="shared" si="579"/>
        <v>0.97380841561673825</v>
      </c>
      <c r="U739" s="1">
        <f t="shared" si="580"/>
        <v>0.74919953269600115</v>
      </c>
      <c r="V739" s="2">
        <f t="shared" si="557"/>
        <v>19.662016674009106</v>
      </c>
      <c r="W739" s="1">
        <f>VLOOKUP(V739,Graph!$D$3:$M$50,col)</f>
        <v>5.8999999999999999E-3</v>
      </c>
      <c r="X739" s="1">
        <f>VLOOKUP(V739,Graph!$D$3:$M$50,col+1)</f>
        <v>4.7999999999999996E-3</v>
      </c>
      <c r="Y739" s="1">
        <f t="shared" si="581"/>
        <v>5.1666666666666666E-3</v>
      </c>
      <c r="Z739" s="1">
        <f t="shared" si="558"/>
        <v>0.64058333333333328</v>
      </c>
      <c r="AA739" s="2">
        <f t="shared" si="582"/>
        <v>0.73283333333333389</v>
      </c>
      <c r="AB739" s="1">
        <f t="shared" si="583"/>
        <v>5.2142305761469034E-2</v>
      </c>
      <c r="AC739" s="1">
        <f t="shared" si="584"/>
        <v>1.0934940445594272</v>
      </c>
      <c r="AD739" s="1">
        <f t="shared" si="585"/>
        <v>1.0934940443244421</v>
      </c>
      <c r="AE739" s="1">
        <f t="shared" si="586"/>
        <v>1.0934940443164123</v>
      </c>
      <c r="AF739" s="1">
        <f t="shared" si="587"/>
        <v>1.0934940443161378</v>
      </c>
      <c r="AG739" s="1">
        <f t="shared" si="588"/>
        <v>0.97380841561673825</v>
      </c>
      <c r="AH739" s="1">
        <f t="shared" si="589"/>
        <v>0.74919952781819321</v>
      </c>
      <c r="AI739" s="2">
        <f t="shared" si="559"/>
        <v>19.662016631337988</v>
      </c>
      <c r="AJ739" s="1">
        <f>VLOOKUP(AI739,Graph!$D$3:$M$50,col)</f>
        <v>5.8999999999999999E-3</v>
      </c>
      <c r="AK739" s="1">
        <f>VLOOKUP(AI739,Graph!$D$3:$M$50,col+1)</f>
        <v>4.7999999999999996E-3</v>
      </c>
      <c r="AL739" s="1">
        <f t="shared" si="590"/>
        <v>5.1666666666666666E-3</v>
      </c>
      <c r="AM739" s="1">
        <f t="shared" si="560"/>
        <v>0.64058333333333328</v>
      </c>
      <c r="AN739" s="2">
        <f t="shared" si="591"/>
        <v>0.73283333333333389</v>
      </c>
      <c r="AO739" s="1">
        <f t="shared" si="592"/>
        <v>5.2142305761469034E-2</v>
      </c>
      <c r="AP739" s="1">
        <f t="shared" si="593"/>
        <v>1.0934940443161283</v>
      </c>
      <c r="AQ739" s="1">
        <f t="shared" si="594"/>
        <v>1.0934940443161276</v>
      </c>
      <c r="AR739" s="1">
        <f t="shared" si="595"/>
        <v>1.0934940443161276</v>
      </c>
      <c r="AS739" s="1">
        <f t="shared" si="596"/>
        <v>1.0934940443161276</v>
      </c>
      <c r="AT739" s="1">
        <f t="shared" si="597"/>
        <v>0.97380841561673825</v>
      </c>
      <c r="AU739" s="1">
        <f t="shared" si="598"/>
        <v>0.74919952781818611</v>
      </c>
      <c r="AV739" s="2">
        <f t="shared" si="563"/>
        <v>738</v>
      </c>
      <c r="AW739" s="1">
        <f t="shared" si="564"/>
        <v>749.19952781818608</v>
      </c>
      <c r="AX739" s="1">
        <f t="shared" si="565"/>
        <v>0.97380841561673825</v>
      </c>
      <c r="AY739" s="1">
        <f t="shared" si="566"/>
        <v>1.0934940443161276</v>
      </c>
      <c r="AZ739" s="1">
        <f t="shared" si="561"/>
        <v>5.1666666666666666E-3</v>
      </c>
      <c r="BA739" s="1">
        <f t="shared" si="562"/>
        <v>19.662016631337988</v>
      </c>
    </row>
    <row r="740" spans="1:53">
      <c r="A740" s="2">
        <f t="shared" si="568"/>
        <v>0.73900000000000055</v>
      </c>
      <c r="B740" s="1">
        <f t="shared" si="554"/>
        <v>0.79232783333333401</v>
      </c>
      <c r="C740" s="1">
        <f t="shared" si="569"/>
        <v>5.4604201775452312E-2</v>
      </c>
      <c r="D740" s="1">
        <f t="shared" si="555"/>
        <v>1.09891089411895</v>
      </c>
      <c r="E740" s="1">
        <f t="shared" si="567"/>
        <v>1.0988715434178511</v>
      </c>
      <c r="F740" s="1">
        <f t="shared" si="567"/>
        <v>1.0988701141439574</v>
      </c>
      <c r="G740" s="1">
        <f t="shared" si="567"/>
        <v>1.0988700622208509</v>
      </c>
      <c r="H740" s="1">
        <f t="shared" si="570"/>
        <v>0.77470437044619267</v>
      </c>
      <c r="I740" s="1">
        <f t="shared" si="556"/>
        <v>19.882648255348361</v>
      </c>
      <c r="J740" s="1">
        <f>VLOOKUP($I740,Graph!$D$3:$M$50,col)</f>
        <v>5.8999999999999999E-3</v>
      </c>
      <c r="K740" s="1">
        <f>VLOOKUP($I740,Graph!$D$3:$M$50,col+1)</f>
        <v>4.7999999999999996E-3</v>
      </c>
      <c r="L740" s="1">
        <f t="shared" si="571"/>
        <v>5.1666666666666666E-3</v>
      </c>
      <c r="M740" s="1">
        <f t="shared" si="572"/>
        <v>0.64058333333333328</v>
      </c>
      <c r="N740" s="1">
        <f t="shared" si="573"/>
        <v>0.73383333333333389</v>
      </c>
      <c r="O740" s="1">
        <f t="shared" si="574"/>
        <v>5.2147385920262398E-2</v>
      </c>
      <c r="P740" s="1">
        <f t="shared" si="575"/>
        <v>1.0936835450511162</v>
      </c>
      <c r="Q740" s="1">
        <f t="shared" si="576"/>
        <v>1.0935111209981032</v>
      </c>
      <c r="R740" s="1">
        <f t="shared" si="577"/>
        <v>1.093505233187009</v>
      </c>
      <c r="S740" s="1">
        <f t="shared" si="578"/>
        <v>1.0935050319571875</v>
      </c>
      <c r="T740" s="1">
        <f t="shared" si="579"/>
        <v>0.9738223512467723</v>
      </c>
      <c r="U740" s="1">
        <f t="shared" si="580"/>
        <v>0.75074109350386331</v>
      </c>
      <c r="V740" s="2">
        <f t="shared" si="557"/>
        <v>19.675493025706288</v>
      </c>
      <c r="W740" s="1">
        <f>VLOOKUP(V740,Graph!$D$3:$M$50,col)</f>
        <v>5.8999999999999999E-3</v>
      </c>
      <c r="X740" s="1">
        <f>VLOOKUP(V740,Graph!$D$3:$M$50,col+1)</f>
        <v>4.7999999999999996E-3</v>
      </c>
      <c r="Y740" s="1">
        <f t="shared" si="581"/>
        <v>5.1666666666666666E-3</v>
      </c>
      <c r="Z740" s="1">
        <f t="shared" si="558"/>
        <v>0.64058333333333328</v>
      </c>
      <c r="AA740" s="2">
        <f t="shared" si="582"/>
        <v>0.73383333333333389</v>
      </c>
      <c r="AB740" s="1">
        <f t="shared" si="583"/>
        <v>5.2147385920262398E-2</v>
      </c>
      <c r="AC740" s="1">
        <f t="shared" si="584"/>
        <v>1.0935050250794776</v>
      </c>
      <c r="AD740" s="1">
        <f t="shared" si="585"/>
        <v>1.0935050248444083</v>
      </c>
      <c r="AE740" s="1">
        <f t="shared" si="586"/>
        <v>1.093505024836374</v>
      </c>
      <c r="AF740" s="1">
        <f t="shared" si="587"/>
        <v>1.0935050248360996</v>
      </c>
      <c r="AG740" s="1">
        <f t="shared" si="588"/>
        <v>0.9738223512467723</v>
      </c>
      <c r="AH740" s="1">
        <f t="shared" si="589"/>
        <v>0.75074108861491162</v>
      </c>
      <c r="AI740" s="2">
        <f t="shared" si="559"/>
        <v>19.675492982996253</v>
      </c>
      <c r="AJ740" s="1">
        <f>VLOOKUP(AI740,Graph!$D$3:$M$50,col)</f>
        <v>5.8999999999999999E-3</v>
      </c>
      <c r="AK740" s="1">
        <f>VLOOKUP(AI740,Graph!$D$3:$M$50,col+1)</f>
        <v>4.7999999999999996E-3</v>
      </c>
      <c r="AL740" s="1">
        <f t="shared" si="590"/>
        <v>5.1666666666666666E-3</v>
      </c>
      <c r="AM740" s="1">
        <f t="shared" si="560"/>
        <v>0.64058333333333328</v>
      </c>
      <c r="AN740" s="2">
        <f t="shared" si="591"/>
        <v>0.73383333333333389</v>
      </c>
      <c r="AO740" s="1">
        <f t="shared" si="592"/>
        <v>5.2147385920262398E-2</v>
      </c>
      <c r="AP740" s="1">
        <f t="shared" si="593"/>
        <v>1.09350502483609</v>
      </c>
      <c r="AQ740" s="1">
        <f t="shared" si="594"/>
        <v>1.0935050248360898</v>
      </c>
      <c r="AR740" s="1">
        <f t="shared" si="595"/>
        <v>1.09350502483609</v>
      </c>
      <c r="AS740" s="1">
        <f t="shared" si="596"/>
        <v>1.0935050248360898</v>
      </c>
      <c r="AT740" s="1">
        <f t="shared" si="597"/>
        <v>0.9738223512467723</v>
      </c>
      <c r="AU740" s="1">
        <f t="shared" si="598"/>
        <v>0.75074108861490474</v>
      </c>
      <c r="AV740" s="2">
        <f t="shared" si="563"/>
        <v>739</v>
      </c>
      <c r="AW740" s="1">
        <f t="shared" si="564"/>
        <v>750.7410886149047</v>
      </c>
      <c r="AX740" s="1">
        <f t="shared" si="565"/>
        <v>0.9738223512467723</v>
      </c>
      <c r="AY740" s="1">
        <f t="shared" si="566"/>
        <v>1.0935050248360898</v>
      </c>
      <c r="AZ740" s="1">
        <f t="shared" si="561"/>
        <v>5.1666666666666666E-3</v>
      </c>
      <c r="BA740" s="1">
        <f t="shared" si="562"/>
        <v>19.675492982996253</v>
      </c>
    </row>
    <row r="741" spans="1:53">
      <c r="A741" s="2">
        <f t="shared" si="568"/>
        <v>0.74000000000000055</v>
      </c>
      <c r="B741" s="1">
        <f t="shared" si="554"/>
        <v>0.79336900000000066</v>
      </c>
      <c r="C741" s="1">
        <f t="shared" si="569"/>
        <v>5.4608468433258395E-2</v>
      </c>
      <c r="D741" s="1">
        <f t="shared" si="555"/>
        <v>1.0989199734961965</v>
      </c>
      <c r="E741" s="1">
        <f t="shared" ref="E741:G760" si="599">SQRT(D741-($C741*D741-POWER(D741,1/3)+1)/($C741-POWER(D741,-2/3)/3))</f>
        <v>1.0988809449747319</v>
      </c>
      <c r="F741" s="1">
        <f t="shared" si="599"/>
        <v>1.0988795272526151</v>
      </c>
      <c r="G741" s="1">
        <f t="shared" si="599"/>
        <v>1.0988794757437867</v>
      </c>
      <c r="H741" s="1">
        <f t="shared" si="570"/>
        <v>0.7762840239613662</v>
      </c>
      <c r="I741" s="1">
        <f t="shared" si="556"/>
        <v>19.896152921716421</v>
      </c>
      <c r="J741" s="1">
        <f>VLOOKUP($I741,Graph!$D$3:$M$50,col)</f>
        <v>5.8999999999999999E-3</v>
      </c>
      <c r="K741" s="1">
        <f>VLOOKUP($I741,Graph!$D$3:$M$50,col+1)</f>
        <v>4.7999999999999996E-3</v>
      </c>
      <c r="L741" s="1">
        <f t="shared" si="571"/>
        <v>5.1666666666666666E-3</v>
      </c>
      <c r="M741" s="1">
        <f t="shared" si="572"/>
        <v>0.64058333333333328</v>
      </c>
      <c r="N741" s="1">
        <f t="shared" si="573"/>
        <v>0.73483333333333389</v>
      </c>
      <c r="O741" s="1">
        <f t="shared" si="574"/>
        <v>5.2152452991796855E-2</v>
      </c>
      <c r="P741" s="1">
        <f t="shared" si="575"/>
        <v>1.0936944713469949</v>
      </c>
      <c r="Q741" s="1">
        <f t="shared" si="576"/>
        <v>1.0935220735690616</v>
      </c>
      <c r="R741" s="1">
        <f t="shared" si="577"/>
        <v>1.0935161859013973</v>
      </c>
      <c r="S741" s="1">
        <f t="shared" si="578"/>
        <v>1.0935159846507612</v>
      </c>
      <c r="T741" s="1">
        <f t="shared" si="579"/>
        <v>0.97383624927914647</v>
      </c>
      <c r="U741" s="1">
        <f t="shared" si="580"/>
        <v>0.7522837115647204</v>
      </c>
      <c r="V741" s="2">
        <f t="shared" si="557"/>
        <v>19.688960165480374</v>
      </c>
      <c r="W741" s="1">
        <f>VLOOKUP(V741,Graph!$D$3:$M$50,col)</f>
        <v>5.8999999999999999E-3</v>
      </c>
      <c r="X741" s="1">
        <f>VLOOKUP(V741,Graph!$D$3:$M$50,col+1)</f>
        <v>4.7999999999999996E-3</v>
      </c>
      <c r="Y741" s="1">
        <f t="shared" si="581"/>
        <v>5.1666666666666666E-3</v>
      </c>
      <c r="Z741" s="1">
        <f t="shared" si="558"/>
        <v>0.64058333333333328</v>
      </c>
      <c r="AA741" s="2">
        <f t="shared" si="582"/>
        <v>0.73483333333333389</v>
      </c>
      <c r="AB741" s="1">
        <f t="shared" si="583"/>
        <v>5.2152452991796855E-2</v>
      </c>
      <c r="AC741" s="1">
        <f t="shared" si="584"/>
        <v>1.09351597777146</v>
      </c>
      <c r="AD741" s="1">
        <f t="shared" si="585"/>
        <v>1.0935159775363068</v>
      </c>
      <c r="AE741" s="1">
        <f t="shared" si="586"/>
        <v>1.0935159775282683</v>
      </c>
      <c r="AF741" s="1">
        <f t="shared" si="587"/>
        <v>1.0935159775279935</v>
      </c>
      <c r="AG741" s="1">
        <f t="shared" si="588"/>
        <v>0.97383624927914647</v>
      </c>
      <c r="AH741" s="1">
        <f t="shared" si="589"/>
        <v>0.7522837066646163</v>
      </c>
      <c r="AI741" s="2">
        <f t="shared" si="559"/>
        <v>19.688960122731448</v>
      </c>
      <c r="AJ741" s="1">
        <f>VLOOKUP(AI741,Graph!$D$3:$M$50,col)</f>
        <v>5.8999999999999999E-3</v>
      </c>
      <c r="AK741" s="1">
        <f>VLOOKUP(AI741,Graph!$D$3:$M$50,col+1)</f>
        <v>4.7999999999999996E-3</v>
      </c>
      <c r="AL741" s="1">
        <f t="shared" si="590"/>
        <v>5.1666666666666666E-3</v>
      </c>
      <c r="AM741" s="1">
        <f t="shared" si="560"/>
        <v>0.64058333333333328</v>
      </c>
      <c r="AN741" s="2">
        <f t="shared" si="591"/>
        <v>0.73483333333333389</v>
      </c>
      <c r="AO741" s="1">
        <f t="shared" si="592"/>
        <v>5.2152452991796855E-2</v>
      </c>
      <c r="AP741" s="1">
        <f t="shared" si="593"/>
        <v>1.0935159775279841</v>
      </c>
      <c r="AQ741" s="1">
        <f t="shared" si="594"/>
        <v>1.0935159775279837</v>
      </c>
      <c r="AR741" s="1">
        <f t="shared" si="595"/>
        <v>1.0935159775279839</v>
      </c>
      <c r="AS741" s="1">
        <f t="shared" si="596"/>
        <v>1.0935159775279839</v>
      </c>
      <c r="AT741" s="1">
        <f t="shared" si="597"/>
        <v>0.97383624927914647</v>
      </c>
      <c r="AU741" s="1">
        <f t="shared" si="598"/>
        <v>0.75228370666460975</v>
      </c>
      <c r="AV741" s="2">
        <f t="shared" si="563"/>
        <v>740</v>
      </c>
      <c r="AW741" s="1">
        <f t="shared" si="564"/>
        <v>752.28370666460978</v>
      </c>
      <c r="AX741" s="1">
        <f t="shared" si="565"/>
        <v>0.97383624927914647</v>
      </c>
      <c r="AY741" s="1">
        <f t="shared" si="566"/>
        <v>1.0935159775279839</v>
      </c>
      <c r="AZ741" s="1">
        <f t="shared" si="561"/>
        <v>5.1666666666666666E-3</v>
      </c>
      <c r="BA741" s="1">
        <f t="shared" si="562"/>
        <v>19.688960122731448</v>
      </c>
    </row>
    <row r="742" spans="1:53">
      <c r="A742" s="2">
        <f t="shared" si="568"/>
        <v>0.74100000000000055</v>
      </c>
      <c r="B742" s="1">
        <f t="shared" si="554"/>
        <v>0.79441016666666731</v>
      </c>
      <c r="C742" s="1">
        <f t="shared" si="569"/>
        <v>5.4612724073197089E-2</v>
      </c>
      <c r="D742" s="1">
        <f t="shared" si="555"/>
        <v>1.098929029651782</v>
      </c>
      <c r="E742" s="1">
        <f t="shared" si="599"/>
        <v>1.0988903225840778</v>
      </c>
      <c r="F742" s="1">
        <f t="shared" si="599"/>
        <v>1.0988889163902242</v>
      </c>
      <c r="G742" s="1">
        <f t="shared" si="599"/>
        <v>1.0988888652949211</v>
      </c>
      <c r="H742" s="1">
        <f t="shared" si="570"/>
        <v>0.77786475067597349</v>
      </c>
      <c r="I742" s="1">
        <f t="shared" si="556"/>
        <v>19.909648436413743</v>
      </c>
      <c r="J742" s="1">
        <f>VLOOKUP($I742,Graph!$D$3:$M$50,col)</f>
        <v>5.8999999999999999E-3</v>
      </c>
      <c r="K742" s="1">
        <f>VLOOKUP($I742,Graph!$D$3:$M$50,col+1)</f>
        <v>4.7999999999999996E-3</v>
      </c>
      <c r="L742" s="1">
        <f t="shared" si="571"/>
        <v>5.1666666666666666E-3</v>
      </c>
      <c r="M742" s="1">
        <f t="shared" si="572"/>
        <v>0.64058333333333328</v>
      </c>
      <c r="N742" s="1">
        <f t="shared" si="573"/>
        <v>0.73583333333333389</v>
      </c>
      <c r="O742" s="1">
        <f t="shared" si="574"/>
        <v>5.2157507026561682E-2</v>
      </c>
      <c r="P742" s="1">
        <f t="shared" si="575"/>
        <v>1.0937053699688213</v>
      </c>
      <c r="Q742" s="1">
        <f t="shared" si="576"/>
        <v>1.0935329984170385</v>
      </c>
      <c r="R742" s="1">
        <f t="shared" si="577"/>
        <v>1.0935271108932536</v>
      </c>
      <c r="S742" s="1">
        <f t="shared" si="578"/>
        <v>1.093526909621884</v>
      </c>
      <c r="T742" s="1">
        <f t="shared" si="579"/>
        <v>0.97385010986581011</v>
      </c>
      <c r="U742" s="1">
        <f t="shared" si="580"/>
        <v>0.75382738615390865</v>
      </c>
      <c r="V742" s="2">
        <f t="shared" si="557"/>
        <v>19.702418112174868</v>
      </c>
      <c r="W742" s="1">
        <f>VLOOKUP(V742,Graph!$D$3:$M$50,col)</f>
        <v>5.8999999999999999E-3</v>
      </c>
      <c r="X742" s="1">
        <f>VLOOKUP(V742,Graph!$D$3:$M$50,col+1)</f>
        <v>4.7999999999999996E-3</v>
      </c>
      <c r="Y742" s="1">
        <f t="shared" si="581"/>
        <v>5.1666666666666666E-3</v>
      </c>
      <c r="Z742" s="1">
        <f t="shared" si="558"/>
        <v>0.64058333333333328</v>
      </c>
      <c r="AA742" s="2">
        <f t="shared" si="582"/>
        <v>0.73583333333333389</v>
      </c>
      <c r="AB742" s="1">
        <f t="shared" si="583"/>
        <v>5.2157507026561682E-2</v>
      </c>
      <c r="AC742" s="1">
        <f t="shared" si="584"/>
        <v>1.0935269027409977</v>
      </c>
      <c r="AD742" s="1">
        <f t="shared" si="585"/>
        <v>1.0935269025057597</v>
      </c>
      <c r="AE742" s="1">
        <f t="shared" si="586"/>
        <v>1.0935269024977179</v>
      </c>
      <c r="AF742" s="1">
        <f t="shared" si="587"/>
        <v>1.093526902497443</v>
      </c>
      <c r="AG742" s="1">
        <f t="shared" si="588"/>
        <v>0.97385010986581011</v>
      </c>
      <c r="AH742" s="1">
        <f t="shared" si="589"/>
        <v>0.75382738124264514</v>
      </c>
      <c r="AI742" s="2">
        <f t="shared" si="559"/>
        <v>19.702418069387107</v>
      </c>
      <c r="AJ742" s="1">
        <f>VLOOKUP(AI742,Graph!$D$3:$M$50,col)</f>
        <v>5.8999999999999999E-3</v>
      </c>
      <c r="AK742" s="1">
        <f>VLOOKUP(AI742,Graph!$D$3:$M$50,col+1)</f>
        <v>4.7999999999999996E-3</v>
      </c>
      <c r="AL742" s="1">
        <f t="shared" si="590"/>
        <v>5.1666666666666666E-3</v>
      </c>
      <c r="AM742" s="1">
        <f t="shared" si="560"/>
        <v>0.64058333333333328</v>
      </c>
      <c r="AN742" s="2">
        <f t="shared" si="591"/>
        <v>0.73583333333333389</v>
      </c>
      <c r="AO742" s="1">
        <f t="shared" si="592"/>
        <v>5.2157507026561682E-2</v>
      </c>
      <c r="AP742" s="1">
        <f t="shared" si="593"/>
        <v>1.0935269024974332</v>
      </c>
      <c r="AQ742" s="1">
        <f t="shared" si="594"/>
        <v>1.093526902497433</v>
      </c>
      <c r="AR742" s="1">
        <f t="shared" si="595"/>
        <v>1.0935269024974332</v>
      </c>
      <c r="AS742" s="1">
        <f t="shared" si="596"/>
        <v>1.093526902497433</v>
      </c>
      <c r="AT742" s="1">
        <f t="shared" si="597"/>
        <v>0.97385010986581011</v>
      </c>
      <c r="AU742" s="1">
        <f t="shared" si="598"/>
        <v>0.75382738124263837</v>
      </c>
      <c r="AV742" s="2">
        <f t="shared" si="563"/>
        <v>741</v>
      </c>
      <c r="AW742" s="1">
        <f t="shared" si="564"/>
        <v>753.82738124263835</v>
      </c>
      <c r="AX742" s="1">
        <f t="shared" si="565"/>
        <v>0.97385010986581011</v>
      </c>
      <c r="AY742" s="1">
        <f t="shared" si="566"/>
        <v>1.093526902497433</v>
      </c>
      <c r="AZ742" s="1">
        <f t="shared" si="561"/>
        <v>5.1666666666666666E-3</v>
      </c>
      <c r="BA742" s="1">
        <f t="shared" si="562"/>
        <v>19.702418069387107</v>
      </c>
    </row>
    <row r="743" spans="1:53">
      <c r="A743" s="2">
        <f t="shared" si="568"/>
        <v>0.74200000000000055</v>
      </c>
      <c r="B743" s="1">
        <f t="shared" si="554"/>
        <v>0.79545133333333407</v>
      </c>
      <c r="C743" s="1">
        <f t="shared" si="569"/>
        <v>5.4616968737881189E-2</v>
      </c>
      <c r="D743" s="1">
        <f t="shared" si="555"/>
        <v>1.0989380626746617</v>
      </c>
      <c r="E743" s="1">
        <f t="shared" si="599"/>
        <v>1.0988996763372532</v>
      </c>
      <c r="F743" s="1">
        <f t="shared" si="599"/>
        <v>1.0988982816482178</v>
      </c>
      <c r="G743" s="1">
        <f t="shared" si="599"/>
        <v>1.0988982309656885</v>
      </c>
      <c r="H743" s="1">
        <f t="shared" si="570"/>
        <v>0.77944654986143813</v>
      </c>
      <c r="I743" s="1">
        <f t="shared" si="556"/>
        <v>19.923134818005213</v>
      </c>
      <c r="J743" s="1">
        <f>VLOOKUP($I743,Graph!$D$3:$M$50,col)</f>
        <v>5.8999999999999999E-3</v>
      </c>
      <c r="K743" s="1">
        <f>VLOOKUP($I743,Graph!$D$3:$M$50,col+1)</f>
        <v>4.7999999999999996E-3</v>
      </c>
      <c r="L743" s="1">
        <f t="shared" si="571"/>
        <v>5.1666666666666666E-3</v>
      </c>
      <c r="M743" s="1">
        <f t="shared" si="572"/>
        <v>0.64058333333333328</v>
      </c>
      <c r="N743" s="1">
        <f t="shared" si="573"/>
        <v>0.7368333333333339</v>
      </c>
      <c r="O743" s="1">
        <f t="shared" si="574"/>
        <v>5.2162548074786777E-2</v>
      </c>
      <c r="P743" s="1">
        <f t="shared" si="575"/>
        <v>1.0937162410215693</v>
      </c>
      <c r="Q743" s="1">
        <f t="shared" si="576"/>
        <v>1.0935438956471275</v>
      </c>
      <c r="R743" s="1">
        <f t="shared" si="577"/>
        <v>1.0935380082676687</v>
      </c>
      <c r="S743" s="1">
        <f t="shared" si="578"/>
        <v>1.0935378069756461</v>
      </c>
      <c r="T743" s="1">
        <f t="shared" si="579"/>
        <v>0.97386393315789488</v>
      </c>
      <c r="U743" s="1">
        <f t="shared" si="580"/>
        <v>0.75537211654825376</v>
      </c>
      <c r="V743" s="2">
        <f t="shared" si="557"/>
        <v>19.715866884569245</v>
      </c>
      <c r="W743" s="1">
        <f>VLOOKUP(V743,Graph!$D$3:$M$50,col)</f>
        <v>5.8999999999999999E-3</v>
      </c>
      <c r="X743" s="1">
        <f>VLOOKUP(V743,Graph!$D$3:$M$50,col+1)</f>
        <v>4.7999999999999996E-3</v>
      </c>
      <c r="Y743" s="1">
        <f t="shared" si="581"/>
        <v>5.1666666666666666E-3</v>
      </c>
      <c r="Z743" s="1">
        <f t="shared" si="558"/>
        <v>0.64058333333333328</v>
      </c>
      <c r="AA743" s="2">
        <f t="shared" si="582"/>
        <v>0.7368333333333339</v>
      </c>
      <c r="AB743" s="1">
        <f t="shared" si="583"/>
        <v>5.2162548074786777E-2</v>
      </c>
      <c r="AC743" s="1">
        <f t="shared" si="584"/>
        <v>1.0935378000931788</v>
      </c>
      <c r="AD743" s="1">
        <f t="shared" si="585"/>
        <v>1.0935377998578566</v>
      </c>
      <c r="AE743" s="1">
        <f t="shared" si="586"/>
        <v>1.0935377998498106</v>
      </c>
      <c r="AF743" s="1">
        <f t="shared" si="587"/>
        <v>1.0935377998495359</v>
      </c>
      <c r="AG743" s="1">
        <f t="shared" si="588"/>
        <v>0.97386393315789488</v>
      </c>
      <c r="AH743" s="1">
        <f t="shared" si="589"/>
        <v>0.7553721116258223</v>
      </c>
      <c r="AI743" s="2">
        <f t="shared" si="559"/>
        <v>19.715866841742667</v>
      </c>
      <c r="AJ743" s="1">
        <f>VLOOKUP(AI743,Graph!$D$3:$M$50,col)</f>
        <v>5.8999999999999999E-3</v>
      </c>
      <c r="AK743" s="1">
        <f>VLOOKUP(AI743,Graph!$D$3:$M$50,col+1)</f>
        <v>4.7999999999999996E-3</v>
      </c>
      <c r="AL743" s="1">
        <f t="shared" si="590"/>
        <v>5.1666666666666666E-3</v>
      </c>
      <c r="AM743" s="1">
        <f t="shared" si="560"/>
        <v>0.64058333333333328</v>
      </c>
      <c r="AN743" s="2">
        <f t="shared" si="591"/>
        <v>0.7368333333333339</v>
      </c>
      <c r="AO743" s="1">
        <f t="shared" si="592"/>
        <v>5.2162548074786777E-2</v>
      </c>
      <c r="AP743" s="1">
        <f t="shared" si="593"/>
        <v>1.0935377998495266</v>
      </c>
      <c r="AQ743" s="1">
        <f t="shared" si="594"/>
        <v>1.0935377998495261</v>
      </c>
      <c r="AR743" s="1">
        <f t="shared" si="595"/>
        <v>1.0935377998495259</v>
      </c>
      <c r="AS743" s="1">
        <f t="shared" si="596"/>
        <v>1.0935377998495261</v>
      </c>
      <c r="AT743" s="1">
        <f t="shared" si="597"/>
        <v>0.97386393315789488</v>
      </c>
      <c r="AU743" s="1">
        <f t="shared" si="598"/>
        <v>0.75537211162581552</v>
      </c>
      <c r="AV743" s="2">
        <f t="shared" si="563"/>
        <v>742</v>
      </c>
      <c r="AW743" s="1">
        <f t="shared" si="564"/>
        <v>755.37211162581548</v>
      </c>
      <c r="AX743" s="1">
        <f t="shared" si="565"/>
        <v>0.97386393315789488</v>
      </c>
      <c r="AY743" s="1">
        <f t="shared" si="566"/>
        <v>1.0935377998495261</v>
      </c>
      <c r="AZ743" s="1">
        <f t="shared" si="561"/>
        <v>5.1666666666666666E-3</v>
      </c>
      <c r="BA743" s="1">
        <f t="shared" si="562"/>
        <v>19.715866841742667</v>
      </c>
    </row>
    <row r="744" spans="1:53">
      <c r="A744" s="2">
        <f t="shared" si="568"/>
        <v>0.74300000000000055</v>
      </c>
      <c r="B744" s="1">
        <f t="shared" si="554"/>
        <v>0.79649250000000071</v>
      </c>
      <c r="C744" s="1">
        <f t="shared" si="569"/>
        <v>5.4621202469704061E-2</v>
      </c>
      <c r="D744" s="1">
        <f t="shared" si="555"/>
        <v>1.098947072653337</v>
      </c>
      <c r="E744" s="1">
        <f t="shared" si="599"/>
        <v>1.0989090063251576</v>
      </c>
      <c r="F744" s="1">
        <f t="shared" si="599"/>
        <v>1.0989076231175634</v>
      </c>
      <c r="G744" s="1">
        <f t="shared" si="599"/>
        <v>1.0989075728470583</v>
      </c>
      <c r="H744" s="1">
        <f t="shared" si="570"/>
        <v>0.78102942079066695</v>
      </c>
      <c r="I744" s="1">
        <f t="shared" si="556"/>
        <v>19.936612084993058</v>
      </c>
      <c r="J744" s="1">
        <f>VLOOKUP($I744,Graph!$D$3:$M$50,col)</f>
        <v>5.8999999999999999E-3</v>
      </c>
      <c r="K744" s="1">
        <f>VLOOKUP($I744,Graph!$D$3:$M$50,col+1)</f>
        <v>4.7999999999999996E-3</v>
      </c>
      <c r="L744" s="1">
        <f t="shared" si="571"/>
        <v>5.1666666666666666E-3</v>
      </c>
      <c r="M744" s="1">
        <f t="shared" si="572"/>
        <v>0.64058333333333328</v>
      </c>
      <c r="N744" s="1">
        <f t="shared" si="573"/>
        <v>0.7378333333333339</v>
      </c>
      <c r="O744" s="1">
        <f t="shared" si="574"/>
        <v>5.2167576186444471E-2</v>
      </c>
      <c r="P744" s="1">
        <f t="shared" si="575"/>
        <v>1.0937270846096816</v>
      </c>
      <c r="Q744" s="1">
        <f t="shared" si="576"/>
        <v>1.0935547653638915</v>
      </c>
      <c r="R744" s="1">
        <f t="shared" si="577"/>
        <v>1.0935488781292002</v>
      </c>
      <c r="S744" s="1">
        <f t="shared" si="578"/>
        <v>1.0935486768166052</v>
      </c>
      <c r="T744" s="1">
        <f t="shared" si="579"/>
        <v>0.97387771930571987</v>
      </c>
      <c r="U744" s="1">
        <f t="shared" si="580"/>
        <v>0.75691790202606368</v>
      </c>
      <c r="V744" s="2">
        <f t="shared" si="557"/>
        <v>19.729306501379128</v>
      </c>
      <c r="W744" s="1">
        <f>VLOOKUP(V744,Graph!$D$3:$M$50,col)</f>
        <v>5.8999999999999999E-3</v>
      </c>
      <c r="X744" s="1">
        <f>VLOOKUP(V744,Graph!$D$3:$M$50,col+1)</f>
        <v>4.7999999999999996E-3</v>
      </c>
      <c r="Y744" s="1">
        <f t="shared" si="581"/>
        <v>5.1666666666666666E-3</v>
      </c>
      <c r="Z744" s="1">
        <f t="shared" si="558"/>
        <v>0.64058333333333328</v>
      </c>
      <c r="AA744" s="2">
        <f t="shared" si="582"/>
        <v>0.7378333333333339</v>
      </c>
      <c r="AB744" s="1">
        <f t="shared" si="583"/>
        <v>5.2167576186444471E-2</v>
      </c>
      <c r="AC744" s="1">
        <f t="shared" si="584"/>
        <v>1.0935486699325621</v>
      </c>
      <c r="AD744" s="1">
        <f t="shared" si="585"/>
        <v>1.0935486696971564</v>
      </c>
      <c r="AE744" s="1">
        <f t="shared" si="586"/>
        <v>1.0935486696891064</v>
      </c>
      <c r="AF744" s="1">
        <f t="shared" si="587"/>
        <v>1.0935486696888312</v>
      </c>
      <c r="AG744" s="1">
        <f t="shared" si="588"/>
        <v>0.97387771930571987</v>
      </c>
      <c r="AH744" s="1">
        <f t="shared" si="589"/>
        <v>0.75691789709245638</v>
      </c>
      <c r="AI744" s="2">
        <f t="shared" si="559"/>
        <v>19.729306458513779</v>
      </c>
      <c r="AJ744" s="1">
        <f>VLOOKUP(AI744,Graph!$D$3:$M$50,col)</f>
        <v>5.8999999999999999E-3</v>
      </c>
      <c r="AK744" s="1">
        <f>VLOOKUP(AI744,Graph!$D$3:$M$50,col+1)</f>
        <v>4.7999999999999996E-3</v>
      </c>
      <c r="AL744" s="1">
        <f t="shared" si="590"/>
        <v>5.1666666666666666E-3</v>
      </c>
      <c r="AM744" s="1">
        <f t="shared" si="560"/>
        <v>0.64058333333333328</v>
      </c>
      <c r="AN744" s="2">
        <f t="shared" si="591"/>
        <v>0.7378333333333339</v>
      </c>
      <c r="AO744" s="1">
        <f t="shared" si="592"/>
        <v>5.2167576186444471E-2</v>
      </c>
      <c r="AP744" s="1">
        <f t="shared" si="593"/>
        <v>1.0935486696888217</v>
      </c>
      <c r="AQ744" s="1">
        <f t="shared" si="594"/>
        <v>1.0935486696888215</v>
      </c>
      <c r="AR744" s="1">
        <f t="shared" si="595"/>
        <v>1.0935486696888215</v>
      </c>
      <c r="AS744" s="1">
        <f t="shared" si="596"/>
        <v>1.0935486696888215</v>
      </c>
      <c r="AT744" s="1">
        <f t="shared" si="597"/>
        <v>0.97387771930571987</v>
      </c>
      <c r="AU744" s="1">
        <f t="shared" si="598"/>
        <v>0.75691789709244972</v>
      </c>
      <c r="AV744" s="2">
        <f t="shared" si="563"/>
        <v>743</v>
      </c>
      <c r="AW744" s="1">
        <f t="shared" si="564"/>
        <v>756.91789709244972</v>
      </c>
      <c r="AX744" s="1">
        <f t="shared" si="565"/>
        <v>0.97387771930571987</v>
      </c>
      <c r="AY744" s="1">
        <f t="shared" si="566"/>
        <v>1.0935486696888215</v>
      </c>
      <c r="AZ744" s="1">
        <f t="shared" si="561"/>
        <v>5.1666666666666666E-3</v>
      </c>
      <c r="BA744" s="1">
        <f t="shared" si="562"/>
        <v>19.729306458513779</v>
      </c>
    </row>
    <row r="745" spans="1:53">
      <c r="A745" s="2">
        <f t="shared" si="568"/>
        <v>0.74400000000000055</v>
      </c>
      <c r="B745" s="1">
        <f t="shared" si="554"/>
        <v>0.79753366666666736</v>
      </c>
      <c r="C745" s="1">
        <f t="shared" si="569"/>
        <v>5.4625425310841032E-2</v>
      </c>
      <c r="D745" s="1">
        <f t="shared" si="555"/>
        <v>1.0989560596758583</v>
      </c>
      <c r="E745" s="1">
        <f t="shared" si="599"/>
        <v>1.0989183126382303</v>
      </c>
      <c r="F745" s="1">
        <f t="shared" si="599"/>
        <v>1.098916940888768</v>
      </c>
      <c r="G745" s="1">
        <f t="shared" si="599"/>
        <v>1.0989168910295397</v>
      </c>
      <c r="H745" s="1">
        <f t="shared" si="570"/>
        <v>0.78261336273804416</v>
      </c>
      <c r="I745" s="1">
        <f t="shared" si="556"/>
        <v>19.950080255817177</v>
      </c>
      <c r="J745" s="1">
        <f>VLOOKUP($I745,Graph!$D$3:$M$50,col)</f>
        <v>5.8999999999999999E-3</v>
      </c>
      <c r="K745" s="1">
        <f>VLOOKUP($I745,Graph!$D$3:$M$50,col+1)</f>
        <v>4.7999999999999996E-3</v>
      </c>
      <c r="L745" s="1">
        <f t="shared" si="571"/>
        <v>5.1666666666666666E-3</v>
      </c>
      <c r="M745" s="1">
        <f t="shared" si="572"/>
        <v>0.64058333333333328</v>
      </c>
      <c r="N745" s="1">
        <f t="shared" si="573"/>
        <v>0.7388333333333339</v>
      </c>
      <c r="O745" s="1">
        <f t="shared" si="574"/>
        <v>5.2172591411251121E-2</v>
      </c>
      <c r="P745" s="1">
        <f t="shared" si="575"/>
        <v>1.0937379008370749</v>
      </c>
      <c r="Q745" s="1">
        <f t="shared" si="576"/>
        <v>1.0935656076713678</v>
      </c>
      <c r="R745" s="1">
        <f t="shared" si="577"/>
        <v>1.0935597205818808</v>
      </c>
      <c r="S745" s="1">
        <f t="shared" si="578"/>
        <v>1.0935595192487935</v>
      </c>
      <c r="T745" s="1">
        <f t="shared" si="579"/>
        <v>0.97389146845879782</v>
      </c>
      <c r="U745" s="1">
        <f t="shared" si="580"/>
        <v>0.75846474186712609</v>
      </c>
      <c r="V745" s="2">
        <f t="shared" si="557"/>
        <v>19.742736981256705</v>
      </c>
      <c r="W745" s="1">
        <f>VLOOKUP(V745,Graph!$D$3:$M$50,col)</f>
        <v>5.8999999999999999E-3</v>
      </c>
      <c r="X745" s="1">
        <f>VLOOKUP(V745,Graph!$D$3:$M$50,col+1)</f>
        <v>4.7999999999999996E-3</v>
      </c>
      <c r="Y745" s="1">
        <f t="shared" si="581"/>
        <v>5.1666666666666666E-3</v>
      </c>
      <c r="Z745" s="1">
        <f t="shared" si="558"/>
        <v>0.64058333333333328</v>
      </c>
      <c r="AA745" s="2">
        <f t="shared" si="582"/>
        <v>0.7388333333333339</v>
      </c>
      <c r="AB745" s="1">
        <f t="shared" si="583"/>
        <v>5.2172591411251121E-2</v>
      </c>
      <c r="AC745" s="1">
        <f t="shared" si="584"/>
        <v>1.0935595123631792</v>
      </c>
      <c r="AD745" s="1">
        <f t="shared" si="585"/>
        <v>1.0935595121276898</v>
      </c>
      <c r="AE745" s="1">
        <f t="shared" si="586"/>
        <v>1.0935595121196362</v>
      </c>
      <c r="AF745" s="1">
        <f t="shared" si="587"/>
        <v>1.0935595121193606</v>
      </c>
      <c r="AG745" s="1">
        <f t="shared" si="588"/>
        <v>0.97389146845879782</v>
      </c>
      <c r="AH745" s="1">
        <f t="shared" si="589"/>
        <v>0.75846473692233485</v>
      </c>
      <c r="AI745" s="2">
        <f t="shared" si="559"/>
        <v>19.742736938352621</v>
      </c>
      <c r="AJ745" s="1">
        <f>VLOOKUP(AI745,Graph!$D$3:$M$50,col)</f>
        <v>5.8999999999999999E-3</v>
      </c>
      <c r="AK745" s="1">
        <f>VLOOKUP(AI745,Graph!$D$3:$M$50,col+1)</f>
        <v>4.7999999999999996E-3</v>
      </c>
      <c r="AL745" s="1">
        <f t="shared" si="590"/>
        <v>5.1666666666666666E-3</v>
      </c>
      <c r="AM745" s="1">
        <f t="shared" si="560"/>
        <v>0.64058333333333328</v>
      </c>
      <c r="AN745" s="2">
        <f t="shared" si="591"/>
        <v>0.7388333333333339</v>
      </c>
      <c r="AO745" s="1">
        <f t="shared" si="592"/>
        <v>5.2172591411251121E-2</v>
      </c>
      <c r="AP745" s="1">
        <f t="shared" si="593"/>
        <v>1.0935595121193513</v>
      </c>
      <c r="AQ745" s="1">
        <f t="shared" si="594"/>
        <v>1.0935595121193511</v>
      </c>
      <c r="AR745" s="1">
        <f t="shared" si="595"/>
        <v>1.0935595121193509</v>
      </c>
      <c r="AS745" s="1">
        <f t="shared" si="596"/>
        <v>1.0935595121193507</v>
      </c>
      <c r="AT745" s="1">
        <f t="shared" si="597"/>
        <v>0.97389146845879782</v>
      </c>
      <c r="AU745" s="1">
        <f t="shared" si="598"/>
        <v>0.75846473692232785</v>
      </c>
      <c r="AV745" s="2">
        <f t="shared" si="563"/>
        <v>744</v>
      </c>
      <c r="AW745" s="1">
        <f t="shared" si="564"/>
        <v>758.4647369223278</v>
      </c>
      <c r="AX745" s="1">
        <f t="shared" si="565"/>
        <v>0.97389146845879782</v>
      </c>
      <c r="AY745" s="1">
        <f t="shared" si="566"/>
        <v>1.0935595121193507</v>
      </c>
      <c r="AZ745" s="1">
        <f t="shared" si="561"/>
        <v>5.1666666666666666E-3</v>
      </c>
      <c r="BA745" s="1">
        <f t="shared" si="562"/>
        <v>19.742736938352621</v>
      </c>
    </row>
    <row r="746" spans="1:53">
      <c r="A746" s="2">
        <f t="shared" si="568"/>
        <v>0.74500000000000055</v>
      </c>
      <c r="B746" s="1">
        <f t="shared" si="554"/>
        <v>0.79857483333333401</v>
      </c>
      <c r="C746" s="1">
        <f t="shared" si="569"/>
        <v>5.4629637303250898E-2</v>
      </c>
      <c r="D746" s="1">
        <f t="shared" si="555"/>
        <v>1.0989650238298287</v>
      </c>
      <c r="E746" s="1">
        <f t="shared" si="599"/>
        <v>1.0989275953664521</v>
      </c>
      <c r="F746" s="1">
        <f t="shared" si="599"/>
        <v>1.09892623505188</v>
      </c>
      <c r="G746" s="1">
        <f t="shared" si="599"/>
        <v>1.098926185603182</v>
      </c>
      <c r="H746" s="1">
        <f t="shared" si="570"/>
        <v>0.78419837497942546</v>
      </c>
      <c r="I746" s="1">
        <f t="shared" si="556"/>
        <v>19.96353934885542</v>
      </c>
      <c r="J746" s="1">
        <f>VLOOKUP($I746,Graph!$D$3:$M$50,col)</f>
        <v>5.8999999999999999E-3</v>
      </c>
      <c r="K746" s="1">
        <f>VLOOKUP($I746,Graph!$D$3:$M$50,col+1)</f>
        <v>4.7999999999999996E-3</v>
      </c>
      <c r="L746" s="1">
        <f t="shared" si="571"/>
        <v>5.1666666666666666E-3</v>
      </c>
      <c r="M746" s="1">
        <f t="shared" si="572"/>
        <v>0.64058333333333328</v>
      </c>
      <c r="N746" s="1">
        <f t="shared" si="573"/>
        <v>0.7398333333333339</v>
      </c>
      <c r="O746" s="1">
        <f t="shared" si="574"/>
        <v>5.217759379866873E-2</v>
      </c>
      <c r="P746" s="1">
        <f t="shared" si="575"/>
        <v>1.0937486898071416</v>
      </c>
      <c r="Q746" s="1">
        <f t="shared" si="576"/>
        <v>1.0935764226730686</v>
      </c>
      <c r="R746" s="1">
        <f t="shared" si="577"/>
        <v>1.0935705357292189</v>
      </c>
      <c r="S746" s="1">
        <f t="shared" si="578"/>
        <v>1.093570334375719</v>
      </c>
      <c r="T746" s="1">
        <f t="shared" si="579"/>
        <v>0.97390518076584021</v>
      </c>
      <c r="U746" s="1">
        <f t="shared" si="580"/>
        <v>0.76001263535270125</v>
      </c>
      <c r="V746" s="2">
        <f t="shared" si="557"/>
        <v>19.756158342790968</v>
      </c>
      <c r="W746" s="1">
        <f>VLOOKUP(V746,Graph!$D$3:$M$50,col)</f>
        <v>5.8999999999999999E-3</v>
      </c>
      <c r="X746" s="1">
        <f>VLOOKUP(V746,Graph!$D$3:$M$50,col+1)</f>
        <v>4.7999999999999996E-3</v>
      </c>
      <c r="Y746" s="1">
        <f t="shared" si="581"/>
        <v>5.1666666666666666E-3</v>
      </c>
      <c r="Z746" s="1">
        <f t="shared" si="558"/>
        <v>0.64058333333333328</v>
      </c>
      <c r="AA746" s="2">
        <f t="shared" si="582"/>
        <v>0.7398333333333339</v>
      </c>
      <c r="AB746" s="1">
        <f t="shared" si="583"/>
        <v>5.217759379866873E-2</v>
      </c>
      <c r="AC746" s="1">
        <f t="shared" si="584"/>
        <v>1.0935703274885378</v>
      </c>
      <c r="AD746" s="1">
        <f t="shared" si="585"/>
        <v>1.0935703272529653</v>
      </c>
      <c r="AE746" s="1">
        <f t="shared" si="586"/>
        <v>1.0935703272449075</v>
      </c>
      <c r="AF746" s="1">
        <f t="shared" si="587"/>
        <v>1.093570327244632</v>
      </c>
      <c r="AG746" s="1">
        <f t="shared" si="588"/>
        <v>0.97390518076584021</v>
      </c>
      <c r="AH746" s="1">
        <f t="shared" si="589"/>
        <v>0.76001263039671807</v>
      </c>
      <c r="AI746" s="2">
        <f t="shared" si="559"/>
        <v>19.756158299848174</v>
      </c>
      <c r="AJ746" s="1">
        <f>VLOOKUP(AI746,Graph!$D$3:$M$50,col)</f>
        <v>5.8999999999999999E-3</v>
      </c>
      <c r="AK746" s="1">
        <f>VLOOKUP(AI746,Graph!$D$3:$M$50,col+1)</f>
        <v>4.7999999999999996E-3</v>
      </c>
      <c r="AL746" s="1">
        <f t="shared" si="590"/>
        <v>5.1666666666666666E-3</v>
      </c>
      <c r="AM746" s="1">
        <f t="shared" si="560"/>
        <v>0.64058333333333328</v>
      </c>
      <c r="AN746" s="2">
        <f t="shared" si="591"/>
        <v>0.7398333333333339</v>
      </c>
      <c r="AO746" s="1">
        <f t="shared" si="592"/>
        <v>5.217759379866873E-2</v>
      </c>
      <c r="AP746" s="1">
        <f t="shared" si="593"/>
        <v>1.0935703272446227</v>
      </c>
      <c r="AQ746" s="1">
        <f t="shared" si="594"/>
        <v>1.0935703272446222</v>
      </c>
      <c r="AR746" s="1">
        <f t="shared" si="595"/>
        <v>1.0935703272446222</v>
      </c>
      <c r="AS746" s="1">
        <f t="shared" si="596"/>
        <v>1.0935703272446222</v>
      </c>
      <c r="AT746" s="1">
        <f t="shared" si="597"/>
        <v>0.97390518076584021</v>
      </c>
      <c r="AU746" s="1">
        <f t="shared" si="598"/>
        <v>0.76001263039671119</v>
      </c>
      <c r="AV746" s="2">
        <f t="shared" si="563"/>
        <v>745</v>
      </c>
      <c r="AW746" s="1">
        <f t="shared" si="564"/>
        <v>760.01263039671119</v>
      </c>
      <c r="AX746" s="1">
        <f t="shared" si="565"/>
        <v>0.97390518076584021</v>
      </c>
      <c r="AY746" s="1">
        <f t="shared" si="566"/>
        <v>1.0935703272446222</v>
      </c>
      <c r="AZ746" s="1">
        <f t="shared" si="561"/>
        <v>5.1666666666666666E-3</v>
      </c>
      <c r="BA746" s="1">
        <f t="shared" si="562"/>
        <v>19.756158299848174</v>
      </c>
    </row>
    <row r="747" spans="1:53">
      <c r="A747" s="2">
        <f t="shared" si="568"/>
        <v>0.74600000000000055</v>
      </c>
      <c r="B747" s="1">
        <f t="shared" si="554"/>
        <v>0.79961600000000066</v>
      </c>
      <c r="C747" s="1">
        <f t="shared" si="569"/>
        <v>5.4633838488677165E-2</v>
      </c>
      <c r="D747" s="1">
        <f t="shared" si="555"/>
        <v>1.098973965202406</v>
      </c>
      <c r="E747" s="1">
        <f t="shared" si="599"/>
        <v>1.0989368545993476</v>
      </c>
      <c r="F747" s="1">
        <f t="shared" si="599"/>
        <v>1.0989355056964922</v>
      </c>
      <c r="G747" s="1">
        <f t="shared" si="599"/>
        <v>1.0989354566575809</v>
      </c>
      <c r="H747" s="1">
        <f t="shared" si="570"/>
        <v>0.78578445679213549</v>
      </c>
      <c r="I747" s="1">
        <f t="shared" si="556"/>
        <v>19.976989382423877</v>
      </c>
      <c r="J747" s="1">
        <f>VLOOKUP($I747,Graph!$D$3:$M$50,col)</f>
        <v>5.8999999999999999E-3</v>
      </c>
      <c r="K747" s="1">
        <f>VLOOKUP($I747,Graph!$D$3:$M$50,col+1)</f>
        <v>4.7999999999999996E-3</v>
      </c>
      <c r="L747" s="1">
        <f t="shared" si="571"/>
        <v>5.1666666666666666E-3</v>
      </c>
      <c r="M747" s="1">
        <f t="shared" si="572"/>
        <v>0.64058333333333328</v>
      </c>
      <c r="N747" s="1">
        <f t="shared" si="573"/>
        <v>0.7408333333333339</v>
      </c>
      <c r="O747" s="1">
        <f t="shared" si="574"/>
        <v>5.2182583397906608E-2</v>
      </c>
      <c r="P747" s="1">
        <f t="shared" si="575"/>
        <v>1.0937594516227547</v>
      </c>
      <c r="Q747" s="1">
        <f t="shared" si="576"/>
        <v>1.0935872104719866</v>
      </c>
      <c r="R747" s="1">
        <f t="shared" si="577"/>
        <v>1.0935813236742018</v>
      </c>
      <c r="S747" s="1">
        <f t="shared" si="578"/>
        <v>1.0935811223003691</v>
      </c>
      <c r="T747" s="1">
        <f t="shared" si="579"/>
        <v>0.97391885637476194</v>
      </c>
      <c r="U747" s="1">
        <f t="shared" si="580"/>
        <v>0.76156158176551758</v>
      </c>
      <c r="V747" s="2">
        <f t="shared" si="557"/>
        <v>19.769570604507994</v>
      </c>
      <c r="W747" s="1">
        <f>VLOOKUP(V747,Graph!$D$3:$M$50,col)</f>
        <v>5.8999999999999999E-3</v>
      </c>
      <c r="X747" s="1">
        <f>VLOOKUP(V747,Graph!$D$3:$M$50,col+1)</f>
        <v>4.7999999999999996E-3</v>
      </c>
      <c r="Y747" s="1">
        <f t="shared" si="581"/>
        <v>5.1666666666666666E-3</v>
      </c>
      <c r="Z747" s="1">
        <f t="shared" si="558"/>
        <v>0.64058333333333328</v>
      </c>
      <c r="AA747" s="2">
        <f t="shared" si="582"/>
        <v>0.7408333333333339</v>
      </c>
      <c r="AB747" s="1">
        <f t="shared" si="583"/>
        <v>5.2182583397906608E-2</v>
      </c>
      <c r="AC747" s="1">
        <f t="shared" si="584"/>
        <v>1.0935811154116257</v>
      </c>
      <c r="AD747" s="1">
        <f t="shared" si="585"/>
        <v>1.0935811151759702</v>
      </c>
      <c r="AE747" s="1">
        <f t="shared" si="586"/>
        <v>1.0935811151679087</v>
      </c>
      <c r="AF747" s="1">
        <f t="shared" si="587"/>
        <v>1.0935811151676329</v>
      </c>
      <c r="AG747" s="1">
        <f t="shared" si="588"/>
        <v>0.97391885637476194</v>
      </c>
      <c r="AH747" s="1">
        <f t="shared" si="589"/>
        <v>0.76156157679833425</v>
      </c>
      <c r="AI747" s="2">
        <f t="shared" si="559"/>
        <v>19.769570561526535</v>
      </c>
      <c r="AJ747" s="1">
        <f>VLOOKUP(AI747,Graph!$D$3:$M$50,col)</f>
        <v>5.8999999999999999E-3</v>
      </c>
      <c r="AK747" s="1">
        <f>VLOOKUP(AI747,Graph!$D$3:$M$50,col+1)</f>
        <v>4.7999999999999996E-3</v>
      </c>
      <c r="AL747" s="1">
        <f t="shared" si="590"/>
        <v>5.1666666666666666E-3</v>
      </c>
      <c r="AM747" s="1">
        <f t="shared" si="560"/>
        <v>0.64058333333333328</v>
      </c>
      <c r="AN747" s="2">
        <f t="shared" si="591"/>
        <v>0.7408333333333339</v>
      </c>
      <c r="AO747" s="1">
        <f t="shared" si="592"/>
        <v>5.2182583397906608E-2</v>
      </c>
      <c r="AP747" s="1">
        <f t="shared" si="593"/>
        <v>1.0935811151676236</v>
      </c>
      <c r="AQ747" s="1">
        <f t="shared" si="594"/>
        <v>1.0935811151676231</v>
      </c>
      <c r="AR747" s="1">
        <f t="shared" si="595"/>
        <v>1.0935811151676231</v>
      </c>
      <c r="AS747" s="1">
        <f t="shared" si="596"/>
        <v>1.0935811151676231</v>
      </c>
      <c r="AT747" s="1">
        <f t="shared" si="597"/>
        <v>0.97391885637476194</v>
      </c>
      <c r="AU747" s="1">
        <f t="shared" si="598"/>
        <v>0.76156157679832748</v>
      </c>
      <c r="AV747" s="2">
        <f t="shared" si="563"/>
        <v>746</v>
      </c>
      <c r="AW747" s="1">
        <f t="shared" si="564"/>
        <v>761.56157679832745</v>
      </c>
      <c r="AX747" s="1">
        <f t="shared" si="565"/>
        <v>0.97391885637476194</v>
      </c>
      <c r="AY747" s="1">
        <f t="shared" si="566"/>
        <v>1.0935811151676231</v>
      </c>
      <c r="AZ747" s="1">
        <f t="shared" si="561"/>
        <v>5.1666666666666666E-3</v>
      </c>
      <c r="BA747" s="1">
        <f t="shared" si="562"/>
        <v>19.769570561526535</v>
      </c>
    </row>
    <row r="748" spans="1:53">
      <c r="A748" s="2">
        <f t="shared" si="568"/>
        <v>0.74700000000000055</v>
      </c>
      <c r="B748" s="1">
        <f t="shared" si="554"/>
        <v>0.80065716666666731</v>
      </c>
      <c r="C748" s="1">
        <f t="shared" si="569"/>
        <v>5.4638028908649557E-2</v>
      </c>
      <c r="D748" s="1">
        <f t="shared" si="555"/>
        <v>1.0989828838803053</v>
      </c>
      <c r="E748" s="1">
        <f t="shared" si="599"/>
        <v>1.0989460904259905</v>
      </c>
      <c r="F748" s="1">
        <f t="shared" si="599"/>
        <v>1.0989447529117446</v>
      </c>
      <c r="G748" s="1">
        <f t="shared" si="599"/>
        <v>1.0989447042818772</v>
      </c>
      <c r="H748" s="1">
        <f t="shared" si="570"/>
        <v>0.78737160745495949</v>
      </c>
      <c r="I748" s="1">
        <f t="shared" si="556"/>
        <v>19.990430374777169</v>
      </c>
      <c r="J748" s="1">
        <f>VLOOKUP($I748,Graph!$D$3:$M$50,col)</f>
        <v>5.8999999999999999E-3</v>
      </c>
      <c r="K748" s="1">
        <f>VLOOKUP($I748,Graph!$D$3:$M$50,col+1)</f>
        <v>4.7999999999999996E-3</v>
      </c>
      <c r="L748" s="1">
        <f t="shared" si="571"/>
        <v>5.1666666666666666E-3</v>
      </c>
      <c r="M748" s="1">
        <f t="shared" si="572"/>
        <v>0.64058333333333328</v>
      </c>
      <c r="N748" s="1">
        <f t="shared" si="573"/>
        <v>0.7418333333333339</v>
      </c>
      <c r="O748" s="1">
        <f t="shared" si="574"/>
        <v>5.2187560257922948E-2</v>
      </c>
      <c r="P748" s="1">
        <f t="shared" si="575"/>
        <v>1.0937701863862705</v>
      </c>
      <c r="Q748" s="1">
        <f t="shared" si="576"/>
        <v>1.0935979711705968</v>
      </c>
      <c r="R748" s="1">
        <f t="shared" si="577"/>
        <v>1.0935920845193017</v>
      </c>
      <c r="S748" s="1">
        <f t="shared" si="578"/>
        <v>1.093591883125214</v>
      </c>
      <c r="T748" s="1">
        <f t="shared" si="579"/>
        <v>0.97393249543268812</v>
      </c>
      <c r="U748" s="1">
        <f t="shared" si="580"/>
        <v>0.76311158038976756</v>
      </c>
      <c r="V748" s="2">
        <f t="shared" si="557"/>
        <v>19.782973784871317</v>
      </c>
      <c r="W748" s="1">
        <f>VLOOKUP(V748,Graph!$D$3:$M$50,col)</f>
        <v>5.8999999999999999E-3</v>
      </c>
      <c r="X748" s="1">
        <f>VLOOKUP(V748,Graph!$D$3:$M$50,col+1)</f>
        <v>4.7999999999999996E-3</v>
      </c>
      <c r="Y748" s="1">
        <f t="shared" si="581"/>
        <v>5.1666666666666666E-3</v>
      </c>
      <c r="Z748" s="1">
        <f t="shared" si="558"/>
        <v>0.64058333333333328</v>
      </c>
      <c r="AA748" s="2">
        <f t="shared" si="582"/>
        <v>0.7418333333333339</v>
      </c>
      <c r="AB748" s="1">
        <f t="shared" si="583"/>
        <v>5.2187560257922948E-2</v>
      </c>
      <c r="AC748" s="1">
        <f t="shared" si="584"/>
        <v>1.0935918762349133</v>
      </c>
      <c r="AD748" s="1">
        <f t="shared" si="585"/>
        <v>1.0935918759991752</v>
      </c>
      <c r="AE748" s="1">
        <f t="shared" si="586"/>
        <v>1.0935918759911096</v>
      </c>
      <c r="AF748" s="1">
        <f t="shared" si="587"/>
        <v>1.0935918759908339</v>
      </c>
      <c r="AG748" s="1">
        <f t="shared" si="588"/>
        <v>0.97393249543268812</v>
      </c>
      <c r="AH748" s="1">
        <f t="shared" si="589"/>
        <v>0.76311157541137642</v>
      </c>
      <c r="AI748" s="2">
        <f t="shared" si="559"/>
        <v>19.782973741851233</v>
      </c>
      <c r="AJ748" s="1">
        <f>VLOOKUP(AI748,Graph!$D$3:$M$50,col)</f>
        <v>5.8999999999999999E-3</v>
      </c>
      <c r="AK748" s="1">
        <f>VLOOKUP(AI748,Graph!$D$3:$M$50,col+1)</f>
        <v>4.7999999999999996E-3</v>
      </c>
      <c r="AL748" s="1">
        <f t="shared" si="590"/>
        <v>5.1666666666666666E-3</v>
      </c>
      <c r="AM748" s="1">
        <f t="shared" si="560"/>
        <v>0.64058333333333328</v>
      </c>
      <c r="AN748" s="2">
        <f t="shared" si="591"/>
        <v>0.7418333333333339</v>
      </c>
      <c r="AO748" s="1">
        <f t="shared" si="592"/>
        <v>5.2187560257922948E-2</v>
      </c>
      <c r="AP748" s="1">
        <f t="shared" si="593"/>
        <v>1.0935918759908243</v>
      </c>
      <c r="AQ748" s="1">
        <f t="shared" si="594"/>
        <v>1.0935918759908243</v>
      </c>
      <c r="AR748" s="1">
        <f t="shared" si="595"/>
        <v>1.0935918759908243</v>
      </c>
      <c r="AS748" s="1">
        <f t="shared" si="596"/>
        <v>1.0935918759908243</v>
      </c>
      <c r="AT748" s="1">
        <f t="shared" si="597"/>
        <v>0.97393249543268812</v>
      </c>
      <c r="AU748" s="1">
        <f t="shared" si="598"/>
        <v>0.76311157541136987</v>
      </c>
      <c r="AV748" s="2">
        <f t="shared" si="563"/>
        <v>747</v>
      </c>
      <c r="AW748" s="1">
        <f t="shared" si="564"/>
        <v>763.11157541136981</v>
      </c>
      <c r="AX748" s="1">
        <f t="shared" si="565"/>
        <v>0.97393249543268812</v>
      </c>
      <c r="AY748" s="1">
        <f t="shared" si="566"/>
        <v>1.0935918759908243</v>
      </c>
      <c r="AZ748" s="1">
        <f t="shared" si="561"/>
        <v>5.1666666666666666E-3</v>
      </c>
      <c r="BA748" s="1">
        <f t="shared" si="562"/>
        <v>19.782973741851233</v>
      </c>
    </row>
    <row r="749" spans="1:53">
      <c r="A749" s="2">
        <f t="shared" si="568"/>
        <v>0.74800000000000055</v>
      </c>
      <c r="B749" s="1">
        <f t="shared" si="554"/>
        <v>0.80169833333333407</v>
      </c>
      <c r="C749" s="1">
        <f t="shared" si="569"/>
        <v>5.4642208604485286E-2</v>
      </c>
      <c r="D749" s="1">
        <f t="shared" si="555"/>
        <v>1.0989917799498028</v>
      </c>
      <c r="E749" s="1">
        <f t="shared" si="599"/>
        <v>1.0989553029350039</v>
      </c>
      <c r="F749" s="1">
        <f t="shared" si="599"/>
        <v>1.0989539767863279</v>
      </c>
      <c r="G749" s="1">
        <f t="shared" si="599"/>
        <v>1.098953928564764</v>
      </c>
      <c r="H749" s="1">
        <f t="shared" si="570"/>
        <v>0.78895982624814154</v>
      </c>
      <c r="I749" s="1">
        <f t="shared" si="556"/>
        <v>20.003862344108754</v>
      </c>
      <c r="J749" s="1">
        <f>VLOOKUP($I749,Graph!$D$3:$M$50,col)</f>
        <v>6.0000000000000001E-3</v>
      </c>
      <c r="K749" s="1">
        <f>VLOOKUP($I749,Graph!$D$3:$M$50,col+1)</f>
        <v>4.7999999999999996E-3</v>
      </c>
      <c r="L749" s="1">
        <f t="shared" si="571"/>
        <v>5.1999999999999998E-3</v>
      </c>
      <c r="M749" s="1">
        <f t="shared" si="572"/>
        <v>0.64051666666666662</v>
      </c>
      <c r="N749" s="1">
        <f t="shared" si="573"/>
        <v>0.74280000000000057</v>
      </c>
      <c r="O749" s="1">
        <f t="shared" si="574"/>
        <v>5.2176978437152383E-2</v>
      </c>
      <c r="P749" s="1">
        <f t="shared" si="575"/>
        <v>1.0937482984045721</v>
      </c>
      <c r="Q749" s="1">
        <f t="shared" si="576"/>
        <v>1.0935751242089733</v>
      </c>
      <c r="R749" s="1">
        <f t="shared" si="577"/>
        <v>1.0935692063880593</v>
      </c>
      <c r="S749" s="1">
        <f t="shared" si="578"/>
        <v>1.0935690039816324</v>
      </c>
      <c r="T749" s="1">
        <f t="shared" si="579"/>
        <v>0.9737791891455807</v>
      </c>
      <c r="U749" s="1">
        <f t="shared" si="580"/>
        <v>0.76450808865134001</v>
      </c>
      <c r="V749" s="2">
        <f t="shared" si="557"/>
        <v>19.795034166541569</v>
      </c>
      <c r="W749" s="1">
        <f>VLOOKUP(V749,Graph!$D$3:$M$50,col)</f>
        <v>5.8999999999999999E-3</v>
      </c>
      <c r="X749" s="1">
        <f>VLOOKUP(V749,Graph!$D$3:$M$50,col+1)</f>
        <v>4.7999999999999996E-3</v>
      </c>
      <c r="Y749" s="1">
        <f t="shared" si="581"/>
        <v>5.1666666666666666E-3</v>
      </c>
      <c r="Z749" s="1">
        <f t="shared" si="558"/>
        <v>0.64058333333333328</v>
      </c>
      <c r="AA749" s="2">
        <f t="shared" si="582"/>
        <v>0.7428333333333339</v>
      </c>
      <c r="AB749" s="1">
        <f t="shared" si="583"/>
        <v>5.2192524427426439E-2</v>
      </c>
      <c r="AC749" s="1">
        <f t="shared" si="584"/>
        <v>1.0936014597233454</v>
      </c>
      <c r="AD749" s="1">
        <f t="shared" si="585"/>
        <v>1.0936025704628403</v>
      </c>
      <c r="AE749" s="1">
        <f t="shared" si="586"/>
        <v>1.0936026084696144</v>
      </c>
      <c r="AF749" s="1">
        <f t="shared" si="587"/>
        <v>1.0936026097701055</v>
      </c>
      <c r="AG749" s="1">
        <f t="shared" si="588"/>
        <v>0.97394609808595778</v>
      </c>
      <c r="AH749" s="1">
        <f t="shared" si="589"/>
        <v>0.76466262548927022</v>
      </c>
      <c r="AI749" s="2">
        <f t="shared" si="559"/>
        <v>19.796367858945384</v>
      </c>
      <c r="AJ749" s="1">
        <f>VLOOKUP(AI749,Graph!$D$3:$M$50,col)</f>
        <v>5.8999999999999999E-3</v>
      </c>
      <c r="AK749" s="1">
        <f>VLOOKUP(AI749,Graph!$D$3:$M$50,col+1)</f>
        <v>4.7999999999999996E-3</v>
      </c>
      <c r="AL749" s="1">
        <f t="shared" si="590"/>
        <v>5.1666666666666666E-3</v>
      </c>
      <c r="AM749" s="1">
        <f t="shared" si="560"/>
        <v>0.64058333333333328</v>
      </c>
      <c r="AN749" s="2">
        <f t="shared" si="591"/>
        <v>0.7428333333333339</v>
      </c>
      <c r="AO749" s="1">
        <f t="shared" si="592"/>
        <v>5.2192524427426439E-2</v>
      </c>
      <c r="AP749" s="1">
        <f t="shared" si="593"/>
        <v>1.0936026098146048</v>
      </c>
      <c r="AQ749" s="1">
        <f t="shared" si="594"/>
        <v>1.0936026098161276</v>
      </c>
      <c r="AR749" s="1">
        <f t="shared" si="595"/>
        <v>1.0936026098161797</v>
      </c>
      <c r="AS749" s="1">
        <f t="shared" si="596"/>
        <v>1.0936026098161815</v>
      </c>
      <c r="AT749" s="1">
        <f t="shared" si="597"/>
        <v>0.97394609808595778</v>
      </c>
      <c r="AU749" s="1">
        <f t="shared" si="598"/>
        <v>0.76466262552148723</v>
      </c>
      <c r="AV749" s="2">
        <f t="shared" si="563"/>
        <v>748</v>
      </c>
      <c r="AW749" s="1">
        <f t="shared" si="564"/>
        <v>764.66262552148726</v>
      </c>
      <c r="AX749" s="1">
        <f t="shared" si="565"/>
        <v>0.97394609808595778</v>
      </c>
      <c r="AY749" s="1">
        <f t="shared" si="566"/>
        <v>1.0936026098161815</v>
      </c>
      <c r="AZ749" s="1">
        <f t="shared" si="561"/>
        <v>5.1666666666666666E-3</v>
      </c>
      <c r="BA749" s="1">
        <f t="shared" si="562"/>
        <v>19.796367858945384</v>
      </c>
    </row>
    <row r="750" spans="1:53">
      <c r="A750" s="2">
        <f t="shared" si="568"/>
        <v>0.74900000000000055</v>
      </c>
      <c r="B750" s="1">
        <f t="shared" si="554"/>
        <v>0.80273950000000072</v>
      </c>
      <c r="C750" s="1">
        <f t="shared" si="569"/>
        <v>5.4646377617290499E-2</v>
      </c>
      <c r="D750" s="1">
        <f t="shared" si="555"/>
        <v>1.0990006534967378</v>
      </c>
      <c r="E750" s="1">
        <f t="shared" si="599"/>
        <v>1.0989644922145647</v>
      </c>
      <c r="F750" s="1">
        <f t="shared" si="599"/>
        <v>1.0989631774084845</v>
      </c>
      <c r="G750" s="1">
        <f t="shared" si="599"/>
        <v>1.0989631295944855</v>
      </c>
      <c r="H750" s="1">
        <f t="shared" si="570"/>
        <v>0.79054911245337733</v>
      </c>
      <c r="I750" s="1">
        <f t="shared" si="556"/>
        <v>20.017285308551184</v>
      </c>
      <c r="J750" s="1">
        <f>VLOOKUP($I750,Graph!$D$3:$M$50,col)</f>
        <v>6.0000000000000001E-3</v>
      </c>
      <c r="K750" s="1">
        <f>VLOOKUP($I750,Graph!$D$3:$M$50,col+1)</f>
        <v>4.7999999999999996E-3</v>
      </c>
      <c r="L750" s="1">
        <f t="shared" si="571"/>
        <v>5.1999999999999998E-3</v>
      </c>
      <c r="M750" s="1">
        <f t="shared" si="572"/>
        <v>0.64051666666666662</v>
      </c>
      <c r="N750" s="1">
        <f t="shared" si="573"/>
        <v>0.74380000000000057</v>
      </c>
      <c r="O750" s="1">
        <f t="shared" si="574"/>
        <v>5.2181934785990071E-2</v>
      </c>
      <c r="P750" s="1">
        <f t="shared" si="575"/>
        <v>1.0937589883225165</v>
      </c>
      <c r="Q750" s="1">
        <f t="shared" si="576"/>
        <v>1.093585840062363</v>
      </c>
      <c r="R750" s="1">
        <f t="shared" si="577"/>
        <v>1.0935799223869256</v>
      </c>
      <c r="S750" s="1">
        <f t="shared" si="578"/>
        <v>1.0935797199601822</v>
      </c>
      <c r="T750" s="1">
        <f t="shared" si="579"/>
        <v>0.97379284133777511</v>
      </c>
      <c r="U750" s="1">
        <f t="shared" si="580"/>
        <v>0.76605995176301345</v>
      </c>
      <c r="V750" s="2">
        <f t="shared" si="557"/>
        <v>19.808418991684629</v>
      </c>
      <c r="W750" s="1">
        <f>VLOOKUP(V750,Graph!$D$3:$M$50,col)</f>
        <v>5.8999999999999999E-3</v>
      </c>
      <c r="X750" s="1">
        <f>VLOOKUP(V750,Graph!$D$3:$M$50,col+1)</f>
        <v>4.7999999999999996E-3</v>
      </c>
      <c r="Y750" s="1">
        <f t="shared" si="581"/>
        <v>5.1666666666666666E-3</v>
      </c>
      <c r="Z750" s="1">
        <f t="shared" si="558"/>
        <v>0.64058333333333328</v>
      </c>
      <c r="AA750" s="2">
        <f t="shared" si="582"/>
        <v>0.7438333333333339</v>
      </c>
      <c r="AB750" s="1">
        <f t="shared" si="583"/>
        <v>5.2197475954877913E-2</v>
      </c>
      <c r="AC750" s="1">
        <f t="shared" si="584"/>
        <v>1.0936121668185805</v>
      </c>
      <c r="AD750" s="1">
        <f t="shared" si="585"/>
        <v>1.0936132773925789</v>
      </c>
      <c r="AE750" s="1">
        <f t="shared" si="586"/>
        <v>1.0936133153984333</v>
      </c>
      <c r="AF750" s="1">
        <f t="shared" si="587"/>
        <v>1.0936133166990549</v>
      </c>
      <c r="AG750" s="1">
        <f t="shared" si="588"/>
        <v>0.97395966448012983</v>
      </c>
      <c r="AH750" s="1">
        <f t="shared" si="589"/>
        <v>0.76621472638349541</v>
      </c>
      <c r="AI750" s="2">
        <f t="shared" si="559"/>
        <v>19.809752931704136</v>
      </c>
      <c r="AJ750" s="1">
        <f>VLOOKUP(AI750,Graph!$D$3:$M$50,col)</f>
        <v>5.8999999999999999E-3</v>
      </c>
      <c r="AK750" s="1">
        <f>VLOOKUP(AI750,Graph!$D$3:$M$50,col+1)</f>
        <v>4.7999999999999996E-3</v>
      </c>
      <c r="AL750" s="1">
        <f t="shared" si="590"/>
        <v>5.1666666666666666E-3</v>
      </c>
      <c r="AM750" s="1">
        <f t="shared" si="560"/>
        <v>0.64058333333333328</v>
      </c>
      <c r="AN750" s="2">
        <f t="shared" si="591"/>
        <v>0.7438333333333339</v>
      </c>
      <c r="AO750" s="1">
        <f t="shared" si="592"/>
        <v>5.2197475954877913E-2</v>
      </c>
      <c r="AP750" s="1">
        <f t="shared" si="593"/>
        <v>1.0936133167435642</v>
      </c>
      <c r="AQ750" s="1">
        <f t="shared" si="594"/>
        <v>1.0936133167450877</v>
      </c>
      <c r="AR750" s="1">
        <f t="shared" si="595"/>
        <v>1.0936133167451396</v>
      </c>
      <c r="AS750" s="1">
        <f t="shared" si="596"/>
        <v>1.0936133167451412</v>
      </c>
      <c r="AT750" s="1">
        <f t="shared" si="597"/>
        <v>0.97395966448012983</v>
      </c>
      <c r="AU750" s="1">
        <f t="shared" si="598"/>
        <v>0.7662147264157847</v>
      </c>
      <c r="AV750" s="2">
        <f t="shared" si="563"/>
        <v>749</v>
      </c>
      <c r="AW750" s="1">
        <f t="shared" si="564"/>
        <v>766.21472641578475</v>
      </c>
      <c r="AX750" s="1">
        <f t="shared" si="565"/>
        <v>0.97395966448012983</v>
      </c>
      <c r="AY750" s="1">
        <f t="shared" si="566"/>
        <v>1.0936133167451412</v>
      </c>
      <c r="AZ750" s="1">
        <f t="shared" si="561"/>
        <v>5.1666666666666666E-3</v>
      </c>
      <c r="BA750" s="1">
        <f t="shared" si="562"/>
        <v>19.809752931704136</v>
      </c>
    </row>
    <row r="751" spans="1:53">
      <c r="A751" s="2">
        <f t="shared" si="568"/>
        <v>0.75000000000000056</v>
      </c>
      <c r="B751" s="1">
        <f t="shared" si="554"/>
        <v>0.80378066666666736</v>
      </c>
      <c r="C751" s="1">
        <f t="shared" si="569"/>
        <v>5.4650535987961511E-2</v>
      </c>
      <c r="D751" s="1">
        <f t="shared" si="555"/>
        <v>1.0990095046065158</v>
      </c>
      <c r="E751" s="1">
        <f t="shared" si="599"/>
        <v>1.0989736583524048</v>
      </c>
      <c r="F751" s="1">
        <f t="shared" si="599"/>
        <v>1.0989723548660144</v>
      </c>
      <c r="G751" s="1">
        <f t="shared" si="599"/>
        <v>1.0989723074588431</v>
      </c>
      <c r="H751" s="1">
        <f t="shared" si="570"/>
        <v>0.79213946535381097</v>
      </c>
      <c r="I751" s="1">
        <f t="shared" si="556"/>
        <v>20.030699286176407</v>
      </c>
      <c r="J751" s="1">
        <f>VLOOKUP($I751,Graph!$D$3:$M$50,col)</f>
        <v>6.0000000000000001E-3</v>
      </c>
      <c r="K751" s="1">
        <f>VLOOKUP($I751,Graph!$D$3:$M$50,col+1)</f>
        <v>4.7999999999999996E-3</v>
      </c>
      <c r="L751" s="1">
        <f t="shared" si="571"/>
        <v>5.1999999999999998E-3</v>
      </c>
      <c r="M751" s="1">
        <f t="shared" si="572"/>
        <v>0.64051666666666662</v>
      </c>
      <c r="N751" s="1">
        <f t="shared" si="573"/>
        <v>0.74480000000000057</v>
      </c>
      <c r="O751" s="1">
        <f t="shared" si="574"/>
        <v>5.2186878529025177E-2</v>
      </c>
      <c r="P751" s="1">
        <f t="shared" si="575"/>
        <v>1.0937696514708544</v>
      </c>
      <c r="Q751" s="1">
        <f t="shared" si="576"/>
        <v>1.0935965290981657</v>
      </c>
      <c r="R751" s="1">
        <f t="shared" si="577"/>
        <v>1.0935906115686256</v>
      </c>
      <c r="S751" s="1">
        <f t="shared" si="578"/>
        <v>1.0935904091216437</v>
      </c>
      <c r="T751" s="1">
        <f t="shared" si="579"/>
        <v>0.97380645718766834</v>
      </c>
      <c r="U751" s="1">
        <f t="shared" si="580"/>
        <v>0.76761286484047309</v>
      </c>
      <c r="V751" s="2">
        <f t="shared" si="557"/>
        <v>19.821794790241174</v>
      </c>
      <c r="W751" s="1">
        <f>VLOOKUP(V751,Graph!$D$3:$M$50,col)</f>
        <v>5.8999999999999999E-3</v>
      </c>
      <c r="X751" s="1">
        <f>VLOOKUP(V751,Graph!$D$3:$M$50,col+1)</f>
        <v>4.7999999999999996E-3</v>
      </c>
      <c r="Y751" s="1">
        <f t="shared" si="581"/>
        <v>5.1666666666666666E-3</v>
      </c>
      <c r="Z751" s="1">
        <f t="shared" si="558"/>
        <v>0.64058333333333328</v>
      </c>
      <c r="AA751" s="2">
        <f t="shared" si="582"/>
        <v>0.7448333333333339</v>
      </c>
      <c r="AB751" s="1">
        <f t="shared" si="583"/>
        <v>5.220241488849179E-2</v>
      </c>
      <c r="AC751" s="1">
        <f t="shared" si="584"/>
        <v>1.0936228471180498</v>
      </c>
      <c r="AD751" s="1">
        <f t="shared" si="585"/>
        <v>1.0936239575268611</v>
      </c>
      <c r="AE751" s="1">
        <f t="shared" si="586"/>
        <v>1.0936239955317932</v>
      </c>
      <c r="AF751" s="1">
        <f t="shared" si="587"/>
        <v>1.0936239968325452</v>
      </c>
      <c r="AG751" s="1">
        <f t="shared" si="588"/>
        <v>0.97397319475998878</v>
      </c>
      <c r="AH751" s="1">
        <f t="shared" si="589"/>
        <v>0.76776787735045271</v>
      </c>
      <c r="AI751" s="2">
        <f t="shared" si="559"/>
        <v>19.823128978127166</v>
      </c>
      <c r="AJ751" s="1">
        <f>VLOOKUP(AI751,Graph!$D$3:$M$50,col)</f>
        <v>5.8999999999999999E-3</v>
      </c>
      <c r="AK751" s="1">
        <f>VLOOKUP(AI751,Graph!$D$3:$M$50,col+1)</f>
        <v>4.7999999999999996E-3</v>
      </c>
      <c r="AL751" s="1">
        <f t="shared" si="590"/>
        <v>5.1666666666666666E-3</v>
      </c>
      <c r="AM751" s="1">
        <f t="shared" si="560"/>
        <v>0.64058333333333328</v>
      </c>
      <c r="AN751" s="2">
        <f t="shared" si="591"/>
        <v>0.7448333333333339</v>
      </c>
      <c r="AO751" s="1">
        <f t="shared" si="592"/>
        <v>5.220241488849179E-2</v>
      </c>
      <c r="AP751" s="1">
        <f t="shared" si="593"/>
        <v>1.0936239968770647</v>
      </c>
      <c r="AQ751" s="1">
        <f t="shared" si="594"/>
        <v>1.0936239968785884</v>
      </c>
      <c r="AR751" s="1">
        <f t="shared" si="595"/>
        <v>1.0936239968786405</v>
      </c>
      <c r="AS751" s="1">
        <f t="shared" si="596"/>
        <v>1.0936239968786421</v>
      </c>
      <c r="AT751" s="1">
        <f t="shared" si="597"/>
        <v>0.97397319475998878</v>
      </c>
      <c r="AU751" s="1">
        <f t="shared" si="598"/>
        <v>0.76776787738281471</v>
      </c>
      <c r="AV751" s="2">
        <f t="shared" si="563"/>
        <v>750</v>
      </c>
      <c r="AW751" s="1">
        <f t="shared" si="564"/>
        <v>767.76787738281473</v>
      </c>
      <c r="AX751" s="1">
        <f t="shared" si="565"/>
        <v>0.97397319475998878</v>
      </c>
      <c r="AY751" s="1">
        <f t="shared" si="566"/>
        <v>1.0936239968786421</v>
      </c>
      <c r="AZ751" s="1">
        <f t="shared" si="561"/>
        <v>5.1666666666666666E-3</v>
      </c>
      <c r="BA751" s="1">
        <f t="shared" si="562"/>
        <v>19.823128978127166</v>
      </c>
    </row>
    <row r="752" spans="1:53">
      <c r="A752" s="2">
        <f t="shared" si="568"/>
        <v>0.75100000000000056</v>
      </c>
      <c r="B752" s="1">
        <f t="shared" si="554"/>
        <v>0.80482183333333401</v>
      </c>
      <c r="C752" s="1">
        <f t="shared" si="569"/>
        <v>5.4654683757186288E-2</v>
      </c>
      <c r="D752" s="1">
        <f t="shared" si="555"/>
        <v>1.099018333364111</v>
      </c>
      <c r="E752" s="1">
        <f t="shared" si="599"/>
        <v>1.0989828014358161</v>
      </c>
      <c r="F752" s="1">
        <f t="shared" si="599"/>
        <v>1.0989815092462745</v>
      </c>
      <c r="G752" s="1">
        <f t="shared" si="599"/>
        <v>1.0989814622451963</v>
      </c>
      <c r="H752" s="1">
        <f t="shared" si="570"/>
        <v>0.79373088423402938</v>
      </c>
      <c r="I752" s="1">
        <f t="shared" si="556"/>
        <v>20.044104294996057</v>
      </c>
      <c r="J752" s="1">
        <f>VLOOKUP($I752,Graph!$D$3:$M$50,col)</f>
        <v>6.0000000000000001E-3</v>
      </c>
      <c r="K752" s="1">
        <f>VLOOKUP($I752,Graph!$D$3:$M$50,col+1)</f>
        <v>4.7999999999999996E-3</v>
      </c>
      <c r="L752" s="1">
        <f t="shared" si="571"/>
        <v>5.1999999999999998E-3</v>
      </c>
      <c r="M752" s="1">
        <f t="shared" si="572"/>
        <v>0.64051666666666662</v>
      </c>
      <c r="N752" s="1">
        <f t="shared" si="573"/>
        <v>0.74580000000000057</v>
      </c>
      <c r="O752" s="1">
        <f t="shared" si="574"/>
        <v>5.2191809714271807E-2</v>
      </c>
      <c r="P752" s="1">
        <f t="shared" si="575"/>
        <v>1.0937802879499836</v>
      </c>
      <c r="Q752" s="1">
        <f t="shared" si="576"/>
        <v>1.0936071914168972</v>
      </c>
      <c r="R752" s="1">
        <f t="shared" si="577"/>
        <v>1.0936012740336705</v>
      </c>
      <c r="S752" s="1">
        <f t="shared" si="578"/>
        <v>1.0936010715665285</v>
      </c>
      <c r="T752" s="1">
        <f t="shared" si="579"/>
        <v>0.97382003684018237</v>
      </c>
      <c r="U752" s="1">
        <f t="shared" si="580"/>
        <v>0.76916682717374951</v>
      </c>
      <c r="V752" s="2">
        <f t="shared" si="557"/>
        <v>19.835161580428611</v>
      </c>
      <c r="W752" s="1">
        <f>VLOOKUP(V752,Graph!$D$3:$M$50,col)</f>
        <v>5.8999999999999999E-3</v>
      </c>
      <c r="X752" s="1">
        <f>VLOOKUP(V752,Graph!$D$3:$M$50,col+1)</f>
        <v>4.7999999999999996E-3</v>
      </c>
      <c r="Y752" s="1">
        <f t="shared" si="581"/>
        <v>5.1666666666666666E-3</v>
      </c>
      <c r="Z752" s="1">
        <f t="shared" si="558"/>
        <v>0.64058333333333328</v>
      </c>
      <c r="AA752" s="2">
        <f t="shared" si="582"/>
        <v>0.7458333333333339</v>
      </c>
      <c r="AB752" s="1">
        <f t="shared" si="583"/>
        <v>5.2207341276237759E-2</v>
      </c>
      <c r="AC752" s="1">
        <f t="shared" si="584"/>
        <v>1.0936335007221876</v>
      </c>
      <c r="AD752" s="1">
        <f t="shared" si="585"/>
        <v>1.0936346109661224</v>
      </c>
      <c r="AE752" s="1">
        <f t="shared" si="586"/>
        <v>1.0936346489701287</v>
      </c>
      <c r="AF752" s="1">
        <f t="shared" si="587"/>
        <v>1.0936346502710108</v>
      </c>
      <c r="AG752" s="1">
        <f t="shared" si="588"/>
        <v>0.97398668906954855</v>
      </c>
      <c r="AH752" s="1">
        <f t="shared" si="589"/>
        <v>0.76932207768013805</v>
      </c>
      <c r="AI752" s="2">
        <f t="shared" si="559"/>
        <v>19.836496016430576</v>
      </c>
      <c r="AJ752" s="1">
        <f>VLOOKUP(AI752,Graph!$D$3:$M$50,col)</f>
        <v>5.8999999999999999E-3</v>
      </c>
      <c r="AK752" s="1">
        <f>VLOOKUP(AI752,Graph!$D$3:$M$50,col+1)</f>
        <v>4.7999999999999996E-3</v>
      </c>
      <c r="AL752" s="1">
        <f t="shared" si="590"/>
        <v>5.1666666666666666E-3</v>
      </c>
      <c r="AM752" s="1">
        <f t="shared" si="560"/>
        <v>0.64058333333333328</v>
      </c>
      <c r="AN752" s="2">
        <f t="shared" si="591"/>
        <v>0.7458333333333339</v>
      </c>
      <c r="AO752" s="1">
        <f t="shared" si="592"/>
        <v>5.2207341276237759E-2</v>
      </c>
      <c r="AP752" s="1">
        <f t="shared" si="593"/>
        <v>1.0936346503155401</v>
      </c>
      <c r="AQ752" s="1">
        <f t="shared" si="594"/>
        <v>1.0936346503170642</v>
      </c>
      <c r="AR752" s="1">
        <f t="shared" si="595"/>
        <v>1.0936346503171166</v>
      </c>
      <c r="AS752" s="1">
        <f t="shared" si="596"/>
        <v>1.0936346503171182</v>
      </c>
      <c r="AT752" s="1">
        <f t="shared" si="597"/>
        <v>0.97398668906954855</v>
      </c>
      <c r="AU752" s="1">
        <f t="shared" si="598"/>
        <v>0.76932207771257244</v>
      </c>
      <c r="AV752" s="2">
        <f t="shared" si="563"/>
        <v>751</v>
      </c>
      <c r="AW752" s="1">
        <f t="shared" si="564"/>
        <v>769.32207771257242</v>
      </c>
      <c r="AX752" s="1">
        <f t="shared" si="565"/>
        <v>0.97398668906954855</v>
      </c>
      <c r="AY752" s="1">
        <f t="shared" si="566"/>
        <v>1.0936346503171182</v>
      </c>
      <c r="AZ752" s="1">
        <f t="shared" si="561"/>
        <v>5.1666666666666666E-3</v>
      </c>
      <c r="BA752" s="1">
        <f t="shared" si="562"/>
        <v>19.836496016430576</v>
      </c>
    </row>
    <row r="753" spans="1:53">
      <c r="A753" s="2">
        <f t="shared" si="568"/>
        <v>0.75200000000000056</v>
      </c>
      <c r="B753" s="1">
        <f t="shared" si="554"/>
        <v>0.80586300000000066</v>
      </c>
      <c r="C753" s="1">
        <f t="shared" si="569"/>
        <v>5.4658820965445658E-2</v>
      </c>
      <c r="D753" s="1">
        <f t="shared" si="555"/>
        <v>1.0990271398540696</v>
      </c>
      <c r="E753" s="1">
        <f t="shared" si="599"/>
        <v>1.0989919215516524</v>
      </c>
      <c r="F753" s="1">
        <f t="shared" si="599"/>
        <v>1.0989906406361845</v>
      </c>
      <c r="G753" s="1">
        <f t="shared" si="599"/>
        <v>1.0989905940404661</v>
      </c>
      <c r="H753" s="1">
        <f t="shared" si="570"/>
        <v>0.79532336838005702</v>
      </c>
      <c r="I753" s="1">
        <f t="shared" si="556"/>
        <v>20.057500352961707</v>
      </c>
      <c r="J753" s="1">
        <f>VLOOKUP($I753,Graph!$D$3:$M$50,col)</f>
        <v>6.0000000000000001E-3</v>
      </c>
      <c r="K753" s="1">
        <f>VLOOKUP($I753,Graph!$D$3:$M$50,col+1)</f>
        <v>4.7999999999999996E-3</v>
      </c>
      <c r="L753" s="1">
        <f t="shared" si="571"/>
        <v>5.1999999999999998E-3</v>
      </c>
      <c r="M753" s="1">
        <f t="shared" si="572"/>
        <v>0.64051666666666662</v>
      </c>
      <c r="N753" s="1">
        <f t="shared" si="573"/>
        <v>0.74680000000000057</v>
      </c>
      <c r="O753" s="1">
        <f t="shared" si="574"/>
        <v>5.2196728389500582E-2</v>
      </c>
      <c r="P753" s="1">
        <f t="shared" si="575"/>
        <v>1.0937908978598005</v>
      </c>
      <c r="Q753" s="1">
        <f t="shared" si="576"/>
        <v>1.0936178271185726</v>
      </c>
      <c r="R753" s="1">
        <f t="shared" si="577"/>
        <v>1.0936119098820709</v>
      </c>
      <c r="S753" s="1">
        <f t="shared" si="578"/>
        <v>1.0936117073948464</v>
      </c>
      <c r="T753" s="1">
        <f t="shared" si="579"/>
        <v>0.97383358043946966</v>
      </c>
      <c r="U753" s="1">
        <f t="shared" si="580"/>
        <v>0.77072183805431382</v>
      </c>
      <c r="V753" s="2">
        <f t="shared" si="557"/>
        <v>19.848519380403218</v>
      </c>
      <c r="W753" s="1">
        <f>VLOOKUP(V753,Graph!$D$3:$M$50,col)</f>
        <v>5.8999999999999999E-3</v>
      </c>
      <c r="X753" s="1">
        <f>VLOOKUP(V753,Graph!$D$3:$M$50,col+1)</f>
        <v>4.7999999999999996E-3</v>
      </c>
      <c r="Y753" s="1">
        <f t="shared" si="581"/>
        <v>5.1666666666666666E-3</v>
      </c>
      <c r="Z753" s="1">
        <f t="shared" si="558"/>
        <v>0.64058333333333328</v>
      </c>
      <c r="AA753" s="2">
        <f t="shared" si="582"/>
        <v>0.7468333333333339</v>
      </c>
      <c r="AB753" s="1">
        <f t="shared" si="583"/>
        <v>5.2212255165842256E-2</v>
      </c>
      <c r="AC753" s="1">
        <f t="shared" si="584"/>
        <v>1.0936441277309279</v>
      </c>
      <c r="AD753" s="1">
        <f t="shared" si="585"/>
        <v>1.0936452378102939</v>
      </c>
      <c r="AE753" s="1">
        <f t="shared" si="586"/>
        <v>1.093645275813373</v>
      </c>
      <c r="AF753" s="1">
        <f t="shared" si="587"/>
        <v>1.0936452771143841</v>
      </c>
      <c r="AG753" s="1">
        <f t="shared" si="588"/>
        <v>0.9740001475520591</v>
      </c>
      <c r="AH753" s="1">
        <f t="shared" si="589"/>
        <v>0.7708773266639859</v>
      </c>
      <c r="AI753" s="2">
        <f t="shared" si="559"/>
        <v>19.849854064769325</v>
      </c>
      <c r="AJ753" s="1">
        <f>VLOOKUP(AI753,Graph!$D$3:$M$50,col)</f>
        <v>5.8999999999999999E-3</v>
      </c>
      <c r="AK753" s="1">
        <f>VLOOKUP(AI753,Graph!$D$3:$M$50,col+1)</f>
        <v>4.7999999999999996E-3</v>
      </c>
      <c r="AL753" s="1">
        <f t="shared" si="590"/>
        <v>5.1666666666666666E-3</v>
      </c>
      <c r="AM753" s="1">
        <f t="shared" si="560"/>
        <v>0.64058333333333328</v>
      </c>
      <c r="AN753" s="2">
        <f t="shared" si="591"/>
        <v>0.7468333333333339</v>
      </c>
      <c r="AO753" s="1">
        <f t="shared" si="592"/>
        <v>5.2212255165842256E-2</v>
      </c>
      <c r="AP753" s="1">
        <f t="shared" si="593"/>
        <v>1.0936452771589236</v>
      </c>
      <c r="AQ753" s="1">
        <f t="shared" si="594"/>
        <v>1.0936452771604483</v>
      </c>
      <c r="AR753" s="1">
        <f t="shared" si="595"/>
        <v>1.0936452771605003</v>
      </c>
      <c r="AS753" s="1">
        <f t="shared" si="596"/>
        <v>1.0936452771605023</v>
      </c>
      <c r="AT753" s="1">
        <f t="shared" si="597"/>
        <v>0.9740001475520591</v>
      </c>
      <c r="AU753" s="1">
        <f t="shared" si="598"/>
        <v>0.77087732669649334</v>
      </c>
      <c r="AV753" s="2">
        <f t="shared" si="563"/>
        <v>752</v>
      </c>
      <c r="AW753" s="1">
        <f t="shared" si="564"/>
        <v>770.87732669649336</v>
      </c>
      <c r="AX753" s="1">
        <f t="shared" si="565"/>
        <v>0.9740001475520591</v>
      </c>
      <c r="AY753" s="1">
        <f t="shared" si="566"/>
        <v>1.0936452771605023</v>
      </c>
      <c r="AZ753" s="1">
        <f t="shared" si="561"/>
        <v>5.1666666666666666E-3</v>
      </c>
      <c r="BA753" s="1">
        <f t="shared" si="562"/>
        <v>19.849854064769325</v>
      </c>
    </row>
    <row r="754" spans="1:53">
      <c r="A754" s="2">
        <f t="shared" si="568"/>
        <v>0.75300000000000056</v>
      </c>
      <c r="B754" s="1">
        <f t="shared" si="554"/>
        <v>0.80690416666666742</v>
      </c>
      <c r="C754" s="1">
        <f t="shared" si="569"/>
        <v>5.4662947653014583E-2</v>
      </c>
      <c r="D754" s="1">
        <f t="shared" si="555"/>
        <v>1.099035924160511</v>
      </c>
      <c r="E754" s="1">
        <f t="shared" si="599"/>
        <v>1.0990010187863297</v>
      </c>
      <c r="F754" s="1">
        <f t="shared" si="599"/>
        <v>1.098999749122227</v>
      </c>
      <c r="G754" s="1">
        <f t="shared" si="599"/>
        <v>1.0989997029311369</v>
      </c>
      <c r="H754" s="1">
        <f t="shared" si="570"/>
        <v>0.79691691707935153</v>
      </c>
      <c r="I754" s="1">
        <f t="shared" si="556"/>
        <v>20.070887477965186</v>
      </c>
      <c r="J754" s="1">
        <f>VLOOKUP($I754,Graph!$D$3:$M$50,col)</f>
        <v>6.0000000000000001E-3</v>
      </c>
      <c r="K754" s="1">
        <f>VLOOKUP($I754,Graph!$D$3:$M$50,col+1)</f>
        <v>4.7999999999999996E-3</v>
      </c>
      <c r="L754" s="1">
        <f t="shared" si="571"/>
        <v>5.1999999999999998E-3</v>
      </c>
      <c r="M754" s="1">
        <f t="shared" si="572"/>
        <v>0.64051666666666662</v>
      </c>
      <c r="N754" s="1">
        <f t="shared" si="573"/>
        <v>0.74780000000000058</v>
      </c>
      <c r="O754" s="1">
        <f t="shared" si="574"/>
        <v>5.2201634602240213E-2</v>
      </c>
      <c r="P754" s="1">
        <f t="shared" si="575"/>
        <v>1.0938014812997034</v>
      </c>
      <c r="Q754" s="1">
        <f t="shared" si="576"/>
        <v>1.0936284363027069</v>
      </c>
      <c r="R754" s="1">
        <f t="shared" si="577"/>
        <v>1.0936225192133382</v>
      </c>
      <c r="S754" s="1">
        <f t="shared" si="578"/>
        <v>1.0936223167061088</v>
      </c>
      <c r="T754" s="1">
        <f t="shared" si="579"/>
        <v>0.97384708812891774</v>
      </c>
      <c r="U754" s="1">
        <f t="shared" si="580"/>
        <v>0.77227789677506875</v>
      </c>
      <c r="V754" s="2">
        <f t="shared" si="557"/>
        <v>19.861868208260404</v>
      </c>
      <c r="W754" s="1">
        <f>VLOOKUP(V754,Graph!$D$3:$M$50,col)</f>
        <v>5.8999999999999999E-3</v>
      </c>
      <c r="X754" s="1">
        <f>VLOOKUP(V754,Graph!$D$3:$M$50,col+1)</f>
        <v>4.7999999999999996E-3</v>
      </c>
      <c r="Y754" s="1">
        <f t="shared" si="581"/>
        <v>5.1666666666666666E-3</v>
      </c>
      <c r="Z754" s="1">
        <f t="shared" si="558"/>
        <v>0.64058333333333328</v>
      </c>
      <c r="AA754" s="2">
        <f t="shared" si="582"/>
        <v>0.74783333333333391</v>
      </c>
      <c r="AB754" s="1">
        <f t="shared" si="583"/>
        <v>5.2217156604790045E-2</v>
      </c>
      <c r="AC754" s="1">
        <f t="shared" si="584"/>
        <v>1.0936547282437064</v>
      </c>
      <c r="AD754" s="1">
        <f t="shared" si="585"/>
        <v>1.0936558381588124</v>
      </c>
      <c r="AE754" s="1">
        <f t="shared" si="586"/>
        <v>1.0936558761609607</v>
      </c>
      <c r="AF754" s="1">
        <f t="shared" si="587"/>
        <v>1.0936558774621008</v>
      </c>
      <c r="AG754" s="1">
        <f t="shared" si="588"/>
        <v>0.97401357035001035</v>
      </c>
      <c r="AH754" s="1">
        <f t="shared" si="589"/>
        <v>0.77243362359486523</v>
      </c>
      <c r="AI754" s="2">
        <f t="shared" si="559"/>
        <v>19.863203141237538</v>
      </c>
      <c r="AJ754" s="1">
        <f>VLOOKUP(AI754,Graph!$D$3:$M$50,col)</f>
        <v>5.8999999999999999E-3</v>
      </c>
      <c r="AK754" s="1">
        <f>VLOOKUP(AI754,Graph!$D$3:$M$50,col+1)</f>
        <v>4.7999999999999996E-3</v>
      </c>
      <c r="AL754" s="1">
        <f t="shared" si="590"/>
        <v>5.1666666666666666E-3</v>
      </c>
      <c r="AM754" s="1">
        <f t="shared" si="560"/>
        <v>0.64058333333333328</v>
      </c>
      <c r="AN754" s="2">
        <f t="shared" si="591"/>
        <v>0.74783333333333391</v>
      </c>
      <c r="AO754" s="1">
        <f t="shared" si="592"/>
        <v>5.2217156604790045E-2</v>
      </c>
      <c r="AP754" s="1">
        <f t="shared" si="593"/>
        <v>1.0936558775066501</v>
      </c>
      <c r="AQ754" s="1">
        <f t="shared" si="594"/>
        <v>1.0936558775081757</v>
      </c>
      <c r="AR754" s="1">
        <f t="shared" si="595"/>
        <v>1.0936558775082279</v>
      </c>
      <c r="AS754" s="1">
        <f t="shared" si="596"/>
        <v>1.0936558775082295</v>
      </c>
      <c r="AT754" s="1">
        <f t="shared" si="597"/>
        <v>0.97401357035001035</v>
      </c>
      <c r="AU754" s="1">
        <f t="shared" si="598"/>
        <v>0.77243362362744539</v>
      </c>
      <c r="AV754" s="2">
        <f t="shared" si="563"/>
        <v>753</v>
      </c>
      <c r="AW754" s="1">
        <f t="shared" si="564"/>
        <v>772.4336236274454</v>
      </c>
      <c r="AX754" s="1">
        <f t="shared" si="565"/>
        <v>0.97401357035001035</v>
      </c>
      <c r="AY754" s="1">
        <f t="shared" si="566"/>
        <v>1.0936558775082295</v>
      </c>
      <c r="AZ754" s="1">
        <f t="shared" si="561"/>
        <v>5.1666666666666666E-3</v>
      </c>
      <c r="BA754" s="1">
        <f t="shared" si="562"/>
        <v>19.863203141237538</v>
      </c>
    </row>
    <row r="755" spans="1:53">
      <c r="A755" s="2">
        <f t="shared" si="568"/>
        <v>0.75400000000000056</v>
      </c>
      <c r="B755" s="1">
        <f t="shared" si="554"/>
        <v>0.80794533333333407</v>
      </c>
      <c r="C755" s="1">
        <f t="shared" si="569"/>
        <v>5.4667063859963692E-2</v>
      </c>
      <c r="D755" s="1">
        <f t="shared" si="555"/>
        <v>1.0990446863671328</v>
      </c>
      <c r="E755" s="1">
        <f t="shared" si="599"/>
        <v>1.099010093225834</v>
      </c>
      <c r="F755" s="1">
        <f t="shared" si="599"/>
        <v>1.099008834790453</v>
      </c>
      <c r="G755" s="1">
        <f t="shared" si="599"/>
        <v>1.0990087890032609</v>
      </c>
      <c r="H755" s="1">
        <f t="shared" si="570"/>
        <v>0.79851152962079963</v>
      </c>
      <c r="I755" s="1">
        <f t="shared" si="556"/>
        <v>20.084265687838826</v>
      </c>
      <c r="J755" s="1">
        <f>VLOOKUP($I755,Graph!$D$3:$M$50,col)</f>
        <v>6.0000000000000001E-3</v>
      </c>
      <c r="K755" s="1">
        <f>VLOOKUP($I755,Graph!$D$3:$M$50,col+1)</f>
        <v>4.7999999999999996E-3</v>
      </c>
      <c r="L755" s="1">
        <f t="shared" si="571"/>
        <v>5.1999999999999998E-3</v>
      </c>
      <c r="M755" s="1">
        <f t="shared" si="572"/>
        <v>0.64051666666666662</v>
      </c>
      <c r="N755" s="1">
        <f t="shared" si="573"/>
        <v>0.74880000000000058</v>
      </c>
      <c r="O755" s="1">
        <f t="shared" si="574"/>
        <v>5.2206528399779045E-2</v>
      </c>
      <c r="P755" s="1">
        <f t="shared" si="575"/>
        <v>1.0938120383685961</v>
      </c>
      <c r="Q755" s="1">
        <f t="shared" si="576"/>
        <v>1.0936390190683214</v>
      </c>
      <c r="R755" s="1">
        <f t="shared" si="577"/>
        <v>1.0936331021264896</v>
      </c>
      <c r="S755" s="1">
        <f t="shared" si="578"/>
        <v>1.0936328995993319</v>
      </c>
      <c r="T755" s="1">
        <f t="shared" si="579"/>
        <v>0.9738605600511554</v>
      </c>
      <c r="U755" s="1">
        <f t="shared" si="580"/>
        <v>0.77383500263034788</v>
      </c>
      <c r="V755" s="2">
        <f t="shared" si="557"/>
        <v>19.875208082035041</v>
      </c>
      <c r="W755" s="1">
        <f>VLOOKUP(V755,Graph!$D$3:$M$50,col)</f>
        <v>5.8999999999999999E-3</v>
      </c>
      <c r="X755" s="1">
        <f>VLOOKUP(V755,Graph!$D$3:$M$50,col+1)</f>
        <v>4.7999999999999996E-3</v>
      </c>
      <c r="Y755" s="1">
        <f t="shared" si="581"/>
        <v>5.1666666666666666E-3</v>
      </c>
      <c r="Z755" s="1">
        <f t="shared" si="558"/>
        <v>0.64058333333333328</v>
      </c>
      <c r="AA755" s="2">
        <f t="shared" si="582"/>
        <v>0.74883333333333391</v>
      </c>
      <c r="AB755" s="1">
        <f t="shared" si="583"/>
        <v>5.2222045640325752E-2</v>
      </c>
      <c r="AC755" s="1">
        <f t="shared" si="584"/>
        <v>1.0936653023594642</v>
      </c>
      <c r="AD755" s="1">
        <f t="shared" si="585"/>
        <v>1.0936664121106163</v>
      </c>
      <c r="AE755" s="1">
        <f t="shared" si="586"/>
        <v>1.0936664501118327</v>
      </c>
      <c r="AF755" s="1">
        <f t="shared" si="587"/>
        <v>1.0936664514131014</v>
      </c>
      <c r="AG755" s="1">
        <f t="shared" si="588"/>
        <v>0.97402695760513769</v>
      </c>
      <c r="AH755" s="1">
        <f t="shared" si="589"/>
        <v>0.77399096776707454</v>
      </c>
      <c r="AI755" s="2">
        <f t="shared" si="559"/>
        <v>19.876543263868793</v>
      </c>
      <c r="AJ755" s="1">
        <f>VLOOKUP(AI755,Graph!$D$3:$M$50,col)</f>
        <v>5.8999999999999999E-3</v>
      </c>
      <c r="AK755" s="1">
        <f>VLOOKUP(AI755,Graph!$D$3:$M$50,col+1)</f>
        <v>4.7999999999999996E-3</v>
      </c>
      <c r="AL755" s="1">
        <f t="shared" si="590"/>
        <v>5.1666666666666666E-3</v>
      </c>
      <c r="AM755" s="1">
        <f t="shared" si="560"/>
        <v>0.64058333333333328</v>
      </c>
      <c r="AN755" s="2">
        <f t="shared" si="591"/>
        <v>0.74883333333333391</v>
      </c>
      <c r="AO755" s="1">
        <f t="shared" si="592"/>
        <v>5.2222045640325752E-2</v>
      </c>
      <c r="AP755" s="1">
        <f t="shared" si="593"/>
        <v>1.0936664514576602</v>
      </c>
      <c r="AQ755" s="1">
        <f t="shared" si="594"/>
        <v>1.0936664514591858</v>
      </c>
      <c r="AR755" s="1">
        <f t="shared" si="595"/>
        <v>1.0936664514592385</v>
      </c>
      <c r="AS755" s="1">
        <f t="shared" si="596"/>
        <v>1.09366645145924</v>
      </c>
      <c r="AT755" s="1">
        <f t="shared" si="597"/>
        <v>0.97402695760513769</v>
      </c>
      <c r="AU755" s="1">
        <f t="shared" si="598"/>
        <v>0.77399096779972709</v>
      </c>
      <c r="AV755" s="2">
        <f t="shared" si="563"/>
        <v>754</v>
      </c>
      <c r="AW755" s="1">
        <f t="shared" si="564"/>
        <v>773.99096779972706</v>
      </c>
      <c r="AX755" s="1">
        <f t="shared" si="565"/>
        <v>0.97402695760513769</v>
      </c>
      <c r="AY755" s="1">
        <f t="shared" si="566"/>
        <v>1.09366645145924</v>
      </c>
      <c r="AZ755" s="1">
        <f t="shared" si="561"/>
        <v>5.1666666666666666E-3</v>
      </c>
      <c r="BA755" s="1">
        <f t="shared" si="562"/>
        <v>19.876543263868793</v>
      </c>
    </row>
    <row r="756" spans="1:53">
      <c r="A756" s="2">
        <f t="shared" si="568"/>
        <v>0.75500000000000056</v>
      </c>
      <c r="B756" s="1">
        <f t="shared" si="554"/>
        <v>0.80898650000000072</v>
      </c>
      <c r="C756" s="1">
        <f t="shared" si="569"/>
        <v>5.4671169626160331E-2</v>
      </c>
      <c r="D756" s="1">
        <f t="shared" si="555"/>
        <v>1.0990534265572112</v>
      </c>
      <c r="E756" s="1">
        <f t="shared" si="599"/>
        <v>1.099019144955719</v>
      </c>
      <c r="F756" s="1">
        <f t="shared" si="599"/>
        <v>1.0990178977264817</v>
      </c>
      <c r="G756" s="1">
        <f t="shared" si="599"/>
        <v>1.0990178523424596</v>
      </c>
      <c r="H756" s="1">
        <f t="shared" si="570"/>
        <v>0.80010720529471091</v>
      </c>
      <c r="I756" s="1">
        <f t="shared" si="556"/>
        <v>20.097635000355751</v>
      </c>
      <c r="J756" s="1">
        <f>VLOOKUP($I756,Graph!$D$3:$M$50,col)</f>
        <v>6.0000000000000001E-3</v>
      </c>
      <c r="K756" s="1">
        <f>VLOOKUP($I756,Graph!$D$3:$M$50,col+1)</f>
        <v>4.7999999999999996E-3</v>
      </c>
      <c r="L756" s="1">
        <f t="shared" si="571"/>
        <v>5.1999999999999998E-3</v>
      </c>
      <c r="M756" s="1">
        <f t="shared" si="572"/>
        <v>0.64051666666666662</v>
      </c>
      <c r="N756" s="1">
        <f t="shared" si="573"/>
        <v>0.74980000000000058</v>
      </c>
      <c r="O756" s="1">
        <f t="shared" si="574"/>
        <v>5.2211409829166611E-2</v>
      </c>
      <c r="P756" s="1">
        <f t="shared" si="575"/>
        <v>1.0938225691648897</v>
      </c>
      <c r="Q756" s="1">
        <f t="shared" si="576"/>
        <v>1.0936495755139444</v>
      </c>
      <c r="R756" s="1">
        <f t="shared" si="577"/>
        <v>1.0936436587200487</v>
      </c>
      <c r="S756" s="1">
        <f t="shared" si="578"/>
        <v>1.093643456173039</v>
      </c>
      <c r="T756" s="1">
        <f t="shared" si="579"/>
        <v>0.97387399634805705</v>
      </c>
      <c r="U756" s="1">
        <f t="shared" si="580"/>
        <v>0.77539315491590799</v>
      </c>
      <c r="V756" s="2">
        <f t="shared" si="557"/>
        <v>19.888539019701696</v>
      </c>
      <c r="W756" s="1">
        <f>VLOOKUP(V756,Graph!$D$3:$M$50,col)</f>
        <v>5.8999999999999999E-3</v>
      </c>
      <c r="X756" s="1">
        <f>VLOOKUP(V756,Graph!$D$3:$M$50,col+1)</f>
        <v>4.7999999999999996E-3</v>
      </c>
      <c r="Y756" s="1">
        <f t="shared" si="581"/>
        <v>5.1666666666666666E-3</v>
      </c>
      <c r="Z756" s="1">
        <f t="shared" si="558"/>
        <v>0.64058333333333328</v>
      </c>
      <c r="AA756" s="2">
        <f t="shared" si="582"/>
        <v>0.74983333333333391</v>
      </c>
      <c r="AB756" s="1">
        <f t="shared" si="583"/>
        <v>5.2226922319455346E-2</v>
      </c>
      <c r="AC756" s="1">
        <f t="shared" si="584"/>
        <v>1.0936758501766499</v>
      </c>
      <c r="AD756" s="1">
        <f t="shared" si="585"/>
        <v>1.0936769597641554</v>
      </c>
      <c r="AE756" s="1">
        <f t="shared" si="586"/>
        <v>1.0936769977644363</v>
      </c>
      <c r="AF756" s="1">
        <f t="shared" si="587"/>
        <v>1.0936769990658328</v>
      </c>
      <c r="AG756" s="1">
        <f t="shared" si="588"/>
        <v>0.97404030945842679</v>
      </c>
      <c r="AH756" s="1">
        <f t="shared" si="589"/>
        <v>0.77554935847633422</v>
      </c>
      <c r="AI756" s="2">
        <f t="shared" si="559"/>
        <v>19.889874450636373</v>
      </c>
      <c r="AJ756" s="1">
        <f>VLOOKUP(AI756,Graph!$D$3:$M$50,col)</f>
        <v>5.8999999999999999E-3</v>
      </c>
      <c r="AK756" s="1">
        <f>VLOOKUP(AI756,Graph!$D$3:$M$50,col+1)</f>
        <v>4.7999999999999996E-3</v>
      </c>
      <c r="AL756" s="1">
        <f t="shared" si="590"/>
        <v>5.1666666666666666E-3</v>
      </c>
      <c r="AM756" s="1">
        <f t="shared" si="560"/>
        <v>0.64058333333333328</v>
      </c>
      <c r="AN756" s="2">
        <f t="shared" si="591"/>
        <v>0.74983333333333391</v>
      </c>
      <c r="AO756" s="1">
        <f t="shared" si="592"/>
        <v>5.2226922319455346E-2</v>
      </c>
      <c r="AP756" s="1">
        <f t="shared" si="593"/>
        <v>1.0936769991104016</v>
      </c>
      <c r="AQ756" s="1">
        <f t="shared" si="594"/>
        <v>1.0936769991119277</v>
      </c>
      <c r="AR756" s="1">
        <f t="shared" si="595"/>
        <v>1.0936769991119801</v>
      </c>
      <c r="AS756" s="1">
        <f t="shared" si="596"/>
        <v>1.0936769991119821</v>
      </c>
      <c r="AT756" s="1">
        <f t="shared" si="597"/>
        <v>0.97404030945842679</v>
      </c>
      <c r="AU756" s="1">
        <f t="shared" si="598"/>
        <v>0.77554935850905959</v>
      </c>
      <c r="AV756" s="2">
        <f t="shared" si="563"/>
        <v>755</v>
      </c>
      <c r="AW756" s="1">
        <f t="shared" si="564"/>
        <v>775.54935850905963</v>
      </c>
      <c r="AX756" s="1">
        <f t="shared" si="565"/>
        <v>0.97404030945842679</v>
      </c>
      <c r="AY756" s="1">
        <f t="shared" si="566"/>
        <v>1.0936769991119821</v>
      </c>
      <c r="AZ756" s="1">
        <f t="shared" si="561"/>
        <v>5.1666666666666666E-3</v>
      </c>
      <c r="BA756" s="1">
        <f t="shared" si="562"/>
        <v>19.889874450636373</v>
      </c>
    </row>
    <row r="757" spans="1:53">
      <c r="A757" s="2">
        <f t="shared" si="568"/>
        <v>0.75600000000000056</v>
      </c>
      <c r="B757" s="1">
        <f t="shared" si="554"/>
        <v>0.81002766666666737</v>
      </c>
      <c r="C757" s="1">
        <f t="shared" si="569"/>
        <v>5.4675264991269908E-2</v>
      </c>
      <c r="D757" s="1">
        <f t="shared" si="555"/>
        <v>1.0990621448136051</v>
      </c>
      <c r="E757" s="1">
        <f t="shared" si="599"/>
        <v>1.0990281740611112</v>
      </c>
      <c r="F757" s="1">
        <f t="shared" si="599"/>
        <v>1.0990269380155044</v>
      </c>
      <c r="G757" s="1">
        <f t="shared" si="599"/>
        <v>1.0990268930339269</v>
      </c>
      <c r="H757" s="1">
        <f t="shared" si="570"/>
        <v>0.80170394339281437</v>
      </c>
      <c r="I757" s="1">
        <f t="shared" si="556"/>
        <v>20.110995433230162</v>
      </c>
      <c r="J757" s="1">
        <f>VLOOKUP($I757,Graph!$D$3:$M$50,col)</f>
        <v>6.0000000000000001E-3</v>
      </c>
      <c r="K757" s="1">
        <f>VLOOKUP($I757,Graph!$D$3:$M$50,col+1)</f>
        <v>4.7999999999999996E-3</v>
      </c>
      <c r="L757" s="1">
        <f t="shared" si="571"/>
        <v>5.1999999999999998E-3</v>
      </c>
      <c r="M757" s="1">
        <f t="shared" si="572"/>
        <v>0.64051666666666662</v>
      </c>
      <c r="N757" s="1">
        <f t="shared" si="573"/>
        <v>0.75080000000000058</v>
      </c>
      <c r="O757" s="1">
        <f t="shared" si="574"/>
        <v>5.2216278937215012E-2</v>
      </c>
      <c r="P757" s="1">
        <f t="shared" si="575"/>
        <v>1.0938330737865072</v>
      </c>
      <c r="Q757" s="1">
        <f t="shared" si="576"/>
        <v>1.093660105737615</v>
      </c>
      <c r="R757" s="1">
        <f t="shared" si="577"/>
        <v>1.0936541890920508</v>
      </c>
      <c r="S757" s="1">
        <f t="shared" si="578"/>
        <v>1.0936539865252661</v>
      </c>
      <c r="T757" s="1">
        <f t="shared" si="579"/>
        <v>0.97388739716074735</v>
      </c>
      <c r="U757" s="1">
        <f t="shared" si="580"/>
        <v>0.77695235292892606</v>
      </c>
      <c r="V757" s="2">
        <f t="shared" si="557"/>
        <v>19.901861039174957</v>
      </c>
      <c r="W757" s="1">
        <f>VLOOKUP(V757,Graph!$D$3:$M$50,col)</f>
        <v>5.8999999999999999E-3</v>
      </c>
      <c r="X757" s="1">
        <f>VLOOKUP(V757,Graph!$D$3:$M$50,col+1)</f>
        <v>4.7999999999999996E-3</v>
      </c>
      <c r="Y757" s="1">
        <f t="shared" si="581"/>
        <v>5.1666666666666666E-3</v>
      </c>
      <c r="Z757" s="1">
        <f t="shared" si="558"/>
        <v>0.64058333333333328</v>
      </c>
      <c r="AA757" s="2">
        <f t="shared" si="582"/>
        <v>0.75083333333333391</v>
      </c>
      <c r="AB757" s="1">
        <f t="shared" si="583"/>
        <v>5.2231786688947637E-2</v>
      </c>
      <c r="AC757" s="1">
        <f t="shared" si="584"/>
        <v>1.0936863717932241</v>
      </c>
      <c r="AD757" s="1">
        <f t="shared" si="585"/>
        <v>1.0936874812173878</v>
      </c>
      <c r="AE757" s="1">
        <f t="shared" si="586"/>
        <v>1.0936875192167312</v>
      </c>
      <c r="AF757" s="1">
        <f t="shared" si="587"/>
        <v>1.0936875205182552</v>
      </c>
      <c r="AG757" s="1">
        <f t="shared" si="588"/>
        <v>0.97405362605011891</v>
      </c>
      <c r="AH757" s="1">
        <f t="shared" si="589"/>
        <v>0.77710879501978625</v>
      </c>
      <c r="AI757" s="2">
        <f t="shared" si="559"/>
        <v>19.903196719453582</v>
      </c>
      <c r="AJ757" s="1">
        <f>VLOOKUP(AI757,Graph!$D$3:$M$50,col)</f>
        <v>5.8999999999999999E-3</v>
      </c>
      <c r="AK757" s="1">
        <f>VLOOKUP(AI757,Graph!$D$3:$M$50,col+1)</f>
        <v>4.7999999999999996E-3</v>
      </c>
      <c r="AL757" s="1">
        <f t="shared" si="590"/>
        <v>5.1666666666666666E-3</v>
      </c>
      <c r="AM757" s="1">
        <f t="shared" si="560"/>
        <v>0.64058333333333328</v>
      </c>
      <c r="AN757" s="2">
        <f t="shared" si="591"/>
        <v>0.75083333333333391</v>
      </c>
      <c r="AO757" s="1">
        <f t="shared" si="592"/>
        <v>5.2231786688947637E-2</v>
      </c>
      <c r="AP757" s="1">
        <f t="shared" si="593"/>
        <v>1.0936875205628338</v>
      </c>
      <c r="AQ757" s="1">
        <f t="shared" si="594"/>
        <v>1.0936875205643608</v>
      </c>
      <c r="AR757" s="1">
        <f t="shared" si="595"/>
        <v>1.093687520564413</v>
      </c>
      <c r="AS757" s="1">
        <f t="shared" si="596"/>
        <v>1.093687520564415</v>
      </c>
      <c r="AT757" s="1">
        <f t="shared" si="597"/>
        <v>0.97405362605011891</v>
      </c>
      <c r="AU757" s="1">
        <f t="shared" si="598"/>
        <v>0.77710879505258457</v>
      </c>
      <c r="AV757" s="2">
        <f t="shared" si="563"/>
        <v>756</v>
      </c>
      <c r="AW757" s="1">
        <f t="shared" si="564"/>
        <v>777.10879505258458</v>
      </c>
      <c r="AX757" s="1">
        <f t="shared" si="565"/>
        <v>0.97405362605011891</v>
      </c>
      <c r="AY757" s="1">
        <f t="shared" si="566"/>
        <v>1.093687520564415</v>
      </c>
      <c r="AZ757" s="1">
        <f t="shared" si="561"/>
        <v>5.1666666666666666E-3</v>
      </c>
      <c r="BA757" s="1">
        <f t="shared" si="562"/>
        <v>19.903196719453582</v>
      </c>
    </row>
    <row r="758" spans="1:53">
      <c r="A758" s="2">
        <f t="shared" si="568"/>
        <v>0.75700000000000056</v>
      </c>
      <c r="B758" s="1">
        <f t="shared" si="554"/>
        <v>0.81106883333333402</v>
      </c>
      <c r="C758" s="1">
        <f t="shared" si="569"/>
        <v>5.467934999475732E-2</v>
      </c>
      <c r="D758" s="1">
        <f t="shared" si="555"/>
        <v>1.099070841218758</v>
      </c>
      <c r="E758" s="1">
        <f t="shared" si="599"/>
        <v>1.0990371806267132</v>
      </c>
      <c r="F758" s="1">
        <f t="shared" si="599"/>
        <v>1.0990359557422884</v>
      </c>
      <c r="G758" s="1">
        <f t="shared" si="599"/>
        <v>1.0990359111624306</v>
      </c>
      <c r="H758" s="1">
        <f t="shared" si="570"/>
        <v>0.80330174320825276</v>
      </c>
      <c r="I758" s="1">
        <f t="shared" si="556"/>
        <v>20.124347004117599</v>
      </c>
      <c r="J758" s="1">
        <f>VLOOKUP($I758,Graph!$D$3:$M$50,col)</f>
        <v>6.0000000000000001E-3</v>
      </c>
      <c r="K758" s="1">
        <f>VLOOKUP($I758,Graph!$D$3:$M$50,col+1)</f>
        <v>4.7999999999999996E-3</v>
      </c>
      <c r="L758" s="1">
        <f t="shared" si="571"/>
        <v>5.1999999999999998E-3</v>
      </c>
      <c r="M758" s="1">
        <f t="shared" si="572"/>
        <v>0.64051666666666662</v>
      </c>
      <c r="N758" s="1">
        <f t="shared" si="573"/>
        <v>0.75180000000000058</v>
      </c>
      <c r="O758" s="1">
        <f t="shared" si="574"/>
        <v>5.2221135770500568E-2</v>
      </c>
      <c r="P758" s="1">
        <f t="shared" si="575"/>
        <v>1.0938435523308849</v>
      </c>
      <c r="Q758" s="1">
        <f t="shared" si="576"/>
        <v>1.0936706098368862</v>
      </c>
      <c r="R758" s="1">
        <f t="shared" si="577"/>
        <v>1.0936646933400453</v>
      </c>
      <c r="S758" s="1">
        <f t="shared" si="578"/>
        <v>1.0936644907535606</v>
      </c>
      <c r="T758" s="1">
        <f t="shared" si="579"/>
        <v>0.97390076262960679</v>
      </c>
      <c r="U758" s="1">
        <f t="shared" si="580"/>
        <v>0.77851259596799283</v>
      </c>
      <c r="V758" s="2">
        <f t="shared" si="557"/>
        <v>19.915174158309672</v>
      </c>
      <c r="W758" s="1">
        <f>VLOOKUP(V758,Graph!$D$3:$M$50,col)</f>
        <v>5.8999999999999999E-3</v>
      </c>
      <c r="X758" s="1">
        <f>VLOOKUP(V758,Graph!$D$3:$M$50,col+1)</f>
        <v>4.7999999999999996E-3</v>
      </c>
      <c r="Y758" s="1">
        <f t="shared" si="581"/>
        <v>5.1666666666666666E-3</v>
      </c>
      <c r="Z758" s="1">
        <f t="shared" si="558"/>
        <v>0.64058333333333328</v>
      </c>
      <c r="AA758" s="2">
        <f t="shared" si="582"/>
        <v>0.75183333333333391</v>
      </c>
      <c r="AB758" s="1">
        <f t="shared" si="583"/>
        <v>5.2236638795335806E-2</v>
      </c>
      <c r="AC758" s="1">
        <f t="shared" si="584"/>
        <v>1.0936968673066607</v>
      </c>
      <c r="AD758" s="1">
        <f t="shared" si="585"/>
        <v>1.0936979765677879</v>
      </c>
      <c r="AE758" s="1">
        <f t="shared" si="586"/>
        <v>1.0936980145661912</v>
      </c>
      <c r="AF758" s="1">
        <f t="shared" si="587"/>
        <v>1.0936980158678422</v>
      </c>
      <c r="AG758" s="1">
        <f t="shared" si="588"/>
        <v>0.97406690751971525</v>
      </c>
      <c r="AH758" s="1">
        <f t="shared" si="589"/>
        <v>0.77866927669598662</v>
      </c>
      <c r="AI758" s="2">
        <f t="shared" si="559"/>
        <v>19.916510088174004</v>
      </c>
      <c r="AJ758" s="1">
        <f>VLOOKUP(AI758,Graph!$D$3:$M$50,col)</f>
        <v>5.8999999999999999E-3</v>
      </c>
      <c r="AK758" s="1">
        <f>VLOOKUP(AI758,Graph!$D$3:$M$50,col+1)</f>
        <v>4.7999999999999996E-3</v>
      </c>
      <c r="AL758" s="1">
        <f t="shared" si="590"/>
        <v>5.1666666666666666E-3</v>
      </c>
      <c r="AM758" s="1">
        <f t="shared" si="560"/>
        <v>0.64058333333333328</v>
      </c>
      <c r="AN758" s="2">
        <f t="shared" si="591"/>
        <v>0.75183333333333391</v>
      </c>
      <c r="AO758" s="1">
        <f t="shared" si="592"/>
        <v>5.2236638795335806E-2</v>
      </c>
      <c r="AP758" s="1">
        <f t="shared" si="593"/>
        <v>1.0936980159124308</v>
      </c>
      <c r="AQ758" s="1">
        <f t="shared" si="594"/>
        <v>1.093698015913958</v>
      </c>
      <c r="AR758" s="1">
        <f t="shared" si="595"/>
        <v>1.0936980159140104</v>
      </c>
      <c r="AS758" s="1">
        <f t="shared" si="596"/>
        <v>1.0936980159140119</v>
      </c>
      <c r="AT758" s="1">
        <f t="shared" si="597"/>
        <v>0.97406690751971525</v>
      </c>
      <c r="AU758" s="1">
        <f t="shared" si="598"/>
        <v>0.77866927672885755</v>
      </c>
      <c r="AV758" s="2">
        <f t="shared" si="563"/>
        <v>757</v>
      </c>
      <c r="AW758" s="1">
        <f t="shared" si="564"/>
        <v>778.66927672885754</v>
      </c>
      <c r="AX758" s="1">
        <f t="shared" si="565"/>
        <v>0.97406690751971525</v>
      </c>
      <c r="AY758" s="1">
        <f t="shared" si="566"/>
        <v>1.0936980159140119</v>
      </c>
      <c r="AZ758" s="1">
        <f t="shared" si="561"/>
        <v>5.1666666666666666E-3</v>
      </c>
      <c r="BA758" s="1">
        <f t="shared" si="562"/>
        <v>19.916510088174004</v>
      </c>
    </row>
    <row r="759" spans="1:53">
      <c r="A759" s="2">
        <f t="shared" si="568"/>
        <v>0.75800000000000056</v>
      </c>
      <c r="B759" s="1">
        <f t="shared" si="554"/>
        <v>0.81211000000000066</v>
      </c>
      <c r="C759" s="1">
        <f t="shared" si="569"/>
        <v>5.4683424675888007E-2</v>
      </c>
      <c r="D759" s="1">
        <f t="shared" si="555"/>
        <v>1.0990795158547013</v>
      </c>
      <c r="E759" s="1">
        <f t="shared" si="599"/>
        <v>1.0990461647368048</v>
      </c>
      <c r="F759" s="1">
        <f t="shared" si="599"/>
        <v>1.0990449509911786</v>
      </c>
      <c r="G759" s="1">
        <f t="shared" si="599"/>
        <v>1.0990449068123176</v>
      </c>
      <c r="H759" s="1">
        <f t="shared" si="570"/>
        <v>0.80490060403557895</v>
      </c>
      <c r="I759" s="1">
        <f t="shared" si="556"/>
        <v>20.137689730615193</v>
      </c>
      <c r="J759" s="1">
        <f>VLOOKUP($I759,Graph!$D$3:$M$50,col)</f>
        <v>6.0000000000000001E-3</v>
      </c>
      <c r="K759" s="1">
        <f>VLOOKUP($I759,Graph!$D$3:$M$50,col+1)</f>
        <v>4.7999999999999996E-3</v>
      </c>
      <c r="L759" s="1">
        <f t="shared" si="571"/>
        <v>5.1999999999999998E-3</v>
      </c>
      <c r="M759" s="1">
        <f t="shared" si="572"/>
        <v>0.64051666666666662</v>
      </c>
      <c r="N759" s="1">
        <f t="shared" si="573"/>
        <v>0.75280000000000058</v>
      </c>
      <c r="O759" s="1">
        <f t="shared" si="574"/>
        <v>5.2225980375365154E-2</v>
      </c>
      <c r="P759" s="1">
        <f t="shared" si="575"/>
        <v>1.093854004894977</v>
      </c>
      <c r="Q759" s="1">
        <f t="shared" si="576"/>
        <v>1.0936810879088281</v>
      </c>
      <c r="R759" s="1">
        <f t="shared" si="577"/>
        <v>1.0936751715610977</v>
      </c>
      <c r="S759" s="1">
        <f t="shared" si="578"/>
        <v>1.0936749689549889</v>
      </c>
      <c r="T759" s="1">
        <f t="shared" si="579"/>
        <v>0.97391409289427644</v>
      </c>
      <c r="U759" s="1">
        <f t="shared" si="580"/>
        <v>0.78007388333311012</v>
      </c>
      <c r="V759" s="2">
        <f t="shared" si="557"/>
        <v>19.928478394901262</v>
      </c>
      <c r="W759" s="1">
        <f>VLOOKUP(V759,Graph!$D$3:$M$50,col)</f>
        <v>5.8999999999999999E-3</v>
      </c>
      <c r="X759" s="1">
        <f>VLOOKUP(V759,Graph!$D$3:$M$50,col+1)</f>
        <v>4.7999999999999996E-3</v>
      </c>
      <c r="Y759" s="1">
        <f t="shared" si="581"/>
        <v>5.1666666666666666E-3</v>
      </c>
      <c r="Z759" s="1">
        <f t="shared" si="558"/>
        <v>0.64058333333333328</v>
      </c>
      <c r="AA759" s="2">
        <f t="shared" si="582"/>
        <v>0.75283333333333391</v>
      </c>
      <c r="AB759" s="1">
        <f t="shared" si="583"/>
        <v>5.2241478684918852E-2</v>
      </c>
      <c r="AC759" s="1">
        <f t="shared" si="584"/>
        <v>1.0937073368139518</v>
      </c>
      <c r="AD759" s="1">
        <f t="shared" si="585"/>
        <v>1.0937084459123461</v>
      </c>
      <c r="AE759" s="1">
        <f t="shared" si="586"/>
        <v>1.0937084839098075</v>
      </c>
      <c r="AF759" s="1">
        <f t="shared" si="587"/>
        <v>1.0937084852115844</v>
      </c>
      <c r="AG759" s="1">
        <f t="shared" si="588"/>
        <v>0.97408015400598236</v>
      </c>
      <c r="AH759" s="1">
        <f t="shared" si="589"/>
        <v>0.78023080280490131</v>
      </c>
      <c r="AI759" s="2">
        <f t="shared" si="559"/>
        <v>19.929814574591799</v>
      </c>
      <c r="AJ759" s="1">
        <f>VLOOKUP(AI759,Graph!$D$3:$M$50,col)</f>
        <v>5.8999999999999999E-3</v>
      </c>
      <c r="AK759" s="1">
        <f>VLOOKUP(AI759,Graph!$D$3:$M$50,col+1)</f>
        <v>4.7999999999999996E-3</v>
      </c>
      <c r="AL759" s="1">
        <f t="shared" si="590"/>
        <v>5.1666666666666666E-3</v>
      </c>
      <c r="AM759" s="1">
        <f t="shared" si="560"/>
        <v>0.64058333333333328</v>
      </c>
      <c r="AN759" s="2">
        <f t="shared" si="591"/>
        <v>0.75283333333333391</v>
      </c>
      <c r="AO759" s="1">
        <f t="shared" si="592"/>
        <v>5.2241478684918852E-2</v>
      </c>
      <c r="AP759" s="1">
        <f t="shared" si="593"/>
        <v>1.0937084852561829</v>
      </c>
      <c r="AQ759" s="1">
        <f t="shared" si="594"/>
        <v>1.0937084852577108</v>
      </c>
      <c r="AR759" s="1">
        <f t="shared" si="595"/>
        <v>1.093708485257763</v>
      </c>
      <c r="AS759" s="1">
        <f t="shared" si="596"/>
        <v>1.0937084852577648</v>
      </c>
      <c r="AT759" s="1">
        <f t="shared" si="597"/>
        <v>0.97408015400598236</v>
      </c>
      <c r="AU759" s="1">
        <f t="shared" si="598"/>
        <v>0.78023080283784552</v>
      </c>
      <c r="AV759" s="2">
        <f t="shared" si="563"/>
        <v>758</v>
      </c>
      <c r="AW759" s="1">
        <f t="shared" si="564"/>
        <v>780.23080283784554</v>
      </c>
      <c r="AX759" s="1">
        <f t="shared" si="565"/>
        <v>0.97408015400598236</v>
      </c>
      <c r="AY759" s="1">
        <f t="shared" si="566"/>
        <v>1.0937084852577648</v>
      </c>
      <c r="AZ759" s="1">
        <f t="shared" si="561"/>
        <v>5.1666666666666666E-3</v>
      </c>
      <c r="BA759" s="1">
        <f t="shared" si="562"/>
        <v>19.929814574591799</v>
      </c>
    </row>
    <row r="760" spans="1:53">
      <c r="A760" s="2">
        <f t="shared" si="568"/>
        <v>0.75900000000000056</v>
      </c>
      <c r="B760" s="1">
        <f t="shared" si="554"/>
        <v>0.81315116666666742</v>
      </c>
      <c r="C760" s="1">
        <f t="shared" si="569"/>
        <v>5.4687489073729355E-2</v>
      </c>
      <c r="D760" s="1">
        <f t="shared" si="555"/>
        <v>1.0990881688030556</v>
      </c>
      <c r="E760" s="1">
        <f t="shared" si="599"/>
        <v>1.0990551264752459</v>
      </c>
      <c r="F760" s="1">
        <f t="shared" si="599"/>
        <v>1.0990539238460981</v>
      </c>
      <c r="G760" s="1">
        <f t="shared" si="599"/>
        <v>1.0990538800675138</v>
      </c>
      <c r="H760" s="1">
        <f t="shared" si="570"/>
        <v>0.80650052517074966</v>
      </c>
      <c r="I760" s="1">
        <f t="shared" si="556"/>
        <v>20.151023630261978</v>
      </c>
      <c r="J760" s="1">
        <f>VLOOKUP($I760,Graph!$D$3:$M$50,col)</f>
        <v>6.0000000000000001E-3</v>
      </c>
      <c r="K760" s="1">
        <f>VLOOKUP($I760,Graph!$D$3:$M$50,col+1)</f>
        <v>4.7999999999999996E-3</v>
      </c>
      <c r="L760" s="1">
        <f t="shared" si="571"/>
        <v>5.1999999999999998E-3</v>
      </c>
      <c r="M760" s="1">
        <f t="shared" si="572"/>
        <v>0.64051666666666662</v>
      </c>
      <c r="N760" s="1">
        <f t="shared" si="573"/>
        <v>0.75380000000000058</v>
      </c>
      <c r="O760" s="1">
        <f t="shared" si="574"/>
        <v>5.2230812797917768E-2</v>
      </c>
      <c r="P760" s="1">
        <f t="shared" si="575"/>
        <v>1.0938644315752575</v>
      </c>
      <c r="Q760" s="1">
        <f t="shared" si="576"/>
        <v>1.0936915400500304</v>
      </c>
      <c r="R760" s="1">
        <f t="shared" si="577"/>
        <v>1.093685623851794</v>
      </c>
      <c r="S760" s="1">
        <f t="shared" si="578"/>
        <v>1.093685421226136</v>
      </c>
      <c r="T760" s="1">
        <f t="shared" si="579"/>
        <v>0.97392738809366253</v>
      </c>
      <c r="U760" s="1">
        <f t="shared" si="580"/>
        <v>0.78163621432568409</v>
      </c>
      <c r="V760" s="2">
        <f t="shared" si="557"/>
        <v>19.941773766685973</v>
      </c>
      <c r="W760" s="1">
        <f>VLOOKUP(V760,Graph!$D$3:$M$50,col)</f>
        <v>5.8999999999999999E-3</v>
      </c>
      <c r="X760" s="1">
        <f>VLOOKUP(V760,Graph!$D$3:$M$50,col+1)</f>
        <v>4.7999999999999996E-3</v>
      </c>
      <c r="Y760" s="1">
        <f t="shared" si="581"/>
        <v>5.1666666666666666E-3</v>
      </c>
      <c r="Z760" s="1">
        <f t="shared" si="558"/>
        <v>0.64058333333333328</v>
      </c>
      <c r="AA760" s="2">
        <f t="shared" si="582"/>
        <v>0.75383333333333391</v>
      </c>
      <c r="AB760" s="1">
        <f t="shared" si="583"/>
        <v>5.2246306403763119E-2</v>
      </c>
      <c r="AC760" s="1">
        <f t="shared" si="584"/>
        <v>1.0937177804116094</v>
      </c>
      <c r="AD760" s="1">
        <f t="shared" si="585"/>
        <v>1.0937188893475736</v>
      </c>
      <c r="AE760" s="1">
        <f t="shared" si="586"/>
        <v>1.0937189273440902</v>
      </c>
      <c r="AF760" s="1">
        <f t="shared" si="587"/>
        <v>1.0937189286459934</v>
      </c>
      <c r="AG760" s="1">
        <f t="shared" si="588"/>
        <v>0.97409336564695648</v>
      </c>
      <c r="AH760" s="1">
        <f t="shared" si="589"/>
        <v>0.78179337264790161</v>
      </c>
      <c r="AI760" s="2">
        <f t="shared" si="559"/>
        <v>19.943110196441957</v>
      </c>
      <c r="AJ760" s="1">
        <f>VLOOKUP(AI760,Graph!$D$3:$M$50,col)</f>
        <v>5.8999999999999999E-3</v>
      </c>
      <c r="AK760" s="1">
        <f>VLOOKUP(AI760,Graph!$D$3:$M$50,col+1)</f>
        <v>4.7999999999999996E-3</v>
      </c>
      <c r="AL760" s="1">
        <f t="shared" si="590"/>
        <v>5.1666666666666666E-3</v>
      </c>
      <c r="AM760" s="1">
        <f t="shared" si="560"/>
        <v>0.64058333333333328</v>
      </c>
      <c r="AN760" s="2">
        <f t="shared" si="591"/>
        <v>0.75383333333333391</v>
      </c>
      <c r="AO760" s="1">
        <f t="shared" si="592"/>
        <v>5.2246306403763119E-2</v>
      </c>
      <c r="AP760" s="1">
        <f t="shared" si="593"/>
        <v>1.0937189286906011</v>
      </c>
      <c r="AQ760" s="1">
        <f t="shared" si="594"/>
        <v>1.0937189286921298</v>
      </c>
      <c r="AR760" s="1">
        <f t="shared" si="595"/>
        <v>1.0937189286921825</v>
      </c>
      <c r="AS760" s="1">
        <f t="shared" si="596"/>
        <v>1.0937189286921838</v>
      </c>
      <c r="AT760" s="1">
        <f t="shared" si="597"/>
        <v>0.97409336564695648</v>
      </c>
      <c r="AU760" s="1">
        <f t="shared" si="598"/>
        <v>0.78179337268091875</v>
      </c>
      <c r="AV760" s="2">
        <f t="shared" si="563"/>
        <v>759</v>
      </c>
      <c r="AW760" s="1">
        <f t="shared" si="564"/>
        <v>781.79337268091876</v>
      </c>
      <c r="AX760" s="1">
        <f t="shared" si="565"/>
        <v>0.97409336564695648</v>
      </c>
      <c r="AY760" s="1">
        <f t="shared" si="566"/>
        <v>1.0937189286921838</v>
      </c>
      <c r="AZ760" s="1">
        <f t="shared" si="561"/>
        <v>5.1666666666666666E-3</v>
      </c>
      <c r="BA760" s="1">
        <f t="shared" si="562"/>
        <v>19.943110196441957</v>
      </c>
    </row>
    <row r="761" spans="1:53">
      <c r="A761" s="2">
        <f t="shared" si="568"/>
        <v>0.76000000000000056</v>
      </c>
      <c r="B761" s="1">
        <f t="shared" si="554"/>
        <v>0.81419233333333407</v>
      </c>
      <c r="C761" s="1">
        <f t="shared" si="569"/>
        <v>5.469154322715189E-2</v>
      </c>
      <c r="D761" s="1">
        <f t="shared" si="555"/>
        <v>1.099096800145035</v>
      </c>
      <c r="E761" s="1">
        <f t="shared" ref="E761:G780" si="600">SQRT(D761-($C761*D761-POWER(D761,1/3)+1)/($C761-POWER(D761,-2/3)/3))</f>
        <v>1.0990640659254802</v>
      </c>
      <c r="F761" s="1">
        <f t="shared" si="600"/>
        <v>1.0990628743905562</v>
      </c>
      <c r="G761" s="1">
        <f t="shared" si="600"/>
        <v>1.099062831011528</v>
      </c>
      <c r="H761" s="1">
        <f t="shared" si="570"/>
        <v>0.80810150591112262</v>
      </c>
      <c r="I761" s="1">
        <f t="shared" si="556"/>
        <v>20.16434872053912</v>
      </c>
      <c r="J761" s="1">
        <f>VLOOKUP($I761,Graph!$D$3:$M$50,col)</f>
        <v>6.0000000000000001E-3</v>
      </c>
      <c r="K761" s="1">
        <f>VLOOKUP($I761,Graph!$D$3:$M$50,col+1)</f>
        <v>4.7999999999999996E-3</v>
      </c>
      <c r="L761" s="1">
        <f t="shared" si="571"/>
        <v>5.1999999999999998E-3</v>
      </c>
      <c r="M761" s="1">
        <f t="shared" si="572"/>
        <v>0.64051666666666662</v>
      </c>
      <c r="N761" s="1">
        <f t="shared" si="573"/>
        <v>0.75480000000000058</v>
      </c>
      <c r="O761" s="1">
        <f t="shared" si="574"/>
        <v>5.2235633084036032E-2</v>
      </c>
      <c r="P761" s="1">
        <f t="shared" si="575"/>
        <v>1.093874832467723</v>
      </c>
      <c r="Q761" s="1">
        <f t="shared" si="576"/>
        <v>1.0937019663566054</v>
      </c>
      <c r="R761" s="1">
        <f t="shared" si="577"/>
        <v>1.0936960503082427</v>
      </c>
      <c r="S761" s="1">
        <f t="shared" si="578"/>
        <v>1.0936958476631109</v>
      </c>
      <c r="T761" s="1">
        <f t="shared" si="579"/>
        <v>0.97394064836594152</v>
      </c>
      <c r="U761" s="1">
        <f t="shared" si="580"/>
        <v>0.78319958824852265</v>
      </c>
      <c r="V761" s="2">
        <f t="shared" si="557"/>
        <v>19.955060291341169</v>
      </c>
      <c r="W761" s="1">
        <f>VLOOKUP(V761,Graph!$D$3:$M$50,col)</f>
        <v>5.8999999999999999E-3</v>
      </c>
      <c r="X761" s="1">
        <f>VLOOKUP(V761,Graph!$D$3:$M$50,col+1)</f>
        <v>4.7999999999999996E-3</v>
      </c>
      <c r="Y761" s="1">
        <f t="shared" si="581"/>
        <v>5.1666666666666666E-3</v>
      </c>
      <c r="Z761" s="1">
        <f t="shared" si="558"/>
        <v>0.64058333333333328</v>
      </c>
      <c r="AA761" s="2">
        <f t="shared" si="582"/>
        <v>0.75483333333333391</v>
      </c>
      <c r="AB761" s="1">
        <f t="shared" si="583"/>
        <v>5.2251121997703688E-2</v>
      </c>
      <c r="AC761" s="1">
        <f t="shared" si="584"/>
        <v>1.0937281981956675</v>
      </c>
      <c r="AD761" s="1">
        <f t="shared" si="585"/>
        <v>1.0937293069695047</v>
      </c>
      <c r="AE761" s="1">
        <f t="shared" si="586"/>
        <v>1.0937293449650745</v>
      </c>
      <c r="AF761" s="1">
        <f t="shared" si="587"/>
        <v>1.0937293462671029</v>
      </c>
      <c r="AG761" s="1">
        <f t="shared" si="588"/>
        <v>0.97410654257994911</v>
      </c>
      <c r="AH761" s="1">
        <f t="shared" si="589"/>
        <v>0.78335698552775967</v>
      </c>
      <c r="AI761" s="2">
        <f t="shared" si="559"/>
        <v>19.956396971400586</v>
      </c>
      <c r="AJ761" s="1">
        <f>VLOOKUP(AI761,Graph!$D$3:$M$50,col)</f>
        <v>5.8999999999999999E-3</v>
      </c>
      <c r="AK761" s="1">
        <f>VLOOKUP(AI761,Graph!$D$3:$M$50,col+1)</f>
        <v>4.7999999999999996E-3</v>
      </c>
      <c r="AL761" s="1">
        <f t="shared" si="590"/>
        <v>5.1666666666666666E-3</v>
      </c>
      <c r="AM761" s="1">
        <f t="shared" si="560"/>
        <v>0.64058333333333328</v>
      </c>
      <c r="AN761" s="2">
        <f t="shared" si="591"/>
        <v>0.75483333333333391</v>
      </c>
      <c r="AO761" s="1">
        <f t="shared" si="592"/>
        <v>5.2251121997703688E-2</v>
      </c>
      <c r="AP761" s="1">
        <f t="shared" si="593"/>
        <v>1.0937293463117206</v>
      </c>
      <c r="AQ761" s="1">
        <f t="shared" si="594"/>
        <v>1.0937293463132498</v>
      </c>
      <c r="AR761" s="1">
        <f t="shared" si="595"/>
        <v>1.093729346313302</v>
      </c>
      <c r="AS761" s="1">
        <f t="shared" si="596"/>
        <v>1.0937293463133038</v>
      </c>
      <c r="AT761" s="1">
        <f t="shared" si="597"/>
        <v>0.97410654257994911</v>
      </c>
      <c r="AU761" s="1">
        <f t="shared" si="598"/>
        <v>0.78335698556084976</v>
      </c>
      <c r="AV761" s="2">
        <f t="shared" si="563"/>
        <v>760</v>
      </c>
      <c r="AW761" s="1">
        <f t="shared" si="564"/>
        <v>783.35698556084981</v>
      </c>
      <c r="AX761" s="1">
        <f t="shared" si="565"/>
        <v>0.97410654257994911</v>
      </c>
      <c r="AY761" s="1">
        <f t="shared" si="566"/>
        <v>1.0937293463133038</v>
      </c>
      <c r="AZ761" s="1">
        <f t="shared" si="561"/>
        <v>5.1666666666666666E-3</v>
      </c>
      <c r="BA761" s="1">
        <f t="shared" si="562"/>
        <v>19.956396971400586</v>
      </c>
    </row>
    <row r="762" spans="1:53">
      <c r="A762" s="2">
        <f t="shared" si="568"/>
        <v>0.76100000000000056</v>
      </c>
      <c r="B762" s="1">
        <f t="shared" si="554"/>
        <v>0.81523350000000072</v>
      </c>
      <c r="C762" s="1">
        <f t="shared" si="569"/>
        <v>5.4695587174830508E-2</v>
      </c>
      <c r="D762" s="1">
        <f t="shared" si="555"/>
        <v>1.0991054099614477</v>
      </c>
      <c r="E762" s="1">
        <f t="shared" si="600"/>
        <v>1.0990729831705359</v>
      </c>
      <c r="F762" s="1">
        <f t="shared" si="600"/>
        <v>1.099071802707644</v>
      </c>
      <c r="G762" s="1">
        <f t="shared" si="600"/>
        <v>1.099071759727456</v>
      </c>
      <c r="H762" s="1">
        <f t="shared" si="570"/>
        <v>0.8097035455554511</v>
      </c>
      <c r="I762" s="1">
        <f t="shared" si="556"/>
        <v>20.177665018870218</v>
      </c>
      <c r="J762" s="1">
        <f>VLOOKUP($I762,Graph!$D$3:$M$50,col)</f>
        <v>6.0000000000000001E-3</v>
      </c>
      <c r="K762" s="1">
        <f>VLOOKUP($I762,Graph!$D$3:$M$50,col+1)</f>
        <v>4.7999999999999996E-3</v>
      </c>
      <c r="L762" s="1">
        <f t="shared" si="571"/>
        <v>5.1999999999999998E-3</v>
      </c>
      <c r="M762" s="1">
        <f t="shared" si="572"/>
        <v>0.64051666666666662</v>
      </c>
      <c r="N762" s="1">
        <f t="shared" si="573"/>
        <v>0.75580000000000058</v>
      </c>
      <c r="O762" s="1">
        <f t="shared" si="574"/>
        <v>5.2240441279367465E-2</v>
      </c>
      <c r="P762" s="1">
        <f t="shared" si="575"/>
        <v>1.0938852076678967</v>
      </c>
      <c r="Q762" s="1">
        <f t="shared" si="576"/>
        <v>1.0937123669241922</v>
      </c>
      <c r="R762" s="1">
        <f t="shared" si="577"/>
        <v>1.0937064510260786</v>
      </c>
      <c r="S762" s="1">
        <f t="shared" si="578"/>
        <v>1.0937062483615463</v>
      </c>
      <c r="T762" s="1">
        <f t="shared" si="579"/>
        <v>0.97395387384856513</v>
      </c>
      <c r="U762" s="1">
        <f t="shared" si="580"/>
        <v>0.78476400440582772</v>
      </c>
      <c r="V762" s="2">
        <f t="shared" si="557"/>
        <v>19.968337986485594</v>
      </c>
      <c r="W762" s="1">
        <f>VLOOKUP(V762,Graph!$D$3:$M$50,col)</f>
        <v>5.8999999999999999E-3</v>
      </c>
      <c r="X762" s="1">
        <f>VLOOKUP(V762,Graph!$D$3:$M$50,col+1)</f>
        <v>4.7999999999999996E-3</v>
      </c>
      <c r="Y762" s="1">
        <f t="shared" si="581"/>
        <v>5.1666666666666666E-3</v>
      </c>
      <c r="Z762" s="1">
        <f t="shared" si="558"/>
        <v>0.64058333333333328</v>
      </c>
      <c r="AA762" s="2">
        <f t="shared" si="582"/>
        <v>0.75583333333333391</v>
      </c>
      <c r="AB762" s="1">
        <f t="shared" si="583"/>
        <v>5.2255925512345883E-2</v>
      </c>
      <c r="AC762" s="1">
        <f t="shared" si="584"/>
        <v>1.0937385902616878</v>
      </c>
      <c r="AD762" s="1">
        <f t="shared" si="585"/>
        <v>1.0937396988736994</v>
      </c>
      <c r="AE762" s="1">
        <f t="shared" si="586"/>
        <v>1.0937397368683202</v>
      </c>
      <c r="AF762" s="1">
        <f t="shared" si="587"/>
        <v>1.0937397381704739</v>
      </c>
      <c r="AG762" s="1">
        <f t="shared" si="588"/>
        <v>0.97411968494155066</v>
      </c>
      <c r="AH762" s="1">
        <f t="shared" si="589"/>
        <v>0.7849216407486429</v>
      </c>
      <c r="AI762" s="2">
        <f t="shared" si="559"/>
        <v>19.969674917085182</v>
      </c>
      <c r="AJ762" s="1">
        <f>VLOOKUP(AI762,Graph!$D$3:$M$50,col)</f>
        <v>5.8999999999999999E-3</v>
      </c>
      <c r="AK762" s="1">
        <f>VLOOKUP(AI762,Graph!$D$3:$M$50,col+1)</f>
        <v>4.7999999999999996E-3</v>
      </c>
      <c r="AL762" s="1">
        <f t="shared" si="590"/>
        <v>5.1666666666666666E-3</v>
      </c>
      <c r="AM762" s="1">
        <f t="shared" si="560"/>
        <v>0.64058333333333328</v>
      </c>
      <c r="AN762" s="2">
        <f t="shared" si="591"/>
        <v>0.75583333333333391</v>
      </c>
      <c r="AO762" s="1">
        <f t="shared" si="592"/>
        <v>5.2255925512345883E-2</v>
      </c>
      <c r="AP762" s="1">
        <f t="shared" si="593"/>
        <v>1.0937397382151011</v>
      </c>
      <c r="AQ762" s="1">
        <f t="shared" si="594"/>
        <v>1.0937397382166307</v>
      </c>
      <c r="AR762" s="1">
        <f t="shared" si="595"/>
        <v>1.0937397382166831</v>
      </c>
      <c r="AS762" s="1">
        <f t="shared" si="596"/>
        <v>1.0937397382166851</v>
      </c>
      <c r="AT762" s="1">
        <f t="shared" si="597"/>
        <v>0.97411968494155066</v>
      </c>
      <c r="AU762" s="1">
        <f t="shared" si="598"/>
        <v>0.78492164078180637</v>
      </c>
      <c r="AV762" s="2">
        <f t="shared" si="563"/>
        <v>761</v>
      </c>
      <c r="AW762" s="1">
        <f t="shared" si="564"/>
        <v>784.92164078180633</v>
      </c>
      <c r="AX762" s="1">
        <f t="shared" si="565"/>
        <v>0.97411968494155066</v>
      </c>
      <c r="AY762" s="1">
        <f t="shared" si="566"/>
        <v>1.0937397382166851</v>
      </c>
      <c r="AZ762" s="1">
        <f t="shared" si="561"/>
        <v>5.1666666666666666E-3</v>
      </c>
      <c r="BA762" s="1">
        <f t="shared" si="562"/>
        <v>19.969674917085182</v>
      </c>
    </row>
    <row r="763" spans="1:53">
      <c r="A763" s="2">
        <f t="shared" si="568"/>
        <v>0.76200000000000057</v>
      </c>
      <c r="B763" s="1">
        <f t="shared" si="554"/>
        <v>0.81627466666666737</v>
      </c>
      <c r="C763" s="1">
        <f t="shared" si="569"/>
        <v>5.4699620955245741E-2</v>
      </c>
      <c r="D763" s="1">
        <f t="shared" si="555"/>
        <v>1.0991139983327003</v>
      </c>
      <c r="E763" s="1">
        <f t="shared" si="600"/>
        <v>1.0990818782930307</v>
      </c>
      <c r="F763" s="1">
        <f t="shared" si="600"/>
        <v>1.0990807088800434</v>
      </c>
      <c r="G763" s="1">
        <f t="shared" si="600"/>
        <v>1.0990806662979788</v>
      </c>
      <c r="H763" s="1">
        <f t="shared" si="570"/>
        <v>0.81130664340387815</v>
      </c>
      <c r="I763" s="1">
        <f t="shared" si="556"/>
        <v>20.190972542621541</v>
      </c>
      <c r="J763" s="1">
        <f>VLOOKUP($I763,Graph!$D$3:$M$50,col)</f>
        <v>6.0000000000000001E-3</v>
      </c>
      <c r="K763" s="1">
        <f>VLOOKUP($I763,Graph!$D$3:$M$50,col+1)</f>
        <v>4.7999999999999996E-3</v>
      </c>
      <c r="L763" s="1">
        <f t="shared" si="571"/>
        <v>5.1999999999999998E-3</v>
      </c>
      <c r="M763" s="1">
        <f t="shared" si="572"/>
        <v>0.64051666666666662</v>
      </c>
      <c r="N763" s="1">
        <f t="shared" si="573"/>
        <v>0.75680000000000058</v>
      </c>
      <c r="O763" s="1">
        <f t="shared" si="574"/>
        <v>5.2245237429331119E-2</v>
      </c>
      <c r="P763" s="1">
        <f t="shared" si="575"/>
        <v>1.0938955572708302</v>
      </c>
      <c r="Q763" s="1">
        <f t="shared" si="576"/>
        <v>1.0937227418479565</v>
      </c>
      <c r="R763" s="1">
        <f t="shared" si="577"/>
        <v>1.0937168261004635</v>
      </c>
      <c r="S763" s="1">
        <f t="shared" si="578"/>
        <v>1.0937166234166056</v>
      </c>
      <c r="T763" s="1">
        <f t="shared" si="579"/>
        <v>0.97396706467826444</v>
      </c>
      <c r="U763" s="1">
        <f t="shared" si="580"/>
        <v>0.78632946210319377</v>
      </c>
      <c r="V763" s="2">
        <f t="shared" si="557"/>
        <v>19.981606869679634</v>
      </c>
      <c r="W763" s="1">
        <f>VLOOKUP(V763,Graph!$D$3:$M$50,col)</f>
        <v>5.8999999999999999E-3</v>
      </c>
      <c r="X763" s="1">
        <f>VLOOKUP(V763,Graph!$D$3:$M$50,col+1)</f>
        <v>4.7999999999999996E-3</v>
      </c>
      <c r="Y763" s="1">
        <f t="shared" si="581"/>
        <v>5.1666666666666666E-3</v>
      </c>
      <c r="Z763" s="1">
        <f t="shared" si="558"/>
        <v>0.64058333333333328</v>
      </c>
      <c r="AA763" s="2">
        <f t="shared" si="582"/>
        <v>0.75683333333333391</v>
      </c>
      <c r="AB763" s="1">
        <f t="shared" si="583"/>
        <v>5.2260716993066607E-2</v>
      </c>
      <c r="AC763" s="1">
        <f t="shared" si="584"/>
        <v>1.0937489567047609</v>
      </c>
      <c r="AD763" s="1">
        <f t="shared" si="585"/>
        <v>1.0937500651552479</v>
      </c>
      <c r="AE763" s="1">
        <f t="shared" si="586"/>
        <v>1.093750103148917</v>
      </c>
      <c r="AF763" s="1">
        <f t="shared" si="587"/>
        <v>1.0937501044511948</v>
      </c>
      <c r="AG763" s="1">
        <f t="shared" si="588"/>
        <v>0.97413279286763621</v>
      </c>
      <c r="AH763" s="1">
        <f t="shared" si="589"/>
        <v>0.78648733761610989</v>
      </c>
      <c r="AI763" s="2">
        <f t="shared" si="559"/>
        <v>19.982944051054908</v>
      </c>
      <c r="AJ763" s="1">
        <f>VLOOKUP(AI763,Graph!$D$3:$M$50,col)</f>
        <v>5.8999999999999999E-3</v>
      </c>
      <c r="AK763" s="1">
        <f>VLOOKUP(AI763,Graph!$D$3:$M$50,col+1)</f>
        <v>4.7999999999999996E-3</v>
      </c>
      <c r="AL763" s="1">
        <f t="shared" si="590"/>
        <v>5.1666666666666666E-3</v>
      </c>
      <c r="AM763" s="1">
        <f t="shared" si="560"/>
        <v>0.64058333333333328</v>
      </c>
      <c r="AN763" s="2">
        <f t="shared" si="591"/>
        <v>0.75683333333333391</v>
      </c>
      <c r="AO763" s="1">
        <f t="shared" si="592"/>
        <v>5.2260716993066607E-2</v>
      </c>
      <c r="AP763" s="1">
        <f t="shared" si="593"/>
        <v>1.0937501044958322</v>
      </c>
      <c r="AQ763" s="1">
        <f t="shared" si="594"/>
        <v>1.0937501044973621</v>
      </c>
      <c r="AR763" s="1">
        <f t="shared" si="595"/>
        <v>1.0937501044974147</v>
      </c>
      <c r="AS763" s="1">
        <f t="shared" si="596"/>
        <v>1.0937501044974163</v>
      </c>
      <c r="AT763" s="1">
        <f t="shared" si="597"/>
        <v>0.97413279286763621</v>
      </c>
      <c r="AU763" s="1">
        <f t="shared" si="598"/>
        <v>0.78648733764934642</v>
      </c>
      <c r="AV763" s="2">
        <f t="shared" si="563"/>
        <v>762</v>
      </c>
      <c r="AW763" s="1">
        <f t="shared" si="564"/>
        <v>786.48733764934639</v>
      </c>
      <c r="AX763" s="1">
        <f t="shared" si="565"/>
        <v>0.97413279286763621</v>
      </c>
      <c r="AY763" s="1">
        <f t="shared" si="566"/>
        <v>1.0937501044974163</v>
      </c>
      <c r="AZ763" s="1">
        <f t="shared" si="561"/>
        <v>5.1666666666666666E-3</v>
      </c>
      <c r="BA763" s="1">
        <f t="shared" si="562"/>
        <v>19.982944051054908</v>
      </c>
    </row>
    <row r="764" spans="1:53">
      <c r="A764" s="2">
        <f t="shared" si="568"/>
        <v>0.76300000000000057</v>
      </c>
      <c r="B764" s="1">
        <f t="shared" si="554"/>
        <v>0.81731583333333402</v>
      </c>
      <c r="C764" s="1">
        <f t="shared" si="569"/>
        <v>5.4703644606684941E-2</v>
      </c>
      <c r="D764" s="1">
        <f t="shared" si="555"/>
        <v>1.0991225653387993</v>
      </c>
      <c r="E764" s="1">
        <f t="shared" si="600"/>
        <v>1.099090751375172</v>
      </c>
      <c r="F764" s="1">
        <f t="shared" si="600"/>
        <v>1.0990895929900246</v>
      </c>
      <c r="G764" s="1">
        <f t="shared" si="600"/>
        <v>1.09908955080537</v>
      </c>
      <c r="H764" s="1">
        <f t="shared" si="570"/>
        <v>0.81291079875793415</v>
      </c>
      <c r="I764" s="1">
        <f t="shared" si="556"/>
        <v>20.204271309102296</v>
      </c>
      <c r="J764" s="1">
        <f>VLOOKUP($I764,Graph!$D$3:$M$50,col)</f>
        <v>6.0000000000000001E-3</v>
      </c>
      <c r="K764" s="1">
        <f>VLOOKUP($I764,Graph!$D$3:$M$50,col+1)</f>
        <v>4.7999999999999996E-3</v>
      </c>
      <c r="L764" s="1">
        <f t="shared" si="571"/>
        <v>5.1999999999999998E-3</v>
      </c>
      <c r="M764" s="1">
        <f t="shared" si="572"/>
        <v>0.64051666666666662</v>
      </c>
      <c r="N764" s="1">
        <f t="shared" si="573"/>
        <v>0.75780000000000058</v>
      </c>
      <c r="O764" s="1">
        <f t="shared" si="574"/>
        <v>5.2250021579118872E-2</v>
      </c>
      <c r="P764" s="1">
        <f t="shared" si="575"/>
        <v>1.0939058813711089</v>
      </c>
      <c r="Q764" s="1">
        <f t="shared" si="576"/>
        <v>1.0937330912225978</v>
      </c>
      <c r="R764" s="1">
        <f t="shared" si="577"/>
        <v>1.0937271756260933</v>
      </c>
      <c r="S764" s="1">
        <f t="shared" si="578"/>
        <v>1.0937269729229828</v>
      </c>
      <c r="T764" s="1">
        <f t="shared" si="579"/>
        <v>0.97398022099105486</v>
      </c>
      <c r="U764" s="1">
        <f t="shared" si="580"/>
        <v>0.78789596064760159</v>
      </c>
      <c r="V764" s="2">
        <f t="shared" si="557"/>
        <v>19.994866958425622</v>
      </c>
      <c r="W764" s="1">
        <f>VLOOKUP(V764,Graph!$D$3:$M$50,col)</f>
        <v>5.8999999999999999E-3</v>
      </c>
      <c r="X764" s="1">
        <f>VLOOKUP(V764,Graph!$D$3:$M$50,col+1)</f>
        <v>4.7999999999999996E-3</v>
      </c>
      <c r="Y764" s="1">
        <f t="shared" si="581"/>
        <v>5.1666666666666666E-3</v>
      </c>
      <c r="Z764" s="1">
        <f t="shared" si="558"/>
        <v>0.64058333333333328</v>
      </c>
      <c r="AA764" s="2">
        <f t="shared" si="582"/>
        <v>0.75783333333333391</v>
      </c>
      <c r="AB764" s="1">
        <f t="shared" si="583"/>
        <v>5.2265496485015966E-2</v>
      </c>
      <c r="AC764" s="1">
        <f t="shared" si="584"/>
        <v>1.0937592976195079</v>
      </c>
      <c r="AD764" s="1">
        <f t="shared" si="585"/>
        <v>1.0937604059087707</v>
      </c>
      <c r="AE764" s="1">
        <f t="shared" si="586"/>
        <v>1.0937604439014861</v>
      </c>
      <c r="AF764" s="1">
        <f t="shared" si="587"/>
        <v>1.0937604452038883</v>
      </c>
      <c r="AG764" s="1">
        <f t="shared" si="588"/>
        <v>0.97414586649336954</v>
      </c>
      <c r="AH764" s="1">
        <f t="shared" si="589"/>
        <v>0.78805407543710704</v>
      </c>
      <c r="AI764" s="2">
        <f t="shared" si="559"/>
        <v>19.996204390810863</v>
      </c>
      <c r="AJ764" s="1">
        <f>VLOOKUP(AI764,Graph!$D$3:$M$50,col)</f>
        <v>5.8999999999999999E-3</v>
      </c>
      <c r="AK764" s="1">
        <f>VLOOKUP(AI764,Graph!$D$3:$M$50,col+1)</f>
        <v>4.7999999999999996E-3</v>
      </c>
      <c r="AL764" s="1">
        <f t="shared" si="590"/>
        <v>5.1666666666666666E-3</v>
      </c>
      <c r="AM764" s="1">
        <f t="shared" si="560"/>
        <v>0.64058333333333328</v>
      </c>
      <c r="AN764" s="2">
        <f t="shared" si="591"/>
        <v>0.75783333333333391</v>
      </c>
      <c r="AO764" s="1">
        <f t="shared" si="592"/>
        <v>5.2265496485015966E-2</v>
      </c>
      <c r="AP764" s="1">
        <f t="shared" si="593"/>
        <v>1.093760445248535</v>
      </c>
      <c r="AQ764" s="1">
        <f t="shared" si="594"/>
        <v>1.0937604452500653</v>
      </c>
      <c r="AR764" s="1">
        <f t="shared" si="595"/>
        <v>1.093760445250118</v>
      </c>
      <c r="AS764" s="1">
        <f t="shared" si="596"/>
        <v>1.09376044525012</v>
      </c>
      <c r="AT764" s="1">
        <f t="shared" si="597"/>
        <v>0.97414586649336954</v>
      </c>
      <c r="AU764" s="1">
        <f t="shared" si="598"/>
        <v>0.78805407547041684</v>
      </c>
      <c r="AV764" s="2">
        <f t="shared" si="563"/>
        <v>763</v>
      </c>
      <c r="AW764" s="1">
        <f t="shared" si="564"/>
        <v>788.05407547041682</v>
      </c>
      <c r="AX764" s="1">
        <f t="shared" si="565"/>
        <v>0.97414586649336954</v>
      </c>
      <c r="AY764" s="1">
        <f t="shared" si="566"/>
        <v>1.09376044525012</v>
      </c>
      <c r="AZ764" s="1">
        <f t="shared" si="561"/>
        <v>5.1666666666666666E-3</v>
      </c>
      <c r="BA764" s="1">
        <f t="shared" si="562"/>
        <v>19.996204390810863</v>
      </c>
    </row>
    <row r="765" spans="1:53">
      <c r="A765" s="2">
        <f t="shared" si="568"/>
        <v>0.76400000000000057</v>
      </c>
      <c r="B765" s="1">
        <f t="shared" si="554"/>
        <v>0.81835700000000067</v>
      </c>
      <c r="C765" s="1">
        <f t="shared" si="569"/>
        <v>5.4707658167243496E-2</v>
      </c>
      <c r="D765" s="1">
        <f t="shared" si="555"/>
        <v>1.0991311110593533</v>
      </c>
      <c r="E765" s="1">
        <f t="shared" si="600"/>
        <v>1.0990996024987614</v>
      </c>
      <c r="F765" s="1">
        <f t="shared" si="600"/>
        <v>1.0990984551194525</v>
      </c>
      <c r="G765" s="1">
        <f t="shared" si="600"/>
        <v>1.0990984133314956</v>
      </c>
      <c r="H765" s="1">
        <f t="shared" si="570"/>
        <v>0.81451601092053083</v>
      </c>
      <c r="I765" s="1">
        <f t="shared" si="556"/>
        <v>20.217561335564906</v>
      </c>
      <c r="J765" s="1">
        <f>VLOOKUP($I765,Graph!$D$3:$M$50,col)</f>
        <v>6.0000000000000001E-3</v>
      </c>
      <c r="K765" s="1">
        <f>VLOOKUP($I765,Graph!$D$3:$M$50,col+1)</f>
        <v>4.7999999999999996E-3</v>
      </c>
      <c r="L765" s="1">
        <f t="shared" si="571"/>
        <v>5.1999999999999998E-3</v>
      </c>
      <c r="M765" s="1">
        <f t="shared" si="572"/>
        <v>0.64051666666666662</v>
      </c>
      <c r="N765" s="1">
        <f t="shared" si="573"/>
        <v>0.75880000000000059</v>
      </c>
      <c r="O765" s="1">
        <f t="shared" si="574"/>
        <v>5.2254793773696906E-2</v>
      </c>
      <c r="P765" s="1">
        <f t="shared" si="575"/>
        <v>1.0939161800628496</v>
      </c>
      <c r="Q765" s="1">
        <f t="shared" si="576"/>
        <v>1.0937434151423484</v>
      </c>
      <c r="R765" s="1">
        <f t="shared" si="577"/>
        <v>1.0937374996971969</v>
      </c>
      <c r="S765" s="1">
        <f t="shared" si="578"/>
        <v>1.0937372969749073</v>
      </c>
      <c r="T765" s="1">
        <f t="shared" si="579"/>
        <v>0.97399334292224138</v>
      </c>
      <c r="U765" s="1">
        <f t="shared" si="580"/>
        <v>0.78946349934741411</v>
      </c>
      <c r="V765" s="2">
        <f t="shared" si="557"/>
        <v>20.008118270168062</v>
      </c>
      <c r="W765" s="1">
        <f>VLOOKUP(V765,Graph!$D$3:$M$50,col)</f>
        <v>6.0000000000000001E-3</v>
      </c>
      <c r="X765" s="1">
        <f>VLOOKUP(V765,Graph!$D$3:$M$50,col+1)</f>
        <v>4.7999999999999996E-3</v>
      </c>
      <c r="Y765" s="1">
        <f t="shared" si="581"/>
        <v>5.1999999999999998E-3</v>
      </c>
      <c r="Z765" s="1">
        <f t="shared" si="558"/>
        <v>0.64051666666666662</v>
      </c>
      <c r="AA765" s="2">
        <f t="shared" si="582"/>
        <v>0.75880000000000059</v>
      </c>
      <c r="AB765" s="1">
        <f t="shared" si="583"/>
        <v>5.2254793773696906E-2</v>
      </c>
      <c r="AC765" s="1">
        <f t="shared" si="584"/>
        <v>1.0937372900274058</v>
      </c>
      <c r="AD765" s="1">
        <f t="shared" si="585"/>
        <v>1.0937372897893076</v>
      </c>
      <c r="AE765" s="1">
        <f t="shared" si="586"/>
        <v>1.0937372897811477</v>
      </c>
      <c r="AF765" s="1">
        <f t="shared" si="587"/>
        <v>1.0937372897808679</v>
      </c>
      <c r="AG765" s="1">
        <f t="shared" si="588"/>
        <v>0.97399334292224138</v>
      </c>
      <c r="AH765" s="1">
        <f t="shared" si="589"/>
        <v>0.78946349415473094</v>
      </c>
      <c r="AI765" s="2">
        <f t="shared" si="559"/>
        <v>20.008118226300368</v>
      </c>
      <c r="AJ765" s="1">
        <f>VLOOKUP(AI765,Graph!$D$3:$M$50,col)</f>
        <v>6.0000000000000001E-3</v>
      </c>
      <c r="AK765" s="1">
        <f>VLOOKUP(AI765,Graph!$D$3:$M$50,col+1)</f>
        <v>4.7999999999999996E-3</v>
      </c>
      <c r="AL765" s="1">
        <f t="shared" si="590"/>
        <v>5.1999999999999998E-3</v>
      </c>
      <c r="AM765" s="1">
        <f t="shared" si="560"/>
        <v>0.64051666666666662</v>
      </c>
      <c r="AN765" s="2">
        <f t="shared" si="591"/>
        <v>0.75880000000000059</v>
      </c>
      <c r="AO765" s="1">
        <f t="shared" si="592"/>
        <v>5.2254793773696906E-2</v>
      </c>
      <c r="AP765" s="1">
        <f t="shared" si="593"/>
        <v>1.0937372897808584</v>
      </c>
      <c r="AQ765" s="1">
        <f t="shared" si="594"/>
        <v>1.0937372897808584</v>
      </c>
      <c r="AR765" s="1">
        <f t="shared" si="595"/>
        <v>1.0937372897808584</v>
      </c>
      <c r="AS765" s="1">
        <f t="shared" si="596"/>
        <v>1.0937372897808584</v>
      </c>
      <c r="AT765" s="1">
        <f t="shared" si="597"/>
        <v>0.97399334292224138</v>
      </c>
      <c r="AU765" s="1">
        <f t="shared" si="598"/>
        <v>0.78946349415472394</v>
      </c>
      <c r="AV765" s="2">
        <f t="shared" si="563"/>
        <v>764</v>
      </c>
      <c r="AW765" s="1">
        <f t="shared" si="564"/>
        <v>789.46349415472389</v>
      </c>
      <c r="AX765" s="1">
        <f t="shared" si="565"/>
        <v>0.97399334292224138</v>
      </c>
      <c r="AY765" s="1">
        <f t="shared" si="566"/>
        <v>1.0937372897808584</v>
      </c>
      <c r="AZ765" s="1">
        <f t="shared" si="561"/>
        <v>5.1999999999999998E-3</v>
      </c>
      <c r="BA765" s="1">
        <f t="shared" si="562"/>
        <v>20.008118226300368</v>
      </c>
    </row>
    <row r="766" spans="1:53">
      <c r="A766" s="2">
        <f t="shared" si="568"/>
        <v>0.76500000000000057</v>
      </c>
      <c r="B766" s="1">
        <f t="shared" si="554"/>
        <v>0.81939816666666743</v>
      </c>
      <c r="C766" s="1">
        <f t="shared" si="569"/>
        <v>5.471166167482603E-2</v>
      </c>
      <c r="D766" s="1">
        <f t="shared" si="555"/>
        <v>1.0991396355735772</v>
      </c>
      <c r="E766" s="1">
        <f t="shared" si="600"/>
        <v>1.0991084317451947</v>
      </c>
      <c r="F766" s="1">
        <f t="shared" si="600"/>
        <v>1.0991072953497867</v>
      </c>
      <c r="G766" s="1">
        <f t="shared" si="600"/>
        <v>1.0991072539578171</v>
      </c>
      <c r="H766" s="1">
        <f t="shared" si="570"/>
        <v>0.81612227919595715</v>
      </c>
      <c r="I766" s="1">
        <f t="shared" si="556"/>
        <v>20.230842639205257</v>
      </c>
      <c r="J766" s="1">
        <f>VLOOKUP($I766,Graph!$D$3:$M$50,col)</f>
        <v>6.0000000000000001E-3</v>
      </c>
      <c r="K766" s="1">
        <f>VLOOKUP($I766,Graph!$D$3:$M$50,col+1)</f>
        <v>4.7999999999999996E-3</v>
      </c>
      <c r="L766" s="1">
        <f t="shared" si="571"/>
        <v>5.1999999999999998E-3</v>
      </c>
      <c r="M766" s="1">
        <f t="shared" si="572"/>
        <v>0.64051666666666662</v>
      </c>
      <c r="N766" s="1">
        <f t="shared" si="573"/>
        <v>0.75980000000000059</v>
      </c>
      <c r="O766" s="1">
        <f t="shared" si="574"/>
        <v>5.2259554057807099E-2</v>
      </c>
      <c r="P766" s="1">
        <f t="shared" si="575"/>
        <v>1.0939264534397097</v>
      </c>
      <c r="Q766" s="1">
        <f t="shared" si="576"/>
        <v>1.0937537137009785</v>
      </c>
      <c r="R766" s="1">
        <f t="shared" si="577"/>
        <v>1.0937477984075399</v>
      </c>
      <c r="S766" s="1">
        <f t="shared" si="578"/>
        <v>1.0937475956661447</v>
      </c>
      <c r="T766" s="1">
        <f t="shared" si="579"/>
        <v>0.97400643060642211</v>
      </c>
      <c r="U766" s="1">
        <f t="shared" si="580"/>
        <v>0.79103207751237126</v>
      </c>
      <c r="V766" s="2">
        <f t="shared" si="557"/>
        <v>20.021360822293925</v>
      </c>
      <c r="W766" s="1">
        <f>VLOOKUP(V766,Graph!$D$3:$M$50,col)</f>
        <v>6.0000000000000001E-3</v>
      </c>
      <c r="X766" s="1">
        <f>VLOOKUP(V766,Graph!$D$3:$M$50,col+1)</f>
        <v>4.7999999999999996E-3</v>
      </c>
      <c r="Y766" s="1">
        <f t="shared" si="581"/>
        <v>5.1999999999999998E-3</v>
      </c>
      <c r="Z766" s="1">
        <f t="shared" si="558"/>
        <v>0.64051666666666662</v>
      </c>
      <c r="AA766" s="2">
        <f t="shared" si="582"/>
        <v>0.75980000000000059</v>
      </c>
      <c r="AB766" s="1">
        <f t="shared" si="583"/>
        <v>5.2259554057807099E-2</v>
      </c>
      <c r="AC766" s="1">
        <f t="shared" si="584"/>
        <v>1.0937475887171553</v>
      </c>
      <c r="AD766" s="1">
        <f t="shared" si="585"/>
        <v>1.0937475884789774</v>
      </c>
      <c r="AE766" s="1">
        <f t="shared" si="586"/>
        <v>1.0937475884708139</v>
      </c>
      <c r="AF766" s="1">
        <f t="shared" si="587"/>
        <v>1.0937475884705339</v>
      </c>
      <c r="AG766" s="1">
        <f t="shared" si="588"/>
        <v>0.97400643060642211</v>
      </c>
      <c r="AH766" s="1">
        <f t="shared" si="589"/>
        <v>0.7910320723082831</v>
      </c>
      <c r="AI766" s="2">
        <f t="shared" si="559"/>
        <v>20.021360778388026</v>
      </c>
      <c r="AJ766" s="1">
        <f>VLOOKUP(AI766,Graph!$D$3:$M$50,col)</f>
        <v>6.0000000000000001E-3</v>
      </c>
      <c r="AK766" s="1">
        <f>VLOOKUP(AI766,Graph!$D$3:$M$50,col+1)</f>
        <v>4.7999999999999996E-3</v>
      </c>
      <c r="AL766" s="1">
        <f t="shared" si="590"/>
        <v>5.1999999999999998E-3</v>
      </c>
      <c r="AM766" s="1">
        <f t="shared" si="560"/>
        <v>0.64051666666666662</v>
      </c>
      <c r="AN766" s="2">
        <f t="shared" si="591"/>
        <v>0.75980000000000059</v>
      </c>
      <c r="AO766" s="1">
        <f t="shared" si="592"/>
        <v>5.2259554057807099E-2</v>
      </c>
      <c r="AP766" s="1">
        <f t="shared" si="593"/>
        <v>1.0937475884705243</v>
      </c>
      <c r="AQ766" s="1">
        <f t="shared" si="594"/>
        <v>1.0937475884705243</v>
      </c>
      <c r="AR766" s="1">
        <f t="shared" si="595"/>
        <v>1.0937475884705243</v>
      </c>
      <c r="AS766" s="1">
        <f t="shared" si="596"/>
        <v>1.0937475884705243</v>
      </c>
      <c r="AT766" s="1">
        <f t="shared" si="597"/>
        <v>0.97400643060642211</v>
      </c>
      <c r="AU766" s="1">
        <f t="shared" si="598"/>
        <v>0.79103207230827621</v>
      </c>
      <c r="AV766" s="2">
        <f t="shared" si="563"/>
        <v>765</v>
      </c>
      <c r="AW766" s="1">
        <f t="shared" si="564"/>
        <v>791.03207230827616</v>
      </c>
      <c r="AX766" s="1">
        <f t="shared" si="565"/>
        <v>0.97400643060642211</v>
      </c>
      <c r="AY766" s="1">
        <f t="shared" si="566"/>
        <v>1.0937475884705243</v>
      </c>
      <c r="AZ766" s="1">
        <f t="shared" si="561"/>
        <v>5.1999999999999998E-3</v>
      </c>
      <c r="BA766" s="1">
        <f t="shared" si="562"/>
        <v>20.021360778388026</v>
      </c>
    </row>
    <row r="767" spans="1:53">
      <c r="A767" s="2">
        <f t="shared" si="568"/>
        <v>0.76600000000000057</v>
      </c>
      <c r="B767" s="1">
        <f t="shared" si="554"/>
        <v>0.82043933333333408</v>
      </c>
      <c r="C767" s="1">
        <f t="shared" si="569"/>
        <v>5.4715655167147638E-2</v>
      </c>
      <c r="D767" s="1">
        <f t="shared" si="555"/>
        <v>1.099148138960292</v>
      </c>
      <c r="E767" s="1">
        <f t="shared" si="600"/>
        <v>1.099117239195468</v>
      </c>
      <c r="F767" s="1">
        <f t="shared" si="600"/>
        <v>1.0991161137620853</v>
      </c>
      <c r="G767" s="1">
        <f t="shared" si="600"/>
        <v>1.0991160727653944</v>
      </c>
      <c r="H767" s="1">
        <f t="shared" si="570"/>
        <v>0.81772960288987517</v>
      </c>
      <c r="I767" s="1">
        <f t="shared" si="556"/>
        <v>20.244115237162969</v>
      </c>
      <c r="J767" s="1">
        <f>VLOOKUP($I767,Graph!$D$3:$M$50,col)</f>
        <v>6.0000000000000001E-3</v>
      </c>
      <c r="K767" s="1">
        <f>VLOOKUP($I767,Graph!$D$3:$M$50,col+1)</f>
        <v>4.7999999999999996E-3</v>
      </c>
      <c r="L767" s="1">
        <f t="shared" si="571"/>
        <v>5.1999999999999998E-3</v>
      </c>
      <c r="M767" s="1">
        <f t="shared" si="572"/>
        <v>0.64051666666666662</v>
      </c>
      <c r="N767" s="1">
        <f t="shared" si="573"/>
        <v>0.76080000000000059</v>
      </c>
      <c r="O767" s="1">
        <f t="shared" si="574"/>
        <v>5.2264302475968437E-2</v>
      </c>
      <c r="P767" s="1">
        <f t="shared" si="575"/>
        <v>1.0939367015948847</v>
      </c>
      <c r="Q767" s="1">
        <f t="shared" si="576"/>
        <v>1.093763986991799</v>
      </c>
      <c r="R767" s="1">
        <f t="shared" si="577"/>
        <v>1.0937580718504296</v>
      </c>
      <c r="S767" s="1">
        <f t="shared" si="578"/>
        <v>1.0937578690900012</v>
      </c>
      <c r="T767" s="1">
        <f t="shared" si="579"/>
        <v>0.9740194841774944</v>
      </c>
      <c r="U767" s="1">
        <f t="shared" si="580"/>
        <v>0.79260169445358608</v>
      </c>
      <c r="V767" s="2">
        <f t="shared" si="557"/>
        <v>20.034594632132919</v>
      </c>
      <c r="W767" s="1">
        <f>VLOOKUP(V767,Graph!$D$3:$M$50,col)</f>
        <v>6.0000000000000001E-3</v>
      </c>
      <c r="X767" s="1">
        <f>VLOOKUP(V767,Graph!$D$3:$M$50,col+1)</f>
        <v>4.7999999999999996E-3</v>
      </c>
      <c r="Y767" s="1">
        <f t="shared" si="581"/>
        <v>5.1999999999999998E-3</v>
      </c>
      <c r="Z767" s="1">
        <f t="shared" si="558"/>
        <v>0.64051666666666662</v>
      </c>
      <c r="AA767" s="2">
        <f t="shared" si="582"/>
        <v>0.76080000000000059</v>
      </c>
      <c r="AB767" s="1">
        <f t="shared" si="583"/>
        <v>5.2264302475968437E-2</v>
      </c>
      <c r="AC767" s="1">
        <f t="shared" si="584"/>
        <v>1.0937578621395283</v>
      </c>
      <c r="AD767" s="1">
        <f t="shared" si="585"/>
        <v>1.0937578619012711</v>
      </c>
      <c r="AE767" s="1">
        <f t="shared" si="586"/>
        <v>1.0937578618931041</v>
      </c>
      <c r="AF767" s="1">
        <f t="shared" si="587"/>
        <v>1.0937578618928239</v>
      </c>
      <c r="AG767" s="1">
        <f t="shared" si="588"/>
        <v>0.9740194841774944</v>
      </c>
      <c r="AH767" s="1">
        <f t="shared" si="589"/>
        <v>0.79260168923808538</v>
      </c>
      <c r="AI767" s="2">
        <f t="shared" si="559"/>
        <v>20.034594588188842</v>
      </c>
      <c r="AJ767" s="1">
        <f>VLOOKUP(AI767,Graph!$D$3:$M$50,col)</f>
        <v>6.0000000000000001E-3</v>
      </c>
      <c r="AK767" s="1">
        <f>VLOOKUP(AI767,Graph!$D$3:$M$50,col+1)</f>
        <v>4.7999999999999996E-3</v>
      </c>
      <c r="AL767" s="1">
        <f t="shared" si="590"/>
        <v>5.1999999999999998E-3</v>
      </c>
      <c r="AM767" s="1">
        <f t="shared" si="560"/>
        <v>0.64051666666666662</v>
      </c>
      <c r="AN767" s="2">
        <f t="shared" si="591"/>
        <v>0.76080000000000059</v>
      </c>
      <c r="AO767" s="1">
        <f t="shared" si="592"/>
        <v>5.2264302475968437E-2</v>
      </c>
      <c r="AP767" s="1">
        <f t="shared" si="593"/>
        <v>1.0937578618928145</v>
      </c>
      <c r="AQ767" s="1">
        <f t="shared" si="594"/>
        <v>1.0937578618928143</v>
      </c>
      <c r="AR767" s="1">
        <f t="shared" si="595"/>
        <v>1.0937578618928141</v>
      </c>
      <c r="AS767" s="1">
        <f t="shared" si="596"/>
        <v>1.0937578618928139</v>
      </c>
      <c r="AT767" s="1">
        <f t="shared" si="597"/>
        <v>0.9740194841774944</v>
      </c>
      <c r="AU767" s="1">
        <f t="shared" si="598"/>
        <v>0.79260168923807828</v>
      </c>
      <c r="AV767" s="2">
        <f t="shared" si="563"/>
        <v>766</v>
      </c>
      <c r="AW767" s="1">
        <f t="shared" si="564"/>
        <v>792.60168923807828</v>
      </c>
      <c r="AX767" s="1">
        <f t="shared" si="565"/>
        <v>0.9740194841774944</v>
      </c>
      <c r="AY767" s="1">
        <f t="shared" si="566"/>
        <v>1.0937578618928139</v>
      </c>
      <c r="AZ767" s="1">
        <f t="shared" si="561"/>
        <v>5.1999999999999998E-3</v>
      </c>
      <c r="BA767" s="1">
        <f t="shared" si="562"/>
        <v>20.034594588188842</v>
      </c>
    </row>
    <row r="768" spans="1:53">
      <c r="A768" s="2">
        <f t="shared" si="568"/>
        <v>0.76700000000000057</v>
      </c>
      <c r="B768" s="1">
        <f t="shared" si="554"/>
        <v>0.82148050000000072</v>
      </c>
      <c r="C768" s="1">
        <f t="shared" si="569"/>
        <v>5.4719638681734982E-2</v>
      </c>
      <c r="D768" s="1">
        <f t="shared" si="555"/>
        <v>1.0991566212979293</v>
      </c>
      <c r="E768" s="1">
        <f t="shared" si="600"/>
        <v>1.0991260249301775</v>
      </c>
      <c r="F768" s="1">
        <f t="shared" si="600"/>
        <v>1.0991249104370067</v>
      </c>
      <c r="G768" s="1">
        <f t="shared" si="600"/>
        <v>1.0991248698348874</v>
      </c>
      <c r="H768" s="1">
        <f t="shared" si="570"/>
        <v>0.81933798130931423</v>
      </c>
      <c r="I768" s="1">
        <f t="shared" si="556"/>
        <v>20.257379146521625</v>
      </c>
      <c r="J768" s="1">
        <f>VLOOKUP($I768,Graph!$D$3:$M$50,col)</f>
        <v>6.0000000000000001E-3</v>
      </c>
      <c r="K768" s="1">
        <f>VLOOKUP($I768,Graph!$D$3:$M$50,col+1)</f>
        <v>4.7999999999999996E-3</v>
      </c>
      <c r="L768" s="1">
        <f t="shared" si="571"/>
        <v>5.1999999999999998E-3</v>
      </c>
      <c r="M768" s="1">
        <f t="shared" si="572"/>
        <v>0.64051666666666662</v>
      </c>
      <c r="N768" s="1">
        <f t="shared" si="573"/>
        <v>0.76180000000000059</v>
      </c>
      <c r="O768" s="1">
        <f t="shared" si="574"/>
        <v>5.2269039072478415E-2</v>
      </c>
      <c r="P768" s="1">
        <f t="shared" si="575"/>
        <v>1.0939469246211153</v>
      </c>
      <c r="Q768" s="1">
        <f t="shared" si="576"/>
        <v>1.0937742351076629</v>
      </c>
      <c r="R768" s="1">
        <f t="shared" si="577"/>
        <v>1.0937683201187156</v>
      </c>
      <c r="S768" s="1">
        <f t="shared" si="578"/>
        <v>1.0937681173393261</v>
      </c>
      <c r="T768" s="1">
        <f t="shared" si="579"/>
        <v>0.97403250376865758</v>
      </c>
      <c r="U768" s="1">
        <f t="shared" si="580"/>
        <v>0.79417234948353999</v>
      </c>
      <c r="V768" s="2">
        <f t="shared" si="557"/>
        <v>20.047819716957715</v>
      </c>
      <c r="W768" s="1">
        <f>VLOOKUP(V768,Graph!$D$3:$M$50,col)</f>
        <v>6.0000000000000001E-3</v>
      </c>
      <c r="X768" s="1">
        <f>VLOOKUP(V768,Graph!$D$3:$M$50,col+1)</f>
        <v>4.7999999999999996E-3</v>
      </c>
      <c r="Y768" s="1">
        <f t="shared" si="581"/>
        <v>5.1999999999999998E-3</v>
      </c>
      <c r="Z768" s="1">
        <f t="shared" si="558"/>
        <v>0.64051666666666662</v>
      </c>
      <c r="AA768" s="2">
        <f t="shared" si="582"/>
        <v>0.76180000000000059</v>
      </c>
      <c r="AB768" s="1">
        <f t="shared" si="583"/>
        <v>5.2269039072478415E-2</v>
      </c>
      <c r="AC768" s="1">
        <f t="shared" si="584"/>
        <v>1.0937681103873744</v>
      </c>
      <c r="AD768" s="1">
        <f t="shared" si="585"/>
        <v>1.0937681101490382</v>
      </c>
      <c r="AE768" s="1">
        <f t="shared" si="586"/>
        <v>1.0937681101408667</v>
      </c>
      <c r="AF768" s="1">
        <f t="shared" si="587"/>
        <v>1.0937681101405869</v>
      </c>
      <c r="AG768" s="1">
        <f t="shared" si="588"/>
        <v>0.97403250376865758</v>
      </c>
      <c r="AH768" s="1">
        <f t="shared" si="589"/>
        <v>0.79417234425661887</v>
      </c>
      <c r="AI768" s="2">
        <f t="shared" si="559"/>
        <v>20.047819672975503</v>
      </c>
      <c r="AJ768" s="1">
        <f>VLOOKUP(AI768,Graph!$D$3:$M$50,col)</f>
        <v>6.0000000000000001E-3</v>
      </c>
      <c r="AK768" s="1">
        <f>VLOOKUP(AI768,Graph!$D$3:$M$50,col+1)</f>
        <v>4.7999999999999996E-3</v>
      </c>
      <c r="AL768" s="1">
        <f t="shared" si="590"/>
        <v>5.1999999999999998E-3</v>
      </c>
      <c r="AM768" s="1">
        <f t="shared" si="560"/>
        <v>0.64051666666666662</v>
      </c>
      <c r="AN768" s="2">
        <f t="shared" si="591"/>
        <v>0.76180000000000059</v>
      </c>
      <c r="AO768" s="1">
        <f t="shared" si="592"/>
        <v>5.2269039072478415E-2</v>
      </c>
      <c r="AP768" s="1">
        <f t="shared" si="593"/>
        <v>1.0937681101405776</v>
      </c>
      <c r="AQ768" s="1">
        <f t="shared" si="594"/>
        <v>1.0937681101405772</v>
      </c>
      <c r="AR768" s="1">
        <f t="shared" si="595"/>
        <v>1.093768110140577</v>
      </c>
      <c r="AS768" s="1">
        <f t="shared" si="596"/>
        <v>1.0937681101405772</v>
      </c>
      <c r="AT768" s="1">
        <f t="shared" si="597"/>
        <v>0.97403250376865758</v>
      </c>
      <c r="AU768" s="1">
        <f t="shared" si="598"/>
        <v>0.79417234425661176</v>
      </c>
      <c r="AV768" s="2">
        <f t="shared" si="563"/>
        <v>767</v>
      </c>
      <c r="AW768" s="1">
        <f t="shared" si="564"/>
        <v>794.17234425661172</v>
      </c>
      <c r="AX768" s="1">
        <f t="shared" si="565"/>
        <v>0.97403250376865758</v>
      </c>
      <c r="AY768" s="1">
        <f t="shared" si="566"/>
        <v>1.0937681101405772</v>
      </c>
      <c r="AZ768" s="1">
        <f t="shared" si="561"/>
        <v>5.1999999999999998E-3</v>
      </c>
      <c r="BA768" s="1">
        <f t="shared" si="562"/>
        <v>20.047819672975503</v>
      </c>
    </row>
    <row r="769" spans="1:53">
      <c r="A769" s="2">
        <f t="shared" si="568"/>
        <v>0.76800000000000057</v>
      </c>
      <c r="B769" s="1">
        <f t="shared" si="554"/>
        <v>0.82252166666666737</v>
      </c>
      <c r="C769" s="1">
        <f t="shared" si="569"/>
        <v>5.4723612255927576E-2</v>
      </c>
      <c r="D769" s="1">
        <f t="shared" si="555"/>
        <v>1.0991650826645329</v>
      </c>
      <c r="E769" s="1">
        <f t="shared" si="600"/>
        <v>1.0991347890295209</v>
      </c>
      <c r="F769" s="1">
        <f t="shared" si="600"/>
        <v>1.0991336854548122</v>
      </c>
      <c r="G769" s="1">
        <f t="shared" si="600"/>
        <v>1.0991336452465592</v>
      </c>
      <c r="H769" s="1">
        <f t="shared" si="570"/>
        <v>0.82094741376266778</v>
      </c>
      <c r="I769" s="1">
        <f t="shared" si="556"/>
        <v>20.270634384309066</v>
      </c>
      <c r="J769" s="1">
        <f>VLOOKUP($I769,Graph!$D$3:$M$50,col)</f>
        <v>6.0000000000000001E-3</v>
      </c>
      <c r="K769" s="1">
        <f>VLOOKUP($I769,Graph!$D$3:$M$50,col+1)</f>
        <v>4.7999999999999996E-3</v>
      </c>
      <c r="L769" s="1">
        <f t="shared" si="571"/>
        <v>5.1999999999999998E-3</v>
      </c>
      <c r="M769" s="1">
        <f t="shared" si="572"/>
        <v>0.64051666666666662</v>
      </c>
      <c r="N769" s="1">
        <f t="shared" si="573"/>
        <v>0.76280000000000059</v>
      </c>
      <c r="O769" s="1">
        <f t="shared" si="574"/>
        <v>5.2273763891414284E-2</v>
      </c>
      <c r="P769" s="1">
        <f t="shared" si="575"/>
        <v>1.0939571226106874</v>
      </c>
      <c r="Q769" s="1">
        <f t="shared" si="576"/>
        <v>1.093784458140969</v>
      </c>
      <c r="R769" s="1">
        <f t="shared" si="577"/>
        <v>1.0937785433047933</v>
      </c>
      <c r="S769" s="1">
        <f t="shared" si="578"/>
        <v>1.0937783405065147</v>
      </c>
      <c r="T769" s="1">
        <f t="shared" si="579"/>
        <v>0.97404548951241898</v>
      </c>
      <c r="U769" s="1">
        <f t="shared" si="580"/>
        <v>0.79574404191607773</v>
      </c>
      <c r="V769" s="2">
        <f t="shared" si="557"/>
        <v>20.061036093984256</v>
      </c>
      <c r="W769" s="1">
        <f>VLOOKUP(V769,Graph!$D$3:$M$50,col)</f>
        <v>6.0000000000000001E-3</v>
      </c>
      <c r="X769" s="1">
        <f>VLOOKUP(V769,Graph!$D$3:$M$50,col+1)</f>
        <v>4.7999999999999996E-3</v>
      </c>
      <c r="Y769" s="1">
        <f t="shared" si="581"/>
        <v>5.1999999999999998E-3</v>
      </c>
      <c r="Z769" s="1">
        <f t="shared" si="558"/>
        <v>0.64051666666666662</v>
      </c>
      <c r="AA769" s="2">
        <f t="shared" si="582"/>
        <v>0.76280000000000059</v>
      </c>
      <c r="AB769" s="1">
        <f t="shared" si="583"/>
        <v>5.2273763891414284E-2</v>
      </c>
      <c r="AC769" s="1">
        <f t="shared" si="584"/>
        <v>1.093778333553088</v>
      </c>
      <c r="AD769" s="1">
        <f t="shared" si="585"/>
        <v>1.0937783333146727</v>
      </c>
      <c r="AE769" s="1">
        <f t="shared" si="586"/>
        <v>1.0937783333064981</v>
      </c>
      <c r="AF769" s="1">
        <f t="shared" si="587"/>
        <v>1.0937783333062177</v>
      </c>
      <c r="AG769" s="1">
        <f t="shared" si="588"/>
        <v>0.97404548951241898</v>
      </c>
      <c r="AH769" s="1">
        <f t="shared" si="589"/>
        <v>0.79574403667772797</v>
      </c>
      <c r="AI769" s="2">
        <f t="shared" si="559"/>
        <v>20.061036049963938</v>
      </c>
      <c r="AJ769" s="1">
        <f>VLOOKUP(AI769,Graph!$D$3:$M$50,col)</f>
        <v>6.0000000000000001E-3</v>
      </c>
      <c r="AK769" s="1">
        <f>VLOOKUP(AI769,Graph!$D$3:$M$50,col+1)</f>
        <v>4.7999999999999996E-3</v>
      </c>
      <c r="AL769" s="1">
        <f t="shared" si="590"/>
        <v>5.1999999999999998E-3</v>
      </c>
      <c r="AM769" s="1">
        <f t="shared" si="560"/>
        <v>0.64051666666666662</v>
      </c>
      <c r="AN769" s="2">
        <f t="shared" si="591"/>
        <v>0.76280000000000059</v>
      </c>
      <c r="AO769" s="1">
        <f t="shared" si="592"/>
        <v>5.2273763891414284E-2</v>
      </c>
      <c r="AP769" s="1">
        <f t="shared" si="593"/>
        <v>1.0937783333062081</v>
      </c>
      <c r="AQ769" s="1">
        <f t="shared" si="594"/>
        <v>1.0937783333062074</v>
      </c>
      <c r="AR769" s="1">
        <f t="shared" si="595"/>
        <v>1.0937783333062077</v>
      </c>
      <c r="AS769" s="1">
        <f t="shared" si="596"/>
        <v>1.0937783333062077</v>
      </c>
      <c r="AT769" s="1">
        <f t="shared" si="597"/>
        <v>0.97404548951241898</v>
      </c>
      <c r="AU769" s="1">
        <f t="shared" si="598"/>
        <v>0.79574403667772087</v>
      </c>
      <c r="AV769" s="2">
        <f t="shared" si="563"/>
        <v>768</v>
      </c>
      <c r="AW769" s="1">
        <f t="shared" si="564"/>
        <v>795.74403667772083</v>
      </c>
      <c r="AX769" s="1">
        <f t="shared" si="565"/>
        <v>0.97404548951241898</v>
      </c>
      <c r="AY769" s="1">
        <f t="shared" si="566"/>
        <v>1.0937783333062077</v>
      </c>
      <c r="AZ769" s="1">
        <f t="shared" si="561"/>
        <v>5.1999999999999998E-3</v>
      </c>
      <c r="BA769" s="1">
        <f t="shared" si="562"/>
        <v>20.061036049963938</v>
      </c>
    </row>
    <row r="770" spans="1:53">
      <c r="A770" s="2">
        <f t="shared" si="568"/>
        <v>0.76900000000000057</v>
      </c>
      <c r="B770" s="1">
        <f t="shared" si="554"/>
        <v>0.82356283333333402</v>
      </c>
      <c r="C770" s="1">
        <f t="shared" si="569"/>
        <v>5.4727575926878859E-2</v>
      </c>
      <c r="D770" s="1">
        <f t="shared" si="555"/>
        <v>1.0991735231377622</v>
      </c>
      <c r="E770" s="1">
        <f t="shared" si="600"/>
        <v>1.0991435315733042</v>
      </c>
      <c r="F770" s="1">
        <f t="shared" si="600"/>
        <v>1.0991424388953683</v>
      </c>
      <c r="G770" s="1">
        <f t="shared" si="600"/>
        <v>1.099142399080278</v>
      </c>
      <c r="H770" s="1">
        <f t="shared" si="570"/>
        <v>0.82255789955968828</v>
      </c>
      <c r="I770" s="1">
        <f t="shared" si="556"/>
        <v>20.283880967497605</v>
      </c>
      <c r="J770" s="1">
        <f>VLOOKUP($I770,Graph!$D$3:$M$50,col)</f>
        <v>6.0000000000000001E-3</v>
      </c>
      <c r="K770" s="1">
        <f>VLOOKUP($I770,Graph!$D$3:$M$50,col+1)</f>
        <v>4.7999999999999996E-3</v>
      </c>
      <c r="L770" s="1">
        <f t="shared" si="571"/>
        <v>5.1999999999999998E-3</v>
      </c>
      <c r="M770" s="1">
        <f t="shared" si="572"/>
        <v>0.64051666666666662</v>
      </c>
      <c r="N770" s="1">
        <f t="shared" si="573"/>
        <v>0.76380000000000059</v>
      </c>
      <c r="O770" s="1">
        <f t="shared" si="574"/>
        <v>5.2278476976634625E-2</v>
      </c>
      <c r="P770" s="1">
        <f t="shared" si="575"/>
        <v>1.0939672956554349</v>
      </c>
      <c r="Q770" s="1">
        <f t="shared" si="576"/>
        <v>1.0937946561836656</v>
      </c>
      <c r="R770" s="1">
        <f t="shared" si="577"/>
        <v>1.0937887415006058</v>
      </c>
      <c r="S770" s="1">
        <f t="shared" si="578"/>
        <v>1.0937885386835098</v>
      </c>
      <c r="T770" s="1">
        <f t="shared" si="579"/>
        <v>0.97405844154059751</v>
      </c>
      <c r="U770" s="1">
        <f t="shared" si="580"/>
        <v>0.79731677106640353</v>
      </c>
      <c r="V770" s="2">
        <f t="shared" si="557"/>
        <v>20.074243780371983</v>
      </c>
      <c r="W770" s="1">
        <f>VLOOKUP(V770,Graph!$D$3:$M$50,col)</f>
        <v>6.0000000000000001E-3</v>
      </c>
      <c r="X770" s="1">
        <f>VLOOKUP(V770,Graph!$D$3:$M$50,col+1)</f>
        <v>4.7999999999999996E-3</v>
      </c>
      <c r="Y770" s="1">
        <f t="shared" si="581"/>
        <v>5.1999999999999998E-3</v>
      </c>
      <c r="Z770" s="1">
        <f t="shared" si="558"/>
        <v>0.64051666666666662</v>
      </c>
      <c r="AA770" s="2">
        <f t="shared" si="582"/>
        <v>0.76380000000000059</v>
      </c>
      <c r="AB770" s="1">
        <f t="shared" si="583"/>
        <v>5.2278476976634625E-2</v>
      </c>
      <c r="AC770" s="1">
        <f t="shared" si="584"/>
        <v>1.0937885317286129</v>
      </c>
      <c r="AD770" s="1">
        <f t="shared" si="585"/>
        <v>1.0937885314901188</v>
      </c>
      <c r="AE770" s="1">
        <f t="shared" si="586"/>
        <v>1.0937885314819404</v>
      </c>
      <c r="AF770" s="1">
        <f t="shared" si="587"/>
        <v>1.09378853148166</v>
      </c>
      <c r="AG770" s="1">
        <f t="shared" si="588"/>
        <v>0.97405844154059751</v>
      </c>
      <c r="AH770" s="1">
        <f t="shared" si="589"/>
        <v>0.79731676581661781</v>
      </c>
      <c r="AI770" s="2">
        <f t="shared" si="559"/>
        <v>20.074243736313594</v>
      </c>
      <c r="AJ770" s="1">
        <f>VLOOKUP(AI770,Graph!$D$3:$M$50,col)</f>
        <v>6.0000000000000001E-3</v>
      </c>
      <c r="AK770" s="1">
        <f>VLOOKUP(AI770,Graph!$D$3:$M$50,col+1)</f>
        <v>4.7999999999999996E-3</v>
      </c>
      <c r="AL770" s="1">
        <f t="shared" si="590"/>
        <v>5.1999999999999998E-3</v>
      </c>
      <c r="AM770" s="1">
        <f t="shared" si="560"/>
        <v>0.64051666666666662</v>
      </c>
      <c r="AN770" s="2">
        <f t="shared" si="591"/>
        <v>0.76380000000000059</v>
      </c>
      <c r="AO770" s="1">
        <f t="shared" si="592"/>
        <v>5.2278476976634625E-2</v>
      </c>
      <c r="AP770" s="1">
        <f t="shared" si="593"/>
        <v>1.0937885314816502</v>
      </c>
      <c r="AQ770" s="1">
        <f t="shared" si="594"/>
        <v>1.0937885314816498</v>
      </c>
      <c r="AR770" s="1">
        <f t="shared" si="595"/>
        <v>1.09378853148165</v>
      </c>
      <c r="AS770" s="1">
        <f t="shared" si="596"/>
        <v>1.0937885314816502</v>
      </c>
      <c r="AT770" s="1">
        <f t="shared" si="597"/>
        <v>0.97405844154059751</v>
      </c>
      <c r="AU770" s="1">
        <f t="shared" si="598"/>
        <v>0.7973167658166106</v>
      </c>
      <c r="AV770" s="2">
        <f t="shared" si="563"/>
        <v>769</v>
      </c>
      <c r="AW770" s="1">
        <f t="shared" si="564"/>
        <v>797.31676581661054</v>
      </c>
      <c r="AX770" s="1">
        <f t="shared" si="565"/>
        <v>0.97405844154059751</v>
      </c>
      <c r="AY770" s="1">
        <f t="shared" si="566"/>
        <v>1.0937885314816502</v>
      </c>
      <c r="AZ770" s="1">
        <f t="shared" si="561"/>
        <v>5.1999999999999998E-3</v>
      </c>
      <c r="BA770" s="1">
        <f t="shared" si="562"/>
        <v>20.074243736313594</v>
      </c>
    </row>
    <row r="771" spans="1:53">
      <c r="A771" s="2">
        <f t="shared" si="568"/>
        <v>0.77000000000000057</v>
      </c>
      <c r="B771" s="1">
        <f t="shared" ref="B771:B834" si="601">Ba*(A771+rho)</f>
        <v>0.82460400000000067</v>
      </c>
      <c r="C771" s="1">
        <f t="shared" si="569"/>
        <v>5.473152973155742E-2</v>
      </c>
      <c r="D771" s="1">
        <f t="shared" ref="D771:D834" si="602">SQRT(1.1-($C771*1.1-POWER(1.1,1/3)+1)/($C771-POWER(1.1,-2/3)/3))</f>
        <v>1.0991819427948921</v>
      </c>
      <c r="E771" s="1">
        <f t="shared" si="600"/>
        <v>1.0991522526409394</v>
      </c>
      <c r="F771" s="1">
        <f t="shared" si="600"/>
        <v>1.0991511708381503</v>
      </c>
      <c r="G771" s="1">
        <f t="shared" si="600"/>
        <v>1.0991511314155207</v>
      </c>
      <c r="H771" s="1">
        <f t="shared" si="570"/>
        <v>0.82416943801148301</v>
      </c>
      <c r="I771" s="1">
        <f t="shared" ref="I771:I834" si="603">(L/nu)*POWER(gn*H771/b,1/3)/10^5</f>
        <v>20.297118913004322</v>
      </c>
      <c r="J771" s="1">
        <f>VLOOKUP($I771,Graph!$D$3:$M$50,col)</f>
        <v>6.0000000000000001E-3</v>
      </c>
      <c r="K771" s="1">
        <f>VLOOKUP($I771,Graph!$D$3:$M$50,col+1)</f>
        <v>4.7999999999999996E-3</v>
      </c>
      <c r="L771" s="1">
        <f t="shared" si="571"/>
        <v>5.1999999999999998E-3</v>
      </c>
      <c r="M771" s="1">
        <f t="shared" si="572"/>
        <v>0.64051666666666662</v>
      </c>
      <c r="N771" s="1">
        <f t="shared" si="573"/>
        <v>0.76480000000000059</v>
      </c>
      <c r="O771" s="1">
        <f t="shared" si="574"/>
        <v>5.2283178371780564E-2</v>
      </c>
      <c r="P771" s="1">
        <f t="shared" si="575"/>
        <v>1.0939774438467447</v>
      </c>
      <c r="Q771" s="1">
        <f t="shared" si="576"/>
        <v>1.0938048293272506</v>
      </c>
      <c r="R771" s="1">
        <f t="shared" si="577"/>
        <v>1.093798914797649</v>
      </c>
      <c r="S771" s="1">
        <f t="shared" si="578"/>
        <v>1.0937987119618069</v>
      </c>
      <c r="T771" s="1">
        <f t="shared" si="579"/>
        <v>0.97407135998432881</v>
      </c>
      <c r="U771" s="1">
        <f t="shared" si="580"/>
        <v>0.79889053625107687</v>
      </c>
      <c r="V771" s="2">
        <f t="shared" ref="V771:V834" si="604">(L/nu)*POWER(gn*U771/b,1/3)/10^5</f>
        <v>20.087442793224106</v>
      </c>
      <c r="W771" s="1">
        <f>VLOOKUP(V771,Graph!$D$3:$M$50,col)</f>
        <v>6.0000000000000001E-3</v>
      </c>
      <c r="X771" s="1">
        <f>VLOOKUP(V771,Graph!$D$3:$M$50,col+1)</f>
        <v>4.7999999999999996E-3</v>
      </c>
      <c r="Y771" s="1">
        <f t="shared" si="581"/>
        <v>5.1999999999999998E-3</v>
      </c>
      <c r="Z771" s="1">
        <f t="shared" ref="Z771:Z834" si="605">b-2*Y771*L</f>
        <v>0.64051666666666662</v>
      </c>
      <c r="AA771" s="2">
        <f t="shared" si="582"/>
        <v>0.76480000000000059</v>
      </c>
      <c r="AB771" s="1">
        <f t="shared" si="583"/>
        <v>5.2283178371780564E-2</v>
      </c>
      <c r="AC771" s="1">
        <f t="shared" si="584"/>
        <v>1.0937987050054436</v>
      </c>
      <c r="AD771" s="1">
        <f t="shared" si="585"/>
        <v>1.0937987047668711</v>
      </c>
      <c r="AE771" s="1">
        <f t="shared" si="586"/>
        <v>1.093798704758689</v>
      </c>
      <c r="AF771" s="1">
        <f t="shared" si="587"/>
        <v>1.0937987047584086</v>
      </c>
      <c r="AG771" s="1">
        <f t="shared" si="588"/>
        <v>0.97407135998432881</v>
      </c>
      <c r="AH771" s="1">
        <f t="shared" si="589"/>
        <v>0.79889053098984664</v>
      </c>
      <c r="AI771" s="2">
        <f t="shared" ref="AI771:AI834" si="606">(L/nu)*POWER(gn*AH771/b,1/3)/10^5</f>
        <v>20.087442749127678</v>
      </c>
      <c r="AJ771" s="1">
        <f>VLOOKUP(AI771,Graph!$D$3:$M$50,col)</f>
        <v>6.0000000000000001E-3</v>
      </c>
      <c r="AK771" s="1">
        <f>VLOOKUP(AI771,Graph!$D$3:$M$50,col+1)</f>
        <v>4.7999999999999996E-3</v>
      </c>
      <c r="AL771" s="1">
        <f t="shared" si="590"/>
        <v>5.1999999999999998E-3</v>
      </c>
      <c r="AM771" s="1">
        <f t="shared" ref="AM771:AM834" si="607">b-2*AL771*L</f>
        <v>0.64051666666666662</v>
      </c>
      <c r="AN771" s="2">
        <f t="shared" si="591"/>
        <v>0.76480000000000059</v>
      </c>
      <c r="AO771" s="1">
        <f t="shared" si="592"/>
        <v>5.2283178371780564E-2</v>
      </c>
      <c r="AP771" s="1">
        <f t="shared" si="593"/>
        <v>1.0937987047583988</v>
      </c>
      <c r="AQ771" s="1">
        <f t="shared" si="594"/>
        <v>1.0937987047583986</v>
      </c>
      <c r="AR771" s="1">
        <f t="shared" si="595"/>
        <v>1.0937987047583984</v>
      </c>
      <c r="AS771" s="1">
        <f t="shared" si="596"/>
        <v>1.0937987047583988</v>
      </c>
      <c r="AT771" s="1">
        <f t="shared" si="597"/>
        <v>0.97407135998432881</v>
      </c>
      <c r="AU771" s="1">
        <f t="shared" si="598"/>
        <v>0.79889053098983953</v>
      </c>
      <c r="AV771" s="2">
        <f t="shared" si="563"/>
        <v>770</v>
      </c>
      <c r="AW771" s="1">
        <f t="shared" si="564"/>
        <v>798.89053098983948</v>
      </c>
      <c r="AX771" s="1">
        <f t="shared" si="565"/>
        <v>0.97407135998432881</v>
      </c>
      <c r="AY771" s="1">
        <f t="shared" si="566"/>
        <v>1.0937987047583988</v>
      </c>
      <c r="AZ771" s="1">
        <f t="shared" ref="AZ771:AZ834" si="608">AL771</f>
        <v>5.1999999999999998E-3</v>
      </c>
      <c r="BA771" s="1">
        <f t="shared" ref="BA771:BA834" si="609">AI771</f>
        <v>20.087442749127678</v>
      </c>
    </row>
    <row r="772" spans="1:53">
      <c r="A772" s="2">
        <f t="shared" si="568"/>
        <v>0.77100000000000057</v>
      </c>
      <c r="B772" s="1">
        <f t="shared" si="601"/>
        <v>0.82564516666666743</v>
      </c>
      <c r="C772" s="1">
        <f t="shared" si="569"/>
        <v>5.4735473706747993E-2</v>
      </c>
      <c r="D772" s="1">
        <f t="shared" si="602"/>
        <v>1.0991903417128184</v>
      </c>
      <c r="E772" s="1">
        <f t="shared" si="600"/>
        <v>1.0991609523114501</v>
      </c>
      <c r="F772" s="1">
        <f t="shared" si="600"/>
        <v>1.0991598813622425</v>
      </c>
      <c r="G772" s="1">
        <f t="shared" si="600"/>
        <v>1.0991598423313729</v>
      </c>
      <c r="H772" s="1">
        <f t="shared" si="570"/>
        <v>0.82578202843050941</v>
      </c>
      <c r="I772" s="1">
        <f t="shared" si="603"/>
        <v>20.310348237691283</v>
      </c>
      <c r="J772" s="1">
        <f>VLOOKUP($I772,Graph!$D$3:$M$50,col)</f>
        <v>6.0000000000000001E-3</v>
      </c>
      <c r="K772" s="1">
        <f>VLOOKUP($I772,Graph!$D$3:$M$50,col+1)</f>
        <v>4.7999999999999996E-3</v>
      </c>
      <c r="L772" s="1">
        <f t="shared" si="571"/>
        <v>5.1999999999999998E-3</v>
      </c>
      <c r="M772" s="1">
        <f t="shared" si="572"/>
        <v>0.64051666666666662</v>
      </c>
      <c r="N772" s="1">
        <f t="shared" si="573"/>
        <v>0.76580000000000059</v>
      </c>
      <c r="O772" s="1">
        <f t="shared" si="574"/>
        <v>5.2287868120277081E-2</v>
      </c>
      <c r="P772" s="1">
        <f t="shared" si="575"/>
        <v>1.0939875672755568</v>
      </c>
      <c r="Q772" s="1">
        <f t="shared" si="576"/>
        <v>1.0938149776627772</v>
      </c>
      <c r="R772" s="1">
        <f t="shared" si="577"/>
        <v>1.0938090632869721</v>
      </c>
      <c r="S772" s="1">
        <f t="shared" si="578"/>
        <v>1.0938088604324543</v>
      </c>
      <c r="T772" s="1">
        <f t="shared" si="579"/>
        <v>0.9740842449740692</v>
      </c>
      <c r="U772" s="1">
        <f t="shared" si="580"/>
        <v>0.80046533678800635</v>
      </c>
      <c r="V772" s="2">
        <f t="shared" si="604"/>
        <v>20.100633149587871</v>
      </c>
      <c r="W772" s="1">
        <f>VLOOKUP(V772,Graph!$D$3:$M$50,col)</f>
        <v>6.0000000000000001E-3</v>
      </c>
      <c r="X772" s="1">
        <f>VLOOKUP(V772,Graph!$D$3:$M$50,col+1)</f>
        <v>4.7999999999999996E-3</v>
      </c>
      <c r="Y772" s="1">
        <f t="shared" si="581"/>
        <v>5.1999999999999998E-3</v>
      </c>
      <c r="Z772" s="1">
        <f t="shared" si="605"/>
        <v>0.64051666666666662</v>
      </c>
      <c r="AA772" s="2">
        <f t="shared" si="582"/>
        <v>0.76580000000000059</v>
      </c>
      <c r="AB772" s="1">
        <f t="shared" si="583"/>
        <v>5.2287868120277081E-2</v>
      </c>
      <c r="AC772" s="1">
        <f t="shared" si="584"/>
        <v>1.0938088534746291</v>
      </c>
      <c r="AD772" s="1">
        <f t="shared" si="585"/>
        <v>1.0938088532359784</v>
      </c>
      <c r="AE772" s="1">
        <f t="shared" si="586"/>
        <v>1.093808853227793</v>
      </c>
      <c r="AF772" s="1">
        <f t="shared" si="587"/>
        <v>1.0938088532275121</v>
      </c>
      <c r="AG772" s="1">
        <f t="shared" si="588"/>
        <v>0.9740842449740692</v>
      </c>
      <c r="AH772" s="1">
        <f t="shared" si="589"/>
        <v>0.8004653315153244</v>
      </c>
      <c r="AI772" s="2">
        <f t="shared" si="606"/>
        <v>20.10063310545344</v>
      </c>
      <c r="AJ772" s="1">
        <f>VLOOKUP(AI772,Graph!$D$3:$M$50,col)</f>
        <v>6.0000000000000001E-3</v>
      </c>
      <c r="AK772" s="1">
        <f>VLOOKUP(AI772,Graph!$D$3:$M$50,col+1)</f>
        <v>4.7999999999999996E-3</v>
      </c>
      <c r="AL772" s="1">
        <f t="shared" si="590"/>
        <v>5.1999999999999998E-3</v>
      </c>
      <c r="AM772" s="1">
        <f t="shared" si="607"/>
        <v>0.64051666666666662</v>
      </c>
      <c r="AN772" s="2">
        <f t="shared" si="591"/>
        <v>0.76580000000000059</v>
      </c>
      <c r="AO772" s="1">
        <f t="shared" si="592"/>
        <v>5.2287868120277081E-2</v>
      </c>
      <c r="AP772" s="1">
        <f t="shared" si="593"/>
        <v>1.0938088532275025</v>
      </c>
      <c r="AQ772" s="1">
        <f t="shared" si="594"/>
        <v>1.0938088532275021</v>
      </c>
      <c r="AR772" s="1">
        <f t="shared" si="595"/>
        <v>1.0938088532275021</v>
      </c>
      <c r="AS772" s="1">
        <f t="shared" si="596"/>
        <v>1.0938088532275021</v>
      </c>
      <c r="AT772" s="1">
        <f t="shared" si="597"/>
        <v>0.9740842449740692</v>
      </c>
      <c r="AU772" s="1">
        <f t="shared" si="598"/>
        <v>0.80046533151531696</v>
      </c>
      <c r="AV772" s="2">
        <f t="shared" ref="AV772:AV835" si="610">AV771+1</f>
        <v>771</v>
      </c>
      <c r="AW772" s="1">
        <f t="shared" ref="AW772:AW835" si="611">AU772*1000</f>
        <v>800.46533151531696</v>
      </c>
      <c r="AX772" s="1">
        <f t="shared" ref="AX772:AX835" si="612">AT772</f>
        <v>0.9740842449740692</v>
      </c>
      <c r="AY772" s="1">
        <f t="shared" ref="AY772:AY835" si="613">AS772</f>
        <v>1.0938088532275021</v>
      </c>
      <c r="AZ772" s="1">
        <f t="shared" si="608"/>
        <v>5.1999999999999998E-3</v>
      </c>
      <c r="BA772" s="1">
        <f t="shared" si="609"/>
        <v>20.10063310545344</v>
      </c>
    </row>
    <row r="773" spans="1:53">
      <c r="A773" s="2">
        <f t="shared" si="568"/>
        <v>0.77200000000000057</v>
      </c>
      <c r="B773" s="1">
        <f t="shared" si="601"/>
        <v>0.82668633333333408</v>
      </c>
      <c r="C773" s="1">
        <f t="shared" si="569"/>
        <v>5.4739407889052905E-2</v>
      </c>
      <c r="D773" s="1">
        <f t="shared" si="602"/>
        <v>1.099198719968058</v>
      </c>
      <c r="E773" s="1">
        <f t="shared" si="600"/>
        <v>1.0991696306634724</v>
      </c>
      <c r="F773" s="1">
        <f t="shared" si="600"/>
        <v>1.0991685705463428</v>
      </c>
      <c r="G773" s="1">
        <f t="shared" si="600"/>
        <v>1.0991685319065354</v>
      </c>
      <c r="H773" s="1">
        <f t="shared" si="570"/>
        <v>0.82739567013057203</v>
      </c>
      <c r="I773" s="1">
        <f t="shared" si="603"/>
        <v>20.323568958365801</v>
      </c>
      <c r="J773" s="1">
        <f>VLOOKUP($I773,Graph!$D$3:$M$50,col)</f>
        <v>6.0000000000000001E-3</v>
      </c>
      <c r="K773" s="1">
        <f>VLOOKUP($I773,Graph!$D$3:$M$50,col+1)</f>
        <v>4.7999999999999996E-3</v>
      </c>
      <c r="L773" s="1">
        <f t="shared" si="571"/>
        <v>5.1999999999999998E-3</v>
      </c>
      <c r="M773" s="1">
        <f t="shared" si="572"/>
        <v>0.64051666666666662</v>
      </c>
      <c r="N773" s="1">
        <f t="shared" si="573"/>
        <v>0.76680000000000059</v>
      </c>
      <c r="O773" s="1">
        <f t="shared" si="574"/>
        <v>5.2292546265334548E-2</v>
      </c>
      <c r="P773" s="1">
        <f t="shared" si="575"/>
        <v>1.0939976660323689</v>
      </c>
      <c r="Q773" s="1">
        <f t="shared" si="576"/>
        <v>1.0938251012808553</v>
      </c>
      <c r="R773" s="1">
        <f t="shared" si="577"/>
        <v>1.0938191870591805</v>
      </c>
      <c r="S773" s="1">
        <f t="shared" si="578"/>
        <v>1.0938189841860582</v>
      </c>
      <c r="T773" s="1">
        <f t="shared" si="579"/>
        <v>0.9740970966396002</v>
      </c>
      <c r="U773" s="1">
        <f t="shared" si="580"/>
        <v>0.80204117199644842</v>
      </c>
      <c r="V773" s="2">
        <f t="shared" si="604"/>
        <v>20.113814866454803</v>
      </c>
      <c r="W773" s="1">
        <f>VLOOKUP(V773,Graph!$D$3:$M$50,col)</f>
        <v>6.0000000000000001E-3</v>
      </c>
      <c r="X773" s="1">
        <f>VLOOKUP(V773,Graph!$D$3:$M$50,col+1)</f>
        <v>4.7999999999999996E-3</v>
      </c>
      <c r="Y773" s="1">
        <f t="shared" si="581"/>
        <v>5.1999999999999998E-3</v>
      </c>
      <c r="Z773" s="1">
        <f t="shared" si="605"/>
        <v>0.64051666666666662</v>
      </c>
      <c r="AA773" s="2">
        <f t="shared" si="582"/>
        <v>0.76680000000000059</v>
      </c>
      <c r="AB773" s="1">
        <f t="shared" si="583"/>
        <v>5.2292546265334548E-2</v>
      </c>
      <c r="AC773" s="1">
        <f t="shared" si="584"/>
        <v>1.0938189772267752</v>
      </c>
      <c r="AD773" s="1">
        <f t="shared" si="585"/>
        <v>1.0938189769880466</v>
      </c>
      <c r="AE773" s="1">
        <f t="shared" si="586"/>
        <v>1.0938189769798574</v>
      </c>
      <c r="AF773" s="1">
        <f t="shared" si="587"/>
        <v>1.0938189769795763</v>
      </c>
      <c r="AG773" s="1">
        <f t="shared" si="588"/>
        <v>0.9740970966396002</v>
      </c>
      <c r="AH773" s="1">
        <f t="shared" si="589"/>
        <v>0.80204116671230596</v>
      </c>
      <c r="AI773" s="2">
        <f t="shared" si="606"/>
        <v>20.113814822282396</v>
      </c>
      <c r="AJ773" s="1">
        <f>VLOOKUP(AI773,Graph!$D$3:$M$50,col)</f>
        <v>6.0000000000000001E-3</v>
      </c>
      <c r="AK773" s="1">
        <f>VLOOKUP(AI773,Graph!$D$3:$M$50,col+1)</f>
        <v>4.7999999999999996E-3</v>
      </c>
      <c r="AL773" s="1">
        <f t="shared" si="590"/>
        <v>5.1999999999999998E-3</v>
      </c>
      <c r="AM773" s="1">
        <f t="shared" si="607"/>
        <v>0.64051666666666662</v>
      </c>
      <c r="AN773" s="2">
        <f t="shared" si="591"/>
        <v>0.76680000000000059</v>
      </c>
      <c r="AO773" s="1">
        <f t="shared" si="592"/>
        <v>5.2292546265334548E-2</v>
      </c>
      <c r="AP773" s="1">
        <f t="shared" si="593"/>
        <v>1.0938189769795663</v>
      </c>
      <c r="AQ773" s="1">
        <f t="shared" si="594"/>
        <v>1.0938189769795663</v>
      </c>
      <c r="AR773" s="1">
        <f t="shared" si="595"/>
        <v>1.0938189769795663</v>
      </c>
      <c r="AS773" s="1">
        <f t="shared" si="596"/>
        <v>1.0938189769795663</v>
      </c>
      <c r="AT773" s="1">
        <f t="shared" si="597"/>
        <v>0.9740970966396002</v>
      </c>
      <c r="AU773" s="1">
        <f t="shared" si="598"/>
        <v>0.80204116671229875</v>
      </c>
      <c r="AV773" s="2">
        <f t="shared" si="610"/>
        <v>772</v>
      </c>
      <c r="AW773" s="1">
        <f t="shared" si="611"/>
        <v>802.04116671229872</v>
      </c>
      <c r="AX773" s="1">
        <f t="shared" si="612"/>
        <v>0.9740970966396002</v>
      </c>
      <c r="AY773" s="1">
        <f t="shared" si="613"/>
        <v>1.0938189769795663</v>
      </c>
      <c r="AZ773" s="1">
        <f t="shared" si="608"/>
        <v>5.1999999999999998E-3</v>
      </c>
      <c r="BA773" s="1">
        <f t="shared" si="609"/>
        <v>20.113814822282396</v>
      </c>
    </row>
    <row r="774" spans="1:53">
      <c r="A774" s="2">
        <f t="shared" si="568"/>
        <v>0.77300000000000058</v>
      </c>
      <c r="B774" s="1">
        <f t="shared" si="601"/>
        <v>0.82772750000000073</v>
      </c>
      <c r="C774" s="1">
        <f t="shared" si="569"/>
        <v>5.4743332314892881E-2</v>
      </c>
      <c r="D774" s="1">
        <f t="shared" si="602"/>
        <v>1.0992070776367517</v>
      </c>
      <c r="E774" s="1">
        <f t="shared" si="600"/>
        <v>1.0991782877752576</v>
      </c>
      <c r="F774" s="1">
        <f t="shared" si="600"/>
        <v>1.0991772384687633</v>
      </c>
      <c r="G774" s="1">
        <f t="shared" si="600"/>
        <v>1.0991772002193212</v>
      </c>
      <c r="H774" s="1">
        <f t="shared" si="570"/>
        <v>0.82901036242681481</v>
      </c>
      <c r="I774" s="1">
        <f t="shared" si="603"/>
        <v>20.336781091780683</v>
      </c>
      <c r="J774" s="1">
        <f>VLOOKUP($I774,Graph!$D$3:$M$50,col)</f>
        <v>6.0000000000000001E-3</v>
      </c>
      <c r="K774" s="1">
        <f>VLOOKUP($I774,Graph!$D$3:$M$50,col+1)</f>
        <v>4.7999999999999996E-3</v>
      </c>
      <c r="L774" s="1">
        <f t="shared" si="571"/>
        <v>5.1999999999999998E-3</v>
      </c>
      <c r="M774" s="1">
        <f t="shared" si="572"/>
        <v>0.64051666666666662</v>
      </c>
      <c r="N774" s="1">
        <f t="shared" si="573"/>
        <v>0.76780000000000059</v>
      </c>
      <c r="O774" s="1">
        <f t="shared" si="574"/>
        <v>5.2297212849949815E-2</v>
      </c>
      <c r="P774" s="1">
        <f t="shared" si="575"/>
        <v>1.0940077402072379</v>
      </c>
      <c r="Q774" s="1">
        <f t="shared" si="576"/>
        <v>1.0938352002716529</v>
      </c>
      <c r="R774" s="1">
        <f t="shared" si="577"/>
        <v>1.0938292862044399</v>
      </c>
      <c r="S774" s="1">
        <f t="shared" si="578"/>
        <v>1.0938290833127833</v>
      </c>
      <c r="T774" s="1">
        <f t="shared" si="579"/>
        <v>0.97410991511003286</v>
      </c>
      <c r="U774" s="1">
        <f t="shared" si="580"/>
        <v>0.80361804119699898</v>
      </c>
      <c r="V774" s="2">
        <f t="shared" si="604"/>
        <v>20.126987960760953</v>
      </c>
      <c r="W774" s="1">
        <f>VLOOKUP(V774,Graph!$D$3:$M$50,col)</f>
        <v>6.0000000000000001E-3</v>
      </c>
      <c r="X774" s="1">
        <f>VLOOKUP(V774,Graph!$D$3:$M$50,col+1)</f>
        <v>4.7999999999999996E-3</v>
      </c>
      <c r="Y774" s="1">
        <f t="shared" si="581"/>
        <v>5.1999999999999998E-3</v>
      </c>
      <c r="Z774" s="1">
        <f t="shared" si="605"/>
        <v>0.64051666666666662</v>
      </c>
      <c r="AA774" s="2">
        <f t="shared" si="582"/>
        <v>0.76780000000000059</v>
      </c>
      <c r="AB774" s="1">
        <f t="shared" si="583"/>
        <v>5.2297212849949815E-2</v>
      </c>
      <c r="AC774" s="1">
        <f t="shared" si="584"/>
        <v>1.0938290763520471</v>
      </c>
      <c r="AD774" s="1">
        <f t="shared" si="585"/>
        <v>1.0938290761132401</v>
      </c>
      <c r="AE774" s="1">
        <f t="shared" si="586"/>
        <v>1.0938290761050471</v>
      </c>
      <c r="AF774" s="1">
        <f t="shared" si="587"/>
        <v>1.0938290761047662</v>
      </c>
      <c r="AG774" s="1">
        <f t="shared" si="588"/>
        <v>0.97410991511003286</v>
      </c>
      <c r="AH774" s="1">
        <f t="shared" si="589"/>
        <v>0.80361803590138869</v>
      </c>
      <c r="AI774" s="2">
        <f t="shared" si="606"/>
        <v>20.126987916550615</v>
      </c>
      <c r="AJ774" s="1">
        <f>VLOOKUP(AI774,Graph!$D$3:$M$50,col)</f>
        <v>6.0000000000000001E-3</v>
      </c>
      <c r="AK774" s="1">
        <f>VLOOKUP(AI774,Graph!$D$3:$M$50,col+1)</f>
        <v>4.7999999999999996E-3</v>
      </c>
      <c r="AL774" s="1">
        <f t="shared" si="590"/>
        <v>5.1999999999999998E-3</v>
      </c>
      <c r="AM774" s="1">
        <f t="shared" si="607"/>
        <v>0.64051666666666662</v>
      </c>
      <c r="AN774" s="2">
        <f t="shared" si="591"/>
        <v>0.76780000000000059</v>
      </c>
      <c r="AO774" s="1">
        <f t="shared" si="592"/>
        <v>5.2297212849949815E-2</v>
      </c>
      <c r="AP774" s="1">
        <f t="shared" si="593"/>
        <v>1.0938290761047564</v>
      </c>
      <c r="AQ774" s="1">
        <f t="shared" si="594"/>
        <v>1.0938290761047562</v>
      </c>
      <c r="AR774" s="1">
        <f t="shared" si="595"/>
        <v>1.0938290761047562</v>
      </c>
      <c r="AS774" s="1">
        <f t="shared" si="596"/>
        <v>1.0938290761047562</v>
      </c>
      <c r="AT774" s="1">
        <f t="shared" si="597"/>
        <v>0.97410991511003286</v>
      </c>
      <c r="AU774" s="1">
        <f t="shared" si="598"/>
        <v>0.80361803590138126</v>
      </c>
      <c r="AV774" s="2">
        <f t="shared" si="610"/>
        <v>773</v>
      </c>
      <c r="AW774" s="1">
        <f t="shared" si="611"/>
        <v>803.61803590138129</v>
      </c>
      <c r="AX774" s="1">
        <f t="shared" si="612"/>
        <v>0.97410991511003286</v>
      </c>
      <c r="AY774" s="1">
        <f t="shared" si="613"/>
        <v>1.0938290761047562</v>
      </c>
      <c r="AZ774" s="1">
        <f t="shared" si="608"/>
        <v>5.1999999999999998E-3</v>
      </c>
      <c r="BA774" s="1">
        <f t="shared" si="609"/>
        <v>20.126987916550615</v>
      </c>
    </row>
    <row r="775" spans="1:53">
      <c r="A775" s="2">
        <f t="shared" si="568"/>
        <v>0.77400000000000058</v>
      </c>
      <c r="B775" s="1">
        <f t="shared" si="601"/>
        <v>0.82876866666666738</v>
      </c>
      <c r="C775" s="1">
        <f t="shared" si="569"/>
        <v>5.4747247020508372E-2</v>
      </c>
      <c r="D775" s="1">
        <f t="shared" si="602"/>
        <v>1.0992154147946676</v>
      </c>
      <c r="E775" s="1">
        <f t="shared" si="600"/>
        <v>1.0991869237246741</v>
      </c>
      <c r="F775" s="1">
        <f t="shared" si="600"/>
        <v>1.0991858852074341</v>
      </c>
      <c r="G775" s="1">
        <f t="shared" si="600"/>
        <v>1.0991858473476626</v>
      </c>
      <c r="H775" s="1">
        <f t="shared" si="570"/>
        <v>0.83062610463572051</v>
      </c>
      <c r="I775" s="1">
        <f t="shared" si="603"/>
        <v>20.349984654634483</v>
      </c>
      <c r="J775" s="1">
        <f>VLOOKUP($I775,Graph!$D$3:$M$50,col)</f>
        <v>6.0000000000000001E-3</v>
      </c>
      <c r="K775" s="1">
        <f>VLOOKUP($I775,Graph!$D$3:$M$50,col+1)</f>
        <v>4.7999999999999996E-3</v>
      </c>
      <c r="L775" s="1">
        <f t="shared" si="571"/>
        <v>5.1999999999999998E-3</v>
      </c>
      <c r="M775" s="1">
        <f t="shared" si="572"/>
        <v>0.64051666666666662</v>
      </c>
      <c r="N775" s="1">
        <f t="shared" si="573"/>
        <v>0.76880000000000059</v>
      </c>
      <c r="O775" s="1">
        <f t="shared" si="574"/>
        <v>5.2301867916907649E-2</v>
      </c>
      <c r="P775" s="1">
        <f t="shared" si="575"/>
        <v>1.094017789889784</v>
      </c>
      <c r="Q775" s="1">
        <f t="shared" si="576"/>
        <v>1.0938452747249019</v>
      </c>
      <c r="R775" s="1">
        <f t="shared" si="577"/>
        <v>1.0938393608124777</v>
      </c>
      <c r="S775" s="1">
        <f t="shared" si="578"/>
        <v>1.0938391579023568</v>
      </c>
      <c r="T775" s="1">
        <f t="shared" si="579"/>
        <v>0.97412270051381211</v>
      </c>
      <c r="U775" s="1">
        <f t="shared" si="580"/>
        <v>0.80519594371159164</v>
      </c>
      <c r="V775" s="2">
        <f t="shared" si="604"/>
        <v>20.140152449387177</v>
      </c>
      <c r="W775" s="1">
        <f>VLOOKUP(V775,Graph!$D$3:$M$50,col)</f>
        <v>6.0000000000000001E-3</v>
      </c>
      <c r="X775" s="1">
        <f>VLOOKUP(V775,Graph!$D$3:$M$50,col+1)</f>
        <v>4.7999999999999996E-3</v>
      </c>
      <c r="Y775" s="1">
        <f t="shared" si="581"/>
        <v>5.1999999999999998E-3</v>
      </c>
      <c r="Z775" s="1">
        <f t="shared" si="605"/>
        <v>0.64051666666666662</v>
      </c>
      <c r="AA775" s="2">
        <f t="shared" si="582"/>
        <v>0.76880000000000059</v>
      </c>
      <c r="AB775" s="1">
        <f t="shared" si="583"/>
        <v>5.2301867916907649E-2</v>
      </c>
      <c r="AC775" s="1">
        <f t="shared" si="584"/>
        <v>1.093839150940171</v>
      </c>
      <c r="AD775" s="1">
        <f t="shared" si="585"/>
        <v>1.0938391507012866</v>
      </c>
      <c r="AE775" s="1">
        <f t="shared" si="586"/>
        <v>1.09383915069309</v>
      </c>
      <c r="AF775" s="1">
        <f t="shared" si="587"/>
        <v>1.0938391506928091</v>
      </c>
      <c r="AG775" s="1">
        <f t="shared" si="588"/>
        <v>0.97412270051381211</v>
      </c>
      <c r="AH775" s="1">
        <f t="shared" si="589"/>
        <v>0.80519593840450554</v>
      </c>
      <c r="AI775" s="2">
        <f t="shared" si="606"/>
        <v>20.140152405138927</v>
      </c>
      <c r="AJ775" s="1">
        <f>VLOOKUP(AI775,Graph!$D$3:$M$50,col)</f>
        <v>6.0000000000000001E-3</v>
      </c>
      <c r="AK775" s="1">
        <f>VLOOKUP(AI775,Graph!$D$3:$M$50,col+1)</f>
        <v>4.7999999999999996E-3</v>
      </c>
      <c r="AL775" s="1">
        <f t="shared" si="590"/>
        <v>5.1999999999999998E-3</v>
      </c>
      <c r="AM775" s="1">
        <f t="shared" si="607"/>
        <v>0.64051666666666662</v>
      </c>
      <c r="AN775" s="2">
        <f t="shared" si="591"/>
        <v>0.76880000000000059</v>
      </c>
      <c r="AO775" s="1">
        <f t="shared" si="592"/>
        <v>5.2301867916907649E-2</v>
      </c>
      <c r="AP775" s="1">
        <f t="shared" si="593"/>
        <v>1.0938391506927994</v>
      </c>
      <c r="AQ775" s="1">
        <f t="shared" si="594"/>
        <v>1.0938391506927989</v>
      </c>
      <c r="AR775" s="1">
        <f t="shared" si="595"/>
        <v>1.0938391506927991</v>
      </c>
      <c r="AS775" s="1">
        <f t="shared" si="596"/>
        <v>1.0938391506927989</v>
      </c>
      <c r="AT775" s="1">
        <f t="shared" si="597"/>
        <v>0.97412270051381211</v>
      </c>
      <c r="AU775" s="1">
        <f t="shared" si="598"/>
        <v>0.80519593840449799</v>
      </c>
      <c r="AV775" s="2">
        <f t="shared" si="610"/>
        <v>774</v>
      </c>
      <c r="AW775" s="1">
        <f t="shared" si="611"/>
        <v>805.19593840449795</v>
      </c>
      <c r="AX775" s="1">
        <f t="shared" si="612"/>
        <v>0.97412270051381211</v>
      </c>
      <c r="AY775" s="1">
        <f t="shared" si="613"/>
        <v>1.0938391506927989</v>
      </c>
      <c r="AZ775" s="1">
        <f t="shared" si="608"/>
        <v>5.1999999999999998E-3</v>
      </c>
      <c r="BA775" s="1">
        <f t="shared" si="609"/>
        <v>20.140152405138927</v>
      </c>
    </row>
    <row r="776" spans="1:53">
      <c r="A776" s="2">
        <f t="shared" si="568"/>
        <v>0.77500000000000058</v>
      </c>
      <c r="B776" s="1">
        <f t="shared" si="601"/>
        <v>0.82980983333333402</v>
      </c>
      <c r="C776" s="1">
        <f t="shared" si="569"/>
        <v>5.4751152041960537E-2</v>
      </c>
      <c r="D776" s="1">
        <f t="shared" si="602"/>
        <v>1.0992237315172018</v>
      </c>
      <c r="E776" s="1">
        <f t="shared" si="600"/>
        <v>1.0991955385892118</v>
      </c>
      <c r="F776" s="1">
        <f t="shared" si="600"/>
        <v>1.0991945108399048</v>
      </c>
      <c r="G776" s="1">
        <f t="shared" si="600"/>
        <v>1.0991944733691104</v>
      </c>
      <c r="H776" s="1">
        <f t="shared" si="570"/>
        <v>0.83224289607510382</v>
      </c>
      <c r="I776" s="1">
        <f t="shared" si="603"/>
        <v>20.363179663571742</v>
      </c>
      <c r="J776" s="1">
        <f>VLOOKUP($I776,Graph!$D$3:$M$50,col)</f>
        <v>6.0000000000000001E-3</v>
      </c>
      <c r="K776" s="1">
        <f>VLOOKUP($I776,Graph!$D$3:$M$50,col+1)</f>
        <v>4.7999999999999996E-3</v>
      </c>
      <c r="L776" s="1">
        <f t="shared" si="571"/>
        <v>5.1999999999999998E-3</v>
      </c>
      <c r="M776" s="1">
        <f t="shared" si="572"/>
        <v>0.64051666666666662</v>
      </c>
      <c r="N776" s="1">
        <f t="shared" si="573"/>
        <v>0.76980000000000059</v>
      </c>
      <c r="O776" s="1">
        <f t="shared" si="574"/>
        <v>5.2306511508782051E-2</v>
      </c>
      <c r="P776" s="1">
        <f t="shared" si="575"/>
        <v>1.0940278151691916</v>
      </c>
      <c r="Q776" s="1">
        <f t="shared" si="576"/>
        <v>1.0938553247298977</v>
      </c>
      <c r="R776" s="1">
        <f t="shared" si="577"/>
        <v>1.0938494109725863</v>
      </c>
      <c r="S776" s="1">
        <f t="shared" si="578"/>
        <v>1.0938492080440705</v>
      </c>
      <c r="T776" s="1">
        <f t="shared" si="579"/>
        <v>0.97413545297872128</v>
      </c>
      <c r="U776" s="1">
        <f t="shared" si="580"/>
        <v>0.80677487886349319</v>
      </c>
      <c r="V776" s="2">
        <f t="shared" si="604"/>
        <v>20.153308349159364</v>
      </c>
      <c r="W776" s="1">
        <f>VLOOKUP(V776,Graph!$D$3:$M$50,col)</f>
        <v>6.0000000000000001E-3</v>
      </c>
      <c r="X776" s="1">
        <f>VLOOKUP(V776,Graph!$D$3:$M$50,col+1)</f>
        <v>4.7999999999999996E-3</v>
      </c>
      <c r="Y776" s="1">
        <f t="shared" si="581"/>
        <v>5.1999999999999998E-3</v>
      </c>
      <c r="Z776" s="1">
        <f t="shared" si="605"/>
        <v>0.64051666666666662</v>
      </c>
      <c r="AA776" s="2">
        <f t="shared" si="582"/>
        <v>0.76980000000000059</v>
      </c>
      <c r="AB776" s="1">
        <f t="shared" si="583"/>
        <v>5.2306511508782051E-2</v>
      </c>
      <c r="AC776" s="1">
        <f t="shared" si="584"/>
        <v>1.0938492010804399</v>
      </c>
      <c r="AD776" s="1">
        <f t="shared" si="585"/>
        <v>1.0938492008414775</v>
      </c>
      <c r="AE776" s="1">
        <f t="shared" si="586"/>
        <v>1.0938492008332779</v>
      </c>
      <c r="AF776" s="1">
        <f t="shared" si="587"/>
        <v>1.0938492008329963</v>
      </c>
      <c r="AG776" s="1">
        <f t="shared" si="588"/>
        <v>0.97413545297872128</v>
      </c>
      <c r="AH776" s="1">
        <f t="shared" si="589"/>
        <v>0.80677487354492305</v>
      </c>
      <c r="AI776" s="2">
        <f t="shared" si="606"/>
        <v>20.153308304873242</v>
      </c>
      <c r="AJ776" s="1">
        <f>VLOOKUP(AI776,Graph!$D$3:$M$50,col)</f>
        <v>6.0000000000000001E-3</v>
      </c>
      <c r="AK776" s="1">
        <f>VLOOKUP(AI776,Graph!$D$3:$M$50,col+1)</f>
        <v>4.7999999999999996E-3</v>
      </c>
      <c r="AL776" s="1">
        <f t="shared" si="590"/>
        <v>5.1999999999999998E-3</v>
      </c>
      <c r="AM776" s="1">
        <f t="shared" si="607"/>
        <v>0.64051666666666662</v>
      </c>
      <c r="AN776" s="2">
        <f t="shared" si="591"/>
        <v>0.76980000000000059</v>
      </c>
      <c r="AO776" s="1">
        <f t="shared" si="592"/>
        <v>5.2306511508782051E-2</v>
      </c>
      <c r="AP776" s="1">
        <f t="shared" si="593"/>
        <v>1.0938492008329868</v>
      </c>
      <c r="AQ776" s="1">
        <f t="shared" si="594"/>
        <v>1.0938492008329861</v>
      </c>
      <c r="AR776" s="1">
        <f t="shared" si="595"/>
        <v>1.0938492008329861</v>
      </c>
      <c r="AS776" s="1">
        <f t="shared" si="596"/>
        <v>1.0938492008329861</v>
      </c>
      <c r="AT776" s="1">
        <f t="shared" si="597"/>
        <v>0.97413545297872128</v>
      </c>
      <c r="AU776" s="1">
        <f t="shared" si="598"/>
        <v>0.80677487354491573</v>
      </c>
      <c r="AV776" s="2">
        <f t="shared" si="610"/>
        <v>775</v>
      </c>
      <c r="AW776" s="1">
        <f t="shared" si="611"/>
        <v>806.77487354491575</v>
      </c>
      <c r="AX776" s="1">
        <f t="shared" si="612"/>
        <v>0.97413545297872128</v>
      </c>
      <c r="AY776" s="1">
        <f t="shared" si="613"/>
        <v>1.0938492008329861</v>
      </c>
      <c r="AZ776" s="1">
        <f t="shared" si="608"/>
        <v>5.1999999999999998E-3</v>
      </c>
      <c r="BA776" s="1">
        <f t="shared" si="609"/>
        <v>20.153308304873242</v>
      </c>
    </row>
    <row r="777" spans="1:53">
      <c r="A777" s="2">
        <f t="shared" si="568"/>
        <v>0.77600000000000058</v>
      </c>
      <c r="B777" s="1">
        <f t="shared" si="601"/>
        <v>0.83085100000000067</v>
      </c>
      <c r="C777" s="1">
        <f t="shared" si="569"/>
        <v>5.4755047415132492E-2</v>
      </c>
      <c r="D777" s="1">
        <f t="shared" si="602"/>
        <v>1.0992320278793815</v>
      </c>
      <c r="E777" s="1">
        <f t="shared" si="600"/>
        <v>1.0992041324459807</v>
      </c>
      <c r="F777" s="1">
        <f t="shared" si="600"/>
        <v>1.0992031154433475</v>
      </c>
      <c r="G777" s="1">
        <f t="shared" si="600"/>
        <v>1.0992030783608382</v>
      </c>
      <c r="H777" s="1">
        <f t="shared" si="570"/>
        <v>0.8338607360641086</v>
      </c>
      <c r="I777" s="1">
        <f t="shared" si="603"/>
        <v>20.376366135183229</v>
      </c>
      <c r="J777" s="1">
        <f>VLOOKUP($I777,Graph!$D$3:$M$50,col)</f>
        <v>6.0000000000000001E-3</v>
      </c>
      <c r="K777" s="1">
        <f>VLOOKUP($I777,Graph!$D$3:$M$50,col+1)</f>
        <v>4.7999999999999996E-3</v>
      </c>
      <c r="L777" s="1">
        <f t="shared" si="571"/>
        <v>5.1999999999999998E-3</v>
      </c>
      <c r="M777" s="1">
        <f t="shared" si="572"/>
        <v>0.64051666666666662</v>
      </c>
      <c r="N777" s="1">
        <f t="shared" si="573"/>
        <v>0.7708000000000006</v>
      </c>
      <c r="O777" s="1">
        <f t="shared" si="574"/>
        <v>5.2311143667937474E-2</v>
      </c>
      <c r="P777" s="1">
        <f t="shared" si="575"/>
        <v>1.0940378161342126</v>
      </c>
      <c r="Q777" s="1">
        <f t="shared" si="576"/>
        <v>1.0938653503755031</v>
      </c>
      <c r="R777" s="1">
        <f t="shared" si="577"/>
        <v>1.093859436773625</v>
      </c>
      <c r="S777" s="1">
        <f t="shared" si="578"/>
        <v>1.0938592338267834</v>
      </c>
      <c r="T777" s="1">
        <f t="shared" si="579"/>
        <v>0.9741481726318858</v>
      </c>
      <c r="U777" s="1">
        <f t="shared" si="580"/>
        <v>0.80835484597729801</v>
      </c>
      <c r="V777" s="2">
        <f t="shared" si="604"/>
        <v>20.166455676848695</v>
      </c>
      <c r="W777" s="1">
        <f>VLOOKUP(V777,Graph!$D$3:$M$50,col)</f>
        <v>6.0000000000000001E-3</v>
      </c>
      <c r="X777" s="1">
        <f>VLOOKUP(V777,Graph!$D$3:$M$50,col+1)</f>
        <v>4.7999999999999996E-3</v>
      </c>
      <c r="Y777" s="1">
        <f t="shared" si="581"/>
        <v>5.1999999999999998E-3</v>
      </c>
      <c r="Z777" s="1">
        <f t="shared" si="605"/>
        <v>0.64051666666666662</v>
      </c>
      <c r="AA777" s="2">
        <f t="shared" si="582"/>
        <v>0.7708000000000006</v>
      </c>
      <c r="AB777" s="1">
        <f t="shared" si="583"/>
        <v>5.2311143667937474E-2</v>
      </c>
      <c r="AC777" s="1">
        <f t="shared" si="584"/>
        <v>1.0938592268617122</v>
      </c>
      <c r="AD777" s="1">
        <f t="shared" si="585"/>
        <v>1.0938592266226728</v>
      </c>
      <c r="AE777" s="1">
        <f t="shared" si="586"/>
        <v>1.0938592266144689</v>
      </c>
      <c r="AF777" s="1">
        <f t="shared" si="587"/>
        <v>1.0938592266141878</v>
      </c>
      <c r="AG777" s="1">
        <f t="shared" si="588"/>
        <v>0.9741481726318858</v>
      </c>
      <c r="AH777" s="1">
        <f t="shared" si="589"/>
        <v>0.80835484064723673</v>
      </c>
      <c r="AI777" s="2">
        <f t="shared" si="606"/>
        <v>20.166455632524748</v>
      </c>
      <c r="AJ777" s="1">
        <f>VLOOKUP(AI777,Graph!$D$3:$M$50,col)</f>
        <v>6.0000000000000001E-3</v>
      </c>
      <c r="AK777" s="1">
        <f>VLOOKUP(AI777,Graph!$D$3:$M$50,col+1)</f>
        <v>4.7999999999999996E-3</v>
      </c>
      <c r="AL777" s="1">
        <f t="shared" si="590"/>
        <v>5.1999999999999998E-3</v>
      </c>
      <c r="AM777" s="1">
        <f t="shared" si="607"/>
        <v>0.64051666666666662</v>
      </c>
      <c r="AN777" s="2">
        <f t="shared" si="591"/>
        <v>0.7708000000000006</v>
      </c>
      <c r="AO777" s="1">
        <f t="shared" si="592"/>
        <v>5.2311143667937474E-2</v>
      </c>
      <c r="AP777" s="1">
        <f t="shared" si="593"/>
        <v>1.0938592266141776</v>
      </c>
      <c r="AQ777" s="1">
        <f t="shared" si="594"/>
        <v>1.0938592266141778</v>
      </c>
      <c r="AR777" s="1">
        <f t="shared" si="595"/>
        <v>1.0938592266141773</v>
      </c>
      <c r="AS777" s="1">
        <f t="shared" si="596"/>
        <v>1.0938592266141776</v>
      </c>
      <c r="AT777" s="1">
        <f t="shared" si="597"/>
        <v>0.9741481726318858</v>
      </c>
      <c r="AU777" s="1">
        <f t="shared" si="598"/>
        <v>0.8083548406472294</v>
      </c>
      <c r="AV777" s="2">
        <f t="shared" si="610"/>
        <v>776</v>
      </c>
      <c r="AW777" s="1">
        <f t="shared" si="611"/>
        <v>808.35484064722937</v>
      </c>
      <c r="AX777" s="1">
        <f t="shared" si="612"/>
        <v>0.9741481726318858</v>
      </c>
      <c r="AY777" s="1">
        <f t="shared" si="613"/>
        <v>1.0938592266141776</v>
      </c>
      <c r="AZ777" s="1">
        <f t="shared" si="608"/>
        <v>5.1999999999999998E-3</v>
      </c>
      <c r="BA777" s="1">
        <f t="shared" si="609"/>
        <v>20.166455632524748</v>
      </c>
    </row>
    <row r="778" spans="1:53">
      <c r="A778" s="2">
        <f t="shared" si="568"/>
        <v>0.77700000000000058</v>
      </c>
      <c r="B778" s="1">
        <f t="shared" si="601"/>
        <v>0.83189216666666743</v>
      </c>
      <c r="C778" s="1">
        <f t="shared" si="569"/>
        <v>5.4758933175730239E-2</v>
      </c>
      <c r="D778" s="1">
        <f t="shared" si="602"/>
        <v>1.0992403039558674</v>
      </c>
      <c r="E778" s="1">
        <f t="shared" si="600"/>
        <v>1.0992127053717164</v>
      </c>
      <c r="F778" s="1">
        <f t="shared" si="600"/>
        <v>1.0992116990945571</v>
      </c>
      <c r="G778" s="1">
        <f t="shared" si="600"/>
        <v>1.0992116623996429</v>
      </c>
      <c r="H778" s="1">
        <f t="shared" si="570"/>
        <v>0.83547962392320185</v>
      </c>
      <c r="I778" s="1">
        <f t="shared" si="603"/>
        <v>20.38954408600619</v>
      </c>
      <c r="J778" s="1">
        <f>VLOOKUP($I778,Graph!$D$3:$M$50,col)</f>
        <v>6.0000000000000001E-3</v>
      </c>
      <c r="K778" s="1">
        <f>VLOOKUP($I778,Graph!$D$3:$M$50,col+1)</f>
        <v>4.7999999999999996E-3</v>
      </c>
      <c r="L778" s="1">
        <f t="shared" si="571"/>
        <v>5.1999999999999998E-3</v>
      </c>
      <c r="M778" s="1">
        <f t="shared" si="572"/>
        <v>0.64051666666666662</v>
      </c>
      <c r="N778" s="1">
        <f t="shared" si="573"/>
        <v>0.7718000000000006</v>
      </c>
      <c r="O778" s="1">
        <f t="shared" si="574"/>
        <v>5.2315764436530202E-2</v>
      </c>
      <c r="P778" s="1">
        <f t="shared" si="575"/>
        <v>1.0940477928731691</v>
      </c>
      <c r="Q778" s="1">
        <f t="shared" si="576"/>
        <v>1.093875351750152</v>
      </c>
      <c r="R778" s="1">
        <f t="shared" si="577"/>
        <v>1.0938694383040237</v>
      </c>
      <c r="S778" s="1">
        <f t="shared" si="578"/>
        <v>1.0938692353389257</v>
      </c>
      <c r="T778" s="1">
        <f t="shared" si="579"/>
        <v>0.97416085959977816</v>
      </c>
      <c r="U778" s="1">
        <f t="shared" si="580"/>
        <v>0.80993584437892541</v>
      </c>
      <c r="V778" s="2">
        <f t="shared" si="604"/>
        <v>20.179594449171901</v>
      </c>
      <c r="W778" s="1">
        <f>VLOOKUP(V778,Graph!$D$3:$M$50,col)</f>
        <v>6.0000000000000001E-3</v>
      </c>
      <c r="X778" s="1">
        <f>VLOOKUP(V778,Graph!$D$3:$M$50,col+1)</f>
        <v>4.7999999999999996E-3</v>
      </c>
      <c r="Y778" s="1">
        <f t="shared" si="581"/>
        <v>5.1999999999999998E-3</v>
      </c>
      <c r="Z778" s="1">
        <f t="shared" si="605"/>
        <v>0.64051666666666662</v>
      </c>
      <c r="AA778" s="2">
        <f t="shared" si="582"/>
        <v>0.7718000000000006</v>
      </c>
      <c r="AB778" s="1">
        <f t="shared" si="583"/>
        <v>5.2315764436530202E-2</v>
      </c>
      <c r="AC778" s="1">
        <f t="shared" si="584"/>
        <v>1.0938692283724174</v>
      </c>
      <c r="AD778" s="1">
        <f t="shared" si="585"/>
        <v>1.0938692281333013</v>
      </c>
      <c r="AE778" s="1">
        <f t="shared" si="586"/>
        <v>1.0938692281250937</v>
      </c>
      <c r="AF778" s="1">
        <f t="shared" si="587"/>
        <v>1.0938692281248119</v>
      </c>
      <c r="AG778" s="1">
        <f t="shared" si="588"/>
        <v>0.97416085959977816</v>
      </c>
      <c r="AH778" s="1">
        <f t="shared" si="589"/>
        <v>0.80993583903736432</v>
      </c>
      <c r="AI778" s="2">
        <f t="shared" si="606"/>
        <v>20.179594404810146</v>
      </c>
      <c r="AJ778" s="1">
        <f>VLOOKUP(AI778,Graph!$D$3:$M$50,col)</f>
        <v>6.0000000000000001E-3</v>
      </c>
      <c r="AK778" s="1">
        <f>VLOOKUP(AI778,Graph!$D$3:$M$50,col+1)</f>
        <v>4.7999999999999996E-3</v>
      </c>
      <c r="AL778" s="1">
        <f t="shared" si="590"/>
        <v>5.1999999999999998E-3</v>
      </c>
      <c r="AM778" s="1">
        <f t="shared" si="607"/>
        <v>0.64051666666666662</v>
      </c>
      <c r="AN778" s="2">
        <f t="shared" si="591"/>
        <v>0.7718000000000006</v>
      </c>
      <c r="AO778" s="1">
        <f t="shared" si="592"/>
        <v>5.2315764436530202E-2</v>
      </c>
      <c r="AP778" s="1">
        <f t="shared" si="593"/>
        <v>1.0938692281248024</v>
      </c>
      <c r="AQ778" s="1">
        <f t="shared" si="594"/>
        <v>1.0938692281248019</v>
      </c>
      <c r="AR778" s="1">
        <f t="shared" si="595"/>
        <v>1.0938692281248021</v>
      </c>
      <c r="AS778" s="1">
        <f t="shared" si="596"/>
        <v>1.0938692281248021</v>
      </c>
      <c r="AT778" s="1">
        <f t="shared" si="597"/>
        <v>0.97416085959977816</v>
      </c>
      <c r="AU778" s="1">
        <f t="shared" si="598"/>
        <v>0.80993583903735711</v>
      </c>
      <c r="AV778" s="2">
        <f t="shared" si="610"/>
        <v>777</v>
      </c>
      <c r="AW778" s="1">
        <f t="shared" si="611"/>
        <v>809.93583903735714</v>
      </c>
      <c r="AX778" s="1">
        <f t="shared" si="612"/>
        <v>0.97416085959977816</v>
      </c>
      <c r="AY778" s="1">
        <f t="shared" si="613"/>
        <v>1.0938692281248021</v>
      </c>
      <c r="AZ778" s="1">
        <f t="shared" si="608"/>
        <v>5.1999999999999998E-3</v>
      </c>
      <c r="BA778" s="1">
        <f t="shared" si="609"/>
        <v>20.179594404810146</v>
      </c>
    </row>
    <row r="779" spans="1:53">
      <c r="A779" s="2">
        <f t="shared" si="568"/>
        <v>0.77800000000000058</v>
      </c>
      <c r="B779" s="1">
        <f t="shared" si="601"/>
        <v>0.83293333333333408</v>
      </c>
      <c r="C779" s="1">
        <f t="shared" si="569"/>
        <v>5.476280935928398E-2</v>
      </c>
      <c r="D779" s="1">
        <f t="shared" si="602"/>
        <v>1.0992485598209556</v>
      </c>
      <c r="E779" s="1">
        <f t="shared" si="600"/>
        <v>1.099221257442782</v>
      </c>
      <c r="F779" s="1">
        <f t="shared" si="600"/>
        <v>1.0992202618699567</v>
      </c>
      <c r="G779" s="1">
        <f t="shared" si="600"/>
        <v>1.099220225561949</v>
      </c>
      <c r="H779" s="1">
        <f t="shared" si="570"/>
        <v>0.83709955897417154</v>
      </c>
      <c r="I779" s="1">
        <f t="shared" si="603"/>
        <v>20.402713532524579</v>
      </c>
      <c r="J779" s="1">
        <f>VLOOKUP($I779,Graph!$D$3:$M$50,col)</f>
        <v>6.0000000000000001E-3</v>
      </c>
      <c r="K779" s="1">
        <f>VLOOKUP($I779,Graph!$D$3:$M$50,col+1)</f>
        <v>4.7999999999999996E-3</v>
      </c>
      <c r="L779" s="1">
        <f t="shared" si="571"/>
        <v>5.1999999999999998E-3</v>
      </c>
      <c r="M779" s="1">
        <f t="shared" si="572"/>
        <v>0.64051666666666662</v>
      </c>
      <c r="N779" s="1">
        <f t="shared" si="573"/>
        <v>0.7728000000000006</v>
      </c>
      <c r="O779" s="1">
        <f t="shared" si="574"/>
        <v>5.232037385650961E-2</v>
      </c>
      <c r="P779" s="1">
        <f t="shared" si="575"/>
        <v>1.0940577454739573</v>
      </c>
      <c r="Q779" s="1">
        <f t="shared" si="576"/>
        <v>1.0938853289418493</v>
      </c>
      <c r="R779" s="1">
        <f t="shared" si="577"/>
        <v>1.0938794156517844</v>
      </c>
      <c r="S779" s="1">
        <f t="shared" si="578"/>
        <v>1.0938792126684984</v>
      </c>
      <c r="T779" s="1">
        <f t="shared" si="579"/>
        <v>0.97417351400822128</v>
      </c>
      <c r="U779" s="1">
        <f t="shared" si="580"/>
        <v>0.81151787339561332</v>
      </c>
      <c r="V779" s="2">
        <f t="shared" si="604"/>
        <v>20.192724682791489</v>
      </c>
      <c r="W779" s="1">
        <f>VLOOKUP(V779,Graph!$D$3:$M$50,col)</f>
        <v>6.0000000000000001E-3</v>
      </c>
      <c r="X779" s="1">
        <f>VLOOKUP(V779,Graph!$D$3:$M$50,col+1)</f>
        <v>4.7999999999999996E-3</v>
      </c>
      <c r="Y779" s="1">
        <f t="shared" si="581"/>
        <v>5.1999999999999998E-3</v>
      </c>
      <c r="Z779" s="1">
        <f t="shared" si="605"/>
        <v>0.64051666666666662</v>
      </c>
      <c r="AA779" s="2">
        <f t="shared" si="582"/>
        <v>0.7728000000000006</v>
      </c>
      <c r="AB779" s="1">
        <f t="shared" si="583"/>
        <v>5.232037385650961E-2</v>
      </c>
      <c r="AC779" s="1">
        <f t="shared" si="584"/>
        <v>1.0938792057005577</v>
      </c>
      <c r="AD779" s="1">
        <f t="shared" si="585"/>
        <v>1.0938792054613646</v>
      </c>
      <c r="AE779" s="1">
        <f t="shared" si="586"/>
        <v>1.0938792054531536</v>
      </c>
      <c r="AF779" s="1">
        <f t="shared" si="587"/>
        <v>1.0938792054528721</v>
      </c>
      <c r="AG779" s="1">
        <f t="shared" si="588"/>
        <v>0.97417351400822128</v>
      </c>
      <c r="AH779" s="1">
        <f t="shared" si="589"/>
        <v>0.81151786804254555</v>
      </c>
      <c r="AI779" s="2">
        <f t="shared" si="606"/>
        <v>20.192724638391965</v>
      </c>
      <c r="AJ779" s="1">
        <f>VLOOKUP(AI779,Graph!$D$3:$M$50,col)</f>
        <v>6.0000000000000001E-3</v>
      </c>
      <c r="AK779" s="1">
        <f>VLOOKUP(AI779,Graph!$D$3:$M$50,col+1)</f>
        <v>4.7999999999999996E-3</v>
      </c>
      <c r="AL779" s="1">
        <f t="shared" si="590"/>
        <v>5.1999999999999998E-3</v>
      </c>
      <c r="AM779" s="1">
        <f t="shared" si="607"/>
        <v>0.64051666666666662</v>
      </c>
      <c r="AN779" s="2">
        <f t="shared" si="591"/>
        <v>0.7728000000000006</v>
      </c>
      <c r="AO779" s="1">
        <f t="shared" si="592"/>
        <v>5.232037385650961E-2</v>
      </c>
      <c r="AP779" s="1">
        <f t="shared" si="593"/>
        <v>1.0938792054528623</v>
      </c>
      <c r="AQ779" s="1">
        <f t="shared" si="594"/>
        <v>1.0938792054528619</v>
      </c>
      <c r="AR779" s="1">
        <f t="shared" si="595"/>
        <v>1.0938792054528617</v>
      </c>
      <c r="AS779" s="1">
        <f t="shared" si="596"/>
        <v>1.0938792054528617</v>
      </c>
      <c r="AT779" s="1">
        <f t="shared" si="597"/>
        <v>0.97417351400822128</v>
      </c>
      <c r="AU779" s="1">
        <f t="shared" si="598"/>
        <v>0.81151786804253767</v>
      </c>
      <c r="AV779" s="2">
        <f t="shared" si="610"/>
        <v>778</v>
      </c>
      <c r="AW779" s="1">
        <f t="shared" si="611"/>
        <v>811.51786804253766</v>
      </c>
      <c r="AX779" s="1">
        <f t="shared" si="612"/>
        <v>0.97417351400822128</v>
      </c>
      <c r="AY779" s="1">
        <f t="shared" si="613"/>
        <v>1.0938792054528617</v>
      </c>
      <c r="AZ779" s="1">
        <f t="shared" si="608"/>
        <v>5.1999999999999998E-3</v>
      </c>
      <c r="BA779" s="1">
        <f t="shared" si="609"/>
        <v>20.192724638391965</v>
      </c>
    </row>
    <row r="780" spans="1:53">
      <c r="A780" s="2">
        <f t="shared" si="568"/>
        <v>0.77900000000000058</v>
      </c>
      <c r="B780" s="1">
        <f t="shared" si="601"/>
        <v>0.83397450000000073</v>
      </c>
      <c r="C780" s="1">
        <f t="shared" si="569"/>
        <v>5.4766676001148935E-2</v>
      </c>
      <c r="D780" s="1">
        <f t="shared" si="602"/>
        <v>1.0992567955485799</v>
      </c>
      <c r="E780" s="1">
        <f t="shared" si="600"/>
        <v>1.0992297887351683</v>
      </c>
      <c r="F780" s="1">
        <f t="shared" si="600"/>
        <v>1.0992288038455977</v>
      </c>
      <c r="G780" s="1">
        <f t="shared" si="600"/>
        <v>1.0992287679238097</v>
      </c>
      <c r="H780" s="1">
        <f t="shared" si="570"/>
        <v>0.83872054054012102</v>
      </c>
      <c r="I780" s="1">
        <f t="shared" si="603"/>
        <v>20.415874491169323</v>
      </c>
      <c r="J780" s="1">
        <f>VLOOKUP($I780,Graph!$D$3:$M$50,col)</f>
        <v>6.0000000000000001E-3</v>
      </c>
      <c r="K780" s="1">
        <f>VLOOKUP($I780,Graph!$D$3:$M$50,col+1)</f>
        <v>4.7999999999999996E-3</v>
      </c>
      <c r="L780" s="1">
        <f t="shared" si="571"/>
        <v>5.1999999999999998E-3</v>
      </c>
      <c r="M780" s="1">
        <f t="shared" si="572"/>
        <v>0.64051666666666662</v>
      </c>
      <c r="N780" s="1">
        <f t="shared" si="573"/>
        <v>0.7738000000000006</v>
      </c>
      <c r="O780" s="1">
        <f t="shared" si="574"/>
        <v>5.232497196961932E-2</v>
      </c>
      <c r="P780" s="1">
        <f t="shared" si="575"/>
        <v>1.0940676740240476</v>
      </c>
      <c r="Q780" s="1">
        <f t="shared" si="576"/>
        <v>1.0938952820381764</v>
      </c>
      <c r="R780" s="1">
        <f t="shared" si="577"/>
        <v>1.0938893689044848</v>
      </c>
      <c r="S780" s="1">
        <f t="shared" si="578"/>
        <v>1.0938891659030792</v>
      </c>
      <c r="T780" s="1">
        <f t="shared" si="579"/>
        <v>0.97418613598239334</v>
      </c>
      <c r="U780" s="1">
        <f t="shared" si="580"/>
        <v>0.81310093235591574</v>
      </c>
      <c r="V780" s="2">
        <f t="shared" si="604"/>
        <v>20.205846394315994</v>
      </c>
      <c r="W780" s="1">
        <f>VLOOKUP(V780,Graph!$D$3:$M$50,col)</f>
        <v>6.0000000000000001E-3</v>
      </c>
      <c r="X780" s="1">
        <f>VLOOKUP(V780,Graph!$D$3:$M$50,col+1)</f>
        <v>4.7999999999999996E-3</v>
      </c>
      <c r="Y780" s="1">
        <f t="shared" si="581"/>
        <v>5.1999999999999998E-3</v>
      </c>
      <c r="Z780" s="1">
        <f t="shared" si="605"/>
        <v>0.64051666666666662</v>
      </c>
      <c r="AA780" s="2">
        <f t="shared" si="582"/>
        <v>0.7738000000000006</v>
      </c>
      <c r="AB780" s="1">
        <f t="shared" si="583"/>
        <v>5.232497196961932E-2</v>
      </c>
      <c r="AC780" s="1">
        <f t="shared" si="584"/>
        <v>1.0938891589337103</v>
      </c>
      <c r="AD780" s="1">
        <f t="shared" si="585"/>
        <v>1.0938891586944404</v>
      </c>
      <c r="AE780" s="1">
        <f t="shared" si="586"/>
        <v>1.0938891586862258</v>
      </c>
      <c r="AF780" s="1">
        <f t="shared" si="587"/>
        <v>1.0938891586859438</v>
      </c>
      <c r="AG780" s="1">
        <f t="shared" si="588"/>
        <v>0.97418613598239334</v>
      </c>
      <c r="AH780" s="1">
        <f t="shared" si="589"/>
        <v>0.81310092699133263</v>
      </c>
      <c r="AI780" s="2">
        <f t="shared" si="606"/>
        <v>20.205846349878733</v>
      </c>
      <c r="AJ780" s="1">
        <f>VLOOKUP(AI780,Graph!$D$3:$M$50,col)</f>
        <v>6.0000000000000001E-3</v>
      </c>
      <c r="AK780" s="1">
        <f>VLOOKUP(AI780,Graph!$D$3:$M$50,col+1)</f>
        <v>4.7999999999999996E-3</v>
      </c>
      <c r="AL780" s="1">
        <f t="shared" si="590"/>
        <v>5.1999999999999998E-3</v>
      </c>
      <c r="AM780" s="1">
        <f t="shared" si="607"/>
        <v>0.64051666666666662</v>
      </c>
      <c r="AN780" s="2">
        <f t="shared" si="591"/>
        <v>0.7738000000000006</v>
      </c>
      <c r="AO780" s="1">
        <f t="shared" si="592"/>
        <v>5.232497196961932E-2</v>
      </c>
      <c r="AP780" s="1">
        <f t="shared" si="593"/>
        <v>1.0938891586859338</v>
      </c>
      <c r="AQ780" s="1">
        <f t="shared" si="594"/>
        <v>1.0938891586859334</v>
      </c>
      <c r="AR780" s="1">
        <f t="shared" si="595"/>
        <v>1.0938891586859336</v>
      </c>
      <c r="AS780" s="1">
        <f t="shared" si="596"/>
        <v>1.0938891586859336</v>
      </c>
      <c r="AT780" s="1">
        <f t="shared" si="597"/>
        <v>0.97418613598239334</v>
      </c>
      <c r="AU780" s="1">
        <f t="shared" si="598"/>
        <v>0.81310092699132497</v>
      </c>
      <c r="AV780" s="2">
        <f t="shared" si="610"/>
        <v>779</v>
      </c>
      <c r="AW780" s="1">
        <f t="shared" si="611"/>
        <v>813.10092699132497</v>
      </c>
      <c r="AX780" s="1">
        <f t="shared" si="612"/>
        <v>0.97418613598239334</v>
      </c>
      <c r="AY780" s="1">
        <f t="shared" si="613"/>
        <v>1.0938891586859336</v>
      </c>
      <c r="AZ780" s="1">
        <f t="shared" si="608"/>
        <v>5.1999999999999998E-3</v>
      </c>
      <c r="BA780" s="1">
        <f t="shared" si="609"/>
        <v>20.205846349878733</v>
      </c>
    </row>
    <row r="781" spans="1:53">
      <c r="A781" s="2">
        <f t="shared" si="568"/>
        <v>0.78000000000000058</v>
      </c>
      <c r="B781" s="1">
        <f t="shared" si="601"/>
        <v>0.83501566666666738</v>
      </c>
      <c r="C781" s="1">
        <f t="shared" si="569"/>
        <v>5.4770533136506622E-2</v>
      </c>
      <c r="D781" s="1">
        <f t="shared" si="602"/>
        <v>1.0992650112123137</v>
      </c>
      <c r="E781" s="1">
        <f t="shared" ref="E781:G800" si="614">SQRT(D781-($C781*D781-POWER(D781,1/3)+1)/($C781-POWER(D781,-2/3)/3))</f>
        <v>1.099238299324498</v>
      </c>
      <c r="F781" s="1">
        <f t="shared" si="614"/>
        <v>1.0992373250971617</v>
      </c>
      <c r="G781" s="1">
        <f t="shared" si="614"/>
        <v>1.0992372895609088</v>
      </c>
      <c r="H781" s="1">
        <f t="shared" si="570"/>
        <v>0.8403425679454638</v>
      </c>
      <c r="I781" s="1">
        <f t="shared" si="603"/>
        <v>20.429026978318525</v>
      </c>
      <c r="J781" s="1">
        <f>VLOOKUP($I781,Graph!$D$3:$M$50,col)</f>
        <v>6.0000000000000001E-3</v>
      </c>
      <c r="K781" s="1">
        <f>VLOOKUP($I781,Graph!$D$3:$M$50,col+1)</f>
        <v>4.7999999999999996E-3</v>
      </c>
      <c r="L781" s="1">
        <f t="shared" si="571"/>
        <v>5.1999999999999998E-3</v>
      </c>
      <c r="M781" s="1">
        <f t="shared" si="572"/>
        <v>0.64051666666666662</v>
      </c>
      <c r="N781" s="1">
        <f t="shared" si="573"/>
        <v>0.7748000000000006</v>
      </c>
      <c r="O781" s="1">
        <f t="shared" si="574"/>
        <v>5.2329558817398612E-2</v>
      </c>
      <c r="P781" s="1">
        <f t="shared" si="575"/>
        <v>1.094077578610489</v>
      </c>
      <c r="Q781" s="1">
        <f t="shared" si="576"/>
        <v>1.093905211126291</v>
      </c>
      <c r="R781" s="1">
        <f t="shared" si="577"/>
        <v>1.0938992981492801</v>
      </c>
      <c r="S781" s="1">
        <f t="shared" si="578"/>
        <v>1.0938990951298226</v>
      </c>
      <c r="T781" s="1">
        <f t="shared" si="579"/>
        <v>0.97419872564683208</v>
      </c>
      <c r="U781" s="1">
        <f t="shared" si="580"/>
        <v>0.81468502058969727</v>
      </c>
      <c r="V781" s="2">
        <f t="shared" si="604"/>
        <v>20.218959600300245</v>
      </c>
      <c r="W781" s="1">
        <f>VLOOKUP(V781,Graph!$D$3:$M$50,col)</f>
        <v>6.0000000000000001E-3</v>
      </c>
      <c r="X781" s="1">
        <f>VLOOKUP(V781,Graph!$D$3:$M$50,col+1)</f>
        <v>4.7999999999999996E-3</v>
      </c>
      <c r="Y781" s="1">
        <f t="shared" si="581"/>
        <v>5.1999999999999998E-3</v>
      </c>
      <c r="Z781" s="1">
        <f t="shared" si="605"/>
        <v>0.64051666666666662</v>
      </c>
      <c r="AA781" s="2">
        <f t="shared" si="582"/>
        <v>0.7748000000000006</v>
      </c>
      <c r="AB781" s="1">
        <f t="shared" si="583"/>
        <v>5.2329558817398612E-2</v>
      </c>
      <c r="AC781" s="1">
        <f t="shared" si="584"/>
        <v>1.0938990881590298</v>
      </c>
      <c r="AD781" s="1">
        <f t="shared" si="585"/>
        <v>1.0938990879196833</v>
      </c>
      <c r="AE781" s="1">
        <f t="shared" si="586"/>
        <v>1.093899087911465</v>
      </c>
      <c r="AF781" s="1">
        <f t="shared" si="587"/>
        <v>1.0938990879111827</v>
      </c>
      <c r="AG781" s="1">
        <f t="shared" si="588"/>
        <v>0.97419872564683208</v>
      </c>
      <c r="AH781" s="1">
        <f t="shared" si="589"/>
        <v>0.81468501521359105</v>
      </c>
      <c r="AI781" s="2">
        <f t="shared" si="606"/>
        <v>20.218959555825275</v>
      </c>
      <c r="AJ781" s="1">
        <f>VLOOKUP(AI781,Graph!$D$3:$M$50,col)</f>
        <v>6.0000000000000001E-3</v>
      </c>
      <c r="AK781" s="1">
        <f>VLOOKUP(AI781,Graph!$D$3:$M$50,col+1)</f>
        <v>4.7999999999999996E-3</v>
      </c>
      <c r="AL781" s="1">
        <f t="shared" si="590"/>
        <v>5.1999999999999998E-3</v>
      </c>
      <c r="AM781" s="1">
        <f t="shared" si="607"/>
        <v>0.64051666666666662</v>
      </c>
      <c r="AN781" s="2">
        <f t="shared" si="591"/>
        <v>0.7748000000000006</v>
      </c>
      <c r="AO781" s="1">
        <f t="shared" si="592"/>
        <v>5.2329558817398612E-2</v>
      </c>
      <c r="AP781" s="1">
        <f t="shared" si="593"/>
        <v>1.093899087911173</v>
      </c>
      <c r="AQ781" s="1">
        <f t="shared" si="594"/>
        <v>1.0938990879111727</v>
      </c>
      <c r="AR781" s="1">
        <f t="shared" si="595"/>
        <v>1.0938990879111727</v>
      </c>
      <c r="AS781" s="1">
        <f t="shared" si="596"/>
        <v>1.0938990879111727</v>
      </c>
      <c r="AT781" s="1">
        <f t="shared" si="597"/>
        <v>0.97419872564683208</v>
      </c>
      <c r="AU781" s="1">
        <f t="shared" si="598"/>
        <v>0.8146850152135835</v>
      </c>
      <c r="AV781" s="2">
        <f t="shared" si="610"/>
        <v>780</v>
      </c>
      <c r="AW781" s="1">
        <f t="shared" si="611"/>
        <v>814.68501521358348</v>
      </c>
      <c r="AX781" s="1">
        <f t="shared" si="612"/>
        <v>0.97419872564683208</v>
      </c>
      <c r="AY781" s="1">
        <f t="shared" si="613"/>
        <v>1.0938990879111727</v>
      </c>
      <c r="AZ781" s="1">
        <f t="shared" si="608"/>
        <v>5.1999999999999998E-3</v>
      </c>
      <c r="BA781" s="1">
        <f t="shared" si="609"/>
        <v>20.218959555825275</v>
      </c>
    </row>
    <row r="782" spans="1:53">
      <c r="A782" s="2">
        <f t="shared" si="568"/>
        <v>0.78100000000000058</v>
      </c>
      <c r="B782" s="1">
        <f t="shared" si="601"/>
        <v>0.83605683333333403</v>
      </c>
      <c r="C782" s="1">
        <f t="shared" si="569"/>
        <v>5.4774380800365799E-2</v>
      </c>
      <c r="D782" s="1">
        <f t="shared" si="602"/>
        <v>1.0992732068853732</v>
      </c>
      <c r="E782" s="1">
        <f t="shared" si="614"/>
        <v>1.0992467892860271</v>
      </c>
      <c r="F782" s="1">
        <f t="shared" si="614"/>
        <v>1.0992458256999653</v>
      </c>
      <c r="G782" s="1">
        <f t="shared" si="614"/>
        <v>1.0992457905485642</v>
      </c>
      <c r="H782" s="1">
        <f t="shared" si="570"/>
        <v>0.84196564051592304</v>
      </c>
      <c r="I782" s="1">
        <f t="shared" si="603"/>
        <v>20.442171010297738</v>
      </c>
      <c r="J782" s="1">
        <f>VLOOKUP($I782,Graph!$D$3:$M$50,col)</f>
        <v>6.0000000000000001E-3</v>
      </c>
      <c r="K782" s="1">
        <f>VLOOKUP($I782,Graph!$D$3:$M$50,col+1)</f>
        <v>4.7999999999999996E-3</v>
      </c>
      <c r="L782" s="1">
        <f t="shared" si="571"/>
        <v>5.1999999999999998E-3</v>
      </c>
      <c r="M782" s="1">
        <f t="shared" si="572"/>
        <v>0.64051666666666662</v>
      </c>
      <c r="N782" s="1">
        <f t="shared" si="573"/>
        <v>0.7758000000000006</v>
      </c>
      <c r="O782" s="1">
        <f t="shared" si="574"/>
        <v>5.2334134441183559E-2</v>
      </c>
      <c r="P782" s="1">
        <f t="shared" si="575"/>
        <v>1.094087459319911</v>
      </c>
      <c r="Q782" s="1">
        <f t="shared" si="576"/>
        <v>1.0939151162929328</v>
      </c>
      <c r="R782" s="1">
        <f t="shared" si="577"/>
        <v>1.0939092034729054</v>
      </c>
      <c r="S782" s="1">
        <f t="shared" si="578"/>
        <v>1.0939090004354637</v>
      </c>
      <c r="T782" s="1">
        <f t="shared" si="579"/>
        <v>0.97421128312543737</v>
      </c>
      <c r="U782" s="1">
        <f t="shared" si="580"/>
        <v>0.81627013742812937</v>
      </c>
      <c r="V782" s="2">
        <f t="shared" si="604"/>
        <v>20.23206431724557</v>
      </c>
      <c r="W782" s="1">
        <f>VLOOKUP(V782,Graph!$D$3:$M$50,col)</f>
        <v>6.0000000000000001E-3</v>
      </c>
      <c r="X782" s="1">
        <f>VLOOKUP(V782,Graph!$D$3:$M$50,col+1)</f>
        <v>4.7999999999999996E-3</v>
      </c>
      <c r="Y782" s="1">
        <f t="shared" si="581"/>
        <v>5.1999999999999998E-3</v>
      </c>
      <c r="Z782" s="1">
        <f t="shared" si="605"/>
        <v>0.64051666666666662</v>
      </c>
      <c r="AA782" s="2">
        <f t="shared" si="582"/>
        <v>0.7758000000000006</v>
      </c>
      <c r="AB782" s="1">
        <f t="shared" si="583"/>
        <v>5.2334134441183559E-2</v>
      </c>
      <c r="AC782" s="1">
        <f t="shared" si="584"/>
        <v>1.0939089934632511</v>
      </c>
      <c r="AD782" s="1">
        <f t="shared" si="585"/>
        <v>1.093908993223828</v>
      </c>
      <c r="AE782" s="1">
        <f t="shared" si="586"/>
        <v>1.0939089932156061</v>
      </c>
      <c r="AF782" s="1">
        <f t="shared" si="587"/>
        <v>1.0939089932153239</v>
      </c>
      <c r="AG782" s="1">
        <f t="shared" si="588"/>
        <v>0.97421128312543737</v>
      </c>
      <c r="AH782" s="1">
        <f t="shared" si="589"/>
        <v>0.81627013204049248</v>
      </c>
      <c r="AI782" s="2">
        <f t="shared" si="606"/>
        <v>20.232064272732934</v>
      </c>
      <c r="AJ782" s="1">
        <f>VLOOKUP(AI782,Graph!$D$3:$M$50,col)</f>
        <v>6.0000000000000001E-3</v>
      </c>
      <c r="AK782" s="1">
        <f>VLOOKUP(AI782,Graph!$D$3:$M$50,col+1)</f>
        <v>4.7999999999999996E-3</v>
      </c>
      <c r="AL782" s="1">
        <f t="shared" si="590"/>
        <v>5.1999999999999998E-3</v>
      </c>
      <c r="AM782" s="1">
        <f t="shared" si="607"/>
        <v>0.64051666666666662</v>
      </c>
      <c r="AN782" s="2">
        <f t="shared" si="591"/>
        <v>0.7758000000000006</v>
      </c>
      <c r="AO782" s="1">
        <f t="shared" si="592"/>
        <v>5.2334134441183559E-2</v>
      </c>
      <c r="AP782" s="1">
        <f t="shared" si="593"/>
        <v>1.0939089932153141</v>
      </c>
      <c r="AQ782" s="1">
        <f t="shared" si="594"/>
        <v>1.0939089932153141</v>
      </c>
      <c r="AR782" s="1">
        <f t="shared" si="595"/>
        <v>1.0939089932153141</v>
      </c>
      <c r="AS782" s="1">
        <f t="shared" si="596"/>
        <v>1.0939089932153141</v>
      </c>
      <c r="AT782" s="1">
        <f t="shared" si="597"/>
        <v>0.97421128312543737</v>
      </c>
      <c r="AU782" s="1">
        <f t="shared" si="598"/>
        <v>0.81627013204048526</v>
      </c>
      <c r="AV782" s="2">
        <f t="shared" si="610"/>
        <v>781</v>
      </c>
      <c r="AW782" s="1">
        <f t="shared" si="611"/>
        <v>816.27013204048524</v>
      </c>
      <c r="AX782" s="1">
        <f t="shared" si="612"/>
        <v>0.97421128312543737</v>
      </c>
      <c r="AY782" s="1">
        <f t="shared" si="613"/>
        <v>1.0939089932153141</v>
      </c>
      <c r="AZ782" s="1">
        <f t="shared" si="608"/>
        <v>5.1999999999999998E-3</v>
      </c>
      <c r="BA782" s="1">
        <f t="shared" si="609"/>
        <v>20.232064272732934</v>
      </c>
    </row>
    <row r="783" spans="1:53">
      <c r="A783" s="2">
        <f t="shared" si="568"/>
        <v>0.78200000000000058</v>
      </c>
      <c r="B783" s="1">
        <f t="shared" si="601"/>
        <v>0.83709800000000079</v>
      </c>
      <c r="C783" s="1">
        <f t="shared" si="569"/>
        <v>5.4778219027563642E-2</v>
      </c>
      <c r="D783" s="1">
        <f t="shared" si="602"/>
        <v>1.099281382640618</v>
      </c>
      <c r="E783" s="1">
        <f t="shared" si="614"/>
        <v>1.0992552586946485</v>
      </c>
      <c r="F783" s="1">
        <f t="shared" si="614"/>
        <v>1.0992543057289597</v>
      </c>
      <c r="G783" s="1">
        <f t="shared" si="614"/>
        <v>1.0992542709617283</v>
      </c>
      <c r="H783" s="1">
        <f t="shared" si="570"/>
        <v>0.8435897575785225</v>
      </c>
      <c r="I783" s="1">
        <f t="shared" si="603"/>
        <v>20.455306603380166</v>
      </c>
      <c r="J783" s="1">
        <f>VLOOKUP($I783,Graph!$D$3:$M$50,col)</f>
        <v>6.0000000000000001E-3</v>
      </c>
      <c r="K783" s="1">
        <f>VLOOKUP($I783,Graph!$D$3:$M$50,col+1)</f>
        <v>4.7999999999999996E-3</v>
      </c>
      <c r="L783" s="1">
        <f t="shared" si="571"/>
        <v>5.1999999999999998E-3</v>
      </c>
      <c r="M783" s="1">
        <f t="shared" si="572"/>
        <v>0.64051666666666662</v>
      </c>
      <c r="N783" s="1">
        <f t="shared" si="573"/>
        <v>0.7768000000000006</v>
      </c>
      <c r="O783" s="1">
        <f t="shared" si="574"/>
        <v>5.2338698882108341E-2</v>
      </c>
      <c r="P783" s="1">
        <f t="shared" si="575"/>
        <v>1.0940973162385252</v>
      </c>
      <c r="Q783" s="1">
        <f t="shared" si="576"/>
        <v>1.0939249976244232</v>
      </c>
      <c r="R783" s="1">
        <f t="shared" si="577"/>
        <v>1.0939190849616791</v>
      </c>
      <c r="S783" s="1">
        <f t="shared" si="578"/>
        <v>1.0939188819063215</v>
      </c>
      <c r="T783" s="1">
        <f t="shared" si="579"/>
        <v>0.9742238085414775</v>
      </c>
      <c r="U783" s="1">
        <f t="shared" si="580"/>
        <v>0.81785628220368756</v>
      </c>
      <c r="V783" s="2">
        <f t="shared" si="604"/>
        <v>20.245160561600084</v>
      </c>
      <c r="W783" s="1">
        <f>VLOOKUP(V783,Graph!$D$3:$M$50,col)</f>
        <v>6.0000000000000001E-3</v>
      </c>
      <c r="X783" s="1">
        <f>VLOOKUP(V783,Graph!$D$3:$M$50,col+1)</f>
        <v>4.7999999999999996E-3</v>
      </c>
      <c r="Y783" s="1">
        <f t="shared" si="581"/>
        <v>5.1999999999999998E-3</v>
      </c>
      <c r="Z783" s="1">
        <f t="shared" si="605"/>
        <v>0.64051666666666662</v>
      </c>
      <c r="AA783" s="2">
        <f t="shared" si="582"/>
        <v>0.7768000000000006</v>
      </c>
      <c r="AB783" s="1">
        <f t="shared" si="583"/>
        <v>5.2338698882108341E-2</v>
      </c>
      <c r="AC783" s="1">
        <f t="shared" si="584"/>
        <v>1.0939188749326918</v>
      </c>
      <c r="AD783" s="1">
        <f t="shared" si="585"/>
        <v>1.0939188746931927</v>
      </c>
      <c r="AE783" s="1">
        <f t="shared" si="586"/>
        <v>1.0939188746849677</v>
      </c>
      <c r="AF783" s="1">
        <f t="shared" si="587"/>
        <v>1.0939188746846851</v>
      </c>
      <c r="AG783" s="1">
        <f t="shared" si="588"/>
        <v>0.9742238085414775</v>
      </c>
      <c r="AH783" s="1">
        <f t="shared" si="589"/>
        <v>0.81785627680451145</v>
      </c>
      <c r="AI783" s="2">
        <f t="shared" si="606"/>
        <v>20.245160517049801</v>
      </c>
      <c r="AJ783" s="1">
        <f>VLOOKUP(AI783,Graph!$D$3:$M$50,col)</f>
        <v>6.0000000000000001E-3</v>
      </c>
      <c r="AK783" s="1">
        <f>VLOOKUP(AI783,Graph!$D$3:$M$50,col+1)</f>
        <v>4.7999999999999996E-3</v>
      </c>
      <c r="AL783" s="1">
        <f t="shared" si="590"/>
        <v>5.1999999999999998E-3</v>
      </c>
      <c r="AM783" s="1">
        <f t="shared" si="607"/>
        <v>0.64051666666666662</v>
      </c>
      <c r="AN783" s="2">
        <f t="shared" si="591"/>
        <v>0.7768000000000006</v>
      </c>
      <c r="AO783" s="1">
        <f t="shared" si="592"/>
        <v>5.2338698882108341E-2</v>
      </c>
      <c r="AP783" s="1">
        <f t="shared" si="593"/>
        <v>1.0939188746846755</v>
      </c>
      <c r="AQ783" s="1">
        <f t="shared" si="594"/>
        <v>1.0939188746846753</v>
      </c>
      <c r="AR783" s="1">
        <f t="shared" si="595"/>
        <v>1.0939188746846753</v>
      </c>
      <c r="AS783" s="1">
        <f t="shared" si="596"/>
        <v>1.0939188746846753</v>
      </c>
      <c r="AT783" s="1">
        <f t="shared" si="597"/>
        <v>0.9742238085414775</v>
      </c>
      <c r="AU783" s="1">
        <f t="shared" si="598"/>
        <v>0.81785627680450412</v>
      </c>
      <c r="AV783" s="2">
        <f t="shared" si="610"/>
        <v>782</v>
      </c>
      <c r="AW783" s="1">
        <f t="shared" si="611"/>
        <v>817.85627680450409</v>
      </c>
      <c r="AX783" s="1">
        <f t="shared" si="612"/>
        <v>0.9742238085414775</v>
      </c>
      <c r="AY783" s="1">
        <f t="shared" si="613"/>
        <v>1.0939188746846753</v>
      </c>
      <c r="AZ783" s="1">
        <f t="shared" si="608"/>
        <v>5.1999999999999998E-3</v>
      </c>
      <c r="BA783" s="1">
        <f t="shared" si="609"/>
        <v>20.245160517049801</v>
      </c>
    </row>
    <row r="784" spans="1:53">
      <c r="A784" s="2">
        <f t="shared" si="568"/>
        <v>0.78300000000000058</v>
      </c>
      <c r="B784" s="1">
        <f t="shared" si="601"/>
        <v>0.83813916666666743</v>
      </c>
      <c r="C784" s="1">
        <f t="shared" si="569"/>
        <v>5.4782047852766656E-2</v>
      </c>
      <c r="D784" s="1">
        <f t="shared" si="602"/>
        <v>1.099289538550555</v>
      </c>
      <c r="E784" s="1">
        <f t="shared" si="614"/>
        <v>1.0992637076248915</v>
      </c>
      <c r="F784" s="1">
        <f t="shared" si="614"/>
        <v>1.0992627652587335</v>
      </c>
      <c r="G784" s="1">
        <f t="shared" si="614"/>
        <v>1.0992627308749916</v>
      </c>
      <c r="H784" s="1">
        <f t="shared" si="570"/>
        <v>0.84521491846158492</v>
      </c>
      <c r="I784" s="1">
        <f t="shared" si="603"/>
        <v>20.468433773786909</v>
      </c>
      <c r="J784" s="1">
        <f>VLOOKUP($I784,Graph!$D$3:$M$50,col)</f>
        <v>6.0000000000000001E-3</v>
      </c>
      <c r="K784" s="1">
        <f>VLOOKUP($I784,Graph!$D$3:$M$50,col+1)</f>
        <v>4.7999999999999996E-3</v>
      </c>
      <c r="L784" s="1">
        <f t="shared" si="571"/>
        <v>5.1999999999999998E-3</v>
      </c>
      <c r="M784" s="1">
        <f t="shared" si="572"/>
        <v>0.64051666666666662</v>
      </c>
      <c r="N784" s="1">
        <f t="shared" si="573"/>
        <v>0.7778000000000006</v>
      </c>
      <c r="O784" s="1">
        <f t="shared" si="574"/>
        <v>5.2343252181106477E-2</v>
      </c>
      <c r="P784" s="1">
        <f t="shared" si="575"/>
        <v>1.0941071494521308</v>
      </c>
      <c r="Q784" s="1">
        <f t="shared" si="576"/>
        <v>1.0939348552066688</v>
      </c>
      <c r="R784" s="1">
        <f t="shared" si="577"/>
        <v>1.0939289427015051</v>
      </c>
      <c r="S784" s="1">
        <f t="shared" si="578"/>
        <v>1.0939287396282973</v>
      </c>
      <c r="T784" s="1">
        <f t="shared" si="579"/>
        <v>0.97423630201759148</v>
      </c>
      <c r="U784" s="1">
        <f t="shared" si="580"/>
        <v>0.8194434542501422</v>
      </c>
      <c r="V784" s="2">
        <f t="shared" si="604"/>
        <v>20.258248349758873</v>
      </c>
      <c r="W784" s="1">
        <f>VLOOKUP(V784,Graph!$D$3:$M$50,col)</f>
        <v>6.0000000000000001E-3</v>
      </c>
      <c r="X784" s="1">
        <f>VLOOKUP(V784,Graph!$D$3:$M$50,col+1)</f>
        <v>4.7999999999999996E-3</v>
      </c>
      <c r="Y784" s="1">
        <f t="shared" si="581"/>
        <v>5.1999999999999998E-3</v>
      </c>
      <c r="Z784" s="1">
        <f t="shared" si="605"/>
        <v>0.64051666666666662</v>
      </c>
      <c r="AA784" s="2">
        <f t="shared" si="582"/>
        <v>0.7778000000000006</v>
      </c>
      <c r="AB784" s="1">
        <f t="shared" si="583"/>
        <v>5.2343252181106477E-2</v>
      </c>
      <c r="AC784" s="1">
        <f t="shared" si="584"/>
        <v>1.0939287326532565</v>
      </c>
      <c r="AD784" s="1">
        <f t="shared" si="585"/>
        <v>1.0939287324136813</v>
      </c>
      <c r="AE784" s="1">
        <f t="shared" si="586"/>
        <v>1.0939287324054527</v>
      </c>
      <c r="AF784" s="1">
        <f t="shared" si="587"/>
        <v>1.0939287324051701</v>
      </c>
      <c r="AG784" s="1">
        <f t="shared" si="588"/>
        <v>0.97423630201759148</v>
      </c>
      <c r="AH784" s="1">
        <f t="shared" si="589"/>
        <v>0.81944344883942022</v>
      </c>
      <c r="AI784" s="2">
        <f t="shared" si="606"/>
        <v>20.258248305170987</v>
      </c>
      <c r="AJ784" s="1">
        <f>VLOOKUP(AI784,Graph!$D$3:$M$50,col)</f>
        <v>6.0000000000000001E-3</v>
      </c>
      <c r="AK784" s="1">
        <f>VLOOKUP(AI784,Graph!$D$3:$M$50,col+1)</f>
        <v>4.7999999999999996E-3</v>
      </c>
      <c r="AL784" s="1">
        <f t="shared" si="590"/>
        <v>5.1999999999999998E-3</v>
      </c>
      <c r="AM784" s="1">
        <f t="shared" si="607"/>
        <v>0.64051666666666662</v>
      </c>
      <c r="AN784" s="2">
        <f t="shared" si="591"/>
        <v>0.7778000000000006</v>
      </c>
      <c r="AO784" s="1">
        <f t="shared" si="592"/>
        <v>5.2343252181106477E-2</v>
      </c>
      <c r="AP784" s="1">
        <f t="shared" si="593"/>
        <v>1.0939287324051605</v>
      </c>
      <c r="AQ784" s="1">
        <f t="shared" si="594"/>
        <v>1.0939287324051601</v>
      </c>
      <c r="AR784" s="1">
        <f t="shared" si="595"/>
        <v>1.0939287324051601</v>
      </c>
      <c r="AS784" s="1">
        <f t="shared" si="596"/>
        <v>1.0939287324051601</v>
      </c>
      <c r="AT784" s="1">
        <f t="shared" si="597"/>
        <v>0.97423630201759148</v>
      </c>
      <c r="AU784" s="1">
        <f t="shared" si="598"/>
        <v>0.81944344883941267</v>
      </c>
      <c r="AV784" s="2">
        <f t="shared" si="610"/>
        <v>783</v>
      </c>
      <c r="AW784" s="1">
        <f t="shared" si="611"/>
        <v>819.44344883941267</v>
      </c>
      <c r="AX784" s="1">
        <f t="shared" si="612"/>
        <v>0.97423630201759148</v>
      </c>
      <c r="AY784" s="1">
        <f t="shared" si="613"/>
        <v>1.0939287324051601</v>
      </c>
      <c r="AZ784" s="1">
        <f t="shared" si="608"/>
        <v>5.1999999999999998E-3</v>
      </c>
      <c r="BA784" s="1">
        <f t="shared" si="609"/>
        <v>20.258248305170987</v>
      </c>
    </row>
    <row r="785" spans="1:53">
      <c r="A785" s="2">
        <f t="shared" si="568"/>
        <v>0.78400000000000059</v>
      </c>
      <c r="B785" s="1">
        <f t="shared" si="601"/>
        <v>0.83918033333333408</v>
      </c>
      <c r="C785" s="1">
        <f t="shared" si="569"/>
        <v>5.4785867310471845E-2</v>
      </c>
      <c r="D785" s="1">
        <f t="shared" si="602"/>
        <v>1.0992976746873389</v>
      </c>
      <c r="E785" s="1">
        <f t="shared" si="614"/>
        <v>1.0992721361509261</v>
      </c>
      <c r="F785" s="1">
        <f t="shared" si="614"/>
        <v>1.0992712043635158</v>
      </c>
      <c r="G785" s="1">
        <f t="shared" si="614"/>
        <v>1.0992711703625853</v>
      </c>
      <c r="H785" s="1">
        <f t="shared" si="570"/>
        <v>0.84684112249472887</v>
      </c>
      <c r="I785" s="1">
        <f t="shared" si="603"/>
        <v>20.481552537687236</v>
      </c>
      <c r="J785" s="1">
        <f>VLOOKUP($I785,Graph!$D$3:$M$50,col)</f>
        <v>6.0000000000000001E-3</v>
      </c>
      <c r="K785" s="1">
        <f>VLOOKUP($I785,Graph!$D$3:$M$50,col+1)</f>
        <v>4.7999999999999996E-3</v>
      </c>
      <c r="L785" s="1">
        <f t="shared" si="571"/>
        <v>5.1999999999999998E-3</v>
      </c>
      <c r="M785" s="1">
        <f t="shared" si="572"/>
        <v>0.64051666666666662</v>
      </c>
      <c r="N785" s="1">
        <f t="shared" si="573"/>
        <v>0.7788000000000006</v>
      </c>
      <c r="O785" s="1">
        <f t="shared" si="574"/>
        <v>5.2347794378911967E-2</v>
      </c>
      <c r="P785" s="1">
        <f t="shared" si="575"/>
        <v>1.0941169590461131</v>
      </c>
      <c r="Q785" s="1">
        <f t="shared" si="576"/>
        <v>1.093944689125165</v>
      </c>
      <c r="R785" s="1">
        <f t="shared" si="577"/>
        <v>1.0939387767778743</v>
      </c>
      <c r="S785" s="1">
        <f t="shared" si="578"/>
        <v>1.0939385736868841</v>
      </c>
      <c r="T785" s="1">
        <f t="shared" si="579"/>
        <v>0.97424876367579372</v>
      </c>
      <c r="U785" s="1">
        <f t="shared" si="580"/>
        <v>0.82103165290256153</v>
      </c>
      <c r="V785" s="2">
        <f t="shared" si="604"/>
        <v>20.27132769806428</v>
      </c>
      <c r="W785" s="1">
        <f>VLOOKUP(V785,Graph!$D$3:$M$50,col)</f>
        <v>6.0000000000000001E-3</v>
      </c>
      <c r="X785" s="1">
        <f>VLOOKUP(V785,Graph!$D$3:$M$50,col+1)</f>
        <v>4.7999999999999996E-3</v>
      </c>
      <c r="Y785" s="1">
        <f t="shared" si="581"/>
        <v>5.1999999999999998E-3</v>
      </c>
      <c r="Z785" s="1">
        <f t="shared" si="605"/>
        <v>0.64051666666666662</v>
      </c>
      <c r="AA785" s="2">
        <f t="shared" si="582"/>
        <v>0.7788000000000006</v>
      </c>
      <c r="AB785" s="1">
        <f t="shared" si="583"/>
        <v>5.2347794378911967E-2</v>
      </c>
      <c r="AC785" s="1">
        <f t="shared" si="584"/>
        <v>1.0939385667104351</v>
      </c>
      <c r="AD785" s="1">
        <f t="shared" si="585"/>
        <v>1.0939385664707844</v>
      </c>
      <c r="AE785" s="1">
        <f t="shared" si="586"/>
        <v>1.0939385664625525</v>
      </c>
      <c r="AF785" s="1">
        <f t="shared" si="587"/>
        <v>1.0939385664622692</v>
      </c>
      <c r="AG785" s="1">
        <f t="shared" si="588"/>
        <v>0.97424876367579372</v>
      </c>
      <c r="AH785" s="1">
        <f t="shared" si="589"/>
        <v>0.8210316474802849</v>
      </c>
      <c r="AI785" s="2">
        <f t="shared" si="606"/>
        <v>20.271327653438821</v>
      </c>
      <c r="AJ785" s="1">
        <f>VLOOKUP(AI785,Graph!$D$3:$M$50,col)</f>
        <v>6.0000000000000001E-3</v>
      </c>
      <c r="AK785" s="1">
        <f>VLOOKUP(AI785,Graph!$D$3:$M$50,col+1)</f>
        <v>4.7999999999999996E-3</v>
      </c>
      <c r="AL785" s="1">
        <f t="shared" si="590"/>
        <v>5.1999999999999998E-3</v>
      </c>
      <c r="AM785" s="1">
        <f t="shared" si="607"/>
        <v>0.64051666666666662</v>
      </c>
      <c r="AN785" s="2">
        <f t="shared" si="591"/>
        <v>0.7788000000000006</v>
      </c>
      <c r="AO785" s="1">
        <f t="shared" si="592"/>
        <v>5.2347794378911967E-2</v>
      </c>
      <c r="AP785" s="1">
        <f t="shared" si="593"/>
        <v>1.0939385664622596</v>
      </c>
      <c r="AQ785" s="1">
        <f t="shared" si="594"/>
        <v>1.0939385664622592</v>
      </c>
      <c r="AR785" s="1">
        <f t="shared" si="595"/>
        <v>1.0939385664622594</v>
      </c>
      <c r="AS785" s="1">
        <f t="shared" si="596"/>
        <v>1.0939385664622594</v>
      </c>
      <c r="AT785" s="1">
        <f t="shared" si="597"/>
        <v>0.97424876367579372</v>
      </c>
      <c r="AU785" s="1">
        <f t="shared" si="598"/>
        <v>0.82103164748027757</v>
      </c>
      <c r="AV785" s="2">
        <f t="shared" si="610"/>
        <v>784</v>
      </c>
      <c r="AW785" s="1">
        <f t="shared" si="611"/>
        <v>821.03164748027757</v>
      </c>
      <c r="AX785" s="1">
        <f t="shared" si="612"/>
        <v>0.97424876367579372</v>
      </c>
      <c r="AY785" s="1">
        <f t="shared" si="613"/>
        <v>1.0939385664622594</v>
      </c>
      <c r="AZ785" s="1">
        <f t="shared" si="608"/>
        <v>5.1999999999999998E-3</v>
      </c>
      <c r="BA785" s="1">
        <f t="shared" si="609"/>
        <v>20.271327653438821</v>
      </c>
    </row>
    <row r="786" spans="1:53">
      <c r="A786" s="2">
        <f t="shared" si="568"/>
        <v>0.78500000000000059</v>
      </c>
      <c r="B786" s="1">
        <f t="shared" si="601"/>
        <v>0.84022150000000073</v>
      </c>
      <c r="C786" s="1">
        <f t="shared" si="569"/>
        <v>5.4789677435007622E-2</v>
      </c>
      <c r="D786" s="1">
        <f t="shared" si="602"/>
        <v>1.0993057911227755</v>
      </c>
      <c r="E786" s="1">
        <f t="shared" si="614"/>
        <v>1.0992805443465656</v>
      </c>
      <c r="F786" s="1">
        <f t="shared" si="614"/>
        <v>1.099279623117178</v>
      </c>
      <c r="G786" s="1">
        <f t="shared" si="614"/>
        <v>1.099279589498382</v>
      </c>
      <c r="H786" s="1">
        <f t="shared" si="570"/>
        <v>0.84846836900886291</v>
      </c>
      <c r="I786" s="1">
        <f t="shared" si="603"/>
        <v>20.494662911198741</v>
      </c>
      <c r="J786" s="1">
        <f>VLOOKUP($I786,Graph!$D$3:$M$50,col)</f>
        <v>6.0000000000000001E-3</v>
      </c>
      <c r="K786" s="1">
        <f>VLOOKUP($I786,Graph!$D$3:$M$50,col+1)</f>
        <v>4.7999999999999996E-3</v>
      </c>
      <c r="L786" s="1">
        <f t="shared" si="571"/>
        <v>5.1999999999999998E-3</v>
      </c>
      <c r="M786" s="1">
        <f t="shared" si="572"/>
        <v>0.64051666666666662</v>
      </c>
      <c r="N786" s="1">
        <f t="shared" si="573"/>
        <v>0.7798000000000006</v>
      </c>
      <c r="O786" s="1">
        <f t="shared" si="574"/>
        <v>5.2352325516060574E-2</v>
      </c>
      <c r="P786" s="1">
        <f t="shared" si="575"/>
        <v>1.0941267451054486</v>
      </c>
      <c r="Q786" s="1">
        <f t="shared" si="576"/>
        <v>1.0939544994649957</v>
      </c>
      <c r="R786" s="1">
        <f t="shared" si="577"/>
        <v>1.0939485872758694</v>
      </c>
      <c r="S786" s="1">
        <f t="shared" si="578"/>
        <v>1.0939483841671624</v>
      </c>
      <c r="T786" s="1">
        <f t="shared" si="579"/>
        <v>0.97426119363747832</v>
      </c>
      <c r="U786" s="1">
        <f t="shared" si="580"/>
        <v>0.82262087749730217</v>
      </c>
      <c r="V786" s="2">
        <f t="shared" si="604"/>
        <v>20.284398622806133</v>
      </c>
      <c r="W786" s="1">
        <f>VLOOKUP(V786,Graph!$D$3:$M$50,col)</f>
        <v>6.0000000000000001E-3</v>
      </c>
      <c r="X786" s="1">
        <f>VLOOKUP(V786,Graph!$D$3:$M$50,col+1)</f>
        <v>4.7999999999999996E-3</v>
      </c>
      <c r="Y786" s="1">
        <f t="shared" si="581"/>
        <v>5.1999999999999998E-3</v>
      </c>
      <c r="Z786" s="1">
        <f t="shared" si="605"/>
        <v>0.64051666666666662</v>
      </c>
      <c r="AA786" s="2">
        <f t="shared" si="582"/>
        <v>0.7798000000000006</v>
      </c>
      <c r="AB786" s="1">
        <f t="shared" si="583"/>
        <v>5.2352325516060574E-2</v>
      </c>
      <c r="AC786" s="1">
        <f t="shared" si="584"/>
        <v>1.0939483771893095</v>
      </c>
      <c r="AD786" s="1">
        <f t="shared" si="585"/>
        <v>1.0939483769495832</v>
      </c>
      <c r="AE786" s="1">
        <f t="shared" si="586"/>
        <v>1.0939483769413474</v>
      </c>
      <c r="AF786" s="1">
        <f t="shared" si="587"/>
        <v>1.0939483769410643</v>
      </c>
      <c r="AG786" s="1">
        <f t="shared" si="588"/>
        <v>0.97426119363747832</v>
      </c>
      <c r="AH786" s="1">
        <f t="shared" si="589"/>
        <v>0.82262087206346335</v>
      </c>
      <c r="AI786" s="2">
        <f t="shared" si="606"/>
        <v>20.284398578143133</v>
      </c>
      <c r="AJ786" s="1">
        <f>VLOOKUP(AI786,Graph!$D$3:$M$50,col)</f>
        <v>6.0000000000000001E-3</v>
      </c>
      <c r="AK786" s="1">
        <f>VLOOKUP(AI786,Graph!$D$3:$M$50,col+1)</f>
        <v>4.7999999999999996E-3</v>
      </c>
      <c r="AL786" s="1">
        <f t="shared" si="590"/>
        <v>5.1999999999999998E-3</v>
      </c>
      <c r="AM786" s="1">
        <f t="shared" si="607"/>
        <v>0.64051666666666662</v>
      </c>
      <c r="AN786" s="2">
        <f t="shared" si="591"/>
        <v>0.7798000000000006</v>
      </c>
      <c r="AO786" s="1">
        <f t="shared" si="592"/>
        <v>5.2352325516060574E-2</v>
      </c>
      <c r="AP786" s="1">
        <f t="shared" si="593"/>
        <v>1.093948376941055</v>
      </c>
      <c r="AQ786" s="1">
        <f t="shared" si="594"/>
        <v>1.0939483769410545</v>
      </c>
      <c r="AR786" s="1">
        <f t="shared" si="595"/>
        <v>1.0939483769410543</v>
      </c>
      <c r="AS786" s="1">
        <f t="shared" si="596"/>
        <v>1.0939483769410545</v>
      </c>
      <c r="AT786" s="1">
        <f t="shared" si="597"/>
        <v>0.97426119363747832</v>
      </c>
      <c r="AU786" s="1">
        <f t="shared" si="598"/>
        <v>0.82262087206345602</v>
      </c>
      <c r="AV786" s="2">
        <f t="shared" si="610"/>
        <v>785</v>
      </c>
      <c r="AW786" s="1">
        <f t="shared" si="611"/>
        <v>822.62087206345598</v>
      </c>
      <c r="AX786" s="1">
        <f t="shared" si="612"/>
        <v>0.97426119363747832</v>
      </c>
      <c r="AY786" s="1">
        <f t="shared" si="613"/>
        <v>1.0939483769410545</v>
      </c>
      <c r="AZ786" s="1">
        <f t="shared" si="608"/>
        <v>5.1999999999999998E-3</v>
      </c>
      <c r="BA786" s="1">
        <f t="shared" si="609"/>
        <v>20.284398578143133</v>
      </c>
    </row>
    <row r="787" spans="1:53">
      <c r="A787" s="2">
        <f t="shared" si="568"/>
        <v>0.78600000000000059</v>
      </c>
      <c r="B787" s="1">
        <f t="shared" si="601"/>
        <v>0.84126266666666738</v>
      </c>
      <c r="C787" s="1">
        <f t="shared" si="569"/>
        <v>5.4793478260535003E-2</v>
      </c>
      <c r="D787" s="1">
        <f t="shared" si="602"/>
        <v>1.0993138879283235</v>
      </c>
      <c r="E787" s="1">
        <f t="shared" si="614"/>
        <v>1.0992889322852659</v>
      </c>
      <c r="F787" s="1">
        <f t="shared" si="614"/>
        <v>1.099288021593235</v>
      </c>
      <c r="G787" s="1">
        <f t="shared" si="614"/>
        <v>1.0992879883558988</v>
      </c>
      <c r="H787" s="1">
        <f t="shared" si="570"/>
        <v>0.85009665733618089</v>
      </c>
      <c r="I787" s="1">
        <f t="shared" si="603"/>
        <v>20.507764910387642</v>
      </c>
      <c r="J787" s="1">
        <f>VLOOKUP($I787,Graph!$D$3:$M$50,col)</f>
        <v>6.0000000000000001E-3</v>
      </c>
      <c r="K787" s="1">
        <f>VLOOKUP($I787,Graph!$D$3:$M$50,col+1)</f>
        <v>4.7999999999999996E-3</v>
      </c>
      <c r="L787" s="1">
        <f t="shared" si="571"/>
        <v>5.1999999999999998E-3</v>
      </c>
      <c r="M787" s="1">
        <f t="shared" si="572"/>
        <v>0.64051666666666662</v>
      </c>
      <c r="N787" s="1">
        <f t="shared" si="573"/>
        <v>0.7808000000000006</v>
      </c>
      <c r="O787" s="1">
        <f t="shared" si="574"/>
        <v>5.235684563289101E-2</v>
      </c>
      <c r="P787" s="1">
        <f t="shared" si="575"/>
        <v>1.0941365077147074</v>
      </c>
      <c r="Q787" s="1">
        <f t="shared" si="576"/>
        <v>1.093964286310839</v>
      </c>
      <c r="R787" s="1">
        <f t="shared" si="577"/>
        <v>1.0939583742801635</v>
      </c>
      <c r="S787" s="1">
        <f t="shared" si="578"/>
        <v>1.0939581711538064</v>
      </c>
      <c r="T787" s="1">
        <f t="shared" si="579"/>
        <v>0.97427359202342223</v>
      </c>
      <c r="U787" s="1">
        <f t="shared" si="580"/>
        <v>0.82421112737200586</v>
      </c>
      <c r="V787" s="2">
        <f t="shared" si="604"/>
        <v>20.297461140221948</v>
      </c>
      <c r="W787" s="1">
        <f>VLOOKUP(V787,Graph!$D$3:$M$50,col)</f>
        <v>6.0000000000000001E-3</v>
      </c>
      <c r="X787" s="1">
        <f>VLOOKUP(V787,Graph!$D$3:$M$50,col+1)</f>
        <v>4.7999999999999996E-3</v>
      </c>
      <c r="Y787" s="1">
        <f t="shared" si="581"/>
        <v>5.1999999999999998E-3</v>
      </c>
      <c r="Z787" s="1">
        <f t="shared" si="605"/>
        <v>0.64051666666666662</v>
      </c>
      <c r="AA787" s="2">
        <f t="shared" si="582"/>
        <v>0.7808000000000006</v>
      </c>
      <c r="AB787" s="1">
        <f t="shared" si="583"/>
        <v>5.235684563289101E-2</v>
      </c>
      <c r="AC787" s="1">
        <f t="shared" si="584"/>
        <v>1.0939581641745535</v>
      </c>
      <c r="AD787" s="1">
        <f t="shared" si="585"/>
        <v>1.0939581639347518</v>
      </c>
      <c r="AE787" s="1">
        <f t="shared" si="586"/>
        <v>1.0939581639265124</v>
      </c>
      <c r="AF787" s="1">
        <f t="shared" si="587"/>
        <v>1.0939581639262295</v>
      </c>
      <c r="AG787" s="1">
        <f t="shared" si="588"/>
        <v>0.97427359202342223</v>
      </c>
      <c r="AH787" s="1">
        <f t="shared" si="589"/>
        <v>0.82421112192659707</v>
      </c>
      <c r="AI787" s="2">
        <f t="shared" si="606"/>
        <v>20.297461095521435</v>
      </c>
      <c r="AJ787" s="1">
        <f>VLOOKUP(AI787,Graph!$D$3:$M$50,col)</f>
        <v>6.0000000000000001E-3</v>
      </c>
      <c r="AK787" s="1">
        <f>VLOOKUP(AI787,Graph!$D$3:$M$50,col+1)</f>
        <v>4.7999999999999996E-3</v>
      </c>
      <c r="AL787" s="1">
        <f t="shared" si="590"/>
        <v>5.1999999999999998E-3</v>
      </c>
      <c r="AM787" s="1">
        <f t="shared" si="607"/>
        <v>0.64051666666666662</v>
      </c>
      <c r="AN787" s="2">
        <f t="shared" si="591"/>
        <v>0.7808000000000006</v>
      </c>
      <c r="AO787" s="1">
        <f t="shared" si="592"/>
        <v>5.235684563289101E-2</v>
      </c>
      <c r="AP787" s="1">
        <f t="shared" si="593"/>
        <v>1.0939581639262195</v>
      </c>
      <c r="AQ787" s="1">
        <f t="shared" si="594"/>
        <v>1.0939581639262197</v>
      </c>
      <c r="AR787" s="1">
        <f t="shared" si="595"/>
        <v>1.0939581639262195</v>
      </c>
      <c r="AS787" s="1">
        <f t="shared" si="596"/>
        <v>1.0939581639262197</v>
      </c>
      <c r="AT787" s="1">
        <f t="shared" si="597"/>
        <v>0.97427359202342223</v>
      </c>
      <c r="AU787" s="1">
        <f t="shared" si="598"/>
        <v>0.82421112192658974</v>
      </c>
      <c r="AV787" s="2">
        <f t="shared" si="610"/>
        <v>786</v>
      </c>
      <c r="AW787" s="1">
        <f t="shared" si="611"/>
        <v>824.21112192658973</v>
      </c>
      <c r="AX787" s="1">
        <f t="shared" si="612"/>
        <v>0.97427359202342223</v>
      </c>
      <c r="AY787" s="1">
        <f t="shared" si="613"/>
        <v>1.0939581639262197</v>
      </c>
      <c r="AZ787" s="1">
        <f t="shared" si="608"/>
        <v>5.1999999999999998E-3</v>
      </c>
      <c r="BA787" s="1">
        <f t="shared" si="609"/>
        <v>20.297461095521435</v>
      </c>
    </row>
    <row r="788" spans="1:53">
      <c r="A788" s="2">
        <f t="shared" si="568"/>
        <v>0.78700000000000059</v>
      </c>
      <c r="B788" s="1">
        <f t="shared" si="601"/>
        <v>0.84230383333333403</v>
      </c>
      <c r="C788" s="1">
        <f t="shared" si="569"/>
        <v>5.4797269821048426E-2</v>
      </c>
      <c r="D788" s="1">
        <f t="shared" si="602"/>
        <v>1.0993219651750963</v>
      </c>
      <c r="E788" s="1">
        <f t="shared" si="614"/>
        <v>1.0992973000401312</v>
      </c>
      <c r="F788" s="1">
        <f t="shared" si="614"/>
        <v>1.0992963998648497</v>
      </c>
      <c r="G788" s="1">
        <f t="shared" si="614"/>
        <v>1.0992963670082989</v>
      </c>
      <c r="H788" s="1">
        <f t="shared" si="570"/>
        <v>0.8517259868101601</v>
      </c>
      <c r="I788" s="1">
        <f t="shared" si="603"/>
        <v>20.520858551268972</v>
      </c>
      <c r="J788" s="1">
        <f>VLOOKUP($I788,Graph!$D$3:$M$50,col)</f>
        <v>6.0000000000000001E-3</v>
      </c>
      <c r="K788" s="1">
        <f>VLOOKUP($I788,Graph!$D$3:$M$50,col+1)</f>
        <v>4.7999999999999996E-3</v>
      </c>
      <c r="L788" s="1">
        <f t="shared" si="571"/>
        <v>5.1999999999999998E-3</v>
      </c>
      <c r="M788" s="1">
        <f t="shared" si="572"/>
        <v>0.64051666666666662</v>
      </c>
      <c r="N788" s="1">
        <f t="shared" si="573"/>
        <v>0.78180000000000061</v>
      </c>
      <c r="O788" s="1">
        <f t="shared" si="574"/>
        <v>5.2361354769546169E-2</v>
      </c>
      <c r="P788" s="1">
        <f t="shared" si="575"/>
        <v>1.0941462469580543</v>
      </c>
      <c r="Q788" s="1">
        <f t="shared" si="576"/>
        <v>1.0939740497469679</v>
      </c>
      <c r="R788" s="1">
        <f t="shared" si="577"/>
        <v>1.0939681378750268</v>
      </c>
      <c r="S788" s="1">
        <f t="shared" si="578"/>
        <v>1.0939679347310853</v>
      </c>
      <c r="T788" s="1">
        <f t="shared" si="579"/>
        <v>0.97428595895378967</v>
      </c>
      <c r="U788" s="1">
        <f t="shared" si="580"/>
        <v>0.8258024018655975</v>
      </c>
      <c r="V788" s="2">
        <f t="shared" si="604"/>
        <v>20.310515266497216</v>
      </c>
      <c r="W788" s="1">
        <f>VLOOKUP(V788,Graph!$D$3:$M$50,col)</f>
        <v>6.0000000000000001E-3</v>
      </c>
      <c r="X788" s="1">
        <f>VLOOKUP(V788,Graph!$D$3:$M$50,col+1)</f>
        <v>4.7999999999999996E-3</v>
      </c>
      <c r="Y788" s="1">
        <f t="shared" si="581"/>
        <v>5.1999999999999998E-3</v>
      </c>
      <c r="Z788" s="1">
        <f t="shared" si="605"/>
        <v>0.64051666666666662</v>
      </c>
      <c r="AA788" s="2">
        <f t="shared" si="582"/>
        <v>0.78180000000000061</v>
      </c>
      <c r="AB788" s="1">
        <f t="shared" si="583"/>
        <v>5.2361354769546169E-2</v>
      </c>
      <c r="AC788" s="1">
        <f t="shared" si="584"/>
        <v>1.0939679277504366</v>
      </c>
      <c r="AD788" s="1">
        <f t="shared" si="585"/>
        <v>1.0939679275105598</v>
      </c>
      <c r="AE788" s="1">
        <f t="shared" si="586"/>
        <v>1.0939679275023171</v>
      </c>
      <c r="AF788" s="1">
        <f t="shared" si="587"/>
        <v>1.0939679275020338</v>
      </c>
      <c r="AG788" s="1">
        <f t="shared" si="588"/>
        <v>0.97428595895378967</v>
      </c>
      <c r="AH788" s="1">
        <f t="shared" si="589"/>
        <v>0.82580239640861086</v>
      </c>
      <c r="AI788" s="2">
        <f t="shared" si="606"/>
        <v>20.310515221759225</v>
      </c>
      <c r="AJ788" s="1">
        <f>VLOOKUP(AI788,Graph!$D$3:$M$50,col)</f>
        <v>6.0000000000000001E-3</v>
      </c>
      <c r="AK788" s="1">
        <f>VLOOKUP(AI788,Graph!$D$3:$M$50,col+1)</f>
        <v>4.7999999999999996E-3</v>
      </c>
      <c r="AL788" s="1">
        <f t="shared" si="590"/>
        <v>5.1999999999999998E-3</v>
      </c>
      <c r="AM788" s="1">
        <f t="shared" si="607"/>
        <v>0.64051666666666662</v>
      </c>
      <c r="AN788" s="2">
        <f t="shared" si="591"/>
        <v>0.78180000000000061</v>
      </c>
      <c r="AO788" s="1">
        <f t="shared" si="592"/>
        <v>5.2361354769546169E-2</v>
      </c>
      <c r="AP788" s="1">
        <f t="shared" si="593"/>
        <v>1.093967927502024</v>
      </c>
      <c r="AQ788" s="1">
        <f t="shared" si="594"/>
        <v>1.0939679275020235</v>
      </c>
      <c r="AR788" s="1">
        <f t="shared" si="595"/>
        <v>1.0939679275020238</v>
      </c>
      <c r="AS788" s="1">
        <f t="shared" si="596"/>
        <v>1.0939679275020233</v>
      </c>
      <c r="AT788" s="1">
        <f t="shared" si="597"/>
        <v>0.97428595895378967</v>
      </c>
      <c r="AU788" s="1">
        <f t="shared" si="598"/>
        <v>0.82580239640860309</v>
      </c>
      <c r="AV788" s="2">
        <f t="shared" si="610"/>
        <v>787</v>
      </c>
      <c r="AW788" s="1">
        <f t="shared" si="611"/>
        <v>825.80239640860304</v>
      </c>
      <c r="AX788" s="1">
        <f t="shared" si="612"/>
        <v>0.97428595895378967</v>
      </c>
      <c r="AY788" s="1">
        <f t="shared" si="613"/>
        <v>1.0939679275020233</v>
      </c>
      <c r="AZ788" s="1">
        <f t="shared" si="608"/>
        <v>5.1999999999999998E-3</v>
      </c>
      <c r="BA788" s="1">
        <f t="shared" si="609"/>
        <v>20.310515221759225</v>
      </c>
    </row>
    <row r="789" spans="1:53">
      <c r="A789" s="2">
        <f t="shared" ref="A789:A852" si="615">A788+0.001</f>
        <v>0.78800000000000059</v>
      </c>
      <c r="B789" s="1">
        <f t="shared" si="601"/>
        <v>0.84334500000000079</v>
      </c>
      <c r="C789" s="1">
        <f t="shared" ref="C789:C852" si="616">(4/27)*(b*A789/B789)^2</f>
        <v>5.4801052150376901E-2</v>
      </c>
      <c r="D789" s="1">
        <f t="shared" si="602"/>
        <v>1.0993300229338645</v>
      </c>
      <c r="E789" s="1">
        <f t="shared" si="614"/>
        <v>1.0993056476839134</v>
      </c>
      <c r="F789" s="1">
        <f t="shared" si="614"/>
        <v>1.0993047580048307</v>
      </c>
      <c r="G789" s="1">
        <f t="shared" si="614"/>
        <v>1.0993047255283936</v>
      </c>
      <c r="H789" s="1">
        <f t="shared" ref="H789:H852" si="617">SQRT(gn*(2*A789/3)^3)*G789*b</f>
        <v>0.85335635676555432</v>
      </c>
      <c r="I789" s="1">
        <f t="shared" si="603"/>
        <v>20.533943849806818</v>
      </c>
      <c r="J789" s="1">
        <f>VLOOKUP($I789,Graph!$D$3:$M$50,col)</f>
        <v>6.0000000000000001E-3</v>
      </c>
      <c r="K789" s="1">
        <f>VLOOKUP($I789,Graph!$D$3:$M$50,col+1)</f>
        <v>4.7999999999999996E-3</v>
      </c>
      <c r="L789" s="1">
        <f t="shared" ref="L789:L852" si="618">J789+Ratio*(K789-J789)</f>
        <v>5.1999999999999998E-3</v>
      </c>
      <c r="M789" s="1">
        <f t="shared" ref="M789:M852" si="619">b-2*L789*L</f>
        <v>0.64051666666666662</v>
      </c>
      <c r="N789" s="1">
        <f t="shared" ref="N789:N852" si="620">A789-L789*L</f>
        <v>0.78280000000000061</v>
      </c>
      <c r="O789" s="1">
        <f t="shared" ref="O789:O852" si="621">(4/27)*(M789*N789/B789)^2</f>
        <v>5.236585296597418E-2</v>
      </c>
      <c r="P789" s="1">
        <f t="shared" ref="P789:P852" si="622">SQRT(G789-(O789*G789-POWER(G789,1/3)+1)/(O789-POWER(G789,-2/3)/3))</f>
        <v>1.0941559629192517</v>
      </c>
      <c r="Q789" s="1">
        <f t="shared" ref="Q789:Q852" si="623">SQRT(P789-(O789*P789-POWER(P789,1/3)+1)/(O789-POWER(P789,-2/3)/3))</f>
        <v>1.0939837898572522</v>
      </c>
      <c r="R789" s="1">
        <f t="shared" ref="R789:R852" si="624">SQRT(Q789-(O789*Q789-POWER(Q789,1/3)+1)/(O789-POWER(Q789,-2/3)/3))</f>
        <v>1.0939778781443259</v>
      </c>
      <c r="S789" s="1">
        <f t="shared" ref="S789:S852" si="625">SQRT(R789-(O789*R789-POWER(R789,1/3)+1)/(O789-POWER(R789,-2/3)/3))</f>
        <v>1.0939776749828651</v>
      </c>
      <c r="T789" s="1">
        <f t="shared" ref="T789:T852" si="626">(M789/b)*POWER(N789/A789,3/2)</f>
        <v>0.97429829454813599</v>
      </c>
      <c r="U789" s="1">
        <f t="shared" ref="U789:U852" si="627">SQRT(gn*(2*A789/3)^3)*S789*T789*b</f>
        <v>0.82739470031827733</v>
      </c>
      <c r="V789" s="2">
        <f t="shared" si="604"/>
        <v>20.32356101776557</v>
      </c>
      <c r="W789" s="1">
        <f>VLOOKUP(V789,Graph!$D$3:$M$50,col)</f>
        <v>6.0000000000000001E-3</v>
      </c>
      <c r="X789" s="1">
        <f>VLOOKUP(V789,Graph!$D$3:$M$50,col+1)</f>
        <v>4.7999999999999996E-3</v>
      </c>
      <c r="Y789" s="1">
        <f t="shared" ref="Y789:Y852" si="628">W789+Ratio*(X789-W789)</f>
        <v>5.1999999999999998E-3</v>
      </c>
      <c r="Z789" s="1">
        <f t="shared" si="605"/>
        <v>0.64051666666666662</v>
      </c>
      <c r="AA789" s="2">
        <f t="shared" ref="AA789:AA852" si="629">A789-Y789*L</f>
        <v>0.78280000000000061</v>
      </c>
      <c r="AB789" s="1">
        <f t="shared" ref="AB789:AB852" si="630">(4/27)*(Z789*AA789/B789)^2</f>
        <v>5.236585296597418E-2</v>
      </c>
      <c r="AC789" s="1">
        <f t="shared" ref="AC789:AC852" si="631">SQRT(S789-(AB789*S789-POWER(S789,1/3)+1)/(AB789-POWER(S789,-2/3)/3))</f>
        <v>1.0939776680008251</v>
      </c>
      <c r="AD789" s="1">
        <f t="shared" ref="AD789:AD852" si="632">SQRT(AC789-(AB789*AC789-POWER(AC789,1/3)+1)/(AB789-POWER(AC789,-2/3)/3))</f>
        <v>1.0939776677608735</v>
      </c>
      <c r="AE789" s="1">
        <f t="shared" ref="AE789:AE852" si="633">SQRT(AD789-(AB789*AD789-POWER(AD789,1/3)+1)/(AB789-POWER(AD789,-2/3)/3))</f>
        <v>1.0939776677526272</v>
      </c>
      <c r="AF789" s="1">
        <f t="shared" ref="AF789:AF852" si="634">SQRT(AE789-(AB789*AE789-POWER(AE789,1/3)+1)/(AB789-POWER(AE789,-2/3)/3))</f>
        <v>1.0939776677523434</v>
      </c>
      <c r="AG789" s="1">
        <f t="shared" ref="AG789:AG852" si="635">(Z789/b)*POWER(AA789/A789,3/2)</f>
        <v>0.97429829454813599</v>
      </c>
      <c r="AH789" s="1">
        <f t="shared" ref="AH789:AH852" si="636">SQRT(gn*(2*A789/3)^3)*AF789*AG789*b</f>
        <v>0.82739469484970551</v>
      </c>
      <c r="AI789" s="2">
        <f t="shared" si="606"/>
        <v>20.323560972990141</v>
      </c>
      <c r="AJ789" s="1">
        <f>VLOOKUP(AI789,Graph!$D$3:$M$50,col)</f>
        <v>6.0000000000000001E-3</v>
      </c>
      <c r="AK789" s="1">
        <f>VLOOKUP(AI789,Graph!$D$3:$M$50,col+1)</f>
        <v>4.7999999999999996E-3</v>
      </c>
      <c r="AL789" s="1">
        <f t="shared" ref="AL789:AL852" si="637">AJ789+Ratio*(AK789-AJ789)</f>
        <v>5.1999999999999998E-3</v>
      </c>
      <c r="AM789" s="1">
        <f t="shared" si="607"/>
        <v>0.64051666666666662</v>
      </c>
      <c r="AN789" s="2">
        <f t="shared" ref="AN789:AN852" si="638">A789-AL789*L</f>
        <v>0.78280000000000061</v>
      </c>
      <c r="AO789" s="1">
        <f t="shared" ref="AO789:AO852" si="639">(4/27)*(AM789*AN789/B789)^2</f>
        <v>5.236585296597418E-2</v>
      </c>
      <c r="AP789" s="1">
        <f t="shared" ref="AP789:AP852" si="640">SQRT(AF789-(AO789*AF789-POWER(AF789,1/3)+1)/(AO789-POWER(AF789,-2/3)/3))</f>
        <v>1.0939776677523341</v>
      </c>
      <c r="AQ789" s="1">
        <f t="shared" ref="AQ789:AQ852" si="641">SQRT(AP789-(AO789*AP789-POWER(AP789,1/3)+1)/(AO789-POWER(AP789,-2/3)/3))</f>
        <v>1.0939776677523336</v>
      </c>
      <c r="AR789" s="1">
        <f t="shared" ref="AR789:AR852" si="642">SQRT(AQ789-(AO789*AQ789-POWER(AQ789,1/3)+1)/(AO789-POWER(AQ789,-2/3)/3))</f>
        <v>1.0939776677523334</v>
      </c>
      <c r="AS789" s="1">
        <f t="shared" ref="AS789:AS852" si="643">SQRT(AR789-(AO789*AR789-POWER(AR789,1/3)+1)/(AO789-POWER(AR789,-2/3)/3))</f>
        <v>1.0939776677523334</v>
      </c>
      <c r="AT789" s="1">
        <f t="shared" ref="AT789:AT852" si="644">(AM789/b)*POWER(AN789/A789,3/2)</f>
        <v>0.97429829454813599</v>
      </c>
      <c r="AU789" s="1">
        <f t="shared" ref="AU789:AU852" si="645">SQRT(gn*(2*A789/3)^3)*AS789*AT789*b</f>
        <v>0.82739469484969796</v>
      </c>
      <c r="AV789" s="2">
        <f t="shared" si="610"/>
        <v>788</v>
      </c>
      <c r="AW789" s="1">
        <f t="shared" si="611"/>
        <v>827.394694849698</v>
      </c>
      <c r="AX789" s="1">
        <f t="shared" si="612"/>
        <v>0.97429829454813599</v>
      </c>
      <c r="AY789" s="1">
        <f t="shared" si="613"/>
        <v>1.0939776677523334</v>
      </c>
      <c r="AZ789" s="1">
        <f t="shared" si="608"/>
        <v>5.1999999999999998E-3</v>
      </c>
      <c r="BA789" s="1">
        <f t="shared" si="609"/>
        <v>20.323560972990141</v>
      </c>
    </row>
    <row r="790" spans="1:53">
      <c r="A790" s="2">
        <f t="shared" si="615"/>
        <v>0.78900000000000059</v>
      </c>
      <c r="B790" s="1">
        <f t="shared" si="601"/>
        <v>0.84438616666666744</v>
      </c>
      <c r="C790" s="1">
        <f t="shared" si="616"/>
        <v>5.480482528218502E-2</v>
      </c>
      <c r="D790" s="1">
        <f t="shared" si="602"/>
        <v>1.0993380612750574</v>
      </c>
      <c r="E790" s="1">
        <f t="shared" si="614"/>
        <v>1.0993139752890158</v>
      </c>
      <c r="F790" s="1">
        <f t="shared" si="614"/>
        <v>1.0993130960856399</v>
      </c>
      <c r="G790" s="1">
        <f t="shared" si="614"/>
        <v>1.0993130639886466</v>
      </c>
      <c r="H790" s="1">
        <f t="shared" si="617"/>
        <v>0.85498776653839337</v>
      </c>
      <c r="I790" s="1">
        <f t="shared" si="603"/>
        <v>20.54702082191455</v>
      </c>
      <c r="J790" s="1">
        <f>VLOOKUP($I790,Graph!$D$3:$M$50,col)</f>
        <v>6.0000000000000001E-3</v>
      </c>
      <c r="K790" s="1">
        <f>VLOOKUP($I790,Graph!$D$3:$M$50,col+1)</f>
        <v>4.7999999999999996E-3</v>
      </c>
      <c r="L790" s="1">
        <f t="shared" si="618"/>
        <v>5.1999999999999998E-3</v>
      </c>
      <c r="M790" s="1">
        <f t="shared" si="619"/>
        <v>0.64051666666666662</v>
      </c>
      <c r="N790" s="1">
        <f t="shared" si="620"/>
        <v>0.78380000000000061</v>
      </c>
      <c r="O790" s="1">
        <f t="shared" si="621"/>
        <v>5.2370340261929792E-2</v>
      </c>
      <c r="P790" s="1">
        <f t="shared" si="622"/>
        <v>1.0941656556816632</v>
      </c>
      <c r="Q790" s="1">
        <f t="shared" si="623"/>
        <v>1.0939935067251623</v>
      </c>
      <c r="R790" s="1">
        <f t="shared" si="624"/>
        <v>1.0939875951715288</v>
      </c>
      <c r="S790" s="1">
        <f t="shared" si="625"/>
        <v>1.0939873919926142</v>
      </c>
      <c r="T790" s="1">
        <f t="shared" si="626"/>
        <v>0.9743105989254115</v>
      </c>
      <c r="U790" s="1">
        <f t="shared" si="627"/>
        <v>0.828988022071522</v>
      </c>
      <c r="V790" s="2">
        <f t="shared" si="604"/>
        <v>20.336598410109101</v>
      </c>
      <c r="W790" s="1">
        <f>VLOOKUP(V790,Graph!$D$3:$M$50,col)</f>
        <v>6.0000000000000001E-3</v>
      </c>
      <c r="X790" s="1">
        <f>VLOOKUP(V790,Graph!$D$3:$M$50,col+1)</f>
        <v>4.7999999999999996E-3</v>
      </c>
      <c r="Y790" s="1">
        <f t="shared" si="628"/>
        <v>5.1999999999999998E-3</v>
      </c>
      <c r="Z790" s="1">
        <f t="shared" si="605"/>
        <v>0.64051666666666662</v>
      </c>
      <c r="AA790" s="2">
        <f t="shared" si="629"/>
        <v>0.78380000000000061</v>
      </c>
      <c r="AB790" s="1">
        <f t="shared" si="630"/>
        <v>5.2370340261929792E-2</v>
      </c>
      <c r="AC790" s="1">
        <f t="shared" si="631"/>
        <v>1.0939873850091859</v>
      </c>
      <c r="AD790" s="1">
        <f t="shared" si="632"/>
        <v>1.0939873847691597</v>
      </c>
      <c r="AE790" s="1">
        <f t="shared" si="633"/>
        <v>1.0939873847609098</v>
      </c>
      <c r="AF790" s="1">
        <f t="shared" si="634"/>
        <v>1.0939873847606263</v>
      </c>
      <c r="AG790" s="1">
        <f t="shared" si="635"/>
        <v>0.9743105989254115</v>
      </c>
      <c r="AH790" s="1">
        <f t="shared" si="636"/>
        <v>0.82898801659135701</v>
      </c>
      <c r="AI790" s="2">
        <f t="shared" si="606"/>
        <v>20.336598365296265</v>
      </c>
      <c r="AJ790" s="1">
        <f>VLOOKUP(AI790,Graph!$D$3:$M$50,col)</f>
        <v>6.0000000000000001E-3</v>
      </c>
      <c r="AK790" s="1">
        <f>VLOOKUP(AI790,Graph!$D$3:$M$50,col+1)</f>
        <v>4.7999999999999996E-3</v>
      </c>
      <c r="AL790" s="1">
        <f t="shared" si="637"/>
        <v>5.1999999999999998E-3</v>
      </c>
      <c r="AM790" s="1">
        <f t="shared" si="607"/>
        <v>0.64051666666666662</v>
      </c>
      <c r="AN790" s="2">
        <f t="shared" si="638"/>
        <v>0.78380000000000061</v>
      </c>
      <c r="AO790" s="1">
        <f t="shared" si="639"/>
        <v>5.2370340261929792E-2</v>
      </c>
      <c r="AP790" s="1">
        <f t="shared" si="640"/>
        <v>1.0939873847606165</v>
      </c>
      <c r="AQ790" s="1">
        <f t="shared" si="641"/>
        <v>1.0939873847606159</v>
      </c>
      <c r="AR790" s="1">
        <f t="shared" si="642"/>
        <v>1.0939873847606161</v>
      </c>
      <c r="AS790" s="1">
        <f t="shared" si="643"/>
        <v>1.0939873847606161</v>
      </c>
      <c r="AT790" s="1">
        <f t="shared" si="644"/>
        <v>0.9743105989254115</v>
      </c>
      <c r="AU790" s="1">
        <f t="shared" si="645"/>
        <v>0.82898801659134924</v>
      </c>
      <c r="AV790" s="2">
        <f t="shared" si="610"/>
        <v>789</v>
      </c>
      <c r="AW790" s="1">
        <f t="shared" si="611"/>
        <v>828.98801659134926</v>
      </c>
      <c r="AX790" s="1">
        <f t="shared" si="612"/>
        <v>0.9743105989254115</v>
      </c>
      <c r="AY790" s="1">
        <f t="shared" si="613"/>
        <v>1.0939873847606161</v>
      </c>
      <c r="AZ790" s="1">
        <f t="shared" si="608"/>
        <v>5.1999999999999998E-3</v>
      </c>
      <c r="BA790" s="1">
        <f t="shared" si="609"/>
        <v>20.336598365296265</v>
      </c>
    </row>
    <row r="791" spans="1:53">
      <c r="A791" s="2">
        <f t="shared" si="615"/>
        <v>0.79000000000000059</v>
      </c>
      <c r="B791" s="1">
        <f t="shared" si="601"/>
        <v>0.84542733333333409</v>
      </c>
      <c r="C791" s="1">
        <f t="shared" si="616"/>
        <v>5.480858924997388E-2</v>
      </c>
      <c r="D791" s="1">
        <f t="shared" si="602"/>
        <v>1.0993460802687658</v>
      </c>
      <c r="E791" s="1">
        <f t="shared" si="614"/>
        <v>1.0993222829274942</v>
      </c>
      <c r="F791" s="1">
        <f t="shared" si="614"/>
        <v>1.0993214141793908</v>
      </c>
      <c r="G791" s="1">
        <f t="shared" si="614"/>
        <v>1.0993213824611729</v>
      </c>
      <c r="H791" s="1">
        <f t="shared" si="617"/>
        <v>0.85662021546597611</v>
      </c>
      <c r="I791" s="1">
        <f t="shared" si="603"/>
        <v>20.560089483455048</v>
      </c>
      <c r="J791" s="1">
        <f>VLOOKUP($I791,Graph!$D$3:$M$50,col)</f>
        <v>6.0000000000000001E-3</v>
      </c>
      <c r="K791" s="1">
        <f>VLOOKUP($I791,Graph!$D$3:$M$50,col+1)</f>
        <v>4.7999999999999996E-3</v>
      </c>
      <c r="L791" s="1">
        <f t="shared" si="618"/>
        <v>5.1999999999999998E-3</v>
      </c>
      <c r="M791" s="1">
        <f t="shared" si="619"/>
        <v>0.64051666666666662</v>
      </c>
      <c r="N791" s="1">
        <f t="shared" si="620"/>
        <v>0.78480000000000061</v>
      </c>
      <c r="O791" s="1">
        <f t="shared" si="621"/>
        <v>5.2374816696975413E-2</v>
      </c>
      <c r="P791" s="1">
        <f t="shared" si="622"/>
        <v>1.0941753253282542</v>
      </c>
      <c r="Q791" s="1">
        <f t="shared" si="623"/>
        <v>1.0940032004337708</v>
      </c>
      <c r="R791" s="1">
        <f t="shared" si="624"/>
        <v>1.0939972890397043</v>
      </c>
      <c r="S791" s="1">
        <f t="shared" si="625"/>
        <v>1.0939970858434009</v>
      </c>
      <c r="T791" s="1">
        <f t="shared" si="626"/>
        <v>0.97432287220396485</v>
      </c>
      <c r="U791" s="1">
        <f t="shared" si="627"/>
        <v>0.83058236646807526</v>
      </c>
      <c r="V791" s="2">
        <f t="shared" si="604"/>
        <v>20.349627459558516</v>
      </c>
      <c r="W791" s="1">
        <f>VLOOKUP(V791,Graph!$D$3:$M$50,col)</f>
        <v>6.0000000000000001E-3</v>
      </c>
      <c r="X791" s="1">
        <f>VLOOKUP(V791,Graph!$D$3:$M$50,col+1)</f>
        <v>4.7999999999999996E-3</v>
      </c>
      <c r="Y791" s="1">
        <f t="shared" si="628"/>
        <v>5.1999999999999998E-3</v>
      </c>
      <c r="Z791" s="1">
        <f t="shared" si="605"/>
        <v>0.64051666666666662</v>
      </c>
      <c r="AA791" s="2">
        <f t="shared" si="629"/>
        <v>0.78480000000000061</v>
      </c>
      <c r="AB791" s="1">
        <f t="shared" si="630"/>
        <v>5.2374816696975413E-2</v>
      </c>
      <c r="AC791" s="1">
        <f t="shared" si="631"/>
        <v>1.0939970788585887</v>
      </c>
      <c r="AD791" s="1">
        <f t="shared" si="632"/>
        <v>1.0939970786184876</v>
      </c>
      <c r="AE791" s="1">
        <f t="shared" si="633"/>
        <v>1.0939970786102342</v>
      </c>
      <c r="AF791" s="1">
        <f t="shared" si="634"/>
        <v>1.0939970786099507</v>
      </c>
      <c r="AG791" s="1">
        <f t="shared" si="635"/>
        <v>0.97432287220396485</v>
      </c>
      <c r="AH791" s="1">
        <f t="shared" si="636"/>
        <v>0.830582360976309</v>
      </c>
      <c r="AI791" s="2">
        <f t="shared" si="606"/>
        <v>20.349627414708301</v>
      </c>
      <c r="AJ791" s="1">
        <f>VLOOKUP(AI791,Graph!$D$3:$M$50,col)</f>
        <v>6.0000000000000001E-3</v>
      </c>
      <c r="AK791" s="1">
        <f>VLOOKUP(AI791,Graph!$D$3:$M$50,col+1)</f>
        <v>4.7999999999999996E-3</v>
      </c>
      <c r="AL791" s="1">
        <f t="shared" si="637"/>
        <v>5.1999999999999998E-3</v>
      </c>
      <c r="AM791" s="1">
        <f t="shared" si="607"/>
        <v>0.64051666666666662</v>
      </c>
      <c r="AN791" s="2">
        <f t="shared" si="638"/>
        <v>0.78480000000000061</v>
      </c>
      <c r="AO791" s="1">
        <f t="shared" si="639"/>
        <v>5.2374816696975413E-2</v>
      </c>
      <c r="AP791" s="1">
        <f t="shared" si="640"/>
        <v>1.0939970786099409</v>
      </c>
      <c r="AQ791" s="1">
        <f t="shared" si="641"/>
        <v>1.0939970786099402</v>
      </c>
      <c r="AR791" s="1">
        <f t="shared" si="642"/>
        <v>1.0939970786099402</v>
      </c>
      <c r="AS791" s="1">
        <f t="shared" si="643"/>
        <v>1.0939970786099402</v>
      </c>
      <c r="AT791" s="1">
        <f t="shared" si="644"/>
        <v>0.97432287220396485</v>
      </c>
      <c r="AU791" s="1">
        <f t="shared" si="645"/>
        <v>0.83058236097630123</v>
      </c>
      <c r="AV791" s="2">
        <f t="shared" si="610"/>
        <v>790</v>
      </c>
      <c r="AW791" s="1">
        <f t="shared" si="611"/>
        <v>830.58236097630117</v>
      </c>
      <c r="AX791" s="1">
        <f t="shared" si="612"/>
        <v>0.97432287220396485</v>
      </c>
      <c r="AY791" s="1">
        <f t="shared" si="613"/>
        <v>1.0939970786099402</v>
      </c>
      <c r="AZ791" s="1">
        <f t="shared" si="608"/>
        <v>5.1999999999999998E-3</v>
      </c>
      <c r="BA791" s="1">
        <f t="shared" si="609"/>
        <v>20.349627414708301</v>
      </c>
    </row>
    <row r="792" spans="1:53">
      <c r="A792" s="2">
        <f t="shared" si="615"/>
        <v>0.79100000000000059</v>
      </c>
      <c r="B792" s="1">
        <f t="shared" si="601"/>
        <v>0.84646850000000073</v>
      </c>
      <c r="C792" s="1">
        <f t="shared" si="616"/>
        <v>5.481234408708209E-2</v>
      </c>
      <c r="D792" s="1">
        <f t="shared" si="602"/>
        <v>1.099354079984743</v>
      </c>
      <c r="E792" s="1">
        <f t="shared" si="614"/>
        <v>1.0993305706710594</v>
      </c>
      <c r="F792" s="1">
        <f t="shared" si="614"/>
        <v>1.0993297123578523</v>
      </c>
      <c r="G792" s="1">
        <f t="shared" si="614"/>
        <v>1.0993296810177422</v>
      </c>
      <c r="H792" s="1">
        <f t="shared" si="617"/>
        <v>0.85825370288686609</v>
      </c>
      <c r="I792" s="1">
        <f t="shared" si="603"/>
        <v>20.573149850240906</v>
      </c>
      <c r="J792" s="1">
        <f>VLOOKUP($I792,Graph!$D$3:$M$50,col)</f>
        <v>6.0000000000000001E-3</v>
      </c>
      <c r="K792" s="1">
        <f>VLOOKUP($I792,Graph!$D$3:$M$50,col+1)</f>
        <v>4.7999999999999996E-3</v>
      </c>
      <c r="L792" s="1">
        <f t="shared" si="618"/>
        <v>5.1999999999999998E-3</v>
      </c>
      <c r="M792" s="1">
        <f t="shared" si="619"/>
        <v>0.64051666666666662</v>
      </c>
      <c r="N792" s="1">
        <f t="shared" si="620"/>
        <v>0.78580000000000061</v>
      </c>
      <c r="O792" s="1">
        <f t="shared" si="621"/>
        <v>5.2379282310482216E-2</v>
      </c>
      <c r="P792" s="1">
        <f t="shared" si="622"/>
        <v>1.0941849719415955</v>
      </c>
      <c r="Q792" s="1">
        <f t="shared" si="623"/>
        <v>1.0940128710657551</v>
      </c>
      <c r="R792" s="1">
        <f t="shared" si="624"/>
        <v>1.0940069598315265</v>
      </c>
      <c r="S792" s="1">
        <f t="shared" si="625"/>
        <v>1.0940067566178986</v>
      </c>
      <c r="T792" s="1">
        <f t="shared" si="626"/>
        <v>0.97433511450154775</v>
      </c>
      <c r="U792" s="1">
        <f t="shared" si="627"/>
        <v>0.83217773285194652</v>
      </c>
      <c r="V792" s="2">
        <f t="shared" si="604"/>
        <v>20.362648182093391</v>
      </c>
      <c r="W792" s="1">
        <f>VLOOKUP(V792,Graph!$D$3:$M$50,col)</f>
        <v>6.0000000000000001E-3</v>
      </c>
      <c r="X792" s="1">
        <f>VLOOKUP(V792,Graph!$D$3:$M$50,col+1)</f>
        <v>4.7999999999999996E-3</v>
      </c>
      <c r="Y792" s="1">
        <f t="shared" si="628"/>
        <v>5.1999999999999998E-3</v>
      </c>
      <c r="Z792" s="1">
        <f t="shared" si="605"/>
        <v>0.64051666666666662</v>
      </c>
      <c r="AA792" s="2">
        <f t="shared" si="629"/>
        <v>0.78580000000000061</v>
      </c>
      <c r="AB792" s="1">
        <f t="shared" si="630"/>
        <v>5.2379282310482216E-2</v>
      </c>
      <c r="AC792" s="1">
        <f t="shared" si="631"/>
        <v>1.0940067496317065</v>
      </c>
      <c r="AD792" s="1">
        <f t="shared" si="632"/>
        <v>1.0940067493915313</v>
      </c>
      <c r="AE792" s="1">
        <f t="shared" si="633"/>
        <v>1.0940067493832744</v>
      </c>
      <c r="AF792" s="1">
        <f t="shared" si="634"/>
        <v>1.0940067493829904</v>
      </c>
      <c r="AG792" s="1">
        <f t="shared" si="635"/>
        <v>0.97433511450154775</v>
      </c>
      <c r="AH792" s="1">
        <f t="shared" si="636"/>
        <v>0.83217772734857143</v>
      </c>
      <c r="AI792" s="2">
        <f t="shared" si="606"/>
        <v>20.362648137205827</v>
      </c>
      <c r="AJ792" s="1">
        <f>VLOOKUP(AI792,Graph!$D$3:$M$50,col)</f>
        <v>6.0000000000000001E-3</v>
      </c>
      <c r="AK792" s="1">
        <f>VLOOKUP(AI792,Graph!$D$3:$M$50,col+1)</f>
        <v>4.7999999999999996E-3</v>
      </c>
      <c r="AL792" s="1">
        <f t="shared" si="637"/>
        <v>5.1999999999999998E-3</v>
      </c>
      <c r="AM792" s="1">
        <f t="shared" si="607"/>
        <v>0.64051666666666662</v>
      </c>
      <c r="AN792" s="2">
        <f t="shared" si="638"/>
        <v>0.78580000000000061</v>
      </c>
      <c r="AO792" s="1">
        <f t="shared" si="639"/>
        <v>5.2379282310482216E-2</v>
      </c>
      <c r="AP792" s="1">
        <f t="shared" si="640"/>
        <v>1.0940067493829806</v>
      </c>
      <c r="AQ792" s="1">
        <f t="shared" si="641"/>
        <v>1.0940067493829806</v>
      </c>
      <c r="AR792" s="1">
        <f t="shared" si="642"/>
        <v>1.0940067493829806</v>
      </c>
      <c r="AS792" s="1">
        <f t="shared" si="643"/>
        <v>1.0940067493829806</v>
      </c>
      <c r="AT792" s="1">
        <f t="shared" si="644"/>
        <v>0.97433511450154775</v>
      </c>
      <c r="AU792" s="1">
        <f t="shared" si="645"/>
        <v>0.83217772734856388</v>
      </c>
      <c r="AV792" s="2">
        <f t="shared" si="610"/>
        <v>791</v>
      </c>
      <c r="AW792" s="1">
        <f t="shared" si="611"/>
        <v>832.17772734856385</v>
      </c>
      <c r="AX792" s="1">
        <f t="shared" si="612"/>
        <v>0.97433511450154775</v>
      </c>
      <c r="AY792" s="1">
        <f t="shared" si="613"/>
        <v>1.0940067493829806</v>
      </c>
      <c r="AZ792" s="1">
        <f t="shared" si="608"/>
        <v>5.1999999999999998E-3</v>
      </c>
      <c r="BA792" s="1">
        <f t="shared" si="609"/>
        <v>20.362648137205827</v>
      </c>
    </row>
    <row r="793" spans="1:53">
      <c r="A793" s="2">
        <f t="shared" si="615"/>
        <v>0.79200000000000059</v>
      </c>
      <c r="B793" s="1">
        <f t="shared" si="601"/>
        <v>0.84750966666666738</v>
      </c>
      <c r="C793" s="1">
        <f t="shared" si="616"/>
        <v>5.4816089826686863E-2</v>
      </c>
      <c r="D793" s="1">
        <f t="shared" si="602"/>
        <v>1.0993620604924084</v>
      </c>
      <c r="E793" s="1">
        <f t="shared" si="614"/>
        <v>1.0993388385910803</v>
      </c>
      <c r="F793" s="1">
        <f t="shared" si="614"/>
        <v>1.0993379906924492</v>
      </c>
      <c r="G793" s="1">
        <f t="shared" si="614"/>
        <v>1.0993379597297817</v>
      </c>
      <c r="H793" s="1">
        <f t="shared" si="617"/>
        <v>0.85988822814089028</v>
      </c>
      <c r="I793" s="1">
        <f t="shared" si="603"/>
        <v>20.586201938034691</v>
      </c>
      <c r="J793" s="1">
        <f>VLOOKUP($I793,Graph!$D$3:$M$50,col)</f>
        <v>6.0000000000000001E-3</v>
      </c>
      <c r="K793" s="1">
        <f>VLOOKUP($I793,Graph!$D$3:$M$50,col+1)</f>
        <v>4.7999999999999996E-3</v>
      </c>
      <c r="L793" s="1">
        <f t="shared" si="618"/>
        <v>5.1999999999999998E-3</v>
      </c>
      <c r="M793" s="1">
        <f t="shared" si="619"/>
        <v>0.64051666666666662</v>
      </c>
      <c r="N793" s="1">
        <f t="shared" si="620"/>
        <v>0.78680000000000061</v>
      </c>
      <c r="O793" s="1">
        <f t="shared" si="621"/>
        <v>5.2383737141631477E-2</v>
      </c>
      <c r="P793" s="1">
        <f t="shared" si="622"/>
        <v>1.094194595603865</v>
      </c>
      <c r="Q793" s="1">
        <f t="shared" si="623"/>
        <v>1.0940225187033989</v>
      </c>
      <c r="R793" s="1">
        <f t="shared" si="624"/>
        <v>1.0940166076292765</v>
      </c>
      <c r="S793" s="1">
        <f t="shared" si="625"/>
        <v>1.0940164043983891</v>
      </c>
      <c r="T793" s="1">
        <f t="shared" si="626"/>
        <v>0.9743473259353177</v>
      </c>
      <c r="U793" s="1">
        <f t="shared" si="627"/>
        <v>0.8337741205684065</v>
      </c>
      <c r="V793" s="2">
        <f t="shared" si="604"/>
        <v>20.375660593642412</v>
      </c>
      <c r="W793" s="1">
        <f>VLOOKUP(V793,Graph!$D$3:$M$50,col)</f>
        <v>6.0000000000000001E-3</v>
      </c>
      <c r="X793" s="1">
        <f>VLOOKUP(V793,Graph!$D$3:$M$50,col+1)</f>
        <v>4.7999999999999996E-3</v>
      </c>
      <c r="Y793" s="1">
        <f t="shared" si="628"/>
        <v>5.1999999999999998E-3</v>
      </c>
      <c r="Z793" s="1">
        <f t="shared" si="605"/>
        <v>0.64051666666666662</v>
      </c>
      <c r="AA793" s="2">
        <f t="shared" si="629"/>
        <v>0.78680000000000061</v>
      </c>
      <c r="AB793" s="1">
        <f t="shared" si="630"/>
        <v>5.2383737141631477E-2</v>
      </c>
      <c r="AC793" s="1">
        <f t="shared" si="631"/>
        <v>1.0940163974108208</v>
      </c>
      <c r="AD793" s="1">
        <f t="shared" si="632"/>
        <v>1.0940163971705714</v>
      </c>
      <c r="AE793" s="1">
        <f t="shared" si="633"/>
        <v>1.0940163971623107</v>
      </c>
      <c r="AF793" s="1">
        <f t="shared" si="634"/>
        <v>1.0940163971620269</v>
      </c>
      <c r="AG793" s="1">
        <f t="shared" si="635"/>
        <v>0.9743473259353177</v>
      </c>
      <c r="AH793" s="1">
        <f t="shared" si="636"/>
        <v>0.83377411505341492</v>
      </c>
      <c r="AI793" s="2">
        <f t="shared" si="606"/>
        <v>20.375660548717537</v>
      </c>
      <c r="AJ793" s="1">
        <f>VLOOKUP(AI793,Graph!$D$3:$M$50,col)</f>
        <v>6.0000000000000001E-3</v>
      </c>
      <c r="AK793" s="1">
        <f>VLOOKUP(AI793,Graph!$D$3:$M$50,col+1)</f>
        <v>4.7999999999999996E-3</v>
      </c>
      <c r="AL793" s="1">
        <f t="shared" si="637"/>
        <v>5.1999999999999998E-3</v>
      </c>
      <c r="AM793" s="1">
        <f t="shared" si="607"/>
        <v>0.64051666666666662</v>
      </c>
      <c r="AN793" s="2">
        <f t="shared" si="638"/>
        <v>0.78680000000000061</v>
      </c>
      <c r="AO793" s="1">
        <f t="shared" si="639"/>
        <v>5.2383737141631477E-2</v>
      </c>
      <c r="AP793" s="1">
        <f t="shared" si="640"/>
        <v>1.0940163971620174</v>
      </c>
      <c r="AQ793" s="1">
        <f t="shared" si="641"/>
        <v>1.0940163971620167</v>
      </c>
      <c r="AR793" s="1">
        <f t="shared" si="642"/>
        <v>1.0940163971620167</v>
      </c>
      <c r="AS793" s="1">
        <f t="shared" si="643"/>
        <v>1.0940163971620167</v>
      </c>
      <c r="AT793" s="1">
        <f t="shared" si="644"/>
        <v>0.9743473259353177</v>
      </c>
      <c r="AU793" s="1">
        <f t="shared" si="645"/>
        <v>0.83377411505340704</v>
      </c>
      <c r="AV793" s="2">
        <f t="shared" si="610"/>
        <v>792</v>
      </c>
      <c r="AW793" s="1">
        <f t="shared" si="611"/>
        <v>833.77411505340706</v>
      </c>
      <c r="AX793" s="1">
        <f t="shared" si="612"/>
        <v>0.9743473259353177</v>
      </c>
      <c r="AY793" s="1">
        <f t="shared" si="613"/>
        <v>1.0940163971620167</v>
      </c>
      <c r="AZ793" s="1">
        <f t="shared" si="608"/>
        <v>5.1999999999999998E-3</v>
      </c>
      <c r="BA793" s="1">
        <f t="shared" si="609"/>
        <v>20.375660548717537</v>
      </c>
    </row>
    <row r="794" spans="1:53">
      <c r="A794" s="2">
        <f t="shared" si="615"/>
        <v>0.79300000000000059</v>
      </c>
      <c r="B794" s="1">
        <f t="shared" si="601"/>
        <v>0.84855083333333403</v>
      </c>
      <c r="C794" s="1">
        <f t="shared" si="616"/>
        <v>5.4819826501804746E-2</v>
      </c>
      <c r="D794" s="1">
        <f t="shared" si="602"/>
        <v>1.099370021860848</v>
      </c>
      <c r="E794" s="1">
        <f t="shared" si="614"/>
        <v>1.0993470867585837</v>
      </c>
      <c r="F794" s="1">
        <f t="shared" si="614"/>
        <v>1.0993462492542658</v>
      </c>
      <c r="G794" s="1">
        <f t="shared" si="614"/>
        <v>1.0993462186683769</v>
      </c>
      <c r="H794" s="1">
        <f t="shared" si="617"/>
        <v>0.86152379056913286</v>
      </c>
      <c r="I794" s="1">
        <f t="shared" si="603"/>
        <v>20.599245762549106</v>
      </c>
      <c r="J794" s="1">
        <f>VLOOKUP($I794,Graph!$D$3:$M$50,col)</f>
        <v>6.0000000000000001E-3</v>
      </c>
      <c r="K794" s="1">
        <f>VLOOKUP($I794,Graph!$D$3:$M$50,col+1)</f>
        <v>4.7999999999999996E-3</v>
      </c>
      <c r="L794" s="1">
        <f t="shared" si="618"/>
        <v>5.1999999999999998E-3</v>
      </c>
      <c r="M794" s="1">
        <f t="shared" si="619"/>
        <v>0.64051666666666662</v>
      </c>
      <c r="N794" s="1">
        <f t="shared" si="620"/>
        <v>0.78780000000000061</v>
      </c>
      <c r="O794" s="1">
        <f t="shared" si="621"/>
        <v>5.2388181229415555E-2</v>
      </c>
      <c r="P794" s="1">
        <f t="shared" si="622"/>
        <v>1.0942041963968501</v>
      </c>
      <c r="Q794" s="1">
        <f t="shared" si="623"/>
        <v>1.0940321434285969</v>
      </c>
      <c r="R794" s="1">
        <f t="shared" si="624"/>
        <v>1.094026232514846</v>
      </c>
      <c r="S794" s="1">
        <f t="shared" si="625"/>
        <v>1.0940260292667621</v>
      </c>
      <c r="T794" s="1">
        <f t="shared" si="626"/>
        <v>0.97435950662184267</v>
      </c>
      <c r="U794" s="1">
        <f t="shared" si="627"/>
        <v>0.83537152896398403</v>
      </c>
      <c r="V794" s="2">
        <f t="shared" si="604"/>
        <v>20.388664710083592</v>
      </c>
      <c r="W794" s="1">
        <f>VLOOKUP(V794,Graph!$D$3:$M$50,col)</f>
        <v>6.0000000000000001E-3</v>
      </c>
      <c r="X794" s="1">
        <f>VLOOKUP(V794,Graph!$D$3:$M$50,col+1)</f>
        <v>4.7999999999999996E-3</v>
      </c>
      <c r="Y794" s="1">
        <f t="shared" si="628"/>
        <v>5.1999999999999998E-3</v>
      </c>
      <c r="Z794" s="1">
        <f t="shared" si="605"/>
        <v>0.64051666666666662</v>
      </c>
      <c r="AA794" s="2">
        <f t="shared" si="629"/>
        <v>0.78780000000000061</v>
      </c>
      <c r="AB794" s="1">
        <f t="shared" si="630"/>
        <v>5.2388181229415555E-2</v>
      </c>
      <c r="AC794" s="1">
        <f t="shared" si="631"/>
        <v>1.0940260222778218</v>
      </c>
      <c r="AD794" s="1">
        <f t="shared" si="632"/>
        <v>1.0940260220374982</v>
      </c>
      <c r="AE794" s="1">
        <f t="shared" si="633"/>
        <v>1.0940260220292342</v>
      </c>
      <c r="AF794" s="1">
        <f t="shared" si="634"/>
        <v>1.0940260220289504</v>
      </c>
      <c r="AG794" s="1">
        <f t="shared" si="635"/>
        <v>0.97435950662184267</v>
      </c>
      <c r="AH794" s="1">
        <f t="shared" si="636"/>
        <v>0.83537152343736787</v>
      </c>
      <c r="AI794" s="2">
        <f t="shared" si="606"/>
        <v>20.388664665121432</v>
      </c>
      <c r="AJ794" s="1">
        <f>VLOOKUP(AI794,Graph!$D$3:$M$50,col)</f>
        <v>6.0000000000000001E-3</v>
      </c>
      <c r="AK794" s="1">
        <f>VLOOKUP(AI794,Graph!$D$3:$M$50,col+1)</f>
        <v>4.7999999999999996E-3</v>
      </c>
      <c r="AL794" s="1">
        <f t="shared" si="637"/>
        <v>5.1999999999999998E-3</v>
      </c>
      <c r="AM794" s="1">
        <f t="shared" si="607"/>
        <v>0.64051666666666662</v>
      </c>
      <c r="AN794" s="2">
        <f t="shared" si="638"/>
        <v>0.78780000000000061</v>
      </c>
      <c r="AO794" s="1">
        <f t="shared" si="639"/>
        <v>5.2388181229415555E-2</v>
      </c>
      <c r="AP794" s="1">
        <f t="shared" si="640"/>
        <v>1.0940260220289404</v>
      </c>
      <c r="AQ794" s="1">
        <f t="shared" si="641"/>
        <v>1.0940260220289399</v>
      </c>
      <c r="AR794" s="1">
        <f t="shared" si="642"/>
        <v>1.0940260220289402</v>
      </c>
      <c r="AS794" s="1">
        <f t="shared" si="643"/>
        <v>1.0940260220289404</v>
      </c>
      <c r="AT794" s="1">
        <f t="shared" si="644"/>
        <v>0.97435950662184267</v>
      </c>
      <c r="AU794" s="1">
        <f t="shared" si="645"/>
        <v>0.83537152343736021</v>
      </c>
      <c r="AV794" s="2">
        <f t="shared" si="610"/>
        <v>793</v>
      </c>
      <c r="AW794" s="1">
        <f t="shared" si="611"/>
        <v>835.37152343736022</v>
      </c>
      <c r="AX794" s="1">
        <f t="shared" si="612"/>
        <v>0.97435950662184267</v>
      </c>
      <c r="AY794" s="1">
        <f t="shared" si="613"/>
        <v>1.0940260220289404</v>
      </c>
      <c r="AZ794" s="1">
        <f t="shared" si="608"/>
        <v>5.1999999999999998E-3</v>
      </c>
      <c r="BA794" s="1">
        <f t="shared" si="609"/>
        <v>20.388664665121432</v>
      </c>
    </row>
    <row r="795" spans="1:53">
      <c r="A795" s="2">
        <f t="shared" si="615"/>
        <v>0.79400000000000059</v>
      </c>
      <c r="B795" s="1">
        <f t="shared" si="601"/>
        <v>0.84959200000000079</v>
      </c>
      <c r="C795" s="1">
        <f t="shared" si="616"/>
        <v>5.4823554145292899E-2</v>
      </c>
      <c r="D795" s="1">
        <f t="shared" si="602"/>
        <v>1.0993779641588166</v>
      </c>
      <c r="E795" s="1">
        <f t="shared" si="614"/>
        <v>1.0993553152442577</v>
      </c>
      <c r="F795" s="1">
        <f t="shared" si="614"/>
        <v>1.0993544881140471</v>
      </c>
      <c r="G795" s="1">
        <f t="shared" si="614"/>
        <v>1.0993544579042749</v>
      </c>
      <c r="H795" s="1">
        <f t="shared" si="617"/>
        <v>0.86316038951393204</v>
      </c>
      <c r="I795" s="1">
        <f t="shared" si="603"/>
        <v>20.612281339447311</v>
      </c>
      <c r="J795" s="1">
        <f>VLOOKUP($I795,Graph!$D$3:$M$50,col)</f>
        <v>6.0000000000000001E-3</v>
      </c>
      <c r="K795" s="1">
        <f>VLOOKUP($I795,Graph!$D$3:$M$50,col+1)</f>
        <v>4.7999999999999996E-3</v>
      </c>
      <c r="L795" s="1">
        <f t="shared" si="618"/>
        <v>5.1999999999999998E-3</v>
      </c>
      <c r="M795" s="1">
        <f t="shared" si="619"/>
        <v>0.64051666666666662</v>
      </c>
      <c r="N795" s="1">
        <f t="shared" si="620"/>
        <v>0.78880000000000061</v>
      </c>
      <c r="O795" s="1">
        <f t="shared" si="621"/>
        <v>5.2392614612639006E-2</v>
      </c>
      <c r="P795" s="1">
        <f t="shared" si="622"/>
        <v>1.0942137744019504</v>
      </c>
      <c r="Q795" s="1">
        <f t="shared" si="623"/>
        <v>1.0940417453228535</v>
      </c>
      <c r="R795" s="1">
        <f t="shared" si="624"/>
        <v>1.0940358345697359</v>
      </c>
      <c r="S795" s="1">
        <f t="shared" si="625"/>
        <v>1.0940356313045199</v>
      </c>
      <c r="T795" s="1">
        <f t="shared" si="626"/>
        <v>0.97437165667710401</v>
      </c>
      <c r="U795" s="1">
        <f t="shared" si="627"/>
        <v>0.83696995738645918</v>
      </c>
      <c r="V795" s="2">
        <f t="shared" si="604"/>
        <v>20.401660547244482</v>
      </c>
      <c r="W795" s="1">
        <f>VLOOKUP(V795,Graph!$D$3:$M$50,col)</f>
        <v>6.0000000000000001E-3</v>
      </c>
      <c r="X795" s="1">
        <f>VLOOKUP(V795,Graph!$D$3:$M$50,col+1)</f>
        <v>4.7999999999999996E-3</v>
      </c>
      <c r="Y795" s="1">
        <f t="shared" si="628"/>
        <v>5.1999999999999998E-3</v>
      </c>
      <c r="Z795" s="1">
        <f t="shared" si="605"/>
        <v>0.64051666666666662</v>
      </c>
      <c r="AA795" s="2">
        <f t="shared" si="629"/>
        <v>0.78880000000000061</v>
      </c>
      <c r="AB795" s="1">
        <f t="shared" si="630"/>
        <v>5.2392614612639006E-2</v>
      </c>
      <c r="AC795" s="1">
        <f t="shared" si="631"/>
        <v>1.0940356243142115</v>
      </c>
      <c r="AD795" s="1">
        <f t="shared" si="632"/>
        <v>1.0940356240738136</v>
      </c>
      <c r="AE795" s="1">
        <f t="shared" si="633"/>
        <v>1.0940356240655464</v>
      </c>
      <c r="AF795" s="1">
        <f t="shared" si="634"/>
        <v>1.0940356240652622</v>
      </c>
      <c r="AG795" s="1">
        <f t="shared" si="635"/>
        <v>0.97437165667710401</v>
      </c>
      <c r="AH795" s="1">
        <f t="shared" si="636"/>
        <v>0.83696995184821088</v>
      </c>
      <c r="AI795" s="2">
        <f t="shared" si="606"/>
        <v>20.401660502245072</v>
      </c>
      <c r="AJ795" s="1">
        <f>VLOOKUP(AI795,Graph!$D$3:$M$50,col)</f>
        <v>6.0000000000000001E-3</v>
      </c>
      <c r="AK795" s="1">
        <f>VLOOKUP(AI795,Graph!$D$3:$M$50,col+1)</f>
        <v>4.7999999999999996E-3</v>
      </c>
      <c r="AL795" s="1">
        <f t="shared" si="637"/>
        <v>5.1999999999999998E-3</v>
      </c>
      <c r="AM795" s="1">
        <f t="shared" si="607"/>
        <v>0.64051666666666662</v>
      </c>
      <c r="AN795" s="2">
        <f t="shared" si="638"/>
        <v>0.78880000000000061</v>
      </c>
      <c r="AO795" s="1">
        <f t="shared" si="639"/>
        <v>5.2392614612639006E-2</v>
      </c>
      <c r="AP795" s="1">
        <f t="shared" si="640"/>
        <v>1.0940356240652525</v>
      </c>
      <c r="AQ795" s="1">
        <f t="shared" si="641"/>
        <v>1.0940356240652522</v>
      </c>
      <c r="AR795" s="1">
        <f t="shared" si="642"/>
        <v>1.094035624065252</v>
      </c>
      <c r="AS795" s="1">
        <f t="shared" si="643"/>
        <v>1.0940356240652518</v>
      </c>
      <c r="AT795" s="1">
        <f t="shared" si="644"/>
        <v>0.97437165667710401</v>
      </c>
      <c r="AU795" s="1">
        <f t="shared" si="645"/>
        <v>0.83696995184820289</v>
      </c>
      <c r="AV795" s="2">
        <f t="shared" si="610"/>
        <v>794</v>
      </c>
      <c r="AW795" s="1">
        <f t="shared" si="611"/>
        <v>836.96995184820287</v>
      </c>
      <c r="AX795" s="1">
        <f t="shared" si="612"/>
        <v>0.97437165667710401</v>
      </c>
      <c r="AY795" s="1">
        <f t="shared" si="613"/>
        <v>1.0940356240652518</v>
      </c>
      <c r="AZ795" s="1">
        <f t="shared" si="608"/>
        <v>5.1999999999999998E-3</v>
      </c>
      <c r="BA795" s="1">
        <f t="shared" si="609"/>
        <v>20.401660502245072</v>
      </c>
    </row>
    <row r="796" spans="1:53">
      <c r="A796" s="2">
        <f t="shared" si="615"/>
        <v>0.7950000000000006</v>
      </c>
      <c r="B796" s="1">
        <f t="shared" si="601"/>
        <v>0.85063316666666744</v>
      </c>
      <c r="C796" s="1">
        <f t="shared" si="616"/>
        <v>5.4827272789849828E-2</v>
      </c>
      <c r="D796" s="1">
        <f t="shared" si="602"/>
        <v>1.0993858874547409</v>
      </c>
      <c r="E796" s="1">
        <f t="shared" si="614"/>
        <v>1.0993635241184541</v>
      </c>
      <c r="F796" s="1">
        <f t="shared" si="614"/>
        <v>1.0993627073422012</v>
      </c>
      <c r="G796" s="1">
        <f t="shared" si="614"/>
        <v>1.0993626775078851</v>
      </c>
      <c r="H796" s="1">
        <f t="shared" si="617"/>
        <v>0.86479802431887487</v>
      </c>
      <c r="I796" s="1">
        <f t="shared" si="603"/>
        <v>20.625308684343004</v>
      </c>
      <c r="J796" s="1">
        <f>VLOOKUP($I796,Graph!$D$3:$M$50,col)</f>
        <v>6.0000000000000001E-3</v>
      </c>
      <c r="K796" s="1">
        <f>VLOOKUP($I796,Graph!$D$3:$M$50,col+1)</f>
        <v>4.7999999999999996E-3</v>
      </c>
      <c r="L796" s="1">
        <f t="shared" si="618"/>
        <v>5.1999999999999998E-3</v>
      </c>
      <c r="M796" s="1">
        <f t="shared" si="619"/>
        <v>0.64051666666666662</v>
      </c>
      <c r="N796" s="1">
        <f t="shared" si="620"/>
        <v>0.78980000000000061</v>
      </c>
      <c r="O796" s="1">
        <f t="shared" si="621"/>
        <v>5.2397037329919939E-2</v>
      </c>
      <c r="P796" s="1">
        <f t="shared" si="622"/>
        <v>1.09422332970018</v>
      </c>
      <c r="Q796" s="1">
        <f t="shared" si="623"/>
        <v>1.0940513244672885</v>
      </c>
      <c r="R796" s="1">
        <f t="shared" si="624"/>
        <v>1.0940454138750628</v>
      </c>
      <c r="S796" s="1">
        <f t="shared" si="625"/>
        <v>1.0940452105927778</v>
      </c>
      <c r="T796" s="1">
        <f t="shared" si="626"/>
        <v>0.97438377621650041</v>
      </c>
      <c r="U796" s="1">
        <f t="shared" si="627"/>
        <v>0.83856940518486189</v>
      </c>
      <c r="V796" s="2">
        <f t="shared" si="604"/>
        <v>20.41464812090242</v>
      </c>
      <c r="W796" s="1">
        <f>VLOOKUP(V796,Graph!$D$3:$M$50,col)</f>
        <v>6.0000000000000001E-3</v>
      </c>
      <c r="X796" s="1">
        <f>VLOOKUP(V796,Graph!$D$3:$M$50,col+1)</f>
        <v>4.7999999999999996E-3</v>
      </c>
      <c r="Y796" s="1">
        <f t="shared" si="628"/>
        <v>5.1999999999999998E-3</v>
      </c>
      <c r="Z796" s="1">
        <f t="shared" si="605"/>
        <v>0.64051666666666662</v>
      </c>
      <c r="AA796" s="2">
        <f t="shared" si="629"/>
        <v>0.78980000000000061</v>
      </c>
      <c r="AB796" s="1">
        <f t="shared" si="630"/>
        <v>5.2397037329919939E-2</v>
      </c>
      <c r="AC796" s="1">
        <f t="shared" si="631"/>
        <v>1.0940452036011055</v>
      </c>
      <c r="AD796" s="1">
        <f t="shared" si="632"/>
        <v>1.0940452033606343</v>
      </c>
      <c r="AE796" s="1">
        <f t="shared" si="633"/>
        <v>1.0940452033523635</v>
      </c>
      <c r="AF796" s="1">
        <f t="shared" si="634"/>
        <v>1.0940452033520789</v>
      </c>
      <c r="AG796" s="1">
        <f t="shared" si="635"/>
        <v>0.97438377621650041</v>
      </c>
      <c r="AH796" s="1">
        <f t="shared" si="636"/>
        <v>0.83856939963497368</v>
      </c>
      <c r="AI796" s="2">
        <f t="shared" si="606"/>
        <v>20.414648075865788</v>
      </c>
      <c r="AJ796" s="1">
        <f>VLOOKUP(AI796,Graph!$D$3:$M$50,col)</f>
        <v>6.0000000000000001E-3</v>
      </c>
      <c r="AK796" s="1">
        <f>VLOOKUP(AI796,Graph!$D$3:$M$50,col+1)</f>
        <v>4.7999999999999996E-3</v>
      </c>
      <c r="AL796" s="1">
        <f t="shared" si="637"/>
        <v>5.1999999999999998E-3</v>
      </c>
      <c r="AM796" s="1">
        <f t="shared" si="607"/>
        <v>0.64051666666666662</v>
      </c>
      <c r="AN796" s="2">
        <f t="shared" si="638"/>
        <v>0.78980000000000061</v>
      </c>
      <c r="AO796" s="1">
        <f t="shared" si="639"/>
        <v>5.2397037329919939E-2</v>
      </c>
      <c r="AP796" s="1">
        <f t="shared" si="640"/>
        <v>1.0940452033520689</v>
      </c>
      <c r="AQ796" s="1">
        <f t="shared" si="641"/>
        <v>1.0940452033520687</v>
      </c>
      <c r="AR796" s="1">
        <f t="shared" si="642"/>
        <v>1.0940452033520689</v>
      </c>
      <c r="AS796" s="1">
        <f t="shared" si="643"/>
        <v>1.0940452033520687</v>
      </c>
      <c r="AT796" s="1">
        <f t="shared" si="644"/>
        <v>0.97438377621650041</v>
      </c>
      <c r="AU796" s="1">
        <f t="shared" si="645"/>
        <v>0.8385693996349658</v>
      </c>
      <c r="AV796" s="2">
        <f t="shared" si="610"/>
        <v>795</v>
      </c>
      <c r="AW796" s="1">
        <f t="shared" si="611"/>
        <v>838.56939963496575</v>
      </c>
      <c r="AX796" s="1">
        <f t="shared" si="612"/>
        <v>0.97438377621650041</v>
      </c>
      <c r="AY796" s="1">
        <f t="shared" si="613"/>
        <v>1.0940452033520687</v>
      </c>
      <c r="AZ796" s="1">
        <f t="shared" si="608"/>
        <v>5.1999999999999998E-3</v>
      </c>
      <c r="BA796" s="1">
        <f t="shared" si="609"/>
        <v>20.414648075865788</v>
      </c>
    </row>
    <row r="797" spans="1:53">
      <c r="A797" s="2">
        <f t="shared" si="615"/>
        <v>0.7960000000000006</v>
      </c>
      <c r="B797" s="1">
        <f t="shared" si="601"/>
        <v>0.85167433333333409</v>
      </c>
      <c r="C797" s="1">
        <f t="shared" si="616"/>
        <v>5.4830982468016438E-2</v>
      </c>
      <c r="D797" s="1">
        <f t="shared" si="602"/>
        <v>1.0993937918167205</v>
      </c>
      <c r="E797" s="1">
        <f t="shared" si="614"/>
        <v>1.0993717134511898</v>
      </c>
      <c r="F797" s="1">
        <f t="shared" si="614"/>
        <v>1.0993709070088018</v>
      </c>
      <c r="G797" s="1">
        <f t="shared" si="614"/>
        <v>1.0993708775492825</v>
      </c>
      <c r="H797" s="1">
        <f t="shared" si="617"/>
        <v>0.86643669432879677</v>
      </c>
      <c r="I797" s="1">
        <f t="shared" si="603"/>
        <v>20.638327812800771</v>
      </c>
      <c r="J797" s="1">
        <f>VLOOKUP($I797,Graph!$D$3:$M$50,col)</f>
        <v>6.0000000000000001E-3</v>
      </c>
      <c r="K797" s="1">
        <f>VLOOKUP($I797,Graph!$D$3:$M$50,col+1)</f>
        <v>4.7999999999999996E-3</v>
      </c>
      <c r="L797" s="1">
        <f t="shared" si="618"/>
        <v>5.1999999999999998E-3</v>
      </c>
      <c r="M797" s="1">
        <f t="shared" si="619"/>
        <v>0.64051666666666662</v>
      </c>
      <c r="N797" s="1">
        <f t="shared" si="620"/>
        <v>0.79080000000000061</v>
      </c>
      <c r="O797" s="1">
        <f t="shared" si="621"/>
        <v>5.240144941969091E-2</v>
      </c>
      <c r="P797" s="1">
        <f t="shared" si="622"/>
        <v>1.0942328623721691</v>
      </c>
      <c r="Q797" s="1">
        <f t="shared" si="623"/>
        <v>1.0940608809426373</v>
      </c>
      <c r="R797" s="1">
        <f t="shared" si="624"/>
        <v>1.0940549705115601</v>
      </c>
      <c r="S797" s="1">
        <f t="shared" si="625"/>
        <v>1.0940547672122696</v>
      </c>
      <c r="T797" s="1">
        <f t="shared" si="626"/>
        <v>0.97439586535485223</v>
      </c>
      <c r="U797" s="1">
        <f t="shared" si="627"/>
        <v>0.84016987170946944</v>
      </c>
      <c r="V797" s="2">
        <f t="shared" si="604"/>
        <v>20.427627446784744</v>
      </c>
      <c r="W797" s="1">
        <f>VLOOKUP(V797,Graph!$D$3:$M$50,col)</f>
        <v>6.0000000000000001E-3</v>
      </c>
      <c r="X797" s="1">
        <f>VLOOKUP(V797,Graph!$D$3:$M$50,col+1)</f>
        <v>4.7999999999999996E-3</v>
      </c>
      <c r="Y797" s="1">
        <f t="shared" si="628"/>
        <v>5.1999999999999998E-3</v>
      </c>
      <c r="Z797" s="1">
        <f t="shared" si="605"/>
        <v>0.64051666666666662</v>
      </c>
      <c r="AA797" s="2">
        <f t="shared" si="629"/>
        <v>0.79080000000000061</v>
      </c>
      <c r="AB797" s="1">
        <f t="shared" si="630"/>
        <v>5.240144941969091E-2</v>
      </c>
      <c r="AC797" s="1">
        <f t="shared" si="631"/>
        <v>1.0940547602192363</v>
      </c>
      <c r="AD797" s="1">
        <f t="shared" si="632"/>
        <v>1.0940547599786916</v>
      </c>
      <c r="AE797" s="1">
        <f t="shared" si="633"/>
        <v>1.0940547599704173</v>
      </c>
      <c r="AF797" s="1">
        <f t="shared" si="634"/>
        <v>1.0940547599701327</v>
      </c>
      <c r="AG797" s="1">
        <f t="shared" si="635"/>
        <v>0.97439586535485223</v>
      </c>
      <c r="AH797" s="1">
        <f t="shared" si="636"/>
        <v>0.8401698661479331</v>
      </c>
      <c r="AI797" s="2">
        <f t="shared" si="606"/>
        <v>20.427627401710929</v>
      </c>
      <c r="AJ797" s="1">
        <f>VLOOKUP(AI797,Graph!$D$3:$M$50,col)</f>
        <v>6.0000000000000001E-3</v>
      </c>
      <c r="AK797" s="1">
        <f>VLOOKUP(AI797,Graph!$D$3:$M$50,col+1)</f>
        <v>4.7999999999999996E-3</v>
      </c>
      <c r="AL797" s="1">
        <f t="shared" si="637"/>
        <v>5.1999999999999998E-3</v>
      </c>
      <c r="AM797" s="1">
        <f t="shared" si="607"/>
        <v>0.64051666666666662</v>
      </c>
      <c r="AN797" s="2">
        <f t="shared" si="638"/>
        <v>0.79080000000000061</v>
      </c>
      <c r="AO797" s="1">
        <f t="shared" si="639"/>
        <v>5.240144941969091E-2</v>
      </c>
      <c r="AP797" s="1">
        <f t="shared" si="640"/>
        <v>1.0940547599701229</v>
      </c>
      <c r="AQ797" s="1">
        <f t="shared" si="641"/>
        <v>1.0940547599701225</v>
      </c>
      <c r="AR797" s="1">
        <f t="shared" si="642"/>
        <v>1.0940547599701227</v>
      </c>
      <c r="AS797" s="1">
        <f t="shared" si="643"/>
        <v>1.0940547599701222</v>
      </c>
      <c r="AT797" s="1">
        <f t="shared" si="644"/>
        <v>0.97439586535485223</v>
      </c>
      <c r="AU797" s="1">
        <f t="shared" si="645"/>
        <v>0.84016986614792522</v>
      </c>
      <c r="AV797" s="2">
        <f t="shared" si="610"/>
        <v>796</v>
      </c>
      <c r="AW797" s="1">
        <f t="shared" si="611"/>
        <v>840.16986614792518</v>
      </c>
      <c r="AX797" s="1">
        <f t="shared" si="612"/>
        <v>0.97439586535485223</v>
      </c>
      <c r="AY797" s="1">
        <f t="shared" si="613"/>
        <v>1.0940547599701222</v>
      </c>
      <c r="AZ797" s="1">
        <f t="shared" si="608"/>
        <v>5.1999999999999998E-3</v>
      </c>
      <c r="BA797" s="1">
        <f t="shared" si="609"/>
        <v>20.427627401710929</v>
      </c>
    </row>
    <row r="798" spans="1:53">
      <c r="A798" s="2">
        <f t="shared" si="615"/>
        <v>0.7970000000000006</v>
      </c>
      <c r="B798" s="1">
        <f t="shared" si="601"/>
        <v>0.85271550000000074</v>
      </c>
      <c r="C798" s="1">
        <f t="shared" si="616"/>
        <v>5.4834683212176938E-2</v>
      </c>
      <c r="D798" s="1">
        <f t="shared" si="602"/>
        <v>1.0994016773125292</v>
      </c>
      <c r="E798" s="1">
        <f t="shared" si="614"/>
        <v>1.0993798833121478</v>
      </c>
      <c r="F798" s="1">
        <f t="shared" si="614"/>
        <v>1.0993790871835885</v>
      </c>
      <c r="G798" s="1">
        <f t="shared" si="614"/>
        <v>1.0993790580982086</v>
      </c>
      <c r="H798" s="1">
        <f t="shared" si="617"/>
        <v>0.8680763988897725</v>
      </c>
      <c r="I798" s="1">
        <f t="shared" si="603"/>
        <v>20.651338740336207</v>
      </c>
      <c r="J798" s="1">
        <f>VLOOKUP($I798,Graph!$D$3:$M$50,col)</f>
        <v>6.0000000000000001E-3</v>
      </c>
      <c r="K798" s="1">
        <f>VLOOKUP($I798,Graph!$D$3:$M$50,col+1)</f>
        <v>4.7999999999999996E-3</v>
      </c>
      <c r="L798" s="1">
        <f t="shared" si="618"/>
        <v>5.1999999999999998E-3</v>
      </c>
      <c r="M798" s="1">
        <f t="shared" si="619"/>
        <v>0.64051666666666662</v>
      </c>
      <c r="N798" s="1">
        <f t="shared" si="620"/>
        <v>0.79180000000000061</v>
      </c>
      <c r="O798" s="1">
        <f t="shared" si="621"/>
        <v>5.2405850920200094E-2</v>
      </c>
      <c r="P798" s="1">
        <f t="shared" si="622"/>
        <v>1.0942423724981667</v>
      </c>
      <c r="Q798" s="1">
        <f t="shared" si="623"/>
        <v>1.0940704148292542</v>
      </c>
      <c r="R798" s="1">
        <f t="shared" si="624"/>
        <v>1.094064504559578</v>
      </c>
      <c r="S798" s="1">
        <f t="shared" si="625"/>
        <v>1.0940643012433449</v>
      </c>
      <c r="T798" s="1">
        <f t="shared" si="626"/>
        <v>0.97440792420640399</v>
      </c>
      <c r="U798" s="1">
        <f t="shared" si="627"/>
        <v>0.84177135631179678</v>
      </c>
      <c r="V798" s="2">
        <f t="shared" si="604"/>
        <v>20.440598540568999</v>
      </c>
      <c r="W798" s="1">
        <f>VLOOKUP(V798,Graph!$D$3:$M$50,col)</f>
        <v>6.0000000000000001E-3</v>
      </c>
      <c r="X798" s="1">
        <f>VLOOKUP(V798,Graph!$D$3:$M$50,col+1)</f>
        <v>4.7999999999999996E-3</v>
      </c>
      <c r="Y798" s="1">
        <f t="shared" si="628"/>
        <v>5.1999999999999998E-3</v>
      </c>
      <c r="Z798" s="1">
        <f t="shared" si="605"/>
        <v>0.64051666666666662</v>
      </c>
      <c r="AA798" s="2">
        <f t="shared" si="629"/>
        <v>0.79180000000000061</v>
      </c>
      <c r="AB798" s="1">
        <f t="shared" si="630"/>
        <v>5.2405850920200094E-2</v>
      </c>
      <c r="AC798" s="1">
        <f t="shared" si="631"/>
        <v>1.0940642942489547</v>
      </c>
      <c r="AD798" s="1">
        <f t="shared" si="632"/>
        <v>1.0940642940083367</v>
      </c>
      <c r="AE798" s="1">
        <f t="shared" si="633"/>
        <v>1.0940642940000593</v>
      </c>
      <c r="AF798" s="1">
        <f t="shared" si="634"/>
        <v>1.0940642939997745</v>
      </c>
      <c r="AG798" s="1">
        <f t="shared" si="635"/>
        <v>0.97440792420640399</v>
      </c>
      <c r="AH798" s="1">
        <f t="shared" si="636"/>
        <v>0.8417713507386051</v>
      </c>
      <c r="AI798" s="2">
        <f t="shared" si="606"/>
        <v>20.440598495458026</v>
      </c>
      <c r="AJ798" s="1">
        <f>VLOOKUP(AI798,Graph!$D$3:$M$50,col)</f>
        <v>6.0000000000000001E-3</v>
      </c>
      <c r="AK798" s="1">
        <f>VLOOKUP(AI798,Graph!$D$3:$M$50,col+1)</f>
        <v>4.7999999999999996E-3</v>
      </c>
      <c r="AL798" s="1">
        <f t="shared" si="637"/>
        <v>5.1999999999999998E-3</v>
      </c>
      <c r="AM798" s="1">
        <f t="shared" si="607"/>
        <v>0.64051666666666662</v>
      </c>
      <c r="AN798" s="2">
        <f t="shared" si="638"/>
        <v>0.79180000000000061</v>
      </c>
      <c r="AO798" s="1">
        <f t="shared" si="639"/>
        <v>5.2405850920200094E-2</v>
      </c>
      <c r="AP798" s="1">
        <f t="shared" si="640"/>
        <v>1.0940642939997645</v>
      </c>
      <c r="AQ798" s="1">
        <f t="shared" si="641"/>
        <v>1.0940642939997642</v>
      </c>
      <c r="AR798" s="1">
        <f t="shared" si="642"/>
        <v>1.0940642939997645</v>
      </c>
      <c r="AS798" s="1">
        <f t="shared" si="643"/>
        <v>1.0940642939997642</v>
      </c>
      <c r="AT798" s="1">
        <f t="shared" si="644"/>
        <v>0.97440792420640399</v>
      </c>
      <c r="AU798" s="1">
        <f t="shared" si="645"/>
        <v>0.8417713507385971</v>
      </c>
      <c r="AV798" s="2">
        <f t="shared" si="610"/>
        <v>797</v>
      </c>
      <c r="AW798" s="1">
        <f t="shared" si="611"/>
        <v>841.77135073859711</v>
      </c>
      <c r="AX798" s="1">
        <f t="shared" si="612"/>
        <v>0.97440792420640399</v>
      </c>
      <c r="AY798" s="1">
        <f t="shared" si="613"/>
        <v>1.0940642939997642</v>
      </c>
      <c r="AZ798" s="1">
        <f t="shared" si="608"/>
        <v>5.1999999999999998E-3</v>
      </c>
      <c r="BA798" s="1">
        <f t="shared" si="609"/>
        <v>20.440598495458026</v>
      </c>
    </row>
    <row r="799" spans="1:53">
      <c r="A799" s="2">
        <f t="shared" si="615"/>
        <v>0.7980000000000006</v>
      </c>
      <c r="B799" s="1">
        <f t="shared" si="601"/>
        <v>0.85375666666666739</v>
      </c>
      <c r="C799" s="1">
        <f t="shared" si="616"/>
        <v>5.4838375054559831E-2</v>
      </c>
      <c r="D799" s="1">
        <f t="shared" si="602"/>
        <v>1.0994095440096194</v>
      </c>
      <c r="E799" s="1">
        <f t="shared" si="614"/>
        <v>1.0993880337706818</v>
      </c>
      <c r="F799" s="1">
        <f t="shared" si="614"/>
        <v>1.0993872479359703</v>
      </c>
      <c r="G799" s="1">
        <f t="shared" si="614"/>
        <v>1.0993872192240743</v>
      </c>
      <c r="H799" s="1">
        <f t="shared" si="617"/>
        <v>0.86971713734911649</v>
      </c>
      <c r="I799" s="1">
        <f t="shared" si="603"/>
        <v>20.664341482416202</v>
      </c>
      <c r="J799" s="1">
        <f>VLOOKUP($I799,Graph!$D$3:$M$50,col)</f>
        <v>6.0000000000000001E-3</v>
      </c>
      <c r="K799" s="1">
        <f>VLOOKUP($I799,Graph!$D$3:$M$50,col+1)</f>
        <v>4.7999999999999996E-3</v>
      </c>
      <c r="L799" s="1">
        <f t="shared" si="618"/>
        <v>5.1999999999999998E-3</v>
      </c>
      <c r="M799" s="1">
        <f t="shared" si="619"/>
        <v>0.64051666666666662</v>
      </c>
      <c r="N799" s="1">
        <f t="shared" si="620"/>
        <v>0.79280000000000062</v>
      </c>
      <c r="O799" s="1">
        <f t="shared" si="621"/>
        <v>5.2410241869512444E-2</v>
      </c>
      <c r="P799" s="1">
        <f t="shared" si="622"/>
        <v>1.0942518601580435</v>
      </c>
      <c r="Q799" s="1">
        <f t="shared" si="623"/>
        <v>1.0940799262071139</v>
      </c>
      <c r="R799" s="1">
        <f t="shared" si="624"/>
        <v>1.0940740160990896</v>
      </c>
      <c r="S799" s="1">
        <f t="shared" si="625"/>
        <v>1.0940738127659757</v>
      </c>
      <c r="T799" s="1">
        <f t="shared" si="626"/>
        <v>0.9744199528848283</v>
      </c>
      <c r="U799" s="1">
        <f t="shared" si="627"/>
        <v>0.84337385834459766</v>
      </c>
      <c r="V799" s="2">
        <f t="shared" si="604"/>
        <v>20.453561417883172</v>
      </c>
      <c r="W799" s="1">
        <f>VLOOKUP(V799,Graph!$D$3:$M$50,col)</f>
        <v>6.0000000000000001E-3</v>
      </c>
      <c r="X799" s="1">
        <f>VLOOKUP(V799,Graph!$D$3:$M$50,col+1)</f>
        <v>4.7999999999999996E-3</v>
      </c>
      <c r="Y799" s="1">
        <f t="shared" si="628"/>
        <v>5.1999999999999998E-3</v>
      </c>
      <c r="Z799" s="1">
        <f t="shared" si="605"/>
        <v>0.64051666666666662</v>
      </c>
      <c r="AA799" s="2">
        <f t="shared" si="629"/>
        <v>0.79280000000000062</v>
      </c>
      <c r="AB799" s="1">
        <f t="shared" si="630"/>
        <v>5.2410241869512444E-2</v>
      </c>
      <c r="AC799" s="1">
        <f t="shared" si="631"/>
        <v>1.0940738057702328</v>
      </c>
      <c r="AD799" s="1">
        <f t="shared" si="632"/>
        <v>1.0940738055295418</v>
      </c>
      <c r="AE799" s="1">
        <f t="shared" si="633"/>
        <v>1.0940738055212607</v>
      </c>
      <c r="AF799" s="1">
        <f t="shared" si="634"/>
        <v>1.0940738055209758</v>
      </c>
      <c r="AG799" s="1">
        <f t="shared" si="635"/>
        <v>0.9744199528848283</v>
      </c>
      <c r="AH799" s="1">
        <f t="shared" si="636"/>
        <v>0.84337385275974275</v>
      </c>
      <c r="AI799" s="2">
        <f t="shared" si="606"/>
        <v>20.453561372735077</v>
      </c>
      <c r="AJ799" s="1">
        <f>VLOOKUP(AI799,Graph!$D$3:$M$50,col)</f>
        <v>6.0000000000000001E-3</v>
      </c>
      <c r="AK799" s="1">
        <f>VLOOKUP(AI799,Graph!$D$3:$M$50,col+1)</f>
        <v>4.7999999999999996E-3</v>
      </c>
      <c r="AL799" s="1">
        <f t="shared" si="637"/>
        <v>5.1999999999999998E-3</v>
      </c>
      <c r="AM799" s="1">
        <f t="shared" si="607"/>
        <v>0.64051666666666662</v>
      </c>
      <c r="AN799" s="2">
        <f t="shared" si="638"/>
        <v>0.79280000000000062</v>
      </c>
      <c r="AO799" s="1">
        <f t="shared" si="639"/>
        <v>5.2410241869512444E-2</v>
      </c>
      <c r="AP799" s="1">
        <f t="shared" si="640"/>
        <v>1.094073805520966</v>
      </c>
      <c r="AQ799" s="1">
        <f t="shared" si="641"/>
        <v>1.0940738055209658</v>
      </c>
      <c r="AR799" s="1">
        <f t="shared" si="642"/>
        <v>1.0940738055209656</v>
      </c>
      <c r="AS799" s="1">
        <f t="shared" si="643"/>
        <v>1.0940738055209658</v>
      </c>
      <c r="AT799" s="1">
        <f t="shared" si="644"/>
        <v>0.9744199528848283</v>
      </c>
      <c r="AU799" s="1">
        <f t="shared" si="645"/>
        <v>0.84337385275973498</v>
      </c>
      <c r="AV799" s="2">
        <f t="shared" si="610"/>
        <v>798</v>
      </c>
      <c r="AW799" s="1">
        <f t="shared" si="611"/>
        <v>843.37385275973497</v>
      </c>
      <c r="AX799" s="1">
        <f t="shared" si="612"/>
        <v>0.9744199528848283</v>
      </c>
      <c r="AY799" s="1">
        <f t="shared" si="613"/>
        <v>1.0940738055209658</v>
      </c>
      <c r="AZ799" s="1">
        <f t="shared" si="608"/>
        <v>5.1999999999999998E-3</v>
      </c>
      <c r="BA799" s="1">
        <f t="shared" si="609"/>
        <v>20.453561372735077</v>
      </c>
    </row>
    <row r="800" spans="1:53">
      <c r="A800" s="2">
        <f t="shared" si="615"/>
        <v>0.7990000000000006</v>
      </c>
      <c r="B800" s="1">
        <f t="shared" si="601"/>
        <v>0.85479783333333403</v>
      </c>
      <c r="C800" s="1">
        <f t="shared" si="616"/>
        <v>5.4842058027238808E-2</v>
      </c>
      <c r="D800" s="1">
        <f t="shared" si="602"/>
        <v>1.0994173919751209</v>
      </c>
      <c r="E800" s="1">
        <f t="shared" si="614"/>
        <v>1.0993961648958159</v>
      </c>
      <c r="F800" s="1">
        <f t="shared" si="614"/>
        <v>1.0993953893350272</v>
      </c>
      <c r="G800" s="1">
        <f t="shared" si="614"/>
        <v>1.0993953609959608</v>
      </c>
      <c r="H800" s="1">
        <f t="shared" si="617"/>
        <v>0.87135890905537694</v>
      </c>
      <c r="I800" s="1">
        <f t="shared" si="603"/>
        <v>20.677336054459083</v>
      </c>
      <c r="J800" s="1">
        <f>VLOOKUP($I800,Graph!$D$3:$M$50,col)</f>
        <v>6.0000000000000001E-3</v>
      </c>
      <c r="K800" s="1">
        <f>VLOOKUP($I800,Graph!$D$3:$M$50,col+1)</f>
        <v>4.7999999999999996E-3</v>
      </c>
      <c r="L800" s="1">
        <f t="shared" si="618"/>
        <v>5.1999999999999998E-3</v>
      </c>
      <c r="M800" s="1">
        <f t="shared" si="619"/>
        <v>0.64051666666666662</v>
      </c>
      <c r="N800" s="1">
        <f t="shared" si="620"/>
        <v>0.79380000000000062</v>
      </c>
      <c r="O800" s="1">
        <f t="shared" si="621"/>
        <v>5.2414622305510701E-2</v>
      </c>
      <c r="P800" s="1">
        <f t="shared" si="622"/>
        <v>1.0942613254312927</v>
      </c>
      <c r="Q800" s="1">
        <f t="shared" si="623"/>
        <v>1.0940894151558145</v>
      </c>
      <c r="R800" s="1">
        <f t="shared" si="624"/>
        <v>1.0940835052096884</v>
      </c>
      <c r="S800" s="1">
        <f t="shared" si="625"/>
        <v>1.0940833018597564</v>
      </c>
      <c r="T800" s="1">
        <f t="shared" si="626"/>
        <v>0.97443195150323036</v>
      </c>
      <c r="U800" s="1">
        <f t="shared" si="627"/>
        <v>0.84497737716185994</v>
      </c>
      <c r="V800" s="2">
        <f t="shared" si="604"/>
        <v>20.46651609430592</v>
      </c>
      <c r="W800" s="1">
        <f>VLOOKUP(V800,Graph!$D$3:$M$50,col)</f>
        <v>6.0000000000000001E-3</v>
      </c>
      <c r="X800" s="1">
        <f>VLOOKUP(V800,Graph!$D$3:$M$50,col+1)</f>
        <v>4.7999999999999996E-3</v>
      </c>
      <c r="Y800" s="1">
        <f t="shared" si="628"/>
        <v>5.1999999999999998E-3</v>
      </c>
      <c r="Z800" s="1">
        <f t="shared" si="605"/>
        <v>0.64051666666666662</v>
      </c>
      <c r="AA800" s="2">
        <f t="shared" si="629"/>
        <v>0.79380000000000062</v>
      </c>
      <c r="AB800" s="1">
        <f t="shared" si="630"/>
        <v>5.2414622305510701E-2</v>
      </c>
      <c r="AC800" s="1">
        <f t="shared" si="631"/>
        <v>1.0940832948626651</v>
      </c>
      <c r="AD800" s="1">
        <f t="shared" si="632"/>
        <v>1.094083294621901</v>
      </c>
      <c r="AE800" s="1">
        <f t="shared" si="633"/>
        <v>1.0940832946136165</v>
      </c>
      <c r="AF800" s="1">
        <f t="shared" si="634"/>
        <v>1.0940832946133312</v>
      </c>
      <c r="AG800" s="1">
        <f t="shared" si="635"/>
        <v>0.97443195150323036</v>
      </c>
      <c r="AH800" s="1">
        <f t="shared" si="636"/>
        <v>0.84497737156533415</v>
      </c>
      <c r="AI800" s="2">
        <f t="shared" si="606"/>
        <v>20.466516049120731</v>
      </c>
      <c r="AJ800" s="1">
        <f>VLOOKUP(AI800,Graph!$D$3:$M$50,col)</f>
        <v>6.0000000000000001E-3</v>
      </c>
      <c r="AK800" s="1">
        <f>VLOOKUP(AI800,Graph!$D$3:$M$50,col+1)</f>
        <v>4.7999999999999996E-3</v>
      </c>
      <c r="AL800" s="1">
        <f t="shared" si="637"/>
        <v>5.1999999999999998E-3</v>
      </c>
      <c r="AM800" s="1">
        <f t="shared" si="607"/>
        <v>0.64051666666666662</v>
      </c>
      <c r="AN800" s="2">
        <f t="shared" si="638"/>
        <v>0.79380000000000062</v>
      </c>
      <c r="AO800" s="1">
        <f t="shared" si="639"/>
        <v>5.2414622305510701E-2</v>
      </c>
      <c r="AP800" s="1">
        <f t="shared" si="640"/>
        <v>1.0940832946133214</v>
      </c>
      <c r="AQ800" s="1">
        <f t="shared" si="641"/>
        <v>1.0940832946133212</v>
      </c>
      <c r="AR800" s="1">
        <f t="shared" si="642"/>
        <v>1.0940832946133214</v>
      </c>
      <c r="AS800" s="1">
        <f t="shared" si="643"/>
        <v>1.0940832946133212</v>
      </c>
      <c r="AT800" s="1">
        <f t="shared" si="644"/>
        <v>0.97443195150323036</v>
      </c>
      <c r="AU800" s="1">
        <f t="shared" si="645"/>
        <v>0.84497737156532637</v>
      </c>
      <c r="AV800" s="2">
        <f t="shared" si="610"/>
        <v>799</v>
      </c>
      <c r="AW800" s="1">
        <f t="shared" si="611"/>
        <v>844.97737156532639</v>
      </c>
      <c r="AX800" s="1">
        <f t="shared" si="612"/>
        <v>0.97443195150323036</v>
      </c>
      <c r="AY800" s="1">
        <f t="shared" si="613"/>
        <v>1.0940832946133212</v>
      </c>
      <c r="AZ800" s="1">
        <f t="shared" si="608"/>
        <v>5.1999999999999998E-3</v>
      </c>
      <c r="BA800" s="1">
        <f t="shared" si="609"/>
        <v>20.466516049120731</v>
      </c>
    </row>
    <row r="801" spans="1:53">
      <c r="A801" s="2">
        <f t="shared" si="615"/>
        <v>0.8000000000000006</v>
      </c>
      <c r="B801" s="1">
        <f t="shared" si="601"/>
        <v>0.85583900000000079</v>
      </c>
      <c r="C801" s="1">
        <f t="shared" si="616"/>
        <v>5.4845732162133717E-2</v>
      </c>
      <c r="D801" s="1">
        <f t="shared" si="602"/>
        <v>1.0994252212758451</v>
      </c>
      <c r="E801" s="1">
        <f t="shared" ref="E801:G820" si="646">SQRT(D801-($C801*D801-POWER(D801,1/3)+1)/($C801-POWER(D801,-2/3)/3))</f>
        <v>1.0994042767562466</v>
      </c>
      <c r="F801" s="1">
        <f t="shared" si="646"/>
        <v>1.0994035114495124</v>
      </c>
      <c r="G801" s="1">
        <f t="shared" si="646"/>
        <v>1.0994034834826223</v>
      </c>
      <c r="H801" s="1">
        <f t="shared" si="617"/>
        <v>0.87300171335833177</v>
      </c>
      <c r="I801" s="1">
        <f t="shared" si="603"/>
        <v>20.690322471834893</v>
      </c>
      <c r="J801" s="1">
        <f>VLOOKUP($I801,Graph!$D$3:$M$50,col)</f>
        <v>6.0000000000000001E-3</v>
      </c>
      <c r="K801" s="1">
        <f>VLOOKUP($I801,Graph!$D$3:$M$50,col+1)</f>
        <v>4.7999999999999996E-3</v>
      </c>
      <c r="L801" s="1">
        <f t="shared" si="618"/>
        <v>5.1999999999999998E-3</v>
      </c>
      <c r="M801" s="1">
        <f t="shared" si="619"/>
        <v>0.64051666666666662</v>
      </c>
      <c r="N801" s="1">
        <f t="shared" si="620"/>
        <v>0.79480000000000062</v>
      </c>
      <c r="O801" s="1">
        <f t="shared" si="621"/>
        <v>5.2418992265896559E-2</v>
      </c>
      <c r="P801" s="1">
        <f t="shared" si="622"/>
        <v>1.0942707683970334</v>
      </c>
      <c r="Q801" s="1">
        <f t="shared" si="623"/>
        <v>1.0940988817545789</v>
      </c>
      <c r="R801" s="1">
        <f t="shared" si="624"/>
        <v>1.0940929719705961</v>
      </c>
      <c r="S801" s="1">
        <f t="shared" si="625"/>
        <v>1.0940927686039077</v>
      </c>
      <c r="T801" s="1">
        <f t="shared" si="626"/>
        <v>0.97444392017415027</v>
      </c>
      <c r="U801" s="1">
        <f t="shared" si="627"/>
        <v>0.84658191211880007</v>
      </c>
      <c r="V801" s="2">
        <f t="shared" si="604"/>
        <v>20.479462585366765</v>
      </c>
      <c r="W801" s="1">
        <f>VLOOKUP(V801,Graph!$D$3:$M$50,col)</f>
        <v>6.0000000000000001E-3</v>
      </c>
      <c r="X801" s="1">
        <f>VLOOKUP(V801,Graph!$D$3:$M$50,col+1)</f>
        <v>4.7999999999999996E-3</v>
      </c>
      <c r="Y801" s="1">
        <f t="shared" si="628"/>
        <v>5.1999999999999998E-3</v>
      </c>
      <c r="Z801" s="1">
        <f t="shared" si="605"/>
        <v>0.64051666666666662</v>
      </c>
      <c r="AA801" s="2">
        <f t="shared" si="629"/>
        <v>0.79480000000000062</v>
      </c>
      <c r="AB801" s="1">
        <f t="shared" si="630"/>
        <v>5.2418992265896559E-2</v>
      </c>
      <c r="AC801" s="1">
        <f t="shared" si="631"/>
        <v>1.094092761605471</v>
      </c>
      <c r="AD801" s="1">
        <f t="shared" si="632"/>
        <v>1.0940927613646343</v>
      </c>
      <c r="AE801" s="1">
        <f t="shared" si="633"/>
        <v>1.0940927613563465</v>
      </c>
      <c r="AF801" s="1">
        <f t="shared" si="634"/>
        <v>1.0940927613560611</v>
      </c>
      <c r="AG801" s="1">
        <f t="shared" si="635"/>
        <v>0.97444392017415027</v>
      </c>
      <c r="AH801" s="1">
        <f t="shared" si="636"/>
        <v>0.84658190651059573</v>
      </c>
      <c r="AI801" s="2">
        <f t="shared" si="606"/>
        <v>20.479462540144517</v>
      </c>
      <c r="AJ801" s="1">
        <f>VLOOKUP(AI801,Graph!$D$3:$M$50,col)</f>
        <v>6.0000000000000001E-3</v>
      </c>
      <c r="AK801" s="1">
        <f>VLOOKUP(AI801,Graph!$D$3:$M$50,col+1)</f>
        <v>4.7999999999999996E-3</v>
      </c>
      <c r="AL801" s="1">
        <f t="shared" si="637"/>
        <v>5.1999999999999998E-3</v>
      </c>
      <c r="AM801" s="1">
        <f t="shared" si="607"/>
        <v>0.64051666666666662</v>
      </c>
      <c r="AN801" s="2">
        <f t="shared" si="638"/>
        <v>0.79480000000000062</v>
      </c>
      <c r="AO801" s="1">
        <f t="shared" si="639"/>
        <v>5.2418992265896559E-2</v>
      </c>
      <c r="AP801" s="1">
        <f t="shared" si="640"/>
        <v>1.0940927613560516</v>
      </c>
      <c r="AQ801" s="1">
        <f t="shared" si="641"/>
        <v>1.0940927613560509</v>
      </c>
      <c r="AR801" s="1">
        <f t="shared" si="642"/>
        <v>1.0940927613560512</v>
      </c>
      <c r="AS801" s="1">
        <f t="shared" si="643"/>
        <v>1.0940927613560512</v>
      </c>
      <c r="AT801" s="1">
        <f t="shared" si="644"/>
        <v>0.97444392017415027</v>
      </c>
      <c r="AU801" s="1">
        <f t="shared" si="645"/>
        <v>0.84658190651058807</v>
      </c>
      <c r="AV801" s="2">
        <f t="shared" si="610"/>
        <v>800</v>
      </c>
      <c r="AW801" s="1">
        <f t="shared" si="611"/>
        <v>846.58190651058806</v>
      </c>
      <c r="AX801" s="1">
        <f t="shared" si="612"/>
        <v>0.97444392017415027</v>
      </c>
      <c r="AY801" s="1">
        <f t="shared" si="613"/>
        <v>1.0940927613560512</v>
      </c>
      <c r="AZ801" s="1">
        <f t="shared" si="608"/>
        <v>5.1999999999999998E-3</v>
      </c>
      <c r="BA801" s="1">
        <f t="shared" si="609"/>
        <v>20.479462540144517</v>
      </c>
    </row>
    <row r="802" spans="1:53">
      <c r="A802" s="2">
        <f t="shared" si="615"/>
        <v>0.8010000000000006</v>
      </c>
      <c r="B802" s="1">
        <f t="shared" si="601"/>
        <v>0.85688016666666744</v>
      </c>
      <c r="C802" s="1">
        <f t="shared" si="616"/>
        <v>5.484939749101142E-2</v>
      </c>
      <c r="D802" s="1">
        <f t="shared" si="602"/>
        <v>1.0994330319782857</v>
      </c>
      <c r="E802" s="1">
        <f t="shared" si="646"/>
        <v>1.0994123694203466</v>
      </c>
      <c r="F802" s="1">
        <f t="shared" si="646"/>
        <v>1.0994116143478527</v>
      </c>
      <c r="G802" s="1">
        <f t="shared" si="646"/>
        <v>1.0994115867524881</v>
      </c>
      <c r="H802" s="1">
        <f t="shared" si="617"/>
        <v>0.87464554960898599</v>
      </c>
      <c r="I802" s="1">
        <f t="shared" si="603"/>
        <v>20.703300749865573</v>
      </c>
      <c r="J802" s="1">
        <f>VLOOKUP($I802,Graph!$D$3:$M$50,col)</f>
        <v>6.0000000000000001E-3</v>
      </c>
      <c r="K802" s="1">
        <f>VLOOKUP($I802,Graph!$D$3:$M$50,col+1)</f>
        <v>4.7999999999999996E-3</v>
      </c>
      <c r="L802" s="1">
        <f t="shared" si="618"/>
        <v>5.1999999999999998E-3</v>
      </c>
      <c r="M802" s="1">
        <f t="shared" si="619"/>
        <v>0.64051666666666662</v>
      </c>
      <c r="N802" s="1">
        <f t="shared" si="620"/>
        <v>0.79580000000000062</v>
      </c>
      <c r="O802" s="1">
        <f t="shared" si="621"/>
        <v>5.2423351788191755E-2</v>
      </c>
      <c r="P802" s="1">
        <f t="shared" si="622"/>
        <v>1.0942801891340121</v>
      </c>
      <c r="Q802" s="1">
        <f t="shared" si="623"/>
        <v>1.0941083260822577</v>
      </c>
      <c r="R802" s="1">
        <f t="shared" si="624"/>
        <v>1.0941024164606594</v>
      </c>
      <c r="S802" s="1">
        <f t="shared" si="625"/>
        <v>1.0941022130772771</v>
      </c>
      <c r="T802" s="1">
        <f t="shared" si="626"/>
        <v>0.9744558590095671</v>
      </c>
      <c r="U802" s="1">
        <f t="shared" si="627"/>
        <v>0.84818746257186017</v>
      </c>
      <c r="V802" s="2">
        <f t="shared" si="604"/>
        <v>20.492400906546322</v>
      </c>
      <c r="W802" s="1">
        <f>VLOOKUP(V802,Graph!$D$3:$M$50,col)</f>
        <v>6.0000000000000001E-3</v>
      </c>
      <c r="X802" s="1">
        <f>VLOOKUP(V802,Graph!$D$3:$M$50,col+1)</f>
        <v>4.7999999999999996E-3</v>
      </c>
      <c r="Y802" s="1">
        <f t="shared" si="628"/>
        <v>5.1999999999999998E-3</v>
      </c>
      <c r="Z802" s="1">
        <f t="shared" si="605"/>
        <v>0.64051666666666662</v>
      </c>
      <c r="AA802" s="2">
        <f t="shared" si="629"/>
        <v>0.79580000000000062</v>
      </c>
      <c r="AB802" s="1">
        <f t="shared" si="630"/>
        <v>5.2423351788191755E-2</v>
      </c>
      <c r="AC802" s="1">
        <f t="shared" si="631"/>
        <v>1.094102206077499</v>
      </c>
      <c r="AD802" s="1">
        <f t="shared" si="632"/>
        <v>1.0941022058365895</v>
      </c>
      <c r="AE802" s="1">
        <f t="shared" si="633"/>
        <v>1.0941022058282981</v>
      </c>
      <c r="AF802" s="1">
        <f t="shared" si="634"/>
        <v>1.094102205828013</v>
      </c>
      <c r="AG802" s="1">
        <f t="shared" si="635"/>
        <v>0.9744558590095671</v>
      </c>
      <c r="AH802" s="1">
        <f t="shared" si="636"/>
        <v>0.84818745695196962</v>
      </c>
      <c r="AI802" s="2">
        <f t="shared" si="606"/>
        <v>20.492400861287052</v>
      </c>
      <c r="AJ802" s="1">
        <f>VLOOKUP(AI802,Graph!$D$3:$M$50,col)</f>
        <v>6.0000000000000001E-3</v>
      </c>
      <c r="AK802" s="1">
        <f>VLOOKUP(AI802,Graph!$D$3:$M$50,col+1)</f>
        <v>4.7999999999999996E-3</v>
      </c>
      <c r="AL802" s="1">
        <f t="shared" si="637"/>
        <v>5.1999999999999998E-3</v>
      </c>
      <c r="AM802" s="1">
        <f t="shared" si="607"/>
        <v>0.64051666666666662</v>
      </c>
      <c r="AN802" s="2">
        <f t="shared" si="638"/>
        <v>0.79580000000000062</v>
      </c>
      <c r="AO802" s="1">
        <f t="shared" si="639"/>
        <v>5.2423351788191755E-2</v>
      </c>
      <c r="AP802" s="1">
        <f t="shared" si="640"/>
        <v>1.094102205828003</v>
      </c>
      <c r="AQ802" s="1">
        <f t="shared" si="641"/>
        <v>1.0941022058280025</v>
      </c>
      <c r="AR802" s="1">
        <f t="shared" si="642"/>
        <v>1.0941022058280028</v>
      </c>
      <c r="AS802" s="1">
        <f t="shared" si="643"/>
        <v>1.0941022058280025</v>
      </c>
      <c r="AT802" s="1">
        <f t="shared" si="644"/>
        <v>0.9744558590095671</v>
      </c>
      <c r="AU802" s="1">
        <f t="shared" si="645"/>
        <v>0.84818745695196152</v>
      </c>
      <c r="AV802" s="2">
        <f t="shared" si="610"/>
        <v>801</v>
      </c>
      <c r="AW802" s="1">
        <f t="shared" si="611"/>
        <v>848.18745695196151</v>
      </c>
      <c r="AX802" s="1">
        <f t="shared" si="612"/>
        <v>0.9744558590095671</v>
      </c>
      <c r="AY802" s="1">
        <f t="shared" si="613"/>
        <v>1.0941022058280025</v>
      </c>
      <c r="AZ802" s="1">
        <f t="shared" si="608"/>
        <v>5.1999999999999998E-3</v>
      </c>
      <c r="BA802" s="1">
        <f t="shared" si="609"/>
        <v>20.492400861287052</v>
      </c>
    </row>
    <row r="803" spans="1:53">
      <c r="A803" s="2">
        <f t="shared" si="615"/>
        <v>0.8020000000000006</v>
      </c>
      <c r="B803" s="1">
        <f t="shared" si="601"/>
        <v>0.85792133333333409</v>
      </c>
      <c r="C803" s="1">
        <f t="shared" si="616"/>
        <v>5.4853054045486765E-2</v>
      </c>
      <c r="D803" s="1">
        <f t="shared" si="602"/>
        <v>1.0994408241486213</v>
      </c>
      <c r="E803" s="1">
        <f t="shared" si="646"/>
        <v>1.0994204429561647</v>
      </c>
      <c r="F803" s="1">
        <f t="shared" si="646"/>
        <v>1.0994196980981528</v>
      </c>
      <c r="G803" s="1">
        <f t="shared" si="646"/>
        <v>1.0994196708736643</v>
      </c>
      <c r="H803" s="1">
        <f t="shared" si="617"/>
        <v>0.87629041715956757</v>
      </c>
      <c r="I803" s="1">
        <f t="shared" si="603"/>
        <v>20.716270903825158</v>
      </c>
      <c r="J803" s="1">
        <f>VLOOKUP($I803,Graph!$D$3:$M$50,col)</f>
        <v>6.0000000000000001E-3</v>
      </c>
      <c r="K803" s="1">
        <f>VLOOKUP($I803,Graph!$D$3:$M$50,col+1)</f>
        <v>4.7999999999999996E-3</v>
      </c>
      <c r="L803" s="1">
        <f t="shared" si="618"/>
        <v>5.1999999999999998E-3</v>
      </c>
      <c r="M803" s="1">
        <f t="shared" si="619"/>
        <v>0.64051666666666662</v>
      </c>
      <c r="N803" s="1">
        <f t="shared" si="620"/>
        <v>0.79680000000000062</v>
      </c>
      <c r="O803" s="1">
        <f t="shared" si="621"/>
        <v>5.2427700909739014E-2</v>
      </c>
      <c r="P803" s="1">
        <f t="shared" si="622"/>
        <v>1.0942895877206062</v>
      </c>
      <c r="Q803" s="1">
        <f t="shared" si="623"/>
        <v>1.0941177482173317</v>
      </c>
      <c r="R803" s="1">
        <f t="shared" si="624"/>
        <v>1.0941118387583564</v>
      </c>
      <c r="S803" s="1">
        <f t="shared" si="625"/>
        <v>1.0941116353583407</v>
      </c>
      <c r="T803" s="1">
        <f t="shared" si="626"/>
        <v>0.9744677681209023</v>
      </c>
      <c r="U803" s="1">
        <f t="shared" si="627"/>
        <v>0.84979402787870351</v>
      </c>
      <c r="V803" s="2">
        <f t="shared" si="604"/>
        <v>20.505331073276523</v>
      </c>
      <c r="W803" s="1">
        <f>VLOOKUP(V803,Graph!$D$3:$M$50,col)</f>
        <v>6.0000000000000001E-3</v>
      </c>
      <c r="X803" s="1">
        <f>VLOOKUP(V803,Graph!$D$3:$M$50,col+1)</f>
        <v>4.7999999999999996E-3</v>
      </c>
      <c r="Y803" s="1">
        <f t="shared" si="628"/>
        <v>5.1999999999999998E-3</v>
      </c>
      <c r="Z803" s="1">
        <f t="shared" si="605"/>
        <v>0.64051666666666662</v>
      </c>
      <c r="AA803" s="2">
        <f t="shared" si="629"/>
        <v>0.79680000000000062</v>
      </c>
      <c r="AB803" s="1">
        <f t="shared" si="630"/>
        <v>5.2427700909739014E-2</v>
      </c>
      <c r="AC803" s="1">
        <f t="shared" si="631"/>
        <v>1.094111628357225</v>
      </c>
      <c r="AD803" s="1">
        <f t="shared" si="632"/>
        <v>1.0941116281162431</v>
      </c>
      <c r="AE803" s="1">
        <f t="shared" si="633"/>
        <v>1.0941116281079486</v>
      </c>
      <c r="AF803" s="1">
        <f t="shared" si="634"/>
        <v>1.094111628107663</v>
      </c>
      <c r="AG803" s="1">
        <f t="shared" si="635"/>
        <v>0.9744677681209023</v>
      </c>
      <c r="AH803" s="1">
        <f t="shared" si="636"/>
        <v>0.84979402224711886</v>
      </c>
      <c r="AI803" s="2">
        <f t="shared" si="606"/>
        <v>20.505331027980251</v>
      </c>
      <c r="AJ803" s="1">
        <f>VLOOKUP(AI803,Graph!$D$3:$M$50,col)</f>
        <v>6.0000000000000001E-3</v>
      </c>
      <c r="AK803" s="1">
        <f>VLOOKUP(AI803,Graph!$D$3:$M$50,col+1)</f>
        <v>4.7999999999999996E-3</v>
      </c>
      <c r="AL803" s="1">
        <f t="shared" si="637"/>
        <v>5.1999999999999998E-3</v>
      </c>
      <c r="AM803" s="1">
        <f t="shared" si="607"/>
        <v>0.64051666666666662</v>
      </c>
      <c r="AN803" s="2">
        <f t="shared" si="638"/>
        <v>0.79680000000000062</v>
      </c>
      <c r="AO803" s="1">
        <f t="shared" si="639"/>
        <v>5.2427700909739014E-2</v>
      </c>
      <c r="AP803" s="1">
        <f t="shared" si="640"/>
        <v>1.0941116281076533</v>
      </c>
      <c r="AQ803" s="1">
        <f t="shared" si="641"/>
        <v>1.0941116281076533</v>
      </c>
      <c r="AR803" s="1">
        <f t="shared" si="642"/>
        <v>1.0941116281076533</v>
      </c>
      <c r="AS803" s="1">
        <f t="shared" si="643"/>
        <v>1.0941116281076533</v>
      </c>
      <c r="AT803" s="1">
        <f t="shared" si="644"/>
        <v>0.9744677681209023</v>
      </c>
      <c r="AU803" s="1">
        <f t="shared" si="645"/>
        <v>0.8497940222471112</v>
      </c>
      <c r="AV803" s="2">
        <f t="shared" si="610"/>
        <v>802</v>
      </c>
      <c r="AW803" s="1">
        <f t="shared" si="611"/>
        <v>849.79402224711123</v>
      </c>
      <c r="AX803" s="1">
        <f t="shared" si="612"/>
        <v>0.9744677681209023</v>
      </c>
      <c r="AY803" s="1">
        <f t="shared" si="613"/>
        <v>1.0941116281076533</v>
      </c>
      <c r="AZ803" s="1">
        <f t="shared" si="608"/>
        <v>5.1999999999999998E-3</v>
      </c>
      <c r="BA803" s="1">
        <f t="shared" si="609"/>
        <v>20.505331027980251</v>
      </c>
    </row>
    <row r="804" spans="1:53">
      <c r="A804" s="2">
        <f t="shared" si="615"/>
        <v>0.8030000000000006</v>
      </c>
      <c r="B804" s="1">
        <f t="shared" si="601"/>
        <v>0.85896250000000074</v>
      </c>
      <c r="C804" s="1">
        <f t="shared" si="616"/>
        <v>5.485670185702346E-2</v>
      </c>
      <c r="D804" s="1">
        <f t="shared" si="602"/>
        <v>1.0994485978527171</v>
      </c>
      <c r="E804" s="1">
        <f t="shared" si="646"/>
        <v>1.0994284974314288</v>
      </c>
      <c r="F804" s="1">
        <f t="shared" si="646"/>
        <v>1.099427762768195</v>
      </c>
      <c r="G804" s="1">
        <f t="shared" si="646"/>
        <v>1.0994277359139344</v>
      </c>
      <c r="H804" s="1">
        <f t="shared" si="617"/>
        <v>0.87793631536352179</v>
      </c>
      <c r="I804" s="1">
        <f t="shared" si="603"/>
        <v>20.729232948940002</v>
      </c>
      <c r="J804" s="1">
        <f>VLOOKUP($I804,Graph!$D$3:$M$50,col)</f>
        <v>6.0000000000000001E-3</v>
      </c>
      <c r="K804" s="1">
        <f>VLOOKUP($I804,Graph!$D$3:$M$50,col+1)</f>
        <v>4.7999999999999996E-3</v>
      </c>
      <c r="L804" s="1">
        <f t="shared" si="618"/>
        <v>5.1999999999999998E-3</v>
      </c>
      <c r="M804" s="1">
        <f t="shared" si="619"/>
        <v>0.64051666666666662</v>
      </c>
      <c r="N804" s="1">
        <f t="shared" si="620"/>
        <v>0.79780000000000062</v>
      </c>
      <c r="O804" s="1">
        <f t="shared" si="621"/>
        <v>5.2432039667703274E-2</v>
      </c>
      <c r="P804" s="1">
        <f t="shared" si="622"/>
        <v>1.094298964234824</v>
      </c>
      <c r="Q804" s="1">
        <f t="shared" si="623"/>
        <v>1.0941271482379118</v>
      </c>
      <c r="R804" s="1">
        <f t="shared" si="624"/>
        <v>1.0941212389417958</v>
      </c>
      <c r="S804" s="1">
        <f t="shared" si="625"/>
        <v>1.0941210355252078</v>
      </c>
      <c r="T804" s="1">
        <f t="shared" si="626"/>
        <v>0.97447964761902339</v>
      </c>
      <c r="U804" s="1">
        <f t="shared" si="627"/>
        <v>0.85140160739821202</v>
      </c>
      <c r="V804" s="2">
        <f t="shared" si="604"/>
        <v>20.518253100940814</v>
      </c>
      <c r="W804" s="1">
        <f>VLOOKUP(V804,Graph!$D$3:$M$50,col)</f>
        <v>6.0000000000000001E-3</v>
      </c>
      <c r="X804" s="1">
        <f>VLOOKUP(V804,Graph!$D$3:$M$50,col+1)</f>
        <v>4.7999999999999996E-3</v>
      </c>
      <c r="Y804" s="1">
        <f t="shared" si="628"/>
        <v>5.1999999999999998E-3</v>
      </c>
      <c r="Z804" s="1">
        <f t="shared" si="605"/>
        <v>0.64051666666666662</v>
      </c>
      <c r="AA804" s="2">
        <f t="shared" si="629"/>
        <v>0.79780000000000062</v>
      </c>
      <c r="AB804" s="1">
        <f t="shared" si="630"/>
        <v>5.2432039667703274E-2</v>
      </c>
      <c r="AC804" s="1">
        <f t="shared" si="631"/>
        <v>1.0941210285227585</v>
      </c>
      <c r="AD804" s="1">
        <f t="shared" si="632"/>
        <v>1.0941210282817047</v>
      </c>
      <c r="AE804" s="1">
        <f t="shared" si="633"/>
        <v>1.0941210282734064</v>
      </c>
      <c r="AF804" s="1">
        <f t="shared" si="634"/>
        <v>1.0941210282731209</v>
      </c>
      <c r="AG804" s="1">
        <f t="shared" si="635"/>
        <v>0.97447964761902339</v>
      </c>
      <c r="AH804" s="1">
        <f t="shared" si="636"/>
        <v>0.85140160175492541</v>
      </c>
      <c r="AI804" s="2">
        <f t="shared" si="606"/>
        <v>20.51825305560757</v>
      </c>
      <c r="AJ804" s="1">
        <f>VLOOKUP(AI804,Graph!$D$3:$M$50,col)</f>
        <v>6.0000000000000001E-3</v>
      </c>
      <c r="AK804" s="1">
        <f>VLOOKUP(AI804,Graph!$D$3:$M$50,col+1)</f>
        <v>4.7999999999999996E-3</v>
      </c>
      <c r="AL804" s="1">
        <f t="shared" si="637"/>
        <v>5.1999999999999998E-3</v>
      </c>
      <c r="AM804" s="1">
        <f t="shared" si="607"/>
        <v>0.64051666666666662</v>
      </c>
      <c r="AN804" s="2">
        <f t="shared" si="638"/>
        <v>0.79780000000000062</v>
      </c>
      <c r="AO804" s="1">
        <f t="shared" si="639"/>
        <v>5.2432039667703274E-2</v>
      </c>
      <c r="AP804" s="1">
        <f t="shared" si="640"/>
        <v>1.0941210282731111</v>
      </c>
      <c r="AQ804" s="1">
        <f t="shared" si="641"/>
        <v>1.0941210282731106</v>
      </c>
      <c r="AR804" s="1">
        <f t="shared" si="642"/>
        <v>1.0941210282731109</v>
      </c>
      <c r="AS804" s="1">
        <f t="shared" si="643"/>
        <v>1.0941210282731106</v>
      </c>
      <c r="AT804" s="1">
        <f t="shared" si="644"/>
        <v>0.97447964761902339</v>
      </c>
      <c r="AU804" s="1">
        <f t="shared" si="645"/>
        <v>0.85140160175491753</v>
      </c>
      <c r="AV804" s="2">
        <f t="shared" si="610"/>
        <v>803</v>
      </c>
      <c r="AW804" s="1">
        <f t="shared" si="611"/>
        <v>851.40160175491758</v>
      </c>
      <c r="AX804" s="1">
        <f t="shared" si="612"/>
        <v>0.97447964761902339</v>
      </c>
      <c r="AY804" s="1">
        <f t="shared" si="613"/>
        <v>1.0941210282731106</v>
      </c>
      <c r="AZ804" s="1">
        <f t="shared" si="608"/>
        <v>5.1999999999999998E-3</v>
      </c>
      <c r="BA804" s="1">
        <f t="shared" si="609"/>
        <v>20.51825305560757</v>
      </c>
    </row>
    <row r="805" spans="1:53">
      <c r="A805" s="2">
        <f t="shared" si="615"/>
        <v>0.8040000000000006</v>
      </c>
      <c r="B805" s="1">
        <f t="shared" si="601"/>
        <v>0.86000366666666739</v>
      </c>
      <c r="C805" s="1">
        <f t="shared" si="616"/>
        <v>5.4860340956935018E-2</v>
      </c>
      <c r="D805" s="1">
        <f t="shared" si="602"/>
        <v>1.0994563531561257</v>
      </c>
      <c r="E805" s="1">
        <f t="shared" si="646"/>
        <v>1.0994365329135471</v>
      </c>
      <c r="F805" s="1">
        <f t="shared" si="646"/>
        <v>1.0994358084254432</v>
      </c>
      <c r="G805" s="1">
        <f t="shared" si="646"/>
        <v>1.0994357819407643</v>
      </c>
      <c r="H805" s="1">
        <f t="shared" si="617"/>
        <v>0.87958324357550999</v>
      </c>
      <c r="I805" s="1">
        <f t="shared" si="603"/>
        <v>20.742186900389012</v>
      </c>
      <c r="J805" s="1">
        <f>VLOOKUP($I805,Graph!$D$3:$M$50,col)</f>
        <v>6.0000000000000001E-3</v>
      </c>
      <c r="K805" s="1">
        <f>VLOOKUP($I805,Graph!$D$3:$M$50,col+1)</f>
        <v>4.7999999999999996E-3</v>
      </c>
      <c r="L805" s="1">
        <f t="shared" si="618"/>
        <v>5.1999999999999998E-3</v>
      </c>
      <c r="M805" s="1">
        <f t="shared" si="619"/>
        <v>0.64051666666666662</v>
      </c>
      <c r="N805" s="1">
        <f t="shared" si="620"/>
        <v>0.79880000000000062</v>
      </c>
      <c r="O805" s="1">
        <f t="shared" si="621"/>
        <v>5.2436368099072622E-2</v>
      </c>
      <c r="P805" s="1">
        <f t="shared" si="622"/>
        <v>1.0943083187543083</v>
      </c>
      <c r="Q805" s="1">
        <f t="shared" si="623"/>
        <v>1.0941365262217451</v>
      </c>
      <c r="R805" s="1">
        <f t="shared" si="624"/>
        <v>1.0941306170887206</v>
      </c>
      <c r="S805" s="1">
        <f t="shared" si="625"/>
        <v>1.0941304136556218</v>
      </c>
      <c r="T805" s="1">
        <f t="shared" si="626"/>
        <v>0.97449149761424725</v>
      </c>
      <c r="U805" s="1">
        <f t="shared" si="627"/>
        <v>0.8530102004904806</v>
      </c>
      <c r="V805" s="2">
        <f t="shared" si="604"/>
        <v>20.531167004874366</v>
      </c>
      <c r="W805" s="1">
        <f>VLOOKUP(V805,Graph!$D$3:$M$50,col)</f>
        <v>6.0000000000000001E-3</v>
      </c>
      <c r="X805" s="1">
        <f>VLOOKUP(V805,Graph!$D$3:$M$50,col+1)</f>
        <v>4.7999999999999996E-3</v>
      </c>
      <c r="Y805" s="1">
        <f t="shared" si="628"/>
        <v>5.1999999999999998E-3</v>
      </c>
      <c r="Z805" s="1">
        <f t="shared" si="605"/>
        <v>0.64051666666666662</v>
      </c>
      <c r="AA805" s="2">
        <f t="shared" si="629"/>
        <v>0.79880000000000062</v>
      </c>
      <c r="AB805" s="1">
        <f t="shared" si="630"/>
        <v>5.2436368099072622E-2</v>
      </c>
      <c r="AC805" s="1">
        <f t="shared" si="631"/>
        <v>1.0941304066518425</v>
      </c>
      <c r="AD805" s="1">
        <f t="shared" si="632"/>
        <v>1.0941304064107162</v>
      </c>
      <c r="AE805" s="1">
        <f t="shared" si="633"/>
        <v>1.0941304064024149</v>
      </c>
      <c r="AF805" s="1">
        <f t="shared" si="634"/>
        <v>1.0941304064021289</v>
      </c>
      <c r="AG805" s="1">
        <f t="shared" si="635"/>
        <v>0.97449149761424725</v>
      </c>
      <c r="AH805" s="1">
        <f t="shared" si="636"/>
        <v>0.85301019483548435</v>
      </c>
      <c r="AI805" s="2">
        <f t="shared" si="606"/>
        <v>20.531166959504191</v>
      </c>
      <c r="AJ805" s="1">
        <f>VLOOKUP(AI805,Graph!$D$3:$M$50,col)</f>
        <v>6.0000000000000001E-3</v>
      </c>
      <c r="AK805" s="1">
        <f>VLOOKUP(AI805,Graph!$D$3:$M$50,col+1)</f>
        <v>4.7999999999999996E-3</v>
      </c>
      <c r="AL805" s="1">
        <f t="shared" si="637"/>
        <v>5.1999999999999998E-3</v>
      </c>
      <c r="AM805" s="1">
        <f t="shared" si="607"/>
        <v>0.64051666666666662</v>
      </c>
      <c r="AN805" s="2">
        <f t="shared" si="638"/>
        <v>0.79880000000000062</v>
      </c>
      <c r="AO805" s="1">
        <f t="shared" si="639"/>
        <v>5.2436368099072622E-2</v>
      </c>
      <c r="AP805" s="1">
        <f t="shared" si="640"/>
        <v>1.0941304064021193</v>
      </c>
      <c r="AQ805" s="1">
        <f t="shared" si="641"/>
        <v>1.0941304064021189</v>
      </c>
      <c r="AR805" s="1">
        <f t="shared" si="642"/>
        <v>1.0941304064021191</v>
      </c>
      <c r="AS805" s="1">
        <f t="shared" si="643"/>
        <v>1.0941304064021191</v>
      </c>
      <c r="AT805" s="1">
        <f t="shared" si="644"/>
        <v>0.97449149761424725</v>
      </c>
      <c r="AU805" s="1">
        <f t="shared" si="645"/>
        <v>0.85301019483547669</v>
      </c>
      <c r="AV805" s="2">
        <f t="shared" si="610"/>
        <v>804</v>
      </c>
      <c r="AW805" s="1">
        <f t="shared" si="611"/>
        <v>853.01019483547668</v>
      </c>
      <c r="AX805" s="1">
        <f t="shared" si="612"/>
        <v>0.97449149761424725</v>
      </c>
      <c r="AY805" s="1">
        <f t="shared" si="613"/>
        <v>1.0941304064021191</v>
      </c>
      <c r="AZ805" s="1">
        <f t="shared" si="608"/>
        <v>5.1999999999999998E-3</v>
      </c>
      <c r="BA805" s="1">
        <f t="shared" si="609"/>
        <v>20.531166959504191</v>
      </c>
    </row>
    <row r="806" spans="1:53">
      <c r="A806" s="2">
        <f t="shared" si="615"/>
        <v>0.8050000000000006</v>
      </c>
      <c r="B806" s="1">
        <f t="shared" si="601"/>
        <v>0.86104483333333404</v>
      </c>
      <c r="C806" s="1">
        <f t="shared" si="616"/>
        <v>5.4863971376385622E-2</v>
      </c>
      <c r="D806" s="1">
        <f t="shared" si="602"/>
        <v>1.0994640901240911</v>
      </c>
      <c r="E806" s="1">
        <f t="shared" si="646"/>
        <v>1.0994445494696108</v>
      </c>
      <c r="F806" s="1">
        <f t="shared" si="646"/>
        <v>1.099443835137043</v>
      </c>
      <c r="G806" s="1">
        <f t="shared" si="646"/>
        <v>1.0994438090213008</v>
      </c>
      <c r="H806" s="1">
        <f t="shared" si="617"/>
        <v>0.88123120115140452</v>
      </c>
      <c r="I806" s="1">
        <f t="shared" si="603"/>
        <v>20.75513277330381</v>
      </c>
      <c r="J806" s="1">
        <f>VLOOKUP($I806,Graph!$D$3:$M$50,col)</f>
        <v>6.0000000000000001E-3</v>
      </c>
      <c r="K806" s="1">
        <f>VLOOKUP($I806,Graph!$D$3:$M$50,col+1)</f>
        <v>4.7999999999999996E-3</v>
      </c>
      <c r="L806" s="1">
        <f t="shared" si="618"/>
        <v>5.1999999999999998E-3</v>
      </c>
      <c r="M806" s="1">
        <f t="shared" si="619"/>
        <v>0.64051666666666662</v>
      </c>
      <c r="N806" s="1">
        <f t="shared" si="620"/>
        <v>0.79980000000000062</v>
      </c>
      <c r="O806" s="1">
        <f t="shared" si="621"/>
        <v>5.2440686240659395E-2</v>
      </c>
      <c r="P806" s="1">
        <f t="shared" si="622"/>
        <v>1.0943176513563384</v>
      </c>
      <c r="Q806" s="1">
        <f t="shared" si="623"/>
        <v>1.0941458822462129</v>
      </c>
      <c r="R806" s="1">
        <f t="shared" si="624"/>
        <v>1.0941399732765107</v>
      </c>
      <c r="S806" s="1">
        <f t="shared" si="625"/>
        <v>1.094139769826961</v>
      </c>
      <c r="T806" s="1">
        <f t="shared" si="626"/>
        <v>0.97450331821634317</v>
      </c>
      <c r="U806" s="1">
        <f t="shared" si="627"/>
        <v>0.85461980651681524</v>
      </c>
      <c r="V806" s="2">
        <f t="shared" si="604"/>
        <v>20.544072800364312</v>
      </c>
      <c r="W806" s="1">
        <f>VLOOKUP(V806,Graph!$D$3:$M$50,col)</f>
        <v>6.0000000000000001E-3</v>
      </c>
      <c r="X806" s="1">
        <f>VLOOKUP(V806,Graph!$D$3:$M$50,col+1)</f>
        <v>4.7999999999999996E-3</v>
      </c>
      <c r="Y806" s="1">
        <f t="shared" si="628"/>
        <v>5.1999999999999998E-3</v>
      </c>
      <c r="Z806" s="1">
        <f t="shared" si="605"/>
        <v>0.64051666666666662</v>
      </c>
      <c r="AA806" s="2">
        <f t="shared" si="629"/>
        <v>0.79980000000000062</v>
      </c>
      <c r="AB806" s="1">
        <f t="shared" si="630"/>
        <v>5.2440686240659395E-2</v>
      </c>
      <c r="AC806" s="1">
        <f t="shared" si="631"/>
        <v>1.094139762821855</v>
      </c>
      <c r="AD806" s="1">
        <f t="shared" si="632"/>
        <v>1.0941397625806577</v>
      </c>
      <c r="AE806" s="1">
        <f t="shared" si="633"/>
        <v>1.0941397625723526</v>
      </c>
      <c r="AF806" s="1">
        <f t="shared" si="634"/>
        <v>1.0941397625720668</v>
      </c>
      <c r="AG806" s="1">
        <f t="shared" si="635"/>
        <v>0.97450331821634317</v>
      </c>
      <c r="AH806" s="1">
        <f t="shared" si="636"/>
        <v>0.85461980085010203</v>
      </c>
      <c r="AI806" s="2">
        <f t="shared" si="606"/>
        <v>20.544072754957231</v>
      </c>
      <c r="AJ806" s="1">
        <f>VLOOKUP(AI806,Graph!$D$3:$M$50,col)</f>
        <v>6.0000000000000001E-3</v>
      </c>
      <c r="AK806" s="1">
        <f>VLOOKUP(AI806,Graph!$D$3:$M$50,col+1)</f>
        <v>4.7999999999999996E-3</v>
      </c>
      <c r="AL806" s="1">
        <f t="shared" si="637"/>
        <v>5.1999999999999998E-3</v>
      </c>
      <c r="AM806" s="1">
        <f t="shared" si="607"/>
        <v>0.64051666666666662</v>
      </c>
      <c r="AN806" s="2">
        <f t="shared" si="638"/>
        <v>0.79980000000000062</v>
      </c>
      <c r="AO806" s="1">
        <f t="shared" si="639"/>
        <v>5.2440686240659395E-2</v>
      </c>
      <c r="AP806" s="1">
        <f t="shared" si="640"/>
        <v>1.0941397625720568</v>
      </c>
      <c r="AQ806" s="1">
        <f t="shared" si="641"/>
        <v>1.0941397625720564</v>
      </c>
      <c r="AR806" s="1">
        <f t="shared" si="642"/>
        <v>1.0941397625720566</v>
      </c>
      <c r="AS806" s="1">
        <f t="shared" si="643"/>
        <v>1.0941397625720568</v>
      </c>
      <c r="AT806" s="1">
        <f t="shared" si="644"/>
        <v>0.97450331821634317</v>
      </c>
      <c r="AU806" s="1">
        <f t="shared" si="645"/>
        <v>0.85461980085009426</v>
      </c>
      <c r="AV806" s="2">
        <f t="shared" si="610"/>
        <v>805</v>
      </c>
      <c r="AW806" s="1">
        <f t="shared" si="611"/>
        <v>854.61980085009429</v>
      </c>
      <c r="AX806" s="1">
        <f t="shared" si="612"/>
        <v>0.97450331821634317</v>
      </c>
      <c r="AY806" s="1">
        <f t="shared" si="613"/>
        <v>1.0941397625720568</v>
      </c>
      <c r="AZ806" s="1">
        <f t="shared" si="608"/>
        <v>5.1999999999999998E-3</v>
      </c>
      <c r="BA806" s="1">
        <f t="shared" si="609"/>
        <v>20.544072754957231</v>
      </c>
    </row>
    <row r="807" spans="1:53">
      <c r="A807" s="2">
        <f t="shared" si="615"/>
        <v>0.8060000000000006</v>
      </c>
      <c r="B807" s="1">
        <f t="shared" si="601"/>
        <v>0.8620860000000008</v>
      </c>
      <c r="C807" s="1">
        <f t="shared" si="616"/>
        <v>5.4867593146390961E-2</v>
      </c>
      <c r="D807" s="1">
        <f t="shared" si="602"/>
        <v>1.0994718088215485</v>
      </c>
      <c r="E807" s="1">
        <f t="shared" si="646"/>
        <v>1.0994525471663956</v>
      </c>
      <c r="F807" s="1">
        <f t="shared" si="646"/>
        <v>1.0994518429698241</v>
      </c>
      <c r="G807" s="1">
        <f t="shared" si="646"/>
        <v>1.0994518172223753</v>
      </c>
      <c r="H807" s="1">
        <f t="shared" si="617"/>
        <v>0.88288018744828467</v>
      </c>
      <c r="I807" s="1">
        <f t="shared" si="603"/>
        <v>20.768070582768949</v>
      </c>
      <c r="J807" s="1">
        <f>VLOOKUP($I807,Graph!$D$3:$M$50,col)</f>
        <v>6.0000000000000001E-3</v>
      </c>
      <c r="K807" s="1">
        <f>VLOOKUP($I807,Graph!$D$3:$M$50,col+1)</f>
        <v>4.7999999999999996E-3</v>
      </c>
      <c r="L807" s="1">
        <f t="shared" si="618"/>
        <v>5.1999999999999998E-3</v>
      </c>
      <c r="M807" s="1">
        <f t="shared" si="619"/>
        <v>0.64051666666666662</v>
      </c>
      <c r="N807" s="1">
        <f t="shared" si="620"/>
        <v>0.80080000000000062</v>
      </c>
      <c r="O807" s="1">
        <f t="shared" si="621"/>
        <v>5.2444994129101259E-2</v>
      </c>
      <c r="P807" s="1">
        <f t="shared" si="622"/>
        <v>1.0943269621178326</v>
      </c>
      <c r="Q807" s="1">
        <f t="shared" si="623"/>
        <v>1.0941552163883357</v>
      </c>
      <c r="R807" s="1">
        <f t="shared" si="624"/>
        <v>1.0941493075821824</v>
      </c>
      <c r="S807" s="1">
        <f t="shared" si="625"/>
        <v>1.0941491041162432</v>
      </c>
      <c r="T807" s="1">
        <f t="shared" si="626"/>
        <v>0.97451510953453668</v>
      </c>
      <c r="U807" s="1">
        <f t="shared" si="627"/>
        <v>0.85623042483972744</v>
      </c>
      <c r="V807" s="2">
        <f t="shared" si="604"/>
        <v>20.556970502649936</v>
      </c>
      <c r="W807" s="1">
        <f>VLOOKUP(V807,Graph!$D$3:$M$50,col)</f>
        <v>6.0000000000000001E-3</v>
      </c>
      <c r="X807" s="1">
        <f>VLOOKUP(V807,Graph!$D$3:$M$50,col+1)</f>
        <v>4.7999999999999996E-3</v>
      </c>
      <c r="Y807" s="1">
        <f t="shared" si="628"/>
        <v>5.1999999999999998E-3</v>
      </c>
      <c r="Z807" s="1">
        <f t="shared" si="605"/>
        <v>0.64051666666666662</v>
      </c>
      <c r="AA807" s="2">
        <f t="shared" si="629"/>
        <v>0.80080000000000062</v>
      </c>
      <c r="AB807" s="1">
        <f t="shared" si="630"/>
        <v>5.2444994129101259E-2</v>
      </c>
      <c r="AC807" s="1">
        <f t="shared" si="631"/>
        <v>1.0941490971098147</v>
      </c>
      <c r="AD807" s="1">
        <f t="shared" si="632"/>
        <v>1.0941490968685452</v>
      </c>
      <c r="AE807" s="1">
        <f t="shared" si="633"/>
        <v>1.0941490968602372</v>
      </c>
      <c r="AF807" s="1">
        <f t="shared" si="634"/>
        <v>1.0941490968599508</v>
      </c>
      <c r="AG807" s="1">
        <f t="shared" si="635"/>
        <v>0.97451510953453668</v>
      </c>
      <c r="AH807" s="1">
        <f t="shared" si="636"/>
        <v>0.85623041916128906</v>
      </c>
      <c r="AI807" s="2">
        <f t="shared" si="606"/>
        <v>20.556970457205981</v>
      </c>
      <c r="AJ807" s="1">
        <f>VLOOKUP(AI807,Graph!$D$3:$M$50,col)</f>
        <v>6.0000000000000001E-3</v>
      </c>
      <c r="AK807" s="1">
        <f>VLOOKUP(AI807,Graph!$D$3:$M$50,col+1)</f>
        <v>4.7999999999999996E-3</v>
      </c>
      <c r="AL807" s="1">
        <f t="shared" si="637"/>
        <v>5.1999999999999998E-3</v>
      </c>
      <c r="AM807" s="1">
        <f t="shared" si="607"/>
        <v>0.64051666666666662</v>
      </c>
      <c r="AN807" s="2">
        <f t="shared" si="638"/>
        <v>0.80080000000000062</v>
      </c>
      <c r="AO807" s="1">
        <f t="shared" si="639"/>
        <v>5.2444994129101259E-2</v>
      </c>
      <c r="AP807" s="1">
        <f t="shared" si="640"/>
        <v>1.094149096859941</v>
      </c>
      <c r="AQ807" s="1">
        <f t="shared" si="641"/>
        <v>1.0941490968599406</v>
      </c>
      <c r="AR807" s="1">
        <f t="shared" si="642"/>
        <v>1.0941490968599408</v>
      </c>
      <c r="AS807" s="1">
        <f t="shared" si="643"/>
        <v>1.0941490968599406</v>
      </c>
      <c r="AT807" s="1">
        <f t="shared" si="644"/>
        <v>0.97451510953453668</v>
      </c>
      <c r="AU807" s="1">
        <f t="shared" si="645"/>
        <v>0.85623041916128106</v>
      </c>
      <c r="AV807" s="2">
        <f t="shared" si="610"/>
        <v>806</v>
      </c>
      <c r="AW807" s="1">
        <f t="shared" si="611"/>
        <v>856.23041916128102</v>
      </c>
      <c r="AX807" s="1">
        <f t="shared" si="612"/>
        <v>0.97451510953453668</v>
      </c>
      <c r="AY807" s="1">
        <f t="shared" si="613"/>
        <v>1.0941490968599406</v>
      </c>
      <c r="AZ807" s="1">
        <f t="shared" si="608"/>
        <v>5.1999999999999998E-3</v>
      </c>
      <c r="BA807" s="1">
        <f t="shared" si="609"/>
        <v>20.556970457205981</v>
      </c>
    </row>
    <row r="808" spans="1:53">
      <c r="A808" s="2">
        <f t="shared" si="615"/>
        <v>0.80700000000000061</v>
      </c>
      <c r="B808" s="1">
        <f t="shared" si="601"/>
        <v>0.86312716666666744</v>
      </c>
      <c r="C808" s="1">
        <f t="shared" si="616"/>
        <v>5.4871206297819275E-2</v>
      </c>
      <c r="D808" s="1">
        <f t="shared" si="602"/>
        <v>1.0994795093131271</v>
      </c>
      <c r="E808" s="1">
        <f t="shared" si="646"/>
        <v>1.0994605260703623</v>
      </c>
      <c r="F808" s="1">
        <f t="shared" si="646"/>
        <v>1.0994598319903024</v>
      </c>
      <c r="G808" s="1">
        <f t="shared" si="646"/>
        <v>1.0994598066105055</v>
      </c>
      <c r="H808" s="1">
        <f t="shared" si="617"/>
        <v>0.88453020182443298</v>
      </c>
      <c r="I808" s="1">
        <f t="shared" si="603"/>
        <v>20.781000343822139</v>
      </c>
      <c r="J808" s="1">
        <f>VLOOKUP($I808,Graph!$D$3:$M$50,col)</f>
        <v>6.0000000000000001E-3</v>
      </c>
      <c r="K808" s="1">
        <f>VLOOKUP($I808,Graph!$D$3:$M$50,col+1)</f>
        <v>4.7999999999999996E-3</v>
      </c>
      <c r="L808" s="1">
        <f t="shared" si="618"/>
        <v>5.1999999999999998E-3</v>
      </c>
      <c r="M808" s="1">
        <f t="shared" si="619"/>
        <v>0.64051666666666662</v>
      </c>
      <c r="N808" s="1">
        <f t="shared" si="620"/>
        <v>0.80180000000000062</v>
      </c>
      <c r="O808" s="1">
        <f t="shared" si="621"/>
        <v>5.2449291800862198E-2</v>
      </c>
      <c r="P808" s="1">
        <f t="shared" si="622"/>
        <v>1.0943362511153487</v>
      </c>
      <c r="Q808" s="1">
        <f t="shared" si="623"/>
        <v>1.0941645287247741</v>
      </c>
      <c r="R808" s="1">
        <f t="shared" si="624"/>
        <v>1.094158620082395</v>
      </c>
      <c r="S808" s="1">
        <f t="shared" si="625"/>
        <v>1.0941584166001255</v>
      </c>
      <c r="T808" s="1">
        <f t="shared" si="626"/>
        <v>0.97452687167751317</v>
      </c>
      <c r="U808" s="1">
        <f t="shared" si="627"/>
        <v>0.8578420548229313</v>
      </c>
      <c r="V808" s="2">
        <f t="shared" si="604"/>
        <v>20.569860126922883</v>
      </c>
      <c r="W808" s="1">
        <f>VLOOKUP(V808,Graph!$D$3:$M$50,col)</f>
        <v>6.0000000000000001E-3</v>
      </c>
      <c r="X808" s="1">
        <f>VLOOKUP(V808,Graph!$D$3:$M$50,col+1)</f>
        <v>4.7999999999999996E-3</v>
      </c>
      <c r="Y808" s="1">
        <f t="shared" si="628"/>
        <v>5.1999999999999998E-3</v>
      </c>
      <c r="Z808" s="1">
        <f t="shared" si="605"/>
        <v>0.64051666666666662</v>
      </c>
      <c r="AA808" s="2">
        <f t="shared" si="629"/>
        <v>0.80180000000000062</v>
      </c>
      <c r="AB808" s="1">
        <f t="shared" si="630"/>
        <v>5.2449291800862198E-2</v>
      </c>
      <c r="AC808" s="1">
        <f t="shared" si="631"/>
        <v>1.0941584095923782</v>
      </c>
      <c r="AD808" s="1">
        <f t="shared" si="632"/>
        <v>1.0941584093510373</v>
      </c>
      <c r="AE808" s="1">
        <f t="shared" si="633"/>
        <v>1.0941584093427255</v>
      </c>
      <c r="AF808" s="1">
        <f t="shared" si="634"/>
        <v>1.094158409342439</v>
      </c>
      <c r="AG808" s="1">
        <f t="shared" si="635"/>
        <v>0.97452687167751317</v>
      </c>
      <c r="AH808" s="1">
        <f t="shared" si="636"/>
        <v>0.85784204913276019</v>
      </c>
      <c r="AI808" s="2">
        <f t="shared" si="606"/>
        <v>20.569860081442084</v>
      </c>
      <c r="AJ808" s="1">
        <f>VLOOKUP(AI808,Graph!$D$3:$M$50,col)</f>
        <v>6.0000000000000001E-3</v>
      </c>
      <c r="AK808" s="1">
        <f>VLOOKUP(AI808,Graph!$D$3:$M$50,col+1)</f>
        <v>4.7999999999999996E-3</v>
      </c>
      <c r="AL808" s="1">
        <f t="shared" si="637"/>
        <v>5.1999999999999998E-3</v>
      </c>
      <c r="AM808" s="1">
        <f t="shared" si="607"/>
        <v>0.64051666666666662</v>
      </c>
      <c r="AN808" s="2">
        <f t="shared" si="638"/>
        <v>0.80180000000000062</v>
      </c>
      <c r="AO808" s="1">
        <f t="shared" si="639"/>
        <v>5.2449291800862198E-2</v>
      </c>
      <c r="AP808" s="1">
        <f t="shared" si="640"/>
        <v>1.0941584093424295</v>
      </c>
      <c r="AQ808" s="1">
        <f t="shared" si="641"/>
        <v>1.094158409342429</v>
      </c>
      <c r="AR808" s="1">
        <f t="shared" si="642"/>
        <v>1.0941584093424293</v>
      </c>
      <c r="AS808" s="1">
        <f t="shared" si="643"/>
        <v>1.094158409342429</v>
      </c>
      <c r="AT808" s="1">
        <f t="shared" si="644"/>
        <v>0.97452687167751317</v>
      </c>
      <c r="AU808" s="1">
        <f t="shared" si="645"/>
        <v>0.85784204913275253</v>
      </c>
      <c r="AV808" s="2">
        <f t="shared" si="610"/>
        <v>807</v>
      </c>
      <c r="AW808" s="1">
        <f t="shared" si="611"/>
        <v>857.84204913275255</v>
      </c>
      <c r="AX808" s="1">
        <f t="shared" si="612"/>
        <v>0.97452687167751317</v>
      </c>
      <c r="AY808" s="1">
        <f t="shared" si="613"/>
        <v>1.094158409342429</v>
      </c>
      <c r="AZ808" s="1">
        <f t="shared" si="608"/>
        <v>5.1999999999999998E-3</v>
      </c>
      <c r="BA808" s="1">
        <f t="shared" si="609"/>
        <v>20.569860081442084</v>
      </c>
    </row>
    <row r="809" spans="1:53">
      <c r="A809" s="2">
        <f t="shared" si="615"/>
        <v>0.80800000000000061</v>
      </c>
      <c r="B809" s="1">
        <f t="shared" si="601"/>
        <v>0.86416833333333409</v>
      </c>
      <c r="C809" s="1">
        <f t="shared" si="616"/>
        <v>5.4874810861392009E-2</v>
      </c>
      <c r="D809" s="1">
        <f t="shared" si="602"/>
        <v>1.0994871916631515</v>
      </c>
      <c r="E809" s="1">
        <f t="shared" si="646"/>
        <v>1.0994684862476625</v>
      </c>
      <c r="F809" s="1">
        <f t="shared" si="646"/>
        <v>1.0994678022646829</v>
      </c>
      <c r="G809" s="1">
        <f t="shared" si="646"/>
        <v>1.0994677772518973</v>
      </c>
      <c r="H809" s="1">
        <f t="shared" si="617"/>
        <v>0.88618124363933337</v>
      </c>
      <c r="I809" s="1">
        <f t="shared" si="603"/>
        <v>20.793922071454443</v>
      </c>
      <c r="J809" s="1">
        <f>VLOOKUP($I809,Graph!$D$3:$M$50,col)</f>
        <v>6.0000000000000001E-3</v>
      </c>
      <c r="K809" s="1">
        <f>VLOOKUP($I809,Graph!$D$3:$M$50,col+1)</f>
        <v>4.7999999999999996E-3</v>
      </c>
      <c r="L809" s="1">
        <f t="shared" si="618"/>
        <v>5.1999999999999998E-3</v>
      </c>
      <c r="M809" s="1">
        <f t="shared" si="619"/>
        <v>0.64051666666666662</v>
      </c>
      <c r="N809" s="1">
        <f t="shared" si="620"/>
        <v>0.80280000000000062</v>
      </c>
      <c r="O809" s="1">
        <f t="shared" si="621"/>
        <v>5.2453579292233515E-2</v>
      </c>
      <c r="P809" s="1">
        <f t="shared" si="622"/>
        <v>1.0943455184250885</v>
      </c>
      <c r="Q809" s="1">
        <f t="shared" si="623"/>
        <v>1.0941738193318309</v>
      </c>
      <c r="R809" s="1">
        <f t="shared" si="624"/>
        <v>1.0941679108534481</v>
      </c>
      <c r="S809" s="1">
        <f t="shared" si="625"/>
        <v>1.0941677073549079</v>
      </c>
      <c r="T809" s="1">
        <f t="shared" si="626"/>
        <v>0.97453860475342025</v>
      </c>
      <c r="U809" s="1">
        <f t="shared" si="627"/>
        <v>0.85945469583134027</v>
      </c>
      <c r="V809" s="2">
        <f t="shared" si="604"/>
        <v>20.582741688327381</v>
      </c>
      <c r="W809" s="1">
        <f>VLOOKUP(V809,Graph!$D$3:$M$50,col)</f>
        <v>6.0000000000000001E-3</v>
      </c>
      <c r="X809" s="1">
        <f>VLOOKUP(V809,Graph!$D$3:$M$50,col+1)</f>
        <v>4.7999999999999996E-3</v>
      </c>
      <c r="Y809" s="1">
        <f t="shared" si="628"/>
        <v>5.1999999999999998E-3</v>
      </c>
      <c r="Z809" s="1">
        <f t="shared" si="605"/>
        <v>0.64051666666666662</v>
      </c>
      <c r="AA809" s="2">
        <f t="shared" si="629"/>
        <v>0.80280000000000062</v>
      </c>
      <c r="AB809" s="1">
        <f t="shared" si="630"/>
        <v>5.2453579292233515E-2</v>
      </c>
      <c r="AC809" s="1">
        <f t="shared" si="631"/>
        <v>1.0941677003458452</v>
      </c>
      <c r="AD809" s="1">
        <f t="shared" si="632"/>
        <v>1.094167700104433</v>
      </c>
      <c r="AE809" s="1">
        <f t="shared" si="633"/>
        <v>1.0941677000961183</v>
      </c>
      <c r="AF809" s="1">
        <f t="shared" si="634"/>
        <v>1.0941677000958319</v>
      </c>
      <c r="AG809" s="1">
        <f t="shared" si="635"/>
        <v>0.97453860475342025</v>
      </c>
      <c r="AH809" s="1">
        <f t="shared" si="636"/>
        <v>0.85945469012942921</v>
      </c>
      <c r="AI809" s="2">
        <f t="shared" si="606"/>
        <v>20.582741642809772</v>
      </c>
      <c r="AJ809" s="1">
        <f>VLOOKUP(AI809,Graph!$D$3:$M$50,col)</f>
        <v>6.0000000000000001E-3</v>
      </c>
      <c r="AK809" s="1">
        <f>VLOOKUP(AI809,Graph!$D$3:$M$50,col+1)</f>
        <v>4.7999999999999996E-3</v>
      </c>
      <c r="AL809" s="1">
        <f t="shared" si="637"/>
        <v>5.1999999999999998E-3</v>
      </c>
      <c r="AM809" s="1">
        <f t="shared" si="607"/>
        <v>0.64051666666666662</v>
      </c>
      <c r="AN809" s="2">
        <f t="shared" si="638"/>
        <v>0.80280000000000062</v>
      </c>
      <c r="AO809" s="1">
        <f t="shared" si="639"/>
        <v>5.2453579292233515E-2</v>
      </c>
      <c r="AP809" s="1">
        <f t="shared" si="640"/>
        <v>1.0941677000958221</v>
      </c>
      <c r="AQ809" s="1">
        <f t="shared" si="641"/>
        <v>1.0941677000958221</v>
      </c>
      <c r="AR809" s="1">
        <f t="shared" si="642"/>
        <v>1.0941677000958221</v>
      </c>
      <c r="AS809" s="1">
        <f t="shared" si="643"/>
        <v>1.0941677000958221</v>
      </c>
      <c r="AT809" s="1">
        <f t="shared" si="644"/>
        <v>0.97453860475342025</v>
      </c>
      <c r="AU809" s="1">
        <f t="shared" si="645"/>
        <v>0.85945469012942155</v>
      </c>
      <c r="AV809" s="2">
        <f t="shared" si="610"/>
        <v>808</v>
      </c>
      <c r="AW809" s="1">
        <f t="shared" si="611"/>
        <v>859.45469012942158</v>
      </c>
      <c r="AX809" s="1">
        <f t="shared" si="612"/>
        <v>0.97453860475342025</v>
      </c>
      <c r="AY809" s="1">
        <f t="shared" si="613"/>
        <v>1.0941677000958221</v>
      </c>
      <c r="AZ809" s="1">
        <f t="shared" si="608"/>
        <v>5.1999999999999998E-3</v>
      </c>
      <c r="BA809" s="1">
        <f t="shared" si="609"/>
        <v>20.582741642809772</v>
      </c>
    </row>
    <row r="810" spans="1:53">
      <c r="A810" s="2">
        <f t="shared" si="615"/>
        <v>0.80900000000000061</v>
      </c>
      <c r="B810" s="1">
        <f t="shared" si="601"/>
        <v>0.86520950000000074</v>
      </c>
      <c r="C810" s="1">
        <f t="shared" si="616"/>
        <v>5.4878406867684873E-2</v>
      </c>
      <c r="D810" s="1">
        <f t="shared" si="602"/>
        <v>1.0994948559356441</v>
      </c>
      <c r="E810" s="1">
        <f t="shared" si="646"/>
        <v>1.0994764277641347</v>
      </c>
      <c r="F810" s="1">
        <f t="shared" si="646"/>
        <v>1.0994757538588582</v>
      </c>
      <c r="G810" s="1">
        <f t="shared" si="646"/>
        <v>1.0994757292124453</v>
      </c>
      <c r="H810" s="1">
        <f t="shared" si="617"/>
        <v>0.8878333122536638</v>
      </c>
      <c r="I810" s="1">
        <f t="shared" si="603"/>
        <v>20.806835780610459</v>
      </c>
      <c r="J810" s="1">
        <f>VLOOKUP($I810,Graph!$D$3:$M$50,col)</f>
        <v>6.0000000000000001E-3</v>
      </c>
      <c r="K810" s="1">
        <f>VLOOKUP($I810,Graph!$D$3:$M$50,col+1)</f>
        <v>4.7999999999999996E-3</v>
      </c>
      <c r="L810" s="1">
        <f t="shared" si="618"/>
        <v>5.1999999999999998E-3</v>
      </c>
      <c r="M810" s="1">
        <f t="shared" si="619"/>
        <v>0.64051666666666662</v>
      </c>
      <c r="N810" s="1">
        <f t="shared" si="620"/>
        <v>0.80380000000000063</v>
      </c>
      <c r="O810" s="1">
        <f t="shared" si="621"/>
        <v>5.2457856639334888E-2</v>
      </c>
      <c r="P810" s="1">
        <f t="shared" si="622"/>
        <v>1.0943547641228974</v>
      </c>
      <c r="Q810" s="1">
        <f t="shared" si="623"/>
        <v>1.0941830882854544</v>
      </c>
      <c r="R810" s="1">
        <f t="shared" si="624"/>
        <v>1.0941771799712865</v>
      </c>
      <c r="S810" s="1">
        <f t="shared" si="625"/>
        <v>1.0941769764565354</v>
      </c>
      <c r="T810" s="1">
        <f t="shared" si="626"/>
        <v>0.97455030886987248</v>
      </c>
      <c r="U810" s="1">
        <f t="shared" si="627"/>
        <v>0.8610683472310624</v>
      </c>
      <c r="V810" s="2">
        <f t="shared" si="604"/>
        <v>20.595615201960424</v>
      </c>
      <c r="W810" s="1">
        <f>VLOOKUP(V810,Graph!$D$3:$M$50,col)</f>
        <v>6.0000000000000001E-3</v>
      </c>
      <c r="X810" s="1">
        <f>VLOOKUP(V810,Graph!$D$3:$M$50,col+1)</f>
        <v>4.7999999999999996E-3</v>
      </c>
      <c r="Y810" s="1">
        <f t="shared" si="628"/>
        <v>5.1999999999999998E-3</v>
      </c>
      <c r="Z810" s="1">
        <f t="shared" si="605"/>
        <v>0.64051666666666662</v>
      </c>
      <c r="AA810" s="2">
        <f t="shared" si="629"/>
        <v>0.80380000000000063</v>
      </c>
      <c r="AB810" s="1">
        <f t="shared" si="630"/>
        <v>5.2457856639334888E-2</v>
      </c>
      <c r="AC810" s="1">
        <f t="shared" si="631"/>
        <v>1.0941769694461609</v>
      </c>
      <c r="AD810" s="1">
        <f t="shared" si="632"/>
        <v>1.0941769692046777</v>
      </c>
      <c r="AE810" s="1">
        <f t="shared" si="633"/>
        <v>1.0941769691963597</v>
      </c>
      <c r="AF810" s="1">
        <f t="shared" si="634"/>
        <v>1.094176969196073</v>
      </c>
      <c r="AG810" s="1">
        <f t="shared" si="635"/>
        <v>0.97455030886987248</v>
      </c>
      <c r="AH810" s="1">
        <f t="shared" si="636"/>
        <v>0.86106834151740319</v>
      </c>
      <c r="AI810" s="2">
        <f t="shared" si="606"/>
        <v>20.595615156406037</v>
      </c>
      <c r="AJ810" s="1">
        <f>VLOOKUP(AI810,Graph!$D$3:$M$50,col)</f>
        <v>6.0000000000000001E-3</v>
      </c>
      <c r="AK810" s="1">
        <f>VLOOKUP(AI810,Graph!$D$3:$M$50,col+1)</f>
        <v>4.7999999999999996E-3</v>
      </c>
      <c r="AL810" s="1">
        <f t="shared" si="637"/>
        <v>5.1999999999999998E-3</v>
      </c>
      <c r="AM810" s="1">
        <f t="shared" si="607"/>
        <v>0.64051666666666662</v>
      </c>
      <c r="AN810" s="2">
        <f t="shared" si="638"/>
        <v>0.80380000000000063</v>
      </c>
      <c r="AO810" s="1">
        <f t="shared" si="639"/>
        <v>5.2457856639334888E-2</v>
      </c>
      <c r="AP810" s="1">
        <f t="shared" si="640"/>
        <v>1.0941769691960632</v>
      </c>
      <c r="AQ810" s="1">
        <f t="shared" si="641"/>
        <v>1.0941769691960628</v>
      </c>
      <c r="AR810" s="1">
        <f t="shared" si="642"/>
        <v>1.0941769691960626</v>
      </c>
      <c r="AS810" s="1">
        <f t="shared" si="643"/>
        <v>1.0941769691960628</v>
      </c>
      <c r="AT810" s="1">
        <f t="shared" si="644"/>
        <v>0.97455030886987248</v>
      </c>
      <c r="AU810" s="1">
        <f t="shared" si="645"/>
        <v>0.8610683415173952</v>
      </c>
      <c r="AV810" s="2">
        <f t="shared" si="610"/>
        <v>809</v>
      </c>
      <c r="AW810" s="1">
        <f t="shared" si="611"/>
        <v>861.0683415173952</v>
      </c>
      <c r="AX810" s="1">
        <f t="shared" si="612"/>
        <v>0.97455030886987248</v>
      </c>
      <c r="AY810" s="1">
        <f t="shared" si="613"/>
        <v>1.0941769691960628</v>
      </c>
      <c r="AZ810" s="1">
        <f t="shared" si="608"/>
        <v>5.1999999999999998E-3</v>
      </c>
      <c r="BA810" s="1">
        <f t="shared" si="609"/>
        <v>20.595615156406037</v>
      </c>
    </row>
    <row r="811" spans="1:53">
      <c r="A811" s="2">
        <f t="shared" si="615"/>
        <v>0.81000000000000061</v>
      </c>
      <c r="B811" s="1">
        <f t="shared" si="601"/>
        <v>0.86625066666666739</v>
      </c>
      <c r="C811" s="1">
        <f t="shared" si="616"/>
        <v>5.4881994347128572E-2</v>
      </c>
      <c r="D811" s="1">
        <f t="shared" si="602"/>
        <v>1.0995025021943259</v>
      </c>
      <c r="E811" s="1">
        <f t="shared" si="646"/>
        <v>1.0994843506853109</v>
      </c>
      <c r="F811" s="1">
        <f t="shared" si="646"/>
        <v>1.0994836868384139</v>
      </c>
      <c r="G811" s="1">
        <f t="shared" si="646"/>
        <v>1.0994836625577367</v>
      </c>
      <c r="H811" s="1">
        <f t="shared" si="617"/>
        <v>0.88948640702929538</v>
      </c>
      <c r="I811" s="1">
        <f t="shared" si="603"/>
        <v>20.819741486188548</v>
      </c>
      <c r="J811" s="1">
        <f>VLOOKUP($I811,Graph!$D$3:$M$50,col)</f>
        <v>6.0000000000000001E-3</v>
      </c>
      <c r="K811" s="1">
        <f>VLOOKUP($I811,Graph!$D$3:$M$50,col+1)</f>
        <v>4.7999999999999996E-3</v>
      </c>
      <c r="L811" s="1">
        <f t="shared" si="618"/>
        <v>5.1999999999999998E-3</v>
      </c>
      <c r="M811" s="1">
        <f t="shared" si="619"/>
        <v>0.64051666666666662</v>
      </c>
      <c r="N811" s="1">
        <f t="shared" si="620"/>
        <v>0.80480000000000063</v>
      </c>
      <c r="O811" s="1">
        <f t="shared" si="621"/>
        <v>5.2462123878115406E-2</v>
      </c>
      <c r="P811" s="1">
        <f t="shared" si="622"/>
        <v>1.0943639882842684</v>
      </c>
      <c r="Q811" s="1">
        <f t="shared" si="623"/>
        <v>1.0941923356612373</v>
      </c>
      <c r="R811" s="1">
        <f t="shared" si="624"/>
        <v>1.0941864275115012</v>
      </c>
      <c r="S811" s="1">
        <f t="shared" si="625"/>
        <v>1.0941862239805984</v>
      </c>
      <c r="T811" s="1">
        <f t="shared" si="626"/>
        <v>0.9745619841339529</v>
      </c>
      <c r="U811" s="1">
        <f t="shared" si="627"/>
        <v>0.86268300838939593</v>
      </c>
      <c r="V811" s="2">
        <f t="shared" si="604"/>
        <v>20.608480682872006</v>
      </c>
      <c r="W811" s="1">
        <f>VLOOKUP(V811,Graph!$D$3:$M$50,col)</f>
        <v>6.0000000000000001E-3</v>
      </c>
      <c r="X811" s="1">
        <f>VLOOKUP(V811,Graph!$D$3:$M$50,col+1)</f>
        <v>4.7999999999999996E-3</v>
      </c>
      <c r="Y811" s="1">
        <f t="shared" si="628"/>
        <v>5.1999999999999998E-3</v>
      </c>
      <c r="Z811" s="1">
        <f t="shared" si="605"/>
        <v>0.64051666666666662</v>
      </c>
      <c r="AA811" s="2">
        <f t="shared" si="629"/>
        <v>0.80480000000000063</v>
      </c>
      <c r="AB811" s="1">
        <f t="shared" si="630"/>
        <v>5.2462123878115406E-2</v>
      </c>
      <c r="AC811" s="1">
        <f t="shared" si="631"/>
        <v>1.094186216968916</v>
      </c>
      <c r="AD811" s="1">
        <f t="shared" si="632"/>
        <v>1.0941862167273622</v>
      </c>
      <c r="AE811" s="1">
        <f t="shared" si="633"/>
        <v>1.0941862167190406</v>
      </c>
      <c r="AF811" s="1">
        <f t="shared" si="634"/>
        <v>1.0941862167187539</v>
      </c>
      <c r="AG811" s="1">
        <f t="shared" si="635"/>
        <v>0.9745619841339529</v>
      </c>
      <c r="AH811" s="1">
        <f t="shared" si="636"/>
        <v>0.86268300266398135</v>
      </c>
      <c r="AI811" s="2">
        <f t="shared" si="606"/>
        <v>20.608480637280866</v>
      </c>
      <c r="AJ811" s="1">
        <f>VLOOKUP(AI811,Graph!$D$3:$M$50,col)</f>
        <v>6.0000000000000001E-3</v>
      </c>
      <c r="AK811" s="1">
        <f>VLOOKUP(AI811,Graph!$D$3:$M$50,col+1)</f>
        <v>4.7999999999999996E-3</v>
      </c>
      <c r="AL811" s="1">
        <f t="shared" si="637"/>
        <v>5.1999999999999998E-3</v>
      </c>
      <c r="AM811" s="1">
        <f t="shared" si="607"/>
        <v>0.64051666666666662</v>
      </c>
      <c r="AN811" s="2">
        <f t="shared" si="638"/>
        <v>0.80480000000000063</v>
      </c>
      <c r="AO811" s="1">
        <f t="shared" si="639"/>
        <v>5.2462123878115406E-2</v>
      </c>
      <c r="AP811" s="1">
        <f t="shared" si="640"/>
        <v>1.0941862167187439</v>
      </c>
      <c r="AQ811" s="1">
        <f t="shared" si="641"/>
        <v>1.0941862167187437</v>
      </c>
      <c r="AR811" s="1">
        <f t="shared" si="642"/>
        <v>1.0941862167187435</v>
      </c>
      <c r="AS811" s="1">
        <f t="shared" si="643"/>
        <v>1.0941862167187439</v>
      </c>
      <c r="AT811" s="1">
        <f t="shared" si="644"/>
        <v>0.9745619841339529</v>
      </c>
      <c r="AU811" s="1">
        <f t="shared" si="645"/>
        <v>0.86268300266397335</v>
      </c>
      <c r="AV811" s="2">
        <f t="shared" si="610"/>
        <v>810</v>
      </c>
      <c r="AW811" s="1">
        <f t="shared" si="611"/>
        <v>862.6830026639733</v>
      </c>
      <c r="AX811" s="1">
        <f t="shared" si="612"/>
        <v>0.9745619841339529</v>
      </c>
      <c r="AY811" s="1">
        <f t="shared" si="613"/>
        <v>1.0941862167187439</v>
      </c>
      <c r="AZ811" s="1">
        <f t="shared" si="608"/>
        <v>5.1999999999999998E-3</v>
      </c>
      <c r="BA811" s="1">
        <f t="shared" si="609"/>
        <v>20.608480637280866</v>
      </c>
    </row>
    <row r="812" spans="1:53">
      <c r="A812" s="2">
        <f t="shared" si="615"/>
        <v>0.81100000000000061</v>
      </c>
      <c r="B812" s="1">
        <f t="shared" si="601"/>
        <v>0.86729183333333415</v>
      </c>
      <c r="C812" s="1">
        <f t="shared" si="616"/>
        <v>5.4885573330009783E-2</v>
      </c>
      <c r="D812" s="1">
        <f t="shared" si="602"/>
        <v>1.0995101305026196</v>
      </c>
      <c r="E812" s="1">
        <f t="shared" si="646"/>
        <v>1.0994922550764159</v>
      </c>
      <c r="F812" s="1">
        <f t="shared" si="646"/>
        <v>1.0994916012686293</v>
      </c>
      <c r="G812" s="1">
        <f t="shared" si="646"/>
        <v>1.099491577353052</v>
      </c>
      <c r="H812" s="1">
        <f t="shared" si="617"/>
        <v>0.89114052732928883</v>
      </c>
      <c r="I812" s="1">
        <f t="shared" si="603"/>
        <v>20.832639203041015</v>
      </c>
      <c r="J812" s="1">
        <f>VLOOKUP($I812,Graph!$D$3:$M$50,col)</f>
        <v>6.0000000000000001E-3</v>
      </c>
      <c r="K812" s="1">
        <f>VLOOKUP($I812,Graph!$D$3:$M$50,col+1)</f>
        <v>4.7999999999999996E-3</v>
      </c>
      <c r="L812" s="1">
        <f t="shared" si="618"/>
        <v>5.1999999999999998E-3</v>
      </c>
      <c r="M812" s="1">
        <f t="shared" si="619"/>
        <v>0.64051666666666662</v>
      </c>
      <c r="N812" s="1">
        <f t="shared" si="620"/>
        <v>0.80580000000000063</v>
      </c>
      <c r="O812" s="1">
        <f t="shared" si="621"/>
        <v>5.2466381044354547E-2</v>
      </c>
      <c r="P812" s="1">
        <f t="shared" si="622"/>
        <v>1.094373190984343</v>
      </c>
      <c r="Q812" s="1">
        <f t="shared" si="623"/>
        <v>1.0942015615344234</v>
      </c>
      <c r="R812" s="1">
        <f t="shared" si="624"/>
        <v>1.0941956535493331</v>
      </c>
      <c r="S812" s="1">
        <f t="shared" si="625"/>
        <v>1.0941954500023376</v>
      </c>
      <c r="T812" s="1">
        <f t="shared" si="626"/>
        <v>0.97457363065221803</v>
      </c>
      <c r="U812" s="1">
        <f t="shared" si="627"/>
        <v>0.8642986786748289</v>
      </c>
      <c r="V812" s="2">
        <f t="shared" si="604"/>
        <v>20.621338146065305</v>
      </c>
      <c r="W812" s="1">
        <f>VLOOKUP(V812,Graph!$D$3:$M$50,col)</f>
        <v>6.0000000000000001E-3</v>
      </c>
      <c r="X812" s="1">
        <f>VLOOKUP(V812,Graph!$D$3:$M$50,col+1)</f>
        <v>4.7999999999999996E-3</v>
      </c>
      <c r="Y812" s="1">
        <f t="shared" si="628"/>
        <v>5.1999999999999998E-3</v>
      </c>
      <c r="Z812" s="1">
        <f t="shared" si="605"/>
        <v>0.64051666666666662</v>
      </c>
      <c r="AA812" s="2">
        <f t="shared" si="629"/>
        <v>0.80580000000000063</v>
      </c>
      <c r="AB812" s="1">
        <f t="shared" si="630"/>
        <v>5.2466381044354547E-2</v>
      </c>
      <c r="AC812" s="1">
        <f t="shared" si="631"/>
        <v>1.094195442989351</v>
      </c>
      <c r="AD812" s="1">
        <f t="shared" si="632"/>
        <v>1.0941954427477261</v>
      </c>
      <c r="AE812" s="1">
        <f t="shared" si="633"/>
        <v>1.0941954427394009</v>
      </c>
      <c r="AF812" s="1">
        <f t="shared" si="634"/>
        <v>1.0941954427391143</v>
      </c>
      <c r="AG812" s="1">
        <f t="shared" si="635"/>
        <v>0.97457363065221803</v>
      </c>
      <c r="AH812" s="1">
        <f t="shared" si="636"/>
        <v>0.86429867293765072</v>
      </c>
      <c r="AI812" s="2">
        <f t="shared" si="606"/>
        <v>20.621338100437448</v>
      </c>
      <c r="AJ812" s="1">
        <f>VLOOKUP(AI812,Graph!$D$3:$M$50,col)</f>
        <v>6.0000000000000001E-3</v>
      </c>
      <c r="AK812" s="1">
        <f>VLOOKUP(AI812,Graph!$D$3:$M$50,col+1)</f>
        <v>4.7999999999999996E-3</v>
      </c>
      <c r="AL812" s="1">
        <f t="shared" si="637"/>
        <v>5.1999999999999998E-3</v>
      </c>
      <c r="AM812" s="1">
        <f t="shared" si="607"/>
        <v>0.64051666666666662</v>
      </c>
      <c r="AN812" s="2">
        <f t="shared" si="638"/>
        <v>0.80580000000000063</v>
      </c>
      <c r="AO812" s="1">
        <f t="shared" si="639"/>
        <v>5.2466381044354547E-2</v>
      </c>
      <c r="AP812" s="1">
        <f t="shared" si="640"/>
        <v>1.0941954427391045</v>
      </c>
      <c r="AQ812" s="1">
        <f t="shared" si="641"/>
        <v>1.0941954427391041</v>
      </c>
      <c r="AR812" s="1">
        <f t="shared" si="642"/>
        <v>1.0941954427391043</v>
      </c>
      <c r="AS812" s="1">
        <f t="shared" si="643"/>
        <v>1.0941954427391041</v>
      </c>
      <c r="AT812" s="1">
        <f t="shared" si="644"/>
        <v>0.97457363065221803</v>
      </c>
      <c r="AU812" s="1">
        <f t="shared" si="645"/>
        <v>0.86429867293764262</v>
      </c>
      <c r="AV812" s="2">
        <f t="shared" si="610"/>
        <v>811</v>
      </c>
      <c r="AW812" s="1">
        <f t="shared" si="611"/>
        <v>864.29867293764266</v>
      </c>
      <c r="AX812" s="1">
        <f t="shared" si="612"/>
        <v>0.97457363065221803</v>
      </c>
      <c r="AY812" s="1">
        <f t="shared" si="613"/>
        <v>1.0941954427391041</v>
      </c>
      <c r="AZ812" s="1">
        <f t="shared" si="608"/>
        <v>5.1999999999999998E-3</v>
      </c>
      <c r="BA812" s="1">
        <f t="shared" si="609"/>
        <v>20.621338100437448</v>
      </c>
    </row>
    <row r="813" spans="1:53">
      <c r="A813" s="2">
        <f t="shared" si="615"/>
        <v>0.81200000000000061</v>
      </c>
      <c r="B813" s="1">
        <f t="shared" si="601"/>
        <v>0.8683330000000008</v>
      </c>
      <c r="C813" s="1">
        <f t="shared" si="616"/>
        <v>5.4889143846471922E-2</v>
      </c>
      <c r="D813" s="1">
        <f t="shared" si="602"/>
        <v>1.0995177409236496</v>
      </c>
      <c r="E813" s="1">
        <f t="shared" si="646"/>
        <v>1.0995001410023715</v>
      </c>
      <c r="F813" s="1">
        <f t="shared" si="646"/>
        <v>1.0994994972144778</v>
      </c>
      <c r="G813" s="1">
        <f t="shared" si="646"/>
        <v>1.0994994736633665</v>
      </c>
      <c r="H813" s="1">
        <f t="shared" si="617"/>
        <v>0.89279567251788883</v>
      </c>
      <c r="I813" s="1">
        <f t="shared" si="603"/>
        <v>20.845528945974323</v>
      </c>
      <c r="J813" s="1">
        <f>VLOOKUP($I813,Graph!$D$3:$M$50,col)</f>
        <v>6.0000000000000001E-3</v>
      </c>
      <c r="K813" s="1">
        <f>VLOOKUP($I813,Graph!$D$3:$M$50,col+1)</f>
        <v>4.7999999999999996E-3</v>
      </c>
      <c r="L813" s="1">
        <f t="shared" si="618"/>
        <v>5.1999999999999998E-3</v>
      </c>
      <c r="M813" s="1">
        <f t="shared" si="619"/>
        <v>0.64051666666666662</v>
      </c>
      <c r="N813" s="1">
        <f t="shared" si="620"/>
        <v>0.80680000000000063</v>
      </c>
      <c r="O813" s="1">
        <f t="shared" si="621"/>
        <v>5.2470628173663159E-2</v>
      </c>
      <c r="P813" s="1">
        <f t="shared" si="622"/>
        <v>1.094382372297914</v>
      </c>
      <c r="Q813" s="1">
        <f t="shared" si="623"/>
        <v>1.0942107659799056</v>
      </c>
      <c r="R813" s="1">
        <f t="shared" si="624"/>
        <v>1.0942048581596726</v>
      </c>
      <c r="S813" s="1">
        <f t="shared" si="625"/>
        <v>1.0942046545966428</v>
      </c>
      <c r="T813" s="1">
        <f t="shared" si="626"/>
        <v>0.97458524853069983</v>
      </c>
      <c r="U813" s="1">
        <f t="shared" si="627"/>
        <v>0.86591535745703097</v>
      </c>
      <c r="V813" s="2">
        <f t="shared" si="604"/>
        <v>20.634187606496898</v>
      </c>
      <c r="W813" s="1">
        <f>VLOOKUP(V813,Graph!$D$3:$M$50,col)</f>
        <v>6.0000000000000001E-3</v>
      </c>
      <c r="X813" s="1">
        <f>VLOOKUP(V813,Graph!$D$3:$M$50,col+1)</f>
        <v>4.7999999999999996E-3</v>
      </c>
      <c r="Y813" s="1">
        <f t="shared" si="628"/>
        <v>5.1999999999999998E-3</v>
      </c>
      <c r="Z813" s="1">
        <f t="shared" si="605"/>
        <v>0.64051666666666662</v>
      </c>
      <c r="AA813" s="2">
        <f t="shared" si="629"/>
        <v>0.80680000000000063</v>
      </c>
      <c r="AB813" s="1">
        <f t="shared" si="630"/>
        <v>5.2470628173663159E-2</v>
      </c>
      <c r="AC813" s="1">
        <f t="shared" si="631"/>
        <v>1.0942046475823555</v>
      </c>
      <c r="AD813" s="1">
        <f t="shared" si="632"/>
        <v>1.0942046473406604</v>
      </c>
      <c r="AE813" s="1">
        <f t="shared" si="633"/>
        <v>1.0942046473323317</v>
      </c>
      <c r="AF813" s="1">
        <f t="shared" si="634"/>
        <v>1.0942046473320448</v>
      </c>
      <c r="AG813" s="1">
        <f t="shared" si="635"/>
        <v>0.97458524853069983</v>
      </c>
      <c r="AH813" s="1">
        <f t="shared" si="636"/>
        <v>0.86591535170808187</v>
      </c>
      <c r="AI813" s="2">
        <f t="shared" si="606"/>
        <v>20.634187560832352</v>
      </c>
      <c r="AJ813" s="1">
        <f>VLOOKUP(AI813,Graph!$D$3:$M$50,col)</f>
        <v>6.0000000000000001E-3</v>
      </c>
      <c r="AK813" s="1">
        <f>VLOOKUP(AI813,Graph!$D$3:$M$50,col+1)</f>
        <v>4.7999999999999996E-3</v>
      </c>
      <c r="AL813" s="1">
        <f t="shared" si="637"/>
        <v>5.1999999999999998E-3</v>
      </c>
      <c r="AM813" s="1">
        <f t="shared" si="607"/>
        <v>0.64051666666666662</v>
      </c>
      <c r="AN813" s="2">
        <f t="shared" si="638"/>
        <v>0.80680000000000063</v>
      </c>
      <c r="AO813" s="1">
        <f t="shared" si="639"/>
        <v>5.2470628173663159E-2</v>
      </c>
      <c r="AP813" s="1">
        <f t="shared" si="640"/>
        <v>1.094204647332035</v>
      </c>
      <c r="AQ813" s="1">
        <f t="shared" si="641"/>
        <v>1.0942046473320346</v>
      </c>
      <c r="AR813" s="1">
        <f t="shared" si="642"/>
        <v>1.0942046473320348</v>
      </c>
      <c r="AS813" s="1">
        <f t="shared" si="643"/>
        <v>1.0942046473320348</v>
      </c>
      <c r="AT813" s="1">
        <f t="shared" si="644"/>
        <v>0.97458524853069983</v>
      </c>
      <c r="AU813" s="1">
        <f t="shared" si="645"/>
        <v>0.86591535170807377</v>
      </c>
      <c r="AV813" s="2">
        <f t="shared" si="610"/>
        <v>812</v>
      </c>
      <c r="AW813" s="1">
        <f t="shared" si="611"/>
        <v>865.91535170807379</v>
      </c>
      <c r="AX813" s="1">
        <f t="shared" si="612"/>
        <v>0.97458524853069983</v>
      </c>
      <c r="AY813" s="1">
        <f t="shared" si="613"/>
        <v>1.0942046473320348</v>
      </c>
      <c r="AZ813" s="1">
        <f t="shared" si="608"/>
        <v>5.1999999999999998E-3</v>
      </c>
      <c r="BA813" s="1">
        <f t="shared" si="609"/>
        <v>20.634187560832352</v>
      </c>
    </row>
    <row r="814" spans="1:53">
      <c r="A814" s="2">
        <f t="shared" si="615"/>
        <v>0.81300000000000061</v>
      </c>
      <c r="B814" s="1">
        <f t="shared" si="601"/>
        <v>0.86937416666666745</v>
      </c>
      <c r="C814" s="1">
        <f t="shared" si="616"/>
        <v>5.489270592651601E-2</v>
      </c>
      <c r="D814" s="1">
        <f t="shared" si="602"/>
        <v>1.0995253335202457</v>
      </c>
      <c r="E814" s="1">
        <f t="shared" si="646"/>
        <v>1.0995080085277942</v>
      </c>
      <c r="F814" s="1">
        <f t="shared" si="646"/>
        <v>1.0995073747406305</v>
      </c>
      <c r="G814" s="1">
        <f t="shared" si="646"/>
        <v>1.0995073515533522</v>
      </c>
      <c r="H814" s="1">
        <f t="shared" si="617"/>
        <v>0.89445184196052074</v>
      </c>
      <c r="I814" s="1">
        <f t="shared" si="603"/>
        <v>20.858410729749249</v>
      </c>
      <c r="J814" s="1">
        <f>VLOOKUP($I814,Graph!$D$3:$M$50,col)</f>
        <v>6.0000000000000001E-3</v>
      </c>
      <c r="K814" s="1">
        <f>VLOOKUP($I814,Graph!$D$3:$M$50,col+1)</f>
        <v>4.7999999999999996E-3</v>
      </c>
      <c r="L814" s="1">
        <f t="shared" si="618"/>
        <v>5.1999999999999998E-3</v>
      </c>
      <c r="M814" s="1">
        <f t="shared" si="619"/>
        <v>0.64051666666666662</v>
      </c>
      <c r="N814" s="1">
        <f t="shared" si="620"/>
        <v>0.80780000000000063</v>
      </c>
      <c r="O814" s="1">
        <f t="shared" si="621"/>
        <v>5.2474865301484486E-2</v>
      </c>
      <c r="P814" s="1">
        <f t="shared" si="622"/>
        <v>1.0943915322994264</v>
      </c>
      <c r="Q814" s="1">
        <f t="shared" si="623"/>
        <v>1.0942199490722304</v>
      </c>
      <c r="R814" s="1">
        <f t="shared" si="624"/>
        <v>1.0942140414170629</v>
      </c>
      <c r="S814" s="1">
        <f t="shared" si="625"/>
        <v>1.0942138378380573</v>
      </c>
      <c r="T814" s="1">
        <f t="shared" si="626"/>
        <v>0.97459683787490958</v>
      </c>
      <c r="U814" s="1">
        <f t="shared" si="627"/>
        <v>0.86753304410685228</v>
      </c>
      <c r="V814" s="2">
        <f t="shared" si="604"/>
        <v>20.64702907907694</v>
      </c>
      <c r="W814" s="1">
        <f>VLOOKUP(V814,Graph!$D$3:$M$50,col)</f>
        <v>6.0000000000000001E-3</v>
      </c>
      <c r="X814" s="1">
        <f>VLOOKUP(V814,Graph!$D$3:$M$50,col+1)</f>
        <v>4.7999999999999996E-3</v>
      </c>
      <c r="Y814" s="1">
        <f t="shared" si="628"/>
        <v>5.1999999999999998E-3</v>
      </c>
      <c r="Z814" s="1">
        <f t="shared" si="605"/>
        <v>0.64051666666666662</v>
      </c>
      <c r="AA814" s="2">
        <f t="shared" si="629"/>
        <v>0.80780000000000063</v>
      </c>
      <c r="AB814" s="1">
        <f t="shared" si="630"/>
        <v>5.2474865301484486E-2</v>
      </c>
      <c r="AC814" s="1">
        <f t="shared" si="631"/>
        <v>1.0942138308224734</v>
      </c>
      <c r="AD814" s="1">
        <f t="shared" si="632"/>
        <v>1.0942138305807072</v>
      </c>
      <c r="AE814" s="1">
        <f t="shared" si="633"/>
        <v>1.0942138305723759</v>
      </c>
      <c r="AF814" s="1">
        <f t="shared" si="634"/>
        <v>1.0942138305720885</v>
      </c>
      <c r="AG814" s="1">
        <f t="shared" si="635"/>
        <v>0.97459683787490958</v>
      </c>
      <c r="AH814" s="1">
        <f t="shared" si="636"/>
        <v>0.86753303834612461</v>
      </c>
      <c r="AI814" s="2">
        <f t="shared" si="606"/>
        <v>20.647029033375738</v>
      </c>
      <c r="AJ814" s="1">
        <f>VLOOKUP(AI814,Graph!$D$3:$M$50,col)</f>
        <v>6.0000000000000001E-3</v>
      </c>
      <c r="AK814" s="1">
        <f>VLOOKUP(AI814,Graph!$D$3:$M$50,col+1)</f>
        <v>4.7999999999999996E-3</v>
      </c>
      <c r="AL814" s="1">
        <f t="shared" si="637"/>
        <v>5.1999999999999998E-3</v>
      </c>
      <c r="AM814" s="1">
        <f t="shared" si="607"/>
        <v>0.64051666666666662</v>
      </c>
      <c r="AN814" s="2">
        <f t="shared" si="638"/>
        <v>0.80780000000000063</v>
      </c>
      <c r="AO814" s="1">
        <f t="shared" si="639"/>
        <v>5.2474865301484486E-2</v>
      </c>
      <c r="AP814" s="1">
        <f t="shared" si="640"/>
        <v>1.0942138305720788</v>
      </c>
      <c r="AQ814" s="1">
        <f t="shared" si="641"/>
        <v>1.0942138305720783</v>
      </c>
      <c r="AR814" s="1">
        <f t="shared" si="642"/>
        <v>1.0942138305720785</v>
      </c>
      <c r="AS814" s="1">
        <f t="shared" si="643"/>
        <v>1.0942138305720783</v>
      </c>
      <c r="AT814" s="1">
        <f t="shared" si="644"/>
        <v>0.97459683787490958</v>
      </c>
      <c r="AU814" s="1">
        <f t="shared" si="645"/>
        <v>0.86753303834611661</v>
      </c>
      <c r="AV814" s="2">
        <f t="shared" si="610"/>
        <v>813</v>
      </c>
      <c r="AW814" s="1">
        <f t="shared" si="611"/>
        <v>867.53303834611665</v>
      </c>
      <c r="AX814" s="1">
        <f t="shared" si="612"/>
        <v>0.97459683787490958</v>
      </c>
      <c r="AY814" s="1">
        <f t="shared" si="613"/>
        <v>1.0942138305720783</v>
      </c>
      <c r="AZ814" s="1">
        <f t="shared" si="608"/>
        <v>5.1999999999999998E-3</v>
      </c>
      <c r="BA814" s="1">
        <f t="shared" si="609"/>
        <v>20.647029033375738</v>
      </c>
    </row>
    <row r="815" spans="1:53">
      <c r="A815" s="2">
        <f t="shared" si="615"/>
        <v>0.81400000000000061</v>
      </c>
      <c r="B815" s="1">
        <f t="shared" si="601"/>
        <v>0.8704153333333341</v>
      </c>
      <c r="C815" s="1">
        <f t="shared" si="616"/>
        <v>5.4896259600001496E-2</v>
      </c>
      <c r="D815" s="1">
        <f t="shared" si="602"/>
        <v>1.0995329083549432</v>
      </c>
      <c r="E815" s="1">
        <f t="shared" si="646"/>
        <v>1.099515857717001</v>
      </c>
      <c r="F815" s="1">
        <f t="shared" si="646"/>
        <v>1.0995152339114569</v>
      </c>
      <c r="G815" s="1">
        <f t="shared" si="646"/>
        <v>1.0995152110873809</v>
      </c>
      <c r="H815" s="1">
        <f t="shared" si="617"/>
        <v>0.89610903502378925</v>
      </c>
      <c r="I815" s="1">
        <f t="shared" si="603"/>
        <v>20.871284569081173</v>
      </c>
      <c r="J815" s="1">
        <f>VLOOKUP($I815,Graph!$D$3:$M$50,col)</f>
        <v>6.0000000000000001E-3</v>
      </c>
      <c r="K815" s="1">
        <f>VLOOKUP($I815,Graph!$D$3:$M$50,col+1)</f>
        <v>4.7999999999999996E-3</v>
      </c>
      <c r="L815" s="1">
        <f t="shared" si="618"/>
        <v>5.1999999999999998E-3</v>
      </c>
      <c r="M815" s="1">
        <f t="shared" si="619"/>
        <v>0.64051666666666662</v>
      </c>
      <c r="N815" s="1">
        <f t="shared" si="620"/>
        <v>0.80880000000000063</v>
      </c>
      <c r="O815" s="1">
        <f t="shared" si="621"/>
        <v>5.2479092463095185E-2</v>
      </c>
      <c r="P815" s="1">
        <f t="shared" si="622"/>
        <v>1.0944006710629817</v>
      </c>
      <c r="Q815" s="1">
        <f t="shared" si="623"/>
        <v>1.0942291108855986</v>
      </c>
      <c r="R815" s="1">
        <f t="shared" si="624"/>
        <v>1.0942232033957024</v>
      </c>
      <c r="S815" s="1">
        <f t="shared" si="625"/>
        <v>1.0942229998007793</v>
      </c>
      <c r="T815" s="1">
        <f t="shared" si="626"/>
        <v>0.97460839878984129</v>
      </c>
      <c r="U815" s="1">
        <f t="shared" si="627"/>
        <v>0.86915173799632106</v>
      </c>
      <c r="V815" s="2">
        <f t="shared" si="604"/>
        <v>20.659862578669415</v>
      </c>
      <c r="W815" s="1">
        <f>VLOOKUP(V815,Graph!$D$3:$M$50,col)</f>
        <v>6.0000000000000001E-3</v>
      </c>
      <c r="X815" s="1">
        <f>VLOOKUP(V815,Graph!$D$3:$M$50,col+1)</f>
        <v>4.7999999999999996E-3</v>
      </c>
      <c r="Y815" s="1">
        <f t="shared" si="628"/>
        <v>5.1999999999999998E-3</v>
      </c>
      <c r="Z815" s="1">
        <f t="shared" si="605"/>
        <v>0.64051666666666662</v>
      </c>
      <c r="AA815" s="2">
        <f t="shared" si="629"/>
        <v>0.80880000000000063</v>
      </c>
      <c r="AB815" s="1">
        <f t="shared" si="630"/>
        <v>5.2479092463095185E-2</v>
      </c>
      <c r="AC815" s="1">
        <f t="shared" si="631"/>
        <v>1.0942229927839018</v>
      </c>
      <c r="AD815" s="1">
        <f t="shared" si="632"/>
        <v>1.0942229925420655</v>
      </c>
      <c r="AE815" s="1">
        <f t="shared" si="633"/>
        <v>1.0942229925337308</v>
      </c>
      <c r="AF815" s="1">
        <f t="shared" si="634"/>
        <v>1.0942229925334435</v>
      </c>
      <c r="AG815" s="1">
        <f t="shared" si="635"/>
        <v>0.97460839878984129</v>
      </c>
      <c r="AH815" s="1">
        <f t="shared" si="636"/>
        <v>0.86915173222380715</v>
      </c>
      <c r="AI815" s="2">
        <f t="shared" si="606"/>
        <v>20.659862532931584</v>
      </c>
      <c r="AJ815" s="1">
        <f>VLOOKUP(AI815,Graph!$D$3:$M$50,col)</f>
        <v>6.0000000000000001E-3</v>
      </c>
      <c r="AK815" s="1">
        <f>VLOOKUP(AI815,Graph!$D$3:$M$50,col+1)</f>
        <v>4.7999999999999996E-3</v>
      </c>
      <c r="AL815" s="1">
        <f t="shared" si="637"/>
        <v>5.1999999999999998E-3</v>
      </c>
      <c r="AM815" s="1">
        <f t="shared" si="607"/>
        <v>0.64051666666666662</v>
      </c>
      <c r="AN815" s="2">
        <f t="shared" si="638"/>
        <v>0.80880000000000063</v>
      </c>
      <c r="AO815" s="1">
        <f t="shared" si="639"/>
        <v>5.2479092463095185E-2</v>
      </c>
      <c r="AP815" s="1">
        <f t="shared" si="640"/>
        <v>1.0942229925334335</v>
      </c>
      <c r="AQ815" s="1">
        <f t="shared" si="641"/>
        <v>1.0942229925334332</v>
      </c>
      <c r="AR815" s="1">
        <f t="shared" si="642"/>
        <v>1.0942229925334332</v>
      </c>
      <c r="AS815" s="1">
        <f t="shared" si="643"/>
        <v>1.0942229925334332</v>
      </c>
      <c r="AT815" s="1">
        <f t="shared" si="644"/>
        <v>0.97460839878984129</v>
      </c>
      <c r="AU815" s="1">
        <f t="shared" si="645"/>
        <v>0.86915173222379893</v>
      </c>
      <c r="AV815" s="2">
        <f t="shared" si="610"/>
        <v>814</v>
      </c>
      <c r="AW815" s="1">
        <f t="shared" si="611"/>
        <v>869.15173222379894</v>
      </c>
      <c r="AX815" s="1">
        <f t="shared" si="612"/>
        <v>0.97460839878984129</v>
      </c>
      <c r="AY815" s="1">
        <f t="shared" si="613"/>
        <v>1.0942229925334332</v>
      </c>
      <c r="AZ815" s="1">
        <f t="shared" si="608"/>
        <v>5.1999999999999998E-3</v>
      </c>
      <c r="BA815" s="1">
        <f t="shared" si="609"/>
        <v>20.659862532931584</v>
      </c>
    </row>
    <row r="816" spans="1:53">
      <c r="A816" s="2">
        <f t="shared" si="615"/>
        <v>0.81500000000000061</v>
      </c>
      <c r="B816" s="1">
        <f t="shared" si="601"/>
        <v>0.87145650000000074</v>
      </c>
      <c r="C816" s="1">
        <f t="shared" si="616"/>
        <v>5.489980489664719E-2</v>
      </c>
      <c r="D816" s="1">
        <f t="shared" si="602"/>
        <v>1.0995404654899854</v>
      </c>
      <c r="E816" s="1">
        <f t="shared" si="646"/>
        <v>1.0995236886340092</v>
      </c>
      <c r="F816" s="1">
        <f t="shared" si="646"/>
        <v>1.0995230747910274</v>
      </c>
      <c r="G816" s="1">
        <f t="shared" si="646"/>
        <v>1.0995230523295241</v>
      </c>
      <c r="H816" s="1">
        <f t="shared" si="617"/>
        <v>0.89776725107547251</v>
      </c>
      <c r="I816" s="1">
        <f t="shared" si="603"/>
        <v>20.884150478640176</v>
      </c>
      <c r="J816" s="1">
        <f>VLOOKUP($I816,Graph!$D$3:$M$50,col)</f>
        <v>6.0000000000000001E-3</v>
      </c>
      <c r="K816" s="1">
        <f>VLOOKUP($I816,Graph!$D$3:$M$50,col+1)</f>
        <v>4.7999999999999996E-3</v>
      </c>
      <c r="L816" s="1">
        <f t="shared" si="618"/>
        <v>5.1999999999999998E-3</v>
      </c>
      <c r="M816" s="1">
        <f t="shared" si="619"/>
        <v>0.64051666666666662</v>
      </c>
      <c r="N816" s="1">
        <f t="shared" si="620"/>
        <v>0.80980000000000063</v>
      </c>
      <c r="O816" s="1">
        <f t="shared" si="621"/>
        <v>5.2483309693606123E-2</v>
      </c>
      <c r="P816" s="1">
        <f t="shared" si="622"/>
        <v>1.0944097886623363</v>
      </c>
      <c r="Q816" s="1">
        <f t="shared" si="623"/>
        <v>1.0942382514938667</v>
      </c>
      <c r="R816" s="1">
        <f t="shared" si="624"/>
        <v>1.0942323441694459</v>
      </c>
      <c r="S816" s="1">
        <f t="shared" si="625"/>
        <v>1.0942321405586632</v>
      </c>
      <c r="T816" s="1">
        <f t="shared" si="626"/>
        <v>0.97461993137997394</v>
      </c>
      <c r="U816" s="1">
        <f t="shared" si="627"/>
        <v>0.87077143849863647</v>
      </c>
      <c r="V816" s="2">
        <f t="shared" si="604"/>
        <v>20.672688120092285</v>
      </c>
      <c r="W816" s="1">
        <f>VLOOKUP(V816,Graph!$D$3:$M$50,col)</f>
        <v>6.0000000000000001E-3</v>
      </c>
      <c r="X816" s="1">
        <f>VLOOKUP(V816,Graph!$D$3:$M$50,col+1)</f>
        <v>4.7999999999999996E-3</v>
      </c>
      <c r="Y816" s="1">
        <f t="shared" si="628"/>
        <v>5.1999999999999998E-3</v>
      </c>
      <c r="Z816" s="1">
        <f t="shared" si="605"/>
        <v>0.64051666666666662</v>
      </c>
      <c r="AA816" s="2">
        <f t="shared" si="629"/>
        <v>0.80980000000000063</v>
      </c>
      <c r="AB816" s="1">
        <f t="shared" si="630"/>
        <v>5.2483309693606123E-2</v>
      </c>
      <c r="AC816" s="1">
        <f t="shared" si="631"/>
        <v>1.0942321335404961</v>
      </c>
      <c r="AD816" s="1">
        <f t="shared" si="632"/>
        <v>1.0942321332985898</v>
      </c>
      <c r="AE816" s="1">
        <f t="shared" si="633"/>
        <v>1.0942321332902514</v>
      </c>
      <c r="AF816" s="1">
        <f t="shared" si="634"/>
        <v>1.0942321332899643</v>
      </c>
      <c r="AG816" s="1">
        <f t="shared" si="635"/>
        <v>0.97461993137997394</v>
      </c>
      <c r="AH816" s="1">
        <f t="shared" si="636"/>
        <v>0.87077143271432877</v>
      </c>
      <c r="AI816" s="2">
        <f t="shared" si="606"/>
        <v>20.672688074317858</v>
      </c>
      <c r="AJ816" s="1">
        <f>VLOOKUP(AI816,Graph!$D$3:$M$50,col)</f>
        <v>6.0000000000000001E-3</v>
      </c>
      <c r="AK816" s="1">
        <f>VLOOKUP(AI816,Graph!$D$3:$M$50,col+1)</f>
        <v>4.7999999999999996E-3</v>
      </c>
      <c r="AL816" s="1">
        <f t="shared" si="637"/>
        <v>5.1999999999999998E-3</v>
      </c>
      <c r="AM816" s="1">
        <f t="shared" si="607"/>
        <v>0.64051666666666662</v>
      </c>
      <c r="AN816" s="2">
        <f t="shared" si="638"/>
        <v>0.80980000000000063</v>
      </c>
      <c r="AO816" s="1">
        <f t="shared" si="639"/>
        <v>5.2483309693606123E-2</v>
      </c>
      <c r="AP816" s="1">
        <f t="shared" si="640"/>
        <v>1.0942321332899538</v>
      </c>
      <c r="AQ816" s="1">
        <f t="shared" si="641"/>
        <v>1.0942321332899536</v>
      </c>
      <c r="AR816" s="1">
        <f t="shared" si="642"/>
        <v>1.0942321332899536</v>
      </c>
      <c r="AS816" s="1">
        <f t="shared" si="643"/>
        <v>1.0942321332899536</v>
      </c>
      <c r="AT816" s="1">
        <f t="shared" si="644"/>
        <v>0.97461993137997394</v>
      </c>
      <c r="AU816" s="1">
        <f t="shared" si="645"/>
        <v>0.87077143271432023</v>
      </c>
      <c r="AV816" s="2">
        <f t="shared" si="610"/>
        <v>815</v>
      </c>
      <c r="AW816" s="1">
        <f t="shared" si="611"/>
        <v>870.77143271432021</v>
      </c>
      <c r="AX816" s="1">
        <f t="shared" si="612"/>
        <v>0.97461993137997394</v>
      </c>
      <c r="AY816" s="1">
        <f t="shared" si="613"/>
        <v>1.0942321332899536</v>
      </c>
      <c r="AZ816" s="1">
        <f t="shared" si="608"/>
        <v>5.1999999999999998E-3</v>
      </c>
      <c r="BA816" s="1">
        <f t="shared" si="609"/>
        <v>20.672688074317858</v>
      </c>
    </row>
    <row r="817" spans="1:53">
      <c r="A817" s="2">
        <f t="shared" si="615"/>
        <v>0.81600000000000061</v>
      </c>
      <c r="B817" s="1">
        <f t="shared" si="601"/>
        <v>0.87249766666666739</v>
      </c>
      <c r="C817" s="1">
        <f t="shared" si="616"/>
        <v>5.4903341846031871E-2</v>
      </c>
      <c r="D817" s="1">
        <f t="shared" si="602"/>
        <v>1.0995480049873252</v>
      </c>
      <c r="E817" s="1">
        <f t="shared" si="646"/>
        <v>1.0995315013425384</v>
      </c>
      <c r="F817" s="1">
        <f t="shared" si="646"/>
        <v>1.0995308974431135</v>
      </c>
      <c r="G817" s="1">
        <f t="shared" si="646"/>
        <v>1.0995308753435544</v>
      </c>
      <c r="H817" s="1">
        <f t="shared" si="617"/>
        <v>0.89942648948451709</v>
      </c>
      <c r="I817" s="1">
        <f t="shared" si="603"/>
        <v>20.897008473051272</v>
      </c>
      <c r="J817" s="1">
        <f>VLOOKUP($I817,Graph!$D$3:$M$50,col)</f>
        <v>6.0000000000000001E-3</v>
      </c>
      <c r="K817" s="1">
        <f>VLOOKUP($I817,Graph!$D$3:$M$50,col+1)</f>
        <v>4.7999999999999996E-3</v>
      </c>
      <c r="L817" s="1">
        <f t="shared" si="618"/>
        <v>5.1999999999999998E-3</v>
      </c>
      <c r="M817" s="1">
        <f t="shared" si="619"/>
        <v>0.64051666666666662</v>
      </c>
      <c r="N817" s="1">
        <f t="shared" si="620"/>
        <v>0.81080000000000063</v>
      </c>
      <c r="O817" s="1">
        <f t="shared" si="621"/>
        <v>5.2487517027963594E-2</v>
      </c>
      <c r="P817" s="1">
        <f t="shared" si="622"/>
        <v>1.0944188851709074</v>
      </c>
      <c r="Q817" s="1">
        <f t="shared" si="623"/>
        <v>1.094247370970552</v>
      </c>
      <c r="R817" s="1">
        <f t="shared" si="624"/>
        <v>1.0942414638118074</v>
      </c>
      <c r="S817" s="1">
        <f t="shared" si="625"/>
        <v>1.0942412601852221</v>
      </c>
      <c r="T817" s="1">
        <f t="shared" si="626"/>
        <v>0.97463143574927535</v>
      </c>
      <c r="U817" s="1">
        <f t="shared" si="627"/>
        <v>0.87239214498816686</v>
      </c>
      <c r="V817" s="2">
        <f t="shared" si="604"/>
        <v>20.685505718117707</v>
      </c>
      <c r="W817" s="1">
        <f>VLOOKUP(V817,Graph!$D$3:$M$50,col)</f>
        <v>6.0000000000000001E-3</v>
      </c>
      <c r="X817" s="1">
        <f>VLOOKUP(V817,Graph!$D$3:$M$50,col+1)</f>
        <v>4.7999999999999996E-3</v>
      </c>
      <c r="Y817" s="1">
        <f t="shared" si="628"/>
        <v>5.1999999999999998E-3</v>
      </c>
      <c r="Z817" s="1">
        <f t="shared" si="605"/>
        <v>0.64051666666666662</v>
      </c>
      <c r="AA817" s="2">
        <f t="shared" si="629"/>
        <v>0.81080000000000063</v>
      </c>
      <c r="AB817" s="1">
        <f t="shared" si="630"/>
        <v>5.2487517027963594E-2</v>
      </c>
      <c r="AC817" s="1">
        <f t="shared" si="631"/>
        <v>1.0942412531657684</v>
      </c>
      <c r="AD817" s="1">
        <f t="shared" si="632"/>
        <v>1.0942412529237924</v>
      </c>
      <c r="AE817" s="1">
        <f t="shared" si="633"/>
        <v>1.0942412529154508</v>
      </c>
      <c r="AF817" s="1">
        <f t="shared" si="634"/>
        <v>1.0942412529151635</v>
      </c>
      <c r="AG817" s="1">
        <f t="shared" si="635"/>
        <v>0.97463143574927535</v>
      </c>
      <c r="AH817" s="1">
        <f t="shared" si="636"/>
        <v>0.87239213919205738</v>
      </c>
      <c r="AI817" s="2">
        <f t="shared" si="606"/>
        <v>20.685505672306711</v>
      </c>
      <c r="AJ817" s="1">
        <f>VLOOKUP(AI817,Graph!$D$3:$M$50,col)</f>
        <v>6.0000000000000001E-3</v>
      </c>
      <c r="AK817" s="1">
        <f>VLOOKUP(AI817,Graph!$D$3:$M$50,col+1)</f>
        <v>4.7999999999999996E-3</v>
      </c>
      <c r="AL817" s="1">
        <f t="shared" si="637"/>
        <v>5.1999999999999998E-3</v>
      </c>
      <c r="AM817" s="1">
        <f t="shared" si="607"/>
        <v>0.64051666666666662</v>
      </c>
      <c r="AN817" s="2">
        <f t="shared" si="638"/>
        <v>0.81080000000000063</v>
      </c>
      <c r="AO817" s="1">
        <f t="shared" si="639"/>
        <v>5.2487517027963594E-2</v>
      </c>
      <c r="AP817" s="1">
        <f t="shared" si="640"/>
        <v>1.0942412529151535</v>
      </c>
      <c r="AQ817" s="1">
        <f t="shared" si="641"/>
        <v>1.0942412529151531</v>
      </c>
      <c r="AR817" s="1">
        <f t="shared" si="642"/>
        <v>1.0942412529151533</v>
      </c>
      <c r="AS817" s="1">
        <f t="shared" si="643"/>
        <v>1.0942412529151533</v>
      </c>
      <c r="AT817" s="1">
        <f t="shared" si="644"/>
        <v>0.97463143574927535</v>
      </c>
      <c r="AU817" s="1">
        <f t="shared" si="645"/>
        <v>0.8723921391920495</v>
      </c>
      <c r="AV817" s="2">
        <f t="shared" si="610"/>
        <v>816</v>
      </c>
      <c r="AW817" s="1">
        <f t="shared" si="611"/>
        <v>872.39213919204951</v>
      </c>
      <c r="AX817" s="1">
        <f t="shared" si="612"/>
        <v>0.97463143574927535</v>
      </c>
      <c r="AY817" s="1">
        <f t="shared" si="613"/>
        <v>1.0942412529151533</v>
      </c>
      <c r="AZ817" s="1">
        <f t="shared" si="608"/>
        <v>5.1999999999999998E-3</v>
      </c>
      <c r="BA817" s="1">
        <f t="shared" si="609"/>
        <v>20.685505672306711</v>
      </c>
    </row>
    <row r="818" spans="1:53">
      <c r="A818" s="2">
        <f t="shared" si="615"/>
        <v>0.81700000000000061</v>
      </c>
      <c r="B818" s="1">
        <f t="shared" si="601"/>
        <v>0.87353883333333415</v>
      </c>
      <c r="C818" s="1">
        <f t="shared" si="616"/>
        <v>5.4906870477595397E-2</v>
      </c>
      <c r="D818" s="1">
        <f t="shared" si="602"/>
        <v>1.099555526908627</v>
      </c>
      <c r="E818" s="1">
        <f t="shared" si="646"/>
        <v>1.0995392959060124</v>
      </c>
      <c r="F818" s="1">
        <f t="shared" si="646"/>
        <v>1.0995387019311913</v>
      </c>
      <c r="G818" s="1">
        <f t="shared" si="646"/>
        <v>1.099538680192951</v>
      </c>
      <c r="H818" s="1">
        <f t="shared" si="617"/>
        <v>0.90108674962103952</v>
      </c>
      <c r="I818" s="1">
        <f t="shared" si="603"/>
        <v>20.909858566894624</v>
      </c>
      <c r="J818" s="1">
        <f>VLOOKUP($I818,Graph!$D$3:$M$50,col)</f>
        <v>6.0000000000000001E-3</v>
      </c>
      <c r="K818" s="1">
        <f>VLOOKUP($I818,Graph!$D$3:$M$50,col+1)</f>
        <v>4.7999999999999996E-3</v>
      </c>
      <c r="L818" s="1">
        <f t="shared" si="618"/>
        <v>5.1999999999999998E-3</v>
      </c>
      <c r="M818" s="1">
        <f t="shared" si="619"/>
        <v>0.64051666666666662</v>
      </c>
      <c r="N818" s="1">
        <f t="shared" si="620"/>
        <v>0.81180000000000063</v>
      </c>
      <c r="O818" s="1">
        <f t="shared" si="621"/>
        <v>5.2491714500950144E-2</v>
      </c>
      <c r="P818" s="1">
        <f t="shared" si="622"/>
        <v>1.0944279606617722</v>
      </c>
      <c r="Q818" s="1">
        <f t="shared" si="623"/>
        <v>1.0942564693888304</v>
      </c>
      <c r="R818" s="1">
        <f t="shared" si="624"/>
        <v>1.0942505623959602</v>
      </c>
      <c r="S818" s="1">
        <f t="shared" si="625"/>
        <v>1.0942503587536303</v>
      </c>
      <c r="T818" s="1">
        <f t="shared" si="626"/>
        <v>0.97464291200120512</v>
      </c>
      <c r="U818" s="1">
        <f t="shared" si="627"/>
        <v>0.87401385684044686</v>
      </c>
      <c r="V818" s="2">
        <f t="shared" si="604"/>
        <v>20.698315387472231</v>
      </c>
      <c r="W818" s="1">
        <f>VLOOKUP(V818,Graph!$D$3:$M$50,col)</f>
        <v>6.0000000000000001E-3</v>
      </c>
      <c r="X818" s="1">
        <f>VLOOKUP(V818,Graph!$D$3:$M$50,col+1)</f>
        <v>4.7999999999999996E-3</v>
      </c>
      <c r="Y818" s="1">
        <f t="shared" si="628"/>
        <v>5.1999999999999998E-3</v>
      </c>
      <c r="Z818" s="1">
        <f t="shared" si="605"/>
        <v>0.64051666666666662</v>
      </c>
      <c r="AA818" s="2">
        <f t="shared" si="629"/>
        <v>0.81180000000000063</v>
      </c>
      <c r="AB818" s="1">
        <f t="shared" si="630"/>
        <v>5.2491714500950144E-2</v>
      </c>
      <c r="AC818" s="1">
        <f t="shared" si="631"/>
        <v>1.0942503517328943</v>
      </c>
      <c r="AD818" s="1">
        <f t="shared" si="632"/>
        <v>1.0942503514908481</v>
      </c>
      <c r="AE818" s="1">
        <f t="shared" si="633"/>
        <v>1.0942503514825037</v>
      </c>
      <c r="AF818" s="1">
        <f t="shared" si="634"/>
        <v>1.0942503514822157</v>
      </c>
      <c r="AG818" s="1">
        <f t="shared" si="635"/>
        <v>0.97464291200120512</v>
      </c>
      <c r="AH818" s="1">
        <f t="shared" si="636"/>
        <v>0.87401385103252804</v>
      </c>
      <c r="AI818" s="2">
        <f t="shared" si="606"/>
        <v>20.698315341624703</v>
      </c>
      <c r="AJ818" s="1">
        <f>VLOOKUP(AI818,Graph!$D$3:$M$50,col)</f>
        <v>6.0000000000000001E-3</v>
      </c>
      <c r="AK818" s="1">
        <f>VLOOKUP(AI818,Graph!$D$3:$M$50,col+1)</f>
        <v>4.7999999999999996E-3</v>
      </c>
      <c r="AL818" s="1">
        <f t="shared" si="637"/>
        <v>5.1999999999999998E-3</v>
      </c>
      <c r="AM818" s="1">
        <f t="shared" si="607"/>
        <v>0.64051666666666662</v>
      </c>
      <c r="AN818" s="2">
        <f t="shared" si="638"/>
        <v>0.81180000000000063</v>
      </c>
      <c r="AO818" s="1">
        <f t="shared" si="639"/>
        <v>5.2491714500950144E-2</v>
      </c>
      <c r="AP818" s="1">
        <f t="shared" si="640"/>
        <v>1.0942503514822062</v>
      </c>
      <c r="AQ818" s="1">
        <f t="shared" si="641"/>
        <v>1.0942503514822057</v>
      </c>
      <c r="AR818" s="1">
        <f t="shared" si="642"/>
        <v>1.0942503514822057</v>
      </c>
      <c r="AS818" s="1">
        <f t="shared" si="643"/>
        <v>1.0942503514822057</v>
      </c>
      <c r="AT818" s="1">
        <f t="shared" si="644"/>
        <v>0.97464291200120512</v>
      </c>
      <c r="AU818" s="1">
        <f t="shared" si="645"/>
        <v>0.87401385103252027</v>
      </c>
      <c r="AV818" s="2">
        <f t="shared" si="610"/>
        <v>817</v>
      </c>
      <c r="AW818" s="1">
        <f t="shared" si="611"/>
        <v>874.01385103252028</v>
      </c>
      <c r="AX818" s="1">
        <f t="shared" si="612"/>
        <v>0.97464291200120512</v>
      </c>
      <c r="AY818" s="1">
        <f t="shared" si="613"/>
        <v>1.0942503514822057</v>
      </c>
      <c r="AZ818" s="1">
        <f t="shared" si="608"/>
        <v>5.1999999999999998E-3</v>
      </c>
      <c r="BA818" s="1">
        <f t="shared" si="609"/>
        <v>20.698315341624703</v>
      </c>
    </row>
    <row r="819" spans="1:53">
      <c r="A819" s="2">
        <f t="shared" si="615"/>
        <v>0.81800000000000062</v>
      </c>
      <c r="B819" s="1">
        <f t="shared" si="601"/>
        <v>0.8745800000000008</v>
      </c>
      <c r="C819" s="1">
        <f t="shared" si="616"/>
        <v>5.4910390820639303E-2</v>
      </c>
      <c r="D819" s="1">
        <f t="shared" si="602"/>
        <v>1.0995630313152678</v>
      </c>
      <c r="E819" s="1">
        <f t="shared" si="646"/>
        <v>1.0995470723875609</v>
      </c>
      <c r="F819" s="1">
        <f t="shared" si="646"/>
        <v>1.0995464883184436</v>
      </c>
      <c r="G819" s="1">
        <f t="shared" si="646"/>
        <v>1.0995464669408963</v>
      </c>
      <c r="H819" s="1">
        <f t="shared" si="617"/>
        <v>0.90274803085631738</v>
      </c>
      <c r="I819" s="1">
        <f t="shared" si="603"/>
        <v>20.922700774705692</v>
      </c>
      <c r="J819" s="1">
        <f>VLOOKUP($I819,Graph!$D$3:$M$50,col)</f>
        <v>6.0000000000000001E-3</v>
      </c>
      <c r="K819" s="1">
        <f>VLOOKUP($I819,Graph!$D$3:$M$50,col+1)</f>
        <v>4.7999999999999996E-3</v>
      </c>
      <c r="L819" s="1">
        <f t="shared" si="618"/>
        <v>5.1999999999999998E-3</v>
      </c>
      <c r="M819" s="1">
        <f t="shared" si="619"/>
        <v>0.64051666666666662</v>
      </c>
      <c r="N819" s="1">
        <f t="shared" si="620"/>
        <v>0.81280000000000063</v>
      </c>
      <c r="O819" s="1">
        <f t="shared" si="621"/>
        <v>5.2495902147185594E-2</v>
      </c>
      <c r="P819" s="1">
        <f t="shared" si="622"/>
        <v>1.0944370152076706</v>
      </c>
      <c r="Q819" s="1">
        <f t="shared" si="623"/>
        <v>1.0942655468215421</v>
      </c>
      <c r="R819" s="1">
        <f t="shared" si="624"/>
        <v>1.094259639994742</v>
      </c>
      <c r="S819" s="1">
        <f t="shared" si="625"/>
        <v>1.0942594363367244</v>
      </c>
      <c r="T819" s="1">
        <f t="shared" si="626"/>
        <v>0.97465436023871821</v>
      </c>
      <c r="U819" s="1">
        <f t="shared" si="627"/>
        <v>0.87563657343217305</v>
      </c>
      <c r="V819" s="2">
        <f t="shared" si="604"/>
        <v>20.711117142837011</v>
      </c>
      <c r="W819" s="1">
        <f>VLOOKUP(V819,Graph!$D$3:$M$50,col)</f>
        <v>6.0000000000000001E-3</v>
      </c>
      <c r="X819" s="1">
        <f>VLOOKUP(V819,Graph!$D$3:$M$50,col+1)</f>
        <v>4.7999999999999996E-3</v>
      </c>
      <c r="Y819" s="1">
        <f t="shared" si="628"/>
        <v>5.1999999999999998E-3</v>
      </c>
      <c r="Z819" s="1">
        <f t="shared" si="605"/>
        <v>0.64051666666666662</v>
      </c>
      <c r="AA819" s="2">
        <f t="shared" si="629"/>
        <v>0.81280000000000063</v>
      </c>
      <c r="AB819" s="1">
        <f t="shared" si="630"/>
        <v>5.2495902147185594E-2</v>
      </c>
      <c r="AC819" s="1">
        <f t="shared" si="631"/>
        <v>1.0942594293147094</v>
      </c>
      <c r="AD819" s="1">
        <f t="shared" si="632"/>
        <v>1.0942594290725935</v>
      </c>
      <c r="AE819" s="1">
        <f t="shared" si="633"/>
        <v>1.0942594290642456</v>
      </c>
      <c r="AF819" s="1">
        <f t="shared" si="634"/>
        <v>1.0942594290639578</v>
      </c>
      <c r="AG819" s="1">
        <f t="shared" si="635"/>
        <v>0.97465436023871821</v>
      </c>
      <c r="AH819" s="1">
        <f t="shared" si="636"/>
        <v>0.87563656761243758</v>
      </c>
      <c r="AI819" s="2">
        <f t="shared" si="606"/>
        <v>20.711117096952975</v>
      </c>
      <c r="AJ819" s="1">
        <f>VLOOKUP(AI819,Graph!$D$3:$M$50,col)</f>
        <v>6.0000000000000001E-3</v>
      </c>
      <c r="AK819" s="1">
        <f>VLOOKUP(AI819,Graph!$D$3:$M$50,col+1)</f>
        <v>4.7999999999999996E-3</v>
      </c>
      <c r="AL819" s="1">
        <f t="shared" si="637"/>
        <v>5.1999999999999998E-3</v>
      </c>
      <c r="AM819" s="1">
        <f t="shared" si="607"/>
        <v>0.64051666666666662</v>
      </c>
      <c r="AN819" s="2">
        <f t="shared" si="638"/>
        <v>0.81280000000000063</v>
      </c>
      <c r="AO819" s="1">
        <f t="shared" si="639"/>
        <v>5.2495902147185594E-2</v>
      </c>
      <c r="AP819" s="1">
        <f t="shared" si="640"/>
        <v>1.094259429063948</v>
      </c>
      <c r="AQ819" s="1">
        <f t="shared" si="641"/>
        <v>1.0942594290639478</v>
      </c>
      <c r="AR819" s="1">
        <f t="shared" si="642"/>
        <v>1.0942594290639478</v>
      </c>
      <c r="AS819" s="1">
        <f t="shared" si="643"/>
        <v>1.0942594290639478</v>
      </c>
      <c r="AT819" s="1">
        <f t="shared" si="644"/>
        <v>0.97465436023871821</v>
      </c>
      <c r="AU819" s="1">
        <f t="shared" si="645"/>
        <v>0.87563656761242969</v>
      </c>
      <c r="AV819" s="2">
        <f t="shared" si="610"/>
        <v>818</v>
      </c>
      <c r="AW819" s="1">
        <f t="shared" si="611"/>
        <v>875.63656761242964</v>
      </c>
      <c r="AX819" s="1">
        <f t="shared" si="612"/>
        <v>0.97465436023871821</v>
      </c>
      <c r="AY819" s="1">
        <f t="shared" si="613"/>
        <v>1.0942594290639478</v>
      </c>
      <c r="AZ819" s="1">
        <f t="shared" si="608"/>
        <v>5.1999999999999998E-3</v>
      </c>
      <c r="BA819" s="1">
        <f t="shared" si="609"/>
        <v>20.711117096952975</v>
      </c>
    </row>
    <row r="820" spans="1:53">
      <c r="A820" s="2">
        <f t="shared" si="615"/>
        <v>0.81900000000000062</v>
      </c>
      <c r="B820" s="1">
        <f t="shared" si="601"/>
        <v>0.87562116666666745</v>
      </c>
      <c r="C820" s="1">
        <f t="shared" si="616"/>
        <v>5.4913902904327676E-2</v>
      </c>
      <c r="D820" s="1">
        <f t="shared" si="602"/>
        <v>1.0995705182683393</v>
      </c>
      <c r="E820" s="1">
        <f t="shared" si="646"/>
        <v>1.0995548308500207</v>
      </c>
      <c r="F820" s="1">
        <f t="shared" si="646"/>
        <v>1.0995542566677592</v>
      </c>
      <c r="G820" s="1">
        <f t="shared" si="646"/>
        <v>1.0995542356502812</v>
      </c>
      <c r="H820" s="1">
        <f t="shared" si="617"/>
        <v>0.90441033256278802</v>
      </c>
      <c r="I820" s="1">
        <f t="shared" si="603"/>
        <v>20.935535110975461</v>
      </c>
      <c r="J820" s="1">
        <f>VLOOKUP($I820,Graph!$D$3:$M$50,col)</f>
        <v>6.0000000000000001E-3</v>
      </c>
      <c r="K820" s="1">
        <f>VLOOKUP($I820,Graph!$D$3:$M$50,col+1)</f>
        <v>4.7999999999999996E-3</v>
      </c>
      <c r="L820" s="1">
        <f t="shared" si="618"/>
        <v>5.1999999999999998E-3</v>
      </c>
      <c r="M820" s="1">
        <f t="shared" si="619"/>
        <v>0.64051666666666662</v>
      </c>
      <c r="N820" s="1">
        <f t="shared" si="620"/>
        <v>0.81380000000000063</v>
      </c>
      <c r="O820" s="1">
        <f t="shared" si="621"/>
        <v>5.2500080001127901E-2</v>
      </c>
      <c r="P820" s="1">
        <f t="shared" si="622"/>
        <v>1.0944460488810079</v>
      </c>
      <c r="Q820" s="1">
        <f t="shared" si="623"/>
        <v>1.0942746033411905</v>
      </c>
      <c r="R820" s="1">
        <f t="shared" si="624"/>
        <v>1.0942686966806543</v>
      </c>
      <c r="S820" s="1">
        <f t="shared" si="625"/>
        <v>1.0942684930070057</v>
      </c>
      <c r="T820" s="1">
        <f t="shared" si="626"/>
        <v>0.97466578056426689</v>
      </c>
      <c r="U820" s="1">
        <f t="shared" si="627"/>
        <v>0.87726029414119955</v>
      </c>
      <c r="V820" s="2">
        <f t="shared" si="604"/>
        <v>20.723910998847984</v>
      </c>
      <c r="W820" s="1">
        <f>VLOOKUP(V820,Graph!$D$3:$M$50,col)</f>
        <v>6.0000000000000001E-3</v>
      </c>
      <c r="X820" s="1">
        <f>VLOOKUP(V820,Graph!$D$3:$M$50,col+1)</f>
        <v>4.7999999999999996E-3</v>
      </c>
      <c r="Y820" s="1">
        <f t="shared" si="628"/>
        <v>5.1999999999999998E-3</v>
      </c>
      <c r="Z820" s="1">
        <f t="shared" si="605"/>
        <v>0.64051666666666662</v>
      </c>
      <c r="AA820" s="2">
        <f t="shared" si="629"/>
        <v>0.81380000000000063</v>
      </c>
      <c r="AB820" s="1">
        <f t="shared" si="630"/>
        <v>5.2500080001127901E-2</v>
      </c>
      <c r="AC820" s="1">
        <f t="shared" si="631"/>
        <v>1.0942684859837148</v>
      </c>
      <c r="AD820" s="1">
        <f t="shared" si="632"/>
        <v>1.0942684857415301</v>
      </c>
      <c r="AE820" s="1">
        <f t="shared" si="633"/>
        <v>1.0942684857331786</v>
      </c>
      <c r="AF820" s="1">
        <f t="shared" si="634"/>
        <v>1.0942684857328908</v>
      </c>
      <c r="AG820" s="1">
        <f t="shared" si="635"/>
        <v>0.97466578056426689</v>
      </c>
      <c r="AH820" s="1">
        <f t="shared" si="636"/>
        <v>0.87726028830963976</v>
      </c>
      <c r="AI820" s="2">
        <f t="shared" si="606"/>
        <v>20.723910952927469</v>
      </c>
      <c r="AJ820" s="1">
        <f>VLOOKUP(AI820,Graph!$D$3:$M$50,col)</f>
        <v>6.0000000000000001E-3</v>
      </c>
      <c r="AK820" s="1">
        <f>VLOOKUP(AI820,Graph!$D$3:$M$50,col+1)</f>
        <v>4.7999999999999996E-3</v>
      </c>
      <c r="AL820" s="1">
        <f t="shared" si="637"/>
        <v>5.1999999999999998E-3</v>
      </c>
      <c r="AM820" s="1">
        <f t="shared" si="607"/>
        <v>0.64051666666666662</v>
      </c>
      <c r="AN820" s="2">
        <f t="shared" si="638"/>
        <v>0.81380000000000063</v>
      </c>
      <c r="AO820" s="1">
        <f t="shared" si="639"/>
        <v>5.2500080001127901E-2</v>
      </c>
      <c r="AP820" s="1">
        <f t="shared" si="640"/>
        <v>1.0942684857328806</v>
      </c>
      <c r="AQ820" s="1">
        <f t="shared" si="641"/>
        <v>1.0942684857328804</v>
      </c>
      <c r="AR820" s="1">
        <f t="shared" si="642"/>
        <v>1.0942684857328804</v>
      </c>
      <c r="AS820" s="1">
        <f t="shared" si="643"/>
        <v>1.0942684857328804</v>
      </c>
      <c r="AT820" s="1">
        <f t="shared" si="644"/>
        <v>0.97466578056426689</v>
      </c>
      <c r="AU820" s="1">
        <f t="shared" si="645"/>
        <v>0.87726028830963132</v>
      </c>
      <c r="AV820" s="2">
        <f t="shared" si="610"/>
        <v>819</v>
      </c>
      <c r="AW820" s="1">
        <f t="shared" si="611"/>
        <v>877.26028830963128</v>
      </c>
      <c r="AX820" s="1">
        <f t="shared" si="612"/>
        <v>0.97466578056426689</v>
      </c>
      <c r="AY820" s="1">
        <f t="shared" si="613"/>
        <v>1.0942684857328804</v>
      </c>
      <c r="AZ820" s="1">
        <f t="shared" si="608"/>
        <v>5.1999999999999998E-3</v>
      </c>
      <c r="BA820" s="1">
        <f t="shared" si="609"/>
        <v>20.723910952927469</v>
      </c>
    </row>
    <row r="821" spans="1:53">
      <c r="A821" s="2">
        <f t="shared" si="615"/>
        <v>0.82000000000000062</v>
      </c>
      <c r="B821" s="1">
        <f t="shared" si="601"/>
        <v>0.8766623333333341</v>
      </c>
      <c r="C821" s="1">
        <f t="shared" si="616"/>
        <v>5.4917406757687991E-2</v>
      </c>
      <c r="D821" s="1">
        <f t="shared" si="602"/>
        <v>1.0995779878286496</v>
      </c>
      <c r="E821" s="1">
        <f t="shared" ref="E821:G840" si="647">SQRT(D821-($C821*D821-POWER(D821,1/3)+1)/($C821-POWER(D821,-2/3)/3))</f>
        <v>1.0995625713559385</v>
      </c>
      <c r="F821" s="1">
        <f t="shared" si="647"/>
        <v>1.099562007041736</v>
      </c>
      <c r="G821" s="1">
        <f t="shared" si="647"/>
        <v>1.0995619863837058</v>
      </c>
      <c r="H821" s="1">
        <f t="shared" si="617"/>
        <v>0.90607365411404639</v>
      </c>
      <c r="I821" s="1">
        <f t="shared" si="603"/>
        <v>20.948361590150629</v>
      </c>
      <c r="J821" s="1">
        <f>VLOOKUP($I821,Graph!$D$3:$M$50,col)</f>
        <v>6.0000000000000001E-3</v>
      </c>
      <c r="K821" s="1">
        <f>VLOOKUP($I821,Graph!$D$3:$M$50,col+1)</f>
        <v>4.7999999999999996E-3</v>
      </c>
      <c r="L821" s="1">
        <f t="shared" si="618"/>
        <v>5.1999999999999998E-3</v>
      </c>
      <c r="M821" s="1">
        <f t="shared" si="619"/>
        <v>0.64051666666666662</v>
      </c>
      <c r="N821" s="1">
        <f t="shared" si="620"/>
        <v>0.81480000000000063</v>
      </c>
      <c r="O821" s="1">
        <f t="shared" si="621"/>
        <v>5.2504248097074144E-2</v>
      </c>
      <c r="P821" s="1">
        <f t="shared" si="622"/>
        <v>1.0944550617538562</v>
      </c>
      <c r="Q821" s="1">
        <f t="shared" si="623"/>
        <v>1.0942836390199462</v>
      </c>
      <c r="R821" s="1">
        <f t="shared" si="624"/>
        <v>1.0942777325258644</v>
      </c>
      <c r="S821" s="1">
        <f t="shared" si="625"/>
        <v>1.0942775288366418</v>
      </c>
      <c r="T821" s="1">
        <f t="shared" si="626"/>
        <v>0.9746771730798045</v>
      </c>
      <c r="U821" s="1">
        <f t="shared" si="627"/>
        <v>0.87888501834653543</v>
      </c>
      <c r="V821" s="2">
        <f t="shared" si="604"/>
        <v>20.736696970096055</v>
      </c>
      <c r="W821" s="1">
        <f>VLOOKUP(V821,Graph!$D$3:$M$50,col)</f>
        <v>6.0000000000000001E-3</v>
      </c>
      <c r="X821" s="1">
        <f>VLOOKUP(V821,Graph!$D$3:$M$50,col+1)</f>
        <v>4.7999999999999996E-3</v>
      </c>
      <c r="Y821" s="1">
        <f t="shared" si="628"/>
        <v>5.1999999999999998E-3</v>
      </c>
      <c r="Z821" s="1">
        <f t="shared" si="605"/>
        <v>0.64051666666666662</v>
      </c>
      <c r="AA821" s="2">
        <f t="shared" si="629"/>
        <v>0.81480000000000063</v>
      </c>
      <c r="AB821" s="1">
        <f t="shared" si="630"/>
        <v>5.2504248097074144E-2</v>
      </c>
      <c r="AC821" s="1">
        <f t="shared" si="631"/>
        <v>1.0942775218120788</v>
      </c>
      <c r="AD821" s="1">
        <f t="shared" si="632"/>
        <v>1.0942775215698246</v>
      </c>
      <c r="AE821" s="1">
        <f t="shared" si="633"/>
        <v>1.09427752156147</v>
      </c>
      <c r="AF821" s="1">
        <f t="shared" si="634"/>
        <v>1.094277521561182</v>
      </c>
      <c r="AG821" s="1">
        <f t="shared" si="635"/>
        <v>0.9746771730798045</v>
      </c>
      <c r="AH821" s="1">
        <f t="shared" si="636"/>
        <v>0.87888501250314355</v>
      </c>
      <c r="AI821" s="2">
        <f t="shared" si="606"/>
        <v>20.7366969241391</v>
      </c>
      <c r="AJ821" s="1">
        <f>VLOOKUP(AI821,Graph!$D$3:$M$50,col)</f>
        <v>6.0000000000000001E-3</v>
      </c>
      <c r="AK821" s="1">
        <f>VLOOKUP(AI821,Graph!$D$3:$M$50,col+1)</f>
        <v>4.7999999999999996E-3</v>
      </c>
      <c r="AL821" s="1">
        <f t="shared" si="637"/>
        <v>5.1999999999999998E-3</v>
      </c>
      <c r="AM821" s="1">
        <f t="shared" si="607"/>
        <v>0.64051666666666662</v>
      </c>
      <c r="AN821" s="2">
        <f t="shared" si="638"/>
        <v>0.81480000000000063</v>
      </c>
      <c r="AO821" s="1">
        <f t="shared" si="639"/>
        <v>5.2504248097074144E-2</v>
      </c>
      <c r="AP821" s="1">
        <f t="shared" si="640"/>
        <v>1.094277521561172</v>
      </c>
      <c r="AQ821" s="1">
        <f t="shared" si="641"/>
        <v>1.0942775215611715</v>
      </c>
      <c r="AR821" s="1">
        <f t="shared" si="642"/>
        <v>1.0942775215611718</v>
      </c>
      <c r="AS821" s="1">
        <f t="shared" si="643"/>
        <v>1.0942775215611718</v>
      </c>
      <c r="AT821" s="1">
        <f t="shared" si="644"/>
        <v>0.9746771730798045</v>
      </c>
      <c r="AU821" s="1">
        <f t="shared" si="645"/>
        <v>0.87888501250313533</v>
      </c>
      <c r="AV821" s="2">
        <f t="shared" si="610"/>
        <v>820</v>
      </c>
      <c r="AW821" s="1">
        <f t="shared" si="611"/>
        <v>878.88501250313539</v>
      </c>
      <c r="AX821" s="1">
        <f t="shared" si="612"/>
        <v>0.9746771730798045</v>
      </c>
      <c r="AY821" s="1">
        <f t="shared" si="613"/>
        <v>1.0942775215611718</v>
      </c>
      <c r="AZ821" s="1">
        <f t="shared" si="608"/>
        <v>5.1999999999999998E-3</v>
      </c>
      <c r="BA821" s="1">
        <f t="shared" si="609"/>
        <v>20.7366969241391</v>
      </c>
    </row>
    <row r="822" spans="1:53">
      <c r="A822" s="2">
        <f t="shared" si="615"/>
        <v>0.82100000000000062</v>
      </c>
      <c r="B822" s="1">
        <f t="shared" si="601"/>
        <v>0.87770350000000075</v>
      </c>
      <c r="C822" s="1">
        <f t="shared" si="616"/>
        <v>5.492090240961188E-2</v>
      </c>
      <c r="D822" s="1">
        <f t="shared" si="602"/>
        <v>1.0995854400567244</v>
      </c>
      <c r="E822" s="1">
        <f t="shared" si="647"/>
        <v>1.0995702939675716</v>
      </c>
      <c r="F822" s="1">
        <f t="shared" si="647"/>
        <v>1.0995697395026833</v>
      </c>
      <c r="G822" s="1">
        <f t="shared" si="647"/>
        <v>1.0995697192034799</v>
      </c>
      <c r="H822" s="1">
        <f t="shared" si="617"/>
        <v>0.90773799488483753</v>
      </c>
      <c r="I822" s="1">
        <f t="shared" si="603"/>
        <v>20.961180226633761</v>
      </c>
      <c r="J822" s="1">
        <f>VLOOKUP($I822,Graph!$D$3:$M$50,col)</f>
        <v>6.0000000000000001E-3</v>
      </c>
      <c r="K822" s="1">
        <f>VLOOKUP($I822,Graph!$D$3:$M$50,col+1)</f>
        <v>4.7999999999999996E-3</v>
      </c>
      <c r="L822" s="1">
        <f t="shared" si="618"/>
        <v>5.1999999999999998E-3</v>
      </c>
      <c r="M822" s="1">
        <f t="shared" si="619"/>
        <v>0.64051666666666662</v>
      </c>
      <c r="N822" s="1">
        <f t="shared" si="620"/>
        <v>0.81580000000000064</v>
      </c>
      <c r="O822" s="1">
        <f t="shared" si="621"/>
        <v>5.2508406469161488E-2</v>
      </c>
      <c r="P822" s="1">
        <f t="shared" si="622"/>
        <v>1.0944640538979558</v>
      </c>
      <c r="Q822" s="1">
        <f t="shared" si="623"/>
        <v>1.0942926539296476</v>
      </c>
      <c r="R822" s="1">
        <f t="shared" si="624"/>
        <v>1.0942867476022087</v>
      </c>
      <c r="S822" s="1">
        <f t="shared" si="625"/>
        <v>1.094286543897468</v>
      </c>
      <c r="T822" s="1">
        <f t="shared" si="626"/>
        <v>0.97468853788678911</v>
      </c>
      <c r="U822" s="1">
        <f t="shared" si="627"/>
        <v>0.88051074542834096</v>
      </c>
      <c r="V822" s="2">
        <f t="shared" si="604"/>
        <v>20.749475071127318</v>
      </c>
      <c r="W822" s="1">
        <f>VLOOKUP(V822,Graph!$D$3:$M$50,col)</f>
        <v>6.0000000000000001E-3</v>
      </c>
      <c r="X822" s="1">
        <f>VLOOKUP(V822,Graph!$D$3:$M$50,col+1)</f>
        <v>4.7999999999999996E-3</v>
      </c>
      <c r="Y822" s="1">
        <f t="shared" si="628"/>
        <v>5.1999999999999998E-3</v>
      </c>
      <c r="Z822" s="1">
        <f t="shared" si="605"/>
        <v>0.64051666666666662</v>
      </c>
      <c r="AA822" s="2">
        <f t="shared" si="629"/>
        <v>0.81580000000000064</v>
      </c>
      <c r="AB822" s="1">
        <f t="shared" si="630"/>
        <v>5.2508406469161488E-2</v>
      </c>
      <c r="AC822" s="1">
        <f t="shared" si="631"/>
        <v>1.0942865368716366</v>
      </c>
      <c r="AD822" s="1">
        <f t="shared" si="632"/>
        <v>1.0942865366293137</v>
      </c>
      <c r="AE822" s="1">
        <f t="shared" si="633"/>
        <v>1.094286536620956</v>
      </c>
      <c r="AF822" s="1">
        <f t="shared" si="634"/>
        <v>1.0942865366206675</v>
      </c>
      <c r="AG822" s="1">
        <f t="shared" si="635"/>
        <v>0.97468853788678911</v>
      </c>
      <c r="AH822" s="1">
        <f t="shared" si="636"/>
        <v>0.88051073957310944</v>
      </c>
      <c r="AI822" s="2">
        <f t="shared" si="606"/>
        <v>20.749475025133943</v>
      </c>
      <c r="AJ822" s="1">
        <f>VLOOKUP(AI822,Graph!$D$3:$M$50,col)</f>
        <v>6.0000000000000001E-3</v>
      </c>
      <c r="AK822" s="1">
        <f>VLOOKUP(AI822,Graph!$D$3:$M$50,col+1)</f>
        <v>4.7999999999999996E-3</v>
      </c>
      <c r="AL822" s="1">
        <f t="shared" si="637"/>
        <v>5.1999999999999998E-3</v>
      </c>
      <c r="AM822" s="1">
        <f t="shared" si="607"/>
        <v>0.64051666666666662</v>
      </c>
      <c r="AN822" s="2">
        <f t="shared" si="638"/>
        <v>0.81580000000000064</v>
      </c>
      <c r="AO822" s="1">
        <f t="shared" si="639"/>
        <v>5.2508406469161488E-2</v>
      </c>
      <c r="AP822" s="1">
        <f t="shared" si="640"/>
        <v>1.0942865366206578</v>
      </c>
      <c r="AQ822" s="1">
        <f t="shared" si="641"/>
        <v>1.0942865366206571</v>
      </c>
      <c r="AR822" s="1">
        <f t="shared" si="642"/>
        <v>1.0942865366206571</v>
      </c>
      <c r="AS822" s="1">
        <f t="shared" si="643"/>
        <v>1.0942865366206571</v>
      </c>
      <c r="AT822" s="1">
        <f t="shared" si="644"/>
        <v>0.97468853788678911</v>
      </c>
      <c r="AU822" s="1">
        <f t="shared" si="645"/>
        <v>0.88051073957310111</v>
      </c>
      <c r="AV822" s="2">
        <f t="shared" si="610"/>
        <v>821</v>
      </c>
      <c r="AW822" s="1">
        <f t="shared" si="611"/>
        <v>880.51073957310109</v>
      </c>
      <c r="AX822" s="1">
        <f t="shared" si="612"/>
        <v>0.97468853788678911</v>
      </c>
      <c r="AY822" s="1">
        <f t="shared" si="613"/>
        <v>1.0942865366206571</v>
      </c>
      <c r="AZ822" s="1">
        <f t="shared" si="608"/>
        <v>5.1999999999999998E-3</v>
      </c>
      <c r="BA822" s="1">
        <f t="shared" si="609"/>
        <v>20.749475025133943</v>
      </c>
    </row>
    <row r="823" spans="1:53">
      <c r="A823" s="2">
        <f t="shared" si="615"/>
        <v>0.82200000000000062</v>
      </c>
      <c r="B823" s="1">
        <f t="shared" si="601"/>
        <v>0.8787446666666674</v>
      </c>
      <c r="C823" s="1">
        <f t="shared" si="616"/>
        <v>5.4924389888855889E-2</v>
      </c>
      <c r="D823" s="1">
        <f t="shared" si="602"/>
        <v>1.099592875012809</v>
      </c>
      <c r="E823" s="1">
        <f t="shared" si="647"/>
        <v>1.0995779987468892</v>
      </c>
      <c r="F823" s="1">
        <f t="shared" si="647"/>
        <v>1.0995774541126224</v>
      </c>
      <c r="G823" s="1">
        <f t="shared" si="647"/>
        <v>1.0995774341716267</v>
      </c>
      <c r="H823" s="1">
        <f t="shared" si="617"/>
        <v>0.90940335425105701</v>
      </c>
      <c r="I823" s="1">
        <f t="shared" si="603"/>
        <v>20.973991034783516</v>
      </c>
      <c r="J823" s="1">
        <f>VLOOKUP($I823,Graph!$D$3:$M$50,col)</f>
        <v>6.0000000000000001E-3</v>
      </c>
      <c r="K823" s="1">
        <f>VLOOKUP($I823,Graph!$D$3:$M$50,col+1)</f>
        <v>4.7999999999999996E-3</v>
      </c>
      <c r="L823" s="1">
        <f t="shared" si="618"/>
        <v>5.1999999999999998E-3</v>
      </c>
      <c r="M823" s="1">
        <f t="shared" si="619"/>
        <v>0.64051666666666662</v>
      </c>
      <c r="N823" s="1">
        <f t="shared" si="620"/>
        <v>0.81680000000000064</v>
      </c>
      <c r="O823" s="1">
        <f t="shared" si="621"/>
        <v>5.2512555151368129E-2</v>
      </c>
      <c r="P823" s="1">
        <f t="shared" si="622"/>
        <v>1.0944730253847172</v>
      </c>
      <c r="Q823" s="1">
        <f t="shared" si="623"/>
        <v>1.0943016481418044</v>
      </c>
      <c r="R823" s="1">
        <f t="shared" si="624"/>
        <v>1.0942957419811943</v>
      </c>
      <c r="S823" s="1">
        <f t="shared" si="625"/>
        <v>1.094295538260992</v>
      </c>
      <c r="T823" s="1">
        <f t="shared" si="626"/>
        <v>0.9746998750861855</v>
      </c>
      <c r="U823" s="1">
        <f t="shared" si="627"/>
        <v>0.88213747476792426</v>
      </c>
      <c r="V823" s="2">
        <f t="shared" si="604"/>
        <v>20.762245316443231</v>
      </c>
      <c r="W823" s="1">
        <f>VLOOKUP(V823,Graph!$D$3:$M$50,col)</f>
        <v>6.0000000000000001E-3</v>
      </c>
      <c r="X823" s="1">
        <f>VLOOKUP(V823,Graph!$D$3:$M$50,col+1)</f>
        <v>4.7999999999999996E-3</v>
      </c>
      <c r="Y823" s="1">
        <f t="shared" si="628"/>
        <v>5.1999999999999998E-3</v>
      </c>
      <c r="Z823" s="1">
        <f t="shared" si="605"/>
        <v>0.64051666666666662</v>
      </c>
      <c r="AA823" s="2">
        <f t="shared" si="629"/>
        <v>0.81680000000000064</v>
      </c>
      <c r="AB823" s="1">
        <f t="shared" si="630"/>
        <v>5.2512555151368129E-2</v>
      </c>
      <c r="AC823" s="1">
        <f t="shared" si="631"/>
        <v>1.0942955312338956</v>
      </c>
      <c r="AD823" s="1">
        <f t="shared" si="632"/>
        <v>1.0942955309915035</v>
      </c>
      <c r="AE823" s="1">
        <f t="shared" si="633"/>
        <v>1.0942955309831424</v>
      </c>
      <c r="AF823" s="1">
        <f t="shared" si="634"/>
        <v>1.0942955309828541</v>
      </c>
      <c r="AG823" s="1">
        <f t="shared" si="635"/>
        <v>0.9746998750861855</v>
      </c>
      <c r="AH823" s="1">
        <f t="shared" si="636"/>
        <v>0.88213746890084543</v>
      </c>
      <c r="AI823" s="2">
        <f t="shared" si="606"/>
        <v>20.762245270413469</v>
      </c>
      <c r="AJ823" s="1">
        <f>VLOOKUP(AI823,Graph!$D$3:$M$50,col)</f>
        <v>6.0000000000000001E-3</v>
      </c>
      <c r="AK823" s="1">
        <f>VLOOKUP(AI823,Graph!$D$3:$M$50,col+1)</f>
        <v>4.7999999999999996E-3</v>
      </c>
      <c r="AL823" s="1">
        <f t="shared" si="637"/>
        <v>5.1999999999999998E-3</v>
      </c>
      <c r="AM823" s="1">
        <f t="shared" si="607"/>
        <v>0.64051666666666662</v>
      </c>
      <c r="AN823" s="2">
        <f t="shared" si="638"/>
        <v>0.81680000000000064</v>
      </c>
      <c r="AO823" s="1">
        <f t="shared" si="639"/>
        <v>5.2512555151368129E-2</v>
      </c>
      <c r="AP823" s="1">
        <f t="shared" si="640"/>
        <v>1.0942955309828439</v>
      </c>
      <c r="AQ823" s="1">
        <f t="shared" si="641"/>
        <v>1.0942955309828437</v>
      </c>
      <c r="AR823" s="1">
        <f t="shared" si="642"/>
        <v>1.0942955309828437</v>
      </c>
      <c r="AS823" s="1">
        <f t="shared" si="643"/>
        <v>1.0942955309828437</v>
      </c>
      <c r="AT823" s="1">
        <f t="shared" si="644"/>
        <v>0.9746998750861855</v>
      </c>
      <c r="AU823" s="1">
        <f t="shared" si="645"/>
        <v>0.88213746890083689</v>
      </c>
      <c r="AV823" s="2">
        <f t="shared" si="610"/>
        <v>822</v>
      </c>
      <c r="AW823" s="1">
        <f t="shared" si="611"/>
        <v>882.13746890083689</v>
      </c>
      <c r="AX823" s="1">
        <f t="shared" si="612"/>
        <v>0.9746998750861855</v>
      </c>
      <c r="AY823" s="1">
        <f t="shared" si="613"/>
        <v>1.0942955309828437</v>
      </c>
      <c r="AZ823" s="1">
        <f t="shared" si="608"/>
        <v>5.1999999999999998E-3</v>
      </c>
      <c r="BA823" s="1">
        <f t="shared" si="609"/>
        <v>20.762245270413469</v>
      </c>
    </row>
    <row r="824" spans="1:53">
      <c r="A824" s="2">
        <f t="shared" si="615"/>
        <v>0.82300000000000062</v>
      </c>
      <c r="B824" s="1">
        <f t="shared" si="601"/>
        <v>0.87978583333333416</v>
      </c>
      <c r="C824" s="1">
        <f t="shared" si="616"/>
        <v>5.4927869224042393E-2</v>
      </c>
      <c r="D824" s="1">
        <f t="shared" si="602"/>
        <v>1.0996002927568704</v>
      </c>
      <c r="E824" s="1">
        <f t="shared" si="647"/>
        <v>1.0995856857555764</v>
      </c>
      <c r="F824" s="1">
        <f t="shared" si="647"/>
        <v>1.0995851509332888</v>
      </c>
      <c r="G824" s="1">
        <f t="shared" si="647"/>
        <v>1.0995851313498834</v>
      </c>
      <c r="H824" s="1">
        <f t="shared" si="617"/>
        <v>0.91106973158974636</v>
      </c>
      <c r="I824" s="1">
        <f t="shared" si="603"/>
        <v>20.986794028914812</v>
      </c>
      <c r="J824" s="1">
        <f>VLOOKUP($I824,Graph!$D$3:$M$50,col)</f>
        <v>6.0000000000000001E-3</v>
      </c>
      <c r="K824" s="1">
        <f>VLOOKUP($I824,Graph!$D$3:$M$50,col+1)</f>
        <v>4.7999999999999996E-3</v>
      </c>
      <c r="L824" s="1">
        <f t="shared" si="618"/>
        <v>5.1999999999999998E-3</v>
      </c>
      <c r="M824" s="1">
        <f t="shared" si="619"/>
        <v>0.64051666666666662</v>
      </c>
      <c r="N824" s="1">
        <f t="shared" si="620"/>
        <v>0.81780000000000064</v>
      </c>
      <c r="O824" s="1">
        <f t="shared" si="621"/>
        <v>5.2516694177514131E-2</v>
      </c>
      <c r="P824" s="1">
        <f t="shared" si="622"/>
        <v>1.094481976285224</v>
      </c>
      <c r="Q824" s="1">
        <f t="shared" si="623"/>
        <v>1.094310621727598</v>
      </c>
      <c r="R824" s="1">
        <f t="shared" si="624"/>
        <v>1.094304715734</v>
      </c>
      <c r="S824" s="1">
        <f t="shared" si="625"/>
        <v>1.0943045119983918</v>
      </c>
      <c r="T824" s="1">
        <f t="shared" si="626"/>
        <v>0.97471118477846808</v>
      </c>
      <c r="U824" s="1">
        <f t="shared" si="627"/>
        <v>0.88376520574773687</v>
      </c>
      <c r="V824" s="2">
        <f t="shared" si="604"/>
        <v>20.77500772050081</v>
      </c>
      <c r="W824" s="1">
        <f>VLOOKUP(V824,Graph!$D$3:$M$50,col)</f>
        <v>6.0000000000000001E-3</v>
      </c>
      <c r="X824" s="1">
        <f>VLOOKUP(V824,Graph!$D$3:$M$50,col+1)</f>
        <v>4.7999999999999996E-3</v>
      </c>
      <c r="Y824" s="1">
        <f t="shared" si="628"/>
        <v>5.1999999999999998E-3</v>
      </c>
      <c r="Z824" s="1">
        <f t="shared" si="605"/>
        <v>0.64051666666666662</v>
      </c>
      <c r="AA824" s="2">
        <f t="shared" si="629"/>
        <v>0.81780000000000064</v>
      </c>
      <c r="AB824" s="1">
        <f t="shared" si="630"/>
        <v>5.2516694177514131E-2</v>
      </c>
      <c r="AC824" s="1">
        <f t="shared" si="631"/>
        <v>1.0943045049700337</v>
      </c>
      <c r="AD824" s="1">
        <f t="shared" si="632"/>
        <v>1.0943045047275728</v>
      </c>
      <c r="AE824" s="1">
        <f t="shared" si="633"/>
        <v>1.0943045047192084</v>
      </c>
      <c r="AF824" s="1">
        <f t="shared" si="634"/>
        <v>1.0943045047189202</v>
      </c>
      <c r="AG824" s="1">
        <f t="shared" si="635"/>
        <v>0.97471118477846808</v>
      </c>
      <c r="AH824" s="1">
        <f t="shared" si="636"/>
        <v>0.88376519986880298</v>
      </c>
      <c r="AI824" s="2">
        <f t="shared" si="606"/>
        <v>20.77500767443469</v>
      </c>
      <c r="AJ824" s="1">
        <f>VLOOKUP(AI824,Graph!$D$3:$M$50,col)</f>
        <v>6.0000000000000001E-3</v>
      </c>
      <c r="AK824" s="1">
        <f>VLOOKUP(AI824,Graph!$D$3:$M$50,col+1)</f>
        <v>4.7999999999999996E-3</v>
      </c>
      <c r="AL824" s="1">
        <f t="shared" si="637"/>
        <v>5.1999999999999998E-3</v>
      </c>
      <c r="AM824" s="1">
        <f t="shared" si="607"/>
        <v>0.64051666666666662</v>
      </c>
      <c r="AN824" s="2">
        <f t="shared" si="638"/>
        <v>0.81780000000000064</v>
      </c>
      <c r="AO824" s="1">
        <f t="shared" si="639"/>
        <v>5.2516694177514131E-2</v>
      </c>
      <c r="AP824" s="1">
        <f t="shared" si="640"/>
        <v>1.0943045047189097</v>
      </c>
      <c r="AQ824" s="1">
        <f t="shared" si="641"/>
        <v>1.0943045047189097</v>
      </c>
      <c r="AR824" s="1">
        <f t="shared" si="642"/>
        <v>1.0943045047189097</v>
      </c>
      <c r="AS824" s="1">
        <f t="shared" si="643"/>
        <v>1.0943045047189097</v>
      </c>
      <c r="AT824" s="1">
        <f t="shared" si="644"/>
        <v>0.97471118477846808</v>
      </c>
      <c r="AU824" s="1">
        <f t="shared" si="645"/>
        <v>0.88376519986879465</v>
      </c>
      <c r="AV824" s="2">
        <f t="shared" si="610"/>
        <v>823</v>
      </c>
      <c r="AW824" s="1">
        <f t="shared" si="611"/>
        <v>883.76519986879464</v>
      </c>
      <c r="AX824" s="1">
        <f t="shared" si="612"/>
        <v>0.97471118477846808</v>
      </c>
      <c r="AY824" s="1">
        <f t="shared" si="613"/>
        <v>1.0943045047189097</v>
      </c>
      <c r="AZ824" s="1">
        <f t="shared" si="608"/>
        <v>5.1999999999999998E-3</v>
      </c>
      <c r="BA824" s="1">
        <f t="shared" si="609"/>
        <v>20.77500767443469</v>
      </c>
    </row>
    <row r="825" spans="1:53">
      <c r="A825" s="2">
        <f t="shared" si="615"/>
        <v>0.82400000000000062</v>
      </c>
      <c r="B825" s="1">
        <f t="shared" si="601"/>
        <v>0.8808270000000008</v>
      </c>
      <c r="C825" s="1">
        <f t="shared" si="616"/>
        <v>5.4931340443660201E-2</v>
      </c>
      <c r="D825" s="1">
        <f t="shared" si="602"/>
        <v>1.0996076933485979</v>
      </c>
      <c r="E825" s="1">
        <f t="shared" si="647"/>
        <v>1.0995933550550325</v>
      </c>
      <c r="F825" s="1">
        <f t="shared" si="647"/>
        <v>1.0995928300261333</v>
      </c>
      <c r="G825" s="1">
        <f t="shared" si="647"/>
        <v>1.0995928107997022</v>
      </c>
      <c r="H825" s="1">
        <f t="shared" si="617"/>
        <v>0.91273712627908743</v>
      </c>
      <c r="I825" s="1">
        <f t="shared" si="603"/>
        <v>20.999589223299036</v>
      </c>
      <c r="J825" s="1">
        <f>VLOOKUP($I825,Graph!$D$3:$M$50,col)</f>
        <v>6.0000000000000001E-3</v>
      </c>
      <c r="K825" s="1">
        <f>VLOOKUP($I825,Graph!$D$3:$M$50,col+1)</f>
        <v>4.7999999999999996E-3</v>
      </c>
      <c r="L825" s="1">
        <f t="shared" si="618"/>
        <v>5.1999999999999998E-3</v>
      </c>
      <c r="M825" s="1">
        <f t="shared" si="619"/>
        <v>0.64051666666666662</v>
      </c>
      <c r="N825" s="1">
        <f t="shared" si="620"/>
        <v>0.81880000000000064</v>
      </c>
      <c r="O825" s="1">
        <f t="shared" si="621"/>
        <v>5.2520823581262491E-2</v>
      </c>
      <c r="P825" s="1">
        <f t="shared" si="622"/>
        <v>1.0944909066702351</v>
      </c>
      <c r="Q825" s="1">
        <f t="shared" si="623"/>
        <v>1.0943195747578827</v>
      </c>
      <c r="R825" s="1">
        <f t="shared" si="624"/>
        <v>1.0943136689314785</v>
      </c>
      <c r="S825" s="1">
        <f t="shared" si="625"/>
        <v>1.0943134651805198</v>
      </c>
      <c r="T825" s="1">
        <f t="shared" si="626"/>
        <v>0.97472246706362486</v>
      </c>
      <c r="U825" s="1">
        <f t="shared" si="627"/>
        <v>0.88539393775137076</v>
      </c>
      <c r="V825" s="2">
        <f t="shared" si="604"/>
        <v>20.787762297712806</v>
      </c>
      <c r="W825" s="1">
        <f>VLOOKUP(V825,Graph!$D$3:$M$50,col)</f>
        <v>6.0000000000000001E-3</v>
      </c>
      <c r="X825" s="1">
        <f>VLOOKUP(V825,Graph!$D$3:$M$50,col+1)</f>
        <v>4.7999999999999996E-3</v>
      </c>
      <c r="Y825" s="1">
        <f t="shared" si="628"/>
        <v>5.1999999999999998E-3</v>
      </c>
      <c r="Z825" s="1">
        <f t="shared" si="605"/>
        <v>0.64051666666666662</v>
      </c>
      <c r="AA825" s="2">
        <f t="shared" si="629"/>
        <v>0.81880000000000064</v>
      </c>
      <c r="AB825" s="1">
        <f t="shared" si="630"/>
        <v>5.2520823581262491E-2</v>
      </c>
      <c r="AC825" s="1">
        <f t="shared" si="631"/>
        <v>1.0943134581509035</v>
      </c>
      <c r="AD825" s="1">
        <f t="shared" si="632"/>
        <v>1.0943134579083742</v>
      </c>
      <c r="AE825" s="1">
        <f t="shared" si="633"/>
        <v>1.0943134579000067</v>
      </c>
      <c r="AF825" s="1">
        <f t="shared" si="634"/>
        <v>1.094313457899718</v>
      </c>
      <c r="AG825" s="1">
        <f t="shared" si="635"/>
        <v>0.97472246706362486</v>
      </c>
      <c r="AH825" s="1">
        <f t="shared" si="636"/>
        <v>0.88539393186057458</v>
      </c>
      <c r="AI825" s="2">
        <f t="shared" si="606"/>
        <v>20.787762251610364</v>
      </c>
      <c r="AJ825" s="1">
        <f>VLOOKUP(AI825,Graph!$D$3:$M$50,col)</f>
        <v>6.0000000000000001E-3</v>
      </c>
      <c r="AK825" s="1">
        <f>VLOOKUP(AI825,Graph!$D$3:$M$50,col+1)</f>
        <v>4.7999999999999996E-3</v>
      </c>
      <c r="AL825" s="1">
        <f t="shared" si="637"/>
        <v>5.1999999999999998E-3</v>
      </c>
      <c r="AM825" s="1">
        <f t="shared" si="607"/>
        <v>0.64051666666666662</v>
      </c>
      <c r="AN825" s="2">
        <f t="shared" si="638"/>
        <v>0.81880000000000064</v>
      </c>
      <c r="AO825" s="1">
        <f t="shared" si="639"/>
        <v>5.2520823581262491E-2</v>
      </c>
      <c r="AP825" s="1">
        <f t="shared" si="640"/>
        <v>1.094313457899708</v>
      </c>
      <c r="AQ825" s="1">
        <f t="shared" si="641"/>
        <v>1.0943134578997076</v>
      </c>
      <c r="AR825" s="1">
        <f t="shared" si="642"/>
        <v>1.0943134578997078</v>
      </c>
      <c r="AS825" s="1">
        <f t="shared" si="643"/>
        <v>1.0943134578997076</v>
      </c>
      <c r="AT825" s="1">
        <f t="shared" si="644"/>
        <v>0.97472246706362486</v>
      </c>
      <c r="AU825" s="1">
        <f t="shared" si="645"/>
        <v>0.88539393186056603</v>
      </c>
      <c r="AV825" s="2">
        <f t="shared" si="610"/>
        <v>824</v>
      </c>
      <c r="AW825" s="1">
        <f t="shared" si="611"/>
        <v>885.393931860566</v>
      </c>
      <c r="AX825" s="1">
        <f t="shared" si="612"/>
        <v>0.97472246706362486</v>
      </c>
      <c r="AY825" s="1">
        <f t="shared" si="613"/>
        <v>1.0943134578997076</v>
      </c>
      <c r="AZ825" s="1">
        <f t="shared" si="608"/>
        <v>5.1999999999999998E-3</v>
      </c>
      <c r="BA825" s="1">
        <f t="shared" si="609"/>
        <v>20.787762251610364</v>
      </c>
    </row>
    <row r="826" spans="1:53">
      <c r="A826" s="2">
        <f t="shared" si="615"/>
        <v>0.82500000000000062</v>
      </c>
      <c r="B826" s="1">
        <f t="shared" si="601"/>
        <v>0.88186816666666745</v>
      </c>
      <c r="C826" s="1">
        <f t="shared" si="616"/>
        <v>5.493480357606554E-2</v>
      </c>
      <c r="D826" s="1">
        <f t="shared" si="602"/>
        <v>1.0996150768474051</v>
      </c>
      <c r="E826" s="1">
        <f t="shared" si="647"/>
        <v>1.0996010067063748</v>
      </c>
      <c r="F826" s="1">
        <f t="shared" si="647"/>
        <v>1.0996004914523245</v>
      </c>
      <c r="G826" s="1">
        <f t="shared" si="647"/>
        <v>1.0996004725822528</v>
      </c>
      <c r="H826" s="1">
        <f t="shared" si="617"/>
        <v>0.91440553769840127</v>
      </c>
      <c r="I826" s="1">
        <f t="shared" si="603"/>
        <v>21.012376632164187</v>
      </c>
      <c r="J826" s="1">
        <f>VLOOKUP($I826,Graph!$D$3:$M$50,col)</f>
        <v>6.0000000000000001E-3</v>
      </c>
      <c r="K826" s="1">
        <f>VLOOKUP($I826,Graph!$D$3:$M$50,col+1)</f>
        <v>4.7999999999999996E-3</v>
      </c>
      <c r="L826" s="1">
        <f t="shared" si="618"/>
        <v>5.1999999999999998E-3</v>
      </c>
      <c r="M826" s="1">
        <f t="shared" si="619"/>
        <v>0.64051666666666662</v>
      </c>
      <c r="N826" s="1">
        <f t="shared" si="620"/>
        <v>0.81980000000000064</v>
      </c>
      <c r="O826" s="1">
        <f t="shared" si="621"/>
        <v>5.252494339611985E-2</v>
      </c>
      <c r="P826" s="1">
        <f t="shared" si="622"/>
        <v>1.0944998166101829</v>
      </c>
      <c r="Q826" s="1">
        <f t="shared" si="623"/>
        <v>1.094328507303191</v>
      </c>
      <c r="R826" s="1">
        <f t="shared" si="624"/>
        <v>1.0943226016441585</v>
      </c>
      <c r="S826" s="1">
        <f t="shared" si="625"/>
        <v>1.0943223978779049</v>
      </c>
      <c r="T826" s="1">
        <f t="shared" si="626"/>
        <v>0.9747337220411596</v>
      </c>
      <c r="U826" s="1">
        <f t="shared" si="627"/>
        <v>0.88702367016355554</v>
      </c>
      <c r="V826" s="2">
        <f t="shared" si="604"/>
        <v>20.800509062447937</v>
      </c>
      <c r="W826" s="1">
        <f>VLOOKUP(V826,Graph!$D$3:$M$50,col)</f>
        <v>6.0000000000000001E-3</v>
      </c>
      <c r="X826" s="1">
        <f>VLOOKUP(V826,Graph!$D$3:$M$50,col+1)</f>
        <v>4.7999999999999996E-3</v>
      </c>
      <c r="Y826" s="1">
        <f t="shared" si="628"/>
        <v>5.1999999999999998E-3</v>
      </c>
      <c r="Z826" s="1">
        <f t="shared" si="605"/>
        <v>0.64051666666666662</v>
      </c>
      <c r="AA826" s="2">
        <f t="shared" si="629"/>
        <v>0.81980000000000064</v>
      </c>
      <c r="AB826" s="1">
        <f t="shared" si="630"/>
        <v>5.252494339611985E-2</v>
      </c>
      <c r="AC826" s="1">
        <f t="shared" si="631"/>
        <v>1.0943223908470341</v>
      </c>
      <c r="AD826" s="1">
        <f t="shared" si="632"/>
        <v>1.0943223906044364</v>
      </c>
      <c r="AE826" s="1">
        <f t="shared" si="633"/>
        <v>1.0943223905960655</v>
      </c>
      <c r="AF826" s="1">
        <f t="shared" si="634"/>
        <v>1.0943223905957769</v>
      </c>
      <c r="AG826" s="1">
        <f t="shared" si="635"/>
        <v>0.9747337220411596</v>
      </c>
      <c r="AH826" s="1">
        <f t="shared" si="636"/>
        <v>0.88702366426088919</v>
      </c>
      <c r="AI826" s="2">
        <f t="shared" si="606"/>
        <v>20.800509016309196</v>
      </c>
      <c r="AJ826" s="1">
        <f>VLOOKUP(AI826,Graph!$D$3:$M$50,col)</f>
        <v>6.0000000000000001E-3</v>
      </c>
      <c r="AK826" s="1">
        <f>VLOOKUP(AI826,Graph!$D$3:$M$50,col+1)</f>
        <v>4.7999999999999996E-3</v>
      </c>
      <c r="AL826" s="1">
        <f t="shared" si="637"/>
        <v>5.1999999999999998E-3</v>
      </c>
      <c r="AM826" s="1">
        <f t="shared" si="607"/>
        <v>0.64051666666666662</v>
      </c>
      <c r="AN826" s="2">
        <f t="shared" si="638"/>
        <v>0.81980000000000064</v>
      </c>
      <c r="AO826" s="1">
        <f t="shared" si="639"/>
        <v>5.252494339611985E-2</v>
      </c>
      <c r="AP826" s="1">
        <f t="shared" si="640"/>
        <v>1.0943223905957671</v>
      </c>
      <c r="AQ826" s="1">
        <f t="shared" si="641"/>
        <v>1.0943223905957664</v>
      </c>
      <c r="AR826" s="1">
        <f t="shared" si="642"/>
        <v>1.0943223905957664</v>
      </c>
      <c r="AS826" s="1">
        <f t="shared" si="643"/>
        <v>1.0943223905957664</v>
      </c>
      <c r="AT826" s="1">
        <f t="shared" si="644"/>
        <v>0.9747337220411596</v>
      </c>
      <c r="AU826" s="1">
        <f t="shared" si="645"/>
        <v>0.88702366426088075</v>
      </c>
      <c r="AV826" s="2">
        <f t="shared" si="610"/>
        <v>825</v>
      </c>
      <c r="AW826" s="1">
        <f t="shared" si="611"/>
        <v>887.02366426088076</v>
      </c>
      <c r="AX826" s="1">
        <f t="shared" si="612"/>
        <v>0.9747337220411596</v>
      </c>
      <c r="AY826" s="1">
        <f t="shared" si="613"/>
        <v>1.0943223905957664</v>
      </c>
      <c r="AZ826" s="1">
        <f t="shared" si="608"/>
        <v>5.1999999999999998E-3</v>
      </c>
      <c r="BA826" s="1">
        <f t="shared" si="609"/>
        <v>20.800509016309196</v>
      </c>
    </row>
    <row r="827" spans="1:53">
      <c r="A827" s="2">
        <f t="shared" si="615"/>
        <v>0.82600000000000062</v>
      </c>
      <c r="B827" s="1">
        <f t="shared" si="601"/>
        <v>0.8829093333333341</v>
      </c>
      <c r="C827" s="1">
        <f t="shared" si="616"/>
        <v>5.4938258649482562E-2</v>
      </c>
      <c r="D827" s="1">
        <f t="shared" si="602"/>
        <v>1.0996224433124318</v>
      </c>
      <c r="E827" s="1">
        <f t="shared" si="647"/>
        <v>1.0996086407704406</v>
      </c>
      <c r="F827" s="1">
        <f t="shared" si="647"/>
        <v>1.09960813527275</v>
      </c>
      <c r="G827" s="1">
        <f t="shared" si="647"/>
        <v>1.0996081167584246</v>
      </c>
      <c r="H827" s="1">
        <f t="shared" si="617"/>
        <v>0.91607496522814469</v>
      </c>
      <c r="I827" s="1">
        <f t="shared" si="603"/>
        <v>21.025156269695113</v>
      </c>
      <c r="J827" s="1">
        <f>VLOOKUP($I827,Graph!$D$3:$M$50,col)</f>
        <v>6.0000000000000001E-3</v>
      </c>
      <c r="K827" s="1">
        <f>VLOOKUP($I827,Graph!$D$3:$M$50,col+1)</f>
        <v>4.7999999999999996E-3</v>
      </c>
      <c r="L827" s="1">
        <f t="shared" si="618"/>
        <v>5.1999999999999998E-3</v>
      </c>
      <c r="M827" s="1">
        <f t="shared" si="619"/>
        <v>0.64051666666666662</v>
      </c>
      <c r="N827" s="1">
        <f t="shared" si="620"/>
        <v>0.82080000000000064</v>
      </c>
      <c r="O827" s="1">
        <f t="shared" si="621"/>
        <v>5.2529053655437564E-2</v>
      </c>
      <c r="P827" s="1">
        <f t="shared" si="622"/>
        <v>1.0945087061751799</v>
      </c>
      <c r="Q827" s="1">
        <f t="shared" si="623"/>
        <v>1.094337419433731</v>
      </c>
      <c r="R827" s="1">
        <f t="shared" si="624"/>
        <v>1.0943315139422474</v>
      </c>
      <c r="S827" s="1">
        <f t="shared" si="625"/>
        <v>1.0943313101607537</v>
      </c>
      <c r="T827" s="1">
        <f t="shared" si="626"/>
        <v>0.97474494981009518</v>
      </c>
      <c r="U827" s="1">
        <f t="shared" si="627"/>
        <v>0.88865440237015458</v>
      </c>
      <c r="V827" s="2">
        <f t="shared" si="604"/>
        <v>20.813248029031026</v>
      </c>
      <c r="W827" s="1">
        <f>VLOOKUP(V827,Graph!$D$3:$M$50,col)</f>
        <v>6.0000000000000001E-3</v>
      </c>
      <c r="X827" s="1">
        <f>VLOOKUP(V827,Graph!$D$3:$M$50,col+1)</f>
        <v>4.7999999999999996E-3</v>
      </c>
      <c r="Y827" s="1">
        <f t="shared" si="628"/>
        <v>5.1999999999999998E-3</v>
      </c>
      <c r="Z827" s="1">
        <f t="shared" si="605"/>
        <v>0.64051666666666662</v>
      </c>
      <c r="AA827" s="2">
        <f t="shared" si="629"/>
        <v>0.82080000000000064</v>
      </c>
      <c r="AB827" s="1">
        <f t="shared" si="630"/>
        <v>5.2529053655437564E-2</v>
      </c>
      <c r="AC827" s="1">
        <f t="shared" si="631"/>
        <v>1.0943313031286312</v>
      </c>
      <c r="AD827" s="1">
        <f t="shared" si="632"/>
        <v>1.0943313028859656</v>
      </c>
      <c r="AE827" s="1">
        <f t="shared" si="633"/>
        <v>1.0943313028775916</v>
      </c>
      <c r="AF827" s="1">
        <f t="shared" si="634"/>
        <v>1.0943313028773025</v>
      </c>
      <c r="AG827" s="1">
        <f t="shared" si="635"/>
        <v>0.97474494981009518</v>
      </c>
      <c r="AH827" s="1">
        <f t="shared" si="636"/>
        <v>0.8886543964556104</v>
      </c>
      <c r="AI827" s="2">
        <f t="shared" si="606"/>
        <v>20.813247982856016</v>
      </c>
      <c r="AJ827" s="1">
        <f>VLOOKUP(AI827,Graph!$D$3:$M$50,col)</f>
        <v>6.0000000000000001E-3</v>
      </c>
      <c r="AK827" s="1">
        <f>VLOOKUP(AI827,Graph!$D$3:$M$50,col+1)</f>
        <v>4.7999999999999996E-3</v>
      </c>
      <c r="AL827" s="1">
        <f t="shared" si="637"/>
        <v>5.1999999999999998E-3</v>
      </c>
      <c r="AM827" s="1">
        <f t="shared" si="607"/>
        <v>0.64051666666666662</v>
      </c>
      <c r="AN827" s="2">
        <f t="shared" si="638"/>
        <v>0.82080000000000064</v>
      </c>
      <c r="AO827" s="1">
        <f t="shared" si="639"/>
        <v>5.2529053655437564E-2</v>
      </c>
      <c r="AP827" s="1">
        <f t="shared" si="640"/>
        <v>1.094331302877293</v>
      </c>
      <c r="AQ827" s="1">
        <f t="shared" si="641"/>
        <v>1.0943313028772923</v>
      </c>
      <c r="AR827" s="1">
        <f t="shared" si="642"/>
        <v>1.0943313028772923</v>
      </c>
      <c r="AS827" s="1">
        <f t="shared" si="643"/>
        <v>1.0943313028772923</v>
      </c>
      <c r="AT827" s="1">
        <f t="shared" si="644"/>
        <v>0.97474494981009518</v>
      </c>
      <c r="AU827" s="1">
        <f t="shared" si="645"/>
        <v>0.88865439645560218</v>
      </c>
      <c r="AV827" s="2">
        <f t="shared" si="610"/>
        <v>826</v>
      </c>
      <c r="AW827" s="1">
        <f t="shared" si="611"/>
        <v>888.65439645560218</v>
      </c>
      <c r="AX827" s="1">
        <f t="shared" si="612"/>
        <v>0.97474494981009518</v>
      </c>
      <c r="AY827" s="1">
        <f t="shared" si="613"/>
        <v>1.0943313028772923</v>
      </c>
      <c r="AZ827" s="1">
        <f t="shared" si="608"/>
        <v>5.1999999999999998E-3</v>
      </c>
      <c r="BA827" s="1">
        <f t="shared" si="609"/>
        <v>20.813247982856016</v>
      </c>
    </row>
    <row r="828" spans="1:53">
      <c r="A828" s="2">
        <f t="shared" si="615"/>
        <v>0.82700000000000062</v>
      </c>
      <c r="B828" s="1">
        <f t="shared" si="601"/>
        <v>0.88395050000000075</v>
      </c>
      <c r="C828" s="1">
        <f t="shared" si="616"/>
        <v>5.4941705692004406E-2</v>
      </c>
      <c r="D828" s="1">
        <f t="shared" si="602"/>
        <v>1.0996297928025454</v>
      </c>
      <c r="E828" s="1">
        <f t="shared" si="647"/>
        <v>1.0996162573077872</v>
      </c>
      <c r="F828" s="1">
        <f t="shared" si="647"/>
        <v>1.0996157615480175</v>
      </c>
      <c r="G828" s="1">
        <f t="shared" si="647"/>
        <v>1.0996157433888269</v>
      </c>
      <c r="H828" s="1">
        <f t="shared" si="617"/>
        <v>0.91774540824990514</v>
      </c>
      <c r="I828" s="1">
        <f t="shared" si="603"/>
        <v>21.037928150033647</v>
      </c>
      <c r="J828" s="1">
        <f>VLOOKUP($I828,Graph!$D$3:$M$50,col)</f>
        <v>6.0000000000000001E-3</v>
      </c>
      <c r="K828" s="1">
        <f>VLOOKUP($I828,Graph!$D$3:$M$50,col+1)</f>
        <v>4.7999999999999996E-3</v>
      </c>
      <c r="L828" s="1">
        <f t="shared" si="618"/>
        <v>5.1999999999999998E-3</v>
      </c>
      <c r="M828" s="1">
        <f t="shared" si="619"/>
        <v>0.64051666666666662</v>
      </c>
      <c r="N828" s="1">
        <f t="shared" si="620"/>
        <v>0.82180000000000064</v>
      </c>
      <c r="O828" s="1">
        <f t="shared" si="621"/>
        <v>5.2533154392412518E-2</v>
      </c>
      <c r="P828" s="1">
        <f t="shared" si="622"/>
        <v>1.0945175754350185</v>
      </c>
      <c r="Q828" s="1">
        <f t="shared" si="623"/>
        <v>1.0943463112193919</v>
      </c>
      <c r="R828" s="1">
        <f t="shared" si="624"/>
        <v>1.0943404058956308</v>
      </c>
      <c r="S828" s="1">
        <f t="shared" si="625"/>
        <v>1.0943402020989517</v>
      </c>
      <c r="T828" s="1">
        <f t="shared" si="626"/>
        <v>0.97475615046897601</v>
      </c>
      <c r="U828" s="1">
        <f t="shared" si="627"/>
        <v>0.89028613375816013</v>
      </c>
      <c r="V828" s="2">
        <f t="shared" si="604"/>
        <v>20.82597921174321</v>
      </c>
      <c r="W828" s="1">
        <f>VLOOKUP(V828,Graph!$D$3:$M$50,col)</f>
        <v>6.0000000000000001E-3</v>
      </c>
      <c r="X828" s="1">
        <f>VLOOKUP(V828,Graph!$D$3:$M$50,col+1)</f>
        <v>4.7999999999999996E-3</v>
      </c>
      <c r="Y828" s="1">
        <f t="shared" si="628"/>
        <v>5.1999999999999998E-3</v>
      </c>
      <c r="Z828" s="1">
        <f t="shared" si="605"/>
        <v>0.64051666666666662</v>
      </c>
      <c r="AA828" s="2">
        <f t="shared" si="629"/>
        <v>0.82180000000000064</v>
      </c>
      <c r="AB828" s="1">
        <f t="shared" si="630"/>
        <v>5.2533154392412518E-2</v>
      </c>
      <c r="AC828" s="1">
        <f t="shared" si="631"/>
        <v>1.0943401950655818</v>
      </c>
      <c r="AD828" s="1">
        <f t="shared" si="632"/>
        <v>1.0943401948228479</v>
      </c>
      <c r="AE828" s="1">
        <f t="shared" si="633"/>
        <v>1.0943401948144709</v>
      </c>
      <c r="AF828" s="1">
        <f t="shared" si="634"/>
        <v>1.0943401948141815</v>
      </c>
      <c r="AG828" s="1">
        <f t="shared" si="635"/>
        <v>0.97475615046897601</v>
      </c>
      <c r="AH828" s="1">
        <f t="shared" si="636"/>
        <v>0.89028612783173078</v>
      </c>
      <c r="AI828" s="2">
        <f t="shared" si="606"/>
        <v>20.825979165531962</v>
      </c>
      <c r="AJ828" s="1">
        <f>VLOOKUP(AI828,Graph!$D$3:$M$50,col)</f>
        <v>6.0000000000000001E-3</v>
      </c>
      <c r="AK828" s="1">
        <f>VLOOKUP(AI828,Graph!$D$3:$M$50,col+1)</f>
        <v>4.7999999999999996E-3</v>
      </c>
      <c r="AL828" s="1">
        <f t="shared" si="637"/>
        <v>5.1999999999999998E-3</v>
      </c>
      <c r="AM828" s="1">
        <f t="shared" si="607"/>
        <v>0.64051666666666662</v>
      </c>
      <c r="AN828" s="2">
        <f t="shared" si="638"/>
        <v>0.82180000000000064</v>
      </c>
      <c r="AO828" s="1">
        <f t="shared" si="639"/>
        <v>5.2533154392412518E-2</v>
      </c>
      <c r="AP828" s="1">
        <f t="shared" si="640"/>
        <v>1.0943401948141716</v>
      </c>
      <c r="AQ828" s="1">
        <f t="shared" si="641"/>
        <v>1.0943401948141711</v>
      </c>
      <c r="AR828" s="1">
        <f t="shared" si="642"/>
        <v>1.0943401948141713</v>
      </c>
      <c r="AS828" s="1">
        <f t="shared" si="643"/>
        <v>1.0943401948141711</v>
      </c>
      <c r="AT828" s="1">
        <f t="shared" si="644"/>
        <v>0.97475615046897601</v>
      </c>
      <c r="AU828" s="1">
        <f t="shared" si="645"/>
        <v>0.89028612783172234</v>
      </c>
      <c r="AV828" s="2">
        <f t="shared" si="610"/>
        <v>827</v>
      </c>
      <c r="AW828" s="1">
        <f t="shared" si="611"/>
        <v>890.2861278317223</v>
      </c>
      <c r="AX828" s="1">
        <f t="shared" si="612"/>
        <v>0.97475615046897601</v>
      </c>
      <c r="AY828" s="1">
        <f t="shared" si="613"/>
        <v>1.0943401948141711</v>
      </c>
      <c r="AZ828" s="1">
        <f t="shared" si="608"/>
        <v>5.1999999999999998E-3</v>
      </c>
      <c r="BA828" s="1">
        <f t="shared" si="609"/>
        <v>20.825979165531962</v>
      </c>
    </row>
    <row r="829" spans="1:53">
      <c r="A829" s="2">
        <f t="shared" si="615"/>
        <v>0.82800000000000062</v>
      </c>
      <c r="B829" s="1">
        <f t="shared" si="601"/>
        <v>0.8849916666666674</v>
      </c>
      <c r="C829" s="1">
        <f t="shared" si="616"/>
        <v>5.4945144731593683E-2</v>
      </c>
      <c r="D829" s="1">
        <f t="shared" si="602"/>
        <v>1.0996371253763417</v>
      </c>
      <c r="E829" s="1">
        <f t="shared" si="647"/>
        <v>1.0996238563786935</v>
      </c>
      <c r="F829" s="1">
        <f t="shared" si="647"/>
        <v>1.0996233703384573</v>
      </c>
      <c r="G829" s="1">
        <f t="shared" si="647"/>
        <v>1.0996233525337911</v>
      </c>
      <c r="H829" s="1">
        <f t="shared" si="617"/>
        <v>0.91941686614639795</v>
      </c>
      <c r="I829" s="1">
        <f t="shared" si="603"/>
        <v>21.050692287278817</v>
      </c>
      <c r="J829" s="1">
        <f>VLOOKUP($I829,Graph!$D$3:$M$50,col)</f>
        <v>6.0000000000000001E-3</v>
      </c>
      <c r="K829" s="1">
        <f>VLOOKUP($I829,Graph!$D$3:$M$50,col+1)</f>
        <v>4.7999999999999996E-3</v>
      </c>
      <c r="L829" s="1">
        <f t="shared" si="618"/>
        <v>5.1999999999999998E-3</v>
      </c>
      <c r="M829" s="1">
        <f t="shared" si="619"/>
        <v>0.64051666666666662</v>
      </c>
      <c r="N829" s="1">
        <f t="shared" si="620"/>
        <v>0.82280000000000064</v>
      </c>
      <c r="O829" s="1">
        <f t="shared" si="621"/>
        <v>5.2537245640088118E-2</v>
      </c>
      <c r="P829" s="1">
        <f t="shared" si="622"/>
        <v>1.0945264244591715</v>
      </c>
      <c r="Q829" s="1">
        <f t="shared" si="623"/>
        <v>1.0943551827297431</v>
      </c>
      <c r="R829" s="1">
        <f t="shared" si="624"/>
        <v>1.0943492775738761</v>
      </c>
      <c r="S829" s="1">
        <f t="shared" si="625"/>
        <v>1.0943490737620667</v>
      </c>
      <c r="T829" s="1">
        <f t="shared" si="626"/>
        <v>0.9747673241158713</v>
      </c>
      <c r="U829" s="1">
        <f t="shared" si="627"/>
        <v>0.89191886371569129</v>
      </c>
      <c r="V829" s="2">
        <f t="shared" si="604"/>
        <v>20.83870262482213</v>
      </c>
      <c r="W829" s="1">
        <f>VLOOKUP(V829,Graph!$D$3:$M$50,col)</f>
        <v>6.0000000000000001E-3</v>
      </c>
      <c r="X829" s="1">
        <f>VLOOKUP(V829,Graph!$D$3:$M$50,col+1)</f>
        <v>4.7999999999999996E-3</v>
      </c>
      <c r="Y829" s="1">
        <f t="shared" si="628"/>
        <v>5.1999999999999998E-3</v>
      </c>
      <c r="Z829" s="1">
        <f t="shared" si="605"/>
        <v>0.64051666666666662</v>
      </c>
      <c r="AA829" s="2">
        <f t="shared" si="629"/>
        <v>0.82280000000000064</v>
      </c>
      <c r="AB829" s="1">
        <f t="shared" si="630"/>
        <v>5.2537245640088118E-2</v>
      </c>
      <c r="AC829" s="1">
        <f t="shared" si="631"/>
        <v>1.094349066727452</v>
      </c>
      <c r="AD829" s="1">
        <f t="shared" si="632"/>
        <v>1.0943490664846505</v>
      </c>
      <c r="AE829" s="1">
        <f t="shared" si="633"/>
        <v>1.0943490664762701</v>
      </c>
      <c r="AF829" s="1">
        <f t="shared" si="634"/>
        <v>1.094349066475981</v>
      </c>
      <c r="AG829" s="1">
        <f t="shared" si="635"/>
        <v>0.9747673241158713</v>
      </c>
      <c r="AH829" s="1">
        <f t="shared" si="636"/>
        <v>0.89191885777736923</v>
      </c>
      <c r="AI829" s="2">
        <f t="shared" si="606"/>
        <v>20.838702578574672</v>
      </c>
      <c r="AJ829" s="1">
        <f>VLOOKUP(AI829,Graph!$D$3:$M$50,col)</f>
        <v>6.0000000000000001E-3</v>
      </c>
      <c r="AK829" s="1">
        <f>VLOOKUP(AI829,Graph!$D$3:$M$50,col+1)</f>
        <v>4.7999999999999996E-3</v>
      </c>
      <c r="AL829" s="1">
        <f t="shared" si="637"/>
        <v>5.1999999999999998E-3</v>
      </c>
      <c r="AM829" s="1">
        <f t="shared" si="607"/>
        <v>0.64051666666666662</v>
      </c>
      <c r="AN829" s="2">
        <f t="shared" si="638"/>
        <v>0.82280000000000064</v>
      </c>
      <c r="AO829" s="1">
        <f t="shared" si="639"/>
        <v>5.2537245640088118E-2</v>
      </c>
      <c r="AP829" s="1">
        <f t="shared" si="640"/>
        <v>1.0943490664759712</v>
      </c>
      <c r="AQ829" s="1">
        <f t="shared" si="641"/>
        <v>1.0943490664759705</v>
      </c>
      <c r="AR829" s="1">
        <f t="shared" si="642"/>
        <v>1.0943490664759705</v>
      </c>
      <c r="AS829" s="1">
        <f t="shared" si="643"/>
        <v>1.0943490664759705</v>
      </c>
      <c r="AT829" s="1">
        <f t="shared" si="644"/>
        <v>0.9747673241158713</v>
      </c>
      <c r="AU829" s="1">
        <f t="shared" si="645"/>
        <v>0.89191885777736069</v>
      </c>
      <c r="AV829" s="2">
        <f t="shared" si="610"/>
        <v>828</v>
      </c>
      <c r="AW829" s="1">
        <f t="shared" si="611"/>
        <v>891.9188577773607</v>
      </c>
      <c r="AX829" s="1">
        <f t="shared" si="612"/>
        <v>0.9747673241158713</v>
      </c>
      <c r="AY829" s="1">
        <f t="shared" si="613"/>
        <v>1.0943490664759705</v>
      </c>
      <c r="AZ829" s="1">
        <f t="shared" si="608"/>
        <v>5.1999999999999998E-3</v>
      </c>
      <c r="BA829" s="1">
        <f t="shared" si="609"/>
        <v>20.838702578574672</v>
      </c>
    </row>
    <row r="830" spans="1:53">
      <c r="A830" s="2">
        <f t="shared" si="615"/>
        <v>0.82900000000000063</v>
      </c>
      <c r="B830" s="1">
        <f t="shared" si="601"/>
        <v>0.88603283333333416</v>
      </c>
      <c r="C830" s="1">
        <f t="shared" si="616"/>
        <v>5.4948575796083483E-2</v>
      </c>
      <c r="D830" s="1">
        <f t="shared" si="602"/>
        <v>1.0996444410921484</v>
      </c>
      <c r="E830" s="1">
        <f t="shared" si="647"/>
        <v>1.0996314380431635</v>
      </c>
      <c r="F830" s="1">
        <f t="shared" si="647"/>
        <v>1.0996309617041231</v>
      </c>
      <c r="G830" s="1">
        <f t="shared" si="647"/>
        <v>1.0996309442533729</v>
      </c>
      <c r="H830" s="1">
        <f t="shared" si="617"/>
        <v>0.92108933830146433</v>
      </c>
      <c r="I830" s="1">
        <f t="shared" si="603"/>
        <v>21.063448695487029</v>
      </c>
      <c r="J830" s="1">
        <f>VLOOKUP($I830,Graph!$D$3:$M$50,col)</f>
        <v>6.0000000000000001E-3</v>
      </c>
      <c r="K830" s="1">
        <f>VLOOKUP($I830,Graph!$D$3:$M$50,col+1)</f>
        <v>4.7999999999999996E-3</v>
      </c>
      <c r="L830" s="1">
        <f t="shared" si="618"/>
        <v>5.1999999999999998E-3</v>
      </c>
      <c r="M830" s="1">
        <f t="shared" si="619"/>
        <v>0.64051666666666662</v>
      </c>
      <c r="N830" s="1">
        <f t="shared" si="620"/>
        <v>0.82380000000000064</v>
      </c>
      <c r="O830" s="1">
        <f t="shared" si="621"/>
        <v>5.2541327431355013E-2</v>
      </c>
      <c r="P830" s="1">
        <f t="shared" si="622"/>
        <v>1.0945352533167971</v>
      </c>
      <c r="Q830" s="1">
        <f t="shared" si="623"/>
        <v>1.0943640340340381</v>
      </c>
      <c r="R830" s="1">
        <f t="shared" si="624"/>
        <v>1.0943581290462352</v>
      </c>
      <c r="S830" s="1">
        <f t="shared" si="625"/>
        <v>1.0943579252193492</v>
      </c>
      <c r="T830" s="1">
        <f t="shared" si="626"/>
        <v>0.97477847084837788</v>
      </c>
      <c r="U830" s="1">
        <f t="shared" si="627"/>
        <v>0.89355259163199119</v>
      </c>
      <c r="V830" s="2">
        <f t="shared" si="604"/>
        <v>20.851418282462113</v>
      </c>
      <c r="W830" s="1">
        <f>VLOOKUP(V830,Graph!$D$3:$M$50,col)</f>
        <v>6.0000000000000001E-3</v>
      </c>
      <c r="X830" s="1">
        <f>VLOOKUP(V830,Graph!$D$3:$M$50,col+1)</f>
        <v>4.7999999999999996E-3</v>
      </c>
      <c r="Y830" s="1">
        <f t="shared" si="628"/>
        <v>5.1999999999999998E-3</v>
      </c>
      <c r="Z830" s="1">
        <f t="shared" si="605"/>
        <v>0.64051666666666662</v>
      </c>
      <c r="AA830" s="2">
        <f t="shared" si="629"/>
        <v>0.82380000000000064</v>
      </c>
      <c r="AB830" s="1">
        <f t="shared" si="630"/>
        <v>5.2541327431355013E-2</v>
      </c>
      <c r="AC830" s="1">
        <f t="shared" si="631"/>
        <v>1.0943579181834937</v>
      </c>
      <c r="AD830" s="1">
        <f t="shared" si="632"/>
        <v>1.0943579179406246</v>
      </c>
      <c r="AE830" s="1">
        <f t="shared" si="633"/>
        <v>1.0943579179322409</v>
      </c>
      <c r="AF830" s="1">
        <f t="shared" si="634"/>
        <v>1.0943579179319518</v>
      </c>
      <c r="AG830" s="1">
        <f t="shared" si="635"/>
        <v>0.97477847084837788</v>
      </c>
      <c r="AH830" s="1">
        <f t="shared" si="636"/>
        <v>0.89355258568176898</v>
      </c>
      <c r="AI830" s="2">
        <f t="shared" si="606"/>
        <v>20.851418236178482</v>
      </c>
      <c r="AJ830" s="1">
        <f>VLOOKUP(AI830,Graph!$D$3:$M$50,col)</f>
        <v>6.0000000000000001E-3</v>
      </c>
      <c r="AK830" s="1">
        <f>VLOOKUP(AI830,Graph!$D$3:$M$50,col+1)</f>
        <v>4.7999999999999996E-3</v>
      </c>
      <c r="AL830" s="1">
        <f t="shared" si="637"/>
        <v>5.1999999999999998E-3</v>
      </c>
      <c r="AM830" s="1">
        <f t="shared" si="607"/>
        <v>0.64051666666666662</v>
      </c>
      <c r="AN830" s="2">
        <f t="shared" si="638"/>
        <v>0.82380000000000064</v>
      </c>
      <c r="AO830" s="1">
        <f t="shared" si="639"/>
        <v>5.2541327431355013E-2</v>
      </c>
      <c r="AP830" s="1">
        <f t="shared" si="640"/>
        <v>1.0943579179319414</v>
      </c>
      <c r="AQ830" s="1">
        <f t="shared" si="641"/>
        <v>1.0943579179319411</v>
      </c>
      <c r="AR830" s="1">
        <f t="shared" si="642"/>
        <v>1.0943579179319411</v>
      </c>
      <c r="AS830" s="1">
        <f t="shared" si="643"/>
        <v>1.0943579179319411</v>
      </c>
      <c r="AT830" s="1">
        <f t="shared" si="644"/>
        <v>0.97477847084837788</v>
      </c>
      <c r="AU830" s="1">
        <f t="shared" si="645"/>
        <v>0.89355258568176033</v>
      </c>
      <c r="AV830" s="2">
        <f t="shared" si="610"/>
        <v>829</v>
      </c>
      <c r="AW830" s="1">
        <f t="shared" si="611"/>
        <v>893.55258568176032</v>
      </c>
      <c r="AX830" s="1">
        <f t="shared" si="612"/>
        <v>0.97477847084837788</v>
      </c>
      <c r="AY830" s="1">
        <f t="shared" si="613"/>
        <v>1.0943579179319411</v>
      </c>
      <c r="AZ830" s="1">
        <f t="shared" si="608"/>
        <v>5.1999999999999998E-3</v>
      </c>
      <c r="BA830" s="1">
        <f t="shared" si="609"/>
        <v>20.851418236178482</v>
      </c>
    </row>
    <row r="831" spans="1:53">
      <c r="A831" s="2">
        <f t="shared" si="615"/>
        <v>0.83000000000000063</v>
      </c>
      <c r="B831" s="1">
        <f t="shared" si="601"/>
        <v>0.88707400000000081</v>
      </c>
      <c r="C831" s="1">
        <f t="shared" si="616"/>
        <v>5.4951998913177896E-2</v>
      </c>
      <c r="D831" s="1">
        <f t="shared" si="602"/>
        <v>1.0996517400080243</v>
      </c>
      <c r="E831" s="1">
        <f t="shared" si="647"/>
        <v>1.0996390023609266</v>
      </c>
      <c r="F831" s="1">
        <f t="shared" si="647"/>
        <v>1.0996385357047946</v>
      </c>
      <c r="G831" s="1">
        <f t="shared" si="647"/>
        <v>1.0996385186073527</v>
      </c>
      <c r="H831" s="1">
        <f t="shared" si="617"/>
        <v>0.9227628241000656</v>
      </c>
      <c r="I831" s="1">
        <f t="shared" si="603"/>
        <v>21.076197388672224</v>
      </c>
      <c r="J831" s="1">
        <f>VLOOKUP($I831,Graph!$D$3:$M$50,col)</f>
        <v>6.0000000000000001E-3</v>
      </c>
      <c r="K831" s="1">
        <f>VLOOKUP($I831,Graph!$D$3:$M$50,col+1)</f>
        <v>4.7999999999999996E-3</v>
      </c>
      <c r="L831" s="1">
        <f t="shared" si="618"/>
        <v>5.1999999999999998E-3</v>
      </c>
      <c r="M831" s="1">
        <f t="shared" si="619"/>
        <v>0.64051666666666662</v>
      </c>
      <c r="N831" s="1">
        <f t="shared" si="620"/>
        <v>0.82480000000000064</v>
      </c>
      <c r="O831" s="1">
        <f t="shared" si="621"/>
        <v>5.2545399798952161E-2</v>
      </c>
      <c r="P831" s="1">
        <f t="shared" si="622"/>
        <v>1.0945440620767364</v>
      </c>
      <c r="Q831" s="1">
        <f t="shared" si="623"/>
        <v>1.0943728652012159</v>
      </c>
      <c r="R831" s="1">
        <f t="shared" si="624"/>
        <v>1.0943669603816433</v>
      </c>
      <c r="S831" s="1">
        <f t="shared" si="625"/>
        <v>1.0943667565397355</v>
      </c>
      <c r="T831" s="1">
        <f t="shared" si="626"/>
        <v>0.97478959076362282</v>
      </c>
      <c r="U831" s="1">
        <f t="shared" si="627"/>
        <v>0.89518731689742193</v>
      </c>
      <c r="V831" s="2">
        <f t="shared" si="604"/>
        <v>20.864126198814358</v>
      </c>
      <c r="W831" s="1">
        <f>VLOOKUP(V831,Graph!$D$3:$M$50,col)</f>
        <v>6.0000000000000001E-3</v>
      </c>
      <c r="X831" s="1">
        <f>VLOOKUP(V831,Graph!$D$3:$M$50,col+1)</f>
        <v>4.7999999999999996E-3</v>
      </c>
      <c r="Y831" s="1">
        <f t="shared" si="628"/>
        <v>5.1999999999999998E-3</v>
      </c>
      <c r="Z831" s="1">
        <f t="shared" si="605"/>
        <v>0.64051666666666662</v>
      </c>
      <c r="AA831" s="2">
        <f t="shared" si="629"/>
        <v>0.82480000000000064</v>
      </c>
      <c r="AB831" s="1">
        <f t="shared" si="630"/>
        <v>5.2545399798952161E-2</v>
      </c>
      <c r="AC831" s="1">
        <f t="shared" si="631"/>
        <v>1.0943667495026426</v>
      </c>
      <c r="AD831" s="1">
        <f t="shared" si="632"/>
        <v>1.0943667492597058</v>
      </c>
      <c r="AE831" s="1">
        <f t="shared" si="633"/>
        <v>1.0943667492513187</v>
      </c>
      <c r="AF831" s="1">
        <f t="shared" si="634"/>
        <v>1.0943667492510292</v>
      </c>
      <c r="AG831" s="1">
        <f t="shared" si="635"/>
        <v>0.97478959076362282</v>
      </c>
      <c r="AH831" s="1">
        <f t="shared" si="636"/>
        <v>0.89518731093529147</v>
      </c>
      <c r="AI831" s="2">
        <f t="shared" si="606"/>
        <v>20.864126152494578</v>
      </c>
      <c r="AJ831" s="1">
        <f>VLOOKUP(AI831,Graph!$D$3:$M$50,col)</f>
        <v>6.0000000000000001E-3</v>
      </c>
      <c r="AK831" s="1">
        <f>VLOOKUP(AI831,Graph!$D$3:$M$50,col+1)</f>
        <v>4.7999999999999996E-3</v>
      </c>
      <c r="AL831" s="1">
        <f t="shared" si="637"/>
        <v>5.1999999999999998E-3</v>
      </c>
      <c r="AM831" s="1">
        <f t="shared" si="607"/>
        <v>0.64051666666666662</v>
      </c>
      <c r="AN831" s="2">
        <f t="shared" si="638"/>
        <v>0.82480000000000064</v>
      </c>
      <c r="AO831" s="1">
        <f t="shared" si="639"/>
        <v>5.2545399798952161E-2</v>
      </c>
      <c r="AP831" s="1">
        <f t="shared" si="640"/>
        <v>1.0943667492510194</v>
      </c>
      <c r="AQ831" s="1">
        <f t="shared" si="641"/>
        <v>1.094366749251019</v>
      </c>
      <c r="AR831" s="1">
        <f t="shared" si="642"/>
        <v>1.094366749251019</v>
      </c>
      <c r="AS831" s="1">
        <f t="shared" si="643"/>
        <v>1.094366749251019</v>
      </c>
      <c r="AT831" s="1">
        <f t="shared" si="644"/>
        <v>0.97478959076362282</v>
      </c>
      <c r="AU831" s="1">
        <f t="shared" si="645"/>
        <v>0.89518731093528325</v>
      </c>
      <c r="AV831" s="2">
        <f t="shared" si="610"/>
        <v>830</v>
      </c>
      <c r="AW831" s="1">
        <f t="shared" si="611"/>
        <v>895.18731093528322</v>
      </c>
      <c r="AX831" s="1">
        <f t="shared" si="612"/>
        <v>0.97478959076362282</v>
      </c>
      <c r="AY831" s="1">
        <f t="shared" si="613"/>
        <v>1.094366749251019</v>
      </c>
      <c r="AZ831" s="1">
        <f t="shared" si="608"/>
        <v>5.1999999999999998E-3</v>
      </c>
      <c r="BA831" s="1">
        <f t="shared" si="609"/>
        <v>20.864126152494578</v>
      </c>
    </row>
    <row r="832" spans="1:53">
      <c r="A832" s="2">
        <f t="shared" si="615"/>
        <v>0.83100000000000063</v>
      </c>
      <c r="B832" s="1">
        <f t="shared" si="601"/>
        <v>0.88811516666666745</v>
      </c>
      <c r="C832" s="1">
        <f t="shared" si="616"/>
        <v>5.495541411045296E-2</v>
      </c>
      <c r="D832" s="1">
        <f t="shared" si="602"/>
        <v>1.0996590221817628</v>
      </c>
      <c r="E832" s="1">
        <f t="shared" si="647"/>
        <v>1.0996465493914391</v>
      </c>
      <c r="F832" s="1">
        <f t="shared" si="647"/>
        <v>1.0996460923999778</v>
      </c>
      <c r="G832" s="1">
        <f t="shared" si="647"/>
        <v>1.0996460756552382</v>
      </c>
      <c r="H832" s="1">
        <f t="shared" si="617"/>
        <v>0.92443732292828118</v>
      </c>
      <c r="I832" s="1">
        <f t="shared" si="603"/>
        <v>21.088938380806063</v>
      </c>
      <c r="J832" s="1">
        <f>VLOOKUP($I832,Graph!$D$3:$M$50,col)</f>
        <v>6.0000000000000001E-3</v>
      </c>
      <c r="K832" s="1">
        <f>VLOOKUP($I832,Graph!$D$3:$M$50,col+1)</f>
        <v>4.7999999999999996E-3</v>
      </c>
      <c r="L832" s="1">
        <f t="shared" si="618"/>
        <v>5.1999999999999998E-3</v>
      </c>
      <c r="M832" s="1">
        <f t="shared" si="619"/>
        <v>0.64051666666666662</v>
      </c>
      <c r="N832" s="1">
        <f t="shared" si="620"/>
        <v>0.82580000000000064</v>
      </c>
      <c r="O832" s="1">
        <f t="shared" si="621"/>
        <v>5.2549462775467508E-2</v>
      </c>
      <c r="P832" s="1">
        <f t="shared" si="622"/>
        <v>1.0945528508075195</v>
      </c>
      <c r="Q832" s="1">
        <f t="shared" si="623"/>
        <v>1.0943816762999008</v>
      </c>
      <c r="R832" s="1">
        <f t="shared" si="624"/>
        <v>1.0943757716487239</v>
      </c>
      <c r="S832" s="1">
        <f t="shared" si="625"/>
        <v>1.0943755677918476</v>
      </c>
      <c r="T832" s="1">
        <f t="shared" si="626"/>
        <v>0.97480068395826669</v>
      </c>
      <c r="U832" s="1">
        <f t="shared" si="627"/>
        <v>0.89682303890346171</v>
      </c>
      <c r="V832" s="2">
        <f t="shared" si="604"/>
        <v>20.876826387987105</v>
      </c>
      <c r="W832" s="1">
        <f>VLOOKUP(V832,Graph!$D$3:$M$50,col)</f>
        <v>6.0000000000000001E-3</v>
      </c>
      <c r="X832" s="1">
        <f>VLOOKUP(V832,Graph!$D$3:$M$50,col+1)</f>
        <v>4.7999999999999996E-3</v>
      </c>
      <c r="Y832" s="1">
        <f t="shared" si="628"/>
        <v>5.1999999999999998E-3</v>
      </c>
      <c r="Z832" s="1">
        <f t="shared" si="605"/>
        <v>0.64051666666666662</v>
      </c>
      <c r="AA832" s="2">
        <f t="shared" si="629"/>
        <v>0.82580000000000064</v>
      </c>
      <c r="AB832" s="1">
        <f t="shared" si="630"/>
        <v>5.2549462775467508E-2</v>
      </c>
      <c r="AC832" s="1">
        <f t="shared" si="631"/>
        <v>1.0943755607535204</v>
      </c>
      <c r="AD832" s="1">
        <f t="shared" si="632"/>
        <v>1.0943755605105161</v>
      </c>
      <c r="AE832" s="1">
        <f t="shared" si="633"/>
        <v>1.0943755605021266</v>
      </c>
      <c r="AF832" s="1">
        <f t="shared" si="634"/>
        <v>1.0943755605018368</v>
      </c>
      <c r="AG832" s="1">
        <f t="shared" si="635"/>
        <v>0.97480068395826669</v>
      </c>
      <c r="AH832" s="1">
        <f t="shared" si="636"/>
        <v>0.89682303292941612</v>
      </c>
      <c r="AI832" s="2">
        <f t="shared" si="606"/>
        <v>20.876826341631208</v>
      </c>
      <c r="AJ832" s="1">
        <f>VLOOKUP(AI832,Graph!$D$3:$M$50,col)</f>
        <v>6.0000000000000001E-3</v>
      </c>
      <c r="AK832" s="1">
        <f>VLOOKUP(AI832,Graph!$D$3:$M$50,col+1)</f>
        <v>4.7999999999999996E-3</v>
      </c>
      <c r="AL832" s="1">
        <f t="shared" si="637"/>
        <v>5.1999999999999998E-3</v>
      </c>
      <c r="AM832" s="1">
        <f t="shared" si="607"/>
        <v>0.64051666666666662</v>
      </c>
      <c r="AN832" s="2">
        <f t="shared" si="638"/>
        <v>0.82580000000000064</v>
      </c>
      <c r="AO832" s="1">
        <f t="shared" si="639"/>
        <v>5.2549462775467508E-2</v>
      </c>
      <c r="AP832" s="1">
        <f t="shared" si="640"/>
        <v>1.0943755605018268</v>
      </c>
      <c r="AQ832" s="1">
        <f t="shared" si="641"/>
        <v>1.0943755605018264</v>
      </c>
      <c r="AR832" s="1">
        <f t="shared" si="642"/>
        <v>1.0943755605018262</v>
      </c>
      <c r="AS832" s="1">
        <f t="shared" si="643"/>
        <v>1.0943755605018264</v>
      </c>
      <c r="AT832" s="1">
        <f t="shared" si="644"/>
        <v>0.97480068395826669</v>
      </c>
      <c r="AU832" s="1">
        <f t="shared" si="645"/>
        <v>0.89682303292940757</v>
      </c>
      <c r="AV832" s="2">
        <f t="shared" si="610"/>
        <v>831</v>
      </c>
      <c r="AW832" s="1">
        <f t="shared" si="611"/>
        <v>896.82303292940753</v>
      </c>
      <c r="AX832" s="1">
        <f t="shared" si="612"/>
        <v>0.97480068395826669</v>
      </c>
      <c r="AY832" s="1">
        <f t="shared" si="613"/>
        <v>1.0943755605018264</v>
      </c>
      <c r="AZ832" s="1">
        <f t="shared" si="608"/>
        <v>5.1999999999999998E-3</v>
      </c>
      <c r="BA832" s="1">
        <f t="shared" si="609"/>
        <v>20.876826341631208</v>
      </c>
    </row>
    <row r="833" spans="1:53">
      <c r="A833" s="2">
        <f t="shared" si="615"/>
        <v>0.83200000000000063</v>
      </c>
      <c r="B833" s="1">
        <f t="shared" si="601"/>
        <v>0.8891563333333341</v>
      </c>
      <c r="C833" s="1">
        <f t="shared" si="616"/>
        <v>5.4958821415357219E-2</v>
      </c>
      <c r="D833" s="1">
        <f t="shared" si="602"/>
        <v>1.0996662876708918</v>
      </c>
      <c r="E833" s="1">
        <f t="shared" si="647"/>
        <v>1.0996540791938851</v>
      </c>
      <c r="F833" s="1">
        <f t="shared" si="647"/>
        <v>1.0996536318489067</v>
      </c>
      <c r="G833" s="1">
        <f t="shared" si="647"/>
        <v>1.0996536154562655</v>
      </c>
      <c r="H833" s="1">
        <f t="shared" si="617"/>
        <v>0.92611283417330548</v>
      </c>
      <c r="I833" s="1">
        <f t="shared" si="603"/>
        <v>21.101671685818133</v>
      </c>
      <c r="J833" s="1">
        <f>VLOOKUP($I833,Graph!$D$3:$M$50,col)</f>
        <v>6.0000000000000001E-3</v>
      </c>
      <c r="K833" s="1">
        <f>VLOOKUP($I833,Graph!$D$3:$M$50,col+1)</f>
        <v>4.7999999999999996E-3</v>
      </c>
      <c r="L833" s="1">
        <f t="shared" si="618"/>
        <v>5.1999999999999998E-3</v>
      </c>
      <c r="M833" s="1">
        <f t="shared" si="619"/>
        <v>0.64051666666666662</v>
      </c>
      <c r="N833" s="1">
        <f t="shared" si="620"/>
        <v>0.82680000000000065</v>
      </c>
      <c r="O833" s="1">
        <f t="shared" si="621"/>
        <v>5.2553516393339057E-2</v>
      </c>
      <c r="P833" s="1">
        <f t="shared" si="622"/>
        <v>1.0945616195773649</v>
      </c>
      <c r="Q833" s="1">
        <f t="shared" si="623"/>
        <v>1.0943904673984071</v>
      </c>
      <c r="R833" s="1">
        <f t="shared" si="624"/>
        <v>1.094384562915788</v>
      </c>
      <c r="S833" s="1">
        <f t="shared" si="625"/>
        <v>1.0943843590439974</v>
      </c>
      <c r="T833" s="1">
        <f t="shared" si="626"/>
        <v>0.97481175052850599</v>
      </c>
      <c r="U833" s="1">
        <f t="shared" si="627"/>
        <v>0.89845975704270287</v>
      </c>
      <c r="V833" s="2">
        <f t="shared" si="604"/>
        <v>20.889518864045844</v>
      </c>
      <c r="W833" s="1">
        <f>VLOOKUP(V833,Graph!$D$3:$M$50,col)</f>
        <v>6.0000000000000001E-3</v>
      </c>
      <c r="X833" s="1">
        <f>VLOOKUP(V833,Graph!$D$3:$M$50,col+1)</f>
        <v>4.7999999999999996E-3</v>
      </c>
      <c r="Y833" s="1">
        <f t="shared" si="628"/>
        <v>5.1999999999999998E-3</v>
      </c>
      <c r="Z833" s="1">
        <f t="shared" si="605"/>
        <v>0.64051666666666662</v>
      </c>
      <c r="AA833" s="2">
        <f t="shared" si="629"/>
        <v>0.82680000000000065</v>
      </c>
      <c r="AB833" s="1">
        <f t="shared" si="630"/>
        <v>5.2553516393339057E-2</v>
      </c>
      <c r="AC833" s="1">
        <f t="shared" si="631"/>
        <v>1.0943843520044394</v>
      </c>
      <c r="AD833" s="1">
        <f t="shared" si="632"/>
        <v>1.0943843517613683</v>
      </c>
      <c r="AE833" s="1">
        <f t="shared" si="633"/>
        <v>1.0943843517529748</v>
      </c>
      <c r="AF833" s="1">
        <f t="shared" si="634"/>
        <v>1.094384351752685</v>
      </c>
      <c r="AG833" s="1">
        <f t="shared" si="635"/>
        <v>0.97481175052850599</v>
      </c>
      <c r="AH833" s="1">
        <f t="shared" si="636"/>
        <v>0.89845975105673381</v>
      </c>
      <c r="AI833" s="2">
        <f t="shared" si="606"/>
        <v>20.889518817653851</v>
      </c>
      <c r="AJ833" s="1">
        <f>VLOOKUP(AI833,Graph!$D$3:$M$50,col)</f>
        <v>6.0000000000000001E-3</v>
      </c>
      <c r="AK833" s="1">
        <f>VLOOKUP(AI833,Graph!$D$3:$M$50,col+1)</f>
        <v>4.7999999999999996E-3</v>
      </c>
      <c r="AL833" s="1">
        <f t="shared" si="637"/>
        <v>5.1999999999999998E-3</v>
      </c>
      <c r="AM833" s="1">
        <f t="shared" si="607"/>
        <v>0.64051666666666662</v>
      </c>
      <c r="AN833" s="2">
        <f t="shared" si="638"/>
        <v>0.82680000000000065</v>
      </c>
      <c r="AO833" s="1">
        <f t="shared" si="639"/>
        <v>5.2553516393339057E-2</v>
      </c>
      <c r="AP833" s="1">
        <f t="shared" si="640"/>
        <v>1.0943843517526752</v>
      </c>
      <c r="AQ833" s="1">
        <f t="shared" si="641"/>
        <v>1.0943843517526748</v>
      </c>
      <c r="AR833" s="1">
        <f t="shared" si="642"/>
        <v>1.0943843517526746</v>
      </c>
      <c r="AS833" s="1">
        <f t="shared" si="643"/>
        <v>1.0943843517526746</v>
      </c>
      <c r="AT833" s="1">
        <f t="shared" si="644"/>
        <v>0.97481175052850599</v>
      </c>
      <c r="AU833" s="1">
        <f t="shared" si="645"/>
        <v>0.89845975105672538</v>
      </c>
      <c r="AV833" s="2">
        <f t="shared" si="610"/>
        <v>832</v>
      </c>
      <c r="AW833" s="1">
        <f t="shared" si="611"/>
        <v>898.45975105672539</v>
      </c>
      <c r="AX833" s="1">
        <f t="shared" si="612"/>
        <v>0.97481175052850599</v>
      </c>
      <c r="AY833" s="1">
        <f t="shared" si="613"/>
        <v>1.0943843517526746</v>
      </c>
      <c r="AZ833" s="1">
        <f t="shared" si="608"/>
        <v>5.1999999999999998E-3</v>
      </c>
      <c r="BA833" s="1">
        <f t="shared" si="609"/>
        <v>20.889518817653851</v>
      </c>
    </row>
    <row r="834" spans="1:53">
      <c r="A834" s="2">
        <f t="shared" si="615"/>
        <v>0.83300000000000063</v>
      </c>
      <c r="B834" s="1">
        <f t="shared" si="601"/>
        <v>0.89019750000000075</v>
      </c>
      <c r="C834" s="1">
        <f t="shared" si="616"/>
        <v>5.4962220855212636E-2</v>
      </c>
      <c r="D834" s="1">
        <f t="shared" si="602"/>
        <v>1.0996735365326764</v>
      </c>
      <c r="E834" s="1">
        <f t="shared" si="647"/>
        <v>1.0996615918271808</v>
      </c>
      <c r="F834" s="1">
        <f t="shared" si="647"/>
        <v>1.0996611541105465</v>
      </c>
      <c r="G834" s="1">
        <f t="shared" si="647"/>
        <v>1.0996611380694006</v>
      </c>
      <c r="H834" s="1">
        <f t="shared" si="617"/>
        <v>0.92778935722344369</v>
      </c>
      <c r="I834" s="1">
        <f t="shared" si="603"/>
        <v>21.114397317596101</v>
      </c>
      <c r="J834" s="1">
        <f>VLOOKUP($I834,Graph!$D$3:$M$50,col)</f>
        <v>6.0000000000000001E-3</v>
      </c>
      <c r="K834" s="1">
        <f>VLOOKUP($I834,Graph!$D$3:$M$50,col+1)</f>
        <v>4.7999999999999996E-3</v>
      </c>
      <c r="L834" s="1">
        <f t="shared" si="618"/>
        <v>5.1999999999999998E-3</v>
      </c>
      <c r="M834" s="1">
        <f t="shared" si="619"/>
        <v>0.64051666666666662</v>
      </c>
      <c r="N834" s="1">
        <f t="shared" si="620"/>
        <v>0.82780000000000065</v>
      </c>
      <c r="O834" s="1">
        <f t="shared" si="621"/>
        <v>5.2557560684855564E-2</v>
      </c>
      <c r="P834" s="1">
        <f t="shared" si="622"/>
        <v>1.0945703684541808</v>
      </c>
      <c r="Q834" s="1">
        <f t="shared" si="623"/>
        <v>1.0943992385647392</v>
      </c>
      <c r="R834" s="1">
        <f t="shared" si="624"/>
        <v>1.0943933342508381</v>
      </c>
      <c r="S834" s="1">
        <f t="shared" si="625"/>
        <v>1.0943931303641863</v>
      </c>
      <c r="T834" s="1">
        <f t="shared" si="626"/>
        <v>0.9748227905700757</v>
      </c>
      <c r="U834" s="1">
        <f t="shared" si="627"/>
        <v>0.90009747070884494</v>
      </c>
      <c r="V834" s="2">
        <f t="shared" si="604"/>
        <v>20.902203641013461</v>
      </c>
      <c r="W834" s="1">
        <f>VLOOKUP(V834,Graph!$D$3:$M$50,col)</f>
        <v>6.0000000000000001E-3</v>
      </c>
      <c r="X834" s="1">
        <f>VLOOKUP(V834,Graph!$D$3:$M$50,col+1)</f>
        <v>4.7999999999999996E-3</v>
      </c>
      <c r="Y834" s="1">
        <f t="shared" si="628"/>
        <v>5.1999999999999998E-3</v>
      </c>
      <c r="Z834" s="1">
        <f t="shared" si="605"/>
        <v>0.64051666666666662</v>
      </c>
      <c r="AA834" s="2">
        <f t="shared" si="629"/>
        <v>0.82780000000000065</v>
      </c>
      <c r="AB834" s="1">
        <f t="shared" si="630"/>
        <v>5.2557560684855564E-2</v>
      </c>
      <c r="AC834" s="1">
        <f t="shared" si="631"/>
        <v>1.0943931233234006</v>
      </c>
      <c r="AD834" s="1">
        <f t="shared" si="632"/>
        <v>1.0943931230802622</v>
      </c>
      <c r="AE834" s="1">
        <f t="shared" si="633"/>
        <v>1.094393123071866</v>
      </c>
      <c r="AF834" s="1">
        <f t="shared" si="634"/>
        <v>1.094393123071576</v>
      </c>
      <c r="AG834" s="1">
        <f t="shared" si="635"/>
        <v>0.9748227905700757</v>
      </c>
      <c r="AH834" s="1">
        <f t="shared" si="636"/>
        <v>0.90009746471094543</v>
      </c>
      <c r="AI834" s="2">
        <f t="shared" si="606"/>
        <v>20.902203594585409</v>
      </c>
      <c r="AJ834" s="1">
        <f>VLOOKUP(AI834,Graph!$D$3:$M$50,col)</f>
        <v>6.0000000000000001E-3</v>
      </c>
      <c r="AK834" s="1">
        <f>VLOOKUP(AI834,Graph!$D$3:$M$50,col+1)</f>
        <v>4.7999999999999996E-3</v>
      </c>
      <c r="AL834" s="1">
        <f t="shared" si="637"/>
        <v>5.1999999999999998E-3</v>
      </c>
      <c r="AM834" s="1">
        <f t="shared" si="607"/>
        <v>0.64051666666666662</v>
      </c>
      <c r="AN834" s="2">
        <f t="shared" si="638"/>
        <v>0.82780000000000065</v>
      </c>
      <c r="AO834" s="1">
        <f t="shared" si="639"/>
        <v>5.2557560684855564E-2</v>
      </c>
      <c r="AP834" s="1">
        <f t="shared" si="640"/>
        <v>1.0943931230715662</v>
      </c>
      <c r="AQ834" s="1">
        <f t="shared" si="641"/>
        <v>1.0943931230715658</v>
      </c>
      <c r="AR834" s="1">
        <f t="shared" si="642"/>
        <v>1.0943931230715656</v>
      </c>
      <c r="AS834" s="1">
        <f t="shared" si="643"/>
        <v>1.0943931230715658</v>
      </c>
      <c r="AT834" s="1">
        <f t="shared" si="644"/>
        <v>0.9748227905700757</v>
      </c>
      <c r="AU834" s="1">
        <f t="shared" si="645"/>
        <v>0.90009746471093699</v>
      </c>
      <c r="AV834" s="2">
        <f t="shared" si="610"/>
        <v>833</v>
      </c>
      <c r="AW834" s="1">
        <f t="shared" si="611"/>
        <v>900.09746471093695</v>
      </c>
      <c r="AX834" s="1">
        <f t="shared" si="612"/>
        <v>0.9748227905700757</v>
      </c>
      <c r="AY834" s="1">
        <f t="shared" si="613"/>
        <v>1.0943931230715658</v>
      </c>
      <c r="AZ834" s="1">
        <f t="shared" si="608"/>
        <v>5.1999999999999998E-3</v>
      </c>
      <c r="BA834" s="1">
        <f t="shared" si="609"/>
        <v>20.902203594585409</v>
      </c>
    </row>
    <row r="835" spans="1:53">
      <c r="A835" s="2">
        <f t="shared" si="615"/>
        <v>0.83400000000000063</v>
      </c>
      <c r="B835" s="1">
        <f t="shared" ref="B835:B898" si="648">Ba*(A835+rho)</f>
        <v>0.8912386666666674</v>
      </c>
      <c r="C835" s="1">
        <f t="shared" si="616"/>
        <v>5.4965612457215117E-2</v>
      </c>
      <c r="D835" s="1">
        <f t="shared" ref="D835:D898" si="649">SQRT(1.1-($C835*1.1-POWER(1.1,1/3)+1)/($C835-POWER(1.1,-2/3)/3))</f>
        <v>1.0996807688241199</v>
      </c>
      <c r="E835" s="1">
        <f t="shared" si="647"/>
        <v>1.0996690873499722</v>
      </c>
      <c r="F835" s="1">
        <f t="shared" si="647"/>
        <v>1.0996686592435938</v>
      </c>
      <c r="G835" s="1">
        <f t="shared" si="647"/>
        <v>1.0996686435533409</v>
      </c>
      <c r="H835" s="1">
        <f t="shared" si="617"/>
        <v>0.92946689146810824</v>
      </c>
      <c r="I835" s="1">
        <f t="shared" ref="I835:I898" si="650">(L/nu)*POWER(gn*H835/b,1/3)/10^5</f>
        <v>21.127115289985888</v>
      </c>
      <c r="J835" s="1">
        <f>VLOOKUP($I835,Graph!$D$3:$M$50,col)</f>
        <v>6.0000000000000001E-3</v>
      </c>
      <c r="K835" s="1">
        <f>VLOOKUP($I835,Graph!$D$3:$M$50,col+1)</f>
        <v>4.7999999999999996E-3</v>
      </c>
      <c r="L835" s="1">
        <f t="shared" si="618"/>
        <v>5.1999999999999998E-3</v>
      </c>
      <c r="M835" s="1">
        <f t="shared" si="619"/>
        <v>0.64051666666666662</v>
      </c>
      <c r="N835" s="1">
        <f t="shared" si="620"/>
        <v>0.82880000000000065</v>
      </c>
      <c r="O835" s="1">
        <f t="shared" si="621"/>
        <v>5.2561595682157507E-2</v>
      </c>
      <c r="P835" s="1">
        <f t="shared" si="622"/>
        <v>1.0945790975055698</v>
      </c>
      <c r="Q835" s="1">
        <f t="shared" si="623"/>
        <v>1.0944079898665924</v>
      </c>
      <c r="R835" s="1">
        <f t="shared" si="624"/>
        <v>1.0944020857215679</v>
      </c>
      <c r="S835" s="1">
        <f t="shared" si="625"/>
        <v>1.094401881820108</v>
      </c>
      <c r="T835" s="1">
        <f t="shared" si="626"/>
        <v>0.97483380417825283</v>
      </c>
      <c r="U835" s="1">
        <f t="shared" si="627"/>
        <v>0.90173617929669547</v>
      </c>
      <c r="V835" s="2">
        <f t="shared" ref="V835:V898" si="651">(L/nu)*POWER(gn*U835/b,1/3)/10^5</f>
        <v>20.914880732870454</v>
      </c>
      <c r="W835" s="1">
        <f>VLOOKUP(V835,Graph!$D$3:$M$50,col)</f>
        <v>6.0000000000000001E-3</v>
      </c>
      <c r="X835" s="1">
        <f>VLOOKUP(V835,Graph!$D$3:$M$50,col+1)</f>
        <v>4.7999999999999996E-3</v>
      </c>
      <c r="Y835" s="1">
        <f t="shared" si="628"/>
        <v>5.1999999999999998E-3</v>
      </c>
      <c r="Z835" s="1">
        <f t="shared" ref="Z835:Z898" si="652">b-2*Y835*L</f>
        <v>0.64051666666666662</v>
      </c>
      <c r="AA835" s="2">
        <f t="shared" si="629"/>
        <v>0.82880000000000065</v>
      </c>
      <c r="AB835" s="1">
        <f t="shared" si="630"/>
        <v>5.2561595682157507E-2</v>
      </c>
      <c r="AC835" s="1">
        <f t="shared" si="631"/>
        <v>1.0944018747780981</v>
      </c>
      <c r="AD835" s="1">
        <f t="shared" si="632"/>
        <v>1.0944018745348927</v>
      </c>
      <c r="AE835" s="1">
        <f t="shared" si="633"/>
        <v>1.0944018745264934</v>
      </c>
      <c r="AF835" s="1">
        <f t="shared" si="634"/>
        <v>1.0944018745262032</v>
      </c>
      <c r="AG835" s="1">
        <f t="shared" si="635"/>
        <v>0.97483380417825283</v>
      </c>
      <c r="AH835" s="1">
        <f t="shared" si="636"/>
        <v>0.90173617328685762</v>
      </c>
      <c r="AI835" s="2">
        <f t="shared" ref="AI835:AI898" si="653">(L/nu)*POWER(gn*AH835/b,1/3)/10^5</f>
        <v>20.91488068640637</v>
      </c>
      <c r="AJ835" s="1">
        <f>VLOOKUP(AI835,Graph!$D$3:$M$50,col)</f>
        <v>6.0000000000000001E-3</v>
      </c>
      <c r="AK835" s="1">
        <f>VLOOKUP(AI835,Graph!$D$3:$M$50,col+1)</f>
        <v>4.7999999999999996E-3</v>
      </c>
      <c r="AL835" s="1">
        <f t="shared" si="637"/>
        <v>5.1999999999999998E-3</v>
      </c>
      <c r="AM835" s="1">
        <f t="shared" ref="AM835:AM898" si="654">b-2*AL835*L</f>
        <v>0.64051666666666662</v>
      </c>
      <c r="AN835" s="2">
        <f t="shared" si="638"/>
        <v>0.82880000000000065</v>
      </c>
      <c r="AO835" s="1">
        <f t="shared" si="639"/>
        <v>5.2561595682157507E-2</v>
      </c>
      <c r="AP835" s="1">
        <f t="shared" si="640"/>
        <v>1.0944018745261932</v>
      </c>
      <c r="AQ835" s="1">
        <f t="shared" si="641"/>
        <v>1.0944018745261928</v>
      </c>
      <c r="AR835" s="1">
        <f t="shared" si="642"/>
        <v>1.094401874526193</v>
      </c>
      <c r="AS835" s="1">
        <f t="shared" si="643"/>
        <v>1.0944018745261928</v>
      </c>
      <c r="AT835" s="1">
        <f t="shared" si="644"/>
        <v>0.97483380417825283</v>
      </c>
      <c r="AU835" s="1">
        <f t="shared" si="645"/>
        <v>0.90173617328684896</v>
      </c>
      <c r="AV835" s="2">
        <f t="shared" si="610"/>
        <v>834</v>
      </c>
      <c r="AW835" s="1">
        <f t="shared" si="611"/>
        <v>901.73617328684895</v>
      </c>
      <c r="AX835" s="1">
        <f t="shared" si="612"/>
        <v>0.97483380417825283</v>
      </c>
      <c r="AY835" s="1">
        <f t="shared" si="613"/>
        <v>1.0944018745261928</v>
      </c>
      <c r="AZ835" s="1">
        <f t="shared" ref="AZ835:AZ898" si="655">AL835</f>
        <v>5.1999999999999998E-3</v>
      </c>
      <c r="BA835" s="1">
        <f t="shared" ref="BA835:BA898" si="656">AI835</f>
        <v>20.91488068640637</v>
      </c>
    </row>
    <row r="836" spans="1:53">
      <c r="A836" s="2">
        <f t="shared" si="615"/>
        <v>0.83500000000000063</v>
      </c>
      <c r="B836" s="1">
        <f t="shared" si="648"/>
        <v>0.89227983333333416</v>
      </c>
      <c r="C836" s="1">
        <f t="shared" si="616"/>
        <v>5.4968996248435466E-2</v>
      </c>
      <c r="D836" s="1">
        <f t="shared" si="649"/>
        <v>1.0996879846019656</v>
      </c>
      <c r="E836" s="1">
        <f t="shared" si="647"/>
        <v>1.0996765658206391</v>
      </c>
      <c r="F836" s="1">
        <f t="shared" si="647"/>
        <v>1.0996761473064769</v>
      </c>
      <c r="G836" s="1">
        <f t="shared" si="647"/>
        <v>1.0996761319665176</v>
      </c>
      <c r="H836" s="1">
        <f t="shared" si="617"/>
        <v>0.93114543629781754</v>
      </c>
      <c r="I836" s="1">
        <f t="shared" si="650"/>
        <v>21.139825616791839</v>
      </c>
      <c r="J836" s="1">
        <f>VLOOKUP($I836,Graph!$D$3:$M$50,col)</f>
        <v>6.0000000000000001E-3</v>
      </c>
      <c r="K836" s="1">
        <f>VLOOKUP($I836,Graph!$D$3:$M$50,col+1)</f>
        <v>4.7999999999999996E-3</v>
      </c>
      <c r="L836" s="1">
        <f t="shared" si="618"/>
        <v>5.1999999999999998E-3</v>
      </c>
      <c r="M836" s="1">
        <f t="shared" si="619"/>
        <v>0.64051666666666662</v>
      </c>
      <c r="N836" s="1">
        <f t="shared" si="620"/>
        <v>0.82980000000000065</v>
      </c>
      <c r="O836" s="1">
        <f t="shared" si="621"/>
        <v>5.2565621417237876E-2</v>
      </c>
      <c r="P836" s="1">
        <f t="shared" si="622"/>
        <v>1.0945878067988259</v>
      </c>
      <c r="Q836" s="1">
        <f t="shared" si="623"/>
        <v>1.0944167213713574</v>
      </c>
      <c r="R836" s="1">
        <f t="shared" si="624"/>
        <v>1.0944108173953651</v>
      </c>
      <c r="S836" s="1">
        <f t="shared" si="625"/>
        <v>1.0944106134791498</v>
      </c>
      <c r="T836" s="1">
        <f t="shared" si="626"/>
        <v>0.97484479144785841</v>
      </c>
      <c r="U836" s="1">
        <f t="shared" si="627"/>
        <v>0.90337588220216414</v>
      </c>
      <c r="V836" s="2">
        <f t="shared" si="651"/>
        <v>20.927550153555089</v>
      </c>
      <c r="W836" s="1">
        <f>VLOOKUP(V836,Graph!$D$3:$M$50,col)</f>
        <v>6.0000000000000001E-3</v>
      </c>
      <c r="X836" s="1">
        <f>VLOOKUP(V836,Graph!$D$3:$M$50,col+1)</f>
        <v>4.7999999999999996E-3</v>
      </c>
      <c r="Y836" s="1">
        <f t="shared" si="628"/>
        <v>5.1999999999999998E-3</v>
      </c>
      <c r="Z836" s="1">
        <f t="shared" si="652"/>
        <v>0.64051666666666662</v>
      </c>
      <c r="AA836" s="2">
        <f t="shared" si="629"/>
        <v>0.82980000000000065</v>
      </c>
      <c r="AB836" s="1">
        <f t="shared" si="630"/>
        <v>5.2565621417237876E-2</v>
      </c>
      <c r="AC836" s="1">
        <f t="shared" si="631"/>
        <v>1.0944106064359194</v>
      </c>
      <c r="AD836" s="1">
        <f t="shared" si="632"/>
        <v>1.0944106061926475</v>
      </c>
      <c r="AE836" s="1">
        <f t="shared" si="633"/>
        <v>1.0944106061842447</v>
      </c>
      <c r="AF836" s="1">
        <f t="shared" si="634"/>
        <v>1.0944106061839545</v>
      </c>
      <c r="AG836" s="1">
        <f t="shared" si="635"/>
        <v>0.97484479144785841</v>
      </c>
      <c r="AH836" s="1">
        <f t="shared" si="636"/>
        <v>0.90337587618038084</v>
      </c>
      <c r="AI836" s="2">
        <f t="shared" si="653"/>
        <v>20.927550107055005</v>
      </c>
      <c r="AJ836" s="1">
        <f>VLOOKUP(AI836,Graph!$D$3:$M$50,col)</f>
        <v>6.0000000000000001E-3</v>
      </c>
      <c r="AK836" s="1">
        <f>VLOOKUP(AI836,Graph!$D$3:$M$50,col+1)</f>
        <v>4.7999999999999996E-3</v>
      </c>
      <c r="AL836" s="1">
        <f t="shared" si="637"/>
        <v>5.1999999999999998E-3</v>
      </c>
      <c r="AM836" s="1">
        <f t="shared" si="654"/>
        <v>0.64051666666666662</v>
      </c>
      <c r="AN836" s="2">
        <f t="shared" si="638"/>
        <v>0.82980000000000065</v>
      </c>
      <c r="AO836" s="1">
        <f t="shared" si="639"/>
        <v>5.2565621417237876E-2</v>
      </c>
      <c r="AP836" s="1">
        <f t="shared" si="640"/>
        <v>1.0944106061839443</v>
      </c>
      <c r="AQ836" s="1">
        <f t="shared" si="641"/>
        <v>1.0944106061839443</v>
      </c>
      <c r="AR836" s="1">
        <f t="shared" si="642"/>
        <v>1.0944106061839443</v>
      </c>
      <c r="AS836" s="1">
        <f t="shared" si="643"/>
        <v>1.0944106061839443</v>
      </c>
      <c r="AT836" s="1">
        <f t="shared" si="644"/>
        <v>0.97484479144785841</v>
      </c>
      <c r="AU836" s="1">
        <f t="shared" si="645"/>
        <v>0.90337587618037229</v>
      </c>
      <c r="AV836" s="2">
        <f t="shared" ref="AV836:AV899" si="657">AV835+1</f>
        <v>835</v>
      </c>
      <c r="AW836" s="1">
        <f t="shared" ref="AW836:AW899" si="658">AU836*1000</f>
        <v>903.3758761803723</v>
      </c>
      <c r="AX836" s="1">
        <f t="shared" ref="AX836:AX899" si="659">AT836</f>
        <v>0.97484479144785841</v>
      </c>
      <c r="AY836" s="1">
        <f t="shared" ref="AY836:AY899" si="660">AS836</f>
        <v>1.0944106061839443</v>
      </c>
      <c r="AZ836" s="1">
        <f t="shared" si="655"/>
        <v>5.1999999999999998E-3</v>
      </c>
      <c r="BA836" s="1">
        <f t="shared" si="656"/>
        <v>20.927550107055005</v>
      </c>
    </row>
    <row r="837" spans="1:53">
      <c r="A837" s="2">
        <f t="shared" si="615"/>
        <v>0.83600000000000063</v>
      </c>
      <c r="B837" s="1">
        <f t="shared" si="648"/>
        <v>0.89332100000000081</v>
      </c>
      <c r="C837" s="1">
        <f t="shared" si="616"/>
        <v>5.4972372255819905E-2</v>
      </c>
      <c r="D837" s="1">
        <f t="shared" si="649"/>
        <v>1.0996951839226976</v>
      </c>
      <c r="E837" s="1">
        <f t="shared" si="647"/>
        <v>1.0996840272972963</v>
      </c>
      <c r="F837" s="1">
        <f t="shared" si="647"/>
        <v>1.0996836183573604</v>
      </c>
      <c r="G837" s="1">
        <f t="shared" si="647"/>
        <v>1.0996836033670956</v>
      </c>
      <c r="H837" s="1">
        <f t="shared" si="617"/>
        <v>0.93282499110418926</v>
      </c>
      <c r="I837" s="1">
        <f t="shared" si="650"/>
        <v>21.152528311776937</v>
      </c>
      <c r="J837" s="1">
        <f>VLOOKUP($I837,Graph!$D$3:$M$50,col)</f>
        <v>6.0000000000000001E-3</v>
      </c>
      <c r="K837" s="1">
        <f>VLOOKUP($I837,Graph!$D$3:$M$50,col+1)</f>
        <v>4.7999999999999996E-3</v>
      </c>
      <c r="L837" s="1">
        <f t="shared" si="618"/>
        <v>5.1999999999999998E-3</v>
      </c>
      <c r="M837" s="1">
        <f t="shared" si="619"/>
        <v>0.64051666666666662</v>
      </c>
      <c r="N837" s="1">
        <f t="shared" si="620"/>
        <v>0.83080000000000065</v>
      </c>
      <c r="O837" s="1">
        <f t="shared" si="621"/>
        <v>5.2569637921943031E-2</v>
      </c>
      <c r="P837" s="1">
        <f t="shared" si="622"/>
        <v>1.0945964964009423</v>
      </c>
      <c r="Q837" s="1">
        <f t="shared" si="623"/>
        <v>1.0944254331461203</v>
      </c>
      <c r="R837" s="1">
        <f t="shared" si="624"/>
        <v>1.0944195293393135</v>
      </c>
      <c r="S837" s="1">
        <f t="shared" si="625"/>
        <v>1.0944193254083963</v>
      </c>
      <c r="T837" s="1">
        <f t="shared" si="626"/>
        <v>0.97485575247326062</v>
      </c>
      <c r="U837" s="1">
        <f t="shared" si="627"/>
        <v>0.90501657882226083</v>
      </c>
      <c r="V837" s="2">
        <f t="shared" si="651"/>
        <v>20.940211916963591</v>
      </c>
      <c r="W837" s="1">
        <f>VLOOKUP(V837,Graph!$D$3:$M$50,col)</f>
        <v>6.0000000000000001E-3</v>
      </c>
      <c r="X837" s="1">
        <f>VLOOKUP(V837,Graph!$D$3:$M$50,col+1)</f>
        <v>4.7999999999999996E-3</v>
      </c>
      <c r="Y837" s="1">
        <f t="shared" si="628"/>
        <v>5.1999999999999998E-3</v>
      </c>
      <c r="Z837" s="1">
        <f t="shared" si="652"/>
        <v>0.64051666666666662</v>
      </c>
      <c r="AA837" s="2">
        <f t="shared" si="629"/>
        <v>0.83080000000000065</v>
      </c>
      <c r="AB837" s="1">
        <f t="shared" si="630"/>
        <v>5.2569637921943031E-2</v>
      </c>
      <c r="AC837" s="1">
        <f t="shared" si="631"/>
        <v>1.0944193183639481</v>
      </c>
      <c r="AD837" s="1">
        <f t="shared" si="632"/>
        <v>1.0944193181206094</v>
      </c>
      <c r="AE837" s="1">
        <f t="shared" si="633"/>
        <v>1.0944193181122035</v>
      </c>
      <c r="AF837" s="1">
        <f t="shared" si="634"/>
        <v>1.0944193181119131</v>
      </c>
      <c r="AG837" s="1">
        <f t="shared" si="635"/>
        <v>0.97485575247326062</v>
      </c>
      <c r="AH837" s="1">
        <f t="shared" si="636"/>
        <v>0.90501657278852377</v>
      </c>
      <c r="AI837" s="2">
        <f t="shared" si="653"/>
        <v>20.940211870427525</v>
      </c>
      <c r="AJ837" s="1">
        <f>VLOOKUP(AI837,Graph!$D$3:$M$50,col)</f>
        <v>6.0000000000000001E-3</v>
      </c>
      <c r="AK837" s="1">
        <f>VLOOKUP(AI837,Graph!$D$3:$M$50,col+1)</f>
        <v>4.7999999999999996E-3</v>
      </c>
      <c r="AL837" s="1">
        <f t="shared" si="637"/>
        <v>5.1999999999999998E-3</v>
      </c>
      <c r="AM837" s="1">
        <f t="shared" si="654"/>
        <v>0.64051666666666662</v>
      </c>
      <c r="AN837" s="2">
        <f t="shared" si="638"/>
        <v>0.83080000000000065</v>
      </c>
      <c r="AO837" s="1">
        <f t="shared" si="639"/>
        <v>5.2569637921943031E-2</v>
      </c>
      <c r="AP837" s="1">
        <f t="shared" si="640"/>
        <v>1.0944193181119033</v>
      </c>
      <c r="AQ837" s="1">
        <f t="shared" si="641"/>
        <v>1.0944193181119029</v>
      </c>
      <c r="AR837" s="1">
        <f t="shared" si="642"/>
        <v>1.0944193181119029</v>
      </c>
      <c r="AS837" s="1">
        <f t="shared" si="643"/>
        <v>1.0944193181119029</v>
      </c>
      <c r="AT837" s="1">
        <f t="shared" si="644"/>
        <v>0.97485575247326062</v>
      </c>
      <c r="AU837" s="1">
        <f t="shared" si="645"/>
        <v>0.90501657278851544</v>
      </c>
      <c r="AV837" s="2">
        <f t="shared" si="657"/>
        <v>836</v>
      </c>
      <c r="AW837" s="1">
        <f t="shared" si="658"/>
        <v>905.01657278851542</v>
      </c>
      <c r="AX837" s="1">
        <f t="shared" si="659"/>
        <v>0.97485575247326062</v>
      </c>
      <c r="AY837" s="1">
        <f t="shared" si="660"/>
        <v>1.0944193181119029</v>
      </c>
      <c r="AZ837" s="1">
        <f t="shared" si="655"/>
        <v>5.1999999999999998E-3</v>
      </c>
      <c r="BA837" s="1">
        <f t="shared" si="656"/>
        <v>20.940211870427525</v>
      </c>
    </row>
    <row r="838" spans="1:53">
      <c r="A838" s="2">
        <f t="shared" si="615"/>
        <v>0.83700000000000063</v>
      </c>
      <c r="B838" s="1">
        <f t="shared" si="648"/>
        <v>0.89436216666666746</v>
      </c>
      <c r="C838" s="1">
        <f t="shared" si="616"/>
        <v>5.4975740506190945E-2</v>
      </c>
      <c r="D838" s="1">
        <f t="shared" si="649"/>
        <v>1.0997023668425432</v>
      </c>
      <c r="E838" s="1">
        <f t="shared" si="647"/>
        <v>1.0996914718377961</v>
      </c>
      <c r="F838" s="1">
        <f t="shared" si="647"/>
        <v>1.0996910724541438</v>
      </c>
      <c r="G838" s="1">
        <f t="shared" si="647"/>
        <v>1.0996910578129766</v>
      </c>
      <c r="H838" s="1">
        <f t="shared" si="617"/>
        <v>0.93450555527993984</v>
      </c>
      <c r="I838" s="1">
        <f t="shared" si="650"/>
        <v>21.165223388662916</v>
      </c>
      <c r="J838" s="1">
        <f>VLOOKUP($I838,Graph!$D$3:$M$50,col)</f>
        <v>6.0000000000000001E-3</v>
      </c>
      <c r="K838" s="1">
        <f>VLOOKUP($I838,Graph!$D$3:$M$50,col+1)</f>
        <v>4.7999999999999996E-3</v>
      </c>
      <c r="L838" s="1">
        <f t="shared" si="618"/>
        <v>5.1999999999999998E-3</v>
      </c>
      <c r="M838" s="1">
        <f t="shared" si="619"/>
        <v>0.64051666666666662</v>
      </c>
      <c r="N838" s="1">
        <f t="shared" si="620"/>
        <v>0.83180000000000065</v>
      </c>
      <c r="O838" s="1">
        <f t="shared" si="621"/>
        <v>5.2573645227973531E-2</v>
      </c>
      <c r="P838" s="1">
        <f t="shared" si="622"/>
        <v>1.0946051663786063</v>
      </c>
      <c r="Q838" s="1">
        <f t="shared" si="623"/>
        <v>1.0944341252576639</v>
      </c>
      <c r="R838" s="1">
        <f t="shared" si="624"/>
        <v>1.0944282216201939</v>
      </c>
      <c r="S838" s="1">
        <f t="shared" si="625"/>
        <v>1.0944280176746266</v>
      </c>
      <c r="T838" s="1">
        <f t="shared" si="626"/>
        <v>0.97486668734837711</v>
      </c>
      <c r="U838" s="1">
        <f t="shared" si="627"/>
        <v>0.90665826855508869</v>
      </c>
      <c r="V838" s="2">
        <f t="shared" si="651"/>
        <v>20.95286603695029</v>
      </c>
      <c r="W838" s="1">
        <f>VLOOKUP(V838,Graph!$D$3:$M$50,col)</f>
        <v>6.0000000000000001E-3</v>
      </c>
      <c r="X838" s="1">
        <f>VLOOKUP(V838,Graph!$D$3:$M$50,col+1)</f>
        <v>4.7999999999999996E-3</v>
      </c>
      <c r="Y838" s="1">
        <f t="shared" si="628"/>
        <v>5.1999999999999998E-3</v>
      </c>
      <c r="Z838" s="1">
        <f t="shared" si="652"/>
        <v>0.64051666666666662</v>
      </c>
      <c r="AA838" s="2">
        <f t="shared" si="629"/>
        <v>0.83180000000000065</v>
      </c>
      <c r="AB838" s="1">
        <f t="shared" si="630"/>
        <v>5.2573645227973531E-2</v>
      </c>
      <c r="AC838" s="1">
        <f t="shared" si="631"/>
        <v>1.0944280106289646</v>
      </c>
      <c r="AD838" s="1">
        <f t="shared" si="632"/>
        <v>1.0944280103855595</v>
      </c>
      <c r="AE838" s="1">
        <f t="shared" si="633"/>
        <v>1.0944280103771504</v>
      </c>
      <c r="AF838" s="1">
        <f t="shared" si="634"/>
        <v>1.0944280103768596</v>
      </c>
      <c r="AG838" s="1">
        <f t="shared" si="635"/>
        <v>0.97486668734837711</v>
      </c>
      <c r="AH838" s="1">
        <f t="shared" si="636"/>
        <v>0.90665826250939108</v>
      </c>
      <c r="AI838" s="2">
        <f t="shared" si="653"/>
        <v>20.952865990378278</v>
      </c>
      <c r="AJ838" s="1">
        <f>VLOOKUP(AI838,Graph!$D$3:$M$50,col)</f>
        <v>6.0000000000000001E-3</v>
      </c>
      <c r="AK838" s="1">
        <f>VLOOKUP(AI838,Graph!$D$3:$M$50,col+1)</f>
        <v>4.7999999999999996E-3</v>
      </c>
      <c r="AL838" s="1">
        <f t="shared" si="637"/>
        <v>5.1999999999999998E-3</v>
      </c>
      <c r="AM838" s="1">
        <f t="shared" si="654"/>
        <v>0.64051666666666662</v>
      </c>
      <c r="AN838" s="2">
        <f t="shared" si="638"/>
        <v>0.83180000000000065</v>
      </c>
      <c r="AO838" s="1">
        <f t="shared" si="639"/>
        <v>5.2573645227973531E-2</v>
      </c>
      <c r="AP838" s="1">
        <f t="shared" si="640"/>
        <v>1.0944280103768498</v>
      </c>
      <c r="AQ838" s="1">
        <f t="shared" si="641"/>
        <v>1.0944280103768493</v>
      </c>
      <c r="AR838" s="1">
        <f t="shared" si="642"/>
        <v>1.0944280103768496</v>
      </c>
      <c r="AS838" s="1">
        <f t="shared" si="643"/>
        <v>1.0944280103768496</v>
      </c>
      <c r="AT838" s="1">
        <f t="shared" si="644"/>
        <v>0.97486668734837711</v>
      </c>
      <c r="AU838" s="1">
        <f t="shared" si="645"/>
        <v>0.90665826250938286</v>
      </c>
      <c r="AV838" s="2">
        <f t="shared" si="657"/>
        <v>837</v>
      </c>
      <c r="AW838" s="1">
        <f t="shared" si="658"/>
        <v>906.65826250938289</v>
      </c>
      <c r="AX838" s="1">
        <f t="shared" si="659"/>
        <v>0.97486668734837711</v>
      </c>
      <c r="AY838" s="1">
        <f t="shared" si="660"/>
        <v>1.0944280103768496</v>
      </c>
      <c r="AZ838" s="1">
        <f t="shared" si="655"/>
        <v>5.1999999999999998E-3</v>
      </c>
      <c r="BA838" s="1">
        <f t="shared" si="656"/>
        <v>20.952865990378278</v>
      </c>
    </row>
    <row r="839" spans="1:53">
      <c r="A839" s="2">
        <f t="shared" si="615"/>
        <v>0.83800000000000063</v>
      </c>
      <c r="B839" s="1">
        <f t="shared" si="648"/>
        <v>0.89540333333333411</v>
      </c>
      <c r="C839" s="1">
        <f t="shared" si="616"/>
        <v>5.497910102624793E-2</v>
      </c>
      <c r="D839" s="1">
        <f t="shared" si="649"/>
        <v>1.0997095334174736</v>
      </c>
      <c r="E839" s="1">
        <f t="shared" si="647"/>
        <v>1.0996988994997257</v>
      </c>
      <c r="F839" s="1">
        <f t="shared" si="647"/>
        <v>1.0996985096544649</v>
      </c>
      <c r="G839" s="1">
        <f t="shared" si="647"/>
        <v>1.099698495361799</v>
      </c>
      <c r="H839" s="1">
        <f t="shared" si="617"/>
        <v>0.93618712821888006</v>
      </c>
      <c r="I839" s="1">
        <f t="shared" si="650"/>
        <v>21.177910861130481</v>
      </c>
      <c r="J839" s="1">
        <f>VLOOKUP($I839,Graph!$D$3:$M$50,col)</f>
        <v>6.0000000000000001E-3</v>
      </c>
      <c r="K839" s="1">
        <f>VLOOKUP($I839,Graph!$D$3:$M$50,col+1)</f>
        <v>4.7999999999999996E-3</v>
      </c>
      <c r="L839" s="1">
        <f t="shared" si="618"/>
        <v>5.1999999999999998E-3</v>
      </c>
      <c r="M839" s="1">
        <f t="shared" si="619"/>
        <v>0.64051666666666662</v>
      </c>
      <c r="N839" s="1">
        <f t="shared" si="620"/>
        <v>0.83280000000000065</v>
      </c>
      <c r="O839" s="1">
        <f t="shared" si="621"/>
        <v>5.257764336688503E-2</v>
      </c>
      <c r="P839" s="1">
        <f t="shared" si="622"/>
        <v>1.0946138167982067</v>
      </c>
      <c r="Q839" s="1">
        <f t="shared" si="623"/>
        <v>1.0944427977724698</v>
      </c>
      <c r="R839" s="1">
        <f t="shared" si="624"/>
        <v>1.0944368943044864</v>
      </c>
      <c r="S839" s="1">
        <f t="shared" si="625"/>
        <v>1.094436690344321</v>
      </c>
      <c r="T839" s="1">
        <f t="shared" si="626"/>
        <v>0.97487759616667835</v>
      </c>
      <c r="U839" s="1">
        <f t="shared" si="627"/>
        <v>0.90830095079984752</v>
      </c>
      <c r="V839" s="2">
        <f t="shared" si="651"/>
        <v>20.96551252732786</v>
      </c>
      <c r="W839" s="1">
        <f>VLOOKUP(V839,Graph!$D$3:$M$50,col)</f>
        <v>6.0000000000000001E-3</v>
      </c>
      <c r="X839" s="1">
        <f>VLOOKUP(V839,Graph!$D$3:$M$50,col+1)</f>
        <v>4.7999999999999996E-3</v>
      </c>
      <c r="Y839" s="1">
        <f t="shared" si="628"/>
        <v>5.1999999999999998E-3</v>
      </c>
      <c r="Z839" s="1">
        <f t="shared" si="652"/>
        <v>0.64051666666666662</v>
      </c>
      <c r="AA839" s="2">
        <f t="shared" si="629"/>
        <v>0.83280000000000065</v>
      </c>
      <c r="AB839" s="1">
        <f t="shared" si="630"/>
        <v>5.257764336688503E-2</v>
      </c>
      <c r="AC839" s="1">
        <f t="shared" si="631"/>
        <v>1.0944366832974481</v>
      </c>
      <c r="AD839" s="1">
        <f t="shared" si="632"/>
        <v>1.0944366830539765</v>
      </c>
      <c r="AE839" s="1">
        <f t="shared" si="633"/>
        <v>1.094436683045565</v>
      </c>
      <c r="AF839" s="1">
        <f t="shared" si="634"/>
        <v>1.0944366830452741</v>
      </c>
      <c r="AG839" s="1">
        <f t="shared" si="635"/>
        <v>0.97487759616667835</v>
      </c>
      <c r="AH839" s="1">
        <f t="shared" si="636"/>
        <v>0.90830094474218204</v>
      </c>
      <c r="AI839" s="2">
        <f t="shared" si="653"/>
        <v>20.965512480719934</v>
      </c>
      <c r="AJ839" s="1">
        <f>VLOOKUP(AI839,Graph!$D$3:$M$50,col)</f>
        <v>6.0000000000000001E-3</v>
      </c>
      <c r="AK839" s="1">
        <f>VLOOKUP(AI839,Graph!$D$3:$M$50,col+1)</f>
        <v>4.7999999999999996E-3</v>
      </c>
      <c r="AL839" s="1">
        <f t="shared" si="637"/>
        <v>5.1999999999999998E-3</v>
      </c>
      <c r="AM839" s="1">
        <f t="shared" si="654"/>
        <v>0.64051666666666662</v>
      </c>
      <c r="AN839" s="2">
        <f t="shared" si="638"/>
        <v>0.83280000000000065</v>
      </c>
      <c r="AO839" s="1">
        <f t="shared" si="639"/>
        <v>5.257764336688503E-2</v>
      </c>
      <c r="AP839" s="1">
        <f t="shared" si="640"/>
        <v>1.0944366830452641</v>
      </c>
      <c r="AQ839" s="1">
        <f t="shared" si="641"/>
        <v>1.0944366830452636</v>
      </c>
      <c r="AR839" s="1">
        <f t="shared" si="642"/>
        <v>1.0944366830452639</v>
      </c>
      <c r="AS839" s="1">
        <f t="shared" si="643"/>
        <v>1.0944366830452636</v>
      </c>
      <c r="AT839" s="1">
        <f t="shared" si="644"/>
        <v>0.97487759616667835</v>
      </c>
      <c r="AU839" s="1">
        <f t="shared" si="645"/>
        <v>0.90830094474217338</v>
      </c>
      <c r="AV839" s="2">
        <f t="shared" si="657"/>
        <v>838</v>
      </c>
      <c r="AW839" s="1">
        <f t="shared" si="658"/>
        <v>908.30094474217333</v>
      </c>
      <c r="AX839" s="1">
        <f t="shared" si="659"/>
        <v>0.97487759616667835</v>
      </c>
      <c r="AY839" s="1">
        <f t="shared" si="660"/>
        <v>1.0944366830452636</v>
      </c>
      <c r="AZ839" s="1">
        <f t="shared" si="655"/>
        <v>5.1999999999999998E-3</v>
      </c>
      <c r="BA839" s="1">
        <f t="shared" si="656"/>
        <v>20.965512480719934</v>
      </c>
    </row>
    <row r="840" spans="1:53">
      <c r="A840" s="2">
        <f t="shared" si="615"/>
        <v>0.83900000000000063</v>
      </c>
      <c r="B840" s="1">
        <f t="shared" si="648"/>
        <v>0.89644450000000075</v>
      </c>
      <c r="C840" s="1">
        <f t="shared" si="616"/>
        <v>5.4982453842567947E-2</v>
      </c>
      <c r="D840" s="1">
        <f t="shared" si="649"/>
        <v>1.0997166837032057</v>
      </c>
      <c r="E840" s="1">
        <f t="shared" si="647"/>
        <v>1.0997063103404139</v>
      </c>
      <c r="F840" s="1">
        <f t="shared" si="647"/>
        <v>1.0997059300156999</v>
      </c>
      <c r="G840" s="1">
        <f t="shared" si="647"/>
        <v>1.099705916070941</v>
      </c>
      <c r="H840" s="1">
        <f t="shared" si="617"/>
        <v>0.93786970931591174</v>
      </c>
      <c r="I840" s="1">
        <f t="shared" si="650"/>
        <v>21.190590742819467</v>
      </c>
      <c r="J840" s="1">
        <f>VLOOKUP($I840,Graph!$D$3:$M$50,col)</f>
        <v>6.0000000000000001E-3</v>
      </c>
      <c r="K840" s="1">
        <f>VLOOKUP($I840,Graph!$D$3:$M$50,col+1)</f>
        <v>4.7999999999999996E-3</v>
      </c>
      <c r="L840" s="1">
        <f t="shared" si="618"/>
        <v>5.1999999999999998E-3</v>
      </c>
      <c r="M840" s="1">
        <f t="shared" si="619"/>
        <v>0.64051666666666662</v>
      </c>
      <c r="N840" s="1">
        <f t="shared" si="620"/>
        <v>0.83380000000000065</v>
      </c>
      <c r="O840" s="1">
        <f t="shared" si="621"/>
        <v>5.2581632370088997E-2</v>
      </c>
      <c r="P840" s="1">
        <f t="shared" si="622"/>
        <v>1.0946224477258326</v>
      </c>
      <c r="Q840" s="1">
        <f t="shared" si="623"/>
        <v>1.0944514507567213</v>
      </c>
      <c r="R840" s="1">
        <f t="shared" si="624"/>
        <v>1.0944455474583716</v>
      </c>
      <c r="S840" s="1">
        <f t="shared" si="625"/>
        <v>1.0944453434836603</v>
      </c>
      <c r="T840" s="1">
        <f t="shared" si="626"/>
        <v>0.97488847902118947</v>
      </c>
      <c r="U840" s="1">
        <f t="shared" si="627"/>
        <v>0.90994462495682404</v>
      </c>
      <c r="V840" s="2">
        <f t="shared" si="651"/>
        <v>20.978151401867425</v>
      </c>
      <c r="W840" s="1">
        <f>VLOOKUP(V840,Graph!$D$3:$M$50,col)</f>
        <v>6.0000000000000001E-3</v>
      </c>
      <c r="X840" s="1">
        <f>VLOOKUP(V840,Graph!$D$3:$M$50,col+1)</f>
        <v>4.7999999999999996E-3</v>
      </c>
      <c r="Y840" s="1">
        <f t="shared" si="628"/>
        <v>5.1999999999999998E-3</v>
      </c>
      <c r="Z840" s="1">
        <f t="shared" si="652"/>
        <v>0.64051666666666662</v>
      </c>
      <c r="AA840" s="2">
        <f t="shared" si="629"/>
        <v>0.83380000000000065</v>
      </c>
      <c r="AB840" s="1">
        <f t="shared" si="630"/>
        <v>5.2581632370088997E-2</v>
      </c>
      <c r="AC840" s="1">
        <f t="shared" si="631"/>
        <v>1.0944453364355797</v>
      </c>
      <c r="AD840" s="1">
        <f t="shared" si="632"/>
        <v>1.0944453361920421</v>
      </c>
      <c r="AE840" s="1">
        <f t="shared" si="633"/>
        <v>1.0944453361836268</v>
      </c>
      <c r="AF840" s="1">
        <f t="shared" si="634"/>
        <v>1.0944453361833364</v>
      </c>
      <c r="AG840" s="1">
        <f t="shared" si="635"/>
        <v>0.97488847902118947</v>
      </c>
      <c r="AH840" s="1">
        <f t="shared" si="636"/>
        <v>0.90994461888718292</v>
      </c>
      <c r="AI840" s="2">
        <f t="shared" si="653"/>
        <v>20.97815135522362</v>
      </c>
      <c r="AJ840" s="1">
        <f>VLOOKUP(AI840,Graph!$D$3:$M$50,col)</f>
        <v>6.0000000000000001E-3</v>
      </c>
      <c r="AK840" s="1">
        <f>VLOOKUP(AI840,Graph!$D$3:$M$50,col+1)</f>
        <v>4.7999999999999996E-3</v>
      </c>
      <c r="AL840" s="1">
        <f t="shared" si="637"/>
        <v>5.1999999999999998E-3</v>
      </c>
      <c r="AM840" s="1">
        <f t="shared" si="654"/>
        <v>0.64051666666666662</v>
      </c>
      <c r="AN840" s="2">
        <f t="shared" si="638"/>
        <v>0.83380000000000065</v>
      </c>
      <c r="AO840" s="1">
        <f t="shared" si="639"/>
        <v>5.2581632370088997E-2</v>
      </c>
      <c r="AP840" s="1">
        <f t="shared" si="640"/>
        <v>1.094445336183326</v>
      </c>
      <c r="AQ840" s="1">
        <f t="shared" si="641"/>
        <v>1.0944453361833257</v>
      </c>
      <c r="AR840" s="1">
        <f t="shared" si="642"/>
        <v>1.0944453361833257</v>
      </c>
      <c r="AS840" s="1">
        <f t="shared" si="643"/>
        <v>1.0944453361833257</v>
      </c>
      <c r="AT840" s="1">
        <f t="shared" si="644"/>
        <v>0.97488847902118947</v>
      </c>
      <c r="AU840" s="1">
        <f t="shared" si="645"/>
        <v>0.90994461888717404</v>
      </c>
      <c r="AV840" s="2">
        <f t="shared" si="657"/>
        <v>839</v>
      </c>
      <c r="AW840" s="1">
        <f t="shared" si="658"/>
        <v>909.94461888717399</v>
      </c>
      <c r="AX840" s="1">
        <f t="shared" si="659"/>
        <v>0.97488847902118947</v>
      </c>
      <c r="AY840" s="1">
        <f t="shared" si="660"/>
        <v>1.0944453361833257</v>
      </c>
      <c r="AZ840" s="1">
        <f t="shared" si="655"/>
        <v>5.1999999999999998E-3</v>
      </c>
      <c r="BA840" s="1">
        <f t="shared" si="656"/>
        <v>20.97815135522362</v>
      </c>
    </row>
    <row r="841" spans="1:53">
      <c r="A841" s="2">
        <f t="shared" si="615"/>
        <v>0.84000000000000064</v>
      </c>
      <c r="B841" s="1">
        <f t="shared" si="648"/>
        <v>0.89748566666666751</v>
      </c>
      <c r="C841" s="1">
        <f t="shared" si="616"/>
        <v>5.4985798981606278E-2</v>
      </c>
      <c r="D841" s="1">
        <f t="shared" si="649"/>
        <v>1.0997238177552033</v>
      </c>
      <c r="E841" s="1">
        <f t="shared" ref="E841:G860" si="661">SQRT(D841-($C841*D841-POWER(D841,1/3)+1)/($C841-POWER(D841,-2/3)/3))</f>
        <v>1.0997137044169292</v>
      </c>
      <c r="F841" s="1">
        <f t="shared" si="661"/>
        <v>1.099713333594966</v>
      </c>
      <c r="G841" s="1">
        <f t="shared" si="661"/>
        <v>1.0997133199975213</v>
      </c>
      <c r="H841" s="1">
        <f t="shared" si="617"/>
        <v>0.93955329796702491</v>
      </c>
      <c r="I841" s="1">
        <f t="shared" si="650"/>
        <v>21.203263047328996</v>
      </c>
      <c r="J841" s="1">
        <f>VLOOKUP($I841,Graph!$D$3:$M$50,col)</f>
        <v>6.0000000000000001E-3</v>
      </c>
      <c r="K841" s="1">
        <f>VLOOKUP($I841,Graph!$D$3:$M$50,col+1)</f>
        <v>4.7999999999999996E-3</v>
      </c>
      <c r="L841" s="1">
        <f t="shared" si="618"/>
        <v>5.1999999999999998E-3</v>
      </c>
      <c r="M841" s="1">
        <f t="shared" si="619"/>
        <v>0.64051666666666662</v>
      </c>
      <c r="N841" s="1">
        <f t="shared" si="620"/>
        <v>0.83480000000000065</v>
      </c>
      <c r="O841" s="1">
        <f t="shared" si="621"/>
        <v>5.258561226885361E-2</v>
      </c>
      <c r="P841" s="1">
        <f t="shared" si="622"/>
        <v>1.0946310592272757</v>
      </c>
      <c r="Q841" s="1">
        <f t="shared" si="623"/>
        <v>1.094460084276303</v>
      </c>
      <c r="R841" s="1">
        <f t="shared" si="624"/>
        <v>1.094454181147732</v>
      </c>
      <c r="S841" s="1">
        <f t="shared" si="625"/>
        <v>1.0944539771585269</v>
      </c>
      <c r="T841" s="1">
        <f t="shared" si="626"/>
        <v>0.97489933600449374</v>
      </c>
      <c r="U841" s="1">
        <f t="shared" si="627"/>
        <v>0.91158929042739179</v>
      </c>
      <c r="V841" s="2">
        <f t="shared" si="651"/>
        <v>20.990782674298789</v>
      </c>
      <c r="W841" s="1">
        <f>VLOOKUP(V841,Graph!$D$3:$M$50,col)</f>
        <v>6.0000000000000001E-3</v>
      </c>
      <c r="X841" s="1">
        <f>VLOOKUP(V841,Graph!$D$3:$M$50,col+1)</f>
        <v>4.7999999999999996E-3</v>
      </c>
      <c r="Y841" s="1">
        <f t="shared" si="628"/>
        <v>5.1999999999999998E-3</v>
      </c>
      <c r="Z841" s="1">
        <f t="shared" si="652"/>
        <v>0.64051666666666662</v>
      </c>
      <c r="AA841" s="2">
        <f t="shared" si="629"/>
        <v>0.83480000000000065</v>
      </c>
      <c r="AB841" s="1">
        <f t="shared" si="630"/>
        <v>5.258561226885361E-2</v>
      </c>
      <c r="AC841" s="1">
        <f t="shared" si="631"/>
        <v>1.0944539701092415</v>
      </c>
      <c r="AD841" s="1">
        <f t="shared" si="632"/>
        <v>1.0944539698656384</v>
      </c>
      <c r="AE841" s="1">
        <f t="shared" si="633"/>
        <v>1.0944539698572198</v>
      </c>
      <c r="AF841" s="1">
        <f t="shared" si="634"/>
        <v>1.0944539698569289</v>
      </c>
      <c r="AG841" s="1">
        <f t="shared" si="635"/>
        <v>0.97489933600449374</v>
      </c>
      <c r="AH841" s="1">
        <f t="shared" si="636"/>
        <v>0.91158928434576703</v>
      </c>
      <c r="AI841" s="2">
        <f t="shared" si="653"/>
        <v>20.990782627619119</v>
      </c>
      <c r="AJ841" s="1">
        <f>VLOOKUP(AI841,Graph!$D$3:$M$50,col)</f>
        <v>6.0000000000000001E-3</v>
      </c>
      <c r="AK841" s="1">
        <f>VLOOKUP(AI841,Graph!$D$3:$M$50,col+1)</f>
        <v>4.7999999999999996E-3</v>
      </c>
      <c r="AL841" s="1">
        <f t="shared" si="637"/>
        <v>5.1999999999999998E-3</v>
      </c>
      <c r="AM841" s="1">
        <f t="shared" si="654"/>
        <v>0.64051666666666662</v>
      </c>
      <c r="AN841" s="2">
        <f t="shared" si="638"/>
        <v>0.83480000000000065</v>
      </c>
      <c r="AO841" s="1">
        <f t="shared" si="639"/>
        <v>5.258561226885361E-2</v>
      </c>
      <c r="AP841" s="1">
        <f t="shared" si="640"/>
        <v>1.0944539698569191</v>
      </c>
      <c r="AQ841" s="1">
        <f t="shared" si="641"/>
        <v>1.0944539698569185</v>
      </c>
      <c r="AR841" s="1">
        <f t="shared" si="642"/>
        <v>1.0944539698569185</v>
      </c>
      <c r="AS841" s="1">
        <f t="shared" si="643"/>
        <v>1.0944539698569185</v>
      </c>
      <c r="AT841" s="1">
        <f t="shared" si="644"/>
        <v>0.97489933600449374</v>
      </c>
      <c r="AU841" s="1">
        <f t="shared" si="645"/>
        <v>0.91158928434575837</v>
      </c>
      <c r="AV841" s="2">
        <f t="shared" si="657"/>
        <v>840</v>
      </c>
      <c r="AW841" s="1">
        <f t="shared" si="658"/>
        <v>911.58928434575841</v>
      </c>
      <c r="AX841" s="1">
        <f t="shared" si="659"/>
        <v>0.97489933600449374</v>
      </c>
      <c r="AY841" s="1">
        <f t="shared" si="660"/>
        <v>1.0944539698569185</v>
      </c>
      <c r="AZ841" s="1">
        <f t="shared" si="655"/>
        <v>5.1999999999999998E-3</v>
      </c>
      <c r="BA841" s="1">
        <f t="shared" si="656"/>
        <v>20.990782627619119</v>
      </c>
    </row>
    <row r="842" spans="1:53">
      <c r="A842" s="2">
        <f t="shared" si="615"/>
        <v>0.84100000000000064</v>
      </c>
      <c r="B842" s="1">
        <f t="shared" si="648"/>
        <v>0.89852683333333416</v>
      </c>
      <c r="C842" s="1">
        <f t="shared" si="616"/>
        <v>5.4989136469697407E-2</v>
      </c>
      <c r="D842" s="1">
        <f t="shared" si="649"/>
        <v>1.0997309356286797</v>
      </c>
      <c r="E842" s="1">
        <f t="shared" si="661"/>
        <v>1.0997210817860823</v>
      </c>
      <c r="F842" s="1">
        <f t="shared" si="661"/>
        <v>1.0997207204491231</v>
      </c>
      <c r="G842" s="1">
        <f t="shared" si="661"/>
        <v>1.0997207071984005</v>
      </c>
      <c r="H842" s="1">
        <f t="shared" si="617"/>
        <v>0.94123789356929455</v>
      </c>
      <c r="I842" s="1">
        <f t="shared" si="650"/>
        <v>21.215927788217673</v>
      </c>
      <c r="J842" s="1">
        <f>VLOOKUP($I842,Graph!$D$3:$M$50,col)</f>
        <v>6.0000000000000001E-3</v>
      </c>
      <c r="K842" s="1">
        <f>VLOOKUP($I842,Graph!$D$3:$M$50,col+1)</f>
        <v>4.7999999999999996E-3</v>
      </c>
      <c r="L842" s="1">
        <f t="shared" si="618"/>
        <v>5.1999999999999998E-3</v>
      </c>
      <c r="M842" s="1">
        <f t="shared" si="619"/>
        <v>0.64051666666666662</v>
      </c>
      <c r="N842" s="1">
        <f t="shared" si="620"/>
        <v>0.83580000000000065</v>
      </c>
      <c r="O842" s="1">
        <f t="shared" si="621"/>
        <v>5.2589583094304601E-2</v>
      </c>
      <c r="P842" s="1">
        <f t="shared" si="622"/>
        <v>1.0946396513680325</v>
      </c>
      <c r="Q842" s="1">
        <f t="shared" si="623"/>
        <v>1.0944686983968046</v>
      </c>
      <c r="R842" s="1">
        <f t="shared" si="624"/>
        <v>1.0944627954381552</v>
      </c>
      <c r="S842" s="1">
        <f t="shared" si="625"/>
        <v>1.0944625914345072</v>
      </c>
      <c r="T842" s="1">
        <f t="shared" si="626"/>
        <v>0.97491016720873436</v>
      </c>
      <c r="U842" s="1">
        <f t="shared" si="627"/>
        <v>0.91323494661400728</v>
      </c>
      <c r="V842" s="2">
        <f t="shared" si="651"/>
        <v>21.003406358310571</v>
      </c>
      <c r="W842" s="1">
        <f>VLOOKUP(V842,Graph!$D$3:$M$50,col)</f>
        <v>6.0000000000000001E-3</v>
      </c>
      <c r="X842" s="1">
        <f>VLOOKUP(V842,Graph!$D$3:$M$50,col+1)</f>
        <v>4.7999999999999996E-3</v>
      </c>
      <c r="Y842" s="1">
        <f t="shared" si="628"/>
        <v>5.1999999999999998E-3</v>
      </c>
      <c r="Z842" s="1">
        <f t="shared" si="652"/>
        <v>0.64051666666666662</v>
      </c>
      <c r="AA842" s="2">
        <f t="shared" si="629"/>
        <v>0.83580000000000065</v>
      </c>
      <c r="AB842" s="1">
        <f t="shared" si="630"/>
        <v>5.2589583094304601E-2</v>
      </c>
      <c r="AC842" s="1">
        <f t="shared" si="631"/>
        <v>1.094462584384021</v>
      </c>
      <c r="AD842" s="1">
        <f t="shared" si="632"/>
        <v>1.0944625841403521</v>
      </c>
      <c r="AE842" s="1">
        <f t="shared" si="633"/>
        <v>1.0944625841319302</v>
      </c>
      <c r="AF842" s="1">
        <f t="shared" si="634"/>
        <v>1.0944625841316395</v>
      </c>
      <c r="AG842" s="1">
        <f t="shared" si="635"/>
        <v>0.97491016720873436</v>
      </c>
      <c r="AH842" s="1">
        <f t="shared" si="636"/>
        <v>0.91323494052039211</v>
      </c>
      <c r="AI842" s="2">
        <f t="shared" si="653"/>
        <v>21.003406311595072</v>
      </c>
      <c r="AJ842" s="1">
        <f>VLOOKUP(AI842,Graph!$D$3:$M$50,col)</f>
        <v>6.0000000000000001E-3</v>
      </c>
      <c r="AK842" s="1">
        <f>VLOOKUP(AI842,Graph!$D$3:$M$50,col+1)</f>
        <v>4.7999999999999996E-3</v>
      </c>
      <c r="AL842" s="1">
        <f t="shared" si="637"/>
        <v>5.1999999999999998E-3</v>
      </c>
      <c r="AM842" s="1">
        <f t="shared" si="654"/>
        <v>0.64051666666666662</v>
      </c>
      <c r="AN842" s="2">
        <f t="shared" si="638"/>
        <v>0.83580000000000065</v>
      </c>
      <c r="AO842" s="1">
        <f t="shared" si="639"/>
        <v>5.2589583094304601E-2</v>
      </c>
      <c r="AP842" s="1">
        <f t="shared" si="640"/>
        <v>1.0944625841316293</v>
      </c>
      <c r="AQ842" s="1">
        <f t="shared" si="641"/>
        <v>1.0944625841316289</v>
      </c>
      <c r="AR842" s="1">
        <f t="shared" si="642"/>
        <v>1.0944625841316291</v>
      </c>
      <c r="AS842" s="1">
        <f t="shared" si="643"/>
        <v>1.0944625841316291</v>
      </c>
      <c r="AT842" s="1">
        <f t="shared" si="644"/>
        <v>0.97491016720873436</v>
      </c>
      <c r="AU842" s="1">
        <f t="shared" si="645"/>
        <v>0.91323494052038323</v>
      </c>
      <c r="AV842" s="2">
        <f t="shared" si="657"/>
        <v>841</v>
      </c>
      <c r="AW842" s="1">
        <f t="shared" si="658"/>
        <v>913.23494052038325</v>
      </c>
      <c r="AX842" s="1">
        <f t="shared" si="659"/>
        <v>0.97491016720873436</v>
      </c>
      <c r="AY842" s="1">
        <f t="shared" si="660"/>
        <v>1.0944625841316291</v>
      </c>
      <c r="AZ842" s="1">
        <f t="shared" si="655"/>
        <v>5.1999999999999998E-3</v>
      </c>
      <c r="BA842" s="1">
        <f t="shared" si="656"/>
        <v>21.003406311595072</v>
      </c>
    </row>
    <row r="843" spans="1:53">
      <c r="A843" s="2">
        <f t="shared" si="615"/>
        <v>0.84200000000000064</v>
      </c>
      <c r="B843" s="1">
        <f t="shared" si="648"/>
        <v>0.89956800000000081</v>
      </c>
      <c r="C843" s="1">
        <f t="shared" si="616"/>
        <v>5.499246633305533E-2</v>
      </c>
      <c r="D843" s="1">
        <f t="shared" si="649"/>
        <v>1.099738037378597</v>
      </c>
      <c r="E843" s="1">
        <f t="shared" si="661"/>
        <v>1.0997284425044287</v>
      </c>
      <c r="F843" s="1">
        <f t="shared" si="661"/>
        <v>1.0997280906347726</v>
      </c>
      <c r="G843" s="1">
        <f t="shared" si="661"/>
        <v>1.0997280777301826</v>
      </c>
      <c r="H843" s="1">
        <f t="shared" si="617"/>
        <v>0.94292349552087595</v>
      </c>
      <c r="I843" s="1">
        <f t="shared" si="650"/>
        <v>21.22858497900372</v>
      </c>
      <c r="J843" s="1">
        <f>VLOOKUP($I843,Graph!$D$3:$M$50,col)</f>
        <v>6.0000000000000001E-3</v>
      </c>
      <c r="K843" s="1">
        <f>VLOOKUP($I843,Graph!$D$3:$M$50,col+1)</f>
        <v>4.7999999999999996E-3</v>
      </c>
      <c r="L843" s="1">
        <f t="shared" si="618"/>
        <v>5.1999999999999998E-3</v>
      </c>
      <c r="M843" s="1">
        <f t="shared" si="619"/>
        <v>0.64051666666666662</v>
      </c>
      <c r="N843" s="1">
        <f t="shared" si="620"/>
        <v>0.83680000000000065</v>
      </c>
      <c r="O843" s="1">
        <f t="shared" si="621"/>
        <v>5.2593544877425964E-2</v>
      </c>
      <c r="P843" s="1">
        <f t="shared" si="622"/>
        <v>1.0946482242133047</v>
      </c>
      <c r="Q843" s="1">
        <f t="shared" si="623"/>
        <v>1.0944772931835209</v>
      </c>
      <c r="R843" s="1">
        <f t="shared" si="624"/>
        <v>1.0944713903949337</v>
      </c>
      <c r="S843" s="1">
        <f t="shared" si="625"/>
        <v>1.0944711863768946</v>
      </c>
      <c r="T843" s="1">
        <f t="shared" si="626"/>
        <v>0.97492097272561762</v>
      </c>
      <c r="U843" s="1">
        <f t="shared" si="627"/>
        <v>0.91488159292020643</v>
      </c>
      <c r="V843" s="2">
        <f t="shared" si="651"/>
        <v>21.016022467550393</v>
      </c>
      <c r="W843" s="1">
        <f>VLOOKUP(V843,Graph!$D$3:$M$50,col)</f>
        <v>6.0000000000000001E-3</v>
      </c>
      <c r="X843" s="1">
        <f>VLOOKUP(V843,Graph!$D$3:$M$50,col+1)</f>
        <v>4.7999999999999996E-3</v>
      </c>
      <c r="Y843" s="1">
        <f t="shared" si="628"/>
        <v>5.1999999999999998E-3</v>
      </c>
      <c r="Z843" s="1">
        <f t="shared" si="652"/>
        <v>0.64051666666666662</v>
      </c>
      <c r="AA843" s="2">
        <f t="shared" si="629"/>
        <v>0.83680000000000065</v>
      </c>
      <c r="AB843" s="1">
        <f t="shared" si="630"/>
        <v>5.2593544877425964E-2</v>
      </c>
      <c r="AC843" s="1">
        <f t="shared" si="631"/>
        <v>1.0944711793252102</v>
      </c>
      <c r="AD843" s="1">
        <f t="shared" si="632"/>
        <v>1.0944711790814758</v>
      </c>
      <c r="AE843" s="1">
        <f t="shared" si="633"/>
        <v>1.0944711790730515</v>
      </c>
      <c r="AF843" s="1">
        <f t="shared" si="634"/>
        <v>1.0944711790727601</v>
      </c>
      <c r="AG843" s="1">
        <f t="shared" si="635"/>
        <v>0.97492097272561762</v>
      </c>
      <c r="AH843" s="1">
        <f t="shared" si="636"/>
        <v>0.91488158681459286</v>
      </c>
      <c r="AI843" s="2">
        <f t="shared" si="653"/>
        <v>21.016022420799089</v>
      </c>
      <c r="AJ843" s="1">
        <f>VLOOKUP(AI843,Graph!$D$3:$M$50,col)</f>
        <v>6.0000000000000001E-3</v>
      </c>
      <c r="AK843" s="1">
        <f>VLOOKUP(AI843,Graph!$D$3:$M$50,col+1)</f>
        <v>4.7999999999999996E-3</v>
      </c>
      <c r="AL843" s="1">
        <f t="shared" si="637"/>
        <v>5.1999999999999998E-3</v>
      </c>
      <c r="AM843" s="1">
        <f t="shared" si="654"/>
        <v>0.64051666666666662</v>
      </c>
      <c r="AN843" s="2">
        <f t="shared" si="638"/>
        <v>0.83680000000000065</v>
      </c>
      <c r="AO843" s="1">
        <f t="shared" si="639"/>
        <v>5.2593544877425964E-2</v>
      </c>
      <c r="AP843" s="1">
        <f t="shared" si="640"/>
        <v>1.0944711790727497</v>
      </c>
      <c r="AQ843" s="1">
        <f t="shared" si="641"/>
        <v>1.0944711790727495</v>
      </c>
      <c r="AR843" s="1">
        <f t="shared" si="642"/>
        <v>1.0944711790727495</v>
      </c>
      <c r="AS843" s="1">
        <f t="shared" si="643"/>
        <v>1.0944711790727495</v>
      </c>
      <c r="AT843" s="1">
        <f t="shared" si="644"/>
        <v>0.97492097272561762</v>
      </c>
      <c r="AU843" s="1">
        <f t="shared" si="645"/>
        <v>0.91488158681458387</v>
      </c>
      <c r="AV843" s="2">
        <f t="shared" si="657"/>
        <v>842</v>
      </c>
      <c r="AW843" s="1">
        <f t="shared" si="658"/>
        <v>914.8815868145839</v>
      </c>
      <c r="AX843" s="1">
        <f t="shared" si="659"/>
        <v>0.97492097272561762</v>
      </c>
      <c r="AY843" s="1">
        <f t="shared" si="660"/>
        <v>1.0944711790727495</v>
      </c>
      <c r="AZ843" s="1">
        <f t="shared" si="655"/>
        <v>5.1999999999999998E-3</v>
      </c>
      <c r="BA843" s="1">
        <f t="shared" si="656"/>
        <v>21.016022420799089</v>
      </c>
    </row>
    <row r="844" spans="1:53">
      <c r="A844" s="2">
        <f t="shared" si="615"/>
        <v>0.84300000000000064</v>
      </c>
      <c r="B844" s="1">
        <f t="shared" si="648"/>
        <v>0.90060916666666746</v>
      </c>
      <c r="C844" s="1">
        <f t="shared" si="616"/>
        <v>5.4995788597774674E-2</v>
      </c>
      <c r="D844" s="1">
        <f t="shared" si="649"/>
        <v>1.0997451230596687</v>
      </c>
      <c r="E844" s="1">
        <f t="shared" si="661"/>
        <v>1.0997357866282671</v>
      </c>
      <c r="F844" s="1">
        <f t="shared" si="661"/>
        <v>1.0997354442082632</v>
      </c>
      <c r="G844" s="1">
        <f t="shared" si="661"/>
        <v>1.0997354316492165</v>
      </c>
      <c r="H844" s="1">
        <f t="shared" si="617"/>
        <v>0.94461010322100369</v>
      </c>
      <c r="I844" s="1">
        <f t="shared" si="650"/>
        <v>21.241234633165174</v>
      </c>
      <c r="J844" s="1">
        <f>VLOOKUP($I844,Graph!$D$3:$M$50,col)</f>
        <v>6.0000000000000001E-3</v>
      </c>
      <c r="K844" s="1">
        <f>VLOOKUP($I844,Graph!$D$3:$M$50,col+1)</f>
        <v>4.7999999999999996E-3</v>
      </c>
      <c r="L844" s="1">
        <f t="shared" si="618"/>
        <v>5.1999999999999998E-3</v>
      </c>
      <c r="M844" s="1">
        <f t="shared" si="619"/>
        <v>0.64051666666666662</v>
      </c>
      <c r="N844" s="1">
        <f t="shared" si="620"/>
        <v>0.83780000000000066</v>
      </c>
      <c r="O844" s="1">
        <f t="shared" si="621"/>
        <v>5.2597497649060833E-2</v>
      </c>
      <c r="P844" s="1">
        <f t="shared" si="622"/>
        <v>1.0946567778280019</v>
      </c>
      <c r="Q844" s="1">
        <f t="shared" si="623"/>
        <v>1.094485868701454</v>
      </c>
      <c r="R844" s="1">
        <f t="shared" si="624"/>
        <v>1.0944799660830677</v>
      </c>
      <c r="S844" s="1">
        <f t="shared" si="625"/>
        <v>1.0944797620506888</v>
      </c>
      <c r="T844" s="1">
        <f t="shared" si="626"/>
        <v>0.97493175264641563</v>
      </c>
      <c r="U844" s="1">
        <f t="shared" si="627"/>
        <v>0.91652922875060183</v>
      </c>
      <c r="V844" s="2">
        <f t="shared" si="651"/>
        <v>21.028631015625056</v>
      </c>
      <c r="W844" s="1">
        <f>VLOOKUP(V844,Graph!$D$3:$M$50,col)</f>
        <v>6.0000000000000001E-3</v>
      </c>
      <c r="X844" s="1">
        <f>VLOOKUP(V844,Graph!$D$3:$M$50,col+1)</f>
        <v>4.7999999999999996E-3</v>
      </c>
      <c r="Y844" s="1">
        <f t="shared" si="628"/>
        <v>5.1999999999999998E-3</v>
      </c>
      <c r="Z844" s="1">
        <f t="shared" si="652"/>
        <v>0.64051666666666662</v>
      </c>
      <c r="AA844" s="2">
        <f t="shared" si="629"/>
        <v>0.83780000000000066</v>
      </c>
      <c r="AB844" s="1">
        <f t="shared" si="630"/>
        <v>5.2597497649060833E-2</v>
      </c>
      <c r="AC844" s="1">
        <f t="shared" si="631"/>
        <v>1.09447975499781</v>
      </c>
      <c r="AD844" s="1">
        <f t="shared" si="632"/>
        <v>1.0944797547540095</v>
      </c>
      <c r="AE844" s="1">
        <f t="shared" si="633"/>
        <v>1.0944797547455818</v>
      </c>
      <c r="AF844" s="1">
        <f t="shared" si="634"/>
        <v>1.0944797547452907</v>
      </c>
      <c r="AG844" s="1">
        <f t="shared" si="635"/>
        <v>0.97493175264641563</v>
      </c>
      <c r="AH844" s="1">
        <f t="shared" si="636"/>
        <v>0.9165292226329822</v>
      </c>
      <c r="AI844" s="2">
        <f t="shared" si="653"/>
        <v>21.028630968837984</v>
      </c>
      <c r="AJ844" s="1">
        <f>VLOOKUP(AI844,Graph!$D$3:$M$50,col)</f>
        <v>6.0000000000000001E-3</v>
      </c>
      <c r="AK844" s="1">
        <f>VLOOKUP(AI844,Graph!$D$3:$M$50,col+1)</f>
        <v>4.7999999999999996E-3</v>
      </c>
      <c r="AL844" s="1">
        <f t="shared" si="637"/>
        <v>5.1999999999999998E-3</v>
      </c>
      <c r="AM844" s="1">
        <f t="shared" si="654"/>
        <v>0.64051666666666662</v>
      </c>
      <c r="AN844" s="2">
        <f t="shared" si="638"/>
        <v>0.83780000000000066</v>
      </c>
      <c r="AO844" s="1">
        <f t="shared" si="639"/>
        <v>5.2597497649060833E-2</v>
      </c>
      <c r="AP844" s="1">
        <f t="shared" si="640"/>
        <v>1.0944797547452805</v>
      </c>
      <c r="AQ844" s="1">
        <f t="shared" si="641"/>
        <v>1.0944797547452805</v>
      </c>
      <c r="AR844" s="1">
        <f t="shared" si="642"/>
        <v>1.0944797547452805</v>
      </c>
      <c r="AS844" s="1">
        <f t="shared" si="643"/>
        <v>1.0944797547452805</v>
      </c>
      <c r="AT844" s="1">
        <f t="shared" si="644"/>
        <v>0.97493175264641563</v>
      </c>
      <c r="AU844" s="1">
        <f t="shared" si="645"/>
        <v>0.91652922263297376</v>
      </c>
      <c r="AV844" s="2">
        <f t="shared" si="657"/>
        <v>843</v>
      </c>
      <c r="AW844" s="1">
        <f t="shared" si="658"/>
        <v>916.52922263297376</v>
      </c>
      <c r="AX844" s="1">
        <f t="shared" si="659"/>
        <v>0.97493175264641563</v>
      </c>
      <c r="AY844" s="1">
        <f t="shared" si="660"/>
        <v>1.0944797547452805</v>
      </c>
      <c r="AZ844" s="1">
        <f t="shared" si="655"/>
        <v>5.1999999999999998E-3</v>
      </c>
      <c r="BA844" s="1">
        <f t="shared" si="656"/>
        <v>21.028630968837984</v>
      </c>
    </row>
    <row r="845" spans="1:53">
      <c r="A845" s="2">
        <f t="shared" si="615"/>
        <v>0.84400000000000064</v>
      </c>
      <c r="B845" s="1">
        <f t="shared" si="648"/>
        <v>0.90165033333333411</v>
      </c>
      <c r="C845" s="1">
        <f t="shared" si="616"/>
        <v>5.499910328983091E-2</v>
      </c>
      <c r="D845" s="1">
        <f t="shared" si="649"/>
        <v>1.099752192726362</v>
      </c>
      <c r="E845" s="1">
        <f t="shared" si="661"/>
        <v>1.0997431142136438</v>
      </c>
      <c r="F845" s="1">
        <f t="shared" si="661"/>
        <v>1.0997427812256879</v>
      </c>
      <c r="G845" s="1">
        <f t="shared" si="661"/>
        <v>1.0997427690115973</v>
      </c>
      <c r="H845" s="1">
        <f t="shared" si="617"/>
        <v>0.94629771606998681</v>
      </c>
      <c r="I845" s="1">
        <f t="shared" si="650"/>
        <v>21.253876764140035</v>
      </c>
      <c r="J845" s="1">
        <f>VLOOKUP($I845,Graph!$D$3:$M$50,col)</f>
        <v>6.0000000000000001E-3</v>
      </c>
      <c r="K845" s="1">
        <f>VLOOKUP($I845,Graph!$D$3:$M$50,col+1)</f>
        <v>4.7999999999999996E-3</v>
      </c>
      <c r="L845" s="1">
        <f t="shared" si="618"/>
        <v>5.1999999999999998E-3</v>
      </c>
      <c r="M845" s="1">
        <f t="shared" si="619"/>
        <v>0.64051666666666662</v>
      </c>
      <c r="N845" s="1">
        <f t="shared" si="620"/>
        <v>0.83880000000000066</v>
      </c>
      <c r="O845" s="1">
        <f t="shared" si="621"/>
        <v>5.26014414399123E-2</v>
      </c>
      <c r="P845" s="1">
        <f t="shared" si="622"/>
        <v>1.0946653122767431</v>
      </c>
      <c r="Q845" s="1">
        <f t="shared" si="623"/>
        <v>1.0944944250153152</v>
      </c>
      <c r="R845" s="1">
        <f t="shared" si="624"/>
        <v>1.0944885225672667</v>
      </c>
      <c r="S845" s="1">
        <f t="shared" si="625"/>
        <v>1.0944883185205985</v>
      </c>
      <c r="T845" s="1">
        <f t="shared" si="626"/>
        <v>0.97494250706196817</v>
      </c>
      <c r="U845" s="1">
        <f t="shared" si="627"/>
        <v>0.91817785351087877</v>
      </c>
      <c r="V845" s="2">
        <f t="shared" si="651"/>
        <v>21.0412320161007</v>
      </c>
      <c r="W845" s="1">
        <f>VLOOKUP(V845,Graph!$D$3:$M$50,col)</f>
        <v>6.0000000000000001E-3</v>
      </c>
      <c r="X845" s="1">
        <f>VLOOKUP(V845,Graph!$D$3:$M$50,col+1)</f>
        <v>4.7999999999999996E-3</v>
      </c>
      <c r="Y845" s="1">
        <f t="shared" si="628"/>
        <v>5.1999999999999998E-3</v>
      </c>
      <c r="Z845" s="1">
        <f t="shared" si="652"/>
        <v>0.64051666666666662</v>
      </c>
      <c r="AA845" s="2">
        <f t="shared" si="629"/>
        <v>0.83880000000000066</v>
      </c>
      <c r="AB845" s="1">
        <f t="shared" si="630"/>
        <v>5.26014414399123E-2</v>
      </c>
      <c r="AC845" s="1">
        <f t="shared" si="631"/>
        <v>1.094488311466528</v>
      </c>
      <c r="AD845" s="1">
        <f t="shared" si="632"/>
        <v>1.0944883112226624</v>
      </c>
      <c r="AE845" s="1">
        <f t="shared" si="633"/>
        <v>1.0944883112142318</v>
      </c>
      <c r="AF845" s="1">
        <f t="shared" si="634"/>
        <v>1.0944883112139405</v>
      </c>
      <c r="AG845" s="1">
        <f t="shared" si="635"/>
        <v>0.97494250706196817</v>
      </c>
      <c r="AH845" s="1">
        <f t="shared" si="636"/>
        <v>0.91817784738124586</v>
      </c>
      <c r="AI845" s="2">
        <f t="shared" si="653"/>
        <v>21.041231969277881</v>
      </c>
      <c r="AJ845" s="1">
        <f>VLOOKUP(AI845,Graph!$D$3:$M$50,col)</f>
        <v>6.0000000000000001E-3</v>
      </c>
      <c r="AK845" s="1">
        <f>VLOOKUP(AI845,Graph!$D$3:$M$50,col+1)</f>
        <v>4.7999999999999996E-3</v>
      </c>
      <c r="AL845" s="1">
        <f t="shared" si="637"/>
        <v>5.1999999999999998E-3</v>
      </c>
      <c r="AM845" s="1">
        <f t="shared" si="654"/>
        <v>0.64051666666666662</v>
      </c>
      <c r="AN845" s="2">
        <f t="shared" si="638"/>
        <v>0.83880000000000066</v>
      </c>
      <c r="AO845" s="1">
        <f t="shared" si="639"/>
        <v>5.26014414399123E-2</v>
      </c>
      <c r="AP845" s="1">
        <f t="shared" si="640"/>
        <v>1.0944883112139303</v>
      </c>
      <c r="AQ845" s="1">
        <f t="shared" si="641"/>
        <v>1.0944883112139301</v>
      </c>
      <c r="AR845" s="1">
        <f t="shared" si="642"/>
        <v>1.0944883112139299</v>
      </c>
      <c r="AS845" s="1">
        <f t="shared" si="643"/>
        <v>1.0944883112139299</v>
      </c>
      <c r="AT845" s="1">
        <f t="shared" si="644"/>
        <v>0.97494250706196817</v>
      </c>
      <c r="AU845" s="1">
        <f t="shared" si="645"/>
        <v>0.91817784738123709</v>
      </c>
      <c r="AV845" s="2">
        <f t="shared" si="657"/>
        <v>844</v>
      </c>
      <c r="AW845" s="1">
        <f t="shared" si="658"/>
        <v>918.17784738123714</v>
      </c>
      <c r="AX845" s="1">
        <f t="shared" si="659"/>
        <v>0.97494250706196817</v>
      </c>
      <c r="AY845" s="1">
        <f t="shared" si="660"/>
        <v>1.0944883112139299</v>
      </c>
      <c r="AZ845" s="1">
        <f t="shared" si="655"/>
        <v>5.1999999999999998E-3</v>
      </c>
      <c r="BA845" s="1">
        <f t="shared" si="656"/>
        <v>21.041231969277881</v>
      </c>
    </row>
    <row r="846" spans="1:53">
      <c r="A846" s="2">
        <f t="shared" si="615"/>
        <v>0.84500000000000064</v>
      </c>
      <c r="B846" s="1">
        <f t="shared" si="648"/>
        <v>0.90269150000000076</v>
      </c>
      <c r="C846" s="1">
        <f t="shared" si="616"/>
        <v>5.5002410435081479E-2</v>
      </c>
      <c r="D846" s="1">
        <f t="shared" si="649"/>
        <v>1.0997592464328974</v>
      </c>
      <c r="E846" s="1">
        <f t="shared" si="661"/>
        <v>1.0997504253163535</v>
      </c>
      <c r="F846" s="1">
        <f t="shared" si="661"/>
        <v>1.099750101742889</v>
      </c>
      <c r="G846" s="1">
        <f t="shared" si="661"/>
        <v>1.0997500898731687</v>
      </c>
      <c r="H846" s="1">
        <f t="shared" si="617"/>
        <v>0.9479863334692068</v>
      </c>
      <c r="I846" s="1">
        <f t="shared" si="650"/>
        <v>21.266511385326464</v>
      </c>
      <c r="J846" s="1">
        <f>VLOOKUP($I846,Graph!$D$3:$M$50,col)</f>
        <v>6.0000000000000001E-3</v>
      </c>
      <c r="K846" s="1">
        <f>VLOOKUP($I846,Graph!$D$3:$M$50,col+1)</f>
        <v>4.7999999999999996E-3</v>
      </c>
      <c r="L846" s="1">
        <f t="shared" si="618"/>
        <v>5.1999999999999998E-3</v>
      </c>
      <c r="M846" s="1">
        <f t="shared" si="619"/>
        <v>0.64051666666666662</v>
      </c>
      <c r="N846" s="1">
        <f t="shared" si="620"/>
        <v>0.83980000000000066</v>
      </c>
      <c r="O846" s="1">
        <f t="shared" si="621"/>
        <v>5.2605376280544146E-2</v>
      </c>
      <c r="P846" s="1">
        <f t="shared" si="622"/>
        <v>1.0946738276238588</v>
      </c>
      <c r="Q846" s="1">
        <f t="shared" si="623"/>
        <v>1.0945029621895266</v>
      </c>
      <c r="R846" s="1">
        <f t="shared" si="624"/>
        <v>1.0944970599119503</v>
      </c>
      <c r="S846" s="1">
        <f t="shared" si="625"/>
        <v>1.0944968558510433</v>
      </c>
      <c r="T846" s="1">
        <f t="shared" si="626"/>
        <v>0.97495323606268591</v>
      </c>
      <c r="U846" s="1">
        <f t="shared" si="627"/>
        <v>0.91982746660779291</v>
      </c>
      <c r="V846" s="2">
        <f t="shared" si="651"/>
        <v>21.053825482502983</v>
      </c>
      <c r="W846" s="1">
        <f>VLOOKUP(V846,Graph!$D$3:$M$50,col)</f>
        <v>6.0000000000000001E-3</v>
      </c>
      <c r="X846" s="1">
        <f>VLOOKUP(V846,Graph!$D$3:$M$50,col+1)</f>
        <v>4.7999999999999996E-3</v>
      </c>
      <c r="Y846" s="1">
        <f t="shared" si="628"/>
        <v>5.1999999999999998E-3</v>
      </c>
      <c r="Z846" s="1">
        <f t="shared" si="652"/>
        <v>0.64051666666666662</v>
      </c>
      <c r="AA846" s="2">
        <f t="shared" si="629"/>
        <v>0.83980000000000066</v>
      </c>
      <c r="AB846" s="1">
        <f t="shared" si="630"/>
        <v>5.2605376280544146E-2</v>
      </c>
      <c r="AC846" s="1">
        <f t="shared" si="631"/>
        <v>1.0944968487957849</v>
      </c>
      <c r="AD846" s="1">
        <f t="shared" si="632"/>
        <v>1.094496848551854</v>
      </c>
      <c r="AE846" s="1">
        <f t="shared" si="633"/>
        <v>1.0944968485434206</v>
      </c>
      <c r="AF846" s="1">
        <f t="shared" si="634"/>
        <v>1.0944968485431288</v>
      </c>
      <c r="AG846" s="1">
        <f t="shared" si="635"/>
        <v>0.97495323606268591</v>
      </c>
      <c r="AH846" s="1">
        <f t="shared" si="636"/>
        <v>0.91982746046613928</v>
      </c>
      <c r="AI846" s="2">
        <f t="shared" si="653"/>
        <v>21.053825435644452</v>
      </c>
      <c r="AJ846" s="1">
        <f>VLOOKUP(AI846,Graph!$D$3:$M$50,col)</f>
        <v>6.0000000000000001E-3</v>
      </c>
      <c r="AK846" s="1">
        <f>VLOOKUP(AI846,Graph!$D$3:$M$50,col+1)</f>
        <v>4.7999999999999996E-3</v>
      </c>
      <c r="AL846" s="1">
        <f t="shared" si="637"/>
        <v>5.1999999999999998E-3</v>
      </c>
      <c r="AM846" s="1">
        <f t="shared" si="654"/>
        <v>0.64051666666666662</v>
      </c>
      <c r="AN846" s="2">
        <f t="shared" si="638"/>
        <v>0.83980000000000066</v>
      </c>
      <c r="AO846" s="1">
        <f t="shared" si="639"/>
        <v>5.2605376280544146E-2</v>
      </c>
      <c r="AP846" s="1">
        <f t="shared" si="640"/>
        <v>1.094496848543119</v>
      </c>
      <c r="AQ846" s="1">
        <f t="shared" si="641"/>
        <v>1.0944968485431184</v>
      </c>
      <c r="AR846" s="1">
        <f t="shared" si="642"/>
        <v>1.0944968485431181</v>
      </c>
      <c r="AS846" s="1">
        <f t="shared" si="643"/>
        <v>1.0944968485431186</v>
      </c>
      <c r="AT846" s="1">
        <f t="shared" si="644"/>
        <v>0.97495323606268591</v>
      </c>
      <c r="AU846" s="1">
        <f t="shared" si="645"/>
        <v>0.91982746046613073</v>
      </c>
      <c r="AV846" s="2">
        <f t="shared" si="657"/>
        <v>845</v>
      </c>
      <c r="AW846" s="1">
        <f t="shared" si="658"/>
        <v>919.82746046613079</v>
      </c>
      <c r="AX846" s="1">
        <f t="shared" si="659"/>
        <v>0.97495323606268591</v>
      </c>
      <c r="AY846" s="1">
        <f t="shared" si="660"/>
        <v>1.0944968485431186</v>
      </c>
      <c r="AZ846" s="1">
        <f t="shared" si="655"/>
        <v>5.1999999999999998E-3</v>
      </c>
      <c r="BA846" s="1">
        <f t="shared" si="656"/>
        <v>21.053825435644452</v>
      </c>
    </row>
    <row r="847" spans="1:53">
      <c r="A847" s="2">
        <f t="shared" si="615"/>
        <v>0.84600000000000064</v>
      </c>
      <c r="B847" s="1">
        <f t="shared" si="648"/>
        <v>0.90373266666666752</v>
      </c>
      <c r="C847" s="1">
        <f t="shared" si="616"/>
        <v>5.5005710059266098E-2</v>
      </c>
      <c r="D847" s="1">
        <f t="shared" si="649"/>
        <v>1.0997662842332514</v>
      </c>
      <c r="E847" s="1">
        <f t="shared" si="661"/>
        <v>1.0997577199919386</v>
      </c>
      <c r="F847" s="1">
        <f t="shared" si="661"/>
        <v>1.0997574058154569</v>
      </c>
      <c r="G847" s="1">
        <f t="shared" si="661"/>
        <v>1.0997573942895218</v>
      </c>
      <c r="H847" s="1">
        <f t="shared" si="617"/>
        <v>0.949675954821112</v>
      </c>
      <c r="I847" s="1">
        <f t="shared" si="650"/>
        <v>21.279138510082884</v>
      </c>
      <c r="J847" s="1">
        <f>VLOOKUP($I847,Graph!$D$3:$M$50,col)</f>
        <v>6.0000000000000001E-3</v>
      </c>
      <c r="K847" s="1">
        <f>VLOOKUP($I847,Graph!$D$3:$M$50,col+1)</f>
        <v>4.7999999999999996E-3</v>
      </c>
      <c r="L847" s="1">
        <f t="shared" si="618"/>
        <v>5.1999999999999998E-3</v>
      </c>
      <c r="M847" s="1">
        <f t="shared" si="619"/>
        <v>0.64051666666666662</v>
      </c>
      <c r="N847" s="1">
        <f t="shared" si="620"/>
        <v>0.84080000000000066</v>
      </c>
      <c r="O847" s="1">
        <f t="shared" si="621"/>
        <v>5.2609302201381651E-2</v>
      </c>
      <c r="P847" s="1">
        <f t="shared" si="622"/>
        <v>1.0946823239333909</v>
      </c>
      <c r="Q847" s="1">
        <f t="shared" si="623"/>
        <v>1.0945114802882223</v>
      </c>
      <c r="R847" s="1">
        <f t="shared" si="624"/>
        <v>1.0945055781812514</v>
      </c>
      <c r="S847" s="1">
        <f t="shared" si="625"/>
        <v>1.0945053741061557</v>
      </c>
      <c r="T847" s="1">
        <f t="shared" si="626"/>
        <v>0.97496393973855278</v>
      </c>
      <c r="U847" s="1">
        <f t="shared" si="627"/>
        <v>0.9214780674491666</v>
      </c>
      <c r="V847" s="2">
        <f t="shared" si="651"/>
        <v>21.066411428317252</v>
      </c>
      <c r="W847" s="1">
        <f>VLOOKUP(V847,Graph!$D$3:$M$50,col)</f>
        <v>6.0000000000000001E-3</v>
      </c>
      <c r="X847" s="1">
        <f>VLOOKUP(V847,Graph!$D$3:$M$50,col+1)</f>
        <v>4.7999999999999996E-3</v>
      </c>
      <c r="Y847" s="1">
        <f t="shared" si="628"/>
        <v>5.1999999999999998E-3</v>
      </c>
      <c r="Z847" s="1">
        <f t="shared" si="652"/>
        <v>0.64051666666666662</v>
      </c>
      <c r="AA847" s="2">
        <f t="shared" si="629"/>
        <v>0.84080000000000066</v>
      </c>
      <c r="AB847" s="1">
        <f t="shared" si="630"/>
        <v>5.2609302201381651E-2</v>
      </c>
      <c r="AC847" s="1">
        <f t="shared" si="631"/>
        <v>1.0945053670497122</v>
      </c>
      <c r="AD847" s="1">
        <f t="shared" si="632"/>
        <v>1.0945053668057165</v>
      </c>
      <c r="AE847" s="1">
        <f t="shared" si="633"/>
        <v>1.0945053667972797</v>
      </c>
      <c r="AF847" s="1">
        <f t="shared" si="634"/>
        <v>1.0945053667969877</v>
      </c>
      <c r="AG847" s="1">
        <f t="shared" si="635"/>
        <v>0.97496393973855278</v>
      </c>
      <c r="AH847" s="1">
        <f t="shared" si="636"/>
        <v>0.92147806129548471</v>
      </c>
      <c r="AI847" s="2">
        <f t="shared" si="653"/>
        <v>21.066411381423027</v>
      </c>
      <c r="AJ847" s="1">
        <f>VLOOKUP(AI847,Graph!$D$3:$M$50,col)</f>
        <v>6.0000000000000001E-3</v>
      </c>
      <c r="AK847" s="1">
        <f>VLOOKUP(AI847,Graph!$D$3:$M$50,col+1)</f>
        <v>4.7999999999999996E-3</v>
      </c>
      <c r="AL847" s="1">
        <f t="shared" si="637"/>
        <v>5.1999999999999998E-3</v>
      </c>
      <c r="AM847" s="1">
        <f t="shared" si="654"/>
        <v>0.64051666666666662</v>
      </c>
      <c r="AN847" s="2">
        <f t="shared" si="638"/>
        <v>0.84080000000000066</v>
      </c>
      <c r="AO847" s="1">
        <f t="shared" si="639"/>
        <v>5.2609302201381651E-2</v>
      </c>
      <c r="AP847" s="1">
        <f t="shared" si="640"/>
        <v>1.094505366796978</v>
      </c>
      <c r="AQ847" s="1">
        <f t="shared" si="641"/>
        <v>1.0945053667969775</v>
      </c>
      <c r="AR847" s="1">
        <f t="shared" si="642"/>
        <v>1.0945053667969773</v>
      </c>
      <c r="AS847" s="1">
        <f t="shared" si="643"/>
        <v>1.0945053667969775</v>
      </c>
      <c r="AT847" s="1">
        <f t="shared" si="644"/>
        <v>0.97496393973855278</v>
      </c>
      <c r="AU847" s="1">
        <f t="shared" si="645"/>
        <v>0.92147806129547594</v>
      </c>
      <c r="AV847" s="2">
        <f t="shared" si="657"/>
        <v>846</v>
      </c>
      <c r="AW847" s="1">
        <f t="shared" si="658"/>
        <v>921.47806129547598</v>
      </c>
      <c r="AX847" s="1">
        <f t="shared" si="659"/>
        <v>0.97496393973855278</v>
      </c>
      <c r="AY847" s="1">
        <f t="shared" si="660"/>
        <v>1.0945053667969775</v>
      </c>
      <c r="AZ847" s="1">
        <f t="shared" si="655"/>
        <v>5.1999999999999998E-3</v>
      </c>
      <c r="BA847" s="1">
        <f t="shared" si="656"/>
        <v>21.066411381423027</v>
      </c>
    </row>
    <row r="848" spans="1:53">
      <c r="A848" s="2">
        <f t="shared" si="615"/>
        <v>0.84700000000000064</v>
      </c>
      <c r="B848" s="1">
        <f t="shared" si="648"/>
        <v>0.90477383333333417</v>
      </c>
      <c r="C848" s="1">
        <f t="shared" si="616"/>
        <v>5.5009002188007708E-2</v>
      </c>
      <c r="D848" s="1">
        <f t="shared" si="649"/>
        <v>1.0997733061811572</v>
      </c>
      <c r="E848" s="1">
        <f t="shared" si="661"/>
        <v>1.0997649982956941</v>
      </c>
      <c r="F848" s="1">
        <f t="shared" si="661"/>
        <v>1.0997646934987333</v>
      </c>
      <c r="G848" s="1">
        <f t="shared" si="661"/>
        <v>1.0997646823160003</v>
      </c>
      <c r="H848" s="1">
        <f t="shared" si="617"/>
        <v>0.95136657952921855</v>
      </c>
      <c r="I848" s="1">
        <f t="shared" si="650"/>
        <v>21.291758151728221</v>
      </c>
      <c r="J848" s="1">
        <f>VLOOKUP($I848,Graph!$D$3:$M$50,col)</f>
        <v>6.0000000000000001E-3</v>
      </c>
      <c r="K848" s="1">
        <f>VLOOKUP($I848,Graph!$D$3:$M$50,col+1)</f>
        <v>4.7999999999999996E-3</v>
      </c>
      <c r="L848" s="1">
        <f t="shared" si="618"/>
        <v>5.1999999999999998E-3</v>
      </c>
      <c r="M848" s="1">
        <f t="shared" si="619"/>
        <v>0.64051666666666662</v>
      </c>
      <c r="N848" s="1">
        <f t="shared" si="620"/>
        <v>0.84180000000000066</v>
      </c>
      <c r="O848" s="1">
        <f t="shared" si="621"/>
        <v>5.2613219232712415E-2</v>
      </c>
      <c r="P848" s="1">
        <f t="shared" si="622"/>
        <v>1.0946908012690955</v>
      </c>
      <c r="Q848" s="1">
        <f t="shared" si="623"/>
        <v>1.0945199793752507</v>
      </c>
      <c r="R848" s="1">
        <f t="shared" si="624"/>
        <v>1.0945140774390145</v>
      </c>
      <c r="S848" s="1">
        <f t="shared" si="625"/>
        <v>1.0945138733497812</v>
      </c>
      <c r="T848" s="1">
        <f t="shared" si="626"/>
        <v>0.97497461817912812</v>
      </c>
      <c r="U848" s="1">
        <f t="shared" si="627"/>
        <v>0.92312965544388559</v>
      </c>
      <c r="V848" s="2">
        <f t="shared" si="651"/>
        <v>21.078989866988678</v>
      </c>
      <c r="W848" s="1">
        <f>VLOOKUP(V848,Graph!$D$3:$M$50,col)</f>
        <v>6.0000000000000001E-3</v>
      </c>
      <c r="X848" s="1">
        <f>VLOOKUP(V848,Graph!$D$3:$M$50,col+1)</f>
        <v>4.7999999999999996E-3</v>
      </c>
      <c r="Y848" s="1">
        <f t="shared" si="628"/>
        <v>5.1999999999999998E-3</v>
      </c>
      <c r="Z848" s="1">
        <f t="shared" si="652"/>
        <v>0.64051666666666662</v>
      </c>
      <c r="AA848" s="2">
        <f t="shared" si="629"/>
        <v>0.84180000000000066</v>
      </c>
      <c r="AB848" s="1">
        <f t="shared" si="630"/>
        <v>5.2613219232712415E-2</v>
      </c>
      <c r="AC848" s="1">
        <f t="shared" si="631"/>
        <v>1.0945138662921556</v>
      </c>
      <c r="AD848" s="1">
        <f t="shared" si="632"/>
        <v>1.0945138660480949</v>
      </c>
      <c r="AE848" s="1">
        <f t="shared" si="633"/>
        <v>1.0945138660396554</v>
      </c>
      <c r="AF848" s="1">
        <f t="shared" si="634"/>
        <v>1.0945138660393636</v>
      </c>
      <c r="AG848" s="1">
        <f t="shared" si="635"/>
        <v>0.97497461817912812</v>
      </c>
      <c r="AH848" s="1">
        <f t="shared" si="636"/>
        <v>0.92312964927816821</v>
      </c>
      <c r="AI848" s="2">
        <f t="shared" si="653"/>
        <v>21.078989820058801</v>
      </c>
      <c r="AJ848" s="1">
        <f>VLOOKUP(AI848,Graph!$D$3:$M$50,col)</f>
        <v>6.0000000000000001E-3</v>
      </c>
      <c r="AK848" s="1">
        <f>VLOOKUP(AI848,Graph!$D$3:$M$50,col+1)</f>
        <v>4.7999999999999996E-3</v>
      </c>
      <c r="AL848" s="1">
        <f t="shared" si="637"/>
        <v>5.1999999999999998E-3</v>
      </c>
      <c r="AM848" s="1">
        <f t="shared" si="654"/>
        <v>0.64051666666666662</v>
      </c>
      <c r="AN848" s="2">
        <f t="shared" si="638"/>
        <v>0.84180000000000066</v>
      </c>
      <c r="AO848" s="1">
        <f t="shared" si="639"/>
        <v>5.2613219232712415E-2</v>
      </c>
      <c r="AP848" s="1">
        <f t="shared" si="640"/>
        <v>1.0945138660393532</v>
      </c>
      <c r="AQ848" s="1">
        <f t="shared" si="641"/>
        <v>1.0945138660393532</v>
      </c>
      <c r="AR848" s="1">
        <f t="shared" si="642"/>
        <v>1.0945138660393532</v>
      </c>
      <c r="AS848" s="1">
        <f t="shared" si="643"/>
        <v>1.0945138660393532</v>
      </c>
      <c r="AT848" s="1">
        <f t="shared" si="644"/>
        <v>0.97497461817912812</v>
      </c>
      <c r="AU848" s="1">
        <f t="shared" si="645"/>
        <v>0.92312964927815933</v>
      </c>
      <c r="AV848" s="2">
        <f t="shared" si="657"/>
        <v>847</v>
      </c>
      <c r="AW848" s="1">
        <f t="shared" si="658"/>
        <v>923.12964927815938</v>
      </c>
      <c r="AX848" s="1">
        <f t="shared" si="659"/>
        <v>0.97497461817912812</v>
      </c>
      <c r="AY848" s="1">
        <f t="shared" si="660"/>
        <v>1.0945138660393532</v>
      </c>
      <c r="AZ848" s="1">
        <f t="shared" si="655"/>
        <v>5.1999999999999998E-3</v>
      </c>
      <c r="BA848" s="1">
        <f t="shared" si="656"/>
        <v>21.078989820058801</v>
      </c>
    </row>
    <row r="849" spans="1:53">
      <c r="A849" s="2">
        <f t="shared" si="615"/>
        <v>0.84800000000000064</v>
      </c>
      <c r="B849" s="1">
        <f t="shared" si="648"/>
        <v>0.90581500000000081</v>
      </c>
      <c r="C849" s="1">
        <f t="shared" si="616"/>
        <v>5.501228684681294E-2</v>
      </c>
      <c r="D849" s="1">
        <f t="shared" si="649"/>
        <v>1.0997803123301064</v>
      </c>
      <c r="E849" s="1">
        <f t="shared" si="661"/>
        <v>1.0997722602826661</v>
      </c>
      <c r="F849" s="1">
        <f t="shared" si="661"/>
        <v>1.0997719648478115</v>
      </c>
      <c r="G849" s="1">
        <f t="shared" si="661"/>
        <v>1.0997719540076989</v>
      </c>
      <c r="H849" s="1">
        <f t="shared" si="617"/>
        <v>0.9530582069981034</v>
      </c>
      <c r="I849" s="1">
        <f t="shared" si="650"/>
        <v>21.304370323542013</v>
      </c>
      <c r="J849" s="1">
        <f>VLOOKUP($I849,Graph!$D$3:$M$50,col)</f>
        <v>6.0000000000000001E-3</v>
      </c>
      <c r="K849" s="1">
        <f>VLOOKUP($I849,Graph!$D$3:$M$50,col+1)</f>
        <v>4.7999999999999996E-3</v>
      </c>
      <c r="L849" s="1">
        <f t="shared" si="618"/>
        <v>5.1999999999999998E-3</v>
      </c>
      <c r="M849" s="1">
        <f t="shared" si="619"/>
        <v>0.64051666666666662</v>
      </c>
      <c r="N849" s="1">
        <f t="shared" si="620"/>
        <v>0.84280000000000066</v>
      </c>
      <c r="O849" s="1">
        <f t="shared" si="621"/>
        <v>5.2617127404687096E-2</v>
      </c>
      <c r="P849" s="1">
        <f t="shared" si="622"/>
        <v>1.0946992596944454</v>
      </c>
      <c r="Q849" s="1">
        <f t="shared" si="623"/>
        <v>1.0945284595141742</v>
      </c>
      <c r="R849" s="1">
        <f t="shared" si="624"/>
        <v>1.0945225577488022</v>
      </c>
      <c r="S849" s="1">
        <f t="shared" si="625"/>
        <v>1.0945223536454809</v>
      </c>
      <c r="T849" s="1">
        <f t="shared" si="626"/>
        <v>0.97498527147354963</v>
      </c>
      <c r="U849" s="1">
        <f t="shared" si="627"/>
        <v>0.92478223000189574</v>
      </c>
      <c r="V849" s="2">
        <f t="shared" si="651"/>
        <v>21.091560811922491</v>
      </c>
      <c r="W849" s="1">
        <f>VLOOKUP(V849,Graph!$D$3:$M$50,col)</f>
        <v>6.0000000000000001E-3</v>
      </c>
      <c r="X849" s="1">
        <f>VLOOKUP(V849,Graph!$D$3:$M$50,col+1)</f>
        <v>4.7999999999999996E-3</v>
      </c>
      <c r="Y849" s="1">
        <f t="shared" si="628"/>
        <v>5.1999999999999998E-3</v>
      </c>
      <c r="Z849" s="1">
        <f t="shared" si="652"/>
        <v>0.64051666666666662</v>
      </c>
      <c r="AA849" s="2">
        <f t="shared" si="629"/>
        <v>0.84280000000000066</v>
      </c>
      <c r="AB849" s="1">
        <f t="shared" si="630"/>
        <v>5.2617127404687096E-2</v>
      </c>
      <c r="AC849" s="1">
        <f t="shared" si="631"/>
        <v>1.0945223465866765</v>
      </c>
      <c r="AD849" s="1">
        <f t="shared" si="632"/>
        <v>1.0945223463425511</v>
      </c>
      <c r="AE849" s="1">
        <f t="shared" si="633"/>
        <v>1.0945223463341083</v>
      </c>
      <c r="AF849" s="1">
        <f t="shared" si="634"/>
        <v>1.0945223463338165</v>
      </c>
      <c r="AG849" s="1">
        <f t="shared" si="635"/>
        <v>0.97498527147354963</v>
      </c>
      <c r="AH849" s="1">
        <f t="shared" si="636"/>
        <v>0.924782223824135</v>
      </c>
      <c r="AI849" s="2">
        <f t="shared" si="653"/>
        <v>21.091560764956974</v>
      </c>
      <c r="AJ849" s="1">
        <f>VLOOKUP(AI849,Graph!$D$3:$M$50,col)</f>
        <v>6.0000000000000001E-3</v>
      </c>
      <c r="AK849" s="1">
        <f>VLOOKUP(AI849,Graph!$D$3:$M$50,col+1)</f>
        <v>4.7999999999999996E-3</v>
      </c>
      <c r="AL849" s="1">
        <f t="shared" si="637"/>
        <v>5.1999999999999998E-3</v>
      </c>
      <c r="AM849" s="1">
        <f t="shared" si="654"/>
        <v>0.64051666666666662</v>
      </c>
      <c r="AN849" s="2">
        <f t="shared" si="638"/>
        <v>0.84280000000000066</v>
      </c>
      <c r="AO849" s="1">
        <f t="shared" si="639"/>
        <v>5.2617127404687096E-2</v>
      </c>
      <c r="AP849" s="1">
        <f t="shared" si="640"/>
        <v>1.0945223463338063</v>
      </c>
      <c r="AQ849" s="1">
        <f t="shared" si="641"/>
        <v>1.0945223463338056</v>
      </c>
      <c r="AR849" s="1">
        <f t="shared" si="642"/>
        <v>1.0945223463338056</v>
      </c>
      <c r="AS849" s="1">
        <f t="shared" si="643"/>
        <v>1.0945223463338056</v>
      </c>
      <c r="AT849" s="1">
        <f t="shared" si="644"/>
        <v>0.97498527147354963</v>
      </c>
      <c r="AU849" s="1">
        <f t="shared" si="645"/>
        <v>0.92478222382412578</v>
      </c>
      <c r="AV849" s="2">
        <f t="shared" si="657"/>
        <v>848</v>
      </c>
      <c r="AW849" s="1">
        <f t="shared" si="658"/>
        <v>924.78222382412582</v>
      </c>
      <c r="AX849" s="1">
        <f t="shared" si="659"/>
        <v>0.97498527147354963</v>
      </c>
      <c r="AY849" s="1">
        <f t="shared" si="660"/>
        <v>1.0945223463338056</v>
      </c>
      <c r="AZ849" s="1">
        <f t="shared" si="655"/>
        <v>5.1999999999999998E-3</v>
      </c>
      <c r="BA849" s="1">
        <f t="shared" si="656"/>
        <v>21.091560764956974</v>
      </c>
    </row>
    <row r="850" spans="1:53">
      <c r="A850" s="2">
        <f t="shared" si="615"/>
        <v>0.84900000000000064</v>
      </c>
      <c r="B850" s="1">
        <f t="shared" si="648"/>
        <v>0.90685616666666746</v>
      </c>
      <c r="C850" s="1">
        <f t="shared" si="616"/>
        <v>5.5015564061072851E-2</v>
      </c>
      <c r="D850" s="1">
        <f t="shared" si="649"/>
        <v>1.0997873027333502</v>
      </c>
      <c r="E850" s="1">
        <f t="shared" si="661"/>
        <v>1.0997795060076543</v>
      </c>
      <c r="F850" s="1">
        <f t="shared" si="661"/>
        <v>1.0997792199175385</v>
      </c>
      <c r="G850" s="1">
        <f t="shared" si="661"/>
        <v>1.0997792094194654</v>
      </c>
      <c r="H850" s="1">
        <f t="shared" si="617"/>
        <v>0.95475083663340243</v>
      </c>
      <c r="I850" s="1">
        <f t="shared" si="650"/>
        <v>21.316975038764593</v>
      </c>
      <c r="J850" s="1">
        <f>VLOOKUP($I850,Graph!$D$3:$M$50,col)</f>
        <v>6.0000000000000001E-3</v>
      </c>
      <c r="K850" s="1">
        <f>VLOOKUP($I850,Graph!$D$3:$M$50,col+1)</f>
        <v>4.7999999999999996E-3</v>
      </c>
      <c r="L850" s="1">
        <f t="shared" si="618"/>
        <v>5.1999999999999998E-3</v>
      </c>
      <c r="M850" s="1">
        <f t="shared" si="619"/>
        <v>0.64051666666666662</v>
      </c>
      <c r="N850" s="1">
        <f t="shared" si="620"/>
        <v>0.84380000000000066</v>
      </c>
      <c r="O850" s="1">
        <f t="shared" si="621"/>
        <v>5.2621026747320193E-2</v>
      </c>
      <c r="P850" s="1">
        <f t="shared" si="622"/>
        <v>1.0947076992726295</v>
      </c>
      <c r="Q850" s="1">
        <f t="shared" si="623"/>
        <v>1.094536920768274</v>
      </c>
      <c r="R850" s="1">
        <f t="shared" si="624"/>
        <v>1.0945310191738926</v>
      </c>
      <c r="S850" s="1">
        <f t="shared" si="625"/>
        <v>1.0945308150565327</v>
      </c>
      <c r="T850" s="1">
        <f t="shared" si="626"/>
        <v>0.97499589971053624</v>
      </c>
      <c r="U850" s="1">
        <f t="shared" si="627"/>
        <v>0.92643579053420022</v>
      </c>
      <c r="V850" s="2">
        <f t="shared" si="651"/>
        <v>21.104124276484061</v>
      </c>
      <c r="W850" s="1">
        <f>VLOOKUP(V850,Graph!$D$3:$M$50,col)</f>
        <v>6.0000000000000001E-3</v>
      </c>
      <c r="X850" s="1">
        <f>VLOOKUP(V850,Graph!$D$3:$M$50,col+1)</f>
        <v>4.7999999999999996E-3</v>
      </c>
      <c r="Y850" s="1">
        <f t="shared" si="628"/>
        <v>5.1999999999999998E-3</v>
      </c>
      <c r="Z850" s="1">
        <f t="shared" si="652"/>
        <v>0.64051666666666662</v>
      </c>
      <c r="AA850" s="2">
        <f t="shared" si="629"/>
        <v>0.84380000000000066</v>
      </c>
      <c r="AB850" s="1">
        <f t="shared" si="630"/>
        <v>5.2621026747320193E-2</v>
      </c>
      <c r="AC850" s="1">
        <f t="shared" si="631"/>
        <v>1.094530807996553</v>
      </c>
      <c r="AD850" s="1">
        <f t="shared" si="632"/>
        <v>1.0945308077523632</v>
      </c>
      <c r="AE850" s="1">
        <f t="shared" si="633"/>
        <v>1.0945308077439173</v>
      </c>
      <c r="AF850" s="1">
        <f t="shared" si="634"/>
        <v>1.0945308077436253</v>
      </c>
      <c r="AG850" s="1">
        <f t="shared" si="635"/>
        <v>0.97499589971053624</v>
      </c>
      <c r="AH850" s="1">
        <f t="shared" si="636"/>
        <v>0.92643578434438911</v>
      </c>
      <c r="AI850" s="2">
        <f t="shared" si="653"/>
        <v>21.104124229482949</v>
      </c>
      <c r="AJ850" s="1">
        <f>VLOOKUP(AI850,Graph!$D$3:$M$50,col)</f>
        <v>6.0000000000000001E-3</v>
      </c>
      <c r="AK850" s="1">
        <f>VLOOKUP(AI850,Graph!$D$3:$M$50,col+1)</f>
        <v>4.7999999999999996E-3</v>
      </c>
      <c r="AL850" s="1">
        <f t="shared" si="637"/>
        <v>5.1999999999999998E-3</v>
      </c>
      <c r="AM850" s="1">
        <f t="shared" si="654"/>
        <v>0.64051666666666662</v>
      </c>
      <c r="AN850" s="2">
        <f t="shared" si="638"/>
        <v>0.84380000000000066</v>
      </c>
      <c r="AO850" s="1">
        <f t="shared" si="639"/>
        <v>5.2621026747320193E-2</v>
      </c>
      <c r="AP850" s="1">
        <f t="shared" si="640"/>
        <v>1.0945308077436149</v>
      </c>
      <c r="AQ850" s="1">
        <f t="shared" si="641"/>
        <v>1.0945308077436147</v>
      </c>
      <c r="AR850" s="1">
        <f t="shared" si="642"/>
        <v>1.0945308077436147</v>
      </c>
      <c r="AS850" s="1">
        <f t="shared" si="643"/>
        <v>1.0945308077436147</v>
      </c>
      <c r="AT850" s="1">
        <f t="shared" si="644"/>
        <v>0.97499589971053624</v>
      </c>
      <c r="AU850" s="1">
        <f t="shared" si="645"/>
        <v>0.92643578434438012</v>
      </c>
      <c r="AV850" s="2">
        <f t="shared" si="657"/>
        <v>849</v>
      </c>
      <c r="AW850" s="1">
        <f t="shared" si="658"/>
        <v>926.43578434438007</v>
      </c>
      <c r="AX850" s="1">
        <f t="shared" si="659"/>
        <v>0.97499589971053624</v>
      </c>
      <c r="AY850" s="1">
        <f t="shared" si="660"/>
        <v>1.0945308077436147</v>
      </c>
      <c r="AZ850" s="1">
        <f t="shared" si="655"/>
        <v>5.1999999999999998E-3</v>
      </c>
      <c r="BA850" s="1">
        <f t="shared" si="656"/>
        <v>21.104124229482949</v>
      </c>
    </row>
    <row r="851" spans="1:53">
      <c r="A851" s="2">
        <f t="shared" si="615"/>
        <v>0.85000000000000064</v>
      </c>
      <c r="B851" s="1">
        <f t="shared" si="648"/>
        <v>0.90789733333333411</v>
      </c>
      <c r="C851" s="1">
        <f t="shared" si="616"/>
        <v>5.5018833856063577E-2</v>
      </c>
      <c r="D851" s="1">
        <f t="shared" si="649"/>
        <v>1.0997942774439009</v>
      </c>
      <c r="E851" s="1">
        <f t="shared" si="661"/>
        <v>1.0997867355252136</v>
      </c>
      <c r="F851" s="1">
        <f t="shared" si="661"/>
        <v>1.0997864587625152</v>
      </c>
      <c r="G851" s="1">
        <f t="shared" si="661"/>
        <v>1.0997864486059028</v>
      </c>
      <c r="H851" s="1">
        <f t="shared" si="617"/>
        <v>0.95644446784180837</v>
      </c>
      <c r="I851" s="1">
        <f t="shared" si="650"/>
        <v>21.329572310597257</v>
      </c>
      <c r="J851" s="1">
        <f>VLOOKUP($I851,Graph!$D$3:$M$50,col)</f>
        <v>6.0000000000000001E-3</v>
      </c>
      <c r="K851" s="1">
        <f>VLOOKUP($I851,Graph!$D$3:$M$50,col+1)</f>
        <v>4.7999999999999996E-3</v>
      </c>
      <c r="L851" s="1">
        <f t="shared" si="618"/>
        <v>5.1999999999999998E-3</v>
      </c>
      <c r="M851" s="1">
        <f t="shared" si="619"/>
        <v>0.64051666666666662</v>
      </c>
      <c r="N851" s="1">
        <f t="shared" si="620"/>
        <v>0.84480000000000066</v>
      </c>
      <c r="O851" s="1">
        <f t="shared" si="621"/>
        <v>5.2624917290490812E-2</v>
      </c>
      <c r="P851" s="1">
        <f t="shared" si="622"/>
        <v>1.0947161200665563</v>
      </c>
      <c r="Q851" s="1">
        <f t="shared" si="623"/>
        <v>1.0945453632005493</v>
      </c>
      <c r="R851" s="1">
        <f t="shared" si="624"/>
        <v>1.094539461777283</v>
      </c>
      <c r="S851" s="1">
        <f t="shared" si="625"/>
        <v>1.0945392576459343</v>
      </c>
      <c r="T851" s="1">
        <f t="shared" si="626"/>
        <v>0.97500650297838887</v>
      </c>
      <c r="U851" s="1">
        <f t="shared" si="627"/>
        <v>0.92809033645285699</v>
      </c>
      <c r="V851" s="2">
        <f t="shared" si="651"/>
        <v>21.116680273999147</v>
      </c>
      <c r="W851" s="1">
        <f>VLOOKUP(V851,Graph!$D$3:$M$50,col)</f>
        <v>6.0000000000000001E-3</v>
      </c>
      <c r="X851" s="1">
        <f>VLOOKUP(V851,Graph!$D$3:$M$50,col+1)</f>
        <v>4.7999999999999996E-3</v>
      </c>
      <c r="Y851" s="1">
        <f t="shared" si="628"/>
        <v>5.1999999999999998E-3</v>
      </c>
      <c r="Z851" s="1">
        <f t="shared" si="652"/>
        <v>0.64051666666666662</v>
      </c>
      <c r="AA851" s="2">
        <f t="shared" si="629"/>
        <v>0.84480000000000066</v>
      </c>
      <c r="AB851" s="1">
        <f t="shared" si="630"/>
        <v>5.2624917290490812E-2</v>
      </c>
      <c r="AC851" s="1">
        <f t="shared" si="631"/>
        <v>1.0945392505847822</v>
      </c>
      <c r="AD851" s="1">
        <f t="shared" si="632"/>
        <v>1.0945392503405282</v>
      </c>
      <c r="AE851" s="1">
        <f t="shared" si="633"/>
        <v>1.0945392503320788</v>
      </c>
      <c r="AF851" s="1">
        <f t="shared" si="634"/>
        <v>1.0945392503317866</v>
      </c>
      <c r="AG851" s="1">
        <f t="shared" si="635"/>
        <v>0.97500650297838887</v>
      </c>
      <c r="AH851" s="1">
        <f t="shared" si="636"/>
        <v>0.92809033025098731</v>
      </c>
      <c r="AI851" s="2">
        <f t="shared" si="653"/>
        <v>21.116680226962455</v>
      </c>
      <c r="AJ851" s="1">
        <f>VLOOKUP(AI851,Graph!$D$3:$M$50,col)</f>
        <v>6.0000000000000001E-3</v>
      </c>
      <c r="AK851" s="1">
        <f>VLOOKUP(AI851,Graph!$D$3:$M$50,col+1)</f>
        <v>4.7999999999999996E-3</v>
      </c>
      <c r="AL851" s="1">
        <f t="shared" si="637"/>
        <v>5.1999999999999998E-3</v>
      </c>
      <c r="AM851" s="1">
        <f t="shared" si="654"/>
        <v>0.64051666666666662</v>
      </c>
      <c r="AN851" s="2">
        <f t="shared" si="638"/>
        <v>0.84480000000000066</v>
      </c>
      <c r="AO851" s="1">
        <f t="shared" si="639"/>
        <v>5.2624917290490812E-2</v>
      </c>
      <c r="AP851" s="1">
        <f t="shared" si="640"/>
        <v>1.0945392503317763</v>
      </c>
      <c r="AQ851" s="1">
        <f t="shared" si="641"/>
        <v>1.0945392503317761</v>
      </c>
      <c r="AR851" s="1">
        <f t="shared" si="642"/>
        <v>1.0945392503317761</v>
      </c>
      <c r="AS851" s="1">
        <f t="shared" si="643"/>
        <v>1.0945392503317761</v>
      </c>
      <c r="AT851" s="1">
        <f t="shared" si="644"/>
        <v>0.97500650297838887</v>
      </c>
      <c r="AU851" s="1">
        <f t="shared" si="645"/>
        <v>0.92809033025097853</v>
      </c>
      <c r="AV851" s="2">
        <f t="shared" si="657"/>
        <v>850</v>
      </c>
      <c r="AW851" s="1">
        <f t="shared" si="658"/>
        <v>928.09033025097858</v>
      </c>
      <c r="AX851" s="1">
        <f t="shared" si="659"/>
        <v>0.97500650297838887</v>
      </c>
      <c r="AY851" s="1">
        <f t="shared" si="660"/>
        <v>1.0945392503317761</v>
      </c>
      <c r="AZ851" s="1">
        <f t="shared" si="655"/>
        <v>5.1999999999999998E-3</v>
      </c>
      <c r="BA851" s="1">
        <f t="shared" si="656"/>
        <v>21.116680226962455</v>
      </c>
    </row>
    <row r="852" spans="1:53">
      <c r="A852" s="2">
        <f t="shared" si="615"/>
        <v>0.85100000000000064</v>
      </c>
      <c r="B852" s="1">
        <f t="shared" si="648"/>
        <v>0.90893850000000076</v>
      </c>
      <c r="C852" s="1">
        <f t="shared" si="616"/>
        <v>5.5022096256947012E-2</v>
      </c>
      <c r="D852" s="1">
        <f t="shared" si="649"/>
        <v>1.0998012365145327</v>
      </c>
      <c r="E852" s="1">
        <f t="shared" si="661"/>
        <v>1.0997939488896555</v>
      </c>
      <c r="F852" s="1">
        <f t="shared" si="661"/>
        <v>1.0997936814371001</v>
      </c>
      <c r="G852" s="1">
        <f t="shared" si="661"/>
        <v>1.0997936716213705</v>
      </c>
      <c r="H852" s="1">
        <f t="shared" si="617"/>
        <v>0.95813910003106628</v>
      </c>
      <c r="I852" s="1">
        <f t="shared" si="650"/>
        <v>21.342162152202405</v>
      </c>
      <c r="J852" s="1">
        <f>VLOOKUP($I852,Graph!$D$3:$M$50,col)</f>
        <v>6.0000000000000001E-3</v>
      </c>
      <c r="K852" s="1">
        <f>VLOOKUP($I852,Graph!$D$3:$M$50,col+1)</f>
        <v>4.7999999999999996E-3</v>
      </c>
      <c r="L852" s="1">
        <f t="shared" si="618"/>
        <v>5.1999999999999998E-3</v>
      </c>
      <c r="M852" s="1">
        <f t="shared" si="619"/>
        <v>0.64051666666666662</v>
      </c>
      <c r="N852" s="1">
        <f t="shared" si="620"/>
        <v>0.84580000000000066</v>
      </c>
      <c r="O852" s="1">
        <f t="shared" si="621"/>
        <v>5.2628799063943445E-2</v>
      </c>
      <c r="P852" s="1">
        <f t="shared" si="622"/>
        <v>1.0947245221388548</v>
      </c>
      <c r="Q852" s="1">
        <f t="shared" si="623"/>
        <v>1.0945537868737192</v>
      </c>
      <c r="R852" s="1">
        <f t="shared" si="624"/>
        <v>1.0945478856216904</v>
      </c>
      <c r="S852" s="1">
        <f t="shared" si="625"/>
        <v>1.0945476814764026</v>
      </c>
      <c r="T852" s="1">
        <f t="shared" si="626"/>
        <v>0.97501708136499488</v>
      </c>
      <c r="U852" s="1">
        <f t="shared" si="627"/>
        <v>0.92974586717097374</v>
      </c>
      <c r="V852" s="2">
        <f t="shared" si="651"/>
        <v>21.129228817753997</v>
      </c>
      <c r="W852" s="1">
        <f>VLOOKUP(V852,Graph!$D$3:$M$50,col)</f>
        <v>6.0000000000000001E-3</v>
      </c>
      <c r="X852" s="1">
        <f>VLOOKUP(V852,Graph!$D$3:$M$50,col+1)</f>
        <v>4.7999999999999996E-3</v>
      </c>
      <c r="Y852" s="1">
        <f t="shared" si="628"/>
        <v>5.1999999999999998E-3</v>
      </c>
      <c r="Z852" s="1">
        <f t="shared" si="652"/>
        <v>0.64051666666666662</v>
      </c>
      <c r="AA852" s="2">
        <f t="shared" si="629"/>
        <v>0.84580000000000066</v>
      </c>
      <c r="AB852" s="1">
        <f t="shared" si="630"/>
        <v>5.2628799063943445E-2</v>
      </c>
      <c r="AC852" s="1">
        <f t="shared" si="631"/>
        <v>1.0945476744140807</v>
      </c>
      <c r="AD852" s="1">
        <f t="shared" si="632"/>
        <v>1.0945476741697624</v>
      </c>
      <c r="AE852" s="1">
        <f t="shared" si="633"/>
        <v>1.0945476741613103</v>
      </c>
      <c r="AF852" s="1">
        <f t="shared" si="634"/>
        <v>1.0945476741610181</v>
      </c>
      <c r="AG852" s="1">
        <f t="shared" si="635"/>
        <v>0.97501708136499488</v>
      </c>
      <c r="AH852" s="1">
        <f t="shared" si="636"/>
        <v>0.92974586095703837</v>
      </c>
      <c r="AI852" s="2">
        <f t="shared" si="653"/>
        <v>21.129228770681756</v>
      </c>
      <c r="AJ852" s="1">
        <f>VLOOKUP(AI852,Graph!$D$3:$M$50,col)</f>
        <v>6.0000000000000001E-3</v>
      </c>
      <c r="AK852" s="1">
        <f>VLOOKUP(AI852,Graph!$D$3:$M$50,col+1)</f>
        <v>4.7999999999999996E-3</v>
      </c>
      <c r="AL852" s="1">
        <f t="shared" si="637"/>
        <v>5.1999999999999998E-3</v>
      </c>
      <c r="AM852" s="1">
        <f t="shared" si="654"/>
        <v>0.64051666666666662</v>
      </c>
      <c r="AN852" s="2">
        <f t="shared" si="638"/>
        <v>0.84580000000000066</v>
      </c>
      <c r="AO852" s="1">
        <f t="shared" si="639"/>
        <v>5.2628799063943445E-2</v>
      </c>
      <c r="AP852" s="1">
        <f t="shared" si="640"/>
        <v>1.0945476741610078</v>
      </c>
      <c r="AQ852" s="1">
        <f t="shared" si="641"/>
        <v>1.0945476741610074</v>
      </c>
      <c r="AR852" s="1">
        <f t="shared" si="642"/>
        <v>1.0945476741610074</v>
      </c>
      <c r="AS852" s="1">
        <f t="shared" si="643"/>
        <v>1.0945476741610074</v>
      </c>
      <c r="AT852" s="1">
        <f t="shared" si="644"/>
        <v>0.97501708136499488</v>
      </c>
      <c r="AU852" s="1">
        <f t="shared" si="645"/>
        <v>0.92974586095702927</v>
      </c>
      <c r="AV852" s="2">
        <f t="shared" si="657"/>
        <v>851</v>
      </c>
      <c r="AW852" s="1">
        <f t="shared" si="658"/>
        <v>929.74586095702932</v>
      </c>
      <c r="AX852" s="1">
        <f t="shared" si="659"/>
        <v>0.97501708136499488</v>
      </c>
      <c r="AY852" s="1">
        <f t="shared" si="660"/>
        <v>1.0945476741610074</v>
      </c>
      <c r="AZ852" s="1">
        <f t="shared" si="655"/>
        <v>5.1999999999999998E-3</v>
      </c>
      <c r="BA852" s="1">
        <f t="shared" si="656"/>
        <v>21.129228770681756</v>
      </c>
    </row>
    <row r="853" spans="1:53">
      <c r="A853" s="2">
        <f t="shared" ref="A853:A916" si="662">A852+0.001</f>
        <v>0.85200000000000065</v>
      </c>
      <c r="B853" s="1">
        <f t="shared" si="648"/>
        <v>0.90997966666666752</v>
      </c>
      <c r="C853" s="1">
        <f t="shared" ref="C853:C916" si="663">(4/27)*(b*A853/B853)^2</f>
        <v>5.502535128877134E-2</v>
      </c>
      <c r="D853" s="1">
        <f t="shared" si="649"/>
        <v>1.0998081799977844</v>
      </c>
      <c r="E853" s="1">
        <f t="shared" si="661"/>
        <v>1.0998011461550481</v>
      </c>
      <c r="F853" s="1">
        <f t="shared" si="661"/>
        <v>1.0998008879954082</v>
      </c>
      <c r="G853" s="1">
        <f t="shared" si="661"/>
        <v>1.0998008785199855</v>
      </c>
      <c r="H853" s="1">
        <f t="shared" ref="H853:H916" si="664">SQRT(gn*(2*A853/3)^3)*G853*b</f>
        <v>0.95983473260997154</v>
      </c>
      <c r="I853" s="1">
        <f t="shared" si="650"/>
        <v>21.354744576703723</v>
      </c>
      <c r="J853" s="1">
        <f>VLOOKUP($I853,Graph!$D$3:$M$50,col)</f>
        <v>6.0000000000000001E-3</v>
      </c>
      <c r="K853" s="1">
        <f>VLOOKUP($I853,Graph!$D$3:$M$50,col+1)</f>
        <v>4.7999999999999996E-3</v>
      </c>
      <c r="L853" s="1">
        <f t="shared" ref="L853:L916" si="665">J853+Ratio*(K853-J853)</f>
        <v>5.1999999999999998E-3</v>
      </c>
      <c r="M853" s="1">
        <f t="shared" ref="M853:M916" si="666">b-2*L853*L</f>
        <v>0.64051666666666662</v>
      </c>
      <c r="N853" s="1">
        <f t="shared" ref="N853:N916" si="667">A853-L853*L</f>
        <v>0.84680000000000066</v>
      </c>
      <c r="O853" s="1">
        <f t="shared" ref="O853:O916" si="668">(4/27)*(M853*N853/B853)^2</f>
        <v>5.2632672097288648E-2</v>
      </c>
      <c r="P853" s="1">
        <f t="shared" ref="P853:P916" si="669">SQRT(G853-(O853*G853-POWER(G853,1/3)+1)/(O853-POWER(G853,-2/3)/3))</f>
        <v>1.0947329055518753</v>
      </c>
      <c r="Q853" s="1">
        <f t="shared" ref="Q853:Q916" si="670">SQRT(P853-(O853*P853-POWER(P853,1/3)+1)/(O853-POWER(P853,-2/3)/3))</f>
        <v>1.0945621918502242</v>
      </c>
      <c r="R853" s="1">
        <f t="shared" ref="R853:R916" si="671">SQRT(Q853-(O853*Q853-POWER(Q853,1/3)+1)/(O853-POWER(Q853,-2/3)/3))</f>
        <v>1.0945562907695539</v>
      </c>
      <c r="S853" s="1">
        <f t="shared" ref="S853:S916" si="672">SQRT(R853-(O853*R853-POWER(R853,1/3)+1)/(O853-POWER(R853,-2/3)/3))</f>
        <v>1.0945560866103758</v>
      </c>
      <c r="T853" s="1">
        <f t="shared" ref="T853:T916" si="673">(M853/b)*POWER(N853/A853,3/2)</f>
        <v>0.97502763495782951</v>
      </c>
      <c r="U853" s="1">
        <f t="shared" ref="U853:U916" si="674">SQRT(gn*(2*A853/3)^3)*S853*T853*b</f>
        <v>0.93140238210270621</v>
      </c>
      <c r="V853" s="2">
        <f t="shared" si="651"/>
        <v>21.141769920995539</v>
      </c>
      <c r="W853" s="1">
        <f>VLOOKUP(V853,Graph!$D$3:$M$50,col)</f>
        <v>6.0000000000000001E-3</v>
      </c>
      <c r="X853" s="1">
        <f>VLOOKUP(V853,Graph!$D$3:$M$50,col+1)</f>
        <v>4.7999999999999996E-3</v>
      </c>
      <c r="Y853" s="1">
        <f t="shared" ref="Y853:Y916" si="675">W853+Ratio*(X853-W853)</f>
        <v>5.1999999999999998E-3</v>
      </c>
      <c r="Z853" s="1">
        <f t="shared" si="652"/>
        <v>0.64051666666666662</v>
      </c>
      <c r="AA853" s="2">
        <f t="shared" ref="AA853:AA916" si="676">A853-Y853*L</f>
        <v>0.84680000000000066</v>
      </c>
      <c r="AB853" s="1">
        <f t="shared" ref="AB853:AB916" si="677">(4/27)*(Z853*AA853/B853)^2</f>
        <v>5.2632672097288648E-2</v>
      </c>
      <c r="AC853" s="1">
        <f t="shared" ref="AC853:AC916" si="678">SQRT(S853-(AB853*S853-POWER(S853,1/3)+1)/(AB853-POWER(S853,-2/3)/3))</f>
        <v>1.0945560795468878</v>
      </c>
      <c r="AD853" s="1">
        <f t="shared" ref="AD853:AD916" si="679">SQRT(AC853-(AB853*AC853-POWER(AC853,1/3)+1)/(AB853-POWER(AC853,-2/3)/3))</f>
        <v>1.0945560793025053</v>
      </c>
      <c r="AE853" s="1">
        <f t="shared" ref="AE853:AE916" si="680">SQRT(AD853-(AB853*AD853-POWER(AD853,1/3)+1)/(AB853-POWER(AD853,-2/3)/3))</f>
        <v>1.0945560792940503</v>
      </c>
      <c r="AF853" s="1">
        <f t="shared" ref="AF853:AF916" si="681">SQRT(AE853-(AB853*AE853-POWER(AE853,1/3)+1)/(AB853-POWER(AE853,-2/3)/3))</f>
        <v>1.0945560792937579</v>
      </c>
      <c r="AG853" s="1">
        <f t="shared" ref="AG853:AG916" si="682">(Z853/b)*POWER(AA853/A853,3/2)</f>
        <v>0.97502763495782951</v>
      </c>
      <c r="AH853" s="1">
        <f t="shared" ref="AH853:AH916" si="683">SQRT(gn*(2*A853/3)^3)*AF853*AG853*b</f>
        <v>0.93140237587669772</v>
      </c>
      <c r="AI853" s="2">
        <f t="shared" si="653"/>
        <v>21.141769873887782</v>
      </c>
      <c r="AJ853" s="1">
        <f>VLOOKUP(AI853,Graph!$D$3:$M$50,col)</f>
        <v>6.0000000000000001E-3</v>
      </c>
      <c r="AK853" s="1">
        <f>VLOOKUP(AI853,Graph!$D$3:$M$50,col+1)</f>
        <v>4.7999999999999996E-3</v>
      </c>
      <c r="AL853" s="1">
        <f t="shared" ref="AL853:AL916" si="684">AJ853+Ratio*(AK853-AJ853)</f>
        <v>5.1999999999999998E-3</v>
      </c>
      <c r="AM853" s="1">
        <f t="shared" si="654"/>
        <v>0.64051666666666662</v>
      </c>
      <c r="AN853" s="2">
        <f t="shared" ref="AN853:AN916" si="685">A853-AL853*L</f>
        <v>0.84680000000000066</v>
      </c>
      <c r="AO853" s="1">
        <f t="shared" ref="AO853:AO916" si="686">(4/27)*(AM853*AN853/B853)^2</f>
        <v>5.2632672097288648E-2</v>
      </c>
      <c r="AP853" s="1">
        <f t="shared" ref="AP853:AP916" si="687">SQRT(AF853-(AO853*AF853-POWER(AF853,1/3)+1)/(AO853-POWER(AF853,-2/3)/3))</f>
        <v>1.0945560792937477</v>
      </c>
      <c r="AQ853" s="1">
        <f t="shared" ref="AQ853:AQ916" si="688">SQRT(AP853-(AO853*AP853-POWER(AP853,1/3)+1)/(AO853-POWER(AP853,-2/3)/3))</f>
        <v>1.0945560792937474</v>
      </c>
      <c r="AR853" s="1">
        <f t="shared" ref="AR853:AR916" si="689">SQRT(AQ853-(AO853*AQ853-POWER(AQ853,1/3)+1)/(AO853-POWER(AQ853,-2/3)/3))</f>
        <v>1.0945560792937472</v>
      </c>
      <c r="AS853" s="1">
        <f t="shared" ref="AS853:AS916" si="690">SQRT(AR853-(AO853*AR853-POWER(AR853,1/3)+1)/(AO853-POWER(AR853,-2/3)/3))</f>
        <v>1.0945560792937472</v>
      </c>
      <c r="AT853" s="1">
        <f t="shared" ref="AT853:AT916" si="691">(AM853/b)*POWER(AN853/A853,3/2)</f>
        <v>0.97502763495782951</v>
      </c>
      <c r="AU853" s="1">
        <f t="shared" ref="AU853:AU916" si="692">SQRT(gn*(2*A853/3)^3)*AS853*AT853*b</f>
        <v>0.93140237587668873</v>
      </c>
      <c r="AV853" s="2">
        <f t="shared" si="657"/>
        <v>852</v>
      </c>
      <c r="AW853" s="1">
        <f t="shared" si="658"/>
        <v>931.40237587668878</v>
      </c>
      <c r="AX853" s="1">
        <f t="shared" si="659"/>
        <v>0.97502763495782951</v>
      </c>
      <c r="AY853" s="1">
        <f t="shared" si="660"/>
        <v>1.0945560792937472</v>
      </c>
      <c r="AZ853" s="1">
        <f t="shared" si="655"/>
        <v>5.1999999999999998E-3</v>
      </c>
      <c r="BA853" s="1">
        <f t="shared" si="656"/>
        <v>21.141769873887782</v>
      </c>
    </row>
    <row r="854" spans="1:53">
      <c r="A854" s="2">
        <f t="shared" si="662"/>
        <v>0.85300000000000065</v>
      </c>
      <c r="B854" s="1">
        <f t="shared" si="648"/>
        <v>0.91102083333333417</v>
      </c>
      <c r="C854" s="1">
        <f t="shared" si="663"/>
        <v>5.5028598976471867E-2</v>
      </c>
      <c r="D854" s="1">
        <f t="shared" si="649"/>
        <v>1.0998151079459586</v>
      </c>
      <c r="E854" s="1">
        <f t="shared" si="661"/>
        <v>1.0998083273752195</v>
      </c>
      <c r="F854" s="1">
        <f t="shared" si="661"/>
        <v>1.0998080784913133</v>
      </c>
      <c r="G854" s="1">
        <f t="shared" si="661"/>
        <v>1.099808069355622</v>
      </c>
      <c r="H854" s="1">
        <f t="shared" si="664"/>
        <v>0.96153136498836467</v>
      </c>
      <c r="I854" s="1">
        <f t="shared" si="650"/>
        <v>21.367319597186324</v>
      </c>
      <c r="J854" s="1">
        <f>VLOOKUP($I854,Graph!$D$3:$M$50,col)</f>
        <v>6.0000000000000001E-3</v>
      </c>
      <c r="K854" s="1">
        <f>VLOOKUP($I854,Graph!$D$3:$M$50,col+1)</f>
        <v>4.7999999999999996E-3</v>
      </c>
      <c r="L854" s="1">
        <f t="shared" si="665"/>
        <v>5.1999999999999998E-3</v>
      </c>
      <c r="M854" s="1">
        <f t="shared" si="666"/>
        <v>0.64051666666666662</v>
      </c>
      <c r="N854" s="1">
        <f t="shared" si="667"/>
        <v>0.84780000000000066</v>
      </c>
      <c r="O854" s="1">
        <f t="shared" si="668"/>
        <v>5.2636536420003967E-2</v>
      </c>
      <c r="P854" s="1">
        <f t="shared" si="669"/>
        <v>1.0947412703676918</v>
      </c>
      <c r="Q854" s="1">
        <f t="shared" si="670"/>
        <v>1.0945705781922292</v>
      </c>
      <c r="R854" s="1">
        <f t="shared" si="671"/>
        <v>1.094564677283036</v>
      </c>
      <c r="S854" s="1">
        <f t="shared" si="672"/>
        <v>1.0945644731100161</v>
      </c>
      <c r="T854" s="1">
        <f t="shared" si="673"/>
        <v>0.97503816384395847</v>
      </c>
      <c r="U854" s="1">
        <f t="shared" si="674"/>
        <v>0.93305988066325496</v>
      </c>
      <c r="V854" s="2">
        <f t="shared" si="651"/>
        <v>21.154303596931541</v>
      </c>
      <c r="W854" s="1">
        <f>VLOOKUP(V854,Graph!$D$3:$M$50,col)</f>
        <v>6.0000000000000001E-3</v>
      </c>
      <c r="X854" s="1">
        <f>VLOOKUP(V854,Graph!$D$3:$M$50,col+1)</f>
        <v>4.7999999999999996E-3</v>
      </c>
      <c r="Y854" s="1">
        <f t="shared" si="675"/>
        <v>5.1999999999999998E-3</v>
      </c>
      <c r="Z854" s="1">
        <f t="shared" si="652"/>
        <v>0.64051666666666662</v>
      </c>
      <c r="AA854" s="2">
        <f t="shared" si="676"/>
        <v>0.84780000000000066</v>
      </c>
      <c r="AB854" s="1">
        <f t="shared" si="677"/>
        <v>5.2636536420003967E-2</v>
      </c>
      <c r="AC854" s="1">
        <f t="shared" si="678"/>
        <v>1.0945644660453653</v>
      </c>
      <c r="AD854" s="1">
        <f t="shared" si="679"/>
        <v>1.094564465800919</v>
      </c>
      <c r="AE854" s="1">
        <f t="shared" si="680"/>
        <v>1.0945644657924607</v>
      </c>
      <c r="AF854" s="1">
        <f t="shared" si="681"/>
        <v>1.0945644657921678</v>
      </c>
      <c r="AG854" s="1">
        <f t="shared" si="682"/>
        <v>0.97503816384395847</v>
      </c>
      <c r="AH854" s="1">
        <f t="shared" si="683"/>
        <v>0.93305987442516591</v>
      </c>
      <c r="AI854" s="2">
        <f t="shared" si="653"/>
        <v>21.154303549788292</v>
      </c>
      <c r="AJ854" s="1">
        <f>VLOOKUP(AI854,Graph!$D$3:$M$50,col)</f>
        <v>6.0000000000000001E-3</v>
      </c>
      <c r="AK854" s="1">
        <f>VLOOKUP(AI854,Graph!$D$3:$M$50,col+1)</f>
        <v>4.7999999999999996E-3</v>
      </c>
      <c r="AL854" s="1">
        <f t="shared" si="684"/>
        <v>5.1999999999999998E-3</v>
      </c>
      <c r="AM854" s="1">
        <f t="shared" si="654"/>
        <v>0.64051666666666662</v>
      </c>
      <c r="AN854" s="2">
        <f t="shared" si="685"/>
        <v>0.84780000000000066</v>
      </c>
      <c r="AO854" s="1">
        <f t="shared" si="686"/>
        <v>5.2636536420003967E-2</v>
      </c>
      <c r="AP854" s="1">
        <f t="shared" si="687"/>
        <v>1.0945644657921578</v>
      </c>
      <c r="AQ854" s="1">
        <f t="shared" si="688"/>
        <v>1.094564465792158</v>
      </c>
      <c r="AR854" s="1">
        <f t="shared" si="689"/>
        <v>1.0945644657921576</v>
      </c>
      <c r="AS854" s="1">
        <f t="shared" si="690"/>
        <v>1.0945644657921576</v>
      </c>
      <c r="AT854" s="1">
        <f t="shared" si="691"/>
        <v>0.97503816384395847</v>
      </c>
      <c r="AU854" s="1">
        <f t="shared" si="692"/>
        <v>0.93305987442515725</v>
      </c>
      <c r="AV854" s="2">
        <f t="shared" si="657"/>
        <v>853</v>
      </c>
      <c r="AW854" s="1">
        <f t="shared" si="658"/>
        <v>933.0598744251572</v>
      </c>
      <c r="AX854" s="1">
        <f t="shared" si="659"/>
        <v>0.97503816384395847</v>
      </c>
      <c r="AY854" s="1">
        <f t="shared" si="660"/>
        <v>1.0945644657921576</v>
      </c>
      <c r="AZ854" s="1">
        <f t="shared" si="655"/>
        <v>5.1999999999999998E-3</v>
      </c>
      <c r="BA854" s="1">
        <f t="shared" si="656"/>
        <v>21.154303549788292</v>
      </c>
    </row>
    <row r="855" spans="1:53">
      <c r="A855" s="2">
        <f t="shared" si="662"/>
        <v>0.85400000000000065</v>
      </c>
      <c r="B855" s="1">
        <f t="shared" si="648"/>
        <v>0.91206200000000082</v>
      </c>
      <c r="C855" s="1">
        <f t="shared" si="663"/>
        <v>5.5031839344871457E-2</v>
      </c>
      <c r="D855" s="1">
        <f t="shared" si="649"/>
        <v>1.0998220204111251</v>
      </c>
      <c r="E855" s="1">
        <f t="shared" si="661"/>
        <v>1.0998154926037575</v>
      </c>
      <c r="F855" s="1">
        <f t="shared" si="661"/>
        <v>1.0998152529784495</v>
      </c>
      <c r="G855" s="1">
        <f t="shared" si="661"/>
        <v>1.0998152441819167</v>
      </c>
      <c r="H855" s="1">
        <f t="shared" si="664"/>
        <v>0.96322899657713212</v>
      </c>
      <c r="I855" s="1">
        <f t="shared" si="650"/>
        <v>21.379887226696923</v>
      </c>
      <c r="J855" s="1">
        <f>VLOOKUP($I855,Graph!$D$3:$M$50,col)</f>
        <v>6.0000000000000001E-3</v>
      </c>
      <c r="K855" s="1">
        <f>VLOOKUP($I855,Graph!$D$3:$M$50,col+1)</f>
        <v>4.7999999999999996E-3</v>
      </c>
      <c r="L855" s="1">
        <f t="shared" si="665"/>
        <v>5.1999999999999998E-3</v>
      </c>
      <c r="M855" s="1">
        <f t="shared" si="666"/>
        <v>0.64051666666666662</v>
      </c>
      <c r="N855" s="1">
        <f t="shared" si="667"/>
        <v>0.84880000000000067</v>
      </c>
      <c r="O855" s="1">
        <f t="shared" si="668"/>
        <v>5.2640392061434504E-2</v>
      </c>
      <c r="P855" s="1">
        <f t="shared" si="669"/>
        <v>1.0947496166481039</v>
      </c>
      <c r="Q855" s="1">
        <f t="shared" si="670"/>
        <v>1.0945789459616224</v>
      </c>
      <c r="R855" s="1">
        <f t="shared" si="671"/>
        <v>1.0945730452240234</v>
      </c>
      <c r="S855" s="1">
        <f t="shared" si="672"/>
        <v>1.0945728410372109</v>
      </c>
      <c r="T855" s="1">
        <f t="shared" si="673"/>
        <v>0.9750486681100401</v>
      </c>
      <c r="U855" s="1">
        <f t="shared" si="674"/>
        <v>0.93471836226886307</v>
      </c>
      <c r="V855" s="2">
        <f t="shared" si="651"/>
        <v>21.166829858730793</v>
      </c>
      <c r="W855" s="1">
        <f>VLOOKUP(V855,Graph!$D$3:$M$50,col)</f>
        <v>6.0000000000000001E-3</v>
      </c>
      <c r="X855" s="1">
        <f>VLOOKUP(V855,Graph!$D$3:$M$50,col+1)</f>
        <v>4.7999999999999996E-3</v>
      </c>
      <c r="Y855" s="1">
        <f t="shared" si="675"/>
        <v>5.1999999999999998E-3</v>
      </c>
      <c r="Z855" s="1">
        <f t="shared" si="652"/>
        <v>0.64051666666666662</v>
      </c>
      <c r="AA855" s="2">
        <f t="shared" si="676"/>
        <v>0.84880000000000067</v>
      </c>
      <c r="AB855" s="1">
        <f t="shared" si="677"/>
        <v>5.2640392061434504E-2</v>
      </c>
      <c r="AC855" s="1">
        <f t="shared" si="678"/>
        <v>1.0945728339714</v>
      </c>
      <c r="AD855" s="1">
        <f t="shared" si="679"/>
        <v>1.0945728337268903</v>
      </c>
      <c r="AE855" s="1">
        <f t="shared" si="680"/>
        <v>1.0945728337184286</v>
      </c>
      <c r="AF855" s="1">
        <f t="shared" si="681"/>
        <v>1.094572833718136</v>
      </c>
      <c r="AG855" s="1">
        <f t="shared" si="682"/>
        <v>0.9750486681100401</v>
      </c>
      <c r="AH855" s="1">
        <f t="shared" si="683"/>
        <v>0.93471835601868636</v>
      </c>
      <c r="AI855" s="2">
        <f t="shared" si="653"/>
        <v>21.166829811552077</v>
      </c>
      <c r="AJ855" s="1">
        <f>VLOOKUP(AI855,Graph!$D$3:$M$50,col)</f>
        <v>6.0000000000000001E-3</v>
      </c>
      <c r="AK855" s="1">
        <f>VLOOKUP(AI855,Graph!$D$3:$M$50,col+1)</f>
        <v>4.7999999999999996E-3</v>
      </c>
      <c r="AL855" s="1">
        <f t="shared" si="684"/>
        <v>5.1999999999999998E-3</v>
      </c>
      <c r="AM855" s="1">
        <f t="shared" si="654"/>
        <v>0.64051666666666662</v>
      </c>
      <c r="AN855" s="2">
        <f t="shared" si="685"/>
        <v>0.84880000000000067</v>
      </c>
      <c r="AO855" s="1">
        <f t="shared" si="686"/>
        <v>5.2640392061434504E-2</v>
      </c>
      <c r="AP855" s="1">
        <f t="shared" si="687"/>
        <v>1.094572833718126</v>
      </c>
      <c r="AQ855" s="1">
        <f t="shared" si="688"/>
        <v>1.0945728337181257</v>
      </c>
      <c r="AR855" s="1">
        <f t="shared" si="689"/>
        <v>1.0945728337181253</v>
      </c>
      <c r="AS855" s="1">
        <f t="shared" si="690"/>
        <v>1.0945728337181255</v>
      </c>
      <c r="AT855" s="1">
        <f t="shared" si="691"/>
        <v>0.9750486681100401</v>
      </c>
      <c r="AU855" s="1">
        <f t="shared" si="692"/>
        <v>0.93471835601867737</v>
      </c>
      <c r="AV855" s="2">
        <f t="shared" si="657"/>
        <v>854</v>
      </c>
      <c r="AW855" s="1">
        <f t="shared" si="658"/>
        <v>934.71835601867735</v>
      </c>
      <c r="AX855" s="1">
        <f t="shared" si="659"/>
        <v>0.9750486681100401</v>
      </c>
      <c r="AY855" s="1">
        <f t="shared" si="660"/>
        <v>1.0945728337181255</v>
      </c>
      <c r="AZ855" s="1">
        <f t="shared" si="655"/>
        <v>5.1999999999999998E-3</v>
      </c>
      <c r="BA855" s="1">
        <f t="shared" si="656"/>
        <v>21.166829811552077</v>
      </c>
    </row>
    <row r="856" spans="1:53">
      <c r="A856" s="2">
        <f t="shared" si="662"/>
        <v>0.85500000000000065</v>
      </c>
      <c r="B856" s="1">
        <f t="shared" si="648"/>
        <v>0.91310316666666747</v>
      </c>
      <c r="C856" s="1">
        <f t="shared" si="663"/>
        <v>5.5035072418681316E-2</v>
      </c>
      <c r="D856" s="1">
        <f t="shared" si="649"/>
        <v>1.099828917445121</v>
      </c>
      <c r="E856" s="1">
        <f t="shared" si="661"/>
        <v>1.0998226418940125</v>
      </c>
      <c r="F856" s="1">
        <f t="shared" si="661"/>
        <v>1.0998224115102129</v>
      </c>
      <c r="G856" s="1">
        <f t="shared" si="661"/>
        <v>1.0998224030522654</v>
      </c>
      <c r="H856" s="1">
        <f t="shared" si="664"/>
        <v>0.96492762678819755</v>
      </c>
      <c r="I856" s="1">
        <f t="shared" si="650"/>
        <v>21.392447478243973</v>
      </c>
      <c r="J856" s="1">
        <f>VLOOKUP($I856,Graph!$D$3:$M$50,col)</f>
        <v>6.0000000000000001E-3</v>
      </c>
      <c r="K856" s="1">
        <f>VLOOKUP($I856,Graph!$D$3:$M$50,col+1)</f>
        <v>4.7999999999999996E-3</v>
      </c>
      <c r="L856" s="1">
        <f t="shared" si="665"/>
        <v>5.1999999999999998E-3</v>
      </c>
      <c r="M856" s="1">
        <f t="shared" si="666"/>
        <v>0.64051666666666662</v>
      </c>
      <c r="N856" s="1">
        <f t="shared" si="667"/>
        <v>0.84980000000000067</v>
      </c>
      <c r="O856" s="1">
        <f t="shared" si="668"/>
        <v>5.2644239050793747E-2</v>
      </c>
      <c r="P856" s="1">
        <f t="shared" si="669"/>
        <v>1.0947579444546371</v>
      </c>
      <c r="Q856" s="1">
        <f t="shared" si="670"/>
        <v>1.09458729522002</v>
      </c>
      <c r="R856" s="1">
        <f t="shared" si="671"/>
        <v>1.0945813946541298</v>
      </c>
      <c r="S856" s="1">
        <f t="shared" si="672"/>
        <v>1.0945811904535729</v>
      </c>
      <c r="T856" s="1">
        <f t="shared" si="673"/>
        <v>0.97505914784232783</v>
      </c>
      <c r="U856" s="1">
        <f t="shared" si="674"/>
        <v>0.93637782633680966</v>
      </c>
      <c r="V856" s="2">
        <f t="shared" si="651"/>
        <v>21.179348719523205</v>
      </c>
      <c r="W856" s="1">
        <f>VLOOKUP(V856,Graph!$D$3:$M$50,col)</f>
        <v>6.0000000000000001E-3</v>
      </c>
      <c r="X856" s="1">
        <f>VLOOKUP(V856,Graph!$D$3:$M$50,col+1)</f>
        <v>4.7999999999999996E-3</v>
      </c>
      <c r="Y856" s="1">
        <f t="shared" si="675"/>
        <v>5.1999999999999998E-3</v>
      </c>
      <c r="Z856" s="1">
        <f t="shared" si="652"/>
        <v>0.64051666666666662</v>
      </c>
      <c r="AA856" s="2">
        <f t="shared" si="676"/>
        <v>0.84980000000000067</v>
      </c>
      <c r="AB856" s="1">
        <f t="shared" si="677"/>
        <v>5.2644239050793747E-2</v>
      </c>
      <c r="AC856" s="1">
        <f t="shared" si="678"/>
        <v>1.0945811833866053</v>
      </c>
      <c r="AD856" s="1">
        <f t="shared" si="679"/>
        <v>1.0945811831420316</v>
      </c>
      <c r="AE856" s="1">
        <f t="shared" si="680"/>
        <v>1.0945811831335674</v>
      </c>
      <c r="AF856" s="1">
        <f t="shared" si="681"/>
        <v>1.0945811831332741</v>
      </c>
      <c r="AG856" s="1">
        <f t="shared" si="682"/>
        <v>0.97505914784232783</v>
      </c>
      <c r="AH856" s="1">
        <f t="shared" si="683"/>
        <v>0.93637782007453751</v>
      </c>
      <c r="AI856" s="2">
        <f t="shared" si="653"/>
        <v>21.179348672309061</v>
      </c>
      <c r="AJ856" s="1">
        <f>VLOOKUP(AI856,Graph!$D$3:$M$50,col)</f>
        <v>6.0000000000000001E-3</v>
      </c>
      <c r="AK856" s="1">
        <f>VLOOKUP(AI856,Graph!$D$3:$M$50,col+1)</f>
        <v>4.7999999999999996E-3</v>
      </c>
      <c r="AL856" s="1">
        <f t="shared" si="684"/>
        <v>5.1999999999999998E-3</v>
      </c>
      <c r="AM856" s="1">
        <f t="shared" si="654"/>
        <v>0.64051666666666662</v>
      </c>
      <c r="AN856" s="2">
        <f t="shared" si="685"/>
        <v>0.84980000000000067</v>
      </c>
      <c r="AO856" s="1">
        <f t="shared" si="686"/>
        <v>5.2644239050793747E-2</v>
      </c>
      <c r="AP856" s="1">
        <f t="shared" si="687"/>
        <v>1.0945811831332641</v>
      </c>
      <c r="AQ856" s="1">
        <f t="shared" si="688"/>
        <v>1.0945811831332639</v>
      </c>
      <c r="AR856" s="1">
        <f t="shared" si="689"/>
        <v>1.0945811831332637</v>
      </c>
      <c r="AS856" s="1">
        <f t="shared" si="690"/>
        <v>1.0945811831332639</v>
      </c>
      <c r="AT856" s="1">
        <f t="shared" si="691"/>
        <v>0.97505914784232783</v>
      </c>
      <c r="AU856" s="1">
        <f t="shared" si="692"/>
        <v>0.93637782007452863</v>
      </c>
      <c r="AV856" s="2">
        <f t="shared" si="657"/>
        <v>855</v>
      </c>
      <c r="AW856" s="1">
        <f t="shared" si="658"/>
        <v>936.37782007452859</v>
      </c>
      <c r="AX856" s="1">
        <f t="shared" si="659"/>
        <v>0.97505914784232783</v>
      </c>
      <c r="AY856" s="1">
        <f t="shared" si="660"/>
        <v>1.0945811831332639</v>
      </c>
      <c r="AZ856" s="1">
        <f t="shared" si="655"/>
        <v>5.1999999999999998E-3</v>
      </c>
      <c r="BA856" s="1">
        <f t="shared" si="656"/>
        <v>21.179348672309061</v>
      </c>
    </row>
    <row r="857" spans="1:53">
      <c r="A857" s="2">
        <f t="shared" si="662"/>
        <v>0.85600000000000065</v>
      </c>
      <c r="B857" s="1">
        <f t="shared" si="648"/>
        <v>0.91414433333333411</v>
      </c>
      <c r="C857" s="1">
        <f t="shared" si="663"/>
        <v>5.5038298222501461E-2</v>
      </c>
      <c r="D857" s="1">
        <f t="shared" si="649"/>
        <v>1.0998357990995522</v>
      </c>
      <c r="E857" s="1">
        <f t="shared" si="661"/>
        <v>1.0998297752990966</v>
      </c>
      <c r="F857" s="1">
        <f t="shared" si="661"/>
        <v>1.0998295541397618</v>
      </c>
      <c r="G857" s="1">
        <f t="shared" si="661"/>
        <v>1.0998295460198293</v>
      </c>
      <c r="H857" s="1">
        <f t="shared" si="664"/>
        <v>0.96662725503452607</v>
      </c>
      <c r="I857" s="1">
        <f t="shared" si="650"/>
        <v>21.40500036479785</v>
      </c>
      <c r="J857" s="1">
        <f>VLOOKUP($I857,Graph!$D$3:$M$50,col)</f>
        <v>6.0000000000000001E-3</v>
      </c>
      <c r="K857" s="1">
        <f>VLOOKUP($I857,Graph!$D$3:$M$50,col+1)</f>
        <v>4.7999999999999996E-3</v>
      </c>
      <c r="L857" s="1">
        <f t="shared" si="665"/>
        <v>5.1999999999999998E-3</v>
      </c>
      <c r="M857" s="1">
        <f t="shared" si="666"/>
        <v>0.64051666666666662</v>
      </c>
      <c r="N857" s="1">
        <f t="shared" si="667"/>
        <v>0.85080000000000067</v>
      </c>
      <c r="O857" s="1">
        <f t="shared" si="668"/>
        <v>5.2648077417164305E-2</v>
      </c>
      <c r="P857" s="1">
        <f t="shared" si="669"/>
        <v>1.0947662538485454</v>
      </c>
      <c r="Q857" s="1">
        <f t="shared" si="670"/>
        <v>1.0945956260287644</v>
      </c>
      <c r="R857" s="1">
        <f t="shared" si="671"/>
        <v>1.0945897256346966</v>
      </c>
      <c r="S857" s="1">
        <f t="shared" si="672"/>
        <v>1.0945895214204435</v>
      </c>
      <c r="T857" s="1">
        <f t="shared" si="673"/>
        <v>0.97506960312667323</v>
      </c>
      <c r="U857" s="1">
        <f t="shared" si="674"/>
        <v>0.93803827228541226</v>
      </c>
      <c r="V857" s="2">
        <f t="shared" si="651"/>
        <v>21.191860192400064</v>
      </c>
      <c r="W857" s="1">
        <f>VLOOKUP(V857,Graph!$D$3:$M$50,col)</f>
        <v>6.0000000000000001E-3</v>
      </c>
      <c r="X857" s="1">
        <f>VLOOKUP(V857,Graph!$D$3:$M$50,col+1)</f>
        <v>4.7999999999999996E-3</v>
      </c>
      <c r="Y857" s="1">
        <f t="shared" si="675"/>
        <v>5.1999999999999998E-3</v>
      </c>
      <c r="Z857" s="1">
        <f t="shared" si="652"/>
        <v>0.64051666666666662</v>
      </c>
      <c r="AA857" s="2">
        <f t="shared" si="676"/>
        <v>0.85080000000000067</v>
      </c>
      <c r="AB857" s="1">
        <f t="shared" si="677"/>
        <v>5.2648077417164305E-2</v>
      </c>
      <c r="AC857" s="1">
        <f t="shared" si="678"/>
        <v>1.0945895143523219</v>
      </c>
      <c r="AD857" s="1">
        <f t="shared" si="679"/>
        <v>1.0945895141076847</v>
      </c>
      <c r="AE857" s="1">
        <f t="shared" si="680"/>
        <v>1.0945895140992175</v>
      </c>
      <c r="AF857" s="1">
        <f t="shared" si="681"/>
        <v>1.0945895140989246</v>
      </c>
      <c r="AG857" s="1">
        <f t="shared" si="682"/>
        <v>0.97506960312667323</v>
      </c>
      <c r="AH857" s="1">
        <f t="shared" si="683"/>
        <v>0.93803826601103724</v>
      </c>
      <c r="AI857" s="2">
        <f t="shared" si="653"/>
        <v>21.191860145150503</v>
      </c>
      <c r="AJ857" s="1">
        <f>VLOOKUP(AI857,Graph!$D$3:$M$50,col)</f>
        <v>6.0000000000000001E-3</v>
      </c>
      <c r="AK857" s="1">
        <f>VLOOKUP(AI857,Graph!$D$3:$M$50,col+1)</f>
        <v>4.7999999999999996E-3</v>
      </c>
      <c r="AL857" s="1">
        <f t="shared" si="684"/>
        <v>5.1999999999999998E-3</v>
      </c>
      <c r="AM857" s="1">
        <f t="shared" si="654"/>
        <v>0.64051666666666662</v>
      </c>
      <c r="AN857" s="2">
        <f t="shared" si="685"/>
        <v>0.85080000000000067</v>
      </c>
      <c r="AO857" s="1">
        <f t="shared" si="686"/>
        <v>5.2648077417164305E-2</v>
      </c>
      <c r="AP857" s="1">
        <f t="shared" si="687"/>
        <v>1.0945895140989144</v>
      </c>
      <c r="AQ857" s="1">
        <f t="shared" si="688"/>
        <v>1.0945895140989139</v>
      </c>
      <c r="AR857" s="1">
        <f t="shared" si="689"/>
        <v>1.0945895140989139</v>
      </c>
      <c r="AS857" s="1">
        <f t="shared" si="690"/>
        <v>1.0945895140989139</v>
      </c>
      <c r="AT857" s="1">
        <f t="shared" si="691"/>
        <v>0.97506960312667323</v>
      </c>
      <c r="AU857" s="1">
        <f t="shared" si="692"/>
        <v>0.93803826601102813</v>
      </c>
      <c r="AV857" s="2">
        <f t="shared" si="657"/>
        <v>856</v>
      </c>
      <c r="AW857" s="1">
        <f t="shared" si="658"/>
        <v>938.0382660110281</v>
      </c>
      <c r="AX857" s="1">
        <f t="shared" si="659"/>
        <v>0.97506960312667323</v>
      </c>
      <c r="AY857" s="1">
        <f t="shared" si="660"/>
        <v>1.0945895140989139</v>
      </c>
      <c r="AZ857" s="1">
        <f t="shared" si="655"/>
        <v>5.1999999999999998E-3</v>
      </c>
      <c r="BA857" s="1">
        <f t="shared" si="656"/>
        <v>21.191860145150503</v>
      </c>
    </row>
    <row r="858" spans="1:53">
      <c r="A858" s="2">
        <f t="shared" si="662"/>
        <v>0.85700000000000065</v>
      </c>
      <c r="B858" s="1">
        <f t="shared" si="648"/>
        <v>0.91518550000000076</v>
      </c>
      <c r="C858" s="1">
        <f t="shared" si="663"/>
        <v>5.5041516780821517E-2</v>
      </c>
      <c r="D858" s="1">
        <f t="shared" si="649"/>
        <v>1.0998426654257949</v>
      </c>
      <c r="E858" s="1">
        <f t="shared" si="661"/>
        <v>1.0998368928718867</v>
      </c>
      <c r="F858" s="1">
        <f t="shared" si="661"/>
        <v>1.0998366809200188</v>
      </c>
      <c r="G858" s="1">
        <f t="shared" si="661"/>
        <v>1.0998366731375315</v>
      </c>
      <c r="H858" s="1">
        <f t="shared" si="664"/>
        <v>0.96832788073011378</v>
      </c>
      <c r="I858" s="1">
        <f t="shared" si="650"/>
        <v>21.417545899290989</v>
      </c>
      <c r="J858" s="1">
        <f>VLOOKUP($I858,Graph!$D$3:$M$50,col)</f>
        <v>6.0000000000000001E-3</v>
      </c>
      <c r="K858" s="1">
        <f>VLOOKUP($I858,Graph!$D$3:$M$50,col+1)</f>
        <v>4.7999999999999996E-3</v>
      </c>
      <c r="L858" s="1">
        <f t="shared" si="665"/>
        <v>5.1999999999999998E-3</v>
      </c>
      <c r="M858" s="1">
        <f t="shared" si="666"/>
        <v>0.64051666666666662</v>
      </c>
      <c r="N858" s="1">
        <f t="shared" si="667"/>
        <v>0.85180000000000067</v>
      </c>
      <c r="O858" s="1">
        <f t="shared" si="668"/>
        <v>5.2651907189498554E-2</v>
      </c>
      <c r="P858" s="1">
        <f t="shared" si="669"/>
        <v>1.0947745448908119</v>
      </c>
      <c r="Q858" s="1">
        <f t="shared" si="670"/>
        <v>1.0946039384489283</v>
      </c>
      <c r="R858" s="1">
        <f t="shared" si="671"/>
        <v>1.0945980382267937</v>
      </c>
      <c r="S858" s="1">
        <f t="shared" si="672"/>
        <v>1.0945978339988924</v>
      </c>
      <c r="T858" s="1">
        <f t="shared" si="673"/>
        <v>0.97508003404852728</v>
      </c>
      <c r="U858" s="1">
        <f t="shared" si="674"/>
        <v>0.93969969953401788</v>
      </c>
      <c r="V858" s="2">
        <f t="shared" si="651"/>
        <v>21.204364290414084</v>
      </c>
      <c r="W858" s="1">
        <f>VLOOKUP(V858,Graph!$D$3:$M$50,col)</f>
        <v>6.0000000000000001E-3</v>
      </c>
      <c r="X858" s="1">
        <f>VLOOKUP(V858,Graph!$D$3:$M$50,col+1)</f>
        <v>4.7999999999999996E-3</v>
      </c>
      <c r="Y858" s="1">
        <f t="shared" si="675"/>
        <v>5.1999999999999998E-3</v>
      </c>
      <c r="Z858" s="1">
        <f t="shared" si="652"/>
        <v>0.64051666666666662</v>
      </c>
      <c r="AA858" s="2">
        <f t="shared" si="676"/>
        <v>0.85180000000000067</v>
      </c>
      <c r="AB858" s="1">
        <f t="shared" si="677"/>
        <v>5.2651907189498554E-2</v>
      </c>
      <c r="AC858" s="1">
        <f t="shared" si="678"/>
        <v>1.0945978269296204</v>
      </c>
      <c r="AD858" s="1">
        <f t="shared" si="679"/>
        <v>1.0945978266849197</v>
      </c>
      <c r="AE858" s="1">
        <f t="shared" si="680"/>
        <v>1.0945978266764496</v>
      </c>
      <c r="AF858" s="1">
        <f t="shared" si="681"/>
        <v>1.0945978266761565</v>
      </c>
      <c r="AG858" s="1">
        <f t="shared" si="682"/>
        <v>0.97508003404852728</v>
      </c>
      <c r="AH858" s="1">
        <f t="shared" si="683"/>
        <v>0.93969969324753277</v>
      </c>
      <c r="AI858" s="2">
        <f t="shared" si="653"/>
        <v>21.204364243129142</v>
      </c>
      <c r="AJ858" s="1">
        <f>VLOOKUP(AI858,Graph!$D$3:$M$50,col)</f>
        <v>6.0000000000000001E-3</v>
      </c>
      <c r="AK858" s="1">
        <f>VLOOKUP(AI858,Graph!$D$3:$M$50,col+1)</f>
        <v>4.7999999999999996E-3</v>
      </c>
      <c r="AL858" s="1">
        <f t="shared" si="684"/>
        <v>5.1999999999999998E-3</v>
      </c>
      <c r="AM858" s="1">
        <f t="shared" si="654"/>
        <v>0.64051666666666662</v>
      </c>
      <c r="AN858" s="2">
        <f t="shared" si="685"/>
        <v>0.85180000000000067</v>
      </c>
      <c r="AO858" s="1">
        <f t="shared" si="686"/>
        <v>5.2651907189498554E-2</v>
      </c>
      <c r="AP858" s="1">
        <f t="shared" si="687"/>
        <v>1.0945978266761462</v>
      </c>
      <c r="AQ858" s="1">
        <f t="shared" si="688"/>
        <v>1.094597826676146</v>
      </c>
      <c r="AR858" s="1">
        <f t="shared" si="689"/>
        <v>1.0945978266761458</v>
      </c>
      <c r="AS858" s="1">
        <f t="shared" si="690"/>
        <v>1.0945978266761458</v>
      </c>
      <c r="AT858" s="1">
        <f t="shared" si="691"/>
        <v>0.97508003404852728</v>
      </c>
      <c r="AU858" s="1">
        <f t="shared" si="692"/>
        <v>0.93969969324752367</v>
      </c>
      <c r="AV858" s="2">
        <f t="shared" si="657"/>
        <v>857</v>
      </c>
      <c r="AW858" s="1">
        <f t="shared" si="658"/>
        <v>939.69969324752367</v>
      </c>
      <c r="AX858" s="1">
        <f t="shared" si="659"/>
        <v>0.97508003404852728</v>
      </c>
      <c r="AY858" s="1">
        <f t="shared" si="660"/>
        <v>1.0945978266761458</v>
      </c>
      <c r="AZ858" s="1">
        <f t="shared" si="655"/>
        <v>5.1999999999999998E-3</v>
      </c>
      <c r="BA858" s="1">
        <f t="shared" si="656"/>
        <v>21.204364243129142</v>
      </c>
    </row>
    <row r="859" spans="1:53">
      <c r="A859" s="2">
        <f t="shared" si="662"/>
        <v>0.85800000000000065</v>
      </c>
      <c r="B859" s="1">
        <f t="shared" si="648"/>
        <v>0.91622666666666752</v>
      </c>
      <c r="C859" s="1">
        <f t="shared" si="663"/>
        <v>5.5044728118021233E-2</v>
      </c>
      <c r="D859" s="1">
        <f t="shared" si="649"/>
        <v>1.0998495164749971</v>
      </c>
      <c r="E859" s="1">
        <f t="shared" si="661"/>
        <v>1.099843994665026</v>
      </c>
      <c r="F859" s="1">
        <f t="shared" si="661"/>
        <v>1.0998437919036725</v>
      </c>
      <c r="G859" s="1">
        <f t="shared" si="661"/>
        <v>1.0998437844580617</v>
      </c>
      <c r="H859" s="1">
        <f t="shared" si="664"/>
        <v>0.97002950328998916</v>
      </c>
      <c r="I859" s="1">
        <f t="shared" si="650"/>
        <v>21.430084094618017</v>
      </c>
      <c r="J859" s="1">
        <f>VLOOKUP($I859,Graph!$D$3:$M$50,col)</f>
        <v>6.0000000000000001E-3</v>
      </c>
      <c r="K859" s="1">
        <f>VLOOKUP($I859,Graph!$D$3:$M$50,col+1)</f>
        <v>4.7999999999999996E-3</v>
      </c>
      <c r="L859" s="1">
        <f t="shared" si="665"/>
        <v>5.1999999999999998E-3</v>
      </c>
      <c r="M859" s="1">
        <f t="shared" si="666"/>
        <v>0.64051666666666662</v>
      </c>
      <c r="N859" s="1">
        <f t="shared" si="667"/>
        <v>0.85280000000000067</v>
      </c>
      <c r="O859" s="1">
        <f t="shared" si="668"/>
        <v>5.2655728396619542E-2</v>
      </c>
      <c r="P859" s="1">
        <f t="shared" si="669"/>
        <v>1.0947828176421515</v>
      </c>
      <c r="Q859" s="1">
        <f t="shared" si="670"/>
        <v>1.0946122325413148</v>
      </c>
      <c r="R859" s="1">
        <f t="shared" si="671"/>
        <v>1.0946063324912227</v>
      </c>
      <c r="S859" s="1">
        <f t="shared" si="672"/>
        <v>1.0946061282497215</v>
      </c>
      <c r="T859" s="1">
        <f t="shared" si="673"/>
        <v>0.97509044069294315</v>
      </c>
      <c r="U859" s="1">
        <f t="shared" si="674"/>
        <v>0.9413621075030042</v>
      </c>
      <c r="V859" s="2">
        <f t="shared" si="651"/>
        <v>21.216861026579643</v>
      </c>
      <c r="W859" s="1">
        <f>VLOOKUP(V859,Graph!$D$3:$M$50,col)</f>
        <v>6.0000000000000001E-3</v>
      </c>
      <c r="X859" s="1">
        <f>VLOOKUP(V859,Graph!$D$3:$M$50,col+1)</f>
        <v>4.7999999999999996E-3</v>
      </c>
      <c r="Y859" s="1">
        <f t="shared" si="675"/>
        <v>5.1999999999999998E-3</v>
      </c>
      <c r="Z859" s="1">
        <f t="shared" si="652"/>
        <v>0.64051666666666662</v>
      </c>
      <c r="AA859" s="2">
        <f t="shared" si="676"/>
        <v>0.85280000000000067</v>
      </c>
      <c r="AB859" s="1">
        <f t="shared" si="677"/>
        <v>5.2655728396619542E-2</v>
      </c>
      <c r="AC859" s="1">
        <f t="shared" si="678"/>
        <v>1.0946061211793015</v>
      </c>
      <c r="AD859" s="1">
        <f t="shared" si="679"/>
        <v>1.0946061209345379</v>
      </c>
      <c r="AE859" s="1">
        <f t="shared" si="680"/>
        <v>1.0946061209260645</v>
      </c>
      <c r="AF859" s="1">
        <f t="shared" si="681"/>
        <v>1.0946061209257714</v>
      </c>
      <c r="AG859" s="1">
        <f t="shared" si="682"/>
        <v>0.97509044069294315</v>
      </c>
      <c r="AH859" s="1">
        <f t="shared" si="683"/>
        <v>0.94136210120440145</v>
      </c>
      <c r="AI859" s="2">
        <f t="shared" si="653"/>
        <v>21.216860979259359</v>
      </c>
      <c r="AJ859" s="1">
        <f>VLOOKUP(AI859,Graph!$D$3:$M$50,col)</f>
        <v>6.0000000000000001E-3</v>
      </c>
      <c r="AK859" s="1">
        <f>VLOOKUP(AI859,Graph!$D$3:$M$50,col+1)</f>
        <v>4.7999999999999996E-3</v>
      </c>
      <c r="AL859" s="1">
        <f t="shared" si="684"/>
        <v>5.1999999999999998E-3</v>
      </c>
      <c r="AM859" s="1">
        <f t="shared" si="654"/>
        <v>0.64051666666666662</v>
      </c>
      <c r="AN859" s="2">
        <f t="shared" si="685"/>
        <v>0.85280000000000067</v>
      </c>
      <c r="AO859" s="1">
        <f t="shared" si="686"/>
        <v>5.2655728396619542E-2</v>
      </c>
      <c r="AP859" s="1">
        <f t="shared" si="687"/>
        <v>1.0946061209257612</v>
      </c>
      <c r="AQ859" s="1">
        <f t="shared" si="688"/>
        <v>1.0946061209257607</v>
      </c>
      <c r="AR859" s="1">
        <f t="shared" si="689"/>
        <v>1.0946061209257607</v>
      </c>
      <c r="AS859" s="1">
        <f t="shared" si="690"/>
        <v>1.0946061209257607</v>
      </c>
      <c r="AT859" s="1">
        <f t="shared" si="691"/>
        <v>0.97509044069294315</v>
      </c>
      <c r="AU859" s="1">
        <f t="shared" si="692"/>
        <v>0.94136210120439234</v>
      </c>
      <c r="AV859" s="2">
        <f t="shared" si="657"/>
        <v>858</v>
      </c>
      <c r="AW859" s="1">
        <f t="shared" si="658"/>
        <v>941.36210120439239</v>
      </c>
      <c r="AX859" s="1">
        <f t="shared" si="659"/>
        <v>0.97509044069294315</v>
      </c>
      <c r="AY859" s="1">
        <f t="shared" si="660"/>
        <v>1.0946061209257607</v>
      </c>
      <c r="AZ859" s="1">
        <f t="shared" si="655"/>
        <v>5.1999999999999998E-3</v>
      </c>
      <c r="BA859" s="1">
        <f t="shared" si="656"/>
        <v>21.216860979259359</v>
      </c>
    </row>
    <row r="860" spans="1:53">
      <c r="A860" s="2">
        <f t="shared" si="662"/>
        <v>0.85900000000000065</v>
      </c>
      <c r="B860" s="1">
        <f t="shared" si="648"/>
        <v>0.91726783333333417</v>
      </c>
      <c r="C860" s="1">
        <f t="shared" si="663"/>
        <v>5.5047932258371166E-2</v>
      </c>
      <c r="D860" s="1">
        <f t="shared" si="649"/>
        <v>1.0998563522980784</v>
      </c>
      <c r="E860" s="1">
        <f t="shared" si="661"/>
        <v>1.0998510807309234</v>
      </c>
      <c r="F860" s="1">
        <f t="shared" si="661"/>
        <v>1.0998508871431774</v>
      </c>
      <c r="G860" s="1">
        <f t="shared" si="661"/>
        <v>1.0998508800338769</v>
      </c>
      <c r="H860" s="1">
        <f t="shared" si="664"/>
        <v>0.97173212213021032</v>
      </c>
      <c r="I860" s="1">
        <f t="shared" si="650"/>
        <v>21.44261496363599</v>
      </c>
      <c r="J860" s="1">
        <f>VLOOKUP($I860,Graph!$D$3:$M$50,col)</f>
        <v>6.0000000000000001E-3</v>
      </c>
      <c r="K860" s="1">
        <f>VLOOKUP($I860,Graph!$D$3:$M$50,col+1)</f>
        <v>4.7999999999999996E-3</v>
      </c>
      <c r="L860" s="1">
        <f t="shared" si="665"/>
        <v>5.1999999999999998E-3</v>
      </c>
      <c r="M860" s="1">
        <f t="shared" si="666"/>
        <v>0.64051666666666662</v>
      </c>
      <c r="N860" s="1">
        <f t="shared" si="667"/>
        <v>0.85380000000000067</v>
      </c>
      <c r="O860" s="1">
        <f t="shared" si="668"/>
        <v>5.2659541067221538E-2</v>
      </c>
      <c r="P860" s="1">
        <f t="shared" si="669"/>
        <v>1.0947910721630107</v>
      </c>
      <c r="Q860" s="1">
        <f t="shared" si="670"/>
        <v>1.0946205083664593</v>
      </c>
      <c r="R860" s="1">
        <f t="shared" si="671"/>
        <v>1.0946146084885175</v>
      </c>
      <c r="S860" s="1">
        <f t="shared" si="672"/>
        <v>1.0946144042334638</v>
      </c>
      <c r="T860" s="1">
        <f t="shared" si="673"/>
        <v>0.97510082314457891</v>
      </c>
      <c r="U860" s="1">
        <f t="shared" si="674"/>
        <v>0.9430254956137758</v>
      </c>
      <c r="V860" s="2">
        <f t="shared" si="651"/>
        <v>21.229350413872943</v>
      </c>
      <c r="W860" s="1">
        <f>VLOOKUP(V860,Graph!$D$3:$M$50,col)</f>
        <v>6.0000000000000001E-3</v>
      </c>
      <c r="X860" s="1">
        <f>VLOOKUP(V860,Graph!$D$3:$M$50,col+1)</f>
        <v>4.7999999999999996E-3</v>
      </c>
      <c r="Y860" s="1">
        <f t="shared" si="675"/>
        <v>5.1999999999999998E-3</v>
      </c>
      <c r="Z860" s="1">
        <f t="shared" si="652"/>
        <v>0.64051666666666662</v>
      </c>
      <c r="AA860" s="2">
        <f t="shared" si="676"/>
        <v>0.85380000000000067</v>
      </c>
      <c r="AB860" s="1">
        <f t="shared" si="677"/>
        <v>5.2659541067221538E-2</v>
      </c>
      <c r="AC860" s="1">
        <f t="shared" si="678"/>
        <v>1.0946143971618991</v>
      </c>
      <c r="AD860" s="1">
        <f t="shared" si="679"/>
        <v>1.0946143969170723</v>
      </c>
      <c r="AE860" s="1">
        <f t="shared" si="680"/>
        <v>1.0946143969085964</v>
      </c>
      <c r="AF860" s="1">
        <f t="shared" si="681"/>
        <v>1.0946143969083029</v>
      </c>
      <c r="AG860" s="1">
        <f t="shared" si="682"/>
        <v>0.97510082314457891</v>
      </c>
      <c r="AH860" s="1">
        <f t="shared" si="683"/>
        <v>0.94302548930304797</v>
      </c>
      <c r="AI860" s="2">
        <f t="shared" si="653"/>
        <v>21.229350366517323</v>
      </c>
      <c r="AJ860" s="1">
        <f>VLOOKUP(AI860,Graph!$D$3:$M$50,col)</f>
        <v>6.0000000000000001E-3</v>
      </c>
      <c r="AK860" s="1">
        <f>VLOOKUP(AI860,Graph!$D$3:$M$50,col+1)</f>
        <v>4.7999999999999996E-3</v>
      </c>
      <c r="AL860" s="1">
        <f t="shared" si="684"/>
        <v>5.1999999999999998E-3</v>
      </c>
      <c r="AM860" s="1">
        <f t="shared" si="654"/>
        <v>0.64051666666666662</v>
      </c>
      <c r="AN860" s="2">
        <f t="shared" si="685"/>
        <v>0.85380000000000067</v>
      </c>
      <c r="AO860" s="1">
        <f t="shared" si="686"/>
        <v>5.2659541067221538E-2</v>
      </c>
      <c r="AP860" s="1">
        <f t="shared" si="687"/>
        <v>1.0946143969082927</v>
      </c>
      <c r="AQ860" s="1">
        <f t="shared" si="688"/>
        <v>1.0946143969082922</v>
      </c>
      <c r="AR860" s="1">
        <f t="shared" si="689"/>
        <v>1.0946143969082924</v>
      </c>
      <c r="AS860" s="1">
        <f t="shared" si="690"/>
        <v>1.0946143969082922</v>
      </c>
      <c r="AT860" s="1">
        <f t="shared" si="691"/>
        <v>0.97510082314457891</v>
      </c>
      <c r="AU860" s="1">
        <f t="shared" si="692"/>
        <v>0.94302548930303876</v>
      </c>
      <c r="AV860" s="2">
        <f t="shared" si="657"/>
        <v>859</v>
      </c>
      <c r="AW860" s="1">
        <f t="shared" si="658"/>
        <v>943.02548930303874</v>
      </c>
      <c r="AX860" s="1">
        <f t="shared" si="659"/>
        <v>0.97510082314457891</v>
      </c>
      <c r="AY860" s="1">
        <f t="shared" si="660"/>
        <v>1.0946143969082922</v>
      </c>
      <c r="AZ860" s="1">
        <f t="shared" si="655"/>
        <v>5.1999999999999998E-3</v>
      </c>
      <c r="BA860" s="1">
        <f t="shared" si="656"/>
        <v>21.229350366517323</v>
      </c>
    </row>
    <row r="861" spans="1:53">
      <c r="A861" s="2">
        <f t="shared" si="662"/>
        <v>0.86000000000000065</v>
      </c>
      <c r="B861" s="1">
        <f t="shared" si="648"/>
        <v>0.91830900000000082</v>
      </c>
      <c r="C861" s="1">
        <f t="shared" si="663"/>
        <v>5.5051129226033155E-2</v>
      </c>
      <c r="D861" s="1">
        <f t="shared" si="649"/>
        <v>1.0998631729457338</v>
      </c>
      <c r="E861" s="1">
        <f t="shared" ref="E861:G880" si="693">SQRT(D861-($C861*D861-POWER(D861,1/3)+1)/($C861-POWER(D861,-2/3)/3))</f>
        <v>1.0998581511217576</v>
      </c>
      <c r="F861" s="1">
        <f t="shared" si="693"/>
        <v>1.0998579666907564</v>
      </c>
      <c r="G861" s="1">
        <f t="shared" si="693"/>
        <v>1.0998579599172</v>
      </c>
      <c r="H861" s="1">
        <f t="shared" si="664"/>
        <v>0.97343573666785843</v>
      </c>
      <c r="I861" s="1">
        <f t="shared" si="650"/>
        <v>21.455138519164425</v>
      </c>
      <c r="J861" s="1">
        <f>VLOOKUP($I861,Graph!$D$3:$M$50,col)</f>
        <v>6.0000000000000001E-3</v>
      </c>
      <c r="K861" s="1">
        <f>VLOOKUP($I861,Graph!$D$3:$M$50,col+1)</f>
        <v>4.7999999999999996E-3</v>
      </c>
      <c r="L861" s="1">
        <f t="shared" si="665"/>
        <v>5.1999999999999998E-3</v>
      </c>
      <c r="M861" s="1">
        <f t="shared" si="666"/>
        <v>0.64051666666666662</v>
      </c>
      <c r="N861" s="1">
        <f t="shared" si="667"/>
        <v>0.85480000000000067</v>
      </c>
      <c r="O861" s="1">
        <f t="shared" si="668"/>
        <v>5.2663345229870866E-2</v>
      </c>
      <c r="P861" s="1">
        <f t="shared" si="669"/>
        <v>1.0947993085135708</v>
      </c>
      <c r="Q861" s="1">
        <f t="shared" si="670"/>
        <v>1.0946287659846319</v>
      </c>
      <c r="R861" s="1">
        <f t="shared" si="671"/>
        <v>1.0946228662789457</v>
      </c>
      <c r="S861" s="1">
        <f t="shared" si="672"/>
        <v>1.0946226620103865</v>
      </c>
      <c r="T861" s="1">
        <f t="shared" si="673"/>
        <v>0.97511118148769937</v>
      </c>
      <c r="U861" s="1">
        <f t="shared" si="674"/>
        <v>0.94468986328875881</v>
      </c>
      <c r="V861" s="2">
        <f t="shared" si="651"/>
        <v>21.24183246523209</v>
      </c>
      <c r="W861" s="1">
        <f>VLOOKUP(V861,Graph!$D$3:$M$50,col)</f>
        <v>6.0000000000000001E-3</v>
      </c>
      <c r="X861" s="1">
        <f>VLOOKUP(V861,Graph!$D$3:$M$50,col+1)</f>
        <v>4.7999999999999996E-3</v>
      </c>
      <c r="Y861" s="1">
        <f t="shared" si="675"/>
        <v>5.1999999999999998E-3</v>
      </c>
      <c r="Z861" s="1">
        <f t="shared" si="652"/>
        <v>0.64051666666666662</v>
      </c>
      <c r="AA861" s="2">
        <f t="shared" si="676"/>
        <v>0.85480000000000067</v>
      </c>
      <c r="AB861" s="1">
        <f t="shared" si="677"/>
        <v>5.2663345229870866E-2</v>
      </c>
      <c r="AC861" s="1">
        <f t="shared" si="678"/>
        <v>1.0946226549376803</v>
      </c>
      <c r="AD861" s="1">
        <f t="shared" si="679"/>
        <v>1.0946226546927911</v>
      </c>
      <c r="AE861" s="1">
        <f t="shared" si="680"/>
        <v>1.0946226546843119</v>
      </c>
      <c r="AF861" s="1">
        <f t="shared" si="681"/>
        <v>1.0946226546840181</v>
      </c>
      <c r="AG861" s="1">
        <f t="shared" si="682"/>
        <v>0.97511118148769937</v>
      </c>
      <c r="AH861" s="1">
        <f t="shared" si="683"/>
        <v>0.94468985696589869</v>
      </c>
      <c r="AI861" s="2">
        <f t="shared" si="653"/>
        <v>21.241832417841181</v>
      </c>
      <c r="AJ861" s="1">
        <f>VLOOKUP(AI861,Graph!$D$3:$M$50,col)</f>
        <v>6.0000000000000001E-3</v>
      </c>
      <c r="AK861" s="1">
        <f>VLOOKUP(AI861,Graph!$D$3:$M$50,col+1)</f>
        <v>4.7999999999999996E-3</v>
      </c>
      <c r="AL861" s="1">
        <f t="shared" si="684"/>
        <v>5.1999999999999998E-3</v>
      </c>
      <c r="AM861" s="1">
        <f t="shared" si="654"/>
        <v>0.64051666666666662</v>
      </c>
      <c r="AN861" s="2">
        <f t="shared" si="685"/>
        <v>0.85480000000000067</v>
      </c>
      <c r="AO861" s="1">
        <f t="shared" si="686"/>
        <v>5.2663345229870866E-2</v>
      </c>
      <c r="AP861" s="1">
        <f t="shared" si="687"/>
        <v>1.0946226546840079</v>
      </c>
      <c r="AQ861" s="1">
        <f t="shared" si="688"/>
        <v>1.0946226546840079</v>
      </c>
      <c r="AR861" s="1">
        <f t="shared" si="689"/>
        <v>1.0946226546840079</v>
      </c>
      <c r="AS861" s="1">
        <f t="shared" si="690"/>
        <v>1.0946226546840079</v>
      </c>
      <c r="AT861" s="1">
        <f t="shared" si="691"/>
        <v>0.97511118148769937</v>
      </c>
      <c r="AU861" s="1">
        <f t="shared" si="692"/>
        <v>0.94468985696588981</v>
      </c>
      <c r="AV861" s="2">
        <f t="shared" si="657"/>
        <v>860</v>
      </c>
      <c r="AW861" s="1">
        <f t="shared" si="658"/>
        <v>944.68985696588982</v>
      </c>
      <c r="AX861" s="1">
        <f t="shared" si="659"/>
        <v>0.97511118148769937</v>
      </c>
      <c r="AY861" s="1">
        <f t="shared" si="660"/>
        <v>1.0946226546840079</v>
      </c>
      <c r="AZ861" s="1">
        <f t="shared" si="655"/>
        <v>5.1999999999999998E-3</v>
      </c>
      <c r="BA861" s="1">
        <f t="shared" si="656"/>
        <v>21.241832417841181</v>
      </c>
    </row>
    <row r="862" spans="1:53">
      <c r="A862" s="2">
        <f t="shared" si="662"/>
        <v>0.86100000000000065</v>
      </c>
      <c r="B862" s="1">
        <f t="shared" si="648"/>
        <v>0.91935016666666747</v>
      </c>
      <c r="C862" s="1">
        <f t="shared" si="663"/>
        <v>5.5054319045061119E-2</v>
      </c>
      <c r="D862" s="1">
        <f t="shared" si="649"/>
        <v>1.0998699784684323</v>
      </c>
      <c r="E862" s="1">
        <f t="shared" si="693"/>
        <v>1.0998652058894751</v>
      </c>
      <c r="F862" s="1">
        <f t="shared" si="693"/>
        <v>1.0998650305984019</v>
      </c>
      <c r="G862" s="1">
        <f t="shared" si="693"/>
        <v>1.0998650241600259</v>
      </c>
      <c r="H862" s="1">
        <f t="shared" si="664"/>
        <v>0.97514034632103885</v>
      </c>
      <c r="I862" s="1">
        <f t="shared" si="650"/>
        <v>21.467654773985579</v>
      </c>
      <c r="J862" s="1">
        <f>VLOOKUP($I862,Graph!$D$3:$M$50,col)</f>
        <v>6.0000000000000001E-3</v>
      </c>
      <c r="K862" s="1">
        <f>VLOOKUP($I862,Graph!$D$3:$M$50,col+1)</f>
        <v>4.7999999999999996E-3</v>
      </c>
      <c r="L862" s="1">
        <f t="shared" si="665"/>
        <v>5.1999999999999998E-3</v>
      </c>
      <c r="M862" s="1">
        <f t="shared" si="666"/>
        <v>0.64051666666666662</v>
      </c>
      <c r="N862" s="1">
        <f t="shared" si="667"/>
        <v>0.85580000000000067</v>
      </c>
      <c r="O862" s="1">
        <f t="shared" si="668"/>
        <v>5.2667140913006547E-2</v>
      </c>
      <c r="P862" s="1">
        <f t="shared" si="669"/>
        <v>1.0948075267537483</v>
      </c>
      <c r="Q862" s="1">
        <f t="shared" si="670"/>
        <v>1.0946370054558361</v>
      </c>
      <c r="R862" s="1">
        <f t="shared" si="671"/>
        <v>1.0946311059225096</v>
      </c>
      <c r="S862" s="1">
        <f t="shared" si="672"/>
        <v>1.0946309016404927</v>
      </c>
      <c r="T862" s="1">
        <f t="shared" si="673"/>
        <v>0.97512151580617823</v>
      </c>
      <c r="U862" s="1">
        <f t="shared" si="674"/>
        <v>0.94635520995140077</v>
      </c>
      <c r="V862" s="2">
        <f t="shared" si="651"/>
        <v>21.254307193557334</v>
      </c>
      <c r="W862" s="1">
        <f>VLOOKUP(V862,Graph!$D$3:$M$50,col)</f>
        <v>6.0000000000000001E-3</v>
      </c>
      <c r="X862" s="1">
        <f>VLOOKUP(V862,Graph!$D$3:$M$50,col+1)</f>
        <v>4.7999999999999996E-3</v>
      </c>
      <c r="Y862" s="1">
        <f t="shared" si="675"/>
        <v>5.1999999999999998E-3</v>
      </c>
      <c r="Z862" s="1">
        <f t="shared" si="652"/>
        <v>0.64051666666666662</v>
      </c>
      <c r="AA862" s="2">
        <f t="shared" si="676"/>
        <v>0.85580000000000067</v>
      </c>
      <c r="AB862" s="1">
        <f t="shared" si="677"/>
        <v>5.2667140913006547E-2</v>
      </c>
      <c r="AC862" s="1">
        <f t="shared" si="678"/>
        <v>1.0946308945666479</v>
      </c>
      <c r="AD862" s="1">
        <f t="shared" si="679"/>
        <v>1.0946308943216958</v>
      </c>
      <c r="AE862" s="1">
        <f t="shared" si="680"/>
        <v>1.0946308943132133</v>
      </c>
      <c r="AF862" s="1">
        <f t="shared" si="681"/>
        <v>1.0946308943129195</v>
      </c>
      <c r="AG862" s="1">
        <f t="shared" si="682"/>
        <v>0.97512151580617823</v>
      </c>
      <c r="AH862" s="1">
        <f t="shared" si="683"/>
        <v>0.94635520361640046</v>
      </c>
      <c r="AI862" s="2">
        <f t="shared" si="653"/>
        <v>21.254307146131154</v>
      </c>
      <c r="AJ862" s="1">
        <f>VLOOKUP(AI862,Graph!$D$3:$M$50,col)</f>
        <v>6.0000000000000001E-3</v>
      </c>
      <c r="AK862" s="1">
        <f>VLOOKUP(AI862,Graph!$D$3:$M$50,col+1)</f>
        <v>4.7999999999999996E-3</v>
      </c>
      <c r="AL862" s="1">
        <f t="shared" si="684"/>
        <v>5.1999999999999998E-3</v>
      </c>
      <c r="AM862" s="1">
        <f t="shared" si="654"/>
        <v>0.64051666666666662</v>
      </c>
      <c r="AN862" s="2">
        <f t="shared" si="685"/>
        <v>0.85580000000000067</v>
      </c>
      <c r="AO862" s="1">
        <f t="shared" si="686"/>
        <v>5.2667140913006547E-2</v>
      </c>
      <c r="AP862" s="1">
        <f t="shared" si="687"/>
        <v>1.0946308943129093</v>
      </c>
      <c r="AQ862" s="1">
        <f t="shared" si="688"/>
        <v>1.0946308943129093</v>
      </c>
      <c r="AR862" s="1">
        <f t="shared" si="689"/>
        <v>1.0946308943129093</v>
      </c>
      <c r="AS862" s="1">
        <f t="shared" si="690"/>
        <v>1.0946308943129093</v>
      </c>
      <c r="AT862" s="1">
        <f t="shared" si="691"/>
        <v>0.97512151580617823</v>
      </c>
      <c r="AU862" s="1">
        <f t="shared" si="692"/>
        <v>0.94635520361639158</v>
      </c>
      <c r="AV862" s="2">
        <f t="shared" si="657"/>
        <v>861</v>
      </c>
      <c r="AW862" s="1">
        <f t="shared" si="658"/>
        <v>946.35520361639158</v>
      </c>
      <c r="AX862" s="1">
        <f t="shared" si="659"/>
        <v>0.97512151580617823</v>
      </c>
      <c r="AY862" s="1">
        <f t="shared" si="660"/>
        <v>1.0946308943129093</v>
      </c>
      <c r="AZ862" s="1">
        <f t="shared" si="655"/>
        <v>5.1999999999999998E-3</v>
      </c>
      <c r="BA862" s="1">
        <f t="shared" si="656"/>
        <v>21.254307146131154</v>
      </c>
    </row>
    <row r="863" spans="1:53">
      <c r="A863" s="2">
        <f t="shared" si="662"/>
        <v>0.86200000000000065</v>
      </c>
      <c r="B863" s="1">
        <f t="shared" si="648"/>
        <v>0.92039133333333412</v>
      </c>
      <c r="C863" s="1">
        <f t="shared" si="663"/>
        <v>5.5057501739401472E-2</v>
      </c>
      <c r="D863" s="1">
        <f t="shared" si="649"/>
        <v>1.0998767689164206</v>
      </c>
      <c r="E863" s="1">
        <f t="shared" si="693"/>
        <v>1.0998722450857938</v>
      </c>
      <c r="F863" s="1">
        <f t="shared" si="693"/>
        <v>1.0998720789178771</v>
      </c>
      <c r="G863" s="1">
        <f t="shared" si="693"/>
        <v>1.0998720728141185</v>
      </c>
      <c r="H863" s="1">
        <f t="shared" si="664"/>
        <v>0.9768459505088759</v>
      </c>
      <c r="I863" s="1">
        <f t="shared" si="650"/>
        <v>21.480163740844514</v>
      </c>
      <c r="J863" s="1">
        <f>VLOOKUP($I863,Graph!$D$3:$M$50,col)</f>
        <v>6.0000000000000001E-3</v>
      </c>
      <c r="K863" s="1">
        <f>VLOOKUP($I863,Graph!$D$3:$M$50,col+1)</f>
        <v>4.7999999999999996E-3</v>
      </c>
      <c r="L863" s="1">
        <f t="shared" si="665"/>
        <v>5.1999999999999998E-3</v>
      </c>
      <c r="M863" s="1">
        <f t="shared" si="666"/>
        <v>0.64051666666666662</v>
      </c>
      <c r="N863" s="1">
        <f t="shared" si="667"/>
        <v>0.85680000000000067</v>
      </c>
      <c r="O863" s="1">
        <f t="shared" si="668"/>
        <v>5.2670928144940954E-2</v>
      </c>
      <c r="P863" s="1">
        <f t="shared" si="669"/>
        <v>1.0948157269431964</v>
      </c>
      <c r="Q863" s="1">
        <f t="shared" si="670"/>
        <v>1.0946452268398137</v>
      </c>
      <c r="R863" s="1">
        <f t="shared" si="671"/>
        <v>1.0946393274789488</v>
      </c>
      <c r="S863" s="1">
        <f t="shared" si="672"/>
        <v>1.0946391231835209</v>
      </c>
      <c r="T863" s="1">
        <f t="shared" si="673"/>
        <v>0.97513182618350069</v>
      </c>
      <c r="U863" s="1">
        <f t="shared" si="674"/>
        <v>0.94802153502616615</v>
      </c>
      <c r="V863" s="2">
        <f t="shared" si="651"/>
        <v>21.266774611711181</v>
      </c>
      <c r="W863" s="1">
        <f>VLOOKUP(V863,Graph!$D$3:$M$50,col)</f>
        <v>6.0000000000000001E-3</v>
      </c>
      <c r="X863" s="1">
        <f>VLOOKUP(V863,Graph!$D$3:$M$50,col+1)</f>
        <v>4.7999999999999996E-3</v>
      </c>
      <c r="Y863" s="1">
        <f t="shared" si="675"/>
        <v>5.1999999999999998E-3</v>
      </c>
      <c r="Z863" s="1">
        <f t="shared" si="652"/>
        <v>0.64051666666666662</v>
      </c>
      <c r="AA863" s="2">
        <f t="shared" si="676"/>
        <v>0.85680000000000067</v>
      </c>
      <c r="AB863" s="1">
        <f t="shared" si="677"/>
        <v>5.2670928144940954E-2</v>
      </c>
      <c r="AC863" s="1">
        <f t="shared" si="678"/>
        <v>1.0946391161085405</v>
      </c>
      <c r="AD863" s="1">
        <f t="shared" si="679"/>
        <v>1.0946391158635256</v>
      </c>
      <c r="AE863" s="1">
        <f t="shared" si="680"/>
        <v>1.0946391158550406</v>
      </c>
      <c r="AF863" s="1">
        <f t="shared" si="681"/>
        <v>1.0946391158547466</v>
      </c>
      <c r="AG863" s="1">
        <f t="shared" si="682"/>
        <v>0.97513182618350069</v>
      </c>
      <c r="AH863" s="1">
        <f t="shared" si="683"/>
        <v>0.94802152867901857</v>
      </c>
      <c r="AI863" s="2">
        <f t="shared" si="653"/>
        <v>21.266774564249754</v>
      </c>
      <c r="AJ863" s="1">
        <f>VLOOKUP(AI863,Graph!$D$3:$M$50,col)</f>
        <v>6.0000000000000001E-3</v>
      </c>
      <c r="AK863" s="1">
        <f>VLOOKUP(AI863,Graph!$D$3:$M$50,col+1)</f>
        <v>4.7999999999999996E-3</v>
      </c>
      <c r="AL863" s="1">
        <f t="shared" si="684"/>
        <v>5.1999999999999998E-3</v>
      </c>
      <c r="AM863" s="1">
        <f t="shared" si="654"/>
        <v>0.64051666666666662</v>
      </c>
      <c r="AN863" s="2">
        <f t="shared" si="685"/>
        <v>0.85680000000000067</v>
      </c>
      <c r="AO863" s="1">
        <f t="shared" si="686"/>
        <v>5.2670928144940954E-2</v>
      </c>
      <c r="AP863" s="1">
        <f t="shared" si="687"/>
        <v>1.0946391158547366</v>
      </c>
      <c r="AQ863" s="1">
        <f t="shared" si="688"/>
        <v>1.0946391158547362</v>
      </c>
      <c r="AR863" s="1">
        <f t="shared" si="689"/>
        <v>1.0946391158547364</v>
      </c>
      <c r="AS863" s="1">
        <f t="shared" si="690"/>
        <v>1.0946391158547362</v>
      </c>
      <c r="AT863" s="1">
        <f t="shared" si="691"/>
        <v>0.97513182618350069</v>
      </c>
      <c r="AU863" s="1">
        <f t="shared" si="692"/>
        <v>0.94802152867900957</v>
      </c>
      <c r="AV863" s="2">
        <f t="shared" si="657"/>
        <v>862</v>
      </c>
      <c r="AW863" s="1">
        <f t="shared" si="658"/>
        <v>948.02152867900952</v>
      </c>
      <c r="AX863" s="1">
        <f t="shared" si="659"/>
        <v>0.97513182618350069</v>
      </c>
      <c r="AY863" s="1">
        <f t="shared" si="660"/>
        <v>1.0946391158547362</v>
      </c>
      <c r="AZ863" s="1">
        <f t="shared" si="655"/>
        <v>5.1999999999999998E-3</v>
      </c>
      <c r="BA863" s="1">
        <f t="shared" si="656"/>
        <v>21.266774564249754</v>
      </c>
    </row>
    <row r="864" spans="1:53">
      <c r="A864" s="2">
        <f t="shared" si="662"/>
        <v>0.86300000000000066</v>
      </c>
      <c r="B864" s="1">
        <f t="shared" si="648"/>
        <v>0.92143250000000076</v>
      </c>
      <c r="C864" s="1">
        <f t="shared" si="663"/>
        <v>5.5060677332893909E-2</v>
      </c>
      <c r="D864" s="1">
        <f t="shared" si="649"/>
        <v>1.0998835443397221</v>
      </c>
      <c r="E864" s="1">
        <f t="shared" si="693"/>
        <v>1.0998792687622048</v>
      </c>
      <c r="F864" s="1">
        <f t="shared" si="693"/>
        <v>1.0998791117007163</v>
      </c>
      <c r="G864" s="1">
        <f t="shared" si="693"/>
        <v>1.0998791059310131</v>
      </c>
      <c r="H864" s="1">
        <f t="shared" si="664"/>
        <v>0.97855254865150887</v>
      </c>
      <c r="I864" s="1">
        <f t="shared" si="650"/>
        <v>21.49266543244924</v>
      </c>
      <c r="J864" s="1">
        <f>VLOOKUP($I864,Graph!$D$3:$M$50,col)</f>
        <v>6.0000000000000001E-3</v>
      </c>
      <c r="K864" s="1">
        <f>VLOOKUP($I864,Graph!$D$3:$M$50,col+1)</f>
        <v>4.7999999999999996E-3</v>
      </c>
      <c r="L864" s="1">
        <f t="shared" si="665"/>
        <v>5.1999999999999998E-3</v>
      </c>
      <c r="M864" s="1">
        <f t="shared" si="666"/>
        <v>0.64051666666666662</v>
      </c>
      <c r="N864" s="1">
        <f t="shared" si="667"/>
        <v>0.85780000000000067</v>
      </c>
      <c r="O864" s="1">
        <f t="shared" si="668"/>
        <v>5.2674706953860714E-2</v>
      </c>
      <c r="P864" s="1">
        <f t="shared" si="669"/>
        <v>1.0948239091413066</v>
      </c>
      <c r="Q864" s="1">
        <f t="shared" si="670"/>
        <v>1.0946534301960436</v>
      </c>
      <c r="R864" s="1">
        <f t="shared" si="671"/>
        <v>1.0946475310077406</v>
      </c>
      <c r="S864" s="1">
        <f t="shared" si="672"/>
        <v>1.0946473266989485</v>
      </c>
      <c r="T864" s="1">
        <f t="shared" si="673"/>
        <v>0.97514211270276596</v>
      </c>
      <c r="U864" s="1">
        <f t="shared" si="674"/>
        <v>0.9496888379385332</v>
      </c>
      <c r="V864" s="2">
        <f t="shared" si="651"/>
        <v>21.279234732518553</v>
      </c>
      <c r="W864" s="1">
        <f>VLOOKUP(V864,Graph!$D$3:$M$50,col)</f>
        <v>6.0000000000000001E-3</v>
      </c>
      <c r="X864" s="1">
        <f>VLOOKUP(V864,Graph!$D$3:$M$50,col+1)</f>
        <v>4.7999999999999996E-3</v>
      </c>
      <c r="Y864" s="1">
        <f t="shared" si="675"/>
        <v>5.1999999999999998E-3</v>
      </c>
      <c r="Z864" s="1">
        <f t="shared" si="652"/>
        <v>0.64051666666666662</v>
      </c>
      <c r="AA864" s="2">
        <f t="shared" si="676"/>
        <v>0.85780000000000067</v>
      </c>
      <c r="AB864" s="1">
        <f t="shared" si="677"/>
        <v>5.2674706953860714E-2</v>
      </c>
      <c r="AC864" s="1">
        <f t="shared" si="678"/>
        <v>1.0946473196228359</v>
      </c>
      <c r="AD864" s="1">
        <f t="shared" si="679"/>
        <v>1.0946473193777584</v>
      </c>
      <c r="AE864" s="1">
        <f t="shared" si="680"/>
        <v>1.0946473193692703</v>
      </c>
      <c r="AF864" s="1">
        <f t="shared" si="681"/>
        <v>1.0946473193689763</v>
      </c>
      <c r="AG864" s="1">
        <f t="shared" si="682"/>
        <v>0.97514211270276596</v>
      </c>
      <c r="AH864" s="1">
        <f t="shared" si="683"/>
        <v>0.94968883157923134</v>
      </c>
      <c r="AI864" s="2">
        <f t="shared" si="653"/>
        <v>21.279234685021919</v>
      </c>
      <c r="AJ864" s="1">
        <f>VLOOKUP(AI864,Graph!$D$3:$M$50,col)</f>
        <v>6.0000000000000001E-3</v>
      </c>
      <c r="AK864" s="1">
        <f>VLOOKUP(AI864,Graph!$D$3:$M$50,col+1)</f>
        <v>4.7999999999999996E-3</v>
      </c>
      <c r="AL864" s="1">
        <f t="shared" si="684"/>
        <v>5.1999999999999998E-3</v>
      </c>
      <c r="AM864" s="1">
        <f t="shared" si="654"/>
        <v>0.64051666666666662</v>
      </c>
      <c r="AN864" s="2">
        <f t="shared" si="685"/>
        <v>0.85780000000000067</v>
      </c>
      <c r="AO864" s="1">
        <f t="shared" si="686"/>
        <v>5.2674706953860714E-2</v>
      </c>
      <c r="AP864" s="1">
        <f t="shared" si="687"/>
        <v>1.0946473193689663</v>
      </c>
      <c r="AQ864" s="1">
        <f t="shared" si="688"/>
        <v>1.0946473193689659</v>
      </c>
      <c r="AR864" s="1">
        <f t="shared" si="689"/>
        <v>1.0946473193689659</v>
      </c>
      <c r="AS864" s="1">
        <f t="shared" si="690"/>
        <v>1.0946473193689659</v>
      </c>
      <c r="AT864" s="1">
        <f t="shared" si="691"/>
        <v>0.97514211270276596</v>
      </c>
      <c r="AU864" s="1">
        <f t="shared" si="692"/>
        <v>0.94968883157922235</v>
      </c>
      <c r="AV864" s="2">
        <f t="shared" si="657"/>
        <v>863</v>
      </c>
      <c r="AW864" s="1">
        <f t="shared" si="658"/>
        <v>949.68883157922232</v>
      </c>
      <c r="AX864" s="1">
        <f t="shared" si="659"/>
        <v>0.97514211270276596</v>
      </c>
      <c r="AY864" s="1">
        <f t="shared" si="660"/>
        <v>1.0946473193689659</v>
      </c>
      <c r="AZ864" s="1">
        <f t="shared" si="655"/>
        <v>5.1999999999999998E-3</v>
      </c>
      <c r="BA864" s="1">
        <f t="shared" si="656"/>
        <v>21.279234685021919</v>
      </c>
    </row>
    <row r="865" spans="1:53">
      <c r="A865" s="2">
        <f t="shared" si="662"/>
        <v>0.86400000000000066</v>
      </c>
      <c r="B865" s="1">
        <f t="shared" si="648"/>
        <v>0.92247366666666752</v>
      </c>
      <c r="C865" s="1">
        <f t="shared" si="663"/>
        <v>5.5063845849271757E-2</v>
      </c>
      <c r="D865" s="1">
        <f t="shared" si="649"/>
        <v>1.0998903047881399</v>
      </c>
      <c r="E865" s="1">
        <f t="shared" si="693"/>
        <v>1.0998862769699695</v>
      </c>
      <c r="F865" s="1">
        <f t="shared" si="693"/>
        <v>1.0998861289982274</v>
      </c>
      <c r="G865" s="1">
        <f t="shared" si="693"/>
        <v>1.0998861235620196</v>
      </c>
      <c r="H865" s="1">
        <f t="shared" si="664"/>
        <v>0.980260140170092</v>
      </c>
      <c r="I865" s="1">
        <f t="shared" si="650"/>
        <v>21.50515986147095</v>
      </c>
      <c r="J865" s="1">
        <f>VLOOKUP($I865,Graph!$D$3:$M$50,col)</f>
        <v>6.0000000000000001E-3</v>
      </c>
      <c r="K865" s="1">
        <f>VLOOKUP($I865,Graph!$D$3:$M$50,col+1)</f>
        <v>4.7999999999999996E-3</v>
      </c>
      <c r="L865" s="1">
        <f t="shared" si="665"/>
        <v>5.1999999999999998E-3</v>
      </c>
      <c r="M865" s="1">
        <f t="shared" si="666"/>
        <v>0.64051666666666662</v>
      </c>
      <c r="N865" s="1">
        <f t="shared" si="667"/>
        <v>0.85880000000000067</v>
      </c>
      <c r="O865" s="1">
        <f t="shared" si="668"/>
        <v>5.2678477367827187E-2</v>
      </c>
      <c r="P865" s="1">
        <f t="shared" si="669"/>
        <v>1.0948320734072108</v>
      </c>
      <c r="Q865" s="1">
        <f t="shared" si="670"/>
        <v>1.094661615583745</v>
      </c>
      <c r="R865" s="1">
        <f t="shared" si="671"/>
        <v>1.0946557165681023</v>
      </c>
      <c r="S865" s="1">
        <f t="shared" si="672"/>
        <v>1.0946555122459931</v>
      </c>
      <c r="T865" s="1">
        <f t="shared" si="673"/>
        <v>0.97515237544668865</v>
      </c>
      <c r="U865" s="1">
        <f t="shared" si="674"/>
        <v>0.95135711811499213</v>
      </c>
      <c r="V865" s="2">
        <f t="shared" si="651"/>
        <v>21.291687568766953</v>
      </c>
      <c r="W865" s="1">
        <f>VLOOKUP(V865,Graph!$D$3:$M$50,col)</f>
        <v>6.0000000000000001E-3</v>
      </c>
      <c r="X865" s="1">
        <f>VLOOKUP(V865,Graph!$D$3:$M$50,col+1)</f>
        <v>4.7999999999999996E-3</v>
      </c>
      <c r="Y865" s="1">
        <f t="shared" si="675"/>
        <v>5.1999999999999998E-3</v>
      </c>
      <c r="Z865" s="1">
        <f t="shared" si="652"/>
        <v>0.64051666666666662</v>
      </c>
      <c r="AA865" s="2">
        <f t="shared" si="676"/>
        <v>0.85880000000000067</v>
      </c>
      <c r="AB865" s="1">
        <f t="shared" si="677"/>
        <v>5.2678477367827187E-2</v>
      </c>
      <c r="AC865" s="1">
        <f t="shared" si="678"/>
        <v>1.0946555051687503</v>
      </c>
      <c r="AD865" s="1">
        <f t="shared" si="679"/>
        <v>1.0946555049236111</v>
      </c>
      <c r="AE865" s="1">
        <f t="shared" si="680"/>
        <v>1.0946555049151194</v>
      </c>
      <c r="AF865" s="1">
        <f t="shared" si="681"/>
        <v>1.0946555049148254</v>
      </c>
      <c r="AG865" s="1">
        <f t="shared" si="682"/>
        <v>0.97515237544668865</v>
      </c>
      <c r="AH865" s="1">
        <f t="shared" si="683"/>
        <v>0.95135711174352788</v>
      </c>
      <c r="AI865" s="2">
        <f t="shared" si="653"/>
        <v>21.291687521235129</v>
      </c>
      <c r="AJ865" s="1">
        <f>VLOOKUP(AI865,Graph!$D$3:$M$50,col)</f>
        <v>6.0000000000000001E-3</v>
      </c>
      <c r="AK865" s="1">
        <f>VLOOKUP(AI865,Graph!$D$3:$M$50,col+1)</f>
        <v>4.7999999999999996E-3</v>
      </c>
      <c r="AL865" s="1">
        <f t="shared" si="684"/>
        <v>5.1999999999999998E-3</v>
      </c>
      <c r="AM865" s="1">
        <f t="shared" si="654"/>
        <v>0.64051666666666662</v>
      </c>
      <c r="AN865" s="2">
        <f t="shared" si="685"/>
        <v>0.85880000000000067</v>
      </c>
      <c r="AO865" s="1">
        <f t="shared" si="686"/>
        <v>5.2678477367827187E-2</v>
      </c>
      <c r="AP865" s="1">
        <f t="shared" si="687"/>
        <v>1.0946555049148157</v>
      </c>
      <c r="AQ865" s="1">
        <f t="shared" si="688"/>
        <v>1.094655504914815</v>
      </c>
      <c r="AR865" s="1">
        <f t="shared" si="689"/>
        <v>1.094655504914815</v>
      </c>
      <c r="AS865" s="1">
        <f t="shared" si="690"/>
        <v>1.094655504914815</v>
      </c>
      <c r="AT865" s="1">
        <f t="shared" si="691"/>
        <v>0.97515237544668865</v>
      </c>
      <c r="AU865" s="1">
        <f t="shared" si="692"/>
        <v>0.95135711174351889</v>
      </c>
      <c r="AV865" s="2">
        <f t="shared" si="657"/>
        <v>864</v>
      </c>
      <c r="AW865" s="1">
        <f t="shared" si="658"/>
        <v>951.35711174351889</v>
      </c>
      <c r="AX865" s="1">
        <f t="shared" si="659"/>
        <v>0.97515237544668865</v>
      </c>
      <c r="AY865" s="1">
        <f t="shared" si="660"/>
        <v>1.094655504914815</v>
      </c>
      <c r="AZ865" s="1">
        <f t="shared" si="655"/>
        <v>5.1999999999999998E-3</v>
      </c>
      <c r="BA865" s="1">
        <f t="shared" si="656"/>
        <v>21.291687521235129</v>
      </c>
    </row>
    <row r="866" spans="1:53">
      <c r="A866" s="2">
        <f t="shared" si="662"/>
        <v>0.86500000000000066</v>
      </c>
      <c r="B866" s="1">
        <f t="shared" si="648"/>
        <v>0.92351483333333417</v>
      </c>
      <c r="C866" s="1">
        <f t="shared" si="663"/>
        <v>5.5067007312162922E-2</v>
      </c>
      <c r="D866" s="1">
        <f t="shared" si="649"/>
        <v>1.0998970503112566</v>
      </c>
      <c r="E866" s="1">
        <f t="shared" si="693"/>
        <v>1.0998932697601274</v>
      </c>
      <c r="F866" s="1">
        <f t="shared" si="693"/>
        <v>1.0998931308614928</v>
      </c>
      <c r="G866" s="1">
        <f t="shared" si="693"/>
        <v>1.0998931257582212</v>
      </c>
      <c r="H866" s="1">
        <f t="shared" si="664"/>
        <v>0.98196872448678918</v>
      </c>
      <c r="I866" s="1">
        <f t="shared" si="650"/>
        <v>21.517647040544098</v>
      </c>
      <c r="J866" s="1">
        <f>VLOOKUP($I866,Graph!$D$3:$M$50,col)</f>
        <v>6.0000000000000001E-3</v>
      </c>
      <c r="K866" s="1">
        <f>VLOOKUP($I866,Graph!$D$3:$M$50,col+1)</f>
        <v>4.7999999999999996E-3</v>
      </c>
      <c r="L866" s="1">
        <f t="shared" si="665"/>
        <v>5.1999999999999998E-3</v>
      </c>
      <c r="M866" s="1">
        <f t="shared" si="666"/>
        <v>0.64051666666666662</v>
      </c>
      <c r="N866" s="1">
        <f t="shared" si="667"/>
        <v>0.85980000000000067</v>
      </c>
      <c r="O866" s="1">
        <f t="shared" si="668"/>
        <v>5.2682239414777322E-2</v>
      </c>
      <c r="P866" s="1">
        <f t="shared" si="669"/>
        <v>1.094840219799782</v>
      </c>
      <c r="Q866" s="1">
        <f t="shared" si="670"/>
        <v>1.0946697830618775</v>
      </c>
      <c r="R866" s="1">
        <f t="shared" si="671"/>
        <v>1.0946638842189917</v>
      </c>
      <c r="S866" s="1">
        <f t="shared" si="672"/>
        <v>1.0946636798836118</v>
      </c>
      <c r="T866" s="1">
        <f t="shared" si="673"/>
        <v>0.97516261449760144</v>
      </c>
      <c r="U866" s="1">
        <f t="shared" si="674"/>
        <v>0.95302637498304077</v>
      </c>
      <c r="V866" s="2">
        <f t="shared" si="651"/>
        <v>21.304133133206605</v>
      </c>
      <c r="W866" s="1">
        <f>VLOOKUP(V866,Graph!$D$3:$M$50,col)</f>
        <v>6.0000000000000001E-3</v>
      </c>
      <c r="X866" s="1">
        <f>VLOOKUP(V866,Graph!$D$3:$M$50,col+1)</f>
        <v>4.7999999999999996E-3</v>
      </c>
      <c r="Y866" s="1">
        <f t="shared" si="675"/>
        <v>5.1999999999999998E-3</v>
      </c>
      <c r="Z866" s="1">
        <f t="shared" si="652"/>
        <v>0.64051666666666662</v>
      </c>
      <c r="AA866" s="2">
        <f t="shared" si="676"/>
        <v>0.85980000000000067</v>
      </c>
      <c r="AB866" s="1">
        <f t="shared" si="677"/>
        <v>5.2682239414777322E-2</v>
      </c>
      <c r="AC866" s="1">
        <f t="shared" si="678"/>
        <v>1.0946636728052421</v>
      </c>
      <c r="AD866" s="1">
        <f t="shared" si="679"/>
        <v>1.0946636725600405</v>
      </c>
      <c r="AE866" s="1">
        <f t="shared" si="680"/>
        <v>1.0946636725515464</v>
      </c>
      <c r="AF866" s="1">
        <f t="shared" si="681"/>
        <v>1.0946636725512522</v>
      </c>
      <c r="AG866" s="1">
        <f t="shared" si="682"/>
        <v>0.97516261449760144</v>
      </c>
      <c r="AH866" s="1">
        <f t="shared" si="683"/>
        <v>0.95302636859940693</v>
      </c>
      <c r="AI866" s="2">
        <f t="shared" si="653"/>
        <v>21.304133085639616</v>
      </c>
      <c r="AJ866" s="1">
        <f>VLOOKUP(AI866,Graph!$D$3:$M$50,col)</f>
        <v>6.0000000000000001E-3</v>
      </c>
      <c r="AK866" s="1">
        <f>VLOOKUP(AI866,Graph!$D$3:$M$50,col+1)</f>
        <v>4.7999999999999996E-3</v>
      </c>
      <c r="AL866" s="1">
        <f t="shared" si="684"/>
        <v>5.1999999999999998E-3</v>
      </c>
      <c r="AM866" s="1">
        <f t="shared" si="654"/>
        <v>0.64051666666666662</v>
      </c>
      <c r="AN866" s="2">
        <f t="shared" si="685"/>
        <v>0.85980000000000067</v>
      </c>
      <c r="AO866" s="1">
        <f t="shared" si="686"/>
        <v>5.2682239414777322E-2</v>
      </c>
      <c r="AP866" s="1">
        <f t="shared" si="687"/>
        <v>1.094663672551242</v>
      </c>
      <c r="AQ866" s="1">
        <f t="shared" si="688"/>
        <v>1.094663672551242</v>
      </c>
      <c r="AR866" s="1">
        <f t="shared" si="689"/>
        <v>1.094663672551242</v>
      </c>
      <c r="AS866" s="1">
        <f t="shared" si="690"/>
        <v>1.094663672551242</v>
      </c>
      <c r="AT866" s="1">
        <f t="shared" si="691"/>
        <v>0.97516261449760144</v>
      </c>
      <c r="AU866" s="1">
        <f t="shared" si="692"/>
        <v>0.95302636859939804</v>
      </c>
      <c r="AV866" s="2">
        <f t="shared" si="657"/>
        <v>865</v>
      </c>
      <c r="AW866" s="1">
        <f t="shared" si="658"/>
        <v>953.0263685993981</v>
      </c>
      <c r="AX866" s="1">
        <f t="shared" si="659"/>
        <v>0.97516261449760144</v>
      </c>
      <c r="AY866" s="1">
        <f t="shared" si="660"/>
        <v>1.094663672551242</v>
      </c>
      <c r="AZ866" s="1">
        <f t="shared" si="655"/>
        <v>5.1999999999999998E-3</v>
      </c>
      <c r="BA866" s="1">
        <f t="shared" si="656"/>
        <v>21.304133085639616</v>
      </c>
    </row>
    <row r="867" spans="1:53">
      <c r="A867" s="2">
        <f t="shared" si="662"/>
        <v>0.86600000000000066</v>
      </c>
      <c r="B867" s="1">
        <f t="shared" si="648"/>
        <v>0.92455600000000082</v>
      </c>
      <c r="C867" s="1">
        <f t="shared" si="663"/>
        <v>5.5070161745090072E-2</v>
      </c>
      <c r="D867" s="1">
        <f t="shared" si="649"/>
        <v>1.0999037809584367</v>
      </c>
      <c r="E867" s="1">
        <f t="shared" si="693"/>
        <v>1.0999002471834911</v>
      </c>
      <c r="F867" s="1">
        <f t="shared" si="693"/>
        <v>1.0999001173413696</v>
      </c>
      <c r="G867" s="1">
        <f t="shared" si="693"/>
        <v>1.0999001125704775</v>
      </c>
      <c r="H867" s="1">
        <f t="shared" si="664"/>
        <v>0.98367830102477261</v>
      </c>
      <c r="I867" s="1">
        <f t="shared" si="650"/>
        <v>21.530126982266577</v>
      </c>
      <c r="J867" s="1">
        <f>VLOOKUP($I867,Graph!$D$3:$M$50,col)</f>
        <v>6.0000000000000001E-3</v>
      </c>
      <c r="K867" s="1">
        <f>VLOOKUP($I867,Graph!$D$3:$M$50,col+1)</f>
        <v>4.7999999999999996E-3</v>
      </c>
      <c r="L867" s="1">
        <f t="shared" si="665"/>
        <v>5.1999999999999998E-3</v>
      </c>
      <c r="M867" s="1">
        <f t="shared" si="666"/>
        <v>0.64051666666666662</v>
      </c>
      <c r="N867" s="1">
        <f t="shared" si="667"/>
        <v>0.86080000000000068</v>
      </c>
      <c r="O867" s="1">
        <f t="shared" si="668"/>
        <v>5.2685993122524255E-2</v>
      </c>
      <c r="P867" s="1">
        <f t="shared" si="669"/>
        <v>1.0948483483776348</v>
      </c>
      <c r="Q867" s="1">
        <f t="shared" si="670"/>
        <v>1.0946779326891429</v>
      </c>
      <c r="R867" s="1">
        <f t="shared" si="671"/>
        <v>1.0946720340191101</v>
      </c>
      <c r="S867" s="1">
        <f t="shared" si="672"/>
        <v>1.0946718296705047</v>
      </c>
      <c r="T867" s="1">
        <f t="shared" si="673"/>
        <v>0.97517282993745769</v>
      </c>
      <c r="U867" s="1">
        <f t="shared" si="674"/>
        <v>0.95469660797118205</v>
      </c>
      <c r="V867" s="2">
        <f t="shared" si="651"/>
        <v>21.316571438550604</v>
      </c>
      <c r="W867" s="1">
        <f>VLOOKUP(V867,Graph!$D$3:$M$50,col)</f>
        <v>6.0000000000000001E-3</v>
      </c>
      <c r="X867" s="1">
        <f>VLOOKUP(V867,Graph!$D$3:$M$50,col+1)</f>
        <v>4.7999999999999996E-3</v>
      </c>
      <c r="Y867" s="1">
        <f t="shared" si="675"/>
        <v>5.1999999999999998E-3</v>
      </c>
      <c r="Z867" s="1">
        <f t="shared" si="652"/>
        <v>0.64051666666666662</v>
      </c>
      <c r="AA867" s="2">
        <f t="shared" si="676"/>
        <v>0.86080000000000068</v>
      </c>
      <c r="AB867" s="1">
        <f t="shared" si="677"/>
        <v>5.2685993122524255E-2</v>
      </c>
      <c r="AC867" s="1">
        <f t="shared" si="678"/>
        <v>1.0946718225910115</v>
      </c>
      <c r="AD867" s="1">
        <f t="shared" si="679"/>
        <v>1.0946718223457483</v>
      </c>
      <c r="AE867" s="1">
        <f t="shared" si="680"/>
        <v>1.0946718223372511</v>
      </c>
      <c r="AF867" s="1">
        <f t="shared" si="681"/>
        <v>1.0946718223369565</v>
      </c>
      <c r="AG867" s="1">
        <f t="shared" si="682"/>
        <v>0.97517282993745769</v>
      </c>
      <c r="AH867" s="1">
        <f t="shared" si="683"/>
        <v>0.95469660157537151</v>
      </c>
      <c r="AI867" s="2">
        <f t="shared" si="653"/>
        <v>21.316571390948482</v>
      </c>
      <c r="AJ867" s="1">
        <f>VLOOKUP(AI867,Graph!$D$3:$M$50,col)</f>
        <v>6.0000000000000001E-3</v>
      </c>
      <c r="AK867" s="1">
        <f>VLOOKUP(AI867,Graph!$D$3:$M$50,col+1)</f>
        <v>4.7999999999999996E-3</v>
      </c>
      <c r="AL867" s="1">
        <f t="shared" si="684"/>
        <v>5.1999999999999998E-3</v>
      </c>
      <c r="AM867" s="1">
        <f t="shared" si="654"/>
        <v>0.64051666666666662</v>
      </c>
      <c r="AN867" s="2">
        <f t="shared" si="685"/>
        <v>0.86080000000000068</v>
      </c>
      <c r="AO867" s="1">
        <f t="shared" si="686"/>
        <v>5.2685993122524255E-2</v>
      </c>
      <c r="AP867" s="1">
        <f t="shared" si="687"/>
        <v>1.0946718223369465</v>
      </c>
      <c r="AQ867" s="1">
        <f t="shared" si="688"/>
        <v>1.094671822336946</v>
      </c>
      <c r="AR867" s="1">
        <f t="shared" si="689"/>
        <v>1.0946718223369463</v>
      </c>
      <c r="AS867" s="1">
        <f t="shared" si="690"/>
        <v>1.094671822336946</v>
      </c>
      <c r="AT867" s="1">
        <f t="shared" si="691"/>
        <v>0.97517282993745769</v>
      </c>
      <c r="AU867" s="1">
        <f t="shared" si="692"/>
        <v>0.95469660157536251</v>
      </c>
      <c r="AV867" s="2">
        <f t="shared" si="657"/>
        <v>866</v>
      </c>
      <c r="AW867" s="1">
        <f t="shared" si="658"/>
        <v>954.69660157536248</v>
      </c>
      <c r="AX867" s="1">
        <f t="shared" si="659"/>
        <v>0.97517282993745769</v>
      </c>
      <c r="AY867" s="1">
        <f t="shared" si="660"/>
        <v>1.094671822336946</v>
      </c>
      <c r="AZ867" s="1">
        <f t="shared" si="655"/>
        <v>5.1999999999999998E-3</v>
      </c>
      <c r="BA867" s="1">
        <f t="shared" si="656"/>
        <v>21.316571390948482</v>
      </c>
    </row>
    <row r="868" spans="1:53">
      <c r="A868" s="2">
        <f t="shared" si="662"/>
        <v>0.86700000000000066</v>
      </c>
      <c r="B868" s="1">
        <f t="shared" si="648"/>
        <v>0.92559716666666747</v>
      </c>
      <c r="C868" s="1">
        <f t="shared" si="663"/>
        <v>5.5073309171471525E-2</v>
      </c>
      <c r="D868" s="1">
        <f t="shared" si="649"/>
        <v>1.0999104967788269</v>
      </c>
      <c r="E868" s="1">
        <f t="shared" si="693"/>
        <v>1.0999072092906517</v>
      </c>
      <c r="F868" s="1">
        <f t="shared" si="693"/>
        <v>1.0999070884884938</v>
      </c>
      <c r="G868" s="1">
        <f t="shared" si="693"/>
        <v>1.0999070840494238</v>
      </c>
      <c r="H868" s="1">
        <f t="shared" si="664"/>
        <v>0.98538886920821789</v>
      </c>
      <c r="I868" s="1">
        <f t="shared" si="650"/>
        <v>21.542599699199837</v>
      </c>
      <c r="J868" s="1">
        <f>VLOOKUP($I868,Graph!$D$3:$M$50,col)</f>
        <v>6.0000000000000001E-3</v>
      </c>
      <c r="K868" s="1">
        <f>VLOOKUP($I868,Graph!$D$3:$M$50,col+1)</f>
        <v>4.7999999999999996E-3</v>
      </c>
      <c r="L868" s="1">
        <f t="shared" si="665"/>
        <v>5.1999999999999998E-3</v>
      </c>
      <c r="M868" s="1">
        <f t="shared" si="666"/>
        <v>0.64051666666666662</v>
      </c>
      <c r="N868" s="1">
        <f t="shared" si="667"/>
        <v>0.86180000000000068</v>
      </c>
      <c r="O868" s="1">
        <f t="shared" si="668"/>
        <v>5.2689738518758009E-2</v>
      </c>
      <c r="P868" s="1">
        <f t="shared" si="669"/>
        <v>1.0948564591991292</v>
      </c>
      <c r="Q868" s="1">
        <f t="shared" si="670"/>
        <v>1.0946860645239882</v>
      </c>
      <c r="R868" s="1">
        <f t="shared" si="671"/>
        <v>1.0946801660269003</v>
      </c>
      <c r="S868" s="1">
        <f t="shared" si="672"/>
        <v>1.0946799616651166</v>
      </c>
      <c r="T868" s="1">
        <f t="shared" si="673"/>
        <v>0.97518302184783279</v>
      </c>
      <c r="U868" s="1">
        <f t="shared" si="674"/>
        <v>0.95636781650892222</v>
      </c>
      <c r="V868" s="2">
        <f t="shared" si="651"/>
        <v>21.329002497475088</v>
      </c>
      <c r="W868" s="1">
        <f>VLOOKUP(V868,Graph!$D$3:$M$50,col)</f>
        <v>6.0000000000000001E-3</v>
      </c>
      <c r="X868" s="1">
        <f>VLOOKUP(V868,Graph!$D$3:$M$50,col+1)</f>
        <v>4.7999999999999996E-3</v>
      </c>
      <c r="Y868" s="1">
        <f t="shared" si="675"/>
        <v>5.1999999999999998E-3</v>
      </c>
      <c r="Z868" s="1">
        <f t="shared" si="652"/>
        <v>0.64051666666666662</v>
      </c>
      <c r="AA868" s="2">
        <f t="shared" si="676"/>
        <v>0.86180000000000068</v>
      </c>
      <c r="AB868" s="1">
        <f t="shared" si="677"/>
        <v>5.2689738518758009E-2</v>
      </c>
      <c r="AC868" s="1">
        <f t="shared" si="678"/>
        <v>1.094679954584503</v>
      </c>
      <c r="AD868" s="1">
        <f t="shared" si="679"/>
        <v>1.0946799543391772</v>
      </c>
      <c r="AE868" s="1">
        <f t="shared" si="680"/>
        <v>1.0946799543306771</v>
      </c>
      <c r="AF868" s="1">
        <f t="shared" si="681"/>
        <v>1.0946799543303829</v>
      </c>
      <c r="AG868" s="1">
        <f t="shared" si="682"/>
        <v>0.97518302184783279</v>
      </c>
      <c r="AH868" s="1">
        <f t="shared" si="683"/>
        <v>0.95636781010092764</v>
      </c>
      <c r="AI868" s="2">
        <f t="shared" si="653"/>
        <v>21.329002449837859</v>
      </c>
      <c r="AJ868" s="1">
        <f>VLOOKUP(AI868,Graph!$D$3:$M$50,col)</f>
        <v>6.0000000000000001E-3</v>
      </c>
      <c r="AK868" s="1">
        <f>VLOOKUP(AI868,Graph!$D$3:$M$50,col+1)</f>
        <v>4.7999999999999996E-3</v>
      </c>
      <c r="AL868" s="1">
        <f t="shared" si="684"/>
        <v>5.1999999999999998E-3</v>
      </c>
      <c r="AM868" s="1">
        <f t="shared" si="654"/>
        <v>0.64051666666666662</v>
      </c>
      <c r="AN868" s="2">
        <f t="shared" si="685"/>
        <v>0.86180000000000068</v>
      </c>
      <c r="AO868" s="1">
        <f t="shared" si="686"/>
        <v>5.2689738518758009E-2</v>
      </c>
      <c r="AP868" s="1">
        <f t="shared" si="687"/>
        <v>1.0946799543303729</v>
      </c>
      <c r="AQ868" s="1">
        <f t="shared" si="688"/>
        <v>1.0946799543303725</v>
      </c>
      <c r="AR868" s="1">
        <f t="shared" si="689"/>
        <v>1.0946799543303722</v>
      </c>
      <c r="AS868" s="1">
        <f t="shared" si="690"/>
        <v>1.0946799543303725</v>
      </c>
      <c r="AT868" s="1">
        <f t="shared" si="691"/>
        <v>0.97518302184783279</v>
      </c>
      <c r="AU868" s="1">
        <f t="shared" si="692"/>
        <v>0.95636781010091854</v>
      </c>
      <c r="AV868" s="2">
        <f t="shared" si="657"/>
        <v>867</v>
      </c>
      <c r="AW868" s="1">
        <f t="shared" si="658"/>
        <v>956.36781010091852</v>
      </c>
      <c r="AX868" s="1">
        <f t="shared" si="659"/>
        <v>0.97518302184783279</v>
      </c>
      <c r="AY868" s="1">
        <f t="shared" si="660"/>
        <v>1.0946799543303725</v>
      </c>
      <c r="AZ868" s="1">
        <f t="shared" si="655"/>
        <v>5.1999999999999998E-3</v>
      </c>
      <c r="BA868" s="1">
        <f t="shared" si="656"/>
        <v>21.329002449837859</v>
      </c>
    </row>
    <row r="869" spans="1:53">
      <c r="A869" s="2">
        <f t="shared" si="662"/>
        <v>0.86800000000000066</v>
      </c>
      <c r="B869" s="1">
        <f t="shared" si="648"/>
        <v>0.92663833333333412</v>
      </c>
      <c r="C869" s="1">
        <f t="shared" si="663"/>
        <v>5.5076449614621638E-2</v>
      </c>
      <c r="D869" s="1">
        <f t="shared" si="649"/>
        <v>1.0999171978213582</v>
      </c>
      <c r="E869" s="1">
        <f t="shared" si="693"/>
        <v>1.099914156131977</v>
      </c>
      <c r="F869" s="1">
        <f t="shared" si="693"/>
        <v>1.0999140443532771</v>
      </c>
      <c r="G869" s="1">
        <f t="shared" si="693"/>
        <v>1.0999140402454748</v>
      </c>
      <c r="H869" s="1">
        <f t="shared" si="664"/>
        <v>0.9871004284623035</v>
      </c>
      <c r="I869" s="1">
        <f t="shared" si="650"/>
        <v>21.555065203869081</v>
      </c>
      <c r="J869" s="1">
        <f>VLOOKUP($I869,Graph!$D$3:$M$50,col)</f>
        <v>6.0000000000000001E-3</v>
      </c>
      <c r="K869" s="1">
        <f>VLOOKUP($I869,Graph!$D$3:$M$50,col+1)</f>
        <v>4.7999999999999996E-3</v>
      </c>
      <c r="L869" s="1">
        <f t="shared" si="665"/>
        <v>5.1999999999999998E-3</v>
      </c>
      <c r="M869" s="1">
        <f t="shared" si="666"/>
        <v>0.64051666666666662</v>
      </c>
      <c r="N869" s="1">
        <f t="shared" si="667"/>
        <v>0.86280000000000068</v>
      </c>
      <c r="O869" s="1">
        <f t="shared" si="668"/>
        <v>5.2693475631046177E-2</v>
      </c>
      <c r="P869" s="1">
        <f t="shared" si="669"/>
        <v>1.0948645523223703</v>
      </c>
      <c r="Q869" s="1">
        <f t="shared" si="670"/>
        <v>1.0946941786246041</v>
      </c>
      <c r="R869" s="1">
        <f t="shared" si="671"/>
        <v>1.0946882803005533</v>
      </c>
      <c r="S869" s="1">
        <f t="shared" si="672"/>
        <v>1.0946880759256363</v>
      </c>
      <c r="T869" s="1">
        <f t="shared" si="673"/>
        <v>0.97519319030992713</v>
      </c>
      <c r="U869" s="1">
        <f t="shared" si="674"/>
        <v>0.95804000002676637</v>
      </c>
      <c r="V869" s="2">
        <f t="shared" si="651"/>
        <v>21.341426322619355</v>
      </c>
      <c r="W869" s="1">
        <f>VLOOKUP(V869,Graph!$D$3:$M$50,col)</f>
        <v>6.0000000000000001E-3</v>
      </c>
      <c r="X869" s="1">
        <f>VLOOKUP(V869,Graph!$D$3:$M$50,col+1)</f>
        <v>4.7999999999999996E-3</v>
      </c>
      <c r="Y869" s="1">
        <f t="shared" si="675"/>
        <v>5.1999999999999998E-3</v>
      </c>
      <c r="Z869" s="1">
        <f t="shared" si="652"/>
        <v>0.64051666666666662</v>
      </c>
      <c r="AA869" s="2">
        <f t="shared" si="676"/>
        <v>0.86280000000000068</v>
      </c>
      <c r="AB869" s="1">
        <f t="shared" si="677"/>
        <v>5.2693475631046177E-2</v>
      </c>
      <c r="AC869" s="1">
        <f t="shared" si="678"/>
        <v>1.0946880688439049</v>
      </c>
      <c r="AD869" s="1">
        <f t="shared" si="679"/>
        <v>1.0946880685985174</v>
      </c>
      <c r="AE869" s="1">
        <f t="shared" si="680"/>
        <v>1.0946880685900147</v>
      </c>
      <c r="AF869" s="1">
        <f t="shared" si="681"/>
        <v>1.0946880685897202</v>
      </c>
      <c r="AG869" s="1">
        <f t="shared" si="682"/>
        <v>0.97519319030992713</v>
      </c>
      <c r="AH869" s="1">
        <f t="shared" si="683"/>
        <v>0.95803999360658043</v>
      </c>
      <c r="AI869" s="2">
        <f t="shared" si="653"/>
        <v>21.34142627494705</v>
      </c>
      <c r="AJ869" s="1">
        <f>VLOOKUP(AI869,Graph!$D$3:$M$50,col)</f>
        <v>6.0000000000000001E-3</v>
      </c>
      <c r="AK869" s="1">
        <f>VLOOKUP(AI869,Graph!$D$3:$M$50,col+1)</f>
        <v>4.7999999999999996E-3</v>
      </c>
      <c r="AL869" s="1">
        <f t="shared" si="684"/>
        <v>5.1999999999999998E-3</v>
      </c>
      <c r="AM869" s="1">
        <f t="shared" si="654"/>
        <v>0.64051666666666662</v>
      </c>
      <c r="AN869" s="2">
        <f t="shared" si="685"/>
        <v>0.86280000000000068</v>
      </c>
      <c r="AO869" s="1">
        <f t="shared" si="686"/>
        <v>5.2693475631046177E-2</v>
      </c>
      <c r="AP869" s="1">
        <f t="shared" si="687"/>
        <v>1.0946880685897098</v>
      </c>
      <c r="AQ869" s="1">
        <f t="shared" si="688"/>
        <v>1.0946880685897096</v>
      </c>
      <c r="AR869" s="1">
        <f t="shared" si="689"/>
        <v>1.0946880685897096</v>
      </c>
      <c r="AS869" s="1">
        <f t="shared" si="690"/>
        <v>1.0946880685897096</v>
      </c>
      <c r="AT869" s="1">
        <f t="shared" si="691"/>
        <v>0.97519319030992713</v>
      </c>
      <c r="AU869" s="1">
        <f t="shared" si="692"/>
        <v>0.95803999360657122</v>
      </c>
      <c r="AV869" s="2">
        <f t="shared" si="657"/>
        <v>868</v>
      </c>
      <c r="AW869" s="1">
        <f t="shared" si="658"/>
        <v>958.03999360657122</v>
      </c>
      <c r="AX869" s="1">
        <f t="shared" si="659"/>
        <v>0.97519319030992713</v>
      </c>
      <c r="AY869" s="1">
        <f t="shared" si="660"/>
        <v>1.0946880685897096</v>
      </c>
      <c r="AZ869" s="1">
        <f t="shared" si="655"/>
        <v>5.1999999999999998E-3</v>
      </c>
      <c r="BA869" s="1">
        <f t="shared" si="656"/>
        <v>21.34142627494705</v>
      </c>
    </row>
    <row r="870" spans="1:53">
      <c r="A870" s="2">
        <f t="shared" si="662"/>
        <v>0.86900000000000066</v>
      </c>
      <c r="B870" s="1">
        <f t="shared" si="648"/>
        <v>0.92767950000000088</v>
      </c>
      <c r="C870" s="1">
        <f t="shared" si="663"/>
        <v>5.5079583097751524E-2</v>
      </c>
      <c r="D870" s="1">
        <f t="shared" si="649"/>
        <v>1.0999238841347458</v>
      </c>
      <c r="E870" s="1">
        <f t="shared" si="693"/>
        <v>1.0999210877576162</v>
      </c>
      <c r="F870" s="1">
        <f t="shared" si="693"/>
        <v>1.0999209849859115</v>
      </c>
      <c r="G870" s="1">
        <f t="shared" si="693"/>
        <v>1.0999209812088229</v>
      </c>
      <c r="H870" s="1">
        <f t="shared" si="664"/>
        <v>0.98881297821320568</v>
      </c>
      <c r="I870" s="1">
        <f t="shared" si="650"/>
        <v>21.567523508763355</v>
      </c>
      <c r="J870" s="1">
        <f>VLOOKUP($I870,Graph!$D$3:$M$50,col)</f>
        <v>6.0000000000000001E-3</v>
      </c>
      <c r="K870" s="1">
        <f>VLOOKUP($I870,Graph!$D$3:$M$50,col+1)</f>
        <v>4.7999999999999996E-3</v>
      </c>
      <c r="L870" s="1">
        <f t="shared" si="665"/>
        <v>5.1999999999999998E-3</v>
      </c>
      <c r="M870" s="1">
        <f t="shared" si="666"/>
        <v>0.64051666666666662</v>
      </c>
      <c r="N870" s="1">
        <f t="shared" si="667"/>
        <v>0.86380000000000068</v>
      </c>
      <c r="O870" s="1">
        <f t="shared" si="668"/>
        <v>5.2697204486834591E-2</v>
      </c>
      <c r="P870" s="1">
        <f t="shared" si="669"/>
        <v>1.094872627805209</v>
      </c>
      <c r="Q870" s="1">
        <f t="shared" si="670"/>
        <v>1.0947022750489279</v>
      </c>
      <c r="R870" s="1">
        <f t="shared" si="671"/>
        <v>1.0946963768980043</v>
      </c>
      <c r="S870" s="1">
        <f t="shared" si="672"/>
        <v>1.0946961725099997</v>
      </c>
      <c r="T870" s="1">
        <f t="shared" si="673"/>
        <v>0.97520333540456783</v>
      </c>
      <c r="U870" s="1">
        <f t="shared" si="674"/>
        <v>0.95971315795621637</v>
      </c>
      <c r="V870" s="2">
        <f t="shared" si="651"/>
        <v>21.353842926586047</v>
      </c>
      <c r="W870" s="1">
        <f>VLOOKUP(V870,Graph!$D$3:$M$50,col)</f>
        <v>6.0000000000000001E-3</v>
      </c>
      <c r="X870" s="1">
        <f>VLOOKUP(V870,Graph!$D$3:$M$50,col+1)</f>
        <v>4.7999999999999996E-3</v>
      </c>
      <c r="Y870" s="1">
        <f t="shared" si="675"/>
        <v>5.1999999999999998E-3</v>
      </c>
      <c r="Z870" s="1">
        <f t="shared" si="652"/>
        <v>0.64051666666666662</v>
      </c>
      <c r="AA870" s="2">
        <f t="shared" si="676"/>
        <v>0.86380000000000068</v>
      </c>
      <c r="AB870" s="1">
        <f t="shared" si="677"/>
        <v>5.2697204486834591E-2</v>
      </c>
      <c r="AC870" s="1">
        <f t="shared" si="678"/>
        <v>1.0946961654271534</v>
      </c>
      <c r="AD870" s="1">
        <f t="shared" si="679"/>
        <v>1.0946961651817047</v>
      </c>
      <c r="AE870" s="1">
        <f t="shared" si="680"/>
        <v>1.0946961651731988</v>
      </c>
      <c r="AF870" s="1">
        <f t="shared" si="681"/>
        <v>1.0946961651729041</v>
      </c>
      <c r="AG870" s="1">
        <f t="shared" si="682"/>
        <v>0.97520333540456783</v>
      </c>
      <c r="AH870" s="1">
        <f t="shared" si="683"/>
        <v>0.95971315152383152</v>
      </c>
      <c r="AI870" s="2">
        <f t="shared" si="653"/>
        <v>21.353842878878691</v>
      </c>
      <c r="AJ870" s="1">
        <f>VLOOKUP(AI870,Graph!$D$3:$M$50,col)</f>
        <v>6.0000000000000001E-3</v>
      </c>
      <c r="AK870" s="1">
        <f>VLOOKUP(AI870,Graph!$D$3:$M$50,col+1)</f>
        <v>4.7999999999999996E-3</v>
      </c>
      <c r="AL870" s="1">
        <f t="shared" si="684"/>
        <v>5.1999999999999998E-3</v>
      </c>
      <c r="AM870" s="1">
        <f t="shared" si="654"/>
        <v>0.64051666666666662</v>
      </c>
      <c r="AN870" s="2">
        <f t="shared" si="685"/>
        <v>0.86380000000000068</v>
      </c>
      <c r="AO870" s="1">
        <f t="shared" si="686"/>
        <v>5.2697204486834591E-2</v>
      </c>
      <c r="AP870" s="1">
        <f t="shared" si="687"/>
        <v>1.0946961651728937</v>
      </c>
      <c r="AQ870" s="1">
        <f t="shared" si="688"/>
        <v>1.0946961651728935</v>
      </c>
      <c r="AR870" s="1">
        <f t="shared" si="689"/>
        <v>1.0946961651728933</v>
      </c>
      <c r="AS870" s="1">
        <f t="shared" si="690"/>
        <v>1.0946961651728933</v>
      </c>
      <c r="AT870" s="1">
        <f t="shared" si="691"/>
        <v>0.97520333540456783</v>
      </c>
      <c r="AU870" s="1">
        <f t="shared" si="692"/>
        <v>0.95971315152382197</v>
      </c>
      <c r="AV870" s="2">
        <f t="shared" si="657"/>
        <v>869</v>
      </c>
      <c r="AW870" s="1">
        <f t="shared" si="658"/>
        <v>959.71315152382192</v>
      </c>
      <c r="AX870" s="1">
        <f t="shared" si="659"/>
        <v>0.97520333540456783</v>
      </c>
      <c r="AY870" s="1">
        <f t="shared" si="660"/>
        <v>1.0946961651728933</v>
      </c>
      <c r="AZ870" s="1">
        <f t="shared" si="655"/>
        <v>5.1999999999999998E-3</v>
      </c>
      <c r="BA870" s="1">
        <f t="shared" si="656"/>
        <v>21.353842878878691</v>
      </c>
    </row>
    <row r="871" spans="1:53">
      <c r="A871" s="2">
        <f t="shared" si="662"/>
        <v>0.87000000000000066</v>
      </c>
      <c r="B871" s="1">
        <f t="shared" si="648"/>
        <v>0.92872066666666753</v>
      </c>
      <c r="C871" s="1">
        <f t="shared" si="663"/>
        <v>5.5082709643969552E-2</v>
      </c>
      <c r="D871" s="1">
        <f t="shared" si="649"/>
        <v>1.0999305557674921</v>
      </c>
      <c r="E871" s="1">
        <f t="shared" si="693"/>
        <v>1.0999280042174973</v>
      </c>
      <c r="F871" s="1">
        <f t="shared" si="693"/>
        <v>1.0999279104363697</v>
      </c>
      <c r="G871" s="1">
        <f t="shared" si="693"/>
        <v>1.0999279069894425</v>
      </c>
      <c r="H871" s="1">
        <f t="shared" si="664"/>
        <v>0.99052651788809698</v>
      </c>
      <c r="I871" s="1">
        <f t="shared" si="650"/>
        <v>21.579974626335755</v>
      </c>
      <c r="J871" s="1">
        <f>VLOOKUP($I871,Graph!$D$3:$M$50,col)</f>
        <v>6.0000000000000001E-3</v>
      </c>
      <c r="K871" s="1">
        <f>VLOOKUP($I871,Graph!$D$3:$M$50,col+1)</f>
        <v>4.7999999999999996E-3</v>
      </c>
      <c r="L871" s="1">
        <f t="shared" si="665"/>
        <v>5.1999999999999998E-3</v>
      </c>
      <c r="M871" s="1">
        <f t="shared" si="666"/>
        <v>0.64051666666666662</v>
      </c>
      <c r="N871" s="1">
        <f t="shared" si="667"/>
        <v>0.86480000000000068</v>
      </c>
      <c r="O871" s="1">
        <f t="shared" si="668"/>
        <v>5.2700925113448094E-2</v>
      </c>
      <c r="P871" s="1">
        <f t="shared" si="669"/>
        <v>1.094880685705246</v>
      </c>
      <c r="Q871" s="1">
        <f t="shared" si="670"/>
        <v>1.0947103538546463</v>
      </c>
      <c r="R871" s="1">
        <f t="shared" si="671"/>
        <v>1.0947044558769377</v>
      </c>
      <c r="S871" s="1">
        <f t="shared" si="672"/>
        <v>1.0947042514758909</v>
      </c>
      <c r="T871" s="1">
        <f t="shared" si="673"/>
        <v>0.97521345721221064</v>
      </c>
      <c r="U871" s="1">
        <f t="shared" si="674"/>
        <v>0.96138728972976728</v>
      </c>
      <c r="V871" s="2">
        <f t="shared" si="651"/>
        <v>21.366252321941271</v>
      </c>
      <c r="W871" s="1">
        <f>VLOOKUP(V871,Graph!$D$3:$M$50,col)</f>
        <v>6.0000000000000001E-3</v>
      </c>
      <c r="X871" s="1">
        <f>VLOOKUP(V871,Graph!$D$3:$M$50,col+1)</f>
        <v>4.7999999999999996E-3</v>
      </c>
      <c r="Y871" s="1">
        <f t="shared" si="675"/>
        <v>5.1999999999999998E-3</v>
      </c>
      <c r="Z871" s="1">
        <f t="shared" si="652"/>
        <v>0.64051666666666662</v>
      </c>
      <c r="AA871" s="2">
        <f t="shared" si="676"/>
        <v>0.86480000000000068</v>
      </c>
      <c r="AB871" s="1">
        <f t="shared" si="677"/>
        <v>5.2700925113448094E-2</v>
      </c>
      <c r="AC871" s="1">
        <f t="shared" si="678"/>
        <v>1.0947042443919326</v>
      </c>
      <c r="AD871" s="1">
        <f t="shared" si="679"/>
        <v>1.0947042441464223</v>
      </c>
      <c r="AE871" s="1">
        <f t="shared" si="680"/>
        <v>1.0947042441379136</v>
      </c>
      <c r="AF871" s="1">
        <f t="shared" si="681"/>
        <v>1.0947042441376187</v>
      </c>
      <c r="AG871" s="1">
        <f t="shared" si="682"/>
        <v>0.97521345721221064</v>
      </c>
      <c r="AH871" s="1">
        <f t="shared" si="683"/>
        <v>0.96138728328517575</v>
      </c>
      <c r="AI871" s="2">
        <f t="shared" si="653"/>
        <v>21.366252274198885</v>
      </c>
      <c r="AJ871" s="1">
        <f>VLOOKUP(AI871,Graph!$D$3:$M$50,col)</f>
        <v>6.0000000000000001E-3</v>
      </c>
      <c r="AK871" s="1">
        <f>VLOOKUP(AI871,Graph!$D$3:$M$50,col+1)</f>
        <v>4.7999999999999996E-3</v>
      </c>
      <c r="AL871" s="1">
        <f t="shared" si="684"/>
        <v>5.1999999999999998E-3</v>
      </c>
      <c r="AM871" s="1">
        <f t="shared" si="654"/>
        <v>0.64051666666666662</v>
      </c>
      <c r="AN871" s="2">
        <f t="shared" si="685"/>
        <v>0.86480000000000068</v>
      </c>
      <c r="AO871" s="1">
        <f t="shared" si="686"/>
        <v>5.2700925113448094E-2</v>
      </c>
      <c r="AP871" s="1">
        <f t="shared" si="687"/>
        <v>1.0947042441376085</v>
      </c>
      <c r="AQ871" s="1">
        <f t="shared" si="688"/>
        <v>1.0947042441376083</v>
      </c>
      <c r="AR871" s="1">
        <f t="shared" si="689"/>
        <v>1.0947042441376083</v>
      </c>
      <c r="AS871" s="1">
        <f t="shared" si="690"/>
        <v>1.0947042441376083</v>
      </c>
      <c r="AT871" s="1">
        <f t="shared" si="691"/>
        <v>0.97521345721221064</v>
      </c>
      <c r="AU871" s="1">
        <f t="shared" si="692"/>
        <v>0.96138728328516665</v>
      </c>
      <c r="AV871" s="2">
        <f t="shared" si="657"/>
        <v>870</v>
      </c>
      <c r="AW871" s="1">
        <f t="shared" si="658"/>
        <v>961.38728328516663</v>
      </c>
      <c r="AX871" s="1">
        <f t="shared" si="659"/>
        <v>0.97521345721221064</v>
      </c>
      <c r="AY871" s="1">
        <f t="shared" si="660"/>
        <v>1.0947042441376083</v>
      </c>
      <c r="AZ871" s="1">
        <f t="shared" si="655"/>
        <v>5.1999999999999998E-3</v>
      </c>
      <c r="BA871" s="1">
        <f t="shared" si="656"/>
        <v>21.366252274198885</v>
      </c>
    </row>
    <row r="872" spans="1:53">
      <c r="A872" s="2">
        <f t="shared" si="662"/>
        <v>0.87100000000000066</v>
      </c>
      <c r="B872" s="1">
        <f t="shared" si="648"/>
        <v>0.92976183333333418</v>
      </c>
      <c r="C872" s="1">
        <f t="shared" si="663"/>
        <v>5.5085829276281945E-2</v>
      </c>
      <c r="D872" s="1">
        <f t="shared" si="649"/>
        <v>1.0999372127678855</v>
      </c>
      <c r="E872" s="1">
        <f t="shared" si="693"/>
        <v>1.0999349055613312</v>
      </c>
      <c r="F872" s="1">
        <f t="shared" si="693"/>
        <v>1.099934820754406</v>
      </c>
      <c r="G872" s="1">
        <f t="shared" si="693"/>
        <v>1.0999348176370891</v>
      </c>
      <c r="H872" s="1">
        <f t="shared" si="664"/>
        <v>0.99224104691514348</v>
      </c>
      <c r="I872" s="1">
        <f t="shared" si="650"/>
        <v>21.59241856900351</v>
      </c>
      <c r="J872" s="1">
        <f>VLOOKUP($I872,Graph!$D$3:$M$50,col)</f>
        <v>6.0000000000000001E-3</v>
      </c>
      <c r="K872" s="1">
        <f>VLOOKUP($I872,Graph!$D$3:$M$50,col+1)</f>
        <v>4.7999999999999996E-3</v>
      </c>
      <c r="L872" s="1">
        <f t="shared" si="665"/>
        <v>5.1999999999999998E-3</v>
      </c>
      <c r="M872" s="1">
        <f t="shared" si="666"/>
        <v>0.64051666666666662</v>
      </c>
      <c r="N872" s="1">
        <f t="shared" si="667"/>
        <v>0.86580000000000068</v>
      </c>
      <c r="O872" s="1">
        <f t="shared" si="668"/>
        <v>5.2704637538091029E-2</v>
      </c>
      <c r="P872" s="1">
        <f t="shared" si="669"/>
        <v>1.0948887260798297</v>
      </c>
      <c r="Q872" s="1">
        <f t="shared" si="670"/>
        <v>1.0947184150991938</v>
      </c>
      <c r="R872" s="1">
        <f t="shared" si="671"/>
        <v>1.094712517294786</v>
      </c>
      <c r="S872" s="1">
        <f t="shared" si="672"/>
        <v>1.0947123128807428</v>
      </c>
      <c r="T872" s="1">
        <f t="shared" si="673"/>
        <v>0.97522355581294295</v>
      </c>
      <c r="U872" s="1">
        <f t="shared" si="674"/>
        <v>0.96306239478090561</v>
      </c>
      <c r="V872" s="2">
        <f t="shared" si="651"/>
        <v>21.378654521214777</v>
      </c>
      <c r="W872" s="1">
        <f>VLOOKUP(V872,Graph!$D$3:$M$50,col)</f>
        <v>6.0000000000000001E-3</v>
      </c>
      <c r="X872" s="1">
        <f>VLOOKUP(V872,Graph!$D$3:$M$50,col+1)</f>
        <v>4.7999999999999996E-3</v>
      </c>
      <c r="Y872" s="1">
        <f t="shared" si="675"/>
        <v>5.1999999999999998E-3</v>
      </c>
      <c r="Z872" s="1">
        <f t="shared" si="652"/>
        <v>0.64051666666666662</v>
      </c>
      <c r="AA872" s="2">
        <f t="shared" si="676"/>
        <v>0.86580000000000068</v>
      </c>
      <c r="AB872" s="1">
        <f t="shared" si="677"/>
        <v>5.2704637538091029E-2</v>
      </c>
      <c r="AC872" s="1">
        <f t="shared" si="678"/>
        <v>1.0947123057956754</v>
      </c>
      <c r="AD872" s="1">
        <f t="shared" si="679"/>
        <v>1.094712305550104</v>
      </c>
      <c r="AE872" s="1">
        <f t="shared" si="680"/>
        <v>1.0947123055415922</v>
      </c>
      <c r="AF872" s="1">
        <f t="shared" si="681"/>
        <v>1.0947123055412973</v>
      </c>
      <c r="AG872" s="1">
        <f t="shared" si="682"/>
        <v>0.97522355581294295</v>
      </c>
      <c r="AH872" s="1">
        <f t="shared" si="683"/>
        <v>0.96306238832410052</v>
      </c>
      <c r="AI872" s="2">
        <f t="shared" si="653"/>
        <v>21.378654473437397</v>
      </c>
      <c r="AJ872" s="1">
        <f>VLOOKUP(AI872,Graph!$D$3:$M$50,col)</f>
        <v>6.0000000000000001E-3</v>
      </c>
      <c r="AK872" s="1">
        <f>VLOOKUP(AI872,Graph!$D$3:$M$50,col+1)</f>
        <v>4.7999999999999996E-3</v>
      </c>
      <c r="AL872" s="1">
        <f t="shared" si="684"/>
        <v>5.1999999999999998E-3</v>
      </c>
      <c r="AM872" s="1">
        <f t="shared" si="654"/>
        <v>0.64051666666666662</v>
      </c>
      <c r="AN872" s="2">
        <f t="shared" si="685"/>
        <v>0.86580000000000068</v>
      </c>
      <c r="AO872" s="1">
        <f t="shared" si="686"/>
        <v>5.2704637538091029E-2</v>
      </c>
      <c r="AP872" s="1">
        <f t="shared" si="687"/>
        <v>1.0947123055412873</v>
      </c>
      <c r="AQ872" s="1">
        <f t="shared" si="688"/>
        <v>1.0947123055412868</v>
      </c>
      <c r="AR872" s="1">
        <f t="shared" si="689"/>
        <v>1.0947123055412866</v>
      </c>
      <c r="AS872" s="1">
        <f t="shared" si="690"/>
        <v>1.0947123055412868</v>
      </c>
      <c r="AT872" s="1">
        <f t="shared" si="691"/>
        <v>0.97522355581294295</v>
      </c>
      <c r="AU872" s="1">
        <f t="shared" si="692"/>
        <v>0.96306238832409141</v>
      </c>
      <c r="AV872" s="2">
        <f t="shared" si="657"/>
        <v>871</v>
      </c>
      <c r="AW872" s="1">
        <f t="shared" si="658"/>
        <v>963.06238832409144</v>
      </c>
      <c r="AX872" s="1">
        <f t="shared" si="659"/>
        <v>0.97522355581294295</v>
      </c>
      <c r="AY872" s="1">
        <f t="shared" si="660"/>
        <v>1.0947123055412868</v>
      </c>
      <c r="AZ872" s="1">
        <f t="shared" si="655"/>
        <v>5.1999999999999998E-3</v>
      </c>
      <c r="BA872" s="1">
        <f t="shared" si="656"/>
        <v>21.378654473437397</v>
      </c>
    </row>
    <row r="873" spans="1:53">
      <c r="A873" s="2">
        <f t="shared" si="662"/>
        <v>0.87200000000000066</v>
      </c>
      <c r="B873" s="1">
        <f t="shared" si="648"/>
        <v>0.93080300000000082</v>
      </c>
      <c r="C873" s="1">
        <f t="shared" si="663"/>
        <v>5.508894201759322E-2</v>
      </c>
      <c r="D873" s="1">
        <f t="shared" si="649"/>
        <v>1.0999438551840042</v>
      </c>
      <c r="E873" s="1">
        <f t="shared" si="693"/>
        <v>1.0999417918386118</v>
      </c>
      <c r="F873" s="1">
        <f t="shared" si="693"/>
        <v>1.0999417159895568</v>
      </c>
      <c r="G873" s="1">
        <f t="shared" si="693"/>
        <v>1.0999417132013007</v>
      </c>
      <c r="H873" s="1">
        <f t="shared" si="664"/>
        <v>0.99395656472350047</v>
      </c>
      <c r="I873" s="1">
        <f t="shared" si="650"/>
        <v>21.604855349148171</v>
      </c>
      <c r="J873" s="1">
        <f>VLOOKUP($I873,Graph!$D$3:$M$50,col)</f>
        <v>6.0000000000000001E-3</v>
      </c>
      <c r="K873" s="1">
        <f>VLOOKUP($I873,Graph!$D$3:$M$50,col+1)</f>
        <v>4.7999999999999996E-3</v>
      </c>
      <c r="L873" s="1">
        <f t="shared" si="665"/>
        <v>5.1999999999999998E-3</v>
      </c>
      <c r="M873" s="1">
        <f t="shared" si="666"/>
        <v>0.64051666666666662</v>
      </c>
      <c r="N873" s="1">
        <f t="shared" si="667"/>
        <v>0.86680000000000068</v>
      </c>
      <c r="O873" s="1">
        <f t="shared" si="668"/>
        <v>5.2708341787848001E-2</v>
      </c>
      <c r="P873" s="1">
        <f t="shared" si="669"/>
        <v>1.0948967489860617</v>
      </c>
      <c r="Q873" s="1">
        <f t="shared" si="670"/>
        <v>1.0947264588397554</v>
      </c>
      <c r="R873" s="1">
        <f t="shared" si="671"/>
        <v>1.0947205612087345</v>
      </c>
      <c r="S873" s="1">
        <f t="shared" si="672"/>
        <v>1.0947203567817394</v>
      </c>
      <c r="T873" s="1">
        <f t="shared" si="673"/>
        <v>0.97523363128648477</v>
      </c>
      <c r="U873" s="1">
        <f t="shared" si="674"/>
        <v>0.96473847254410472</v>
      </c>
      <c r="V873" s="2">
        <f t="shared" si="651"/>
        <v>21.391049536900063</v>
      </c>
      <c r="W873" s="1">
        <f>VLOOKUP(V873,Graph!$D$3:$M$50,col)</f>
        <v>6.0000000000000001E-3</v>
      </c>
      <c r="X873" s="1">
        <f>VLOOKUP(V873,Graph!$D$3:$M$50,col+1)</f>
        <v>4.7999999999999996E-3</v>
      </c>
      <c r="Y873" s="1">
        <f t="shared" si="675"/>
        <v>5.1999999999999998E-3</v>
      </c>
      <c r="Z873" s="1">
        <f t="shared" si="652"/>
        <v>0.64051666666666662</v>
      </c>
      <c r="AA873" s="2">
        <f t="shared" si="676"/>
        <v>0.86680000000000068</v>
      </c>
      <c r="AB873" s="1">
        <f t="shared" si="677"/>
        <v>5.2708341787848001E-2</v>
      </c>
      <c r="AC873" s="1">
        <f t="shared" si="678"/>
        <v>1.094720349695566</v>
      </c>
      <c r="AD873" s="1">
        <f t="shared" si="679"/>
        <v>1.0947203494499331</v>
      </c>
      <c r="AE873" s="1">
        <f t="shared" si="680"/>
        <v>1.0947203494414188</v>
      </c>
      <c r="AF873" s="1">
        <f t="shared" si="681"/>
        <v>1.0947203494411235</v>
      </c>
      <c r="AG873" s="1">
        <f t="shared" si="682"/>
        <v>0.97523363128648477</v>
      </c>
      <c r="AH873" s="1">
        <f t="shared" si="683"/>
        <v>0.96473846607507863</v>
      </c>
      <c r="AI873" s="2">
        <f t="shared" si="653"/>
        <v>21.39104948908771</v>
      </c>
      <c r="AJ873" s="1">
        <f>VLOOKUP(AI873,Graph!$D$3:$M$50,col)</f>
        <v>6.0000000000000001E-3</v>
      </c>
      <c r="AK873" s="1">
        <f>VLOOKUP(AI873,Graph!$D$3:$M$50,col+1)</f>
        <v>4.7999999999999996E-3</v>
      </c>
      <c r="AL873" s="1">
        <f t="shared" si="684"/>
        <v>5.1999999999999998E-3</v>
      </c>
      <c r="AM873" s="1">
        <f t="shared" si="654"/>
        <v>0.64051666666666662</v>
      </c>
      <c r="AN873" s="2">
        <f t="shared" si="685"/>
        <v>0.86680000000000068</v>
      </c>
      <c r="AO873" s="1">
        <f t="shared" si="686"/>
        <v>5.2708341787848001E-2</v>
      </c>
      <c r="AP873" s="1">
        <f t="shared" si="687"/>
        <v>1.0947203494411135</v>
      </c>
      <c r="AQ873" s="1">
        <f t="shared" si="688"/>
        <v>1.0947203494411133</v>
      </c>
      <c r="AR873" s="1">
        <f t="shared" si="689"/>
        <v>1.0947203494411131</v>
      </c>
      <c r="AS873" s="1">
        <f t="shared" si="690"/>
        <v>1.0947203494411128</v>
      </c>
      <c r="AT873" s="1">
        <f t="shared" si="691"/>
        <v>0.97523363128648477</v>
      </c>
      <c r="AU873" s="1">
        <f t="shared" si="692"/>
        <v>0.96473846607506919</v>
      </c>
      <c r="AV873" s="2">
        <f t="shared" si="657"/>
        <v>872</v>
      </c>
      <c r="AW873" s="1">
        <f t="shared" si="658"/>
        <v>964.73846607506914</v>
      </c>
      <c r="AX873" s="1">
        <f t="shared" si="659"/>
        <v>0.97523363128648477</v>
      </c>
      <c r="AY873" s="1">
        <f t="shared" si="660"/>
        <v>1.0947203494411128</v>
      </c>
      <c r="AZ873" s="1">
        <f t="shared" si="655"/>
        <v>5.1999999999999998E-3</v>
      </c>
      <c r="BA873" s="1">
        <f t="shared" si="656"/>
        <v>21.39104948908771</v>
      </c>
    </row>
    <row r="874" spans="1:53">
      <c r="A874" s="2">
        <f t="shared" si="662"/>
        <v>0.87300000000000066</v>
      </c>
      <c r="B874" s="1">
        <f t="shared" si="648"/>
        <v>0.93184416666666747</v>
      </c>
      <c r="C874" s="1">
        <f t="shared" si="663"/>
        <v>5.5092047890706985E-2</v>
      </c>
      <c r="D874" s="1">
        <f t="shared" si="649"/>
        <v>1.0999504830637148</v>
      </c>
      <c r="E874" s="1">
        <f t="shared" si="693"/>
        <v>1.0999486630986164</v>
      </c>
      <c r="F874" s="1">
        <f t="shared" si="693"/>
        <v>1.0999485961911437</v>
      </c>
      <c r="G874" s="1">
        <f t="shared" si="693"/>
        <v>1.0999485937313993</v>
      </c>
      <c r="H874" s="1">
        <f t="shared" si="664"/>
        <v>0.99567307074331035</v>
      </c>
      <c r="I874" s="1">
        <f t="shared" si="650"/>
        <v>21.617284979115745</v>
      </c>
      <c r="J874" s="1">
        <f>VLOOKUP($I874,Graph!$D$3:$M$50,col)</f>
        <v>6.0000000000000001E-3</v>
      </c>
      <c r="K874" s="1">
        <f>VLOOKUP($I874,Graph!$D$3:$M$50,col+1)</f>
        <v>4.7999999999999996E-3</v>
      </c>
      <c r="L874" s="1">
        <f t="shared" si="665"/>
        <v>5.1999999999999998E-3</v>
      </c>
      <c r="M874" s="1">
        <f t="shared" si="666"/>
        <v>0.64051666666666662</v>
      </c>
      <c r="N874" s="1">
        <f t="shared" si="667"/>
        <v>0.86780000000000068</v>
      </c>
      <c r="O874" s="1">
        <f t="shared" si="668"/>
        <v>5.2712037889684531E-2</v>
      </c>
      <c r="P874" s="1">
        <f t="shared" si="669"/>
        <v>1.0949047544807935</v>
      </c>
      <c r="Q874" s="1">
        <f t="shared" si="670"/>
        <v>1.0947344851332701</v>
      </c>
      <c r="R874" s="1">
        <f t="shared" si="671"/>
        <v>1.0947285876757185</v>
      </c>
      <c r="S874" s="1">
        <f t="shared" si="672"/>
        <v>1.0947283832358163</v>
      </c>
      <c r="T874" s="1">
        <f t="shared" si="673"/>
        <v>0.9752436837121915</v>
      </c>
      <c r="U874" s="1">
        <f t="shared" si="674"/>
        <v>0.96641552245482354</v>
      </c>
      <c r="V874" s="2">
        <f t="shared" si="651"/>
        <v>21.403437381454559</v>
      </c>
      <c r="W874" s="1">
        <f>VLOOKUP(V874,Graph!$D$3:$M$50,col)</f>
        <v>6.0000000000000001E-3</v>
      </c>
      <c r="X874" s="1">
        <f>VLOOKUP(V874,Graph!$D$3:$M$50,col+1)</f>
        <v>4.7999999999999996E-3</v>
      </c>
      <c r="Y874" s="1">
        <f t="shared" si="675"/>
        <v>5.1999999999999998E-3</v>
      </c>
      <c r="Z874" s="1">
        <f t="shared" si="652"/>
        <v>0.64051666666666662</v>
      </c>
      <c r="AA874" s="2">
        <f t="shared" si="676"/>
        <v>0.86780000000000068</v>
      </c>
      <c r="AB874" s="1">
        <f t="shared" si="677"/>
        <v>5.2712037889684531E-2</v>
      </c>
      <c r="AC874" s="1">
        <f t="shared" si="678"/>
        <v>1.0947283761485396</v>
      </c>
      <c r="AD874" s="1">
        <f t="shared" si="679"/>
        <v>1.0947283759028459</v>
      </c>
      <c r="AE874" s="1">
        <f t="shared" si="680"/>
        <v>1.0947283758943287</v>
      </c>
      <c r="AF874" s="1">
        <f t="shared" si="681"/>
        <v>1.0947283758940332</v>
      </c>
      <c r="AG874" s="1">
        <f t="shared" si="682"/>
        <v>0.9752436837121915</v>
      </c>
      <c r="AH874" s="1">
        <f t="shared" si="683"/>
        <v>0.96641551597356901</v>
      </c>
      <c r="AI874" s="2">
        <f t="shared" si="653"/>
        <v>21.403437333607258</v>
      </c>
      <c r="AJ874" s="1">
        <f>VLOOKUP(AI874,Graph!$D$3:$M$50,col)</f>
        <v>6.0000000000000001E-3</v>
      </c>
      <c r="AK874" s="1">
        <f>VLOOKUP(AI874,Graph!$D$3:$M$50,col+1)</f>
        <v>4.7999999999999996E-3</v>
      </c>
      <c r="AL874" s="1">
        <f t="shared" si="684"/>
        <v>5.1999999999999998E-3</v>
      </c>
      <c r="AM874" s="1">
        <f t="shared" si="654"/>
        <v>0.64051666666666662</v>
      </c>
      <c r="AN874" s="2">
        <f t="shared" si="685"/>
        <v>0.86780000000000068</v>
      </c>
      <c r="AO874" s="1">
        <f t="shared" si="686"/>
        <v>5.2712037889684531E-2</v>
      </c>
      <c r="AP874" s="1">
        <f t="shared" si="687"/>
        <v>1.0947283758940232</v>
      </c>
      <c r="AQ874" s="1">
        <f t="shared" si="688"/>
        <v>1.0947283758940227</v>
      </c>
      <c r="AR874" s="1">
        <f t="shared" si="689"/>
        <v>1.0947283758940229</v>
      </c>
      <c r="AS874" s="1">
        <f t="shared" si="690"/>
        <v>1.0947283758940229</v>
      </c>
      <c r="AT874" s="1">
        <f t="shared" si="691"/>
        <v>0.9752436837121915</v>
      </c>
      <c r="AU874" s="1">
        <f t="shared" si="692"/>
        <v>0.9664155159735599</v>
      </c>
      <c r="AV874" s="2">
        <f t="shared" si="657"/>
        <v>873</v>
      </c>
      <c r="AW874" s="1">
        <f t="shared" si="658"/>
        <v>966.41551597355988</v>
      </c>
      <c r="AX874" s="1">
        <f t="shared" si="659"/>
        <v>0.9752436837121915</v>
      </c>
      <c r="AY874" s="1">
        <f t="shared" si="660"/>
        <v>1.0947283758940229</v>
      </c>
      <c r="AZ874" s="1">
        <f t="shared" si="655"/>
        <v>5.1999999999999998E-3</v>
      </c>
      <c r="BA874" s="1">
        <f t="shared" si="656"/>
        <v>21.403437333607258</v>
      </c>
    </row>
    <row r="875" spans="1:53">
      <c r="A875" s="2">
        <f t="shared" si="662"/>
        <v>0.87400000000000067</v>
      </c>
      <c r="B875" s="1">
        <f t="shared" si="648"/>
        <v>0.93288533333333412</v>
      </c>
      <c r="C875" s="1">
        <f t="shared" si="663"/>
        <v>5.5095146918326253E-2</v>
      </c>
      <c r="D875" s="1">
        <f t="shared" si="649"/>
        <v>1.0999570964546757</v>
      </c>
      <c r="E875" s="1">
        <f t="shared" si="693"/>
        <v>1.0999555193904083</v>
      </c>
      <c r="F875" s="1">
        <f t="shared" si="693"/>
        <v>1.0999554614082725</v>
      </c>
      <c r="G875" s="1">
        <f t="shared" si="693"/>
        <v>1.0999554592764931</v>
      </c>
      <c r="H875" s="1">
        <f t="shared" si="664"/>
        <v>0.9973905644057014</v>
      </c>
      <c r="I875" s="1">
        <f t="shared" si="650"/>
        <v>21.629707471216804</v>
      </c>
      <c r="J875" s="1">
        <f>VLOOKUP($I875,Graph!$D$3:$M$50,col)</f>
        <v>6.0000000000000001E-3</v>
      </c>
      <c r="K875" s="1">
        <f>VLOOKUP($I875,Graph!$D$3:$M$50,col+1)</f>
        <v>4.7999999999999996E-3</v>
      </c>
      <c r="L875" s="1">
        <f t="shared" si="665"/>
        <v>5.1999999999999998E-3</v>
      </c>
      <c r="M875" s="1">
        <f t="shared" si="666"/>
        <v>0.64051666666666662</v>
      </c>
      <c r="N875" s="1">
        <f t="shared" si="667"/>
        <v>0.86880000000000068</v>
      </c>
      <c r="O875" s="1">
        <f t="shared" si="668"/>
        <v>5.2715725870447747E-2</v>
      </c>
      <c r="P875" s="1">
        <f t="shared" si="669"/>
        <v>1.094912742620632</v>
      </c>
      <c r="Q875" s="1">
        <f t="shared" si="670"/>
        <v>1.0947424940364285</v>
      </c>
      <c r="R875" s="1">
        <f t="shared" si="671"/>
        <v>1.0947365967524278</v>
      </c>
      <c r="S875" s="1">
        <f t="shared" si="672"/>
        <v>1.0947363922996634</v>
      </c>
      <c r="T875" s="1">
        <f t="shared" si="673"/>
        <v>0.9752537131690564</v>
      </c>
      <c r="U875" s="1">
        <f t="shared" si="674"/>
        <v>0.96809354394950364</v>
      </c>
      <c r="V875" s="2">
        <f t="shared" si="651"/>
        <v>21.415818067299757</v>
      </c>
      <c r="W875" s="1">
        <f>VLOOKUP(V875,Graph!$D$3:$M$50,col)</f>
        <v>6.0000000000000001E-3</v>
      </c>
      <c r="X875" s="1">
        <f>VLOOKUP(V875,Graph!$D$3:$M$50,col+1)</f>
        <v>4.7999999999999996E-3</v>
      </c>
      <c r="Y875" s="1">
        <f t="shared" si="675"/>
        <v>5.1999999999999998E-3</v>
      </c>
      <c r="Z875" s="1">
        <f t="shared" si="652"/>
        <v>0.64051666666666662</v>
      </c>
      <c r="AA875" s="2">
        <f t="shared" si="676"/>
        <v>0.86880000000000068</v>
      </c>
      <c r="AB875" s="1">
        <f t="shared" si="677"/>
        <v>5.2715725870447747E-2</v>
      </c>
      <c r="AC875" s="1">
        <f t="shared" si="678"/>
        <v>1.0947363852112864</v>
      </c>
      <c r="AD875" s="1">
        <f t="shared" si="679"/>
        <v>1.0947363849655321</v>
      </c>
      <c r="AE875" s="1">
        <f t="shared" si="680"/>
        <v>1.0947363849570115</v>
      </c>
      <c r="AF875" s="1">
        <f t="shared" si="681"/>
        <v>1.0947363849567162</v>
      </c>
      <c r="AG875" s="1">
        <f t="shared" si="682"/>
        <v>0.9752537131690564</v>
      </c>
      <c r="AH875" s="1">
        <f t="shared" si="683"/>
        <v>0.96809353745601356</v>
      </c>
      <c r="AI875" s="2">
        <f t="shared" si="653"/>
        <v>21.415818019417532</v>
      </c>
      <c r="AJ875" s="1">
        <f>VLOOKUP(AI875,Graph!$D$3:$M$50,col)</f>
        <v>6.0000000000000001E-3</v>
      </c>
      <c r="AK875" s="1">
        <f>VLOOKUP(AI875,Graph!$D$3:$M$50,col+1)</f>
        <v>4.7999999999999996E-3</v>
      </c>
      <c r="AL875" s="1">
        <f t="shared" si="684"/>
        <v>5.1999999999999998E-3</v>
      </c>
      <c r="AM875" s="1">
        <f t="shared" si="654"/>
        <v>0.64051666666666662</v>
      </c>
      <c r="AN875" s="2">
        <f t="shared" si="685"/>
        <v>0.86880000000000068</v>
      </c>
      <c r="AO875" s="1">
        <f t="shared" si="686"/>
        <v>5.2715725870447747E-2</v>
      </c>
      <c r="AP875" s="1">
        <f t="shared" si="687"/>
        <v>1.0947363849567062</v>
      </c>
      <c r="AQ875" s="1">
        <f t="shared" si="688"/>
        <v>1.0947363849567058</v>
      </c>
      <c r="AR875" s="1">
        <f t="shared" si="689"/>
        <v>1.0947363849567056</v>
      </c>
      <c r="AS875" s="1">
        <f t="shared" si="690"/>
        <v>1.0947363849567058</v>
      </c>
      <c r="AT875" s="1">
        <f t="shared" si="691"/>
        <v>0.9752537131690564</v>
      </c>
      <c r="AU875" s="1">
        <f t="shared" si="692"/>
        <v>0.96809353745600446</v>
      </c>
      <c r="AV875" s="2">
        <f t="shared" si="657"/>
        <v>874</v>
      </c>
      <c r="AW875" s="1">
        <f t="shared" si="658"/>
        <v>968.09353745600447</v>
      </c>
      <c r="AX875" s="1">
        <f t="shared" si="659"/>
        <v>0.9752537131690564</v>
      </c>
      <c r="AY875" s="1">
        <f t="shared" si="660"/>
        <v>1.0947363849567058</v>
      </c>
      <c r="AZ875" s="1">
        <f t="shared" si="655"/>
        <v>5.1999999999999998E-3</v>
      </c>
      <c r="BA875" s="1">
        <f t="shared" si="656"/>
        <v>21.415818019417532</v>
      </c>
    </row>
    <row r="876" spans="1:53">
      <c r="A876" s="2">
        <f t="shared" si="662"/>
        <v>0.87500000000000067</v>
      </c>
      <c r="B876" s="1">
        <f t="shared" si="648"/>
        <v>0.93392650000000088</v>
      </c>
      <c r="C876" s="1">
        <f t="shared" si="663"/>
        <v>5.5098239123054164E-2</v>
      </c>
      <c r="D876" s="1">
        <f t="shared" si="649"/>
        <v>1.099963695404337</v>
      </c>
      <c r="E876" s="1">
        <f t="shared" si="693"/>
        <v>1.099962360762837</v>
      </c>
      <c r="F876" s="1">
        <f t="shared" si="693"/>
        <v>1.0999623116898363</v>
      </c>
      <c r="G876" s="1">
        <f t="shared" si="693"/>
        <v>1.0999623098854756</v>
      </c>
      <c r="H876" s="1">
        <f t="shared" si="664"/>
        <v>0.99910904514278265</v>
      </c>
      <c r="I876" s="1">
        <f t="shared" si="650"/>
        <v>21.642122837726696</v>
      </c>
      <c r="J876" s="1">
        <f>VLOOKUP($I876,Graph!$D$3:$M$50,col)</f>
        <v>6.0000000000000001E-3</v>
      </c>
      <c r="K876" s="1">
        <f>VLOOKUP($I876,Graph!$D$3:$M$50,col+1)</f>
        <v>4.7999999999999996E-3</v>
      </c>
      <c r="L876" s="1">
        <f t="shared" si="665"/>
        <v>5.1999999999999998E-3</v>
      </c>
      <c r="M876" s="1">
        <f t="shared" si="666"/>
        <v>0.64051666666666662</v>
      </c>
      <c r="N876" s="1">
        <f t="shared" si="667"/>
        <v>0.86980000000000068</v>
      </c>
      <c r="O876" s="1">
        <f t="shared" si="668"/>
        <v>5.271940575686692E-2</v>
      </c>
      <c r="P876" s="1">
        <f t="shared" si="669"/>
        <v>1.0949207134619381</v>
      </c>
      <c r="Q876" s="1">
        <f t="shared" si="670"/>
        <v>1.0947504856056764</v>
      </c>
      <c r="R876" s="1">
        <f t="shared" si="671"/>
        <v>1.0947445884953062</v>
      </c>
      <c r="S876" s="1">
        <f t="shared" si="672"/>
        <v>1.0947443840297244</v>
      </c>
      <c r="T876" s="1">
        <f t="shared" si="673"/>
        <v>0.97526371973571135</v>
      </c>
      <c r="U876" s="1">
        <f t="shared" si="674"/>
        <v>0.96977253646556549</v>
      </c>
      <c r="V876" s="2">
        <f t="shared" si="651"/>
        <v>21.428191606821358</v>
      </c>
      <c r="W876" s="1">
        <f>VLOOKUP(V876,Graph!$D$3:$M$50,col)</f>
        <v>6.0000000000000001E-3</v>
      </c>
      <c r="X876" s="1">
        <f>VLOOKUP(V876,Graph!$D$3:$M$50,col+1)</f>
        <v>4.7999999999999996E-3</v>
      </c>
      <c r="Y876" s="1">
        <f t="shared" si="675"/>
        <v>5.1999999999999998E-3</v>
      </c>
      <c r="Z876" s="1">
        <f t="shared" si="652"/>
        <v>0.64051666666666662</v>
      </c>
      <c r="AA876" s="2">
        <f t="shared" si="676"/>
        <v>0.86980000000000068</v>
      </c>
      <c r="AB876" s="1">
        <f t="shared" si="677"/>
        <v>5.271940575686692E-2</v>
      </c>
      <c r="AC876" s="1">
        <f t="shared" si="678"/>
        <v>1.0947443769402496</v>
      </c>
      <c r="AD876" s="1">
        <f t="shared" si="679"/>
        <v>1.0947443766944347</v>
      </c>
      <c r="AE876" s="1">
        <f t="shared" si="680"/>
        <v>1.0947443766859115</v>
      </c>
      <c r="AF876" s="1">
        <f t="shared" si="681"/>
        <v>1.094744376685616</v>
      </c>
      <c r="AG876" s="1">
        <f t="shared" si="682"/>
        <v>0.97526371973571135</v>
      </c>
      <c r="AH876" s="1">
        <f t="shared" si="683"/>
        <v>0.96977252995983254</v>
      </c>
      <c r="AI876" s="2">
        <f t="shared" si="653"/>
        <v>21.428191558904242</v>
      </c>
      <c r="AJ876" s="1">
        <f>VLOOKUP(AI876,Graph!$D$3:$M$50,col)</f>
        <v>6.0000000000000001E-3</v>
      </c>
      <c r="AK876" s="1">
        <f>VLOOKUP(AI876,Graph!$D$3:$M$50,col+1)</f>
        <v>4.7999999999999996E-3</v>
      </c>
      <c r="AL876" s="1">
        <f t="shared" si="684"/>
        <v>5.1999999999999998E-3</v>
      </c>
      <c r="AM876" s="1">
        <f t="shared" si="654"/>
        <v>0.64051666666666662</v>
      </c>
      <c r="AN876" s="2">
        <f t="shared" si="685"/>
        <v>0.86980000000000068</v>
      </c>
      <c r="AO876" s="1">
        <f t="shared" si="686"/>
        <v>5.271940575686692E-2</v>
      </c>
      <c r="AP876" s="1">
        <f t="shared" si="687"/>
        <v>1.0947443766856055</v>
      </c>
      <c r="AQ876" s="1">
        <f t="shared" si="688"/>
        <v>1.0947443766856053</v>
      </c>
      <c r="AR876" s="1">
        <f t="shared" si="689"/>
        <v>1.0947443766856051</v>
      </c>
      <c r="AS876" s="1">
        <f t="shared" si="690"/>
        <v>1.0947443766856055</v>
      </c>
      <c r="AT876" s="1">
        <f t="shared" si="691"/>
        <v>0.97526371973571135</v>
      </c>
      <c r="AU876" s="1">
        <f t="shared" si="692"/>
        <v>0.96977252995982333</v>
      </c>
      <c r="AV876" s="2">
        <f t="shared" si="657"/>
        <v>875</v>
      </c>
      <c r="AW876" s="1">
        <f t="shared" si="658"/>
        <v>969.77252995982337</v>
      </c>
      <c r="AX876" s="1">
        <f t="shared" si="659"/>
        <v>0.97526371973571135</v>
      </c>
      <c r="AY876" s="1">
        <f t="shared" si="660"/>
        <v>1.0947443766856055</v>
      </c>
      <c r="AZ876" s="1">
        <f t="shared" si="655"/>
        <v>5.1999999999999998E-3</v>
      </c>
      <c r="BA876" s="1">
        <f t="shared" si="656"/>
        <v>21.428191558904242</v>
      </c>
    </row>
    <row r="877" spans="1:53">
      <c r="A877" s="2">
        <f t="shared" si="662"/>
        <v>0.87600000000000067</v>
      </c>
      <c r="B877" s="1">
        <f t="shared" si="648"/>
        <v>0.93496766666666753</v>
      </c>
      <c r="C877" s="1">
        <f t="shared" si="663"/>
        <v>5.5101324527394462E-2</v>
      </c>
      <c r="D877" s="1">
        <f t="shared" si="649"/>
        <v>1.0999702799599413</v>
      </c>
      <c r="E877" s="1">
        <f t="shared" si="693"/>
        <v>1.0999691872645401</v>
      </c>
      <c r="F877" s="1">
        <f t="shared" si="693"/>
        <v>1.0999691470845148</v>
      </c>
      <c r="G877" s="1">
        <f t="shared" si="693"/>
        <v>1.0999691456070284</v>
      </c>
      <c r="H877" s="1">
        <f t="shared" si="664"/>
        <v>1.0008285123876408</v>
      </c>
      <c r="I877" s="1">
        <f t="shared" si="650"/>
        <v>21.654531090885605</v>
      </c>
      <c r="J877" s="1">
        <f>VLOOKUP($I877,Graph!$D$3:$M$50,col)</f>
        <v>6.0000000000000001E-3</v>
      </c>
      <c r="K877" s="1">
        <f>VLOOKUP($I877,Graph!$D$3:$M$50,col+1)</f>
        <v>4.7999999999999996E-3</v>
      </c>
      <c r="L877" s="1">
        <f t="shared" si="665"/>
        <v>5.1999999999999998E-3</v>
      </c>
      <c r="M877" s="1">
        <f t="shared" si="666"/>
        <v>0.64051666666666662</v>
      </c>
      <c r="N877" s="1">
        <f t="shared" si="667"/>
        <v>0.87080000000000068</v>
      </c>
      <c r="O877" s="1">
        <f t="shared" si="668"/>
        <v>5.2723077575554278E-2</v>
      </c>
      <c r="P877" s="1">
        <f t="shared" si="669"/>
        <v>1.0949286670608294</v>
      </c>
      <c r="Q877" s="1">
        <f t="shared" si="670"/>
        <v>1.094758459897216</v>
      </c>
      <c r="R877" s="1">
        <f t="shared" si="671"/>
        <v>1.0947525629605546</v>
      </c>
      <c r="S877" s="1">
        <f t="shared" si="672"/>
        <v>1.0947523584821994</v>
      </c>
      <c r="T877" s="1">
        <f t="shared" si="673"/>
        <v>0.97527370349043052</v>
      </c>
      <c r="U877" s="1">
        <f t="shared" si="674"/>
        <v>0.97145249944140499</v>
      </c>
      <c r="V877" s="2">
        <f t="shared" si="651"/>
        <v>21.440558012369404</v>
      </c>
      <c r="W877" s="1">
        <f>VLOOKUP(V877,Graph!$D$3:$M$50,col)</f>
        <v>6.0000000000000001E-3</v>
      </c>
      <c r="X877" s="1">
        <f>VLOOKUP(V877,Graph!$D$3:$M$50,col+1)</f>
        <v>4.7999999999999996E-3</v>
      </c>
      <c r="Y877" s="1">
        <f t="shared" si="675"/>
        <v>5.1999999999999998E-3</v>
      </c>
      <c r="Z877" s="1">
        <f t="shared" si="652"/>
        <v>0.64051666666666662</v>
      </c>
      <c r="AA877" s="2">
        <f t="shared" si="676"/>
        <v>0.87080000000000068</v>
      </c>
      <c r="AB877" s="1">
        <f t="shared" si="677"/>
        <v>5.2723077575554278E-2</v>
      </c>
      <c r="AC877" s="1">
        <f t="shared" si="678"/>
        <v>1.0947523513916297</v>
      </c>
      <c r="AD877" s="1">
        <f t="shared" si="679"/>
        <v>1.0947523511457544</v>
      </c>
      <c r="AE877" s="1">
        <f t="shared" si="680"/>
        <v>1.0947523511372286</v>
      </c>
      <c r="AF877" s="1">
        <f t="shared" si="681"/>
        <v>1.0947523511369326</v>
      </c>
      <c r="AG877" s="1">
        <f t="shared" si="682"/>
        <v>0.97527370349043052</v>
      </c>
      <c r="AH877" s="1">
        <f t="shared" si="683"/>
        <v>0.97145249292342162</v>
      </c>
      <c r="AI877" s="2">
        <f t="shared" si="653"/>
        <v>21.440557964417437</v>
      </c>
      <c r="AJ877" s="1">
        <f>VLOOKUP(AI877,Graph!$D$3:$M$50,col)</f>
        <v>6.0000000000000001E-3</v>
      </c>
      <c r="AK877" s="1">
        <f>VLOOKUP(AI877,Graph!$D$3:$M$50,col+1)</f>
        <v>4.7999999999999996E-3</v>
      </c>
      <c r="AL877" s="1">
        <f t="shared" si="684"/>
        <v>5.1999999999999998E-3</v>
      </c>
      <c r="AM877" s="1">
        <f t="shared" si="654"/>
        <v>0.64051666666666662</v>
      </c>
      <c r="AN877" s="2">
        <f t="shared" si="685"/>
        <v>0.87080000000000068</v>
      </c>
      <c r="AO877" s="1">
        <f t="shared" si="686"/>
        <v>5.2723077575554278E-2</v>
      </c>
      <c r="AP877" s="1">
        <f t="shared" si="687"/>
        <v>1.0947523511369224</v>
      </c>
      <c r="AQ877" s="1">
        <f t="shared" si="688"/>
        <v>1.0947523511369222</v>
      </c>
      <c r="AR877" s="1">
        <f t="shared" si="689"/>
        <v>1.0947523511369222</v>
      </c>
      <c r="AS877" s="1">
        <f t="shared" si="690"/>
        <v>1.0947523511369222</v>
      </c>
      <c r="AT877" s="1">
        <f t="shared" si="691"/>
        <v>0.97527370349043052</v>
      </c>
      <c r="AU877" s="1">
        <f t="shared" si="692"/>
        <v>0.9714524929234124</v>
      </c>
      <c r="AV877" s="2">
        <f t="shared" si="657"/>
        <v>876</v>
      </c>
      <c r="AW877" s="1">
        <f t="shared" si="658"/>
        <v>971.45249292341236</v>
      </c>
      <c r="AX877" s="1">
        <f t="shared" si="659"/>
        <v>0.97527370349043052</v>
      </c>
      <c r="AY877" s="1">
        <f t="shared" si="660"/>
        <v>1.0947523511369222</v>
      </c>
      <c r="AZ877" s="1">
        <f t="shared" si="655"/>
        <v>5.1999999999999998E-3</v>
      </c>
      <c r="BA877" s="1">
        <f t="shared" si="656"/>
        <v>21.440557964417437</v>
      </c>
    </row>
    <row r="878" spans="1:53">
      <c r="A878" s="2">
        <f t="shared" si="662"/>
        <v>0.87700000000000067</v>
      </c>
      <c r="B878" s="1">
        <f t="shared" si="648"/>
        <v>0.93600883333333418</v>
      </c>
      <c r="C878" s="1">
        <f t="shared" si="663"/>
        <v>5.5104403153752049E-2</v>
      </c>
      <c r="D878" s="1">
        <f t="shared" si="649"/>
        <v>1.0999768501685261</v>
      </c>
      <c r="E878" s="1">
        <f t="shared" si="693"/>
        <v>1.0999759989439442</v>
      </c>
      <c r="F878" s="1">
        <f t="shared" si="693"/>
        <v>1.0999759676407777</v>
      </c>
      <c r="G878" s="1">
        <f t="shared" si="693"/>
        <v>1.0999759664896216</v>
      </c>
      <c r="H878" s="1">
        <f t="shared" si="664"/>
        <v>1.0025489655743407</v>
      </c>
      <c r="I878" s="1">
        <f t="shared" si="650"/>
        <v>21.66693224289876</v>
      </c>
      <c r="J878" s="1">
        <f>VLOOKUP($I878,Graph!$D$3:$M$50,col)</f>
        <v>6.0000000000000001E-3</v>
      </c>
      <c r="K878" s="1">
        <f>VLOOKUP($I878,Graph!$D$3:$M$50,col+1)</f>
        <v>4.7999999999999996E-3</v>
      </c>
      <c r="L878" s="1">
        <f t="shared" si="665"/>
        <v>5.1999999999999998E-3</v>
      </c>
      <c r="M878" s="1">
        <f t="shared" si="666"/>
        <v>0.64051666666666662</v>
      </c>
      <c r="N878" s="1">
        <f t="shared" si="667"/>
        <v>0.87180000000000069</v>
      </c>
      <c r="O878" s="1">
        <f t="shared" si="668"/>
        <v>5.2726741353005445E-2</v>
      </c>
      <c r="P878" s="1">
        <f t="shared" si="669"/>
        <v>1.0949366034731811</v>
      </c>
      <c r="Q878" s="1">
        <f t="shared" si="670"/>
        <v>1.0947664169670059</v>
      </c>
      <c r="R878" s="1">
        <f t="shared" si="671"/>
        <v>1.0947605202041306</v>
      </c>
      <c r="S878" s="1">
        <f t="shared" si="672"/>
        <v>1.0947603157130459</v>
      </c>
      <c r="T878" s="1">
        <f t="shared" si="673"/>
        <v>0.97528366451113135</v>
      </c>
      <c r="U878" s="1">
        <f t="shared" si="674"/>
        <v>0.97313343231639393</v>
      </c>
      <c r="V878" s="2">
        <f t="shared" si="651"/>
        <v>21.452917296258466</v>
      </c>
      <c r="W878" s="1">
        <f>VLOOKUP(V878,Graph!$D$3:$M$50,col)</f>
        <v>6.0000000000000001E-3</v>
      </c>
      <c r="X878" s="1">
        <f>VLOOKUP(V878,Graph!$D$3:$M$50,col+1)</f>
        <v>4.7999999999999996E-3</v>
      </c>
      <c r="Y878" s="1">
        <f t="shared" si="675"/>
        <v>5.1999999999999998E-3</v>
      </c>
      <c r="Z878" s="1">
        <f t="shared" si="652"/>
        <v>0.64051666666666662</v>
      </c>
      <c r="AA878" s="2">
        <f t="shared" si="676"/>
        <v>0.87180000000000069</v>
      </c>
      <c r="AB878" s="1">
        <f t="shared" si="677"/>
        <v>5.2726741353005445E-2</v>
      </c>
      <c r="AC878" s="1">
        <f t="shared" si="678"/>
        <v>1.0947603086213844</v>
      </c>
      <c r="AD878" s="1">
        <f t="shared" si="679"/>
        <v>1.0947603083754487</v>
      </c>
      <c r="AE878" s="1">
        <f t="shared" si="680"/>
        <v>1.09476030836692</v>
      </c>
      <c r="AF878" s="1">
        <f t="shared" si="681"/>
        <v>1.0947603083666237</v>
      </c>
      <c r="AG878" s="1">
        <f t="shared" si="682"/>
        <v>0.97528366451113135</v>
      </c>
      <c r="AH878" s="1">
        <f t="shared" si="683"/>
        <v>0.97313342578615269</v>
      </c>
      <c r="AI878" s="2">
        <f t="shared" si="653"/>
        <v>21.452917248271646</v>
      </c>
      <c r="AJ878" s="1">
        <f>VLOOKUP(AI878,Graph!$D$3:$M$50,col)</f>
        <v>6.0000000000000001E-3</v>
      </c>
      <c r="AK878" s="1">
        <f>VLOOKUP(AI878,Graph!$D$3:$M$50,col+1)</f>
        <v>4.7999999999999996E-3</v>
      </c>
      <c r="AL878" s="1">
        <f t="shared" si="684"/>
        <v>5.1999999999999998E-3</v>
      </c>
      <c r="AM878" s="1">
        <f t="shared" si="654"/>
        <v>0.64051666666666662</v>
      </c>
      <c r="AN878" s="2">
        <f t="shared" si="685"/>
        <v>0.87180000000000069</v>
      </c>
      <c r="AO878" s="1">
        <f t="shared" si="686"/>
        <v>5.2726741353005445E-2</v>
      </c>
      <c r="AP878" s="1">
        <f t="shared" si="687"/>
        <v>1.0947603083666135</v>
      </c>
      <c r="AQ878" s="1">
        <f t="shared" si="688"/>
        <v>1.0947603083666133</v>
      </c>
      <c r="AR878" s="1">
        <f t="shared" si="689"/>
        <v>1.0947603083666131</v>
      </c>
      <c r="AS878" s="1">
        <f t="shared" si="690"/>
        <v>1.0947603083666133</v>
      </c>
      <c r="AT878" s="1">
        <f t="shared" si="691"/>
        <v>0.97528366451113135</v>
      </c>
      <c r="AU878" s="1">
        <f t="shared" si="692"/>
        <v>0.97313342578614348</v>
      </c>
      <c r="AV878" s="2">
        <f t="shared" si="657"/>
        <v>877</v>
      </c>
      <c r="AW878" s="1">
        <f t="shared" si="658"/>
        <v>973.13342578614345</v>
      </c>
      <c r="AX878" s="1">
        <f t="shared" si="659"/>
        <v>0.97528366451113135</v>
      </c>
      <c r="AY878" s="1">
        <f t="shared" si="660"/>
        <v>1.0947603083666133</v>
      </c>
      <c r="AZ878" s="1">
        <f t="shared" si="655"/>
        <v>5.1999999999999998E-3</v>
      </c>
      <c r="BA878" s="1">
        <f t="shared" si="656"/>
        <v>21.452917248271646</v>
      </c>
    </row>
    <row r="879" spans="1:53">
      <c r="A879" s="2">
        <f t="shared" si="662"/>
        <v>0.87800000000000067</v>
      </c>
      <c r="B879" s="1">
        <f t="shared" si="648"/>
        <v>0.93705000000000083</v>
      </c>
      <c r="C879" s="1">
        <f t="shared" si="663"/>
        <v>5.5107475024433493E-2</v>
      </c>
      <c r="D879" s="1">
        <f t="shared" si="649"/>
        <v>1.0999834060769238</v>
      </c>
      <c r="E879" s="1">
        <f t="shared" si="693"/>
        <v>1.0999827958492649</v>
      </c>
      <c r="F879" s="1">
        <f t="shared" si="693"/>
        <v>1.0999827734068826</v>
      </c>
      <c r="G879" s="1">
        <f t="shared" si="693"/>
        <v>1.099982772581515</v>
      </c>
      <c r="H879" s="1">
        <f t="shared" si="664"/>
        <v>1.0042704041379187</v>
      </c>
      <c r="I879" s="1">
        <f t="shared" si="650"/>
        <v>21.679326305936524</v>
      </c>
      <c r="J879" s="1">
        <f>VLOOKUP($I879,Graph!$D$3:$M$50,col)</f>
        <v>6.0000000000000001E-3</v>
      </c>
      <c r="K879" s="1">
        <f>VLOOKUP($I879,Graph!$D$3:$M$50,col+1)</f>
        <v>4.7999999999999996E-3</v>
      </c>
      <c r="L879" s="1">
        <f t="shared" si="665"/>
        <v>5.1999999999999998E-3</v>
      </c>
      <c r="M879" s="1">
        <f t="shared" si="666"/>
        <v>0.64051666666666662</v>
      </c>
      <c r="N879" s="1">
        <f t="shared" si="667"/>
        <v>0.87280000000000069</v>
      </c>
      <c r="O879" s="1">
        <f t="shared" si="668"/>
        <v>5.2730397115600222E-2</v>
      </c>
      <c r="P879" s="1">
        <f t="shared" si="669"/>
        <v>1.0949445227546268</v>
      </c>
      <c r="Q879" s="1">
        <f t="shared" si="670"/>
        <v>1.0947743568707646</v>
      </c>
      <c r="R879" s="1">
        <f t="shared" si="671"/>
        <v>1.09476846028175</v>
      </c>
      <c r="S879" s="1">
        <f t="shared" si="672"/>
        <v>1.0947682557779796</v>
      </c>
      <c r="T879" s="1">
        <f t="shared" si="673"/>
        <v>0.97529360287537636</v>
      </c>
      <c r="U879" s="1">
        <f t="shared" si="674"/>
        <v>0.97481533453087255</v>
      </c>
      <c r="V879" s="2">
        <f t="shared" si="651"/>
        <v>21.465269470767716</v>
      </c>
      <c r="W879" s="1">
        <f>VLOOKUP(V879,Graph!$D$3:$M$50,col)</f>
        <v>6.0000000000000001E-3</v>
      </c>
      <c r="X879" s="1">
        <f>VLOOKUP(V879,Graph!$D$3:$M$50,col+1)</f>
        <v>4.7999999999999996E-3</v>
      </c>
      <c r="Y879" s="1">
        <f t="shared" si="675"/>
        <v>5.1999999999999998E-3</v>
      </c>
      <c r="Z879" s="1">
        <f t="shared" si="652"/>
        <v>0.64051666666666662</v>
      </c>
      <c r="AA879" s="2">
        <f t="shared" si="676"/>
        <v>0.87280000000000069</v>
      </c>
      <c r="AB879" s="1">
        <f t="shared" si="677"/>
        <v>5.2730397115600222E-2</v>
      </c>
      <c r="AC879" s="1">
        <f t="shared" si="678"/>
        <v>1.0947682486852295</v>
      </c>
      <c r="AD879" s="1">
        <f t="shared" si="679"/>
        <v>1.0947682484392334</v>
      </c>
      <c r="AE879" s="1">
        <f t="shared" si="680"/>
        <v>1.0947682484307013</v>
      </c>
      <c r="AF879" s="1">
        <f t="shared" si="681"/>
        <v>1.0947682484304053</v>
      </c>
      <c r="AG879" s="1">
        <f t="shared" si="682"/>
        <v>0.97529360287537636</v>
      </c>
      <c r="AH879" s="1">
        <f t="shared" si="683"/>
        <v>0.97481532798836634</v>
      </c>
      <c r="AI879" s="2">
        <f t="shared" si="653"/>
        <v>21.465269422746083</v>
      </c>
      <c r="AJ879" s="1">
        <f>VLOOKUP(AI879,Graph!$D$3:$M$50,col)</f>
        <v>6.0000000000000001E-3</v>
      </c>
      <c r="AK879" s="1">
        <f>VLOOKUP(AI879,Graph!$D$3:$M$50,col+1)</f>
        <v>4.7999999999999996E-3</v>
      </c>
      <c r="AL879" s="1">
        <f t="shared" si="684"/>
        <v>5.1999999999999998E-3</v>
      </c>
      <c r="AM879" s="1">
        <f t="shared" si="654"/>
        <v>0.64051666666666662</v>
      </c>
      <c r="AN879" s="2">
        <f t="shared" si="685"/>
        <v>0.87280000000000069</v>
      </c>
      <c r="AO879" s="1">
        <f t="shared" si="686"/>
        <v>5.2730397115600222E-2</v>
      </c>
      <c r="AP879" s="1">
        <f t="shared" si="687"/>
        <v>1.0947682484303956</v>
      </c>
      <c r="AQ879" s="1">
        <f t="shared" si="688"/>
        <v>1.0947682484303951</v>
      </c>
      <c r="AR879" s="1">
        <f t="shared" si="689"/>
        <v>1.0947682484303949</v>
      </c>
      <c r="AS879" s="1">
        <f t="shared" si="690"/>
        <v>1.0947682484303947</v>
      </c>
      <c r="AT879" s="1">
        <f t="shared" si="691"/>
        <v>0.97529360287537636</v>
      </c>
      <c r="AU879" s="1">
        <f t="shared" si="692"/>
        <v>0.97481532798835679</v>
      </c>
      <c r="AV879" s="2">
        <f t="shared" si="657"/>
        <v>878</v>
      </c>
      <c r="AW879" s="1">
        <f t="shared" si="658"/>
        <v>974.81532798835678</v>
      </c>
      <c r="AX879" s="1">
        <f t="shared" si="659"/>
        <v>0.97529360287537636</v>
      </c>
      <c r="AY879" s="1">
        <f t="shared" si="660"/>
        <v>1.0947682484303947</v>
      </c>
      <c r="AZ879" s="1">
        <f t="shared" si="655"/>
        <v>5.1999999999999998E-3</v>
      </c>
      <c r="BA879" s="1">
        <f t="shared" si="656"/>
        <v>21.465269422746083</v>
      </c>
    </row>
    <row r="880" spans="1:53">
      <c r="A880" s="2">
        <f t="shared" si="662"/>
        <v>0.87900000000000067</v>
      </c>
      <c r="B880" s="1">
        <f t="shared" si="648"/>
        <v>0.93809116666666748</v>
      </c>
      <c r="C880" s="1">
        <f t="shared" si="663"/>
        <v>5.5110540161647681E-2</v>
      </c>
      <c r="D880" s="1">
        <f t="shared" si="649"/>
        <v>1.0999899477317634</v>
      </c>
      <c r="E880" s="1">
        <f t="shared" si="693"/>
        <v>1.0999895780285103</v>
      </c>
      <c r="F880" s="1">
        <f t="shared" si="693"/>
        <v>1.0999895644308801</v>
      </c>
      <c r="G880" s="1">
        <f t="shared" si="693"/>
        <v>1.0999895639307604</v>
      </c>
      <c r="H880" s="1">
        <f t="shared" si="664"/>
        <v>1.0059928275143823</v>
      </c>
      <c r="I880" s="1">
        <f t="shared" si="650"/>
        <v>21.691713292134565</v>
      </c>
      <c r="J880" s="1">
        <f>VLOOKUP($I880,Graph!$D$3:$M$50,col)</f>
        <v>6.0000000000000001E-3</v>
      </c>
      <c r="K880" s="1">
        <f>VLOOKUP($I880,Graph!$D$3:$M$50,col+1)</f>
        <v>4.7999999999999996E-3</v>
      </c>
      <c r="L880" s="1">
        <f t="shared" si="665"/>
        <v>5.1999999999999998E-3</v>
      </c>
      <c r="M880" s="1">
        <f t="shared" si="666"/>
        <v>0.64051666666666662</v>
      </c>
      <c r="N880" s="1">
        <f t="shared" si="667"/>
        <v>0.87380000000000069</v>
      </c>
      <c r="O880" s="1">
        <f t="shared" si="668"/>
        <v>5.2734044889603177E-2</v>
      </c>
      <c r="P880" s="1">
        <f t="shared" si="669"/>
        <v>1.0949524249605607</v>
      </c>
      <c r="Q880" s="1">
        <f t="shared" si="670"/>
        <v>1.0947822796639697</v>
      </c>
      <c r="R880" s="1">
        <f t="shared" si="671"/>
        <v>1.0947763832488895</v>
      </c>
      <c r="S880" s="1">
        <f t="shared" si="672"/>
        <v>1.0947761787324772</v>
      </c>
      <c r="T880" s="1">
        <f t="shared" si="673"/>
        <v>0.97530351866037612</v>
      </c>
      <c r="U880" s="1">
        <f t="shared" si="674"/>
        <v>0.9764982055261503</v>
      </c>
      <c r="V880" s="2">
        <f t="shared" si="651"/>
        <v>21.477614548141119</v>
      </c>
      <c r="W880" s="1">
        <f>VLOOKUP(V880,Graph!$D$3:$M$50,col)</f>
        <v>6.0000000000000001E-3</v>
      </c>
      <c r="X880" s="1">
        <f>VLOOKUP(V880,Graph!$D$3:$M$50,col+1)</f>
        <v>4.7999999999999996E-3</v>
      </c>
      <c r="Y880" s="1">
        <f t="shared" si="675"/>
        <v>5.1999999999999998E-3</v>
      </c>
      <c r="Z880" s="1">
        <f t="shared" si="652"/>
        <v>0.64051666666666662</v>
      </c>
      <c r="AA880" s="2">
        <f t="shared" si="676"/>
        <v>0.87380000000000069</v>
      </c>
      <c r="AB880" s="1">
        <f t="shared" si="677"/>
        <v>5.2734044889603177E-2</v>
      </c>
      <c r="AC880" s="1">
        <f t="shared" si="678"/>
        <v>1.094776171638641</v>
      </c>
      <c r="AD880" s="1">
        <f t="shared" si="679"/>
        <v>1.0947761713925848</v>
      </c>
      <c r="AE880" s="1">
        <f t="shared" si="680"/>
        <v>1.0947761713840498</v>
      </c>
      <c r="AF880" s="1">
        <f t="shared" si="681"/>
        <v>1.0947761713837538</v>
      </c>
      <c r="AG880" s="1">
        <f t="shared" si="682"/>
        <v>0.97530351866037612</v>
      </c>
      <c r="AH880" s="1">
        <f t="shared" si="683"/>
        <v>0.97649819897137191</v>
      </c>
      <c r="AI880" s="2">
        <f t="shared" si="653"/>
        <v>21.477614500084705</v>
      </c>
      <c r="AJ880" s="1">
        <f>VLOOKUP(AI880,Graph!$D$3:$M$50,col)</f>
        <v>6.0000000000000001E-3</v>
      </c>
      <c r="AK880" s="1">
        <f>VLOOKUP(AI880,Graph!$D$3:$M$50,col+1)</f>
        <v>4.7999999999999996E-3</v>
      </c>
      <c r="AL880" s="1">
        <f t="shared" si="684"/>
        <v>5.1999999999999998E-3</v>
      </c>
      <c r="AM880" s="1">
        <f t="shared" si="654"/>
        <v>0.64051666666666662</v>
      </c>
      <c r="AN880" s="2">
        <f t="shared" si="685"/>
        <v>0.87380000000000069</v>
      </c>
      <c r="AO880" s="1">
        <f t="shared" si="686"/>
        <v>5.2734044889603177E-2</v>
      </c>
      <c r="AP880" s="1">
        <f t="shared" si="687"/>
        <v>1.0947761713837434</v>
      </c>
      <c r="AQ880" s="1">
        <f t="shared" si="688"/>
        <v>1.0947761713837432</v>
      </c>
      <c r="AR880" s="1">
        <f t="shared" si="689"/>
        <v>1.0947761713837432</v>
      </c>
      <c r="AS880" s="1">
        <f t="shared" si="690"/>
        <v>1.0947761713837432</v>
      </c>
      <c r="AT880" s="1">
        <f t="shared" si="691"/>
        <v>0.97530351866037612</v>
      </c>
      <c r="AU880" s="1">
        <f t="shared" si="692"/>
        <v>0.97649819897136225</v>
      </c>
      <c r="AV880" s="2">
        <f t="shared" si="657"/>
        <v>879</v>
      </c>
      <c r="AW880" s="1">
        <f t="shared" si="658"/>
        <v>976.49819897136229</v>
      </c>
      <c r="AX880" s="1">
        <f t="shared" si="659"/>
        <v>0.97530351866037612</v>
      </c>
      <c r="AY880" s="1">
        <f t="shared" si="660"/>
        <v>1.0947761713837432</v>
      </c>
      <c r="AZ880" s="1">
        <f t="shared" si="655"/>
        <v>5.1999999999999998E-3</v>
      </c>
      <c r="BA880" s="1">
        <f t="shared" si="656"/>
        <v>21.477614500084705</v>
      </c>
    </row>
    <row r="881" spans="1:53">
      <c r="A881" s="2">
        <f t="shared" si="662"/>
        <v>0.88000000000000067</v>
      </c>
      <c r="B881" s="1">
        <f t="shared" si="648"/>
        <v>0.93913233333333412</v>
      </c>
      <c r="C881" s="1">
        <f t="shared" si="663"/>
        <v>5.5113598587506196E-2</v>
      </c>
      <c r="D881" s="1">
        <f t="shared" si="649"/>
        <v>1.0999964751794713</v>
      </c>
      <c r="E881" s="1">
        <f t="shared" ref="E881:G900" si="694">SQRT(D881-($C881*D881-POWER(D881,1/3)+1)/($C881-POWER(D881,-2/3)/3))</f>
        <v>1.099996345529479</v>
      </c>
      <c r="F881" s="1">
        <f t="shared" si="694"/>
        <v>1.0999963407606115</v>
      </c>
      <c r="G881" s="1">
        <f t="shared" si="694"/>
        <v>1.0999963405852</v>
      </c>
      <c r="H881" s="1">
        <f t="shared" si="664"/>
        <v>1.0077162351407065</v>
      </c>
      <c r="I881" s="1">
        <f t="shared" si="650"/>
        <v>21.704093213594003</v>
      </c>
      <c r="J881" s="1">
        <f>VLOOKUP($I881,Graph!$D$3:$M$50,col)</f>
        <v>6.0000000000000001E-3</v>
      </c>
      <c r="K881" s="1">
        <f>VLOOKUP($I881,Graph!$D$3:$M$50,col+1)</f>
        <v>4.7999999999999996E-3</v>
      </c>
      <c r="L881" s="1">
        <f t="shared" si="665"/>
        <v>5.1999999999999998E-3</v>
      </c>
      <c r="M881" s="1">
        <f t="shared" si="666"/>
        <v>0.64051666666666662</v>
      </c>
      <c r="N881" s="1">
        <f t="shared" si="667"/>
        <v>0.87480000000000069</v>
      </c>
      <c r="O881" s="1">
        <f t="shared" si="668"/>
        <v>5.27376847011643E-2</v>
      </c>
      <c r="P881" s="1">
        <f t="shared" si="669"/>
        <v>1.0949603101461387</v>
      </c>
      <c r="Q881" s="1">
        <f t="shared" si="670"/>
        <v>1.0947901854018605</v>
      </c>
      <c r="R881" s="1">
        <f t="shared" si="671"/>
        <v>1.0947842891607864</v>
      </c>
      <c r="S881" s="1">
        <f t="shared" si="672"/>
        <v>1.0947840846317756</v>
      </c>
      <c r="T881" s="1">
        <f t="shared" si="673"/>
        <v>0.97531341194299059</v>
      </c>
      <c r="U881" s="1">
        <f t="shared" si="674"/>
        <v>0.97818204474450166</v>
      </c>
      <c r="V881" s="2">
        <f t="shared" si="651"/>
        <v>21.489952540587574</v>
      </c>
      <c r="W881" s="1">
        <f>VLOOKUP(V881,Graph!$D$3:$M$50,col)</f>
        <v>6.0000000000000001E-3</v>
      </c>
      <c r="X881" s="1">
        <f>VLOOKUP(V881,Graph!$D$3:$M$50,col+1)</f>
        <v>4.7999999999999996E-3</v>
      </c>
      <c r="Y881" s="1">
        <f t="shared" si="675"/>
        <v>5.1999999999999998E-3</v>
      </c>
      <c r="Z881" s="1">
        <f t="shared" si="652"/>
        <v>0.64051666666666662</v>
      </c>
      <c r="AA881" s="2">
        <f t="shared" si="676"/>
        <v>0.87480000000000069</v>
      </c>
      <c r="AB881" s="1">
        <f t="shared" si="677"/>
        <v>5.27376847011643E-2</v>
      </c>
      <c r="AC881" s="1">
        <f t="shared" si="678"/>
        <v>1.094784077536856</v>
      </c>
      <c r="AD881" s="1">
        <f t="shared" si="679"/>
        <v>1.0947840772907393</v>
      </c>
      <c r="AE881" s="1">
        <f t="shared" si="680"/>
        <v>1.094784077282202</v>
      </c>
      <c r="AF881" s="1">
        <f t="shared" si="681"/>
        <v>1.094784077281906</v>
      </c>
      <c r="AG881" s="1">
        <f t="shared" si="682"/>
        <v>0.97531341194299059</v>
      </c>
      <c r="AH881" s="1">
        <f t="shared" si="683"/>
        <v>0.97818203817744365</v>
      </c>
      <c r="AI881" s="2">
        <f t="shared" si="653"/>
        <v>21.4899524924964</v>
      </c>
      <c r="AJ881" s="1">
        <f>VLOOKUP(AI881,Graph!$D$3:$M$50,col)</f>
        <v>6.0000000000000001E-3</v>
      </c>
      <c r="AK881" s="1">
        <f>VLOOKUP(AI881,Graph!$D$3:$M$50,col+1)</f>
        <v>4.7999999999999996E-3</v>
      </c>
      <c r="AL881" s="1">
        <f t="shared" si="684"/>
        <v>5.1999999999999998E-3</v>
      </c>
      <c r="AM881" s="1">
        <f t="shared" si="654"/>
        <v>0.64051666666666662</v>
      </c>
      <c r="AN881" s="2">
        <f t="shared" si="685"/>
        <v>0.87480000000000069</v>
      </c>
      <c r="AO881" s="1">
        <f t="shared" si="686"/>
        <v>5.27376847011643E-2</v>
      </c>
      <c r="AP881" s="1">
        <f t="shared" si="687"/>
        <v>1.0947840772818955</v>
      </c>
      <c r="AQ881" s="1">
        <f t="shared" si="688"/>
        <v>1.0947840772818953</v>
      </c>
      <c r="AR881" s="1">
        <f t="shared" si="689"/>
        <v>1.0947840772818951</v>
      </c>
      <c r="AS881" s="1">
        <f t="shared" si="690"/>
        <v>1.0947840772818951</v>
      </c>
      <c r="AT881" s="1">
        <f t="shared" si="691"/>
        <v>0.97531341194299059</v>
      </c>
      <c r="AU881" s="1">
        <f t="shared" si="692"/>
        <v>0.9781820381774341</v>
      </c>
      <c r="AV881" s="2">
        <f t="shared" si="657"/>
        <v>880</v>
      </c>
      <c r="AW881" s="1">
        <f t="shared" si="658"/>
        <v>978.18203817743415</v>
      </c>
      <c r="AX881" s="1">
        <f t="shared" si="659"/>
        <v>0.97531341194299059</v>
      </c>
      <c r="AY881" s="1">
        <f t="shared" si="660"/>
        <v>1.0947840772818951</v>
      </c>
      <c r="AZ881" s="1">
        <f t="shared" si="655"/>
        <v>5.1999999999999998E-3</v>
      </c>
      <c r="BA881" s="1">
        <f t="shared" si="656"/>
        <v>21.4899524924964</v>
      </c>
    </row>
    <row r="882" spans="1:53">
      <c r="A882" s="2">
        <f t="shared" si="662"/>
        <v>0.88100000000000067</v>
      </c>
      <c r="B882" s="1">
        <f t="shared" si="648"/>
        <v>0.94017350000000088</v>
      </c>
      <c r="C882" s="1">
        <f t="shared" si="663"/>
        <v>5.5116650324023964E-2</v>
      </c>
      <c r="D882" s="1">
        <f t="shared" si="649"/>
        <v>1.1000029884662725</v>
      </c>
      <c r="E882" s="1">
        <f t="shared" si="694"/>
        <v>1.1000030983997646</v>
      </c>
      <c r="F882" s="1">
        <f t="shared" si="694"/>
        <v>1.1000031024437125</v>
      </c>
      <c r="G882" s="1">
        <f t="shared" si="694"/>
        <v>1.1000031025924708</v>
      </c>
      <c r="H882" s="1">
        <f t="shared" si="664"/>
        <v>1.0094406264548312</v>
      </c>
      <c r="I882" s="1">
        <f t="shared" si="650"/>
        <v>21.716466082381491</v>
      </c>
      <c r="J882" s="1">
        <f>VLOOKUP($I882,Graph!$D$3:$M$50,col)</f>
        <v>6.0000000000000001E-3</v>
      </c>
      <c r="K882" s="1">
        <f>VLOOKUP($I882,Graph!$D$3:$M$50,col+1)</f>
        <v>4.7999999999999996E-3</v>
      </c>
      <c r="L882" s="1">
        <f t="shared" si="665"/>
        <v>5.1999999999999998E-3</v>
      </c>
      <c r="M882" s="1">
        <f t="shared" si="666"/>
        <v>0.64051666666666662</v>
      </c>
      <c r="N882" s="1">
        <f t="shared" si="667"/>
        <v>0.87580000000000069</v>
      </c>
      <c r="O882" s="1">
        <f t="shared" si="668"/>
        <v>5.2741316576319544E-2</v>
      </c>
      <c r="P882" s="1">
        <f t="shared" si="669"/>
        <v>1.094968178366279</v>
      </c>
      <c r="Q882" s="1">
        <f t="shared" si="670"/>
        <v>1.0947980741394381</v>
      </c>
      <c r="R882" s="1">
        <f t="shared" si="671"/>
        <v>1.0947921780724408</v>
      </c>
      <c r="S882" s="1">
        <f t="shared" si="672"/>
        <v>1.0947919735308755</v>
      </c>
      <c r="T882" s="1">
        <f t="shared" si="673"/>
        <v>0.97532328279973157</v>
      </c>
      <c r="U882" s="1">
        <f t="shared" si="674"/>
        <v>0.97986685162916476</v>
      </c>
      <c r="V882" s="2">
        <f t="shared" si="651"/>
        <v>21.502283460281035</v>
      </c>
      <c r="W882" s="1">
        <f>VLOOKUP(V882,Graph!$D$3:$M$50,col)</f>
        <v>6.0000000000000001E-3</v>
      </c>
      <c r="X882" s="1">
        <f>VLOOKUP(V882,Graph!$D$3:$M$50,col+1)</f>
        <v>4.7999999999999996E-3</v>
      </c>
      <c r="Y882" s="1">
        <f t="shared" si="675"/>
        <v>5.1999999999999998E-3</v>
      </c>
      <c r="Z882" s="1">
        <f t="shared" si="652"/>
        <v>0.64051666666666662</v>
      </c>
      <c r="AA882" s="2">
        <f t="shared" si="676"/>
        <v>0.87580000000000069</v>
      </c>
      <c r="AB882" s="1">
        <f t="shared" si="677"/>
        <v>5.2741316576319544E-2</v>
      </c>
      <c r="AC882" s="1">
        <f t="shared" si="678"/>
        <v>1.0947919664348751</v>
      </c>
      <c r="AD882" s="1">
        <f t="shared" si="679"/>
        <v>1.0947919661886989</v>
      </c>
      <c r="AE882" s="1">
        <f t="shared" si="680"/>
        <v>1.0947919661801582</v>
      </c>
      <c r="AF882" s="1">
        <f t="shared" si="681"/>
        <v>1.094791966179862</v>
      </c>
      <c r="AG882" s="1">
        <f t="shared" si="682"/>
        <v>0.97532328279973157</v>
      </c>
      <c r="AH882" s="1">
        <f t="shared" si="683"/>
        <v>0.97986684504981936</v>
      </c>
      <c r="AI882" s="2">
        <f t="shared" si="653"/>
        <v>21.502283412155126</v>
      </c>
      <c r="AJ882" s="1">
        <f>VLOOKUP(AI882,Graph!$D$3:$M$50,col)</f>
        <v>6.0000000000000001E-3</v>
      </c>
      <c r="AK882" s="1">
        <f>VLOOKUP(AI882,Graph!$D$3:$M$50,col+1)</f>
        <v>4.7999999999999996E-3</v>
      </c>
      <c r="AL882" s="1">
        <f t="shared" si="684"/>
        <v>5.1999999999999998E-3</v>
      </c>
      <c r="AM882" s="1">
        <f t="shared" si="654"/>
        <v>0.64051666666666662</v>
      </c>
      <c r="AN882" s="2">
        <f t="shared" si="685"/>
        <v>0.87580000000000069</v>
      </c>
      <c r="AO882" s="1">
        <f t="shared" si="686"/>
        <v>5.2741316576319544E-2</v>
      </c>
      <c r="AP882" s="1">
        <f t="shared" si="687"/>
        <v>1.0947919661798515</v>
      </c>
      <c r="AQ882" s="1">
        <f t="shared" si="688"/>
        <v>1.0947919661798515</v>
      </c>
      <c r="AR882" s="1">
        <f t="shared" si="689"/>
        <v>1.0947919661798515</v>
      </c>
      <c r="AS882" s="1">
        <f t="shared" si="690"/>
        <v>1.0947919661798515</v>
      </c>
      <c r="AT882" s="1">
        <f t="shared" si="691"/>
        <v>0.97532328279973157</v>
      </c>
      <c r="AU882" s="1">
        <f t="shared" si="692"/>
        <v>0.97986684504980992</v>
      </c>
      <c r="AV882" s="2">
        <f t="shared" si="657"/>
        <v>881</v>
      </c>
      <c r="AW882" s="1">
        <f t="shared" si="658"/>
        <v>979.86684504980997</v>
      </c>
      <c r="AX882" s="1">
        <f t="shared" si="659"/>
        <v>0.97532328279973157</v>
      </c>
      <c r="AY882" s="1">
        <f t="shared" si="660"/>
        <v>1.0947919661798515</v>
      </c>
      <c r="AZ882" s="1">
        <f t="shared" si="655"/>
        <v>5.1999999999999998E-3</v>
      </c>
      <c r="BA882" s="1">
        <f t="shared" si="656"/>
        <v>21.502283412155126</v>
      </c>
    </row>
    <row r="883" spans="1:53">
      <c r="A883" s="2">
        <f t="shared" si="662"/>
        <v>0.88200000000000067</v>
      </c>
      <c r="B883" s="1">
        <f t="shared" si="648"/>
        <v>0.94121466666666753</v>
      </c>
      <c r="C883" s="1">
        <f t="shared" si="663"/>
        <v>5.5119695393119762E-2</v>
      </c>
      <c r="D883" s="1">
        <f t="shared" si="649"/>
        <v>1.1000094876381923</v>
      </c>
      <c r="E883" s="1">
        <f t="shared" si="694"/>
        <v>1.100009836686755</v>
      </c>
      <c r="F883" s="1">
        <f t="shared" si="694"/>
        <v>1.100009849527612</v>
      </c>
      <c r="G883" s="1">
        <f t="shared" si="694"/>
        <v>1.1000098500000028</v>
      </c>
      <c r="H883" s="1">
        <f t="shared" si="664"/>
        <v>1.0111660008956576</v>
      </c>
      <c r="I883" s="1">
        <f t="shared" si="650"/>
        <v>21.728831910529411</v>
      </c>
      <c r="J883" s="1">
        <f>VLOOKUP($I883,Graph!$D$3:$M$50,col)</f>
        <v>6.0000000000000001E-3</v>
      </c>
      <c r="K883" s="1">
        <f>VLOOKUP($I883,Graph!$D$3:$M$50,col+1)</f>
        <v>4.7999999999999996E-3</v>
      </c>
      <c r="L883" s="1">
        <f t="shared" si="665"/>
        <v>5.1999999999999998E-3</v>
      </c>
      <c r="M883" s="1">
        <f t="shared" si="666"/>
        <v>0.64051666666666662</v>
      </c>
      <c r="N883" s="1">
        <f t="shared" si="667"/>
        <v>0.87680000000000069</v>
      </c>
      <c r="O883" s="1">
        <f t="shared" si="668"/>
        <v>5.2744940540991589E-2</v>
      </c>
      <c r="P883" s="1">
        <f t="shared" si="669"/>
        <v>1.0949760296756637</v>
      </c>
      <c r="Q883" s="1">
        <f t="shared" si="670"/>
        <v>1.0948059459314685</v>
      </c>
      <c r="R883" s="1">
        <f t="shared" si="671"/>
        <v>1.0948000500386164</v>
      </c>
      <c r="S883" s="1">
        <f t="shared" si="672"/>
        <v>1.0947998454845391</v>
      </c>
      <c r="T883" s="1">
        <f t="shared" si="673"/>
        <v>0.97533313130676413</v>
      </c>
      <c r="U883" s="1">
        <f t="shared" si="674"/>
        <v>0.98155262562433432</v>
      </c>
      <c r="V883" s="2">
        <f t="shared" si="651"/>
        <v>21.51460731936065</v>
      </c>
      <c r="W883" s="1">
        <f>VLOOKUP(V883,Graph!$D$3:$M$50,col)</f>
        <v>6.0000000000000001E-3</v>
      </c>
      <c r="X883" s="1">
        <f>VLOOKUP(V883,Graph!$D$3:$M$50,col+1)</f>
        <v>4.7999999999999996E-3</v>
      </c>
      <c r="Y883" s="1">
        <f t="shared" si="675"/>
        <v>5.1999999999999998E-3</v>
      </c>
      <c r="Z883" s="1">
        <f t="shared" si="652"/>
        <v>0.64051666666666662</v>
      </c>
      <c r="AA883" s="2">
        <f t="shared" si="676"/>
        <v>0.87680000000000069</v>
      </c>
      <c r="AB883" s="1">
        <f t="shared" si="677"/>
        <v>5.2744940540991589E-2</v>
      </c>
      <c r="AC883" s="1">
        <f t="shared" si="678"/>
        <v>1.0947998383874611</v>
      </c>
      <c r="AD883" s="1">
        <f t="shared" si="679"/>
        <v>1.0947998381412252</v>
      </c>
      <c r="AE883" s="1">
        <f t="shared" si="680"/>
        <v>1.094799838132682</v>
      </c>
      <c r="AF883" s="1">
        <f t="shared" si="681"/>
        <v>1.0947998381323854</v>
      </c>
      <c r="AG883" s="1">
        <f t="shared" si="682"/>
        <v>0.97533313130676413</v>
      </c>
      <c r="AH883" s="1">
        <f t="shared" si="683"/>
        <v>0.98155261903269486</v>
      </c>
      <c r="AI883" s="2">
        <f t="shared" si="653"/>
        <v>21.514607271200038</v>
      </c>
      <c r="AJ883" s="1">
        <f>VLOOKUP(AI883,Graph!$D$3:$M$50,col)</f>
        <v>6.0000000000000001E-3</v>
      </c>
      <c r="AK883" s="1">
        <f>VLOOKUP(AI883,Graph!$D$3:$M$50,col+1)</f>
        <v>4.7999999999999996E-3</v>
      </c>
      <c r="AL883" s="1">
        <f t="shared" si="684"/>
        <v>5.1999999999999998E-3</v>
      </c>
      <c r="AM883" s="1">
        <f t="shared" si="654"/>
        <v>0.64051666666666662</v>
      </c>
      <c r="AN883" s="2">
        <f t="shared" si="685"/>
        <v>0.87680000000000069</v>
      </c>
      <c r="AO883" s="1">
        <f t="shared" si="686"/>
        <v>5.2744940540991589E-2</v>
      </c>
      <c r="AP883" s="1">
        <f t="shared" si="687"/>
        <v>1.0947998381323754</v>
      </c>
      <c r="AQ883" s="1">
        <f t="shared" si="688"/>
        <v>1.0947998381323749</v>
      </c>
      <c r="AR883" s="1">
        <f t="shared" si="689"/>
        <v>1.0947998381323747</v>
      </c>
      <c r="AS883" s="1">
        <f t="shared" si="690"/>
        <v>1.0947998381323749</v>
      </c>
      <c r="AT883" s="1">
        <f t="shared" si="691"/>
        <v>0.97533313130676413</v>
      </c>
      <c r="AU883" s="1">
        <f t="shared" si="692"/>
        <v>0.98155261903268543</v>
      </c>
      <c r="AV883" s="2">
        <f t="shared" si="657"/>
        <v>882</v>
      </c>
      <c r="AW883" s="1">
        <f t="shared" si="658"/>
        <v>981.55261903268547</v>
      </c>
      <c r="AX883" s="1">
        <f t="shared" si="659"/>
        <v>0.97533313130676413</v>
      </c>
      <c r="AY883" s="1">
        <f t="shared" si="660"/>
        <v>1.0947998381323749</v>
      </c>
      <c r="AZ883" s="1">
        <f t="shared" si="655"/>
        <v>5.1999999999999998E-3</v>
      </c>
      <c r="BA883" s="1">
        <f t="shared" si="656"/>
        <v>21.514607271200038</v>
      </c>
    </row>
    <row r="884" spans="1:53">
      <c r="A884" s="2">
        <f t="shared" si="662"/>
        <v>0.88300000000000067</v>
      </c>
      <c r="B884" s="1">
        <f t="shared" si="648"/>
        <v>0.94225583333333418</v>
      </c>
      <c r="C884" s="1">
        <f t="shared" si="663"/>
        <v>5.5122733816616719E-2</v>
      </c>
      <c r="D884" s="1">
        <f t="shared" si="649"/>
        <v>1.1000159727410557</v>
      </c>
      <c r="E884" s="1">
        <f t="shared" si="694"/>
        <v>1.1000165604376326</v>
      </c>
      <c r="F884" s="1">
        <f t="shared" si="694"/>
        <v>1.1000165820595353</v>
      </c>
      <c r="G884" s="1">
        <f t="shared" si="694"/>
        <v>1.1000165828550232</v>
      </c>
      <c r="H884" s="1">
        <f t="shared" si="664"/>
        <v>1.0128923579030482</v>
      </c>
      <c r="I884" s="1">
        <f t="shared" si="650"/>
        <v>21.741190710036005</v>
      </c>
      <c r="J884" s="1">
        <f>VLOOKUP($I884,Graph!$D$3:$M$50,col)</f>
        <v>6.0000000000000001E-3</v>
      </c>
      <c r="K884" s="1">
        <f>VLOOKUP($I884,Graph!$D$3:$M$50,col+1)</f>
        <v>4.7999999999999996E-3</v>
      </c>
      <c r="L884" s="1">
        <f t="shared" si="665"/>
        <v>5.1999999999999998E-3</v>
      </c>
      <c r="M884" s="1">
        <f t="shared" si="666"/>
        <v>0.64051666666666662</v>
      </c>
      <c r="N884" s="1">
        <f t="shared" si="667"/>
        <v>0.87780000000000069</v>
      </c>
      <c r="O884" s="1">
        <f t="shared" si="668"/>
        <v>5.2748556620990275E-2</v>
      </c>
      <c r="P884" s="1">
        <f t="shared" si="669"/>
        <v>1.0949838641287413</v>
      </c>
      <c r="Q884" s="1">
        <f t="shared" si="670"/>
        <v>1.0948138008324824</v>
      </c>
      <c r="R884" s="1">
        <f t="shared" si="671"/>
        <v>1.0948079051138426</v>
      </c>
      <c r="S884" s="1">
        <f t="shared" si="672"/>
        <v>1.0948077005472965</v>
      </c>
      <c r="T884" s="1">
        <f t="shared" si="673"/>
        <v>0.97534295753990863</v>
      </c>
      <c r="U884" s="1">
        <f t="shared" si="674"/>
        <v>0.98323936617516527</v>
      </c>
      <c r="V884" s="2">
        <f t="shared" si="651"/>
        <v>21.526924129930915</v>
      </c>
      <c r="W884" s="1">
        <f>VLOOKUP(V884,Graph!$D$3:$M$50,col)</f>
        <v>6.0000000000000001E-3</v>
      </c>
      <c r="X884" s="1">
        <f>VLOOKUP(V884,Graph!$D$3:$M$50,col+1)</f>
        <v>4.7999999999999996E-3</v>
      </c>
      <c r="Y884" s="1">
        <f t="shared" si="675"/>
        <v>5.1999999999999998E-3</v>
      </c>
      <c r="Z884" s="1">
        <f t="shared" si="652"/>
        <v>0.64051666666666662</v>
      </c>
      <c r="AA884" s="2">
        <f t="shared" si="676"/>
        <v>0.87780000000000069</v>
      </c>
      <c r="AB884" s="1">
        <f t="shared" si="677"/>
        <v>5.2748556620990275E-2</v>
      </c>
      <c r="AC884" s="1">
        <f t="shared" si="678"/>
        <v>1.0948076934491435</v>
      </c>
      <c r="AD884" s="1">
        <f t="shared" si="679"/>
        <v>1.0948076932028481</v>
      </c>
      <c r="AE884" s="1">
        <f t="shared" si="680"/>
        <v>1.0948076931943018</v>
      </c>
      <c r="AF884" s="1">
        <f t="shared" si="681"/>
        <v>1.0948076931940054</v>
      </c>
      <c r="AG884" s="1">
        <f t="shared" si="682"/>
        <v>0.97534295753990863</v>
      </c>
      <c r="AH884" s="1">
        <f t="shared" si="683"/>
        <v>0.98323935957122466</v>
      </c>
      <c r="AI884" s="2">
        <f t="shared" si="653"/>
        <v>21.526924081735622</v>
      </c>
      <c r="AJ884" s="1">
        <f>VLOOKUP(AI884,Graph!$D$3:$M$50,col)</f>
        <v>6.0000000000000001E-3</v>
      </c>
      <c r="AK884" s="1">
        <f>VLOOKUP(AI884,Graph!$D$3:$M$50,col+1)</f>
        <v>4.7999999999999996E-3</v>
      </c>
      <c r="AL884" s="1">
        <f t="shared" si="684"/>
        <v>5.1999999999999998E-3</v>
      </c>
      <c r="AM884" s="1">
        <f t="shared" si="654"/>
        <v>0.64051666666666662</v>
      </c>
      <c r="AN884" s="2">
        <f t="shared" si="685"/>
        <v>0.87780000000000069</v>
      </c>
      <c r="AO884" s="1">
        <f t="shared" si="686"/>
        <v>5.2748556620990275E-2</v>
      </c>
      <c r="AP884" s="1">
        <f t="shared" si="687"/>
        <v>1.094807693193995</v>
      </c>
      <c r="AQ884" s="1">
        <f t="shared" si="688"/>
        <v>1.0948076931939947</v>
      </c>
      <c r="AR884" s="1">
        <f t="shared" si="689"/>
        <v>1.0948076931939947</v>
      </c>
      <c r="AS884" s="1">
        <f t="shared" si="690"/>
        <v>1.0948076931939947</v>
      </c>
      <c r="AT884" s="1">
        <f t="shared" si="691"/>
        <v>0.97534295753990863</v>
      </c>
      <c r="AU884" s="1">
        <f t="shared" si="692"/>
        <v>0.983239359571215</v>
      </c>
      <c r="AV884" s="2">
        <f t="shared" si="657"/>
        <v>883</v>
      </c>
      <c r="AW884" s="1">
        <f t="shared" si="658"/>
        <v>983.239359571215</v>
      </c>
      <c r="AX884" s="1">
        <f t="shared" si="659"/>
        <v>0.97534295753990863</v>
      </c>
      <c r="AY884" s="1">
        <f t="shared" si="660"/>
        <v>1.0948076931939947</v>
      </c>
      <c r="AZ884" s="1">
        <f t="shared" si="655"/>
        <v>5.1999999999999998E-3</v>
      </c>
      <c r="BA884" s="1">
        <f t="shared" si="656"/>
        <v>21.526924081735622</v>
      </c>
    </row>
    <row r="885" spans="1:53">
      <c r="A885" s="2">
        <f t="shared" si="662"/>
        <v>0.88400000000000067</v>
      </c>
      <c r="B885" s="1">
        <f t="shared" si="648"/>
        <v>0.94329700000000083</v>
      </c>
      <c r="C885" s="1">
        <f t="shared" si="663"/>
        <v>5.5125765616242786E-2</v>
      </c>
      <c r="D885" s="1">
        <f t="shared" si="649"/>
        <v>1.1000224438204902</v>
      </c>
      <c r="E885" s="1">
        <f t="shared" si="694"/>
        <v>1.1000232696993772</v>
      </c>
      <c r="F885" s="1">
        <f t="shared" si="694"/>
        <v>1.1000233000865036</v>
      </c>
      <c r="G885" s="1">
        <f t="shared" si="694"/>
        <v>1.1000233012045537</v>
      </c>
      <c r="H885" s="1">
        <f t="shared" si="664"/>
        <v>1.0146196969178198</v>
      </c>
      <c r="I885" s="1">
        <f t="shared" si="650"/>
        <v>21.75354249286546</v>
      </c>
      <c r="J885" s="1">
        <f>VLOOKUP($I885,Graph!$D$3:$M$50,col)</f>
        <v>6.0000000000000001E-3</v>
      </c>
      <c r="K885" s="1">
        <f>VLOOKUP($I885,Graph!$D$3:$M$50,col+1)</f>
        <v>4.7999999999999996E-3</v>
      </c>
      <c r="L885" s="1">
        <f t="shared" si="665"/>
        <v>5.1999999999999998E-3</v>
      </c>
      <c r="M885" s="1">
        <f t="shared" si="666"/>
        <v>0.64051666666666662</v>
      </c>
      <c r="N885" s="1">
        <f t="shared" si="667"/>
        <v>0.87880000000000069</v>
      </c>
      <c r="O885" s="1">
        <f t="shared" si="668"/>
        <v>5.2752164842013373E-2</v>
      </c>
      <c r="P885" s="1">
        <f t="shared" si="669"/>
        <v>1.0949916817797254</v>
      </c>
      <c r="Q885" s="1">
        <f t="shared" si="670"/>
        <v>1.0948216388967755</v>
      </c>
      <c r="R885" s="1">
        <f t="shared" si="671"/>
        <v>1.0948157433524146</v>
      </c>
      <c r="S885" s="1">
        <f t="shared" si="672"/>
        <v>1.0948155387734422</v>
      </c>
      <c r="T885" s="1">
        <f t="shared" si="673"/>
        <v>0.97535276157464323</v>
      </c>
      <c r="U885" s="1">
        <f t="shared" si="674"/>
        <v>0.98492707272776558</v>
      </c>
      <c r="V885" s="2">
        <f t="shared" si="651"/>
        <v>21.53923390406181</v>
      </c>
      <c r="W885" s="1">
        <f>VLOOKUP(V885,Graph!$D$3:$M$50,col)</f>
        <v>6.0000000000000001E-3</v>
      </c>
      <c r="X885" s="1">
        <f>VLOOKUP(V885,Graph!$D$3:$M$50,col+1)</f>
        <v>4.7999999999999996E-3</v>
      </c>
      <c r="Y885" s="1">
        <f t="shared" si="675"/>
        <v>5.1999999999999998E-3</v>
      </c>
      <c r="Z885" s="1">
        <f t="shared" si="652"/>
        <v>0.64051666666666662</v>
      </c>
      <c r="AA885" s="2">
        <f t="shared" si="676"/>
        <v>0.87880000000000069</v>
      </c>
      <c r="AB885" s="1">
        <f t="shared" si="677"/>
        <v>5.2752164842013373E-2</v>
      </c>
      <c r="AC885" s="1">
        <f t="shared" si="678"/>
        <v>1.094815531674217</v>
      </c>
      <c r="AD885" s="1">
        <f t="shared" si="679"/>
        <v>1.0948155314278623</v>
      </c>
      <c r="AE885" s="1">
        <f t="shared" si="680"/>
        <v>1.0948155314193131</v>
      </c>
      <c r="AF885" s="1">
        <f t="shared" si="681"/>
        <v>1.0948155314190164</v>
      </c>
      <c r="AG885" s="1">
        <f t="shared" si="682"/>
        <v>0.97535276157464323</v>
      </c>
      <c r="AH885" s="1">
        <f t="shared" si="683"/>
        <v>0.98492706611151593</v>
      </c>
      <c r="AI885" s="2">
        <f t="shared" si="653"/>
        <v>21.53923385583186</v>
      </c>
      <c r="AJ885" s="1">
        <f>VLOOKUP(AI885,Graph!$D$3:$M$50,col)</f>
        <v>6.0000000000000001E-3</v>
      </c>
      <c r="AK885" s="1">
        <f>VLOOKUP(AI885,Graph!$D$3:$M$50,col+1)</f>
        <v>4.7999999999999996E-3</v>
      </c>
      <c r="AL885" s="1">
        <f t="shared" si="684"/>
        <v>5.1999999999999998E-3</v>
      </c>
      <c r="AM885" s="1">
        <f t="shared" si="654"/>
        <v>0.64051666666666662</v>
      </c>
      <c r="AN885" s="2">
        <f t="shared" si="685"/>
        <v>0.87880000000000069</v>
      </c>
      <c r="AO885" s="1">
        <f t="shared" si="686"/>
        <v>5.2752164842013373E-2</v>
      </c>
      <c r="AP885" s="1">
        <f t="shared" si="687"/>
        <v>1.0948155314190062</v>
      </c>
      <c r="AQ885" s="1">
        <f t="shared" si="688"/>
        <v>1.094815531419006</v>
      </c>
      <c r="AR885" s="1">
        <f t="shared" si="689"/>
        <v>1.0948155314190058</v>
      </c>
      <c r="AS885" s="1">
        <f t="shared" si="690"/>
        <v>1.0948155314190058</v>
      </c>
      <c r="AT885" s="1">
        <f t="shared" si="691"/>
        <v>0.97535276157464323</v>
      </c>
      <c r="AU885" s="1">
        <f t="shared" si="692"/>
        <v>0.98492706611150627</v>
      </c>
      <c r="AV885" s="2">
        <f t="shared" si="657"/>
        <v>884</v>
      </c>
      <c r="AW885" s="1">
        <f t="shared" si="658"/>
        <v>984.92706611150629</v>
      </c>
      <c r="AX885" s="1">
        <f t="shared" si="659"/>
        <v>0.97535276157464323</v>
      </c>
      <c r="AY885" s="1">
        <f t="shared" si="660"/>
        <v>1.0948155314190058</v>
      </c>
      <c r="AZ885" s="1">
        <f t="shared" si="655"/>
        <v>5.1999999999999998E-3</v>
      </c>
      <c r="BA885" s="1">
        <f t="shared" si="656"/>
        <v>21.53923385583186</v>
      </c>
    </row>
    <row r="886" spans="1:53">
      <c r="A886" s="2">
        <f t="shared" si="662"/>
        <v>0.88500000000000068</v>
      </c>
      <c r="B886" s="1">
        <f t="shared" si="648"/>
        <v>0.94433816666666748</v>
      </c>
      <c r="C886" s="1">
        <f t="shared" si="663"/>
        <v>5.512879081363143E-2</v>
      </c>
      <c r="D886" s="1">
        <f t="shared" si="649"/>
        <v>1.1000289009219264</v>
      </c>
      <c r="E886" s="1">
        <f t="shared" si="694"/>
        <v>1.1000299645187674</v>
      </c>
      <c r="F886" s="1">
        <f t="shared" si="694"/>
        <v>1.1000300036553363</v>
      </c>
      <c r="G886" s="1">
        <f t="shared" si="694"/>
        <v>1.1000300050954155</v>
      </c>
      <c r="H886" s="1">
        <f t="shared" si="664"/>
        <v>1.0163480173817445</v>
      </c>
      <c r="I886" s="1">
        <f t="shared" si="650"/>
        <v>21.765887270948106</v>
      </c>
      <c r="J886" s="1">
        <f>VLOOKUP($I886,Graph!$D$3:$M$50,col)</f>
        <v>6.0000000000000001E-3</v>
      </c>
      <c r="K886" s="1">
        <f>VLOOKUP($I886,Graph!$D$3:$M$50,col+1)</f>
        <v>4.7999999999999996E-3</v>
      </c>
      <c r="L886" s="1">
        <f t="shared" si="665"/>
        <v>5.1999999999999998E-3</v>
      </c>
      <c r="M886" s="1">
        <f t="shared" si="666"/>
        <v>0.64051666666666662</v>
      </c>
      <c r="N886" s="1">
        <f t="shared" si="667"/>
        <v>0.87980000000000069</v>
      </c>
      <c r="O886" s="1">
        <f t="shared" si="668"/>
        <v>5.2755765229647096E-2</v>
      </c>
      <c r="P886" s="1">
        <f t="shared" si="669"/>
        <v>1.0949994826825982</v>
      </c>
      <c r="Q886" s="1">
        <f t="shared" si="670"/>
        <v>1.0948294601784132</v>
      </c>
      <c r="R886" s="1">
        <f t="shared" si="671"/>
        <v>1.0948235648083948</v>
      </c>
      <c r="S886" s="1">
        <f t="shared" si="672"/>
        <v>1.0948233602170394</v>
      </c>
      <c r="T886" s="1">
        <f t="shared" si="673"/>
        <v>0.97536254348610529</v>
      </c>
      <c r="U886" s="1">
        <f t="shared" si="674"/>
        <v>0.98661574472919367</v>
      </c>
      <c r="V886" s="2">
        <f t="shared" si="651"/>
        <v>21.551536653788922</v>
      </c>
      <c r="W886" s="1">
        <f>VLOOKUP(V886,Graph!$D$3:$M$50,col)</f>
        <v>6.0000000000000001E-3</v>
      </c>
      <c r="X886" s="1">
        <f>VLOOKUP(V886,Graph!$D$3:$M$50,col+1)</f>
        <v>4.7999999999999996E-3</v>
      </c>
      <c r="Y886" s="1">
        <f t="shared" si="675"/>
        <v>5.1999999999999998E-3</v>
      </c>
      <c r="Z886" s="1">
        <f t="shared" si="652"/>
        <v>0.64051666666666662</v>
      </c>
      <c r="AA886" s="2">
        <f t="shared" si="676"/>
        <v>0.87980000000000069</v>
      </c>
      <c r="AB886" s="1">
        <f t="shared" si="677"/>
        <v>5.2755765229647096E-2</v>
      </c>
      <c r="AC886" s="1">
        <f t="shared" si="678"/>
        <v>1.0948233531167444</v>
      </c>
      <c r="AD886" s="1">
        <f t="shared" si="679"/>
        <v>1.0948233528703304</v>
      </c>
      <c r="AE886" s="1">
        <f t="shared" si="680"/>
        <v>1.0948233528617788</v>
      </c>
      <c r="AF886" s="1">
        <f t="shared" si="681"/>
        <v>1.0948233528614819</v>
      </c>
      <c r="AG886" s="1">
        <f t="shared" si="682"/>
        <v>0.97536254348610529</v>
      </c>
      <c r="AH886" s="1">
        <f t="shared" si="683"/>
        <v>0.98661573810062786</v>
      </c>
      <c r="AI886" s="2">
        <f t="shared" si="653"/>
        <v>21.551536605524348</v>
      </c>
      <c r="AJ886" s="1">
        <f>VLOOKUP(AI886,Graph!$D$3:$M$50,col)</f>
        <v>6.0000000000000001E-3</v>
      </c>
      <c r="AK886" s="1">
        <f>VLOOKUP(AI886,Graph!$D$3:$M$50,col+1)</f>
        <v>4.7999999999999996E-3</v>
      </c>
      <c r="AL886" s="1">
        <f t="shared" si="684"/>
        <v>5.1999999999999998E-3</v>
      </c>
      <c r="AM886" s="1">
        <f t="shared" si="654"/>
        <v>0.64051666666666662</v>
      </c>
      <c r="AN886" s="2">
        <f t="shared" si="685"/>
        <v>0.87980000000000069</v>
      </c>
      <c r="AO886" s="1">
        <f t="shared" si="686"/>
        <v>5.2755765229647096E-2</v>
      </c>
      <c r="AP886" s="1">
        <f t="shared" si="687"/>
        <v>1.0948233528614717</v>
      </c>
      <c r="AQ886" s="1">
        <f t="shared" si="688"/>
        <v>1.0948233528614713</v>
      </c>
      <c r="AR886" s="1">
        <f t="shared" si="689"/>
        <v>1.0948233528614713</v>
      </c>
      <c r="AS886" s="1">
        <f t="shared" si="690"/>
        <v>1.0948233528614713</v>
      </c>
      <c r="AT886" s="1">
        <f t="shared" si="691"/>
        <v>0.97536254348610529</v>
      </c>
      <c r="AU886" s="1">
        <f t="shared" si="692"/>
        <v>0.9866157381006182</v>
      </c>
      <c r="AV886" s="2">
        <f t="shared" si="657"/>
        <v>885</v>
      </c>
      <c r="AW886" s="1">
        <f t="shared" si="658"/>
        <v>986.61573810061816</v>
      </c>
      <c r="AX886" s="1">
        <f t="shared" si="659"/>
        <v>0.97536254348610529</v>
      </c>
      <c r="AY886" s="1">
        <f t="shared" si="660"/>
        <v>1.0948233528614713</v>
      </c>
      <c r="AZ886" s="1">
        <f t="shared" si="655"/>
        <v>5.1999999999999998E-3</v>
      </c>
      <c r="BA886" s="1">
        <f t="shared" si="656"/>
        <v>21.551536605524348</v>
      </c>
    </row>
    <row r="887" spans="1:53">
      <c r="A887" s="2">
        <f t="shared" si="662"/>
        <v>0.88600000000000068</v>
      </c>
      <c r="B887" s="1">
        <f t="shared" si="648"/>
        <v>0.94537933333333413</v>
      </c>
      <c r="C887" s="1">
        <f t="shared" si="663"/>
        <v>5.5131809430321886E-2</v>
      </c>
      <c r="D887" s="1">
        <f t="shared" si="649"/>
        <v>1.100035344090599</v>
      </c>
      <c r="E887" s="1">
        <f t="shared" si="694"/>
        <v>1.1000366449423786</v>
      </c>
      <c r="F887" s="1">
        <f t="shared" si="694"/>
        <v>1.100036692812651</v>
      </c>
      <c r="G887" s="1">
        <f t="shared" si="694"/>
        <v>1.1000366945742266</v>
      </c>
      <c r="H887" s="1">
        <f t="shared" si="664"/>
        <v>1.0180773187375451</v>
      </c>
      <c r="I887" s="1">
        <f t="shared" si="650"/>
        <v>21.778225056180503</v>
      </c>
      <c r="J887" s="1">
        <f>VLOOKUP($I887,Graph!$D$3:$M$50,col)</f>
        <v>6.0000000000000001E-3</v>
      </c>
      <c r="K887" s="1">
        <f>VLOOKUP($I887,Graph!$D$3:$M$50,col+1)</f>
        <v>4.7999999999999996E-3</v>
      </c>
      <c r="L887" s="1">
        <f t="shared" si="665"/>
        <v>5.1999999999999998E-3</v>
      </c>
      <c r="M887" s="1">
        <f t="shared" si="666"/>
        <v>0.64051666666666662</v>
      </c>
      <c r="N887" s="1">
        <f t="shared" si="667"/>
        <v>0.88080000000000069</v>
      </c>
      <c r="O887" s="1">
        <f t="shared" si="668"/>
        <v>5.2759357809366789E-2</v>
      </c>
      <c r="P887" s="1">
        <f t="shared" si="669"/>
        <v>1.0950072668911111</v>
      </c>
      <c r="Q887" s="1">
        <f t="shared" si="670"/>
        <v>1.094837264731229</v>
      </c>
      <c r="R887" s="1">
        <f t="shared" si="671"/>
        <v>1.0948313695356158</v>
      </c>
      <c r="S887" s="1">
        <f t="shared" si="672"/>
        <v>1.0948311649319193</v>
      </c>
      <c r="T887" s="1">
        <f t="shared" si="673"/>
        <v>0.97537230334909364</v>
      </c>
      <c r="U887" s="1">
        <f t="shared" si="674"/>
        <v>0.98830538162745873</v>
      </c>
      <c r="V887" s="2">
        <f t="shared" si="651"/>
        <v>21.563832391113603</v>
      </c>
      <c r="W887" s="1">
        <f>VLOOKUP(V887,Graph!$D$3:$M$50,col)</f>
        <v>6.0000000000000001E-3</v>
      </c>
      <c r="X887" s="1">
        <f>VLOOKUP(V887,Graph!$D$3:$M$50,col+1)</f>
        <v>4.7999999999999996E-3</v>
      </c>
      <c r="Y887" s="1">
        <f t="shared" si="675"/>
        <v>5.1999999999999998E-3</v>
      </c>
      <c r="Z887" s="1">
        <f t="shared" si="652"/>
        <v>0.64051666666666662</v>
      </c>
      <c r="AA887" s="2">
        <f t="shared" si="676"/>
        <v>0.88080000000000069</v>
      </c>
      <c r="AB887" s="1">
        <f t="shared" si="677"/>
        <v>5.2759357809366789E-2</v>
      </c>
      <c r="AC887" s="1">
        <f t="shared" si="678"/>
        <v>1.0948311578305578</v>
      </c>
      <c r="AD887" s="1">
        <f t="shared" si="679"/>
        <v>1.0948311575840843</v>
      </c>
      <c r="AE887" s="1">
        <f t="shared" si="680"/>
        <v>1.0948311575755298</v>
      </c>
      <c r="AF887" s="1">
        <f t="shared" si="681"/>
        <v>1.0948311575752327</v>
      </c>
      <c r="AG887" s="1">
        <f t="shared" si="682"/>
        <v>0.97537230334909364</v>
      </c>
      <c r="AH887" s="1">
        <f t="shared" si="683"/>
        <v>0.98830537498656901</v>
      </c>
      <c r="AI887" s="2">
        <f t="shared" si="653"/>
        <v>21.563832342814418</v>
      </c>
      <c r="AJ887" s="1">
        <f>VLOOKUP(AI887,Graph!$D$3:$M$50,col)</f>
        <v>6.0000000000000001E-3</v>
      </c>
      <c r="AK887" s="1">
        <f>VLOOKUP(AI887,Graph!$D$3:$M$50,col+1)</f>
        <v>4.7999999999999996E-3</v>
      </c>
      <c r="AL887" s="1">
        <f t="shared" si="684"/>
        <v>5.1999999999999998E-3</v>
      </c>
      <c r="AM887" s="1">
        <f t="shared" si="654"/>
        <v>0.64051666666666662</v>
      </c>
      <c r="AN887" s="2">
        <f t="shared" si="685"/>
        <v>0.88080000000000069</v>
      </c>
      <c r="AO887" s="1">
        <f t="shared" si="686"/>
        <v>5.2759357809366789E-2</v>
      </c>
      <c r="AP887" s="1">
        <f t="shared" si="687"/>
        <v>1.0948311575752225</v>
      </c>
      <c r="AQ887" s="1">
        <f t="shared" si="688"/>
        <v>1.0948311575752223</v>
      </c>
      <c r="AR887" s="1">
        <f t="shared" si="689"/>
        <v>1.0948311575752223</v>
      </c>
      <c r="AS887" s="1">
        <f t="shared" si="690"/>
        <v>1.0948311575752223</v>
      </c>
      <c r="AT887" s="1">
        <f t="shared" si="691"/>
        <v>0.97537230334909364</v>
      </c>
      <c r="AU887" s="1">
        <f t="shared" si="692"/>
        <v>0.98830537498655979</v>
      </c>
      <c r="AV887" s="2">
        <f t="shared" si="657"/>
        <v>886</v>
      </c>
      <c r="AW887" s="1">
        <f t="shared" si="658"/>
        <v>988.30537498655974</v>
      </c>
      <c r="AX887" s="1">
        <f t="shared" si="659"/>
        <v>0.97537230334909364</v>
      </c>
      <c r="AY887" s="1">
        <f t="shared" si="660"/>
        <v>1.0948311575752223</v>
      </c>
      <c r="AZ887" s="1">
        <f t="shared" si="655"/>
        <v>5.1999999999999998E-3</v>
      </c>
      <c r="BA887" s="1">
        <f t="shared" si="656"/>
        <v>21.563832342814418</v>
      </c>
    </row>
    <row r="888" spans="1:53">
      <c r="A888" s="2">
        <f t="shared" si="662"/>
        <v>0.88700000000000068</v>
      </c>
      <c r="B888" s="1">
        <f t="shared" si="648"/>
        <v>0.94642050000000089</v>
      </c>
      <c r="C888" s="1">
        <f t="shared" si="663"/>
        <v>5.5134821487759937E-2</v>
      </c>
      <c r="D888" s="1">
        <f t="shared" si="649"/>
        <v>1.1000417733715471</v>
      </c>
      <c r="E888" s="1">
        <f t="shared" si="694"/>
        <v>1.1000433110165877</v>
      </c>
      <c r="F888" s="1">
        <f t="shared" si="694"/>
        <v>1.1000433676048655</v>
      </c>
      <c r="G888" s="1">
        <f t="shared" si="694"/>
        <v>1.1000433696874072</v>
      </c>
      <c r="H888" s="1">
        <f t="shared" si="664"/>
        <v>1.0198076004288936</v>
      </c>
      <c r="I888" s="1">
        <f t="shared" si="650"/>
        <v>21.790555860425602</v>
      </c>
      <c r="J888" s="1">
        <f>VLOOKUP($I888,Graph!$D$3:$M$50,col)</f>
        <v>6.0000000000000001E-3</v>
      </c>
      <c r="K888" s="1">
        <f>VLOOKUP($I888,Graph!$D$3:$M$50,col+1)</f>
        <v>4.7999999999999996E-3</v>
      </c>
      <c r="L888" s="1">
        <f t="shared" si="665"/>
        <v>5.1999999999999998E-3</v>
      </c>
      <c r="M888" s="1">
        <f t="shared" si="666"/>
        <v>0.64051666666666662</v>
      </c>
      <c r="N888" s="1">
        <f t="shared" si="667"/>
        <v>0.88180000000000069</v>
      </c>
      <c r="O888" s="1">
        <f t="shared" si="668"/>
        <v>5.2762942606537404E-2</v>
      </c>
      <c r="P888" s="1">
        <f t="shared" si="669"/>
        <v>1.0950150344587855</v>
      </c>
      <c r="Q888" s="1">
        <f t="shared" si="670"/>
        <v>1.0948450526088251</v>
      </c>
      <c r="R888" s="1">
        <f t="shared" si="671"/>
        <v>1.094839157587679</v>
      </c>
      <c r="S888" s="1">
        <f t="shared" si="672"/>
        <v>1.0948389529716833</v>
      </c>
      <c r="T888" s="1">
        <f t="shared" si="673"/>
        <v>0.97538204123806993</v>
      </c>
      <c r="U888" s="1">
        <f t="shared" si="674"/>
        <v>0.98999598287151369</v>
      </c>
      <c r="V888" s="2">
        <f t="shared" si="651"/>
        <v>21.576121128003077</v>
      </c>
      <c r="W888" s="1">
        <f>VLOOKUP(V888,Graph!$D$3:$M$50,col)</f>
        <v>6.0000000000000001E-3</v>
      </c>
      <c r="X888" s="1">
        <f>VLOOKUP(V888,Graph!$D$3:$M$50,col+1)</f>
        <v>4.7999999999999996E-3</v>
      </c>
      <c r="Y888" s="1">
        <f t="shared" si="675"/>
        <v>5.1999999999999998E-3</v>
      </c>
      <c r="Z888" s="1">
        <f t="shared" si="652"/>
        <v>0.64051666666666662</v>
      </c>
      <c r="AA888" s="2">
        <f t="shared" si="676"/>
        <v>0.88180000000000069</v>
      </c>
      <c r="AB888" s="1">
        <f t="shared" si="677"/>
        <v>5.2762942606537404E-2</v>
      </c>
      <c r="AC888" s="1">
        <f t="shared" si="678"/>
        <v>1.0948389458692582</v>
      </c>
      <c r="AD888" s="1">
        <f t="shared" si="679"/>
        <v>1.0948389456227252</v>
      </c>
      <c r="AE888" s="1">
        <f t="shared" si="680"/>
        <v>1.0948389456141681</v>
      </c>
      <c r="AF888" s="1">
        <f t="shared" si="681"/>
        <v>1.0948389456138712</v>
      </c>
      <c r="AG888" s="1">
        <f t="shared" si="682"/>
        <v>0.97538204123806993</v>
      </c>
      <c r="AH888" s="1">
        <f t="shared" si="683"/>
        <v>0.98999597621829383</v>
      </c>
      <c r="AI888" s="2">
        <f t="shared" si="653"/>
        <v>21.576121079669321</v>
      </c>
      <c r="AJ888" s="1">
        <f>VLOOKUP(AI888,Graph!$D$3:$M$50,col)</f>
        <v>6.0000000000000001E-3</v>
      </c>
      <c r="AK888" s="1">
        <f>VLOOKUP(AI888,Graph!$D$3:$M$50,col+1)</f>
        <v>4.7999999999999996E-3</v>
      </c>
      <c r="AL888" s="1">
        <f t="shared" si="684"/>
        <v>5.1999999999999998E-3</v>
      </c>
      <c r="AM888" s="1">
        <f t="shared" si="654"/>
        <v>0.64051666666666662</v>
      </c>
      <c r="AN888" s="2">
        <f t="shared" si="685"/>
        <v>0.88180000000000069</v>
      </c>
      <c r="AO888" s="1">
        <f t="shared" si="686"/>
        <v>5.2762942606537404E-2</v>
      </c>
      <c r="AP888" s="1">
        <f t="shared" si="687"/>
        <v>1.094838945613861</v>
      </c>
      <c r="AQ888" s="1">
        <f t="shared" si="688"/>
        <v>1.0948389456138605</v>
      </c>
      <c r="AR888" s="1">
        <f t="shared" si="689"/>
        <v>1.0948389456138607</v>
      </c>
      <c r="AS888" s="1">
        <f t="shared" si="690"/>
        <v>1.0948389456138603</v>
      </c>
      <c r="AT888" s="1">
        <f t="shared" si="691"/>
        <v>0.97538204123806993</v>
      </c>
      <c r="AU888" s="1">
        <f t="shared" si="692"/>
        <v>0.98999597621828395</v>
      </c>
      <c r="AV888" s="2">
        <f t="shared" si="657"/>
        <v>887</v>
      </c>
      <c r="AW888" s="1">
        <f t="shared" si="658"/>
        <v>989.995976218284</v>
      </c>
      <c r="AX888" s="1">
        <f t="shared" si="659"/>
        <v>0.97538204123806993</v>
      </c>
      <c r="AY888" s="1">
        <f t="shared" si="660"/>
        <v>1.0948389456138603</v>
      </c>
      <c r="AZ888" s="1">
        <f t="shared" si="655"/>
        <v>5.1999999999999998E-3</v>
      </c>
      <c r="BA888" s="1">
        <f t="shared" si="656"/>
        <v>21.576121079669321</v>
      </c>
    </row>
    <row r="889" spans="1:53">
      <c r="A889" s="2">
        <f t="shared" si="662"/>
        <v>0.88800000000000068</v>
      </c>
      <c r="B889" s="1">
        <f t="shared" si="648"/>
        <v>0.94746166666666753</v>
      </c>
      <c r="C889" s="1">
        <f t="shared" si="663"/>
        <v>5.5137827007298218E-2</v>
      </c>
      <c r="D889" s="1">
        <f t="shared" si="649"/>
        <v>1.1000481888096165</v>
      </c>
      <c r="E889" s="1">
        <f t="shared" si="694"/>
        <v>1.1000499627875717</v>
      </c>
      <c r="F889" s="1">
        <f t="shared" si="694"/>
        <v>1.1000500280781988</v>
      </c>
      <c r="G889" s="1">
        <f t="shared" si="694"/>
        <v>1.1000500304811769</v>
      </c>
      <c r="H889" s="1">
        <f t="shared" si="664"/>
        <v>1.0215388619004069</v>
      </c>
      <c r="I889" s="1">
        <f t="shared" si="650"/>
        <v>21.802879695512871</v>
      </c>
      <c r="J889" s="1">
        <f>VLOOKUP($I889,Graph!$D$3:$M$50,col)</f>
        <v>6.0000000000000001E-3</v>
      </c>
      <c r="K889" s="1">
        <f>VLOOKUP($I889,Graph!$D$3:$M$50,col+1)</f>
        <v>4.7999999999999996E-3</v>
      </c>
      <c r="L889" s="1">
        <f t="shared" si="665"/>
        <v>5.1999999999999998E-3</v>
      </c>
      <c r="M889" s="1">
        <f t="shared" si="666"/>
        <v>0.64051666666666662</v>
      </c>
      <c r="N889" s="1">
        <f t="shared" si="667"/>
        <v>0.8828000000000007</v>
      </c>
      <c r="O889" s="1">
        <f t="shared" si="668"/>
        <v>5.2766519646414288E-2</v>
      </c>
      <c r="P889" s="1">
        <f t="shared" si="669"/>
        <v>1.0950227854389141</v>
      </c>
      <c r="Q889" s="1">
        <f t="shared" si="670"/>
        <v>1.0948528238645769</v>
      </c>
      <c r="R889" s="1">
        <f t="shared" si="671"/>
        <v>1.0948469290179572</v>
      </c>
      <c r="S889" s="1">
        <f t="shared" si="672"/>
        <v>1.0948467243897051</v>
      </c>
      <c r="T889" s="1">
        <f t="shared" si="673"/>
        <v>0.9753917572271612</v>
      </c>
      <c r="U889" s="1">
        <f t="shared" si="674"/>
        <v>0.99168754791125668</v>
      </c>
      <c r="V889" s="2">
        <f t="shared" si="651"/>
        <v>21.588402876390621</v>
      </c>
      <c r="W889" s="1">
        <f>VLOOKUP(V889,Graph!$D$3:$M$50,col)</f>
        <v>6.0000000000000001E-3</v>
      </c>
      <c r="X889" s="1">
        <f>VLOOKUP(V889,Graph!$D$3:$M$50,col+1)</f>
        <v>4.7999999999999996E-3</v>
      </c>
      <c r="Y889" s="1">
        <f t="shared" si="675"/>
        <v>5.1999999999999998E-3</v>
      </c>
      <c r="Z889" s="1">
        <f t="shared" si="652"/>
        <v>0.64051666666666662</v>
      </c>
      <c r="AA889" s="2">
        <f t="shared" si="676"/>
        <v>0.8828000000000007</v>
      </c>
      <c r="AB889" s="1">
        <f t="shared" si="677"/>
        <v>5.2766519646414288E-2</v>
      </c>
      <c r="AC889" s="1">
        <f t="shared" si="678"/>
        <v>1.0948467172862184</v>
      </c>
      <c r="AD889" s="1">
        <f t="shared" si="679"/>
        <v>1.0948467170396272</v>
      </c>
      <c r="AE889" s="1">
        <f t="shared" si="680"/>
        <v>1.094846717031067</v>
      </c>
      <c r="AF889" s="1">
        <f t="shared" si="681"/>
        <v>1.0948467170307696</v>
      </c>
      <c r="AG889" s="1">
        <f t="shared" si="682"/>
        <v>0.9753917572271612</v>
      </c>
      <c r="AH889" s="1">
        <f t="shared" si="683"/>
        <v>0.99168754124569836</v>
      </c>
      <c r="AI889" s="2">
        <f t="shared" si="653"/>
        <v>21.588402828022307</v>
      </c>
      <c r="AJ889" s="1">
        <f>VLOOKUP(AI889,Graph!$D$3:$M$50,col)</f>
        <v>6.0000000000000001E-3</v>
      </c>
      <c r="AK889" s="1">
        <f>VLOOKUP(AI889,Graph!$D$3:$M$50,col+1)</f>
        <v>4.7999999999999996E-3</v>
      </c>
      <c r="AL889" s="1">
        <f t="shared" si="684"/>
        <v>5.1999999999999998E-3</v>
      </c>
      <c r="AM889" s="1">
        <f t="shared" si="654"/>
        <v>0.64051666666666662</v>
      </c>
      <c r="AN889" s="2">
        <f t="shared" si="685"/>
        <v>0.8828000000000007</v>
      </c>
      <c r="AO889" s="1">
        <f t="shared" si="686"/>
        <v>5.2766519646414288E-2</v>
      </c>
      <c r="AP889" s="1">
        <f t="shared" si="687"/>
        <v>1.0948467170307592</v>
      </c>
      <c r="AQ889" s="1">
        <f t="shared" si="688"/>
        <v>1.0948467170307592</v>
      </c>
      <c r="AR889" s="1">
        <f t="shared" si="689"/>
        <v>1.0948467170307592</v>
      </c>
      <c r="AS889" s="1">
        <f t="shared" si="690"/>
        <v>1.0948467170307592</v>
      </c>
      <c r="AT889" s="1">
        <f t="shared" si="691"/>
        <v>0.9753917572271612</v>
      </c>
      <c r="AU889" s="1">
        <f t="shared" si="692"/>
        <v>0.99168754124568892</v>
      </c>
      <c r="AV889" s="2">
        <f t="shared" si="657"/>
        <v>888</v>
      </c>
      <c r="AW889" s="1">
        <f t="shared" si="658"/>
        <v>991.68754124568886</v>
      </c>
      <c r="AX889" s="1">
        <f t="shared" si="659"/>
        <v>0.9753917572271612</v>
      </c>
      <c r="AY889" s="1">
        <f t="shared" si="660"/>
        <v>1.0948467170307592</v>
      </c>
      <c r="AZ889" s="1">
        <f t="shared" si="655"/>
        <v>5.1999999999999998E-3</v>
      </c>
      <c r="BA889" s="1">
        <f t="shared" si="656"/>
        <v>21.588402828022307</v>
      </c>
    </row>
    <row r="890" spans="1:53">
      <c r="A890" s="2">
        <f t="shared" si="662"/>
        <v>0.88900000000000068</v>
      </c>
      <c r="B890" s="1">
        <f t="shared" si="648"/>
        <v>0.94850283333333418</v>
      </c>
      <c r="C890" s="1">
        <f t="shared" si="663"/>
        <v>5.5140826010196861E-2</v>
      </c>
      <c r="D890" s="1">
        <f t="shared" si="649"/>
        <v>1.1000545904494599</v>
      </c>
      <c r="E890" s="1">
        <f t="shared" si="694"/>
        <v>1.100056600301311</v>
      </c>
      <c r="F890" s="1">
        <f t="shared" si="694"/>
        <v>1.1000566742786706</v>
      </c>
      <c r="G890" s="1">
        <f t="shared" si="694"/>
        <v>1.1000566770015565</v>
      </c>
      <c r="H890" s="1">
        <f t="shared" si="664"/>
        <v>1.0232711025976455</v>
      </c>
      <c r="I890" s="1">
        <f t="shared" si="650"/>
        <v>21.815196573238424</v>
      </c>
      <c r="J890" s="1">
        <f>VLOOKUP($I890,Graph!$D$3:$M$50,col)</f>
        <v>6.0000000000000001E-3</v>
      </c>
      <c r="K890" s="1">
        <f>VLOOKUP($I890,Graph!$D$3:$M$50,col+1)</f>
        <v>4.7999999999999996E-3</v>
      </c>
      <c r="L890" s="1">
        <f t="shared" si="665"/>
        <v>5.1999999999999998E-3</v>
      </c>
      <c r="M890" s="1">
        <f t="shared" si="666"/>
        <v>0.64051666666666662</v>
      </c>
      <c r="N890" s="1">
        <f t="shared" si="667"/>
        <v>0.8838000000000007</v>
      </c>
      <c r="O890" s="1">
        <f t="shared" si="668"/>
        <v>5.2770088954143535E-2</v>
      </c>
      <c r="P890" s="1">
        <f t="shared" si="669"/>
        <v>1.0950305198845629</v>
      </c>
      <c r="Q890" s="1">
        <f t="shared" si="670"/>
        <v>1.0948605785516314</v>
      </c>
      <c r="R890" s="1">
        <f t="shared" si="671"/>
        <v>1.0948546838795965</v>
      </c>
      <c r="S890" s="1">
        <f t="shared" si="672"/>
        <v>1.0948544792391295</v>
      </c>
      <c r="T890" s="1">
        <f t="shared" si="673"/>
        <v>0.97540145139016121</v>
      </c>
      <c r="U890" s="1">
        <f t="shared" si="674"/>
        <v>0.99338007619752589</v>
      </c>
      <c r="V890" s="2">
        <f t="shared" si="651"/>
        <v>21.600677648175644</v>
      </c>
      <c r="W890" s="1">
        <f>VLOOKUP(V890,Graph!$D$3:$M$50,col)</f>
        <v>6.0000000000000001E-3</v>
      </c>
      <c r="X890" s="1">
        <f>VLOOKUP(V890,Graph!$D$3:$M$50,col+1)</f>
        <v>4.7999999999999996E-3</v>
      </c>
      <c r="Y890" s="1">
        <f t="shared" si="675"/>
        <v>5.1999999999999998E-3</v>
      </c>
      <c r="Z890" s="1">
        <f t="shared" si="652"/>
        <v>0.64051666666666662</v>
      </c>
      <c r="AA890" s="2">
        <f t="shared" si="676"/>
        <v>0.8838000000000007</v>
      </c>
      <c r="AB890" s="1">
        <f t="shared" si="677"/>
        <v>5.2770088954143535E-2</v>
      </c>
      <c r="AC890" s="1">
        <f t="shared" si="678"/>
        <v>1.0948544721345843</v>
      </c>
      <c r="AD890" s="1">
        <f t="shared" si="679"/>
        <v>1.0948544718879343</v>
      </c>
      <c r="AE890" s="1">
        <f t="shared" si="680"/>
        <v>1.0948544718793713</v>
      </c>
      <c r="AF890" s="1">
        <f t="shared" si="681"/>
        <v>1.094854471879074</v>
      </c>
      <c r="AG890" s="1">
        <f t="shared" si="682"/>
        <v>0.97540145139016121</v>
      </c>
      <c r="AH890" s="1">
        <f t="shared" si="683"/>
        <v>0.99338006951962243</v>
      </c>
      <c r="AI890" s="2">
        <f t="shared" si="653"/>
        <v>21.600677599772805</v>
      </c>
      <c r="AJ890" s="1">
        <f>VLOOKUP(AI890,Graph!$D$3:$M$50,col)</f>
        <v>6.0000000000000001E-3</v>
      </c>
      <c r="AK890" s="1">
        <f>VLOOKUP(AI890,Graph!$D$3:$M$50,col+1)</f>
        <v>4.7999999999999996E-3</v>
      </c>
      <c r="AL890" s="1">
        <f t="shared" si="684"/>
        <v>5.1999999999999998E-3</v>
      </c>
      <c r="AM890" s="1">
        <f t="shared" si="654"/>
        <v>0.64051666666666662</v>
      </c>
      <c r="AN890" s="2">
        <f t="shared" si="685"/>
        <v>0.8838000000000007</v>
      </c>
      <c r="AO890" s="1">
        <f t="shared" si="686"/>
        <v>5.2770088954143535E-2</v>
      </c>
      <c r="AP890" s="1">
        <f t="shared" si="687"/>
        <v>1.0948544718790638</v>
      </c>
      <c r="AQ890" s="1">
        <f t="shared" si="688"/>
        <v>1.0948544718790632</v>
      </c>
      <c r="AR890" s="1">
        <f t="shared" si="689"/>
        <v>1.0948544718790632</v>
      </c>
      <c r="AS890" s="1">
        <f t="shared" si="690"/>
        <v>1.0948544718790632</v>
      </c>
      <c r="AT890" s="1">
        <f t="shared" si="691"/>
        <v>0.97540145139016121</v>
      </c>
      <c r="AU890" s="1">
        <f t="shared" si="692"/>
        <v>0.99338006951961255</v>
      </c>
      <c r="AV890" s="2">
        <f t="shared" si="657"/>
        <v>889</v>
      </c>
      <c r="AW890" s="1">
        <f t="shared" si="658"/>
        <v>993.38006951961256</v>
      </c>
      <c r="AX890" s="1">
        <f t="shared" si="659"/>
        <v>0.97540145139016121</v>
      </c>
      <c r="AY890" s="1">
        <f t="shared" si="660"/>
        <v>1.0948544718790632</v>
      </c>
      <c r="AZ890" s="1">
        <f t="shared" si="655"/>
        <v>5.1999999999999998E-3</v>
      </c>
      <c r="BA890" s="1">
        <f t="shared" si="656"/>
        <v>21.600677599772805</v>
      </c>
    </row>
    <row r="891" spans="1:53">
      <c r="A891" s="2">
        <f t="shared" si="662"/>
        <v>0.89000000000000068</v>
      </c>
      <c r="B891" s="1">
        <f t="shared" si="648"/>
        <v>0.94954400000000083</v>
      </c>
      <c r="C891" s="1">
        <f t="shared" si="663"/>
        <v>5.5143818517623872E-2</v>
      </c>
      <c r="D891" s="1">
        <f t="shared" si="649"/>
        <v>1.100060978335538</v>
      </c>
      <c r="E891" s="1">
        <f t="shared" si="694"/>
        <v>1.1000632236035885</v>
      </c>
      <c r="F891" s="1">
        <f t="shared" si="694"/>
        <v>1.1000633062521055</v>
      </c>
      <c r="G891" s="1">
        <f t="shared" si="694"/>
        <v>1.1000633092943719</v>
      </c>
      <c r="H891" s="1">
        <f t="shared" si="664"/>
        <v>1.0250043219671101</v>
      </c>
      <c r="I891" s="1">
        <f t="shared" si="650"/>
        <v>21.827506505365143</v>
      </c>
      <c r="J891" s="1">
        <f>VLOOKUP($I891,Graph!$D$3:$M$50,col)</f>
        <v>6.0000000000000001E-3</v>
      </c>
      <c r="K891" s="1">
        <f>VLOOKUP($I891,Graph!$D$3:$M$50,col+1)</f>
        <v>4.7999999999999996E-3</v>
      </c>
      <c r="L891" s="1">
        <f t="shared" si="665"/>
        <v>5.1999999999999998E-3</v>
      </c>
      <c r="M891" s="1">
        <f t="shared" si="666"/>
        <v>0.64051666666666662</v>
      </c>
      <c r="N891" s="1">
        <f t="shared" si="667"/>
        <v>0.8848000000000007</v>
      </c>
      <c r="O891" s="1">
        <f t="shared" si="668"/>
        <v>5.2773650554762734E-2</v>
      </c>
      <c r="P891" s="1">
        <f t="shared" si="669"/>
        <v>1.0950382378485717</v>
      </c>
      <c r="Q891" s="1">
        <f t="shared" si="670"/>
        <v>1.0948683167229087</v>
      </c>
      <c r="R891" s="1">
        <f t="shared" si="671"/>
        <v>1.0948624222255157</v>
      </c>
      <c r="S891" s="1">
        <f t="shared" si="672"/>
        <v>1.0948622175728755</v>
      </c>
      <c r="T891" s="1">
        <f t="shared" si="673"/>
        <v>0.97541112380053285</v>
      </c>
      <c r="U891" s="1">
        <f t="shared" si="674"/>
        <v>0.99507356718209627</v>
      </c>
      <c r="V891" s="2">
        <f t="shared" si="651"/>
        <v>21.612945455223858</v>
      </c>
      <c r="W891" s="1">
        <f>VLOOKUP(V891,Graph!$D$3:$M$50,col)</f>
        <v>6.0000000000000001E-3</v>
      </c>
      <c r="X891" s="1">
        <f>VLOOKUP(V891,Graph!$D$3:$M$50,col+1)</f>
        <v>4.7999999999999996E-3</v>
      </c>
      <c r="Y891" s="1">
        <f t="shared" si="675"/>
        <v>5.1999999999999998E-3</v>
      </c>
      <c r="Z891" s="1">
        <f t="shared" si="652"/>
        <v>0.64051666666666662</v>
      </c>
      <c r="AA891" s="2">
        <f t="shared" si="676"/>
        <v>0.8848000000000007</v>
      </c>
      <c r="AB891" s="1">
        <f t="shared" si="677"/>
        <v>5.2773650554762734E-2</v>
      </c>
      <c r="AC891" s="1">
        <f t="shared" si="678"/>
        <v>1.0948622104672749</v>
      </c>
      <c r="AD891" s="1">
        <f t="shared" si="679"/>
        <v>1.0948622102205663</v>
      </c>
      <c r="AE891" s="1">
        <f t="shared" si="680"/>
        <v>1.0948622102120005</v>
      </c>
      <c r="AF891" s="1">
        <f t="shared" si="681"/>
        <v>1.0948622102117032</v>
      </c>
      <c r="AG891" s="1">
        <f t="shared" si="682"/>
        <v>0.97541112380053285</v>
      </c>
      <c r="AH891" s="1">
        <f t="shared" si="683"/>
        <v>0.99507356049184081</v>
      </c>
      <c r="AI891" s="2">
        <f t="shared" si="653"/>
        <v>21.612945406786526</v>
      </c>
      <c r="AJ891" s="1">
        <f>VLOOKUP(AI891,Graph!$D$3:$M$50,col)</f>
        <v>6.0000000000000001E-3</v>
      </c>
      <c r="AK891" s="1">
        <f>VLOOKUP(AI891,Graph!$D$3:$M$50,col+1)</f>
        <v>4.7999999999999996E-3</v>
      </c>
      <c r="AL891" s="1">
        <f t="shared" si="684"/>
        <v>5.1999999999999998E-3</v>
      </c>
      <c r="AM891" s="1">
        <f t="shared" si="654"/>
        <v>0.64051666666666662</v>
      </c>
      <c r="AN891" s="2">
        <f t="shared" si="685"/>
        <v>0.8848000000000007</v>
      </c>
      <c r="AO891" s="1">
        <f t="shared" si="686"/>
        <v>5.2773650554762734E-2</v>
      </c>
      <c r="AP891" s="1">
        <f t="shared" si="687"/>
        <v>1.0948622102116927</v>
      </c>
      <c r="AQ891" s="1">
        <f t="shared" si="688"/>
        <v>1.0948622102116923</v>
      </c>
      <c r="AR891" s="1">
        <f t="shared" si="689"/>
        <v>1.0948622102116921</v>
      </c>
      <c r="AS891" s="1">
        <f t="shared" si="690"/>
        <v>1.0948622102116925</v>
      </c>
      <c r="AT891" s="1">
        <f t="shared" si="691"/>
        <v>0.97541112380053285</v>
      </c>
      <c r="AU891" s="1">
        <f t="shared" si="692"/>
        <v>0.99507356049183104</v>
      </c>
      <c r="AV891" s="2">
        <f t="shared" si="657"/>
        <v>890</v>
      </c>
      <c r="AW891" s="1">
        <f t="shared" si="658"/>
        <v>995.07356049183102</v>
      </c>
      <c r="AX891" s="1">
        <f t="shared" si="659"/>
        <v>0.97541112380053285</v>
      </c>
      <c r="AY891" s="1">
        <f t="shared" si="660"/>
        <v>1.0948622102116925</v>
      </c>
      <c r="AZ891" s="1">
        <f t="shared" si="655"/>
        <v>5.1999999999999998E-3</v>
      </c>
      <c r="BA891" s="1">
        <f t="shared" si="656"/>
        <v>21.612945406786526</v>
      </c>
    </row>
    <row r="892" spans="1:53">
      <c r="A892" s="2">
        <f t="shared" si="662"/>
        <v>0.89100000000000068</v>
      </c>
      <c r="B892" s="1">
        <f t="shared" si="648"/>
        <v>0.95058516666666748</v>
      </c>
      <c r="C892" s="1">
        <f t="shared" si="663"/>
        <v>5.5146804550655737E-2</v>
      </c>
      <c r="D892" s="1">
        <f t="shared" si="649"/>
        <v>1.1000673525121214</v>
      </c>
      <c r="E892" s="1">
        <f t="shared" si="694"/>
        <v>1.1000698327399903</v>
      </c>
      <c r="F892" s="1">
        <f t="shared" si="694"/>
        <v>1.1000699240441303</v>
      </c>
      <c r="G892" s="1">
        <f t="shared" si="694"/>
        <v>1.1000699274052519</v>
      </c>
      <c r="H892" s="1">
        <f t="shared" si="664"/>
        <v>1.0267385194562395</v>
      </c>
      <c r="I892" s="1">
        <f t="shared" si="650"/>
        <v>21.839809503622831</v>
      </c>
      <c r="J892" s="1">
        <f>VLOOKUP($I892,Graph!$D$3:$M$50,col)</f>
        <v>6.0000000000000001E-3</v>
      </c>
      <c r="K892" s="1">
        <f>VLOOKUP($I892,Graph!$D$3:$M$50,col+1)</f>
        <v>4.7999999999999996E-3</v>
      </c>
      <c r="L892" s="1">
        <f t="shared" si="665"/>
        <v>5.1999999999999998E-3</v>
      </c>
      <c r="M892" s="1">
        <f t="shared" si="666"/>
        <v>0.64051666666666662</v>
      </c>
      <c r="N892" s="1">
        <f t="shared" si="667"/>
        <v>0.8858000000000007</v>
      </c>
      <c r="O892" s="1">
        <f t="shared" si="668"/>
        <v>5.2777204473201569E-2</v>
      </c>
      <c r="P892" s="1">
        <f t="shared" si="669"/>
        <v>1.0950459393835548</v>
      </c>
      <c r="Q892" s="1">
        <f t="shared" si="670"/>
        <v>1.0948760384311058</v>
      </c>
      <c r="R892" s="1">
        <f t="shared" si="671"/>
        <v>1.0948701441084097</v>
      </c>
      <c r="S892" s="1">
        <f t="shared" si="672"/>
        <v>1.0948699394436381</v>
      </c>
      <c r="T892" s="1">
        <f t="shared" si="673"/>
        <v>0.97542077453140952</v>
      </c>
      <c r="U892" s="1">
        <f t="shared" si="674"/>
        <v>0.99676802031768041</v>
      </c>
      <c r="V892" s="2">
        <f t="shared" si="651"/>
        <v>21.625206309367417</v>
      </c>
      <c r="W892" s="1">
        <f>VLOOKUP(V892,Graph!$D$3:$M$50,col)</f>
        <v>6.0000000000000001E-3</v>
      </c>
      <c r="X892" s="1">
        <f>VLOOKUP(V892,Graph!$D$3:$M$50,col+1)</f>
        <v>4.7999999999999996E-3</v>
      </c>
      <c r="Y892" s="1">
        <f t="shared" si="675"/>
        <v>5.1999999999999998E-3</v>
      </c>
      <c r="Z892" s="1">
        <f t="shared" si="652"/>
        <v>0.64051666666666662</v>
      </c>
      <c r="AA892" s="2">
        <f t="shared" si="676"/>
        <v>0.8858000000000007</v>
      </c>
      <c r="AB892" s="1">
        <f t="shared" si="677"/>
        <v>5.2777204473201569E-2</v>
      </c>
      <c r="AC892" s="1">
        <f t="shared" si="678"/>
        <v>1.0948699323369844</v>
      </c>
      <c r="AD892" s="1">
        <f t="shared" si="679"/>
        <v>1.0948699320902169</v>
      </c>
      <c r="AE892" s="1">
        <f t="shared" si="680"/>
        <v>1.0948699320816484</v>
      </c>
      <c r="AF892" s="1">
        <f t="shared" si="681"/>
        <v>1.0948699320813511</v>
      </c>
      <c r="AG892" s="1">
        <f t="shared" si="682"/>
        <v>0.97542077453140952</v>
      </c>
      <c r="AH892" s="1">
        <f t="shared" si="683"/>
        <v>0.99676801361506495</v>
      </c>
      <c r="AI892" s="2">
        <f t="shared" si="653"/>
        <v>21.625206260895613</v>
      </c>
      <c r="AJ892" s="1">
        <f>VLOOKUP(AI892,Graph!$D$3:$M$50,col)</f>
        <v>6.0000000000000001E-3</v>
      </c>
      <c r="AK892" s="1">
        <f>VLOOKUP(AI892,Graph!$D$3:$M$50,col+1)</f>
        <v>4.7999999999999996E-3</v>
      </c>
      <c r="AL892" s="1">
        <f t="shared" si="684"/>
        <v>5.1999999999999998E-3</v>
      </c>
      <c r="AM892" s="1">
        <f t="shared" si="654"/>
        <v>0.64051666666666662</v>
      </c>
      <c r="AN892" s="2">
        <f t="shared" si="685"/>
        <v>0.8858000000000007</v>
      </c>
      <c r="AO892" s="1">
        <f t="shared" si="686"/>
        <v>5.2777204473201569E-2</v>
      </c>
      <c r="AP892" s="1">
        <f t="shared" si="687"/>
        <v>1.0948699320813406</v>
      </c>
      <c r="AQ892" s="1">
        <f t="shared" si="688"/>
        <v>1.0948699320813404</v>
      </c>
      <c r="AR892" s="1">
        <f t="shared" si="689"/>
        <v>1.0948699320813402</v>
      </c>
      <c r="AS892" s="1">
        <f t="shared" si="690"/>
        <v>1.0948699320813402</v>
      </c>
      <c r="AT892" s="1">
        <f t="shared" si="691"/>
        <v>0.97542077453140952</v>
      </c>
      <c r="AU892" s="1">
        <f t="shared" si="692"/>
        <v>0.99676801361505496</v>
      </c>
      <c r="AV892" s="2">
        <f t="shared" si="657"/>
        <v>891</v>
      </c>
      <c r="AW892" s="1">
        <f t="shared" si="658"/>
        <v>996.768013615055</v>
      </c>
      <c r="AX892" s="1">
        <f t="shared" si="659"/>
        <v>0.97542077453140952</v>
      </c>
      <c r="AY892" s="1">
        <f t="shared" si="660"/>
        <v>1.0948699320813402</v>
      </c>
      <c r="AZ892" s="1">
        <f t="shared" si="655"/>
        <v>5.1999999999999998E-3</v>
      </c>
      <c r="BA892" s="1">
        <f t="shared" si="656"/>
        <v>21.625206260895613</v>
      </c>
    </row>
    <row r="893" spans="1:53">
      <c r="A893" s="2">
        <f t="shared" si="662"/>
        <v>0.89200000000000068</v>
      </c>
      <c r="B893" s="1">
        <f t="shared" si="648"/>
        <v>0.95162633333333413</v>
      </c>
      <c r="C893" s="1">
        <f t="shared" si="663"/>
        <v>5.5149784130277824E-2</v>
      </c>
      <c r="D893" s="1">
        <f t="shared" si="649"/>
        <v>1.1000737130232903</v>
      </c>
      <c r="E893" s="1">
        <f t="shared" si="694"/>
        <v>1.100076427755909</v>
      </c>
      <c r="F893" s="1">
        <f t="shared" si="694"/>
        <v>1.1000765277001781</v>
      </c>
      <c r="G893" s="1">
        <f t="shared" si="694"/>
        <v>1.1000765313796299</v>
      </c>
      <c r="H893" s="1">
        <f t="shared" si="664"/>
        <v>1.0284736945134076</v>
      </c>
      <c r="I893" s="1">
        <f t="shared" si="650"/>
        <v>21.852105579708329</v>
      </c>
      <c r="J893" s="1">
        <f>VLOOKUP($I893,Graph!$D$3:$M$50,col)</f>
        <v>6.0000000000000001E-3</v>
      </c>
      <c r="K893" s="1">
        <f>VLOOKUP($I893,Graph!$D$3:$M$50,col+1)</f>
        <v>4.7999999999999996E-3</v>
      </c>
      <c r="L893" s="1">
        <f t="shared" si="665"/>
        <v>5.1999999999999998E-3</v>
      </c>
      <c r="M893" s="1">
        <f t="shared" si="666"/>
        <v>0.64051666666666662</v>
      </c>
      <c r="N893" s="1">
        <f t="shared" si="667"/>
        <v>0.8868000000000007</v>
      </c>
      <c r="O893" s="1">
        <f t="shared" si="668"/>
        <v>5.2780750734282268E-2</v>
      </c>
      <c r="P893" s="1">
        <f t="shared" si="669"/>
        <v>1.0950536245419034</v>
      </c>
      <c r="Q893" s="1">
        <f t="shared" si="670"/>
        <v>1.0948837437286936</v>
      </c>
      <c r="R893" s="1">
        <f t="shared" si="671"/>
        <v>1.0948778495807487</v>
      </c>
      <c r="S893" s="1">
        <f t="shared" si="672"/>
        <v>1.0948776449038868</v>
      </c>
      <c r="T893" s="1">
        <f t="shared" si="673"/>
        <v>0.97543040365559708</v>
      </c>
      <c r="U893" s="1">
        <f t="shared" si="674"/>
        <v>0.9984634350579219</v>
      </c>
      <c r="V893" s="2">
        <f t="shared" si="651"/>
        <v>21.637460222405032</v>
      </c>
      <c r="W893" s="1">
        <f>VLOOKUP(V893,Graph!$D$3:$M$50,col)</f>
        <v>6.0000000000000001E-3</v>
      </c>
      <c r="X893" s="1">
        <f>VLOOKUP(V893,Graph!$D$3:$M$50,col+1)</f>
        <v>4.7999999999999996E-3</v>
      </c>
      <c r="Y893" s="1">
        <f t="shared" si="675"/>
        <v>5.1999999999999998E-3</v>
      </c>
      <c r="Z893" s="1">
        <f t="shared" si="652"/>
        <v>0.64051666666666662</v>
      </c>
      <c r="AA893" s="2">
        <f t="shared" si="676"/>
        <v>0.8868000000000007</v>
      </c>
      <c r="AB893" s="1">
        <f t="shared" si="677"/>
        <v>5.2780750734282268E-2</v>
      </c>
      <c r="AC893" s="1">
        <f t="shared" si="678"/>
        <v>1.0948776377961826</v>
      </c>
      <c r="AD893" s="1">
        <f t="shared" si="679"/>
        <v>1.0948776375493567</v>
      </c>
      <c r="AE893" s="1">
        <f t="shared" si="680"/>
        <v>1.0948776375407854</v>
      </c>
      <c r="AF893" s="1">
        <f t="shared" si="681"/>
        <v>1.0948776375404878</v>
      </c>
      <c r="AG893" s="1">
        <f t="shared" si="682"/>
        <v>0.97543040365559708</v>
      </c>
      <c r="AH893" s="1">
        <f t="shared" si="683"/>
        <v>0.99846342834293911</v>
      </c>
      <c r="AI893" s="2">
        <f t="shared" si="653"/>
        <v>21.637460173898774</v>
      </c>
      <c r="AJ893" s="1">
        <f>VLOOKUP(AI893,Graph!$D$3:$M$50,col)</f>
        <v>6.0000000000000001E-3</v>
      </c>
      <c r="AK893" s="1">
        <f>VLOOKUP(AI893,Graph!$D$3:$M$50,col+1)</f>
        <v>4.7999999999999996E-3</v>
      </c>
      <c r="AL893" s="1">
        <f t="shared" si="684"/>
        <v>5.1999999999999998E-3</v>
      </c>
      <c r="AM893" s="1">
        <f t="shared" si="654"/>
        <v>0.64051666666666662</v>
      </c>
      <c r="AN893" s="2">
        <f t="shared" si="685"/>
        <v>0.8868000000000007</v>
      </c>
      <c r="AO893" s="1">
        <f t="shared" si="686"/>
        <v>5.2780750734282268E-2</v>
      </c>
      <c r="AP893" s="1">
        <f t="shared" si="687"/>
        <v>1.0948776375404776</v>
      </c>
      <c r="AQ893" s="1">
        <f t="shared" si="688"/>
        <v>1.0948776375404772</v>
      </c>
      <c r="AR893" s="1">
        <f t="shared" si="689"/>
        <v>1.0948776375404772</v>
      </c>
      <c r="AS893" s="1">
        <f t="shared" si="690"/>
        <v>1.0948776375404772</v>
      </c>
      <c r="AT893" s="1">
        <f t="shared" si="691"/>
        <v>0.97543040365559708</v>
      </c>
      <c r="AU893" s="1">
        <f t="shared" si="692"/>
        <v>0.99846342834292934</v>
      </c>
      <c r="AV893" s="2">
        <f t="shared" si="657"/>
        <v>892</v>
      </c>
      <c r="AW893" s="1">
        <f t="shared" si="658"/>
        <v>998.46342834292932</v>
      </c>
      <c r="AX893" s="1">
        <f t="shared" si="659"/>
        <v>0.97543040365559708</v>
      </c>
      <c r="AY893" s="1">
        <f t="shared" si="660"/>
        <v>1.0948776375404772</v>
      </c>
      <c r="AZ893" s="1">
        <f t="shared" si="655"/>
        <v>5.1999999999999998E-3</v>
      </c>
      <c r="BA893" s="1">
        <f t="shared" si="656"/>
        <v>21.637460173898774</v>
      </c>
    </row>
    <row r="894" spans="1:53">
      <c r="A894" s="2">
        <f t="shared" si="662"/>
        <v>0.89300000000000068</v>
      </c>
      <c r="B894" s="1">
        <f t="shared" si="648"/>
        <v>0.95266750000000089</v>
      </c>
      <c r="C894" s="1">
        <f t="shared" si="663"/>
        <v>5.5152757277384966E-2</v>
      </c>
      <c r="D894" s="1">
        <f t="shared" si="649"/>
        <v>1.1000800599129363</v>
      </c>
      <c r="E894" s="1">
        <f t="shared" si="694"/>
        <v>1.1000830086965427</v>
      </c>
      <c r="F894" s="1">
        <f t="shared" si="694"/>
        <v>1.1000831172654879</v>
      </c>
      <c r="G894" s="1">
        <f t="shared" si="694"/>
        <v>1.1000831212627467</v>
      </c>
      <c r="H894" s="1">
        <f t="shared" si="664"/>
        <v>1.0302098465879213</v>
      </c>
      <c r="I894" s="1">
        <f t="shared" si="650"/>
        <v>21.864394745285647</v>
      </c>
      <c r="J894" s="1">
        <f>VLOOKUP($I894,Graph!$D$3:$M$50,col)</f>
        <v>6.0000000000000001E-3</v>
      </c>
      <c r="K894" s="1">
        <f>VLOOKUP($I894,Graph!$D$3:$M$50,col+1)</f>
        <v>4.7999999999999996E-3</v>
      </c>
      <c r="L894" s="1">
        <f t="shared" si="665"/>
        <v>5.1999999999999998E-3</v>
      </c>
      <c r="M894" s="1">
        <f t="shared" si="666"/>
        <v>0.64051666666666662</v>
      </c>
      <c r="N894" s="1">
        <f t="shared" si="667"/>
        <v>0.8878000000000007</v>
      </c>
      <c r="O894" s="1">
        <f t="shared" si="668"/>
        <v>5.2784289362720359E-2</v>
      </c>
      <c r="P894" s="1">
        <f t="shared" si="669"/>
        <v>1.0950612933757864</v>
      </c>
      <c r="Q894" s="1">
        <f t="shared" si="670"/>
        <v>1.0948914326679209</v>
      </c>
      <c r="R894" s="1">
        <f t="shared" si="671"/>
        <v>1.0948855386947798</v>
      </c>
      <c r="S894" s="1">
        <f t="shared" si="672"/>
        <v>1.0948853340058691</v>
      </c>
      <c r="T894" s="1">
        <f t="shared" si="673"/>
        <v>0.97544001124557578</v>
      </c>
      <c r="U894" s="1">
        <f t="shared" si="674"/>
        <v>1.0001598108573944</v>
      </c>
      <c r="V894" s="2">
        <f t="shared" si="651"/>
        <v>21.649707206102075</v>
      </c>
      <c r="W894" s="1">
        <f>VLOOKUP(V894,Graph!$D$3:$M$50,col)</f>
        <v>6.0000000000000001E-3</v>
      </c>
      <c r="X894" s="1">
        <f>VLOOKUP(V894,Graph!$D$3:$M$50,col+1)</f>
        <v>4.7999999999999996E-3</v>
      </c>
      <c r="Y894" s="1">
        <f t="shared" si="675"/>
        <v>5.1999999999999998E-3</v>
      </c>
      <c r="Z894" s="1">
        <f t="shared" si="652"/>
        <v>0.64051666666666662</v>
      </c>
      <c r="AA894" s="2">
        <f t="shared" si="676"/>
        <v>0.8878000000000007</v>
      </c>
      <c r="AB894" s="1">
        <f t="shared" si="677"/>
        <v>5.2784289362720359E-2</v>
      </c>
      <c r="AC894" s="1">
        <f t="shared" si="678"/>
        <v>1.0948853268971175</v>
      </c>
      <c r="AD894" s="1">
        <f t="shared" si="679"/>
        <v>1.0948853266502334</v>
      </c>
      <c r="AE894" s="1">
        <f t="shared" si="680"/>
        <v>1.0948853266416592</v>
      </c>
      <c r="AF894" s="1">
        <f t="shared" si="681"/>
        <v>1.0948853266413616</v>
      </c>
      <c r="AG894" s="1">
        <f t="shared" si="682"/>
        <v>0.97544001124557578</v>
      </c>
      <c r="AH894" s="1">
        <f t="shared" si="683"/>
        <v>1.0001598041300377</v>
      </c>
      <c r="AI894" s="2">
        <f t="shared" si="653"/>
        <v>21.649707157561398</v>
      </c>
      <c r="AJ894" s="1">
        <f>VLOOKUP(AI894,Graph!$D$3:$M$50,col)</f>
        <v>6.0000000000000001E-3</v>
      </c>
      <c r="AK894" s="1">
        <f>VLOOKUP(AI894,Graph!$D$3:$M$50,col+1)</f>
        <v>4.7999999999999996E-3</v>
      </c>
      <c r="AL894" s="1">
        <f t="shared" si="684"/>
        <v>5.1999999999999998E-3</v>
      </c>
      <c r="AM894" s="1">
        <f t="shared" si="654"/>
        <v>0.64051666666666662</v>
      </c>
      <c r="AN894" s="2">
        <f t="shared" si="685"/>
        <v>0.8878000000000007</v>
      </c>
      <c r="AO894" s="1">
        <f t="shared" si="686"/>
        <v>5.2784289362720359E-2</v>
      </c>
      <c r="AP894" s="1">
        <f t="shared" si="687"/>
        <v>1.094885326641351</v>
      </c>
      <c r="AQ894" s="1">
        <f t="shared" si="688"/>
        <v>1.0948853266413505</v>
      </c>
      <c r="AR894" s="1">
        <f t="shared" si="689"/>
        <v>1.0948853266413507</v>
      </c>
      <c r="AS894" s="1">
        <f t="shared" si="690"/>
        <v>1.0948853266413505</v>
      </c>
      <c r="AT894" s="1">
        <f t="shared" si="691"/>
        <v>0.97544001124557578</v>
      </c>
      <c r="AU894" s="1">
        <f t="shared" si="692"/>
        <v>1.0001598041300273</v>
      </c>
      <c r="AV894" s="2">
        <f t="shared" si="657"/>
        <v>893</v>
      </c>
      <c r="AW894" s="1">
        <f t="shared" si="658"/>
        <v>1000.1598041300273</v>
      </c>
      <c r="AX894" s="1">
        <f t="shared" si="659"/>
        <v>0.97544001124557578</v>
      </c>
      <c r="AY894" s="1">
        <f t="shared" si="660"/>
        <v>1.0948853266413505</v>
      </c>
      <c r="AZ894" s="1">
        <f t="shared" si="655"/>
        <v>5.1999999999999998E-3</v>
      </c>
      <c r="BA894" s="1">
        <f t="shared" si="656"/>
        <v>21.649707157561398</v>
      </c>
    </row>
    <row r="895" spans="1:53">
      <c r="A895" s="2">
        <f t="shared" si="662"/>
        <v>0.89400000000000068</v>
      </c>
      <c r="B895" s="1">
        <f t="shared" si="648"/>
        <v>0.95370866666666754</v>
      </c>
      <c r="C895" s="1">
        <f t="shared" si="663"/>
        <v>5.5155724012781897E-2</v>
      </c>
      <c r="D895" s="1">
        <f t="shared" si="649"/>
        <v>1.1000863932247635</v>
      </c>
      <c r="E895" s="1">
        <f t="shared" si="694"/>
        <v>1.100089575606898</v>
      </c>
      <c r="F895" s="1">
        <f t="shared" si="694"/>
        <v>1.100089692785106</v>
      </c>
      <c r="G895" s="1">
        <f t="shared" si="694"/>
        <v>1.1000896970996492</v>
      </c>
      <c r="H895" s="1">
        <f t="shared" si="664"/>
        <v>1.0319469751300154</v>
      </c>
      <c r="I895" s="1">
        <f t="shared" si="650"/>
        <v>21.876677011986075</v>
      </c>
      <c r="J895" s="1">
        <f>VLOOKUP($I895,Graph!$D$3:$M$50,col)</f>
        <v>6.0000000000000001E-3</v>
      </c>
      <c r="K895" s="1">
        <f>VLOOKUP($I895,Graph!$D$3:$M$50,col+1)</f>
        <v>4.7999999999999996E-3</v>
      </c>
      <c r="L895" s="1">
        <f t="shared" si="665"/>
        <v>5.1999999999999998E-3</v>
      </c>
      <c r="M895" s="1">
        <f t="shared" si="666"/>
        <v>0.64051666666666662</v>
      </c>
      <c r="N895" s="1">
        <f t="shared" si="667"/>
        <v>0.8888000000000007</v>
      </c>
      <c r="O895" s="1">
        <f t="shared" si="668"/>
        <v>5.2787820383125052E-2</v>
      </c>
      <c r="P895" s="1">
        <f t="shared" si="669"/>
        <v>1.0950689459371508</v>
      </c>
      <c r="Q895" s="1">
        <f t="shared" si="670"/>
        <v>1.0948991053008164</v>
      </c>
      <c r="R895" s="1">
        <f t="shared" si="671"/>
        <v>1.0948932115025301</v>
      </c>
      <c r="S895" s="1">
        <f t="shared" si="672"/>
        <v>1.0948930068016112</v>
      </c>
      <c r="T895" s="1">
        <f t="shared" si="673"/>
        <v>0.97544959737350256</v>
      </c>
      <c r="U895" s="1">
        <f t="shared" si="674"/>
        <v>1.0018571471715996</v>
      </c>
      <c r="V895" s="2">
        <f t="shared" si="651"/>
        <v>21.661947272190787</v>
      </c>
      <c r="W895" s="1">
        <f>VLOOKUP(V895,Graph!$D$3:$M$50,col)</f>
        <v>6.0000000000000001E-3</v>
      </c>
      <c r="X895" s="1">
        <f>VLOOKUP(V895,Graph!$D$3:$M$50,col+1)</f>
        <v>4.7999999999999996E-3</v>
      </c>
      <c r="Y895" s="1">
        <f t="shared" si="675"/>
        <v>5.1999999999999998E-3</v>
      </c>
      <c r="Z895" s="1">
        <f t="shared" si="652"/>
        <v>0.64051666666666662</v>
      </c>
      <c r="AA895" s="2">
        <f t="shared" si="676"/>
        <v>0.8888000000000007</v>
      </c>
      <c r="AB895" s="1">
        <f t="shared" si="677"/>
        <v>5.2787820383125052E-2</v>
      </c>
      <c r="AC895" s="1">
        <f t="shared" si="678"/>
        <v>1.0948929996918144</v>
      </c>
      <c r="AD895" s="1">
        <f t="shared" si="679"/>
        <v>1.0948929994448726</v>
      </c>
      <c r="AE895" s="1">
        <f t="shared" si="680"/>
        <v>1.0948929994362953</v>
      </c>
      <c r="AF895" s="1">
        <f t="shared" si="681"/>
        <v>1.0948929994359977</v>
      </c>
      <c r="AG895" s="1">
        <f t="shared" si="682"/>
        <v>0.97544959737350256</v>
      </c>
      <c r="AH895" s="1">
        <f t="shared" si="683"/>
        <v>1.001857140431861</v>
      </c>
      <c r="AI895" s="2">
        <f t="shared" si="653"/>
        <v>21.661947223615712</v>
      </c>
      <c r="AJ895" s="1">
        <f>VLOOKUP(AI895,Graph!$D$3:$M$50,col)</f>
        <v>6.0000000000000001E-3</v>
      </c>
      <c r="AK895" s="1">
        <f>VLOOKUP(AI895,Graph!$D$3:$M$50,col+1)</f>
        <v>4.7999999999999996E-3</v>
      </c>
      <c r="AL895" s="1">
        <f t="shared" si="684"/>
        <v>5.1999999999999998E-3</v>
      </c>
      <c r="AM895" s="1">
        <f t="shared" si="654"/>
        <v>0.64051666666666662</v>
      </c>
      <c r="AN895" s="2">
        <f t="shared" si="685"/>
        <v>0.8888000000000007</v>
      </c>
      <c r="AO895" s="1">
        <f t="shared" si="686"/>
        <v>5.2787820383125052E-2</v>
      </c>
      <c r="AP895" s="1">
        <f t="shared" si="687"/>
        <v>1.0948929994359873</v>
      </c>
      <c r="AQ895" s="1">
        <f t="shared" si="688"/>
        <v>1.0948929994359871</v>
      </c>
      <c r="AR895" s="1">
        <f t="shared" si="689"/>
        <v>1.0948929994359868</v>
      </c>
      <c r="AS895" s="1">
        <f t="shared" si="690"/>
        <v>1.0948929994359866</v>
      </c>
      <c r="AT895" s="1">
        <f t="shared" si="691"/>
        <v>0.97544959737350256</v>
      </c>
      <c r="AU895" s="1">
        <f t="shared" si="692"/>
        <v>1.0018571404318508</v>
      </c>
      <c r="AV895" s="2">
        <f t="shared" si="657"/>
        <v>894</v>
      </c>
      <c r="AW895" s="1">
        <f t="shared" si="658"/>
        <v>1001.8571404318508</v>
      </c>
      <c r="AX895" s="1">
        <f t="shared" si="659"/>
        <v>0.97544959737350256</v>
      </c>
      <c r="AY895" s="1">
        <f t="shared" si="660"/>
        <v>1.0948929994359866</v>
      </c>
      <c r="AZ895" s="1">
        <f t="shared" si="655"/>
        <v>5.1999999999999998E-3</v>
      </c>
      <c r="BA895" s="1">
        <f t="shared" si="656"/>
        <v>21.661947223615712</v>
      </c>
    </row>
    <row r="896" spans="1:53">
      <c r="A896" s="2">
        <f t="shared" si="662"/>
        <v>0.89500000000000068</v>
      </c>
      <c r="B896" s="1">
        <f t="shared" si="648"/>
        <v>0.95474983333333419</v>
      </c>
      <c r="C896" s="1">
        <f t="shared" si="663"/>
        <v>5.5158684357183699E-2</v>
      </c>
      <c r="D896" s="1">
        <f t="shared" si="649"/>
        <v>1.1000927130022888</v>
      </c>
      <c r="E896" s="1">
        <f t="shared" si="694"/>
        <v>1.1000961285317892</v>
      </c>
      <c r="F896" s="1">
        <f t="shared" si="694"/>
        <v>1.1000962543038866</v>
      </c>
      <c r="G896" s="1">
        <f t="shared" si="694"/>
        <v>1.100096258935193</v>
      </c>
      <c r="H896" s="1">
        <f t="shared" si="664"/>
        <v>1.033685079590855</v>
      </c>
      <c r="I896" s="1">
        <f t="shared" si="650"/>
        <v>21.888952391408367</v>
      </c>
      <c r="J896" s="1">
        <f>VLOOKUP($I896,Graph!$D$3:$M$50,col)</f>
        <v>6.0000000000000001E-3</v>
      </c>
      <c r="K896" s="1">
        <f>VLOOKUP($I896,Graph!$D$3:$M$50,col+1)</f>
        <v>4.7999999999999996E-3</v>
      </c>
      <c r="L896" s="1">
        <f t="shared" si="665"/>
        <v>5.1999999999999998E-3</v>
      </c>
      <c r="M896" s="1">
        <f t="shared" si="666"/>
        <v>0.64051666666666662</v>
      </c>
      <c r="N896" s="1">
        <f t="shared" si="667"/>
        <v>0.8898000000000007</v>
      </c>
      <c r="O896" s="1">
        <f t="shared" si="668"/>
        <v>5.2791343819999975E-2</v>
      </c>
      <c r="P896" s="1">
        <f t="shared" si="669"/>
        <v>1.095076582277724</v>
      </c>
      <c r="Q896" s="1">
        <f t="shared" si="670"/>
        <v>1.0949067616791861</v>
      </c>
      <c r="R896" s="1">
        <f t="shared" si="671"/>
        <v>1.0949008680558046</v>
      </c>
      <c r="S896" s="1">
        <f t="shared" si="672"/>
        <v>1.0949006633429188</v>
      </c>
      <c r="T896" s="1">
        <f t="shared" si="673"/>
        <v>0.9754591621112112</v>
      </c>
      <c r="U896" s="1">
        <f t="shared" si="674"/>
        <v>1.0035554434569633</v>
      </c>
      <c r="V896" s="2">
        <f t="shared" si="651"/>
        <v>21.674180432370331</v>
      </c>
      <c r="W896" s="1">
        <f>VLOOKUP(V896,Graph!$D$3:$M$50,col)</f>
        <v>6.0000000000000001E-3</v>
      </c>
      <c r="X896" s="1">
        <f>VLOOKUP(V896,Graph!$D$3:$M$50,col+1)</f>
        <v>4.7999999999999996E-3</v>
      </c>
      <c r="Y896" s="1">
        <f t="shared" si="675"/>
        <v>5.1999999999999998E-3</v>
      </c>
      <c r="Z896" s="1">
        <f t="shared" si="652"/>
        <v>0.64051666666666662</v>
      </c>
      <c r="AA896" s="2">
        <f t="shared" si="676"/>
        <v>0.8898000000000007</v>
      </c>
      <c r="AB896" s="1">
        <f t="shared" si="677"/>
        <v>5.2791343819999975E-2</v>
      </c>
      <c r="AC896" s="1">
        <f t="shared" si="678"/>
        <v>1.09490065623208</v>
      </c>
      <c r="AD896" s="1">
        <f t="shared" si="679"/>
        <v>1.0949006559850798</v>
      </c>
      <c r="AE896" s="1">
        <f t="shared" si="680"/>
        <v>1.0949006559765</v>
      </c>
      <c r="AF896" s="1">
        <f t="shared" si="681"/>
        <v>1.094900655976202</v>
      </c>
      <c r="AG896" s="1">
        <f t="shared" si="682"/>
        <v>0.9754591621112112</v>
      </c>
      <c r="AH896" s="1">
        <f t="shared" si="683"/>
        <v>1.003555436704836</v>
      </c>
      <c r="AI896" s="2">
        <f t="shared" si="653"/>
        <v>21.674180383760888</v>
      </c>
      <c r="AJ896" s="1">
        <f>VLOOKUP(AI896,Graph!$D$3:$M$50,col)</f>
        <v>6.0000000000000001E-3</v>
      </c>
      <c r="AK896" s="1">
        <f>VLOOKUP(AI896,Graph!$D$3:$M$50,col+1)</f>
        <v>4.7999999999999996E-3</v>
      </c>
      <c r="AL896" s="1">
        <f t="shared" si="684"/>
        <v>5.1999999999999998E-3</v>
      </c>
      <c r="AM896" s="1">
        <f t="shared" si="654"/>
        <v>0.64051666666666662</v>
      </c>
      <c r="AN896" s="2">
        <f t="shared" si="685"/>
        <v>0.8898000000000007</v>
      </c>
      <c r="AO896" s="1">
        <f t="shared" si="686"/>
        <v>5.2791343819999975E-2</v>
      </c>
      <c r="AP896" s="1">
        <f t="shared" si="687"/>
        <v>1.0949006559761918</v>
      </c>
      <c r="AQ896" s="1">
        <f t="shared" si="688"/>
        <v>1.0949006559761916</v>
      </c>
      <c r="AR896" s="1">
        <f t="shared" si="689"/>
        <v>1.0949006559761914</v>
      </c>
      <c r="AS896" s="1">
        <f t="shared" si="690"/>
        <v>1.0949006559761914</v>
      </c>
      <c r="AT896" s="1">
        <f t="shared" si="691"/>
        <v>0.9754591621112112</v>
      </c>
      <c r="AU896" s="1">
        <f t="shared" si="692"/>
        <v>1.0035554367048263</v>
      </c>
      <c r="AV896" s="2">
        <f t="shared" si="657"/>
        <v>895</v>
      </c>
      <c r="AW896" s="1">
        <f t="shared" si="658"/>
        <v>1003.5554367048263</v>
      </c>
      <c r="AX896" s="1">
        <f t="shared" si="659"/>
        <v>0.9754591621112112</v>
      </c>
      <c r="AY896" s="1">
        <f t="shared" si="660"/>
        <v>1.0949006559761914</v>
      </c>
      <c r="AZ896" s="1">
        <f t="shared" si="655"/>
        <v>5.1999999999999998E-3</v>
      </c>
      <c r="BA896" s="1">
        <f t="shared" si="656"/>
        <v>21.674180383760888</v>
      </c>
    </row>
    <row r="897" spans="1:53">
      <c r="A897" s="2">
        <f t="shared" si="662"/>
        <v>0.89600000000000068</v>
      </c>
      <c r="B897" s="1">
        <f t="shared" si="648"/>
        <v>0.95579100000000083</v>
      </c>
      <c r="C897" s="1">
        <f t="shared" si="663"/>
        <v>5.516163833121638E-2</v>
      </c>
      <c r="D897" s="1">
        <f t="shared" si="649"/>
        <v>1.1000990192888438</v>
      </c>
      <c r="E897" s="1">
        <f t="shared" si="694"/>
        <v>1.1001026675158392</v>
      </c>
      <c r="F897" s="1">
        <f t="shared" si="694"/>
        <v>1.1001028018664933</v>
      </c>
      <c r="G897" s="1">
        <f t="shared" si="694"/>
        <v>1.1001028068140437</v>
      </c>
      <c r="H897" s="1">
        <f t="shared" si="664"/>
        <v>1.035424159422528</v>
      </c>
      <c r="I897" s="1">
        <f t="shared" si="650"/>
        <v>21.901220895118783</v>
      </c>
      <c r="J897" s="1">
        <f>VLOOKUP($I897,Graph!$D$3:$M$50,col)</f>
        <v>6.0000000000000001E-3</v>
      </c>
      <c r="K897" s="1">
        <f>VLOOKUP($I897,Graph!$D$3:$M$50,col+1)</f>
        <v>4.7999999999999996E-3</v>
      </c>
      <c r="L897" s="1">
        <f t="shared" si="665"/>
        <v>5.1999999999999998E-3</v>
      </c>
      <c r="M897" s="1">
        <f t="shared" si="666"/>
        <v>0.64051666666666662</v>
      </c>
      <c r="N897" s="1">
        <f t="shared" si="667"/>
        <v>0.8908000000000007</v>
      </c>
      <c r="O897" s="1">
        <f t="shared" si="668"/>
        <v>5.2794859697743592E-2</v>
      </c>
      <c r="P897" s="1">
        <f t="shared" si="669"/>
        <v>1.0950842024490144</v>
      </c>
      <c r="Q897" s="1">
        <f t="shared" si="670"/>
        <v>1.0949144018546191</v>
      </c>
      <c r="R897" s="1">
        <f t="shared" si="671"/>
        <v>1.0949085084061907</v>
      </c>
      <c r="S897" s="1">
        <f t="shared" si="672"/>
        <v>1.0949083036813783</v>
      </c>
      <c r="T897" s="1">
        <f t="shared" si="673"/>
        <v>0.97546870553021658</v>
      </c>
      <c r="U897" s="1">
        <f t="shared" si="674"/>
        <v>1.005254699170834</v>
      </c>
      <c r="V897" s="2">
        <f t="shared" si="651"/>
        <v>21.686406698306982</v>
      </c>
      <c r="W897" s="1">
        <f>VLOOKUP(V897,Graph!$D$3:$M$50,col)</f>
        <v>6.0000000000000001E-3</v>
      </c>
      <c r="X897" s="1">
        <f>VLOOKUP(V897,Graph!$D$3:$M$50,col+1)</f>
        <v>4.7999999999999996E-3</v>
      </c>
      <c r="Y897" s="1">
        <f t="shared" si="675"/>
        <v>5.1999999999999998E-3</v>
      </c>
      <c r="Z897" s="1">
        <f t="shared" si="652"/>
        <v>0.64051666666666662</v>
      </c>
      <c r="AA897" s="2">
        <f t="shared" si="676"/>
        <v>0.8908000000000007</v>
      </c>
      <c r="AB897" s="1">
        <f t="shared" si="677"/>
        <v>5.2794859697743592E-2</v>
      </c>
      <c r="AC897" s="1">
        <f t="shared" si="678"/>
        <v>1.0949082965694996</v>
      </c>
      <c r="AD897" s="1">
        <f t="shared" si="679"/>
        <v>1.0949082963224417</v>
      </c>
      <c r="AE897" s="1">
        <f t="shared" si="680"/>
        <v>1.0949082963138594</v>
      </c>
      <c r="AF897" s="1">
        <f t="shared" si="681"/>
        <v>1.0949082963135612</v>
      </c>
      <c r="AG897" s="1">
        <f t="shared" si="682"/>
        <v>0.97546870553021658</v>
      </c>
      <c r="AH897" s="1">
        <f t="shared" si="683"/>
        <v>1.0052546924063108</v>
      </c>
      <c r="AI897" s="2">
        <f t="shared" si="653"/>
        <v>21.686406649663187</v>
      </c>
      <c r="AJ897" s="1">
        <f>VLOOKUP(AI897,Graph!$D$3:$M$50,col)</f>
        <v>6.0000000000000001E-3</v>
      </c>
      <c r="AK897" s="1">
        <f>VLOOKUP(AI897,Graph!$D$3:$M$50,col+1)</f>
        <v>4.7999999999999996E-3</v>
      </c>
      <c r="AL897" s="1">
        <f t="shared" si="684"/>
        <v>5.1999999999999998E-3</v>
      </c>
      <c r="AM897" s="1">
        <f t="shared" si="654"/>
        <v>0.64051666666666662</v>
      </c>
      <c r="AN897" s="2">
        <f t="shared" si="685"/>
        <v>0.8908000000000007</v>
      </c>
      <c r="AO897" s="1">
        <f t="shared" si="686"/>
        <v>5.2794859697743592E-2</v>
      </c>
      <c r="AP897" s="1">
        <f t="shared" si="687"/>
        <v>1.0949082963135508</v>
      </c>
      <c r="AQ897" s="1">
        <f t="shared" si="688"/>
        <v>1.0949082963135506</v>
      </c>
      <c r="AR897" s="1">
        <f t="shared" si="689"/>
        <v>1.0949082963135504</v>
      </c>
      <c r="AS897" s="1">
        <f t="shared" si="690"/>
        <v>1.0949082963135508</v>
      </c>
      <c r="AT897" s="1">
        <f t="shared" si="691"/>
        <v>0.97546870553021658</v>
      </c>
      <c r="AU897" s="1">
        <f t="shared" si="692"/>
        <v>1.0052546924063013</v>
      </c>
      <c r="AV897" s="2">
        <f t="shared" si="657"/>
        <v>896</v>
      </c>
      <c r="AW897" s="1">
        <f t="shared" si="658"/>
        <v>1005.2546924063013</v>
      </c>
      <c r="AX897" s="1">
        <f t="shared" si="659"/>
        <v>0.97546870553021658</v>
      </c>
      <c r="AY897" s="1">
        <f t="shared" si="660"/>
        <v>1.0949082963135508</v>
      </c>
      <c r="AZ897" s="1">
        <f t="shared" si="655"/>
        <v>5.1999999999999998E-3</v>
      </c>
      <c r="BA897" s="1">
        <f t="shared" si="656"/>
        <v>21.686406649663187</v>
      </c>
    </row>
    <row r="898" spans="1:53">
      <c r="A898" s="2">
        <f t="shared" si="662"/>
        <v>0.89700000000000069</v>
      </c>
      <c r="B898" s="1">
        <f t="shared" si="648"/>
        <v>0.95683216666666748</v>
      </c>
      <c r="C898" s="1">
        <f t="shared" si="663"/>
        <v>5.5164585955417296E-2</v>
      </c>
      <c r="D898" s="1">
        <f t="shared" si="649"/>
        <v>1.1001053121275752</v>
      </c>
      <c r="E898" s="1">
        <f t="shared" si="694"/>
        <v>1.1001091926034825</v>
      </c>
      <c r="F898" s="1">
        <f t="shared" si="694"/>
        <v>1.1001093355174001</v>
      </c>
      <c r="G898" s="1">
        <f t="shared" si="694"/>
        <v>1.1001093407806748</v>
      </c>
      <c r="H898" s="1">
        <f t="shared" si="664"/>
        <v>1.037164214078043</v>
      </c>
      <c r="I898" s="1">
        <f t="shared" si="650"/>
        <v>21.91348253465129</v>
      </c>
      <c r="J898" s="1">
        <f>VLOOKUP($I898,Graph!$D$3:$M$50,col)</f>
        <v>6.0000000000000001E-3</v>
      </c>
      <c r="K898" s="1">
        <f>VLOOKUP($I898,Graph!$D$3:$M$50,col+1)</f>
        <v>4.7999999999999996E-3</v>
      </c>
      <c r="L898" s="1">
        <f t="shared" si="665"/>
        <v>5.1999999999999998E-3</v>
      </c>
      <c r="M898" s="1">
        <f t="shared" si="666"/>
        <v>0.64051666666666662</v>
      </c>
      <c r="N898" s="1">
        <f t="shared" si="667"/>
        <v>0.8918000000000007</v>
      </c>
      <c r="O898" s="1">
        <f t="shared" si="668"/>
        <v>5.2798368040649933E-2</v>
      </c>
      <c r="P898" s="1">
        <f t="shared" si="669"/>
        <v>1.0950918065023123</v>
      </c>
      <c r="Q898" s="1">
        <f t="shared" si="670"/>
        <v>1.0949220258784851</v>
      </c>
      <c r="R898" s="1">
        <f t="shared" si="671"/>
        <v>1.0949161326050567</v>
      </c>
      <c r="S898" s="1">
        <f t="shared" si="672"/>
        <v>1.0949159278683582</v>
      </c>
      <c r="T898" s="1">
        <f t="shared" si="673"/>
        <v>0.975478227701714</v>
      </c>
      <c r="U898" s="1">
        <f t="shared" si="674"/>
        <v>1.0069549137714788</v>
      </c>
      <c r="V898" s="2">
        <f t="shared" si="651"/>
        <v>21.698626081634192</v>
      </c>
      <c r="W898" s="1">
        <f>VLOOKUP(V898,Graph!$D$3:$M$50,col)</f>
        <v>6.0000000000000001E-3</v>
      </c>
      <c r="X898" s="1">
        <f>VLOOKUP(V898,Graph!$D$3:$M$50,col+1)</f>
        <v>4.7999999999999996E-3</v>
      </c>
      <c r="Y898" s="1">
        <f t="shared" si="675"/>
        <v>5.1999999999999998E-3</v>
      </c>
      <c r="Z898" s="1">
        <f t="shared" si="652"/>
        <v>0.64051666666666662</v>
      </c>
      <c r="AA898" s="2">
        <f t="shared" si="676"/>
        <v>0.8918000000000007</v>
      </c>
      <c r="AB898" s="1">
        <f t="shared" si="677"/>
        <v>5.2798368040649933E-2</v>
      </c>
      <c r="AC898" s="1">
        <f t="shared" si="678"/>
        <v>1.0949159207554429</v>
      </c>
      <c r="AD898" s="1">
        <f t="shared" si="679"/>
        <v>1.094915920508327</v>
      </c>
      <c r="AE898" s="1">
        <f t="shared" si="680"/>
        <v>1.0949159204997418</v>
      </c>
      <c r="AF898" s="1">
        <f t="shared" si="681"/>
        <v>1.0949159204994434</v>
      </c>
      <c r="AG898" s="1">
        <f t="shared" si="682"/>
        <v>0.975478227701714</v>
      </c>
      <c r="AH898" s="1">
        <f t="shared" si="683"/>
        <v>1.0069549069945523</v>
      </c>
      <c r="AI898" s="2">
        <f t="shared" si="653"/>
        <v>21.698626032956074</v>
      </c>
      <c r="AJ898" s="1">
        <f>VLOOKUP(AI898,Graph!$D$3:$M$50,col)</f>
        <v>6.0000000000000001E-3</v>
      </c>
      <c r="AK898" s="1">
        <f>VLOOKUP(AI898,Graph!$D$3:$M$50,col+1)</f>
        <v>4.7999999999999996E-3</v>
      </c>
      <c r="AL898" s="1">
        <f t="shared" si="684"/>
        <v>5.1999999999999998E-3</v>
      </c>
      <c r="AM898" s="1">
        <f t="shared" si="654"/>
        <v>0.64051666666666662</v>
      </c>
      <c r="AN898" s="2">
        <f t="shared" si="685"/>
        <v>0.8918000000000007</v>
      </c>
      <c r="AO898" s="1">
        <f t="shared" si="686"/>
        <v>5.2798368040649933E-2</v>
      </c>
      <c r="AP898" s="1">
        <f t="shared" si="687"/>
        <v>1.0949159204994332</v>
      </c>
      <c r="AQ898" s="1">
        <f t="shared" si="688"/>
        <v>1.0949159204994328</v>
      </c>
      <c r="AR898" s="1">
        <f t="shared" si="689"/>
        <v>1.0949159204994328</v>
      </c>
      <c r="AS898" s="1">
        <f t="shared" si="690"/>
        <v>1.0949159204994328</v>
      </c>
      <c r="AT898" s="1">
        <f t="shared" si="691"/>
        <v>0.975478227701714</v>
      </c>
      <c r="AU898" s="1">
        <f t="shared" si="692"/>
        <v>1.0069549069945425</v>
      </c>
      <c r="AV898" s="2">
        <f t="shared" si="657"/>
        <v>897</v>
      </c>
      <c r="AW898" s="1">
        <f t="shared" si="658"/>
        <v>1006.9549069945425</v>
      </c>
      <c r="AX898" s="1">
        <f t="shared" si="659"/>
        <v>0.975478227701714</v>
      </c>
      <c r="AY898" s="1">
        <f t="shared" si="660"/>
        <v>1.0949159204994328</v>
      </c>
      <c r="AZ898" s="1">
        <f t="shared" si="655"/>
        <v>5.1999999999999998E-3</v>
      </c>
      <c r="BA898" s="1">
        <f t="shared" si="656"/>
        <v>21.698626032956074</v>
      </c>
    </row>
    <row r="899" spans="1:53">
      <c r="A899" s="2">
        <f t="shared" si="662"/>
        <v>0.89800000000000069</v>
      </c>
      <c r="B899" s="1">
        <f t="shared" ref="B899:B962" si="695">Ba*(A899+rho)</f>
        <v>0.95787333333333424</v>
      </c>
      <c r="C899" s="1">
        <f t="shared" si="663"/>
        <v>5.5167527250235569E-2</v>
      </c>
      <c r="D899" s="1">
        <f t="shared" ref="D899:D962" si="696">SQRT(1.1-($C899*1.1-POWER(1.1,1/3)+1)/($C899-POWER(1.1,-2/3)/3))</f>
        <v>1.1001115915614463</v>
      </c>
      <c r="E899" s="1">
        <f t="shared" si="694"/>
        <v>1.1001157038389637</v>
      </c>
      <c r="F899" s="1">
        <f t="shared" si="694"/>
        <v>1.1001158553008921</v>
      </c>
      <c r="G899" s="1">
        <f t="shared" si="694"/>
        <v>1.1001158608793744</v>
      </c>
      <c r="H899" s="1">
        <f t="shared" si="664"/>
        <v>1.0389052430113328</v>
      </c>
      <c r="I899" s="1">
        <f t="shared" ref="I899:I962" si="697">(L/nu)*POWER(gn*H899/b,1/3)/10^5</f>
        <v>21.925737321507679</v>
      </c>
      <c r="J899" s="1">
        <f>VLOOKUP($I899,Graph!$D$3:$M$50,col)</f>
        <v>6.0000000000000001E-3</v>
      </c>
      <c r="K899" s="1">
        <f>VLOOKUP($I899,Graph!$D$3:$M$50,col+1)</f>
        <v>4.7999999999999996E-3</v>
      </c>
      <c r="L899" s="1">
        <f t="shared" si="665"/>
        <v>5.1999999999999998E-3</v>
      </c>
      <c r="M899" s="1">
        <f t="shared" si="666"/>
        <v>0.64051666666666662</v>
      </c>
      <c r="N899" s="1">
        <f t="shared" si="667"/>
        <v>0.8928000000000007</v>
      </c>
      <c r="O899" s="1">
        <f t="shared" si="668"/>
        <v>5.2801868872909011E-2</v>
      </c>
      <c r="P899" s="1">
        <f t="shared" si="669"/>
        <v>1.0950993944886911</v>
      </c>
      <c r="Q899" s="1">
        <f t="shared" si="670"/>
        <v>1.0949296338019363</v>
      </c>
      <c r="R899" s="1">
        <f t="shared" si="671"/>
        <v>1.0949237407035546</v>
      </c>
      <c r="S899" s="1">
        <f t="shared" si="672"/>
        <v>1.0949235359550102</v>
      </c>
      <c r="T899" s="1">
        <f t="shared" si="673"/>
        <v>0.97548772869658296</v>
      </c>
      <c r="U899" s="1">
        <f t="shared" si="674"/>
        <v>1.0086560867180834</v>
      </c>
      <c r="V899" s="2">
        <f t="shared" ref="V899:V962" si="698">(L/nu)*POWER(gn*U899/b,1/3)/10^5</f>
        <v>21.710838593952801</v>
      </c>
      <c r="W899" s="1">
        <f>VLOOKUP(V899,Graph!$D$3:$M$50,col)</f>
        <v>6.0000000000000001E-3</v>
      </c>
      <c r="X899" s="1">
        <f>VLOOKUP(V899,Graph!$D$3:$M$50,col+1)</f>
        <v>4.7999999999999996E-3</v>
      </c>
      <c r="Y899" s="1">
        <f t="shared" si="675"/>
        <v>5.1999999999999998E-3</v>
      </c>
      <c r="Z899" s="1">
        <f t="shared" ref="Z899:Z962" si="699">b-2*Y899*L</f>
        <v>0.64051666666666662</v>
      </c>
      <c r="AA899" s="2">
        <f t="shared" si="676"/>
        <v>0.8928000000000007</v>
      </c>
      <c r="AB899" s="1">
        <f t="shared" si="677"/>
        <v>5.2801868872909011E-2</v>
      </c>
      <c r="AC899" s="1">
        <f t="shared" si="678"/>
        <v>1.0949235288410601</v>
      </c>
      <c r="AD899" s="1">
        <f t="shared" si="679"/>
        <v>1.0949235285938872</v>
      </c>
      <c r="AE899" s="1">
        <f t="shared" si="680"/>
        <v>1.0949235285852992</v>
      </c>
      <c r="AF899" s="1">
        <f t="shared" si="681"/>
        <v>1.094923528585001</v>
      </c>
      <c r="AG899" s="1">
        <f t="shared" si="682"/>
        <v>0.97548772869658296</v>
      </c>
      <c r="AH899" s="1">
        <f t="shared" si="683"/>
        <v>1.0086560799287467</v>
      </c>
      <c r="AI899" s="2">
        <f t="shared" ref="AI899:AI962" si="700">(L/nu)*POWER(gn*AH899/b,1/3)/10^5</f>
        <v>21.710838545240392</v>
      </c>
      <c r="AJ899" s="1">
        <f>VLOOKUP(AI899,Graph!$D$3:$M$50,col)</f>
        <v>6.0000000000000001E-3</v>
      </c>
      <c r="AK899" s="1">
        <f>VLOOKUP(AI899,Graph!$D$3:$M$50,col+1)</f>
        <v>4.7999999999999996E-3</v>
      </c>
      <c r="AL899" s="1">
        <f t="shared" si="684"/>
        <v>5.1999999999999998E-3</v>
      </c>
      <c r="AM899" s="1">
        <f t="shared" ref="AM899:AM962" si="701">b-2*AL899*L</f>
        <v>0.64051666666666662</v>
      </c>
      <c r="AN899" s="2">
        <f t="shared" si="685"/>
        <v>0.8928000000000007</v>
      </c>
      <c r="AO899" s="1">
        <f t="shared" si="686"/>
        <v>5.2801868872909011E-2</v>
      </c>
      <c r="AP899" s="1">
        <f t="shared" si="687"/>
        <v>1.0949235285849903</v>
      </c>
      <c r="AQ899" s="1">
        <f t="shared" si="688"/>
        <v>1.0949235285849903</v>
      </c>
      <c r="AR899" s="1">
        <f t="shared" si="689"/>
        <v>1.0949235285849903</v>
      </c>
      <c r="AS899" s="1">
        <f t="shared" si="690"/>
        <v>1.0949235285849903</v>
      </c>
      <c r="AT899" s="1">
        <f t="shared" si="691"/>
        <v>0.97548772869658296</v>
      </c>
      <c r="AU899" s="1">
        <f t="shared" si="692"/>
        <v>1.0086560799287367</v>
      </c>
      <c r="AV899" s="2">
        <f t="shared" si="657"/>
        <v>898</v>
      </c>
      <c r="AW899" s="1">
        <f t="shared" si="658"/>
        <v>1008.6560799287367</v>
      </c>
      <c r="AX899" s="1">
        <f t="shared" si="659"/>
        <v>0.97548772869658296</v>
      </c>
      <c r="AY899" s="1">
        <f t="shared" si="660"/>
        <v>1.0949235285849903</v>
      </c>
      <c r="AZ899" s="1">
        <f t="shared" ref="AZ899:AZ962" si="702">AL899</f>
        <v>5.1999999999999998E-3</v>
      </c>
      <c r="BA899" s="1">
        <f t="shared" ref="BA899:BA962" si="703">AI899</f>
        <v>21.710838545240392</v>
      </c>
    </row>
    <row r="900" spans="1:53">
      <c r="A900" s="2">
        <f t="shared" si="662"/>
        <v>0.89900000000000069</v>
      </c>
      <c r="B900" s="1">
        <f t="shared" si="695"/>
        <v>0.95891450000000089</v>
      </c>
      <c r="C900" s="1">
        <f t="shared" si="663"/>
        <v>5.5170462236032738E-2</v>
      </c>
      <c r="D900" s="1">
        <f t="shared" si="696"/>
        <v>1.1001178576332364</v>
      </c>
      <c r="E900" s="1">
        <f t="shared" si="694"/>
        <v>1.1001222012663416</v>
      </c>
      <c r="F900" s="1">
        <f t="shared" si="694"/>
        <v>1.1001223612610664</v>
      </c>
      <c r="G900" s="1">
        <f t="shared" si="694"/>
        <v>1.1001223671542399</v>
      </c>
      <c r="H900" s="1">
        <f t="shared" si="664"/>
        <v>1.0406472456772424</v>
      </c>
      <c r="I900" s="1">
        <f t="shared" si="697"/>
        <v>21.937985267157632</v>
      </c>
      <c r="J900" s="1">
        <f>VLOOKUP($I900,Graph!$D$3:$M$50,col)</f>
        <v>6.0000000000000001E-3</v>
      </c>
      <c r="K900" s="1">
        <f>VLOOKUP($I900,Graph!$D$3:$M$50,col+1)</f>
        <v>4.7999999999999996E-3</v>
      </c>
      <c r="L900" s="1">
        <f t="shared" si="665"/>
        <v>5.1999999999999998E-3</v>
      </c>
      <c r="M900" s="1">
        <f t="shared" si="666"/>
        <v>0.64051666666666662</v>
      </c>
      <c r="N900" s="1">
        <f t="shared" si="667"/>
        <v>0.89380000000000071</v>
      </c>
      <c r="O900" s="1">
        <f t="shared" si="668"/>
        <v>5.2805362218607398E-2</v>
      </c>
      <c r="P900" s="1">
        <f t="shared" si="669"/>
        <v>1.0951069664590098</v>
      </c>
      <c r="Q900" s="1">
        <f t="shared" si="670"/>
        <v>1.0949372256759118</v>
      </c>
      <c r="R900" s="1">
        <f t="shared" si="671"/>
        <v>1.0949313327526198</v>
      </c>
      <c r="S900" s="1">
        <f t="shared" si="672"/>
        <v>1.0949311279922702</v>
      </c>
      <c r="T900" s="1">
        <f t="shared" si="673"/>
        <v>0.9754972085853878</v>
      </c>
      <c r="U900" s="1">
        <f t="shared" si="674"/>
        <v>1.0103582174707464</v>
      </c>
      <c r="V900" s="2">
        <f t="shared" si="698"/>
        <v>21.723044246831083</v>
      </c>
      <c r="W900" s="1">
        <f>VLOOKUP(V900,Graph!$D$3:$M$50,col)</f>
        <v>6.0000000000000001E-3</v>
      </c>
      <c r="X900" s="1">
        <f>VLOOKUP(V900,Graph!$D$3:$M$50,col+1)</f>
        <v>4.7999999999999996E-3</v>
      </c>
      <c r="Y900" s="1">
        <f t="shared" si="675"/>
        <v>5.1999999999999998E-3</v>
      </c>
      <c r="Z900" s="1">
        <f t="shared" si="699"/>
        <v>0.64051666666666662</v>
      </c>
      <c r="AA900" s="2">
        <f t="shared" si="676"/>
        <v>0.89380000000000071</v>
      </c>
      <c r="AB900" s="1">
        <f t="shared" si="677"/>
        <v>5.2805362218607398E-2</v>
      </c>
      <c r="AC900" s="1">
        <f t="shared" si="678"/>
        <v>1.0949311208772887</v>
      </c>
      <c r="AD900" s="1">
        <f t="shared" si="679"/>
        <v>1.094931120630058</v>
      </c>
      <c r="AE900" s="1">
        <f t="shared" si="680"/>
        <v>1.0949311206214674</v>
      </c>
      <c r="AF900" s="1">
        <f t="shared" si="681"/>
        <v>1.0949311206211685</v>
      </c>
      <c r="AG900" s="1">
        <f t="shared" si="682"/>
        <v>0.9754972085853878</v>
      </c>
      <c r="AH900" s="1">
        <f t="shared" si="683"/>
        <v>1.0103582106689917</v>
      </c>
      <c r="AI900" s="2">
        <f t="shared" si="700"/>
        <v>21.723044198084402</v>
      </c>
      <c r="AJ900" s="1">
        <f>VLOOKUP(AI900,Graph!$D$3:$M$50,col)</f>
        <v>6.0000000000000001E-3</v>
      </c>
      <c r="AK900" s="1">
        <f>VLOOKUP(AI900,Graph!$D$3:$M$50,col+1)</f>
        <v>4.7999999999999996E-3</v>
      </c>
      <c r="AL900" s="1">
        <f t="shared" si="684"/>
        <v>5.1999999999999998E-3</v>
      </c>
      <c r="AM900" s="1">
        <f t="shared" si="701"/>
        <v>0.64051666666666662</v>
      </c>
      <c r="AN900" s="2">
        <f t="shared" si="685"/>
        <v>0.89380000000000071</v>
      </c>
      <c r="AO900" s="1">
        <f t="shared" si="686"/>
        <v>5.2805362218607398E-2</v>
      </c>
      <c r="AP900" s="1">
        <f t="shared" si="687"/>
        <v>1.0949311206211585</v>
      </c>
      <c r="AQ900" s="1">
        <f t="shared" si="688"/>
        <v>1.094931120621158</v>
      </c>
      <c r="AR900" s="1">
        <f t="shared" si="689"/>
        <v>1.0949311206211578</v>
      </c>
      <c r="AS900" s="1">
        <f t="shared" si="690"/>
        <v>1.094931120621158</v>
      </c>
      <c r="AT900" s="1">
        <f t="shared" si="691"/>
        <v>0.9754972085853878</v>
      </c>
      <c r="AU900" s="1">
        <f t="shared" si="692"/>
        <v>1.0103582106689821</v>
      </c>
      <c r="AV900" s="2">
        <f t="shared" ref="AV900:AV963" si="704">AV899+1</f>
        <v>899</v>
      </c>
      <c r="AW900" s="1">
        <f t="shared" ref="AW900:AW963" si="705">AU900*1000</f>
        <v>1010.3582106689821</v>
      </c>
      <c r="AX900" s="1">
        <f t="shared" ref="AX900:AX963" si="706">AT900</f>
        <v>0.9754972085853878</v>
      </c>
      <c r="AY900" s="1">
        <f t="shared" ref="AY900:AY963" si="707">AS900</f>
        <v>1.094931120621158</v>
      </c>
      <c r="AZ900" s="1">
        <f t="shared" si="702"/>
        <v>5.1999999999999998E-3</v>
      </c>
      <c r="BA900" s="1">
        <f t="shared" si="703"/>
        <v>21.723044198084402</v>
      </c>
    </row>
    <row r="901" spans="1:53">
      <c r="A901" s="2">
        <f t="shared" si="662"/>
        <v>0.90000000000000069</v>
      </c>
      <c r="B901" s="1">
        <f t="shared" si="695"/>
        <v>0.95995566666666754</v>
      </c>
      <c r="C901" s="1">
        <f t="shared" si="663"/>
        <v>5.5173390933083002E-2</v>
      </c>
      <c r="D901" s="1">
        <f t="shared" si="696"/>
        <v>1.1001241103855448</v>
      </c>
      <c r="E901" s="1">
        <f t="shared" ref="E901:G920" si="708">SQRT(D901-($C901*D901-POWER(D901,1/3)+1)/($C901-POWER(D901,-2/3)/3))</f>
        <v>1.1001286849294867</v>
      </c>
      <c r="F901" s="1">
        <f t="shared" si="708"/>
        <v>1.1001288534418339</v>
      </c>
      <c r="G901" s="1">
        <f t="shared" si="708"/>
        <v>1.1001288596491836</v>
      </c>
      <c r="H901" s="1">
        <f t="shared" si="664"/>
        <v>1.0423902215315328</v>
      </c>
      <c r="I901" s="1">
        <f t="shared" si="697"/>
        <v>21.95022638303891</v>
      </c>
      <c r="J901" s="1">
        <f>VLOOKUP($I901,Graph!$D$3:$M$50,col)</f>
        <v>6.0000000000000001E-3</v>
      </c>
      <c r="K901" s="1">
        <f>VLOOKUP($I901,Graph!$D$3:$M$50,col+1)</f>
        <v>4.7999999999999996E-3</v>
      </c>
      <c r="L901" s="1">
        <f t="shared" si="665"/>
        <v>5.1999999999999998E-3</v>
      </c>
      <c r="M901" s="1">
        <f t="shared" si="666"/>
        <v>0.64051666666666662</v>
      </c>
      <c r="N901" s="1">
        <f t="shared" si="667"/>
        <v>0.89480000000000071</v>
      </c>
      <c r="O901" s="1">
        <f t="shared" si="668"/>
        <v>5.2808848101728867E-2</v>
      </c>
      <c r="P901" s="1">
        <f t="shared" si="669"/>
        <v>1.0951145224639118</v>
      </c>
      <c r="Q901" s="1">
        <f t="shared" si="670"/>
        <v>1.0949448015511332</v>
      </c>
      <c r="R901" s="1">
        <f t="shared" si="671"/>
        <v>1.0949389088029742</v>
      </c>
      <c r="S901" s="1">
        <f t="shared" si="672"/>
        <v>1.0949387040308594</v>
      </c>
      <c r="T901" s="1">
        <f t="shared" si="673"/>
        <v>0.97550666743837933</v>
      </c>
      <c r="U901" s="1">
        <f t="shared" si="674"/>
        <v>1.0120613054904779</v>
      </c>
      <c r="V901" s="2">
        <f t="shared" si="698"/>
        <v>21.735243051804929</v>
      </c>
      <c r="W901" s="1">
        <f>VLOOKUP(V901,Graph!$D$3:$M$50,col)</f>
        <v>6.0000000000000001E-3</v>
      </c>
      <c r="X901" s="1">
        <f>VLOOKUP(V901,Graph!$D$3:$M$50,col+1)</f>
        <v>4.7999999999999996E-3</v>
      </c>
      <c r="Y901" s="1">
        <f t="shared" si="675"/>
        <v>5.1999999999999998E-3</v>
      </c>
      <c r="Z901" s="1">
        <f t="shared" si="699"/>
        <v>0.64051666666666662</v>
      </c>
      <c r="AA901" s="2">
        <f t="shared" si="676"/>
        <v>0.89480000000000071</v>
      </c>
      <c r="AB901" s="1">
        <f t="shared" si="677"/>
        <v>5.2808848101728867E-2</v>
      </c>
      <c r="AC901" s="1">
        <f t="shared" si="678"/>
        <v>1.0949386969148485</v>
      </c>
      <c r="AD901" s="1">
        <f t="shared" si="679"/>
        <v>1.0949386966675605</v>
      </c>
      <c r="AE901" s="1">
        <f t="shared" si="680"/>
        <v>1.0949386966589674</v>
      </c>
      <c r="AF901" s="1">
        <f t="shared" si="681"/>
        <v>1.0949386966586685</v>
      </c>
      <c r="AG901" s="1">
        <f t="shared" si="682"/>
        <v>0.97550666743837933</v>
      </c>
      <c r="AH901" s="1">
        <f t="shared" si="683"/>
        <v>1.0120612986762982</v>
      </c>
      <c r="AI901" s="2">
        <f t="shared" si="700"/>
        <v>21.735243003024003</v>
      </c>
      <c r="AJ901" s="1">
        <f>VLOOKUP(AI901,Graph!$D$3:$M$50,col)</f>
        <v>6.0000000000000001E-3</v>
      </c>
      <c r="AK901" s="1">
        <f>VLOOKUP(AI901,Graph!$D$3:$M$50,col+1)</f>
        <v>4.7999999999999996E-3</v>
      </c>
      <c r="AL901" s="1">
        <f t="shared" si="684"/>
        <v>5.1999999999999998E-3</v>
      </c>
      <c r="AM901" s="1">
        <f t="shared" si="701"/>
        <v>0.64051666666666662</v>
      </c>
      <c r="AN901" s="2">
        <f t="shared" si="685"/>
        <v>0.89480000000000071</v>
      </c>
      <c r="AO901" s="1">
        <f t="shared" si="686"/>
        <v>5.2808848101728867E-2</v>
      </c>
      <c r="AP901" s="1">
        <f t="shared" si="687"/>
        <v>1.0949386966586581</v>
      </c>
      <c r="AQ901" s="1">
        <f t="shared" si="688"/>
        <v>1.0949386966586578</v>
      </c>
      <c r="AR901" s="1">
        <f t="shared" si="689"/>
        <v>1.0949386966586576</v>
      </c>
      <c r="AS901" s="1">
        <f t="shared" si="690"/>
        <v>1.0949386966586576</v>
      </c>
      <c r="AT901" s="1">
        <f t="shared" si="691"/>
        <v>0.97550666743837933</v>
      </c>
      <c r="AU901" s="1">
        <f t="shared" si="692"/>
        <v>1.0120612986762882</v>
      </c>
      <c r="AV901" s="2">
        <f t="shared" si="704"/>
        <v>900</v>
      </c>
      <c r="AW901" s="1">
        <f t="shared" si="705"/>
        <v>1012.0612986762883</v>
      </c>
      <c r="AX901" s="1">
        <f t="shared" si="706"/>
        <v>0.97550666743837933</v>
      </c>
      <c r="AY901" s="1">
        <f t="shared" si="707"/>
        <v>1.0949386966586576</v>
      </c>
      <c r="AZ901" s="1">
        <f t="shared" si="702"/>
        <v>5.1999999999999998E-3</v>
      </c>
      <c r="BA901" s="1">
        <f t="shared" si="703"/>
        <v>21.735243003024003</v>
      </c>
    </row>
    <row r="902" spans="1:53">
      <c r="A902" s="2">
        <f t="shared" si="662"/>
        <v>0.90100000000000069</v>
      </c>
      <c r="B902" s="1">
        <f t="shared" si="695"/>
        <v>0.96099683333333419</v>
      </c>
      <c r="C902" s="1">
        <f t="shared" si="663"/>
        <v>5.5176313361573852E-2</v>
      </c>
      <c r="D902" s="1">
        <f t="shared" si="696"/>
        <v>1.1001303498607884</v>
      </c>
      <c r="E902" s="1">
        <f t="shared" si="708"/>
        <v>1.1001351548720848</v>
      </c>
      <c r="F902" s="1">
        <f t="shared" si="708"/>
        <v>1.1001353318869196</v>
      </c>
      <c r="G902" s="1">
        <f t="shared" si="708"/>
        <v>1.1001353384079315</v>
      </c>
      <c r="H902" s="1">
        <f t="shared" si="664"/>
        <v>1.0441341700308779</v>
      </c>
      <c r="I902" s="1">
        <f t="shared" si="697"/>
        <v>21.962460680557463</v>
      </c>
      <c r="J902" s="1">
        <f>VLOOKUP($I902,Graph!$D$3:$M$50,col)</f>
        <v>6.0000000000000001E-3</v>
      </c>
      <c r="K902" s="1">
        <f>VLOOKUP($I902,Graph!$D$3:$M$50,col+1)</f>
        <v>4.7999999999999996E-3</v>
      </c>
      <c r="L902" s="1">
        <f t="shared" si="665"/>
        <v>5.1999999999999998E-3</v>
      </c>
      <c r="M902" s="1">
        <f t="shared" si="666"/>
        <v>0.64051666666666662</v>
      </c>
      <c r="N902" s="1">
        <f t="shared" si="667"/>
        <v>0.89580000000000071</v>
      </c>
      <c r="O902" s="1">
        <f t="shared" si="668"/>
        <v>5.2812326546154843E-2</v>
      </c>
      <c r="P902" s="1">
        <f t="shared" si="669"/>
        <v>1.095122062553828</v>
      </c>
      <c r="Q902" s="1">
        <f t="shared" si="670"/>
        <v>1.0949523614781103</v>
      </c>
      <c r="R902" s="1">
        <f t="shared" si="671"/>
        <v>1.0949464689051258</v>
      </c>
      <c r="S902" s="1">
        <f t="shared" si="672"/>
        <v>1.0949462641212857</v>
      </c>
      <c r="T902" s="1">
        <f t="shared" si="673"/>
        <v>0.97551610532549737</v>
      </c>
      <c r="U902" s="1">
        <f t="shared" si="674"/>
        <v>1.0137653502391988</v>
      </c>
      <c r="V902" s="2">
        <f t="shared" si="698"/>
        <v>21.747435020377953</v>
      </c>
      <c r="W902" s="1">
        <f>VLOOKUP(V902,Graph!$D$3:$M$50,col)</f>
        <v>6.0000000000000001E-3</v>
      </c>
      <c r="X902" s="1">
        <f>VLOOKUP(V902,Graph!$D$3:$M$50,col+1)</f>
        <v>4.7999999999999996E-3</v>
      </c>
      <c r="Y902" s="1">
        <f t="shared" si="675"/>
        <v>5.1999999999999998E-3</v>
      </c>
      <c r="Z902" s="1">
        <f t="shared" si="699"/>
        <v>0.64051666666666662</v>
      </c>
      <c r="AA902" s="2">
        <f t="shared" si="676"/>
        <v>0.89580000000000071</v>
      </c>
      <c r="AB902" s="1">
        <f t="shared" si="677"/>
        <v>5.2812326546154843E-2</v>
      </c>
      <c r="AC902" s="1">
        <f t="shared" si="678"/>
        <v>1.0949462570042481</v>
      </c>
      <c r="AD902" s="1">
        <f t="shared" si="679"/>
        <v>1.0949462567569028</v>
      </c>
      <c r="AE902" s="1">
        <f t="shared" si="680"/>
        <v>1.0949462567483068</v>
      </c>
      <c r="AF902" s="1">
        <f t="shared" si="681"/>
        <v>1.0949462567480082</v>
      </c>
      <c r="AG902" s="1">
        <f t="shared" si="682"/>
        <v>0.97551610532549737</v>
      </c>
      <c r="AH902" s="1">
        <f t="shared" si="683"/>
        <v>1.0137653434125868</v>
      </c>
      <c r="AI902" s="2">
        <f t="shared" si="700"/>
        <v>21.747434971562807</v>
      </c>
      <c r="AJ902" s="1">
        <f>VLOOKUP(AI902,Graph!$D$3:$M$50,col)</f>
        <v>6.0000000000000001E-3</v>
      </c>
      <c r="AK902" s="1">
        <f>VLOOKUP(AI902,Graph!$D$3:$M$50,col+1)</f>
        <v>4.7999999999999996E-3</v>
      </c>
      <c r="AL902" s="1">
        <f t="shared" si="684"/>
        <v>5.1999999999999998E-3</v>
      </c>
      <c r="AM902" s="1">
        <f t="shared" si="701"/>
        <v>0.64051666666666662</v>
      </c>
      <c r="AN902" s="2">
        <f t="shared" si="685"/>
        <v>0.89580000000000071</v>
      </c>
      <c r="AO902" s="1">
        <f t="shared" si="686"/>
        <v>5.2812326546154843E-2</v>
      </c>
      <c r="AP902" s="1">
        <f t="shared" si="687"/>
        <v>1.0949462567479977</v>
      </c>
      <c r="AQ902" s="1">
        <f t="shared" si="688"/>
        <v>1.0949462567479973</v>
      </c>
      <c r="AR902" s="1">
        <f t="shared" si="689"/>
        <v>1.0949462567479973</v>
      </c>
      <c r="AS902" s="1">
        <f t="shared" si="690"/>
        <v>1.0949462567479973</v>
      </c>
      <c r="AT902" s="1">
        <f t="shared" si="691"/>
        <v>0.97551610532549737</v>
      </c>
      <c r="AU902" s="1">
        <f t="shared" si="692"/>
        <v>1.0137653434125768</v>
      </c>
      <c r="AV902" s="2">
        <f t="shared" si="704"/>
        <v>901</v>
      </c>
      <c r="AW902" s="1">
        <f t="shared" si="705"/>
        <v>1013.7653434125768</v>
      </c>
      <c r="AX902" s="1">
        <f t="shared" si="706"/>
        <v>0.97551610532549737</v>
      </c>
      <c r="AY902" s="1">
        <f t="shared" si="707"/>
        <v>1.0949462567479973</v>
      </c>
      <c r="AZ902" s="1">
        <f t="shared" si="702"/>
        <v>5.1999999999999998E-3</v>
      </c>
      <c r="BA902" s="1">
        <f t="shared" si="703"/>
        <v>21.747434971562807</v>
      </c>
    </row>
    <row r="903" spans="1:53">
      <c r="A903" s="2">
        <f t="shared" si="662"/>
        <v>0.90200000000000069</v>
      </c>
      <c r="B903" s="1">
        <f t="shared" si="695"/>
        <v>0.96203800000000084</v>
      </c>
      <c r="C903" s="1">
        <f t="shared" si="663"/>
        <v>5.517922954160645E-2</v>
      </c>
      <c r="D903" s="1">
        <f t="shared" si="696"/>
        <v>1.1001365761012047</v>
      </c>
      <c r="E903" s="1">
        <f t="shared" si="708"/>
        <v>1.1001416111376368</v>
      </c>
      <c r="F903" s="1">
        <f t="shared" si="708"/>
        <v>1.1001417966398632</v>
      </c>
      <c r="G903" s="1">
        <f t="shared" si="708"/>
        <v>1.1001418034740249</v>
      </c>
      <c r="H903" s="1">
        <f t="shared" si="664"/>
        <v>1.0458790906328594</v>
      </c>
      <c r="I903" s="1">
        <f t="shared" si="697"/>
        <v>21.974688171087532</v>
      </c>
      <c r="J903" s="1">
        <f>VLOOKUP($I903,Graph!$D$3:$M$50,col)</f>
        <v>6.0000000000000001E-3</v>
      </c>
      <c r="K903" s="1">
        <f>VLOOKUP($I903,Graph!$D$3:$M$50,col+1)</f>
        <v>4.7999999999999996E-3</v>
      </c>
      <c r="L903" s="1">
        <f t="shared" si="665"/>
        <v>5.1999999999999998E-3</v>
      </c>
      <c r="M903" s="1">
        <f t="shared" si="666"/>
        <v>0.64051666666666662</v>
      </c>
      <c r="N903" s="1">
        <f t="shared" si="667"/>
        <v>0.89680000000000071</v>
      </c>
      <c r="O903" s="1">
        <f t="shared" si="668"/>
        <v>5.2815797575665013E-2</v>
      </c>
      <c r="P903" s="1">
        <f t="shared" si="669"/>
        <v>1.095129586778977</v>
      </c>
      <c r="Q903" s="1">
        <f t="shared" si="670"/>
        <v>1.09495990550714</v>
      </c>
      <c r="R903" s="1">
        <f t="shared" si="671"/>
        <v>1.0949540131093705</v>
      </c>
      <c r="S903" s="1">
        <f t="shared" si="672"/>
        <v>1.0949538083138446</v>
      </c>
      <c r="T903" s="1">
        <f t="shared" si="673"/>
        <v>0.97552552231637168</v>
      </c>
      <c r="U903" s="1">
        <f t="shared" si="674"/>
        <v>1.0154703511797352</v>
      </c>
      <c r="V903" s="2">
        <f t="shared" si="698"/>
        <v>21.759620164021609</v>
      </c>
      <c r="W903" s="1">
        <f>VLOOKUP(V903,Graph!$D$3:$M$50,col)</f>
        <v>6.0000000000000001E-3</v>
      </c>
      <c r="X903" s="1">
        <f>VLOOKUP(V903,Graph!$D$3:$M$50,col+1)</f>
        <v>4.7999999999999996E-3</v>
      </c>
      <c r="Y903" s="1">
        <f t="shared" si="675"/>
        <v>5.1999999999999998E-3</v>
      </c>
      <c r="Z903" s="1">
        <f t="shared" si="699"/>
        <v>0.64051666666666662</v>
      </c>
      <c r="AA903" s="2">
        <f t="shared" si="676"/>
        <v>0.89680000000000071</v>
      </c>
      <c r="AB903" s="1">
        <f t="shared" si="677"/>
        <v>5.2815797575665013E-2</v>
      </c>
      <c r="AC903" s="1">
        <f t="shared" si="678"/>
        <v>1.0949538011957829</v>
      </c>
      <c r="AD903" s="1">
        <f t="shared" si="679"/>
        <v>1.0949538009483808</v>
      </c>
      <c r="AE903" s="1">
        <f t="shared" si="680"/>
        <v>1.0949538009397817</v>
      </c>
      <c r="AF903" s="1">
        <f t="shared" si="681"/>
        <v>1.0949538009394832</v>
      </c>
      <c r="AG903" s="1">
        <f t="shared" si="682"/>
        <v>0.97552552231637168</v>
      </c>
      <c r="AH903" s="1">
        <f t="shared" si="683"/>
        <v>1.0154703443406838</v>
      </c>
      <c r="AI903" s="2">
        <f t="shared" si="700"/>
        <v>21.759620115172272</v>
      </c>
      <c r="AJ903" s="1">
        <f>VLOOKUP(AI903,Graph!$D$3:$M$50,col)</f>
        <v>6.0000000000000001E-3</v>
      </c>
      <c r="AK903" s="1">
        <f>VLOOKUP(AI903,Graph!$D$3:$M$50,col+1)</f>
        <v>4.7999999999999996E-3</v>
      </c>
      <c r="AL903" s="1">
        <f t="shared" si="684"/>
        <v>5.1999999999999998E-3</v>
      </c>
      <c r="AM903" s="1">
        <f t="shared" si="701"/>
        <v>0.64051666666666662</v>
      </c>
      <c r="AN903" s="2">
        <f t="shared" si="685"/>
        <v>0.89680000000000071</v>
      </c>
      <c r="AO903" s="1">
        <f t="shared" si="686"/>
        <v>5.2815797575665013E-2</v>
      </c>
      <c r="AP903" s="1">
        <f t="shared" si="687"/>
        <v>1.0949538009394728</v>
      </c>
      <c r="AQ903" s="1">
        <f t="shared" si="688"/>
        <v>1.0949538009394721</v>
      </c>
      <c r="AR903" s="1">
        <f t="shared" si="689"/>
        <v>1.0949538009394719</v>
      </c>
      <c r="AS903" s="1">
        <f t="shared" si="690"/>
        <v>1.0949538009394724</v>
      </c>
      <c r="AT903" s="1">
        <f t="shared" si="691"/>
        <v>0.97552552231637168</v>
      </c>
      <c r="AU903" s="1">
        <f t="shared" si="692"/>
        <v>1.0154703443406736</v>
      </c>
      <c r="AV903" s="2">
        <f t="shared" si="704"/>
        <v>902</v>
      </c>
      <c r="AW903" s="1">
        <f t="shared" si="705"/>
        <v>1015.4703443406736</v>
      </c>
      <c r="AX903" s="1">
        <f t="shared" si="706"/>
        <v>0.97552552231637168</v>
      </c>
      <c r="AY903" s="1">
        <f t="shared" si="707"/>
        <v>1.0949538009394724</v>
      </c>
      <c r="AZ903" s="1">
        <f t="shared" si="702"/>
        <v>5.1999999999999998E-3</v>
      </c>
      <c r="BA903" s="1">
        <f t="shared" si="703"/>
        <v>21.759620115172272</v>
      </c>
    </row>
    <row r="904" spans="1:53">
      <c r="A904" s="2">
        <f t="shared" si="662"/>
        <v>0.90300000000000069</v>
      </c>
      <c r="B904" s="1">
        <f t="shared" si="695"/>
        <v>0.96307916666666749</v>
      </c>
      <c r="C904" s="1">
        <f t="shared" si="663"/>
        <v>5.5182139493196176E-2</v>
      </c>
      <c r="D904" s="1">
        <f t="shared" si="696"/>
        <v>1.1001427891488529</v>
      </c>
      <c r="E904" s="1">
        <f t="shared" si="708"/>
        <v>1.1001480537694595</v>
      </c>
      <c r="F904" s="1">
        <f t="shared" si="708"/>
        <v>1.1001482477440214</v>
      </c>
      <c r="G904" s="1">
        <f t="shared" si="708"/>
        <v>1.1001482548908212</v>
      </c>
      <c r="H904" s="1">
        <f t="shared" si="664"/>
        <v>1.0476249827959663</v>
      </c>
      <c r="I904" s="1">
        <f t="shared" si="697"/>
        <v>21.986908865971781</v>
      </c>
      <c r="J904" s="1">
        <f>VLOOKUP($I904,Graph!$D$3:$M$50,col)</f>
        <v>6.0000000000000001E-3</v>
      </c>
      <c r="K904" s="1">
        <f>VLOOKUP($I904,Graph!$D$3:$M$50,col+1)</f>
        <v>4.7999999999999996E-3</v>
      </c>
      <c r="L904" s="1">
        <f t="shared" si="665"/>
        <v>5.1999999999999998E-3</v>
      </c>
      <c r="M904" s="1">
        <f t="shared" si="666"/>
        <v>0.64051666666666662</v>
      </c>
      <c r="N904" s="1">
        <f t="shared" si="667"/>
        <v>0.89780000000000071</v>
      </c>
      <c r="O904" s="1">
        <f t="shared" si="668"/>
        <v>5.2819261213937818E-2</v>
      </c>
      <c r="P904" s="1">
        <f t="shared" si="669"/>
        <v>1.0951370951893658</v>
      </c>
      <c r="Q904" s="1">
        <f t="shared" si="670"/>
        <v>1.0949674336883077</v>
      </c>
      <c r="R904" s="1">
        <f t="shared" si="671"/>
        <v>1.0949615414657927</v>
      </c>
      <c r="S904" s="1">
        <f t="shared" si="672"/>
        <v>1.0949613366586202</v>
      </c>
      <c r="T904" s="1">
        <f t="shared" si="673"/>
        <v>0.97553491848032448</v>
      </c>
      <c r="U904" s="1">
        <f t="shared" si="674"/>
        <v>1.0171763077758174</v>
      </c>
      <c r="V904" s="2">
        <f t="shared" si="698"/>
        <v>21.77179849417535</v>
      </c>
      <c r="W904" s="1">
        <f>VLOOKUP(V904,Graph!$D$3:$M$50,col)</f>
        <v>6.0000000000000001E-3</v>
      </c>
      <c r="X904" s="1">
        <f>VLOOKUP(V904,Graph!$D$3:$M$50,col+1)</f>
        <v>4.7999999999999996E-3</v>
      </c>
      <c r="Y904" s="1">
        <f t="shared" si="675"/>
        <v>5.1999999999999998E-3</v>
      </c>
      <c r="Z904" s="1">
        <f t="shared" si="699"/>
        <v>0.64051666666666662</v>
      </c>
      <c r="AA904" s="2">
        <f t="shared" si="676"/>
        <v>0.89780000000000071</v>
      </c>
      <c r="AB904" s="1">
        <f t="shared" si="677"/>
        <v>5.2819261213937818E-2</v>
      </c>
      <c r="AC904" s="1">
        <f t="shared" si="678"/>
        <v>1.0949613295395373</v>
      </c>
      <c r="AD904" s="1">
        <f t="shared" si="679"/>
        <v>1.0949613292920783</v>
      </c>
      <c r="AE904" s="1">
        <f t="shared" si="680"/>
        <v>1.0949613292834766</v>
      </c>
      <c r="AF904" s="1">
        <f t="shared" si="681"/>
        <v>1.0949613292831777</v>
      </c>
      <c r="AG904" s="1">
        <f t="shared" si="682"/>
        <v>0.97553491848032448</v>
      </c>
      <c r="AH904" s="1">
        <f t="shared" si="683"/>
        <v>1.0171763009243195</v>
      </c>
      <c r="AI904" s="2">
        <f t="shared" si="700"/>
        <v>21.771798445291846</v>
      </c>
      <c r="AJ904" s="1">
        <f>VLOOKUP(AI904,Graph!$D$3:$M$50,col)</f>
        <v>6.0000000000000001E-3</v>
      </c>
      <c r="AK904" s="1">
        <f>VLOOKUP(AI904,Graph!$D$3:$M$50,col+1)</f>
        <v>4.7999999999999996E-3</v>
      </c>
      <c r="AL904" s="1">
        <f t="shared" si="684"/>
        <v>5.1999999999999998E-3</v>
      </c>
      <c r="AM904" s="1">
        <f t="shared" si="701"/>
        <v>0.64051666666666662</v>
      </c>
      <c r="AN904" s="2">
        <f t="shared" si="685"/>
        <v>0.89780000000000071</v>
      </c>
      <c r="AO904" s="1">
        <f t="shared" si="686"/>
        <v>5.2819261213937818E-2</v>
      </c>
      <c r="AP904" s="1">
        <f t="shared" si="687"/>
        <v>1.094961329283167</v>
      </c>
      <c r="AQ904" s="1">
        <f t="shared" si="688"/>
        <v>1.0949613292831668</v>
      </c>
      <c r="AR904" s="1">
        <f t="shared" si="689"/>
        <v>1.0949613292831666</v>
      </c>
      <c r="AS904" s="1">
        <f t="shared" si="690"/>
        <v>1.0949613292831668</v>
      </c>
      <c r="AT904" s="1">
        <f t="shared" si="691"/>
        <v>0.97553491848032448</v>
      </c>
      <c r="AU904" s="1">
        <f t="shared" si="692"/>
        <v>1.0171763009243093</v>
      </c>
      <c r="AV904" s="2">
        <f t="shared" si="704"/>
        <v>903</v>
      </c>
      <c r="AW904" s="1">
        <f t="shared" si="705"/>
        <v>1017.1763009243093</v>
      </c>
      <c r="AX904" s="1">
        <f t="shared" si="706"/>
        <v>0.97553491848032448</v>
      </c>
      <c r="AY904" s="1">
        <f t="shared" si="707"/>
        <v>1.0949613292831668</v>
      </c>
      <c r="AZ904" s="1">
        <f t="shared" si="702"/>
        <v>5.1999999999999998E-3</v>
      </c>
      <c r="BA904" s="1">
        <f t="shared" si="703"/>
        <v>21.771798445291846</v>
      </c>
    </row>
    <row r="905" spans="1:53">
      <c r="A905" s="2">
        <f t="shared" si="662"/>
        <v>0.90400000000000069</v>
      </c>
      <c r="B905" s="1">
        <f t="shared" si="695"/>
        <v>0.96412033333333425</v>
      </c>
      <c r="C905" s="1">
        <f t="shared" si="663"/>
        <v>5.5185043236272928E-2</v>
      </c>
      <c r="D905" s="1">
        <f t="shared" si="696"/>
        <v>1.1001489890456131</v>
      </c>
      <c r="E905" s="1">
        <f t="shared" si="708"/>
        <v>1.1001544828106875</v>
      </c>
      <c r="F905" s="1">
        <f t="shared" si="708"/>
        <v>1.1001546852425674</v>
      </c>
      <c r="G905" s="1">
        <f t="shared" si="708"/>
        <v>1.1001546927014954</v>
      </c>
      <c r="H905" s="1">
        <f t="shared" si="664"/>
        <v>1.0493718459795922</v>
      </c>
      <c r="I905" s="1">
        <f t="shared" si="697"/>
        <v>21.99912277652145</v>
      </c>
      <c r="J905" s="1">
        <f>VLOOKUP($I905,Graph!$D$3:$M$50,col)</f>
        <v>6.0000000000000001E-3</v>
      </c>
      <c r="K905" s="1">
        <f>VLOOKUP($I905,Graph!$D$3:$M$50,col+1)</f>
        <v>4.7999999999999996E-3</v>
      </c>
      <c r="L905" s="1">
        <f t="shared" si="665"/>
        <v>5.1999999999999998E-3</v>
      </c>
      <c r="M905" s="1">
        <f t="shared" si="666"/>
        <v>0.64051666666666662</v>
      </c>
      <c r="N905" s="1">
        <f t="shared" si="667"/>
        <v>0.89880000000000071</v>
      </c>
      <c r="O905" s="1">
        <f t="shared" si="668"/>
        <v>5.2822717484551036E-2</v>
      </c>
      <c r="P905" s="1">
        <f t="shared" si="669"/>
        <v>1.0951445878347923</v>
      </c>
      <c r="Q905" s="1">
        <f t="shared" si="670"/>
        <v>1.0949749460714899</v>
      </c>
      <c r="R905" s="1">
        <f t="shared" si="671"/>
        <v>1.0949690540242665</v>
      </c>
      <c r="S905" s="1">
        <f t="shared" si="672"/>
        <v>1.0949688492054865</v>
      </c>
      <c r="T905" s="1">
        <f t="shared" si="673"/>
        <v>0.97554429388637132</v>
      </c>
      <c r="U905" s="1">
        <f t="shared" si="674"/>
        <v>1.0188832194920783</v>
      </c>
      <c r="V905" s="2">
        <f t="shared" si="698"/>
        <v>21.783970022246717</v>
      </c>
      <c r="W905" s="1">
        <f>VLOOKUP(V905,Graph!$D$3:$M$50,col)</f>
        <v>6.0000000000000001E-3</v>
      </c>
      <c r="X905" s="1">
        <f>VLOOKUP(V905,Graph!$D$3:$M$50,col+1)</f>
        <v>4.7999999999999996E-3</v>
      </c>
      <c r="Y905" s="1">
        <f t="shared" si="675"/>
        <v>5.1999999999999998E-3</v>
      </c>
      <c r="Z905" s="1">
        <f t="shared" si="699"/>
        <v>0.64051666666666662</v>
      </c>
      <c r="AA905" s="2">
        <f t="shared" si="676"/>
        <v>0.89880000000000071</v>
      </c>
      <c r="AB905" s="1">
        <f t="shared" si="677"/>
        <v>5.2822717484551036E-2</v>
      </c>
      <c r="AC905" s="1">
        <f t="shared" si="678"/>
        <v>1.0949688420853851</v>
      </c>
      <c r="AD905" s="1">
        <f t="shared" si="679"/>
        <v>1.0949688418378694</v>
      </c>
      <c r="AE905" s="1">
        <f t="shared" si="680"/>
        <v>1.0949688418292647</v>
      </c>
      <c r="AF905" s="1">
        <f t="shared" si="681"/>
        <v>1.0949688418289658</v>
      </c>
      <c r="AG905" s="1">
        <f t="shared" si="682"/>
        <v>0.97554429388637132</v>
      </c>
      <c r="AH905" s="1">
        <f t="shared" si="683"/>
        <v>1.0188832126281266</v>
      </c>
      <c r="AI905" s="2">
        <f t="shared" si="700"/>
        <v>21.783969973329064</v>
      </c>
      <c r="AJ905" s="1">
        <f>VLOOKUP(AI905,Graph!$D$3:$M$50,col)</f>
        <v>6.0000000000000001E-3</v>
      </c>
      <c r="AK905" s="1">
        <f>VLOOKUP(AI905,Graph!$D$3:$M$50,col+1)</f>
        <v>4.7999999999999996E-3</v>
      </c>
      <c r="AL905" s="1">
        <f t="shared" si="684"/>
        <v>5.1999999999999998E-3</v>
      </c>
      <c r="AM905" s="1">
        <f t="shared" si="701"/>
        <v>0.64051666666666662</v>
      </c>
      <c r="AN905" s="2">
        <f t="shared" si="685"/>
        <v>0.89880000000000071</v>
      </c>
      <c r="AO905" s="1">
        <f t="shared" si="686"/>
        <v>5.2822717484551036E-2</v>
      </c>
      <c r="AP905" s="1">
        <f t="shared" si="687"/>
        <v>1.0949688418289554</v>
      </c>
      <c r="AQ905" s="1">
        <f t="shared" si="688"/>
        <v>1.0949688418289552</v>
      </c>
      <c r="AR905" s="1">
        <f t="shared" si="689"/>
        <v>1.0949688418289549</v>
      </c>
      <c r="AS905" s="1">
        <f t="shared" si="690"/>
        <v>1.0949688418289549</v>
      </c>
      <c r="AT905" s="1">
        <f t="shared" si="691"/>
        <v>0.97554429388637132</v>
      </c>
      <c r="AU905" s="1">
        <f t="shared" si="692"/>
        <v>1.0188832126281164</v>
      </c>
      <c r="AV905" s="2">
        <f t="shared" si="704"/>
        <v>904</v>
      </c>
      <c r="AW905" s="1">
        <f t="shared" si="705"/>
        <v>1018.8832126281164</v>
      </c>
      <c r="AX905" s="1">
        <f t="shared" si="706"/>
        <v>0.97554429388637132</v>
      </c>
      <c r="AY905" s="1">
        <f t="shared" si="707"/>
        <v>1.0949688418289549</v>
      </c>
      <c r="AZ905" s="1">
        <f t="shared" si="702"/>
        <v>5.1999999999999998E-3</v>
      </c>
      <c r="BA905" s="1">
        <f t="shared" si="703"/>
        <v>21.783969973329064</v>
      </c>
    </row>
    <row r="906" spans="1:53">
      <c r="A906" s="2">
        <f t="shared" si="662"/>
        <v>0.90500000000000069</v>
      </c>
      <c r="B906" s="1">
        <f t="shared" si="695"/>
        <v>0.96516150000000089</v>
      </c>
      <c r="C906" s="1">
        <f t="shared" si="663"/>
        <v>5.5187940790681823E-2</v>
      </c>
      <c r="D906" s="1">
        <f t="shared" si="696"/>
        <v>1.1001551758331891</v>
      </c>
      <c r="E906" s="1">
        <f t="shared" si="708"/>
        <v>1.1001608983042739</v>
      </c>
      <c r="F906" s="1">
        <f t="shared" si="708"/>
        <v>1.1001611091784926</v>
      </c>
      <c r="G906" s="1">
        <f t="shared" si="708"/>
        <v>1.1001611169490395</v>
      </c>
      <c r="H906" s="1">
        <f t="shared" si="664"/>
        <v>1.0511196796440312</v>
      </c>
      <c r="I906" s="1">
        <f t="shared" si="697"/>
        <v>22.011329914016422</v>
      </c>
      <c r="J906" s="1">
        <f>VLOOKUP($I906,Graph!$D$3:$M$50,col)</f>
        <v>6.0000000000000001E-3</v>
      </c>
      <c r="K906" s="1">
        <f>VLOOKUP($I906,Graph!$D$3:$M$50,col+1)</f>
        <v>4.7999999999999996E-3</v>
      </c>
      <c r="L906" s="1">
        <f t="shared" si="665"/>
        <v>5.1999999999999998E-3</v>
      </c>
      <c r="M906" s="1">
        <f t="shared" si="666"/>
        <v>0.64051666666666662</v>
      </c>
      <c r="N906" s="1">
        <f t="shared" si="667"/>
        <v>0.89980000000000071</v>
      </c>
      <c r="O906" s="1">
        <f t="shared" si="668"/>
        <v>5.2826166410982242E-2</v>
      </c>
      <c r="P906" s="1">
        <f t="shared" si="669"/>
        <v>1.0951520647648458</v>
      </c>
      <c r="Q906" s="1">
        <f t="shared" si="670"/>
        <v>1.0949824427063528</v>
      </c>
      <c r="R906" s="1">
        <f t="shared" si="671"/>
        <v>1.0949765508344573</v>
      </c>
      <c r="S906" s="1">
        <f t="shared" si="672"/>
        <v>1.0949763460041095</v>
      </c>
      <c r="T906" s="1">
        <f t="shared" si="673"/>
        <v>0.97555364860322313</v>
      </c>
      <c r="U906" s="1">
        <f t="shared" si="674"/>
        <v>1.020591085794049</v>
      </c>
      <c r="V906" s="2">
        <f t="shared" si="698"/>
        <v>21.796134759611469</v>
      </c>
      <c r="W906" s="1">
        <f>VLOOKUP(V906,Graph!$D$3:$M$50,col)</f>
        <v>6.0000000000000001E-3</v>
      </c>
      <c r="X906" s="1">
        <f>VLOOKUP(V906,Graph!$D$3:$M$50,col+1)</f>
        <v>4.7999999999999996E-3</v>
      </c>
      <c r="Y906" s="1">
        <f t="shared" si="675"/>
        <v>5.1999999999999998E-3</v>
      </c>
      <c r="Z906" s="1">
        <f t="shared" si="699"/>
        <v>0.64051666666666662</v>
      </c>
      <c r="AA906" s="2">
        <f t="shared" si="676"/>
        <v>0.89980000000000071</v>
      </c>
      <c r="AB906" s="1">
        <f t="shared" si="677"/>
        <v>5.2826166410982242E-2</v>
      </c>
      <c r="AC906" s="1">
        <f t="shared" si="678"/>
        <v>1.0949763388829918</v>
      </c>
      <c r="AD906" s="1">
        <f t="shared" si="679"/>
        <v>1.0949763386354192</v>
      </c>
      <c r="AE906" s="1">
        <f t="shared" si="680"/>
        <v>1.0949763386268123</v>
      </c>
      <c r="AF906" s="1">
        <f t="shared" si="681"/>
        <v>1.094976338626513</v>
      </c>
      <c r="AG906" s="1">
        <f t="shared" si="682"/>
        <v>0.97555364860322313</v>
      </c>
      <c r="AH906" s="1">
        <f t="shared" si="683"/>
        <v>1.0205910789176362</v>
      </c>
      <c r="AI906" s="2">
        <f t="shared" si="700"/>
        <v>21.796134710659707</v>
      </c>
      <c r="AJ906" s="1">
        <f>VLOOKUP(AI906,Graph!$D$3:$M$50,col)</f>
        <v>6.0000000000000001E-3</v>
      </c>
      <c r="AK906" s="1">
        <f>VLOOKUP(AI906,Graph!$D$3:$M$50,col+1)</f>
        <v>4.7999999999999996E-3</v>
      </c>
      <c r="AL906" s="1">
        <f t="shared" si="684"/>
        <v>5.1999999999999998E-3</v>
      </c>
      <c r="AM906" s="1">
        <f t="shared" si="701"/>
        <v>0.64051666666666662</v>
      </c>
      <c r="AN906" s="2">
        <f t="shared" si="685"/>
        <v>0.89980000000000071</v>
      </c>
      <c r="AO906" s="1">
        <f t="shared" si="686"/>
        <v>5.2826166410982242E-2</v>
      </c>
      <c r="AP906" s="1">
        <f t="shared" si="687"/>
        <v>1.0949763386265026</v>
      </c>
      <c r="AQ906" s="1">
        <f t="shared" si="688"/>
        <v>1.0949763386265019</v>
      </c>
      <c r="AR906" s="1">
        <f t="shared" si="689"/>
        <v>1.0949763386265021</v>
      </c>
      <c r="AS906" s="1">
        <f t="shared" si="690"/>
        <v>1.0949763386265021</v>
      </c>
      <c r="AT906" s="1">
        <f t="shared" si="691"/>
        <v>0.97555364860322313</v>
      </c>
      <c r="AU906" s="1">
        <f t="shared" si="692"/>
        <v>1.0205910789176262</v>
      </c>
      <c r="AV906" s="2">
        <f t="shared" si="704"/>
        <v>905</v>
      </c>
      <c r="AW906" s="1">
        <f t="shared" si="705"/>
        <v>1020.5910789176262</v>
      </c>
      <c r="AX906" s="1">
        <f t="shared" si="706"/>
        <v>0.97555364860322313</v>
      </c>
      <c r="AY906" s="1">
        <f t="shared" si="707"/>
        <v>1.0949763386265021</v>
      </c>
      <c r="AZ906" s="1">
        <f t="shared" si="702"/>
        <v>5.1999999999999998E-3</v>
      </c>
      <c r="BA906" s="1">
        <f t="shared" si="703"/>
        <v>21.796134710659707</v>
      </c>
    </row>
    <row r="907" spans="1:53">
      <c r="A907" s="2">
        <f t="shared" si="662"/>
        <v>0.90600000000000069</v>
      </c>
      <c r="B907" s="1">
        <f t="shared" si="695"/>
        <v>0.96620266666666754</v>
      </c>
      <c r="C907" s="1">
        <f t="shared" si="663"/>
        <v>5.5190832176183369E-2</v>
      </c>
      <c r="D907" s="1">
        <f t="shared" si="696"/>
        <v>1.1001613495531086</v>
      </c>
      <c r="E907" s="1">
        <f t="shared" si="708"/>
        <v>1.1001673002929906</v>
      </c>
      <c r="F907" s="1">
        <f t="shared" si="708"/>
        <v>1.1001675195946083</v>
      </c>
      <c r="G907" s="1">
        <f t="shared" si="708"/>
        <v>1.1001675276762657</v>
      </c>
      <c r="H907" s="1">
        <f t="shared" si="664"/>
        <v>1.0528684832504775</v>
      </c>
      <c r="I907" s="1">
        <f t="shared" si="697"/>
        <v>22.023530289705395</v>
      </c>
      <c r="J907" s="1">
        <f>VLOOKUP($I907,Graph!$D$3:$M$50,col)</f>
        <v>6.0000000000000001E-3</v>
      </c>
      <c r="K907" s="1">
        <f>VLOOKUP($I907,Graph!$D$3:$M$50,col+1)</f>
        <v>4.7999999999999996E-3</v>
      </c>
      <c r="L907" s="1">
        <f t="shared" si="665"/>
        <v>5.1999999999999998E-3</v>
      </c>
      <c r="M907" s="1">
        <f t="shared" si="666"/>
        <v>0.64051666666666662</v>
      </c>
      <c r="N907" s="1">
        <f t="shared" si="667"/>
        <v>0.90080000000000071</v>
      </c>
      <c r="O907" s="1">
        <f t="shared" si="668"/>
        <v>5.2829608016609436E-2</v>
      </c>
      <c r="P907" s="1">
        <f t="shared" si="669"/>
        <v>1.0951595260289064</v>
      </c>
      <c r="Q907" s="1">
        <f t="shared" si="670"/>
        <v>1.0949899236423544</v>
      </c>
      <c r="R907" s="1">
        <f t="shared" si="671"/>
        <v>1.0949840319458222</v>
      </c>
      <c r="S907" s="1">
        <f t="shared" si="672"/>
        <v>1.0949838271039454</v>
      </c>
      <c r="T907" s="1">
        <f t="shared" si="673"/>
        <v>0.97556298269928854</v>
      </c>
      <c r="U907" s="1">
        <f t="shared" si="674"/>
        <v>1.0222999061481575</v>
      </c>
      <c r="V907" s="2">
        <f t="shared" si="698"/>
        <v>21.808292717613746</v>
      </c>
      <c r="W907" s="1">
        <f>VLOOKUP(V907,Graph!$D$3:$M$50,col)</f>
        <v>6.0000000000000001E-3</v>
      </c>
      <c r="X907" s="1">
        <f>VLOOKUP(V907,Graph!$D$3:$M$50,col+1)</f>
        <v>4.7999999999999996E-3</v>
      </c>
      <c r="Y907" s="1">
        <f t="shared" si="675"/>
        <v>5.1999999999999998E-3</v>
      </c>
      <c r="Z907" s="1">
        <f t="shared" si="699"/>
        <v>0.64051666666666662</v>
      </c>
      <c r="AA907" s="2">
        <f t="shared" si="676"/>
        <v>0.90080000000000071</v>
      </c>
      <c r="AB907" s="1">
        <f t="shared" si="677"/>
        <v>5.2829608016609436E-2</v>
      </c>
      <c r="AC907" s="1">
        <f t="shared" si="678"/>
        <v>1.0949838199818145</v>
      </c>
      <c r="AD907" s="1">
        <f t="shared" si="679"/>
        <v>1.0949838197341855</v>
      </c>
      <c r="AE907" s="1">
        <f t="shared" si="680"/>
        <v>1.0949838197255755</v>
      </c>
      <c r="AF907" s="1">
        <f t="shared" si="681"/>
        <v>1.0949838197252761</v>
      </c>
      <c r="AG907" s="1">
        <f t="shared" si="682"/>
        <v>0.97556298269928854</v>
      </c>
      <c r="AH907" s="1">
        <f t="shared" si="683"/>
        <v>1.0222998992592767</v>
      </c>
      <c r="AI907" s="2">
        <f t="shared" si="700"/>
        <v>21.808292668627878</v>
      </c>
      <c r="AJ907" s="1">
        <f>VLOOKUP(AI907,Graph!$D$3:$M$50,col)</f>
        <v>6.0000000000000001E-3</v>
      </c>
      <c r="AK907" s="1">
        <f>VLOOKUP(AI907,Graph!$D$3:$M$50,col+1)</f>
        <v>4.7999999999999996E-3</v>
      </c>
      <c r="AL907" s="1">
        <f t="shared" si="684"/>
        <v>5.1999999999999998E-3</v>
      </c>
      <c r="AM907" s="1">
        <f t="shared" si="701"/>
        <v>0.64051666666666662</v>
      </c>
      <c r="AN907" s="2">
        <f t="shared" si="685"/>
        <v>0.90080000000000071</v>
      </c>
      <c r="AO907" s="1">
        <f t="shared" si="686"/>
        <v>5.2829608016609436E-2</v>
      </c>
      <c r="AP907" s="1">
        <f t="shared" si="687"/>
        <v>1.0949838197252657</v>
      </c>
      <c r="AQ907" s="1">
        <f t="shared" si="688"/>
        <v>1.094983819725265</v>
      </c>
      <c r="AR907" s="1">
        <f t="shared" si="689"/>
        <v>1.094983819725265</v>
      </c>
      <c r="AS907" s="1">
        <f t="shared" si="690"/>
        <v>1.094983819725265</v>
      </c>
      <c r="AT907" s="1">
        <f t="shared" si="691"/>
        <v>0.97556298269928854</v>
      </c>
      <c r="AU907" s="1">
        <f t="shared" si="692"/>
        <v>1.0222998992592662</v>
      </c>
      <c r="AV907" s="2">
        <f t="shared" si="704"/>
        <v>906</v>
      </c>
      <c r="AW907" s="1">
        <f t="shared" si="705"/>
        <v>1022.2998992592662</v>
      </c>
      <c r="AX907" s="1">
        <f t="shared" si="706"/>
        <v>0.97556298269928854</v>
      </c>
      <c r="AY907" s="1">
        <f t="shared" si="707"/>
        <v>1.094983819725265</v>
      </c>
      <c r="AZ907" s="1">
        <f t="shared" si="702"/>
        <v>5.1999999999999998E-3</v>
      </c>
      <c r="BA907" s="1">
        <f t="shared" si="703"/>
        <v>21.808292668627878</v>
      </c>
    </row>
    <row r="908" spans="1:53">
      <c r="A908" s="2">
        <f t="shared" si="662"/>
        <v>0.90700000000000069</v>
      </c>
      <c r="B908" s="1">
        <f t="shared" si="695"/>
        <v>0.96724383333333419</v>
      </c>
      <c r="C908" s="1">
        <f t="shared" si="663"/>
        <v>5.5193717412454102E-2</v>
      </c>
      <c r="D908" s="1">
        <f t="shared" si="696"/>
        <v>1.1001675102467239</v>
      </c>
      <c r="E908" s="1">
        <f t="shared" si="708"/>
        <v>1.1001736888194293</v>
      </c>
      <c r="F908" s="1">
        <f t="shared" si="708"/>
        <v>1.1001739165335447</v>
      </c>
      <c r="G908" s="1">
        <f t="shared" si="708"/>
        <v>1.1001739249258065</v>
      </c>
      <c r="H908" s="1">
        <f t="shared" si="664"/>
        <v>1.0546182562610229</v>
      </c>
      <c r="I908" s="1">
        <f t="shared" si="697"/>
        <v>22.03572391480597</v>
      </c>
      <c r="J908" s="1">
        <f>VLOOKUP($I908,Graph!$D$3:$M$50,col)</f>
        <v>6.0000000000000001E-3</v>
      </c>
      <c r="K908" s="1">
        <f>VLOOKUP($I908,Graph!$D$3:$M$50,col+1)</f>
        <v>4.7999999999999996E-3</v>
      </c>
      <c r="L908" s="1">
        <f t="shared" si="665"/>
        <v>5.1999999999999998E-3</v>
      </c>
      <c r="M908" s="1">
        <f t="shared" si="666"/>
        <v>0.64051666666666662</v>
      </c>
      <c r="N908" s="1">
        <f t="shared" si="667"/>
        <v>0.90180000000000071</v>
      </c>
      <c r="O908" s="1">
        <f t="shared" si="668"/>
        <v>5.2833042324711511E-2</v>
      </c>
      <c r="P908" s="1">
        <f t="shared" si="669"/>
        <v>1.0951669716761496</v>
      </c>
      <c r="Q908" s="1">
        <f t="shared" si="670"/>
        <v>1.0949973889287472</v>
      </c>
      <c r="R908" s="1">
        <f t="shared" si="671"/>
        <v>1.094991497407612</v>
      </c>
      <c r="S908" s="1">
        <f t="shared" si="672"/>
        <v>1.0949912925542458</v>
      </c>
      <c r="T908" s="1">
        <f t="shared" si="673"/>
        <v>0.97557229624267383</v>
      </c>
      <c r="U908" s="1">
        <f t="shared" si="674"/>
        <v>1.0240096800217255</v>
      </c>
      <c r="V908" s="2">
        <f t="shared" si="698"/>
        <v>21.820443907566116</v>
      </c>
      <c r="W908" s="1">
        <f>VLOOKUP(V908,Graph!$D$3:$M$50,col)</f>
        <v>6.0000000000000001E-3</v>
      </c>
      <c r="X908" s="1">
        <f>VLOOKUP(V908,Graph!$D$3:$M$50,col+1)</f>
        <v>4.7999999999999996E-3</v>
      </c>
      <c r="Y908" s="1">
        <f t="shared" si="675"/>
        <v>5.1999999999999998E-3</v>
      </c>
      <c r="Z908" s="1">
        <f t="shared" si="699"/>
        <v>0.64051666666666662</v>
      </c>
      <c r="AA908" s="2">
        <f t="shared" si="676"/>
        <v>0.90180000000000071</v>
      </c>
      <c r="AB908" s="1">
        <f t="shared" si="677"/>
        <v>5.2833042324711511E-2</v>
      </c>
      <c r="AC908" s="1">
        <f t="shared" si="678"/>
        <v>1.0949912854311032</v>
      </c>
      <c r="AD908" s="1">
        <f t="shared" si="679"/>
        <v>1.0949912851834176</v>
      </c>
      <c r="AE908" s="1">
        <f t="shared" si="680"/>
        <v>1.0949912851748052</v>
      </c>
      <c r="AF908" s="1">
        <f t="shared" si="681"/>
        <v>1.0949912851745056</v>
      </c>
      <c r="AG908" s="1">
        <f t="shared" si="682"/>
        <v>0.97557229624267383</v>
      </c>
      <c r="AH908" s="1">
        <f t="shared" si="683"/>
        <v>1.0240096731203692</v>
      </c>
      <c r="AI908" s="2">
        <f t="shared" si="700"/>
        <v>21.820443858546181</v>
      </c>
      <c r="AJ908" s="1">
        <f>VLOOKUP(AI908,Graph!$D$3:$M$50,col)</f>
        <v>6.0000000000000001E-3</v>
      </c>
      <c r="AK908" s="1">
        <f>VLOOKUP(AI908,Graph!$D$3:$M$50,col+1)</f>
        <v>4.7999999999999996E-3</v>
      </c>
      <c r="AL908" s="1">
        <f t="shared" si="684"/>
        <v>5.1999999999999998E-3</v>
      </c>
      <c r="AM908" s="1">
        <f t="shared" si="701"/>
        <v>0.64051666666666662</v>
      </c>
      <c r="AN908" s="2">
        <f t="shared" si="685"/>
        <v>0.90180000000000071</v>
      </c>
      <c r="AO908" s="1">
        <f t="shared" si="686"/>
        <v>5.2833042324711511E-2</v>
      </c>
      <c r="AP908" s="1">
        <f t="shared" si="687"/>
        <v>1.0949912851744956</v>
      </c>
      <c r="AQ908" s="1">
        <f t="shared" si="688"/>
        <v>1.094991285174495</v>
      </c>
      <c r="AR908" s="1">
        <f t="shared" si="689"/>
        <v>1.0949912851744952</v>
      </c>
      <c r="AS908" s="1">
        <f t="shared" si="690"/>
        <v>1.0949912851744952</v>
      </c>
      <c r="AT908" s="1">
        <f t="shared" si="691"/>
        <v>0.97557229624267383</v>
      </c>
      <c r="AU908" s="1">
        <f t="shared" si="692"/>
        <v>1.0240096731203592</v>
      </c>
      <c r="AV908" s="2">
        <f t="shared" si="704"/>
        <v>907</v>
      </c>
      <c r="AW908" s="1">
        <f t="shared" si="705"/>
        <v>1024.0096731203591</v>
      </c>
      <c r="AX908" s="1">
        <f t="shared" si="706"/>
        <v>0.97557229624267383</v>
      </c>
      <c r="AY908" s="1">
        <f t="shared" si="707"/>
        <v>1.0949912851744952</v>
      </c>
      <c r="AZ908" s="1">
        <f t="shared" si="702"/>
        <v>5.1999999999999998E-3</v>
      </c>
      <c r="BA908" s="1">
        <f t="shared" si="703"/>
        <v>21.820443858546181</v>
      </c>
    </row>
    <row r="909" spans="1:53">
      <c r="A909" s="2">
        <f t="shared" si="662"/>
        <v>0.9080000000000007</v>
      </c>
      <c r="B909" s="1">
        <f t="shared" si="695"/>
        <v>0.96828500000000084</v>
      </c>
      <c r="C909" s="1">
        <f t="shared" si="663"/>
        <v>5.5196596519086982E-2</v>
      </c>
      <c r="D909" s="1">
        <f t="shared" si="696"/>
        <v>1.1001736579552124</v>
      </c>
      <c r="E909" s="1">
        <f t="shared" si="708"/>
        <v>1.1001800639260033</v>
      </c>
      <c r="F909" s="1">
        <f t="shared" si="708"/>
        <v>1.1001803000377537</v>
      </c>
      <c r="G909" s="1">
        <f t="shared" si="708"/>
        <v>1.1001803087401139</v>
      </c>
      <c r="H909" s="1">
        <f t="shared" si="664"/>
        <v>1.0563689981386515</v>
      </c>
      <c r="I909" s="1">
        <f t="shared" si="697"/>
        <v>22.047910800504791</v>
      </c>
      <c r="J909" s="1">
        <f>VLOOKUP($I909,Graph!$D$3:$M$50,col)</f>
        <v>6.0000000000000001E-3</v>
      </c>
      <c r="K909" s="1">
        <f>VLOOKUP($I909,Graph!$D$3:$M$50,col+1)</f>
        <v>4.7999999999999996E-3</v>
      </c>
      <c r="L909" s="1">
        <f t="shared" si="665"/>
        <v>5.1999999999999998E-3</v>
      </c>
      <c r="M909" s="1">
        <f t="shared" si="666"/>
        <v>0.64051666666666662</v>
      </c>
      <c r="N909" s="1">
        <f t="shared" si="667"/>
        <v>0.90280000000000071</v>
      </c>
      <c r="O909" s="1">
        <f t="shared" si="668"/>
        <v>5.2836469358468807E-2</v>
      </c>
      <c r="P909" s="1">
        <f t="shared" si="669"/>
        <v>1.0951744017555436</v>
      </c>
      <c r="Q909" s="1">
        <f t="shared" si="670"/>
        <v>1.0950048386145776</v>
      </c>
      <c r="R909" s="1">
        <f t="shared" si="671"/>
        <v>1.0949989472688719</v>
      </c>
      <c r="S909" s="1">
        <f t="shared" si="672"/>
        <v>1.0949987424040539</v>
      </c>
      <c r="T909" s="1">
        <f t="shared" si="673"/>
        <v>0.97558158930118688</v>
      </c>
      <c r="U909" s="1">
        <f t="shared" si="674"/>
        <v>1.0257204068829668</v>
      </c>
      <c r="V909" s="2">
        <f t="shared" si="698"/>
        <v>21.832588340749787</v>
      </c>
      <c r="W909" s="1">
        <f>VLOOKUP(V909,Graph!$D$3:$M$50,col)</f>
        <v>6.0000000000000001E-3</v>
      </c>
      <c r="X909" s="1">
        <f>VLOOKUP(V909,Graph!$D$3:$M$50,col+1)</f>
        <v>4.7999999999999996E-3</v>
      </c>
      <c r="Y909" s="1">
        <f t="shared" si="675"/>
        <v>5.1999999999999998E-3</v>
      </c>
      <c r="Z909" s="1">
        <f t="shared" si="699"/>
        <v>0.64051666666666662</v>
      </c>
      <c r="AA909" s="2">
        <f t="shared" si="676"/>
        <v>0.90280000000000071</v>
      </c>
      <c r="AB909" s="1">
        <f t="shared" si="677"/>
        <v>5.2836469358468807E-2</v>
      </c>
      <c r="AC909" s="1">
        <f t="shared" si="678"/>
        <v>1.0949987352799031</v>
      </c>
      <c r="AD909" s="1">
        <f t="shared" si="679"/>
        <v>1.0949987350321613</v>
      </c>
      <c r="AE909" s="1">
        <f t="shared" si="680"/>
        <v>1.0949987350235464</v>
      </c>
      <c r="AF909" s="1">
        <f t="shared" si="681"/>
        <v>1.0949987350232466</v>
      </c>
      <c r="AG909" s="1">
        <f t="shared" si="682"/>
        <v>0.97558158930118688</v>
      </c>
      <c r="AH909" s="1">
        <f t="shared" si="683"/>
        <v>1.0257203999691282</v>
      </c>
      <c r="AI909" s="2">
        <f t="shared" si="700"/>
        <v>21.832588291695807</v>
      </c>
      <c r="AJ909" s="1">
        <f>VLOOKUP(AI909,Graph!$D$3:$M$50,col)</f>
        <v>6.0000000000000001E-3</v>
      </c>
      <c r="AK909" s="1">
        <f>VLOOKUP(AI909,Graph!$D$3:$M$50,col+1)</f>
        <v>4.7999999999999996E-3</v>
      </c>
      <c r="AL909" s="1">
        <f t="shared" si="684"/>
        <v>5.1999999999999998E-3</v>
      </c>
      <c r="AM909" s="1">
        <f t="shared" si="701"/>
        <v>0.64051666666666662</v>
      </c>
      <c r="AN909" s="2">
        <f t="shared" si="685"/>
        <v>0.90280000000000071</v>
      </c>
      <c r="AO909" s="1">
        <f t="shared" si="686"/>
        <v>5.2836469358468807E-2</v>
      </c>
      <c r="AP909" s="1">
        <f t="shared" si="687"/>
        <v>1.0949987350232362</v>
      </c>
      <c r="AQ909" s="1">
        <f t="shared" si="688"/>
        <v>1.0949987350232355</v>
      </c>
      <c r="AR909" s="1">
        <f t="shared" si="689"/>
        <v>1.0949987350232355</v>
      </c>
      <c r="AS909" s="1">
        <f t="shared" si="690"/>
        <v>1.0949987350232355</v>
      </c>
      <c r="AT909" s="1">
        <f t="shared" si="691"/>
        <v>0.97558158930118688</v>
      </c>
      <c r="AU909" s="1">
        <f t="shared" si="692"/>
        <v>1.0257203999691178</v>
      </c>
      <c r="AV909" s="2">
        <f t="shared" si="704"/>
        <v>908</v>
      </c>
      <c r="AW909" s="1">
        <f t="shared" si="705"/>
        <v>1025.7203999691178</v>
      </c>
      <c r="AX909" s="1">
        <f t="shared" si="706"/>
        <v>0.97558158930118688</v>
      </c>
      <c r="AY909" s="1">
        <f t="shared" si="707"/>
        <v>1.0949987350232355</v>
      </c>
      <c r="AZ909" s="1">
        <f t="shared" si="702"/>
        <v>5.1999999999999998E-3</v>
      </c>
      <c r="BA909" s="1">
        <f t="shared" si="703"/>
        <v>21.832588291695807</v>
      </c>
    </row>
    <row r="910" spans="1:53">
      <c r="A910" s="2">
        <f t="shared" si="662"/>
        <v>0.9090000000000007</v>
      </c>
      <c r="B910" s="1">
        <f t="shared" si="695"/>
        <v>0.96932616666666749</v>
      </c>
      <c r="C910" s="1">
        <f t="shared" si="663"/>
        <v>5.5199469515591848E-2</v>
      </c>
      <c r="D910" s="1">
        <f t="shared" si="696"/>
        <v>1.1001797927195793</v>
      </c>
      <c r="E910" s="1">
        <f t="shared" si="708"/>
        <v>1.1001864256549485</v>
      </c>
      <c r="F910" s="1">
        <f t="shared" si="708"/>
        <v>1.1001866701495089</v>
      </c>
      <c r="G910" s="1">
        <f t="shared" si="708"/>
        <v>1.1001866791614627</v>
      </c>
      <c r="H910" s="1">
        <f t="shared" si="664"/>
        <v>1.0581207083472393</v>
      </c>
      <c r="I910" s="1">
        <f t="shared" si="697"/>
        <v>22.060090957957641</v>
      </c>
      <c r="J910" s="1">
        <f>VLOOKUP($I910,Graph!$D$3:$M$50,col)</f>
        <v>6.0000000000000001E-3</v>
      </c>
      <c r="K910" s="1">
        <f>VLOOKUP($I910,Graph!$D$3:$M$50,col+1)</f>
        <v>4.7999999999999996E-3</v>
      </c>
      <c r="L910" s="1">
        <f t="shared" si="665"/>
        <v>5.1999999999999998E-3</v>
      </c>
      <c r="M910" s="1">
        <f t="shared" si="666"/>
        <v>0.64051666666666662</v>
      </c>
      <c r="N910" s="1">
        <f t="shared" si="667"/>
        <v>0.90380000000000071</v>
      </c>
      <c r="O910" s="1">
        <f t="shared" si="668"/>
        <v>5.2839889140963624E-2</v>
      </c>
      <c r="P910" s="1">
        <f t="shared" si="669"/>
        <v>1.0951818163158533</v>
      </c>
      <c r="Q910" s="1">
        <f t="shared" si="670"/>
        <v>1.0950122727486864</v>
      </c>
      <c r="R910" s="1">
        <f t="shared" si="671"/>
        <v>1.0950063815784417</v>
      </c>
      <c r="S910" s="1">
        <f t="shared" si="672"/>
        <v>1.0950061767022108</v>
      </c>
      <c r="T910" s="1">
        <f t="shared" si="673"/>
        <v>0.9755908619423368</v>
      </c>
      <c r="U910" s="1">
        <f t="shared" si="674"/>
        <v>1.0274320862009834</v>
      </c>
      <c r="V910" s="2">
        <f t="shared" si="698"/>
        <v>21.844726028414652</v>
      </c>
      <c r="W910" s="1">
        <f>VLOOKUP(V910,Graph!$D$3:$M$50,col)</f>
        <v>6.0000000000000001E-3</v>
      </c>
      <c r="X910" s="1">
        <f>VLOOKUP(V910,Graph!$D$3:$M$50,col+1)</f>
        <v>4.7999999999999996E-3</v>
      </c>
      <c r="Y910" s="1">
        <f t="shared" si="675"/>
        <v>5.1999999999999998E-3</v>
      </c>
      <c r="Z910" s="1">
        <f t="shared" si="699"/>
        <v>0.64051666666666662</v>
      </c>
      <c r="AA910" s="2">
        <f t="shared" si="676"/>
        <v>0.90380000000000071</v>
      </c>
      <c r="AB910" s="1">
        <f t="shared" si="677"/>
        <v>5.2839889140963624E-2</v>
      </c>
      <c r="AC910" s="1">
        <f t="shared" si="678"/>
        <v>1.0950061695770541</v>
      </c>
      <c r="AD910" s="1">
        <f t="shared" si="679"/>
        <v>1.0950061693292561</v>
      </c>
      <c r="AE910" s="1">
        <f t="shared" si="680"/>
        <v>1.0950061693206381</v>
      </c>
      <c r="AF910" s="1">
        <f t="shared" si="681"/>
        <v>1.0950061693203386</v>
      </c>
      <c r="AG910" s="1">
        <f t="shared" si="682"/>
        <v>0.9755908619423368</v>
      </c>
      <c r="AH910" s="1">
        <f t="shared" si="683"/>
        <v>1.0274320792746547</v>
      </c>
      <c r="AI910" s="2">
        <f t="shared" si="700"/>
        <v>21.84472597932665</v>
      </c>
      <c r="AJ910" s="1">
        <f>VLOOKUP(AI910,Graph!$D$3:$M$50,col)</f>
        <v>6.0000000000000001E-3</v>
      </c>
      <c r="AK910" s="1">
        <f>VLOOKUP(AI910,Graph!$D$3:$M$50,col+1)</f>
        <v>4.7999999999999996E-3</v>
      </c>
      <c r="AL910" s="1">
        <f t="shared" si="684"/>
        <v>5.1999999999999998E-3</v>
      </c>
      <c r="AM910" s="1">
        <f t="shared" si="701"/>
        <v>0.64051666666666662</v>
      </c>
      <c r="AN910" s="2">
        <f t="shared" si="685"/>
        <v>0.90380000000000071</v>
      </c>
      <c r="AO910" s="1">
        <f t="shared" si="686"/>
        <v>5.2839889140963624E-2</v>
      </c>
      <c r="AP910" s="1">
        <f t="shared" si="687"/>
        <v>1.0950061693203281</v>
      </c>
      <c r="AQ910" s="1">
        <f t="shared" si="688"/>
        <v>1.0950061693203279</v>
      </c>
      <c r="AR910" s="1">
        <f t="shared" si="689"/>
        <v>1.0950061693203277</v>
      </c>
      <c r="AS910" s="1">
        <f t="shared" si="690"/>
        <v>1.0950061693203277</v>
      </c>
      <c r="AT910" s="1">
        <f t="shared" si="691"/>
        <v>0.9755908619423368</v>
      </c>
      <c r="AU910" s="1">
        <f t="shared" si="692"/>
        <v>1.0274320792746447</v>
      </c>
      <c r="AV910" s="2">
        <f t="shared" si="704"/>
        <v>909</v>
      </c>
      <c r="AW910" s="1">
        <f t="shared" si="705"/>
        <v>1027.4320792746448</v>
      </c>
      <c r="AX910" s="1">
        <f t="shared" si="706"/>
        <v>0.9755908619423368</v>
      </c>
      <c r="AY910" s="1">
        <f t="shared" si="707"/>
        <v>1.0950061693203277</v>
      </c>
      <c r="AZ910" s="1">
        <f t="shared" si="702"/>
        <v>5.1999999999999998E-3</v>
      </c>
      <c r="BA910" s="1">
        <f t="shared" si="703"/>
        <v>21.84472597932665</v>
      </c>
    </row>
    <row r="911" spans="1:53">
      <c r="A911" s="2">
        <f t="shared" si="662"/>
        <v>0.9100000000000007</v>
      </c>
      <c r="B911" s="1">
        <f t="shared" si="695"/>
        <v>0.97036733333333425</v>
      </c>
      <c r="C911" s="1">
        <f t="shared" si="663"/>
        <v>5.5202336421395791E-2</v>
      </c>
      <c r="D911" s="1">
        <f t="shared" si="696"/>
        <v>1.100185914580657</v>
      </c>
      <c r="E911" s="1">
        <f t="shared" si="708"/>
        <v>1.1001927740483228</v>
      </c>
      <c r="F911" s="1">
        <f t="shared" si="708"/>
        <v>1.1001930269109061</v>
      </c>
      <c r="G911" s="1">
        <f t="shared" si="708"/>
        <v>1.1001930362319512</v>
      </c>
      <c r="H911" s="1">
        <f t="shared" si="664"/>
        <v>1.0598733863515546</v>
      </c>
      <c r="I911" s="1">
        <f t="shared" si="697"/>
        <v>22.072264398289601</v>
      </c>
      <c r="J911" s="1">
        <f>VLOOKUP($I911,Graph!$D$3:$M$50,col)</f>
        <v>6.0000000000000001E-3</v>
      </c>
      <c r="K911" s="1">
        <f>VLOOKUP($I911,Graph!$D$3:$M$50,col+1)</f>
        <v>4.7999999999999996E-3</v>
      </c>
      <c r="L911" s="1">
        <f t="shared" si="665"/>
        <v>5.1999999999999998E-3</v>
      </c>
      <c r="M911" s="1">
        <f t="shared" si="666"/>
        <v>0.64051666666666662</v>
      </c>
      <c r="N911" s="1">
        <f t="shared" si="667"/>
        <v>0.90480000000000071</v>
      </c>
      <c r="O911" s="1">
        <f t="shared" si="668"/>
        <v>5.2843301695180644E-2</v>
      </c>
      <c r="P911" s="1">
        <f t="shared" si="669"/>
        <v>1.0951892154056395</v>
      </c>
      <c r="Q911" s="1">
        <f t="shared" si="670"/>
        <v>1.0950196913797114</v>
      </c>
      <c r="R911" s="1">
        <f t="shared" si="671"/>
        <v>1.0950138003849577</v>
      </c>
      <c r="S911" s="1">
        <f t="shared" si="672"/>
        <v>1.0950135954973521</v>
      </c>
      <c r="T911" s="1">
        <f t="shared" si="673"/>
        <v>0.97560011423333659</v>
      </c>
      <c r="U911" s="1">
        <f t="shared" si="674"/>
        <v>1.0291447174457646</v>
      </c>
      <c r="V911" s="2">
        <f t="shared" si="698"/>
        <v>21.856856981779462</v>
      </c>
      <c r="W911" s="1">
        <f>VLOOKUP(V911,Graph!$D$3:$M$50,col)</f>
        <v>6.0000000000000001E-3</v>
      </c>
      <c r="X911" s="1">
        <f>VLOOKUP(V911,Graph!$D$3:$M$50,col+1)</f>
        <v>4.7999999999999996E-3</v>
      </c>
      <c r="Y911" s="1">
        <f t="shared" si="675"/>
        <v>5.1999999999999998E-3</v>
      </c>
      <c r="Z911" s="1">
        <f t="shared" si="699"/>
        <v>0.64051666666666662</v>
      </c>
      <c r="AA911" s="2">
        <f t="shared" si="676"/>
        <v>0.90480000000000071</v>
      </c>
      <c r="AB911" s="1">
        <f t="shared" si="677"/>
        <v>5.2843301695180644E-2</v>
      </c>
      <c r="AC911" s="1">
        <f t="shared" si="678"/>
        <v>1.0950135883711922</v>
      </c>
      <c r="AD911" s="1">
        <f t="shared" si="679"/>
        <v>1.0950135881233378</v>
      </c>
      <c r="AE911" s="1">
        <f t="shared" si="680"/>
        <v>1.0950135881147174</v>
      </c>
      <c r="AF911" s="1">
        <f t="shared" si="681"/>
        <v>1.0950135881144176</v>
      </c>
      <c r="AG911" s="1">
        <f t="shared" si="682"/>
        <v>0.97560011423333659</v>
      </c>
      <c r="AH911" s="1">
        <f t="shared" si="683"/>
        <v>1.0291447105069393</v>
      </c>
      <c r="AI911" s="2">
        <f t="shared" si="700"/>
        <v>21.856856932657468</v>
      </c>
      <c r="AJ911" s="1">
        <f>VLOOKUP(AI911,Graph!$D$3:$M$50,col)</f>
        <v>6.0000000000000001E-3</v>
      </c>
      <c r="AK911" s="1">
        <f>VLOOKUP(AI911,Graph!$D$3:$M$50,col+1)</f>
        <v>4.7999999999999996E-3</v>
      </c>
      <c r="AL911" s="1">
        <f t="shared" si="684"/>
        <v>5.1999999999999998E-3</v>
      </c>
      <c r="AM911" s="1">
        <f t="shared" si="701"/>
        <v>0.64051666666666662</v>
      </c>
      <c r="AN911" s="2">
        <f t="shared" si="685"/>
        <v>0.90480000000000071</v>
      </c>
      <c r="AO911" s="1">
        <f t="shared" si="686"/>
        <v>5.2843301695180644E-2</v>
      </c>
      <c r="AP911" s="1">
        <f t="shared" si="687"/>
        <v>1.0950135881144072</v>
      </c>
      <c r="AQ911" s="1">
        <f t="shared" si="688"/>
        <v>1.095013588114407</v>
      </c>
      <c r="AR911" s="1">
        <f t="shared" si="689"/>
        <v>1.0950135881144067</v>
      </c>
      <c r="AS911" s="1">
        <f t="shared" si="690"/>
        <v>1.0950135881144067</v>
      </c>
      <c r="AT911" s="1">
        <f t="shared" si="691"/>
        <v>0.97560011423333659</v>
      </c>
      <c r="AU911" s="1">
        <f t="shared" si="692"/>
        <v>1.0291447105069291</v>
      </c>
      <c r="AV911" s="2">
        <f t="shared" si="704"/>
        <v>910</v>
      </c>
      <c r="AW911" s="1">
        <f t="shared" si="705"/>
        <v>1029.1447105069292</v>
      </c>
      <c r="AX911" s="1">
        <f t="shared" si="706"/>
        <v>0.97560011423333659</v>
      </c>
      <c r="AY911" s="1">
        <f t="shared" si="707"/>
        <v>1.0950135881144067</v>
      </c>
      <c r="AZ911" s="1">
        <f t="shared" si="702"/>
        <v>5.1999999999999998E-3</v>
      </c>
      <c r="BA911" s="1">
        <f t="shared" si="703"/>
        <v>21.856856932657468</v>
      </c>
    </row>
    <row r="912" spans="1:53">
      <c r="A912" s="2">
        <f t="shared" si="662"/>
        <v>0.9110000000000007</v>
      </c>
      <c r="B912" s="1">
        <f t="shared" si="695"/>
        <v>0.9714085000000009</v>
      </c>
      <c r="C912" s="1">
        <f t="shared" si="663"/>
        <v>5.5205197255843698E-2</v>
      </c>
      <c r="D912" s="1">
        <f t="shared" si="696"/>
        <v>1.1001920235791054</v>
      </c>
      <c r="E912" s="1">
        <f t="shared" si="708"/>
        <v>1.1001991091480081</v>
      </c>
      <c r="F912" s="1">
        <f t="shared" si="708"/>
        <v>1.1001993703638668</v>
      </c>
      <c r="G912" s="1">
        <f t="shared" si="708"/>
        <v>1.1001993799935001</v>
      </c>
      <c r="H912" s="1">
        <f t="shared" si="664"/>
        <v>1.0616270316172483</v>
      </c>
      <c r="I912" s="1">
        <f t="shared" si="697"/>
        <v>22.08443113259511</v>
      </c>
      <c r="J912" s="1">
        <f>VLOOKUP($I912,Graph!$D$3:$M$50,col)</f>
        <v>6.0000000000000001E-3</v>
      </c>
      <c r="K912" s="1">
        <f>VLOOKUP($I912,Graph!$D$3:$M$50,col+1)</f>
        <v>4.7999999999999996E-3</v>
      </c>
      <c r="L912" s="1">
        <f t="shared" si="665"/>
        <v>5.1999999999999998E-3</v>
      </c>
      <c r="M912" s="1">
        <f t="shared" si="666"/>
        <v>0.64051666666666662</v>
      </c>
      <c r="N912" s="1">
        <f t="shared" si="667"/>
        <v>0.90580000000000072</v>
      </c>
      <c r="O912" s="1">
        <f t="shared" si="668"/>
        <v>5.2846707044007624E-2</v>
      </c>
      <c r="P912" s="1">
        <f t="shared" si="669"/>
        <v>1.0951965990732611</v>
      </c>
      <c r="Q912" s="1">
        <f t="shared" si="670"/>
        <v>1.0950270945560876</v>
      </c>
      <c r="R912" s="1">
        <f t="shared" si="671"/>
        <v>1.0950212037368536</v>
      </c>
      <c r="S912" s="1">
        <f t="shared" si="672"/>
        <v>1.095020998837912</v>
      </c>
      <c r="T912" s="1">
        <f t="shared" si="673"/>
        <v>0.97560934624110462</v>
      </c>
      <c r="U912" s="1">
        <f t="shared" si="674"/>
        <v>1.0308583000881837</v>
      </c>
      <c r="V912" s="2">
        <f t="shared" si="698"/>
        <v>21.868981212031915</v>
      </c>
      <c r="W912" s="1">
        <f>VLOOKUP(V912,Graph!$D$3:$M$50,col)</f>
        <v>6.0000000000000001E-3</v>
      </c>
      <c r="X912" s="1">
        <f>VLOOKUP(V912,Graph!$D$3:$M$50,col+1)</f>
        <v>4.7999999999999996E-3</v>
      </c>
      <c r="Y912" s="1">
        <f t="shared" si="675"/>
        <v>5.1999999999999998E-3</v>
      </c>
      <c r="Z912" s="1">
        <f t="shared" si="699"/>
        <v>0.64051666666666662</v>
      </c>
      <c r="AA912" s="2">
        <f t="shared" si="676"/>
        <v>0.90580000000000072</v>
      </c>
      <c r="AB912" s="1">
        <f t="shared" si="677"/>
        <v>5.2846707044007624E-2</v>
      </c>
      <c r="AC912" s="1">
        <f t="shared" si="678"/>
        <v>1.095020991710751</v>
      </c>
      <c r="AD912" s="1">
        <f t="shared" si="679"/>
        <v>1.0950209914628413</v>
      </c>
      <c r="AE912" s="1">
        <f t="shared" si="680"/>
        <v>1.0950209914542177</v>
      </c>
      <c r="AF912" s="1">
        <f t="shared" si="681"/>
        <v>1.095020991453918</v>
      </c>
      <c r="AG912" s="1">
        <f t="shared" si="682"/>
        <v>0.97560934624110462</v>
      </c>
      <c r="AH912" s="1">
        <f t="shared" si="683"/>
        <v>1.0308582931368544</v>
      </c>
      <c r="AI912" s="2">
        <f t="shared" si="700"/>
        <v>21.868981162875954</v>
      </c>
      <c r="AJ912" s="1">
        <f>VLOOKUP(AI912,Graph!$D$3:$M$50,col)</f>
        <v>6.0000000000000001E-3</v>
      </c>
      <c r="AK912" s="1">
        <f>VLOOKUP(AI912,Graph!$D$3:$M$50,col+1)</f>
        <v>4.7999999999999996E-3</v>
      </c>
      <c r="AL912" s="1">
        <f t="shared" si="684"/>
        <v>5.1999999999999998E-3</v>
      </c>
      <c r="AM912" s="1">
        <f t="shared" si="701"/>
        <v>0.64051666666666662</v>
      </c>
      <c r="AN912" s="2">
        <f t="shared" si="685"/>
        <v>0.90580000000000072</v>
      </c>
      <c r="AO912" s="1">
        <f t="shared" si="686"/>
        <v>5.2846707044007624E-2</v>
      </c>
      <c r="AP912" s="1">
        <f t="shared" si="687"/>
        <v>1.0950209914539073</v>
      </c>
      <c r="AQ912" s="1">
        <f t="shared" si="688"/>
        <v>1.0950209914539073</v>
      </c>
      <c r="AR912" s="1">
        <f t="shared" si="689"/>
        <v>1.0950209914539073</v>
      </c>
      <c r="AS912" s="1">
        <f t="shared" si="690"/>
        <v>1.0950209914539073</v>
      </c>
      <c r="AT912" s="1">
        <f t="shared" si="691"/>
        <v>0.97560934624110462</v>
      </c>
      <c r="AU912" s="1">
        <f t="shared" si="692"/>
        <v>1.0308582931368444</v>
      </c>
      <c r="AV912" s="2">
        <f t="shared" si="704"/>
        <v>911</v>
      </c>
      <c r="AW912" s="1">
        <f t="shared" si="705"/>
        <v>1030.8582931368444</v>
      </c>
      <c r="AX912" s="1">
        <f t="shared" si="706"/>
        <v>0.97560934624110462</v>
      </c>
      <c r="AY912" s="1">
        <f t="shared" si="707"/>
        <v>1.0950209914539073</v>
      </c>
      <c r="AZ912" s="1">
        <f t="shared" si="702"/>
        <v>5.1999999999999998E-3</v>
      </c>
      <c r="BA912" s="1">
        <f t="shared" si="703"/>
        <v>21.868981162875954</v>
      </c>
    </row>
    <row r="913" spans="1:53">
      <c r="A913" s="2">
        <f t="shared" si="662"/>
        <v>0.9120000000000007</v>
      </c>
      <c r="B913" s="1">
        <f t="shared" si="695"/>
        <v>0.97244966666666754</v>
      </c>
      <c r="C913" s="1">
        <f t="shared" si="663"/>
        <v>5.5208052038198632E-2</v>
      </c>
      <c r="D913" s="1">
        <f t="shared" si="696"/>
        <v>1.1001981197554156</v>
      </c>
      <c r="E913" s="1">
        <f t="shared" si="708"/>
        <v>1.1002054309957117</v>
      </c>
      <c r="F913" s="1">
        <f t="shared" si="708"/>
        <v>1.1002057005501351</v>
      </c>
      <c r="G913" s="1">
        <f t="shared" si="708"/>
        <v>1.1002057104878564</v>
      </c>
      <c r="H913" s="1">
        <f t="shared" si="664"/>
        <v>1.0633816436108583</v>
      </c>
      <c r="I913" s="1">
        <f t="shared" si="697"/>
        <v>22.096591171938147</v>
      </c>
      <c r="J913" s="1">
        <f>VLOOKUP($I913,Graph!$D$3:$M$50,col)</f>
        <v>6.0000000000000001E-3</v>
      </c>
      <c r="K913" s="1">
        <f>VLOOKUP($I913,Graph!$D$3:$M$50,col+1)</f>
        <v>4.7999999999999996E-3</v>
      </c>
      <c r="L913" s="1">
        <f t="shared" si="665"/>
        <v>5.1999999999999998E-3</v>
      </c>
      <c r="M913" s="1">
        <f t="shared" si="666"/>
        <v>0.64051666666666662</v>
      </c>
      <c r="N913" s="1">
        <f t="shared" si="667"/>
        <v>0.90680000000000072</v>
      </c>
      <c r="O913" s="1">
        <f t="shared" si="668"/>
        <v>5.285010521023583E-2</v>
      </c>
      <c r="P913" s="1">
        <f t="shared" si="669"/>
        <v>1.0952039673668752</v>
      </c>
      <c r="Q913" s="1">
        <f t="shared" si="670"/>
        <v>1.0950344823260494</v>
      </c>
      <c r="R913" s="1">
        <f t="shared" si="671"/>
        <v>1.0950285916823626</v>
      </c>
      <c r="S913" s="1">
        <f t="shared" si="672"/>
        <v>1.0950283867721229</v>
      </c>
      <c r="T913" s="1">
        <f t="shared" si="673"/>
        <v>0.97561855803226616</v>
      </c>
      <c r="U913" s="1">
        <f t="shared" si="674"/>
        <v>1.0325728335999951</v>
      </c>
      <c r="V913" s="2">
        <f t="shared" si="698"/>
        <v>21.881098730328802</v>
      </c>
      <c r="W913" s="1">
        <f>VLOOKUP(V913,Graph!$D$3:$M$50,col)</f>
        <v>6.0000000000000001E-3</v>
      </c>
      <c r="X913" s="1">
        <f>VLOOKUP(V913,Graph!$D$3:$M$50,col+1)</f>
        <v>4.7999999999999996E-3</v>
      </c>
      <c r="Y913" s="1">
        <f t="shared" si="675"/>
        <v>5.1999999999999998E-3</v>
      </c>
      <c r="Z913" s="1">
        <f t="shared" si="699"/>
        <v>0.64051666666666662</v>
      </c>
      <c r="AA913" s="2">
        <f t="shared" si="676"/>
        <v>0.90680000000000072</v>
      </c>
      <c r="AB913" s="1">
        <f t="shared" si="677"/>
        <v>5.285010521023583E-2</v>
      </c>
      <c r="AC913" s="1">
        <f t="shared" si="678"/>
        <v>1.0950283796439635</v>
      </c>
      <c r="AD913" s="1">
        <f t="shared" si="679"/>
        <v>1.0950283793959978</v>
      </c>
      <c r="AE913" s="1">
        <f t="shared" si="680"/>
        <v>1.0950283793873719</v>
      </c>
      <c r="AF913" s="1">
        <f t="shared" si="681"/>
        <v>1.0950283793870719</v>
      </c>
      <c r="AG913" s="1">
        <f t="shared" si="682"/>
        <v>0.97561855803226616</v>
      </c>
      <c r="AH913" s="1">
        <f t="shared" si="683"/>
        <v>1.0325728266361547</v>
      </c>
      <c r="AI913" s="2">
        <f t="shared" si="700"/>
        <v>21.881098681138894</v>
      </c>
      <c r="AJ913" s="1">
        <f>VLOOKUP(AI913,Graph!$D$3:$M$50,col)</f>
        <v>6.0000000000000001E-3</v>
      </c>
      <c r="AK913" s="1">
        <f>VLOOKUP(AI913,Graph!$D$3:$M$50,col+1)</f>
        <v>4.7999999999999996E-3</v>
      </c>
      <c r="AL913" s="1">
        <f t="shared" si="684"/>
        <v>5.1999999999999998E-3</v>
      </c>
      <c r="AM913" s="1">
        <f t="shared" si="701"/>
        <v>0.64051666666666662</v>
      </c>
      <c r="AN913" s="2">
        <f t="shared" si="685"/>
        <v>0.90680000000000072</v>
      </c>
      <c r="AO913" s="1">
        <f t="shared" si="686"/>
        <v>5.285010521023583E-2</v>
      </c>
      <c r="AP913" s="1">
        <f t="shared" si="687"/>
        <v>1.0950283793870614</v>
      </c>
      <c r="AQ913" s="1">
        <f t="shared" si="688"/>
        <v>1.0950283793870608</v>
      </c>
      <c r="AR913" s="1">
        <f t="shared" si="689"/>
        <v>1.095028379387061</v>
      </c>
      <c r="AS913" s="1">
        <f t="shared" si="690"/>
        <v>1.095028379387061</v>
      </c>
      <c r="AT913" s="1">
        <f t="shared" si="691"/>
        <v>0.97561855803226616</v>
      </c>
      <c r="AU913" s="1">
        <f t="shared" si="692"/>
        <v>1.0325728266361445</v>
      </c>
      <c r="AV913" s="2">
        <f t="shared" si="704"/>
        <v>912</v>
      </c>
      <c r="AW913" s="1">
        <f t="shared" si="705"/>
        <v>1032.5728266361446</v>
      </c>
      <c r="AX913" s="1">
        <f t="shared" si="706"/>
        <v>0.97561855803226616</v>
      </c>
      <c r="AY913" s="1">
        <f t="shared" si="707"/>
        <v>1.095028379387061</v>
      </c>
      <c r="AZ913" s="1">
        <f t="shared" si="702"/>
        <v>5.1999999999999998E-3</v>
      </c>
      <c r="BA913" s="1">
        <f t="shared" si="703"/>
        <v>21.881098681138894</v>
      </c>
    </row>
    <row r="914" spans="1:53">
      <c r="A914" s="2">
        <f t="shared" si="662"/>
        <v>0.9130000000000007</v>
      </c>
      <c r="B914" s="1">
        <f t="shared" si="695"/>
        <v>0.97349083333333419</v>
      </c>
      <c r="C914" s="1">
        <f t="shared" si="663"/>
        <v>5.5210900787642202E-2</v>
      </c>
      <c r="D914" s="1">
        <f t="shared" si="696"/>
        <v>1.1002042031499075</v>
      </c>
      <c r="E914" s="1">
        <f t="shared" si="708"/>
        <v>1.1002117396329658</v>
      </c>
      <c r="F914" s="1">
        <f t="shared" si="708"/>
        <v>1.1002120175112815</v>
      </c>
      <c r="G914" s="1">
        <f t="shared" si="708"/>
        <v>1.1002120277565905</v>
      </c>
      <c r="H914" s="1">
        <f t="shared" si="664"/>
        <v>1.0651372217998032</v>
      </c>
      <c r="I914" s="1">
        <f t="shared" si="697"/>
        <v>22.108744527352293</v>
      </c>
      <c r="J914" s="1">
        <f>VLOOKUP($I914,Graph!$D$3:$M$50,col)</f>
        <v>6.0000000000000001E-3</v>
      </c>
      <c r="K914" s="1">
        <f>VLOOKUP($I914,Graph!$D$3:$M$50,col+1)</f>
        <v>4.7999999999999996E-3</v>
      </c>
      <c r="L914" s="1">
        <f t="shared" si="665"/>
        <v>5.1999999999999998E-3</v>
      </c>
      <c r="M914" s="1">
        <f t="shared" si="666"/>
        <v>0.64051666666666662</v>
      </c>
      <c r="N914" s="1">
        <f t="shared" si="667"/>
        <v>0.90780000000000072</v>
      </c>
      <c r="O914" s="1">
        <f t="shared" si="668"/>
        <v>5.2853496216560457E-2</v>
      </c>
      <c r="P914" s="1">
        <f t="shared" si="669"/>
        <v>1.0952113203344389</v>
      </c>
      <c r="Q914" s="1">
        <f t="shared" si="670"/>
        <v>1.0950418547376293</v>
      </c>
      <c r="R914" s="1">
        <f t="shared" si="671"/>
        <v>1.0950359642695167</v>
      </c>
      <c r="S914" s="1">
        <f t="shared" si="672"/>
        <v>1.0950357593480167</v>
      </c>
      <c r="T914" s="1">
        <f t="shared" si="673"/>
        <v>0.97562774967315524</v>
      </c>
      <c r="U914" s="1">
        <f t="shared" si="674"/>
        <v>1.034288317453834</v>
      </c>
      <c r="V914" s="2">
        <f t="shared" si="698"/>
        <v>21.893209547796097</v>
      </c>
      <c r="W914" s="1">
        <f>VLOOKUP(V914,Graph!$D$3:$M$50,col)</f>
        <v>6.0000000000000001E-3</v>
      </c>
      <c r="X914" s="1">
        <f>VLOOKUP(V914,Graph!$D$3:$M$50,col+1)</f>
        <v>4.7999999999999996E-3</v>
      </c>
      <c r="Y914" s="1">
        <f t="shared" si="675"/>
        <v>5.1999999999999998E-3</v>
      </c>
      <c r="Z914" s="1">
        <f t="shared" si="699"/>
        <v>0.64051666666666662</v>
      </c>
      <c r="AA914" s="2">
        <f t="shared" si="676"/>
        <v>0.90780000000000072</v>
      </c>
      <c r="AB914" s="1">
        <f t="shared" si="677"/>
        <v>5.2853496216560457E-2</v>
      </c>
      <c r="AC914" s="1">
        <f t="shared" si="678"/>
        <v>1.0950357522188607</v>
      </c>
      <c r="AD914" s="1">
        <f t="shared" si="679"/>
        <v>1.0950357519708398</v>
      </c>
      <c r="AE914" s="1">
        <f t="shared" si="680"/>
        <v>1.0950357519622111</v>
      </c>
      <c r="AF914" s="1">
        <f t="shared" si="681"/>
        <v>1.0950357519619109</v>
      </c>
      <c r="AG914" s="1">
        <f t="shared" si="682"/>
        <v>0.97562774967315524</v>
      </c>
      <c r="AH914" s="1">
        <f t="shared" si="683"/>
        <v>1.0342883104774747</v>
      </c>
      <c r="AI914" s="2">
        <f t="shared" si="700"/>
        <v>21.893209498572272</v>
      </c>
      <c r="AJ914" s="1">
        <f>VLOOKUP(AI914,Graph!$D$3:$M$50,col)</f>
        <v>6.0000000000000001E-3</v>
      </c>
      <c r="AK914" s="1">
        <f>VLOOKUP(AI914,Graph!$D$3:$M$50,col+1)</f>
        <v>4.7999999999999996E-3</v>
      </c>
      <c r="AL914" s="1">
        <f t="shared" si="684"/>
        <v>5.1999999999999998E-3</v>
      </c>
      <c r="AM914" s="1">
        <f t="shared" si="701"/>
        <v>0.64051666666666662</v>
      </c>
      <c r="AN914" s="2">
        <f t="shared" si="685"/>
        <v>0.90780000000000072</v>
      </c>
      <c r="AO914" s="1">
        <f t="shared" si="686"/>
        <v>5.2853496216560457E-2</v>
      </c>
      <c r="AP914" s="1">
        <f t="shared" si="687"/>
        <v>1.0950357519619005</v>
      </c>
      <c r="AQ914" s="1">
        <f t="shared" si="688"/>
        <v>1.0950357519619001</v>
      </c>
      <c r="AR914" s="1">
        <f t="shared" si="689"/>
        <v>1.0950357519618998</v>
      </c>
      <c r="AS914" s="1">
        <f t="shared" si="690"/>
        <v>1.0950357519619003</v>
      </c>
      <c r="AT914" s="1">
        <f t="shared" si="691"/>
        <v>0.97562774967315524</v>
      </c>
      <c r="AU914" s="1">
        <f t="shared" si="692"/>
        <v>1.0342883104774647</v>
      </c>
      <c r="AV914" s="2">
        <f t="shared" si="704"/>
        <v>913</v>
      </c>
      <c r="AW914" s="1">
        <f t="shared" si="705"/>
        <v>1034.2883104774646</v>
      </c>
      <c r="AX914" s="1">
        <f t="shared" si="706"/>
        <v>0.97562774967315524</v>
      </c>
      <c r="AY914" s="1">
        <f t="shared" si="707"/>
        <v>1.0950357519619003</v>
      </c>
      <c r="AZ914" s="1">
        <f t="shared" si="702"/>
        <v>5.1999999999999998E-3</v>
      </c>
      <c r="BA914" s="1">
        <f t="shared" si="703"/>
        <v>21.893209498572272</v>
      </c>
    </row>
    <row r="915" spans="1:53">
      <c r="A915" s="2">
        <f t="shared" si="662"/>
        <v>0.9140000000000007</v>
      </c>
      <c r="B915" s="1">
        <f t="shared" si="695"/>
        <v>0.97453200000000084</v>
      </c>
      <c r="C915" s="1">
        <f t="shared" si="663"/>
        <v>5.5213743523275127E-2</v>
      </c>
      <c r="D915" s="1">
        <f t="shared" si="696"/>
        <v>1.1002102738027322</v>
      </c>
      <c r="E915" s="1">
        <f t="shared" si="708"/>
        <v>1.1002180351011306</v>
      </c>
      <c r="F915" s="1">
        <f t="shared" si="708"/>
        <v>1.1002183212887036</v>
      </c>
      <c r="G915" s="1">
        <f t="shared" si="708"/>
        <v>1.1002183318411021</v>
      </c>
      <c r="H915" s="1">
        <f t="shared" si="664"/>
        <v>1.0668937656523831</v>
      </c>
      <c r="I915" s="1">
        <f t="shared" si="697"/>
        <v>22.120891209840909</v>
      </c>
      <c r="J915" s="1">
        <f>VLOOKUP($I915,Graph!$D$3:$M$50,col)</f>
        <v>6.0000000000000001E-3</v>
      </c>
      <c r="K915" s="1">
        <f>VLOOKUP($I915,Graph!$D$3:$M$50,col+1)</f>
        <v>4.7999999999999996E-3</v>
      </c>
      <c r="L915" s="1">
        <f t="shared" si="665"/>
        <v>5.1999999999999998E-3</v>
      </c>
      <c r="M915" s="1">
        <f t="shared" si="666"/>
        <v>0.64051666666666662</v>
      </c>
      <c r="N915" s="1">
        <f t="shared" si="667"/>
        <v>0.90880000000000072</v>
      </c>
      <c r="O915" s="1">
        <f t="shared" si="668"/>
        <v>5.2856880085581259E-2</v>
      </c>
      <c r="P915" s="1">
        <f t="shared" si="669"/>
        <v>1.0952186580237102</v>
      </c>
      <c r="Q915" s="1">
        <f t="shared" si="670"/>
        <v>1.0950492118386612</v>
      </c>
      <c r="R915" s="1">
        <f t="shared" si="671"/>
        <v>1.0950433215461477</v>
      </c>
      <c r="S915" s="1">
        <f t="shared" si="672"/>
        <v>1.0950431166134249</v>
      </c>
      <c r="T915" s="1">
        <f t="shared" si="673"/>
        <v>0.97563692122981549</v>
      </c>
      <c r="U915" s="1">
        <f t="shared" si="674"/>
        <v>1.0360047511232098</v>
      </c>
      <c r="V915" s="2">
        <f t="shared" si="698"/>
        <v>21.905313675529108</v>
      </c>
      <c r="W915" s="1">
        <f>VLOOKUP(V915,Graph!$D$3:$M$50,col)</f>
        <v>6.0000000000000001E-3</v>
      </c>
      <c r="X915" s="1">
        <f>VLOOKUP(V915,Graph!$D$3:$M$50,col+1)</f>
        <v>4.7999999999999996E-3</v>
      </c>
      <c r="Y915" s="1">
        <f t="shared" si="675"/>
        <v>5.1999999999999998E-3</v>
      </c>
      <c r="Z915" s="1">
        <f t="shared" si="699"/>
        <v>0.64051666666666662</v>
      </c>
      <c r="AA915" s="2">
        <f t="shared" si="676"/>
        <v>0.90880000000000072</v>
      </c>
      <c r="AB915" s="1">
        <f t="shared" si="677"/>
        <v>5.2856880085581259E-2</v>
      </c>
      <c r="AC915" s="1">
        <f t="shared" si="678"/>
        <v>1.095043109483276</v>
      </c>
      <c r="AD915" s="1">
        <f t="shared" si="679"/>
        <v>1.0950431092351991</v>
      </c>
      <c r="AE915" s="1">
        <f t="shared" si="680"/>
        <v>1.0950431092265678</v>
      </c>
      <c r="AF915" s="1">
        <f t="shared" si="681"/>
        <v>1.0950431092262674</v>
      </c>
      <c r="AG915" s="1">
        <f t="shared" si="682"/>
        <v>0.97563692122981549</v>
      </c>
      <c r="AH915" s="1">
        <f t="shared" si="683"/>
        <v>1.0360047441343248</v>
      </c>
      <c r="AI915" s="2">
        <f t="shared" si="700"/>
        <v>21.905313626271379</v>
      </c>
      <c r="AJ915" s="1">
        <f>VLOOKUP(AI915,Graph!$D$3:$M$50,col)</f>
        <v>6.0000000000000001E-3</v>
      </c>
      <c r="AK915" s="1">
        <f>VLOOKUP(AI915,Graph!$D$3:$M$50,col+1)</f>
        <v>4.7999999999999996E-3</v>
      </c>
      <c r="AL915" s="1">
        <f t="shared" si="684"/>
        <v>5.1999999999999998E-3</v>
      </c>
      <c r="AM915" s="1">
        <f t="shared" si="701"/>
        <v>0.64051666666666662</v>
      </c>
      <c r="AN915" s="2">
        <f t="shared" si="685"/>
        <v>0.90880000000000072</v>
      </c>
      <c r="AO915" s="1">
        <f t="shared" si="686"/>
        <v>5.2856880085581259E-2</v>
      </c>
      <c r="AP915" s="1">
        <f t="shared" si="687"/>
        <v>1.0950431092262571</v>
      </c>
      <c r="AQ915" s="1">
        <f t="shared" si="688"/>
        <v>1.0950431092262567</v>
      </c>
      <c r="AR915" s="1">
        <f t="shared" si="689"/>
        <v>1.0950431092262567</v>
      </c>
      <c r="AS915" s="1">
        <f t="shared" si="690"/>
        <v>1.0950431092262567</v>
      </c>
      <c r="AT915" s="1">
        <f t="shared" si="691"/>
        <v>0.97563692122981549</v>
      </c>
      <c r="AU915" s="1">
        <f t="shared" si="692"/>
        <v>1.0360047441343148</v>
      </c>
      <c r="AV915" s="2">
        <f t="shared" si="704"/>
        <v>914</v>
      </c>
      <c r="AW915" s="1">
        <f t="shared" si="705"/>
        <v>1036.0047441343147</v>
      </c>
      <c r="AX915" s="1">
        <f t="shared" si="706"/>
        <v>0.97563692122981549</v>
      </c>
      <c r="AY915" s="1">
        <f t="shared" si="707"/>
        <v>1.0950431092262567</v>
      </c>
      <c r="AZ915" s="1">
        <f t="shared" si="702"/>
        <v>5.1999999999999998E-3</v>
      </c>
      <c r="BA915" s="1">
        <f t="shared" si="703"/>
        <v>21.905313626271379</v>
      </c>
    </row>
    <row r="916" spans="1:53">
      <c r="A916" s="2">
        <f t="shared" si="662"/>
        <v>0.9150000000000007</v>
      </c>
      <c r="B916" s="1">
        <f t="shared" si="695"/>
        <v>0.97557316666666749</v>
      </c>
      <c r="C916" s="1">
        <f t="shared" si="663"/>
        <v>5.5216580264117514E-2</v>
      </c>
      <c r="D916" s="1">
        <f t="shared" si="696"/>
        <v>1.1002163317538736</v>
      </c>
      <c r="E916" s="1">
        <f t="shared" si="708"/>
        <v>1.1002243174413924</v>
      </c>
      <c r="F916" s="1">
        <f t="shared" si="708"/>
        <v>1.100224611923625</v>
      </c>
      <c r="G916" s="1">
        <f t="shared" si="708"/>
        <v>1.1002246227826151</v>
      </c>
      <c r="H916" s="1">
        <f t="shared" si="664"/>
        <v>1.0686512746377712</v>
      </c>
      <c r="I916" s="1">
        <f t="shared" si="697"/>
        <v>22.133031230377146</v>
      </c>
      <c r="J916" s="1">
        <f>VLOOKUP($I916,Graph!$D$3:$M$50,col)</f>
        <v>6.0000000000000001E-3</v>
      </c>
      <c r="K916" s="1">
        <f>VLOOKUP($I916,Graph!$D$3:$M$50,col+1)</f>
        <v>4.7999999999999996E-3</v>
      </c>
      <c r="L916" s="1">
        <f t="shared" si="665"/>
        <v>5.1999999999999998E-3</v>
      </c>
      <c r="M916" s="1">
        <f t="shared" si="666"/>
        <v>0.64051666666666662</v>
      </c>
      <c r="N916" s="1">
        <f t="shared" si="667"/>
        <v>0.90980000000000072</v>
      </c>
      <c r="O916" s="1">
        <f t="shared" si="668"/>
        <v>5.2860256839802965E-2</v>
      </c>
      <c r="P916" s="1">
        <f t="shared" si="669"/>
        <v>1.0952259804822491</v>
      </c>
      <c r="Q916" s="1">
        <f t="shared" si="670"/>
        <v>1.0950565536767805</v>
      </c>
      <c r="R916" s="1">
        <f t="shared" si="671"/>
        <v>1.09505066355989</v>
      </c>
      <c r="S916" s="1">
        <f t="shared" si="672"/>
        <v>1.0950504586159824</v>
      </c>
      <c r="T916" s="1">
        <f t="shared" si="673"/>
        <v>0.97564607276800253</v>
      </c>
      <c r="U916" s="1">
        <f t="shared" si="674"/>
        <v>1.0377221340825078</v>
      </c>
      <c r="V916" s="2">
        <f t="shared" si="698"/>
        <v>21.917411124592554</v>
      </c>
      <c r="W916" s="1">
        <f>VLOOKUP(V916,Graph!$D$3:$M$50,col)</f>
        <v>6.0000000000000001E-3</v>
      </c>
      <c r="X916" s="1">
        <f>VLOOKUP(V916,Graph!$D$3:$M$50,col+1)</f>
        <v>4.7999999999999996E-3</v>
      </c>
      <c r="Y916" s="1">
        <f t="shared" si="675"/>
        <v>5.1999999999999998E-3</v>
      </c>
      <c r="Z916" s="1">
        <f t="shared" si="699"/>
        <v>0.64051666666666662</v>
      </c>
      <c r="AA916" s="2">
        <f t="shared" si="676"/>
        <v>0.90980000000000072</v>
      </c>
      <c r="AB916" s="1">
        <f t="shared" si="677"/>
        <v>5.2860256839802965E-2</v>
      </c>
      <c r="AC916" s="1">
        <f t="shared" si="678"/>
        <v>1.0950504514848427</v>
      </c>
      <c r="AD916" s="1">
        <f t="shared" si="679"/>
        <v>1.0950504512367105</v>
      </c>
      <c r="AE916" s="1">
        <f t="shared" si="680"/>
        <v>1.0950504512280765</v>
      </c>
      <c r="AF916" s="1">
        <f t="shared" si="681"/>
        <v>1.0950504512277761</v>
      </c>
      <c r="AG916" s="1">
        <f t="shared" si="682"/>
        <v>0.97564607276800253</v>
      </c>
      <c r="AH916" s="1">
        <f t="shared" si="683"/>
        <v>1.0377221270810906</v>
      </c>
      <c r="AI916" s="2">
        <f t="shared" si="700"/>
        <v>21.917411075300961</v>
      </c>
      <c r="AJ916" s="1">
        <f>VLOOKUP(AI916,Graph!$D$3:$M$50,col)</f>
        <v>6.0000000000000001E-3</v>
      </c>
      <c r="AK916" s="1">
        <f>VLOOKUP(AI916,Graph!$D$3:$M$50,col+1)</f>
        <v>4.7999999999999996E-3</v>
      </c>
      <c r="AL916" s="1">
        <f t="shared" si="684"/>
        <v>5.1999999999999998E-3</v>
      </c>
      <c r="AM916" s="1">
        <f t="shared" si="701"/>
        <v>0.64051666666666662</v>
      </c>
      <c r="AN916" s="2">
        <f t="shared" si="685"/>
        <v>0.90980000000000072</v>
      </c>
      <c r="AO916" s="1">
        <f t="shared" si="686"/>
        <v>5.2860256839802965E-2</v>
      </c>
      <c r="AP916" s="1">
        <f t="shared" si="687"/>
        <v>1.0950504512277655</v>
      </c>
      <c r="AQ916" s="1">
        <f t="shared" si="688"/>
        <v>1.0950504512277655</v>
      </c>
      <c r="AR916" s="1">
        <f t="shared" si="689"/>
        <v>1.0950504512277655</v>
      </c>
      <c r="AS916" s="1">
        <f t="shared" si="690"/>
        <v>1.0950504512277655</v>
      </c>
      <c r="AT916" s="1">
        <f t="shared" si="691"/>
        <v>0.97564607276800253</v>
      </c>
      <c r="AU916" s="1">
        <f t="shared" si="692"/>
        <v>1.0377221270810804</v>
      </c>
      <c r="AV916" s="2">
        <f t="shared" si="704"/>
        <v>915</v>
      </c>
      <c r="AW916" s="1">
        <f t="shared" si="705"/>
        <v>1037.7221270810803</v>
      </c>
      <c r="AX916" s="1">
        <f t="shared" si="706"/>
        <v>0.97564607276800253</v>
      </c>
      <c r="AY916" s="1">
        <f t="shared" si="707"/>
        <v>1.0950504512277655</v>
      </c>
      <c r="AZ916" s="1">
        <f t="shared" si="702"/>
        <v>5.1999999999999998E-3</v>
      </c>
      <c r="BA916" s="1">
        <f t="shared" si="703"/>
        <v>21.917411075300961</v>
      </c>
    </row>
    <row r="917" spans="1:53">
      <c r="A917" s="2">
        <f t="shared" ref="A917:A980" si="709">A916+0.001</f>
        <v>0.9160000000000007</v>
      </c>
      <c r="B917" s="1">
        <f t="shared" si="695"/>
        <v>0.97661433333333425</v>
      </c>
      <c r="C917" s="1">
        <f t="shared" ref="C917:C980" si="710">(4/27)*(b*A917/B917)^2</f>
        <v>5.5219411029109454E-2</v>
      </c>
      <c r="D917" s="1">
        <f t="shared" si="696"/>
        <v>1.1002223770431481</v>
      </c>
      <c r="E917" s="1">
        <f t="shared" si="708"/>
        <v>1.1002305866947675</v>
      </c>
      <c r="F917" s="1">
        <f t="shared" si="708"/>
        <v>1.1002308894570996</v>
      </c>
      <c r="G917" s="1">
        <f t="shared" si="708"/>
        <v>1.1002309006221853</v>
      </c>
      <c r="H917" s="1">
        <f t="shared" ref="H917:H980" si="711">SQRT(gn*(2*A917/3)^3)*G917*b</f>
        <v>1.0704097482260213</v>
      </c>
      <c r="I917" s="1">
        <f t="shared" si="697"/>
        <v>22.145164599904209</v>
      </c>
      <c r="J917" s="1">
        <f>VLOOKUP($I917,Graph!$D$3:$M$50,col)</f>
        <v>6.0000000000000001E-3</v>
      </c>
      <c r="K917" s="1">
        <f>VLOOKUP($I917,Graph!$D$3:$M$50,col+1)</f>
        <v>4.7999999999999996E-3</v>
      </c>
      <c r="L917" s="1">
        <f t="shared" ref="L917:L980" si="712">J917+Ratio*(K917-J917)</f>
        <v>5.1999999999999998E-3</v>
      </c>
      <c r="M917" s="1">
        <f t="shared" ref="M917:M980" si="713">b-2*L917*L</f>
        <v>0.64051666666666662</v>
      </c>
      <c r="N917" s="1">
        <f t="shared" ref="N917:N980" si="714">A917-L917*L</f>
        <v>0.91080000000000072</v>
      </c>
      <c r="O917" s="1">
        <f t="shared" ref="O917:O980" si="715">(4/27)*(M917*N917/B917)^2</f>
        <v>5.2863626501635848E-2</v>
      </c>
      <c r="P917" s="1">
        <f t="shared" ref="P917:P980" si="716">SQRT(G917-(O917*G917-POWER(G917,1/3)+1)/(O917-POWER(G917,-2/3)/3))</f>
        <v>1.0952332877574178</v>
      </c>
      <c r="Q917" s="1">
        <f t="shared" ref="Q917:Q980" si="717">SQRT(P917-(O917*P917-POWER(P917,1/3)+1)/(O917-POWER(P917,-2/3)/3))</f>
        <v>1.0950638802994257</v>
      </c>
      <c r="R917" s="1">
        <f t="shared" ref="R917:R980" si="718">SQRT(Q917-(O917*Q917-POWER(Q917,1/3)+1)/(O917-POWER(Q917,-2/3)/3))</f>
        <v>1.0950579903581807</v>
      </c>
      <c r="S917" s="1">
        <f t="shared" ref="S917:S980" si="719">SQRT(R917-(O917*R917-POWER(R917,1/3)+1)/(O917-POWER(R917,-2/3)/3))</f>
        <v>1.0950577854031256</v>
      </c>
      <c r="T917" s="1">
        <f t="shared" ref="T917:T980" si="720">(M917/b)*POWER(N917/A917,3/2)</f>
        <v>0.97565520435318531</v>
      </c>
      <c r="U917" s="1">
        <f t="shared" ref="U917:U980" si="721">SQRT(gn*(2*A917/3)^3)*S917*T917*b</f>
        <v>1.039440465806986</v>
      </c>
      <c r="V917" s="2">
        <f t="shared" si="698"/>
        <v>21.929501906020739</v>
      </c>
      <c r="W917" s="1">
        <f>VLOOKUP(V917,Graph!$D$3:$M$50,col)</f>
        <v>6.0000000000000001E-3</v>
      </c>
      <c r="X917" s="1">
        <f>VLOOKUP(V917,Graph!$D$3:$M$50,col+1)</f>
        <v>4.7999999999999996E-3</v>
      </c>
      <c r="Y917" s="1">
        <f t="shared" ref="Y917:Y980" si="722">W917+Ratio*(X917-W917)</f>
        <v>5.1999999999999998E-3</v>
      </c>
      <c r="Z917" s="1">
        <f t="shared" si="699"/>
        <v>0.64051666666666662</v>
      </c>
      <c r="AA917" s="2">
        <f t="shared" ref="AA917:AA980" si="723">A917-Y917*L</f>
        <v>0.91080000000000072</v>
      </c>
      <c r="AB917" s="1">
        <f t="shared" ref="AB917:AB980" si="724">(4/27)*(Z917*AA917/B917)^2</f>
        <v>5.2863626501635848E-2</v>
      </c>
      <c r="AC917" s="1">
        <f t="shared" ref="AC917:AC980" si="725">SQRT(S917-(AB917*S917-POWER(S917,1/3)+1)/(AB917-POWER(S917,-2/3)/3))</f>
        <v>1.0950577782709976</v>
      </c>
      <c r="AD917" s="1">
        <f t="shared" ref="AD917:AD980" si="726">SQRT(AC917-(AB917*AC917-POWER(AC917,1/3)+1)/(AB917-POWER(AC917,-2/3)/3))</f>
        <v>1.0950577780228099</v>
      </c>
      <c r="AE917" s="1">
        <f t="shared" ref="AE917:AE980" si="727">SQRT(AD917-(AB917*AD917-POWER(AD917,1/3)+1)/(AB917-POWER(AD917,-2/3)/3))</f>
        <v>1.0950577780141733</v>
      </c>
      <c r="AF917" s="1">
        <f t="shared" ref="AF917:AF980" si="728">SQRT(AE917-(AB917*AE917-POWER(AE917,1/3)+1)/(AB917-POWER(AE917,-2/3)/3))</f>
        <v>1.0950577780138728</v>
      </c>
      <c r="AG917" s="1">
        <f t="shared" ref="AG917:AG980" si="729">(Z917/b)*POWER(AA917/A917,3/2)</f>
        <v>0.97565520435318531</v>
      </c>
      <c r="AH917" s="1">
        <f t="shared" ref="AH917:AH980" si="730">SQRT(gn*(2*A917/3)^3)*AF917*AG917*b</f>
        <v>1.0394404587930288</v>
      </c>
      <c r="AI917" s="2">
        <f t="shared" si="700"/>
        <v>21.929501856695296</v>
      </c>
      <c r="AJ917" s="1">
        <f>VLOOKUP(AI917,Graph!$D$3:$M$50,col)</f>
        <v>6.0000000000000001E-3</v>
      </c>
      <c r="AK917" s="1">
        <f>VLOOKUP(AI917,Graph!$D$3:$M$50,col+1)</f>
        <v>4.7999999999999996E-3</v>
      </c>
      <c r="AL917" s="1">
        <f t="shared" ref="AL917:AL980" si="731">AJ917+Ratio*(AK917-AJ917)</f>
        <v>5.1999999999999998E-3</v>
      </c>
      <c r="AM917" s="1">
        <f t="shared" si="701"/>
        <v>0.64051666666666662</v>
      </c>
      <c r="AN917" s="2">
        <f t="shared" ref="AN917:AN980" si="732">A917-AL917*L</f>
        <v>0.91080000000000072</v>
      </c>
      <c r="AO917" s="1">
        <f t="shared" ref="AO917:AO980" si="733">(4/27)*(AM917*AN917/B917)^2</f>
        <v>5.2863626501635848E-2</v>
      </c>
      <c r="AP917" s="1">
        <f t="shared" ref="AP917:AP980" si="734">SQRT(AF917-(AO917*AF917-POWER(AF917,1/3)+1)/(AO917-POWER(AF917,-2/3)/3))</f>
        <v>1.0950577780138622</v>
      </c>
      <c r="AQ917" s="1">
        <f t="shared" ref="AQ917:AQ980" si="735">SQRT(AP917-(AO917*AP917-POWER(AP917,1/3)+1)/(AO917-POWER(AP917,-2/3)/3))</f>
        <v>1.0950577780138617</v>
      </c>
      <c r="AR917" s="1">
        <f t="shared" ref="AR917:AR980" si="736">SQRT(AQ917-(AO917*AQ917-POWER(AQ917,1/3)+1)/(AO917-POWER(AQ917,-2/3)/3))</f>
        <v>1.0950577780138619</v>
      </c>
      <c r="AS917" s="1">
        <f t="shared" ref="AS917:AS980" si="737">SQRT(AR917-(AO917*AR917-POWER(AR917,1/3)+1)/(AO917-POWER(AR917,-2/3)/3))</f>
        <v>1.0950577780138619</v>
      </c>
      <c r="AT917" s="1">
        <f t="shared" ref="AT917:AT980" si="738">(AM917/b)*POWER(AN917/A917,3/2)</f>
        <v>0.97565520435318531</v>
      </c>
      <c r="AU917" s="1">
        <f t="shared" ref="AU917:AU980" si="739">SQRT(gn*(2*A917/3)^3)*AS917*AT917*b</f>
        <v>1.0394404587930184</v>
      </c>
      <c r="AV917" s="2">
        <f t="shared" si="704"/>
        <v>916</v>
      </c>
      <c r="AW917" s="1">
        <f t="shared" si="705"/>
        <v>1039.4404587930185</v>
      </c>
      <c r="AX917" s="1">
        <f t="shared" si="706"/>
        <v>0.97565520435318531</v>
      </c>
      <c r="AY917" s="1">
        <f t="shared" si="707"/>
        <v>1.0950577780138619</v>
      </c>
      <c r="AZ917" s="1">
        <f t="shared" si="702"/>
        <v>5.1999999999999998E-3</v>
      </c>
      <c r="BA917" s="1">
        <f t="shared" si="703"/>
        <v>21.929501856695296</v>
      </c>
    </row>
    <row r="918" spans="1:53">
      <c r="A918" s="2">
        <f t="shared" si="709"/>
        <v>0.9170000000000007</v>
      </c>
      <c r="B918" s="1">
        <f t="shared" si="695"/>
        <v>0.9776555000000009</v>
      </c>
      <c r="C918" s="1">
        <f t="shared" si="710"/>
        <v>5.5222235837111285E-2</v>
      </c>
      <c r="D918" s="1">
        <f t="shared" si="696"/>
        <v>1.1002284097102057</v>
      </c>
      <c r="E918" s="1">
        <f t="shared" si="708"/>
        <v>1.100236842902099</v>
      </c>
      <c r="F918" s="1">
        <f t="shared" si="708"/>
        <v>1.1002371539300086</v>
      </c>
      <c r="G918" s="1">
        <f t="shared" si="708"/>
        <v>1.1002371654006944</v>
      </c>
      <c r="H918" s="1">
        <f t="shared" si="711"/>
        <v>1.0721691858880529</v>
      </c>
      <c r="I918" s="1">
        <f t="shared" si="697"/>
        <v>22.157291329335333</v>
      </c>
      <c r="J918" s="1">
        <f>VLOOKUP($I918,Graph!$D$3:$M$50,col)</f>
        <v>6.0000000000000001E-3</v>
      </c>
      <c r="K918" s="1">
        <f>VLOOKUP($I918,Graph!$D$3:$M$50,col+1)</f>
        <v>4.7999999999999996E-3</v>
      </c>
      <c r="L918" s="1">
        <f t="shared" si="712"/>
        <v>5.1999999999999998E-3</v>
      </c>
      <c r="M918" s="1">
        <f t="shared" si="713"/>
        <v>0.64051666666666662</v>
      </c>
      <c r="N918" s="1">
        <f t="shared" si="714"/>
        <v>0.91180000000000072</v>
      </c>
      <c r="O918" s="1">
        <f t="shared" si="715"/>
        <v>5.2866989093396169E-2</v>
      </c>
      <c r="P918" s="1">
        <f t="shared" si="716"/>
        <v>1.0952405798963833</v>
      </c>
      <c r="Q918" s="1">
        <f t="shared" si="717"/>
        <v>1.0950711917538378</v>
      </c>
      <c r="R918" s="1">
        <f t="shared" si="718"/>
        <v>1.0950653019882604</v>
      </c>
      <c r="S918" s="1">
        <f t="shared" si="719"/>
        <v>1.0950650970220952</v>
      </c>
      <c r="T918" s="1">
        <f t="shared" si="720"/>
        <v>0.97566431605054771</v>
      </c>
      <c r="U918" s="1">
        <f t="shared" si="721"/>
        <v>1.0411597457727708</v>
      </c>
      <c r="V918" s="2">
        <f t="shared" si="698"/>
        <v>21.941586030817618</v>
      </c>
      <c r="W918" s="1">
        <f>VLOOKUP(V918,Graph!$D$3:$M$50,col)</f>
        <v>6.0000000000000001E-3</v>
      </c>
      <c r="X918" s="1">
        <f>VLOOKUP(V918,Graph!$D$3:$M$50,col+1)</f>
        <v>4.7999999999999996E-3</v>
      </c>
      <c r="Y918" s="1">
        <f t="shared" si="722"/>
        <v>5.1999999999999998E-3</v>
      </c>
      <c r="Z918" s="1">
        <f t="shared" si="699"/>
        <v>0.64051666666666662</v>
      </c>
      <c r="AA918" s="2">
        <f t="shared" si="723"/>
        <v>0.91180000000000072</v>
      </c>
      <c r="AB918" s="1">
        <f t="shared" si="724"/>
        <v>5.2866989093396169E-2</v>
      </c>
      <c r="AC918" s="1">
        <f t="shared" si="725"/>
        <v>1.0950650898889809</v>
      </c>
      <c r="AD918" s="1">
        <f t="shared" si="726"/>
        <v>1.0950650896407379</v>
      </c>
      <c r="AE918" s="1">
        <f t="shared" si="727"/>
        <v>1.0950650896320988</v>
      </c>
      <c r="AF918" s="1">
        <f t="shared" si="728"/>
        <v>1.0950650896317982</v>
      </c>
      <c r="AG918" s="1">
        <f t="shared" si="729"/>
        <v>0.97566431605054771</v>
      </c>
      <c r="AH918" s="1">
        <f t="shared" si="730"/>
        <v>1.0411597387462663</v>
      </c>
      <c r="AI918" s="2">
        <f t="shared" si="700"/>
        <v>21.941585981458353</v>
      </c>
      <c r="AJ918" s="1">
        <f>VLOOKUP(AI918,Graph!$D$3:$M$50,col)</f>
        <v>6.0000000000000001E-3</v>
      </c>
      <c r="AK918" s="1">
        <f>VLOOKUP(AI918,Graph!$D$3:$M$50,col+1)</f>
        <v>4.7999999999999996E-3</v>
      </c>
      <c r="AL918" s="1">
        <f t="shared" si="731"/>
        <v>5.1999999999999998E-3</v>
      </c>
      <c r="AM918" s="1">
        <f t="shared" si="701"/>
        <v>0.64051666666666662</v>
      </c>
      <c r="AN918" s="2">
        <f t="shared" si="732"/>
        <v>0.91180000000000072</v>
      </c>
      <c r="AO918" s="1">
        <f t="shared" si="733"/>
        <v>5.2866989093396169E-2</v>
      </c>
      <c r="AP918" s="1">
        <f t="shared" si="734"/>
        <v>1.0950650896317877</v>
      </c>
      <c r="AQ918" s="1">
        <f t="shared" si="735"/>
        <v>1.0950650896317875</v>
      </c>
      <c r="AR918" s="1">
        <f t="shared" si="736"/>
        <v>1.0950650896317875</v>
      </c>
      <c r="AS918" s="1">
        <f t="shared" si="737"/>
        <v>1.0950650896317875</v>
      </c>
      <c r="AT918" s="1">
        <f t="shared" si="738"/>
        <v>0.97566431605054771</v>
      </c>
      <c r="AU918" s="1">
        <f t="shared" si="739"/>
        <v>1.0411597387462561</v>
      </c>
      <c r="AV918" s="2">
        <f t="shared" si="704"/>
        <v>917</v>
      </c>
      <c r="AW918" s="1">
        <f t="shared" si="705"/>
        <v>1041.1597387462562</v>
      </c>
      <c r="AX918" s="1">
        <f t="shared" si="706"/>
        <v>0.97566431605054771</v>
      </c>
      <c r="AY918" s="1">
        <f t="shared" si="707"/>
        <v>1.0950650896317875</v>
      </c>
      <c r="AZ918" s="1">
        <f t="shared" si="702"/>
        <v>5.1999999999999998E-3</v>
      </c>
      <c r="BA918" s="1">
        <f t="shared" si="703"/>
        <v>21.941585981458353</v>
      </c>
    </row>
    <row r="919" spans="1:53">
      <c r="A919" s="2">
        <f t="shared" si="709"/>
        <v>0.9180000000000007</v>
      </c>
      <c r="B919" s="1">
        <f t="shared" si="695"/>
        <v>0.97869666666666755</v>
      </c>
      <c r="C919" s="1">
        <f t="shared" si="710"/>
        <v>5.5225054706904114E-2</v>
      </c>
      <c r="D919" s="1">
        <f t="shared" si="696"/>
        <v>1.1002344297945317</v>
      </c>
      <c r="E919" s="1">
        <f t="shared" si="708"/>
        <v>1.1002430861040631</v>
      </c>
      <c r="F919" s="1">
        <f t="shared" si="708"/>
        <v>1.1002434053830648</v>
      </c>
      <c r="G919" s="1">
        <f t="shared" si="708"/>
        <v>1.1002434171588564</v>
      </c>
      <c r="H919" s="1">
        <f t="shared" si="711"/>
        <v>1.0739295870956604</v>
      </c>
      <c r="I919" s="1">
        <f t="shared" si="697"/>
        <v>22.169411429553985</v>
      </c>
      <c r="J919" s="1">
        <f>VLOOKUP($I919,Graph!$D$3:$M$50,col)</f>
        <v>6.0000000000000001E-3</v>
      </c>
      <c r="K919" s="1">
        <f>VLOOKUP($I919,Graph!$D$3:$M$50,col+1)</f>
        <v>4.7999999999999996E-3</v>
      </c>
      <c r="L919" s="1">
        <f t="shared" si="712"/>
        <v>5.1999999999999998E-3</v>
      </c>
      <c r="M919" s="1">
        <f t="shared" si="713"/>
        <v>0.64051666666666662</v>
      </c>
      <c r="N919" s="1">
        <f t="shared" si="714"/>
        <v>0.91280000000000072</v>
      </c>
      <c r="O919" s="1">
        <f t="shared" si="715"/>
        <v>5.2870344637306679E-2</v>
      </c>
      <c r="P919" s="1">
        <f t="shared" si="716"/>
        <v>1.0952478569461164</v>
      </c>
      <c r="Q919" s="1">
        <f t="shared" si="717"/>
        <v>1.0950784880870637</v>
      </c>
      <c r="R919" s="1">
        <f t="shared" si="718"/>
        <v>1.0950725984971741</v>
      </c>
      <c r="S919" s="1">
        <f t="shared" si="719"/>
        <v>1.0950723935199351</v>
      </c>
      <c r="T919" s="1">
        <f t="shared" si="720"/>
        <v>0.97567340792498958</v>
      </c>
      <c r="U919" s="1">
        <f t="shared" si="721"/>
        <v>1.0428799734568546</v>
      </c>
      <c r="V919" s="2">
        <f t="shared" si="698"/>
        <v>21.953663509956929</v>
      </c>
      <c r="W919" s="1">
        <f>VLOOKUP(V919,Graph!$D$3:$M$50,col)</f>
        <v>6.0000000000000001E-3</v>
      </c>
      <c r="X919" s="1">
        <f>VLOOKUP(V919,Graph!$D$3:$M$50,col+1)</f>
        <v>4.7999999999999996E-3</v>
      </c>
      <c r="Y919" s="1">
        <f t="shared" si="722"/>
        <v>5.1999999999999998E-3</v>
      </c>
      <c r="Z919" s="1">
        <f t="shared" si="699"/>
        <v>0.64051666666666662</v>
      </c>
      <c r="AA919" s="2">
        <f t="shared" si="723"/>
        <v>0.91280000000000072</v>
      </c>
      <c r="AB919" s="1">
        <f t="shared" si="724"/>
        <v>5.2870344637306679E-2</v>
      </c>
      <c r="AC919" s="1">
        <f t="shared" si="725"/>
        <v>1.0950723863858378</v>
      </c>
      <c r="AD919" s="1">
        <f t="shared" si="726"/>
        <v>1.0950723861375402</v>
      </c>
      <c r="AE919" s="1">
        <f t="shared" si="727"/>
        <v>1.095072386128898</v>
      </c>
      <c r="AF919" s="1">
        <f t="shared" si="728"/>
        <v>1.0950723861285976</v>
      </c>
      <c r="AG919" s="1">
        <f t="shared" si="729"/>
        <v>0.97567340792498958</v>
      </c>
      <c r="AH919" s="1">
        <f t="shared" si="730"/>
        <v>1.0428799664177966</v>
      </c>
      <c r="AI919" s="2">
        <f t="shared" si="700"/>
        <v>21.953663460563867</v>
      </c>
      <c r="AJ919" s="1">
        <f>VLOOKUP(AI919,Graph!$D$3:$M$50,col)</f>
        <v>6.0000000000000001E-3</v>
      </c>
      <c r="AK919" s="1">
        <f>VLOOKUP(AI919,Graph!$D$3:$M$50,col+1)</f>
        <v>4.7999999999999996E-3</v>
      </c>
      <c r="AL919" s="1">
        <f t="shared" si="731"/>
        <v>5.1999999999999998E-3</v>
      </c>
      <c r="AM919" s="1">
        <f t="shared" si="701"/>
        <v>0.64051666666666662</v>
      </c>
      <c r="AN919" s="2">
        <f t="shared" si="732"/>
        <v>0.91280000000000072</v>
      </c>
      <c r="AO919" s="1">
        <f t="shared" si="733"/>
        <v>5.2870344637306679E-2</v>
      </c>
      <c r="AP919" s="1">
        <f t="shared" si="734"/>
        <v>1.0950723861285869</v>
      </c>
      <c r="AQ919" s="1">
        <f t="shared" si="735"/>
        <v>1.0950723861285867</v>
      </c>
      <c r="AR919" s="1">
        <f t="shared" si="736"/>
        <v>1.0950723861285863</v>
      </c>
      <c r="AS919" s="1">
        <f t="shared" si="737"/>
        <v>1.0950723861285865</v>
      </c>
      <c r="AT919" s="1">
        <f t="shared" si="738"/>
        <v>0.97567340792498958</v>
      </c>
      <c r="AU919" s="1">
        <f t="shared" si="739"/>
        <v>1.0428799664177861</v>
      </c>
      <c r="AV919" s="2">
        <f t="shared" si="704"/>
        <v>918</v>
      </c>
      <c r="AW919" s="1">
        <f t="shared" si="705"/>
        <v>1042.8799664177861</v>
      </c>
      <c r="AX919" s="1">
        <f t="shared" si="706"/>
        <v>0.97567340792498958</v>
      </c>
      <c r="AY919" s="1">
        <f t="shared" si="707"/>
        <v>1.0950723861285865</v>
      </c>
      <c r="AZ919" s="1">
        <f t="shared" si="702"/>
        <v>5.1999999999999998E-3</v>
      </c>
      <c r="BA919" s="1">
        <f t="shared" si="703"/>
        <v>21.953663460563867</v>
      </c>
    </row>
    <row r="920" spans="1:53">
      <c r="A920" s="2">
        <f t="shared" si="709"/>
        <v>0.91900000000000071</v>
      </c>
      <c r="B920" s="1">
        <f t="shared" si="695"/>
        <v>0.9797378333333342</v>
      </c>
      <c r="C920" s="1">
        <f t="shared" si="710"/>
        <v>5.5227867657190108E-2</v>
      </c>
      <c r="D920" s="1">
        <f t="shared" si="696"/>
        <v>1.100240437335446</v>
      </c>
      <c r="E920" s="1">
        <f t="shared" si="708"/>
        <v>1.1002493163411657</v>
      </c>
      <c r="F920" s="1">
        <f t="shared" si="708"/>
        <v>1.1002496438568108</v>
      </c>
      <c r="G920" s="1">
        <f t="shared" si="708"/>
        <v>1.1002496559372157</v>
      </c>
      <c r="H920" s="1">
        <f t="shared" si="711"/>
        <v>1.0756909513215036</v>
      </c>
      <c r="I920" s="1">
        <f t="shared" si="697"/>
        <v>22.181524911413938</v>
      </c>
      <c r="J920" s="1">
        <f>VLOOKUP($I920,Graph!$D$3:$M$50,col)</f>
        <v>6.0000000000000001E-3</v>
      </c>
      <c r="K920" s="1">
        <f>VLOOKUP($I920,Graph!$D$3:$M$50,col+1)</f>
        <v>4.7999999999999996E-3</v>
      </c>
      <c r="L920" s="1">
        <f t="shared" si="712"/>
        <v>5.1999999999999998E-3</v>
      </c>
      <c r="M920" s="1">
        <f t="shared" si="713"/>
        <v>0.64051666666666662</v>
      </c>
      <c r="N920" s="1">
        <f t="shared" si="714"/>
        <v>0.91380000000000072</v>
      </c>
      <c r="O920" s="1">
        <f t="shared" si="715"/>
        <v>5.2873693155497149E-2</v>
      </c>
      <c r="P920" s="1">
        <f t="shared" si="716"/>
        <v>1.0952551189533943</v>
      </c>
      <c r="Q920" s="1">
        <f t="shared" si="717"/>
        <v>1.0950857693459548</v>
      </c>
      <c r="R920" s="1">
        <f t="shared" si="718"/>
        <v>1.0950798799317725</v>
      </c>
      <c r="S920" s="1">
        <f t="shared" si="719"/>
        <v>1.0950796749434977</v>
      </c>
      <c r="T920" s="1">
        <f t="shared" si="720"/>
        <v>0.97568248004112901</v>
      </c>
      <c r="U920" s="1">
        <f t="shared" si="721"/>
        <v>1.0446011483370978</v>
      </c>
      <c r="V920" s="2">
        <f t="shared" si="698"/>
        <v>21.965734354382338</v>
      </c>
      <c r="W920" s="1">
        <f>VLOOKUP(V920,Graph!$D$3:$M$50,col)</f>
        <v>6.0000000000000001E-3</v>
      </c>
      <c r="X920" s="1">
        <f>VLOOKUP(V920,Graph!$D$3:$M$50,col+1)</f>
        <v>4.7999999999999996E-3</v>
      </c>
      <c r="Y920" s="1">
        <f t="shared" si="722"/>
        <v>5.1999999999999998E-3</v>
      </c>
      <c r="Z920" s="1">
        <f t="shared" si="699"/>
        <v>0.64051666666666662</v>
      </c>
      <c r="AA920" s="2">
        <f t="shared" si="723"/>
        <v>0.91380000000000072</v>
      </c>
      <c r="AB920" s="1">
        <f t="shared" si="724"/>
        <v>5.2873693155497149E-2</v>
      </c>
      <c r="AC920" s="1">
        <f t="shared" si="725"/>
        <v>1.0950796678084189</v>
      </c>
      <c r="AD920" s="1">
        <f t="shared" si="726"/>
        <v>1.0950796675600662</v>
      </c>
      <c r="AE920" s="1">
        <f t="shared" si="727"/>
        <v>1.0950796675514218</v>
      </c>
      <c r="AF920" s="1">
        <f t="shared" si="728"/>
        <v>1.0950796675511207</v>
      </c>
      <c r="AG920" s="1">
        <f t="shared" si="729"/>
        <v>0.97568248004112901</v>
      </c>
      <c r="AH920" s="1">
        <f t="shared" si="730"/>
        <v>1.0446011412854781</v>
      </c>
      <c r="AI920" s="2">
        <f t="shared" si="700"/>
        <v>21.965734304955504</v>
      </c>
      <c r="AJ920" s="1">
        <f>VLOOKUP(AI920,Graph!$D$3:$M$50,col)</f>
        <v>6.0000000000000001E-3</v>
      </c>
      <c r="AK920" s="1">
        <f>VLOOKUP(AI920,Graph!$D$3:$M$50,col+1)</f>
        <v>4.7999999999999996E-3</v>
      </c>
      <c r="AL920" s="1">
        <f t="shared" si="731"/>
        <v>5.1999999999999998E-3</v>
      </c>
      <c r="AM920" s="1">
        <f t="shared" si="701"/>
        <v>0.64051666666666662</v>
      </c>
      <c r="AN920" s="2">
        <f t="shared" si="732"/>
        <v>0.91380000000000072</v>
      </c>
      <c r="AO920" s="1">
        <f t="shared" si="733"/>
        <v>5.2873693155497149E-2</v>
      </c>
      <c r="AP920" s="1">
        <f t="shared" si="734"/>
        <v>1.0950796675511105</v>
      </c>
      <c r="AQ920" s="1">
        <f t="shared" si="735"/>
        <v>1.0950796675511101</v>
      </c>
      <c r="AR920" s="1">
        <f t="shared" si="736"/>
        <v>1.0950796675511101</v>
      </c>
      <c r="AS920" s="1">
        <f t="shared" si="737"/>
        <v>1.0950796675511101</v>
      </c>
      <c r="AT920" s="1">
        <f t="shared" si="738"/>
        <v>0.97568248004112901</v>
      </c>
      <c r="AU920" s="1">
        <f t="shared" si="739"/>
        <v>1.0446011412854681</v>
      </c>
      <c r="AV920" s="2">
        <f t="shared" si="704"/>
        <v>919</v>
      </c>
      <c r="AW920" s="1">
        <f t="shared" si="705"/>
        <v>1044.6011412854682</v>
      </c>
      <c r="AX920" s="1">
        <f t="shared" si="706"/>
        <v>0.97568248004112901</v>
      </c>
      <c r="AY920" s="1">
        <f t="shared" si="707"/>
        <v>1.0950796675511101</v>
      </c>
      <c r="AZ920" s="1">
        <f t="shared" si="702"/>
        <v>5.1999999999999998E-3</v>
      </c>
      <c r="BA920" s="1">
        <f t="shared" si="703"/>
        <v>21.965734304955504</v>
      </c>
    </row>
    <row r="921" spans="1:53">
      <c r="A921" s="2">
        <f t="shared" si="709"/>
        <v>0.92000000000000071</v>
      </c>
      <c r="B921" s="1">
        <f t="shared" si="695"/>
        <v>0.98077900000000084</v>
      </c>
      <c r="C921" s="1">
        <f t="shared" si="710"/>
        <v>5.5230674706593111E-2</v>
      </c>
      <c r="D921" s="1">
        <f t="shared" si="696"/>
        <v>1.1002464323721051</v>
      </c>
      <c r="E921" s="1">
        <f t="shared" ref="E921:G940" si="740">SQRT(D921-($C921*D921-POWER(D921,1/3)+1)/($C921-POWER(D921,-2/3)/3))</f>
        <v>1.1002555336537443</v>
      </c>
      <c r="F921" s="1">
        <f t="shared" si="740"/>
        <v>1.1002558693916218</v>
      </c>
      <c r="G921" s="1">
        <f t="shared" si="740"/>
        <v>1.1002558817761479</v>
      </c>
      <c r="H921" s="1">
        <f t="shared" si="711"/>
        <v>1.0774532780391077</v>
      </c>
      <c r="I921" s="1">
        <f t="shared" si="697"/>
        <v>22.193631785739399</v>
      </c>
      <c r="J921" s="1">
        <f>VLOOKUP($I921,Graph!$D$3:$M$50,col)</f>
        <v>6.0000000000000001E-3</v>
      </c>
      <c r="K921" s="1">
        <f>VLOOKUP($I921,Graph!$D$3:$M$50,col+1)</f>
        <v>4.7999999999999996E-3</v>
      </c>
      <c r="L921" s="1">
        <f t="shared" si="712"/>
        <v>5.1999999999999998E-3</v>
      </c>
      <c r="M921" s="1">
        <f t="shared" si="713"/>
        <v>0.64051666666666662</v>
      </c>
      <c r="N921" s="1">
        <f t="shared" si="714"/>
        <v>0.91480000000000072</v>
      </c>
      <c r="O921" s="1">
        <f t="shared" si="715"/>
        <v>5.2877034670004756E-2</v>
      </c>
      <c r="P921" s="1">
        <f t="shared" si="716"/>
        <v>1.095262365964802</v>
      </c>
      <c r="Q921" s="1">
        <f t="shared" si="717"/>
        <v>1.0950930355771702</v>
      </c>
      <c r="R921" s="1">
        <f t="shared" si="718"/>
        <v>1.0950871463387135</v>
      </c>
      <c r="S921" s="1">
        <f t="shared" si="719"/>
        <v>1.0950869413394395</v>
      </c>
      <c r="T921" s="1">
        <f t="shared" si="720"/>
        <v>0.97569153246330365</v>
      </c>
      <c r="U921" s="1">
        <f t="shared" si="721"/>
        <v>1.0463232698922209</v>
      </c>
      <c r="V921" s="2">
        <f t="shared" si="698"/>
        <v>21.977798575007505</v>
      </c>
      <c r="W921" s="1">
        <f>VLOOKUP(V921,Graph!$D$3:$M$50,col)</f>
        <v>6.0000000000000001E-3</v>
      </c>
      <c r="X921" s="1">
        <f>VLOOKUP(V921,Graph!$D$3:$M$50,col+1)</f>
        <v>4.7999999999999996E-3</v>
      </c>
      <c r="Y921" s="1">
        <f t="shared" si="722"/>
        <v>5.1999999999999998E-3</v>
      </c>
      <c r="Z921" s="1">
        <f t="shared" si="699"/>
        <v>0.64051666666666662</v>
      </c>
      <c r="AA921" s="2">
        <f t="shared" si="723"/>
        <v>0.91480000000000072</v>
      </c>
      <c r="AB921" s="1">
        <f t="shared" si="724"/>
        <v>5.2877034670004756E-2</v>
      </c>
      <c r="AC921" s="1">
        <f t="shared" si="725"/>
        <v>1.095086934203382</v>
      </c>
      <c r="AD921" s="1">
        <f t="shared" si="726"/>
        <v>1.0950869339549745</v>
      </c>
      <c r="AE921" s="1">
        <f t="shared" si="727"/>
        <v>1.0950869339463274</v>
      </c>
      <c r="AF921" s="1">
        <f t="shared" si="728"/>
        <v>1.0950869339460263</v>
      </c>
      <c r="AG921" s="1">
        <f t="shared" si="729"/>
        <v>0.97569153246330365</v>
      </c>
      <c r="AH921" s="1">
        <f t="shared" si="730"/>
        <v>1.0463232628280328</v>
      </c>
      <c r="AI921" s="2">
        <f t="shared" si="700"/>
        <v>21.977798525546916</v>
      </c>
      <c r="AJ921" s="1">
        <f>VLOOKUP(AI921,Graph!$D$3:$M$50,col)</f>
        <v>6.0000000000000001E-3</v>
      </c>
      <c r="AK921" s="1">
        <f>VLOOKUP(AI921,Graph!$D$3:$M$50,col+1)</f>
        <v>4.7999999999999996E-3</v>
      </c>
      <c r="AL921" s="1">
        <f t="shared" si="731"/>
        <v>5.1999999999999998E-3</v>
      </c>
      <c r="AM921" s="1">
        <f t="shared" si="701"/>
        <v>0.64051666666666662</v>
      </c>
      <c r="AN921" s="2">
        <f t="shared" si="732"/>
        <v>0.91480000000000072</v>
      </c>
      <c r="AO921" s="1">
        <f t="shared" si="733"/>
        <v>5.2877034670004756E-2</v>
      </c>
      <c r="AP921" s="1">
        <f t="shared" si="734"/>
        <v>1.0950869339460159</v>
      </c>
      <c r="AQ921" s="1">
        <f t="shared" si="735"/>
        <v>1.0950869339460154</v>
      </c>
      <c r="AR921" s="1">
        <f t="shared" si="736"/>
        <v>1.0950869339460156</v>
      </c>
      <c r="AS921" s="1">
        <f t="shared" si="737"/>
        <v>1.0950869339460156</v>
      </c>
      <c r="AT921" s="1">
        <f t="shared" si="738"/>
        <v>0.97569153246330365</v>
      </c>
      <c r="AU921" s="1">
        <f t="shared" si="739"/>
        <v>1.0463232628280223</v>
      </c>
      <c r="AV921" s="2">
        <f t="shared" si="704"/>
        <v>920</v>
      </c>
      <c r="AW921" s="1">
        <f t="shared" si="705"/>
        <v>1046.3232628280223</v>
      </c>
      <c r="AX921" s="1">
        <f t="shared" si="706"/>
        <v>0.97569153246330365</v>
      </c>
      <c r="AY921" s="1">
        <f t="shared" si="707"/>
        <v>1.0950869339460156</v>
      </c>
      <c r="AZ921" s="1">
        <f t="shared" si="702"/>
        <v>5.1999999999999998E-3</v>
      </c>
      <c r="BA921" s="1">
        <f t="shared" si="703"/>
        <v>21.977798525546916</v>
      </c>
    </row>
    <row r="922" spans="1:53">
      <c r="A922" s="2">
        <f t="shared" si="709"/>
        <v>0.92100000000000071</v>
      </c>
      <c r="B922" s="1">
        <f t="shared" si="695"/>
        <v>0.98182016666666749</v>
      </c>
      <c r="C922" s="1">
        <f t="shared" si="710"/>
        <v>5.5233475873658823E-2</v>
      </c>
      <c r="D922" s="1">
        <f t="shared" si="696"/>
        <v>1.1002524149435036</v>
      </c>
      <c r="E922" s="1">
        <f t="shared" si="740"/>
        <v>1.1002617380819701</v>
      </c>
      <c r="F922" s="1">
        <f t="shared" si="740"/>
        <v>1.1002620820277058</v>
      </c>
      <c r="G922" s="1">
        <f t="shared" si="740"/>
        <v>1.1002620947158623</v>
      </c>
      <c r="H922" s="1">
        <f t="shared" si="711"/>
        <v>1.0792165667228601</v>
      </c>
      <c r="I922" s="1">
        <f t="shared" si="697"/>
        <v>22.205732063325119</v>
      </c>
      <c r="J922" s="1">
        <f>VLOOKUP($I922,Graph!$D$3:$M$50,col)</f>
        <v>6.0000000000000001E-3</v>
      </c>
      <c r="K922" s="1">
        <f>VLOOKUP($I922,Graph!$D$3:$M$50,col+1)</f>
        <v>4.7999999999999996E-3</v>
      </c>
      <c r="L922" s="1">
        <f t="shared" si="712"/>
        <v>5.1999999999999998E-3</v>
      </c>
      <c r="M922" s="1">
        <f t="shared" si="713"/>
        <v>0.64051666666666662</v>
      </c>
      <c r="N922" s="1">
        <f t="shared" si="714"/>
        <v>0.91580000000000072</v>
      </c>
      <c r="O922" s="1">
        <f t="shared" si="715"/>
        <v>5.2880369202774676E-2</v>
      </c>
      <c r="P922" s="1">
        <f t="shared" si="716"/>
        <v>1.0952695980267304</v>
      </c>
      <c r="Q922" s="1">
        <f t="shared" si="717"/>
        <v>1.0951002868271766</v>
      </c>
      <c r="R922" s="1">
        <f t="shared" si="718"/>
        <v>1.095094397764462</v>
      </c>
      <c r="S922" s="1">
        <f t="shared" si="719"/>
        <v>1.0950941927542253</v>
      </c>
      <c r="T922" s="1">
        <f t="shared" si="720"/>
        <v>0.97570056525557169</v>
      </c>
      <c r="U922" s="1">
        <f t="shared" si="721"/>
        <v>1.0480463376018032</v>
      </c>
      <c r="V922" s="2">
        <f t="shared" si="698"/>
        <v>21.989856182716228</v>
      </c>
      <c r="W922" s="1">
        <f>VLOOKUP(V922,Graph!$D$3:$M$50,col)</f>
        <v>6.0000000000000001E-3</v>
      </c>
      <c r="X922" s="1">
        <f>VLOOKUP(V922,Graph!$D$3:$M$50,col+1)</f>
        <v>4.7999999999999996E-3</v>
      </c>
      <c r="Y922" s="1">
        <f t="shared" si="722"/>
        <v>5.1999999999999998E-3</v>
      </c>
      <c r="Z922" s="1">
        <f t="shared" si="699"/>
        <v>0.64051666666666662</v>
      </c>
      <c r="AA922" s="2">
        <f t="shared" si="723"/>
        <v>0.91580000000000072</v>
      </c>
      <c r="AB922" s="1">
        <f t="shared" si="724"/>
        <v>5.2880369202774676E-2</v>
      </c>
      <c r="AC922" s="1">
        <f t="shared" si="725"/>
        <v>1.0950941856171919</v>
      </c>
      <c r="AD922" s="1">
        <f t="shared" si="726"/>
        <v>1.0950941853687293</v>
      </c>
      <c r="AE922" s="1">
        <f t="shared" si="727"/>
        <v>1.0950941853600797</v>
      </c>
      <c r="AF922" s="1">
        <f t="shared" si="728"/>
        <v>1.0950941853597786</v>
      </c>
      <c r="AG922" s="1">
        <f t="shared" si="729"/>
        <v>0.97570056525557169</v>
      </c>
      <c r="AH922" s="1">
        <f t="shared" si="730"/>
        <v>1.0480463305250396</v>
      </c>
      <c r="AI922" s="2">
        <f t="shared" si="700"/>
        <v>21.98985613322191</v>
      </c>
      <c r="AJ922" s="1">
        <f>VLOOKUP(AI922,Graph!$D$3:$M$50,col)</f>
        <v>6.0000000000000001E-3</v>
      </c>
      <c r="AK922" s="1">
        <f>VLOOKUP(AI922,Graph!$D$3:$M$50,col+1)</f>
        <v>4.7999999999999996E-3</v>
      </c>
      <c r="AL922" s="1">
        <f t="shared" si="731"/>
        <v>5.1999999999999998E-3</v>
      </c>
      <c r="AM922" s="1">
        <f t="shared" si="701"/>
        <v>0.64051666666666662</v>
      </c>
      <c r="AN922" s="2">
        <f t="shared" si="732"/>
        <v>0.91580000000000072</v>
      </c>
      <c r="AO922" s="1">
        <f t="shared" si="733"/>
        <v>5.2880369202774676E-2</v>
      </c>
      <c r="AP922" s="1">
        <f t="shared" si="734"/>
        <v>1.095094185359768</v>
      </c>
      <c r="AQ922" s="1">
        <f t="shared" si="735"/>
        <v>1.0950941853597675</v>
      </c>
      <c r="AR922" s="1">
        <f t="shared" si="736"/>
        <v>1.0950941853597678</v>
      </c>
      <c r="AS922" s="1">
        <f t="shared" si="737"/>
        <v>1.0950941853597678</v>
      </c>
      <c r="AT922" s="1">
        <f t="shared" si="738"/>
        <v>0.97570056525557169</v>
      </c>
      <c r="AU922" s="1">
        <f t="shared" si="739"/>
        <v>1.0480463305250292</v>
      </c>
      <c r="AV922" s="2">
        <f t="shared" si="704"/>
        <v>921</v>
      </c>
      <c r="AW922" s="1">
        <f t="shared" si="705"/>
        <v>1048.0463305250291</v>
      </c>
      <c r="AX922" s="1">
        <f t="shared" si="706"/>
        <v>0.97570056525557169</v>
      </c>
      <c r="AY922" s="1">
        <f t="shared" si="707"/>
        <v>1.0950941853597678</v>
      </c>
      <c r="AZ922" s="1">
        <f t="shared" si="702"/>
        <v>5.1999999999999998E-3</v>
      </c>
      <c r="BA922" s="1">
        <f t="shared" si="703"/>
        <v>21.98985613322191</v>
      </c>
    </row>
    <row r="923" spans="1:53">
      <c r="A923" s="2">
        <f t="shared" si="709"/>
        <v>0.92200000000000071</v>
      </c>
      <c r="B923" s="1">
        <f t="shared" si="695"/>
        <v>0.98286133333333425</v>
      </c>
      <c r="C923" s="1">
        <f t="shared" si="710"/>
        <v>5.5236271176855416E-2</v>
      </c>
      <c r="D923" s="1">
        <f t="shared" si="696"/>
        <v>1.1002583850884728</v>
      </c>
      <c r="E923" s="1">
        <f t="shared" si="740"/>
        <v>1.100267929665848</v>
      </c>
      <c r="F923" s="1">
        <f t="shared" si="740"/>
        <v>1.1002682818051033</v>
      </c>
      <c r="G923" s="1">
        <f t="shared" si="740"/>
        <v>1.1002682947964011</v>
      </c>
      <c r="H923" s="1">
        <f t="shared" si="711"/>
        <v>1.0809808168480102</v>
      </c>
      <c r="I923" s="1">
        <f t="shared" si="697"/>
        <v>22.217825754936495</v>
      </c>
      <c r="J923" s="1">
        <f>VLOOKUP($I923,Graph!$D$3:$M$50,col)</f>
        <v>6.0000000000000001E-3</v>
      </c>
      <c r="K923" s="1">
        <f>VLOOKUP($I923,Graph!$D$3:$M$50,col+1)</f>
        <v>4.7999999999999996E-3</v>
      </c>
      <c r="L923" s="1">
        <f t="shared" si="712"/>
        <v>5.1999999999999998E-3</v>
      </c>
      <c r="M923" s="1">
        <f t="shared" si="713"/>
        <v>0.64051666666666662</v>
      </c>
      <c r="N923" s="1">
        <f t="shared" si="714"/>
        <v>0.91680000000000073</v>
      </c>
      <c r="O923" s="1">
        <f t="shared" si="715"/>
        <v>5.2883696775660488E-2</v>
      </c>
      <c r="P923" s="1">
        <f t="shared" si="716"/>
        <v>1.0952768151853813</v>
      </c>
      <c r="Q923" s="1">
        <f t="shared" si="717"/>
        <v>1.0951075231422485</v>
      </c>
      <c r="R923" s="1">
        <f t="shared" si="718"/>
        <v>1.0951016342552919</v>
      </c>
      <c r="S923" s="1">
        <f t="shared" si="719"/>
        <v>1.095101429234129</v>
      </c>
      <c r="T923" s="1">
        <f t="shared" si="720"/>
        <v>0.97570957848171402</v>
      </c>
      <c r="U923" s="1">
        <f t="shared" si="721"/>
        <v>1.0497703509462841</v>
      </c>
      <c r="V923" s="2">
        <f t="shared" si="698"/>
        <v>22.001907188362548</v>
      </c>
      <c r="W923" s="1">
        <f>VLOOKUP(V923,Graph!$D$3:$M$50,col)</f>
        <v>6.0000000000000001E-3</v>
      </c>
      <c r="X923" s="1">
        <f>VLOOKUP(V923,Graph!$D$3:$M$50,col+1)</f>
        <v>4.7999999999999996E-3</v>
      </c>
      <c r="Y923" s="1">
        <f t="shared" si="722"/>
        <v>5.1999999999999998E-3</v>
      </c>
      <c r="Z923" s="1">
        <f t="shared" si="699"/>
        <v>0.64051666666666662</v>
      </c>
      <c r="AA923" s="2">
        <f t="shared" si="723"/>
        <v>0.91680000000000073</v>
      </c>
      <c r="AB923" s="1">
        <f t="shared" si="724"/>
        <v>5.2883696775660488E-2</v>
      </c>
      <c r="AC923" s="1">
        <f t="shared" si="725"/>
        <v>1.0951014220961217</v>
      </c>
      <c r="AD923" s="1">
        <f t="shared" si="726"/>
        <v>1.0951014218476047</v>
      </c>
      <c r="AE923" s="1">
        <f t="shared" si="727"/>
        <v>1.0951014218389525</v>
      </c>
      <c r="AF923" s="1">
        <f t="shared" si="728"/>
        <v>1.0951014218386512</v>
      </c>
      <c r="AG923" s="1">
        <f t="shared" si="729"/>
        <v>0.97570957848171402</v>
      </c>
      <c r="AH923" s="1">
        <f t="shared" si="730"/>
        <v>1.0497703438569377</v>
      </c>
      <c r="AI923" s="2">
        <f t="shared" si="700"/>
        <v>22.001907138834525</v>
      </c>
      <c r="AJ923" s="1">
        <f>VLOOKUP(AI923,Graph!$D$3:$M$50,col)</f>
        <v>6.0000000000000001E-3</v>
      </c>
      <c r="AK923" s="1">
        <f>VLOOKUP(AI923,Graph!$D$3:$M$50,col+1)</f>
        <v>4.7999999999999996E-3</v>
      </c>
      <c r="AL923" s="1">
        <f t="shared" si="731"/>
        <v>5.1999999999999998E-3</v>
      </c>
      <c r="AM923" s="1">
        <f t="shared" si="701"/>
        <v>0.64051666666666662</v>
      </c>
      <c r="AN923" s="2">
        <f t="shared" si="732"/>
        <v>0.91680000000000073</v>
      </c>
      <c r="AO923" s="1">
        <f t="shared" si="733"/>
        <v>5.2883696775660488E-2</v>
      </c>
      <c r="AP923" s="1">
        <f t="shared" si="734"/>
        <v>1.095101421838641</v>
      </c>
      <c r="AQ923" s="1">
        <f t="shared" si="735"/>
        <v>1.0951014218386403</v>
      </c>
      <c r="AR923" s="1">
        <f t="shared" si="736"/>
        <v>1.0951014218386403</v>
      </c>
      <c r="AS923" s="1">
        <f t="shared" si="737"/>
        <v>1.0951014218386403</v>
      </c>
      <c r="AT923" s="1">
        <f t="shared" si="738"/>
        <v>0.97570957848171402</v>
      </c>
      <c r="AU923" s="1">
        <f t="shared" si="739"/>
        <v>1.0497703438569275</v>
      </c>
      <c r="AV923" s="2">
        <f t="shared" si="704"/>
        <v>922</v>
      </c>
      <c r="AW923" s="1">
        <f t="shared" si="705"/>
        <v>1049.7703438569274</v>
      </c>
      <c r="AX923" s="1">
        <f t="shared" si="706"/>
        <v>0.97570957848171402</v>
      </c>
      <c r="AY923" s="1">
        <f t="shared" si="707"/>
        <v>1.0951014218386403</v>
      </c>
      <c r="AZ923" s="1">
        <f t="shared" si="702"/>
        <v>5.1999999999999998E-3</v>
      </c>
      <c r="BA923" s="1">
        <f t="shared" si="703"/>
        <v>22.001907138834525</v>
      </c>
    </row>
    <row r="924" spans="1:53">
      <c r="A924" s="2">
        <f t="shared" si="709"/>
        <v>0.92300000000000071</v>
      </c>
      <c r="B924" s="1">
        <f t="shared" si="695"/>
        <v>0.9839025000000009</v>
      </c>
      <c r="C924" s="1">
        <f t="shared" si="710"/>
        <v>5.5239060634573768E-2</v>
      </c>
      <c r="D924" s="1">
        <f t="shared" si="696"/>
        <v>1.100264342845684</v>
      </c>
      <c r="E924" s="1">
        <f t="shared" si="740"/>
        <v>1.1002741084452166</v>
      </c>
      <c r="F924" s="1">
        <f t="shared" si="740"/>
        <v>1.1002744687636912</v>
      </c>
      <c r="G924" s="1">
        <f t="shared" si="740"/>
        <v>1.1002744820576413</v>
      </c>
      <c r="H924" s="1">
        <f t="shared" si="711"/>
        <v>1.082746027890664</v>
      </c>
      <c r="I924" s="1">
        <f t="shared" si="697"/>
        <v>22.229912871309701</v>
      </c>
      <c r="J924" s="1">
        <f>VLOOKUP($I924,Graph!$D$3:$M$50,col)</f>
        <v>6.0000000000000001E-3</v>
      </c>
      <c r="K924" s="1">
        <f>VLOOKUP($I924,Graph!$D$3:$M$50,col+1)</f>
        <v>4.7999999999999996E-3</v>
      </c>
      <c r="L924" s="1">
        <f t="shared" si="712"/>
        <v>5.1999999999999998E-3</v>
      </c>
      <c r="M924" s="1">
        <f t="shared" si="713"/>
        <v>0.64051666666666662</v>
      </c>
      <c r="N924" s="1">
        <f t="shared" si="714"/>
        <v>0.91780000000000073</v>
      </c>
      <c r="O924" s="1">
        <f t="shared" si="715"/>
        <v>5.2887017410424744E-2</v>
      </c>
      <c r="P924" s="1">
        <f t="shared" si="716"/>
        <v>1.0952840174867646</v>
      </c>
      <c r="Q924" s="1">
        <f t="shared" si="717"/>
        <v>1.0951147445684708</v>
      </c>
      <c r="R924" s="1">
        <f t="shared" si="718"/>
        <v>1.095108855857287</v>
      </c>
      <c r="S924" s="1">
        <f t="shared" si="719"/>
        <v>1.0951086508252346</v>
      </c>
      <c r="T924" s="1">
        <f t="shared" si="720"/>
        <v>0.97571857220523572</v>
      </c>
      <c r="U924" s="1">
        <f t="shared" si="721"/>
        <v>1.0514953094069577</v>
      </c>
      <c r="V924" s="2">
        <f t="shared" si="698"/>
        <v>22.013951602770891</v>
      </c>
      <c r="W924" s="1">
        <f>VLOOKUP(V924,Graph!$D$3:$M$50,col)</f>
        <v>6.0000000000000001E-3</v>
      </c>
      <c r="X924" s="1">
        <f>VLOOKUP(V924,Graph!$D$3:$M$50,col+1)</f>
        <v>4.7999999999999996E-3</v>
      </c>
      <c r="Y924" s="1">
        <f t="shared" si="722"/>
        <v>5.1999999999999998E-3</v>
      </c>
      <c r="Z924" s="1">
        <f t="shared" si="699"/>
        <v>0.64051666666666662</v>
      </c>
      <c r="AA924" s="2">
        <f t="shared" si="723"/>
        <v>0.91780000000000073</v>
      </c>
      <c r="AB924" s="1">
        <f t="shared" si="724"/>
        <v>5.2887017410424744E-2</v>
      </c>
      <c r="AC924" s="1">
        <f t="shared" si="725"/>
        <v>1.0951086436862558</v>
      </c>
      <c r="AD924" s="1">
        <f t="shared" si="726"/>
        <v>1.0951086434376847</v>
      </c>
      <c r="AE924" s="1">
        <f t="shared" si="727"/>
        <v>1.0951086434290296</v>
      </c>
      <c r="AF924" s="1">
        <f t="shared" si="728"/>
        <v>1.095108643428728</v>
      </c>
      <c r="AG924" s="1">
        <f t="shared" si="729"/>
        <v>0.97571857220523572</v>
      </c>
      <c r="AH924" s="1">
        <f t="shared" si="730"/>
        <v>1.0514953023050213</v>
      </c>
      <c r="AI924" s="2">
        <f t="shared" si="700"/>
        <v>22.013951553209193</v>
      </c>
      <c r="AJ924" s="1">
        <f>VLOOKUP(AI924,Graph!$D$3:$M$50,col)</f>
        <v>6.0000000000000001E-3</v>
      </c>
      <c r="AK924" s="1">
        <f>VLOOKUP(AI924,Graph!$D$3:$M$50,col+1)</f>
        <v>4.7999999999999996E-3</v>
      </c>
      <c r="AL924" s="1">
        <f t="shared" si="731"/>
        <v>5.1999999999999998E-3</v>
      </c>
      <c r="AM924" s="1">
        <f t="shared" si="701"/>
        <v>0.64051666666666662</v>
      </c>
      <c r="AN924" s="2">
        <f t="shared" si="732"/>
        <v>0.91780000000000073</v>
      </c>
      <c r="AO924" s="1">
        <f t="shared" si="733"/>
        <v>5.2887017410424744E-2</v>
      </c>
      <c r="AP924" s="1">
        <f t="shared" si="734"/>
        <v>1.0951086434287174</v>
      </c>
      <c r="AQ924" s="1">
        <f t="shared" si="735"/>
        <v>1.0951086434287172</v>
      </c>
      <c r="AR924" s="1">
        <f t="shared" si="736"/>
        <v>1.0951086434287174</v>
      </c>
      <c r="AS924" s="1">
        <f t="shared" si="737"/>
        <v>1.0951086434287172</v>
      </c>
      <c r="AT924" s="1">
        <f t="shared" si="738"/>
        <v>0.97571857220523572</v>
      </c>
      <c r="AU924" s="1">
        <f t="shared" si="739"/>
        <v>1.0514953023050109</v>
      </c>
      <c r="AV924" s="2">
        <f t="shared" si="704"/>
        <v>923</v>
      </c>
      <c r="AW924" s="1">
        <f t="shared" si="705"/>
        <v>1051.4953023050109</v>
      </c>
      <c r="AX924" s="1">
        <f t="shared" si="706"/>
        <v>0.97571857220523572</v>
      </c>
      <c r="AY924" s="1">
        <f t="shared" si="707"/>
        <v>1.0951086434287172</v>
      </c>
      <c r="AZ924" s="1">
        <f t="shared" si="702"/>
        <v>5.1999999999999998E-3</v>
      </c>
      <c r="BA924" s="1">
        <f t="shared" si="703"/>
        <v>22.013951553209193</v>
      </c>
    </row>
    <row r="925" spans="1:53">
      <c r="A925" s="2">
        <f t="shared" si="709"/>
        <v>0.92400000000000071</v>
      </c>
      <c r="B925" s="1">
        <f t="shared" si="695"/>
        <v>0.98494366666666755</v>
      </c>
      <c r="C925" s="1">
        <f t="shared" si="710"/>
        <v>5.5241844265127994E-2</v>
      </c>
      <c r="D925" s="1">
        <f t="shared" si="696"/>
        <v>1.1002702882536479</v>
      </c>
      <c r="E925" s="1">
        <f t="shared" si="740"/>
        <v>1.1002802744597511</v>
      </c>
      <c r="F925" s="1">
        <f t="shared" si="740"/>
        <v>1.1002806429431797</v>
      </c>
      <c r="G925" s="1">
        <f t="shared" si="740"/>
        <v>1.1002806565392951</v>
      </c>
      <c r="H925" s="1">
        <f t="shared" si="711"/>
        <v>1.0845121993277835</v>
      </c>
      <c r="I925" s="1">
        <f t="shared" si="697"/>
        <v>22.241993423151783</v>
      </c>
      <c r="J925" s="1">
        <f>VLOOKUP($I925,Graph!$D$3:$M$50,col)</f>
        <v>6.0000000000000001E-3</v>
      </c>
      <c r="K925" s="1">
        <f>VLOOKUP($I925,Graph!$D$3:$M$50,col+1)</f>
        <v>4.7999999999999996E-3</v>
      </c>
      <c r="L925" s="1">
        <f t="shared" si="712"/>
        <v>5.1999999999999998E-3</v>
      </c>
      <c r="M925" s="1">
        <f t="shared" si="713"/>
        <v>0.64051666666666662</v>
      </c>
      <c r="N925" s="1">
        <f t="shared" si="714"/>
        <v>0.91880000000000073</v>
      </c>
      <c r="O925" s="1">
        <f t="shared" si="715"/>
        <v>5.289033112873933E-2</v>
      </c>
      <c r="P925" s="1">
        <f t="shared" si="716"/>
        <v>1.095291204976703</v>
      </c>
      <c r="Q925" s="1">
        <f t="shared" si="717"/>
        <v>1.0951219511517389</v>
      </c>
      <c r="R925" s="1">
        <f t="shared" si="718"/>
        <v>1.0951160626163414</v>
      </c>
      <c r="S925" s="1">
        <f t="shared" si="719"/>
        <v>1.0951158575734352</v>
      </c>
      <c r="T925" s="1">
        <f t="shared" si="720"/>
        <v>0.97572754648936721</v>
      </c>
      <c r="U925" s="1">
        <f t="shared" si="721"/>
        <v>1.0532212124659694</v>
      </c>
      <c r="V925" s="2">
        <f t="shared" si="698"/>
        <v>22.025989436736129</v>
      </c>
      <c r="W925" s="1">
        <f>VLOOKUP(V925,Graph!$D$3:$M$50,col)</f>
        <v>6.0000000000000001E-3</v>
      </c>
      <c r="X925" s="1">
        <f>VLOOKUP(V925,Graph!$D$3:$M$50,col+1)</f>
        <v>4.7999999999999996E-3</v>
      </c>
      <c r="Y925" s="1">
        <f t="shared" si="722"/>
        <v>5.1999999999999998E-3</v>
      </c>
      <c r="Z925" s="1">
        <f t="shared" si="699"/>
        <v>0.64051666666666662</v>
      </c>
      <c r="AA925" s="2">
        <f t="shared" si="723"/>
        <v>0.91880000000000073</v>
      </c>
      <c r="AB925" s="1">
        <f t="shared" si="724"/>
        <v>5.289033112873933E-2</v>
      </c>
      <c r="AC925" s="1">
        <f t="shared" si="725"/>
        <v>1.0951158504334877</v>
      </c>
      <c r="AD925" s="1">
        <f t="shared" si="726"/>
        <v>1.0951158501848623</v>
      </c>
      <c r="AE925" s="1">
        <f t="shared" si="727"/>
        <v>1.0951158501762046</v>
      </c>
      <c r="AF925" s="1">
        <f t="shared" si="728"/>
        <v>1.0951158501759033</v>
      </c>
      <c r="AG925" s="1">
        <f t="shared" si="729"/>
        <v>0.97572754648936721</v>
      </c>
      <c r="AH925" s="1">
        <f t="shared" si="730"/>
        <v>1.0532212053514369</v>
      </c>
      <c r="AI925" s="2">
        <f t="shared" si="700"/>
        <v>22.025989387140783</v>
      </c>
      <c r="AJ925" s="1">
        <f>VLOOKUP(AI925,Graph!$D$3:$M$50,col)</f>
        <v>6.0000000000000001E-3</v>
      </c>
      <c r="AK925" s="1">
        <f>VLOOKUP(AI925,Graph!$D$3:$M$50,col+1)</f>
        <v>4.7999999999999996E-3</v>
      </c>
      <c r="AL925" s="1">
        <f t="shared" si="731"/>
        <v>5.1999999999999998E-3</v>
      </c>
      <c r="AM925" s="1">
        <f t="shared" si="701"/>
        <v>0.64051666666666662</v>
      </c>
      <c r="AN925" s="2">
        <f t="shared" si="732"/>
        <v>0.91880000000000073</v>
      </c>
      <c r="AO925" s="1">
        <f t="shared" si="733"/>
        <v>5.289033112873933E-2</v>
      </c>
      <c r="AP925" s="1">
        <f t="shared" si="734"/>
        <v>1.0951158501758926</v>
      </c>
      <c r="AQ925" s="1">
        <f t="shared" si="735"/>
        <v>1.0951158501758924</v>
      </c>
      <c r="AR925" s="1">
        <f t="shared" si="736"/>
        <v>1.0951158501758924</v>
      </c>
      <c r="AS925" s="1">
        <f t="shared" si="737"/>
        <v>1.0951158501758924</v>
      </c>
      <c r="AT925" s="1">
        <f t="shared" si="738"/>
        <v>0.97572754648936721</v>
      </c>
      <c r="AU925" s="1">
        <f t="shared" si="739"/>
        <v>1.0532212053514265</v>
      </c>
      <c r="AV925" s="2">
        <f t="shared" si="704"/>
        <v>924</v>
      </c>
      <c r="AW925" s="1">
        <f t="shared" si="705"/>
        <v>1053.2212053514265</v>
      </c>
      <c r="AX925" s="1">
        <f t="shared" si="706"/>
        <v>0.97572754648936721</v>
      </c>
      <c r="AY925" s="1">
        <f t="shared" si="707"/>
        <v>1.0951158501758924</v>
      </c>
      <c r="AZ925" s="1">
        <f t="shared" si="702"/>
        <v>5.1999999999999998E-3</v>
      </c>
      <c r="BA925" s="1">
        <f t="shared" si="703"/>
        <v>22.025989387140783</v>
      </c>
    </row>
    <row r="926" spans="1:53">
      <c r="A926" s="2">
        <f t="shared" si="709"/>
        <v>0.92500000000000071</v>
      </c>
      <c r="B926" s="1">
        <f t="shared" si="695"/>
        <v>0.9859848333333342</v>
      </c>
      <c r="C926" s="1">
        <f t="shared" si="710"/>
        <v>5.5244622086755769E-2</v>
      </c>
      <c r="D926" s="1">
        <f t="shared" si="696"/>
        <v>1.1002762213507153</v>
      </c>
      <c r="E926" s="1">
        <f t="shared" si="740"/>
        <v>1.1002864277489621</v>
      </c>
      <c r="F926" s="1">
        <f t="shared" si="740"/>
        <v>1.1002868043831162</v>
      </c>
      <c r="G926" s="1">
        <f t="shared" si="740"/>
        <v>1.1002868182809109</v>
      </c>
      <c r="H926" s="1">
        <f t="shared" si="711"/>
        <v>1.0862793306371852</v>
      </c>
      <c r="I926" s="1">
        <f t="shared" si="697"/>
        <v>22.254067421140775</v>
      </c>
      <c r="J926" s="1">
        <f>VLOOKUP($I926,Graph!$D$3:$M$50,col)</f>
        <v>6.0000000000000001E-3</v>
      </c>
      <c r="K926" s="1">
        <f>VLOOKUP($I926,Graph!$D$3:$M$50,col+1)</f>
        <v>4.7999999999999996E-3</v>
      </c>
      <c r="L926" s="1">
        <f t="shared" si="712"/>
        <v>5.1999999999999998E-3</v>
      </c>
      <c r="M926" s="1">
        <f t="shared" si="713"/>
        <v>0.64051666666666662</v>
      </c>
      <c r="N926" s="1">
        <f t="shared" si="714"/>
        <v>0.91980000000000073</v>
      </c>
      <c r="O926" s="1">
        <f t="shared" si="715"/>
        <v>5.2893637952186004E-2</v>
      </c>
      <c r="P926" s="1">
        <f t="shared" si="716"/>
        <v>1.0952983777008287</v>
      </c>
      <c r="Q926" s="1">
        <f t="shared" si="717"/>
        <v>1.0951291429377594</v>
      </c>
      <c r="R926" s="1">
        <f t="shared" si="718"/>
        <v>1.0951232545781608</v>
      </c>
      <c r="S926" s="1">
        <f t="shared" si="719"/>
        <v>1.0951230495244375</v>
      </c>
      <c r="T926" s="1">
        <f t="shared" si="720"/>
        <v>0.97573650139706603</v>
      </c>
      <c r="U926" s="1">
        <f t="shared" si="721"/>
        <v>1.0549480596063183</v>
      </c>
      <c r="V926" s="2">
        <f t="shared" si="698"/>
        <v>22.03802070102374</v>
      </c>
      <c r="W926" s="1">
        <f>VLOOKUP(V926,Graph!$D$3:$M$50,col)</f>
        <v>6.0000000000000001E-3</v>
      </c>
      <c r="X926" s="1">
        <f>VLOOKUP(V926,Graph!$D$3:$M$50,col+1)</f>
        <v>4.7999999999999996E-3</v>
      </c>
      <c r="Y926" s="1">
        <f t="shared" si="722"/>
        <v>5.1999999999999998E-3</v>
      </c>
      <c r="Z926" s="1">
        <f t="shared" si="699"/>
        <v>0.64051666666666662</v>
      </c>
      <c r="AA926" s="2">
        <f t="shared" si="723"/>
        <v>0.91980000000000073</v>
      </c>
      <c r="AB926" s="1">
        <f t="shared" si="724"/>
        <v>5.2893637952186004E-2</v>
      </c>
      <c r="AC926" s="1">
        <f t="shared" si="725"/>
        <v>1.0951230423835232</v>
      </c>
      <c r="AD926" s="1">
        <f t="shared" si="726"/>
        <v>1.0951230421348439</v>
      </c>
      <c r="AE926" s="1">
        <f t="shared" si="727"/>
        <v>1.0951230421261837</v>
      </c>
      <c r="AF926" s="1">
        <f t="shared" si="728"/>
        <v>1.095123042125882</v>
      </c>
      <c r="AG926" s="1">
        <f t="shared" si="729"/>
        <v>0.97573650139706603</v>
      </c>
      <c r="AH926" s="1">
        <f t="shared" si="730"/>
        <v>1.0549480524791814</v>
      </c>
      <c r="AI926" s="2">
        <f t="shared" si="700"/>
        <v>22.038020651394763</v>
      </c>
      <c r="AJ926" s="1">
        <f>VLOOKUP(AI926,Graph!$D$3:$M$50,col)</f>
        <v>6.0000000000000001E-3</v>
      </c>
      <c r="AK926" s="1">
        <f>VLOOKUP(AI926,Graph!$D$3:$M$50,col+1)</f>
        <v>4.7999999999999996E-3</v>
      </c>
      <c r="AL926" s="1">
        <f t="shared" si="731"/>
        <v>5.1999999999999998E-3</v>
      </c>
      <c r="AM926" s="1">
        <f t="shared" si="701"/>
        <v>0.64051666666666662</v>
      </c>
      <c r="AN926" s="2">
        <f t="shared" si="732"/>
        <v>0.91980000000000073</v>
      </c>
      <c r="AO926" s="1">
        <f t="shared" si="733"/>
        <v>5.2893637952186004E-2</v>
      </c>
      <c r="AP926" s="1">
        <f t="shared" si="734"/>
        <v>1.0951230421258711</v>
      </c>
      <c r="AQ926" s="1">
        <f t="shared" si="735"/>
        <v>1.0951230421258711</v>
      </c>
      <c r="AR926" s="1">
        <f t="shared" si="736"/>
        <v>1.0951230421258711</v>
      </c>
      <c r="AS926" s="1">
        <f t="shared" si="737"/>
        <v>1.0951230421258711</v>
      </c>
      <c r="AT926" s="1">
        <f t="shared" si="738"/>
        <v>0.97573650139706603</v>
      </c>
      <c r="AU926" s="1">
        <f t="shared" si="739"/>
        <v>1.0549480524791712</v>
      </c>
      <c r="AV926" s="2">
        <f t="shared" si="704"/>
        <v>925</v>
      </c>
      <c r="AW926" s="1">
        <f t="shared" si="705"/>
        <v>1054.9480524791713</v>
      </c>
      <c r="AX926" s="1">
        <f t="shared" si="706"/>
        <v>0.97573650139706603</v>
      </c>
      <c r="AY926" s="1">
        <f t="shared" si="707"/>
        <v>1.0951230421258711</v>
      </c>
      <c r="AZ926" s="1">
        <f t="shared" si="702"/>
        <v>5.1999999999999998E-3</v>
      </c>
      <c r="BA926" s="1">
        <f t="shared" si="703"/>
        <v>22.038020651394763</v>
      </c>
    </row>
    <row r="927" spans="1:53">
      <c r="A927" s="2">
        <f t="shared" si="709"/>
        <v>0.92600000000000071</v>
      </c>
      <c r="B927" s="1">
        <f t="shared" si="695"/>
        <v>0.98702600000000085</v>
      </c>
      <c r="C927" s="1">
        <f t="shared" si="710"/>
        <v>5.5247394117618795E-2</v>
      </c>
      <c r="D927" s="1">
        <f t="shared" si="696"/>
        <v>1.100282142175079</v>
      </c>
      <c r="E927" s="1">
        <f t="shared" si="740"/>
        <v>1.100292568352198</v>
      </c>
      <c r="F927" s="1">
        <f t="shared" si="740"/>
        <v>1.1002929531228858</v>
      </c>
      <c r="G927" s="1">
        <f t="shared" si="740"/>
        <v>1.1002929673218742</v>
      </c>
      <c r="H927" s="1">
        <f t="shared" si="711"/>
        <v>1.0880474212975351</v>
      </c>
      <c r="I927" s="1">
        <f t="shared" si="697"/>
        <v>22.266134875925804</v>
      </c>
      <c r="J927" s="1">
        <f>VLOOKUP($I927,Graph!$D$3:$M$50,col)</f>
        <v>6.0000000000000001E-3</v>
      </c>
      <c r="K927" s="1">
        <f>VLOOKUP($I927,Graph!$D$3:$M$50,col+1)</f>
        <v>4.7999999999999996E-3</v>
      </c>
      <c r="L927" s="1">
        <f t="shared" si="712"/>
        <v>5.1999999999999998E-3</v>
      </c>
      <c r="M927" s="1">
        <f t="shared" si="713"/>
        <v>0.64051666666666662</v>
      </c>
      <c r="N927" s="1">
        <f t="shared" si="714"/>
        <v>0.92080000000000073</v>
      </c>
      <c r="O927" s="1">
        <f t="shared" si="715"/>
        <v>5.2896937902256809E-2</v>
      </c>
      <c r="P927" s="1">
        <f t="shared" si="716"/>
        <v>1.0953055357045887</v>
      </c>
      <c r="Q927" s="1">
        <f t="shared" si="717"/>
        <v>1.0951363199720525</v>
      </c>
      <c r="R927" s="1">
        <f t="shared" si="718"/>
        <v>1.0951304317882644</v>
      </c>
      <c r="S927" s="1">
        <f t="shared" si="719"/>
        <v>1.095130226723759</v>
      </c>
      <c r="T927" s="1">
        <f t="shared" si="720"/>
        <v>0.97574543699101757</v>
      </c>
      <c r="U927" s="1">
        <f t="shared" si="721"/>
        <v>1.0566758503118485</v>
      </c>
      <c r="V927" s="2">
        <f t="shared" si="698"/>
        <v>22.050045406369897</v>
      </c>
      <c r="W927" s="1">
        <f>VLOOKUP(V927,Graph!$D$3:$M$50,col)</f>
        <v>6.0000000000000001E-3</v>
      </c>
      <c r="X927" s="1">
        <f>VLOOKUP(V927,Graph!$D$3:$M$50,col+1)</f>
        <v>4.7999999999999996E-3</v>
      </c>
      <c r="Y927" s="1">
        <f t="shared" si="722"/>
        <v>5.1999999999999998E-3</v>
      </c>
      <c r="Z927" s="1">
        <f t="shared" si="699"/>
        <v>0.64051666666666662</v>
      </c>
      <c r="AA927" s="2">
        <f t="shared" si="723"/>
        <v>0.92080000000000073</v>
      </c>
      <c r="AB927" s="1">
        <f t="shared" si="724"/>
        <v>5.2896937902256809E-2</v>
      </c>
      <c r="AC927" s="1">
        <f t="shared" si="725"/>
        <v>1.0951302195818808</v>
      </c>
      <c r="AD927" s="1">
        <f t="shared" si="726"/>
        <v>1.0951302193331471</v>
      </c>
      <c r="AE927" s="1">
        <f t="shared" si="727"/>
        <v>1.0951302193244843</v>
      </c>
      <c r="AF927" s="1">
        <f t="shared" si="728"/>
        <v>1.0951302193241825</v>
      </c>
      <c r="AG927" s="1">
        <f t="shared" si="729"/>
        <v>0.97574543699101757</v>
      </c>
      <c r="AH927" s="1">
        <f t="shared" si="730"/>
        <v>1.0566758431721004</v>
      </c>
      <c r="AI927" s="2">
        <f t="shared" si="700"/>
        <v>22.050045356707308</v>
      </c>
      <c r="AJ927" s="1">
        <f>VLOOKUP(AI927,Graph!$D$3:$M$50,col)</f>
        <v>6.0000000000000001E-3</v>
      </c>
      <c r="AK927" s="1">
        <f>VLOOKUP(AI927,Graph!$D$3:$M$50,col+1)</f>
        <v>4.7999999999999996E-3</v>
      </c>
      <c r="AL927" s="1">
        <f t="shared" si="731"/>
        <v>5.1999999999999998E-3</v>
      </c>
      <c r="AM927" s="1">
        <f t="shared" si="701"/>
        <v>0.64051666666666662</v>
      </c>
      <c r="AN927" s="2">
        <f t="shared" si="732"/>
        <v>0.92080000000000073</v>
      </c>
      <c r="AO927" s="1">
        <f t="shared" si="733"/>
        <v>5.2896937902256809E-2</v>
      </c>
      <c r="AP927" s="1">
        <f t="shared" si="734"/>
        <v>1.0951302193241721</v>
      </c>
      <c r="AQ927" s="1">
        <f t="shared" si="735"/>
        <v>1.0951302193241714</v>
      </c>
      <c r="AR927" s="1">
        <f t="shared" si="736"/>
        <v>1.0951302193241716</v>
      </c>
      <c r="AS927" s="1">
        <f t="shared" si="737"/>
        <v>1.0951302193241716</v>
      </c>
      <c r="AT927" s="1">
        <f t="shared" si="738"/>
        <v>0.97574543699101757</v>
      </c>
      <c r="AU927" s="1">
        <f t="shared" si="739"/>
        <v>1.0566758431720897</v>
      </c>
      <c r="AV927" s="2">
        <f t="shared" si="704"/>
        <v>926</v>
      </c>
      <c r="AW927" s="1">
        <f t="shared" si="705"/>
        <v>1056.6758431720898</v>
      </c>
      <c r="AX927" s="1">
        <f t="shared" si="706"/>
        <v>0.97574543699101757</v>
      </c>
      <c r="AY927" s="1">
        <f t="shared" si="707"/>
        <v>1.0951302193241716</v>
      </c>
      <c r="AZ927" s="1">
        <f t="shared" si="702"/>
        <v>5.1999999999999998E-3</v>
      </c>
      <c r="BA927" s="1">
        <f t="shared" si="703"/>
        <v>22.050045356707308</v>
      </c>
    </row>
    <row r="928" spans="1:53">
      <c r="A928" s="2">
        <f t="shared" si="709"/>
        <v>0.92700000000000071</v>
      </c>
      <c r="B928" s="1">
        <f t="shared" si="695"/>
        <v>0.9880671666666675</v>
      </c>
      <c r="C928" s="1">
        <f t="shared" si="710"/>
        <v>5.5250160375803069E-2</v>
      </c>
      <c r="D928" s="1">
        <f t="shared" si="696"/>
        <v>1.1002880507647734</v>
      </c>
      <c r="E928" s="1">
        <f t="shared" si="740"/>
        <v>1.1002986963086439</v>
      </c>
      <c r="F928" s="1">
        <f t="shared" si="740"/>
        <v>1.1002990892017095</v>
      </c>
      <c r="G928" s="1">
        <f t="shared" si="740"/>
        <v>1.1002991037014083</v>
      </c>
      <c r="H928" s="1">
        <f t="shared" si="711"/>
        <v>1.0898164707883489</v>
      </c>
      <c r="I928" s="1">
        <f t="shared" si="697"/>
        <v>22.278195798127214</v>
      </c>
      <c r="J928" s="1">
        <f>VLOOKUP($I928,Graph!$D$3:$M$50,col)</f>
        <v>6.0000000000000001E-3</v>
      </c>
      <c r="K928" s="1">
        <f>VLOOKUP($I928,Graph!$D$3:$M$50,col+1)</f>
        <v>4.7999999999999996E-3</v>
      </c>
      <c r="L928" s="1">
        <f t="shared" si="712"/>
        <v>5.1999999999999998E-3</v>
      </c>
      <c r="M928" s="1">
        <f t="shared" si="713"/>
        <v>0.64051666666666662</v>
      </c>
      <c r="N928" s="1">
        <f t="shared" si="714"/>
        <v>0.92180000000000073</v>
      </c>
      <c r="O928" s="1">
        <f t="shared" si="715"/>
        <v>5.2900231000354618E-2</v>
      </c>
      <c r="P928" s="1">
        <f t="shared" si="716"/>
        <v>1.0953126790332426</v>
      </c>
      <c r="Q928" s="1">
        <f t="shared" si="717"/>
        <v>1.0951434822999504</v>
      </c>
      <c r="R928" s="1">
        <f t="shared" si="718"/>
        <v>1.0951375942919828</v>
      </c>
      <c r="S928" s="1">
        <f t="shared" si="719"/>
        <v>1.0951373892167322</v>
      </c>
      <c r="T928" s="1">
        <f t="shared" si="720"/>
        <v>0.97575435333363747</v>
      </c>
      <c r="U928" s="1">
        <f t="shared" si="721"/>
        <v>1.0584045840672509</v>
      </c>
      <c r="V928" s="2">
        <f t="shared" si="698"/>
        <v>22.062063563481559</v>
      </c>
      <c r="W928" s="1">
        <f>VLOOKUP(V928,Graph!$D$3:$M$50,col)</f>
        <v>6.0000000000000001E-3</v>
      </c>
      <c r="X928" s="1">
        <f>VLOOKUP(V928,Graph!$D$3:$M$50,col+1)</f>
        <v>4.7999999999999996E-3</v>
      </c>
      <c r="Y928" s="1">
        <f t="shared" si="722"/>
        <v>5.1999999999999998E-3</v>
      </c>
      <c r="Z928" s="1">
        <f t="shared" si="699"/>
        <v>0.64051666666666662</v>
      </c>
      <c r="AA928" s="2">
        <f t="shared" si="723"/>
        <v>0.92180000000000073</v>
      </c>
      <c r="AB928" s="1">
        <f t="shared" si="724"/>
        <v>5.2900231000354618E-2</v>
      </c>
      <c r="AC928" s="1">
        <f t="shared" si="725"/>
        <v>1.0951373820738919</v>
      </c>
      <c r="AD928" s="1">
        <f t="shared" si="726"/>
        <v>1.0951373818251042</v>
      </c>
      <c r="AE928" s="1">
        <f t="shared" si="727"/>
        <v>1.0951373818164389</v>
      </c>
      <c r="AF928" s="1">
        <f t="shared" si="728"/>
        <v>1.0951373818161367</v>
      </c>
      <c r="AG928" s="1">
        <f t="shared" si="729"/>
        <v>0.97575435333363747</v>
      </c>
      <c r="AH928" s="1">
        <f t="shared" si="730"/>
        <v>1.0584045769148844</v>
      </c>
      <c r="AI928" s="2">
        <f t="shared" si="700"/>
        <v>22.06206351378539</v>
      </c>
      <c r="AJ928" s="1">
        <f>VLOOKUP(AI928,Graph!$D$3:$M$50,col)</f>
        <v>6.0000000000000001E-3</v>
      </c>
      <c r="AK928" s="1">
        <f>VLOOKUP(AI928,Graph!$D$3:$M$50,col+1)</f>
        <v>4.7999999999999996E-3</v>
      </c>
      <c r="AL928" s="1">
        <f t="shared" si="731"/>
        <v>5.1999999999999998E-3</v>
      </c>
      <c r="AM928" s="1">
        <f t="shared" si="701"/>
        <v>0.64051666666666662</v>
      </c>
      <c r="AN928" s="2">
        <f t="shared" si="732"/>
        <v>0.92180000000000073</v>
      </c>
      <c r="AO928" s="1">
        <f t="shared" si="733"/>
        <v>5.2900231000354618E-2</v>
      </c>
      <c r="AP928" s="1">
        <f t="shared" si="734"/>
        <v>1.0951373818161263</v>
      </c>
      <c r="AQ928" s="1">
        <f t="shared" si="735"/>
        <v>1.0951373818161261</v>
      </c>
      <c r="AR928" s="1">
        <f t="shared" si="736"/>
        <v>1.0951373818161259</v>
      </c>
      <c r="AS928" s="1">
        <f t="shared" si="737"/>
        <v>1.0951373818161261</v>
      </c>
      <c r="AT928" s="1">
        <f t="shared" si="738"/>
        <v>0.97575435333363747</v>
      </c>
      <c r="AU928" s="1">
        <f t="shared" si="739"/>
        <v>1.058404576914874</v>
      </c>
      <c r="AV928" s="2">
        <f t="shared" si="704"/>
        <v>927</v>
      </c>
      <c r="AW928" s="1">
        <f t="shared" si="705"/>
        <v>1058.404576914874</v>
      </c>
      <c r="AX928" s="1">
        <f t="shared" si="706"/>
        <v>0.97575435333363747</v>
      </c>
      <c r="AY928" s="1">
        <f t="shared" si="707"/>
        <v>1.0951373818161261</v>
      </c>
      <c r="AZ928" s="1">
        <f t="shared" si="702"/>
        <v>5.1999999999999998E-3</v>
      </c>
      <c r="BA928" s="1">
        <f t="shared" si="703"/>
        <v>22.06206351378539</v>
      </c>
    </row>
    <row r="929" spans="1:53">
      <c r="A929" s="2">
        <f t="shared" si="709"/>
        <v>0.92800000000000071</v>
      </c>
      <c r="B929" s="1">
        <f t="shared" si="695"/>
        <v>0.98910833333333426</v>
      </c>
      <c r="C929" s="1">
        <f t="shared" si="710"/>
        <v>5.5252920879319441E-2</v>
      </c>
      <c r="D929" s="1">
        <f t="shared" si="696"/>
        <v>1.1002939471576769</v>
      </c>
      <c r="E929" s="1">
        <f t="shared" si="740"/>
        <v>1.1003048116573255</v>
      </c>
      <c r="F929" s="1">
        <f t="shared" si="740"/>
        <v>1.1003052126586486</v>
      </c>
      <c r="G929" s="1">
        <f t="shared" si="740"/>
        <v>1.1003052274585741</v>
      </c>
      <c r="H929" s="1">
        <f t="shared" si="711"/>
        <v>1.091586478589988</v>
      </c>
      <c r="I929" s="1">
        <f t="shared" si="697"/>
        <v>22.290250198336658</v>
      </c>
      <c r="J929" s="1">
        <f>VLOOKUP($I929,Graph!$D$3:$M$50,col)</f>
        <v>6.0000000000000001E-3</v>
      </c>
      <c r="K929" s="1">
        <f>VLOOKUP($I929,Graph!$D$3:$M$50,col+1)</f>
        <v>4.7999999999999996E-3</v>
      </c>
      <c r="L929" s="1">
        <f t="shared" si="712"/>
        <v>5.1999999999999998E-3</v>
      </c>
      <c r="M929" s="1">
        <f t="shared" si="713"/>
        <v>0.64051666666666662</v>
      </c>
      <c r="N929" s="1">
        <f t="shared" si="714"/>
        <v>0.92280000000000073</v>
      </c>
      <c r="O929" s="1">
        <f t="shared" si="715"/>
        <v>5.2903517267793555E-2</v>
      </c>
      <c r="P929" s="1">
        <f t="shared" si="716"/>
        <v>1.0953198077318644</v>
      </c>
      <c r="Q929" s="1">
        <f t="shared" si="717"/>
        <v>1.0951506299666005</v>
      </c>
      <c r="R929" s="1">
        <f t="shared" si="718"/>
        <v>1.0951447421344633</v>
      </c>
      <c r="S929" s="1">
        <f t="shared" si="719"/>
        <v>1.0951445370485022</v>
      </c>
      <c r="T929" s="1">
        <f t="shared" si="720"/>
        <v>0.97576325048707313</v>
      </c>
      <c r="U929" s="1">
        <f t="shared" si="721"/>
        <v>1.0601342603580615</v>
      </c>
      <c r="V929" s="2">
        <f t="shared" si="698"/>
        <v>22.074075183036644</v>
      </c>
      <c r="W929" s="1">
        <f>VLOOKUP(V929,Graph!$D$3:$M$50,col)</f>
        <v>6.0000000000000001E-3</v>
      </c>
      <c r="X929" s="1">
        <f>VLOOKUP(V929,Graph!$D$3:$M$50,col+1)</f>
        <v>4.7999999999999996E-3</v>
      </c>
      <c r="Y929" s="1">
        <f t="shared" si="722"/>
        <v>5.1999999999999998E-3</v>
      </c>
      <c r="Z929" s="1">
        <f t="shared" si="699"/>
        <v>0.64051666666666662</v>
      </c>
      <c r="AA929" s="2">
        <f t="shared" si="723"/>
        <v>0.92280000000000073</v>
      </c>
      <c r="AB929" s="1">
        <f t="shared" si="724"/>
        <v>5.2903517267793555E-2</v>
      </c>
      <c r="AC929" s="1">
        <f t="shared" si="725"/>
        <v>1.0951445299047027</v>
      </c>
      <c r="AD929" s="1">
        <f t="shared" si="726"/>
        <v>1.0951445296558611</v>
      </c>
      <c r="AE929" s="1">
        <f t="shared" si="727"/>
        <v>1.0951445296471933</v>
      </c>
      <c r="AF929" s="1">
        <f t="shared" si="728"/>
        <v>1.0951445296468914</v>
      </c>
      <c r="AG929" s="1">
        <f t="shared" si="729"/>
        <v>0.97576325048707313</v>
      </c>
      <c r="AH929" s="1">
        <f t="shared" si="730"/>
        <v>1.0601342531930702</v>
      </c>
      <c r="AI929" s="2">
        <f t="shared" si="700"/>
        <v>22.07407513330692</v>
      </c>
      <c r="AJ929" s="1">
        <f>VLOOKUP(AI929,Graph!$D$3:$M$50,col)</f>
        <v>6.0000000000000001E-3</v>
      </c>
      <c r="AK929" s="1">
        <f>VLOOKUP(AI929,Graph!$D$3:$M$50,col+1)</f>
        <v>4.7999999999999996E-3</v>
      </c>
      <c r="AL929" s="1">
        <f t="shared" si="731"/>
        <v>5.1999999999999998E-3</v>
      </c>
      <c r="AM929" s="1">
        <f t="shared" si="701"/>
        <v>0.64051666666666662</v>
      </c>
      <c r="AN929" s="2">
        <f t="shared" si="732"/>
        <v>0.92280000000000073</v>
      </c>
      <c r="AO929" s="1">
        <f t="shared" si="733"/>
        <v>5.2903517267793555E-2</v>
      </c>
      <c r="AP929" s="1">
        <f t="shared" si="734"/>
        <v>1.0951445296468809</v>
      </c>
      <c r="AQ929" s="1">
        <f t="shared" si="735"/>
        <v>1.0951445296468805</v>
      </c>
      <c r="AR929" s="1">
        <f t="shared" si="736"/>
        <v>1.0951445296468802</v>
      </c>
      <c r="AS929" s="1">
        <f t="shared" si="737"/>
        <v>1.0951445296468802</v>
      </c>
      <c r="AT929" s="1">
        <f t="shared" si="738"/>
        <v>0.97576325048707313</v>
      </c>
      <c r="AU929" s="1">
        <f t="shared" si="739"/>
        <v>1.0601342531930593</v>
      </c>
      <c r="AV929" s="2">
        <f t="shared" si="704"/>
        <v>928</v>
      </c>
      <c r="AW929" s="1">
        <f t="shared" si="705"/>
        <v>1060.1342531930593</v>
      </c>
      <c r="AX929" s="1">
        <f t="shared" si="706"/>
        <v>0.97576325048707313</v>
      </c>
      <c r="AY929" s="1">
        <f t="shared" si="707"/>
        <v>1.0951445296468802</v>
      </c>
      <c r="AZ929" s="1">
        <f t="shared" si="702"/>
        <v>5.1999999999999998E-3</v>
      </c>
      <c r="BA929" s="1">
        <f t="shared" si="703"/>
        <v>22.07407513330692</v>
      </c>
    </row>
    <row r="930" spans="1:53">
      <c r="A930" s="2">
        <f t="shared" si="709"/>
        <v>0.92900000000000071</v>
      </c>
      <c r="B930" s="1">
        <f t="shared" si="695"/>
        <v>0.9901495000000009</v>
      </c>
      <c r="C930" s="1">
        <f t="shared" si="710"/>
        <v>5.5255675646103883E-2</v>
      </c>
      <c r="D930" s="1">
        <f t="shared" si="696"/>
        <v>1.1002998313915107</v>
      </c>
      <c r="E930" s="1">
        <f t="shared" si="740"/>
        <v>1.1003109144371066</v>
      </c>
      <c r="F930" s="1">
        <f t="shared" si="740"/>
        <v>1.1003113235326036</v>
      </c>
      <c r="G930" s="1">
        <f t="shared" si="740"/>
        <v>1.1003113386322745</v>
      </c>
      <c r="H930" s="1">
        <f t="shared" si="711"/>
        <v>1.09335744418366</v>
      </c>
      <c r="I930" s="1">
        <f t="shared" si="697"/>
        <v>22.302298087117212</v>
      </c>
      <c r="J930" s="1">
        <f>VLOOKUP($I930,Graph!$D$3:$M$50,col)</f>
        <v>6.0000000000000001E-3</v>
      </c>
      <c r="K930" s="1">
        <f>VLOOKUP($I930,Graph!$D$3:$M$50,col+1)</f>
        <v>4.7999999999999996E-3</v>
      </c>
      <c r="L930" s="1">
        <f t="shared" si="712"/>
        <v>5.1999999999999998E-3</v>
      </c>
      <c r="M930" s="1">
        <f t="shared" si="713"/>
        <v>0.64051666666666662</v>
      </c>
      <c r="N930" s="1">
        <f t="shared" si="714"/>
        <v>0.92380000000000073</v>
      </c>
      <c r="O930" s="1">
        <f t="shared" si="715"/>
        <v>5.2906796725799461E-2</v>
      </c>
      <c r="P930" s="1">
        <f t="shared" si="716"/>
        <v>1.0953269218453452</v>
      </c>
      <c r="Q930" s="1">
        <f t="shared" si="717"/>
        <v>1.0951577630169669</v>
      </c>
      <c r="R930" s="1">
        <f t="shared" si="718"/>
        <v>1.0951518753606675</v>
      </c>
      <c r="S930" s="1">
        <f t="shared" si="719"/>
        <v>1.0951516702640318</v>
      </c>
      <c r="T930" s="1">
        <f t="shared" si="720"/>
        <v>0.97577212851320405</v>
      </c>
      <c r="U930" s="1">
        <f t="shared" si="721"/>
        <v>1.0618648786706566</v>
      </c>
      <c r="V930" s="2">
        <f t="shared" si="698"/>
        <v>22.086080275684086</v>
      </c>
      <c r="W930" s="1">
        <f>VLOOKUP(V930,Graph!$D$3:$M$50,col)</f>
        <v>6.0000000000000001E-3</v>
      </c>
      <c r="X930" s="1">
        <f>VLOOKUP(V930,Graph!$D$3:$M$50,col+1)</f>
        <v>4.7999999999999996E-3</v>
      </c>
      <c r="Y930" s="1">
        <f t="shared" si="722"/>
        <v>5.1999999999999998E-3</v>
      </c>
      <c r="Z930" s="1">
        <f t="shared" si="699"/>
        <v>0.64051666666666662</v>
      </c>
      <c r="AA930" s="2">
        <f t="shared" si="723"/>
        <v>0.92380000000000073</v>
      </c>
      <c r="AB930" s="1">
        <f t="shared" si="724"/>
        <v>5.2906796725799461E-2</v>
      </c>
      <c r="AC930" s="1">
        <f t="shared" si="725"/>
        <v>1.0951516631192755</v>
      </c>
      <c r="AD930" s="1">
        <f t="shared" si="726"/>
        <v>1.0951516628703797</v>
      </c>
      <c r="AE930" s="1">
        <f t="shared" si="727"/>
        <v>1.0951516628617095</v>
      </c>
      <c r="AF930" s="1">
        <f t="shared" si="728"/>
        <v>1.0951516628614075</v>
      </c>
      <c r="AG930" s="1">
        <f t="shared" si="729"/>
        <v>0.97577212851320405</v>
      </c>
      <c r="AH930" s="1">
        <f t="shared" si="730"/>
        <v>1.0618648714930328</v>
      </c>
      <c r="AI930" s="2">
        <f t="shared" si="700"/>
        <v>22.086080225920828</v>
      </c>
      <c r="AJ930" s="1">
        <f>VLOOKUP(AI930,Graph!$D$3:$M$50,col)</f>
        <v>6.0000000000000001E-3</v>
      </c>
      <c r="AK930" s="1">
        <f>VLOOKUP(AI930,Graph!$D$3:$M$50,col+1)</f>
        <v>4.7999999999999996E-3</v>
      </c>
      <c r="AL930" s="1">
        <f t="shared" si="731"/>
        <v>5.1999999999999998E-3</v>
      </c>
      <c r="AM930" s="1">
        <f t="shared" si="701"/>
        <v>0.64051666666666662</v>
      </c>
      <c r="AN930" s="2">
        <f t="shared" si="732"/>
        <v>0.92380000000000073</v>
      </c>
      <c r="AO930" s="1">
        <f t="shared" si="733"/>
        <v>5.2906796725799461E-2</v>
      </c>
      <c r="AP930" s="1">
        <f t="shared" si="734"/>
        <v>1.0951516628613966</v>
      </c>
      <c r="AQ930" s="1">
        <f t="shared" si="735"/>
        <v>1.0951516628613966</v>
      </c>
      <c r="AR930" s="1">
        <f t="shared" si="736"/>
        <v>1.0951516628613966</v>
      </c>
      <c r="AS930" s="1">
        <f t="shared" si="737"/>
        <v>1.0951516628613966</v>
      </c>
      <c r="AT930" s="1">
        <f t="shared" si="738"/>
        <v>0.97577212851320405</v>
      </c>
      <c r="AU930" s="1">
        <f t="shared" si="739"/>
        <v>1.0618648714930221</v>
      </c>
      <c r="AV930" s="2">
        <f t="shared" si="704"/>
        <v>929</v>
      </c>
      <c r="AW930" s="1">
        <f t="shared" si="705"/>
        <v>1061.8648714930221</v>
      </c>
      <c r="AX930" s="1">
        <f t="shared" si="706"/>
        <v>0.97577212851320405</v>
      </c>
      <c r="AY930" s="1">
        <f t="shared" si="707"/>
        <v>1.0951516628613966</v>
      </c>
      <c r="AZ930" s="1">
        <f t="shared" si="702"/>
        <v>5.1999999999999998E-3</v>
      </c>
      <c r="BA930" s="1">
        <f t="shared" si="703"/>
        <v>22.086080225920828</v>
      </c>
    </row>
    <row r="931" spans="1:53">
      <c r="A931" s="2">
        <f t="shared" si="709"/>
        <v>0.93000000000000071</v>
      </c>
      <c r="B931" s="1">
        <f t="shared" si="695"/>
        <v>0.99119066666666755</v>
      </c>
      <c r="C931" s="1">
        <f t="shared" si="710"/>
        <v>5.5258424694017969E-2</v>
      </c>
      <c r="D931" s="1">
        <f t="shared" si="696"/>
        <v>1.100305703503841</v>
      </c>
      <c r="E931" s="1">
        <f t="shared" si="740"/>
        <v>1.1003170046866928</v>
      </c>
      <c r="F931" s="1">
        <f t="shared" si="740"/>
        <v>1.1003174218623148</v>
      </c>
      <c r="G931" s="1">
        <f t="shared" si="740"/>
        <v>1.1003174372612501</v>
      </c>
      <c r="H931" s="1">
        <f t="shared" si="711"/>
        <v>1.0951293670514115</v>
      </c>
      <c r="I931" s="1">
        <f t="shared" si="697"/>
        <v>22.314339475003482</v>
      </c>
      <c r="J931" s="1">
        <f>VLOOKUP($I931,Graph!$D$3:$M$50,col)</f>
        <v>6.0000000000000001E-3</v>
      </c>
      <c r="K931" s="1">
        <f>VLOOKUP($I931,Graph!$D$3:$M$50,col+1)</f>
        <v>4.7999999999999996E-3</v>
      </c>
      <c r="L931" s="1">
        <f t="shared" si="712"/>
        <v>5.1999999999999998E-3</v>
      </c>
      <c r="M931" s="1">
        <f t="shared" si="713"/>
        <v>0.64051666666666662</v>
      </c>
      <c r="N931" s="1">
        <f t="shared" si="714"/>
        <v>0.92480000000000073</v>
      </c>
      <c r="O931" s="1">
        <f t="shared" si="715"/>
        <v>5.291006939551033E-2</v>
      </c>
      <c r="P931" s="1">
        <f t="shared" si="716"/>
        <v>1.0953340214183915</v>
      </c>
      <c r="Q931" s="1">
        <f t="shared" si="717"/>
        <v>1.0951648814958277</v>
      </c>
      <c r="R931" s="1">
        <f t="shared" si="718"/>
        <v>1.0951589940153736</v>
      </c>
      <c r="S931" s="1">
        <f t="shared" si="719"/>
        <v>1.0951587889080987</v>
      </c>
      <c r="T931" s="1">
        <f t="shared" si="720"/>
        <v>0.97578098747364439</v>
      </c>
      <c r="U931" s="1">
        <f t="shared" si="721"/>
        <v>1.0635964384922509</v>
      </c>
      <c r="V931" s="2">
        <f t="shared" si="698"/>
        <v>22.098078852043948</v>
      </c>
      <c r="W931" s="1">
        <f>VLOOKUP(V931,Graph!$D$3:$M$50,col)</f>
        <v>6.0000000000000001E-3</v>
      </c>
      <c r="X931" s="1">
        <f>VLOOKUP(V931,Graph!$D$3:$M$50,col+1)</f>
        <v>4.7999999999999996E-3</v>
      </c>
      <c r="Y931" s="1">
        <f t="shared" si="722"/>
        <v>5.1999999999999998E-3</v>
      </c>
      <c r="Z931" s="1">
        <f t="shared" si="699"/>
        <v>0.64051666666666662</v>
      </c>
      <c r="AA931" s="2">
        <f t="shared" si="723"/>
        <v>0.92480000000000073</v>
      </c>
      <c r="AB931" s="1">
        <f t="shared" si="724"/>
        <v>5.291006939551033E-2</v>
      </c>
      <c r="AC931" s="1">
        <f t="shared" si="725"/>
        <v>1.0951587817623878</v>
      </c>
      <c r="AD931" s="1">
        <f t="shared" si="726"/>
        <v>1.0951587815134385</v>
      </c>
      <c r="AE931" s="1">
        <f t="shared" si="727"/>
        <v>1.0951587815047654</v>
      </c>
      <c r="AF931" s="1">
        <f t="shared" si="728"/>
        <v>1.0951587815044634</v>
      </c>
      <c r="AG931" s="1">
        <f t="shared" si="729"/>
        <v>0.97578098747364439</v>
      </c>
      <c r="AH931" s="1">
        <f t="shared" si="730"/>
        <v>1.0635964313019877</v>
      </c>
      <c r="AI931" s="2">
        <f t="shared" si="700"/>
        <v>22.098078802247183</v>
      </c>
      <c r="AJ931" s="1">
        <f>VLOOKUP(AI931,Graph!$D$3:$M$50,col)</f>
        <v>6.0000000000000001E-3</v>
      </c>
      <c r="AK931" s="1">
        <f>VLOOKUP(AI931,Graph!$D$3:$M$50,col+1)</f>
        <v>4.7999999999999996E-3</v>
      </c>
      <c r="AL931" s="1">
        <f t="shared" si="731"/>
        <v>5.1999999999999998E-3</v>
      </c>
      <c r="AM931" s="1">
        <f t="shared" si="701"/>
        <v>0.64051666666666662</v>
      </c>
      <c r="AN931" s="2">
        <f t="shared" si="732"/>
        <v>0.92480000000000073</v>
      </c>
      <c r="AO931" s="1">
        <f t="shared" si="733"/>
        <v>5.291006939551033E-2</v>
      </c>
      <c r="AP931" s="1">
        <f t="shared" si="734"/>
        <v>1.0951587815044528</v>
      </c>
      <c r="AQ931" s="1">
        <f t="shared" si="735"/>
        <v>1.0951587815044521</v>
      </c>
      <c r="AR931" s="1">
        <f t="shared" si="736"/>
        <v>1.0951587815044523</v>
      </c>
      <c r="AS931" s="1">
        <f t="shared" si="737"/>
        <v>1.0951587815044523</v>
      </c>
      <c r="AT931" s="1">
        <f t="shared" si="738"/>
        <v>0.97578098747364439</v>
      </c>
      <c r="AU931" s="1">
        <f t="shared" si="739"/>
        <v>1.0635964313019768</v>
      </c>
      <c r="AV931" s="2">
        <f t="shared" si="704"/>
        <v>930</v>
      </c>
      <c r="AW931" s="1">
        <f t="shared" si="705"/>
        <v>1063.5964313019767</v>
      </c>
      <c r="AX931" s="1">
        <f t="shared" si="706"/>
        <v>0.97578098747364439</v>
      </c>
      <c r="AY931" s="1">
        <f t="shared" si="707"/>
        <v>1.0951587815044523</v>
      </c>
      <c r="AZ931" s="1">
        <f t="shared" si="702"/>
        <v>5.1999999999999998E-3</v>
      </c>
      <c r="BA931" s="1">
        <f t="shared" si="703"/>
        <v>22.098078802247183</v>
      </c>
    </row>
    <row r="932" spans="1:53">
      <c r="A932" s="2">
        <f t="shared" si="709"/>
        <v>0.93100000000000072</v>
      </c>
      <c r="B932" s="1">
        <f t="shared" si="695"/>
        <v>0.9922318333333342</v>
      </c>
      <c r="C932" s="1">
        <f t="shared" si="710"/>
        <v>5.5261168040849108E-2</v>
      </c>
      <c r="D932" s="1">
        <f t="shared" si="696"/>
        <v>1.1003115635320795</v>
      </c>
      <c r="E932" s="1">
        <f t="shared" si="740"/>
        <v>1.1003230824446293</v>
      </c>
      <c r="F932" s="1">
        <f t="shared" si="740"/>
        <v>1.1003235076863638</v>
      </c>
      <c r="G932" s="1">
        <f t="shared" si="740"/>
        <v>1.100323523384084</v>
      </c>
      <c r="H932" s="1">
        <f t="shared" si="711"/>
        <v>1.0969022466761307</v>
      </c>
      <c r="I932" s="1">
        <f t="shared" si="697"/>
        <v>22.326374372501721</v>
      </c>
      <c r="J932" s="1">
        <f>VLOOKUP($I932,Graph!$D$3:$M$50,col)</f>
        <v>6.0000000000000001E-3</v>
      </c>
      <c r="K932" s="1">
        <f>VLOOKUP($I932,Graph!$D$3:$M$50,col+1)</f>
        <v>4.7999999999999996E-3</v>
      </c>
      <c r="L932" s="1">
        <f t="shared" si="712"/>
        <v>5.1999999999999998E-3</v>
      </c>
      <c r="M932" s="1">
        <f t="shared" si="713"/>
        <v>0.64051666666666662</v>
      </c>
      <c r="N932" s="1">
        <f t="shared" si="714"/>
        <v>0.92580000000000073</v>
      </c>
      <c r="O932" s="1">
        <f t="shared" si="715"/>
        <v>5.2913335297976753E-2</v>
      </c>
      <c r="P932" s="1">
        <f t="shared" si="716"/>
        <v>1.0953411064955278</v>
      </c>
      <c r="Q932" s="1">
        <f t="shared" si="717"/>
        <v>1.0951719854477804</v>
      </c>
      <c r="R932" s="1">
        <f t="shared" si="718"/>
        <v>1.0951660981431774</v>
      </c>
      <c r="S932" s="1">
        <f t="shared" si="719"/>
        <v>1.0951658930252983</v>
      </c>
      <c r="T932" s="1">
        <f t="shared" si="720"/>
        <v>0.97578982742974407</v>
      </c>
      <c r="U932" s="1">
        <f t="shared" si="721"/>
        <v>1.0653289393108976</v>
      </c>
      <c r="V932" s="2">
        <f t="shared" si="698"/>
        <v>22.110070922707568</v>
      </c>
      <c r="W932" s="1">
        <f>VLOOKUP(V932,Graph!$D$3:$M$50,col)</f>
        <v>6.0000000000000001E-3</v>
      </c>
      <c r="X932" s="1">
        <f>VLOOKUP(V932,Graph!$D$3:$M$50,col+1)</f>
        <v>4.7999999999999996E-3</v>
      </c>
      <c r="Y932" s="1">
        <f t="shared" si="722"/>
        <v>5.1999999999999998E-3</v>
      </c>
      <c r="Z932" s="1">
        <f t="shared" si="699"/>
        <v>0.64051666666666662</v>
      </c>
      <c r="AA932" s="2">
        <f t="shared" si="723"/>
        <v>0.92580000000000073</v>
      </c>
      <c r="AB932" s="1">
        <f t="shared" si="724"/>
        <v>5.2913335297976753E-2</v>
      </c>
      <c r="AC932" s="1">
        <f t="shared" si="725"/>
        <v>1.0951658858786346</v>
      </c>
      <c r="AD932" s="1">
        <f t="shared" si="726"/>
        <v>1.0951658856296325</v>
      </c>
      <c r="AE932" s="1">
        <f t="shared" si="727"/>
        <v>1.0951658856209565</v>
      </c>
      <c r="AF932" s="1">
        <f t="shared" si="728"/>
        <v>1.0951658856206543</v>
      </c>
      <c r="AG932" s="1">
        <f t="shared" si="729"/>
        <v>0.97578982742974407</v>
      </c>
      <c r="AH932" s="1">
        <f t="shared" si="730"/>
        <v>1.0653289321079875</v>
      </c>
      <c r="AI932" s="2">
        <f t="shared" si="700"/>
        <v>22.110070872877305</v>
      </c>
      <c r="AJ932" s="1">
        <f>VLOOKUP(AI932,Graph!$D$3:$M$50,col)</f>
        <v>6.0000000000000001E-3</v>
      </c>
      <c r="AK932" s="1">
        <f>VLOOKUP(AI932,Graph!$D$3:$M$50,col+1)</f>
        <v>4.7999999999999996E-3</v>
      </c>
      <c r="AL932" s="1">
        <f t="shared" si="731"/>
        <v>5.1999999999999998E-3</v>
      </c>
      <c r="AM932" s="1">
        <f t="shared" si="701"/>
        <v>0.64051666666666662</v>
      </c>
      <c r="AN932" s="2">
        <f t="shared" si="732"/>
        <v>0.92580000000000073</v>
      </c>
      <c r="AO932" s="1">
        <f t="shared" si="733"/>
        <v>5.2913335297976753E-2</v>
      </c>
      <c r="AP932" s="1">
        <f t="shared" si="734"/>
        <v>1.0951658856206437</v>
      </c>
      <c r="AQ932" s="1">
        <f t="shared" si="735"/>
        <v>1.0951658856206432</v>
      </c>
      <c r="AR932" s="1">
        <f t="shared" si="736"/>
        <v>1.0951658856206434</v>
      </c>
      <c r="AS932" s="1">
        <f t="shared" si="737"/>
        <v>1.0951658856206432</v>
      </c>
      <c r="AT932" s="1">
        <f t="shared" si="738"/>
        <v>0.97578982742974407</v>
      </c>
      <c r="AU932" s="1">
        <f t="shared" si="739"/>
        <v>1.0653289321079769</v>
      </c>
      <c r="AV932" s="2">
        <f t="shared" si="704"/>
        <v>931</v>
      </c>
      <c r="AW932" s="1">
        <f t="shared" si="705"/>
        <v>1065.3289321079769</v>
      </c>
      <c r="AX932" s="1">
        <f t="shared" si="706"/>
        <v>0.97578982742974407</v>
      </c>
      <c r="AY932" s="1">
        <f t="shared" si="707"/>
        <v>1.0951658856206432</v>
      </c>
      <c r="AZ932" s="1">
        <f t="shared" si="702"/>
        <v>5.1999999999999998E-3</v>
      </c>
      <c r="BA932" s="1">
        <f t="shared" si="703"/>
        <v>22.110070872877305</v>
      </c>
    </row>
    <row r="933" spans="1:53">
      <c r="A933" s="2">
        <f t="shared" si="709"/>
        <v>0.93200000000000072</v>
      </c>
      <c r="B933" s="1">
        <f t="shared" si="695"/>
        <v>0.99327300000000085</v>
      </c>
      <c r="C933" s="1">
        <f t="shared" si="710"/>
        <v>5.5263905704311139E-2</v>
      </c>
      <c r="D933" s="1">
        <f t="shared" si="696"/>
        <v>1.1003174115134844</v>
      </c>
      <c r="E933" s="1">
        <f t="shared" si="740"/>
        <v>1.1003291477493049</v>
      </c>
      <c r="F933" s="1">
        <f t="shared" si="740"/>
        <v>1.1003295810431746</v>
      </c>
      <c r="G933" s="1">
        <f t="shared" si="740"/>
        <v>1.1003295970392017</v>
      </c>
      <c r="H933" s="1">
        <f t="shared" si="711"/>
        <v>1.0986760825415436</v>
      </c>
      <c r="I933" s="1">
        <f t="shared" si="697"/>
        <v>22.338402790089926</v>
      </c>
      <c r="J933" s="1">
        <f>VLOOKUP($I933,Graph!$D$3:$M$50,col)</f>
        <v>6.0000000000000001E-3</v>
      </c>
      <c r="K933" s="1">
        <f>VLOOKUP($I933,Graph!$D$3:$M$50,col+1)</f>
        <v>4.7999999999999996E-3</v>
      </c>
      <c r="L933" s="1">
        <f t="shared" si="712"/>
        <v>5.1999999999999998E-3</v>
      </c>
      <c r="M933" s="1">
        <f t="shared" si="713"/>
        <v>0.64051666666666662</v>
      </c>
      <c r="N933" s="1">
        <f t="shared" si="714"/>
        <v>0.92680000000000073</v>
      </c>
      <c r="O933" s="1">
        <f t="shared" si="715"/>
        <v>5.2916594454162441E-2</v>
      </c>
      <c r="P933" s="1">
        <f t="shared" si="716"/>
        <v>1.0953481771210967</v>
      </c>
      <c r="Q933" s="1">
        <f t="shared" si="717"/>
        <v>1.0951790749172388</v>
      </c>
      <c r="R933" s="1">
        <f t="shared" si="718"/>
        <v>1.095173187788492</v>
      </c>
      <c r="S933" s="1">
        <f t="shared" si="719"/>
        <v>1.0951729826600445</v>
      </c>
      <c r="T933" s="1">
        <f t="shared" si="720"/>
        <v>0.97579864844258946</v>
      </c>
      <c r="U933" s="1">
        <f t="shared" si="721"/>
        <v>1.0670623806154831</v>
      </c>
      <c r="V933" s="2">
        <f t="shared" si="698"/>
        <v>22.122056498237619</v>
      </c>
      <c r="W933" s="1">
        <f>VLOOKUP(V933,Graph!$D$3:$M$50,col)</f>
        <v>6.0000000000000001E-3</v>
      </c>
      <c r="X933" s="1">
        <f>VLOOKUP(V933,Graph!$D$3:$M$50,col+1)</f>
        <v>4.7999999999999996E-3</v>
      </c>
      <c r="Y933" s="1">
        <f t="shared" si="722"/>
        <v>5.1999999999999998E-3</v>
      </c>
      <c r="Z933" s="1">
        <f t="shared" si="699"/>
        <v>0.64051666666666662</v>
      </c>
      <c r="AA933" s="2">
        <f t="shared" si="723"/>
        <v>0.92680000000000073</v>
      </c>
      <c r="AB933" s="1">
        <f t="shared" si="724"/>
        <v>5.2916594454162441E-2</v>
      </c>
      <c r="AC933" s="1">
        <f t="shared" si="725"/>
        <v>1.0951729755124304</v>
      </c>
      <c r="AD933" s="1">
        <f t="shared" si="726"/>
        <v>1.095172975263375</v>
      </c>
      <c r="AE933" s="1">
        <f t="shared" si="727"/>
        <v>1.0951729752546964</v>
      </c>
      <c r="AF933" s="1">
        <f t="shared" si="728"/>
        <v>1.0951729752543944</v>
      </c>
      <c r="AG933" s="1">
        <f t="shared" si="729"/>
        <v>0.97579864844258946</v>
      </c>
      <c r="AH933" s="1">
        <f t="shared" si="730"/>
        <v>1.0670623733999192</v>
      </c>
      <c r="AI933" s="2">
        <f t="shared" si="700"/>
        <v>22.122056448373897</v>
      </c>
      <c r="AJ933" s="1">
        <f>VLOOKUP(AI933,Graph!$D$3:$M$50,col)</f>
        <v>6.0000000000000001E-3</v>
      </c>
      <c r="AK933" s="1">
        <f>VLOOKUP(AI933,Graph!$D$3:$M$50,col+1)</f>
        <v>4.7999999999999996E-3</v>
      </c>
      <c r="AL933" s="1">
        <f t="shared" si="731"/>
        <v>5.1999999999999998E-3</v>
      </c>
      <c r="AM933" s="1">
        <f t="shared" si="701"/>
        <v>0.64051666666666662</v>
      </c>
      <c r="AN933" s="2">
        <f t="shared" si="732"/>
        <v>0.92680000000000073</v>
      </c>
      <c r="AO933" s="1">
        <f t="shared" si="733"/>
        <v>5.2916594454162441E-2</v>
      </c>
      <c r="AP933" s="1">
        <f t="shared" si="734"/>
        <v>1.0951729752543835</v>
      </c>
      <c r="AQ933" s="1">
        <f t="shared" si="735"/>
        <v>1.0951729752543835</v>
      </c>
      <c r="AR933" s="1">
        <f t="shared" si="736"/>
        <v>1.0951729752543835</v>
      </c>
      <c r="AS933" s="1">
        <f t="shared" si="737"/>
        <v>1.0951729752543835</v>
      </c>
      <c r="AT933" s="1">
        <f t="shared" si="738"/>
        <v>0.97579864844258946</v>
      </c>
      <c r="AU933" s="1">
        <f t="shared" si="739"/>
        <v>1.0670623733999087</v>
      </c>
      <c r="AV933" s="2">
        <f t="shared" si="704"/>
        <v>932</v>
      </c>
      <c r="AW933" s="1">
        <f t="shared" si="705"/>
        <v>1067.0623733999087</v>
      </c>
      <c r="AX933" s="1">
        <f t="shared" si="706"/>
        <v>0.97579864844258946</v>
      </c>
      <c r="AY933" s="1">
        <f t="shared" si="707"/>
        <v>1.0951729752543835</v>
      </c>
      <c r="AZ933" s="1">
        <f t="shared" si="702"/>
        <v>5.1999999999999998E-3</v>
      </c>
      <c r="BA933" s="1">
        <f t="shared" si="703"/>
        <v>22.122056448373897</v>
      </c>
    </row>
    <row r="934" spans="1:53">
      <c r="A934" s="2">
        <f t="shared" si="709"/>
        <v>0.93300000000000072</v>
      </c>
      <c r="B934" s="1">
        <f t="shared" si="695"/>
        <v>0.99431416666666761</v>
      </c>
      <c r="C934" s="1">
        <f t="shared" si="710"/>
        <v>5.526663770204452E-2</v>
      </c>
      <c r="D934" s="1">
        <f t="shared" si="696"/>
        <v>1.1003232474851601</v>
      </c>
      <c r="E934" s="1">
        <f t="shared" si="740"/>
        <v>1.1003352006389511</v>
      </c>
      <c r="F934" s="1">
        <f t="shared" si="740"/>
        <v>1.1003356419710142</v>
      </c>
      <c r="G934" s="1">
        <f t="shared" si="740"/>
        <v>1.1003356582648698</v>
      </c>
      <c r="H934" s="1">
        <f t="shared" si="711"/>
        <v>1.1004508741322088</v>
      </c>
      <c r="I934" s="1">
        <f t="shared" si="697"/>
        <v>22.350424738217935</v>
      </c>
      <c r="J934" s="1">
        <f>VLOOKUP($I934,Graph!$D$3:$M$50,col)</f>
        <v>6.0000000000000001E-3</v>
      </c>
      <c r="K934" s="1">
        <f>VLOOKUP($I934,Graph!$D$3:$M$50,col+1)</f>
        <v>4.7999999999999996E-3</v>
      </c>
      <c r="L934" s="1">
        <f t="shared" si="712"/>
        <v>5.1999999999999998E-3</v>
      </c>
      <c r="M934" s="1">
        <f t="shared" si="713"/>
        <v>0.64051666666666662</v>
      </c>
      <c r="N934" s="1">
        <f t="shared" si="714"/>
        <v>0.92780000000000074</v>
      </c>
      <c r="O934" s="1">
        <f t="shared" si="715"/>
        <v>5.2919846884944541E-2</v>
      </c>
      <c r="P934" s="1">
        <f t="shared" si="716"/>
        <v>1.0953552333392598</v>
      </c>
      <c r="Q934" s="1">
        <f t="shared" si="717"/>
        <v>1.0951861499484374</v>
      </c>
      <c r="R934" s="1">
        <f t="shared" si="718"/>
        <v>1.0951802629955507</v>
      </c>
      <c r="S934" s="1">
        <f t="shared" si="719"/>
        <v>1.0951800578565691</v>
      </c>
      <c r="T934" s="1">
        <f t="shared" si="720"/>
        <v>0.97580745057300622</v>
      </c>
      <c r="U934" s="1">
        <f t="shared" si="721"/>
        <v>1.0687967618957253</v>
      </c>
      <c r="V934" s="2">
        <f t="shared" si="698"/>
        <v>22.134035589168256</v>
      </c>
      <c r="W934" s="1">
        <f>VLOOKUP(V934,Graph!$D$3:$M$50,col)</f>
        <v>6.0000000000000001E-3</v>
      </c>
      <c r="X934" s="1">
        <f>VLOOKUP(V934,Graph!$D$3:$M$50,col+1)</f>
        <v>4.7999999999999996E-3</v>
      </c>
      <c r="Y934" s="1">
        <f t="shared" si="722"/>
        <v>5.1999999999999998E-3</v>
      </c>
      <c r="Z934" s="1">
        <f t="shared" si="699"/>
        <v>0.64051666666666662</v>
      </c>
      <c r="AA934" s="2">
        <f t="shared" si="723"/>
        <v>0.92780000000000074</v>
      </c>
      <c r="AB934" s="1">
        <f t="shared" si="724"/>
        <v>5.2919846884944541E-2</v>
      </c>
      <c r="AC934" s="1">
        <f t="shared" si="725"/>
        <v>1.0951800507080076</v>
      </c>
      <c r="AD934" s="1">
        <f t="shared" si="726"/>
        <v>1.0951800504588987</v>
      </c>
      <c r="AE934" s="1">
        <f t="shared" si="727"/>
        <v>1.0951800504502176</v>
      </c>
      <c r="AF934" s="1">
        <f t="shared" si="728"/>
        <v>1.0951800504499154</v>
      </c>
      <c r="AG934" s="1">
        <f t="shared" si="729"/>
        <v>0.97580745057300622</v>
      </c>
      <c r="AH934" s="1">
        <f t="shared" si="730"/>
        <v>1.0687967546675008</v>
      </c>
      <c r="AI934" s="2">
        <f t="shared" si="700"/>
        <v>22.134035539271096</v>
      </c>
      <c r="AJ934" s="1">
        <f>VLOOKUP(AI934,Graph!$D$3:$M$50,col)</f>
        <v>6.0000000000000001E-3</v>
      </c>
      <c r="AK934" s="1">
        <f>VLOOKUP(AI934,Graph!$D$3:$M$50,col+1)</f>
        <v>4.7999999999999996E-3</v>
      </c>
      <c r="AL934" s="1">
        <f t="shared" si="731"/>
        <v>5.1999999999999998E-3</v>
      </c>
      <c r="AM934" s="1">
        <f t="shared" si="701"/>
        <v>0.64051666666666662</v>
      </c>
      <c r="AN934" s="2">
        <f t="shared" si="732"/>
        <v>0.92780000000000074</v>
      </c>
      <c r="AO934" s="1">
        <f t="shared" si="733"/>
        <v>5.2919846884944541E-2</v>
      </c>
      <c r="AP934" s="1">
        <f t="shared" si="734"/>
        <v>1.0951800504499047</v>
      </c>
      <c r="AQ934" s="1">
        <f t="shared" si="735"/>
        <v>1.0951800504499045</v>
      </c>
      <c r="AR934" s="1">
        <f t="shared" si="736"/>
        <v>1.0951800504499043</v>
      </c>
      <c r="AS934" s="1">
        <f t="shared" si="737"/>
        <v>1.0951800504499043</v>
      </c>
      <c r="AT934" s="1">
        <f t="shared" si="738"/>
        <v>0.97580745057300622</v>
      </c>
      <c r="AU934" s="1">
        <f t="shared" si="739"/>
        <v>1.0687967546674897</v>
      </c>
      <c r="AV934" s="2">
        <f t="shared" si="704"/>
        <v>933</v>
      </c>
      <c r="AW934" s="1">
        <f t="shared" si="705"/>
        <v>1068.7967546674897</v>
      </c>
      <c r="AX934" s="1">
        <f t="shared" si="706"/>
        <v>0.97580745057300622</v>
      </c>
      <c r="AY934" s="1">
        <f t="shared" si="707"/>
        <v>1.0951800504499043</v>
      </c>
      <c r="AZ934" s="1">
        <f t="shared" si="702"/>
        <v>5.1999999999999998E-3</v>
      </c>
      <c r="BA934" s="1">
        <f t="shared" si="703"/>
        <v>22.134035539271096</v>
      </c>
    </row>
    <row r="935" spans="1:53">
      <c r="A935" s="2">
        <f t="shared" si="709"/>
        <v>0.93400000000000072</v>
      </c>
      <c r="B935" s="1">
        <f t="shared" si="695"/>
        <v>0.99535533333333426</v>
      </c>
      <c r="C935" s="1">
        <f t="shared" si="710"/>
        <v>5.5269364051616893E-2</v>
      </c>
      <c r="D935" s="1">
        <f t="shared" si="696"/>
        <v>1.1003290714840599</v>
      </c>
      <c r="E935" s="1">
        <f t="shared" si="740"/>
        <v>1.1003412411516413</v>
      </c>
      <c r="F935" s="1">
        <f t="shared" si="740"/>
        <v>1.1003416905079917</v>
      </c>
      <c r="G935" s="1">
        <f t="shared" si="740"/>
        <v>1.1003417070992005</v>
      </c>
      <c r="H935" s="1">
        <f t="shared" si="711"/>
        <v>1.1022266209335212</v>
      </c>
      <c r="I935" s="1">
        <f t="shared" si="697"/>
        <v>22.362440227307555</v>
      </c>
      <c r="J935" s="1">
        <f>VLOOKUP($I935,Graph!$D$3:$M$50,col)</f>
        <v>6.0000000000000001E-3</v>
      </c>
      <c r="K935" s="1">
        <f>VLOOKUP($I935,Graph!$D$3:$M$50,col+1)</f>
        <v>4.7999999999999996E-3</v>
      </c>
      <c r="L935" s="1">
        <f t="shared" si="712"/>
        <v>5.1999999999999998E-3</v>
      </c>
      <c r="M935" s="1">
        <f t="shared" si="713"/>
        <v>0.64051666666666662</v>
      </c>
      <c r="N935" s="1">
        <f t="shared" si="714"/>
        <v>0.92880000000000074</v>
      </c>
      <c r="O935" s="1">
        <f t="shared" si="715"/>
        <v>5.292309261111431E-2</v>
      </c>
      <c r="P935" s="1">
        <f t="shared" si="716"/>
        <v>1.095362275194</v>
      </c>
      <c r="Q935" s="1">
        <f t="shared" si="717"/>
        <v>1.0951932105854305</v>
      </c>
      <c r="R935" s="1">
        <f t="shared" si="718"/>
        <v>1.0951873238084069</v>
      </c>
      <c r="S935" s="1">
        <f t="shared" si="719"/>
        <v>1.0951871186589257</v>
      </c>
      <c r="T935" s="1">
        <f t="shared" si="720"/>
        <v>0.97581623388155891</v>
      </c>
      <c r="U935" s="1">
        <f t="shared" si="721"/>
        <v>1.0705320826421734</v>
      </c>
      <c r="V935" s="2">
        <f t="shared" si="698"/>
        <v>22.146008206005199</v>
      </c>
      <c r="W935" s="1">
        <f>VLOOKUP(V935,Graph!$D$3:$M$50,col)</f>
        <v>6.0000000000000001E-3</v>
      </c>
      <c r="X935" s="1">
        <f>VLOOKUP(V935,Graph!$D$3:$M$50,col+1)</f>
        <v>4.7999999999999996E-3</v>
      </c>
      <c r="Y935" s="1">
        <f t="shared" si="722"/>
        <v>5.1999999999999998E-3</v>
      </c>
      <c r="Z935" s="1">
        <f t="shared" si="699"/>
        <v>0.64051666666666662</v>
      </c>
      <c r="AA935" s="2">
        <f t="shared" si="723"/>
        <v>0.92880000000000074</v>
      </c>
      <c r="AB935" s="1">
        <f t="shared" si="724"/>
        <v>5.292309261111431E-2</v>
      </c>
      <c r="AC935" s="1">
        <f t="shared" si="725"/>
        <v>1.0951871115094189</v>
      </c>
      <c r="AD935" s="1">
        <f t="shared" si="726"/>
        <v>1.0951871112602569</v>
      </c>
      <c r="AE935" s="1">
        <f t="shared" si="727"/>
        <v>1.0951871112515739</v>
      </c>
      <c r="AF935" s="1">
        <f t="shared" si="728"/>
        <v>1.0951871112512712</v>
      </c>
      <c r="AG935" s="1">
        <f t="shared" si="729"/>
        <v>0.97581623388155891</v>
      </c>
      <c r="AH935" s="1">
        <f t="shared" si="730"/>
        <v>1.0705320754012815</v>
      </c>
      <c r="AI935" s="2">
        <f t="shared" si="700"/>
        <v>22.146008156074622</v>
      </c>
      <c r="AJ935" s="1">
        <f>VLOOKUP(AI935,Graph!$D$3:$M$50,col)</f>
        <v>6.0000000000000001E-3</v>
      </c>
      <c r="AK935" s="1">
        <f>VLOOKUP(AI935,Graph!$D$3:$M$50,col+1)</f>
        <v>4.7999999999999996E-3</v>
      </c>
      <c r="AL935" s="1">
        <f t="shared" si="731"/>
        <v>5.1999999999999998E-3</v>
      </c>
      <c r="AM935" s="1">
        <f t="shared" si="701"/>
        <v>0.64051666666666662</v>
      </c>
      <c r="AN935" s="2">
        <f t="shared" si="732"/>
        <v>0.92880000000000074</v>
      </c>
      <c r="AO935" s="1">
        <f t="shared" si="733"/>
        <v>5.292309261111431E-2</v>
      </c>
      <c r="AP935" s="1">
        <f t="shared" si="734"/>
        <v>1.0951871112512606</v>
      </c>
      <c r="AQ935" s="1">
        <f t="shared" si="735"/>
        <v>1.0951871112512603</v>
      </c>
      <c r="AR935" s="1">
        <f t="shared" si="736"/>
        <v>1.0951871112512601</v>
      </c>
      <c r="AS935" s="1">
        <f t="shared" si="737"/>
        <v>1.0951871112512601</v>
      </c>
      <c r="AT935" s="1">
        <f t="shared" si="738"/>
        <v>0.97581623388155891</v>
      </c>
      <c r="AU935" s="1">
        <f t="shared" si="739"/>
        <v>1.0705320754012706</v>
      </c>
      <c r="AV935" s="2">
        <f t="shared" si="704"/>
        <v>934</v>
      </c>
      <c r="AW935" s="1">
        <f t="shared" si="705"/>
        <v>1070.5320754012705</v>
      </c>
      <c r="AX935" s="1">
        <f t="shared" si="706"/>
        <v>0.97581623388155891</v>
      </c>
      <c r="AY935" s="1">
        <f t="shared" si="707"/>
        <v>1.0951871112512601</v>
      </c>
      <c r="AZ935" s="1">
        <f t="shared" si="702"/>
        <v>5.1999999999999998E-3</v>
      </c>
      <c r="BA935" s="1">
        <f t="shared" si="703"/>
        <v>22.146008156074622</v>
      </c>
    </row>
    <row r="936" spans="1:53">
      <c r="A936" s="2">
        <f t="shared" si="709"/>
        <v>0.93500000000000072</v>
      </c>
      <c r="B936" s="1">
        <f t="shared" si="695"/>
        <v>0.99639650000000091</v>
      </c>
      <c r="C936" s="1">
        <f t="shared" si="710"/>
        <v>5.5272084770523242E-2</v>
      </c>
      <c r="D936" s="1">
        <f t="shared" si="696"/>
        <v>1.1003348835469844</v>
      </c>
      <c r="E936" s="1">
        <f t="shared" si="740"/>
        <v>1.1003472693252963</v>
      </c>
      <c r="F936" s="1">
        <f t="shared" si="740"/>
        <v>1.100347726692062</v>
      </c>
      <c r="G936" s="1">
        <f t="shared" si="740"/>
        <v>1.1003477435801483</v>
      </c>
      <c r="H936" s="1">
        <f t="shared" si="711"/>
        <v>1.1040033224317027</v>
      </c>
      <c r="I936" s="1">
        <f t="shared" si="697"/>
        <v>22.374449267752663</v>
      </c>
      <c r="J936" s="1">
        <f>VLOOKUP($I936,Graph!$D$3:$M$50,col)</f>
        <v>6.0000000000000001E-3</v>
      </c>
      <c r="K936" s="1">
        <f>VLOOKUP($I936,Graph!$D$3:$M$50,col+1)</f>
        <v>4.7999999999999996E-3</v>
      </c>
      <c r="L936" s="1">
        <f t="shared" si="712"/>
        <v>5.1999999999999998E-3</v>
      </c>
      <c r="M936" s="1">
        <f t="shared" si="713"/>
        <v>0.64051666666666662</v>
      </c>
      <c r="N936" s="1">
        <f t="shared" si="714"/>
        <v>0.92980000000000074</v>
      </c>
      <c r="O936" s="1">
        <f t="shared" si="715"/>
        <v>5.2926331653377325E-2</v>
      </c>
      <c r="P936" s="1">
        <f t="shared" si="716"/>
        <v>1.0953693027291209</v>
      </c>
      <c r="Q936" s="1">
        <f t="shared" si="717"/>
        <v>1.0952002568720933</v>
      </c>
      <c r="R936" s="1">
        <f t="shared" si="718"/>
        <v>1.0951943702709346</v>
      </c>
      <c r="S936" s="1">
        <f t="shared" si="719"/>
        <v>1.0951941651109889</v>
      </c>
      <c r="T936" s="1">
        <f t="shared" si="720"/>
        <v>0.97582499842855441</v>
      </c>
      <c r="U936" s="1">
        <f t="shared" si="721"/>
        <v>1.0722683423462054</v>
      </c>
      <c r="V936" s="2">
        <f t="shared" si="698"/>
        <v>22.157974359225879</v>
      </c>
      <c r="W936" s="1">
        <f>VLOOKUP(V936,Graph!$D$3:$M$50,col)</f>
        <v>6.0000000000000001E-3</v>
      </c>
      <c r="X936" s="1">
        <f>VLOOKUP(V936,Graph!$D$3:$M$50,col+1)</f>
        <v>4.7999999999999996E-3</v>
      </c>
      <c r="Y936" s="1">
        <f t="shared" si="722"/>
        <v>5.1999999999999998E-3</v>
      </c>
      <c r="Z936" s="1">
        <f t="shared" si="699"/>
        <v>0.64051666666666662</v>
      </c>
      <c r="AA936" s="2">
        <f t="shared" si="723"/>
        <v>0.92980000000000074</v>
      </c>
      <c r="AB936" s="1">
        <f t="shared" si="724"/>
        <v>5.2926331653377325E-2</v>
      </c>
      <c r="AC936" s="1">
        <f t="shared" si="725"/>
        <v>1.0951941579605391</v>
      </c>
      <c r="AD936" s="1">
        <f t="shared" si="726"/>
        <v>1.095194157711324</v>
      </c>
      <c r="AE936" s="1">
        <f t="shared" si="727"/>
        <v>1.0951941577026378</v>
      </c>
      <c r="AF936" s="1">
        <f t="shared" si="728"/>
        <v>1.0951941577023352</v>
      </c>
      <c r="AG936" s="1">
        <f t="shared" si="729"/>
        <v>0.97582499842855441</v>
      </c>
      <c r="AH936" s="1">
        <f t="shared" si="730"/>
        <v>1.0722683350926379</v>
      </c>
      <c r="AI936" s="2">
        <f t="shared" si="700"/>
        <v>22.157974309261903</v>
      </c>
      <c r="AJ936" s="1">
        <f>VLOOKUP(AI936,Graph!$D$3:$M$50,col)</f>
        <v>6.0000000000000001E-3</v>
      </c>
      <c r="AK936" s="1">
        <f>VLOOKUP(AI936,Graph!$D$3:$M$50,col+1)</f>
        <v>4.7999999999999996E-3</v>
      </c>
      <c r="AL936" s="1">
        <f t="shared" si="731"/>
        <v>5.1999999999999998E-3</v>
      </c>
      <c r="AM936" s="1">
        <f t="shared" si="701"/>
        <v>0.64051666666666662</v>
      </c>
      <c r="AN936" s="2">
        <f t="shared" si="732"/>
        <v>0.92980000000000074</v>
      </c>
      <c r="AO936" s="1">
        <f t="shared" si="733"/>
        <v>5.2926331653377325E-2</v>
      </c>
      <c r="AP936" s="1">
        <f t="shared" si="734"/>
        <v>1.0951941577023248</v>
      </c>
      <c r="AQ936" s="1">
        <f t="shared" si="735"/>
        <v>1.0951941577023241</v>
      </c>
      <c r="AR936" s="1">
        <f t="shared" si="736"/>
        <v>1.0951941577023241</v>
      </c>
      <c r="AS936" s="1">
        <f t="shared" si="737"/>
        <v>1.0951941577023241</v>
      </c>
      <c r="AT936" s="1">
        <f t="shared" si="738"/>
        <v>0.97582499842855441</v>
      </c>
      <c r="AU936" s="1">
        <f t="shared" si="739"/>
        <v>1.072268335092627</v>
      </c>
      <c r="AV936" s="2">
        <f t="shared" si="704"/>
        <v>935</v>
      </c>
      <c r="AW936" s="1">
        <f t="shared" si="705"/>
        <v>1072.268335092627</v>
      </c>
      <c r="AX936" s="1">
        <f t="shared" si="706"/>
        <v>0.97582499842855441</v>
      </c>
      <c r="AY936" s="1">
        <f t="shared" si="707"/>
        <v>1.0951941577023241</v>
      </c>
      <c r="AZ936" s="1">
        <f t="shared" si="702"/>
        <v>5.1999999999999998E-3</v>
      </c>
      <c r="BA936" s="1">
        <f t="shared" si="703"/>
        <v>22.157974309261903</v>
      </c>
    </row>
    <row r="937" spans="1:53">
      <c r="A937" s="2">
        <f t="shared" si="709"/>
        <v>0.93600000000000072</v>
      </c>
      <c r="B937" s="1">
        <f t="shared" si="695"/>
        <v>0.99743766666666756</v>
      </c>
      <c r="C937" s="1">
        <f t="shared" si="710"/>
        <v>5.5274799876186456E-2</v>
      </c>
      <c r="D937" s="1">
        <f t="shared" si="696"/>
        <v>1.1003406837105847</v>
      </c>
      <c r="E937" s="1">
        <f t="shared" si="740"/>
        <v>1.1003532851976794</v>
      </c>
      <c r="F937" s="1">
        <f t="shared" si="740"/>
        <v>1.1003537505610252</v>
      </c>
      <c r="G937" s="1">
        <f t="shared" si="740"/>
        <v>1.1003537677455149</v>
      </c>
      <c r="H937" s="1">
        <f t="shared" si="711"/>
        <v>1.1057809781138062</v>
      </c>
      <c r="I937" s="1">
        <f t="shared" si="697"/>
        <v>22.386451869919277</v>
      </c>
      <c r="J937" s="1">
        <f>VLOOKUP($I937,Graph!$D$3:$M$50,col)</f>
        <v>6.0000000000000001E-3</v>
      </c>
      <c r="K937" s="1">
        <f>VLOOKUP($I937,Graph!$D$3:$M$50,col+1)</f>
        <v>4.7999999999999996E-3</v>
      </c>
      <c r="L937" s="1">
        <f t="shared" si="712"/>
        <v>5.1999999999999998E-3</v>
      </c>
      <c r="M937" s="1">
        <f t="shared" si="713"/>
        <v>0.64051666666666662</v>
      </c>
      <c r="N937" s="1">
        <f t="shared" si="714"/>
        <v>0.93080000000000074</v>
      </c>
      <c r="O937" s="1">
        <f t="shared" si="715"/>
        <v>5.2929564032353951E-2</v>
      </c>
      <c r="P937" s="1">
        <f t="shared" si="716"/>
        <v>1.0953763159882475</v>
      </c>
      <c r="Q937" s="1">
        <f t="shared" si="717"/>
        <v>1.0952072888521218</v>
      </c>
      <c r="R937" s="1">
        <f t="shared" si="718"/>
        <v>1.0952014024268295</v>
      </c>
      <c r="S937" s="1">
        <f t="shared" si="719"/>
        <v>1.0952011972564528</v>
      </c>
      <c r="T937" s="1">
        <f t="shared" si="720"/>
        <v>0.97583374427404135</v>
      </c>
      <c r="U937" s="1">
        <f t="shared" si="721"/>
        <v>1.0740055405000206</v>
      </c>
      <c r="V937" s="2">
        <f t="shared" si="698"/>
        <v>22.169934059279459</v>
      </c>
      <c r="W937" s="1">
        <f>VLOOKUP(V937,Graph!$D$3:$M$50,col)</f>
        <v>6.0000000000000001E-3</v>
      </c>
      <c r="X937" s="1">
        <f>VLOOKUP(V937,Graph!$D$3:$M$50,col+1)</f>
        <v>4.7999999999999996E-3</v>
      </c>
      <c r="Y937" s="1">
        <f t="shared" si="722"/>
        <v>5.1999999999999998E-3</v>
      </c>
      <c r="Z937" s="1">
        <f t="shared" si="699"/>
        <v>0.64051666666666662</v>
      </c>
      <c r="AA937" s="2">
        <f t="shared" si="723"/>
        <v>0.93080000000000074</v>
      </c>
      <c r="AB937" s="1">
        <f t="shared" si="724"/>
        <v>5.2929564032353951E-2</v>
      </c>
      <c r="AC937" s="1">
        <f t="shared" si="725"/>
        <v>1.0952011901050624</v>
      </c>
      <c r="AD937" s="1">
        <f t="shared" si="726"/>
        <v>1.0952011898557945</v>
      </c>
      <c r="AE937" s="1">
        <f t="shared" si="727"/>
        <v>1.0952011898471063</v>
      </c>
      <c r="AF937" s="1">
        <f t="shared" si="728"/>
        <v>1.0952011898468033</v>
      </c>
      <c r="AG937" s="1">
        <f t="shared" si="729"/>
        <v>0.97583374427404135</v>
      </c>
      <c r="AH937" s="1">
        <f t="shared" si="730"/>
        <v>1.0740055332337717</v>
      </c>
      <c r="AI937" s="2">
        <f t="shared" si="700"/>
        <v>22.169934009282123</v>
      </c>
      <c r="AJ937" s="1">
        <f>VLOOKUP(AI937,Graph!$D$3:$M$50,col)</f>
        <v>6.0000000000000001E-3</v>
      </c>
      <c r="AK937" s="1">
        <f>VLOOKUP(AI937,Graph!$D$3:$M$50,col+1)</f>
        <v>4.7999999999999996E-3</v>
      </c>
      <c r="AL937" s="1">
        <f t="shared" si="731"/>
        <v>5.1999999999999998E-3</v>
      </c>
      <c r="AM937" s="1">
        <f t="shared" si="701"/>
        <v>0.64051666666666662</v>
      </c>
      <c r="AN937" s="2">
        <f t="shared" si="732"/>
        <v>0.93080000000000074</v>
      </c>
      <c r="AO937" s="1">
        <f t="shared" si="733"/>
        <v>5.2929564032353951E-2</v>
      </c>
      <c r="AP937" s="1">
        <f t="shared" si="734"/>
        <v>1.0952011898467928</v>
      </c>
      <c r="AQ937" s="1">
        <f t="shared" si="735"/>
        <v>1.0952011898467922</v>
      </c>
      <c r="AR937" s="1">
        <f t="shared" si="736"/>
        <v>1.0952011898467924</v>
      </c>
      <c r="AS937" s="1">
        <f t="shared" si="737"/>
        <v>1.0952011898467924</v>
      </c>
      <c r="AT937" s="1">
        <f t="shared" si="738"/>
        <v>0.97583374427404135</v>
      </c>
      <c r="AU937" s="1">
        <f t="shared" si="739"/>
        <v>1.0740055332337608</v>
      </c>
      <c r="AV937" s="2">
        <f t="shared" si="704"/>
        <v>936</v>
      </c>
      <c r="AW937" s="1">
        <f t="shared" si="705"/>
        <v>1074.0055332337608</v>
      </c>
      <c r="AX937" s="1">
        <f t="shared" si="706"/>
        <v>0.97583374427404135</v>
      </c>
      <c r="AY937" s="1">
        <f t="shared" si="707"/>
        <v>1.0952011898467924</v>
      </c>
      <c r="AZ937" s="1">
        <f t="shared" si="702"/>
        <v>5.1999999999999998E-3</v>
      </c>
      <c r="BA937" s="1">
        <f t="shared" si="703"/>
        <v>22.169934009282123</v>
      </c>
    </row>
    <row r="938" spans="1:53">
      <c r="A938" s="2">
        <f t="shared" si="709"/>
        <v>0.93700000000000072</v>
      </c>
      <c r="B938" s="1">
        <f t="shared" si="695"/>
        <v>0.9984788333333342</v>
      </c>
      <c r="C938" s="1">
        <f t="shared" si="710"/>
        <v>5.5277509385957574E-2</v>
      </c>
      <c r="D938" s="1">
        <f t="shared" si="696"/>
        <v>1.1003464720113616</v>
      </c>
      <c r="E938" s="1">
        <f t="shared" si="740"/>
        <v>1.1003592888064024</v>
      </c>
      <c r="F938" s="1">
        <f t="shared" si="740"/>
        <v>1.1003597621525263</v>
      </c>
      <c r="G938" s="1">
        <f t="shared" si="740"/>
        <v>1.1003597796329456</v>
      </c>
      <c r="H938" s="1">
        <f t="shared" si="711"/>
        <v>1.1075595874677093</v>
      </c>
      <c r="I938" s="1">
        <f t="shared" si="697"/>
        <v>22.398448044145702</v>
      </c>
      <c r="J938" s="1">
        <f>VLOOKUP($I938,Graph!$D$3:$M$50,col)</f>
        <v>6.0000000000000001E-3</v>
      </c>
      <c r="K938" s="1">
        <f>VLOOKUP($I938,Graph!$D$3:$M$50,col+1)</f>
        <v>4.7999999999999996E-3</v>
      </c>
      <c r="L938" s="1">
        <f t="shared" si="712"/>
        <v>5.1999999999999998E-3</v>
      </c>
      <c r="M938" s="1">
        <f t="shared" si="713"/>
        <v>0.64051666666666662</v>
      </c>
      <c r="N938" s="1">
        <f t="shared" si="714"/>
        <v>0.93180000000000074</v>
      </c>
      <c r="O938" s="1">
        <f t="shared" si="715"/>
        <v>5.2932789768579937E-2</v>
      </c>
      <c r="P938" s="1">
        <f t="shared" si="716"/>
        <v>1.0953833150148296</v>
      </c>
      <c r="Q938" s="1">
        <f t="shared" si="717"/>
        <v>1.0952143065690367</v>
      </c>
      <c r="R938" s="1">
        <f t="shared" si="718"/>
        <v>1.0952084203196097</v>
      </c>
      <c r="S938" s="1">
        <f t="shared" si="719"/>
        <v>1.0952082151388378</v>
      </c>
      <c r="T938" s="1">
        <f t="shared" si="720"/>
        <v>0.97584247147781322</v>
      </c>
      <c r="U938" s="1">
        <f t="shared" si="721"/>
        <v>1.0757436765966475</v>
      </c>
      <c r="V938" s="2">
        <f t="shared" si="698"/>
        <v>22.181887316587073</v>
      </c>
      <c r="W938" s="1">
        <f>VLOOKUP(V938,Graph!$D$3:$M$50,col)</f>
        <v>6.0000000000000001E-3</v>
      </c>
      <c r="X938" s="1">
        <f>VLOOKUP(V938,Graph!$D$3:$M$50,col+1)</f>
        <v>4.7999999999999996E-3</v>
      </c>
      <c r="Y938" s="1">
        <f t="shared" si="722"/>
        <v>5.1999999999999998E-3</v>
      </c>
      <c r="Z938" s="1">
        <f t="shared" si="699"/>
        <v>0.64051666666666662</v>
      </c>
      <c r="AA938" s="2">
        <f t="shared" si="723"/>
        <v>0.93180000000000074</v>
      </c>
      <c r="AB938" s="1">
        <f t="shared" si="724"/>
        <v>5.2932789768579937E-2</v>
      </c>
      <c r="AC938" s="1">
        <f t="shared" si="725"/>
        <v>1.0952082079865089</v>
      </c>
      <c r="AD938" s="1">
        <f t="shared" si="726"/>
        <v>1.0952082077371879</v>
      </c>
      <c r="AE938" s="1">
        <f t="shared" si="727"/>
        <v>1.0952082077284973</v>
      </c>
      <c r="AF938" s="1">
        <f t="shared" si="728"/>
        <v>1.0952082077281942</v>
      </c>
      <c r="AG938" s="1">
        <f t="shared" si="729"/>
        <v>0.97584247147781322</v>
      </c>
      <c r="AH938" s="1">
        <f t="shared" si="730"/>
        <v>1.0757436693177092</v>
      </c>
      <c r="AI938" s="2">
        <f t="shared" si="700"/>
        <v>22.181887266556387</v>
      </c>
      <c r="AJ938" s="1">
        <f>VLOOKUP(AI938,Graph!$D$3:$M$50,col)</f>
        <v>6.0000000000000001E-3</v>
      </c>
      <c r="AK938" s="1">
        <f>VLOOKUP(AI938,Graph!$D$3:$M$50,col+1)</f>
        <v>4.7999999999999996E-3</v>
      </c>
      <c r="AL938" s="1">
        <f t="shared" si="731"/>
        <v>5.1999999999999998E-3</v>
      </c>
      <c r="AM938" s="1">
        <f t="shared" si="701"/>
        <v>0.64051666666666662</v>
      </c>
      <c r="AN938" s="2">
        <f t="shared" si="732"/>
        <v>0.93180000000000074</v>
      </c>
      <c r="AO938" s="1">
        <f t="shared" si="733"/>
        <v>5.2932789768579937E-2</v>
      </c>
      <c r="AP938" s="1">
        <f t="shared" si="734"/>
        <v>1.0952082077281837</v>
      </c>
      <c r="AQ938" s="1">
        <f t="shared" si="735"/>
        <v>1.0952082077281831</v>
      </c>
      <c r="AR938" s="1">
        <f t="shared" si="736"/>
        <v>1.0952082077281831</v>
      </c>
      <c r="AS938" s="1">
        <f t="shared" si="737"/>
        <v>1.0952082077281831</v>
      </c>
      <c r="AT938" s="1">
        <f t="shared" si="738"/>
        <v>0.97584247147781322</v>
      </c>
      <c r="AU938" s="1">
        <f t="shared" si="739"/>
        <v>1.0757436693176983</v>
      </c>
      <c r="AV938" s="2">
        <f t="shared" si="704"/>
        <v>937</v>
      </c>
      <c r="AW938" s="1">
        <f t="shared" si="705"/>
        <v>1075.7436693176983</v>
      </c>
      <c r="AX938" s="1">
        <f t="shared" si="706"/>
        <v>0.97584247147781322</v>
      </c>
      <c r="AY938" s="1">
        <f t="shared" si="707"/>
        <v>1.0952082077281831</v>
      </c>
      <c r="AZ938" s="1">
        <f t="shared" si="702"/>
        <v>5.1999999999999998E-3</v>
      </c>
      <c r="BA938" s="1">
        <f t="shared" si="703"/>
        <v>22.181887266556387</v>
      </c>
    </row>
    <row r="939" spans="1:53">
      <c r="A939" s="2">
        <f t="shared" si="709"/>
        <v>0.93800000000000072</v>
      </c>
      <c r="B939" s="1">
        <f t="shared" si="695"/>
        <v>0.99952000000000085</v>
      </c>
      <c r="C939" s="1">
        <f t="shared" si="710"/>
        <v>5.5280213317116265E-2</v>
      </c>
      <c r="D939" s="1">
        <f t="shared" si="696"/>
        <v>1.1003522484856663</v>
      </c>
      <c r="E939" s="1">
        <f t="shared" si="740"/>
        <v>1.1003652801889219</v>
      </c>
      <c r="F939" s="1">
        <f t="shared" si="740"/>
        <v>1.1003657615040574</v>
      </c>
      <c r="G939" s="1">
        <f t="shared" si="740"/>
        <v>1.1003657792799353</v>
      </c>
      <c r="H939" s="1">
        <f t="shared" si="711"/>
        <v>1.1093391499821152</v>
      </c>
      <c r="I939" s="1">
        <f t="shared" si="697"/>
        <v>22.410437800742631</v>
      </c>
      <c r="J939" s="1">
        <f>VLOOKUP($I939,Graph!$D$3:$M$50,col)</f>
        <v>6.0000000000000001E-3</v>
      </c>
      <c r="K939" s="1">
        <f>VLOOKUP($I939,Graph!$D$3:$M$50,col+1)</f>
        <v>4.7999999999999996E-3</v>
      </c>
      <c r="L939" s="1">
        <f t="shared" si="712"/>
        <v>5.1999999999999998E-3</v>
      </c>
      <c r="M939" s="1">
        <f t="shared" si="713"/>
        <v>0.64051666666666662</v>
      </c>
      <c r="N939" s="1">
        <f t="shared" si="714"/>
        <v>0.93280000000000074</v>
      </c>
      <c r="O939" s="1">
        <f t="shared" si="715"/>
        <v>5.293600888250672E-2</v>
      </c>
      <c r="P939" s="1">
        <f t="shared" si="716"/>
        <v>1.0953902998521385</v>
      </c>
      <c r="Q939" s="1">
        <f t="shared" si="717"/>
        <v>1.0952213100661812</v>
      </c>
      <c r="R939" s="1">
        <f t="shared" si="718"/>
        <v>1.0952154239926186</v>
      </c>
      <c r="S939" s="1">
        <f t="shared" si="719"/>
        <v>1.0952152188014852</v>
      </c>
      <c r="T939" s="1">
        <f t="shared" si="720"/>
        <v>0.97585118009940797</v>
      </c>
      <c r="U939" s="1">
        <f t="shared" si="721"/>
        <v>1.07748275012993</v>
      </c>
      <c r="V939" s="2">
        <f t="shared" si="698"/>
        <v>22.193834141541792</v>
      </c>
      <c r="W939" s="1">
        <f>VLOOKUP(V939,Graph!$D$3:$M$50,col)</f>
        <v>6.0000000000000001E-3</v>
      </c>
      <c r="X939" s="1">
        <f>VLOOKUP(V939,Graph!$D$3:$M$50,col+1)</f>
        <v>4.7999999999999996E-3</v>
      </c>
      <c r="Y939" s="1">
        <f t="shared" si="722"/>
        <v>5.1999999999999998E-3</v>
      </c>
      <c r="Z939" s="1">
        <f t="shared" si="699"/>
        <v>0.64051666666666662</v>
      </c>
      <c r="AA939" s="2">
        <f t="shared" si="723"/>
        <v>0.93280000000000074</v>
      </c>
      <c r="AB939" s="1">
        <f t="shared" si="724"/>
        <v>5.293600888250672E-2</v>
      </c>
      <c r="AC939" s="1">
        <f t="shared" si="725"/>
        <v>1.0952152116482201</v>
      </c>
      <c r="AD939" s="1">
        <f t="shared" si="726"/>
        <v>1.0952152113988467</v>
      </c>
      <c r="AE939" s="1">
        <f t="shared" si="727"/>
        <v>1.095215211390153</v>
      </c>
      <c r="AF939" s="1">
        <f t="shared" si="728"/>
        <v>1.0952152113898501</v>
      </c>
      <c r="AG939" s="1">
        <f t="shared" si="729"/>
        <v>0.97585118009940797</v>
      </c>
      <c r="AH939" s="1">
        <f t="shared" si="730"/>
        <v>1.0774827428382958</v>
      </c>
      <c r="AI939" s="2">
        <f t="shared" si="700"/>
        <v>22.193834091477779</v>
      </c>
      <c r="AJ939" s="1">
        <f>VLOOKUP(AI939,Graph!$D$3:$M$50,col)</f>
        <v>6.0000000000000001E-3</v>
      </c>
      <c r="AK939" s="1">
        <f>VLOOKUP(AI939,Graph!$D$3:$M$50,col+1)</f>
        <v>4.7999999999999996E-3</v>
      </c>
      <c r="AL939" s="1">
        <f t="shared" si="731"/>
        <v>5.1999999999999998E-3</v>
      </c>
      <c r="AM939" s="1">
        <f t="shared" si="701"/>
        <v>0.64051666666666662</v>
      </c>
      <c r="AN939" s="2">
        <f t="shared" si="732"/>
        <v>0.93280000000000074</v>
      </c>
      <c r="AO939" s="1">
        <f t="shared" si="733"/>
        <v>5.293600888250672E-2</v>
      </c>
      <c r="AP939" s="1">
        <f t="shared" si="734"/>
        <v>1.0952152113898395</v>
      </c>
      <c r="AQ939" s="1">
        <f t="shared" si="735"/>
        <v>1.0952152113898392</v>
      </c>
      <c r="AR939" s="1">
        <f t="shared" si="736"/>
        <v>1.095215211389839</v>
      </c>
      <c r="AS939" s="1">
        <f t="shared" si="737"/>
        <v>1.095215211389839</v>
      </c>
      <c r="AT939" s="1">
        <f t="shared" si="738"/>
        <v>0.97585118009940797</v>
      </c>
      <c r="AU939" s="1">
        <f t="shared" si="739"/>
        <v>1.0774827428382849</v>
      </c>
      <c r="AV939" s="2">
        <f t="shared" si="704"/>
        <v>938</v>
      </c>
      <c r="AW939" s="1">
        <f t="shared" si="705"/>
        <v>1077.482742838285</v>
      </c>
      <c r="AX939" s="1">
        <f t="shared" si="706"/>
        <v>0.97585118009940797</v>
      </c>
      <c r="AY939" s="1">
        <f t="shared" si="707"/>
        <v>1.095215211389839</v>
      </c>
      <c r="AZ939" s="1">
        <f t="shared" si="702"/>
        <v>5.1999999999999998E-3</v>
      </c>
      <c r="BA939" s="1">
        <f t="shared" si="703"/>
        <v>22.193834091477779</v>
      </c>
    </row>
    <row r="940" spans="1:53">
      <c r="A940" s="2">
        <f t="shared" si="709"/>
        <v>0.93900000000000072</v>
      </c>
      <c r="B940" s="1">
        <f t="shared" si="695"/>
        <v>1.0005611666666676</v>
      </c>
      <c r="C940" s="1">
        <f t="shared" si="710"/>
        <v>5.5282911686871071E-2</v>
      </c>
      <c r="D940" s="1">
        <f t="shared" si="696"/>
        <v>1.1003580131697024</v>
      </c>
      <c r="E940" s="1">
        <f t="shared" si="740"/>
        <v>1.100371259382543</v>
      </c>
      <c r="F940" s="1">
        <f t="shared" si="740"/>
        <v>1.1003717486529589</v>
      </c>
      <c r="G940" s="1">
        <f t="shared" si="740"/>
        <v>1.1003717667238242</v>
      </c>
      <c r="H940" s="1">
        <f t="shared" si="711"/>
        <v>1.1111196651465467</v>
      </c>
      <c r="I940" s="1">
        <f t="shared" si="697"/>
        <v>22.422421149993216</v>
      </c>
      <c r="J940" s="1">
        <f>VLOOKUP($I940,Graph!$D$3:$M$50,col)</f>
        <v>6.0000000000000001E-3</v>
      </c>
      <c r="K940" s="1">
        <f>VLOOKUP($I940,Graph!$D$3:$M$50,col+1)</f>
        <v>4.7999999999999996E-3</v>
      </c>
      <c r="L940" s="1">
        <f t="shared" si="712"/>
        <v>5.1999999999999998E-3</v>
      </c>
      <c r="M940" s="1">
        <f t="shared" si="713"/>
        <v>0.64051666666666662</v>
      </c>
      <c r="N940" s="1">
        <f t="shared" si="714"/>
        <v>0.93380000000000074</v>
      </c>
      <c r="O940" s="1">
        <f t="shared" si="715"/>
        <v>5.293922139450187E-2</v>
      </c>
      <c r="P940" s="1">
        <f t="shared" si="716"/>
        <v>1.0953972705432731</v>
      </c>
      <c r="Q940" s="1">
        <f t="shared" si="717"/>
        <v>1.0952282993867233</v>
      </c>
      <c r="R940" s="1">
        <f t="shared" si="718"/>
        <v>1.0952224134890232</v>
      </c>
      <c r="S940" s="1">
        <f t="shared" si="719"/>
        <v>1.0952222082875618</v>
      </c>
      <c r="T940" s="1">
        <f t="shared" si="720"/>
        <v>0.97585987019811093</v>
      </c>
      <c r="U940" s="1">
        <f t="shared" si="721"/>
        <v>1.0792227605945337</v>
      </c>
      <c r="V940" s="2">
        <f t="shared" si="698"/>
        <v>22.20577454450882</v>
      </c>
      <c r="W940" s="1">
        <f>VLOOKUP(V940,Graph!$D$3:$M$50,col)</f>
        <v>6.0000000000000001E-3</v>
      </c>
      <c r="X940" s="1">
        <f>VLOOKUP(V940,Graph!$D$3:$M$50,col+1)</f>
        <v>4.7999999999999996E-3</v>
      </c>
      <c r="Y940" s="1">
        <f t="shared" si="722"/>
        <v>5.1999999999999998E-3</v>
      </c>
      <c r="Z940" s="1">
        <f t="shared" si="699"/>
        <v>0.64051666666666662</v>
      </c>
      <c r="AA940" s="2">
        <f t="shared" si="723"/>
        <v>0.93380000000000074</v>
      </c>
      <c r="AB940" s="1">
        <f t="shared" si="724"/>
        <v>5.293922139450187E-2</v>
      </c>
      <c r="AC940" s="1">
        <f t="shared" si="725"/>
        <v>1.0952222011333632</v>
      </c>
      <c r="AD940" s="1">
        <f t="shared" si="726"/>
        <v>1.095222200883937</v>
      </c>
      <c r="AE940" s="1">
        <f t="shared" si="727"/>
        <v>1.0952222008752408</v>
      </c>
      <c r="AF940" s="1">
        <f t="shared" si="728"/>
        <v>1.0952222008749377</v>
      </c>
      <c r="AG940" s="1">
        <f t="shared" si="729"/>
        <v>0.97585987019811093</v>
      </c>
      <c r="AH940" s="1">
        <f t="shared" si="730"/>
        <v>1.0792227532901963</v>
      </c>
      <c r="AI940" s="2">
        <f t="shared" si="700"/>
        <v>22.205774494411518</v>
      </c>
      <c r="AJ940" s="1">
        <f>VLOOKUP(AI940,Graph!$D$3:$M$50,col)</f>
        <v>6.0000000000000001E-3</v>
      </c>
      <c r="AK940" s="1">
        <f>VLOOKUP(AI940,Graph!$D$3:$M$50,col+1)</f>
        <v>4.7999999999999996E-3</v>
      </c>
      <c r="AL940" s="1">
        <f t="shared" si="731"/>
        <v>5.1999999999999998E-3</v>
      </c>
      <c r="AM940" s="1">
        <f t="shared" si="701"/>
        <v>0.64051666666666662</v>
      </c>
      <c r="AN940" s="2">
        <f t="shared" si="732"/>
        <v>0.93380000000000074</v>
      </c>
      <c r="AO940" s="1">
        <f t="shared" si="733"/>
        <v>5.293922139450187E-2</v>
      </c>
      <c r="AP940" s="1">
        <f t="shared" si="734"/>
        <v>1.0952222008749271</v>
      </c>
      <c r="AQ940" s="1">
        <f t="shared" si="735"/>
        <v>1.0952222008749268</v>
      </c>
      <c r="AR940" s="1">
        <f t="shared" si="736"/>
        <v>1.0952222008749268</v>
      </c>
      <c r="AS940" s="1">
        <f t="shared" si="737"/>
        <v>1.0952222008749268</v>
      </c>
      <c r="AT940" s="1">
        <f t="shared" si="738"/>
        <v>0.97585987019811093</v>
      </c>
      <c r="AU940" s="1">
        <f t="shared" si="739"/>
        <v>1.0792227532901855</v>
      </c>
      <c r="AV940" s="2">
        <f t="shared" si="704"/>
        <v>939</v>
      </c>
      <c r="AW940" s="1">
        <f t="shared" si="705"/>
        <v>1079.2227532901854</v>
      </c>
      <c r="AX940" s="1">
        <f t="shared" si="706"/>
        <v>0.97585987019811093</v>
      </c>
      <c r="AY940" s="1">
        <f t="shared" si="707"/>
        <v>1.0952222008749268</v>
      </c>
      <c r="AZ940" s="1">
        <f t="shared" si="702"/>
        <v>5.1999999999999998E-3</v>
      </c>
      <c r="BA940" s="1">
        <f t="shared" si="703"/>
        <v>22.205774494411518</v>
      </c>
    </row>
    <row r="941" spans="1:53">
      <c r="A941" s="2">
        <f t="shared" si="709"/>
        <v>0.94000000000000072</v>
      </c>
      <c r="B941" s="1">
        <f t="shared" si="695"/>
        <v>1.0016023333333341</v>
      </c>
      <c r="C941" s="1">
        <f t="shared" si="710"/>
        <v>5.5285604512359948E-2</v>
      </c>
      <c r="D941" s="1">
        <f t="shared" si="696"/>
        <v>1.1003637660995256</v>
      </c>
      <c r="E941" s="1">
        <f t="shared" ref="E941:G960" si="741">SQRT(D941-($C941*D941-POWER(D941,1/3)+1)/($C941-POWER(D941,-2/3)/3))</f>
        <v>1.1003772264244196</v>
      </c>
      <c r="F941" s="1">
        <f t="shared" si="741"/>
        <v>1.1003777236364185</v>
      </c>
      <c r="G941" s="1">
        <f t="shared" si="741"/>
        <v>1.1003777420018013</v>
      </c>
      <c r="H941" s="1">
        <f t="shared" si="711"/>
        <v>1.1129011324513478</v>
      </c>
      <c r="I941" s="1">
        <f t="shared" si="697"/>
        <v>22.4343981021532</v>
      </c>
      <c r="J941" s="1">
        <f>VLOOKUP($I941,Graph!$D$3:$M$50,col)</f>
        <v>6.0000000000000001E-3</v>
      </c>
      <c r="K941" s="1">
        <f>VLOOKUP($I941,Graph!$D$3:$M$50,col+1)</f>
        <v>4.7999999999999996E-3</v>
      </c>
      <c r="L941" s="1">
        <f t="shared" si="712"/>
        <v>5.1999999999999998E-3</v>
      </c>
      <c r="M941" s="1">
        <f t="shared" si="713"/>
        <v>0.64051666666666662</v>
      </c>
      <c r="N941" s="1">
        <f t="shared" si="714"/>
        <v>0.93480000000000074</v>
      </c>
      <c r="O941" s="1">
        <f t="shared" si="715"/>
        <v>5.2942427324849571E-2</v>
      </c>
      <c r="P941" s="1">
        <f t="shared" si="716"/>
        <v>1.0954042271311548</v>
      </c>
      <c r="Q941" s="1">
        <f t="shared" si="717"/>
        <v>1.095235274573656</v>
      </c>
      <c r="R941" s="1">
        <f t="shared" si="718"/>
        <v>1.0952293888518154</v>
      </c>
      <c r="S941" s="1">
        <f t="shared" si="719"/>
        <v>1.0952291836400603</v>
      </c>
      <c r="T941" s="1">
        <f t="shared" si="720"/>
        <v>0.97586854183295535</v>
      </c>
      <c r="U941" s="1">
        <f t="shared" si="721"/>
        <v>1.0809637074859413</v>
      </c>
      <c r="V941" s="2">
        <f t="shared" si="698"/>
        <v>22.217708535825587</v>
      </c>
      <c r="W941" s="1">
        <f>VLOOKUP(V941,Graph!$D$3:$M$50,col)</f>
        <v>6.0000000000000001E-3</v>
      </c>
      <c r="X941" s="1">
        <f>VLOOKUP(V941,Graph!$D$3:$M$50,col+1)</f>
        <v>4.7999999999999996E-3</v>
      </c>
      <c r="Y941" s="1">
        <f t="shared" si="722"/>
        <v>5.1999999999999998E-3</v>
      </c>
      <c r="Z941" s="1">
        <f t="shared" si="699"/>
        <v>0.64051666666666662</v>
      </c>
      <c r="AA941" s="2">
        <f t="shared" si="723"/>
        <v>0.93480000000000074</v>
      </c>
      <c r="AB941" s="1">
        <f t="shared" si="724"/>
        <v>5.2942427324849571E-2</v>
      </c>
      <c r="AC941" s="1">
        <f t="shared" si="725"/>
        <v>1.0952291764849302</v>
      </c>
      <c r="AD941" s="1">
        <f t="shared" si="726"/>
        <v>1.0952291762354518</v>
      </c>
      <c r="AE941" s="1">
        <f t="shared" si="727"/>
        <v>1.0952291762267532</v>
      </c>
      <c r="AF941" s="1">
        <f t="shared" si="728"/>
        <v>1.0952291762264499</v>
      </c>
      <c r="AG941" s="1">
        <f t="shared" si="729"/>
        <v>0.97586854183295535</v>
      </c>
      <c r="AH941" s="1">
        <f t="shared" si="730"/>
        <v>1.0809637001688939</v>
      </c>
      <c r="AI941" s="2">
        <f t="shared" si="700"/>
        <v>22.217708485695002</v>
      </c>
      <c r="AJ941" s="1">
        <f>VLOOKUP(AI941,Graph!$D$3:$M$50,col)</f>
        <v>6.0000000000000001E-3</v>
      </c>
      <c r="AK941" s="1">
        <f>VLOOKUP(AI941,Graph!$D$3:$M$50,col+1)</f>
        <v>4.7999999999999996E-3</v>
      </c>
      <c r="AL941" s="1">
        <f t="shared" si="731"/>
        <v>5.1999999999999998E-3</v>
      </c>
      <c r="AM941" s="1">
        <f t="shared" si="701"/>
        <v>0.64051666666666662</v>
      </c>
      <c r="AN941" s="2">
        <f t="shared" si="732"/>
        <v>0.93480000000000074</v>
      </c>
      <c r="AO941" s="1">
        <f t="shared" si="733"/>
        <v>5.2942427324849571E-2</v>
      </c>
      <c r="AP941" s="1">
        <f t="shared" si="734"/>
        <v>1.095229176226439</v>
      </c>
      <c r="AQ941" s="1">
        <f t="shared" si="735"/>
        <v>1.095229176226439</v>
      </c>
      <c r="AR941" s="1">
        <f t="shared" si="736"/>
        <v>1.095229176226439</v>
      </c>
      <c r="AS941" s="1">
        <f t="shared" si="737"/>
        <v>1.095229176226439</v>
      </c>
      <c r="AT941" s="1">
        <f t="shared" si="738"/>
        <v>0.97586854183295535</v>
      </c>
      <c r="AU941" s="1">
        <f t="shared" si="739"/>
        <v>1.0809637001688832</v>
      </c>
      <c r="AV941" s="2">
        <f t="shared" si="704"/>
        <v>940</v>
      </c>
      <c r="AW941" s="1">
        <f t="shared" si="705"/>
        <v>1080.9637001688832</v>
      </c>
      <c r="AX941" s="1">
        <f t="shared" si="706"/>
        <v>0.97586854183295535</v>
      </c>
      <c r="AY941" s="1">
        <f t="shared" si="707"/>
        <v>1.095229176226439</v>
      </c>
      <c r="AZ941" s="1">
        <f t="shared" si="702"/>
        <v>5.1999999999999998E-3</v>
      </c>
      <c r="BA941" s="1">
        <f t="shared" si="703"/>
        <v>22.217708485695002</v>
      </c>
    </row>
    <row r="942" spans="1:53">
      <c r="A942" s="2">
        <f t="shared" si="709"/>
        <v>0.94100000000000072</v>
      </c>
      <c r="B942" s="1">
        <f t="shared" si="695"/>
        <v>1.0026435000000009</v>
      </c>
      <c r="C942" s="1">
        <f t="shared" si="710"/>
        <v>5.5288291810650363E-2</v>
      </c>
      <c r="D942" s="1">
        <f t="shared" si="696"/>
        <v>1.1003695073110449</v>
      </c>
      <c r="E942" s="1">
        <f t="shared" si="741"/>
        <v>1.1003831813515546</v>
      </c>
      <c r="F942" s="1">
        <f t="shared" si="741"/>
        <v>1.1003836864914733</v>
      </c>
      <c r="G942" s="1">
        <f t="shared" si="741"/>
        <v>1.1003837051509053</v>
      </c>
      <c r="H942" s="1">
        <f t="shared" si="711"/>
        <v>1.1146835513876796</v>
      </c>
      <c r="I942" s="1">
        <f t="shared" si="697"/>
        <v>22.446368667451019</v>
      </c>
      <c r="J942" s="1">
        <f>VLOOKUP($I942,Graph!$D$3:$M$50,col)</f>
        <v>6.0000000000000001E-3</v>
      </c>
      <c r="K942" s="1">
        <f>VLOOKUP($I942,Graph!$D$3:$M$50,col+1)</f>
        <v>4.7999999999999996E-3</v>
      </c>
      <c r="L942" s="1">
        <f t="shared" si="712"/>
        <v>5.1999999999999998E-3</v>
      </c>
      <c r="M942" s="1">
        <f t="shared" si="713"/>
        <v>0.64051666666666662</v>
      </c>
      <c r="N942" s="1">
        <f t="shared" si="714"/>
        <v>0.93580000000000074</v>
      </c>
      <c r="O942" s="1">
        <f t="shared" si="715"/>
        <v>5.294562669375099E-2</v>
      </c>
      <c r="P942" s="1">
        <f t="shared" si="716"/>
        <v>1.0954111696585347</v>
      </c>
      <c r="Q942" s="1">
        <f t="shared" si="717"/>
        <v>1.0952422356698002</v>
      </c>
      <c r="R942" s="1">
        <f t="shared" si="718"/>
        <v>1.0952363501238145</v>
      </c>
      <c r="S942" s="1">
        <f t="shared" si="719"/>
        <v>1.0952361449017998</v>
      </c>
      <c r="T942" s="1">
        <f t="shared" si="720"/>
        <v>0.97587719506272375</v>
      </c>
      <c r="U942" s="1">
        <f t="shared" si="721"/>
        <v>1.0827055903004481</v>
      </c>
      <c r="V942" s="2">
        <f t="shared" si="698"/>
        <v>22.229636125801807</v>
      </c>
      <c r="W942" s="1">
        <f>VLOOKUP(V942,Graph!$D$3:$M$50,col)</f>
        <v>6.0000000000000001E-3</v>
      </c>
      <c r="X942" s="1">
        <f>VLOOKUP(V942,Graph!$D$3:$M$50,col+1)</f>
        <v>4.7999999999999996E-3</v>
      </c>
      <c r="Y942" s="1">
        <f t="shared" si="722"/>
        <v>5.1999999999999998E-3</v>
      </c>
      <c r="Z942" s="1">
        <f t="shared" si="699"/>
        <v>0.64051666666666662</v>
      </c>
      <c r="AA942" s="2">
        <f t="shared" si="723"/>
        <v>0.93580000000000074</v>
      </c>
      <c r="AB942" s="1">
        <f t="shared" si="724"/>
        <v>5.294562669375099E-2</v>
      </c>
      <c r="AC942" s="1">
        <f t="shared" si="725"/>
        <v>1.0952361377457407</v>
      </c>
      <c r="AD942" s="1">
        <f t="shared" si="726"/>
        <v>1.0952361374962096</v>
      </c>
      <c r="AE942" s="1">
        <f t="shared" si="727"/>
        <v>1.0952361374875084</v>
      </c>
      <c r="AF942" s="1">
        <f t="shared" si="728"/>
        <v>1.0952361374872051</v>
      </c>
      <c r="AG942" s="1">
        <f t="shared" si="729"/>
        <v>0.97587719506272375</v>
      </c>
      <c r="AH942" s="1">
        <f t="shared" si="730"/>
        <v>1.0827055829706833</v>
      </c>
      <c r="AI942" s="2">
        <f t="shared" si="700"/>
        <v>22.229636075637966</v>
      </c>
      <c r="AJ942" s="1">
        <f>VLOOKUP(AI942,Graph!$D$3:$M$50,col)</f>
        <v>6.0000000000000001E-3</v>
      </c>
      <c r="AK942" s="1">
        <f>VLOOKUP(AI942,Graph!$D$3:$M$50,col+1)</f>
        <v>4.7999999999999996E-3</v>
      </c>
      <c r="AL942" s="1">
        <f t="shared" si="731"/>
        <v>5.1999999999999998E-3</v>
      </c>
      <c r="AM942" s="1">
        <f t="shared" si="701"/>
        <v>0.64051666666666662</v>
      </c>
      <c r="AN942" s="2">
        <f t="shared" si="732"/>
        <v>0.93580000000000074</v>
      </c>
      <c r="AO942" s="1">
        <f t="shared" si="733"/>
        <v>5.294562669375099E-2</v>
      </c>
      <c r="AP942" s="1">
        <f t="shared" si="734"/>
        <v>1.0952361374871942</v>
      </c>
      <c r="AQ942" s="1">
        <f t="shared" si="735"/>
        <v>1.0952361374871942</v>
      </c>
      <c r="AR942" s="1">
        <f t="shared" si="736"/>
        <v>1.0952361374871942</v>
      </c>
      <c r="AS942" s="1">
        <f t="shared" si="737"/>
        <v>1.0952361374871942</v>
      </c>
      <c r="AT942" s="1">
        <f t="shared" si="738"/>
        <v>0.97587719506272375</v>
      </c>
      <c r="AU942" s="1">
        <f t="shared" si="739"/>
        <v>1.0827055829706724</v>
      </c>
      <c r="AV942" s="2">
        <f t="shared" si="704"/>
        <v>941</v>
      </c>
      <c r="AW942" s="1">
        <f t="shared" si="705"/>
        <v>1082.7055829706724</v>
      </c>
      <c r="AX942" s="1">
        <f t="shared" si="706"/>
        <v>0.97587719506272375</v>
      </c>
      <c r="AY942" s="1">
        <f t="shared" si="707"/>
        <v>1.0952361374871942</v>
      </c>
      <c r="AZ942" s="1">
        <f t="shared" si="702"/>
        <v>5.1999999999999998E-3</v>
      </c>
      <c r="BA942" s="1">
        <f t="shared" si="703"/>
        <v>22.229636075637966</v>
      </c>
    </row>
    <row r="943" spans="1:53">
      <c r="A943" s="2">
        <f t="shared" si="709"/>
        <v>0.94200000000000073</v>
      </c>
      <c r="B943" s="1">
        <f t="shared" si="695"/>
        <v>1.0036846666666677</v>
      </c>
      <c r="C943" s="1">
        <f t="shared" si="710"/>
        <v>5.5290973598739947E-2</v>
      </c>
      <c r="D943" s="1">
        <f t="shared" si="696"/>
        <v>1.1003752368400226</v>
      </c>
      <c r="E943" s="1">
        <f t="shared" si="741"/>
        <v>1.1003891242007999</v>
      </c>
      <c r="F943" s="1">
        <f t="shared" si="741"/>
        <v>1.100389637255011</v>
      </c>
      <c r="G943" s="1">
        <f t="shared" si="741"/>
        <v>1.1003896562080235</v>
      </c>
      <c r="H943" s="1">
        <f t="shared" si="711"/>
        <v>1.1164669214475162</v>
      </c>
      <c r="I943" s="1">
        <f t="shared" si="697"/>
        <v>22.458332856087846</v>
      </c>
      <c r="J943" s="1">
        <f>VLOOKUP($I943,Graph!$D$3:$M$50,col)</f>
        <v>6.0000000000000001E-3</v>
      </c>
      <c r="K943" s="1">
        <f>VLOOKUP($I943,Graph!$D$3:$M$50,col+1)</f>
        <v>4.7999999999999996E-3</v>
      </c>
      <c r="L943" s="1">
        <f t="shared" si="712"/>
        <v>5.1999999999999998E-3</v>
      </c>
      <c r="M943" s="1">
        <f t="shared" si="713"/>
        <v>0.64051666666666662</v>
      </c>
      <c r="N943" s="1">
        <f t="shared" si="714"/>
        <v>0.93680000000000074</v>
      </c>
      <c r="O943" s="1">
        <f t="shared" si="715"/>
        <v>5.2948819521324721E-2</v>
      </c>
      <c r="P943" s="1">
        <f t="shared" si="716"/>
        <v>1.0954180981679884</v>
      </c>
      <c r="Q943" s="1">
        <f t="shared" si="717"/>
        <v>1.0952491827178024</v>
      </c>
      <c r="R943" s="1">
        <f t="shared" si="718"/>
        <v>1.0952432973476667</v>
      </c>
      <c r="S943" s="1">
        <f t="shared" si="719"/>
        <v>1.0952430921154261</v>
      </c>
      <c r="T943" s="1">
        <f t="shared" si="720"/>
        <v>0.97588582994594963</v>
      </c>
      <c r="U943" s="1">
        <f t="shared" si="721"/>
        <v>1.0844484085351624</v>
      </c>
      <c r="V943" s="2">
        <f t="shared" si="698"/>
        <v>22.241557324719615</v>
      </c>
      <c r="W943" s="1">
        <f>VLOOKUP(V943,Graph!$D$3:$M$50,col)</f>
        <v>6.0000000000000001E-3</v>
      </c>
      <c r="X943" s="1">
        <f>VLOOKUP(V943,Graph!$D$3:$M$50,col+1)</f>
        <v>4.7999999999999996E-3</v>
      </c>
      <c r="Y943" s="1">
        <f t="shared" si="722"/>
        <v>5.1999999999999998E-3</v>
      </c>
      <c r="Z943" s="1">
        <f t="shared" si="699"/>
        <v>0.64051666666666662</v>
      </c>
      <c r="AA943" s="2">
        <f t="shared" si="723"/>
        <v>0.93680000000000074</v>
      </c>
      <c r="AB943" s="1">
        <f t="shared" si="724"/>
        <v>5.2948819521324721E-2</v>
      </c>
      <c r="AC943" s="1">
        <f t="shared" si="725"/>
        <v>1.0952430849584396</v>
      </c>
      <c r="AD943" s="1">
        <f t="shared" si="726"/>
        <v>1.0952430847088566</v>
      </c>
      <c r="AE943" s="1">
        <f t="shared" si="727"/>
        <v>1.0952430847001529</v>
      </c>
      <c r="AF943" s="1">
        <f t="shared" si="728"/>
        <v>1.0952430846998493</v>
      </c>
      <c r="AG943" s="1">
        <f t="shared" si="729"/>
        <v>0.97588582994594963</v>
      </c>
      <c r="AH943" s="1">
        <f t="shared" si="730"/>
        <v>1.0844484011926734</v>
      </c>
      <c r="AI943" s="2">
        <f t="shared" si="700"/>
        <v>22.241557274522549</v>
      </c>
      <c r="AJ943" s="1">
        <f>VLOOKUP(AI943,Graph!$D$3:$M$50,col)</f>
        <v>6.0000000000000001E-3</v>
      </c>
      <c r="AK943" s="1">
        <f>VLOOKUP(AI943,Graph!$D$3:$M$50,col+1)</f>
        <v>4.7999999999999996E-3</v>
      </c>
      <c r="AL943" s="1">
        <f t="shared" si="731"/>
        <v>5.1999999999999998E-3</v>
      </c>
      <c r="AM943" s="1">
        <f t="shared" si="701"/>
        <v>0.64051666666666662</v>
      </c>
      <c r="AN943" s="2">
        <f t="shared" si="732"/>
        <v>0.93680000000000074</v>
      </c>
      <c r="AO943" s="1">
        <f t="shared" si="733"/>
        <v>5.2948819521324721E-2</v>
      </c>
      <c r="AP943" s="1">
        <f t="shared" si="734"/>
        <v>1.0952430846998389</v>
      </c>
      <c r="AQ943" s="1">
        <f t="shared" si="735"/>
        <v>1.095243084699838</v>
      </c>
      <c r="AR943" s="1">
        <f t="shared" si="736"/>
        <v>1.0952430846998384</v>
      </c>
      <c r="AS943" s="1">
        <f t="shared" si="737"/>
        <v>1.0952430846998382</v>
      </c>
      <c r="AT943" s="1">
        <f t="shared" si="738"/>
        <v>0.97588582994594963</v>
      </c>
      <c r="AU943" s="1">
        <f t="shared" si="739"/>
        <v>1.0844484011926623</v>
      </c>
      <c r="AV943" s="2">
        <f t="shared" si="704"/>
        <v>942</v>
      </c>
      <c r="AW943" s="1">
        <f t="shared" si="705"/>
        <v>1084.4484011926622</v>
      </c>
      <c r="AX943" s="1">
        <f t="shared" si="706"/>
        <v>0.97588582994594963</v>
      </c>
      <c r="AY943" s="1">
        <f t="shared" si="707"/>
        <v>1.0952430846998382</v>
      </c>
      <c r="AZ943" s="1">
        <f t="shared" si="702"/>
        <v>5.1999999999999998E-3</v>
      </c>
      <c r="BA943" s="1">
        <f t="shared" si="703"/>
        <v>22.241557274522549</v>
      </c>
    </row>
    <row r="944" spans="1:53">
      <c r="A944" s="2">
        <f t="shared" si="709"/>
        <v>0.94300000000000073</v>
      </c>
      <c r="B944" s="1">
        <f t="shared" si="695"/>
        <v>1.0047258333333342</v>
      </c>
      <c r="C944" s="1">
        <f t="shared" si="710"/>
        <v>5.5293649893556666E-2</v>
      </c>
      <c r="D944" s="1">
        <f t="shared" si="696"/>
        <v>1.1003809547220762</v>
      </c>
      <c r="E944" s="1">
        <f t="shared" si="741"/>
        <v>1.100395055008859</v>
      </c>
      <c r="F944" s="1">
        <f t="shared" si="741"/>
        <v>1.1003955759637687</v>
      </c>
      <c r="G944" s="1">
        <f t="shared" si="741"/>
        <v>1.1003955952098954</v>
      </c>
      <c r="H944" s="1">
        <f t="shared" si="711"/>
        <v>1.1182512421236486</v>
      </c>
      <c r="I944" s="1">
        <f t="shared" si="697"/>
        <v>22.470290678237816</v>
      </c>
      <c r="J944" s="1">
        <f>VLOOKUP($I944,Graph!$D$3:$M$50,col)</f>
        <v>6.0000000000000001E-3</v>
      </c>
      <c r="K944" s="1">
        <f>VLOOKUP($I944,Graph!$D$3:$M$50,col+1)</f>
        <v>4.7999999999999996E-3</v>
      </c>
      <c r="L944" s="1">
        <f t="shared" si="712"/>
        <v>5.1999999999999998E-3</v>
      </c>
      <c r="M944" s="1">
        <f t="shared" si="713"/>
        <v>0.64051666666666662</v>
      </c>
      <c r="N944" s="1">
        <f t="shared" si="714"/>
        <v>0.93780000000000074</v>
      </c>
      <c r="O944" s="1">
        <f t="shared" si="715"/>
        <v>5.295200582760725E-2</v>
      </c>
      <c r="P944" s="1">
        <f t="shared" si="716"/>
        <v>1.0954250127019225</v>
      </c>
      <c r="Q944" s="1">
        <f t="shared" si="717"/>
        <v>1.0952561157601379</v>
      </c>
      <c r="R944" s="1">
        <f t="shared" si="718"/>
        <v>1.0952502305658463</v>
      </c>
      <c r="S944" s="1">
        <f t="shared" si="719"/>
        <v>1.095250025323413</v>
      </c>
      <c r="T944" s="1">
        <f t="shared" si="720"/>
        <v>0.97589444654091817</v>
      </c>
      <c r="U944" s="1">
        <f t="shared" si="721"/>
        <v>1.0861921616880028</v>
      </c>
      <c r="V944" s="2">
        <f t="shared" si="698"/>
        <v>22.253472142833704</v>
      </c>
      <c r="W944" s="1">
        <f>VLOOKUP(V944,Graph!$D$3:$M$50,col)</f>
        <v>6.0000000000000001E-3</v>
      </c>
      <c r="X944" s="1">
        <f>VLOOKUP(V944,Graph!$D$3:$M$50,col+1)</f>
        <v>4.7999999999999996E-3</v>
      </c>
      <c r="Y944" s="1">
        <f t="shared" si="722"/>
        <v>5.1999999999999998E-3</v>
      </c>
      <c r="Z944" s="1">
        <f t="shared" si="699"/>
        <v>0.64051666666666662</v>
      </c>
      <c r="AA944" s="2">
        <f t="shared" si="723"/>
        <v>0.93780000000000074</v>
      </c>
      <c r="AB944" s="1">
        <f t="shared" si="724"/>
        <v>5.295200582760725E-2</v>
      </c>
      <c r="AC944" s="1">
        <f t="shared" si="725"/>
        <v>1.0952500181655018</v>
      </c>
      <c r="AD944" s="1">
        <f t="shared" si="726"/>
        <v>1.0952500179158668</v>
      </c>
      <c r="AE944" s="1">
        <f t="shared" si="727"/>
        <v>1.0952500179071605</v>
      </c>
      <c r="AF944" s="1">
        <f t="shared" si="728"/>
        <v>1.0952500179068565</v>
      </c>
      <c r="AG944" s="1">
        <f t="shared" si="729"/>
        <v>0.97589444654091817</v>
      </c>
      <c r="AH944" s="1">
        <f t="shared" si="730"/>
        <v>1.0861921543327822</v>
      </c>
      <c r="AI944" s="2">
        <f t="shared" si="700"/>
        <v>22.25347209260342</v>
      </c>
      <c r="AJ944" s="1">
        <f>VLOOKUP(AI944,Graph!$D$3:$M$50,col)</f>
        <v>6.0000000000000001E-3</v>
      </c>
      <c r="AK944" s="1">
        <f>VLOOKUP(AI944,Graph!$D$3:$M$50,col+1)</f>
        <v>4.7999999999999996E-3</v>
      </c>
      <c r="AL944" s="1">
        <f t="shared" si="731"/>
        <v>5.1999999999999998E-3</v>
      </c>
      <c r="AM944" s="1">
        <f t="shared" si="701"/>
        <v>0.64051666666666662</v>
      </c>
      <c r="AN944" s="2">
        <f t="shared" si="732"/>
        <v>0.93780000000000074</v>
      </c>
      <c r="AO944" s="1">
        <f t="shared" si="733"/>
        <v>5.295200582760725E-2</v>
      </c>
      <c r="AP944" s="1">
        <f t="shared" si="734"/>
        <v>1.0952500179068463</v>
      </c>
      <c r="AQ944" s="1">
        <f t="shared" si="735"/>
        <v>1.0952500179068456</v>
      </c>
      <c r="AR944" s="1">
        <f t="shared" si="736"/>
        <v>1.0952500179068458</v>
      </c>
      <c r="AS944" s="1">
        <f t="shared" si="737"/>
        <v>1.0952500179068458</v>
      </c>
      <c r="AT944" s="1">
        <f t="shared" si="738"/>
        <v>0.97589444654091817</v>
      </c>
      <c r="AU944" s="1">
        <f t="shared" si="739"/>
        <v>1.0861921543327715</v>
      </c>
      <c r="AV944" s="2">
        <f t="shared" si="704"/>
        <v>943</v>
      </c>
      <c r="AW944" s="1">
        <f t="shared" si="705"/>
        <v>1086.1921543327715</v>
      </c>
      <c r="AX944" s="1">
        <f t="shared" si="706"/>
        <v>0.97589444654091817</v>
      </c>
      <c r="AY944" s="1">
        <f t="shared" si="707"/>
        <v>1.0952500179068458</v>
      </c>
      <c r="AZ944" s="1">
        <f t="shared" si="702"/>
        <v>5.1999999999999998E-3</v>
      </c>
      <c r="BA944" s="1">
        <f t="shared" si="703"/>
        <v>22.25347209260342</v>
      </c>
    </row>
    <row r="945" spans="1:53">
      <c r="A945" s="2">
        <f t="shared" si="709"/>
        <v>0.94400000000000073</v>
      </c>
      <c r="B945" s="1">
        <f t="shared" si="695"/>
        <v>1.005767000000001</v>
      </c>
      <c r="C945" s="1">
        <f t="shared" si="710"/>
        <v>5.5296320711959203E-2</v>
      </c>
      <c r="D945" s="1">
        <f t="shared" si="696"/>
        <v>1.1003866609926789</v>
      </c>
      <c r="E945" s="1">
        <f t="shared" si="741"/>
        <v>1.1004009738122871</v>
      </c>
      <c r="F945" s="1">
        <f t="shared" si="741"/>
        <v>1.1004015026543355</v>
      </c>
      <c r="G945" s="1">
        <f t="shared" si="741"/>
        <v>1.1004015221931109</v>
      </c>
      <c r="H945" s="1">
        <f t="shared" si="711"/>
        <v>1.1200365129096761</v>
      </c>
      <c r="I945" s="1">
        <f t="shared" si="697"/>
        <v>22.482242144047991</v>
      </c>
      <c r="J945" s="1">
        <f>VLOOKUP($I945,Graph!$D$3:$M$50,col)</f>
        <v>6.0000000000000001E-3</v>
      </c>
      <c r="K945" s="1">
        <f>VLOOKUP($I945,Graph!$D$3:$M$50,col+1)</f>
        <v>4.7999999999999996E-3</v>
      </c>
      <c r="L945" s="1">
        <f t="shared" si="712"/>
        <v>5.1999999999999998E-3</v>
      </c>
      <c r="M945" s="1">
        <f t="shared" si="713"/>
        <v>0.64051666666666662</v>
      </c>
      <c r="N945" s="1">
        <f t="shared" si="714"/>
        <v>0.93880000000000075</v>
      </c>
      <c r="O945" s="1">
        <f t="shared" si="715"/>
        <v>5.2955185632553262E-2</v>
      </c>
      <c r="P945" s="1">
        <f t="shared" si="716"/>
        <v>1.0954319133025707</v>
      </c>
      <c r="Q945" s="1">
        <f t="shared" si="717"/>
        <v>1.0952630348391108</v>
      </c>
      <c r="R945" s="1">
        <f t="shared" si="718"/>
        <v>1.0952571498206563</v>
      </c>
      <c r="S945" s="1">
        <f t="shared" si="719"/>
        <v>1.0952569445680636</v>
      </c>
      <c r="T945" s="1">
        <f t="shared" si="720"/>
        <v>0.97590304490566859</v>
      </c>
      <c r="U945" s="1">
        <f t="shared" si="721"/>
        <v>1.0879368492576957</v>
      </c>
      <c r="V945" s="2">
        <f t="shared" si="698"/>
        <v>22.26538059037135</v>
      </c>
      <c r="W945" s="1">
        <f>VLOOKUP(V945,Graph!$D$3:$M$50,col)</f>
        <v>6.0000000000000001E-3</v>
      </c>
      <c r="X945" s="1">
        <f>VLOOKUP(V945,Graph!$D$3:$M$50,col+1)</f>
        <v>4.7999999999999996E-3</v>
      </c>
      <c r="Y945" s="1">
        <f t="shared" si="722"/>
        <v>5.1999999999999998E-3</v>
      </c>
      <c r="Z945" s="1">
        <f t="shared" si="699"/>
        <v>0.64051666666666662</v>
      </c>
      <c r="AA945" s="2">
        <f t="shared" si="723"/>
        <v>0.93880000000000075</v>
      </c>
      <c r="AB945" s="1">
        <f t="shared" si="724"/>
        <v>5.2955185632553262E-2</v>
      </c>
      <c r="AC945" s="1">
        <f t="shared" si="725"/>
        <v>1.0952569374092302</v>
      </c>
      <c r="AD945" s="1">
        <f t="shared" si="726"/>
        <v>1.0952569371595429</v>
      </c>
      <c r="AE945" s="1">
        <f t="shared" si="727"/>
        <v>1.0952569371508341</v>
      </c>
      <c r="AF945" s="1">
        <f t="shared" si="728"/>
        <v>1.0952569371505303</v>
      </c>
      <c r="AG945" s="1">
        <f t="shared" si="729"/>
        <v>0.97590304490566859</v>
      </c>
      <c r="AH945" s="1">
        <f t="shared" si="730"/>
        <v>1.0879368418897373</v>
      </c>
      <c r="AI945" s="2">
        <f t="shared" si="700"/>
        <v>22.265380540107888</v>
      </c>
      <c r="AJ945" s="1">
        <f>VLOOKUP(AI945,Graph!$D$3:$M$50,col)</f>
        <v>6.0000000000000001E-3</v>
      </c>
      <c r="AK945" s="1">
        <f>VLOOKUP(AI945,Graph!$D$3:$M$50,col+1)</f>
        <v>4.7999999999999996E-3</v>
      </c>
      <c r="AL945" s="1">
        <f t="shared" si="731"/>
        <v>5.1999999999999998E-3</v>
      </c>
      <c r="AM945" s="1">
        <f t="shared" si="701"/>
        <v>0.64051666666666662</v>
      </c>
      <c r="AN945" s="2">
        <f t="shared" si="732"/>
        <v>0.93880000000000075</v>
      </c>
      <c r="AO945" s="1">
        <f t="shared" si="733"/>
        <v>5.2955185632553262E-2</v>
      </c>
      <c r="AP945" s="1">
        <f t="shared" si="734"/>
        <v>1.0952569371505196</v>
      </c>
      <c r="AQ945" s="1">
        <f t="shared" si="735"/>
        <v>1.0952569371505192</v>
      </c>
      <c r="AR945" s="1">
        <f t="shared" si="736"/>
        <v>1.0952569371505194</v>
      </c>
      <c r="AS945" s="1">
        <f t="shared" si="737"/>
        <v>1.0952569371505196</v>
      </c>
      <c r="AT945" s="1">
        <f t="shared" si="738"/>
        <v>0.97590304490566859</v>
      </c>
      <c r="AU945" s="1">
        <f t="shared" si="739"/>
        <v>1.0879368418897266</v>
      </c>
      <c r="AV945" s="2">
        <f t="shared" si="704"/>
        <v>944</v>
      </c>
      <c r="AW945" s="1">
        <f t="shared" si="705"/>
        <v>1087.9368418897266</v>
      </c>
      <c r="AX945" s="1">
        <f t="shared" si="706"/>
        <v>0.97590304490566859</v>
      </c>
      <c r="AY945" s="1">
        <f t="shared" si="707"/>
        <v>1.0952569371505196</v>
      </c>
      <c r="AZ945" s="1">
        <f t="shared" si="702"/>
        <v>5.1999999999999998E-3</v>
      </c>
      <c r="BA945" s="1">
        <f t="shared" si="703"/>
        <v>22.265380540107888</v>
      </c>
    </row>
    <row r="946" spans="1:53">
      <c r="A946" s="2">
        <f t="shared" si="709"/>
        <v>0.94500000000000073</v>
      </c>
      <c r="B946" s="1">
        <f t="shared" si="695"/>
        <v>1.0068081666666675</v>
      </c>
      <c r="C946" s="1">
        <f t="shared" si="710"/>
        <v>5.5298986070737355E-2</v>
      </c>
      <c r="D946" s="1">
        <f t="shared" si="696"/>
        <v>1.1003923556871591</v>
      </c>
      <c r="E946" s="1">
        <f t="shared" si="741"/>
        <v>1.1004068806474905</v>
      </c>
      <c r="F946" s="1">
        <f t="shared" si="741"/>
        <v>1.100407417363152</v>
      </c>
      <c r="G946" s="1">
        <f t="shared" si="741"/>
        <v>1.1004074371941119</v>
      </c>
      <c r="H946" s="1">
        <f t="shared" si="711"/>
        <v>1.1218227333000064</v>
      </c>
      <c r="I946" s="1">
        <f t="shared" si="697"/>
        <v>22.49418726363854</v>
      </c>
      <c r="J946" s="1">
        <f>VLOOKUP($I946,Graph!$D$3:$M$50,col)</f>
        <v>6.0000000000000001E-3</v>
      </c>
      <c r="K946" s="1">
        <f>VLOOKUP($I946,Graph!$D$3:$M$50,col+1)</f>
        <v>4.7999999999999996E-3</v>
      </c>
      <c r="L946" s="1">
        <f t="shared" si="712"/>
        <v>5.1999999999999998E-3</v>
      </c>
      <c r="M946" s="1">
        <f t="shared" si="713"/>
        <v>0.64051666666666662</v>
      </c>
      <c r="N946" s="1">
        <f t="shared" si="714"/>
        <v>0.93980000000000075</v>
      </c>
      <c r="O946" s="1">
        <f t="shared" si="715"/>
        <v>5.2958358956036233E-2</v>
      </c>
      <c r="P946" s="1">
        <f t="shared" si="716"/>
        <v>1.0954388000119981</v>
      </c>
      <c r="Q946" s="1">
        <f t="shared" si="717"/>
        <v>1.0952699399968555</v>
      </c>
      <c r="R946" s="1">
        <f t="shared" si="718"/>
        <v>1.0952640551542303</v>
      </c>
      <c r="S946" s="1">
        <f t="shared" si="719"/>
        <v>1.0952638498915113</v>
      </c>
      <c r="T946" s="1">
        <f t="shared" si="720"/>
        <v>0.97591162509799378</v>
      </c>
      <c r="U946" s="1">
        <f t="shared" si="721"/>
        <v>1.0896824707437727</v>
      </c>
      <c r="V946" s="2">
        <f t="shared" si="698"/>
        <v>22.277282677532575</v>
      </c>
      <c r="W946" s="1">
        <f>VLOOKUP(V946,Graph!$D$3:$M$50,col)</f>
        <v>6.0000000000000001E-3</v>
      </c>
      <c r="X946" s="1">
        <f>VLOOKUP(V946,Graph!$D$3:$M$50,col+1)</f>
        <v>4.7999999999999996E-3</v>
      </c>
      <c r="Y946" s="1">
        <f t="shared" si="722"/>
        <v>5.1999999999999998E-3</v>
      </c>
      <c r="Z946" s="1">
        <f t="shared" si="699"/>
        <v>0.64051666666666662</v>
      </c>
      <c r="AA946" s="2">
        <f t="shared" si="723"/>
        <v>0.93980000000000075</v>
      </c>
      <c r="AB946" s="1">
        <f t="shared" si="724"/>
        <v>5.2958358956036233E-2</v>
      </c>
      <c r="AC946" s="1">
        <f t="shared" si="725"/>
        <v>1.0952638427317576</v>
      </c>
      <c r="AD946" s="1">
        <f t="shared" si="726"/>
        <v>1.0952638424820187</v>
      </c>
      <c r="AE946" s="1">
        <f t="shared" si="727"/>
        <v>1.0952638424733077</v>
      </c>
      <c r="AF946" s="1">
        <f t="shared" si="728"/>
        <v>1.0952638424730035</v>
      </c>
      <c r="AG946" s="1">
        <f t="shared" si="729"/>
        <v>0.97591162509799378</v>
      </c>
      <c r="AH946" s="1">
        <f t="shared" si="730"/>
        <v>1.0896824633630691</v>
      </c>
      <c r="AI946" s="2">
        <f t="shared" si="700"/>
        <v>22.277282627235955</v>
      </c>
      <c r="AJ946" s="1">
        <f>VLOOKUP(AI946,Graph!$D$3:$M$50,col)</f>
        <v>6.0000000000000001E-3</v>
      </c>
      <c r="AK946" s="1">
        <f>VLOOKUP(AI946,Graph!$D$3:$M$50,col+1)</f>
        <v>4.7999999999999996E-3</v>
      </c>
      <c r="AL946" s="1">
        <f t="shared" si="731"/>
        <v>5.1999999999999998E-3</v>
      </c>
      <c r="AM946" s="1">
        <f t="shared" si="701"/>
        <v>0.64051666666666662</v>
      </c>
      <c r="AN946" s="2">
        <f t="shared" si="732"/>
        <v>0.93980000000000075</v>
      </c>
      <c r="AO946" s="1">
        <f t="shared" si="733"/>
        <v>5.2958358956036233E-2</v>
      </c>
      <c r="AP946" s="1">
        <f t="shared" si="734"/>
        <v>1.095263842472993</v>
      </c>
      <c r="AQ946" s="1">
        <f t="shared" si="735"/>
        <v>1.0952638424729924</v>
      </c>
      <c r="AR946" s="1">
        <f t="shared" si="736"/>
        <v>1.0952638424729924</v>
      </c>
      <c r="AS946" s="1">
        <f t="shared" si="737"/>
        <v>1.0952638424729924</v>
      </c>
      <c r="AT946" s="1">
        <f t="shared" si="738"/>
        <v>0.97591162509799378</v>
      </c>
      <c r="AU946" s="1">
        <f t="shared" si="739"/>
        <v>1.0896824633630582</v>
      </c>
      <c r="AV946" s="2">
        <f t="shared" si="704"/>
        <v>945</v>
      </c>
      <c r="AW946" s="1">
        <f t="shared" si="705"/>
        <v>1089.6824633630581</v>
      </c>
      <c r="AX946" s="1">
        <f t="shared" si="706"/>
        <v>0.97591162509799378</v>
      </c>
      <c r="AY946" s="1">
        <f t="shared" si="707"/>
        <v>1.0952638424729924</v>
      </c>
      <c r="AZ946" s="1">
        <f t="shared" si="702"/>
        <v>5.1999999999999998E-3</v>
      </c>
      <c r="BA946" s="1">
        <f t="shared" si="703"/>
        <v>22.277282627235955</v>
      </c>
    </row>
    <row r="947" spans="1:53">
      <c r="A947" s="2">
        <f t="shared" si="709"/>
        <v>0.94600000000000073</v>
      </c>
      <c r="B947" s="1">
        <f t="shared" si="695"/>
        <v>1.0078493333333343</v>
      </c>
      <c r="C947" s="1">
        <f t="shared" si="710"/>
        <v>5.5301645986612386E-2</v>
      </c>
      <c r="D947" s="1">
        <f t="shared" si="696"/>
        <v>1.1003980388407029</v>
      </c>
      <c r="E947" s="1">
        <f t="shared" si="741"/>
        <v>1.1004127755507296</v>
      </c>
      <c r="F947" s="1">
        <f t="shared" si="741"/>
        <v>1.1004133201265123</v>
      </c>
      <c r="G947" s="1">
        <f t="shared" si="741"/>
        <v>1.1004133402491927</v>
      </c>
      <c r="H947" s="1">
        <f t="shared" si="711"/>
        <v>1.1236099027898541</v>
      </c>
      <c r="I947" s="1">
        <f t="shared" si="697"/>
        <v>22.506126047102832</v>
      </c>
      <c r="J947" s="1">
        <f>VLOOKUP($I947,Graph!$D$3:$M$50,col)</f>
        <v>6.0000000000000001E-3</v>
      </c>
      <c r="K947" s="1">
        <f>VLOOKUP($I947,Graph!$D$3:$M$50,col+1)</f>
        <v>4.7999999999999996E-3</v>
      </c>
      <c r="L947" s="1">
        <f t="shared" si="712"/>
        <v>5.1999999999999998E-3</v>
      </c>
      <c r="M947" s="1">
        <f t="shared" si="713"/>
        <v>0.64051666666666662</v>
      </c>
      <c r="N947" s="1">
        <f t="shared" si="714"/>
        <v>0.94080000000000075</v>
      </c>
      <c r="O947" s="1">
        <f t="shared" si="715"/>
        <v>5.2961525817848631E-2</v>
      </c>
      <c r="P947" s="1">
        <f t="shared" si="716"/>
        <v>1.0954456728720994</v>
      </c>
      <c r="Q947" s="1">
        <f t="shared" si="717"/>
        <v>1.0952768312753363</v>
      </c>
      <c r="R947" s="1">
        <f t="shared" si="718"/>
        <v>1.0952709466085311</v>
      </c>
      <c r="S947" s="1">
        <f t="shared" si="719"/>
        <v>1.0952707413357199</v>
      </c>
      <c r="T947" s="1">
        <f t="shared" si="720"/>
        <v>0.9759201871754436</v>
      </c>
      <c r="U947" s="1">
        <f t="shared" si="721"/>
        <v>1.0914290256465702</v>
      </c>
      <c r="V947" s="2">
        <f t="shared" si="698"/>
        <v>22.289178414490234</v>
      </c>
      <c r="W947" s="1">
        <f>VLOOKUP(V947,Graph!$D$3:$M$50,col)</f>
        <v>6.0000000000000001E-3</v>
      </c>
      <c r="X947" s="1">
        <f>VLOOKUP(V947,Graph!$D$3:$M$50,col+1)</f>
        <v>4.7999999999999996E-3</v>
      </c>
      <c r="Y947" s="1">
        <f t="shared" si="722"/>
        <v>5.1999999999999998E-3</v>
      </c>
      <c r="Z947" s="1">
        <f t="shared" si="699"/>
        <v>0.64051666666666662</v>
      </c>
      <c r="AA947" s="2">
        <f t="shared" si="723"/>
        <v>0.94080000000000075</v>
      </c>
      <c r="AB947" s="1">
        <f t="shared" si="724"/>
        <v>5.2961525817848631E-2</v>
      </c>
      <c r="AC947" s="1">
        <f t="shared" si="725"/>
        <v>1.0952707341750476</v>
      </c>
      <c r="AD947" s="1">
        <f t="shared" si="726"/>
        <v>1.095270733925257</v>
      </c>
      <c r="AE947" s="1">
        <f t="shared" si="727"/>
        <v>1.0952707339165435</v>
      </c>
      <c r="AF947" s="1">
        <f t="shared" si="728"/>
        <v>1.0952707339162395</v>
      </c>
      <c r="AG947" s="1">
        <f t="shared" si="729"/>
        <v>0.9759201871754436</v>
      </c>
      <c r="AH947" s="1">
        <f t="shared" si="730"/>
        <v>1.0914290182531139</v>
      </c>
      <c r="AI947" s="2">
        <f t="shared" si="700"/>
        <v>22.289178364160474</v>
      </c>
      <c r="AJ947" s="1">
        <f>VLOOKUP(AI947,Graph!$D$3:$M$50,col)</f>
        <v>6.0000000000000001E-3</v>
      </c>
      <c r="AK947" s="1">
        <f>VLOOKUP(AI947,Graph!$D$3:$M$50,col+1)</f>
        <v>4.7999999999999996E-3</v>
      </c>
      <c r="AL947" s="1">
        <f t="shared" si="731"/>
        <v>5.1999999999999998E-3</v>
      </c>
      <c r="AM947" s="1">
        <f t="shared" si="701"/>
        <v>0.64051666666666662</v>
      </c>
      <c r="AN947" s="2">
        <f t="shared" si="732"/>
        <v>0.94080000000000075</v>
      </c>
      <c r="AO947" s="1">
        <f t="shared" si="733"/>
        <v>5.2961525817848631E-2</v>
      </c>
      <c r="AP947" s="1">
        <f t="shared" si="734"/>
        <v>1.0952707339162289</v>
      </c>
      <c r="AQ947" s="1">
        <f t="shared" si="735"/>
        <v>1.0952707339162284</v>
      </c>
      <c r="AR947" s="1">
        <f t="shared" si="736"/>
        <v>1.0952707339162286</v>
      </c>
      <c r="AS947" s="1">
        <f t="shared" si="737"/>
        <v>1.0952707339162284</v>
      </c>
      <c r="AT947" s="1">
        <f t="shared" si="738"/>
        <v>0.9759201871754436</v>
      </c>
      <c r="AU947" s="1">
        <f t="shared" si="739"/>
        <v>1.091429018253103</v>
      </c>
      <c r="AV947" s="2">
        <f t="shared" si="704"/>
        <v>946</v>
      </c>
      <c r="AW947" s="1">
        <f t="shared" si="705"/>
        <v>1091.4290182531031</v>
      </c>
      <c r="AX947" s="1">
        <f t="shared" si="706"/>
        <v>0.9759201871754436</v>
      </c>
      <c r="AY947" s="1">
        <f t="shared" si="707"/>
        <v>1.0952707339162284</v>
      </c>
      <c r="AZ947" s="1">
        <f t="shared" si="702"/>
        <v>5.1999999999999998E-3</v>
      </c>
      <c r="BA947" s="1">
        <f t="shared" si="703"/>
        <v>22.289178364160474</v>
      </c>
    </row>
    <row r="948" spans="1:53">
      <c r="A948" s="2">
        <f t="shared" si="709"/>
        <v>0.94700000000000073</v>
      </c>
      <c r="B948" s="1">
        <f t="shared" si="695"/>
        <v>1.0088905000000008</v>
      </c>
      <c r="C948" s="1">
        <f t="shared" si="710"/>
        <v>5.5304300476237314E-2</v>
      </c>
      <c r="D948" s="1">
        <f t="shared" si="696"/>
        <v>1.1004037104883533</v>
      </c>
      <c r="E948" s="1">
        <f t="shared" si="741"/>
        <v>1.1004186585581179</v>
      </c>
      <c r="F948" s="1">
        <f t="shared" si="741"/>
        <v>1.1004192109805642</v>
      </c>
      <c r="G948" s="1">
        <f t="shared" si="741"/>
        <v>1.1004192313945029</v>
      </c>
      <c r="H948" s="1">
        <f t="shared" si="711"/>
        <v>1.1253980208752401</v>
      </c>
      <c r="I948" s="1">
        <f t="shared" si="697"/>
        <v>22.518058504507501</v>
      </c>
      <c r="J948" s="1">
        <f>VLOOKUP($I948,Graph!$D$3:$M$50,col)</f>
        <v>6.0000000000000001E-3</v>
      </c>
      <c r="K948" s="1">
        <f>VLOOKUP($I948,Graph!$D$3:$M$50,col+1)</f>
        <v>4.7999999999999996E-3</v>
      </c>
      <c r="L948" s="1">
        <f t="shared" si="712"/>
        <v>5.1999999999999998E-3</v>
      </c>
      <c r="M948" s="1">
        <f t="shared" si="713"/>
        <v>0.64051666666666662</v>
      </c>
      <c r="N948" s="1">
        <f t="shared" si="714"/>
        <v>0.94180000000000075</v>
      </c>
      <c r="O948" s="1">
        <f t="shared" si="715"/>
        <v>5.2964686237702514E-2</v>
      </c>
      <c r="P948" s="1">
        <f t="shared" si="716"/>
        <v>1.0954525319246027</v>
      </c>
      <c r="Q948" s="1">
        <f t="shared" si="717"/>
        <v>1.0952837087163501</v>
      </c>
      <c r="R948" s="1">
        <f t="shared" si="718"/>
        <v>1.0952778242253549</v>
      </c>
      <c r="S948" s="1">
        <f t="shared" si="719"/>
        <v>1.095277618942484</v>
      </c>
      <c r="T948" s="1">
        <f t="shared" si="720"/>
        <v>0.97592873119532464</v>
      </c>
      <c r="U948" s="1">
        <f t="shared" si="721"/>
        <v>1.0931765134672242</v>
      </c>
      <c r="V948" s="2">
        <f t="shared" si="698"/>
        <v>22.301067811390098</v>
      </c>
      <c r="W948" s="1">
        <f>VLOOKUP(V948,Graph!$D$3:$M$50,col)</f>
        <v>6.0000000000000001E-3</v>
      </c>
      <c r="X948" s="1">
        <f>VLOOKUP(V948,Graph!$D$3:$M$50,col+1)</f>
        <v>4.7999999999999996E-3</v>
      </c>
      <c r="Y948" s="1">
        <f t="shared" si="722"/>
        <v>5.1999999999999998E-3</v>
      </c>
      <c r="Z948" s="1">
        <f t="shared" si="699"/>
        <v>0.64051666666666662</v>
      </c>
      <c r="AA948" s="2">
        <f t="shared" si="723"/>
        <v>0.94180000000000075</v>
      </c>
      <c r="AB948" s="1">
        <f t="shared" si="724"/>
        <v>5.2964686237702514E-2</v>
      </c>
      <c r="AC948" s="1">
        <f t="shared" si="725"/>
        <v>1.0952776117808964</v>
      </c>
      <c r="AD948" s="1">
        <f t="shared" si="726"/>
        <v>1.0952776115310536</v>
      </c>
      <c r="AE948" s="1">
        <f t="shared" si="727"/>
        <v>1.0952776115223377</v>
      </c>
      <c r="AF948" s="1">
        <f t="shared" si="728"/>
        <v>1.0952776115220335</v>
      </c>
      <c r="AG948" s="1">
        <f t="shared" si="729"/>
        <v>0.97592873119532464</v>
      </c>
      <c r="AH948" s="1">
        <f t="shared" si="730"/>
        <v>1.0931765060610086</v>
      </c>
      <c r="AI948" s="2">
        <f t="shared" si="700"/>
        <v>22.301067761027227</v>
      </c>
      <c r="AJ948" s="1">
        <f>VLOOKUP(AI948,Graph!$D$3:$M$50,col)</f>
        <v>6.0000000000000001E-3</v>
      </c>
      <c r="AK948" s="1">
        <f>VLOOKUP(AI948,Graph!$D$3:$M$50,col+1)</f>
        <v>4.7999999999999996E-3</v>
      </c>
      <c r="AL948" s="1">
        <f t="shared" si="731"/>
        <v>5.1999999999999998E-3</v>
      </c>
      <c r="AM948" s="1">
        <f t="shared" si="701"/>
        <v>0.64051666666666662</v>
      </c>
      <c r="AN948" s="2">
        <f t="shared" si="732"/>
        <v>0.94180000000000075</v>
      </c>
      <c r="AO948" s="1">
        <f t="shared" si="733"/>
        <v>5.2964686237702514E-2</v>
      </c>
      <c r="AP948" s="1">
        <f t="shared" si="734"/>
        <v>1.0952776115220231</v>
      </c>
      <c r="AQ948" s="1">
        <f t="shared" si="735"/>
        <v>1.0952776115220229</v>
      </c>
      <c r="AR948" s="1">
        <f t="shared" si="736"/>
        <v>1.0952776115220226</v>
      </c>
      <c r="AS948" s="1">
        <f t="shared" si="737"/>
        <v>1.0952776115220224</v>
      </c>
      <c r="AT948" s="1">
        <f t="shared" si="738"/>
        <v>0.97592873119532464</v>
      </c>
      <c r="AU948" s="1">
        <f t="shared" si="739"/>
        <v>1.0931765060609977</v>
      </c>
      <c r="AV948" s="2">
        <f t="shared" si="704"/>
        <v>947</v>
      </c>
      <c r="AW948" s="1">
        <f t="shared" si="705"/>
        <v>1093.1765060609978</v>
      </c>
      <c r="AX948" s="1">
        <f t="shared" si="706"/>
        <v>0.97592873119532464</v>
      </c>
      <c r="AY948" s="1">
        <f t="shared" si="707"/>
        <v>1.0952776115220224</v>
      </c>
      <c r="AZ948" s="1">
        <f t="shared" si="702"/>
        <v>5.1999999999999998E-3</v>
      </c>
      <c r="BA948" s="1">
        <f t="shared" si="703"/>
        <v>22.301067761027227</v>
      </c>
    </row>
    <row r="949" spans="1:53">
      <c r="A949" s="2">
        <f t="shared" si="709"/>
        <v>0.94800000000000073</v>
      </c>
      <c r="B949" s="1">
        <f t="shared" si="695"/>
        <v>1.0099316666666676</v>
      </c>
      <c r="C949" s="1">
        <f t="shared" si="710"/>
        <v>5.5306949556197353E-2</v>
      </c>
      <c r="D949" s="1">
        <f t="shared" si="696"/>
        <v>1.100409370665012</v>
      </c>
      <c r="E949" s="1">
        <f t="shared" si="741"/>
        <v>1.1004245297056234</v>
      </c>
      <c r="F949" s="1">
        <f t="shared" si="741"/>
        <v>1.1004250899613088</v>
      </c>
      <c r="G949" s="1">
        <f t="shared" si="741"/>
        <v>1.1004251106660441</v>
      </c>
      <c r="H949" s="1">
        <f t="shared" si="711"/>
        <v>1.1271870870529834</v>
      </c>
      <c r="I949" s="1">
        <f t="shared" si="697"/>
        <v>22.529984645892569</v>
      </c>
      <c r="J949" s="1">
        <f>VLOOKUP($I949,Graph!$D$3:$M$50,col)</f>
        <v>6.0000000000000001E-3</v>
      </c>
      <c r="K949" s="1">
        <f>VLOOKUP($I949,Graph!$D$3:$M$50,col+1)</f>
        <v>4.7999999999999996E-3</v>
      </c>
      <c r="L949" s="1">
        <f t="shared" si="712"/>
        <v>5.1999999999999998E-3</v>
      </c>
      <c r="M949" s="1">
        <f t="shared" si="713"/>
        <v>0.64051666666666662</v>
      </c>
      <c r="N949" s="1">
        <f t="shared" si="714"/>
        <v>0.94280000000000075</v>
      </c>
      <c r="O949" s="1">
        <f t="shared" si="715"/>
        <v>5.2967840235229761E-2</v>
      </c>
      <c r="P949" s="1">
        <f t="shared" si="716"/>
        <v>1.0954593772110668</v>
      </c>
      <c r="Q949" s="1">
        <f t="shared" si="717"/>
        <v>1.0952905723615245</v>
      </c>
      <c r="R949" s="1">
        <f t="shared" si="718"/>
        <v>1.0952846880463292</v>
      </c>
      <c r="S949" s="1">
        <f t="shared" si="719"/>
        <v>1.0952844827534312</v>
      </c>
      <c r="T949" s="1">
        <f t="shared" si="720"/>
        <v>0.97593725721470215</v>
      </c>
      <c r="U949" s="1">
        <f t="shared" si="721"/>
        <v>1.0949249337076707</v>
      </c>
      <c r="V949" s="2">
        <f t="shared" si="698"/>
        <v>22.312950878350964</v>
      </c>
      <c r="W949" s="1">
        <f>VLOOKUP(V949,Graph!$D$3:$M$50,col)</f>
        <v>6.0000000000000001E-3</v>
      </c>
      <c r="X949" s="1">
        <f>VLOOKUP(V949,Graph!$D$3:$M$50,col+1)</f>
        <v>4.7999999999999996E-3</v>
      </c>
      <c r="Y949" s="1">
        <f t="shared" si="722"/>
        <v>5.1999999999999998E-3</v>
      </c>
      <c r="Z949" s="1">
        <f t="shared" si="699"/>
        <v>0.64051666666666662</v>
      </c>
      <c r="AA949" s="2">
        <f t="shared" si="723"/>
        <v>0.94280000000000075</v>
      </c>
      <c r="AB949" s="1">
        <f t="shared" si="724"/>
        <v>5.2967840235229761E-2</v>
      </c>
      <c r="AC949" s="1">
        <f t="shared" si="725"/>
        <v>1.0952844755909301</v>
      </c>
      <c r="AD949" s="1">
        <f t="shared" si="726"/>
        <v>1.0952844753410362</v>
      </c>
      <c r="AE949" s="1">
        <f t="shared" si="727"/>
        <v>1.0952844753323174</v>
      </c>
      <c r="AF949" s="1">
        <f t="shared" si="728"/>
        <v>1.0952844753320132</v>
      </c>
      <c r="AG949" s="1">
        <f t="shared" si="729"/>
        <v>0.97593725721470215</v>
      </c>
      <c r="AH949" s="1">
        <f t="shared" si="730"/>
        <v>1.0949249262886889</v>
      </c>
      <c r="AI949" s="2">
        <f t="shared" si="700"/>
        <v>22.312950827955007</v>
      </c>
      <c r="AJ949" s="1">
        <f>VLOOKUP(AI949,Graph!$D$3:$M$50,col)</f>
        <v>6.0000000000000001E-3</v>
      </c>
      <c r="AK949" s="1">
        <f>VLOOKUP(AI949,Graph!$D$3:$M$50,col+1)</f>
        <v>4.7999999999999996E-3</v>
      </c>
      <c r="AL949" s="1">
        <f t="shared" si="731"/>
        <v>5.1999999999999998E-3</v>
      </c>
      <c r="AM949" s="1">
        <f t="shared" si="701"/>
        <v>0.64051666666666662</v>
      </c>
      <c r="AN949" s="2">
        <f t="shared" si="732"/>
        <v>0.94280000000000075</v>
      </c>
      <c r="AO949" s="1">
        <f t="shared" si="733"/>
        <v>5.2967840235229761E-2</v>
      </c>
      <c r="AP949" s="1">
        <f t="shared" si="734"/>
        <v>1.0952844753320026</v>
      </c>
      <c r="AQ949" s="1">
        <f t="shared" si="735"/>
        <v>1.0952844753320021</v>
      </c>
      <c r="AR949" s="1">
        <f t="shared" si="736"/>
        <v>1.0952844753320019</v>
      </c>
      <c r="AS949" s="1">
        <f t="shared" si="737"/>
        <v>1.0952844753320021</v>
      </c>
      <c r="AT949" s="1">
        <f t="shared" si="738"/>
        <v>0.97593725721470215</v>
      </c>
      <c r="AU949" s="1">
        <f t="shared" si="739"/>
        <v>1.094924926288678</v>
      </c>
      <c r="AV949" s="2">
        <f t="shared" si="704"/>
        <v>948</v>
      </c>
      <c r="AW949" s="1">
        <f t="shared" si="705"/>
        <v>1094.9249262886781</v>
      </c>
      <c r="AX949" s="1">
        <f t="shared" si="706"/>
        <v>0.97593725721470215</v>
      </c>
      <c r="AY949" s="1">
        <f t="shared" si="707"/>
        <v>1.0952844753320021</v>
      </c>
      <c r="AZ949" s="1">
        <f t="shared" si="702"/>
        <v>5.1999999999999998E-3</v>
      </c>
      <c r="BA949" s="1">
        <f t="shared" si="703"/>
        <v>22.312950827955007</v>
      </c>
    </row>
    <row r="950" spans="1:53">
      <c r="A950" s="2">
        <f t="shared" si="709"/>
        <v>0.94900000000000073</v>
      </c>
      <c r="B950" s="1">
        <f t="shared" si="695"/>
        <v>1.0109728333333343</v>
      </c>
      <c r="C950" s="1">
        <f t="shared" si="710"/>
        <v>5.5309593243010123E-2</v>
      </c>
      <c r="D950" s="1">
        <f t="shared" si="696"/>
        <v>1.1004150194054396</v>
      </c>
      <c r="E950" s="1">
        <f t="shared" si="741"/>
        <v>1.1004303890290694</v>
      </c>
      <c r="F950" s="1">
        <f t="shared" si="741"/>
        <v>1.1004309571046031</v>
      </c>
      <c r="G950" s="1">
        <f t="shared" si="741"/>
        <v>1.1004309780996751</v>
      </c>
      <c r="H950" s="1">
        <f t="shared" si="711"/>
        <v>1.1289771008207081</v>
      </c>
      <c r="I950" s="1">
        <f t="shared" si="697"/>
        <v>22.541904481271565</v>
      </c>
      <c r="J950" s="1">
        <f>VLOOKUP($I950,Graph!$D$3:$M$50,col)</f>
        <v>6.0000000000000001E-3</v>
      </c>
      <c r="K950" s="1">
        <f>VLOOKUP($I950,Graph!$D$3:$M$50,col+1)</f>
        <v>4.7999999999999996E-3</v>
      </c>
      <c r="L950" s="1">
        <f t="shared" si="712"/>
        <v>5.1999999999999998E-3</v>
      </c>
      <c r="M950" s="1">
        <f t="shared" si="713"/>
        <v>0.64051666666666662</v>
      </c>
      <c r="N950" s="1">
        <f t="shared" si="714"/>
        <v>0.94380000000000075</v>
      </c>
      <c r="O950" s="1">
        <f t="shared" si="715"/>
        <v>5.2970987829982739E-2</v>
      </c>
      <c r="P950" s="1">
        <f t="shared" si="716"/>
        <v>1.0954662087728855</v>
      </c>
      <c r="Q950" s="1">
        <f t="shared" si="717"/>
        <v>1.095297422252322</v>
      </c>
      <c r="R950" s="1">
        <f t="shared" si="718"/>
        <v>1.0952915381129149</v>
      </c>
      <c r="S950" s="1">
        <f t="shared" si="719"/>
        <v>1.0952913328100224</v>
      </c>
      <c r="T950" s="1">
        <f t="shared" si="720"/>
        <v>0.97594576529040111</v>
      </c>
      <c r="U950" s="1">
        <f t="shared" si="721"/>
        <v>1.096674285870644</v>
      </c>
      <c r="V950" s="2">
        <f t="shared" si="698"/>
        <v>22.324827625464788</v>
      </c>
      <c r="W950" s="1">
        <f>VLOOKUP(V950,Graph!$D$3:$M$50,col)</f>
        <v>6.0000000000000001E-3</v>
      </c>
      <c r="X950" s="1">
        <f>VLOOKUP(V950,Graph!$D$3:$M$50,col+1)</f>
        <v>4.7999999999999996E-3</v>
      </c>
      <c r="Y950" s="1">
        <f t="shared" si="722"/>
        <v>5.1999999999999998E-3</v>
      </c>
      <c r="Z950" s="1">
        <f t="shared" si="699"/>
        <v>0.64051666666666662</v>
      </c>
      <c r="AA950" s="2">
        <f t="shared" si="723"/>
        <v>0.94380000000000075</v>
      </c>
      <c r="AB950" s="1">
        <f t="shared" si="724"/>
        <v>5.2970987829982739E-2</v>
      </c>
      <c r="AC950" s="1">
        <f t="shared" si="725"/>
        <v>1.0952913256466101</v>
      </c>
      <c r="AD950" s="1">
        <f t="shared" si="726"/>
        <v>1.0952913253966645</v>
      </c>
      <c r="AE950" s="1">
        <f t="shared" si="727"/>
        <v>1.0952913253879433</v>
      </c>
      <c r="AF950" s="1">
        <f t="shared" si="728"/>
        <v>1.0952913253876388</v>
      </c>
      <c r="AG950" s="1">
        <f t="shared" si="729"/>
        <v>0.97594576529040111</v>
      </c>
      <c r="AH950" s="1">
        <f t="shared" si="730"/>
        <v>1.0966742784388885</v>
      </c>
      <c r="AI950" s="2">
        <f t="shared" si="700"/>
        <v>22.324827575035762</v>
      </c>
      <c r="AJ950" s="1">
        <f>VLOOKUP(AI950,Graph!$D$3:$M$50,col)</f>
        <v>6.0000000000000001E-3</v>
      </c>
      <c r="AK950" s="1">
        <f>VLOOKUP(AI950,Graph!$D$3:$M$50,col+1)</f>
        <v>4.7999999999999996E-3</v>
      </c>
      <c r="AL950" s="1">
        <f t="shared" si="731"/>
        <v>5.1999999999999998E-3</v>
      </c>
      <c r="AM950" s="1">
        <f t="shared" si="701"/>
        <v>0.64051666666666662</v>
      </c>
      <c r="AN950" s="2">
        <f t="shared" si="732"/>
        <v>0.94380000000000075</v>
      </c>
      <c r="AO950" s="1">
        <f t="shared" si="733"/>
        <v>5.2970987829982739E-2</v>
      </c>
      <c r="AP950" s="1">
        <f t="shared" si="734"/>
        <v>1.0952913253876282</v>
      </c>
      <c r="AQ950" s="1">
        <f t="shared" si="735"/>
        <v>1.095291325387628</v>
      </c>
      <c r="AR950" s="1">
        <f t="shared" si="736"/>
        <v>1.0952913253876282</v>
      </c>
      <c r="AS950" s="1">
        <f t="shared" si="737"/>
        <v>1.095291325387628</v>
      </c>
      <c r="AT950" s="1">
        <f t="shared" si="738"/>
        <v>0.97594576529040111</v>
      </c>
      <c r="AU950" s="1">
        <f t="shared" si="739"/>
        <v>1.0966742784388777</v>
      </c>
      <c r="AV950" s="2">
        <f t="shared" si="704"/>
        <v>949</v>
      </c>
      <c r="AW950" s="1">
        <f t="shared" si="705"/>
        <v>1096.6742784388778</v>
      </c>
      <c r="AX950" s="1">
        <f t="shared" si="706"/>
        <v>0.97594576529040111</v>
      </c>
      <c r="AY950" s="1">
        <f t="shared" si="707"/>
        <v>1.095291325387628</v>
      </c>
      <c r="AZ950" s="1">
        <f t="shared" si="702"/>
        <v>5.1999999999999998E-3</v>
      </c>
      <c r="BA950" s="1">
        <f t="shared" si="703"/>
        <v>22.324827575035762</v>
      </c>
    </row>
    <row r="951" spans="1:53">
      <c r="A951" s="2">
        <f t="shared" si="709"/>
        <v>0.95000000000000073</v>
      </c>
      <c r="B951" s="1">
        <f t="shared" si="695"/>
        <v>1.0120140000000009</v>
      </c>
      <c r="C951" s="1">
        <f t="shared" si="710"/>
        <v>5.5312231553126243E-2</v>
      </c>
      <c r="D951" s="1">
        <f t="shared" si="696"/>
        <v>1.1004206567442565</v>
      </c>
      <c r="E951" s="1">
        <f t="shared" si="741"/>
        <v>1.1004362365641349</v>
      </c>
      <c r="F951" s="1">
        <f t="shared" si="741"/>
        <v>1.1004368124461603</v>
      </c>
      <c r="G951" s="1">
        <f t="shared" si="741"/>
        <v>1.1004368337311092</v>
      </c>
      <c r="H951" s="1">
        <f t="shared" si="711"/>
        <v>1.1307680616768325</v>
      </c>
      <c r="I951" s="1">
        <f t="shared" si="697"/>
        <v>22.553818020631574</v>
      </c>
      <c r="J951" s="1">
        <f>VLOOKUP($I951,Graph!$D$3:$M$50,col)</f>
        <v>6.0000000000000001E-3</v>
      </c>
      <c r="K951" s="1">
        <f>VLOOKUP($I951,Graph!$D$3:$M$50,col+1)</f>
        <v>4.7999999999999996E-3</v>
      </c>
      <c r="L951" s="1">
        <f t="shared" si="712"/>
        <v>5.1999999999999998E-3</v>
      </c>
      <c r="M951" s="1">
        <f t="shared" si="713"/>
        <v>0.64051666666666662</v>
      </c>
      <c r="N951" s="1">
        <f t="shared" si="714"/>
        <v>0.94480000000000075</v>
      </c>
      <c r="O951" s="1">
        <f t="shared" si="715"/>
        <v>5.2974129041434427E-2</v>
      </c>
      <c r="P951" s="1">
        <f t="shared" si="716"/>
        <v>1.0954730266512858</v>
      </c>
      <c r="Q951" s="1">
        <f t="shared" si="717"/>
        <v>1.0953042584300385</v>
      </c>
      <c r="R951" s="1">
        <f t="shared" si="718"/>
        <v>1.0952983744664069</v>
      </c>
      <c r="S951" s="1">
        <f t="shared" si="719"/>
        <v>1.0952981691535528</v>
      </c>
      <c r="T951" s="1">
        <f t="shared" si="720"/>
        <v>0.9759542554790076</v>
      </c>
      <c r="U951" s="1">
        <f t="shared" si="721"/>
        <v>1.0984245694596717</v>
      </c>
      <c r="V951" s="2">
        <f t="shared" si="698"/>
        <v>22.336698062796732</v>
      </c>
      <c r="W951" s="1">
        <f>VLOOKUP(V951,Graph!$D$3:$M$50,col)</f>
        <v>6.0000000000000001E-3</v>
      </c>
      <c r="X951" s="1">
        <f>VLOOKUP(V951,Graph!$D$3:$M$50,col+1)</f>
        <v>4.7999999999999996E-3</v>
      </c>
      <c r="Y951" s="1">
        <f t="shared" si="722"/>
        <v>5.1999999999999998E-3</v>
      </c>
      <c r="Z951" s="1">
        <f t="shared" si="699"/>
        <v>0.64051666666666662</v>
      </c>
      <c r="AA951" s="2">
        <f t="shared" si="723"/>
        <v>0.94480000000000075</v>
      </c>
      <c r="AB951" s="1">
        <f t="shared" si="724"/>
        <v>5.2974129041434427E-2</v>
      </c>
      <c r="AC951" s="1">
        <f t="shared" si="725"/>
        <v>1.0952981619892308</v>
      </c>
      <c r="AD951" s="1">
        <f t="shared" si="726"/>
        <v>1.0952981617392343</v>
      </c>
      <c r="AE951" s="1">
        <f t="shared" si="727"/>
        <v>1.0952981617305106</v>
      </c>
      <c r="AF951" s="1">
        <f t="shared" si="728"/>
        <v>1.0952981617302062</v>
      </c>
      <c r="AG951" s="1">
        <f t="shared" si="729"/>
        <v>0.9759542554790076</v>
      </c>
      <c r="AH951" s="1">
        <f t="shared" si="730"/>
        <v>1.0984245620151361</v>
      </c>
      <c r="AI951" s="2">
        <f t="shared" si="700"/>
        <v>22.336698012334658</v>
      </c>
      <c r="AJ951" s="1">
        <f>VLOOKUP(AI951,Graph!$D$3:$M$50,col)</f>
        <v>6.0000000000000001E-3</v>
      </c>
      <c r="AK951" s="1">
        <f>VLOOKUP(AI951,Graph!$D$3:$M$50,col+1)</f>
        <v>4.7999999999999996E-3</v>
      </c>
      <c r="AL951" s="1">
        <f t="shared" si="731"/>
        <v>5.1999999999999998E-3</v>
      </c>
      <c r="AM951" s="1">
        <f t="shared" si="701"/>
        <v>0.64051666666666662</v>
      </c>
      <c r="AN951" s="2">
        <f t="shared" si="732"/>
        <v>0.94480000000000075</v>
      </c>
      <c r="AO951" s="1">
        <f t="shared" si="733"/>
        <v>5.2974129041434427E-2</v>
      </c>
      <c r="AP951" s="1">
        <f t="shared" si="734"/>
        <v>1.0952981617301956</v>
      </c>
      <c r="AQ951" s="1">
        <f t="shared" si="735"/>
        <v>1.0952981617301953</v>
      </c>
      <c r="AR951" s="1">
        <f t="shared" si="736"/>
        <v>1.0952981617301956</v>
      </c>
      <c r="AS951" s="1">
        <f t="shared" si="737"/>
        <v>1.0952981617301953</v>
      </c>
      <c r="AT951" s="1">
        <f t="shared" si="738"/>
        <v>0.9759542554790076</v>
      </c>
      <c r="AU951" s="1">
        <f t="shared" si="739"/>
        <v>1.0984245620151252</v>
      </c>
      <c r="AV951" s="2">
        <f t="shared" si="704"/>
        <v>950</v>
      </c>
      <c r="AW951" s="1">
        <f t="shared" si="705"/>
        <v>1098.4245620151253</v>
      </c>
      <c r="AX951" s="1">
        <f t="shared" si="706"/>
        <v>0.9759542554790076</v>
      </c>
      <c r="AY951" s="1">
        <f t="shared" si="707"/>
        <v>1.0952981617301953</v>
      </c>
      <c r="AZ951" s="1">
        <f t="shared" si="702"/>
        <v>5.1999999999999998E-3</v>
      </c>
      <c r="BA951" s="1">
        <f t="shared" si="703"/>
        <v>22.336698012334658</v>
      </c>
    </row>
    <row r="952" spans="1:53">
      <c r="A952" s="2">
        <f t="shared" si="709"/>
        <v>0.95100000000000073</v>
      </c>
      <c r="B952" s="1">
        <f t="shared" si="695"/>
        <v>1.0130551666666676</v>
      </c>
      <c r="C952" s="1">
        <f t="shared" si="710"/>
        <v>5.5314864502929252E-2</v>
      </c>
      <c r="D952" s="1">
        <f t="shared" si="696"/>
        <v>1.1004262827159432</v>
      </c>
      <c r="E952" s="1">
        <f t="shared" si="741"/>
        <v>1.1004420723463555</v>
      </c>
      <c r="F952" s="1">
        <f t="shared" si="741"/>
        <v>1.1004426560215494</v>
      </c>
      <c r="G952" s="1">
        <f t="shared" si="741"/>
        <v>1.1004426775959169</v>
      </c>
      <c r="H952" s="1">
        <f t="shared" si="711"/>
        <v>1.1325599691205721</v>
      </c>
      <c r="I952" s="1">
        <f t="shared" si="697"/>
        <v>22.565725273933367</v>
      </c>
      <c r="J952" s="1">
        <f>VLOOKUP($I952,Graph!$D$3:$M$50,col)</f>
        <v>6.0000000000000001E-3</v>
      </c>
      <c r="K952" s="1">
        <f>VLOOKUP($I952,Graph!$D$3:$M$50,col+1)</f>
        <v>4.7999999999999996E-3</v>
      </c>
      <c r="L952" s="1">
        <f t="shared" si="712"/>
        <v>5.1999999999999998E-3</v>
      </c>
      <c r="M952" s="1">
        <f t="shared" si="713"/>
        <v>0.64051666666666662</v>
      </c>
      <c r="N952" s="1">
        <f t="shared" si="714"/>
        <v>0.94580000000000075</v>
      </c>
      <c r="O952" s="1">
        <f t="shared" si="715"/>
        <v>5.2977263888978984E-2</v>
      </c>
      <c r="P952" s="1">
        <f t="shared" si="716"/>
        <v>1.0954798308873299</v>
      </c>
      <c r="Q952" s="1">
        <f t="shared" si="717"/>
        <v>1.0953110809358049</v>
      </c>
      <c r="R952" s="1">
        <f t="shared" si="718"/>
        <v>1.0953051971479348</v>
      </c>
      <c r="S952" s="1">
        <f t="shared" si="719"/>
        <v>1.0953049918251518</v>
      </c>
      <c r="T952" s="1">
        <f t="shared" si="720"/>
        <v>0.9759627278368701</v>
      </c>
      <c r="U952" s="1">
        <f t="shared" si="721"/>
        <v>1.1001757839790749</v>
      </c>
      <c r="V952" s="2">
        <f t="shared" si="698"/>
        <v>22.348562200385281</v>
      </c>
      <c r="W952" s="1">
        <f>VLOOKUP(V952,Graph!$D$3:$M$50,col)</f>
        <v>6.0000000000000001E-3</v>
      </c>
      <c r="X952" s="1">
        <f>VLOOKUP(V952,Graph!$D$3:$M$50,col+1)</f>
        <v>4.7999999999999996E-3</v>
      </c>
      <c r="Y952" s="1">
        <f t="shared" si="722"/>
        <v>5.1999999999999998E-3</v>
      </c>
      <c r="Z952" s="1">
        <f t="shared" si="699"/>
        <v>0.64051666666666662</v>
      </c>
      <c r="AA952" s="2">
        <f t="shared" si="723"/>
        <v>0.94580000000000075</v>
      </c>
      <c r="AB952" s="1">
        <f t="shared" si="724"/>
        <v>5.2977263888978984E-2</v>
      </c>
      <c r="AC952" s="1">
        <f t="shared" si="725"/>
        <v>1.0953049846599232</v>
      </c>
      <c r="AD952" s="1">
        <f t="shared" si="726"/>
        <v>1.0953049844098752</v>
      </c>
      <c r="AE952" s="1">
        <f t="shared" si="727"/>
        <v>1.0953049844011491</v>
      </c>
      <c r="AF952" s="1">
        <f t="shared" si="728"/>
        <v>1.0953049844008449</v>
      </c>
      <c r="AG952" s="1">
        <f t="shared" si="729"/>
        <v>0.9759627278368701</v>
      </c>
      <c r="AH952" s="1">
        <f t="shared" si="730"/>
        <v>1.1001757765217524</v>
      </c>
      <c r="AI952" s="2">
        <f t="shared" si="700"/>
        <v>22.348562149890192</v>
      </c>
      <c r="AJ952" s="1">
        <f>VLOOKUP(AI952,Graph!$D$3:$M$50,col)</f>
        <v>6.0000000000000001E-3</v>
      </c>
      <c r="AK952" s="1">
        <f>VLOOKUP(AI952,Graph!$D$3:$M$50,col+1)</f>
        <v>4.7999999999999996E-3</v>
      </c>
      <c r="AL952" s="1">
        <f t="shared" si="731"/>
        <v>5.1999999999999998E-3</v>
      </c>
      <c r="AM952" s="1">
        <f t="shared" si="701"/>
        <v>0.64051666666666662</v>
      </c>
      <c r="AN952" s="2">
        <f t="shared" si="732"/>
        <v>0.94580000000000075</v>
      </c>
      <c r="AO952" s="1">
        <f t="shared" si="733"/>
        <v>5.2977263888978984E-2</v>
      </c>
      <c r="AP952" s="1">
        <f t="shared" si="734"/>
        <v>1.095304984400834</v>
      </c>
      <c r="AQ952" s="1">
        <f t="shared" si="735"/>
        <v>1.0953049844008336</v>
      </c>
      <c r="AR952" s="1">
        <f t="shared" si="736"/>
        <v>1.0953049844008338</v>
      </c>
      <c r="AS952" s="1">
        <f t="shared" si="737"/>
        <v>1.0953049844008333</v>
      </c>
      <c r="AT952" s="1">
        <f t="shared" si="738"/>
        <v>0.9759627278368701</v>
      </c>
      <c r="AU952" s="1">
        <f t="shared" si="739"/>
        <v>1.1001757765217406</v>
      </c>
      <c r="AV952" s="2">
        <f t="shared" si="704"/>
        <v>951</v>
      </c>
      <c r="AW952" s="1">
        <f t="shared" si="705"/>
        <v>1100.1757765217405</v>
      </c>
      <c r="AX952" s="1">
        <f t="shared" si="706"/>
        <v>0.9759627278368701</v>
      </c>
      <c r="AY952" s="1">
        <f t="shared" si="707"/>
        <v>1.0953049844008333</v>
      </c>
      <c r="AZ952" s="1">
        <f t="shared" si="702"/>
        <v>5.1999999999999998E-3</v>
      </c>
      <c r="BA952" s="1">
        <f t="shared" si="703"/>
        <v>22.348562149890192</v>
      </c>
    </row>
    <row r="953" spans="1:53">
      <c r="A953" s="2">
        <f t="shared" si="709"/>
        <v>0.95200000000000073</v>
      </c>
      <c r="B953" s="1">
        <f t="shared" si="695"/>
        <v>1.0140963333333342</v>
      </c>
      <c r="C953" s="1">
        <f t="shared" si="710"/>
        <v>5.531749210873646E-2</v>
      </c>
      <c r="D953" s="1">
        <f t="shared" si="696"/>
        <v>1.1004318973548417</v>
      </c>
      <c r="E953" s="1">
        <f t="shared" si="741"/>
        <v>1.1004478964111246</v>
      </c>
      <c r="F953" s="1">
        <f t="shared" si="741"/>
        <v>1.1004484878661958</v>
      </c>
      <c r="G953" s="1">
        <f t="shared" si="741"/>
        <v>1.1004485097295249</v>
      </c>
      <c r="H953" s="1">
        <f t="shared" si="711"/>
        <v>1.1343528226519366</v>
      </c>
      <c r="I953" s="1">
        <f t="shared" si="697"/>
        <v>22.577626251111496</v>
      </c>
      <c r="J953" s="1">
        <f>VLOOKUP($I953,Graph!$D$3:$M$50,col)</f>
        <v>6.0000000000000001E-3</v>
      </c>
      <c r="K953" s="1">
        <f>VLOOKUP($I953,Graph!$D$3:$M$50,col+1)</f>
        <v>4.7999999999999996E-3</v>
      </c>
      <c r="L953" s="1">
        <f t="shared" si="712"/>
        <v>5.1999999999999998E-3</v>
      </c>
      <c r="M953" s="1">
        <f t="shared" si="713"/>
        <v>0.64051666666666662</v>
      </c>
      <c r="N953" s="1">
        <f t="shared" si="714"/>
        <v>0.94680000000000075</v>
      </c>
      <c r="O953" s="1">
        <f t="shared" si="715"/>
        <v>5.2980392391932016E-2</v>
      </c>
      <c r="P953" s="1">
        <f t="shared" si="716"/>
        <v>1.0954866215219168</v>
      </c>
      <c r="Q953" s="1">
        <f t="shared" si="717"/>
        <v>1.0953178898105873</v>
      </c>
      <c r="R953" s="1">
        <f t="shared" si="718"/>
        <v>1.0953120061984647</v>
      </c>
      <c r="S953" s="1">
        <f t="shared" si="719"/>
        <v>1.0953118008657847</v>
      </c>
      <c r="T953" s="1">
        <f t="shared" si="720"/>
        <v>0.97597118242010061</v>
      </c>
      <c r="U953" s="1">
        <f t="shared" si="721"/>
        <v>1.1019279289339661</v>
      </c>
      <c r="V953" s="2">
        <f t="shared" si="698"/>
        <v>22.360420048242378</v>
      </c>
      <c r="W953" s="1">
        <f>VLOOKUP(V953,Graph!$D$3:$M$50,col)</f>
        <v>6.0000000000000001E-3</v>
      </c>
      <c r="X953" s="1">
        <f>VLOOKUP(V953,Graph!$D$3:$M$50,col+1)</f>
        <v>4.7999999999999996E-3</v>
      </c>
      <c r="Y953" s="1">
        <f t="shared" si="722"/>
        <v>5.1999999999999998E-3</v>
      </c>
      <c r="Z953" s="1">
        <f t="shared" si="699"/>
        <v>0.64051666666666662</v>
      </c>
      <c r="AA953" s="2">
        <f t="shared" si="723"/>
        <v>0.94680000000000075</v>
      </c>
      <c r="AB953" s="1">
        <f t="shared" si="724"/>
        <v>5.2980392391932016E-2</v>
      </c>
      <c r="AC953" s="1">
        <f t="shared" si="725"/>
        <v>1.0953117936996515</v>
      </c>
      <c r="AD953" s="1">
        <f t="shared" si="726"/>
        <v>1.0953117934495524</v>
      </c>
      <c r="AE953" s="1">
        <f t="shared" si="727"/>
        <v>1.0953117934408239</v>
      </c>
      <c r="AF953" s="1">
        <f t="shared" si="728"/>
        <v>1.0953117934405192</v>
      </c>
      <c r="AG953" s="1">
        <f t="shared" si="729"/>
        <v>0.97597118242010061</v>
      </c>
      <c r="AH953" s="1">
        <f t="shared" si="730"/>
        <v>1.1019279214638489</v>
      </c>
      <c r="AI953" s="2">
        <f t="shared" si="700"/>
        <v>22.360419997714278</v>
      </c>
      <c r="AJ953" s="1">
        <f>VLOOKUP(AI953,Graph!$D$3:$M$50,col)</f>
        <v>6.0000000000000001E-3</v>
      </c>
      <c r="AK953" s="1">
        <f>VLOOKUP(AI953,Graph!$D$3:$M$50,col+1)</f>
        <v>4.7999999999999996E-3</v>
      </c>
      <c r="AL953" s="1">
        <f t="shared" si="731"/>
        <v>5.1999999999999998E-3</v>
      </c>
      <c r="AM953" s="1">
        <f t="shared" si="701"/>
        <v>0.64051666666666662</v>
      </c>
      <c r="AN953" s="2">
        <f t="shared" si="732"/>
        <v>0.94680000000000075</v>
      </c>
      <c r="AO953" s="1">
        <f t="shared" si="733"/>
        <v>5.2980392391932016E-2</v>
      </c>
      <c r="AP953" s="1">
        <f t="shared" si="734"/>
        <v>1.0953117934405086</v>
      </c>
      <c r="AQ953" s="1">
        <f t="shared" si="735"/>
        <v>1.0953117934405083</v>
      </c>
      <c r="AR953" s="1">
        <f t="shared" si="736"/>
        <v>1.0953117934405081</v>
      </c>
      <c r="AS953" s="1">
        <f t="shared" si="737"/>
        <v>1.0953117934405081</v>
      </c>
      <c r="AT953" s="1">
        <f t="shared" si="738"/>
        <v>0.97597118242010061</v>
      </c>
      <c r="AU953" s="1">
        <f t="shared" si="739"/>
        <v>1.1019279214638378</v>
      </c>
      <c r="AV953" s="2">
        <f t="shared" si="704"/>
        <v>952</v>
      </c>
      <c r="AW953" s="1">
        <f t="shared" si="705"/>
        <v>1101.9279214638377</v>
      </c>
      <c r="AX953" s="1">
        <f t="shared" si="706"/>
        <v>0.97597118242010061</v>
      </c>
      <c r="AY953" s="1">
        <f t="shared" si="707"/>
        <v>1.0953117934405081</v>
      </c>
      <c r="AZ953" s="1">
        <f t="shared" si="702"/>
        <v>5.1999999999999998E-3</v>
      </c>
      <c r="BA953" s="1">
        <f t="shared" si="703"/>
        <v>22.360419997714278</v>
      </c>
    </row>
    <row r="954" spans="1:53">
      <c r="A954" s="2">
        <f t="shared" si="709"/>
        <v>0.95300000000000074</v>
      </c>
      <c r="B954" s="1">
        <f t="shared" si="695"/>
        <v>1.0151375000000009</v>
      </c>
      <c r="C954" s="1">
        <f t="shared" si="710"/>
        <v>5.532011438679884E-2</v>
      </c>
      <c r="D954" s="1">
        <f t="shared" si="696"/>
        <v>1.1004375006951557</v>
      </c>
      <c r="E954" s="1">
        <f t="shared" si="741"/>
        <v>1.1004537087936925</v>
      </c>
      <c r="F954" s="1">
        <f t="shared" si="741"/>
        <v>1.1004543080153844</v>
      </c>
      <c r="G954" s="1">
        <f t="shared" si="741"/>
        <v>1.1004543301672185</v>
      </c>
      <c r="H954" s="1">
        <f t="shared" si="711"/>
        <v>1.1361466217717264</v>
      </c>
      <c r="I954" s="1">
        <f t="shared" si="697"/>
        <v>22.589520962074388</v>
      </c>
      <c r="J954" s="1">
        <f>VLOOKUP($I954,Graph!$D$3:$M$50,col)</f>
        <v>6.0000000000000001E-3</v>
      </c>
      <c r="K954" s="1">
        <f>VLOOKUP($I954,Graph!$D$3:$M$50,col+1)</f>
        <v>4.7999999999999996E-3</v>
      </c>
      <c r="L954" s="1">
        <f t="shared" si="712"/>
        <v>5.1999999999999998E-3</v>
      </c>
      <c r="M954" s="1">
        <f t="shared" si="713"/>
        <v>0.64051666666666662</v>
      </c>
      <c r="N954" s="1">
        <f t="shared" si="714"/>
        <v>0.94780000000000075</v>
      </c>
      <c r="O954" s="1">
        <f t="shared" si="715"/>
        <v>5.2983514569531168E-2</v>
      </c>
      <c r="P954" s="1">
        <f t="shared" si="716"/>
        <v>1.0954933985957811</v>
      </c>
      <c r="Q954" s="1">
        <f t="shared" si="717"/>
        <v>1.0953246850951888</v>
      </c>
      <c r="R954" s="1">
        <f t="shared" si="718"/>
        <v>1.0953188016587985</v>
      </c>
      <c r="S954" s="1">
        <f t="shared" si="719"/>
        <v>1.0953185963162539</v>
      </c>
      <c r="T954" s="1">
        <f t="shared" si="720"/>
        <v>0.97597961928457588</v>
      </c>
      <c r="U954" s="1">
        <f t="shared" si="721"/>
        <v>1.1036810038302454</v>
      </c>
      <c r="V954" s="2">
        <f t="shared" si="698"/>
        <v>22.372271616353459</v>
      </c>
      <c r="W954" s="1">
        <f>VLOOKUP(V954,Graph!$D$3:$M$50,col)</f>
        <v>6.0000000000000001E-3</v>
      </c>
      <c r="X954" s="1">
        <f>VLOOKUP(V954,Graph!$D$3:$M$50,col+1)</f>
        <v>4.7999999999999996E-3</v>
      </c>
      <c r="Y954" s="1">
        <f t="shared" si="722"/>
        <v>5.1999999999999998E-3</v>
      </c>
      <c r="Z954" s="1">
        <f t="shared" si="699"/>
        <v>0.64051666666666662</v>
      </c>
      <c r="AA954" s="2">
        <f t="shared" si="723"/>
        <v>0.94780000000000075</v>
      </c>
      <c r="AB954" s="1">
        <f t="shared" si="724"/>
        <v>5.2983514569531168E-2</v>
      </c>
      <c r="AC954" s="1">
        <f t="shared" si="725"/>
        <v>1.0953185891492181</v>
      </c>
      <c r="AD954" s="1">
        <f t="shared" si="726"/>
        <v>1.0953185888990677</v>
      </c>
      <c r="AE954" s="1">
        <f t="shared" si="727"/>
        <v>1.0953185888903372</v>
      </c>
      <c r="AF954" s="1">
        <f t="shared" si="728"/>
        <v>1.0953185888900321</v>
      </c>
      <c r="AG954" s="1">
        <f t="shared" si="729"/>
        <v>0.97597961928457588</v>
      </c>
      <c r="AH954" s="1">
        <f t="shared" si="730"/>
        <v>1.1036809963473266</v>
      </c>
      <c r="AI954" s="2">
        <f t="shared" si="700"/>
        <v>22.372271565792385</v>
      </c>
      <c r="AJ954" s="1">
        <f>VLOOKUP(AI954,Graph!$D$3:$M$50,col)</f>
        <v>6.0000000000000001E-3</v>
      </c>
      <c r="AK954" s="1">
        <f>VLOOKUP(AI954,Graph!$D$3:$M$50,col+1)</f>
        <v>4.7999999999999996E-3</v>
      </c>
      <c r="AL954" s="1">
        <f t="shared" si="731"/>
        <v>5.1999999999999998E-3</v>
      </c>
      <c r="AM954" s="1">
        <f t="shared" si="701"/>
        <v>0.64051666666666662</v>
      </c>
      <c r="AN954" s="2">
        <f t="shared" si="732"/>
        <v>0.94780000000000075</v>
      </c>
      <c r="AO954" s="1">
        <f t="shared" si="733"/>
        <v>5.2983514569531168E-2</v>
      </c>
      <c r="AP954" s="1">
        <f t="shared" si="734"/>
        <v>1.0953185888900214</v>
      </c>
      <c r="AQ954" s="1">
        <f t="shared" si="735"/>
        <v>1.0953185888900212</v>
      </c>
      <c r="AR954" s="1">
        <f t="shared" si="736"/>
        <v>1.0953185888900214</v>
      </c>
      <c r="AS954" s="1">
        <f t="shared" si="737"/>
        <v>1.0953185888900212</v>
      </c>
      <c r="AT954" s="1">
        <f t="shared" si="738"/>
        <v>0.97597961928457588</v>
      </c>
      <c r="AU954" s="1">
        <f t="shared" si="739"/>
        <v>1.1036809963473155</v>
      </c>
      <c r="AV954" s="2">
        <f t="shared" si="704"/>
        <v>953</v>
      </c>
      <c r="AW954" s="1">
        <f t="shared" si="705"/>
        <v>1103.6809963473156</v>
      </c>
      <c r="AX954" s="1">
        <f t="shared" si="706"/>
        <v>0.97597961928457588</v>
      </c>
      <c r="AY954" s="1">
        <f t="shared" si="707"/>
        <v>1.0953185888900212</v>
      </c>
      <c r="AZ954" s="1">
        <f t="shared" si="702"/>
        <v>5.1999999999999998E-3</v>
      </c>
      <c r="BA954" s="1">
        <f t="shared" si="703"/>
        <v>22.372271565792385</v>
      </c>
    </row>
    <row r="955" spans="1:53">
      <c r="A955" s="2">
        <f t="shared" si="709"/>
        <v>0.95400000000000074</v>
      </c>
      <c r="B955" s="1">
        <f t="shared" si="695"/>
        <v>1.0161786666666677</v>
      </c>
      <c r="C955" s="1">
        <f t="shared" si="710"/>
        <v>5.5322731353301631E-2</v>
      </c>
      <c r="D955" s="1">
        <f t="shared" si="696"/>
        <v>1.1004430927709514</v>
      </c>
      <c r="E955" s="1">
        <f t="shared" si="741"/>
        <v>1.1004595095291696</v>
      </c>
      <c r="F955" s="1">
        <f t="shared" si="741"/>
        <v>1.1004601165042582</v>
      </c>
      <c r="G955" s="1">
        <f t="shared" si="741"/>
        <v>1.1004601389441424</v>
      </c>
      <c r="H955" s="1">
        <f t="shared" si="711"/>
        <v>1.1379413659815325</v>
      </c>
      <c r="I955" s="1">
        <f t="shared" si="697"/>
        <v>22.601409416704417</v>
      </c>
      <c r="J955" s="1">
        <f>VLOOKUP($I955,Graph!$D$3:$M$50,col)</f>
        <v>6.0000000000000001E-3</v>
      </c>
      <c r="K955" s="1">
        <f>VLOOKUP($I955,Graph!$D$3:$M$50,col+1)</f>
        <v>4.7999999999999996E-3</v>
      </c>
      <c r="L955" s="1">
        <f t="shared" si="712"/>
        <v>5.1999999999999998E-3</v>
      </c>
      <c r="M955" s="1">
        <f t="shared" si="713"/>
        <v>0.64051666666666662</v>
      </c>
      <c r="N955" s="1">
        <f t="shared" si="714"/>
        <v>0.94880000000000075</v>
      </c>
      <c r="O955" s="1">
        <f t="shared" si="715"/>
        <v>5.298663044093635E-2</v>
      </c>
      <c r="P955" s="1">
        <f t="shared" si="716"/>
        <v>1.0955001621494953</v>
      </c>
      <c r="Q955" s="1">
        <f t="shared" si="717"/>
        <v>1.0953314668302494</v>
      </c>
      <c r="R955" s="1">
        <f t="shared" si="718"/>
        <v>1.0953255835695757</v>
      </c>
      <c r="S955" s="1">
        <f t="shared" si="719"/>
        <v>1.095325378217199</v>
      </c>
      <c r="T955" s="1">
        <f t="shared" si="720"/>
        <v>0.97598803848593874</v>
      </c>
      <c r="U955" s="1">
        <f t="shared" si="721"/>
        <v>1.1054350081746003</v>
      </c>
      <c r="V955" s="2">
        <f t="shared" si="698"/>
        <v>22.384116914677602</v>
      </c>
      <c r="W955" s="1">
        <f>VLOOKUP(V955,Graph!$D$3:$M$50,col)</f>
        <v>6.0000000000000001E-3</v>
      </c>
      <c r="X955" s="1">
        <f>VLOOKUP(V955,Graph!$D$3:$M$50,col+1)</f>
        <v>4.7999999999999996E-3</v>
      </c>
      <c r="Y955" s="1">
        <f t="shared" si="722"/>
        <v>5.1999999999999998E-3</v>
      </c>
      <c r="Z955" s="1">
        <f t="shared" si="699"/>
        <v>0.64051666666666662</v>
      </c>
      <c r="AA955" s="2">
        <f t="shared" si="723"/>
        <v>0.94880000000000075</v>
      </c>
      <c r="AB955" s="1">
        <f t="shared" si="724"/>
        <v>5.298663044093635E-2</v>
      </c>
      <c r="AC955" s="1">
        <f t="shared" si="725"/>
        <v>1.0953253710492625</v>
      </c>
      <c r="AD955" s="1">
        <f t="shared" si="726"/>
        <v>1.0953253707990613</v>
      </c>
      <c r="AE955" s="1">
        <f t="shared" si="727"/>
        <v>1.0953253707903281</v>
      </c>
      <c r="AF955" s="1">
        <f t="shared" si="728"/>
        <v>1.0953253707900232</v>
      </c>
      <c r="AG955" s="1">
        <f t="shared" si="729"/>
        <v>0.97598803848593874</v>
      </c>
      <c r="AH955" s="1">
        <f t="shared" si="730"/>
        <v>1.1054350006788733</v>
      </c>
      <c r="AI955" s="2">
        <f t="shared" si="700"/>
        <v>22.384116864083573</v>
      </c>
      <c r="AJ955" s="1">
        <f>VLOOKUP(AI955,Graph!$D$3:$M$50,col)</f>
        <v>6.0000000000000001E-3</v>
      </c>
      <c r="AK955" s="1">
        <f>VLOOKUP(AI955,Graph!$D$3:$M$50,col+1)</f>
        <v>4.7999999999999996E-3</v>
      </c>
      <c r="AL955" s="1">
        <f t="shared" si="731"/>
        <v>5.1999999999999998E-3</v>
      </c>
      <c r="AM955" s="1">
        <f t="shared" si="701"/>
        <v>0.64051666666666662</v>
      </c>
      <c r="AN955" s="2">
        <f t="shared" si="732"/>
        <v>0.94880000000000075</v>
      </c>
      <c r="AO955" s="1">
        <f t="shared" si="733"/>
        <v>5.298663044093635E-2</v>
      </c>
      <c r="AP955" s="1">
        <f t="shared" si="734"/>
        <v>1.0953253707900124</v>
      </c>
      <c r="AQ955" s="1">
        <f t="shared" si="735"/>
        <v>1.0953253707900121</v>
      </c>
      <c r="AR955" s="1">
        <f t="shared" si="736"/>
        <v>1.0953253707900119</v>
      </c>
      <c r="AS955" s="1">
        <f t="shared" si="737"/>
        <v>1.0953253707900117</v>
      </c>
      <c r="AT955" s="1">
        <f t="shared" si="738"/>
        <v>0.97598803848593874</v>
      </c>
      <c r="AU955" s="1">
        <f t="shared" si="739"/>
        <v>1.1054350006788616</v>
      </c>
      <c r="AV955" s="2">
        <f t="shared" si="704"/>
        <v>954</v>
      </c>
      <c r="AW955" s="1">
        <f t="shared" si="705"/>
        <v>1105.4350006788616</v>
      </c>
      <c r="AX955" s="1">
        <f t="shared" si="706"/>
        <v>0.97598803848593874</v>
      </c>
      <c r="AY955" s="1">
        <f t="shared" si="707"/>
        <v>1.0953253707900117</v>
      </c>
      <c r="AZ955" s="1">
        <f t="shared" si="702"/>
        <v>5.1999999999999998E-3</v>
      </c>
      <c r="BA955" s="1">
        <f t="shared" si="703"/>
        <v>22.384116864083573</v>
      </c>
    </row>
    <row r="956" spans="1:53">
      <c r="A956" s="2">
        <f t="shared" si="709"/>
        <v>0.95500000000000074</v>
      </c>
      <c r="B956" s="1">
        <f t="shared" si="695"/>
        <v>1.0172198333333342</v>
      </c>
      <c r="C956" s="1">
        <f t="shared" si="710"/>
        <v>5.5325343024364565E-2</v>
      </c>
      <c r="D956" s="1">
        <f t="shared" si="696"/>
        <v>1.1004486736161581</v>
      </c>
      <c r="E956" s="1">
        <f t="shared" si="741"/>
        <v>1.1004652986525254</v>
      </c>
      <c r="F956" s="1">
        <f t="shared" si="741"/>
        <v>1.1004659133678192</v>
      </c>
      <c r="G956" s="1">
        <f t="shared" si="741"/>
        <v>1.1004659360952993</v>
      </c>
      <c r="H956" s="1">
        <f t="shared" si="711"/>
        <v>1.1397370547837327</v>
      </c>
      <c r="I956" s="1">
        <f t="shared" si="697"/>
        <v>22.613291624858043</v>
      </c>
      <c r="J956" s="1">
        <f>VLOOKUP($I956,Graph!$D$3:$M$50,col)</f>
        <v>6.0000000000000001E-3</v>
      </c>
      <c r="K956" s="1">
        <f>VLOOKUP($I956,Graph!$D$3:$M$50,col+1)</f>
        <v>4.7999999999999996E-3</v>
      </c>
      <c r="L956" s="1">
        <f t="shared" si="712"/>
        <v>5.1999999999999998E-3</v>
      </c>
      <c r="M956" s="1">
        <f t="shared" si="713"/>
        <v>0.64051666666666662</v>
      </c>
      <c r="N956" s="1">
        <f t="shared" si="714"/>
        <v>0.94980000000000075</v>
      </c>
      <c r="O956" s="1">
        <f t="shared" si="715"/>
        <v>5.2989740025230207E-2</v>
      </c>
      <c r="P956" s="1">
        <f t="shared" si="716"/>
        <v>1.0955069122234709</v>
      </c>
      <c r="Q956" s="1">
        <f t="shared" si="717"/>
        <v>1.0953382350562488</v>
      </c>
      <c r="R956" s="1">
        <f t="shared" si="718"/>
        <v>1.0953323519712737</v>
      </c>
      <c r="S956" s="1">
        <f t="shared" si="719"/>
        <v>1.0953321466090964</v>
      </c>
      <c r="T956" s="1">
        <f t="shared" si="720"/>
        <v>0.97599644007959929</v>
      </c>
      <c r="U956" s="1">
        <f t="shared" si="721"/>
        <v>1.1071899414745021</v>
      </c>
      <c r="V956" s="2">
        <f t="shared" si="698"/>
        <v>22.395955953147602</v>
      </c>
      <c r="W956" s="1">
        <f>VLOOKUP(V956,Graph!$D$3:$M$50,col)</f>
        <v>6.0000000000000001E-3</v>
      </c>
      <c r="X956" s="1">
        <f>VLOOKUP(V956,Graph!$D$3:$M$50,col+1)</f>
        <v>4.7999999999999996E-3</v>
      </c>
      <c r="Y956" s="1">
        <f t="shared" si="722"/>
        <v>5.1999999999999998E-3</v>
      </c>
      <c r="Z956" s="1">
        <f t="shared" si="699"/>
        <v>0.64051666666666662</v>
      </c>
      <c r="AA956" s="2">
        <f t="shared" si="723"/>
        <v>0.94980000000000075</v>
      </c>
      <c r="AB956" s="1">
        <f t="shared" si="724"/>
        <v>5.2989740025230207E-2</v>
      </c>
      <c r="AC956" s="1">
        <f t="shared" si="725"/>
        <v>1.0953321394402618</v>
      </c>
      <c r="AD956" s="1">
        <f t="shared" si="726"/>
        <v>1.0953321391900099</v>
      </c>
      <c r="AE956" s="1">
        <f t="shared" si="727"/>
        <v>1.095332139181274</v>
      </c>
      <c r="AF956" s="1">
        <f t="shared" si="728"/>
        <v>1.0953321391809692</v>
      </c>
      <c r="AG956" s="1">
        <f t="shared" si="729"/>
        <v>0.97599644007959929</v>
      </c>
      <c r="AH956" s="1">
        <f t="shared" si="730"/>
        <v>1.1071899339659599</v>
      </c>
      <c r="AI956" s="2">
        <f t="shared" si="700"/>
        <v>22.39595590252064</v>
      </c>
      <c r="AJ956" s="1">
        <f>VLOOKUP(AI956,Graph!$D$3:$M$50,col)</f>
        <v>6.0000000000000001E-3</v>
      </c>
      <c r="AK956" s="1">
        <f>VLOOKUP(AI956,Graph!$D$3:$M$50,col+1)</f>
        <v>4.7999999999999996E-3</v>
      </c>
      <c r="AL956" s="1">
        <f t="shared" si="731"/>
        <v>5.1999999999999998E-3</v>
      </c>
      <c r="AM956" s="1">
        <f t="shared" si="701"/>
        <v>0.64051666666666662</v>
      </c>
      <c r="AN956" s="2">
        <f t="shared" si="732"/>
        <v>0.94980000000000075</v>
      </c>
      <c r="AO956" s="1">
        <f t="shared" si="733"/>
        <v>5.2989740025230207E-2</v>
      </c>
      <c r="AP956" s="1">
        <f t="shared" si="734"/>
        <v>1.0953321391809583</v>
      </c>
      <c r="AQ956" s="1">
        <f t="shared" si="735"/>
        <v>1.0953321391809581</v>
      </c>
      <c r="AR956" s="1">
        <f t="shared" si="736"/>
        <v>1.0953321391809578</v>
      </c>
      <c r="AS956" s="1">
        <f t="shared" si="737"/>
        <v>1.0953321391809578</v>
      </c>
      <c r="AT956" s="1">
        <f t="shared" si="738"/>
        <v>0.97599644007959929</v>
      </c>
      <c r="AU956" s="1">
        <f t="shared" si="739"/>
        <v>1.1071899339659486</v>
      </c>
      <c r="AV956" s="2">
        <f t="shared" si="704"/>
        <v>955</v>
      </c>
      <c r="AW956" s="1">
        <f t="shared" si="705"/>
        <v>1107.1899339659485</v>
      </c>
      <c r="AX956" s="1">
        <f t="shared" si="706"/>
        <v>0.97599644007959929</v>
      </c>
      <c r="AY956" s="1">
        <f t="shared" si="707"/>
        <v>1.0953321391809578</v>
      </c>
      <c r="AZ956" s="1">
        <f t="shared" si="702"/>
        <v>5.1999999999999998E-3</v>
      </c>
      <c r="BA956" s="1">
        <f t="shared" si="703"/>
        <v>22.39595590252064</v>
      </c>
    </row>
    <row r="957" spans="1:53">
      <c r="A957" s="2">
        <f t="shared" si="709"/>
        <v>0.95600000000000074</v>
      </c>
      <c r="B957" s="1">
        <f t="shared" si="695"/>
        <v>1.018261000000001</v>
      </c>
      <c r="C957" s="1">
        <f t="shared" si="710"/>
        <v>5.5327949416042264E-2</v>
      </c>
      <c r="D957" s="1">
        <f t="shared" si="696"/>
        <v>1.1004542432645692</v>
      </c>
      <c r="E957" s="1">
        <f t="shared" si="741"/>
        <v>1.100471076198589</v>
      </c>
      <c r="F957" s="1">
        <f t="shared" si="741"/>
        <v>1.1004716986409302</v>
      </c>
      <c r="G957" s="1">
        <f t="shared" si="741"/>
        <v>1.1004717216555531</v>
      </c>
      <c r="H957" s="1">
        <f t="shared" si="711"/>
        <v>1.1415336876814912</v>
      </c>
      <c r="I957" s="1">
        <f t="shared" si="697"/>
        <v>22.625167596365888</v>
      </c>
      <c r="J957" s="1">
        <f>VLOOKUP($I957,Graph!$D$3:$M$50,col)</f>
        <v>6.0000000000000001E-3</v>
      </c>
      <c r="K957" s="1">
        <f>VLOOKUP($I957,Graph!$D$3:$M$50,col+1)</f>
        <v>4.7999999999999996E-3</v>
      </c>
      <c r="L957" s="1">
        <f t="shared" si="712"/>
        <v>5.1999999999999998E-3</v>
      </c>
      <c r="M957" s="1">
        <f t="shared" si="713"/>
        <v>0.64051666666666662</v>
      </c>
      <c r="N957" s="1">
        <f t="shared" si="714"/>
        <v>0.95080000000000076</v>
      </c>
      <c r="O957" s="1">
        <f t="shared" si="715"/>
        <v>5.2992843341418468E-2</v>
      </c>
      <c r="P957" s="1">
        <f t="shared" si="716"/>
        <v>1.0955136488579575</v>
      </c>
      <c r="Q957" s="1">
        <f t="shared" si="717"/>
        <v>1.095344989813503</v>
      </c>
      <c r="R957" s="1">
        <f t="shared" si="718"/>
        <v>1.0953391069042095</v>
      </c>
      <c r="S957" s="1">
        <f t="shared" si="719"/>
        <v>1.0953389015322637</v>
      </c>
      <c r="T957" s="1">
        <f t="shared" si="720"/>
        <v>0.97600482412073608</v>
      </c>
      <c r="U957" s="1">
        <f t="shared" si="721"/>
        <v>1.108945803238206</v>
      </c>
      <c r="V957" s="2">
        <f t="shared" si="698"/>
        <v>22.407788741670089</v>
      </c>
      <c r="W957" s="1">
        <f>VLOOKUP(V957,Graph!$D$3:$M$50,col)</f>
        <v>6.0000000000000001E-3</v>
      </c>
      <c r="X957" s="1">
        <f>VLOOKUP(V957,Graph!$D$3:$M$50,col+1)</f>
        <v>4.7999999999999996E-3</v>
      </c>
      <c r="Y957" s="1">
        <f t="shared" si="722"/>
        <v>5.1999999999999998E-3</v>
      </c>
      <c r="Z957" s="1">
        <f t="shared" si="699"/>
        <v>0.64051666666666662</v>
      </c>
      <c r="AA957" s="2">
        <f t="shared" si="723"/>
        <v>0.95080000000000076</v>
      </c>
      <c r="AB957" s="1">
        <f t="shared" si="724"/>
        <v>5.2992843341418468E-2</v>
      </c>
      <c r="AC957" s="1">
        <f t="shared" si="725"/>
        <v>1.0953388943625326</v>
      </c>
      <c r="AD957" s="1">
        <f t="shared" si="726"/>
        <v>1.09533889411223</v>
      </c>
      <c r="AE957" s="1">
        <f t="shared" si="727"/>
        <v>1.0953388941034918</v>
      </c>
      <c r="AF957" s="1">
        <f t="shared" si="728"/>
        <v>1.0953388941031867</v>
      </c>
      <c r="AG957" s="1">
        <f t="shared" si="729"/>
        <v>0.97600482412073608</v>
      </c>
      <c r="AH957" s="1">
        <f t="shared" si="730"/>
        <v>1.1089457957168409</v>
      </c>
      <c r="AI957" s="2">
        <f t="shared" si="700"/>
        <v>22.407788691010211</v>
      </c>
      <c r="AJ957" s="1">
        <f>VLOOKUP(AI957,Graph!$D$3:$M$50,col)</f>
        <v>6.0000000000000001E-3</v>
      </c>
      <c r="AK957" s="1">
        <f>VLOOKUP(AI957,Graph!$D$3:$M$50,col+1)</f>
        <v>4.7999999999999996E-3</v>
      </c>
      <c r="AL957" s="1">
        <f t="shared" si="731"/>
        <v>5.1999999999999998E-3</v>
      </c>
      <c r="AM957" s="1">
        <f t="shared" si="701"/>
        <v>0.64051666666666662</v>
      </c>
      <c r="AN957" s="2">
        <f t="shared" si="732"/>
        <v>0.95080000000000076</v>
      </c>
      <c r="AO957" s="1">
        <f t="shared" si="733"/>
        <v>5.2992843341418468E-2</v>
      </c>
      <c r="AP957" s="1">
        <f t="shared" si="734"/>
        <v>1.0953388941031759</v>
      </c>
      <c r="AQ957" s="1">
        <f t="shared" si="735"/>
        <v>1.0953388941031759</v>
      </c>
      <c r="AR957" s="1">
        <f t="shared" si="736"/>
        <v>1.0953388941031759</v>
      </c>
      <c r="AS957" s="1">
        <f t="shared" si="737"/>
        <v>1.0953388941031759</v>
      </c>
      <c r="AT957" s="1">
        <f t="shared" si="738"/>
        <v>0.97600482412073608</v>
      </c>
      <c r="AU957" s="1">
        <f t="shared" si="739"/>
        <v>1.1089457957168301</v>
      </c>
      <c r="AV957" s="2">
        <f t="shared" si="704"/>
        <v>956</v>
      </c>
      <c r="AW957" s="1">
        <f t="shared" si="705"/>
        <v>1108.9457957168302</v>
      </c>
      <c r="AX957" s="1">
        <f t="shared" si="706"/>
        <v>0.97600482412073608</v>
      </c>
      <c r="AY957" s="1">
        <f t="shared" si="707"/>
        <v>1.0953388941031759</v>
      </c>
      <c r="AZ957" s="1">
        <f t="shared" si="702"/>
        <v>5.1999999999999998E-3</v>
      </c>
      <c r="BA957" s="1">
        <f t="shared" si="703"/>
        <v>22.407788691010211</v>
      </c>
    </row>
    <row r="958" spans="1:53">
      <c r="A958" s="2">
        <f t="shared" si="709"/>
        <v>0.95700000000000074</v>
      </c>
      <c r="B958" s="1">
        <f t="shared" si="695"/>
        <v>1.0193021666666675</v>
      </c>
      <c r="C958" s="1">
        <f t="shared" si="710"/>
        <v>5.533055054432446E-2</v>
      </c>
      <c r="D958" s="1">
        <f t="shared" si="696"/>
        <v>1.1004598017498421</v>
      </c>
      <c r="E958" s="1">
        <f t="shared" si="741"/>
        <v>1.1004768422020508</v>
      </c>
      <c r="F958" s="1">
        <f t="shared" si="741"/>
        <v>1.1004774723583137</v>
      </c>
      <c r="G958" s="1">
        <f t="shared" si="741"/>
        <v>1.1004774956596273</v>
      </c>
      <c r="H958" s="1">
        <f t="shared" si="711"/>
        <v>1.1433312641787534</v>
      </c>
      <c r="I958" s="1">
        <f t="shared" si="697"/>
        <v>22.637037341032805</v>
      </c>
      <c r="J958" s="1">
        <f>VLOOKUP($I958,Graph!$D$3:$M$50,col)</f>
        <v>6.0000000000000001E-3</v>
      </c>
      <c r="K958" s="1">
        <f>VLOOKUP($I958,Graph!$D$3:$M$50,col+1)</f>
        <v>4.7999999999999996E-3</v>
      </c>
      <c r="L958" s="1">
        <f t="shared" si="712"/>
        <v>5.1999999999999998E-3</v>
      </c>
      <c r="M958" s="1">
        <f t="shared" si="713"/>
        <v>0.64051666666666662</v>
      </c>
      <c r="N958" s="1">
        <f t="shared" si="714"/>
        <v>0.95180000000000076</v>
      </c>
      <c r="O958" s="1">
        <f t="shared" si="715"/>
        <v>5.2995940408430336E-2</v>
      </c>
      <c r="P958" s="1">
        <f t="shared" si="716"/>
        <v>1.0955203720930453</v>
      </c>
      <c r="Q958" s="1">
        <f t="shared" si="717"/>
        <v>1.0953517311421703</v>
      </c>
      <c r="R958" s="1">
        <f t="shared" si="718"/>
        <v>1.0953458484085388</v>
      </c>
      <c r="S958" s="1">
        <f t="shared" si="719"/>
        <v>1.0953456430268562</v>
      </c>
      <c r="T958" s="1">
        <f t="shared" si="720"/>
        <v>0.9760131906642977</v>
      </c>
      <c r="U958" s="1">
        <f t="shared" si="721"/>
        <v>1.1107025929747452</v>
      </c>
      <c r="V958" s="2">
        <f t="shared" si="698"/>
        <v>22.419615290125567</v>
      </c>
      <c r="W958" s="1">
        <f>VLOOKUP(V958,Graph!$D$3:$M$50,col)</f>
        <v>6.0000000000000001E-3</v>
      </c>
      <c r="X958" s="1">
        <f>VLOOKUP(V958,Graph!$D$3:$M$50,col+1)</f>
        <v>4.7999999999999996E-3</v>
      </c>
      <c r="Y958" s="1">
        <f t="shared" si="722"/>
        <v>5.1999999999999998E-3</v>
      </c>
      <c r="Z958" s="1">
        <f t="shared" si="699"/>
        <v>0.64051666666666662</v>
      </c>
      <c r="AA958" s="2">
        <f t="shared" si="723"/>
        <v>0.95180000000000076</v>
      </c>
      <c r="AB958" s="1">
        <f t="shared" si="724"/>
        <v>5.2995940408430336E-2</v>
      </c>
      <c r="AC958" s="1">
        <f t="shared" si="725"/>
        <v>1.095345635856231</v>
      </c>
      <c r="AD958" s="1">
        <f t="shared" si="726"/>
        <v>1.0953456356058782</v>
      </c>
      <c r="AE958" s="1">
        <f t="shared" si="727"/>
        <v>1.0953456355971374</v>
      </c>
      <c r="AF958" s="1">
        <f t="shared" si="728"/>
        <v>1.0953456355968325</v>
      </c>
      <c r="AG958" s="1">
        <f t="shared" si="729"/>
        <v>0.9760131906642977</v>
      </c>
      <c r="AH958" s="1">
        <f t="shared" si="730"/>
        <v>1.1107025854405512</v>
      </c>
      <c r="AI958" s="2">
        <f t="shared" si="700"/>
        <v>22.419615239432808</v>
      </c>
      <c r="AJ958" s="1">
        <f>VLOOKUP(AI958,Graph!$D$3:$M$50,col)</f>
        <v>6.0000000000000001E-3</v>
      </c>
      <c r="AK958" s="1">
        <f>VLOOKUP(AI958,Graph!$D$3:$M$50,col+1)</f>
        <v>4.7999999999999996E-3</v>
      </c>
      <c r="AL958" s="1">
        <f t="shared" si="731"/>
        <v>5.1999999999999998E-3</v>
      </c>
      <c r="AM958" s="1">
        <f t="shared" si="701"/>
        <v>0.64051666666666662</v>
      </c>
      <c r="AN958" s="2">
        <f t="shared" si="732"/>
        <v>0.95180000000000076</v>
      </c>
      <c r="AO958" s="1">
        <f t="shared" si="733"/>
        <v>5.2995940408430336E-2</v>
      </c>
      <c r="AP958" s="1">
        <f t="shared" si="734"/>
        <v>1.0953456355968214</v>
      </c>
      <c r="AQ958" s="1">
        <f t="shared" si="735"/>
        <v>1.0953456355968212</v>
      </c>
      <c r="AR958" s="1">
        <f t="shared" si="736"/>
        <v>1.0953456355968212</v>
      </c>
      <c r="AS958" s="1">
        <f t="shared" si="737"/>
        <v>1.0953456355968212</v>
      </c>
      <c r="AT958" s="1">
        <f t="shared" si="738"/>
        <v>0.9760131906642977</v>
      </c>
      <c r="AU958" s="1">
        <f t="shared" si="739"/>
        <v>1.1107025854405397</v>
      </c>
      <c r="AV958" s="2">
        <f t="shared" si="704"/>
        <v>957</v>
      </c>
      <c r="AW958" s="1">
        <f t="shared" si="705"/>
        <v>1110.7025854405397</v>
      </c>
      <c r="AX958" s="1">
        <f t="shared" si="706"/>
        <v>0.9760131906642977</v>
      </c>
      <c r="AY958" s="1">
        <f t="shared" si="707"/>
        <v>1.0953456355968212</v>
      </c>
      <c r="AZ958" s="1">
        <f t="shared" si="702"/>
        <v>5.1999999999999998E-3</v>
      </c>
      <c r="BA958" s="1">
        <f t="shared" si="703"/>
        <v>22.419615239432808</v>
      </c>
    </row>
    <row r="959" spans="1:53">
      <c r="A959" s="2">
        <f t="shared" si="709"/>
        <v>0.95800000000000074</v>
      </c>
      <c r="B959" s="1">
        <f t="shared" si="695"/>
        <v>1.0203433333333343</v>
      </c>
      <c r="C959" s="1">
        <f t="shared" si="710"/>
        <v>5.5333146425136412E-2</v>
      </c>
      <c r="D959" s="1">
        <f t="shared" si="696"/>
        <v>1.1004653491055005</v>
      </c>
      <c r="E959" s="1">
        <f t="shared" si="741"/>
        <v>1.100482596697463</v>
      </c>
      <c r="F959" s="1">
        <f t="shared" si="741"/>
        <v>1.1004832345545543</v>
      </c>
      <c r="G959" s="1">
        <f t="shared" si="741"/>
        <v>1.1004832581421076</v>
      </c>
      <c r="H959" s="1">
        <f t="shared" si="711"/>
        <v>1.1451297837802488</v>
      </c>
      <c r="I959" s="1">
        <f t="shared" si="697"/>
        <v>22.64890086863802</v>
      </c>
      <c r="J959" s="1">
        <f>VLOOKUP($I959,Graph!$D$3:$M$50,col)</f>
        <v>6.0000000000000001E-3</v>
      </c>
      <c r="K959" s="1">
        <f>VLOOKUP($I959,Graph!$D$3:$M$50,col+1)</f>
        <v>4.7999999999999996E-3</v>
      </c>
      <c r="L959" s="1">
        <f t="shared" si="712"/>
        <v>5.1999999999999998E-3</v>
      </c>
      <c r="M959" s="1">
        <f t="shared" si="713"/>
        <v>0.64051666666666662</v>
      </c>
      <c r="N959" s="1">
        <f t="shared" si="714"/>
        <v>0.95280000000000076</v>
      </c>
      <c r="O959" s="1">
        <f t="shared" si="715"/>
        <v>5.2999031245118899E-2</v>
      </c>
      <c r="P959" s="1">
        <f t="shared" si="716"/>
        <v>1.0955270819686647</v>
      </c>
      <c r="Q959" s="1">
        <f t="shared" si="717"/>
        <v>1.0953584590822476</v>
      </c>
      <c r="R959" s="1">
        <f t="shared" si="718"/>
        <v>1.0953525765242595</v>
      </c>
      <c r="S959" s="1">
        <f t="shared" si="719"/>
        <v>1.095352371132871</v>
      </c>
      <c r="T959" s="1">
        <f t="shared" si="720"/>
        <v>0.97602153976500283</v>
      </c>
      <c r="U959" s="1">
        <f t="shared" si="721"/>
        <v>1.1124603101939332</v>
      </c>
      <c r="V959" s="2">
        <f t="shared" si="698"/>
        <v>22.431435608368599</v>
      </c>
      <c r="W959" s="1">
        <f>VLOOKUP(V959,Graph!$D$3:$M$50,col)</f>
        <v>6.0000000000000001E-3</v>
      </c>
      <c r="X959" s="1">
        <f>VLOOKUP(V959,Graph!$D$3:$M$50,col+1)</f>
        <v>4.7999999999999996E-3</v>
      </c>
      <c r="Y959" s="1">
        <f t="shared" si="722"/>
        <v>5.1999999999999998E-3</v>
      </c>
      <c r="Z959" s="1">
        <f t="shared" si="699"/>
        <v>0.64051666666666662</v>
      </c>
      <c r="AA959" s="2">
        <f t="shared" si="723"/>
        <v>0.95280000000000076</v>
      </c>
      <c r="AB959" s="1">
        <f t="shared" si="724"/>
        <v>5.2999031245118899E-2</v>
      </c>
      <c r="AC959" s="1">
        <f t="shared" si="725"/>
        <v>1.095352363961354</v>
      </c>
      <c r="AD959" s="1">
        <f t="shared" si="726"/>
        <v>1.095352363710951</v>
      </c>
      <c r="AE959" s="1">
        <f t="shared" si="727"/>
        <v>1.0953523637022078</v>
      </c>
      <c r="AF959" s="1">
        <f t="shared" si="728"/>
        <v>1.0953523637019023</v>
      </c>
      <c r="AG959" s="1">
        <f t="shared" si="729"/>
        <v>0.97602153976500283</v>
      </c>
      <c r="AH959" s="1">
        <f t="shared" si="730"/>
        <v>1.1124603026469024</v>
      </c>
      <c r="AI959" s="2">
        <f t="shared" si="700"/>
        <v>22.431435557642974</v>
      </c>
      <c r="AJ959" s="1">
        <f>VLOOKUP(AI959,Graph!$D$3:$M$50,col)</f>
        <v>6.0000000000000001E-3</v>
      </c>
      <c r="AK959" s="1">
        <f>VLOOKUP(AI959,Graph!$D$3:$M$50,col+1)</f>
        <v>4.7999999999999996E-3</v>
      </c>
      <c r="AL959" s="1">
        <f t="shared" si="731"/>
        <v>5.1999999999999998E-3</v>
      </c>
      <c r="AM959" s="1">
        <f t="shared" si="701"/>
        <v>0.64051666666666662</v>
      </c>
      <c r="AN959" s="2">
        <f t="shared" si="732"/>
        <v>0.95280000000000076</v>
      </c>
      <c r="AO959" s="1">
        <f t="shared" si="733"/>
        <v>5.2999031245118899E-2</v>
      </c>
      <c r="AP959" s="1">
        <f t="shared" si="734"/>
        <v>1.0953523637018918</v>
      </c>
      <c r="AQ959" s="1">
        <f t="shared" si="735"/>
        <v>1.0953523637018912</v>
      </c>
      <c r="AR959" s="1">
        <f t="shared" si="736"/>
        <v>1.0953523637018912</v>
      </c>
      <c r="AS959" s="1">
        <f t="shared" si="737"/>
        <v>1.0953523637018912</v>
      </c>
      <c r="AT959" s="1">
        <f t="shared" si="738"/>
        <v>0.97602153976500283</v>
      </c>
      <c r="AU959" s="1">
        <f t="shared" si="739"/>
        <v>1.1124603026468913</v>
      </c>
      <c r="AV959" s="2">
        <f t="shared" si="704"/>
        <v>958</v>
      </c>
      <c r="AW959" s="1">
        <f t="shared" si="705"/>
        <v>1112.4603026468913</v>
      </c>
      <c r="AX959" s="1">
        <f t="shared" si="706"/>
        <v>0.97602153976500283</v>
      </c>
      <c r="AY959" s="1">
        <f t="shared" si="707"/>
        <v>1.0953523637018912</v>
      </c>
      <c r="AZ959" s="1">
        <f t="shared" si="702"/>
        <v>5.1999999999999998E-3</v>
      </c>
      <c r="BA959" s="1">
        <f t="shared" si="703"/>
        <v>22.431435557642974</v>
      </c>
    </row>
    <row r="960" spans="1:53">
      <c r="A960" s="2">
        <f t="shared" si="709"/>
        <v>0.95900000000000074</v>
      </c>
      <c r="B960" s="1">
        <f t="shared" si="695"/>
        <v>1.021384500000001</v>
      </c>
      <c r="C960" s="1">
        <f t="shared" si="710"/>
        <v>5.5335737074339225E-2</v>
      </c>
      <c r="D960" s="1">
        <f t="shared" si="696"/>
        <v>1.1004708853649334</v>
      </c>
      <c r="E960" s="1">
        <f t="shared" si="741"/>
        <v>1.1004883397192391</v>
      </c>
      <c r="F960" s="1">
        <f t="shared" si="741"/>
        <v>1.1004889852640991</v>
      </c>
      <c r="G960" s="1">
        <f t="shared" si="741"/>
        <v>1.1004890091374413</v>
      </c>
      <c r="H960" s="1">
        <f t="shared" si="711"/>
        <v>1.1469292459914837</v>
      </c>
      <c r="I960" s="1">
        <f t="shared" si="697"/>
        <v>22.66075818893518</v>
      </c>
      <c r="J960" s="1">
        <f>VLOOKUP($I960,Graph!$D$3:$M$50,col)</f>
        <v>6.0000000000000001E-3</v>
      </c>
      <c r="K960" s="1">
        <f>VLOOKUP($I960,Graph!$D$3:$M$50,col+1)</f>
        <v>4.7999999999999996E-3</v>
      </c>
      <c r="L960" s="1">
        <f t="shared" si="712"/>
        <v>5.1999999999999998E-3</v>
      </c>
      <c r="M960" s="1">
        <f t="shared" si="713"/>
        <v>0.64051666666666662</v>
      </c>
      <c r="N960" s="1">
        <f t="shared" si="714"/>
        <v>0.95380000000000076</v>
      </c>
      <c r="O960" s="1">
        <f t="shared" si="715"/>
        <v>5.3002115870261525E-2</v>
      </c>
      <c r="P960" s="1">
        <f t="shared" si="716"/>
        <v>1.0955337785245887</v>
      </c>
      <c r="Q960" s="1">
        <f t="shared" si="717"/>
        <v>1.0953651736735746</v>
      </c>
      <c r="R960" s="1">
        <f t="shared" si="718"/>
        <v>1.0953592912912087</v>
      </c>
      <c r="S960" s="1">
        <f t="shared" si="719"/>
        <v>1.0953590858901463</v>
      </c>
      <c r="T960" s="1">
        <f t="shared" si="720"/>
        <v>0.97602987147734266</v>
      </c>
      <c r="U960" s="1">
        <f t="shared" si="721"/>
        <v>1.1142189544063583</v>
      </c>
      <c r="V960" s="2">
        <f t="shared" si="698"/>
        <v>22.443249706227817</v>
      </c>
      <c r="W960" s="1">
        <f>VLOOKUP(V960,Graph!$D$3:$M$50,col)</f>
        <v>6.0000000000000001E-3</v>
      </c>
      <c r="X960" s="1">
        <f>VLOOKUP(V960,Graph!$D$3:$M$50,col+1)</f>
        <v>4.7999999999999996E-3</v>
      </c>
      <c r="Y960" s="1">
        <f t="shared" si="722"/>
        <v>5.1999999999999998E-3</v>
      </c>
      <c r="Z960" s="1">
        <f t="shared" si="699"/>
        <v>0.64051666666666662</v>
      </c>
      <c r="AA960" s="2">
        <f t="shared" si="723"/>
        <v>0.95380000000000076</v>
      </c>
      <c r="AB960" s="1">
        <f t="shared" si="724"/>
        <v>5.3002115870261525E-2</v>
      </c>
      <c r="AC960" s="1">
        <f t="shared" si="725"/>
        <v>1.0953590787177401</v>
      </c>
      <c r="AD960" s="1">
        <f t="shared" si="726"/>
        <v>1.0953590784672862</v>
      </c>
      <c r="AE960" s="1">
        <f t="shared" si="727"/>
        <v>1.0953590784585405</v>
      </c>
      <c r="AF960" s="1">
        <f t="shared" si="728"/>
        <v>1.095359078458235</v>
      </c>
      <c r="AG960" s="1">
        <f t="shared" si="729"/>
        <v>0.97602987147734266</v>
      </c>
      <c r="AH960" s="1">
        <f t="shared" si="730"/>
        <v>1.1142189468464845</v>
      </c>
      <c r="AI960" s="2">
        <f t="shared" si="700"/>
        <v>22.443249655469355</v>
      </c>
      <c r="AJ960" s="1">
        <f>VLOOKUP(AI960,Graph!$D$3:$M$50,col)</f>
        <v>6.0000000000000001E-3</v>
      </c>
      <c r="AK960" s="1">
        <f>VLOOKUP(AI960,Graph!$D$3:$M$50,col+1)</f>
        <v>4.7999999999999996E-3</v>
      </c>
      <c r="AL960" s="1">
        <f t="shared" si="731"/>
        <v>5.1999999999999998E-3</v>
      </c>
      <c r="AM960" s="1">
        <f t="shared" si="701"/>
        <v>0.64051666666666662</v>
      </c>
      <c r="AN960" s="2">
        <f t="shared" si="732"/>
        <v>0.95380000000000076</v>
      </c>
      <c r="AO960" s="1">
        <f t="shared" si="733"/>
        <v>5.3002115870261525E-2</v>
      </c>
      <c r="AP960" s="1">
        <f t="shared" si="734"/>
        <v>1.0953590784582246</v>
      </c>
      <c r="AQ960" s="1">
        <f t="shared" si="735"/>
        <v>1.0953590784582241</v>
      </c>
      <c r="AR960" s="1">
        <f t="shared" si="736"/>
        <v>1.0953590784582241</v>
      </c>
      <c r="AS960" s="1">
        <f t="shared" si="737"/>
        <v>1.0953590784582241</v>
      </c>
      <c r="AT960" s="1">
        <f t="shared" si="738"/>
        <v>0.97602987147734266</v>
      </c>
      <c r="AU960" s="1">
        <f t="shared" si="739"/>
        <v>1.1142189468464734</v>
      </c>
      <c r="AV960" s="2">
        <f t="shared" si="704"/>
        <v>959</v>
      </c>
      <c r="AW960" s="1">
        <f t="shared" si="705"/>
        <v>1114.2189468464733</v>
      </c>
      <c r="AX960" s="1">
        <f t="shared" si="706"/>
        <v>0.97602987147734266</v>
      </c>
      <c r="AY960" s="1">
        <f t="shared" si="707"/>
        <v>1.0953590784582241</v>
      </c>
      <c r="AZ960" s="1">
        <f t="shared" si="702"/>
        <v>5.1999999999999998E-3</v>
      </c>
      <c r="BA960" s="1">
        <f t="shared" si="703"/>
        <v>22.443249655469355</v>
      </c>
    </row>
    <row r="961" spans="1:53">
      <c r="A961" s="2">
        <f t="shared" si="709"/>
        <v>0.96000000000000074</v>
      </c>
      <c r="B961" s="1">
        <f t="shared" si="695"/>
        <v>1.0224256666666676</v>
      </c>
      <c r="C961" s="1">
        <f t="shared" si="710"/>
        <v>5.5338322507730159E-2</v>
      </c>
      <c r="D961" s="1">
        <f t="shared" si="696"/>
        <v>1.100476410561396</v>
      </c>
      <c r="E961" s="1">
        <f t="shared" ref="E961:G980" si="742">SQRT(D961-($C961*D961-POWER(D961,1/3)+1)/($C961-POWER(D961,-2/3)/3))</f>
        <v>1.1004940713016562</v>
      </c>
      <c r="F961" s="1">
        <f t="shared" si="742"/>
        <v>1.1004947245212573</v>
      </c>
      <c r="G961" s="1">
        <f t="shared" si="742"/>
        <v>1.1004947486799403</v>
      </c>
      <c r="H961" s="1">
        <f t="shared" si="711"/>
        <v>1.1487296503187439</v>
      </c>
      <c r="I961" s="1">
        <f t="shared" si="697"/>
        <v>22.67260931165249</v>
      </c>
      <c r="J961" s="1">
        <f>VLOOKUP($I961,Graph!$D$3:$M$50,col)</f>
        <v>6.0000000000000001E-3</v>
      </c>
      <c r="K961" s="1">
        <f>VLOOKUP($I961,Graph!$D$3:$M$50,col+1)</f>
        <v>4.7999999999999996E-3</v>
      </c>
      <c r="L961" s="1">
        <f t="shared" si="712"/>
        <v>5.1999999999999998E-3</v>
      </c>
      <c r="M961" s="1">
        <f t="shared" si="713"/>
        <v>0.64051666666666662</v>
      </c>
      <c r="N961" s="1">
        <f t="shared" si="714"/>
        <v>0.95480000000000076</v>
      </c>
      <c r="O961" s="1">
        <f t="shared" si="715"/>
        <v>5.3005194302560239E-2</v>
      </c>
      <c r="P961" s="1">
        <f t="shared" si="716"/>
        <v>1.0955404618004312</v>
      </c>
      <c r="Q961" s="1">
        <f t="shared" si="717"/>
        <v>1.0953718749558323</v>
      </c>
      <c r="R961" s="1">
        <f t="shared" si="718"/>
        <v>1.0953659927490673</v>
      </c>
      <c r="S961" s="1">
        <f t="shared" si="719"/>
        <v>1.0953657873383627</v>
      </c>
      <c r="T961" s="1">
        <f t="shared" si="720"/>
        <v>0.97603818585558233</v>
      </c>
      <c r="U961" s="1">
        <f t="shared" si="721"/>
        <v>1.1159785251233849</v>
      </c>
      <c r="V961" s="2">
        <f t="shared" si="698"/>
        <v>22.455057593506087</v>
      </c>
      <c r="W961" s="1">
        <f>VLOOKUP(V961,Graph!$D$3:$M$50,col)</f>
        <v>6.0000000000000001E-3</v>
      </c>
      <c r="X961" s="1">
        <f>VLOOKUP(V961,Graph!$D$3:$M$50,col+1)</f>
        <v>4.7999999999999996E-3</v>
      </c>
      <c r="Y961" s="1">
        <f t="shared" si="722"/>
        <v>5.1999999999999998E-3</v>
      </c>
      <c r="Z961" s="1">
        <f t="shared" si="699"/>
        <v>0.64051666666666662</v>
      </c>
      <c r="AA961" s="2">
        <f t="shared" si="723"/>
        <v>0.95480000000000076</v>
      </c>
      <c r="AB961" s="1">
        <f t="shared" si="724"/>
        <v>5.3005194302560239E-2</v>
      </c>
      <c r="AC961" s="1">
        <f t="shared" si="725"/>
        <v>1.0953657801650687</v>
      </c>
      <c r="AD961" s="1">
        <f t="shared" si="726"/>
        <v>1.0953657799145646</v>
      </c>
      <c r="AE961" s="1">
        <f t="shared" si="727"/>
        <v>1.0953657799058165</v>
      </c>
      <c r="AF961" s="1">
        <f t="shared" si="728"/>
        <v>1.0953657799055112</v>
      </c>
      <c r="AG961" s="1">
        <f t="shared" si="729"/>
        <v>0.97603818585558233</v>
      </c>
      <c r="AH961" s="1">
        <f t="shared" si="730"/>
        <v>1.1159785175506609</v>
      </c>
      <c r="AI961" s="2">
        <f t="shared" si="700"/>
        <v>22.455057542714798</v>
      </c>
      <c r="AJ961" s="1">
        <f>VLOOKUP(AI961,Graph!$D$3:$M$50,col)</f>
        <v>6.0000000000000001E-3</v>
      </c>
      <c r="AK961" s="1">
        <f>VLOOKUP(AI961,Graph!$D$3:$M$50,col+1)</f>
        <v>4.7999999999999996E-3</v>
      </c>
      <c r="AL961" s="1">
        <f t="shared" si="731"/>
        <v>5.1999999999999998E-3</v>
      </c>
      <c r="AM961" s="1">
        <f t="shared" si="701"/>
        <v>0.64051666666666662</v>
      </c>
      <c r="AN961" s="2">
        <f t="shared" si="732"/>
        <v>0.95480000000000076</v>
      </c>
      <c r="AO961" s="1">
        <f t="shared" si="733"/>
        <v>5.3005194302560239E-2</v>
      </c>
      <c r="AP961" s="1">
        <f t="shared" si="734"/>
        <v>1.0953657799055003</v>
      </c>
      <c r="AQ961" s="1">
        <f t="shared" si="735"/>
        <v>1.0953657799054999</v>
      </c>
      <c r="AR961" s="1">
        <f t="shared" si="736"/>
        <v>1.0953657799054999</v>
      </c>
      <c r="AS961" s="1">
        <f t="shared" si="737"/>
        <v>1.0953657799054999</v>
      </c>
      <c r="AT961" s="1">
        <f t="shared" si="738"/>
        <v>0.97603818585558233</v>
      </c>
      <c r="AU961" s="1">
        <f t="shared" si="739"/>
        <v>1.1159785175506494</v>
      </c>
      <c r="AV961" s="2">
        <f t="shared" si="704"/>
        <v>960</v>
      </c>
      <c r="AW961" s="1">
        <f t="shared" si="705"/>
        <v>1115.9785175506493</v>
      </c>
      <c r="AX961" s="1">
        <f t="shared" si="706"/>
        <v>0.97603818585558233</v>
      </c>
      <c r="AY961" s="1">
        <f t="shared" si="707"/>
        <v>1.0953657799054999</v>
      </c>
      <c r="AZ961" s="1">
        <f t="shared" si="702"/>
        <v>5.1999999999999998E-3</v>
      </c>
      <c r="BA961" s="1">
        <f t="shared" si="703"/>
        <v>22.455057542714798</v>
      </c>
    </row>
    <row r="962" spans="1:53">
      <c r="A962" s="2">
        <f t="shared" si="709"/>
        <v>0.96100000000000074</v>
      </c>
      <c r="B962" s="1">
        <f t="shared" si="695"/>
        <v>1.0234668333333343</v>
      </c>
      <c r="C962" s="1">
        <f t="shared" si="710"/>
        <v>5.5340902741042898E-2</v>
      </c>
      <c r="D962" s="1">
        <f t="shared" si="696"/>
        <v>1.1004819247280115</v>
      </c>
      <c r="E962" s="1">
        <f t="shared" si="742"/>
        <v>1.1004997914788561</v>
      </c>
      <c r="F962" s="1">
        <f t="shared" si="742"/>
        <v>1.1005004523602024</v>
      </c>
      <c r="G962" s="1">
        <f t="shared" si="742"/>
        <v>1.1005004768037776</v>
      </c>
      <c r="H962" s="1">
        <f t="shared" si="711"/>
        <v>1.1505309962690893</v>
      </c>
      <c r="I962" s="1">
        <f t="shared" si="697"/>
        <v>22.684454246492759</v>
      </c>
      <c r="J962" s="1">
        <f>VLOOKUP($I962,Graph!$D$3:$M$50,col)</f>
        <v>6.0000000000000001E-3</v>
      </c>
      <c r="K962" s="1">
        <f>VLOOKUP($I962,Graph!$D$3:$M$50,col+1)</f>
        <v>4.7999999999999996E-3</v>
      </c>
      <c r="L962" s="1">
        <f t="shared" si="712"/>
        <v>5.1999999999999998E-3</v>
      </c>
      <c r="M962" s="1">
        <f t="shared" si="713"/>
        <v>0.64051666666666662</v>
      </c>
      <c r="N962" s="1">
        <f t="shared" si="714"/>
        <v>0.95580000000000076</v>
      </c>
      <c r="O962" s="1">
        <f t="shared" si="715"/>
        <v>5.3008266560641955E-2</v>
      </c>
      <c r="P962" s="1">
        <f t="shared" si="716"/>
        <v>1.0955471318356502</v>
      </c>
      <c r="Q962" s="1">
        <f t="shared" si="717"/>
        <v>1.0953785629685451</v>
      </c>
      <c r="R962" s="1">
        <f t="shared" si="718"/>
        <v>1.095372680937359</v>
      </c>
      <c r="S962" s="1">
        <f t="shared" si="719"/>
        <v>1.0953724755170422</v>
      </c>
      <c r="T962" s="1">
        <f t="shared" si="720"/>
        <v>0.97604648295376006</v>
      </c>
      <c r="U962" s="1">
        <f t="shared" si="721"/>
        <v>1.117739021857147</v>
      </c>
      <c r="V962" s="2">
        <f t="shared" si="698"/>
        <v>22.46685927998054</v>
      </c>
      <c r="W962" s="1">
        <f>VLOOKUP(V962,Graph!$D$3:$M$50,col)</f>
        <v>6.0000000000000001E-3</v>
      </c>
      <c r="X962" s="1">
        <f>VLOOKUP(V962,Graph!$D$3:$M$50,col+1)</f>
        <v>4.7999999999999996E-3</v>
      </c>
      <c r="Y962" s="1">
        <f t="shared" si="722"/>
        <v>5.1999999999999998E-3</v>
      </c>
      <c r="Z962" s="1">
        <f t="shared" si="699"/>
        <v>0.64051666666666662</v>
      </c>
      <c r="AA962" s="2">
        <f t="shared" si="723"/>
        <v>0.95580000000000076</v>
      </c>
      <c r="AB962" s="1">
        <f t="shared" si="724"/>
        <v>5.3008266560641955E-2</v>
      </c>
      <c r="AC962" s="1">
        <f t="shared" si="725"/>
        <v>1.0953724683428629</v>
      </c>
      <c r="AD962" s="1">
        <f t="shared" si="726"/>
        <v>1.0953724680923089</v>
      </c>
      <c r="AE962" s="1">
        <f t="shared" si="727"/>
        <v>1.0953724680835584</v>
      </c>
      <c r="AF962" s="1">
        <f t="shared" si="728"/>
        <v>1.0953724680832531</v>
      </c>
      <c r="AG962" s="1">
        <f t="shared" si="729"/>
        <v>0.97604648295376006</v>
      </c>
      <c r="AH962" s="1">
        <f t="shared" si="730"/>
        <v>1.1177390142715664</v>
      </c>
      <c r="AI962" s="2">
        <f t="shared" si="700"/>
        <v>22.466859229156459</v>
      </c>
      <c r="AJ962" s="1">
        <f>VLOOKUP(AI962,Graph!$D$3:$M$50,col)</f>
        <v>6.0000000000000001E-3</v>
      </c>
      <c r="AK962" s="1">
        <f>VLOOKUP(AI962,Graph!$D$3:$M$50,col+1)</f>
        <v>4.7999999999999996E-3</v>
      </c>
      <c r="AL962" s="1">
        <f t="shared" si="731"/>
        <v>5.1999999999999998E-3</v>
      </c>
      <c r="AM962" s="1">
        <f t="shared" si="701"/>
        <v>0.64051666666666662</v>
      </c>
      <c r="AN962" s="2">
        <f t="shared" si="732"/>
        <v>0.95580000000000076</v>
      </c>
      <c r="AO962" s="1">
        <f t="shared" si="733"/>
        <v>5.3008266560641955E-2</v>
      </c>
      <c r="AP962" s="1">
        <f t="shared" si="734"/>
        <v>1.0953724680832422</v>
      </c>
      <c r="AQ962" s="1">
        <f t="shared" si="735"/>
        <v>1.0953724680832417</v>
      </c>
      <c r="AR962" s="1">
        <f t="shared" si="736"/>
        <v>1.095372468083242</v>
      </c>
      <c r="AS962" s="1">
        <f t="shared" si="737"/>
        <v>1.0953724680832422</v>
      </c>
      <c r="AT962" s="1">
        <f t="shared" si="738"/>
        <v>0.97604648295376006</v>
      </c>
      <c r="AU962" s="1">
        <f t="shared" si="739"/>
        <v>1.1177390142715553</v>
      </c>
      <c r="AV962" s="2">
        <f t="shared" si="704"/>
        <v>961</v>
      </c>
      <c r="AW962" s="1">
        <f t="shared" si="705"/>
        <v>1117.7390142715553</v>
      </c>
      <c r="AX962" s="1">
        <f t="shared" si="706"/>
        <v>0.97604648295376006</v>
      </c>
      <c r="AY962" s="1">
        <f t="shared" si="707"/>
        <v>1.0953724680832422</v>
      </c>
      <c r="AZ962" s="1">
        <f t="shared" si="702"/>
        <v>5.1999999999999998E-3</v>
      </c>
      <c r="BA962" s="1">
        <f t="shared" si="703"/>
        <v>22.466859229156459</v>
      </c>
    </row>
    <row r="963" spans="1:53">
      <c r="A963" s="2">
        <f t="shared" si="709"/>
        <v>0.96200000000000074</v>
      </c>
      <c r="B963" s="1">
        <f t="shared" ref="B963:B1026" si="743">Ba*(A963+rho)</f>
        <v>1.0245080000000009</v>
      </c>
      <c r="C963" s="1">
        <f t="shared" si="710"/>
        <v>5.5343477789948005E-2</v>
      </c>
      <c r="D963" s="1">
        <f t="shared" ref="D963:D1026" si="744">SQRT(1.1-($C963*1.1-POWER(1.1,1/3)+1)/($C963-POWER(1.1,-2/3)/3))</f>
        <v>1.1004874278977705</v>
      </c>
      <c r="E963" s="1">
        <f t="shared" si="742"/>
        <v>1.1005055002848425</v>
      </c>
      <c r="F963" s="1">
        <f t="shared" si="742"/>
        <v>1.1005061688149709</v>
      </c>
      <c r="G963" s="1">
        <f t="shared" si="742"/>
        <v>1.1005061935429914</v>
      </c>
      <c r="H963" s="1">
        <f t="shared" si="711"/>
        <v>1.1523332833503521</v>
      </c>
      <c r="I963" s="1">
        <f t="shared" ref="I963:I1026" si="745">(L/nu)*POWER(gn*H963/b,1/3)/10^5</f>
        <v>22.696293003133537</v>
      </c>
      <c r="J963" s="1">
        <f>VLOOKUP($I963,Graph!$D$3:$M$50,col)</f>
        <v>6.0000000000000001E-3</v>
      </c>
      <c r="K963" s="1">
        <f>VLOOKUP($I963,Graph!$D$3:$M$50,col+1)</f>
        <v>4.7999999999999996E-3</v>
      </c>
      <c r="L963" s="1">
        <f t="shared" si="712"/>
        <v>5.1999999999999998E-3</v>
      </c>
      <c r="M963" s="1">
        <f t="shared" si="713"/>
        <v>0.64051666666666662</v>
      </c>
      <c r="N963" s="1">
        <f t="shared" si="714"/>
        <v>0.95680000000000076</v>
      </c>
      <c r="O963" s="1">
        <f t="shared" si="715"/>
        <v>5.3011332663059157E-2</v>
      </c>
      <c r="P963" s="1">
        <f t="shared" si="716"/>
        <v>1.0955537886695474</v>
      </c>
      <c r="Q963" s="1">
        <f t="shared" si="717"/>
        <v>1.09538523775108</v>
      </c>
      <c r="R963" s="1">
        <f t="shared" si="718"/>
        <v>1.0953793558954497</v>
      </c>
      <c r="S963" s="1">
        <f t="shared" si="719"/>
        <v>1.0953791504655532</v>
      </c>
      <c r="T963" s="1">
        <f t="shared" si="720"/>
        <v>0.9760547628256907</v>
      </c>
      <c r="U963" s="1">
        <f t="shared" si="721"/>
        <v>1.1195004441205514</v>
      </c>
      <c r="V963" s="2">
        <f t="shared" ref="V963:V1026" si="746">(L/nu)*POWER(gn*U963/b,1/3)/10^5</f>
        <v>22.478654775402717</v>
      </c>
      <c r="W963" s="1">
        <f>VLOOKUP(V963,Graph!$D$3:$M$50,col)</f>
        <v>6.0000000000000001E-3</v>
      </c>
      <c r="X963" s="1">
        <f>VLOOKUP(V963,Graph!$D$3:$M$50,col+1)</f>
        <v>4.7999999999999996E-3</v>
      </c>
      <c r="Y963" s="1">
        <f t="shared" si="722"/>
        <v>5.1999999999999998E-3</v>
      </c>
      <c r="Z963" s="1">
        <f t="shared" ref="Z963:Z1026" si="747">b-2*Y963*L</f>
        <v>0.64051666666666662</v>
      </c>
      <c r="AA963" s="2">
        <f t="shared" si="723"/>
        <v>0.95680000000000076</v>
      </c>
      <c r="AB963" s="1">
        <f t="shared" si="724"/>
        <v>5.3011332663059157E-2</v>
      </c>
      <c r="AC963" s="1">
        <f t="shared" si="725"/>
        <v>1.0953791432904905</v>
      </c>
      <c r="AD963" s="1">
        <f t="shared" si="726"/>
        <v>1.0953791430398863</v>
      </c>
      <c r="AE963" s="1">
        <f t="shared" si="727"/>
        <v>1.0953791430311337</v>
      </c>
      <c r="AF963" s="1">
        <f t="shared" si="728"/>
        <v>1.095379143030828</v>
      </c>
      <c r="AG963" s="1">
        <f t="shared" si="729"/>
        <v>0.9760547628256907</v>
      </c>
      <c r="AH963" s="1">
        <f t="shared" si="730"/>
        <v>1.1195004365221062</v>
      </c>
      <c r="AI963" s="2">
        <f t="shared" ref="AI963:AI1026" si="748">(L/nu)*POWER(gn*AH963/b,1/3)/10^5</f>
        <v>22.478654724545855</v>
      </c>
      <c r="AJ963" s="1">
        <f>VLOOKUP(AI963,Graph!$D$3:$M$50,col)</f>
        <v>6.0000000000000001E-3</v>
      </c>
      <c r="AK963" s="1">
        <f>VLOOKUP(AI963,Graph!$D$3:$M$50,col+1)</f>
        <v>4.7999999999999996E-3</v>
      </c>
      <c r="AL963" s="1">
        <f t="shared" si="731"/>
        <v>5.1999999999999998E-3</v>
      </c>
      <c r="AM963" s="1">
        <f t="shared" ref="AM963:AM1026" si="749">b-2*AL963*L</f>
        <v>0.64051666666666662</v>
      </c>
      <c r="AN963" s="2">
        <f t="shared" si="732"/>
        <v>0.95680000000000076</v>
      </c>
      <c r="AO963" s="1">
        <f t="shared" si="733"/>
        <v>5.3011332663059157E-2</v>
      </c>
      <c r="AP963" s="1">
        <f t="shared" si="734"/>
        <v>1.0953791430308173</v>
      </c>
      <c r="AQ963" s="1">
        <f t="shared" si="735"/>
        <v>1.0953791430308168</v>
      </c>
      <c r="AR963" s="1">
        <f t="shared" si="736"/>
        <v>1.0953791430308164</v>
      </c>
      <c r="AS963" s="1">
        <f t="shared" si="737"/>
        <v>1.0953791430308166</v>
      </c>
      <c r="AT963" s="1">
        <f t="shared" si="738"/>
        <v>0.9760547628256907</v>
      </c>
      <c r="AU963" s="1">
        <f t="shared" si="739"/>
        <v>1.1195004365220946</v>
      </c>
      <c r="AV963" s="2">
        <f t="shared" si="704"/>
        <v>962</v>
      </c>
      <c r="AW963" s="1">
        <f t="shared" si="705"/>
        <v>1119.5004365220946</v>
      </c>
      <c r="AX963" s="1">
        <f t="shared" si="706"/>
        <v>0.9760547628256907</v>
      </c>
      <c r="AY963" s="1">
        <f t="shared" si="707"/>
        <v>1.0953791430308166</v>
      </c>
      <c r="AZ963" s="1">
        <f t="shared" ref="AZ963:AZ1001" si="750">AL963</f>
        <v>5.1999999999999998E-3</v>
      </c>
      <c r="BA963" s="1">
        <f t="shared" ref="BA963:BA1001" si="751">AI963</f>
        <v>22.478654724545855</v>
      </c>
    </row>
    <row r="964" spans="1:53">
      <c r="A964" s="2">
        <f t="shared" si="709"/>
        <v>0.96300000000000074</v>
      </c>
      <c r="B964" s="1">
        <f t="shared" si="743"/>
        <v>1.0255491666666676</v>
      </c>
      <c r="C964" s="1">
        <f t="shared" si="710"/>
        <v>5.5346047670053002E-2</v>
      </c>
      <c r="D964" s="1">
        <f t="shared" si="744"/>
        <v>1.1004929201035327</v>
      </c>
      <c r="E964" s="1">
        <f t="shared" si="742"/>
        <v>1.1005111977534858</v>
      </c>
      <c r="F964" s="1">
        <f t="shared" si="742"/>
        <v>1.1005118739194653</v>
      </c>
      <c r="G964" s="1">
        <f t="shared" si="742"/>
        <v>1.1005118989314848</v>
      </c>
      <c r="H964" s="1">
        <f t="shared" si="711"/>
        <v>1.1541365110711366</v>
      </c>
      <c r="I964" s="1">
        <f t="shared" si="745"/>
        <v>22.708125591227169</v>
      </c>
      <c r="J964" s="1">
        <f>VLOOKUP($I964,Graph!$D$3:$M$50,col)</f>
        <v>6.0000000000000001E-3</v>
      </c>
      <c r="K964" s="1">
        <f>VLOOKUP($I964,Graph!$D$3:$M$50,col+1)</f>
        <v>4.7999999999999996E-3</v>
      </c>
      <c r="L964" s="1">
        <f t="shared" si="712"/>
        <v>5.1999999999999998E-3</v>
      </c>
      <c r="M964" s="1">
        <f t="shared" si="713"/>
        <v>0.64051666666666662</v>
      </c>
      <c r="N964" s="1">
        <f t="shared" si="714"/>
        <v>0.95780000000000076</v>
      </c>
      <c r="O964" s="1">
        <f t="shared" si="715"/>
        <v>5.3014392628289907E-2</v>
      </c>
      <c r="P964" s="1">
        <f t="shared" si="716"/>
        <v>1.0955604323412689</v>
      </c>
      <c r="Q964" s="1">
        <f t="shared" si="717"/>
        <v>1.0953918993426501</v>
      </c>
      <c r="R964" s="1">
        <f t="shared" si="718"/>
        <v>1.0953860176625518</v>
      </c>
      <c r="S964" s="1">
        <f t="shared" si="719"/>
        <v>1.0953858122231059</v>
      </c>
      <c r="T964" s="1">
        <f t="shared" si="720"/>
        <v>0.9760630255249656</v>
      </c>
      <c r="U964" s="1">
        <f t="shared" si="721"/>
        <v>1.1212627914272701</v>
      </c>
      <c r="V964" s="2">
        <f t="shared" si="746"/>
        <v>22.490444089498631</v>
      </c>
      <c r="W964" s="1">
        <f>VLOOKUP(V964,Graph!$D$3:$M$50,col)</f>
        <v>6.0000000000000001E-3</v>
      </c>
      <c r="X964" s="1">
        <f>VLOOKUP(V964,Graph!$D$3:$M$50,col+1)</f>
        <v>4.7999999999999996E-3</v>
      </c>
      <c r="Y964" s="1">
        <f t="shared" si="722"/>
        <v>5.1999999999999998E-3</v>
      </c>
      <c r="Z964" s="1">
        <f t="shared" si="747"/>
        <v>0.64051666666666662</v>
      </c>
      <c r="AA964" s="2">
        <f t="shared" si="723"/>
        <v>0.95780000000000076</v>
      </c>
      <c r="AB964" s="1">
        <f t="shared" si="724"/>
        <v>5.3014392628289907E-2</v>
      </c>
      <c r="AC964" s="1">
        <f t="shared" si="725"/>
        <v>1.0953858050471619</v>
      </c>
      <c r="AD964" s="1">
        <f t="shared" si="726"/>
        <v>1.0953858047965084</v>
      </c>
      <c r="AE964" s="1">
        <f t="shared" si="727"/>
        <v>1.0953858047877527</v>
      </c>
      <c r="AF964" s="1">
        <f t="shared" si="728"/>
        <v>1.0953858047874472</v>
      </c>
      <c r="AG964" s="1">
        <f t="shared" si="729"/>
        <v>0.9760630255249656</v>
      </c>
      <c r="AH964" s="1">
        <f t="shared" si="730"/>
        <v>1.1212627838159543</v>
      </c>
      <c r="AI964" s="2">
        <f t="shared" si="748"/>
        <v>22.490444038609024</v>
      </c>
      <c r="AJ964" s="1">
        <f>VLOOKUP(AI964,Graph!$D$3:$M$50,col)</f>
        <v>6.0000000000000001E-3</v>
      </c>
      <c r="AK964" s="1">
        <f>VLOOKUP(AI964,Graph!$D$3:$M$50,col+1)</f>
        <v>4.7999999999999996E-3</v>
      </c>
      <c r="AL964" s="1">
        <f t="shared" si="731"/>
        <v>5.1999999999999998E-3</v>
      </c>
      <c r="AM964" s="1">
        <f t="shared" si="749"/>
        <v>0.64051666666666662</v>
      </c>
      <c r="AN964" s="2">
        <f t="shared" si="732"/>
        <v>0.95780000000000076</v>
      </c>
      <c r="AO964" s="1">
        <f t="shared" si="733"/>
        <v>5.3014392628289907E-2</v>
      </c>
      <c r="AP964" s="1">
        <f t="shared" si="734"/>
        <v>1.0953858047874361</v>
      </c>
      <c r="AQ964" s="1">
        <f t="shared" si="735"/>
        <v>1.0953858047874359</v>
      </c>
      <c r="AR964" s="1">
        <f t="shared" si="736"/>
        <v>1.0953858047874356</v>
      </c>
      <c r="AS964" s="1">
        <f t="shared" si="737"/>
        <v>1.0953858047874359</v>
      </c>
      <c r="AT964" s="1">
        <f t="shared" si="738"/>
        <v>0.9760630255249656</v>
      </c>
      <c r="AU964" s="1">
        <f t="shared" si="739"/>
        <v>1.1212627838159428</v>
      </c>
      <c r="AV964" s="2">
        <f t="shared" ref="AV964:AV1001" si="752">AV963+1</f>
        <v>963</v>
      </c>
      <c r="AW964" s="1">
        <f t="shared" ref="AW964:AW1001" si="753">AU964*1000</f>
        <v>1121.2627838159428</v>
      </c>
      <c r="AX964" s="1">
        <f t="shared" ref="AX964:AX1001" si="754">AT964</f>
        <v>0.9760630255249656</v>
      </c>
      <c r="AY964" s="1">
        <f t="shared" ref="AY964:AY1001" si="755">AS964</f>
        <v>1.0953858047874359</v>
      </c>
      <c r="AZ964" s="1">
        <f t="shared" si="750"/>
        <v>5.1999999999999998E-3</v>
      </c>
      <c r="BA964" s="1">
        <f t="shared" si="751"/>
        <v>22.490444038609024</v>
      </c>
    </row>
    <row r="965" spans="1:53">
      <c r="A965" s="2">
        <f t="shared" si="709"/>
        <v>0.96400000000000075</v>
      </c>
      <c r="B965" s="1">
        <f t="shared" si="743"/>
        <v>1.0265903333333342</v>
      </c>
      <c r="C965" s="1">
        <f t="shared" si="710"/>
        <v>5.5348612396903016E-2</v>
      </c>
      <c r="D965" s="1">
        <f t="shared" si="744"/>
        <v>1.1004984013780263</v>
      </c>
      <c r="E965" s="1">
        <f t="shared" si="742"/>
        <v>1.1005168839185222</v>
      </c>
      <c r="F965" s="1">
        <f t="shared" si="742"/>
        <v>1.1005175677074537</v>
      </c>
      <c r="G965" s="1">
        <f t="shared" si="742"/>
        <v>1.1005175930030271</v>
      </c>
      <c r="H965" s="1">
        <f t="shared" si="711"/>
        <v>1.1559406789408171</v>
      </c>
      <c r="I965" s="1">
        <f t="shared" si="745"/>
        <v>22.719952020400925</v>
      </c>
      <c r="J965" s="1">
        <f>VLOOKUP($I965,Graph!$D$3:$M$50,col)</f>
        <v>6.0000000000000001E-3</v>
      </c>
      <c r="K965" s="1">
        <f>VLOOKUP($I965,Graph!$D$3:$M$50,col+1)</f>
        <v>4.7999999999999996E-3</v>
      </c>
      <c r="L965" s="1">
        <f t="shared" si="712"/>
        <v>5.1999999999999998E-3</v>
      </c>
      <c r="M965" s="1">
        <f t="shared" si="713"/>
        <v>0.64051666666666662</v>
      </c>
      <c r="N965" s="1">
        <f t="shared" si="714"/>
        <v>0.95880000000000076</v>
      </c>
      <c r="O965" s="1">
        <f t="shared" si="715"/>
        <v>5.3017446474738536E-2</v>
      </c>
      <c r="P965" s="1">
        <f t="shared" si="716"/>
        <v>1.095567062889806</v>
      </c>
      <c r="Q965" s="1">
        <f t="shared" si="717"/>
        <v>1.0953985477823127</v>
      </c>
      <c r="R965" s="1">
        <f t="shared" si="718"/>
        <v>1.0953926662777218</v>
      </c>
      <c r="S965" s="1">
        <f t="shared" si="719"/>
        <v>1.0953924608287573</v>
      </c>
      <c r="T965" s="1">
        <f t="shared" si="720"/>
        <v>0.97607127110495384</v>
      </c>
      <c r="U965" s="1">
        <f t="shared" si="721"/>
        <v>1.1230260632917444</v>
      </c>
      <c r="V965" s="2">
        <f t="shared" si="746"/>
        <v>22.502227231968892</v>
      </c>
      <c r="W965" s="1">
        <f>VLOOKUP(V965,Graph!$D$3:$M$50,col)</f>
        <v>6.0000000000000001E-3</v>
      </c>
      <c r="X965" s="1">
        <f>VLOOKUP(V965,Graph!$D$3:$M$50,col+1)</f>
        <v>4.7999999999999996E-3</v>
      </c>
      <c r="Y965" s="1">
        <f t="shared" si="722"/>
        <v>5.1999999999999998E-3</v>
      </c>
      <c r="Z965" s="1">
        <f t="shared" si="747"/>
        <v>0.64051666666666662</v>
      </c>
      <c r="AA965" s="2">
        <f t="shared" si="723"/>
        <v>0.95880000000000076</v>
      </c>
      <c r="AB965" s="1">
        <f t="shared" si="724"/>
        <v>5.3017446474738536E-2</v>
      </c>
      <c r="AC965" s="1">
        <f t="shared" si="725"/>
        <v>1.0953924536519342</v>
      </c>
      <c r="AD965" s="1">
        <f t="shared" si="726"/>
        <v>1.0953924534012307</v>
      </c>
      <c r="AE965" s="1">
        <f t="shared" si="727"/>
        <v>1.0953924533924728</v>
      </c>
      <c r="AF965" s="1">
        <f t="shared" si="728"/>
        <v>1.0953924533921668</v>
      </c>
      <c r="AG965" s="1">
        <f t="shared" si="729"/>
        <v>0.97607127110495384</v>
      </c>
      <c r="AH965" s="1">
        <f t="shared" si="730"/>
        <v>1.1230260556675502</v>
      </c>
      <c r="AI965" s="2">
        <f t="shared" si="748"/>
        <v>22.50222718104655</v>
      </c>
      <c r="AJ965" s="1">
        <f>VLOOKUP(AI965,Graph!$D$3:$M$50,col)</f>
        <v>6.0000000000000001E-3</v>
      </c>
      <c r="AK965" s="1">
        <f>VLOOKUP(AI965,Graph!$D$3:$M$50,col+1)</f>
        <v>4.7999999999999996E-3</v>
      </c>
      <c r="AL965" s="1">
        <f t="shared" si="731"/>
        <v>5.1999999999999998E-3</v>
      </c>
      <c r="AM965" s="1">
        <f t="shared" si="749"/>
        <v>0.64051666666666662</v>
      </c>
      <c r="AN965" s="2">
        <f t="shared" si="732"/>
        <v>0.95880000000000076</v>
      </c>
      <c r="AO965" s="1">
        <f t="shared" si="733"/>
        <v>5.3017446474738536E-2</v>
      </c>
      <c r="AP965" s="1">
        <f t="shared" si="734"/>
        <v>1.0953924533921562</v>
      </c>
      <c r="AQ965" s="1">
        <f t="shared" si="735"/>
        <v>1.0953924533921557</v>
      </c>
      <c r="AR965" s="1">
        <f t="shared" si="736"/>
        <v>1.095392453392156</v>
      </c>
      <c r="AS965" s="1">
        <f t="shared" si="737"/>
        <v>1.095392453392156</v>
      </c>
      <c r="AT965" s="1">
        <f t="shared" si="738"/>
        <v>0.97607127110495384</v>
      </c>
      <c r="AU965" s="1">
        <f t="shared" si="739"/>
        <v>1.1230260556675389</v>
      </c>
      <c r="AV965" s="2">
        <f t="shared" si="752"/>
        <v>964</v>
      </c>
      <c r="AW965" s="1">
        <f t="shared" si="753"/>
        <v>1123.0260556675389</v>
      </c>
      <c r="AX965" s="1">
        <f t="shared" si="754"/>
        <v>0.97607127110495384</v>
      </c>
      <c r="AY965" s="1">
        <f t="shared" si="755"/>
        <v>1.095392453392156</v>
      </c>
      <c r="AZ965" s="1">
        <f t="shared" si="750"/>
        <v>5.1999999999999998E-3</v>
      </c>
      <c r="BA965" s="1">
        <f t="shared" si="751"/>
        <v>22.50222718104655</v>
      </c>
    </row>
    <row r="966" spans="1:53">
      <c r="A966" s="2">
        <f t="shared" si="709"/>
        <v>0.96500000000000075</v>
      </c>
      <c r="B966" s="1">
        <f t="shared" si="743"/>
        <v>1.0276315000000009</v>
      </c>
      <c r="C966" s="1">
        <f t="shared" si="710"/>
        <v>5.5351171985980732E-2</v>
      </c>
      <c r="D966" s="1">
        <f t="shared" si="744"/>
        <v>1.1005038717538504</v>
      </c>
      <c r="E966" s="1">
        <f t="shared" si="742"/>
        <v>1.1005225588135523</v>
      </c>
      <c r="F966" s="1">
        <f t="shared" si="742"/>
        <v>1.1005232502125688</v>
      </c>
      <c r="G966" s="1">
        <f t="shared" si="742"/>
        <v>1.1005232757912524</v>
      </c>
      <c r="H966" s="1">
        <f t="shared" si="711"/>
        <v>1.1577457864695333</v>
      </c>
      <c r="I966" s="1">
        <f t="shared" si="745"/>
        <v>22.731772300257052</v>
      </c>
      <c r="J966" s="1">
        <f>VLOOKUP($I966,Graph!$D$3:$M$50,col)</f>
        <v>6.0000000000000001E-3</v>
      </c>
      <c r="K966" s="1">
        <f>VLOOKUP($I966,Graph!$D$3:$M$50,col+1)</f>
        <v>4.7999999999999996E-3</v>
      </c>
      <c r="L966" s="1">
        <f t="shared" si="712"/>
        <v>5.1999999999999998E-3</v>
      </c>
      <c r="M966" s="1">
        <f t="shared" si="713"/>
        <v>0.64051666666666662</v>
      </c>
      <c r="N966" s="1">
        <f t="shared" si="714"/>
        <v>0.95980000000000076</v>
      </c>
      <c r="O966" s="1">
        <f t="shared" si="715"/>
        <v>5.3020494220735792E-2</v>
      </c>
      <c r="P966" s="1">
        <f t="shared" si="716"/>
        <v>1.0955736803539966</v>
      </c>
      <c r="Q966" s="1">
        <f t="shared" si="717"/>
        <v>1.0954051831089704</v>
      </c>
      <c r="R966" s="1">
        <f t="shared" si="718"/>
        <v>1.095399301779862</v>
      </c>
      <c r="S966" s="1">
        <f t="shared" si="719"/>
        <v>1.09539909632141</v>
      </c>
      <c r="T966" s="1">
        <f t="shared" si="720"/>
        <v>0.97607949961880391</v>
      </c>
      <c r="U966" s="1">
        <f t="shared" si="721"/>
        <v>1.1247902592291772</v>
      </c>
      <c r="V966" s="2">
        <f t="shared" si="746"/>
        <v>22.514004212488761</v>
      </c>
      <c r="W966" s="1">
        <f>VLOOKUP(V966,Graph!$D$3:$M$50,col)</f>
        <v>6.0000000000000001E-3</v>
      </c>
      <c r="X966" s="1">
        <f>VLOOKUP(V966,Graph!$D$3:$M$50,col+1)</f>
        <v>4.7999999999999996E-3</v>
      </c>
      <c r="Y966" s="1">
        <f t="shared" si="722"/>
        <v>5.1999999999999998E-3</v>
      </c>
      <c r="Z966" s="1">
        <f t="shared" si="747"/>
        <v>0.64051666666666662</v>
      </c>
      <c r="AA966" s="2">
        <f t="shared" si="723"/>
        <v>0.95980000000000076</v>
      </c>
      <c r="AB966" s="1">
        <f t="shared" si="724"/>
        <v>5.3020494220735792E-2</v>
      </c>
      <c r="AC966" s="1">
        <f t="shared" si="725"/>
        <v>1.0953990891437098</v>
      </c>
      <c r="AD966" s="1">
        <f t="shared" si="726"/>
        <v>1.0953990888929561</v>
      </c>
      <c r="AE966" s="1">
        <f t="shared" si="727"/>
        <v>1.0953990888841962</v>
      </c>
      <c r="AF966" s="1">
        <f t="shared" si="728"/>
        <v>1.09539908888389</v>
      </c>
      <c r="AG966" s="1">
        <f t="shared" si="729"/>
        <v>0.97607949961880391</v>
      </c>
      <c r="AH966" s="1">
        <f t="shared" si="730"/>
        <v>1.1247902515920978</v>
      </c>
      <c r="AI966" s="2">
        <f t="shared" si="748"/>
        <v>22.514004161533705</v>
      </c>
      <c r="AJ966" s="1">
        <f>VLOOKUP(AI966,Graph!$D$3:$M$50,col)</f>
        <v>6.0000000000000001E-3</v>
      </c>
      <c r="AK966" s="1">
        <f>VLOOKUP(AI966,Graph!$D$3:$M$50,col+1)</f>
        <v>4.7999999999999996E-3</v>
      </c>
      <c r="AL966" s="1">
        <f t="shared" si="731"/>
        <v>5.1999999999999998E-3</v>
      </c>
      <c r="AM966" s="1">
        <f t="shared" si="749"/>
        <v>0.64051666666666662</v>
      </c>
      <c r="AN966" s="2">
        <f t="shared" si="732"/>
        <v>0.95980000000000076</v>
      </c>
      <c r="AO966" s="1">
        <f t="shared" si="733"/>
        <v>5.3020494220735792E-2</v>
      </c>
      <c r="AP966" s="1">
        <f t="shared" si="734"/>
        <v>1.0953990888838796</v>
      </c>
      <c r="AQ966" s="1">
        <f t="shared" si="735"/>
        <v>1.0953990888838789</v>
      </c>
      <c r="AR966" s="1">
        <f t="shared" si="736"/>
        <v>1.0953990888838789</v>
      </c>
      <c r="AS966" s="1">
        <f t="shared" si="737"/>
        <v>1.0953990888838789</v>
      </c>
      <c r="AT966" s="1">
        <f t="shared" si="738"/>
        <v>0.97607949961880391</v>
      </c>
      <c r="AU966" s="1">
        <f t="shared" si="739"/>
        <v>1.1247902515920865</v>
      </c>
      <c r="AV966" s="2">
        <f t="shared" si="752"/>
        <v>965</v>
      </c>
      <c r="AW966" s="1">
        <f t="shared" si="753"/>
        <v>1124.7902515920864</v>
      </c>
      <c r="AX966" s="1">
        <f t="shared" si="754"/>
        <v>0.97607949961880391</v>
      </c>
      <c r="AY966" s="1">
        <f t="shared" si="755"/>
        <v>1.0953990888838789</v>
      </c>
      <c r="AZ966" s="1">
        <f t="shared" si="750"/>
        <v>5.1999999999999998E-3</v>
      </c>
      <c r="BA966" s="1">
        <f t="shared" si="751"/>
        <v>22.514004161533705</v>
      </c>
    </row>
    <row r="967" spans="1:53">
      <c r="A967" s="2">
        <f t="shared" si="709"/>
        <v>0.96600000000000075</v>
      </c>
      <c r="B967" s="1">
        <f t="shared" si="743"/>
        <v>1.0286726666666677</v>
      </c>
      <c r="C967" s="1">
        <f t="shared" si="710"/>
        <v>5.5353726452707051E-2</v>
      </c>
      <c r="D967" s="1">
        <f t="shared" si="744"/>
        <v>1.1005093312634737</v>
      </c>
      <c r="E967" s="1">
        <f t="shared" si="742"/>
        <v>1.1005282224720463</v>
      </c>
      <c r="F967" s="1">
        <f t="shared" si="742"/>
        <v>1.100528921468312</v>
      </c>
      <c r="G967" s="1">
        <f t="shared" si="742"/>
        <v>1.1005289473296624</v>
      </c>
      <c r="H967" s="1">
        <f t="shared" si="711"/>
        <v>1.1595518331681902</v>
      </c>
      <c r="I967" s="1">
        <f t="shared" si="745"/>
        <v>22.743586440372894</v>
      </c>
      <c r="J967" s="1">
        <f>VLOOKUP($I967,Graph!$D$3:$M$50,col)</f>
        <v>6.0000000000000001E-3</v>
      </c>
      <c r="K967" s="1">
        <f>VLOOKUP($I967,Graph!$D$3:$M$50,col+1)</f>
        <v>4.7999999999999996E-3</v>
      </c>
      <c r="L967" s="1">
        <f t="shared" si="712"/>
        <v>5.1999999999999998E-3</v>
      </c>
      <c r="M967" s="1">
        <f t="shared" si="713"/>
        <v>0.64051666666666662</v>
      </c>
      <c r="N967" s="1">
        <f t="shared" si="714"/>
        <v>0.96080000000000076</v>
      </c>
      <c r="O967" s="1">
        <f t="shared" si="715"/>
        <v>5.3023535884539362E-2</v>
      </c>
      <c r="P967" s="1">
        <f t="shared" si="716"/>
        <v>1.0955802847725258</v>
      </c>
      <c r="Q967" s="1">
        <f t="shared" si="717"/>
        <v>1.0954118053613748</v>
      </c>
      <c r="R967" s="1">
        <f t="shared" si="718"/>
        <v>1.0954059242077221</v>
      </c>
      <c r="S967" s="1">
        <f t="shared" si="719"/>
        <v>1.0954057187398125</v>
      </c>
      <c r="T967" s="1">
        <f t="shared" si="720"/>
        <v>0.97608771111944426</v>
      </c>
      <c r="U967" s="1">
        <f t="shared" si="721"/>
        <v>1.1265553787555334</v>
      </c>
      <c r="V967" s="2">
        <f t="shared" si="746"/>
        <v>22.525775040708265</v>
      </c>
      <c r="W967" s="1">
        <f>VLOOKUP(V967,Graph!$D$3:$M$50,col)</f>
        <v>6.0000000000000001E-3</v>
      </c>
      <c r="X967" s="1">
        <f>VLOOKUP(V967,Graph!$D$3:$M$50,col+1)</f>
        <v>4.7999999999999996E-3</v>
      </c>
      <c r="Y967" s="1">
        <f t="shared" si="722"/>
        <v>5.1999999999999998E-3</v>
      </c>
      <c r="Z967" s="1">
        <f t="shared" si="747"/>
        <v>0.64051666666666662</v>
      </c>
      <c r="AA967" s="2">
        <f t="shared" si="723"/>
        <v>0.96080000000000076</v>
      </c>
      <c r="AB967" s="1">
        <f t="shared" si="724"/>
        <v>5.3023535884539362E-2</v>
      </c>
      <c r="AC967" s="1">
        <f t="shared" si="725"/>
        <v>1.0954057115612374</v>
      </c>
      <c r="AD967" s="1">
        <f t="shared" si="726"/>
        <v>1.0954057113104347</v>
      </c>
      <c r="AE967" s="1">
        <f t="shared" si="727"/>
        <v>1.0954057113016722</v>
      </c>
      <c r="AF967" s="1">
        <f t="shared" si="728"/>
        <v>1.095405711301366</v>
      </c>
      <c r="AG967" s="1">
        <f t="shared" si="729"/>
        <v>0.97608771111944426</v>
      </c>
      <c r="AH967" s="1">
        <f t="shared" si="730"/>
        <v>1.1265553711055625</v>
      </c>
      <c r="AI967" s="2">
        <f t="shared" si="748"/>
        <v>22.525774989720528</v>
      </c>
      <c r="AJ967" s="1">
        <f>VLOOKUP(AI967,Graph!$D$3:$M$50,col)</f>
        <v>6.0000000000000001E-3</v>
      </c>
      <c r="AK967" s="1">
        <f>VLOOKUP(AI967,Graph!$D$3:$M$50,col+1)</f>
        <v>4.7999999999999996E-3</v>
      </c>
      <c r="AL967" s="1">
        <f t="shared" si="731"/>
        <v>5.1999999999999998E-3</v>
      </c>
      <c r="AM967" s="1">
        <f t="shared" si="749"/>
        <v>0.64051666666666662</v>
      </c>
      <c r="AN967" s="2">
        <f t="shared" si="732"/>
        <v>0.96080000000000076</v>
      </c>
      <c r="AO967" s="1">
        <f t="shared" si="733"/>
        <v>5.3023535884539362E-2</v>
      </c>
      <c r="AP967" s="1">
        <f t="shared" si="734"/>
        <v>1.0954057113013556</v>
      </c>
      <c r="AQ967" s="1">
        <f t="shared" si="735"/>
        <v>1.0954057113013549</v>
      </c>
      <c r="AR967" s="1">
        <f t="shared" si="736"/>
        <v>1.0954057113013549</v>
      </c>
      <c r="AS967" s="1">
        <f t="shared" si="737"/>
        <v>1.0954057113013549</v>
      </c>
      <c r="AT967" s="1">
        <f t="shared" si="738"/>
        <v>0.97608771111944426</v>
      </c>
      <c r="AU967" s="1">
        <f t="shared" si="739"/>
        <v>1.1265553711055509</v>
      </c>
      <c r="AV967" s="2">
        <f t="shared" si="752"/>
        <v>966</v>
      </c>
      <c r="AW967" s="1">
        <f t="shared" si="753"/>
        <v>1126.5553711055509</v>
      </c>
      <c r="AX967" s="1">
        <f t="shared" si="754"/>
        <v>0.97608771111944426</v>
      </c>
      <c r="AY967" s="1">
        <f t="shared" si="755"/>
        <v>1.0954057113013549</v>
      </c>
      <c r="AZ967" s="1">
        <f t="shared" si="750"/>
        <v>5.1999999999999998E-3</v>
      </c>
      <c r="BA967" s="1">
        <f t="shared" si="751"/>
        <v>22.525774989720528</v>
      </c>
    </row>
    <row r="968" spans="1:53">
      <c r="A968" s="2">
        <f t="shared" si="709"/>
        <v>0.96700000000000075</v>
      </c>
      <c r="B968" s="1">
        <f t="shared" si="743"/>
        <v>1.0297138333333342</v>
      </c>
      <c r="C968" s="1">
        <f t="shared" si="710"/>
        <v>5.5356275812441083E-2</v>
      </c>
      <c r="D968" s="1">
        <f t="shared" si="744"/>
        <v>1.1005147799392361</v>
      </c>
      <c r="E968" s="1">
        <f t="shared" si="742"/>
        <v>1.1005338749273399</v>
      </c>
      <c r="F968" s="1">
        <f t="shared" si="742"/>
        <v>1.1005345815080518</v>
      </c>
      <c r="G968" s="1">
        <f t="shared" si="742"/>
        <v>1.1005346076516267</v>
      </c>
      <c r="H968" s="1">
        <f t="shared" si="711"/>
        <v>1.1613588185484578</v>
      </c>
      <c r="I968" s="1">
        <f t="shared" si="745"/>
        <v>22.755394450300969</v>
      </c>
      <c r="J968" s="1">
        <f>VLOOKUP($I968,Graph!$D$3:$M$50,col)</f>
        <v>6.0000000000000001E-3</v>
      </c>
      <c r="K968" s="1">
        <f>VLOOKUP($I968,Graph!$D$3:$M$50,col+1)</f>
        <v>4.7999999999999996E-3</v>
      </c>
      <c r="L968" s="1">
        <f t="shared" si="712"/>
        <v>5.1999999999999998E-3</v>
      </c>
      <c r="M968" s="1">
        <f t="shared" si="713"/>
        <v>0.64051666666666662</v>
      </c>
      <c r="N968" s="1">
        <f t="shared" si="714"/>
        <v>0.96180000000000077</v>
      </c>
      <c r="O968" s="1">
        <f t="shared" si="715"/>
        <v>5.3026571484334137E-2</v>
      </c>
      <c r="P968" s="1">
        <f t="shared" si="716"/>
        <v>1.0955868761839258</v>
      </c>
      <c r="Q968" s="1">
        <f t="shared" si="717"/>
        <v>1.0954184145781232</v>
      </c>
      <c r="R968" s="1">
        <f t="shared" si="718"/>
        <v>1.095412533599899</v>
      </c>
      <c r="S968" s="1">
        <f t="shared" si="719"/>
        <v>1.095412328122563</v>
      </c>
      <c r="T968" s="1">
        <f t="shared" si="720"/>
        <v>0.97609590565958493</v>
      </c>
      <c r="U968" s="1">
        <f t="shared" si="721"/>
        <v>1.1283214213875405</v>
      </c>
      <c r="V968" s="2">
        <f t="shared" si="746"/>
        <v>22.537539726252291</v>
      </c>
      <c r="W968" s="1">
        <f>VLOOKUP(V968,Graph!$D$3:$M$50,col)</f>
        <v>6.0000000000000001E-3</v>
      </c>
      <c r="X968" s="1">
        <f>VLOOKUP(V968,Graph!$D$3:$M$50,col+1)</f>
        <v>4.7999999999999996E-3</v>
      </c>
      <c r="Y968" s="1">
        <f t="shared" si="722"/>
        <v>5.1999999999999998E-3</v>
      </c>
      <c r="Z968" s="1">
        <f t="shared" si="747"/>
        <v>0.64051666666666662</v>
      </c>
      <c r="AA968" s="2">
        <f t="shared" si="723"/>
        <v>0.96180000000000077</v>
      </c>
      <c r="AB968" s="1">
        <f t="shared" si="724"/>
        <v>5.3026571484334137E-2</v>
      </c>
      <c r="AC968" s="1">
        <f t="shared" si="725"/>
        <v>1.095412320943115</v>
      </c>
      <c r="AD968" s="1">
        <f t="shared" si="726"/>
        <v>1.0954123206922626</v>
      </c>
      <c r="AE968" s="1">
        <f t="shared" si="727"/>
        <v>1.0954123206834974</v>
      </c>
      <c r="AF968" s="1">
        <f t="shared" si="728"/>
        <v>1.0954123206831914</v>
      </c>
      <c r="AG968" s="1">
        <f t="shared" si="729"/>
        <v>0.97609590565958493</v>
      </c>
      <c r="AH968" s="1">
        <f t="shared" si="730"/>
        <v>1.1283214137246707</v>
      </c>
      <c r="AI968" s="2">
        <f t="shared" si="748"/>
        <v>22.537539675231894</v>
      </c>
      <c r="AJ968" s="1">
        <f>VLOOKUP(AI968,Graph!$D$3:$M$50,col)</f>
        <v>6.0000000000000001E-3</v>
      </c>
      <c r="AK968" s="1">
        <f>VLOOKUP(AI968,Graph!$D$3:$M$50,col+1)</f>
        <v>4.7999999999999996E-3</v>
      </c>
      <c r="AL968" s="1">
        <f t="shared" si="731"/>
        <v>5.1999999999999998E-3</v>
      </c>
      <c r="AM968" s="1">
        <f t="shared" si="749"/>
        <v>0.64051666666666662</v>
      </c>
      <c r="AN968" s="2">
        <f t="shared" si="732"/>
        <v>0.96180000000000077</v>
      </c>
      <c r="AO968" s="1">
        <f t="shared" si="733"/>
        <v>5.3026571484334137E-2</v>
      </c>
      <c r="AP968" s="1">
        <f t="shared" si="734"/>
        <v>1.0954123206831805</v>
      </c>
      <c r="AQ968" s="1">
        <f t="shared" si="735"/>
        <v>1.0954123206831801</v>
      </c>
      <c r="AR968" s="1">
        <f t="shared" si="736"/>
        <v>1.0954123206831801</v>
      </c>
      <c r="AS968" s="1">
        <f t="shared" si="737"/>
        <v>1.0954123206831801</v>
      </c>
      <c r="AT968" s="1">
        <f t="shared" si="738"/>
        <v>0.97609590565958493</v>
      </c>
      <c r="AU968" s="1">
        <f t="shared" si="739"/>
        <v>1.1283214137246589</v>
      </c>
      <c r="AV968" s="2">
        <f t="shared" si="752"/>
        <v>967</v>
      </c>
      <c r="AW968" s="1">
        <f t="shared" si="753"/>
        <v>1128.3214137246589</v>
      </c>
      <c r="AX968" s="1">
        <f t="shared" si="754"/>
        <v>0.97609590565958493</v>
      </c>
      <c r="AY968" s="1">
        <f t="shared" si="755"/>
        <v>1.0954123206831801</v>
      </c>
      <c r="AZ968" s="1">
        <f t="shared" si="750"/>
        <v>5.1999999999999998E-3</v>
      </c>
      <c r="BA968" s="1">
        <f t="shared" si="751"/>
        <v>22.537539675231894</v>
      </c>
    </row>
    <row r="969" spans="1:53">
      <c r="A969" s="2">
        <f t="shared" si="709"/>
        <v>0.96800000000000075</v>
      </c>
      <c r="B969" s="1">
        <f t="shared" si="743"/>
        <v>1.030755000000001</v>
      </c>
      <c r="C969" s="1">
        <f t="shared" si="710"/>
        <v>5.5358820080480722E-2</v>
      </c>
      <c r="D969" s="1">
        <f t="shared" si="744"/>
        <v>1.10052021781335</v>
      </c>
      <c r="E969" s="1">
        <f t="shared" si="742"/>
        <v>1.1005395162126379</v>
      </c>
      <c r="F969" s="1">
        <f t="shared" si="742"/>
        <v>1.1005402303650242</v>
      </c>
      <c r="G969" s="1">
        <f t="shared" si="742"/>
        <v>1.1005402567903828</v>
      </c>
      <c r="H969" s="1">
        <f t="shared" si="711"/>
        <v>1.1631667421227661</v>
      </c>
      <c r="I969" s="1">
        <f t="shared" si="745"/>
        <v>22.767196339569068</v>
      </c>
      <c r="J969" s="1">
        <f>VLOOKUP($I969,Graph!$D$3:$M$50,col)</f>
        <v>6.0000000000000001E-3</v>
      </c>
      <c r="K969" s="1">
        <f>VLOOKUP($I969,Graph!$D$3:$M$50,col+1)</f>
        <v>4.7999999999999996E-3</v>
      </c>
      <c r="L969" s="1">
        <f t="shared" si="712"/>
        <v>5.1999999999999998E-3</v>
      </c>
      <c r="M969" s="1">
        <f t="shared" si="713"/>
        <v>0.64051666666666662</v>
      </c>
      <c r="N969" s="1">
        <f t="shared" si="714"/>
        <v>0.96280000000000077</v>
      </c>
      <c r="O969" s="1">
        <f t="shared" si="715"/>
        <v>5.3029601038232524E-2</v>
      </c>
      <c r="P969" s="1">
        <f t="shared" si="716"/>
        <v>1.0955934546265766</v>
      </c>
      <c r="Q969" s="1">
        <f t="shared" si="717"/>
        <v>1.0954250107976604</v>
      </c>
      <c r="R969" s="1">
        <f t="shared" si="718"/>
        <v>1.0954191299948373</v>
      </c>
      <c r="S969" s="1">
        <f t="shared" si="719"/>
        <v>1.0954189245081047</v>
      </c>
      <c r="T969" s="1">
        <f t="shared" si="720"/>
        <v>0.97610408329171816</v>
      </c>
      <c r="U969" s="1">
        <f t="shared" si="721"/>
        <v>1.130088386642681</v>
      </c>
      <c r="V969" s="2">
        <f t="shared" si="746"/>
        <v>22.549298278720673</v>
      </c>
      <c r="W969" s="1">
        <f>VLOOKUP(V969,Graph!$D$3:$M$50,col)</f>
        <v>6.0000000000000001E-3</v>
      </c>
      <c r="X969" s="1">
        <f>VLOOKUP(V969,Graph!$D$3:$M$50,col+1)</f>
        <v>4.7999999999999996E-3</v>
      </c>
      <c r="Y969" s="1">
        <f t="shared" si="722"/>
        <v>5.1999999999999998E-3</v>
      </c>
      <c r="Z969" s="1">
        <f t="shared" si="747"/>
        <v>0.64051666666666662</v>
      </c>
      <c r="AA969" s="2">
        <f t="shared" si="723"/>
        <v>0.96280000000000077</v>
      </c>
      <c r="AB969" s="1">
        <f t="shared" si="724"/>
        <v>5.3029601038232524E-2</v>
      </c>
      <c r="AC969" s="1">
        <f t="shared" si="725"/>
        <v>1.0954189173277866</v>
      </c>
      <c r="AD969" s="1">
        <f t="shared" si="726"/>
        <v>1.0954189170768844</v>
      </c>
      <c r="AE969" s="1">
        <f t="shared" si="727"/>
        <v>1.095418917068117</v>
      </c>
      <c r="AF969" s="1">
        <f t="shared" si="728"/>
        <v>1.0954189170678108</v>
      </c>
      <c r="AG969" s="1">
        <f t="shared" si="729"/>
        <v>0.97610408329171816</v>
      </c>
      <c r="AH969" s="1">
        <f t="shared" si="730"/>
        <v>1.1300883789669054</v>
      </c>
      <c r="AI969" s="2">
        <f t="shared" si="748"/>
        <v>22.549298227667631</v>
      </c>
      <c r="AJ969" s="1">
        <f>VLOOKUP(AI969,Graph!$D$3:$M$50,col)</f>
        <v>6.0000000000000001E-3</v>
      </c>
      <c r="AK969" s="1">
        <f>VLOOKUP(AI969,Graph!$D$3:$M$50,col+1)</f>
        <v>4.7999999999999996E-3</v>
      </c>
      <c r="AL969" s="1">
        <f t="shared" si="731"/>
        <v>5.1999999999999998E-3</v>
      </c>
      <c r="AM969" s="1">
        <f t="shared" si="749"/>
        <v>0.64051666666666662</v>
      </c>
      <c r="AN969" s="2">
        <f t="shared" si="732"/>
        <v>0.96280000000000077</v>
      </c>
      <c r="AO969" s="1">
        <f t="shared" si="733"/>
        <v>5.3029601038232524E-2</v>
      </c>
      <c r="AP969" s="1">
        <f t="shared" si="734"/>
        <v>1.0954189170678004</v>
      </c>
      <c r="AQ969" s="1">
        <f t="shared" si="735"/>
        <v>1.0954189170677997</v>
      </c>
      <c r="AR969" s="1">
        <f t="shared" si="736"/>
        <v>1.0954189170677997</v>
      </c>
      <c r="AS969" s="1">
        <f t="shared" si="737"/>
        <v>1.0954189170677997</v>
      </c>
      <c r="AT969" s="1">
        <f t="shared" si="738"/>
        <v>0.97610408329171816</v>
      </c>
      <c r="AU969" s="1">
        <f t="shared" si="739"/>
        <v>1.1300883789668938</v>
      </c>
      <c r="AV969" s="2">
        <f t="shared" si="752"/>
        <v>968</v>
      </c>
      <c r="AW969" s="1">
        <f t="shared" si="753"/>
        <v>1130.0883789668937</v>
      </c>
      <c r="AX969" s="1">
        <f t="shared" si="754"/>
        <v>0.97610408329171816</v>
      </c>
      <c r="AY969" s="1">
        <f t="shared" si="755"/>
        <v>1.0954189170677997</v>
      </c>
      <c r="AZ969" s="1">
        <f t="shared" si="750"/>
        <v>5.1999999999999998E-3</v>
      </c>
      <c r="BA969" s="1">
        <f t="shared" si="751"/>
        <v>22.549298227667631</v>
      </c>
    </row>
    <row r="970" spans="1:53">
      <c r="A970" s="2">
        <f t="shared" si="709"/>
        <v>0.96900000000000075</v>
      </c>
      <c r="B970" s="1">
        <f t="shared" si="743"/>
        <v>1.0317961666666675</v>
      </c>
      <c r="C970" s="1">
        <f t="shared" si="710"/>
        <v>5.5361359272062725E-2</v>
      </c>
      <c r="D970" s="1">
        <f t="shared" si="744"/>
        <v>1.1005256449178997</v>
      </c>
      <c r="E970" s="1">
        <f t="shared" si="742"/>
        <v>1.1005451463610143</v>
      </c>
      <c r="F970" s="1">
        <f t="shared" si="742"/>
        <v>1.1005458680723339</v>
      </c>
      <c r="G970" s="1">
        <f t="shared" si="742"/>
        <v>1.1005458947790367</v>
      </c>
      <c r="H970" s="1">
        <f t="shared" si="711"/>
        <v>1.1649756034043035</v>
      </c>
      <c r="I970" s="1">
        <f t="shared" si="745"/>
        <v>22.778992117680321</v>
      </c>
      <c r="J970" s="1">
        <f>VLOOKUP($I970,Graph!$D$3:$M$50,col)</f>
        <v>6.0000000000000001E-3</v>
      </c>
      <c r="K970" s="1">
        <f>VLOOKUP($I970,Graph!$D$3:$M$50,col+1)</f>
        <v>4.7999999999999996E-3</v>
      </c>
      <c r="L970" s="1">
        <f t="shared" si="712"/>
        <v>5.1999999999999998E-3</v>
      </c>
      <c r="M970" s="1">
        <f t="shared" si="713"/>
        <v>0.64051666666666662</v>
      </c>
      <c r="N970" s="1">
        <f t="shared" si="714"/>
        <v>0.96380000000000077</v>
      </c>
      <c r="O970" s="1">
        <f t="shared" si="715"/>
        <v>5.303262456427503E-2</v>
      </c>
      <c r="P970" s="1">
        <f t="shared" si="716"/>
        <v>1.0956000201387093</v>
      </c>
      <c r="Q970" s="1">
        <f t="shared" si="717"/>
        <v>1.0954315940582831</v>
      </c>
      <c r="R970" s="1">
        <f t="shared" si="718"/>
        <v>1.0954257134308323</v>
      </c>
      <c r="S970" s="1">
        <f t="shared" si="719"/>
        <v>1.0954255079347337</v>
      </c>
      <c r="T970" s="1">
        <f t="shared" si="720"/>
        <v>0.97611224406812003</v>
      </c>
      <c r="U970" s="1">
        <f t="shared" si="721"/>
        <v>1.131856274039196</v>
      </c>
      <c r="V970" s="2">
        <f t="shared" si="746"/>
        <v>22.561050707688288</v>
      </c>
      <c r="W970" s="1">
        <f>VLOOKUP(V970,Graph!$D$3:$M$50,col)</f>
        <v>6.0000000000000001E-3</v>
      </c>
      <c r="X970" s="1">
        <f>VLOOKUP(V970,Graph!$D$3:$M$50,col+1)</f>
        <v>4.7999999999999996E-3</v>
      </c>
      <c r="Y970" s="1">
        <f t="shared" si="722"/>
        <v>5.1999999999999998E-3</v>
      </c>
      <c r="Z970" s="1">
        <f t="shared" si="747"/>
        <v>0.64051666666666662</v>
      </c>
      <c r="AA970" s="2">
        <f t="shared" si="723"/>
        <v>0.96380000000000077</v>
      </c>
      <c r="AB970" s="1">
        <f t="shared" si="724"/>
        <v>5.303262456427503E-2</v>
      </c>
      <c r="AC970" s="1">
        <f t="shared" si="725"/>
        <v>1.0954255007535463</v>
      </c>
      <c r="AD970" s="1">
        <f t="shared" si="726"/>
        <v>1.095425500502595</v>
      </c>
      <c r="AE970" s="1">
        <f t="shared" si="727"/>
        <v>1.0954255004938254</v>
      </c>
      <c r="AF970" s="1">
        <f t="shared" si="728"/>
        <v>1.0954255004935192</v>
      </c>
      <c r="AG970" s="1">
        <f t="shared" si="729"/>
        <v>0.97611224406812003</v>
      </c>
      <c r="AH970" s="1">
        <f t="shared" si="730"/>
        <v>1.1318562663505076</v>
      </c>
      <c r="AI970" s="2">
        <f t="shared" si="748"/>
        <v>22.561050656602621</v>
      </c>
      <c r="AJ970" s="1">
        <f>VLOOKUP(AI970,Graph!$D$3:$M$50,col)</f>
        <v>6.0000000000000001E-3</v>
      </c>
      <c r="AK970" s="1">
        <f>VLOOKUP(AI970,Graph!$D$3:$M$50,col+1)</f>
        <v>4.7999999999999996E-3</v>
      </c>
      <c r="AL970" s="1">
        <f t="shared" si="731"/>
        <v>5.1999999999999998E-3</v>
      </c>
      <c r="AM970" s="1">
        <f t="shared" si="749"/>
        <v>0.64051666666666662</v>
      </c>
      <c r="AN970" s="2">
        <f t="shared" si="732"/>
        <v>0.96380000000000077</v>
      </c>
      <c r="AO970" s="1">
        <f t="shared" si="733"/>
        <v>5.303262456427503E-2</v>
      </c>
      <c r="AP970" s="1">
        <f t="shared" si="734"/>
        <v>1.0954255004935085</v>
      </c>
      <c r="AQ970" s="1">
        <f t="shared" si="735"/>
        <v>1.0954255004935081</v>
      </c>
      <c r="AR970" s="1">
        <f t="shared" si="736"/>
        <v>1.0954255004935078</v>
      </c>
      <c r="AS970" s="1">
        <f t="shared" si="737"/>
        <v>1.0954255004935081</v>
      </c>
      <c r="AT970" s="1">
        <f t="shared" si="738"/>
        <v>0.97611224406812003</v>
      </c>
      <c r="AU970" s="1">
        <f t="shared" si="739"/>
        <v>1.1318562663504961</v>
      </c>
      <c r="AV970" s="2">
        <f t="shared" si="752"/>
        <v>969</v>
      </c>
      <c r="AW970" s="1">
        <f t="shared" si="753"/>
        <v>1131.8562663504961</v>
      </c>
      <c r="AX970" s="1">
        <f t="shared" si="754"/>
        <v>0.97611224406812003</v>
      </c>
      <c r="AY970" s="1">
        <f t="shared" si="755"/>
        <v>1.0954255004935081</v>
      </c>
      <c r="AZ970" s="1">
        <f t="shared" si="750"/>
        <v>5.1999999999999998E-3</v>
      </c>
      <c r="BA970" s="1">
        <f t="shared" si="751"/>
        <v>22.561050656602621</v>
      </c>
    </row>
    <row r="971" spans="1:53">
      <c r="A971" s="2">
        <f t="shared" si="709"/>
        <v>0.97000000000000075</v>
      </c>
      <c r="B971" s="1">
        <f t="shared" si="743"/>
        <v>1.0328373333333343</v>
      </c>
      <c r="C971" s="1">
        <f t="shared" si="710"/>
        <v>5.536389340236323E-2</v>
      </c>
      <c r="D971" s="1">
        <f t="shared" si="744"/>
        <v>1.1005310612848429</v>
      </c>
      <c r="E971" s="1">
        <f t="shared" si="742"/>
        <v>1.1005507654054121</v>
      </c>
      <c r="F971" s="1">
        <f t="shared" si="742"/>
        <v>1.1005514946629567</v>
      </c>
      <c r="G971" s="1">
        <f t="shared" si="742"/>
        <v>1.1005515216505637</v>
      </c>
      <c r="H971" s="1">
        <f t="shared" si="711"/>
        <v>1.1667854019070161</v>
      </c>
      <c r="I971" s="1">
        <f t="shared" si="745"/>
        <v>22.790781794113325</v>
      </c>
      <c r="J971" s="1">
        <f>VLOOKUP($I971,Graph!$D$3:$M$50,col)</f>
        <v>6.0000000000000001E-3</v>
      </c>
      <c r="K971" s="1">
        <f>VLOOKUP($I971,Graph!$D$3:$M$50,col+1)</f>
        <v>4.7999999999999996E-3</v>
      </c>
      <c r="L971" s="1">
        <f t="shared" si="712"/>
        <v>5.1999999999999998E-3</v>
      </c>
      <c r="M971" s="1">
        <f t="shared" si="713"/>
        <v>0.64051666666666662</v>
      </c>
      <c r="N971" s="1">
        <f t="shared" si="714"/>
        <v>0.96480000000000077</v>
      </c>
      <c r="O971" s="1">
        <f t="shared" si="715"/>
        <v>5.303564208043033E-2</v>
      </c>
      <c r="P971" s="1">
        <f t="shared" si="716"/>
        <v>1.0956065727584032</v>
      </c>
      <c r="Q971" s="1">
        <f t="shared" si="717"/>
        <v>1.0954381643981344</v>
      </c>
      <c r="R971" s="1">
        <f t="shared" si="718"/>
        <v>1.0954322839460267</v>
      </c>
      <c r="S971" s="1">
        <f t="shared" si="719"/>
        <v>1.095432078440592</v>
      </c>
      <c r="T971" s="1">
        <f t="shared" si="720"/>
        <v>0.97612038804085133</v>
      </c>
      <c r="U971" s="1">
        <f t="shared" si="721"/>
        <v>1.1336250830960786</v>
      </c>
      <c r="V971" s="2">
        <f t="shared" si="746"/>
        <v>22.57279702270511</v>
      </c>
      <c r="W971" s="1">
        <f>VLOOKUP(V971,Graph!$D$3:$M$50,col)</f>
        <v>6.0000000000000001E-3</v>
      </c>
      <c r="X971" s="1">
        <f>VLOOKUP(V971,Graph!$D$3:$M$50,col+1)</f>
        <v>4.7999999999999996E-3</v>
      </c>
      <c r="Y971" s="1">
        <f t="shared" si="722"/>
        <v>5.1999999999999998E-3</v>
      </c>
      <c r="Z971" s="1">
        <f t="shared" si="747"/>
        <v>0.64051666666666662</v>
      </c>
      <c r="AA971" s="2">
        <f t="shared" si="723"/>
        <v>0.96480000000000077</v>
      </c>
      <c r="AB971" s="1">
        <f t="shared" si="724"/>
        <v>5.303564208043033E-2</v>
      </c>
      <c r="AC971" s="1">
        <f t="shared" si="725"/>
        <v>1.0954320712585381</v>
      </c>
      <c r="AD971" s="1">
        <f t="shared" si="726"/>
        <v>1.0954320710075376</v>
      </c>
      <c r="AE971" s="1">
        <f t="shared" si="727"/>
        <v>1.0954320709987655</v>
      </c>
      <c r="AF971" s="1">
        <f t="shared" si="728"/>
        <v>1.0954320709984593</v>
      </c>
      <c r="AG971" s="1">
        <f t="shared" si="729"/>
        <v>0.97612038804085133</v>
      </c>
      <c r="AH971" s="1">
        <f t="shared" si="730"/>
        <v>1.1336250753944705</v>
      </c>
      <c r="AI971" s="2">
        <f t="shared" si="748"/>
        <v>22.572796971586843</v>
      </c>
      <c r="AJ971" s="1">
        <f>VLOOKUP(AI971,Graph!$D$3:$M$50,col)</f>
        <v>6.0000000000000001E-3</v>
      </c>
      <c r="AK971" s="1">
        <f>VLOOKUP(AI971,Graph!$D$3:$M$50,col+1)</f>
        <v>4.7999999999999996E-3</v>
      </c>
      <c r="AL971" s="1">
        <f t="shared" si="731"/>
        <v>5.1999999999999998E-3</v>
      </c>
      <c r="AM971" s="1">
        <f t="shared" si="749"/>
        <v>0.64051666666666662</v>
      </c>
      <c r="AN971" s="2">
        <f t="shared" si="732"/>
        <v>0.96480000000000077</v>
      </c>
      <c r="AO971" s="1">
        <f t="shared" si="733"/>
        <v>5.303564208043033E-2</v>
      </c>
      <c r="AP971" s="1">
        <f t="shared" si="734"/>
        <v>1.0954320709984484</v>
      </c>
      <c r="AQ971" s="1">
        <f t="shared" si="735"/>
        <v>1.0954320709984482</v>
      </c>
      <c r="AR971" s="1">
        <f t="shared" si="736"/>
        <v>1.095432070998448</v>
      </c>
      <c r="AS971" s="1">
        <f t="shared" si="737"/>
        <v>1.095432070998448</v>
      </c>
      <c r="AT971" s="1">
        <f t="shared" si="738"/>
        <v>0.97612038804085133</v>
      </c>
      <c r="AU971" s="1">
        <f t="shared" si="739"/>
        <v>1.133625075394459</v>
      </c>
      <c r="AV971" s="2">
        <f t="shared" si="752"/>
        <v>970</v>
      </c>
      <c r="AW971" s="1">
        <f t="shared" si="753"/>
        <v>1133.6250753944589</v>
      </c>
      <c r="AX971" s="1">
        <f t="shared" si="754"/>
        <v>0.97612038804085133</v>
      </c>
      <c r="AY971" s="1">
        <f t="shared" si="755"/>
        <v>1.095432070998448</v>
      </c>
      <c r="AZ971" s="1">
        <f t="shared" si="750"/>
        <v>5.1999999999999998E-3</v>
      </c>
      <c r="BA971" s="1">
        <f t="shared" si="751"/>
        <v>22.572796971586843</v>
      </c>
    </row>
    <row r="972" spans="1:53">
      <c r="A972" s="2">
        <f t="shared" si="709"/>
        <v>0.97100000000000075</v>
      </c>
      <c r="B972" s="1">
        <f t="shared" si="743"/>
        <v>1.033878500000001</v>
      </c>
      <c r="C972" s="1">
        <f t="shared" si="710"/>
        <v>5.536642248649782E-2</v>
      </c>
      <c r="D972" s="1">
        <f t="shared" si="744"/>
        <v>1.1005364669460107</v>
      </c>
      <c r="E972" s="1">
        <f t="shared" si="742"/>
        <v>1.1005563733786448</v>
      </c>
      <c r="F972" s="1">
        <f t="shared" si="742"/>
        <v>1.1005571101697365</v>
      </c>
      <c r="G972" s="1">
        <f t="shared" si="742"/>
        <v>1.1005571374378094</v>
      </c>
      <c r="H972" s="1">
        <f t="shared" si="711"/>
        <v>1.1685961371456057</v>
      </c>
      <c r="I972" s="1">
        <f t="shared" si="745"/>
        <v>22.802565378322193</v>
      </c>
      <c r="J972" s="1">
        <f>VLOOKUP($I972,Graph!$D$3:$M$50,col)</f>
        <v>6.0000000000000001E-3</v>
      </c>
      <c r="K972" s="1">
        <f>VLOOKUP($I972,Graph!$D$3:$M$50,col+1)</f>
        <v>4.7999999999999996E-3</v>
      </c>
      <c r="L972" s="1">
        <f t="shared" si="712"/>
        <v>5.1999999999999998E-3</v>
      </c>
      <c r="M972" s="1">
        <f t="shared" si="713"/>
        <v>0.64051666666666662</v>
      </c>
      <c r="N972" s="1">
        <f t="shared" si="714"/>
        <v>0.96580000000000077</v>
      </c>
      <c r="O972" s="1">
        <f t="shared" si="715"/>
        <v>5.3038653604595865E-2</v>
      </c>
      <c r="P972" s="1">
        <f t="shared" si="716"/>
        <v>1.0956131125235893</v>
      </c>
      <c r="Q972" s="1">
        <f t="shared" si="717"/>
        <v>1.0954447218552104</v>
      </c>
      <c r="R972" s="1">
        <f t="shared" si="718"/>
        <v>1.0954388415784155</v>
      </c>
      <c r="S972" s="1">
        <f t="shared" si="719"/>
        <v>1.0954386360636748</v>
      </c>
      <c r="T972" s="1">
        <f t="shared" si="720"/>
        <v>0.97612851526175859</v>
      </c>
      <c r="U972" s="1">
        <f t="shared" si="721"/>
        <v>1.135394813333076</v>
      </c>
      <c r="V972" s="2">
        <f t="shared" si="746"/>
        <v>22.584537233296388</v>
      </c>
      <c r="W972" s="1">
        <f>VLOOKUP(V972,Graph!$D$3:$M$50,col)</f>
        <v>6.0000000000000001E-3</v>
      </c>
      <c r="X972" s="1">
        <f>VLOOKUP(V972,Graph!$D$3:$M$50,col+1)</f>
        <v>4.7999999999999996E-3</v>
      </c>
      <c r="Y972" s="1">
        <f t="shared" si="722"/>
        <v>5.1999999999999998E-3</v>
      </c>
      <c r="Z972" s="1">
        <f t="shared" si="747"/>
        <v>0.64051666666666662</v>
      </c>
      <c r="AA972" s="2">
        <f t="shared" si="723"/>
        <v>0.96580000000000077</v>
      </c>
      <c r="AB972" s="1">
        <f t="shared" si="724"/>
        <v>5.3038653604595865E-2</v>
      </c>
      <c r="AC972" s="1">
        <f t="shared" si="725"/>
        <v>1.0954386288807565</v>
      </c>
      <c r="AD972" s="1">
        <f t="shared" si="726"/>
        <v>1.0954386286297069</v>
      </c>
      <c r="AE972" s="1">
        <f t="shared" si="727"/>
        <v>1.0954386286209326</v>
      </c>
      <c r="AF972" s="1">
        <f t="shared" si="728"/>
        <v>1.0954386286206259</v>
      </c>
      <c r="AG972" s="1">
        <f t="shared" si="729"/>
        <v>0.97612851526175859</v>
      </c>
      <c r="AH972" s="1">
        <f t="shared" si="730"/>
        <v>1.1353948056185417</v>
      </c>
      <c r="AI972" s="2">
        <f t="shared" si="748"/>
        <v>22.584537182145546</v>
      </c>
      <c r="AJ972" s="1">
        <f>VLOOKUP(AI972,Graph!$D$3:$M$50,col)</f>
        <v>6.0000000000000001E-3</v>
      </c>
      <c r="AK972" s="1">
        <f>VLOOKUP(AI972,Graph!$D$3:$M$50,col+1)</f>
        <v>4.7999999999999996E-3</v>
      </c>
      <c r="AL972" s="1">
        <f t="shared" si="731"/>
        <v>5.1999999999999998E-3</v>
      </c>
      <c r="AM972" s="1">
        <f t="shared" si="749"/>
        <v>0.64051666666666662</v>
      </c>
      <c r="AN972" s="2">
        <f t="shared" si="732"/>
        <v>0.96580000000000077</v>
      </c>
      <c r="AO972" s="1">
        <f t="shared" si="733"/>
        <v>5.3038653604595865E-2</v>
      </c>
      <c r="AP972" s="1">
        <f t="shared" si="734"/>
        <v>1.0954386286206153</v>
      </c>
      <c r="AQ972" s="1">
        <f t="shared" si="735"/>
        <v>1.0954386286206148</v>
      </c>
      <c r="AR972" s="1">
        <f t="shared" si="736"/>
        <v>1.095438628620615</v>
      </c>
      <c r="AS972" s="1">
        <f t="shared" si="737"/>
        <v>1.0954386286206146</v>
      </c>
      <c r="AT972" s="1">
        <f t="shared" si="738"/>
        <v>0.97612851526175859</v>
      </c>
      <c r="AU972" s="1">
        <f t="shared" si="739"/>
        <v>1.1353948056185299</v>
      </c>
      <c r="AV972" s="2">
        <f t="shared" si="752"/>
        <v>971</v>
      </c>
      <c r="AW972" s="1">
        <f t="shared" si="753"/>
        <v>1135.39480561853</v>
      </c>
      <c r="AX972" s="1">
        <f t="shared" si="754"/>
        <v>0.97612851526175859</v>
      </c>
      <c r="AY972" s="1">
        <f t="shared" si="755"/>
        <v>1.0954386286206146</v>
      </c>
      <c r="AZ972" s="1">
        <f t="shared" si="750"/>
        <v>5.1999999999999998E-3</v>
      </c>
      <c r="BA972" s="1">
        <f t="shared" si="751"/>
        <v>22.584537182145546</v>
      </c>
    </row>
    <row r="973" spans="1:53">
      <c r="A973" s="2">
        <f t="shared" si="709"/>
        <v>0.97200000000000075</v>
      </c>
      <c r="B973" s="1">
        <f t="shared" si="743"/>
        <v>1.0349196666666676</v>
      </c>
      <c r="C973" s="1">
        <f t="shared" si="710"/>
        <v>5.5368946539522158E-2</v>
      </c>
      <c r="D973" s="1">
        <f t="shared" si="744"/>
        <v>1.1005418619331089</v>
      </c>
      <c r="E973" s="1">
        <f t="shared" si="742"/>
        <v>1.1005619703133969</v>
      </c>
      <c r="F973" s="1">
        <f t="shared" si="742"/>
        <v>1.1005627146253891</v>
      </c>
      <c r="G973" s="1">
        <f t="shared" si="742"/>
        <v>1.1005627421734914</v>
      </c>
      <c r="H973" s="1">
        <f t="shared" si="711"/>
        <v>1.1704078086355278</v>
      </c>
      <c r="I973" s="1">
        <f t="shared" si="745"/>
        <v>22.814342879736675</v>
      </c>
      <c r="J973" s="1">
        <f>VLOOKUP($I973,Graph!$D$3:$M$50,col)</f>
        <v>6.0000000000000001E-3</v>
      </c>
      <c r="K973" s="1">
        <f>VLOOKUP($I973,Graph!$D$3:$M$50,col+1)</f>
        <v>4.7999999999999996E-3</v>
      </c>
      <c r="L973" s="1">
        <f t="shared" si="712"/>
        <v>5.1999999999999998E-3</v>
      </c>
      <c r="M973" s="1">
        <f t="shared" si="713"/>
        <v>0.64051666666666662</v>
      </c>
      <c r="N973" s="1">
        <f t="shared" si="714"/>
        <v>0.96680000000000077</v>
      </c>
      <c r="O973" s="1">
        <f t="shared" si="715"/>
        <v>5.3041659154598117E-2</v>
      </c>
      <c r="P973" s="1">
        <f t="shared" si="716"/>
        <v>1.0956196394720492</v>
      </c>
      <c r="Q973" s="1">
        <f t="shared" si="717"/>
        <v>1.0954512664673575</v>
      </c>
      <c r="R973" s="1">
        <f t="shared" si="718"/>
        <v>1.0954453863658444</v>
      </c>
      <c r="S973" s="1">
        <f t="shared" si="719"/>
        <v>1.0954451808418275</v>
      </c>
      <c r="T973" s="1">
        <f t="shared" si="720"/>
        <v>0.97613662578247529</v>
      </c>
      <c r="U973" s="1">
        <f t="shared" si="721"/>
        <v>1.1371654642706843</v>
      </c>
      <c r="V973" s="2">
        <f t="shared" si="746"/>
        <v>22.596271348962617</v>
      </c>
      <c r="W973" s="1">
        <f>VLOOKUP(V973,Graph!$D$3:$M$50,col)</f>
        <v>6.0000000000000001E-3</v>
      </c>
      <c r="X973" s="1">
        <f>VLOOKUP(V973,Graph!$D$3:$M$50,col+1)</f>
        <v>4.7999999999999996E-3</v>
      </c>
      <c r="Y973" s="1">
        <f t="shared" si="722"/>
        <v>5.1999999999999998E-3</v>
      </c>
      <c r="Z973" s="1">
        <f t="shared" si="747"/>
        <v>0.64051666666666662</v>
      </c>
      <c r="AA973" s="2">
        <f t="shared" si="723"/>
        <v>0.96680000000000077</v>
      </c>
      <c r="AB973" s="1">
        <f t="shared" si="724"/>
        <v>5.3041659154598117E-2</v>
      </c>
      <c r="AC973" s="1">
        <f t="shared" si="725"/>
        <v>1.0954451736580464</v>
      </c>
      <c r="AD973" s="1">
        <f t="shared" si="726"/>
        <v>1.0954451734069481</v>
      </c>
      <c r="AE973" s="1">
        <f t="shared" si="727"/>
        <v>1.0954451733981714</v>
      </c>
      <c r="AF973" s="1">
        <f t="shared" si="728"/>
        <v>1.0954451733978647</v>
      </c>
      <c r="AG973" s="1">
        <f t="shared" si="729"/>
        <v>0.97613662578247529</v>
      </c>
      <c r="AH973" s="1">
        <f t="shared" si="730"/>
        <v>1.1371654565432165</v>
      </c>
      <c r="AI973" s="2">
        <f t="shared" si="748"/>
        <v>22.596271297779221</v>
      </c>
      <c r="AJ973" s="1">
        <f>VLOOKUP(AI973,Graph!$D$3:$M$50,col)</f>
        <v>6.0000000000000001E-3</v>
      </c>
      <c r="AK973" s="1">
        <f>VLOOKUP(AI973,Graph!$D$3:$M$50,col+1)</f>
        <v>4.7999999999999996E-3</v>
      </c>
      <c r="AL973" s="1">
        <f t="shared" si="731"/>
        <v>5.1999999999999998E-3</v>
      </c>
      <c r="AM973" s="1">
        <f t="shared" si="749"/>
        <v>0.64051666666666662</v>
      </c>
      <c r="AN973" s="2">
        <f t="shared" si="732"/>
        <v>0.96680000000000077</v>
      </c>
      <c r="AO973" s="1">
        <f t="shared" si="733"/>
        <v>5.3041659154598117E-2</v>
      </c>
      <c r="AP973" s="1">
        <f t="shared" si="734"/>
        <v>1.0954451733978539</v>
      </c>
      <c r="AQ973" s="1">
        <f t="shared" si="735"/>
        <v>1.0954451733978534</v>
      </c>
      <c r="AR973" s="1">
        <f t="shared" si="736"/>
        <v>1.0954451733978534</v>
      </c>
      <c r="AS973" s="1">
        <f t="shared" si="737"/>
        <v>1.0954451733978534</v>
      </c>
      <c r="AT973" s="1">
        <f t="shared" si="738"/>
        <v>0.97613662578247529</v>
      </c>
      <c r="AU973" s="1">
        <f t="shared" si="739"/>
        <v>1.137165456543205</v>
      </c>
      <c r="AV973" s="2">
        <f t="shared" si="752"/>
        <v>972</v>
      </c>
      <c r="AW973" s="1">
        <f t="shared" si="753"/>
        <v>1137.165456543205</v>
      </c>
      <c r="AX973" s="1">
        <f t="shared" si="754"/>
        <v>0.97613662578247529</v>
      </c>
      <c r="AY973" s="1">
        <f t="shared" si="755"/>
        <v>1.0954451733978534</v>
      </c>
      <c r="AZ973" s="1">
        <f t="shared" si="750"/>
        <v>5.1999999999999998E-3</v>
      </c>
      <c r="BA973" s="1">
        <f t="shared" si="751"/>
        <v>22.596271297779221</v>
      </c>
    </row>
    <row r="974" spans="1:53">
      <c r="A974" s="2">
        <f t="shared" si="709"/>
        <v>0.97300000000000075</v>
      </c>
      <c r="B974" s="1">
        <f t="shared" si="743"/>
        <v>1.0359608333333343</v>
      </c>
      <c r="C974" s="1">
        <f t="shared" si="710"/>
        <v>5.5371465576431807E-2</v>
      </c>
      <c r="D974" s="1">
        <f t="shared" si="744"/>
        <v>1.1005472462777173</v>
      </c>
      <c r="E974" s="1">
        <f t="shared" si="742"/>
        <v>1.1005675562422239</v>
      </c>
      <c r="F974" s="1">
        <f t="shared" si="742"/>
        <v>1.1005683080625015</v>
      </c>
      <c r="G974" s="1">
        <f t="shared" si="742"/>
        <v>1.1005683358901968</v>
      </c>
      <c r="H974" s="1">
        <f t="shared" si="711"/>
        <v>1.1722204158929881</v>
      </c>
      <c r="I974" s="1">
        <f t="shared" si="745"/>
        <v>22.826114307762222</v>
      </c>
      <c r="J974" s="1">
        <f>VLOOKUP($I974,Graph!$D$3:$M$50,col)</f>
        <v>6.0000000000000001E-3</v>
      </c>
      <c r="K974" s="1">
        <f>VLOOKUP($I974,Graph!$D$3:$M$50,col+1)</f>
        <v>4.7999999999999996E-3</v>
      </c>
      <c r="L974" s="1">
        <f t="shared" si="712"/>
        <v>5.1999999999999998E-3</v>
      </c>
      <c r="M974" s="1">
        <f t="shared" si="713"/>
        <v>0.64051666666666662</v>
      </c>
      <c r="N974" s="1">
        <f t="shared" si="714"/>
        <v>0.96780000000000077</v>
      </c>
      <c r="O974" s="1">
        <f t="shared" si="715"/>
        <v>5.3044658748192794E-2</v>
      </c>
      <c r="P974" s="1">
        <f t="shared" si="716"/>
        <v>1.0956261536414169</v>
      </c>
      <c r="Q974" s="1">
        <f t="shared" si="717"/>
        <v>1.0954577982722733</v>
      </c>
      <c r="R974" s="1">
        <f t="shared" si="718"/>
        <v>1.0954519183460103</v>
      </c>
      <c r="S974" s="1">
        <f t="shared" si="719"/>
        <v>1.0954517128127472</v>
      </c>
      <c r="T974" s="1">
        <f t="shared" si="720"/>
        <v>0.97614471965442273</v>
      </c>
      <c r="U974" s="1">
        <f t="shared" si="721"/>
        <v>1.1389370354301482</v>
      </c>
      <c r="V974" s="2">
        <f t="shared" si="746"/>
        <v>22.607999379179734</v>
      </c>
      <c r="W974" s="1">
        <f>VLOOKUP(V974,Graph!$D$3:$M$50,col)</f>
        <v>6.0000000000000001E-3</v>
      </c>
      <c r="X974" s="1">
        <f>VLOOKUP(V974,Graph!$D$3:$M$50,col+1)</f>
        <v>4.7999999999999996E-3</v>
      </c>
      <c r="Y974" s="1">
        <f t="shared" si="722"/>
        <v>5.1999999999999998E-3</v>
      </c>
      <c r="Z974" s="1">
        <f t="shared" si="747"/>
        <v>0.64051666666666662</v>
      </c>
      <c r="AA974" s="2">
        <f t="shared" si="723"/>
        <v>0.96780000000000077</v>
      </c>
      <c r="AB974" s="1">
        <f t="shared" si="724"/>
        <v>5.3044658748192794E-2</v>
      </c>
      <c r="AC974" s="1">
        <f t="shared" si="725"/>
        <v>1.0954517056281059</v>
      </c>
      <c r="AD974" s="1">
        <f t="shared" si="726"/>
        <v>1.0954517053769584</v>
      </c>
      <c r="AE974" s="1">
        <f t="shared" si="727"/>
        <v>1.0954517053681789</v>
      </c>
      <c r="AF974" s="1">
        <f t="shared" si="728"/>
        <v>1.0954517053678723</v>
      </c>
      <c r="AG974" s="1">
        <f t="shared" si="729"/>
        <v>0.97614471965442273</v>
      </c>
      <c r="AH974" s="1">
        <f t="shared" si="730"/>
        <v>1.1389370276897397</v>
      </c>
      <c r="AI974" s="2">
        <f t="shared" si="748"/>
        <v>22.607999327963803</v>
      </c>
      <c r="AJ974" s="1">
        <f>VLOOKUP(AI974,Graph!$D$3:$M$50,col)</f>
        <v>6.0000000000000001E-3</v>
      </c>
      <c r="AK974" s="1">
        <f>VLOOKUP(AI974,Graph!$D$3:$M$50,col+1)</f>
        <v>4.7999999999999996E-3</v>
      </c>
      <c r="AL974" s="1">
        <f t="shared" si="731"/>
        <v>5.1999999999999998E-3</v>
      </c>
      <c r="AM974" s="1">
        <f t="shared" si="749"/>
        <v>0.64051666666666662</v>
      </c>
      <c r="AN974" s="2">
        <f t="shared" si="732"/>
        <v>0.96780000000000077</v>
      </c>
      <c r="AO974" s="1">
        <f t="shared" si="733"/>
        <v>5.3044658748192794E-2</v>
      </c>
      <c r="AP974" s="1">
        <f t="shared" si="734"/>
        <v>1.0954517053678616</v>
      </c>
      <c r="AQ974" s="1">
        <f t="shared" si="735"/>
        <v>1.0954517053678612</v>
      </c>
      <c r="AR974" s="1">
        <f t="shared" si="736"/>
        <v>1.0954517053678614</v>
      </c>
      <c r="AS974" s="1">
        <f t="shared" si="737"/>
        <v>1.0954517053678614</v>
      </c>
      <c r="AT974" s="1">
        <f t="shared" si="738"/>
        <v>0.97614471965442273</v>
      </c>
      <c r="AU974" s="1">
        <f t="shared" si="739"/>
        <v>1.1389370276897284</v>
      </c>
      <c r="AV974" s="2">
        <f t="shared" si="752"/>
        <v>973</v>
      </c>
      <c r="AW974" s="1">
        <f t="shared" si="753"/>
        <v>1138.9370276897284</v>
      </c>
      <c r="AX974" s="1">
        <f t="shared" si="754"/>
        <v>0.97614471965442273</v>
      </c>
      <c r="AY974" s="1">
        <f t="shared" si="755"/>
        <v>1.0954517053678614</v>
      </c>
      <c r="AZ974" s="1">
        <f t="shared" si="750"/>
        <v>5.1999999999999998E-3</v>
      </c>
      <c r="BA974" s="1">
        <f t="shared" si="751"/>
        <v>22.607999327963803</v>
      </c>
    </row>
    <row r="975" spans="1:53">
      <c r="A975" s="2">
        <f t="shared" si="709"/>
        <v>0.97400000000000075</v>
      </c>
      <c r="B975" s="1">
        <f t="shared" si="743"/>
        <v>1.0370020000000009</v>
      </c>
      <c r="C975" s="1">
        <f t="shared" si="710"/>
        <v>5.5373979612163088E-2</v>
      </c>
      <c r="D975" s="1">
        <f t="shared" si="744"/>
        <v>1.1005526200112927</v>
      </c>
      <c r="E975" s="1">
        <f t="shared" si="742"/>
        <v>1.100573131197554</v>
      </c>
      <c r="F975" s="1">
        <f t="shared" si="742"/>
        <v>1.1005738905135325</v>
      </c>
      <c r="G975" s="1">
        <f t="shared" si="742"/>
        <v>1.1005739186203858</v>
      </c>
      <c r="H975" s="1">
        <f t="shared" si="711"/>
        <v>1.1740339584349426</v>
      </c>
      <c r="I975" s="1">
        <f t="shared" si="745"/>
        <v>22.837879671780087</v>
      </c>
      <c r="J975" s="1">
        <f>VLOOKUP($I975,Graph!$D$3:$M$50,col)</f>
        <v>6.0000000000000001E-3</v>
      </c>
      <c r="K975" s="1">
        <f>VLOOKUP($I975,Graph!$D$3:$M$50,col+1)</f>
        <v>4.7999999999999996E-3</v>
      </c>
      <c r="L975" s="1">
        <f t="shared" si="712"/>
        <v>5.1999999999999998E-3</v>
      </c>
      <c r="M975" s="1">
        <f t="shared" si="713"/>
        <v>0.64051666666666662</v>
      </c>
      <c r="N975" s="1">
        <f t="shared" si="714"/>
        <v>0.96880000000000077</v>
      </c>
      <c r="O975" s="1">
        <f t="shared" si="715"/>
        <v>5.3047652403065484E-2</v>
      </c>
      <c r="P975" s="1">
        <f t="shared" si="716"/>
        <v>1.0956326550691795</v>
      </c>
      <c r="Q975" s="1">
        <f t="shared" si="717"/>
        <v>1.0954643173075089</v>
      </c>
      <c r="R975" s="1">
        <f t="shared" si="718"/>
        <v>1.0954584375564638</v>
      </c>
      <c r="S975" s="1">
        <f t="shared" si="719"/>
        <v>1.0954582320139841</v>
      </c>
      <c r="T975" s="1">
        <f t="shared" si="720"/>
        <v>0.97615279692881185</v>
      </c>
      <c r="U975" s="1">
        <f t="shared" si="721"/>
        <v>1.140709526333459</v>
      </c>
      <c r="V975" s="2">
        <f t="shared" si="746"/>
        <v>22.619721333399156</v>
      </c>
      <c r="W975" s="1">
        <f>VLOOKUP(V975,Graph!$D$3:$M$50,col)</f>
        <v>6.0000000000000001E-3</v>
      </c>
      <c r="X975" s="1">
        <f>VLOOKUP(V975,Graph!$D$3:$M$50,col+1)</f>
        <v>4.7999999999999996E-3</v>
      </c>
      <c r="Y975" s="1">
        <f t="shared" si="722"/>
        <v>5.1999999999999998E-3</v>
      </c>
      <c r="Z975" s="1">
        <f t="shared" si="747"/>
        <v>0.64051666666666662</v>
      </c>
      <c r="AA975" s="2">
        <f t="shared" si="723"/>
        <v>0.96880000000000077</v>
      </c>
      <c r="AB975" s="1">
        <f t="shared" si="724"/>
        <v>5.3047652403065484E-2</v>
      </c>
      <c r="AC975" s="1">
        <f t="shared" si="725"/>
        <v>1.0954582248284841</v>
      </c>
      <c r="AD975" s="1">
        <f t="shared" si="726"/>
        <v>1.0954582245772881</v>
      </c>
      <c r="AE975" s="1">
        <f t="shared" si="727"/>
        <v>1.0954582245685065</v>
      </c>
      <c r="AF975" s="1">
        <f t="shared" si="728"/>
        <v>1.0954582245681996</v>
      </c>
      <c r="AG975" s="1">
        <f t="shared" si="729"/>
        <v>0.97615279692881185</v>
      </c>
      <c r="AH975" s="1">
        <f t="shared" si="730"/>
        <v>1.1407095185801035</v>
      </c>
      <c r="AI975" s="2">
        <f t="shared" si="748"/>
        <v>22.619721282150714</v>
      </c>
      <c r="AJ975" s="1">
        <f>VLOOKUP(AI975,Graph!$D$3:$M$50,col)</f>
        <v>6.0000000000000001E-3</v>
      </c>
      <c r="AK975" s="1">
        <f>VLOOKUP(AI975,Graph!$D$3:$M$50,col+1)</f>
        <v>4.7999999999999996E-3</v>
      </c>
      <c r="AL975" s="1">
        <f t="shared" si="731"/>
        <v>5.1999999999999998E-3</v>
      </c>
      <c r="AM975" s="1">
        <f t="shared" si="749"/>
        <v>0.64051666666666662</v>
      </c>
      <c r="AN975" s="2">
        <f t="shared" si="732"/>
        <v>0.96880000000000077</v>
      </c>
      <c r="AO975" s="1">
        <f t="shared" si="733"/>
        <v>5.3047652403065484E-2</v>
      </c>
      <c r="AP975" s="1">
        <f t="shared" si="734"/>
        <v>1.0954582245681888</v>
      </c>
      <c r="AQ975" s="1">
        <f t="shared" si="735"/>
        <v>1.0954582245681885</v>
      </c>
      <c r="AR975" s="1">
        <f t="shared" si="736"/>
        <v>1.0954582245681885</v>
      </c>
      <c r="AS975" s="1">
        <f t="shared" si="737"/>
        <v>1.0954582245681885</v>
      </c>
      <c r="AT975" s="1">
        <f t="shared" si="738"/>
        <v>0.97615279692881185</v>
      </c>
      <c r="AU975" s="1">
        <f t="shared" si="739"/>
        <v>1.1407095185800917</v>
      </c>
      <c r="AV975" s="2">
        <f t="shared" si="752"/>
        <v>974</v>
      </c>
      <c r="AW975" s="1">
        <f t="shared" si="753"/>
        <v>1140.7095185800918</v>
      </c>
      <c r="AX975" s="1">
        <f t="shared" si="754"/>
        <v>0.97615279692881185</v>
      </c>
      <c r="AY975" s="1">
        <f t="shared" si="755"/>
        <v>1.0954582245681885</v>
      </c>
      <c r="AZ975" s="1">
        <f t="shared" si="750"/>
        <v>5.1999999999999998E-3</v>
      </c>
      <c r="BA975" s="1">
        <f t="shared" si="751"/>
        <v>22.619721282150714</v>
      </c>
    </row>
    <row r="976" spans="1:53">
      <c r="A976" s="2">
        <f t="shared" si="709"/>
        <v>0.97500000000000075</v>
      </c>
      <c r="B976" s="1">
        <f t="shared" si="743"/>
        <v>1.0380431666666676</v>
      </c>
      <c r="C976" s="1">
        <f t="shared" si="710"/>
        <v>5.5376488661592838E-2</v>
      </c>
      <c r="D976" s="1">
        <f t="shared" si="744"/>
        <v>1.1005579831651671</v>
      </c>
      <c r="E976" s="1">
        <f t="shared" si="742"/>
        <v>1.1005786952116876</v>
      </c>
      <c r="F976" s="1">
        <f t="shared" si="742"/>
        <v>1.1005794620108138</v>
      </c>
      <c r="G976" s="1">
        <f t="shared" si="742"/>
        <v>1.1005794903963901</v>
      </c>
      <c r="H976" s="1">
        <f t="shared" si="711"/>
        <v>1.1758484357790933</v>
      </c>
      <c r="I976" s="1">
        <f t="shared" si="745"/>
        <v>22.8496389811474</v>
      </c>
      <c r="J976" s="1">
        <f>VLOOKUP($I976,Graph!$D$3:$M$50,col)</f>
        <v>6.0000000000000001E-3</v>
      </c>
      <c r="K976" s="1">
        <f>VLOOKUP($I976,Graph!$D$3:$M$50,col+1)</f>
        <v>4.7999999999999996E-3</v>
      </c>
      <c r="L976" s="1">
        <f t="shared" si="712"/>
        <v>5.1999999999999998E-3</v>
      </c>
      <c r="M976" s="1">
        <f t="shared" si="713"/>
        <v>0.64051666666666662</v>
      </c>
      <c r="N976" s="1">
        <f t="shared" si="714"/>
        <v>0.96980000000000077</v>
      </c>
      <c r="O976" s="1">
        <f t="shared" si="715"/>
        <v>5.3050640136831723E-2</v>
      </c>
      <c r="P976" s="1">
        <f t="shared" si="716"/>
        <v>1.0956391437926771</v>
      </c>
      <c r="Q976" s="1">
        <f t="shared" si="717"/>
        <v>1.0954708236104689</v>
      </c>
      <c r="R976" s="1">
        <f t="shared" si="718"/>
        <v>1.0954649440346083</v>
      </c>
      <c r="S976" s="1">
        <f t="shared" si="719"/>
        <v>1.0954647384829415</v>
      </c>
      <c r="T976" s="1">
        <f t="shared" si="720"/>
        <v>0.97616085765664329</v>
      </c>
      <c r="U976" s="1">
        <f t="shared" si="721"/>
        <v>1.1424829365033518</v>
      </c>
      <c r="V976" s="2">
        <f t="shared" si="746"/>
        <v>22.63143722104784</v>
      </c>
      <c r="W976" s="1">
        <f>VLOOKUP(V976,Graph!$D$3:$M$50,col)</f>
        <v>6.0000000000000001E-3</v>
      </c>
      <c r="X976" s="1">
        <f>VLOOKUP(V976,Graph!$D$3:$M$50,col+1)</f>
        <v>4.7999999999999996E-3</v>
      </c>
      <c r="Y976" s="1">
        <f t="shared" si="722"/>
        <v>5.1999999999999998E-3</v>
      </c>
      <c r="Z976" s="1">
        <f t="shared" si="747"/>
        <v>0.64051666666666662</v>
      </c>
      <c r="AA976" s="2">
        <f t="shared" si="723"/>
        <v>0.96980000000000077</v>
      </c>
      <c r="AB976" s="1">
        <f t="shared" si="724"/>
        <v>5.3050640136831723E-2</v>
      </c>
      <c r="AC976" s="1">
        <f t="shared" si="725"/>
        <v>1.0954647312965853</v>
      </c>
      <c r="AD976" s="1">
        <f t="shared" si="726"/>
        <v>1.0954647310453405</v>
      </c>
      <c r="AE976" s="1">
        <f t="shared" si="727"/>
        <v>1.0954647310365566</v>
      </c>
      <c r="AF976" s="1">
        <f t="shared" si="728"/>
        <v>1.0954647310362495</v>
      </c>
      <c r="AG976" s="1">
        <f t="shared" si="729"/>
        <v>0.97616085765664329</v>
      </c>
      <c r="AH976" s="1">
        <f t="shared" si="730"/>
        <v>1.1424829287370419</v>
      </c>
      <c r="AI976" s="2">
        <f t="shared" si="748"/>
        <v>22.631437169766915</v>
      </c>
      <c r="AJ976" s="1">
        <f>VLOOKUP(AI976,Graph!$D$3:$M$50,col)</f>
        <v>6.0000000000000001E-3</v>
      </c>
      <c r="AK976" s="1">
        <f>VLOOKUP(AI976,Graph!$D$3:$M$50,col+1)</f>
        <v>4.7999999999999996E-3</v>
      </c>
      <c r="AL976" s="1">
        <f t="shared" si="731"/>
        <v>5.1999999999999998E-3</v>
      </c>
      <c r="AM976" s="1">
        <f t="shared" si="749"/>
        <v>0.64051666666666662</v>
      </c>
      <c r="AN976" s="2">
        <f t="shared" si="732"/>
        <v>0.96980000000000077</v>
      </c>
      <c r="AO976" s="1">
        <f t="shared" si="733"/>
        <v>5.3050640136831723E-2</v>
      </c>
      <c r="AP976" s="1">
        <f t="shared" si="734"/>
        <v>1.0954647310362384</v>
      </c>
      <c r="AQ976" s="1">
        <f t="shared" si="735"/>
        <v>1.0954647310362382</v>
      </c>
      <c r="AR976" s="1">
        <f t="shared" si="736"/>
        <v>1.095464731036238</v>
      </c>
      <c r="AS976" s="1">
        <f t="shared" si="737"/>
        <v>1.0954647310362384</v>
      </c>
      <c r="AT976" s="1">
        <f t="shared" si="738"/>
        <v>0.97616085765664329</v>
      </c>
      <c r="AU976" s="1">
        <f t="shared" si="739"/>
        <v>1.1424829287370304</v>
      </c>
      <c r="AV976" s="2">
        <f t="shared" si="752"/>
        <v>975</v>
      </c>
      <c r="AW976" s="1">
        <f t="shared" si="753"/>
        <v>1142.4829287370303</v>
      </c>
      <c r="AX976" s="1">
        <f t="shared" si="754"/>
        <v>0.97616085765664329</v>
      </c>
      <c r="AY976" s="1">
        <f t="shared" si="755"/>
        <v>1.0954647310362384</v>
      </c>
      <c r="AZ976" s="1">
        <f t="shared" si="750"/>
        <v>5.1999999999999998E-3</v>
      </c>
      <c r="BA976" s="1">
        <f t="shared" si="751"/>
        <v>22.631437169766915</v>
      </c>
    </row>
    <row r="977" spans="1:53">
      <c r="A977" s="2">
        <f t="shared" si="709"/>
        <v>0.97600000000000076</v>
      </c>
      <c r="B977" s="1">
        <f t="shared" si="743"/>
        <v>1.0390843333333342</v>
      </c>
      <c r="C977" s="1">
        <f t="shared" si="710"/>
        <v>5.5378992739539175E-2</v>
      </c>
      <c r="D977" s="1">
        <f t="shared" si="744"/>
        <v>1.1005633357705493</v>
      </c>
      <c r="E977" s="1">
        <f t="shared" si="742"/>
        <v>1.1005842483167994</v>
      </c>
      <c r="F977" s="1">
        <f t="shared" si="742"/>
        <v>1.1005850225865506</v>
      </c>
      <c r="G977" s="1">
        <f t="shared" si="742"/>
        <v>1.1005850512504174</v>
      </c>
      <c r="H977" s="1">
        <f t="shared" si="711"/>
        <v>1.1776638474438912</v>
      </c>
      <c r="I977" s="1">
        <f t="shared" si="745"/>
        <v>22.861392245197283</v>
      </c>
      <c r="J977" s="1">
        <f>VLOOKUP($I977,Graph!$D$3:$M$50,col)</f>
        <v>6.0000000000000001E-3</v>
      </c>
      <c r="K977" s="1">
        <f>VLOOKUP($I977,Graph!$D$3:$M$50,col+1)</f>
        <v>4.7999999999999996E-3</v>
      </c>
      <c r="L977" s="1">
        <f t="shared" si="712"/>
        <v>5.1999999999999998E-3</v>
      </c>
      <c r="M977" s="1">
        <f t="shared" si="713"/>
        <v>0.64051666666666662</v>
      </c>
      <c r="N977" s="1">
        <f t="shared" si="714"/>
        <v>0.97080000000000077</v>
      </c>
      <c r="O977" s="1">
        <f t="shared" si="715"/>
        <v>5.3053621967037591E-2</v>
      </c>
      <c r="P977" s="1">
        <f t="shared" si="716"/>
        <v>1.0956456198491045</v>
      </c>
      <c r="Q977" s="1">
        <f t="shared" si="717"/>
        <v>1.0954773172184116</v>
      </c>
      <c r="R977" s="1">
        <f t="shared" si="718"/>
        <v>1.095471437817702</v>
      </c>
      <c r="S977" s="1">
        <f t="shared" si="719"/>
        <v>1.0954712322568771</v>
      </c>
      <c r="T977" s="1">
        <f t="shared" si="720"/>
        <v>0.97616890188870908</v>
      </c>
      <c r="U977" s="1">
        <f t="shared" si="721"/>
        <v>1.1442572654633052</v>
      </c>
      <c r="V977" s="2">
        <f t="shared" si="746"/>
        <v>22.643147051528477</v>
      </c>
      <c r="W977" s="1">
        <f>VLOOKUP(V977,Graph!$D$3:$M$50,col)</f>
        <v>6.0000000000000001E-3</v>
      </c>
      <c r="X977" s="1">
        <f>VLOOKUP(V977,Graph!$D$3:$M$50,col+1)</f>
        <v>4.7999999999999996E-3</v>
      </c>
      <c r="Y977" s="1">
        <f t="shared" si="722"/>
        <v>5.1999999999999998E-3</v>
      </c>
      <c r="Z977" s="1">
        <f t="shared" si="747"/>
        <v>0.64051666666666662</v>
      </c>
      <c r="AA977" s="2">
        <f t="shared" si="723"/>
        <v>0.97080000000000077</v>
      </c>
      <c r="AB977" s="1">
        <f t="shared" si="724"/>
        <v>5.3053621967037591E-2</v>
      </c>
      <c r="AC977" s="1">
        <f t="shared" si="725"/>
        <v>1.0954712250696663</v>
      </c>
      <c r="AD977" s="1">
        <f t="shared" si="726"/>
        <v>1.0954712248183729</v>
      </c>
      <c r="AE977" s="1">
        <f t="shared" si="727"/>
        <v>1.0954712248095868</v>
      </c>
      <c r="AF977" s="1">
        <f t="shared" si="728"/>
        <v>1.0954712248092795</v>
      </c>
      <c r="AG977" s="1">
        <f t="shared" si="729"/>
        <v>0.97616890188870908</v>
      </c>
      <c r="AH977" s="1">
        <f t="shared" si="730"/>
        <v>1.144257257684034</v>
      </c>
      <c r="AI977" s="2">
        <f t="shared" si="748"/>
        <v>22.643147000215073</v>
      </c>
      <c r="AJ977" s="1">
        <f>VLOOKUP(AI977,Graph!$D$3:$M$50,col)</f>
        <v>6.0000000000000001E-3</v>
      </c>
      <c r="AK977" s="1">
        <f>VLOOKUP(AI977,Graph!$D$3:$M$50,col+1)</f>
        <v>4.7999999999999996E-3</v>
      </c>
      <c r="AL977" s="1">
        <f t="shared" si="731"/>
        <v>5.1999999999999998E-3</v>
      </c>
      <c r="AM977" s="1">
        <f t="shared" si="749"/>
        <v>0.64051666666666662</v>
      </c>
      <c r="AN977" s="2">
        <f t="shared" si="732"/>
        <v>0.97080000000000077</v>
      </c>
      <c r="AO977" s="1">
        <f t="shared" si="733"/>
        <v>5.3053621967037591E-2</v>
      </c>
      <c r="AP977" s="1">
        <f t="shared" si="734"/>
        <v>1.0954712248092691</v>
      </c>
      <c r="AQ977" s="1">
        <f t="shared" si="735"/>
        <v>1.0954712248092684</v>
      </c>
      <c r="AR977" s="1">
        <f t="shared" si="736"/>
        <v>1.0954712248092684</v>
      </c>
      <c r="AS977" s="1">
        <f t="shared" si="737"/>
        <v>1.0954712248092684</v>
      </c>
      <c r="AT977" s="1">
        <f t="shared" si="738"/>
        <v>0.97616890188870908</v>
      </c>
      <c r="AU977" s="1">
        <f t="shared" si="739"/>
        <v>1.1442572576840224</v>
      </c>
      <c r="AV977" s="2">
        <f t="shared" si="752"/>
        <v>976</v>
      </c>
      <c r="AW977" s="1">
        <f t="shared" si="753"/>
        <v>1144.2572576840225</v>
      </c>
      <c r="AX977" s="1">
        <f t="shared" si="754"/>
        <v>0.97616890188870908</v>
      </c>
      <c r="AY977" s="1">
        <f t="shared" si="755"/>
        <v>1.0954712248092684</v>
      </c>
      <c r="AZ977" s="1">
        <f t="shared" si="750"/>
        <v>5.1999999999999998E-3</v>
      </c>
      <c r="BA977" s="1">
        <f t="shared" si="751"/>
        <v>22.643147000215073</v>
      </c>
    </row>
    <row r="978" spans="1:53">
      <c r="A978" s="2">
        <f t="shared" si="709"/>
        <v>0.97700000000000076</v>
      </c>
      <c r="B978" s="1">
        <f t="shared" si="743"/>
        <v>1.0401255000000009</v>
      </c>
      <c r="C978" s="1">
        <f t="shared" si="710"/>
        <v>5.538149186076137E-2</v>
      </c>
      <c r="D978" s="1">
        <f t="shared" si="744"/>
        <v>1.1005686778585262</v>
      </c>
      <c r="E978" s="1">
        <f t="shared" si="742"/>
        <v>1.1005897905449364</v>
      </c>
      <c r="F978" s="1">
        <f t="shared" si="742"/>
        <v>1.1005905722728211</v>
      </c>
      <c r="G978" s="1">
        <f t="shared" si="742"/>
        <v>1.1005906012145459</v>
      </c>
      <c r="H978" s="1">
        <f t="shared" si="711"/>
        <v>1.1794801929485268</v>
      </c>
      <c r="I978" s="1">
        <f t="shared" si="745"/>
        <v>22.873139473238894</v>
      </c>
      <c r="J978" s="1">
        <f>VLOOKUP($I978,Graph!$D$3:$M$50,col)</f>
        <v>6.0000000000000001E-3</v>
      </c>
      <c r="K978" s="1">
        <f>VLOOKUP($I978,Graph!$D$3:$M$50,col+1)</f>
        <v>4.7999999999999996E-3</v>
      </c>
      <c r="L978" s="1">
        <f t="shared" si="712"/>
        <v>5.1999999999999998E-3</v>
      </c>
      <c r="M978" s="1">
        <f t="shared" si="713"/>
        <v>0.64051666666666662</v>
      </c>
      <c r="N978" s="1">
        <f t="shared" si="714"/>
        <v>0.97180000000000077</v>
      </c>
      <c r="O978" s="1">
        <f t="shared" si="715"/>
        <v>5.3056597911159784E-2</v>
      </c>
      <c r="P978" s="1">
        <f t="shared" si="716"/>
        <v>1.0956520832755117</v>
      </c>
      <c r="Q978" s="1">
        <f t="shared" si="717"/>
        <v>1.09548379816845</v>
      </c>
      <c r="R978" s="1">
        <f t="shared" si="718"/>
        <v>1.0954779189428563</v>
      </c>
      <c r="S978" s="1">
        <f t="shared" si="719"/>
        <v>1.095477713372903</v>
      </c>
      <c r="T978" s="1">
        <f t="shared" si="720"/>
        <v>0.97617692967559355</v>
      </c>
      <c r="U978" s="1">
        <f t="shared" si="721"/>
        <v>1.1460325127375366</v>
      </c>
      <c r="V978" s="2">
        <f t="shared" si="746"/>
        <v>22.654850834219424</v>
      </c>
      <c r="W978" s="1">
        <f>VLOOKUP(V978,Graph!$D$3:$M$50,col)</f>
        <v>6.0000000000000001E-3</v>
      </c>
      <c r="X978" s="1">
        <f>VLOOKUP(V978,Graph!$D$3:$M$50,col+1)</f>
        <v>4.7999999999999996E-3</v>
      </c>
      <c r="Y978" s="1">
        <f t="shared" si="722"/>
        <v>5.1999999999999998E-3</v>
      </c>
      <c r="Z978" s="1">
        <f t="shared" si="747"/>
        <v>0.64051666666666662</v>
      </c>
      <c r="AA978" s="2">
        <f t="shared" si="723"/>
        <v>0.97180000000000077</v>
      </c>
      <c r="AB978" s="1">
        <f t="shared" si="724"/>
        <v>5.3056597911159784E-2</v>
      </c>
      <c r="AC978" s="1">
        <f t="shared" si="725"/>
        <v>1.0954777061848398</v>
      </c>
      <c r="AD978" s="1">
        <f t="shared" si="726"/>
        <v>1.0954777059334984</v>
      </c>
      <c r="AE978" s="1">
        <f t="shared" si="727"/>
        <v>1.0954777059247094</v>
      </c>
      <c r="AF978" s="1">
        <f t="shared" si="728"/>
        <v>1.0954777059244021</v>
      </c>
      <c r="AG978" s="1">
        <f t="shared" si="729"/>
        <v>0.97617692967559355</v>
      </c>
      <c r="AH978" s="1">
        <f t="shared" si="730"/>
        <v>1.1460325049452975</v>
      </c>
      <c r="AI978" s="2">
        <f t="shared" si="748"/>
        <v>22.654850782873581</v>
      </c>
      <c r="AJ978" s="1">
        <f>VLOOKUP(AI978,Graph!$D$3:$M$50,col)</f>
        <v>6.0000000000000001E-3</v>
      </c>
      <c r="AK978" s="1">
        <f>VLOOKUP(AI978,Graph!$D$3:$M$50,col+1)</f>
        <v>4.7999999999999996E-3</v>
      </c>
      <c r="AL978" s="1">
        <f t="shared" si="731"/>
        <v>5.1999999999999998E-3</v>
      </c>
      <c r="AM978" s="1">
        <f t="shared" si="749"/>
        <v>0.64051666666666662</v>
      </c>
      <c r="AN978" s="2">
        <f t="shared" si="732"/>
        <v>0.97180000000000077</v>
      </c>
      <c r="AO978" s="1">
        <f t="shared" si="733"/>
        <v>5.3056597911159784E-2</v>
      </c>
      <c r="AP978" s="1">
        <f t="shared" si="734"/>
        <v>1.0954777059243914</v>
      </c>
      <c r="AQ978" s="1">
        <f t="shared" si="735"/>
        <v>1.095477705924391</v>
      </c>
      <c r="AR978" s="1">
        <f t="shared" si="736"/>
        <v>1.0954777059243912</v>
      </c>
      <c r="AS978" s="1">
        <f t="shared" si="737"/>
        <v>1.0954777059243914</v>
      </c>
      <c r="AT978" s="1">
        <f t="shared" si="738"/>
        <v>0.97617692967559355</v>
      </c>
      <c r="AU978" s="1">
        <f t="shared" si="739"/>
        <v>1.1460325049452864</v>
      </c>
      <c r="AV978" s="2">
        <f t="shared" si="752"/>
        <v>977</v>
      </c>
      <c r="AW978" s="1">
        <f t="shared" si="753"/>
        <v>1146.0325049452865</v>
      </c>
      <c r="AX978" s="1">
        <f t="shared" si="754"/>
        <v>0.97617692967559355</v>
      </c>
      <c r="AY978" s="1">
        <f t="shared" si="755"/>
        <v>1.0954777059243914</v>
      </c>
      <c r="AZ978" s="1">
        <f t="shared" si="750"/>
        <v>5.1999999999999998E-3</v>
      </c>
      <c r="BA978" s="1">
        <f t="shared" si="751"/>
        <v>22.654850782873581</v>
      </c>
    </row>
    <row r="979" spans="1:53">
      <c r="A979" s="2">
        <f t="shared" si="709"/>
        <v>0.97800000000000076</v>
      </c>
      <c r="B979" s="1">
        <f t="shared" si="743"/>
        <v>1.0411666666666675</v>
      </c>
      <c r="C979" s="1">
        <f t="shared" si="710"/>
        <v>5.5383986039960503E-2</v>
      </c>
      <c r="D979" s="1">
        <f t="shared" si="744"/>
        <v>1.1005740094600616</v>
      </c>
      <c r="E979" s="1">
        <f t="shared" si="742"/>
        <v>1.100595321928022</v>
      </c>
      <c r="F979" s="1">
        <f t="shared" si="742"/>
        <v>1.100596111101579</v>
      </c>
      <c r="G979" s="1">
        <f t="shared" si="742"/>
        <v>1.1005961403207298</v>
      </c>
      <c r="H979" s="1">
        <f t="shared" si="711"/>
        <v>1.1812974718129339</v>
      </c>
      <c r="I979" s="1">
        <f t="shared" si="745"/>
        <v>22.884880674557536</v>
      </c>
      <c r="J979" s="1">
        <f>VLOOKUP($I979,Graph!$D$3:$M$50,col)</f>
        <v>6.0000000000000001E-3</v>
      </c>
      <c r="K979" s="1">
        <f>VLOOKUP($I979,Graph!$D$3:$M$50,col+1)</f>
        <v>4.7999999999999996E-3</v>
      </c>
      <c r="L979" s="1">
        <f t="shared" si="712"/>
        <v>5.1999999999999998E-3</v>
      </c>
      <c r="M979" s="1">
        <f t="shared" si="713"/>
        <v>0.64051666666666662</v>
      </c>
      <c r="N979" s="1">
        <f t="shared" si="714"/>
        <v>0.97280000000000078</v>
      </c>
      <c r="O979" s="1">
        <f t="shared" si="715"/>
        <v>5.3059567986606222E-2</v>
      </c>
      <c r="P979" s="1">
        <f t="shared" si="716"/>
        <v>1.0956585341088034</v>
      </c>
      <c r="Q979" s="1">
        <f t="shared" si="717"/>
        <v>1.0954902664975532</v>
      </c>
      <c r="R979" s="1">
        <f t="shared" si="718"/>
        <v>1.0954843874470399</v>
      </c>
      <c r="S979" s="1">
        <f t="shared" si="719"/>
        <v>1.0954841818679872</v>
      </c>
      <c r="T979" s="1">
        <f t="shared" si="720"/>
        <v>0.97618494106767462</v>
      </c>
      <c r="U979" s="1">
        <f t="shared" si="721"/>
        <v>1.1478086778510035</v>
      </c>
      <c r="V979" s="2">
        <f t="shared" si="746"/>
        <v>22.666548578474956</v>
      </c>
      <c r="W979" s="1">
        <f>VLOOKUP(V979,Graph!$D$3:$M$50,col)</f>
        <v>6.0000000000000001E-3</v>
      </c>
      <c r="X979" s="1">
        <f>VLOOKUP(V979,Graph!$D$3:$M$50,col+1)</f>
        <v>4.7999999999999996E-3</v>
      </c>
      <c r="Y979" s="1">
        <f t="shared" si="722"/>
        <v>5.1999999999999998E-3</v>
      </c>
      <c r="Z979" s="1">
        <f t="shared" si="747"/>
        <v>0.64051666666666662</v>
      </c>
      <c r="AA979" s="2">
        <f t="shared" si="723"/>
        <v>0.97280000000000078</v>
      </c>
      <c r="AB979" s="1">
        <f t="shared" si="724"/>
        <v>5.3059567986606222E-2</v>
      </c>
      <c r="AC979" s="1">
        <f t="shared" si="725"/>
        <v>1.0954841746790736</v>
      </c>
      <c r="AD979" s="1">
        <f t="shared" si="726"/>
        <v>1.0954841744276835</v>
      </c>
      <c r="AE979" s="1">
        <f t="shared" si="727"/>
        <v>1.0954841744188926</v>
      </c>
      <c r="AF979" s="1">
        <f t="shared" si="728"/>
        <v>1.0954841744185853</v>
      </c>
      <c r="AG979" s="1">
        <f t="shared" si="729"/>
        <v>0.97618494106767462</v>
      </c>
      <c r="AH979" s="1">
        <f t="shared" si="730"/>
        <v>1.1478086700457897</v>
      </c>
      <c r="AI979" s="2">
        <f t="shared" si="748"/>
        <v>22.666548527096687</v>
      </c>
      <c r="AJ979" s="1">
        <f>VLOOKUP(AI979,Graph!$D$3:$M$50,col)</f>
        <v>6.0000000000000001E-3</v>
      </c>
      <c r="AK979" s="1">
        <f>VLOOKUP(AI979,Graph!$D$3:$M$50,col+1)</f>
        <v>4.7999999999999996E-3</v>
      </c>
      <c r="AL979" s="1">
        <f t="shared" si="731"/>
        <v>5.1999999999999998E-3</v>
      </c>
      <c r="AM979" s="1">
        <f t="shared" si="749"/>
        <v>0.64051666666666662</v>
      </c>
      <c r="AN979" s="2">
        <f t="shared" si="732"/>
        <v>0.97280000000000078</v>
      </c>
      <c r="AO979" s="1">
        <f t="shared" si="733"/>
        <v>5.3059567986606222E-2</v>
      </c>
      <c r="AP979" s="1">
        <f t="shared" si="734"/>
        <v>1.0954841744185746</v>
      </c>
      <c r="AQ979" s="1">
        <f t="shared" si="735"/>
        <v>1.0954841744185742</v>
      </c>
      <c r="AR979" s="1">
        <f t="shared" si="736"/>
        <v>1.0954841744185742</v>
      </c>
      <c r="AS979" s="1">
        <f t="shared" si="737"/>
        <v>1.0954841744185742</v>
      </c>
      <c r="AT979" s="1">
        <f t="shared" si="738"/>
        <v>0.97618494106767462</v>
      </c>
      <c r="AU979" s="1">
        <f t="shared" si="739"/>
        <v>1.1478086700457781</v>
      </c>
      <c r="AV979" s="2">
        <f t="shared" si="752"/>
        <v>978</v>
      </c>
      <c r="AW979" s="1">
        <f t="shared" si="753"/>
        <v>1147.8086700457782</v>
      </c>
      <c r="AX979" s="1">
        <f t="shared" si="754"/>
        <v>0.97618494106767462</v>
      </c>
      <c r="AY979" s="1">
        <f t="shared" si="755"/>
        <v>1.0954841744185742</v>
      </c>
      <c r="AZ979" s="1">
        <f t="shared" si="750"/>
        <v>5.1999999999999998E-3</v>
      </c>
      <c r="BA979" s="1">
        <f t="shared" si="751"/>
        <v>22.666548527096687</v>
      </c>
    </row>
    <row r="980" spans="1:53">
      <c r="A980" s="2">
        <f t="shared" si="709"/>
        <v>0.97900000000000076</v>
      </c>
      <c r="B980" s="1">
        <f t="shared" si="743"/>
        <v>1.0422078333333342</v>
      </c>
      <c r="C980" s="1">
        <f t="shared" si="710"/>
        <v>5.5386475291779438E-2</v>
      </c>
      <c r="D980" s="1">
        <f t="shared" si="744"/>
        <v>1.1005793306059986</v>
      </c>
      <c r="E980" s="1">
        <f t="shared" si="742"/>
        <v>1.1006008424978539</v>
      </c>
      <c r="F980" s="1">
        <f t="shared" si="742"/>
        <v>1.100601639104652</v>
      </c>
      <c r="G980" s="1">
        <f t="shared" si="742"/>
        <v>1.1006016686007991</v>
      </c>
      <c r="H980" s="1">
        <f t="shared" si="711"/>
        <v>1.1831156835577878</v>
      </c>
      <c r="I980" s="1">
        <f t="shared" si="745"/>
        <v>22.896615858414755</v>
      </c>
      <c r="J980" s="1">
        <f>VLOOKUP($I980,Graph!$D$3:$M$50,col)</f>
        <v>6.0000000000000001E-3</v>
      </c>
      <c r="K980" s="1">
        <f>VLOOKUP($I980,Graph!$D$3:$M$50,col+1)</f>
        <v>4.7999999999999996E-3</v>
      </c>
      <c r="L980" s="1">
        <f t="shared" si="712"/>
        <v>5.1999999999999998E-3</v>
      </c>
      <c r="M980" s="1">
        <f t="shared" si="713"/>
        <v>0.64051666666666662</v>
      </c>
      <c r="N980" s="1">
        <f t="shared" si="714"/>
        <v>0.97380000000000078</v>
      </c>
      <c r="O980" s="1">
        <f t="shared" si="715"/>
        <v>5.3062532210716148E-2</v>
      </c>
      <c r="P980" s="1">
        <f t="shared" si="716"/>
        <v>1.0956649723857421</v>
      </c>
      <c r="Q980" s="1">
        <f t="shared" si="717"/>
        <v>1.0954967222425451</v>
      </c>
      <c r="R980" s="1">
        <f t="shared" si="718"/>
        <v>1.0954908433670767</v>
      </c>
      <c r="S980" s="1">
        <f t="shared" si="719"/>
        <v>1.0954906377789537</v>
      </c>
      <c r="T980" s="1">
        <f t="shared" si="720"/>
        <v>0.97619293611512448</v>
      </c>
      <c r="U980" s="1">
        <f t="shared" si="721"/>
        <v>1.1495857603293997</v>
      </c>
      <c r="V980" s="2">
        <f t="shared" si="746"/>
        <v>22.678240293625215</v>
      </c>
      <c r="W980" s="1">
        <f>VLOOKUP(V980,Graph!$D$3:$M$50,col)</f>
        <v>6.0000000000000001E-3</v>
      </c>
      <c r="X980" s="1">
        <f>VLOOKUP(V980,Graph!$D$3:$M$50,col+1)</f>
        <v>4.7999999999999996E-3</v>
      </c>
      <c r="Y980" s="1">
        <f t="shared" si="722"/>
        <v>5.1999999999999998E-3</v>
      </c>
      <c r="Z980" s="1">
        <f t="shared" si="747"/>
        <v>0.64051666666666662</v>
      </c>
      <c r="AA980" s="2">
        <f t="shared" si="723"/>
        <v>0.97380000000000078</v>
      </c>
      <c r="AB980" s="1">
        <f t="shared" si="724"/>
        <v>5.3062532210716148E-2</v>
      </c>
      <c r="AC980" s="1">
        <f t="shared" si="725"/>
        <v>1.0954906305891916</v>
      </c>
      <c r="AD980" s="1">
        <f t="shared" si="726"/>
        <v>1.0954906303377534</v>
      </c>
      <c r="AE980" s="1">
        <f t="shared" si="727"/>
        <v>1.0954906303289602</v>
      </c>
      <c r="AF980" s="1">
        <f t="shared" si="728"/>
        <v>1.0954906303286525</v>
      </c>
      <c r="AG980" s="1">
        <f t="shared" si="729"/>
        <v>0.97619293611512448</v>
      </c>
      <c r="AH980" s="1">
        <f t="shared" si="730"/>
        <v>1.1495857525112043</v>
      </c>
      <c r="AI980" s="2">
        <f t="shared" si="748"/>
        <v>22.678240242214546</v>
      </c>
      <c r="AJ980" s="1">
        <f>VLOOKUP(AI980,Graph!$D$3:$M$50,col)</f>
        <v>6.0000000000000001E-3</v>
      </c>
      <c r="AK980" s="1">
        <f>VLOOKUP(AI980,Graph!$D$3:$M$50,col+1)</f>
        <v>4.7999999999999996E-3</v>
      </c>
      <c r="AL980" s="1">
        <f t="shared" si="731"/>
        <v>5.1999999999999998E-3</v>
      </c>
      <c r="AM980" s="1">
        <f t="shared" si="749"/>
        <v>0.64051666666666662</v>
      </c>
      <c r="AN980" s="2">
        <f t="shared" si="732"/>
        <v>0.97380000000000078</v>
      </c>
      <c r="AO980" s="1">
        <f t="shared" si="733"/>
        <v>5.3062532210716148E-2</v>
      </c>
      <c r="AP980" s="1">
        <f t="shared" si="734"/>
        <v>1.0954906303286418</v>
      </c>
      <c r="AQ980" s="1">
        <f t="shared" si="735"/>
        <v>1.0954906303286414</v>
      </c>
      <c r="AR980" s="1">
        <f t="shared" si="736"/>
        <v>1.0954906303286416</v>
      </c>
      <c r="AS980" s="1">
        <f t="shared" si="737"/>
        <v>1.0954906303286414</v>
      </c>
      <c r="AT980" s="1">
        <f t="shared" si="738"/>
        <v>0.97619293611512448</v>
      </c>
      <c r="AU980" s="1">
        <f t="shared" si="739"/>
        <v>1.1495857525111925</v>
      </c>
      <c r="AV980" s="2">
        <f t="shared" si="752"/>
        <v>979</v>
      </c>
      <c r="AW980" s="1">
        <f t="shared" si="753"/>
        <v>1149.5857525111926</v>
      </c>
      <c r="AX980" s="1">
        <f t="shared" si="754"/>
        <v>0.97619293611512448</v>
      </c>
      <c r="AY980" s="1">
        <f t="shared" si="755"/>
        <v>1.0954906303286414</v>
      </c>
      <c r="AZ980" s="1">
        <f t="shared" si="750"/>
        <v>5.1999999999999998E-3</v>
      </c>
      <c r="BA980" s="1">
        <f t="shared" si="751"/>
        <v>22.678240242214546</v>
      </c>
    </row>
    <row r="981" spans="1:53">
      <c r="A981" s="2">
        <f t="shared" ref="A981:A1001" si="756">A980+0.001</f>
        <v>0.98000000000000076</v>
      </c>
      <c r="B981" s="1">
        <f t="shared" si="743"/>
        <v>1.0432490000000008</v>
      </c>
      <c r="C981" s="1">
        <f t="shared" ref="C981:C1001" si="757">(4/27)*(b*A981/B981)^2</f>
        <v>5.5388959630803411E-2</v>
      </c>
      <c r="D981" s="1">
        <f t="shared" si="744"/>
        <v>1.1005846413270595</v>
      </c>
      <c r="E981" s="1">
        <f t="shared" ref="E981:G1000" si="758">SQRT(D981-($C981*D981-POWER(D981,1/3)+1)/($C981-POWER(D981,-2/3)/3))</f>
        <v>1.1006063522861056</v>
      </c>
      <c r="F981" s="1">
        <f t="shared" si="758"/>
        <v>1.1006071563137449</v>
      </c>
      <c r="G981" s="1">
        <f t="shared" si="758"/>
        <v>1.100607186086459</v>
      </c>
      <c r="H981" s="1">
        <f t="shared" ref="H981:H1001" si="759">SQRT(gn*(2*A981/3)^3)*G981*b</f>
        <v>1.1849348277045</v>
      </c>
      <c r="I981" s="1">
        <f t="shared" si="745"/>
        <v>22.908345034048402</v>
      </c>
      <c r="J981" s="1">
        <f>VLOOKUP($I981,Graph!$D$3:$M$50,col)</f>
        <v>6.0000000000000001E-3</v>
      </c>
      <c r="K981" s="1">
        <f>VLOOKUP($I981,Graph!$D$3:$M$50,col+1)</f>
        <v>4.7999999999999996E-3</v>
      </c>
      <c r="L981" s="1">
        <f t="shared" ref="L981:L1001" si="760">J981+Ratio*(K981-J981)</f>
        <v>5.1999999999999998E-3</v>
      </c>
      <c r="M981" s="1">
        <f t="shared" ref="M981:M1044" si="761">b-2*L981*L</f>
        <v>0.64051666666666662</v>
      </c>
      <c r="N981" s="1">
        <f t="shared" ref="N981:N1001" si="762">A981-L981*L</f>
        <v>0.97480000000000078</v>
      </c>
      <c r="O981" s="1">
        <f t="shared" ref="O981:O1001" si="763">(4/27)*(M981*N981/B981)^2</f>
        <v>5.306549060076067E-2</v>
      </c>
      <c r="P981" s="1">
        <f t="shared" ref="P981:P1001" si="764">SQRT(G981-(O981*G981-POWER(G981,1/3)+1)/(O981-POWER(G981,-2/3)/3))</f>
        <v>1.0956713981429458</v>
      </c>
      <c r="Q981" s="1">
        <f t="shared" ref="Q981:Q1001" si="765">SQRT(P981-(O981*P981-POWER(P981,1/3)+1)/(O981-POWER(P981,-2/3)/3))</f>
        <v>1.0955031654401084</v>
      </c>
      <c r="R981" s="1">
        <f t="shared" ref="R981:R1001" si="766">SQRT(Q981-(O981*Q981-POWER(Q981,1/3)+1)/(O981-POWER(Q981,-2/3)/3))</f>
        <v>1.0954972867396475</v>
      </c>
      <c r="S981" s="1">
        <f t="shared" ref="S981:S1001" si="767">SQRT(R981-(O981*R981-POWER(R981,1/3)+1)/(O981-POWER(R981,-2/3)/3))</f>
        <v>1.0954970811424838</v>
      </c>
      <c r="T981" s="1">
        <f t="shared" ref="T981:T1001" si="768">(M981/b)*POWER(N981/A981,3/2)</f>
        <v>0.97620091486791083</v>
      </c>
      <c r="U981" s="1">
        <f t="shared" ref="U981:U1001" si="769">SQRT(gn*(2*A981/3)^3)*S981*T981*b</f>
        <v>1.1513637596991544</v>
      </c>
      <c r="V981" s="2">
        <f t="shared" si="746"/>
        <v>22.689925988976402</v>
      </c>
      <c r="W981" s="1">
        <f>VLOOKUP(V981,Graph!$D$3:$M$50,col)</f>
        <v>6.0000000000000001E-3</v>
      </c>
      <c r="X981" s="1">
        <f>VLOOKUP(V981,Graph!$D$3:$M$50,col+1)</f>
        <v>4.7999999999999996E-3</v>
      </c>
      <c r="Y981" s="1">
        <f t="shared" ref="Y981:Y1001" si="770">W981+Ratio*(X981-W981)</f>
        <v>5.1999999999999998E-3</v>
      </c>
      <c r="Z981" s="1">
        <f t="shared" si="747"/>
        <v>0.64051666666666662</v>
      </c>
      <c r="AA981" s="2">
        <f t="shared" ref="AA981:AA1001" si="771">A981-Y981*L</f>
        <v>0.97480000000000078</v>
      </c>
      <c r="AB981" s="1">
        <f t="shared" ref="AB981:AB1001" si="772">(4/27)*(Z981*AA981/B981)^2</f>
        <v>5.306549060076067E-2</v>
      </c>
      <c r="AC981" s="1">
        <f t="shared" ref="AC981:AC1001" si="773">SQRT(S981-(AB981*S981-POWER(S981,1/3)+1)/(AB981-POWER(S981,-2/3)/3))</f>
        <v>1.0954970739518748</v>
      </c>
      <c r="AD981" s="1">
        <f t="shared" ref="AD981:AD1001" si="774">SQRT(AC981-(AB981*AC981-POWER(AC981,1/3)+1)/(AB981-POWER(AC981,-2/3)/3))</f>
        <v>1.0954970737003886</v>
      </c>
      <c r="AE981" s="1">
        <f t="shared" ref="AE981:AE1001" si="775">SQRT(AD981-(AB981*AD981-POWER(AD981,1/3)+1)/(AB981-POWER(AD981,-2/3)/3))</f>
        <v>1.095497073691593</v>
      </c>
      <c r="AF981" s="1">
        <f t="shared" ref="AF981:AF1001" si="776">SQRT(AE981-(AB981*AE981-POWER(AE981,1/3)+1)/(AB981-POWER(AE981,-2/3)/3))</f>
        <v>1.0954970736912855</v>
      </c>
      <c r="AG981" s="1">
        <f t="shared" ref="AG981:AG1001" si="777">(Z981/b)*POWER(AA981/A981,3/2)</f>
        <v>0.97620091486791083</v>
      </c>
      <c r="AH981" s="1">
        <f t="shared" ref="AH981:AH1001" si="778">SQRT(gn*(2*A981/3)^3)*AF981*AG981*b</f>
        <v>1.1513637518679698</v>
      </c>
      <c r="AI981" s="2">
        <f t="shared" si="748"/>
        <v>22.689925937533346</v>
      </c>
      <c r="AJ981" s="1">
        <f>VLOOKUP(AI981,Graph!$D$3:$M$50,col)</f>
        <v>6.0000000000000001E-3</v>
      </c>
      <c r="AK981" s="1">
        <f>VLOOKUP(AI981,Graph!$D$3:$M$50,col+1)</f>
        <v>4.7999999999999996E-3</v>
      </c>
      <c r="AL981" s="1">
        <f t="shared" ref="AL981:AL1001" si="779">AJ981+Ratio*(AK981-AJ981)</f>
        <v>5.1999999999999998E-3</v>
      </c>
      <c r="AM981" s="1">
        <f t="shared" si="749"/>
        <v>0.64051666666666662</v>
      </c>
      <c r="AN981" s="2">
        <f t="shared" ref="AN981:AN1001" si="780">A981-AL981*L</f>
        <v>0.97480000000000078</v>
      </c>
      <c r="AO981" s="1">
        <f t="shared" ref="AO981:AO1001" si="781">(4/27)*(AM981*AN981/B981)^2</f>
        <v>5.306549060076067E-2</v>
      </c>
      <c r="AP981" s="1">
        <f t="shared" ref="AP981:AP1001" si="782">SQRT(AF981-(AO981*AF981-POWER(AF981,1/3)+1)/(AO981-POWER(AF981,-2/3)/3))</f>
        <v>1.0954970736912746</v>
      </c>
      <c r="AQ981" s="1">
        <f t="shared" ref="AQ981:AQ1001" si="783">SQRT(AP981-(AO981*AP981-POWER(AP981,1/3)+1)/(AO981-POWER(AP981,-2/3)/3))</f>
        <v>1.0954970736912741</v>
      </c>
      <c r="AR981" s="1">
        <f t="shared" ref="AR981:AR1001" si="784">SQRT(AQ981-(AO981*AQ981-POWER(AQ981,1/3)+1)/(AO981-POWER(AQ981,-2/3)/3))</f>
        <v>1.0954970736912744</v>
      </c>
      <c r="AS981" s="1">
        <f t="shared" ref="AS981:AS1001" si="785">SQRT(AR981-(AO981*AR981-POWER(AR981,1/3)+1)/(AO981-POWER(AR981,-2/3)/3))</f>
        <v>1.0954970736912744</v>
      </c>
      <c r="AT981" s="1">
        <f t="shared" ref="AT981:AT1001" si="786">(AM981/b)*POWER(AN981/A981,3/2)</f>
        <v>0.97620091486791083</v>
      </c>
      <c r="AU981" s="1">
        <f t="shared" ref="AU981:AU1001" si="787">SQRT(gn*(2*A981/3)^3)*AS981*AT981*b</f>
        <v>1.1513637518679583</v>
      </c>
      <c r="AV981" s="2">
        <f t="shared" si="752"/>
        <v>980</v>
      </c>
      <c r="AW981" s="1">
        <f t="shared" si="753"/>
        <v>1151.3637518679582</v>
      </c>
      <c r="AX981" s="1">
        <f t="shared" si="754"/>
        <v>0.97620091486791083</v>
      </c>
      <c r="AY981" s="1">
        <f t="shared" si="755"/>
        <v>1.0954970736912744</v>
      </c>
      <c r="AZ981" s="1">
        <f t="shared" si="750"/>
        <v>5.1999999999999998E-3</v>
      </c>
      <c r="BA981" s="1">
        <f t="shared" si="751"/>
        <v>22.689925937533346</v>
      </c>
    </row>
    <row r="982" spans="1:53">
      <c r="A982" s="2">
        <f t="shared" si="756"/>
        <v>0.98100000000000076</v>
      </c>
      <c r="B982" s="1">
        <f t="shared" si="743"/>
        <v>1.0442901666666675</v>
      </c>
      <c r="C982" s="1">
        <f t="shared" si="757"/>
        <v>5.5391439071560016E-2</v>
      </c>
      <c r="D982" s="1">
        <f t="shared" si="744"/>
        <v>1.100589941653846</v>
      </c>
      <c r="E982" s="1">
        <f t="shared" si="758"/>
        <v>1.1006118513243273</v>
      </c>
      <c r="F982" s="1">
        <f t="shared" si="758"/>
        <v>1.100612662760438</v>
      </c>
      <c r="G982" s="1">
        <f t="shared" si="758"/>
        <v>1.1006126928092905</v>
      </c>
      <c r="H982" s="1">
        <f t="shared" si="759"/>
        <v>1.1867549037752172</v>
      </c>
      <c r="I982" s="1">
        <f t="shared" si="745"/>
        <v>22.920068210672735</v>
      </c>
      <c r="J982" s="1">
        <f>VLOOKUP($I982,Graph!$D$3:$M$50,col)</f>
        <v>6.0000000000000001E-3</v>
      </c>
      <c r="K982" s="1">
        <f>VLOOKUP($I982,Graph!$D$3:$M$50,col+1)</f>
        <v>4.7999999999999996E-3</v>
      </c>
      <c r="L982" s="1">
        <f t="shared" si="760"/>
        <v>5.1999999999999998E-3</v>
      </c>
      <c r="M982" s="1">
        <f t="shared" si="761"/>
        <v>0.64051666666666662</v>
      </c>
      <c r="N982" s="1">
        <f t="shared" si="762"/>
        <v>0.97580000000000078</v>
      </c>
      <c r="O982" s="1">
        <f t="shared" si="763"/>
        <v>5.306844317394295E-2</v>
      </c>
      <c r="P982" s="1">
        <f t="shared" si="764"/>
        <v>1.0956778114168915</v>
      </c>
      <c r="Q982" s="1">
        <f t="shared" si="765"/>
        <v>1.095509596126782</v>
      </c>
      <c r="R982" s="1">
        <f t="shared" si="766"/>
        <v>1.0955037176012912</v>
      </c>
      <c r="S982" s="1">
        <f t="shared" si="767"/>
        <v>1.0955035119951151</v>
      </c>
      <c r="T982" s="1">
        <f t="shared" si="768"/>
        <v>0.97620887737579776</v>
      </c>
      <c r="U982" s="1">
        <f t="shared" si="769"/>
        <v>1.1531426754874268</v>
      </c>
      <c r="V982" s="2">
        <f t="shared" si="746"/>
        <v>22.701605673810764</v>
      </c>
      <c r="W982" s="1">
        <f>VLOOKUP(V982,Graph!$D$3:$M$50,col)</f>
        <v>6.0000000000000001E-3</v>
      </c>
      <c r="X982" s="1">
        <f>VLOOKUP(V982,Graph!$D$3:$M$50,col+1)</f>
        <v>4.7999999999999996E-3</v>
      </c>
      <c r="Y982" s="1">
        <f t="shared" si="770"/>
        <v>5.1999999999999998E-3</v>
      </c>
      <c r="Z982" s="1">
        <f t="shared" si="747"/>
        <v>0.64051666666666662</v>
      </c>
      <c r="AA982" s="2">
        <f t="shared" si="771"/>
        <v>0.97580000000000078</v>
      </c>
      <c r="AB982" s="1">
        <f t="shared" si="772"/>
        <v>5.306844317394295E-2</v>
      </c>
      <c r="AC982" s="1">
        <f t="shared" si="773"/>
        <v>1.0955035048036619</v>
      </c>
      <c r="AD982" s="1">
        <f t="shared" si="774"/>
        <v>1.0955035045521275</v>
      </c>
      <c r="AE982" s="1">
        <f t="shared" si="775"/>
        <v>1.0955035045433299</v>
      </c>
      <c r="AF982" s="1">
        <f t="shared" si="776"/>
        <v>1.0955035045430217</v>
      </c>
      <c r="AG982" s="1">
        <f t="shared" si="777"/>
        <v>0.97620887737579776</v>
      </c>
      <c r="AH982" s="1">
        <f t="shared" si="778"/>
        <v>1.1531426676432466</v>
      </c>
      <c r="AI982" s="2">
        <f t="shared" si="748"/>
        <v>22.701605622335357</v>
      </c>
      <c r="AJ982" s="1">
        <f>VLOOKUP(AI982,Graph!$D$3:$M$50,col)</f>
        <v>6.0000000000000001E-3</v>
      </c>
      <c r="AK982" s="1">
        <f>VLOOKUP(AI982,Graph!$D$3:$M$50,col+1)</f>
        <v>4.7999999999999996E-3</v>
      </c>
      <c r="AL982" s="1">
        <f t="shared" si="779"/>
        <v>5.1999999999999998E-3</v>
      </c>
      <c r="AM982" s="1">
        <f t="shared" si="749"/>
        <v>0.64051666666666662</v>
      </c>
      <c r="AN982" s="2">
        <f t="shared" si="780"/>
        <v>0.97580000000000078</v>
      </c>
      <c r="AO982" s="1">
        <f t="shared" si="781"/>
        <v>5.306844317394295E-2</v>
      </c>
      <c r="AP982" s="1">
        <f t="shared" si="782"/>
        <v>1.0955035045430113</v>
      </c>
      <c r="AQ982" s="1">
        <f t="shared" si="783"/>
        <v>1.0955035045430104</v>
      </c>
      <c r="AR982" s="1">
        <f t="shared" si="784"/>
        <v>1.0955035045430108</v>
      </c>
      <c r="AS982" s="1">
        <f t="shared" si="785"/>
        <v>1.0955035045430106</v>
      </c>
      <c r="AT982" s="1">
        <f t="shared" si="786"/>
        <v>0.97620887737579776</v>
      </c>
      <c r="AU982" s="1">
        <f t="shared" si="787"/>
        <v>1.153142667643235</v>
      </c>
      <c r="AV982" s="2">
        <f t="shared" si="752"/>
        <v>981</v>
      </c>
      <c r="AW982" s="1">
        <f t="shared" si="753"/>
        <v>1153.142667643235</v>
      </c>
      <c r="AX982" s="1">
        <f t="shared" si="754"/>
        <v>0.97620887737579776</v>
      </c>
      <c r="AY982" s="1">
        <f t="shared" si="755"/>
        <v>1.0955035045430106</v>
      </c>
      <c r="AZ982" s="1">
        <f t="shared" si="750"/>
        <v>5.1999999999999998E-3</v>
      </c>
      <c r="BA982" s="1">
        <f t="shared" si="751"/>
        <v>22.701605622335357</v>
      </c>
    </row>
    <row r="983" spans="1:53">
      <c r="A983" s="2">
        <f t="shared" si="756"/>
        <v>0.98200000000000076</v>
      </c>
      <c r="B983" s="1">
        <f t="shared" si="743"/>
        <v>1.0453313333333341</v>
      </c>
      <c r="C983" s="1">
        <f t="shared" si="757"/>
        <v>5.5393913628519732E-2</v>
      </c>
      <c r="D983" s="1">
        <f t="shared" si="744"/>
        <v>1.100595231616841</v>
      </c>
      <c r="E983" s="1">
        <f t="shared" si="758"/>
        <v>1.100617339643946</v>
      </c>
      <c r="F983" s="1">
        <f t="shared" si="758"/>
        <v>1.1006181584761889</v>
      </c>
      <c r="G983" s="1">
        <f t="shared" si="758"/>
        <v>1.1006181888007516</v>
      </c>
      <c r="H983" s="1">
        <f t="shared" si="759"/>
        <v>1.1885759112928223</v>
      </c>
      <c r="I983" s="1">
        <f t="shared" si="745"/>
        <v>22.931785397478478</v>
      </c>
      <c r="J983" s="1">
        <f>VLOOKUP($I983,Graph!$D$3:$M$50,col)</f>
        <v>6.0000000000000001E-3</v>
      </c>
      <c r="K983" s="1">
        <f>VLOOKUP($I983,Graph!$D$3:$M$50,col+1)</f>
        <v>4.7999999999999996E-3</v>
      </c>
      <c r="L983" s="1">
        <f t="shared" si="760"/>
        <v>5.1999999999999998E-3</v>
      </c>
      <c r="M983" s="1">
        <f t="shared" si="761"/>
        <v>0.64051666666666662</v>
      </c>
      <c r="N983" s="1">
        <f t="shared" si="762"/>
        <v>0.97680000000000078</v>
      </c>
      <c r="O983" s="1">
        <f t="shared" si="763"/>
        <v>5.3071389947398663E-2</v>
      </c>
      <c r="P983" s="1">
        <f t="shared" si="764"/>
        <v>1.0956842122439139</v>
      </c>
      <c r="Q983" s="1">
        <f t="shared" si="765"/>
        <v>1.095516014338964</v>
      </c>
      <c r="R983" s="1">
        <f t="shared" si="766"/>
        <v>1.095510135988405</v>
      </c>
      <c r="S983" s="1">
        <f t="shared" si="767"/>
        <v>1.0955099303732454</v>
      </c>
      <c r="T983" s="1">
        <f t="shared" si="768"/>
        <v>0.97621682368834739</v>
      </c>
      <c r="U983" s="1">
        <f t="shared" si="769"/>
        <v>1.1549225072221119</v>
      </c>
      <c r="V983" s="2">
        <f t="shared" si="746"/>
        <v>22.713279357386796</v>
      </c>
      <c r="W983" s="1">
        <f>VLOOKUP(V983,Graph!$D$3:$M$50,col)</f>
        <v>6.0000000000000001E-3</v>
      </c>
      <c r="X983" s="1">
        <f>VLOOKUP(V983,Graph!$D$3:$M$50,col+1)</f>
        <v>4.7999999999999996E-3</v>
      </c>
      <c r="Y983" s="1">
        <f t="shared" si="770"/>
        <v>5.1999999999999998E-3</v>
      </c>
      <c r="Z983" s="1">
        <f t="shared" si="747"/>
        <v>0.64051666666666662</v>
      </c>
      <c r="AA983" s="2">
        <f t="shared" si="771"/>
        <v>0.97680000000000078</v>
      </c>
      <c r="AB983" s="1">
        <f t="shared" si="772"/>
        <v>5.3071389947398663E-2</v>
      </c>
      <c r="AC983" s="1">
        <f t="shared" si="773"/>
        <v>1.0955099231809498</v>
      </c>
      <c r="AD983" s="1">
        <f t="shared" si="774"/>
        <v>1.0955099229293672</v>
      </c>
      <c r="AE983" s="1">
        <f t="shared" si="775"/>
        <v>1.0955099229205669</v>
      </c>
      <c r="AF983" s="1">
        <f t="shared" si="776"/>
        <v>1.0955099229202592</v>
      </c>
      <c r="AG983" s="1">
        <f t="shared" si="777"/>
        <v>0.97621682368834739</v>
      </c>
      <c r="AH983" s="1">
        <f t="shared" si="778"/>
        <v>1.1549224993649292</v>
      </c>
      <c r="AI983" s="2">
        <f t="shared" si="748"/>
        <v>22.713279305879045</v>
      </c>
      <c r="AJ983" s="1">
        <f>VLOOKUP(AI983,Graph!$D$3:$M$50,col)</f>
        <v>6.0000000000000001E-3</v>
      </c>
      <c r="AK983" s="1">
        <f>VLOOKUP(AI983,Graph!$D$3:$M$50,col+1)</f>
        <v>4.7999999999999996E-3</v>
      </c>
      <c r="AL983" s="1">
        <f t="shared" si="779"/>
        <v>5.1999999999999998E-3</v>
      </c>
      <c r="AM983" s="1">
        <f t="shared" si="749"/>
        <v>0.64051666666666662</v>
      </c>
      <c r="AN983" s="2">
        <f t="shared" si="780"/>
        <v>0.97680000000000078</v>
      </c>
      <c r="AO983" s="1">
        <f t="shared" si="781"/>
        <v>5.3071389947398663E-2</v>
      </c>
      <c r="AP983" s="1">
        <f t="shared" si="782"/>
        <v>1.0955099229202485</v>
      </c>
      <c r="AQ983" s="1">
        <f t="shared" si="783"/>
        <v>1.0955099229202481</v>
      </c>
      <c r="AR983" s="1">
        <f t="shared" si="784"/>
        <v>1.0955099229202478</v>
      </c>
      <c r="AS983" s="1">
        <f t="shared" si="785"/>
        <v>1.0955099229202483</v>
      </c>
      <c r="AT983" s="1">
        <f t="shared" si="786"/>
        <v>0.97621682368834739</v>
      </c>
      <c r="AU983" s="1">
        <f t="shared" si="787"/>
        <v>1.1549224993649176</v>
      </c>
      <c r="AV983" s="2">
        <f t="shared" si="752"/>
        <v>982</v>
      </c>
      <c r="AW983" s="1">
        <f t="shared" si="753"/>
        <v>1154.9224993649177</v>
      </c>
      <c r="AX983" s="1">
        <f t="shared" si="754"/>
        <v>0.97621682368834739</v>
      </c>
      <c r="AY983" s="1">
        <f t="shared" si="755"/>
        <v>1.0955099229202483</v>
      </c>
      <c r="AZ983" s="1">
        <f t="shared" si="750"/>
        <v>5.1999999999999998E-3</v>
      </c>
      <c r="BA983" s="1">
        <f t="shared" si="751"/>
        <v>22.713279305879045</v>
      </c>
    </row>
    <row r="984" spans="1:53">
      <c r="A984" s="2">
        <f t="shared" si="756"/>
        <v>0.98300000000000076</v>
      </c>
      <c r="B984" s="1">
        <f t="shared" si="743"/>
        <v>1.046372500000001</v>
      </c>
      <c r="C984" s="1">
        <f t="shared" si="757"/>
        <v>5.5396383316095962E-2</v>
      </c>
      <c r="D984" s="1">
        <f t="shared" si="744"/>
        <v>1.1006005112464068</v>
      </c>
      <c r="E984" s="1">
        <f t="shared" si="758"/>
        <v>1.1006228172762669</v>
      </c>
      <c r="F984" s="1">
        <f t="shared" si="758"/>
        <v>1.1006236434923318</v>
      </c>
      <c r="G984" s="1">
        <f t="shared" si="758"/>
        <v>1.1006236740921791</v>
      </c>
      <c r="H984" s="1">
        <f t="shared" si="759"/>
        <v>1.1903978497809302</v>
      </c>
      <c r="I984" s="1">
        <f t="shared" si="745"/>
        <v>22.943496603632941</v>
      </c>
      <c r="J984" s="1">
        <f>VLOOKUP($I984,Graph!$D$3:$M$50,col)</f>
        <v>6.0000000000000001E-3</v>
      </c>
      <c r="K984" s="1">
        <f>VLOOKUP($I984,Graph!$D$3:$M$50,col+1)</f>
        <v>4.7999999999999996E-3</v>
      </c>
      <c r="L984" s="1">
        <f t="shared" si="760"/>
        <v>5.1999999999999998E-3</v>
      </c>
      <c r="M984" s="1">
        <f t="shared" si="761"/>
        <v>0.64051666666666662</v>
      </c>
      <c r="N984" s="1">
        <f t="shared" si="762"/>
        <v>0.97780000000000078</v>
      </c>
      <c r="O984" s="1">
        <f t="shared" si="763"/>
        <v>5.3074330938196163E-2</v>
      </c>
      <c r="P984" s="1">
        <f t="shared" si="764"/>
        <v>1.0956906006602078</v>
      </c>
      <c r="Q984" s="1">
        <f t="shared" si="765"/>
        <v>1.0955224201129108</v>
      </c>
      <c r="R984" s="1">
        <f t="shared" si="766"/>
        <v>1.0955165419372446</v>
      </c>
      <c r="S984" s="1">
        <f t="shared" si="767"/>
        <v>1.0955163363131295</v>
      </c>
      <c r="T984" s="1">
        <f t="shared" si="768"/>
        <v>0.9762247538549198</v>
      </c>
      <c r="U984" s="1">
        <f t="shared" si="769"/>
        <v>1.156703254431829</v>
      </c>
      <c r="V984" s="2">
        <f t="shared" si="746"/>
        <v>22.72494704893921</v>
      </c>
      <c r="W984" s="1">
        <f>VLOOKUP(V984,Graph!$D$3:$M$50,col)</f>
        <v>6.0000000000000001E-3</v>
      </c>
      <c r="X984" s="1">
        <f>VLOOKUP(V984,Graph!$D$3:$M$50,col+1)</f>
        <v>4.7999999999999996E-3</v>
      </c>
      <c r="Y984" s="1">
        <f t="shared" si="770"/>
        <v>5.1999999999999998E-3</v>
      </c>
      <c r="Z984" s="1">
        <f t="shared" si="747"/>
        <v>0.64051666666666662</v>
      </c>
      <c r="AA984" s="2">
        <f t="shared" si="771"/>
        <v>0.97780000000000078</v>
      </c>
      <c r="AB984" s="1">
        <f t="shared" si="772"/>
        <v>5.3074330938196163E-2</v>
      </c>
      <c r="AC984" s="1">
        <f t="shared" si="773"/>
        <v>1.0955163291199934</v>
      </c>
      <c r="AD984" s="1">
        <f t="shared" si="774"/>
        <v>1.0955163288683631</v>
      </c>
      <c r="AE984" s="1">
        <f t="shared" si="775"/>
        <v>1.0955163288595609</v>
      </c>
      <c r="AF984" s="1">
        <f t="shared" si="776"/>
        <v>1.0955163288592529</v>
      </c>
      <c r="AG984" s="1">
        <f t="shared" si="777"/>
        <v>0.9762247538549198</v>
      </c>
      <c r="AH984" s="1">
        <f t="shared" si="778"/>
        <v>1.1567032465616376</v>
      </c>
      <c r="AI984" s="2">
        <f t="shared" si="748"/>
        <v>22.724946997399144</v>
      </c>
      <c r="AJ984" s="1">
        <f>VLOOKUP(AI984,Graph!$D$3:$M$50,col)</f>
        <v>6.0000000000000001E-3</v>
      </c>
      <c r="AK984" s="1">
        <f>VLOOKUP(AI984,Graph!$D$3:$M$50,col+1)</f>
        <v>4.7999999999999996E-3</v>
      </c>
      <c r="AL984" s="1">
        <f t="shared" si="779"/>
        <v>5.1999999999999998E-3</v>
      </c>
      <c r="AM984" s="1">
        <f t="shared" si="749"/>
        <v>0.64051666666666662</v>
      </c>
      <c r="AN984" s="2">
        <f t="shared" si="780"/>
        <v>0.97780000000000078</v>
      </c>
      <c r="AO984" s="1">
        <f t="shared" si="781"/>
        <v>5.3074330938196163E-2</v>
      </c>
      <c r="AP984" s="1">
        <f t="shared" si="782"/>
        <v>1.095516328859242</v>
      </c>
      <c r="AQ984" s="1">
        <f t="shared" si="783"/>
        <v>1.0955163288592418</v>
      </c>
      <c r="AR984" s="1">
        <f t="shared" si="784"/>
        <v>1.0955163288592418</v>
      </c>
      <c r="AS984" s="1">
        <f t="shared" si="785"/>
        <v>1.0955163288592418</v>
      </c>
      <c r="AT984" s="1">
        <f t="shared" si="786"/>
        <v>0.9762247538549198</v>
      </c>
      <c r="AU984" s="1">
        <f t="shared" si="787"/>
        <v>1.1567032465616258</v>
      </c>
      <c r="AV984" s="2">
        <f t="shared" si="752"/>
        <v>983</v>
      </c>
      <c r="AW984" s="1">
        <f t="shared" si="753"/>
        <v>1156.7032465616257</v>
      </c>
      <c r="AX984" s="1">
        <f t="shared" si="754"/>
        <v>0.9762247538549198</v>
      </c>
      <c r="AY984" s="1">
        <f t="shared" si="755"/>
        <v>1.0955163288592418</v>
      </c>
      <c r="AZ984" s="1">
        <f t="shared" si="750"/>
        <v>5.1999999999999998E-3</v>
      </c>
      <c r="BA984" s="1">
        <f t="shared" si="751"/>
        <v>22.724946997399144</v>
      </c>
    </row>
    <row r="985" spans="1:53">
      <c r="A985" s="2">
        <f t="shared" si="756"/>
        <v>0.98400000000000076</v>
      </c>
      <c r="B985" s="1">
        <f t="shared" si="743"/>
        <v>1.0474136666666676</v>
      </c>
      <c r="C985" s="1">
        <f t="shared" si="757"/>
        <v>5.5398848148645728E-2</v>
      </c>
      <c r="D985" s="1">
        <f t="shared" si="744"/>
        <v>1.1006057805727889</v>
      </c>
      <c r="E985" s="1">
        <f t="shared" si="758"/>
        <v>1.1006282842524724</v>
      </c>
      <c r="F985" s="1">
        <f t="shared" si="758"/>
        <v>1.1006291178400804</v>
      </c>
      <c r="G985" s="1">
        <f t="shared" si="758"/>
        <v>1.1006291487147863</v>
      </c>
      <c r="H985" s="1">
        <f t="shared" si="759"/>
        <v>1.1922207187638838</v>
      </c>
      <c r="I985" s="1">
        <f t="shared" si="745"/>
        <v>22.955201838280068</v>
      </c>
      <c r="J985" s="1">
        <f>VLOOKUP($I985,Graph!$D$3:$M$50,col)</f>
        <v>6.0000000000000001E-3</v>
      </c>
      <c r="K985" s="1">
        <f>VLOOKUP($I985,Graph!$D$3:$M$50,col+1)</f>
        <v>4.7999999999999996E-3</v>
      </c>
      <c r="L985" s="1">
        <f t="shared" si="760"/>
        <v>5.1999999999999998E-3</v>
      </c>
      <c r="M985" s="1">
        <f t="shared" si="761"/>
        <v>0.64051666666666662</v>
      </c>
      <c r="N985" s="1">
        <f t="shared" si="762"/>
        <v>0.97880000000000078</v>
      </c>
      <c r="O985" s="1">
        <f t="shared" si="763"/>
        <v>5.3077266163336981E-2</v>
      </c>
      <c r="P985" s="1">
        <f t="shared" si="764"/>
        <v>1.095696976701827</v>
      </c>
      <c r="Q985" s="1">
        <f t="shared" si="765"/>
        <v>1.0955288134847383</v>
      </c>
      <c r="R985" s="1">
        <f t="shared" si="766"/>
        <v>1.0955229354839253</v>
      </c>
      <c r="S985" s="1">
        <f t="shared" si="767"/>
        <v>1.0955227298508838</v>
      </c>
      <c r="T985" s="1">
        <f t="shared" si="768"/>
        <v>0.97623266792467533</v>
      </c>
      <c r="U985" s="1">
        <f t="shared" si="769"/>
        <v>1.1584849166459281</v>
      </c>
      <c r="V985" s="2">
        <f t="shared" si="746"/>
        <v>22.736608757679093</v>
      </c>
      <c r="W985" s="1">
        <f>VLOOKUP(V985,Graph!$D$3:$M$50,col)</f>
        <v>6.0000000000000001E-3</v>
      </c>
      <c r="X985" s="1">
        <f>VLOOKUP(V985,Graph!$D$3:$M$50,col+1)</f>
        <v>4.7999999999999996E-3</v>
      </c>
      <c r="Y985" s="1">
        <f t="shared" si="770"/>
        <v>5.1999999999999998E-3</v>
      </c>
      <c r="Z985" s="1">
        <f t="shared" si="747"/>
        <v>0.64051666666666662</v>
      </c>
      <c r="AA985" s="2">
        <f t="shared" si="771"/>
        <v>0.97880000000000078</v>
      </c>
      <c r="AB985" s="1">
        <f t="shared" si="772"/>
        <v>5.3077266163336981E-2</v>
      </c>
      <c r="AC985" s="1">
        <f t="shared" si="773"/>
        <v>1.0955227226569093</v>
      </c>
      <c r="AD985" s="1">
        <f t="shared" si="774"/>
        <v>1.0955227224052315</v>
      </c>
      <c r="AE985" s="1">
        <f t="shared" si="775"/>
        <v>1.0955227223964266</v>
      </c>
      <c r="AF985" s="1">
        <f t="shared" si="776"/>
        <v>1.0955227223961186</v>
      </c>
      <c r="AG985" s="1">
        <f t="shared" si="777"/>
        <v>0.97623266792467533</v>
      </c>
      <c r="AH985" s="1">
        <f t="shared" si="778"/>
        <v>1.1584849087627205</v>
      </c>
      <c r="AI985" s="2">
        <f t="shared" si="748"/>
        <v>22.73660870610674</v>
      </c>
      <c r="AJ985" s="1">
        <f>VLOOKUP(AI985,Graph!$D$3:$M$50,col)</f>
        <v>6.0000000000000001E-3</v>
      </c>
      <c r="AK985" s="1">
        <f>VLOOKUP(AI985,Graph!$D$3:$M$50,col+1)</f>
        <v>4.7999999999999996E-3</v>
      </c>
      <c r="AL985" s="1">
        <f t="shared" si="779"/>
        <v>5.1999999999999998E-3</v>
      </c>
      <c r="AM985" s="1">
        <f t="shared" si="749"/>
        <v>0.64051666666666662</v>
      </c>
      <c r="AN985" s="2">
        <f t="shared" si="780"/>
        <v>0.97880000000000078</v>
      </c>
      <c r="AO985" s="1">
        <f t="shared" si="781"/>
        <v>5.3077266163336981E-2</v>
      </c>
      <c r="AP985" s="1">
        <f t="shared" si="782"/>
        <v>1.0955227223961077</v>
      </c>
      <c r="AQ985" s="1">
        <f t="shared" si="783"/>
        <v>1.0955227223961073</v>
      </c>
      <c r="AR985" s="1">
        <f t="shared" si="784"/>
        <v>1.0955227223961073</v>
      </c>
      <c r="AS985" s="1">
        <f t="shared" si="785"/>
        <v>1.0955227223961073</v>
      </c>
      <c r="AT985" s="1">
        <f t="shared" si="786"/>
        <v>0.97623266792467533</v>
      </c>
      <c r="AU985" s="1">
        <f t="shared" si="787"/>
        <v>1.1584849087627085</v>
      </c>
      <c r="AV985" s="2">
        <f t="shared" si="752"/>
        <v>984</v>
      </c>
      <c r="AW985" s="1">
        <f t="shared" si="753"/>
        <v>1158.4849087627085</v>
      </c>
      <c r="AX985" s="1">
        <f t="shared" si="754"/>
        <v>0.97623266792467533</v>
      </c>
      <c r="AY985" s="1">
        <f t="shared" si="755"/>
        <v>1.0955227223961073</v>
      </c>
      <c r="AZ985" s="1">
        <f t="shared" si="750"/>
        <v>5.1999999999999998E-3</v>
      </c>
      <c r="BA985" s="1">
        <f t="shared" si="751"/>
        <v>22.73660870610674</v>
      </c>
    </row>
    <row r="986" spans="1:53">
      <c r="A986" s="2">
        <f t="shared" si="756"/>
        <v>0.98500000000000076</v>
      </c>
      <c r="B986" s="1">
        <f t="shared" si="743"/>
        <v>1.0484548333333343</v>
      </c>
      <c r="C986" s="1">
        <f t="shared" si="757"/>
        <v>5.5401308140469355E-2</v>
      </c>
      <c r="D986" s="1">
        <f t="shared" si="744"/>
        <v>1.100611039626114</v>
      </c>
      <c r="E986" s="1">
        <f t="shared" si="758"/>
        <v>1.1006337406036251</v>
      </c>
      <c r="F986" s="1">
        <f t="shared" si="758"/>
        <v>1.1006345815505265</v>
      </c>
      <c r="G986" s="1">
        <f t="shared" si="758"/>
        <v>1.100634612699666</v>
      </c>
      <c r="H986" s="1">
        <f t="shared" si="759"/>
        <v>1.1940445177667576</v>
      </c>
      <c r="I986" s="1">
        <f t="shared" si="745"/>
        <v>22.966901110540551</v>
      </c>
      <c r="J986" s="1">
        <f>VLOOKUP($I986,Graph!$D$3:$M$50,col)</f>
        <v>6.0000000000000001E-3</v>
      </c>
      <c r="K986" s="1">
        <f>VLOOKUP($I986,Graph!$D$3:$M$50,col+1)</f>
        <v>4.7999999999999996E-3</v>
      </c>
      <c r="L986" s="1">
        <f t="shared" si="760"/>
        <v>5.1999999999999998E-3</v>
      </c>
      <c r="M986" s="1">
        <f t="shared" si="761"/>
        <v>0.64051666666666662</v>
      </c>
      <c r="N986" s="1">
        <f t="shared" si="762"/>
        <v>0.97980000000000078</v>
      </c>
      <c r="O986" s="1">
        <f t="shared" si="763"/>
        <v>5.308019563975603E-2</v>
      </c>
      <c r="P986" s="1">
        <f t="shared" si="764"/>
        <v>1.0957033404046856</v>
      </c>
      <c r="Q986" s="1">
        <f t="shared" si="765"/>
        <v>1.0955351944904237</v>
      </c>
      <c r="R986" s="1">
        <f t="shared" si="766"/>
        <v>1.0955293166644235</v>
      </c>
      <c r="S986" s="1">
        <f t="shared" si="767"/>
        <v>1.0955291110224841</v>
      </c>
      <c r="T986" s="1">
        <f t="shared" si="768"/>
        <v>0.97624056594657427</v>
      </c>
      <c r="U986" s="1">
        <f t="shared" si="769"/>
        <v>1.1602674933944832</v>
      </c>
      <c r="V986" s="2">
        <f t="shared" si="746"/>
        <v>22.748264492793986</v>
      </c>
      <c r="W986" s="1">
        <f>VLOOKUP(V986,Graph!$D$3:$M$50,col)</f>
        <v>6.0000000000000001E-3</v>
      </c>
      <c r="X986" s="1">
        <f>VLOOKUP(V986,Graph!$D$3:$M$50,col+1)</f>
        <v>4.7999999999999996E-3</v>
      </c>
      <c r="Y986" s="1">
        <f t="shared" si="770"/>
        <v>5.1999999999999998E-3</v>
      </c>
      <c r="Z986" s="1">
        <f t="shared" si="747"/>
        <v>0.64051666666666662</v>
      </c>
      <c r="AA986" s="2">
        <f t="shared" si="771"/>
        <v>0.97980000000000078</v>
      </c>
      <c r="AB986" s="1">
        <f t="shared" si="772"/>
        <v>5.308019563975603E-2</v>
      </c>
      <c r="AC986" s="1">
        <f t="shared" si="773"/>
        <v>1.0955291038276729</v>
      </c>
      <c r="AD986" s="1">
        <f t="shared" si="774"/>
        <v>1.0955291035759473</v>
      </c>
      <c r="AE986" s="1">
        <f t="shared" si="775"/>
        <v>1.09552910356714</v>
      </c>
      <c r="AF986" s="1">
        <f t="shared" si="776"/>
        <v>1.0955291035668318</v>
      </c>
      <c r="AG986" s="1">
        <f t="shared" si="777"/>
        <v>0.97624056594657427</v>
      </c>
      <c r="AH986" s="1">
        <f t="shared" si="778"/>
        <v>1.1602674854982522</v>
      </c>
      <c r="AI986" s="2">
        <f t="shared" si="748"/>
        <v>22.748264441189352</v>
      </c>
      <c r="AJ986" s="1">
        <f>VLOOKUP(AI986,Graph!$D$3:$M$50,col)</f>
        <v>6.0000000000000001E-3</v>
      </c>
      <c r="AK986" s="1">
        <f>VLOOKUP(AI986,Graph!$D$3:$M$50,col+1)</f>
        <v>4.7999999999999996E-3</v>
      </c>
      <c r="AL986" s="1">
        <f t="shared" si="779"/>
        <v>5.1999999999999998E-3</v>
      </c>
      <c r="AM986" s="1">
        <f t="shared" si="749"/>
        <v>0.64051666666666662</v>
      </c>
      <c r="AN986" s="2">
        <f t="shared" si="780"/>
        <v>0.97980000000000078</v>
      </c>
      <c r="AO986" s="1">
        <f t="shared" si="781"/>
        <v>5.308019563975603E-2</v>
      </c>
      <c r="AP986" s="1">
        <f t="shared" si="782"/>
        <v>1.0955291035668213</v>
      </c>
      <c r="AQ986" s="1">
        <f t="shared" si="783"/>
        <v>1.0955291035668204</v>
      </c>
      <c r="AR986" s="1">
        <f t="shared" si="784"/>
        <v>1.0955291035668209</v>
      </c>
      <c r="AS986" s="1">
        <f t="shared" si="785"/>
        <v>1.0955291035668207</v>
      </c>
      <c r="AT986" s="1">
        <f t="shared" si="786"/>
        <v>0.97624056594657427</v>
      </c>
      <c r="AU986" s="1">
        <f t="shared" si="787"/>
        <v>1.1602674854982404</v>
      </c>
      <c r="AV986" s="2">
        <f t="shared" si="752"/>
        <v>985</v>
      </c>
      <c r="AW986" s="1">
        <f t="shared" si="753"/>
        <v>1160.2674854982404</v>
      </c>
      <c r="AX986" s="1">
        <f t="shared" si="754"/>
        <v>0.97624056594657427</v>
      </c>
      <c r="AY986" s="1">
        <f t="shared" si="755"/>
        <v>1.0955291035668207</v>
      </c>
      <c r="AZ986" s="1">
        <f t="shared" si="750"/>
        <v>5.1999999999999998E-3</v>
      </c>
      <c r="BA986" s="1">
        <f t="shared" si="751"/>
        <v>22.748264441189352</v>
      </c>
    </row>
    <row r="987" spans="1:53">
      <c r="A987" s="2">
        <f t="shared" si="756"/>
        <v>0.98600000000000076</v>
      </c>
      <c r="B987" s="1">
        <f t="shared" si="743"/>
        <v>1.0494960000000009</v>
      </c>
      <c r="C987" s="1">
        <f t="shared" si="757"/>
        <v>5.5403763305811322E-2</v>
      </c>
      <c r="D987" s="1">
        <f t="shared" si="744"/>
        <v>1.100616288436391</v>
      </c>
      <c r="E987" s="1">
        <f t="shared" si="758"/>
        <v>1.100639186360665</v>
      </c>
      <c r="F987" s="1">
        <f t="shared" si="758"/>
        <v>1.100640034654641</v>
      </c>
      <c r="G987" s="1">
        <f t="shared" si="758"/>
        <v>1.1006400660777902</v>
      </c>
      <c r="H987" s="1">
        <f t="shared" si="759"/>
        <v>1.1958692463153511</v>
      </c>
      <c r="I987" s="1">
        <f t="shared" si="745"/>
        <v>22.978594429511894</v>
      </c>
      <c r="J987" s="1">
        <f>VLOOKUP($I987,Graph!$D$3:$M$50,col)</f>
        <v>6.0000000000000001E-3</v>
      </c>
      <c r="K987" s="1">
        <f>VLOOKUP($I987,Graph!$D$3:$M$50,col+1)</f>
        <v>4.7999999999999996E-3</v>
      </c>
      <c r="L987" s="1">
        <f t="shared" si="760"/>
        <v>5.1999999999999998E-3</v>
      </c>
      <c r="M987" s="1">
        <f t="shared" si="761"/>
        <v>0.64051666666666662</v>
      </c>
      <c r="N987" s="1">
        <f t="shared" si="762"/>
        <v>0.98080000000000078</v>
      </c>
      <c r="O987" s="1">
        <f t="shared" si="763"/>
        <v>5.3083119384322065E-2</v>
      </c>
      <c r="P987" s="1">
        <f t="shared" si="764"/>
        <v>1.0957096918045592</v>
      </c>
      <c r="Q987" s="1">
        <f t="shared" si="765"/>
        <v>1.0955415631658043</v>
      </c>
      <c r="R987" s="1">
        <f t="shared" si="766"/>
        <v>1.0955356855145761</v>
      </c>
      <c r="S987" s="1">
        <f t="shared" si="767"/>
        <v>1.0955354798637666</v>
      </c>
      <c r="T987" s="1">
        <f t="shared" si="768"/>
        <v>0.97624844796937915</v>
      </c>
      <c r="U987" s="1">
        <f t="shared" si="769"/>
        <v>1.162050984208292</v>
      </c>
      <c r="V987" s="2">
        <f t="shared" si="746"/>
        <v>22.759914263447932</v>
      </c>
      <c r="W987" s="1">
        <f>VLOOKUP(V987,Graph!$D$3:$M$50,col)</f>
        <v>6.0000000000000001E-3</v>
      </c>
      <c r="X987" s="1">
        <f>VLOOKUP(V987,Graph!$D$3:$M$50,col+1)</f>
        <v>4.7999999999999996E-3</v>
      </c>
      <c r="Y987" s="1">
        <f t="shared" si="770"/>
        <v>5.1999999999999998E-3</v>
      </c>
      <c r="Z987" s="1">
        <f t="shared" si="747"/>
        <v>0.64051666666666662</v>
      </c>
      <c r="AA987" s="2">
        <f t="shared" si="771"/>
        <v>0.98080000000000078</v>
      </c>
      <c r="AB987" s="1">
        <f t="shared" si="772"/>
        <v>5.3083119384322065E-2</v>
      </c>
      <c r="AC987" s="1">
        <f t="shared" si="773"/>
        <v>1.095535472668121</v>
      </c>
      <c r="AD987" s="1">
        <f t="shared" si="774"/>
        <v>1.0955354724163477</v>
      </c>
      <c r="AE987" s="1">
        <f t="shared" si="775"/>
        <v>1.0955354724075381</v>
      </c>
      <c r="AF987" s="1">
        <f t="shared" si="776"/>
        <v>1.0955354724072301</v>
      </c>
      <c r="AG987" s="1">
        <f t="shared" si="777"/>
        <v>0.97624844796937915</v>
      </c>
      <c r="AH987" s="1">
        <f t="shared" si="778"/>
        <v>1.1620509762990316</v>
      </c>
      <c r="AI987" s="2">
        <f t="shared" si="748"/>
        <v>22.759914211811047</v>
      </c>
      <c r="AJ987" s="1">
        <f>VLOOKUP(AI987,Graph!$D$3:$M$50,col)</f>
        <v>6.0000000000000001E-3</v>
      </c>
      <c r="AK987" s="1">
        <f>VLOOKUP(AI987,Graph!$D$3:$M$50,col+1)</f>
        <v>4.7999999999999996E-3</v>
      </c>
      <c r="AL987" s="1">
        <f t="shared" si="779"/>
        <v>5.1999999999999998E-3</v>
      </c>
      <c r="AM987" s="1">
        <f t="shared" si="749"/>
        <v>0.64051666666666662</v>
      </c>
      <c r="AN987" s="2">
        <f t="shared" si="780"/>
        <v>0.98080000000000078</v>
      </c>
      <c r="AO987" s="1">
        <f t="shared" si="781"/>
        <v>5.3083119384322065E-2</v>
      </c>
      <c r="AP987" s="1">
        <f t="shared" si="782"/>
        <v>1.0955354724072193</v>
      </c>
      <c r="AQ987" s="1">
        <f t="shared" si="783"/>
        <v>1.0955354724072188</v>
      </c>
      <c r="AR987" s="1">
        <f t="shared" si="784"/>
        <v>1.0955354724072188</v>
      </c>
      <c r="AS987" s="1">
        <f t="shared" si="785"/>
        <v>1.0955354724072188</v>
      </c>
      <c r="AT987" s="1">
        <f t="shared" si="786"/>
        <v>0.97624844796937915</v>
      </c>
      <c r="AU987" s="1">
        <f t="shared" si="787"/>
        <v>1.1620509762990197</v>
      </c>
      <c r="AV987" s="2">
        <f t="shared" si="752"/>
        <v>986</v>
      </c>
      <c r="AW987" s="1">
        <f t="shared" si="753"/>
        <v>1162.0509762990196</v>
      </c>
      <c r="AX987" s="1">
        <f t="shared" si="754"/>
        <v>0.97624844796937915</v>
      </c>
      <c r="AY987" s="1">
        <f t="shared" si="755"/>
        <v>1.0955354724072188</v>
      </c>
      <c r="AZ987" s="1">
        <f t="shared" si="750"/>
        <v>5.1999999999999998E-3</v>
      </c>
      <c r="BA987" s="1">
        <f t="shared" si="751"/>
        <v>22.759914211811047</v>
      </c>
    </row>
    <row r="988" spans="1:53">
      <c r="A988" s="2">
        <f t="shared" si="756"/>
        <v>0.98700000000000077</v>
      </c>
      <c r="B988" s="1">
        <f t="shared" si="743"/>
        <v>1.0505371666666676</v>
      </c>
      <c r="C988" s="1">
        <f t="shared" si="757"/>
        <v>5.5406213658860073E-2</v>
      </c>
      <c r="D988" s="1">
        <f t="shared" si="744"/>
        <v>1.1006215270335133</v>
      </c>
      <c r="E988" s="1">
        <f t="shared" si="758"/>
        <v>1.100644621554415</v>
      </c>
      <c r="F988" s="1">
        <f t="shared" si="758"/>
        <v>1.1006454771832745</v>
      </c>
      <c r="G988" s="1">
        <f t="shared" si="758"/>
        <v>1.1006455088800111</v>
      </c>
      <c r="H988" s="1">
        <f t="shared" si="759"/>
        <v>1.1976949039361886</v>
      </c>
      <c r="I988" s="1">
        <f t="shared" si="745"/>
        <v>22.990281804268495</v>
      </c>
      <c r="J988" s="1">
        <f>VLOOKUP($I988,Graph!$D$3:$M$50,col)</f>
        <v>6.0000000000000001E-3</v>
      </c>
      <c r="K988" s="1">
        <f>VLOOKUP($I988,Graph!$D$3:$M$50,col+1)</f>
        <v>4.7999999999999996E-3</v>
      </c>
      <c r="L988" s="1">
        <f t="shared" si="760"/>
        <v>5.1999999999999998E-3</v>
      </c>
      <c r="M988" s="1">
        <f t="shared" si="761"/>
        <v>0.64051666666666662</v>
      </c>
      <c r="N988" s="1">
        <f t="shared" si="762"/>
        <v>0.98180000000000078</v>
      </c>
      <c r="O988" s="1">
        <f t="shared" si="763"/>
        <v>5.3086037413837758E-2</v>
      </c>
      <c r="P988" s="1">
        <f t="shared" si="764"/>
        <v>1.0957160309370861</v>
      </c>
      <c r="Q988" s="1">
        <f t="shared" si="765"/>
        <v>1.0955479195465794</v>
      </c>
      <c r="R988" s="1">
        <f t="shared" si="766"/>
        <v>1.0955420420700814</v>
      </c>
      <c r="S988" s="1">
        <f t="shared" si="767"/>
        <v>1.0955418364104303</v>
      </c>
      <c r="T988" s="1">
        <f t="shared" si="768"/>
        <v>0.9762563140416548</v>
      </c>
      <c r="U988" s="1">
        <f t="shared" si="769"/>
        <v>1.1638353886188735</v>
      </c>
      <c r="V988" s="2">
        <f t="shared" si="746"/>
        <v>22.771558078781588</v>
      </c>
      <c r="W988" s="1">
        <f>VLOOKUP(V988,Graph!$D$3:$M$50,col)</f>
        <v>6.0000000000000001E-3</v>
      </c>
      <c r="X988" s="1">
        <f>VLOOKUP(V988,Graph!$D$3:$M$50,col+1)</f>
        <v>4.7999999999999996E-3</v>
      </c>
      <c r="Y988" s="1">
        <f t="shared" si="770"/>
        <v>5.1999999999999998E-3</v>
      </c>
      <c r="Z988" s="1">
        <f t="shared" si="747"/>
        <v>0.64051666666666662</v>
      </c>
      <c r="AA988" s="2">
        <f t="shared" si="771"/>
        <v>0.98180000000000078</v>
      </c>
      <c r="AB988" s="1">
        <f t="shared" si="772"/>
        <v>5.3086037413837758E-2</v>
      </c>
      <c r="AC988" s="1">
        <f t="shared" si="773"/>
        <v>1.0955418292139518</v>
      </c>
      <c r="AD988" s="1">
        <f t="shared" si="774"/>
        <v>1.0955418289621313</v>
      </c>
      <c r="AE988" s="1">
        <f t="shared" si="775"/>
        <v>1.0955418289533196</v>
      </c>
      <c r="AF988" s="1">
        <f t="shared" si="776"/>
        <v>1.0955418289530112</v>
      </c>
      <c r="AG988" s="1">
        <f t="shared" si="777"/>
        <v>0.9762563140416548</v>
      </c>
      <c r="AH988" s="1">
        <f t="shared" si="778"/>
        <v>1.163835380696576</v>
      </c>
      <c r="AI988" s="2">
        <f t="shared" si="748"/>
        <v>22.771558027112466</v>
      </c>
      <c r="AJ988" s="1">
        <f>VLOOKUP(AI988,Graph!$D$3:$M$50,col)</f>
        <v>6.0000000000000001E-3</v>
      </c>
      <c r="AK988" s="1">
        <f>VLOOKUP(AI988,Graph!$D$3:$M$50,col+1)</f>
        <v>4.7999999999999996E-3</v>
      </c>
      <c r="AL988" s="1">
        <f t="shared" si="779"/>
        <v>5.1999999999999998E-3</v>
      </c>
      <c r="AM988" s="1">
        <f t="shared" si="749"/>
        <v>0.64051666666666662</v>
      </c>
      <c r="AN988" s="2">
        <f t="shared" si="780"/>
        <v>0.98180000000000078</v>
      </c>
      <c r="AO988" s="1">
        <f t="shared" si="781"/>
        <v>5.3086037413837758E-2</v>
      </c>
      <c r="AP988" s="1">
        <f t="shared" si="782"/>
        <v>1.0955418289530003</v>
      </c>
      <c r="AQ988" s="1">
        <f t="shared" si="783"/>
        <v>1.0955418289529999</v>
      </c>
      <c r="AR988" s="1">
        <f t="shared" si="784"/>
        <v>1.0955418289530001</v>
      </c>
      <c r="AS988" s="1">
        <f t="shared" si="785"/>
        <v>1.0955418289529997</v>
      </c>
      <c r="AT988" s="1">
        <f t="shared" si="786"/>
        <v>0.9762563140416548</v>
      </c>
      <c r="AU988" s="1">
        <f t="shared" si="787"/>
        <v>1.1638353806965638</v>
      </c>
      <c r="AV988" s="2">
        <f t="shared" si="752"/>
        <v>987</v>
      </c>
      <c r="AW988" s="1">
        <f t="shared" si="753"/>
        <v>1163.8353806965638</v>
      </c>
      <c r="AX988" s="1">
        <f t="shared" si="754"/>
        <v>0.9762563140416548</v>
      </c>
      <c r="AY988" s="1">
        <f t="shared" si="755"/>
        <v>1.0955418289529997</v>
      </c>
      <c r="AZ988" s="1">
        <f t="shared" si="750"/>
        <v>5.1999999999999998E-3</v>
      </c>
      <c r="BA988" s="1">
        <f t="shared" si="751"/>
        <v>22.771558027112466</v>
      </c>
    </row>
    <row r="989" spans="1:53">
      <c r="A989" s="2">
        <f t="shared" si="756"/>
        <v>0.98800000000000077</v>
      </c>
      <c r="B989" s="1">
        <f t="shared" si="743"/>
        <v>1.0515783333333342</v>
      </c>
      <c r="C989" s="1">
        <f t="shared" si="757"/>
        <v>5.5408659213748698E-2</v>
      </c>
      <c r="D989" s="1">
        <f t="shared" si="744"/>
        <v>1.1006267554472573</v>
      </c>
      <c r="E989" s="1">
        <f t="shared" si="758"/>
        <v>1.1006500462155753</v>
      </c>
      <c r="F989" s="1">
        <f t="shared" si="758"/>
        <v>1.1006509091671592</v>
      </c>
      <c r="G989" s="1">
        <f t="shared" si="758"/>
        <v>1.1006509411370615</v>
      </c>
      <c r="H989" s="1">
        <f t="shared" si="759"/>
        <v>1.199521490156519</v>
      </c>
      <c r="I989" s="1">
        <f t="shared" si="745"/>
        <v>23.001963243861745</v>
      </c>
      <c r="J989" s="1">
        <f>VLOOKUP($I989,Graph!$D$3:$M$50,col)</f>
        <v>6.1000000000000004E-3</v>
      </c>
      <c r="K989" s="1">
        <f>VLOOKUP($I989,Graph!$D$3:$M$50,col+1)</f>
        <v>4.8999999999999998E-3</v>
      </c>
      <c r="L989" s="1">
        <f t="shared" si="760"/>
        <v>5.3E-3</v>
      </c>
      <c r="M989" s="1">
        <f t="shared" si="761"/>
        <v>0.64031666666666653</v>
      </c>
      <c r="N989" s="1">
        <f t="shared" si="762"/>
        <v>0.9827000000000008</v>
      </c>
      <c r="O989" s="1">
        <f t="shared" si="763"/>
        <v>5.3045004775338502E-2</v>
      </c>
      <c r="P989" s="1">
        <f t="shared" si="764"/>
        <v>1.0956296278697832</v>
      </c>
      <c r="Q989" s="1">
        <f t="shared" si="765"/>
        <v>1.0954586467951444</v>
      </c>
      <c r="R989" s="1">
        <f t="shared" si="766"/>
        <v>1.0954526751939668</v>
      </c>
      <c r="S989" s="1">
        <f t="shared" si="767"/>
        <v>1.0954524664544985</v>
      </c>
      <c r="T989" s="1">
        <f t="shared" si="768"/>
        <v>0.97581037560016748</v>
      </c>
      <c r="U989" s="1">
        <f t="shared" si="769"/>
        <v>1.1649771116462611</v>
      </c>
      <c r="V989" s="2">
        <f t="shared" si="746"/>
        <v>22.779001947991144</v>
      </c>
      <c r="W989" s="1">
        <f>VLOOKUP(V989,Graph!$D$3:$M$50,col)</f>
        <v>6.0000000000000001E-3</v>
      </c>
      <c r="X989" s="1">
        <f>VLOOKUP(V989,Graph!$D$3:$M$50,col+1)</f>
        <v>4.7999999999999996E-3</v>
      </c>
      <c r="Y989" s="1">
        <f t="shared" si="770"/>
        <v>5.1999999999999998E-3</v>
      </c>
      <c r="Z989" s="1">
        <f t="shared" si="747"/>
        <v>0.64051666666666662</v>
      </c>
      <c r="AA989" s="2">
        <f t="shared" si="771"/>
        <v>0.98280000000000078</v>
      </c>
      <c r="AB989" s="1">
        <f t="shared" si="772"/>
        <v>5.3088949745040401E-2</v>
      </c>
      <c r="AC989" s="1">
        <f t="shared" si="773"/>
        <v>1.095544822459295</v>
      </c>
      <c r="AD989" s="1">
        <f t="shared" si="774"/>
        <v>1.0955480559781037</v>
      </c>
      <c r="AE989" s="1">
        <f t="shared" si="775"/>
        <v>1.0955481691361815</v>
      </c>
      <c r="AF989" s="1">
        <f t="shared" si="776"/>
        <v>1.0955481730961225</v>
      </c>
      <c r="AG989" s="1">
        <f t="shared" si="777"/>
        <v>0.97626416421176976</v>
      </c>
      <c r="AH989" s="1">
        <f t="shared" si="778"/>
        <v>1.1656206980703265</v>
      </c>
      <c r="AI989" s="2">
        <f t="shared" si="748"/>
        <v>22.783195895215435</v>
      </c>
      <c r="AJ989" s="1">
        <f>VLOOKUP(AI989,Graph!$D$3:$M$50,col)</f>
        <v>6.0000000000000001E-3</v>
      </c>
      <c r="AK989" s="1">
        <f>VLOOKUP(AI989,Graph!$D$3:$M$50,col+1)</f>
        <v>4.7999999999999996E-3</v>
      </c>
      <c r="AL989" s="1">
        <f t="shared" si="779"/>
        <v>5.1999999999999998E-3</v>
      </c>
      <c r="AM989" s="1">
        <f t="shared" si="749"/>
        <v>0.64051666666666662</v>
      </c>
      <c r="AN989" s="2">
        <f t="shared" si="780"/>
        <v>0.98280000000000078</v>
      </c>
      <c r="AO989" s="1">
        <f t="shared" si="781"/>
        <v>5.3088949745040401E-2</v>
      </c>
      <c r="AP989" s="1">
        <f t="shared" si="782"/>
        <v>1.0955481732346997</v>
      </c>
      <c r="AQ989" s="1">
        <f t="shared" si="783"/>
        <v>1.0955481732395493</v>
      </c>
      <c r="AR989" s="1">
        <f t="shared" si="784"/>
        <v>1.0955481732397188</v>
      </c>
      <c r="AS989" s="1">
        <f t="shared" si="785"/>
        <v>1.095548173239725</v>
      </c>
      <c r="AT989" s="1">
        <f t="shared" si="786"/>
        <v>0.97626416421176976</v>
      </c>
      <c r="AU989" s="1">
        <f t="shared" si="787"/>
        <v>1.1656206982231139</v>
      </c>
      <c r="AV989" s="2">
        <f t="shared" si="752"/>
        <v>988</v>
      </c>
      <c r="AW989" s="1">
        <f t="shared" si="753"/>
        <v>1165.6206982231138</v>
      </c>
      <c r="AX989" s="1">
        <f t="shared" si="754"/>
        <v>0.97626416421176976</v>
      </c>
      <c r="AY989" s="1">
        <f t="shared" si="755"/>
        <v>1.095548173239725</v>
      </c>
      <c r="AZ989" s="1">
        <f t="shared" si="750"/>
        <v>5.1999999999999998E-3</v>
      </c>
      <c r="BA989" s="1">
        <f t="shared" si="751"/>
        <v>22.783195895215435</v>
      </c>
    </row>
    <row r="990" spans="1:53">
      <c r="A990" s="2">
        <f t="shared" si="756"/>
        <v>0.98900000000000077</v>
      </c>
      <c r="B990" s="1">
        <f t="shared" si="743"/>
        <v>1.0526195000000009</v>
      </c>
      <c r="C990" s="1">
        <f t="shared" si="757"/>
        <v>5.5411099984554804E-2</v>
      </c>
      <c r="D990" s="1">
        <f t="shared" si="744"/>
        <v>1.1006319737072838</v>
      </c>
      <c r="E990" s="1">
        <f t="shared" si="758"/>
        <v>1.1006554603747296</v>
      </c>
      <c r="F990" s="1">
        <f t="shared" si="758"/>
        <v>1.1006563306369073</v>
      </c>
      <c r="G990" s="1">
        <f t="shared" si="758"/>
        <v>1.1006563628795538</v>
      </c>
      <c r="H990" s="1">
        <f t="shared" si="759"/>
        <v>1.2013490045043096</v>
      </c>
      <c r="I990" s="1">
        <f t="shared" si="745"/>
        <v>23.013638757320074</v>
      </c>
      <c r="J990" s="1">
        <f>VLOOKUP($I990,Graph!$D$3:$M$50,col)</f>
        <v>6.1000000000000004E-3</v>
      </c>
      <c r="K990" s="1">
        <f>VLOOKUP($I990,Graph!$D$3:$M$50,col+1)</f>
        <v>4.8999999999999998E-3</v>
      </c>
      <c r="L990" s="1">
        <f t="shared" si="760"/>
        <v>5.3E-3</v>
      </c>
      <c r="M990" s="1">
        <f t="shared" si="761"/>
        <v>0.64031666666666653</v>
      </c>
      <c r="N990" s="1">
        <f t="shared" si="762"/>
        <v>0.9837000000000008</v>
      </c>
      <c r="O990" s="1">
        <f t="shared" si="763"/>
        <v>5.3047919993028769E-2</v>
      </c>
      <c r="P990" s="1">
        <f t="shared" si="764"/>
        <v>1.0956359587126809</v>
      </c>
      <c r="Q990" s="1">
        <f t="shared" si="765"/>
        <v>1.0954649950383939</v>
      </c>
      <c r="R990" s="1">
        <f t="shared" si="766"/>
        <v>1.0954590236100306</v>
      </c>
      <c r="S990" s="1">
        <f t="shared" si="767"/>
        <v>1.0954588148614302</v>
      </c>
      <c r="T990" s="1">
        <f t="shared" si="768"/>
        <v>0.97581835767701541</v>
      </c>
      <c r="U990" s="1">
        <f t="shared" si="769"/>
        <v>1.1667625546093661</v>
      </c>
      <c r="V990" s="2">
        <f t="shared" si="746"/>
        <v>22.79063303463186</v>
      </c>
      <c r="W990" s="1">
        <f>VLOOKUP(V990,Graph!$D$3:$M$50,col)</f>
        <v>6.0000000000000001E-3</v>
      </c>
      <c r="X990" s="1">
        <f>VLOOKUP(V990,Graph!$D$3:$M$50,col+1)</f>
        <v>4.7999999999999996E-3</v>
      </c>
      <c r="Y990" s="1">
        <f t="shared" si="770"/>
        <v>5.1999999999999998E-3</v>
      </c>
      <c r="Z990" s="1">
        <f t="shared" si="747"/>
        <v>0.64051666666666662</v>
      </c>
      <c r="AA990" s="2">
        <f t="shared" si="771"/>
        <v>0.98380000000000078</v>
      </c>
      <c r="AB990" s="1">
        <f t="shared" si="772"/>
        <v>5.3091856394601809E-2</v>
      </c>
      <c r="AC990" s="1">
        <f t="shared" si="773"/>
        <v>1.095551154852316</v>
      </c>
      <c r="AD990" s="1">
        <f t="shared" si="774"/>
        <v>1.0955543880442502</v>
      </c>
      <c r="AE990" s="1">
        <f t="shared" si="775"/>
        <v>1.0955545011990846</v>
      </c>
      <c r="AF990" s="1">
        <f t="shared" si="776"/>
        <v>1.0955545051591984</v>
      </c>
      <c r="AG990" s="1">
        <f t="shared" si="777"/>
        <v>0.97627199852789737</v>
      </c>
      <c r="AH990" s="1">
        <f t="shared" si="778"/>
        <v>1.1674069282585875</v>
      </c>
      <c r="AI990" s="2">
        <f t="shared" si="748"/>
        <v>22.794827827204536</v>
      </c>
      <c r="AJ990" s="1">
        <f>VLOOKUP(AI990,Graph!$D$3:$M$50,col)</f>
        <v>6.0000000000000001E-3</v>
      </c>
      <c r="AK990" s="1">
        <f>VLOOKUP(AI990,Graph!$D$3:$M$50,col+1)</f>
        <v>4.7999999999999996E-3</v>
      </c>
      <c r="AL990" s="1">
        <f t="shared" si="779"/>
        <v>5.1999999999999998E-3</v>
      </c>
      <c r="AM990" s="1">
        <f t="shared" si="749"/>
        <v>0.64051666666666662</v>
      </c>
      <c r="AN990" s="2">
        <f t="shared" si="780"/>
        <v>0.98380000000000078</v>
      </c>
      <c r="AO990" s="1">
        <f t="shared" si="781"/>
        <v>5.3091856394601809E-2</v>
      </c>
      <c r="AP990" s="1">
        <f t="shared" si="782"/>
        <v>1.095554505297792</v>
      </c>
      <c r="AQ990" s="1">
        <f t="shared" si="783"/>
        <v>1.0955545053026423</v>
      </c>
      <c r="AR990" s="1">
        <f t="shared" si="784"/>
        <v>1.095554505302812</v>
      </c>
      <c r="AS990" s="1">
        <f t="shared" si="785"/>
        <v>1.0955545053028182</v>
      </c>
      <c r="AT990" s="1">
        <f t="shared" si="786"/>
        <v>0.97627199852789737</v>
      </c>
      <c r="AU990" s="1">
        <f t="shared" si="787"/>
        <v>1.1674069284116266</v>
      </c>
      <c r="AV990" s="2">
        <f t="shared" si="752"/>
        <v>989</v>
      </c>
      <c r="AW990" s="1">
        <f t="shared" si="753"/>
        <v>1167.4069284116267</v>
      </c>
      <c r="AX990" s="1">
        <f t="shared" si="754"/>
        <v>0.97627199852789737</v>
      </c>
      <c r="AY990" s="1">
        <f t="shared" si="755"/>
        <v>1.0955545053028182</v>
      </c>
      <c r="AZ990" s="1">
        <f t="shared" si="750"/>
        <v>5.1999999999999998E-3</v>
      </c>
      <c r="BA990" s="1">
        <f t="shared" si="751"/>
        <v>22.794827827204536</v>
      </c>
    </row>
    <row r="991" spans="1:53">
      <c r="A991" s="2">
        <f t="shared" si="756"/>
        <v>0.99000000000000077</v>
      </c>
      <c r="B991" s="1">
        <f t="shared" si="743"/>
        <v>1.0536606666666675</v>
      </c>
      <c r="C991" s="1">
        <f t="shared" si="757"/>
        <v>5.5413535985301209E-2</v>
      </c>
      <c r="D991" s="1">
        <f t="shared" si="744"/>
        <v>1.1006371818431389</v>
      </c>
      <c r="E991" s="1">
        <f t="shared" si="758"/>
        <v>1.1006608640623428</v>
      </c>
      <c r="F991" s="1">
        <f t="shared" si="758"/>
        <v>1.1006617416230129</v>
      </c>
      <c r="G991" s="1">
        <f t="shared" si="758"/>
        <v>1.1006617741379838</v>
      </c>
      <c r="H991" s="1">
        <f t="shared" si="759"/>
        <v>1.203177446508249</v>
      </c>
      <c r="I991" s="1">
        <f t="shared" si="745"/>
        <v>23.025308353649081</v>
      </c>
      <c r="J991" s="1">
        <f>VLOOKUP($I991,Graph!$D$3:$M$50,col)</f>
        <v>6.1000000000000004E-3</v>
      </c>
      <c r="K991" s="1">
        <f>VLOOKUP($I991,Graph!$D$3:$M$50,col+1)</f>
        <v>4.8999999999999998E-3</v>
      </c>
      <c r="L991" s="1">
        <f t="shared" si="760"/>
        <v>5.3E-3</v>
      </c>
      <c r="M991" s="1">
        <f t="shared" si="761"/>
        <v>0.64031666666666653</v>
      </c>
      <c r="N991" s="1">
        <f t="shared" si="762"/>
        <v>0.9847000000000008</v>
      </c>
      <c r="O991" s="1">
        <f t="shared" si="763"/>
        <v>5.3050829529286241E-2</v>
      </c>
      <c r="P991" s="1">
        <f t="shared" si="764"/>
        <v>1.0956422773641832</v>
      </c>
      <c r="Q991" s="1">
        <f t="shared" si="765"/>
        <v>1.0954713310629018</v>
      </c>
      <c r="R991" s="1">
        <f t="shared" si="766"/>
        <v>1.0954653598073165</v>
      </c>
      <c r="S991" s="1">
        <f t="shared" si="767"/>
        <v>1.0954651510496134</v>
      </c>
      <c r="T991" s="1">
        <f t="shared" si="768"/>
        <v>0.97582632365015365</v>
      </c>
      <c r="U991" s="1">
        <f t="shared" si="769"/>
        <v>1.168548909471838</v>
      </c>
      <c r="V991" s="2">
        <f t="shared" si="746"/>
        <v>22.802258193033136</v>
      </c>
      <c r="W991" s="1">
        <f>VLOOKUP(V991,Graph!$D$3:$M$50,col)</f>
        <v>6.0000000000000001E-3</v>
      </c>
      <c r="X991" s="1">
        <f>VLOOKUP(V991,Graph!$D$3:$M$50,col+1)</f>
        <v>4.7999999999999996E-3</v>
      </c>
      <c r="Y991" s="1">
        <f t="shared" si="770"/>
        <v>5.1999999999999998E-3</v>
      </c>
      <c r="Z991" s="1">
        <f t="shared" si="747"/>
        <v>0.64051666666666662</v>
      </c>
      <c r="AA991" s="2">
        <f t="shared" si="771"/>
        <v>0.98480000000000079</v>
      </c>
      <c r="AB991" s="1">
        <f t="shared" si="772"/>
        <v>5.3094757379128922E-2</v>
      </c>
      <c r="AC991" s="1">
        <f t="shared" si="773"/>
        <v>1.0955574750564738</v>
      </c>
      <c r="AD991" s="1">
        <f t="shared" si="774"/>
        <v>1.095560707922052</v>
      </c>
      <c r="AE991" s="1">
        <f t="shared" si="775"/>
        <v>1.0955608210736432</v>
      </c>
      <c r="AF991" s="1">
        <f t="shared" si="776"/>
        <v>1.0955608250339297</v>
      </c>
      <c r="AG991" s="1">
        <f t="shared" si="777"/>
        <v>0.97627981703801658</v>
      </c>
      <c r="AH991" s="1">
        <f t="shared" si="778"/>
        <v>1.1691940706424837</v>
      </c>
      <c r="AI991" s="2">
        <f t="shared" si="748"/>
        <v>22.806453831155817</v>
      </c>
      <c r="AJ991" s="1">
        <f>VLOOKUP(AI991,Graph!$D$3:$M$50,col)</f>
        <v>6.0000000000000001E-3</v>
      </c>
      <c r="AK991" s="1">
        <f>VLOOKUP(AI991,Graph!$D$3:$M$50,col+1)</f>
        <v>4.7999999999999996E-3</v>
      </c>
      <c r="AL991" s="1">
        <f t="shared" si="779"/>
        <v>5.1999999999999998E-3</v>
      </c>
      <c r="AM991" s="1">
        <f t="shared" si="749"/>
        <v>0.64051666666666662</v>
      </c>
      <c r="AN991" s="2">
        <f t="shared" si="780"/>
        <v>0.98480000000000079</v>
      </c>
      <c r="AO991" s="1">
        <f t="shared" si="781"/>
        <v>5.3094757379128922E-2</v>
      </c>
      <c r="AP991" s="1">
        <f t="shared" si="782"/>
        <v>1.0955608251725391</v>
      </c>
      <c r="AQ991" s="1">
        <f t="shared" si="783"/>
        <v>1.0955608251773905</v>
      </c>
      <c r="AR991" s="1">
        <f t="shared" si="784"/>
        <v>1.0955608251775604</v>
      </c>
      <c r="AS991" s="1">
        <f t="shared" si="785"/>
        <v>1.0955608251775666</v>
      </c>
      <c r="AT991" s="1">
        <f t="shared" si="786"/>
        <v>0.97627981703801658</v>
      </c>
      <c r="AU991" s="1">
        <f t="shared" si="787"/>
        <v>1.1691940707957744</v>
      </c>
      <c r="AV991" s="2">
        <f t="shared" si="752"/>
        <v>990</v>
      </c>
      <c r="AW991" s="1">
        <f t="shared" si="753"/>
        <v>1169.1940707957745</v>
      </c>
      <c r="AX991" s="1">
        <f t="shared" si="754"/>
        <v>0.97627981703801658</v>
      </c>
      <c r="AY991" s="1">
        <f t="shared" si="755"/>
        <v>1.0955608251775666</v>
      </c>
      <c r="AZ991" s="1">
        <f t="shared" si="750"/>
        <v>5.1999999999999998E-3</v>
      </c>
      <c r="BA991" s="1">
        <f t="shared" si="751"/>
        <v>22.806453831155817</v>
      </c>
    </row>
    <row r="992" spans="1:53">
      <c r="A992" s="2">
        <f t="shared" si="756"/>
        <v>0.99100000000000077</v>
      </c>
      <c r="B992" s="1">
        <f t="shared" si="743"/>
        <v>1.0547018333333342</v>
      </c>
      <c r="C992" s="1">
        <f t="shared" si="757"/>
        <v>5.5415967229955794E-2</v>
      </c>
      <c r="D992" s="1">
        <f t="shared" si="744"/>
        <v>1.100642379884254</v>
      </c>
      <c r="E992" s="1">
        <f t="shared" si="758"/>
        <v>1.1006662573087613</v>
      </c>
      <c r="F992" s="1">
        <f t="shared" si="758"/>
        <v>1.1006671421558525</v>
      </c>
      <c r="G992" s="1">
        <f t="shared" si="758"/>
        <v>1.1006671749427286</v>
      </c>
      <c r="H992" s="1">
        <f t="shared" si="759"/>
        <v>1.2050068156977427</v>
      </c>
      <c r="I992" s="1">
        <f t="shared" si="745"/>
        <v>23.036972041831572</v>
      </c>
      <c r="J992" s="1">
        <f>VLOOKUP($I992,Graph!$D$3:$M$50,col)</f>
        <v>6.1000000000000004E-3</v>
      </c>
      <c r="K992" s="1">
        <f>VLOOKUP($I992,Graph!$D$3:$M$50,col+1)</f>
        <v>4.8999999999999998E-3</v>
      </c>
      <c r="L992" s="1">
        <f t="shared" si="760"/>
        <v>5.3E-3</v>
      </c>
      <c r="M992" s="1">
        <f t="shared" si="761"/>
        <v>0.64031666666666653</v>
      </c>
      <c r="N992" s="1">
        <f t="shared" si="762"/>
        <v>0.9857000000000008</v>
      </c>
      <c r="O992" s="1">
        <f t="shared" si="763"/>
        <v>5.3053733400700118E-2</v>
      </c>
      <c r="P992" s="1">
        <f t="shared" si="764"/>
        <v>1.0956485838594661</v>
      </c>
      <c r="Q992" s="1">
        <f t="shared" si="765"/>
        <v>1.0954776549039047</v>
      </c>
      <c r="R992" s="1">
        <f t="shared" si="766"/>
        <v>1.0954716838210625</v>
      </c>
      <c r="S992" s="1">
        <f t="shared" si="767"/>
        <v>1.0954714750542847</v>
      </c>
      <c r="T992" s="1">
        <f t="shared" si="768"/>
        <v>0.97583427356826691</v>
      </c>
      <c r="U992" s="1">
        <f t="shared" si="769"/>
        <v>1.1703361757681616</v>
      </c>
      <c r="V992" s="2">
        <f t="shared" si="746"/>
        <v>22.81387743224413</v>
      </c>
      <c r="W992" s="1">
        <f>VLOOKUP(V992,Graph!$D$3:$M$50,col)</f>
        <v>6.0000000000000001E-3</v>
      </c>
      <c r="X992" s="1">
        <f>VLOOKUP(V992,Graph!$D$3:$M$50,col+1)</f>
        <v>4.7999999999999996E-3</v>
      </c>
      <c r="Y992" s="1">
        <f t="shared" si="770"/>
        <v>5.1999999999999998E-3</v>
      </c>
      <c r="Z992" s="1">
        <f t="shared" si="747"/>
        <v>0.64051666666666662</v>
      </c>
      <c r="AA992" s="2">
        <f t="shared" si="771"/>
        <v>0.98580000000000079</v>
      </c>
      <c r="AB992" s="1">
        <f t="shared" si="772"/>
        <v>5.3097652715164055E-2</v>
      </c>
      <c r="AC992" s="1">
        <f t="shared" si="773"/>
        <v>1.095563783106922</v>
      </c>
      <c r="AD992" s="1">
        <f t="shared" si="774"/>
        <v>1.0955670156466608</v>
      </c>
      <c r="AE992" s="1">
        <f t="shared" si="775"/>
        <v>1.0955671287950091</v>
      </c>
      <c r="AF992" s="1">
        <f t="shared" si="776"/>
        <v>1.0955671327554688</v>
      </c>
      <c r="AG992" s="1">
        <f t="shared" si="777"/>
        <v>0.97628761978991241</v>
      </c>
      <c r="AH992" s="1">
        <f t="shared" si="778"/>
        <v>1.1709821247564032</v>
      </c>
      <c r="AI992" s="2">
        <f t="shared" si="748"/>
        <v>22.818073916117214</v>
      </c>
      <c r="AJ992" s="1">
        <f>VLOOKUP(AI992,Graph!$D$3:$M$50,col)</f>
        <v>6.0000000000000001E-3</v>
      </c>
      <c r="AK992" s="1">
        <f>VLOOKUP(AI992,Graph!$D$3:$M$50,col+1)</f>
        <v>4.7999999999999996E-3</v>
      </c>
      <c r="AL992" s="1">
        <f t="shared" si="779"/>
        <v>5.1999999999999998E-3</v>
      </c>
      <c r="AM992" s="1">
        <f t="shared" si="749"/>
        <v>0.64051666666666662</v>
      </c>
      <c r="AN992" s="2">
        <f t="shared" si="780"/>
        <v>0.98580000000000079</v>
      </c>
      <c r="AO992" s="1">
        <f t="shared" si="781"/>
        <v>5.3097652715164055E-2</v>
      </c>
      <c r="AP992" s="1">
        <f t="shared" si="782"/>
        <v>1.0955671328940939</v>
      </c>
      <c r="AQ992" s="1">
        <f t="shared" si="783"/>
        <v>1.095567132898946</v>
      </c>
      <c r="AR992" s="1">
        <f t="shared" si="784"/>
        <v>1.0955671328991159</v>
      </c>
      <c r="AS992" s="1">
        <f t="shared" si="785"/>
        <v>1.0955671328991219</v>
      </c>
      <c r="AT992" s="1">
        <f t="shared" si="786"/>
        <v>0.97628761978991241</v>
      </c>
      <c r="AU992" s="1">
        <f t="shared" si="787"/>
        <v>1.170982124909945</v>
      </c>
      <c r="AV992" s="2">
        <f t="shared" si="752"/>
        <v>991</v>
      </c>
      <c r="AW992" s="1">
        <f t="shared" si="753"/>
        <v>1170.982124909945</v>
      </c>
      <c r="AX992" s="1">
        <f t="shared" si="754"/>
        <v>0.97628761978991241</v>
      </c>
      <c r="AY992" s="1">
        <f t="shared" si="755"/>
        <v>1.0955671328991219</v>
      </c>
      <c r="AZ992" s="1">
        <f t="shared" si="750"/>
        <v>5.1999999999999998E-3</v>
      </c>
      <c r="BA992" s="1">
        <f t="shared" si="751"/>
        <v>22.818073916117214</v>
      </c>
    </row>
    <row r="993" spans="1:53">
      <c r="A993" s="2">
        <f t="shared" si="756"/>
        <v>0.99200000000000077</v>
      </c>
      <c r="B993" s="1">
        <f t="shared" si="743"/>
        <v>1.0557430000000008</v>
      </c>
      <c r="C993" s="1">
        <f t="shared" si="757"/>
        <v>5.5418393732432097E-2</v>
      </c>
      <c r="D993" s="1">
        <f t="shared" si="744"/>
        <v>1.1006475678599461</v>
      </c>
      <c r="E993" s="1">
        <f t="shared" si="758"/>
        <v>1.1006716401442149</v>
      </c>
      <c r="F993" s="1">
        <f t="shared" si="758"/>
        <v>1.1006725322656847</v>
      </c>
      <c r="G993" s="1">
        <f t="shared" si="758"/>
        <v>1.1006725653240481</v>
      </c>
      <c r="H993" s="1">
        <f t="shared" si="759"/>
        <v>1.2068371116029124</v>
      </c>
      <c r="I993" s="1">
        <f t="shared" si="745"/>
        <v>23.048629830827675</v>
      </c>
      <c r="J993" s="1">
        <f>VLOOKUP($I993,Graph!$D$3:$M$50,col)</f>
        <v>6.1000000000000004E-3</v>
      </c>
      <c r="K993" s="1">
        <f>VLOOKUP($I993,Graph!$D$3:$M$50,col+1)</f>
        <v>4.8999999999999998E-3</v>
      </c>
      <c r="L993" s="1">
        <f t="shared" si="760"/>
        <v>5.3E-3</v>
      </c>
      <c r="M993" s="1">
        <f t="shared" si="761"/>
        <v>0.64031666666666653</v>
      </c>
      <c r="N993" s="1">
        <f t="shared" si="762"/>
        <v>0.9867000000000008</v>
      </c>
      <c r="O993" s="1">
        <f t="shared" si="763"/>
        <v>5.3056631623795189E-2</v>
      </c>
      <c r="P993" s="1">
        <f t="shared" si="764"/>
        <v>1.0956548782335698</v>
      </c>
      <c r="Q993" s="1">
        <f t="shared" si="765"/>
        <v>1.0954839665965042</v>
      </c>
      <c r="R993" s="1">
        <f t="shared" si="766"/>
        <v>1.0954779956863685</v>
      </c>
      <c r="S993" s="1">
        <f t="shared" si="767"/>
        <v>1.0954777869105448</v>
      </c>
      <c r="T993" s="1">
        <f t="shared" si="768"/>
        <v>0.97584220747984285</v>
      </c>
      <c r="U993" s="1">
        <f t="shared" si="769"/>
        <v>1.1721243530335326</v>
      </c>
      <c r="V993" s="2">
        <f t="shared" si="746"/>
        <v>22.825490761291018</v>
      </c>
      <c r="W993" s="1">
        <f>VLOOKUP(V993,Graph!$D$3:$M$50,col)</f>
        <v>6.0000000000000001E-3</v>
      </c>
      <c r="X993" s="1">
        <f>VLOOKUP(V993,Graph!$D$3:$M$50,col+1)</f>
        <v>4.7999999999999996E-3</v>
      </c>
      <c r="Y993" s="1">
        <f t="shared" si="770"/>
        <v>5.1999999999999998E-3</v>
      </c>
      <c r="Z993" s="1">
        <f t="shared" si="747"/>
        <v>0.64051666666666662</v>
      </c>
      <c r="AA993" s="2">
        <f t="shared" si="771"/>
        <v>0.98680000000000079</v>
      </c>
      <c r="AB993" s="1">
        <f t="shared" si="772"/>
        <v>5.310054241918518E-2</v>
      </c>
      <c r="AC993" s="1">
        <f t="shared" si="773"/>
        <v>1.0955700790386778</v>
      </c>
      <c r="AD993" s="1">
        <f t="shared" si="774"/>
        <v>1.0955733112530934</v>
      </c>
      <c r="AE993" s="1">
        <f t="shared" si="775"/>
        <v>1.0955734243982005</v>
      </c>
      <c r="AF993" s="1">
        <f t="shared" si="776"/>
        <v>1.0955734283588312</v>
      </c>
      <c r="AG993" s="1">
        <f t="shared" si="777"/>
        <v>0.97629540683117799</v>
      </c>
      <c r="AH993" s="1">
        <f t="shared" si="778"/>
        <v>1.1727710901354451</v>
      </c>
      <c r="AI993" s="2">
        <f t="shared" si="748"/>
        <v>22.829688091113667</v>
      </c>
      <c r="AJ993" s="1">
        <f>VLOOKUP(AI993,Graph!$D$3:$M$50,col)</f>
        <v>6.0000000000000001E-3</v>
      </c>
      <c r="AK993" s="1">
        <f>VLOOKUP(AI993,Graph!$D$3:$M$50,col+1)</f>
        <v>4.7999999999999996E-3</v>
      </c>
      <c r="AL993" s="1">
        <f t="shared" si="779"/>
        <v>5.1999999999999998E-3</v>
      </c>
      <c r="AM993" s="1">
        <f t="shared" si="749"/>
        <v>0.64051666666666662</v>
      </c>
      <c r="AN993" s="2">
        <f t="shared" si="780"/>
        <v>0.98680000000000079</v>
      </c>
      <c r="AO993" s="1">
        <f t="shared" si="781"/>
        <v>5.310054241918518E-2</v>
      </c>
      <c r="AP993" s="1">
        <f t="shared" si="782"/>
        <v>1.095573428497473</v>
      </c>
      <c r="AQ993" s="1">
        <f t="shared" si="783"/>
        <v>1.095573428502326</v>
      </c>
      <c r="AR993" s="1">
        <f t="shared" si="784"/>
        <v>1.0955734285024958</v>
      </c>
      <c r="AS993" s="1">
        <f t="shared" si="785"/>
        <v>1.0955734285025018</v>
      </c>
      <c r="AT993" s="1">
        <f t="shared" si="786"/>
        <v>0.97629540683117799</v>
      </c>
      <c r="AU993" s="1">
        <f t="shared" si="787"/>
        <v>1.1727710902892394</v>
      </c>
      <c r="AV993" s="2">
        <f t="shared" si="752"/>
        <v>992</v>
      </c>
      <c r="AW993" s="1">
        <f t="shared" si="753"/>
        <v>1172.7710902892395</v>
      </c>
      <c r="AX993" s="1">
        <f t="shared" si="754"/>
        <v>0.97629540683117799</v>
      </c>
      <c r="AY993" s="1">
        <f t="shared" si="755"/>
        <v>1.0955734285025018</v>
      </c>
      <c r="AZ993" s="1">
        <f t="shared" si="750"/>
        <v>5.1999999999999998E-3</v>
      </c>
      <c r="BA993" s="1">
        <f t="shared" si="751"/>
        <v>22.829688091113667</v>
      </c>
    </row>
    <row r="994" spans="1:53">
      <c r="A994" s="2">
        <f t="shared" si="756"/>
        <v>0.99300000000000077</v>
      </c>
      <c r="B994" s="1">
        <f t="shared" si="743"/>
        <v>1.0567841666666675</v>
      </c>
      <c r="C994" s="1">
        <f t="shared" si="757"/>
        <v>5.5420815506589317E-2</v>
      </c>
      <c r="D994" s="1">
        <f t="shared" si="744"/>
        <v>1.1006527457994193</v>
      </c>
      <c r="E994" s="1">
        <f t="shared" si="758"/>
        <v>1.1006770125988175</v>
      </c>
      <c r="F994" s="1">
        <f t="shared" si="758"/>
        <v>1.1006779119826529</v>
      </c>
      <c r="G994" s="1">
        <f t="shared" si="758"/>
        <v>1.1006779453120863</v>
      </c>
      <c r="H994" s="1">
        <f t="shared" si="759"/>
        <v>1.2086683337545925</v>
      </c>
      <c r="I994" s="1">
        <f t="shared" si="745"/>
        <v>23.060281729574882</v>
      </c>
      <c r="J994" s="1">
        <f>VLOOKUP($I994,Graph!$D$3:$M$50,col)</f>
        <v>6.1000000000000004E-3</v>
      </c>
      <c r="K994" s="1">
        <f>VLOOKUP($I994,Graph!$D$3:$M$50,col+1)</f>
        <v>4.8999999999999998E-3</v>
      </c>
      <c r="L994" s="1">
        <f t="shared" si="760"/>
        <v>5.3E-3</v>
      </c>
      <c r="M994" s="1">
        <f t="shared" si="761"/>
        <v>0.64031666666666653</v>
      </c>
      <c r="N994" s="1">
        <f t="shared" si="762"/>
        <v>0.9877000000000008</v>
      </c>
      <c r="O994" s="1">
        <f t="shared" si="763"/>
        <v>5.3059524215032017E-2</v>
      </c>
      <c r="P994" s="1">
        <f t="shared" si="764"/>
        <v>1.0956611605214013</v>
      </c>
      <c r="Q994" s="1">
        <f t="shared" si="765"/>
        <v>1.095490266175668</v>
      </c>
      <c r="R994" s="1">
        <f t="shared" si="766"/>
        <v>1.0954842954382018</v>
      </c>
      <c r="S994" s="1">
        <f t="shared" si="767"/>
        <v>1.0954840866533602</v>
      </c>
      <c r="T994" s="1">
        <f t="shared" si="768"/>
        <v>0.97585012543317462</v>
      </c>
      <c r="U994" s="1">
        <f t="shared" si="769"/>
        <v>1.1739134408038567</v>
      </c>
      <c r="V994" s="2">
        <f t="shared" si="746"/>
        <v>22.837098189177063</v>
      </c>
      <c r="W994" s="1">
        <f>VLOOKUP(V994,Graph!$D$3:$M$50,col)</f>
        <v>6.0000000000000001E-3</v>
      </c>
      <c r="X994" s="1">
        <f>VLOOKUP(V994,Graph!$D$3:$M$50,col+1)</f>
        <v>4.7999999999999996E-3</v>
      </c>
      <c r="Y994" s="1">
        <f t="shared" si="770"/>
        <v>5.1999999999999998E-3</v>
      </c>
      <c r="Z994" s="1">
        <f t="shared" si="747"/>
        <v>0.64051666666666662</v>
      </c>
      <c r="AA994" s="2">
        <f t="shared" si="771"/>
        <v>0.98780000000000079</v>
      </c>
      <c r="AB994" s="1">
        <f t="shared" si="772"/>
        <v>5.3103426507606188E-2</v>
      </c>
      <c r="AC994" s="1">
        <f t="shared" si="773"/>
        <v>1.0955763628866257</v>
      </c>
      <c r="AD994" s="1">
        <f t="shared" si="774"/>
        <v>1.0955795947762328</v>
      </c>
      <c r="AE994" s="1">
        <f t="shared" si="775"/>
        <v>1.0955797079180987</v>
      </c>
      <c r="AF994" s="1">
        <f t="shared" si="776"/>
        <v>1.0955797118789012</v>
      </c>
      <c r="AG994" s="1">
        <f t="shared" si="777"/>
        <v>0.97630317820921508</v>
      </c>
      <c r="AH994" s="1">
        <f t="shared" si="778"/>
        <v>1.1745609663154217</v>
      </c>
      <c r="AI994" s="2">
        <f t="shared" si="748"/>
        <v>22.841296365147219</v>
      </c>
      <c r="AJ994" s="1">
        <f>VLOOKUP(AI994,Graph!$D$3:$M$50,col)</f>
        <v>6.0000000000000001E-3</v>
      </c>
      <c r="AK994" s="1">
        <f>VLOOKUP(AI994,Graph!$D$3:$M$50,col+1)</f>
        <v>4.7999999999999996E-3</v>
      </c>
      <c r="AL994" s="1">
        <f t="shared" si="779"/>
        <v>5.1999999999999998E-3</v>
      </c>
      <c r="AM994" s="1">
        <f t="shared" si="749"/>
        <v>0.64051666666666662</v>
      </c>
      <c r="AN994" s="2">
        <f t="shared" si="780"/>
        <v>0.98780000000000079</v>
      </c>
      <c r="AO994" s="1">
        <f t="shared" si="781"/>
        <v>5.3103426507606188E-2</v>
      </c>
      <c r="AP994" s="1">
        <f t="shared" si="782"/>
        <v>1.0955797120175585</v>
      </c>
      <c r="AQ994" s="1">
        <f t="shared" si="783"/>
        <v>1.0955797120224124</v>
      </c>
      <c r="AR994" s="1">
        <f t="shared" si="784"/>
        <v>1.0955797120225821</v>
      </c>
      <c r="AS994" s="1">
        <f t="shared" si="785"/>
        <v>1.0955797120225883</v>
      </c>
      <c r="AT994" s="1">
        <f t="shared" si="786"/>
        <v>0.97630317820921508</v>
      </c>
      <c r="AU994" s="1">
        <f t="shared" si="787"/>
        <v>1.1745609664694672</v>
      </c>
      <c r="AV994" s="2">
        <f t="shared" si="752"/>
        <v>993</v>
      </c>
      <c r="AW994" s="1">
        <f t="shared" si="753"/>
        <v>1174.5609664694671</v>
      </c>
      <c r="AX994" s="1">
        <f t="shared" si="754"/>
        <v>0.97630317820921508</v>
      </c>
      <c r="AY994" s="1">
        <f t="shared" si="755"/>
        <v>1.0955797120225883</v>
      </c>
      <c r="AZ994" s="1">
        <f t="shared" si="750"/>
        <v>5.1999999999999998E-3</v>
      </c>
      <c r="BA994" s="1">
        <f t="shared" si="751"/>
        <v>22.841296365147219</v>
      </c>
    </row>
    <row r="995" spans="1:53">
      <c r="A995" s="2">
        <f t="shared" si="756"/>
        <v>0.99400000000000077</v>
      </c>
      <c r="B995" s="1">
        <f t="shared" si="743"/>
        <v>1.0578253333333343</v>
      </c>
      <c r="C995" s="1">
        <f t="shared" si="757"/>
        <v>5.5423232566232876E-2</v>
      </c>
      <c r="D995" s="1">
        <f t="shared" si="744"/>
        <v>1.1006579137317654</v>
      </c>
      <c r="E995" s="1">
        <f t="shared" si="758"/>
        <v>1.1006823747025658</v>
      </c>
      <c r="F995" s="1">
        <f t="shared" si="758"/>
        <v>1.1006832813367826</v>
      </c>
      <c r="G995" s="1">
        <f t="shared" si="758"/>
        <v>1.1006833149368696</v>
      </c>
      <c r="H995" s="1">
        <f t="shared" si="759"/>
        <v>1.2105004816843303</v>
      </c>
      <c r="I995" s="1">
        <f t="shared" si="745"/>
        <v>23.071927746988173</v>
      </c>
      <c r="J995" s="1">
        <f>VLOOKUP($I995,Graph!$D$3:$M$50,col)</f>
        <v>6.1000000000000004E-3</v>
      </c>
      <c r="K995" s="1">
        <f>VLOOKUP($I995,Graph!$D$3:$M$50,col+1)</f>
        <v>4.8999999999999998E-3</v>
      </c>
      <c r="L995" s="1">
        <f t="shared" si="760"/>
        <v>5.3E-3</v>
      </c>
      <c r="M995" s="1">
        <f t="shared" si="761"/>
        <v>0.64031666666666653</v>
      </c>
      <c r="N995" s="1">
        <f t="shared" si="762"/>
        <v>0.9887000000000008</v>
      </c>
      <c r="O995" s="1">
        <f t="shared" si="763"/>
        <v>5.3062411190807311E-2</v>
      </c>
      <c r="P995" s="1">
        <f t="shared" si="764"/>
        <v>1.0956674307577314</v>
      </c>
      <c r="Q995" s="1">
        <f t="shared" si="765"/>
        <v>1.0954965536762293</v>
      </c>
      <c r="R995" s="1">
        <f t="shared" si="766"/>
        <v>1.0954905831113948</v>
      </c>
      <c r="S995" s="1">
        <f t="shared" si="767"/>
        <v>1.0954903743175639</v>
      </c>
      <c r="T995" s="1">
        <f t="shared" si="768"/>
        <v>0.97585802747636152</v>
      </c>
      <c r="U995" s="1">
        <f t="shared" si="769"/>
        <v>1.1757034386157517</v>
      </c>
      <c r="V995" s="2">
        <f t="shared" si="746"/>
        <v>22.848699724882714</v>
      </c>
      <c r="W995" s="1">
        <f>VLOOKUP(V995,Graph!$D$3:$M$50,col)</f>
        <v>6.0000000000000001E-3</v>
      </c>
      <c r="X995" s="1">
        <f>VLOOKUP(V995,Graph!$D$3:$M$50,col+1)</f>
        <v>4.7999999999999996E-3</v>
      </c>
      <c r="Y995" s="1">
        <f t="shared" si="770"/>
        <v>5.1999999999999998E-3</v>
      </c>
      <c r="Z995" s="1">
        <f t="shared" si="747"/>
        <v>0.64051666666666662</v>
      </c>
      <c r="AA995" s="2">
        <f t="shared" si="771"/>
        <v>0.98880000000000079</v>
      </c>
      <c r="AB995" s="1">
        <f t="shared" si="772"/>
        <v>5.3106304996777369E-2</v>
      </c>
      <c r="AC995" s="1">
        <f t="shared" si="773"/>
        <v>1.0955826346855155</v>
      </c>
      <c r="AD995" s="1">
        <f t="shared" si="774"/>
        <v>1.0955858662508269</v>
      </c>
      <c r="AE995" s="1">
        <f t="shared" si="775"/>
        <v>1.0955859793894529</v>
      </c>
      <c r="AF995" s="1">
        <f t="shared" si="776"/>
        <v>1.0955859833504258</v>
      </c>
      <c r="AG995" s="1">
        <f t="shared" si="777"/>
        <v>0.9763109339712347</v>
      </c>
      <c r="AH995" s="1">
        <f t="shared" si="778"/>
        <v>1.1763517528328511</v>
      </c>
      <c r="AI995" s="2">
        <f t="shared" si="748"/>
        <v>22.852898747197091</v>
      </c>
      <c r="AJ995" s="1">
        <f>VLOOKUP(AI995,Graph!$D$3:$M$50,col)</f>
        <v>6.0000000000000001E-3</v>
      </c>
      <c r="AK995" s="1">
        <f>VLOOKUP(AI995,Graph!$D$3:$M$50,col+1)</f>
        <v>4.7999999999999996E-3</v>
      </c>
      <c r="AL995" s="1">
        <f t="shared" si="779"/>
        <v>5.1999999999999998E-3</v>
      </c>
      <c r="AM995" s="1">
        <f t="shared" si="749"/>
        <v>0.64051666666666662</v>
      </c>
      <c r="AN995" s="2">
        <f t="shared" si="780"/>
        <v>0.98880000000000079</v>
      </c>
      <c r="AO995" s="1">
        <f t="shared" si="781"/>
        <v>5.3106304996777369E-2</v>
      </c>
      <c r="AP995" s="1">
        <f t="shared" si="782"/>
        <v>1.0955859834890989</v>
      </c>
      <c r="AQ995" s="1">
        <f t="shared" si="783"/>
        <v>1.0955859834939541</v>
      </c>
      <c r="AR995" s="1">
        <f t="shared" si="784"/>
        <v>1.0955859834941244</v>
      </c>
      <c r="AS995" s="1">
        <f t="shared" si="785"/>
        <v>1.0955859834941299</v>
      </c>
      <c r="AT995" s="1">
        <f t="shared" si="786"/>
        <v>0.9763109339712347</v>
      </c>
      <c r="AU995" s="1">
        <f t="shared" si="787"/>
        <v>1.1763517529871488</v>
      </c>
      <c r="AV995" s="2">
        <f t="shared" si="752"/>
        <v>994</v>
      </c>
      <c r="AW995" s="1">
        <f t="shared" si="753"/>
        <v>1176.3517529871488</v>
      </c>
      <c r="AX995" s="1">
        <f t="shared" si="754"/>
        <v>0.9763109339712347</v>
      </c>
      <c r="AY995" s="1">
        <f t="shared" si="755"/>
        <v>1.0955859834941299</v>
      </c>
      <c r="AZ995" s="1">
        <f t="shared" si="750"/>
        <v>5.1999999999999998E-3</v>
      </c>
      <c r="BA995" s="1">
        <f t="shared" si="751"/>
        <v>22.852898747197091</v>
      </c>
    </row>
    <row r="996" spans="1:53">
      <c r="A996" s="2">
        <f t="shared" si="756"/>
        <v>0.99500000000000077</v>
      </c>
      <c r="B996" s="1">
        <f t="shared" si="743"/>
        <v>1.058866500000001</v>
      </c>
      <c r="C996" s="1">
        <f t="shared" si="757"/>
        <v>5.5425644925114328E-2</v>
      </c>
      <c r="D996" s="1">
        <f t="shared" si="744"/>
        <v>1.1006630716859627</v>
      </c>
      <c r="E996" s="1">
        <f t="shared" si="758"/>
        <v>1.1006877264853419</v>
      </c>
      <c r="F996" s="1">
        <f t="shared" si="758"/>
        <v>1.1006886403579852</v>
      </c>
      <c r="G996" s="1">
        <f t="shared" si="758"/>
        <v>1.1006886742283104</v>
      </c>
      <c r="H996" s="1">
        <f t="shared" si="759"/>
        <v>1.2123335549243839</v>
      </c>
      <c r="I996" s="1">
        <f t="shared" si="745"/>
        <v>23.083567891960062</v>
      </c>
      <c r="J996" s="1">
        <f>VLOOKUP($I996,Graph!$D$3:$M$50,col)</f>
        <v>6.1000000000000004E-3</v>
      </c>
      <c r="K996" s="1">
        <f>VLOOKUP($I996,Graph!$D$3:$M$50,col+1)</f>
        <v>4.8999999999999998E-3</v>
      </c>
      <c r="L996" s="1">
        <f t="shared" si="760"/>
        <v>5.3E-3</v>
      </c>
      <c r="M996" s="1">
        <f t="shared" si="761"/>
        <v>0.64031666666666653</v>
      </c>
      <c r="N996" s="1">
        <f t="shared" si="762"/>
        <v>0.9897000000000008</v>
      </c>
      <c r="O996" s="1">
        <f t="shared" si="763"/>
        <v>5.3065292567454153E-2</v>
      </c>
      <c r="P996" s="1">
        <f t="shared" si="764"/>
        <v>1.0956736889772003</v>
      </c>
      <c r="Q996" s="1">
        <f t="shared" si="765"/>
        <v>1.0955028291328877</v>
      </c>
      <c r="R996" s="1">
        <f t="shared" si="766"/>
        <v>1.0954968587406462</v>
      </c>
      <c r="S996" s="1">
        <f t="shared" si="767"/>
        <v>1.0954966499378544</v>
      </c>
      <c r="T996" s="1">
        <f t="shared" si="768"/>
        <v>0.97586591365730924</v>
      </c>
      <c r="U996" s="1">
        <f t="shared" si="769"/>
        <v>1.177494346006539</v>
      </c>
      <c r="V996" s="2">
        <f t="shared" si="746"/>
        <v>22.860295377365695</v>
      </c>
      <c r="W996" s="1">
        <f>VLOOKUP(V996,Graph!$D$3:$M$50,col)</f>
        <v>6.0000000000000001E-3</v>
      </c>
      <c r="X996" s="1">
        <f>VLOOKUP(V996,Graph!$D$3:$M$50,col+1)</f>
        <v>4.7999999999999996E-3</v>
      </c>
      <c r="Y996" s="1">
        <f t="shared" si="770"/>
        <v>5.1999999999999998E-3</v>
      </c>
      <c r="Z996" s="1">
        <f t="shared" si="747"/>
        <v>0.64051666666666662</v>
      </c>
      <c r="AA996" s="2">
        <f t="shared" si="771"/>
        <v>0.98980000000000079</v>
      </c>
      <c r="AB996" s="1">
        <f t="shared" si="772"/>
        <v>5.3109177902985492E-2</v>
      </c>
      <c r="AC996" s="1">
        <f t="shared" si="773"/>
        <v>1.0955888944699634</v>
      </c>
      <c r="AD996" s="1">
        <f t="shared" si="774"/>
        <v>1.0955921257114918</v>
      </c>
      <c r="AE996" s="1">
        <f t="shared" si="775"/>
        <v>1.0955922388468788</v>
      </c>
      <c r="AF996" s="1">
        <f t="shared" si="776"/>
        <v>1.0955922428080218</v>
      </c>
      <c r="AG996" s="1">
        <f t="shared" si="777"/>
        <v>0.97631867416425799</v>
      </c>
      <c r="AH996" s="1">
        <f t="shared" si="778"/>
        <v>1.1781434492249609</v>
      </c>
      <c r="AI996" s="2">
        <f t="shared" si="748"/>
        <v>22.864495246219789</v>
      </c>
      <c r="AJ996" s="1">
        <f>VLOOKUP(AI996,Graph!$D$3:$M$50,col)</f>
        <v>6.0000000000000001E-3</v>
      </c>
      <c r="AK996" s="1">
        <f>VLOOKUP(AI996,Graph!$D$3:$M$50,col+1)</f>
        <v>4.7999999999999996E-3</v>
      </c>
      <c r="AL996" s="1">
        <f t="shared" si="779"/>
        <v>5.1999999999999998E-3</v>
      </c>
      <c r="AM996" s="1">
        <f t="shared" si="749"/>
        <v>0.64051666666666662</v>
      </c>
      <c r="AN996" s="2">
        <f t="shared" si="780"/>
        <v>0.98980000000000079</v>
      </c>
      <c r="AO996" s="1">
        <f t="shared" si="781"/>
        <v>5.3109177902985492E-2</v>
      </c>
      <c r="AP996" s="1">
        <f t="shared" si="782"/>
        <v>1.0955922429467109</v>
      </c>
      <c r="AQ996" s="1">
        <f t="shared" si="783"/>
        <v>1.0955922429515668</v>
      </c>
      <c r="AR996" s="1">
        <f t="shared" si="784"/>
        <v>1.0955922429517368</v>
      </c>
      <c r="AS996" s="1">
        <f t="shared" si="785"/>
        <v>1.0955922429517426</v>
      </c>
      <c r="AT996" s="1">
        <f t="shared" si="786"/>
        <v>0.97631867416425799</v>
      </c>
      <c r="AU996" s="1">
        <f t="shared" si="787"/>
        <v>1.1781434493795109</v>
      </c>
      <c r="AV996" s="2">
        <f t="shared" si="752"/>
        <v>995</v>
      </c>
      <c r="AW996" s="1">
        <f t="shared" si="753"/>
        <v>1178.1434493795109</v>
      </c>
      <c r="AX996" s="1">
        <f t="shared" si="754"/>
        <v>0.97631867416425799</v>
      </c>
      <c r="AY996" s="1">
        <f t="shared" si="755"/>
        <v>1.0955922429517426</v>
      </c>
      <c r="AZ996" s="1">
        <f t="shared" si="750"/>
        <v>5.1999999999999998E-3</v>
      </c>
      <c r="BA996" s="1">
        <f t="shared" si="751"/>
        <v>22.864495246219789</v>
      </c>
    </row>
    <row r="997" spans="1:53">
      <c r="A997" s="2">
        <f t="shared" si="756"/>
        <v>0.99600000000000077</v>
      </c>
      <c r="B997" s="1">
        <f t="shared" si="743"/>
        <v>1.0599076666666676</v>
      </c>
      <c r="C997" s="1">
        <f t="shared" si="757"/>
        <v>5.5428052596932009E-2</v>
      </c>
      <c r="D997" s="1">
        <f t="shared" si="744"/>
        <v>1.1006682196908784</v>
      </c>
      <c r="E997" s="1">
        <f t="shared" si="758"/>
        <v>1.1006930679769129</v>
      </c>
      <c r="F997" s="1">
        <f t="shared" si="758"/>
        <v>1.1006939890760563</v>
      </c>
      <c r="G997" s="1">
        <f t="shared" si="758"/>
        <v>1.1006940232162052</v>
      </c>
      <c r="H997" s="1">
        <f t="shared" si="759"/>
        <v>1.2141675530077178</v>
      </c>
      <c r="I997" s="1">
        <f t="shared" si="745"/>
        <v>23.095202173360676</v>
      </c>
      <c r="J997" s="1">
        <f>VLOOKUP($I997,Graph!$D$3:$M$50,col)</f>
        <v>6.1000000000000004E-3</v>
      </c>
      <c r="K997" s="1">
        <f>VLOOKUP($I997,Graph!$D$3:$M$50,col+1)</f>
        <v>4.8999999999999998E-3</v>
      </c>
      <c r="L997" s="1">
        <f t="shared" si="760"/>
        <v>5.3E-3</v>
      </c>
      <c r="M997" s="1">
        <f t="shared" si="761"/>
        <v>0.64031666666666653</v>
      </c>
      <c r="N997" s="1">
        <f t="shared" si="762"/>
        <v>0.9907000000000008</v>
      </c>
      <c r="O997" s="1">
        <f t="shared" si="763"/>
        <v>5.3068168361242396E-2</v>
      </c>
      <c r="P997" s="1">
        <f t="shared" si="764"/>
        <v>1.0956799352143136</v>
      </c>
      <c r="Q997" s="1">
        <f t="shared" si="765"/>
        <v>1.0955090925802107</v>
      </c>
      <c r="R997" s="1">
        <f t="shared" si="766"/>
        <v>1.0955031223605232</v>
      </c>
      <c r="S997" s="1">
        <f t="shared" si="767"/>
        <v>1.0955029135487979</v>
      </c>
      <c r="T997" s="1">
        <f t="shared" si="768"/>
        <v>0.97587378402373182</v>
      </c>
      <c r="U997" s="1">
        <f t="shared" si="769"/>
        <v>1.1792861625142461</v>
      </c>
      <c r="V997" s="2">
        <f t="shared" si="746"/>
        <v>22.871885155561046</v>
      </c>
      <c r="W997" s="1">
        <f>VLOOKUP(V997,Graph!$D$3:$M$50,col)</f>
        <v>6.0000000000000001E-3</v>
      </c>
      <c r="X997" s="1">
        <f>VLOOKUP(V997,Graph!$D$3:$M$50,col+1)</f>
        <v>4.7999999999999996E-3</v>
      </c>
      <c r="Y997" s="1">
        <f t="shared" si="770"/>
        <v>5.1999999999999998E-3</v>
      </c>
      <c r="Z997" s="1">
        <f t="shared" si="747"/>
        <v>0.64051666666666662</v>
      </c>
      <c r="AA997" s="2">
        <f t="shared" si="771"/>
        <v>0.99080000000000079</v>
      </c>
      <c r="AB997" s="1">
        <f t="shared" si="772"/>
        <v>5.3112045242454393E-2</v>
      </c>
      <c r="AC997" s="1">
        <f t="shared" si="773"/>
        <v>1.0955951422744541</v>
      </c>
      <c r="AD997" s="1">
        <f t="shared" si="774"/>
        <v>1.0955983731927106</v>
      </c>
      <c r="AE997" s="1">
        <f t="shared" si="775"/>
        <v>1.0955984863248596</v>
      </c>
      <c r="AF997" s="1">
        <f t="shared" si="776"/>
        <v>1.0955984902861722</v>
      </c>
      <c r="AG997" s="1">
        <f t="shared" si="777"/>
        <v>0.97632639883511818</v>
      </c>
      <c r="AH997" s="1">
        <f t="shared" si="778"/>
        <v>1.1799360550296822</v>
      </c>
      <c r="AI997" s="2">
        <f t="shared" si="748"/>
        <v>22.876085871149151</v>
      </c>
      <c r="AJ997" s="1">
        <f>VLOOKUP(AI997,Graph!$D$3:$M$50,col)</f>
        <v>6.0000000000000001E-3</v>
      </c>
      <c r="AK997" s="1">
        <f>VLOOKUP(AI997,Graph!$D$3:$M$50,col+1)</f>
        <v>4.7999999999999996E-3</v>
      </c>
      <c r="AL997" s="1">
        <f t="shared" si="779"/>
        <v>5.1999999999999998E-3</v>
      </c>
      <c r="AM997" s="1">
        <f t="shared" si="749"/>
        <v>0.64051666666666662</v>
      </c>
      <c r="AN997" s="2">
        <f t="shared" si="780"/>
        <v>0.99080000000000079</v>
      </c>
      <c r="AO997" s="1">
        <f t="shared" si="781"/>
        <v>5.3112045242454393E-2</v>
      </c>
      <c r="AP997" s="1">
        <f t="shared" si="782"/>
        <v>1.095598490424877</v>
      </c>
      <c r="AQ997" s="1">
        <f t="shared" si="783"/>
        <v>1.0955984904297336</v>
      </c>
      <c r="AR997" s="1">
        <f t="shared" si="784"/>
        <v>1.0955984904299036</v>
      </c>
      <c r="AS997" s="1">
        <f t="shared" si="785"/>
        <v>1.0955984904299099</v>
      </c>
      <c r="AT997" s="1">
        <f t="shared" si="786"/>
        <v>0.97632639883511818</v>
      </c>
      <c r="AU997" s="1">
        <f t="shared" si="787"/>
        <v>1.1799360551844849</v>
      </c>
      <c r="AV997" s="2">
        <f t="shared" si="752"/>
        <v>996</v>
      </c>
      <c r="AW997" s="1">
        <f t="shared" si="753"/>
        <v>1179.9360551844848</v>
      </c>
      <c r="AX997" s="1">
        <f t="shared" si="754"/>
        <v>0.97632639883511818</v>
      </c>
      <c r="AY997" s="1">
        <f t="shared" si="755"/>
        <v>1.0955984904299099</v>
      </c>
      <c r="AZ997" s="1">
        <f t="shared" si="750"/>
        <v>5.1999999999999998E-3</v>
      </c>
      <c r="BA997" s="1">
        <f t="shared" si="751"/>
        <v>22.876085871149151</v>
      </c>
    </row>
    <row r="998" spans="1:53">
      <c r="A998" s="2">
        <f t="shared" si="756"/>
        <v>0.99700000000000077</v>
      </c>
      <c r="B998" s="1">
        <f t="shared" si="743"/>
        <v>1.0609488333333343</v>
      </c>
      <c r="C998" s="1">
        <f t="shared" si="757"/>
        <v>5.543045559533083E-2</v>
      </c>
      <c r="D998" s="1">
        <f t="shared" si="744"/>
        <v>1.1006733577752679</v>
      </c>
      <c r="E998" s="1">
        <f t="shared" si="758"/>
        <v>1.1006983992069304</v>
      </c>
      <c r="F998" s="1">
        <f t="shared" si="758"/>
        <v>1.1006993275206771</v>
      </c>
      <c r="G998" s="1">
        <f t="shared" si="758"/>
        <v>1.1006993619302363</v>
      </c>
      <c r="H998" s="1">
        <f t="shared" si="759"/>
        <v>1.2160024754680057</v>
      </c>
      <c r="I998" s="1">
        <f t="shared" si="745"/>
        <v>23.10683060003786</v>
      </c>
      <c r="J998" s="1">
        <f>VLOOKUP($I998,Graph!$D$3:$M$50,col)</f>
        <v>6.1000000000000004E-3</v>
      </c>
      <c r="K998" s="1">
        <f>VLOOKUP($I998,Graph!$D$3:$M$50,col+1)</f>
        <v>4.8999999999999998E-3</v>
      </c>
      <c r="L998" s="1">
        <f t="shared" si="760"/>
        <v>5.3E-3</v>
      </c>
      <c r="M998" s="1">
        <f t="shared" si="761"/>
        <v>0.64031666666666653</v>
      </c>
      <c r="N998" s="1">
        <f t="shared" si="762"/>
        <v>0.9917000000000008</v>
      </c>
      <c r="O998" s="1">
        <f t="shared" si="763"/>
        <v>5.3071038588378874E-2</v>
      </c>
      <c r="P998" s="1">
        <f t="shared" si="764"/>
        <v>1.0956861695034461</v>
      </c>
      <c r="Q998" s="1">
        <f t="shared" si="765"/>
        <v>1.0955153440526322</v>
      </c>
      <c r="R998" s="1">
        <f t="shared" si="766"/>
        <v>1.0955093740054593</v>
      </c>
      <c r="S998" s="1">
        <f t="shared" si="767"/>
        <v>1.0955091651848288</v>
      </c>
      <c r="T998" s="1">
        <f t="shared" si="768"/>
        <v>0.9758816386231518</v>
      </c>
      <c r="U998" s="1">
        <f t="shared" si="769"/>
        <v>1.181078887677605</v>
      </c>
      <c r="V998" s="2">
        <f t="shared" si="746"/>
        <v>22.883469068381238</v>
      </c>
      <c r="W998" s="1">
        <f>VLOOKUP(V998,Graph!$D$3:$M$50,col)</f>
        <v>6.0000000000000001E-3</v>
      </c>
      <c r="X998" s="1">
        <f>VLOOKUP(V998,Graph!$D$3:$M$50,col+1)</f>
        <v>4.7999999999999996E-3</v>
      </c>
      <c r="Y998" s="1">
        <f t="shared" si="770"/>
        <v>5.1999999999999998E-3</v>
      </c>
      <c r="Z998" s="1">
        <f t="shared" si="747"/>
        <v>0.64051666666666662</v>
      </c>
      <c r="AA998" s="2">
        <f t="shared" si="771"/>
        <v>0.99180000000000079</v>
      </c>
      <c r="AB998" s="1">
        <f t="shared" si="772"/>
        <v>5.3114907031344943E-2</v>
      </c>
      <c r="AC998" s="1">
        <f t="shared" si="773"/>
        <v>1.0956013781333402</v>
      </c>
      <c r="AD998" s="1">
        <f t="shared" si="774"/>
        <v>1.0956046087288347</v>
      </c>
      <c r="AE998" s="1">
        <f t="shared" si="775"/>
        <v>1.0956047218577465</v>
      </c>
      <c r="AF998" s="1">
        <f t="shared" si="776"/>
        <v>1.0956047258192279</v>
      </c>
      <c r="AG998" s="1">
        <f t="shared" si="777"/>
        <v>0.9763341080304605</v>
      </c>
      <c r="AH998" s="1">
        <f t="shared" si="778"/>
        <v>1.1817295697856514</v>
      </c>
      <c r="AI998" s="2">
        <f t="shared" si="748"/>
        <v>22.887670630896437</v>
      </c>
      <c r="AJ998" s="1">
        <f>VLOOKUP(AI998,Graph!$D$3:$M$50,col)</f>
        <v>6.0000000000000001E-3</v>
      </c>
      <c r="AK998" s="1">
        <f>VLOOKUP(AI998,Graph!$D$3:$M$50,col+1)</f>
        <v>4.7999999999999996E-3</v>
      </c>
      <c r="AL998" s="1">
        <f t="shared" si="779"/>
        <v>5.1999999999999998E-3</v>
      </c>
      <c r="AM998" s="1">
        <f t="shared" si="749"/>
        <v>0.64051666666666662</v>
      </c>
      <c r="AN998" s="2">
        <f t="shared" si="780"/>
        <v>0.99180000000000079</v>
      </c>
      <c r="AO998" s="1">
        <f t="shared" si="781"/>
        <v>5.3114907031344943E-2</v>
      </c>
      <c r="AP998" s="1">
        <f t="shared" si="782"/>
        <v>1.0956047259579489</v>
      </c>
      <c r="AQ998" s="1">
        <f t="shared" si="783"/>
        <v>1.0956047259628063</v>
      </c>
      <c r="AR998" s="1">
        <f t="shared" si="784"/>
        <v>1.0956047259629766</v>
      </c>
      <c r="AS998" s="1">
        <f t="shared" si="785"/>
        <v>1.0956047259629826</v>
      </c>
      <c r="AT998" s="1">
        <f t="shared" si="786"/>
        <v>0.9763341080304605</v>
      </c>
      <c r="AU998" s="1">
        <f t="shared" si="787"/>
        <v>1.1817295699407067</v>
      </c>
      <c r="AV998" s="2">
        <f t="shared" si="752"/>
        <v>997</v>
      </c>
      <c r="AW998" s="1">
        <f t="shared" si="753"/>
        <v>1181.7295699407066</v>
      </c>
      <c r="AX998" s="1">
        <f t="shared" si="754"/>
        <v>0.9763341080304605</v>
      </c>
      <c r="AY998" s="1">
        <f t="shared" si="755"/>
        <v>1.0956047259629826</v>
      </c>
      <c r="AZ998" s="1">
        <f t="shared" si="750"/>
        <v>5.1999999999999998E-3</v>
      </c>
      <c r="BA998" s="1">
        <f t="shared" si="751"/>
        <v>22.887670630896437</v>
      </c>
    </row>
    <row r="999" spans="1:53">
      <c r="A999" s="2">
        <f t="shared" si="756"/>
        <v>0.99800000000000078</v>
      </c>
      <c r="B999" s="1">
        <f t="shared" si="743"/>
        <v>1.0619900000000009</v>
      </c>
      <c r="C999" s="1">
        <f t="shared" si="757"/>
        <v>5.5432853933903084E-2</v>
      </c>
      <c r="D999" s="1">
        <f t="shared" si="744"/>
        <v>1.1006784859677774</v>
      </c>
      <c r="E999" s="1">
        <f t="shared" si="758"/>
        <v>1.1007037202049339</v>
      </c>
      <c r="F999" s="1">
        <f t="shared" si="758"/>
        <v>1.1007046557214157</v>
      </c>
      <c r="G999" s="1">
        <f t="shared" si="758"/>
        <v>1.1007046903999724</v>
      </c>
      <c r="H999" s="1">
        <f t="shared" si="759"/>
        <v>1.2178383218396243</v>
      </c>
      <c r="I999" s="1">
        <f t="shared" si="745"/>
        <v>23.11845318081723</v>
      </c>
      <c r="J999" s="1">
        <f>VLOOKUP($I999,Graph!$D$3:$M$50,col)</f>
        <v>6.1000000000000004E-3</v>
      </c>
      <c r="K999" s="1">
        <f>VLOOKUP($I999,Graph!$D$3:$M$50,col+1)</f>
        <v>4.8999999999999998E-3</v>
      </c>
      <c r="L999" s="1">
        <f t="shared" si="760"/>
        <v>5.3E-3</v>
      </c>
      <c r="M999" s="1">
        <f t="shared" si="761"/>
        <v>0.64031666666666653</v>
      </c>
      <c r="N999" s="1">
        <f t="shared" si="762"/>
        <v>0.9927000000000008</v>
      </c>
      <c r="O999" s="1">
        <f t="shared" si="763"/>
        <v>5.3073903265007896E-2</v>
      </c>
      <c r="P999" s="1">
        <f t="shared" si="764"/>
        <v>1.0956923918788413</v>
      </c>
      <c r="Q999" s="1">
        <f t="shared" si="765"/>
        <v>1.0955215835844567</v>
      </c>
      <c r="R999" s="1">
        <f t="shared" si="766"/>
        <v>1.0955156137097579</v>
      </c>
      <c r="S999" s="1">
        <f t="shared" si="767"/>
        <v>1.0955154048802496</v>
      </c>
      <c r="T999" s="1">
        <f t="shared" si="768"/>
        <v>0.97588947750290134</v>
      </c>
      <c r="U999" s="1">
        <f t="shared" si="769"/>
        <v>1.1828725210360482</v>
      </c>
      <c r="V999" s="2">
        <f t="shared" si="746"/>
        <v>22.895047124716243</v>
      </c>
      <c r="W999" s="1">
        <f>VLOOKUP(V999,Graph!$D$3:$M$50,col)</f>
        <v>6.0000000000000001E-3</v>
      </c>
      <c r="X999" s="1">
        <f>VLOOKUP(V999,Graph!$D$3:$M$50,col+1)</f>
        <v>4.7999999999999996E-3</v>
      </c>
      <c r="Y999" s="1">
        <f t="shared" si="770"/>
        <v>5.1999999999999998E-3</v>
      </c>
      <c r="Z999" s="1">
        <f t="shared" si="747"/>
        <v>0.64051666666666662</v>
      </c>
      <c r="AA999" s="2">
        <f t="shared" si="771"/>
        <v>0.99280000000000079</v>
      </c>
      <c r="AB999" s="1">
        <f t="shared" si="772"/>
        <v>5.3117763285755681E-2</v>
      </c>
      <c r="AC999" s="1">
        <f t="shared" si="773"/>
        <v>1.0956076020808427</v>
      </c>
      <c r="AD999" s="1">
        <f t="shared" si="774"/>
        <v>1.0956108323540841</v>
      </c>
      <c r="AE999" s="1">
        <f t="shared" si="775"/>
        <v>1.0956109454797598</v>
      </c>
      <c r="AF999" s="1">
        <f t="shared" si="776"/>
        <v>1.0956109494414099</v>
      </c>
      <c r="AG999" s="1">
        <f t="shared" si="777"/>
        <v>0.97634180179674324</v>
      </c>
      <c r="AH999" s="1">
        <f t="shared" si="778"/>
        <v>1.1835239930322052</v>
      </c>
      <c r="AI999" s="2">
        <f t="shared" si="748"/>
        <v>22.899249534350425</v>
      </c>
      <c r="AJ999" s="1">
        <f>VLOOKUP(AI999,Graph!$D$3:$M$50,col)</f>
        <v>6.0000000000000001E-3</v>
      </c>
      <c r="AK999" s="1">
        <f>VLOOKUP(AI999,Graph!$D$3:$M$50,col+1)</f>
        <v>4.7999999999999996E-3</v>
      </c>
      <c r="AL999" s="1">
        <f t="shared" si="779"/>
        <v>5.1999999999999998E-3</v>
      </c>
      <c r="AM999" s="1">
        <f t="shared" si="749"/>
        <v>0.64051666666666662</v>
      </c>
      <c r="AN999" s="2">
        <f t="shared" si="780"/>
        <v>0.99280000000000079</v>
      </c>
      <c r="AO999" s="1">
        <f t="shared" si="781"/>
        <v>5.3117763285755681E-2</v>
      </c>
      <c r="AP999" s="1">
        <f t="shared" si="782"/>
        <v>1.0956109495801463</v>
      </c>
      <c r="AQ999" s="1">
        <f t="shared" si="783"/>
        <v>1.0956109495850046</v>
      </c>
      <c r="AR999" s="1">
        <f t="shared" si="784"/>
        <v>1.0956109495851754</v>
      </c>
      <c r="AS999" s="1">
        <f t="shared" si="785"/>
        <v>1.0956109495851809</v>
      </c>
      <c r="AT999" s="1">
        <f t="shared" si="786"/>
        <v>0.97634180179674324</v>
      </c>
      <c r="AU999" s="1">
        <f t="shared" si="787"/>
        <v>1.1835239931875123</v>
      </c>
      <c r="AV999" s="2">
        <f t="shared" si="752"/>
        <v>998</v>
      </c>
      <c r="AW999" s="1">
        <f t="shared" si="753"/>
        <v>1183.5239931875124</v>
      </c>
      <c r="AX999" s="1">
        <f t="shared" si="754"/>
        <v>0.97634180179674324</v>
      </c>
      <c r="AY999" s="1">
        <f t="shared" si="755"/>
        <v>1.0956109495851809</v>
      </c>
      <c r="AZ999" s="1">
        <f t="shared" si="750"/>
        <v>5.1999999999999998E-3</v>
      </c>
      <c r="BA999" s="1">
        <f t="shared" si="751"/>
        <v>22.899249534350425</v>
      </c>
    </row>
    <row r="1000" spans="1:53">
      <c r="A1000" s="2">
        <f t="shared" si="756"/>
        <v>0.99900000000000078</v>
      </c>
      <c r="B1000" s="1">
        <f t="shared" si="743"/>
        <v>1.0630311666666676</v>
      </c>
      <c r="C1000" s="1">
        <f t="shared" si="757"/>
        <v>5.5435247626188136E-2</v>
      </c>
      <c r="D1000" s="1">
        <f t="shared" si="744"/>
        <v>1.1006836042969408</v>
      </c>
      <c r="E1000" s="1">
        <f t="shared" si="758"/>
        <v>1.1007090310003489</v>
      </c>
      <c r="F1000" s="1">
        <f t="shared" si="758"/>
        <v>1.1007099737077259</v>
      </c>
      <c r="G1000" s="1">
        <f t="shared" si="758"/>
        <v>1.1007100086548682</v>
      </c>
      <c r="H1000" s="1">
        <f t="shared" si="759"/>
        <v>1.219675091657654</v>
      </c>
      <c r="I1000" s="1">
        <f t="shared" si="745"/>
        <v>23.130069924502269</v>
      </c>
      <c r="J1000" s="1">
        <f>VLOOKUP($I1000,Graph!$D$3:$M$50,col)</f>
        <v>6.1000000000000004E-3</v>
      </c>
      <c r="K1000" s="1">
        <f>VLOOKUP($I1000,Graph!$D$3:$M$50,col+1)</f>
        <v>4.8999999999999998E-3</v>
      </c>
      <c r="L1000" s="1">
        <f t="shared" si="760"/>
        <v>5.3E-3</v>
      </c>
      <c r="M1000" s="1">
        <f t="shared" si="761"/>
        <v>0.64031666666666653</v>
      </c>
      <c r="N1000" s="1">
        <f t="shared" si="762"/>
        <v>0.9937000000000008</v>
      </c>
      <c r="O1000" s="1">
        <f t="shared" si="763"/>
        <v>5.3076762407211237E-2</v>
      </c>
      <c r="P1000" s="1">
        <f t="shared" si="764"/>
        <v>1.0956986023746107</v>
      </c>
      <c r="Q1000" s="1">
        <f t="shared" si="765"/>
        <v>1.0955278112098563</v>
      </c>
      <c r="R1000" s="1">
        <f t="shared" si="766"/>
        <v>1.0955218415075902</v>
      </c>
      <c r="S1000" s="1">
        <f t="shared" si="767"/>
        <v>1.0955216326692319</v>
      </c>
      <c r="T1000" s="1">
        <f t="shared" si="768"/>
        <v>0.97589730071012371</v>
      </c>
      <c r="U1000" s="1">
        <f t="shared" si="769"/>
        <v>1.1846670621297075</v>
      </c>
      <c r="V1000" s="2">
        <f t="shared" si="746"/>
        <v>22.906619333433607</v>
      </c>
      <c r="W1000" s="1">
        <f>VLOOKUP(V1000,Graph!$D$3:$M$50,col)</f>
        <v>6.0000000000000001E-3</v>
      </c>
      <c r="X1000" s="1">
        <f>VLOOKUP(V1000,Graph!$D$3:$M$50,col+1)</f>
        <v>4.7999999999999996E-3</v>
      </c>
      <c r="Y1000" s="1">
        <f t="shared" si="770"/>
        <v>5.1999999999999998E-3</v>
      </c>
      <c r="Z1000" s="1">
        <f t="shared" si="747"/>
        <v>0.64051666666666662</v>
      </c>
      <c r="AA1000" s="2">
        <f t="shared" si="771"/>
        <v>0.99380000000000079</v>
      </c>
      <c r="AB1000" s="1">
        <f t="shared" si="772"/>
        <v>5.3120614021722856E-2</v>
      </c>
      <c r="AC1000" s="1">
        <f t="shared" si="773"/>
        <v>1.0956138141510532</v>
      </c>
      <c r="AD1000" s="1">
        <f t="shared" si="774"/>
        <v>1.095617044102549</v>
      </c>
      <c r="AE1000" s="1">
        <f t="shared" si="775"/>
        <v>1.0956171572249889</v>
      </c>
      <c r="AF1000" s="1">
        <f t="shared" si="776"/>
        <v>1.0956171611868073</v>
      </c>
      <c r="AG1000" s="1">
        <f t="shared" si="777"/>
        <v>0.97634948018023948</v>
      </c>
      <c r="AH1000" s="1">
        <f t="shared" si="778"/>
        <v>1.18531932430938</v>
      </c>
      <c r="AI1000" s="2">
        <f t="shared" si="748"/>
        <v>22.91082259037746</v>
      </c>
      <c r="AJ1000" s="1">
        <f>VLOOKUP(AI1000,Graph!$D$3:$M$50,col)</f>
        <v>6.0000000000000001E-3</v>
      </c>
      <c r="AK1000" s="1">
        <f>VLOOKUP(AI1000,Graph!$D$3:$M$50,col+1)</f>
        <v>4.7999999999999996E-3</v>
      </c>
      <c r="AL1000" s="1">
        <f t="shared" si="779"/>
        <v>5.1999999999999998E-3</v>
      </c>
      <c r="AM1000" s="1">
        <f t="shared" si="749"/>
        <v>0.64051666666666662</v>
      </c>
      <c r="AN1000" s="2">
        <f t="shared" si="780"/>
        <v>0.99380000000000079</v>
      </c>
      <c r="AO1000" s="1">
        <f t="shared" si="781"/>
        <v>5.3120614021722856E-2</v>
      </c>
      <c r="AP1000" s="1">
        <f t="shared" si="782"/>
        <v>1.0956171613255592</v>
      </c>
      <c r="AQ1000" s="1">
        <f t="shared" si="783"/>
        <v>1.0956171613304186</v>
      </c>
      <c r="AR1000" s="1">
        <f t="shared" si="784"/>
        <v>1.095617161330589</v>
      </c>
      <c r="AS1000" s="1">
        <f t="shared" si="785"/>
        <v>1.0956171613305949</v>
      </c>
      <c r="AT1000" s="1">
        <f t="shared" si="786"/>
        <v>0.97634948018023948</v>
      </c>
      <c r="AU1000" s="1">
        <f t="shared" si="787"/>
        <v>1.18531932446494</v>
      </c>
      <c r="AV1000" s="2">
        <f t="shared" si="752"/>
        <v>999</v>
      </c>
      <c r="AW1000" s="1">
        <f t="shared" si="753"/>
        <v>1185.3193244649401</v>
      </c>
      <c r="AX1000" s="1">
        <f t="shared" si="754"/>
        <v>0.97634948018023948</v>
      </c>
      <c r="AY1000" s="1">
        <f t="shared" si="755"/>
        <v>1.0956171613305949</v>
      </c>
      <c r="AZ1000" s="1">
        <f t="shared" si="750"/>
        <v>5.1999999999999998E-3</v>
      </c>
      <c r="BA1000" s="1">
        <f t="shared" si="751"/>
        <v>22.91082259037746</v>
      </c>
    </row>
    <row r="1001" spans="1:53">
      <c r="A1001" s="2">
        <f t="shared" si="756"/>
        <v>1.0000000000000007</v>
      </c>
      <c r="B1001" s="1">
        <f t="shared" si="743"/>
        <v>1.0640723333333342</v>
      </c>
      <c r="C1001" s="1">
        <f t="shared" si="757"/>
        <v>5.5437636685673197E-2</v>
      </c>
      <c r="D1001" s="1">
        <f t="shared" si="744"/>
        <v>1.1006887127911842</v>
      </c>
      <c r="E1001" s="1">
        <f t="shared" ref="E1001:G1020" si="788">SQRT(D1001-($C1001*D1001-POWER(D1001,1/3)+1)/($C1001-POWER(D1001,-2/3)/3))</f>
        <v>1.1007143316224879</v>
      </c>
      <c r="F1001" s="1">
        <f t="shared" si="788"/>
        <v>1.1007152815089487</v>
      </c>
      <c r="G1001" s="1">
        <f t="shared" si="788"/>
        <v>1.1007153167242663</v>
      </c>
      <c r="H1001" s="1">
        <f t="shared" si="759"/>
        <v>1.2215127844578768</v>
      </c>
      <c r="I1001" s="1">
        <f t="shared" si="745"/>
        <v>23.141680839874397</v>
      </c>
      <c r="J1001" s="1">
        <f>VLOOKUP($I1001,Graph!$D$3:$M$50,col)</f>
        <v>6.1000000000000004E-3</v>
      </c>
      <c r="K1001" s="1">
        <f>VLOOKUP($I1001,Graph!$D$3:$M$50,col+1)</f>
        <v>4.8999999999999998E-3</v>
      </c>
      <c r="L1001" s="1">
        <f t="shared" si="760"/>
        <v>5.3E-3</v>
      </c>
      <c r="M1001" s="1">
        <f t="shared" si="761"/>
        <v>0.64031666666666653</v>
      </c>
      <c r="N1001" s="1">
        <f t="shared" si="762"/>
        <v>0.99470000000000069</v>
      </c>
      <c r="O1001" s="1">
        <f t="shared" si="763"/>
        <v>5.3079616031008733E-2</v>
      </c>
      <c r="P1001" s="1">
        <f t="shared" si="764"/>
        <v>1.0957048010247368</v>
      </c>
      <c r="Q1001" s="1">
        <f t="shared" si="765"/>
        <v>1.0955340269628733</v>
      </c>
      <c r="R1001" s="1">
        <f t="shared" si="766"/>
        <v>1.095528057432998</v>
      </c>
      <c r="S1001" s="1">
        <f t="shared" si="767"/>
        <v>1.0955278485858175</v>
      </c>
      <c r="T1001" s="1">
        <f t="shared" si="768"/>
        <v>0.97590510829177368</v>
      </c>
      <c r="U1001" s="1">
        <f t="shared" si="769"/>
        <v>1.1864625104994151</v>
      </c>
      <c r="V1001" s="2">
        <f t="shared" si="746"/>
        <v>22.918185703378537</v>
      </c>
      <c r="W1001" s="1">
        <f>VLOOKUP(V1001,Graph!$D$3:$M$50,col)</f>
        <v>6.0000000000000001E-3</v>
      </c>
      <c r="X1001" s="1">
        <f>VLOOKUP(V1001,Graph!$D$3:$M$50,col+1)</f>
        <v>4.7999999999999996E-3</v>
      </c>
      <c r="Y1001" s="1">
        <f t="shared" si="770"/>
        <v>5.1999999999999998E-3</v>
      </c>
      <c r="Z1001" s="1">
        <f t="shared" si="747"/>
        <v>0.64051666666666662</v>
      </c>
      <c r="AA1001" s="2">
        <f t="shared" si="771"/>
        <v>0.99480000000000068</v>
      </c>
      <c r="AB1001" s="1">
        <f t="shared" si="772"/>
        <v>5.3123459255220849E-2</v>
      </c>
      <c r="AC1001" s="1">
        <f t="shared" si="773"/>
        <v>1.0956200143779316</v>
      </c>
      <c r="AD1001" s="1">
        <f t="shared" si="774"/>
        <v>1.0956232440081883</v>
      </c>
      <c r="AE1001" s="1">
        <f t="shared" si="775"/>
        <v>1.0956233571273939</v>
      </c>
      <c r="AF1001" s="1">
        <f t="shared" si="776"/>
        <v>1.0956233610893795</v>
      </c>
      <c r="AG1001" s="1">
        <f t="shared" si="777"/>
        <v>0.97635714322703693</v>
      </c>
      <c r="AH1001" s="1">
        <f t="shared" si="778"/>
        <v>1.1871155631579111</v>
      </c>
      <c r="AI1001" s="2">
        <f t="shared" si="748"/>
        <v>22.922389807821567</v>
      </c>
      <c r="AJ1001" s="1">
        <f>VLOOKUP(AI1001,Graph!$D$3:$M$50,col)</f>
        <v>6.0000000000000001E-3</v>
      </c>
      <c r="AK1001" s="1">
        <f>VLOOKUP(AI1001,Graph!$D$3:$M$50,col+1)</f>
        <v>4.7999999999999996E-3</v>
      </c>
      <c r="AL1001" s="1">
        <f t="shared" si="779"/>
        <v>5.1999999999999998E-3</v>
      </c>
      <c r="AM1001" s="1">
        <f t="shared" si="749"/>
        <v>0.64051666666666662</v>
      </c>
      <c r="AN1001" s="2">
        <f t="shared" si="780"/>
        <v>0.99480000000000068</v>
      </c>
      <c r="AO1001" s="1">
        <f t="shared" si="781"/>
        <v>5.3123459255220849E-2</v>
      </c>
      <c r="AP1001" s="1">
        <f t="shared" si="782"/>
        <v>1.0956233612281476</v>
      </c>
      <c r="AQ1001" s="1">
        <f t="shared" si="783"/>
        <v>1.0956233612330077</v>
      </c>
      <c r="AR1001" s="1">
        <f t="shared" si="784"/>
        <v>1.0956233612331781</v>
      </c>
      <c r="AS1001" s="1">
        <f t="shared" si="785"/>
        <v>1.095623361233184</v>
      </c>
      <c r="AT1001" s="1">
        <f t="shared" si="786"/>
        <v>0.97635714322703693</v>
      </c>
      <c r="AU1001" s="1">
        <f t="shared" si="787"/>
        <v>1.1871155633137245</v>
      </c>
      <c r="AV1001" s="2">
        <f t="shared" si="752"/>
        <v>1000</v>
      </c>
      <c r="AW1001" s="1">
        <f t="shared" si="753"/>
        <v>1187.1155633137246</v>
      </c>
      <c r="AX1001" s="1">
        <f t="shared" si="754"/>
        <v>0.97635714322703693</v>
      </c>
      <c r="AY1001" s="1">
        <f t="shared" si="755"/>
        <v>1.095623361233184</v>
      </c>
      <c r="AZ1001" s="1">
        <f t="shared" si="750"/>
        <v>5.1999999999999998E-3</v>
      </c>
      <c r="BA1001" s="1">
        <f t="shared" si="751"/>
        <v>22.922389807821567</v>
      </c>
    </row>
    <row r="1002" spans="1:53">
      <c r="A1002" s="2">
        <f t="shared" ref="A1002:A1065" si="789">A1001+0.001</f>
        <v>1.0010000000000006</v>
      </c>
      <c r="B1002" s="1">
        <f t="shared" si="743"/>
        <v>1.0651135000000007</v>
      </c>
      <c r="C1002" s="1">
        <f t="shared" ref="C1002:C1065" si="790">(4/27)*(b*A1002/B1002)^2</f>
        <v>5.5440021125793167E-2</v>
      </c>
      <c r="D1002" s="1">
        <f t="shared" si="744"/>
        <v>1.1006938114788236</v>
      </c>
      <c r="E1002" s="1">
        <f t="shared" si="788"/>
        <v>1.100719622100552</v>
      </c>
      <c r="F1002" s="1">
        <f t="shared" si="788"/>
        <v>1.100720579154314</v>
      </c>
      <c r="G1002" s="1">
        <f t="shared" si="788"/>
        <v>1.1007206146373965</v>
      </c>
      <c r="H1002" s="1">
        <f t="shared" ref="H1002:H1065" si="791">SQRT(gn*(2*A1002/3)^3)*G1002*b</f>
        <v>1.223351399776774</v>
      </c>
      <c r="I1002" s="1">
        <f t="shared" si="745"/>
        <v>23.153285935693035</v>
      </c>
      <c r="J1002" s="1">
        <f>VLOOKUP($I1002,Graph!$D$3:$M$50,col)</f>
        <v>6.1000000000000004E-3</v>
      </c>
      <c r="K1002" s="1">
        <f>VLOOKUP($I1002,Graph!$D$3:$M$50,col+1)</f>
        <v>4.8999999999999998E-3</v>
      </c>
      <c r="L1002" s="1">
        <f t="shared" ref="L1002:L1065" si="792">J1002+Ratio*(K1002-J1002)</f>
        <v>5.3E-3</v>
      </c>
      <c r="M1002" s="1">
        <f t="shared" si="761"/>
        <v>0.64031666666666653</v>
      </c>
      <c r="N1002" s="1">
        <f t="shared" ref="N1002:N1065" si="793">A1002-L1002*L</f>
        <v>0.99570000000000058</v>
      </c>
      <c r="O1002" s="1">
        <f t="shared" ref="O1002:O1065" si="794">(4/27)*(M1002*N1002/B1002)^2</f>
        <v>5.3082464152358469E-2</v>
      </c>
      <c r="P1002" s="1">
        <f t="shared" ref="P1002:P1065" si="795">SQRT(G1002-(O1002*G1002-POWER(G1002,1/3)+1)/(O1002-POWER(G1002,-2/3)/3))</f>
        <v>1.0957109878630729</v>
      </c>
      <c r="Q1002" s="1">
        <f t="shared" ref="Q1002:Q1065" si="796">SQRT(P1002-(O1002*P1002-POWER(P1002,1/3)+1)/(O1002-POWER(P1002,-2/3)/3))</f>
        <v>1.09554023087742</v>
      </c>
      <c r="R1002" s="1">
        <f t="shared" ref="R1002:R1065" si="797">SQRT(Q1002-(O1002*Q1002-POWER(Q1002,1/3)+1)/(O1002-POWER(Q1002,-2/3)/3))</f>
        <v>1.0955342615198935</v>
      </c>
      <c r="S1002" s="1">
        <f t="shared" ref="S1002:S1065" si="798">SQRT(R1002-(O1002*R1002-POWER(R1002,1/3)+1)/(O1002-POWER(R1002,-2/3)/3))</f>
        <v>1.0955340526639183</v>
      </c>
      <c r="T1002" s="1">
        <f t="shared" ref="T1002:T1065" si="799">(M1002/b)*POWER(N1002/A1002,3/2)</f>
        <v>0.97591290029461897</v>
      </c>
      <c r="U1002" s="1">
        <f t="shared" ref="U1002:U1065" si="800">SQRT(gn*(2*A1002/3)^3)*S1002*T1002*b</f>
        <v>1.1882588656866975</v>
      </c>
      <c r="V1002" s="2">
        <f t="shared" si="746"/>
        <v>22.92974624337398</v>
      </c>
      <c r="W1002" s="1">
        <f>VLOOKUP(V1002,Graph!$D$3:$M$50,col)</f>
        <v>6.0000000000000001E-3</v>
      </c>
      <c r="X1002" s="1">
        <f>VLOOKUP(V1002,Graph!$D$3:$M$50,col+1)</f>
        <v>4.7999999999999996E-3</v>
      </c>
      <c r="Y1002" s="1">
        <f t="shared" ref="Y1002:Y1065" si="801">W1002+Ratio*(X1002-W1002)</f>
        <v>5.1999999999999998E-3</v>
      </c>
      <c r="Z1002" s="1">
        <f t="shared" si="747"/>
        <v>0.64051666666666662</v>
      </c>
      <c r="AA1002" s="2">
        <f t="shared" ref="AA1002:AA1065" si="802">A1002-Y1002*L</f>
        <v>0.99580000000000057</v>
      </c>
      <c r="AB1002" s="1">
        <f t="shared" ref="AB1002:AB1065" si="803">(4/27)*(Z1002*AA1002/B1002)^2</f>
        <v>5.3126299002162557E-2</v>
      </c>
      <c r="AC1002" s="1">
        <f t="shared" ref="AC1002:AC1065" si="804">SQRT(S1002-(AB1002*S1002-POWER(S1002,1/3)+1)/(AB1002-POWER(S1002,-2/3)/3))</f>
        <v>1.0956262027953101</v>
      </c>
      <c r="AD1002" s="1">
        <f t="shared" ref="AD1002:AD1065" si="805">SQRT(AC1002-(AB1002*AC1002-POWER(AC1002,1/3)+1)/(AB1002-POWER(AC1002,-2/3)/3))</f>
        <v>1.095629432104833</v>
      </c>
      <c r="AE1002" s="1">
        <f t="shared" ref="AE1002:AE1065" si="806">SQRT(AD1002-(AB1002*AD1002-POWER(AD1002,1/3)+1)/(AB1002-POWER(AD1002,-2/3)/3))</f>
        <v>1.0956295452208047</v>
      </c>
      <c r="AF1002" s="1">
        <f t="shared" ref="AF1002:AF1065" si="807">SQRT(AE1002-(AB1002*AE1002-POWER(AE1002,1/3)+1)/(AB1002-POWER(AE1002,-2/3)/3))</f>
        <v>1.0956295491829577</v>
      </c>
      <c r="AG1002" s="1">
        <f t="shared" ref="AG1002:AG1065" si="808">(Z1002/b)*POWER(AA1002/A1002,3/2)</f>
        <v>0.97636479098303963</v>
      </c>
      <c r="AH1002" s="1">
        <f t="shared" ref="AH1002:AH1065" si="809">SQRT(gn*(2*A1002/3)^3)*AF1002*AG1002*b</f>
        <v>1.1889127091192311</v>
      </c>
      <c r="AI1002" s="2">
        <f t="shared" si="748"/>
        <v>22.933951195504505</v>
      </c>
      <c r="AJ1002" s="1">
        <f>VLOOKUP(AI1002,Graph!$D$3:$M$50,col)</f>
        <v>6.0000000000000001E-3</v>
      </c>
      <c r="AK1002" s="1">
        <f>VLOOKUP(AI1002,Graph!$D$3:$M$50,col+1)</f>
        <v>4.7999999999999996E-3</v>
      </c>
      <c r="AL1002" s="1">
        <f t="shared" ref="AL1002:AL1065" si="810">AJ1002+Ratio*(AK1002-AJ1002)</f>
        <v>5.1999999999999998E-3</v>
      </c>
      <c r="AM1002" s="1">
        <f t="shared" si="749"/>
        <v>0.64051666666666662</v>
      </c>
      <c r="AN1002" s="2">
        <f t="shared" ref="AN1002:AN1065" si="811">A1002-AL1002*L</f>
        <v>0.99580000000000057</v>
      </c>
      <c r="AO1002" s="1">
        <f t="shared" ref="AO1002:AO1065" si="812">(4/27)*(AM1002*AN1002/B1002)^2</f>
        <v>5.3126299002162557E-2</v>
      </c>
      <c r="AP1002" s="1">
        <f t="shared" ref="AP1002:AP1065" si="813">SQRT(AF1002-(AO1002*AF1002-POWER(AF1002,1/3)+1)/(AO1002-POWER(AF1002,-2/3)/3))</f>
        <v>1.0956295493217414</v>
      </c>
      <c r="AQ1002" s="1">
        <f t="shared" ref="AQ1002:AQ1065" si="814">SQRT(AP1002-(AO1002*AP1002-POWER(AP1002,1/3)+1)/(AO1002-POWER(AP1002,-2/3)/3))</f>
        <v>1.0956295493266024</v>
      </c>
      <c r="AR1002" s="1">
        <f t="shared" ref="AR1002:AR1065" si="815">SQRT(AQ1002-(AO1002*AQ1002-POWER(AQ1002,1/3)+1)/(AO1002-POWER(AQ1002,-2/3)/3))</f>
        <v>1.0956295493267727</v>
      </c>
      <c r="AS1002" s="1">
        <f t="shared" ref="AS1002:AS1065" si="816">SQRT(AR1002-(AO1002*AR1002-POWER(AR1002,1/3)+1)/(AO1002-POWER(AR1002,-2/3)/3))</f>
        <v>1.0956295493267789</v>
      </c>
      <c r="AT1002" s="1">
        <f t="shared" ref="AT1002:AT1065" si="817">(AM1002/b)*POWER(AN1002/A1002,3/2)</f>
        <v>0.97636479098303963</v>
      </c>
      <c r="AU1002" s="1">
        <f t="shared" ref="AU1002:AU1065" si="818">SQRT(gn*(2*A1002/3)^3)*AS1002*AT1002*b</f>
        <v>1.1889127092752974</v>
      </c>
      <c r="AV1002" s="2">
        <f t="shared" ref="AV1002:AV1065" si="819">AV1001+1</f>
        <v>1001</v>
      </c>
      <c r="AW1002" s="1">
        <f t="shared" ref="AW1002:AW1065" si="820">AU1002*1000</f>
        <v>1188.9127092752974</v>
      </c>
      <c r="AX1002" s="1">
        <f t="shared" ref="AX1002:AX1065" si="821">AT1002</f>
        <v>0.97636479098303963</v>
      </c>
      <c r="AY1002" s="1">
        <f t="shared" ref="AY1002:AY1065" si="822">AS1002</f>
        <v>1.0956295493267789</v>
      </c>
      <c r="AZ1002" s="1">
        <f t="shared" ref="AZ1002:AZ1065" si="823">AL1002</f>
        <v>5.1999999999999998E-3</v>
      </c>
      <c r="BA1002" s="1">
        <f t="shared" ref="BA1002:BA1065" si="824">AI1002</f>
        <v>22.933951195504505</v>
      </c>
    </row>
    <row r="1003" spans="1:53">
      <c r="A1003" s="2">
        <f t="shared" si="789"/>
        <v>1.0020000000000004</v>
      </c>
      <c r="B1003" s="1">
        <f t="shared" si="743"/>
        <v>1.0661546666666673</v>
      </c>
      <c r="C1003" s="1">
        <f t="shared" si="790"/>
        <v>5.544240095993113E-2</v>
      </c>
      <c r="D1003" s="1">
        <f t="shared" si="744"/>
        <v>1.1006989003880665</v>
      </c>
      <c r="E1003" s="1">
        <f t="shared" si="788"/>
        <v>1.1007249024636294</v>
      </c>
      <c r="F1003" s="1">
        <f t="shared" si="788"/>
        <v>1.1007258666729387</v>
      </c>
      <c r="G1003" s="1">
        <f t="shared" si="788"/>
        <v>1.1007259024233771</v>
      </c>
      <c r="H1003" s="1">
        <f t="shared" si="791"/>
        <v>1.2251909371515253</v>
      </c>
      <c r="I1003" s="1">
        <f t="shared" si="745"/>
        <v>23.164885220695712</v>
      </c>
      <c r="J1003" s="1">
        <f>VLOOKUP($I1003,Graph!$D$3:$M$50,col)</f>
        <v>6.1000000000000004E-3</v>
      </c>
      <c r="K1003" s="1">
        <f>VLOOKUP($I1003,Graph!$D$3:$M$50,col+1)</f>
        <v>4.8999999999999998E-3</v>
      </c>
      <c r="L1003" s="1">
        <f t="shared" si="792"/>
        <v>5.3E-3</v>
      </c>
      <c r="M1003" s="1">
        <f t="shared" si="761"/>
        <v>0.64031666666666653</v>
      </c>
      <c r="N1003" s="1">
        <f t="shared" si="793"/>
        <v>0.99670000000000047</v>
      </c>
      <c r="O1003" s="1">
        <f t="shared" si="794"/>
        <v>5.308530678715704E-2</v>
      </c>
      <c r="P1003" s="1">
        <f t="shared" si="795"/>
        <v>1.0957171629233426</v>
      </c>
      <c r="Q1003" s="1">
        <f t="shared" si="796"/>
        <v>1.0955464229872807</v>
      </c>
      <c r="R1003" s="1">
        <f t="shared" si="797"/>
        <v>1.0955404538020599</v>
      </c>
      <c r="S1003" s="1">
        <f t="shared" si="798"/>
        <v>1.0955402449373171</v>
      </c>
      <c r="T1003" s="1">
        <f t="shared" si="799"/>
        <v>0.97592067676524008</v>
      </c>
      <c r="U1003" s="1">
        <f t="shared" si="800"/>
        <v>1.1900561272337764</v>
      </c>
      <c r="V1003" s="2">
        <f t="shared" si="746"/>
        <v>22.941300962220705</v>
      </c>
      <c r="W1003" s="1">
        <f>VLOOKUP(V1003,Graph!$D$3:$M$50,col)</f>
        <v>6.0000000000000001E-3</v>
      </c>
      <c r="X1003" s="1">
        <f>VLOOKUP(V1003,Graph!$D$3:$M$50,col+1)</f>
        <v>4.7999999999999996E-3</v>
      </c>
      <c r="Y1003" s="1">
        <f t="shared" si="801"/>
        <v>5.1999999999999998E-3</v>
      </c>
      <c r="Z1003" s="1">
        <f t="shared" si="747"/>
        <v>0.64051666666666662</v>
      </c>
      <c r="AA1003" s="2">
        <f t="shared" si="802"/>
        <v>0.99680000000000046</v>
      </c>
      <c r="AB1003" s="1">
        <f t="shared" si="803"/>
        <v>5.3129133278399472E-2</v>
      </c>
      <c r="AC1003" s="1">
        <f t="shared" si="804"/>
        <v>1.095632379436891</v>
      </c>
      <c r="AD1003" s="1">
        <f t="shared" si="805"/>
        <v>1.0956356084261847</v>
      </c>
      <c r="AE1003" s="1">
        <f t="shared" si="806"/>
        <v>1.0956357215389236</v>
      </c>
      <c r="AF1003" s="1">
        <f t="shared" si="807"/>
        <v>1.0956357255012428</v>
      </c>
      <c r="AG1003" s="1">
        <f t="shared" si="808"/>
        <v>0.97637242349396869</v>
      </c>
      <c r="AH1003" s="1">
        <f t="shared" si="809"/>
        <v>1.1907107617354649</v>
      </c>
      <c r="AI1003" s="2">
        <f t="shared" si="748"/>
        <v>22.945506762225861</v>
      </c>
      <c r="AJ1003" s="1">
        <f>VLOOKUP(AI1003,Graph!$D$3:$M$50,col)</f>
        <v>6.0000000000000001E-3</v>
      </c>
      <c r="AK1003" s="1">
        <f>VLOOKUP(AI1003,Graph!$D$3:$M$50,col+1)</f>
        <v>4.7999999999999996E-3</v>
      </c>
      <c r="AL1003" s="1">
        <f t="shared" si="810"/>
        <v>5.1999999999999998E-3</v>
      </c>
      <c r="AM1003" s="1">
        <f t="shared" si="749"/>
        <v>0.64051666666666662</v>
      </c>
      <c r="AN1003" s="2">
        <f t="shared" si="811"/>
        <v>0.99680000000000046</v>
      </c>
      <c r="AO1003" s="1">
        <f t="shared" si="812"/>
        <v>5.3129133278399472E-2</v>
      </c>
      <c r="AP1003" s="1">
        <f t="shared" si="813"/>
        <v>1.095635725640042</v>
      </c>
      <c r="AQ1003" s="1">
        <f t="shared" si="814"/>
        <v>1.0956357256449041</v>
      </c>
      <c r="AR1003" s="1">
        <f t="shared" si="815"/>
        <v>1.0956357256450748</v>
      </c>
      <c r="AS1003" s="1">
        <f t="shared" si="816"/>
        <v>1.0956357256450804</v>
      </c>
      <c r="AT1003" s="1">
        <f t="shared" si="817"/>
        <v>0.97637242349396869</v>
      </c>
      <c r="AU1003" s="1">
        <f t="shared" si="818"/>
        <v>1.1907107618917843</v>
      </c>
      <c r="AV1003" s="2">
        <f t="shared" si="819"/>
        <v>1002</v>
      </c>
      <c r="AW1003" s="1">
        <f t="shared" si="820"/>
        <v>1190.7107618917842</v>
      </c>
      <c r="AX1003" s="1">
        <f t="shared" si="821"/>
        <v>0.97637242349396869</v>
      </c>
      <c r="AY1003" s="1">
        <f t="shared" si="822"/>
        <v>1.0956357256450804</v>
      </c>
      <c r="AZ1003" s="1">
        <f t="shared" si="823"/>
        <v>5.1999999999999998E-3</v>
      </c>
      <c r="BA1003" s="1">
        <f t="shared" si="824"/>
        <v>22.945506762225861</v>
      </c>
    </row>
    <row r="1004" spans="1:53">
      <c r="A1004" s="2">
        <f t="shared" si="789"/>
        <v>1.0030000000000003</v>
      </c>
      <c r="B1004" s="1">
        <f t="shared" si="743"/>
        <v>1.0671958333333338</v>
      </c>
      <c r="C1004" s="1">
        <f t="shared" si="790"/>
        <v>5.5444776201418501E-2</v>
      </c>
      <c r="D1004" s="1">
        <f t="shared" si="744"/>
        <v>1.100703979547013</v>
      </c>
      <c r="E1004" s="1">
        <f t="shared" si="788"/>
        <v>1.1007301727406986</v>
      </c>
      <c r="F1004" s="1">
        <f t="shared" si="788"/>
        <v>1.100731144093829</v>
      </c>
      <c r="G1004" s="1">
        <f t="shared" si="788"/>
        <v>1.1007311801112152</v>
      </c>
      <c r="H1004" s="1">
        <f t="shared" si="791"/>
        <v>1.2270313961200052</v>
      </c>
      <c r="I1004" s="1">
        <f t="shared" si="745"/>
        <v>23.1764787035981</v>
      </c>
      <c r="J1004" s="1">
        <f>VLOOKUP($I1004,Graph!$D$3:$M$50,col)</f>
        <v>6.1000000000000004E-3</v>
      </c>
      <c r="K1004" s="1">
        <f>VLOOKUP($I1004,Graph!$D$3:$M$50,col+1)</f>
        <v>4.8999999999999998E-3</v>
      </c>
      <c r="L1004" s="1">
        <f t="shared" si="792"/>
        <v>5.3E-3</v>
      </c>
      <c r="M1004" s="1">
        <f t="shared" si="761"/>
        <v>0.64031666666666653</v>
      </c>
      <c r="N1004" s="1">
        <f t="shared" si="793"/>
        <v>0.99770000000000036</v>
      </c>
      <c r="O1004" s="1">
        <f t="shared" si="794"/>
        <v>5.308814395123982E-2</v>
      </c>
      <c r="P1004" s="1">
        <f t="shared" si="795"/>
        <v>1.0957233262391417</v>
      </c>
      <c r="Q1004" s="1">
        <f t="shared" si="796"/>
        <v>1.0955526033261098</v>
      </c>
      <c r="R1004" s="1">
        <f t="shared" si="797"/>
        <v>1.0955466343131515</v>
      </c>
      <c r="S1004" s="1">
        <f t="shared" si="798"/>
        <v>1.0955464254396687</v>
      </c>
      <c r="T1004" s="1">
        <f t="shared" si="799"/>
        <v>0.97592843775003291</v>
      </c>
      <c r="U1004" s="1">
        <f t="shared" si="800"/>
        <v>1.1918542946835669</v>
      </c>
      <c r="V1004" s="2">
        <f t="shared" si="746"/>
        <v>22.952849868697356</v>
      </c>
      <c r="W1004" s="1">
        <f>VLOOKUP(V1004,Graph!$D$3:$M$50,col)</f>
        <v>6.0000000000000001E-3</v>
      </c>
      <c r="X1004" s="1">
        <f>VLOOKUP(V1004,Graph!$D$3:$M$50,col+1)</f>
        <v>4.7999999999999996E-3</v>
      </c>
      <c r="Y1004" s="1">
        <f t="shared" si="801"/>
        <v>5.1999999999999998E-3</v>
      </c>
      <c r="Z1004" s="1">
        <f t="shared" si="747"/>
        <v>0.64051666666666662</v>
      </c>
      <c r="AA1004" s="2">
        <f t="shared" si="802"/>
        <v>0.99780000000000035</v>
      </c>
      <c r="AB1004" s="1">
        <f t="shared" si="803"/>
        <v>5.3131962099722152E-2</v>
      </c>
      <c r="AC1004" s="1">
        <f t="shared" si="804"/>
        <v>1.0956385443362489</v>
      </c>
      <c r="AD1004" s="1">
        <f t="shared" si="805"/>
        <v>1.0956417730058163</v>
      </c>
      <c r="AE1004" s="1">
        <f t="shared" si="806"/>
        <v>1.0956418861153236</v>
      </c>
      <c r="AF1004" s="1">
        <f t="shared" si="807"/>
        <v>1.0956418900778087</v>
      </c>
      <c r="AG1004" s="1">
        <f t="shared" si="808"/>
        <v>0.97638004080536289</v>
      </c>
      <c r="AH1004" s="1">
        <f t="shared" si="809"/>
        <v>1.1925097205494322</v>
      </c>
      <c r="AI1004" s="2">
        <f t="shared" si="748"/>
        <v>22.957056516763107</v>
      </c>
      <c r="AJ1004" s="1">
        <f>VLOOKUP(AI1004,Graph!$D$3:$M$50,col)</f>
        <v>6.0000000000000001E-3</v>
      </c>
      <c r="AK1004" s="1">
        <f>VLOOKUP(AI1004,Graph!$D$3:$M$50,col+1)</f>
        <v>4.7999999999999996E-3</v>
      </c>
      <c r="AL1004" s="1">
        <f t="shared" si="810"/>
        <v>5.1999999999999998E-3</v>
      </c>
      <c r="AM1004" s="1">
        <f t="shared" si="749"/>
        <v>0.64051666666666662</v>
      </c>
      <c r="AN1004" s="2">
        <f t="shared" si="811"/>
        <v>0.99780000000000035</v>
      </c>
      <c r="AO1004" s="1">
        <f t="shared" si="812"/>
        <v>5.3131962099722152E-2</v>
      </c>
      <c r="AP1004" s="1">
        <f t="shared" si="813"/>
        <v>1.0956418902166238</v>
      </c>
      <c r="AQ1004" s="1">
        <f t="shared" si="814"/>
        <v>1.0956418902214866</v>
      </c>
      <c r="AR1004" s="1">
        <f t="shared" si="815"/>
        <v>1.0956418902216571</v>
      </c>
      <c r="AS1004" s="1">
        <f t="shared" si="816"/>
        <v>1.0956418902216631</v>
      </c>
      <c r="AT1004" s="1">
        <f t="shared" si="817"/>
        <v>0.97638004080536289</v>
      </c>
      <c r="AU1004" s="1">
        <f t="shared" si="818"/>
        <v>1.1925097207060049</v>
      </c>
      <c r="AV1004" s="2">
        <f t="shared" si="819"/>
        <v>1003</v>
      </c>
      <c r="AW1004" s="1">
        <f t="shared" si="820"/>
        <v>1192.5097207060048</v>
      </c>
      <c r="AX1004" s="1">
        <f t="shared" si="821"/>
        <v>0.97638004080536289</v>
      </c>
      <c r="AY1004" s="1">
        <f t="shared" si="822"/>
        <v>1.0956418902216631</v>
      </c>
      <c r="AZ1004" s="1">
        <f t="shared" si="823"/>
        <v>5.1999999999999998E-3</v>
      </c>
      <c r="BA1004" s="1">
        <f t="shared" si="824"/>
        <v>22.957056516763107</v>
      </c>
    </row>
    <row r="1005" spans="1:53">
      <c r="A1005" s="2">
        <f t="shared" si="789"/>
        <v>1.0040000000000002</v>
      </c>
      <c r="B1005" s="1">
        <f t="shared" si="743"/>
        <v>1.0682370000000003</v>
      </c>
      <c r="C1005" s="1">
        <f t="shared" si="790"/>
        <v>5.5447146863535336E-2</v>
      </c>
      <c r="D1005" s="1">
        <f t="shared" si="744"/>
        <v>1.1007090489836546</v>
      </c>
      <c r="E1005" s="1">
        <f t="shared" si="788"/>
        <v>1.1007354329606269</v>
      </c>
      <c r="F1005" s="1">
        <f t="shared" si="788"/>
        <v>1.1007364114458802</v>
      </c>
      <c r="G1005" s="1">
        <f t="shared" si="788"/>
        <v>1.1007364477298069</v>
      </c>
      <c r="H1005" s="1">
        <f t="shared" si="791"/>
        <v>1.2288727762207834</v>
      </c>
      <c r="I1005" s="1">
        <f t="shared" si="745"/>
        <v>23.188066393094147</v>
      </c>
      <c r="J1005" s="1">
        <f>VLOOKUP($I1005,Graph!$D$3:$M$50,col)</f>
        <v>6.1000000000000004E-3</v>
      </c>
      <c r="K1005" s="1">
        <f>VLOOKUP($I1005,Graph!$D$3:$M$50,col+1)</f>
        <v>4.8999999999999998E-3</v>
      </c>
      <c r="L1005" s="1">
        <f t="shared" si="792"/>
        <v>5.3E-3</v>
      </c>
      <c r="M1005" s="1">
        <f t="shared" si="761"/>
        <v>0.64031666666666653</v>
      </c>
      <c r="N1005" s="1">
        <f t="shared" si="793"/>
        <v>0.99870000000000025</v>
      </c>
      <c r="O1005" s="1">
        <f t="shared" si="794"/>
        <v>5.3090975660381422E-2</v>
      </c>
      <c r="P1005" s="1">
        <f t="shared" si="795"/>
        <v>1.0957294778439384</v>
      </c>
      <c r="Q1005" s="1">
        <f t="shared" si="796"/>
        <v>1.0955587719274356</v>
      </c>
      <c r="R1005" s="1">
        <f t="shared" si="797"/>
        <v>1.0955528030866948</v>
      </c>
      <c r="S1005" s="1">
        <f t="shared" si="798"/>
        <v>1.0955525942044992</v>
      </c>
      <c r="T1005" s="1">
        <f t="shared" si="799"/>
        <v>0.97593618329520804</v>
      </c>
      <c r="U1005" s="1">
        <f t="shared" si="800"/>
        <v>1.1936533675796732</v>
      </c>
      <c r="V1005" s="2">
        <f t="shared" si="746"/>
        <v>22.964392971560553</v>
      </c>
      <c r="W1005" s="1">
        <f>VLOOKUP(V1005,Graph!$D$3:$M$50,col)</f>
        <v>6.0000000000000001E-3</v>
      </c>
      <c r="X1005" s="1">
        <f>VLOOKUP(V1005,Graph!$D$3:$M$50,col+1)</f>
        <v>4.7999999999999996E-3</v>
      </c>
      <c r="Y1005" s="1">
        <f t="shared" si="801"/>
        <v>5.1999999999999998E-3</v>
      </c>
      <c r="Z1005" s="1">
        <f t="shared" si="747"/>
        <v>0.64051666666666662</v>
      </c>
      <c r="AA1005" s="2">
        <f t="shared" si="802"/>
        <v>0.99880000000000024</v>
      </c>
      <c r="AB1005" s="1">
        <f t="shared" si="803"/>
        <v>5.3134785481860423E-2</v>
      </c>
      <c r="AC1005" s="1">
        <f t="shared" si="804"/>
        <v>1.0956446975268319</v>
      </c>
      <c r="AD1005" s="1">
        <f t="shared" si="805"/>
        <v>1.0956479258771745</v>
      </c>
      <c r="AE1005" s="1">
        <f t="shared" si="806"/>
        <v>1.0956480389834513</v>
      </c>
      <c r="AF1005" s="1">
        <f t="shared" si="807"/>
        <v>1.0956480429461017</v>
      </c>
      <c r="AG1005" s="1">
        <f t="shared" si="808"/>
        <v>0.97638764296258007</v>
      </c>
      <c r="AH1005" s="1">
        <f t="shared" si="809"/>
        <v>1.1943095851046432</v>
      </c>
      <c r="AI1005" s="2">
        <f t="shared" si="748"/>
        <v>22.968600467871699</v>
      </c>
      <c r="AJ1005" s="1">
        <f>VLOOKUP(AI1005,Graph!$D$3:$M$50,col)</f>
        <v>6.0000000000000001E-3</v>
      </c>
      <c r="AK1005" s="1">
        <f>VLOOKUP(AI1005,Graph!$D$3:$M$50,col+1)</f>
        <v>4.7999999999999996E-3</v>
      </c>
      <c r="AL1005" s="1">
        <f t="shared" si="810"/>
        <v>5.1999999999999998E-3</v>
      </c>
      <c r="AM1005" s="1">
        <f t="shared" si="749"/>
        <v>0.64051666666666662</v>
      </c>
      <c r="AN1005" s="2">
        <f t="shared" si="811"/>
        <v>0.99880000000000024</v>
      </c>
      <c r="AO1005" s="1">
        <f t="shared" si="812"/>
        <v>5.3134785481860423E-2</v>
      </c>
      <c r="AP1005" s="1">
        <f t="shared" si="813"/>
        <v>1.095648043084932</v>
      </c>
      <c r="AQ1005" s="1">
        <f t="shared" si="814"/>
        <v>1.0956480430897961</v>
      </c>
      <c r="AR1005" s="1">
        <f t="shared" si="815"/>
        <v>1.0956480430899664</v>
      </c>
      <c r="AS1005" s="1">
        <f t="shared" si="816"/>
        <v>1.0956480430899727</v>
      </c>
      <c r="AT1005" s="1">
        <f t="shared" si="817"/>
        <v>0.97638764296258007</v>
      </c>
      <c r="AU1005" s="1">
        <f t="shared" si="818"/>
        <v>1.1943095852614696</v>
      </c>
      <c r="AV1005" s="2">
        <f t="shared" si="819"/>
        <v>1004</v>
      </c>
      <c r="AW1005" s="1">
        <f t="shared" si="820"/>
        <v>1194.3095852614695</v>
      </c>
      <c r="AX1005" s="1">
        <f t="shared" si="821"/>
        <v>0.97638764296258007</v>
      </c>
      <c r="AY1005" s="1">
        <f t="shared" si="822"/>
        <v>1.0956480430899727</v>
      </c>
      <c r="AZ1005" s="1">
        <f t="shared" si="823"/>
        <v>5.1999999999999998E-3</v>
      </c>
      <c r="BA1005" s="1">
        <f t="shared" si="824"/>
        <v>22.968600467871699</v>
      </c>
    </row>
    <row r="1006" spans="1:53">
      <c r="A1006" s="2">
        <f t="shared" si="789"/>
        <v>1.0050000000000001</v>
      </c>
      <c r="B1006" s="1">
        <f t="shared" si="743"/>
        <v>1.0692781666666669</v>
      </c>
      <c r="C1006" s="1">
        <f t="shared" si="790"/>
        <v>5.5449512959510519E-2</v>
      </c>
      <c r="D1006" s="1">
        <f t="shared" si="744"/>
        <v>1.1007141087258767</v>
      </c>
      <c r="E1006" s="1">
        <f t="shared" si="788"/>
        <v>1.1007406831521709</v>
      </c>
      <c r="F1006" s="1">
        <f t="shared" si="788"/>
        <v>1.1007416687578782</v>
      </c>
      <c r="G1006" s="1">
        <f t="shared" si="788"/>
        <v>1.1007417053079391</v>
      </c>
      <c r="H1006" s="1">
        <f t="shared" si="791"/>
        <v>1.2307150769931228</v>
      </c>
      <c r="I1006" s="1">
        <f t="shared" si="745"/>
        <v>23.199648297856086</v>
      </c>
      <c r="J1006" s="1">
        <f>VLOOKUP($I1006,Graph!$D$3:$M$50,col)</f>
        <v>6.1000000000000004E-3</v>
      </c>
      <c r="K1006" s="1">
        <f>VLOOKUP($I1006,Graph!$D$3:$M$50,col+1)</f>
        <v>4.8999999999999998E-3</v>
      </c>
      <c r="L1006" s="1">
        <f t="shared" si="792"/>
        <v>5.3E-3</v>
      </c>
      <c r="M1006" s="1">
        <f t="shared" si="761"/>
        <v>0.64031666666666653</v>
      </c>
      <c r="N1006" s="1">
        <f t="shared" si="793"/>
        <v>0.99970000000000014</v>
      </c>
      <c r="O1006" s="1">
        <f t="shared" si="794"/>
        <v>5.3093801930295823E-2</v>
      </c>
      <c r="P1006" s="1">
        <f t="shared" si="795"/>
        <v>1.0957356177710738</v>
      </c>
      <c r="Q1006" s="1">
        <f t="shared" si="796"/>
        <v>1.0955649288246581</v>
      </c>
      <c r="R1006" s="1">
        <f t="shared" si="797"/>
        <v>1.09555896015609</v>
      </c>
      <c r="S1006" s="1">
        <f t="shared" si="798"/>
        <v>1.0955587512652085</v>
      </c>
      <c r="T1006" s="1">
        <f t="shared" si="799"/>
        <v>0.97594391344679277</v>
      </c>
      <c r="U1006" s="1">
        <f t="shared" si="800"/>
        <v>1.1954533454663911</v>
      </c>
      <c r="V1006" s="2">
        <f t="shared" si="746"/>
        <v>22.975930279544983</v>
      </c>
      <c r="W1006" s="1">
        <f>VLOOKUP(V1006,Graph!$D$3:$M$50,col)</f>
        <v>6.0000000000000001E-3</v>
      </c>
      <c r="X1006" s="1">
        <f>VLOOKUP(V1006,Graph!$D$3:$M$50,col+1)</f>
        <v>4.7999999999999996E-3</v>
      </c>
      <c r="Y1006" s="1">
        <f t="shared" si="801"/>
        <v>5.1999999999999998E-3</v>
      </c>
      <c r="Z1006" s="1">
        <f t="shared" si="747"/>
        <v>0.64051666666666662</v>
      </c>
      <c r="AA1006" s="2">
        <f t="shared" si="802"/>
        <v>0.99980000000000013</v>
      </c>
      <c r="AB1006" s="1">
        <f t="shared" si="803"/>
        <v>5.3137603440483759E-2</v>
      </c>
      <c r="AC1006" s="1">
        <f t="shared" si="804"/>
        <v>1.095650839041959</v>
      </c>
      <c r="AD1006" s="1">
        <f t="shared" si="805"/>
        <v>1.0956540670735784</v>
      </c>
      <c r="AE1006" s="1">
        <f t="shared" si="806"/>
        <v>1.0956541801766253</v>
      </c>
      <c r="AF1006" s="1">
        <f t="shared" si="807"/>
        <v>1.0956541841394407</v>
      </c>
      <c r="AG1006" s="1">
        <f t="shared" si="808"/>
        <v>0.97639523001079731</v>
      </c>
      <c r="AH1006" s="1">
        <f t="shared" si="809"/>
        <v>1.1961103549452974</v>
      </c>
      <c r="AI1006" s="2">
        <f t="shared" si="748"/>
        <v>22.980138624285154</v>
      </c>
      <c r="AJ1006" s="1">
        <f>VLOOKUP(AI1006,Graph!$D$3:$M$50,col)</f>
        <v>6.0000000000000001E-3</v>
      </c>
      <c r="AK1006" s="1">
        <f>VLOOKUP(AI1006,Graph!$D$3:$M$50,col+1)</f>
        <v>4.7999999999999996E-3</v>
      </c>
      <c r="AL1006" s="1">
        <f t="shared" si="810"/>
        <v>5.1999999999999998E-3</v>
      </c>
      <c r="AM1006" s="1">
        <f t="shared" si="749"/>
        <v>0.64051666666666662</v>
      </c>
      <c r="AN1006" s="2">
        <f t="shared" si="811"/>
        <v>0.99980000000000013</v>
      </c>
      <c r="AO1006" s="1">
        <f t="shared" si="812"/>
        <v>5.3137603440483759E-2</v>
      </c>
      <c r="AP1006" s="1">
        <f t="shared" si="813"/>
        <v>1.0956541842782865</v>
      </c>
      <c r="AQ1006" s="1">
        <f t="shared" si="814"/>
        <v>1.0956541842831513</v>
      </c>
      <c r="AR1006" s="1">
        <f t="shared" si="815"/>
        <v>1.0956541842833216</v>
      </c>
      <c r="AS1006" s="1">
        <f t="shared" si="816"/>
        <v>1.0956541842833278</v>
      </c>
      <c r="AT1006" s="1">
        <f t="shared" si="817"/>
        <v>0.97639523001079731</v>
      </c>
      <c r="AU1006" s="1">
        <f t="shared" si="818"/>
        <v>1.1961103551023771</v>
      </c>
      <c r="AV1006" s="2">
        <f t="shared" si="819"/>
        <v>1005</v>
      </c>
      <c r="AW1006" s="1">
        <f t="shared" si="820"/>
        <v>1196.1103551023771</v>
      </c>
      <c r="AX1006" s="1">
        <f t="shared" si="821"/>
        <v>0.97639523001079731</v>
      </c>
      <c r="AY1006" s="1">
        <f t="shared" si="822"/>
        <v>1.0956541842833278</v>
      </c>
      <c r="AZ1006" s="1">
        <f t="shared" si="823"/>
        <v>5.1999999999999998E-3</v>
      </c>
      <c r="BA1006" s="1">
        <f t="shared" si="824"/>
        <v>22.980138624285154</v>
      </c>
    </row>
    <row r="1007" spans="1:53">
      <c r="A1007" s="2">
        <f t="shared" si="789"/>
        <v>1.006</v>
      </c>
      <c r="B1007" s="1">
        <f t="shared" si="743"/>
        <v>1.0703193333333334</v>
      </c>
      <c r="C1007" s="1">
        <f t="shared" si="790"/>
        <v>5.545187450252205E-2</v>
      </c>
      <c r="D1007" s="1">
        <f t="shared" si="744"/>
        <v>1.1007191588014575</v>
      </c>
      <c r="E1007" s="1">
        <f t="shared" si="788"/>
        <v>1.1007459233439794</v>
      </c>
      <c r="F1007" s="1">
        <f t="shared" si="788"/>
        <v>1.1007469160584988</v>
      </c>
      <c r="G1007" s="1">
        <f t="shared" si="788"/>
        <v>1.1007469528742886</v>
      </c>
      <c r="H1007" s="1">
        <f t="shared" si="791"/>
        <v>1.2325582979769762</v>
      </c>
      <c r="I1007" s="1">
        <f t="shared" si="745"/>
        <v>23.211224426534578</v>
      </c>
      <c r="J1007" s="1">
        <f>VLOOKUP($I1007,Graph!$D$3:$M$50,col)</f>
        <v>6.1000000000000004E-3</v>
      </c>
      <c r="K1007" s="1">
        <f>VLOOKUP($I1007,Graph!$D$3:$M$50,col+1)</f>
        <v>4.8999999999999998E-3</v>
      </c>
      <c r="L1007" s="1">
        <f t="shared" si="792"/>
        <v>5.3E-3</v>
      </c>
      <c r="M1007" s="1">
        <f t="shared" si="761"/>
        <v>0.64031666666666653</v>
      </c>
      <c r="N1007" s="1">
        <f t="shared" si="793"/>
        <v>1.0006999999999999</v>
      </c>
      <c r="O1007" s="1">
        <f t="shared" si="794"/>
        <v>5.3096622776636702E-2</v>
      </c>
      <c r="P1007" s="1">
        <f t="shared" si="795"/>
        <v>1.0957417460537622</v>
      </c>
      <c r="Q1007" s="1">
        <f t="shared" si="796"/>
        <v>1.0955710740510503</v>
      </c>
      <c r="R1007" s="1">
        <f t="shared" si="797"/>
        <v>1.0955651055546096</v>
      </c>
      <c r="S1007" s="1">
        <f t="shared" si="798"/>
        <v>1.0955648966550695</v>
      </c>
      <c r="T1007" s="1">
        <f t="shared" si="799"/>
        <v>0.97595162825063142</v>
      </c>
      <c r="U1007" s="1">
        <f t="shared" si="800"/>
        <v>1.1972542278887026</v>
      </c>
      <c r="V1007" s="2">
        <f t="shared" si="746"/>
        <v>22.987461801363427</v>
      </c>
      <c r="W1007" s="1">
        <f>VLOOKUP(V1007,Graph!$D$3:$M$50,col)</f>
        <v>6.0000000000000001E-3</v>
      </c>
      <c r="X1007" s="1">
        <f>VLOOKUP(V1007,Graph!$D$3:$M$50,col+1)</f>
        <v>4.7999999999999996E-3</v>
      </c>
      <c r="Y1007" s="1">
        <f t="shared" si="801"/>
        <v>5.1999999999999998E-3</v>
      </c>
      <c r="Z1007" s="1">
        <f t="shared" si="747"/>
        <v>0.64051666666666662</v>
      </c>
      <c r="AA1007" s="2">
        <f t="shared" si="802"/>
        <v>1.0007999999999999</v>
      </c>
      <c r="AB1007" s="1">
        <f t="shared" si="803"/>
        <v>5.3140415991201423E-2</v>
      </c>
      <c r="AC1007" s="1">
        <f t="shared" si="804"/>
        <v>1.095656968914825</v>
      </c>
      <c r="AD1007" s="1">
        <f t="shared" si="805"/>
        <v>1.09566019662822</v>
      </c>
      <c r="AE1007" s="1">
        <f t="shared" si="806"/>
        <v>1.0956603097280384</v>
      </c>
      <c r="AF1007" s="1">
        <f t="shared" si="807"/>
        <v>1.0956603136910184</v>
      </c>
      <c r="AG1007" s="1">
        <f t="shared" si="808"/>
        <v>0.97640280199501273</v>
      </c>
      <c r="AH1007" s="1">
        <f t="shared" si="809"/>
        <v>1.1979120296162811</v>
      </c>
      <c r="AI1007" s="2">
        <f t="shared" si="748"/>
        <v>22.991670994715104</v>
      </c>
      <c r="AJ1007" s="1">
        <f>VLOOKUP(AI1007,Graph!$D$3:$M$50,col)</f>
        <v>6.0000000000000001E-3</v>
      </c>
      <c r="AK1007" s="1">
        <f>VLOOKUP(AI1007,Graph!$D$3:$M$50,col+1)</f>
        <v>4.7999999999999996E-3</v>
      </c>
      <c r="AL1007" s="1">
        <f t="shared" si="810"/>
        <v>5.1999999999999998E-3</v>
      </c>
      <c r="AM1007" s="1">
        <f t="shared" si="749"/>
        <v>0.64051666666666662</v>
      </c>
      <c r="AN1007" s="2">
        <f t="shared" si="811"/>
        <v>1.0007999999999999</v>
      </c>
      <c r="AO1007" s="1">
        <f t="shared" si="812"/>
        <v>5.3140415991201423E-2</v>
      </c>
      <c r="AP1007" s="1">
        <f t="shared" si="813"/>
        <v>1.0956603138298797</v>
      </c>
      <c r="AQ1007" s="1">
        <f t="shared" si="814"/>
        <v>1.0956603138347456</v>
      </c>
      <c r="AR1007" s="1">
        <f t="shared" si="815"/>
        <v>1.0956603138349161</v>
      </c>
      <c r="AS1007" s="1">
        <f t="shared" si="816"/>
        <v>1.0956603138349219</v>
      </c>
      <c r="AT1007" s="1">
        <f t="shared" si="817"/>
        <v>0.97640280199501273</v>
      </c>
      <c r="AU1007" s="1">
        <f t="shared" si="818"/>
        <v>1.1979120297736143</v>
      </c>
      <c r="AV1007" s="2">
        <f t="shared" si="819"/>
        <v>1006</v>
      </c>
      <c r="AW1007" s="1">
        <f t="shared" si="820"/>
        <v>1197.9120297736142</v>
      </c>
      <c r="AX1007" s="1">
        <f t="shared" si="821"/>
        <v>0.97640280199501273</v>
      </c>
      <c r="AY1007" s="1">
        <f t="shared" si="822"/>
        <v>1.0956603138349219</v>
      </c>
      <c r="AZ1007" s="1">
        <f t="shared" si="823"/>
        <v>5.1999999999999998E-3</v>
      </c>
      <c r="BA1007" s="1">
        <f t="shared" si="824"/>
        <v>22.991670994715104</v>
      </c>
    </row>
    <row r="1008" spans="1:53">
      <c r="A1008" s="2">
        <f t="shared" si="789"/>
        <v>1.0069999999999999</v>
      </c>
      <c r="B1008" s="1">
        <f t="shared" si="743"/>
        <v>1.0713604999999999</v>
      </c>
      <c r="C1008" s="1">
        <f t="shared" si="790"/>
        <v>5.5454231505697234E-2</v>
      </c>
      <c r="D1008" s="1">
        <f t="shared" si="744"/>
        <v>1.1007241992380699</v>
      </c>
      <c r="E1008" s="1">
        <f t="shared" si="788"/>
        <v>1.1007511535645906</v>
      </c>
      <c r="F1008" s="1">
        <f t="shared" si="788"/>
        <v>1.1007521533763081</v>
      </c>
      <c r="G1008" s="1">
        <f t="shared" si="788"/>
        <v>1.1007521904574222</v>
      </c>
      <c r="H1008" s="1">
        <f t="shared" si="791"/>
        <v>1.2344024387129853</v>
      </c>
      <c r="I1008" s="1">
        <f t="shared" si="745"/>
        <v>23.222794787758723</v>
      </c>
      <c r="J1008" s="1">
        <f>VLOOKUP($I1008,Graph!$D$3:$M$50,col)</f>
        <v>6.1000000000000004E-3</v>
      </c>
      <c r="K1008" s="1">
        <f>VLOOKUP($I1008,Graph!$D$3:$M$50,col+1)</f>
        <v>4.8999999999999998E-3</v>
      </c>
      <c r="L1008" s="1">
        <f t="shared" si="792"/>
        <v>5.3E-3</v>
      </c>
      <c r="M1008" s="1">
        <f t="shared" si="761"/>
        <v>0.64031666666666653</v>
      </c>
      <c r="N1008" s="1">
        <f t="shared" si="793"/>
        <v>1.0016999999999998</v>
      </c>
      <c r="O1008" s="1">
        <f t="shared" si="794"/>
        <v>5.3099438214997824E-2</v>
      </c>
      <c r="P1008" s="1">
        <f t="shared" si="795"/>
        <v>1.0957478627250929</v>
      </c>
      <c r="Q1008" s="1">
        <f t="shared" si="796"/>
        <v>1.0955772076397607</v>
      </c>
      <c r="R1008" s="1">
        <f t="shared" si="797"/>
        <v>1.0955712393154013</v>
      </c>
      <c r="S1008" s="1">
        <f t="shared" si="798"/>
        <v>1.0955710304072293</v>
      </c>
      <c r="T1008" s="1">
        <f t="shared" si="799"/>
        <v>0.97595932775238659</v>
      </c>
      <c r="U1008" s="1">
        <f t="shared" si="800"/>
        <v>1.1990560143922764</v>
      </c>
      <c r="V1008" s="2">
        <f t="shared" si="746"/>
        <v>22.9989875457069</v>
      </c>
      <c r="W1008" s="1">
        <f>VLOOKUP(V1008,Graph!$D$3:$M$50,col)</f>
        <v>6.0000000000000001E-3</v>
      </c>
      <c r="X1008" s="1">
        <f>VLOOKUP(V1008,Graph!$D$3:$M$50,col+1)</f>
        <v>4.7999999999999996E-3</v>
      </c>
      <c r="Y1008" s="1">
        <f t="shared" si="801"/>
        <v>5.1999999999999998E-3</v>
      </c>
      <c r="Z1008" s="1">
        <f t="shared" si="747"/>
        <v>0.64051666666666662</v>
      </c>
      <c r="AA1008" s="2">
        <f t="shared" si="802"/>
        <v>1.0017999999999998</v>
      </c>
      <c r="AB1008" s="1">
        <f t="shared" si="803"/>
        <v>5.3143223149562928E-2</v>
      </c>
      <c r="AC1008" s="1">
        <f t="shared" si="804"/>
        <v>1.0956630871784987</v>
      </c>
      <c r="AD1008" s="1">
        <f t="shared" si="805"/>
        <v>1.0956663145741676</v>
      </c>
      <c r="AE1008" s="1">
        <f t="shared" si="806"/>
        <v>1.0956664276707584</v>
      </c>
      <c r="AF1008" s="1">
        <f t="shared" si="807"/>
        <v>1.095666431633902</v>
      </c>
      <c r="AG1008" s="1">
        <f t="shared" si="808"/>
        <v>0.97641035896004602</v>
      </c>
      <c r="AH1008" s="1">
        <f t="shared" si="809"/>
        <v>1.1997146086631683</v>
      </c>
      <c r="AI1008" s="2">
        <f t="shared" si="748"/>
        <v>23.003197587851403</v>
      </c>
      <c r="AJ1008" s="1">
        <f>VLOOKUP(AI1008,Graph!$D$3:$M$50,col)</f>
        <v>6.1000000000000004E-3</v>
      </c>
      <c r="AK1008" s="1">
        <f>VLOOKUP(AI1008,Graph!$D$3:$M$50,col+1)</f>
        <v>4.8999999999999998E-3</v>
      </c>
      <c r="AL1008" s="1">
        <f t="shared" si="810"/>
        <v>5.3E-3</v>
      </c>
      <c r="AM1008" s="1">
        <f t="shared" si="749"/>
        <v>0.64031666666666653</v>
      </c>
      <c r="AN1008" s="2">
        <f t="shared" si="811"/>
        <v>1.0016999999999998</v>
      </c>
      <c r="AO1008" s="1">
        <f t="shared" si="812"/>
        <v>5.3099438214997824E-2</v>
      </c>
      <c r="AP1008" s="1">
        <f t="shared" si="813"/>
        <v>1.0955743609738593</v>
      </c>
      <c r="AQ1008" s="1">
        <f t="shared" si="814"/>
        <v>1.0955711396755716</v>
      </c>
      <c r="AR1008" s="1">
        <f t="shared" si="815"/>
        <v>1.0955710269194523</v>
      </c>
      <c r="AS1008" s="1">
        <f t="shared" si="816"/>
        <v>1.095571022972551</v>
      </c>
      <c r="AT1008" s="1">
        <f t="shared" si="817"/>
        <v>0.97595932775238659</v>
      </c>
      <c r="AU1008" s="1">
        <f t="shared" si="818"/>
        <v>1.1990560062553366</v>
      </c>
      <c r="AV1008" s="2">
        <f t="shared" si="819"/>
        <v>1007</v>
      </c>
      <c r="AW1008" s="1">
        <f t="shared" si="820"/>
        <v>1199.0560062553366</v>
      </c>
      <c r="AX1008" s="1">
        <f t="shared" si="821"/>
        <v>0.97595932775238659</v>
      </c>
      <c r="AY1008" s="1">
        <f t="shared" si="822"/>
        <v>1.095571022972551</v>
      </c>
      <c r="AZ1008" s="1">
        <f t="shared" si="823"/>
        <v>5.3E-3</v>
      </c>
      <c r="BA1008" s="1">
        <f t="shared" si="824"/>
        <v>23.003197587851403</v>
      </c>
    </row>
    <row r="1009" spans="1:53">
      <c r="A1009" s="2">
        <f t="shared" si="789"/>
        <v>1.0079999999999998</v>
      </c>
      <c r="B1009" s="1">
        <f t="shared" si="743"/>
        <v>1.0724016666666667</v>
      </c>
      <c r="C1009" s="1">
        <f t="shared" si="790"/>
        <v>5.5456583982112999E-2</v>
      </c>
      <c r="D1009" s="1">
        <f t="shared" si="744"/>
        <v>1.1007292300632803</v>
      </c>
      <c r="E1009" s="1">
        <f t="shared" si="788"/>
        <v>1.1007563738424344</v>
      </c>
      <c r="F1009" s="1">
        <f t="shared" si="788"/>
        <v>1.100757380739765</v>
      </c>
      <c r="G1009" s="1">
        <f t="shared" si="788"/>
        <v>1.1007574180857995</v>
      </c>
      <c r="H1009" s="1">
        <f t="shared" si="791"/>
        <v>1.2362474987424803</v>
      </c>
      <c r="I1009" s="1">
        <f t="shared" si="745"/>
        <v>23.234359390136195</v>
      </c>
      <c r="J1009" s="1">
        <f>VLOOKUP($I1009,Graph!$D$3:$M$50,col)</f>
        <v>6.1000000000000004E-3</v>
      </c>
      <c r="K1009" s="1">
        <f>VLOOKUP($I1009,Graph!$D$3:$M$50,col+1)</f>
        <v>4.8999999999999998E-3</v>
      </c>
      <c r="L1009" s="1">
        <f t="shared" si="792"/>
        <v>5.3E-3</v>
      </c>
      <c r="M1009" s="1">
        <f t="shared" si="761"/>
        <v>0.64031666666666653</v>
      </c>
      <c r="N1009" s="1">
        <f t="shared" si="793"/>
        <v>1.0026999999999997</v>
      </c>
      <c r="O1009" s="1">
        <f t="shared" si="794"/>
        <v>5.3102248260913108E-2</v>
      </c>
      <c r="P1009" s="1">
        <f t="shared" si="795"/>
        <v>1.0957539678180295</v>
      </c>
      <c r="Q1009" s="1">
        <f t="shared" si="796"/>
        <v>1.0955833296238111</v>
      </c>
      <c r="R1009" s="1">
        <f t="shared" si="797"/>
        <v>1.0955773614714865</v>
      </c>
      <c r="S1009" s="1">
        <f t="shared" si="798"/>
        <v>1.0955771525547091</v>
      </c>
      <c r="T1009" s="1">
        <f t="shared" si="799"/>
        <v>0.97596701199754021</v>
      </c>
      <c r="U1009" s="1">
        <f t="shared" si="800"/>
        <v>1.2008587045234649</v>
      </c>
      <c r="V1009" s="2">
        <f t="shared" si="746"/>
        <v>23.01050752124468</v>
      </c>
      <c r="W1009" s="1">
        <f>VLOOKUP(V1009,Graph!$D$3:$M$50,col)</f>
        <v>6.1000000000000004E-3</v>
      </c>
      <c r="X1009" s="1">
        <f>VLOOKUP(V1009,Graph!$D$3:$M$50,col+1)</f>
        <v>4.8999999999999998E-3</v>
      </c>
      <c r="Y1009" s="1">
        <f t="shared" si="801"/>
        <v>5.3E-3</v>
      </c>
      <c r="Z1009" s="1">
        <f t="shared" si="747"/>
        <v>0.64031666666666653</v>
      </c>
      <c r="AA1009" s="2">
        <f t="shared" si="802"/>
        <v>1.0026999999999997</v>
      </c>
      <c r="AB1009" s="1">
        <f t="shared" si="803"/>
        <v>5.3102248260913108E-2</v>
      </c>
      <c r="AC1009" s="1">
        <f t="shared" si="804"/>
        <v>1.095577145241303</v>
      </c>
      <c r="AD1009" s="1">
        <f t="shared" si="805"/>
        <v>1.0955771449852878</v>
      </c>
      <c r="AE1009" s="1">
        <f t="shared" si="806"/>
        <v>1.0955771449763254</v>
      </c>
      <c r="AF1009" s="1">
        <f t="shared" si="807"/>
        <v>1.0955771449760117</v>
      </c>
      <c r="AG1009" s="1">
        <f t="shared" si="808"/>
        <v>0.97596701199754021</v>
      </c>
      <c r="AH1009" s="1">
        <f t="shared" si="809"/>
        <v>1.2008586962164782</v>
      </c>
      <c r="AI1009" s="2">
        <f t="shared" si="748"/>
        <v>23.010507468185985</v>
      </c>
      <c r="AJ1009" s="1">
        <f>VLOOKUP(AI1009,Graph!$D$3:$M$50,col)</f>
        <v>6.1000000000000004E-3</v>
      </c>
      <c r="AK1009" s="1">
        <f>VLOOKUP(AI1009,Graph!$D$3:$M$50,col+1)</f>
        <v>4.8999999999999998E-3</v>
      </c>
      <c r="AL1009" s="1">
        <f t="shared" si="810"/>
        <v>5.3E-3</v>
      </c>
      <c r="AM1009" s="1">
        <f t="shared" si="749"/>
        <v>0.64031666666666653</v>
      </c>
      <c r="AN1009" s="2">
        <f t="shared" si="811"/>
        <v>1.0026999999999997</v>
      </c>
      <c r="AO1009" s="1">
        <f t="shared" si="812"/>
        <v>5.3102248260913108E-2</v>
      </c>
      <c r="AP1009" s="1">
        <f t="shared" si="813"/>
        <v>1.0955771449760006</v>
      </c>
      <c r="AQ1009" s="1">
        <f t="shared" si="814"/>
        <v>1.0955771449760003</v>
      </c>
      <c r="AR1009" s="1">
        <f t="shared" si="815"/>
        <v>1.0955771449760001</v>
      </c>
      <c r="AS1009" s="1">
        <f t="shared" si="816"/>
        <v>1.0955771449760006</v>
      </c>
      <c r="AT1009" s="1">
        <f t="shared" si="817"/>
        <v>0.97596701199754021</v>
      </c>
      <c r="AU1009" s="1">
        <f t="shared" si="818"/>
        <v>1.200858696216466</v>
      </c>
      <c r="AV1009" s="2">
        <f t="shared" si="819"/>
        <v>1008</v>
      </c>
      <c r="AW1009" s="1">
        <f t="shared" si="820"/>
        <v>1200.8586962164661</v>
      </c>
      <c r="AX1009" s="1">
        <f t="shared" si="821"/>
        <v>0.97596701199754021</v>
      </c>
      <c r="AY1009" s="1">
        <f t="shared" si="822"/>
        <v>1.0955771449760006</v>
      </c>
      <c r="AZ1009" s="1">
        <f t="shared" si="823"/>
        <v>5.3E-3</v>
      </c>
      <c r="BA1009" s="1">
        <f t="shared" si="824"/>
        <v>23.010507468185985</v>
      </c>
    </row>
    <row r="1010" spans="1:53">
      <c r="A1010" s="2">
        <f t="shared" si="789"/>
        <v>1.0089999999999997</v>
      </c>
      <c r="B1010" s="1">
        <f t="shared" si="743"/>
        <v>1.0734428333333332</v>
      </c>
      <c r="C1010" s="1">
        <f t="shared" si="790"/>
        <v>5.5458931944796126E-2</v>
      </c>
      <c r="D1010" s="1">
        <f t="shared" si="744"/>
        <v>1.100734251304551</v>
      </c>
      <c r="E1010" s="1">
        <f t="shared" si="788"/>
        <v>1.1007615842058334</v>
      </c>
      <c r="F1010" s="1">
        <f t="shared" si="788"/>
        <v>1.1007625981772189</v>
      </c>
      <c r="G1010" s="1">
        <f t="shared" si="788"/>
        <v>1.1007626357877711</v>
      </c>
      <c r="H1010" s="1">
        <f t="shared" si="791"/>
        <v>1.2380934776074761</v>
      </c>
      <c r="I1010" s="1">
        <f t="shared" si="745"/>
        <v>23.245918242253264</v>
      </c>
      <c r="J1010" s="1">
        <f>VLOOKUP($I1010,Graph!$D$3:$M$50,col)</f>
        <v>6.1000000000000004E-3</v>
      </c>
      <c r="K1010" s="1">
        <f>VLOOKUP($I1010,Graph!$D$3:$M$50,col+1)</f>
        <v>4.8999999999999998E-3</v>
      </c>
      <c r="L1010" s="1">
        <f t="shared" si="792"/>
        <v>5.3E-3</v>
      </c>
      <c r="M1010" s="1">
        <f t="shared" si="761"/>
        <v>0.64031666666666653</v>
      </c>
      <c r="N1010" s="1">
        <f t="shared" si="793"/>
        <v>1.0036999999999996</v>
      </c>
      <c r="O1010" s="1">
        <f t="shared" si="794"/>
        <v>5.3105052929857163E-2</v>
      </c>
      <c r="P1010" s="1">
        <f t="shared" si="795"/>
        <v>1.0957600613654108</v>
      </c>
      <c r="Q1010" s="1">
        <f t="shared" si="796"/>
        <v>1.095589440036099</v>
      </c>
      <c r="R1010" s="1">
        <f t="shared" si="797"/>
        <v>1.0955834720557618</v>
      </c>
      <c r="S1010" s="1">
        <f t="shared" si="798"/>
        <v>1.0955832631304059</v>
      </c>
      <c r="T1010" s="1">
        <f t="shared" si="799"/>
        <v>0.97597468103139351</v>
      </c>
      <c r="U1010" s="1">
        <f t="shared" si="800"/>
        <v>1.2026622978293027</v>
      </c>
      <c r="V1010" s="2">
        <f t="shared" si="746"/>
        <v>23.022021736624385</v>
      </c>
      <c r="W1010" s="1">
        <f>VLOOKUP(V1010,Graph!$D$3:$M$50,col)</f>
        <v>6.1000000000000004E-3</v>
      </c>
      <c r="X1010" s="1">
        <f>VLOOKUP(V1010,Graph!$D$3:$M$50,col+1)</f>
        <v>4.8999999999999998E-3</v>
      </c>
      <c r="Y1010" s="1">
        <f t="shared" si="801"/>
        <v>5.3E-3</v>
      </c>
      <c r="Z1010" s="1">
        <f t="shared" si="747"/>
        <v>0.64031666666666653</v>
      </c>
      <c r="AA1010" s="2">
        <f t="shared" si="802"/>
        <v>1.0036999999999996</v>
      </c>
      <c r="AB1010" s="1">
        <f t="shared" si="803"/>
        <v>5.3105052929857163E-2</v>
      </c>
      <c r="AC1010" s="1">
        <f t="shared" si="804"/>
        <v>1.0955832558161889</v>
      </c>
      <c r="AD1010" s="1">
        <f t="shared" si="805"/>
        <v>1.0955832555601266</v>
      </c>
      <c r="AE1010" s="1">
        <f t="shared" si="806"/>
        <v>1.0955832555511626</v>
      </c>
      <c r="AF1010" s="1">
        <f t="shared" si="807"/>
        <v>1.0955832555508487</v>
      </c>
      <c r="AG1010" s="1">
        <f t="shared" si="808"/>
        <v>0.97597468103139351</v>
      </c>
      <c r="AH1010" s="1">
        <f t="shared" si="809"/>
        <v>1.2026622895089421</v>
      </c>
      <c r="AI1010" s="2">
        <f t="shared" si="748"/>
        <v>23.022021683533413</v>
      </c>
      <c r="AJ1010" s="1">
        <f>VLOOKUP(AI1010,Graph!$D$3:$M$50,col)</f>
        <v>6.1000000000000004E-3</v>
      </c>
      <c r="AK1010" s="1">
        <f>VLOOKUP(AI1010,Graph!$D$3:$M$50,col+1)</f>
        <v>4.8999999999999998E-3</v>
      </c>
      <c r="AL1010" s="1">
        <f t="shared" si="810"/>
        <v>5.3E-3</v>
      </c>
      <c r="AM1010" s="1">
        <f t="shared" si="749"/>
        <v>0.64031666666666653</v>
      </c>
      <c r="AN1010" s="2">
        <f t="shared" si="811"/>
        <v>1.0036999999999996</v>
      </c>
      <c r="AO1010" s="1">
        <f t="shared" si="812"/>
        <v>5.3105052929857163E-2</v>
      </c>
      <c r="AP1010" s="1">
        <f t="shared" si="813"/>
        <v>1.0955832555508376</v>
      </c>
      <c r="AQ1010" s="1">
        <f t="shared" si="814"/>
        <v>1.0955832555508371</v>
      </c>
      <c r="AR1010" s="1">
        <f t="shared" si="815"/>
        <v>1.0955832555508374</v>
      </c>
      <c r="AS1010" s="1">
        <f t="shared" si="816"/>
        <v>1.0955832555508369</v>
      </c>
      <c r="AT1010" s="1">
        <f t="shared" si="817"/>
        <v>0.97597468103139351</v>
      </c>
      <c r="AU1010" s="1">
        <f t="shared" si="818"/>
        <v>1.2026622895089292</v>
      </c>
      <c r="AV1010" s="2">
        <f t="shared" si="819"/>
        <v>1009</v>
      </c>
      <c r="AW1010" s="1">
        <f t="shared" si="820"/>
        <v>1202.6622895089292</v>
      </c>
      <c r="AX1010" s="1">
        <f t="shared" si="821"/>
        <v>0.97597468103139351</v>
      </c>
      <c r="AY1010" s="1">
        <f t="shared" si="822"/>
        <v>1.0955832555508369</v>
      </c>
      <c r="AZ1010" s="1">
        <f t="shared" si="823"/>
        <v>5.3E-3</v>
      </c>
      <c r="BA1010" s="1">
        <f t="shared" si="824"/>
        <v>23.022021683533413</v>
      </c>
    </row>
    <row r="1011" spans="1:53">
      <c r="A1011" s="2">
        <f t="shared" si="789"/>
        <v>1.0099999999999996</v>
      </c>
      <c r="B1011" s="1">
        <f t="shared" si="743"/>
        <v>1.0744839999999998</v>
      </c>
      <c r="C1011" s="1">
        <f t="shared" si="790"/>
        <v>5.5461275406723444E-2</v>
      </c>
      <c r="D1011" s="1">
        <f t="shared" si="744"/>
        <v>1.1007392629892396</v>
      </c>
      <c r="E1011" s="1">
        <f t="shared" si="788"/>
        <v>1.1007667846830029</v>
      </c>
      <c r="F1011" s="1">
        <f t="shared" si="788"/>
        <v>1.100767805716913</v>
      </c>
      <c r="G1011" s="1">
        <f t="shared" si="788"/>
        <v>1.1007678435915809</v>
      </c>
      <c r="H1011" s="1">
        <f t="shared" si="791"/>
        <v>1.2399403748506725</v>
      </c>
      <c r="I1011" s="1">
        <f t="shared" si="745"/>
        <v>23.257471352674916</v>
      </c>
      <c r="J1011" s="1">
        <f>VLOOKUP($I1011,Graph!$D$3:$M$50,col)</f>
        <v>6.1000000000000004E-3</v>
      </c>
      <c r="K1011" s="1">
        <f>VLOOKUP($I1011,Graph!$D$3:$M$50,col+1)</f>
        <v>4.8999999999999998E-3</v>
      </c>
      <c r="L1011" s="1">
        <f t="shared" si="792"/>
        <v>5.3E-3</v>
      </c>
      <c r="M1011" s="1">
        <f t="shared" si="761"/>
        <v>0.64031666666666653</v>
      </c>
      <c r="N1011" s="1">
        <f t="shared" si="793"/>
        <v>1.0046999999999995</v>
      </c>
      <c r="O1011" s="1">
        <f t="shared" si="794"/>
        <v>5.3107852237245436E-2</v>
      </c>
      <c r="P1011" s="1">
        <f t="shared" si="795"/>
        <v>1.0957661433999513</v>
      </c>
      <c r="Q1011" s="1">
        <f t="shared" si="796"/>
        <v>1.0955955389093983</v>
      </c>
      <c r="R1011" s="1">
        <f t="shared" si="797"/>
        <v>1.0955895711010004</v>
      </c>
      <c r="S1011" s="1">
        <f t="shared" si="798"/>
        <v>1.0955893621670925</v>
      </c>
      <c r="T1011" s="1">
        <f t="shared" si="799"/>
        <v>0.9759823348990686</v>
      </c>
      <c r="U1011" s="1">
        <f t="shared" si="800"/>
        <v>1.2044667938575049</v>
      </c>
      <c r="V1011" s="2">
        <f t="shared" si="746"/>
        <v>23.033530200472086</v>
      </c>
      <c r="W1011" s="1">
        <f>VLOOKUP(V1011,Graph!$D$3:$M$50,col)</f>
        <v>6.1000000000000004E-3</v>
      </c>
      <c r="X1011" s="1">
        <f>VLOOKUP(V1011,Graph!$D$3:$M$50,col+1)</f>
        <v>4.8999999999999998E-3</v>
      </c>
      <c r="Y1011" s="1">
        <f t="shared" si="801"/>
        <v>5.3E-3</v>
      </c>
      <c r="Z1011" s="1">
        <f t="shared" si="747"/>
        <v>0.64031666666666653</v>
      </c>
      <c r="AA1011" s="2">
        <f t="shared" si="802"/>
        <v>1.0046999999999995</v>
      </c>
      <c r="AB1011" s="1">
        <f t="shared" si="803"/>
        <v>5.3107852237245436E-2</v>
      </c>
      <c r="AC1011" s="1">
        <f t="shared" si="804"/>
        <v>1.0955893548520657</v>
      </c>
      <c r="AD1011" s="1">
        <f t="shared" si="805"/>
        <v>1.0955893545959579</v>
      </c>
      <c r="AE1011" s="1">
        <f t="shared" si="806"/>
        <v>1.095589354586991</v>
      </c>
      <c r="AF1011" s="1">
        <f t="shared" si="807"/>
        <v>1.0955893545866771</v>
      </c>
      <c r="AG1011" s="1">
        <f t="shared" si="808"/>
        <v>0.9759823348990686</v>
      </c>
      <c r="AH1011" s="1">
        <f t="shared" si="809"/>
        <v>1.2044667855237636</v>
      </c>
      <c r="AI1011" s="2">
        <f t="shared" si="748"/>
        <v>23.033530147348863</v>
      </c>
      <c r="AJ1011" s="1">
        <f>VLOOKUP(AI1011,Graph!$D$3:$M$50,col)</f>
        <v>6.1000000000000004E-3</v>
      </c>
      <c r="AK1011" s="1">
        <f>VLOOKUP(AI1011,Graph!$D$3:$M$50,col+1)</f>
        <v>4.8999999999999998E-3</v>
      </c>
      <c r="AL1011" s="1">
        <f t="shared" si="810"/>
        <v>5.3E-3</v>
      </c>
      <c r="AM1011" s="1">
        <f t="shared" si="749"/>
        <v>0.64031666666666653</v>
      </c>
      <c r="AN1011" s="2">
        <f t="shared" si="811"/>
        <v>1.0046999999999995</v>
      </c>
      <c r="AO1011" s="1">
        <f t="shared" si="812"/>
        <v>5.3107852237245436E-2</v>
      </c>
      <c r="AP1011" s="1">
        <f t="shared" si="813"/>
        <v>1.0955893545866662</v>
      </c>
      <c r="AQ1011" s="1">
        <f t="shared" si="814"/>
        <v>1.0955893545866655</v>
      </c>
      <c r="AR1011" s="1">
        <f t="shared" si="815"/>
        <v>1.0955893545866657</v>
      </c>
      <c r="AS1011" s="1">
        <f t="shared" si="816"/>
        <v>1.0955893545866657</v>
      </c>
      <c r="AT1011" s="1">
        <f t="shared" si="817"/>
        <v>0.9759823348990686</v>
      </c>
      <c r="AU1011" s="1">
        <f t="shared" si="818"/>
        <v>1.204466785523751</v>
      </c>
      <c r="AV1011" s="2">
        <f t="shared" si="819"/>
        <v>1010</v>
      </c>
      <c r="AW1011" s="1">
        <f t="shared" si="820"/>
        <v>1204.466785523751</v>
      </c>
      <c r="AX1011" s="1">
        <f t="shared" si="821"/>
        <v>0.9759823348990686</v>
      </c>
      <c r="AY1011" s="1">
        <f t="shared" si="822"/>
        <v>1.0955893545866657</v>
      </c>
      <c r="AZ1011" s="1">
        <f t="shared" si="823"/>
        <v>5.3E-3</v>
      </c>
      <c r="BA1011" s="1">
        <f t="shared" si="824"/>
        <v>23.033530147348863</v>
      </c>
    </row>
    <row r="1012" spans="1:53">
      <c r="A1012" s="2">
        <f t="shared" si="789"/>
        <v>1.0109999999999995</v>
      </c>
      <c r="B1012" s="1">
        <f t="shared" si="743"/>
        <v>1.0755251666666663</v>
      </c>
      <c r="C1012" s="1">
        <f t="shared" si="790"/>
        <v>5.546361438082209E-2</v>
      </c>
      <c r="D1012" s="1">
        <f t="shared" si="744"/>
        <v>1.1007442651445993</v>
      </c>
      <c r="E1012" s="1">
        <f t="shared" si="788"/>
        <v>1.10077197530205</v>
      </c>
      <c r="F1012" s="1">
        <f t="shared" si="788"/>
        <v>1.100773003386982</v>
      </c>
      <c r="G1012" s="1">
        <f t="shared" si="788"/>
        <v>1.1007730415253645</v>
      </c>
      <c r="H1012" s="1">
        <f t="shared" si="791"/>
        <v>1.2417881900154504</v>
      </c>
      <c r="I1012" s="1">
        <f t="shared" si="745"/>
        <v>23.269018729944882</v>
      </c>
      <c r="J1012" s="1">
        <f>VLOOKUP($I1012,Graph!$D$3:$M$50,col)</f>
        <v>6.1000000000000004E-3</v>
      </c>
      <c r="K1012" s="1">
        <f>VLOOKUP($I1012,Graph!$D$3:$M$50,col+1)</f>
        <v>4.8999999999999998E-3</v>
      </c>
      <c r="L1012" s="1">
        <f t="shared" si="792"/>
        <v>5.3E-3</v>
      </c>
      <c r="M1012" s="1">
        <f t="shared" si="761"/>
        <v>0.64031666666666653</v>
      </c>
      <c r="N1012" s="1">
        <f t="shared" si="793"/>
        <v>1.0056999999999994</v>
      </c>
      <c r="O1012" s="1">
        <f t="shared" si="794"/>
        <v>5.3110646198434426E-2</v>
      </c>
      <c r="P1012" s="1">
        <f t="shared" si="795"/>
        <v>1.0957722139542436</v>
      </c>
      <c r="Q1012" s="1">
        <f t="shared" si="796"/>
        <v>1.0956016262763584</v>
      </c>
      <c r="R1012" s="1">
        <f t="shared" si="797"/>
        <v>1.095595658639851</v>
      </c>
      <c r="S1012" s="1">
        <f t="shared" si="798"/>
        <v>1.0955954496974176</v>
      </c>
      <c r="T1012" s="1">
        <f t="shared" si="799"/>
        <v>0.9759899736455101</v>
      </c>
      <c r="U1012" s="1">
        <f t="shared" si="800"/>
        <v>1.2062721921564674</v>
      </c>
      <c r="V1012" s="2">
        <f t="shared" si="746"/>
        <v>23.045032921392355</v>
      </c>
      <c r="W1012" s="1">
        <f>VLOOKUP(V1012,Graph!$D$3:$M$50,col)</f>
        <v>6.1000000000000004E-3</v>
      </c>
      <c r="X1012" s="1">
        <f>VLOOKUP(V1012,Graph!$D$3:$M$50,col+1)</f>
        <v>4.8999999999999998E-3</v>
      </c>
      <c r="Y1012" s="1">
        <f t="shared" si="801"/>
        <v>5.3E-3</v>
      </c>
      <c r="Z1012" s="1">
        <f t="shared" si="747"/>
        <v>0.64031666666666653</v>
      </c>
      <c r="AA1012" s="2">
        <f t="shared" si="802"/>
        <v>1.0056999999999994</v>
      </c>
      <c r="AB1012" s="1">
        <f t="shared" si="803"/>
        <v>5.3110646198434426E-2</v>
      </c>
      <c r="AC1012" s="1">
        <f t="shared" si="804"/>
        <v>1.095595442381583</v>
      </c>
      <c r="AD1012" s="1">
        <f t="shared" si="805"/>
        <v>1.095595442125429</v>
      </c>
      <c r="AE1012" s="1">
        <f t="shared" si="806"/>
        <v>1.09559544211646</v>
      </c>
      <c r="AF1012" s="1">
        <f t="shared" si="807"/>
        <v>1.0955954421161458</v>
      </c>
      <c r="AG1012" s="1">
        <f t="shared" si="808"/>
        <v>0.9759899736455101</v>
      </c>
      <c r="AH1012" s="1">
        <f t="shared" si="809"/>
        <v>1.2062721838093375</v>
      </c>
      <c r="AI1012" s="2">
        <f t="shared" si="748"/>
        <v>23.045032868236891</v>
      </c>
      <c r="AJ1012" s="1">
        <f>VLOOKUP(AI1012,Graph!$D$3:$M$50,col)</f>
        <v>6.1000000000000004E-3</v>
      </c>
      <c r="AK1012" s="1">
        <f>VLOOKUP(AI1012,Graph!$D$3:$M$50,col+1)</f>
        <v>4.8999999999999998E-3</v>
      </c>
      <c r="AL1012" s="1">
        <f t="shared" si="810"/>
        <v>5.3E-3</v>
      </c>
      <c r="AM1012" s="1">
        <f t="shared" si="749"/>
        <v>0.64031666666666653</v>
      </c>
      <c r="AN1012" s="2">
        <f t="shared" si="811"/>
        <v>1.0056999999999994</v>
      </c>
      <c r="AO1012" s="1">
        <f t="shared" si="812"/>
        <v>5.3110646198434426E-2</v>
      </c>
      <c r="AP1012" s="1">
        <f t="shared" si="813"/>
        <v>1.0955954421161351</v>
      </c>
      <c r="AQ1012" s="1">
        <f t="shared" si="814"/>
        <v>1.0955954421161345</v>
      </c>
      <c r="AR1012" s="1">
        <f t="shared" si="815"/>
        <v>1.0955954421161345</v>
      </c>
      <c r="AS1012" s="1">
        <f t="shared" si="816"/>
        <v>1.0955954421161345</v>
      </c>
      <c r="AT1012" s="1">
        <f t="shared" si="817"/>
        <v>0.9759899736455101</v>
      </c>
      <c r="AU1012" s="1">
        <f t="shared" si="818"/>
        <v>1.2062721838093251</v>
      </c>
      <c r="AV1012" s="2">
        <f t="shared" si="819"/>
        <v>1011</v>
      </c>
      <c r="AW1012" s="1">
        <f t="shared" si="820"/>
        <v>1206.272183809325</v>
      </c>
      <c r="AX1012" s="1">
        <f t="shared" si="821"/>
        <v>0.9759899736455101</v>
      </c>
      <c r="AY1012" s="1">
        <f t="shared" si="822"/>
        <v>1.0955954421161345</v>
      </c>
      <c r="AZ1012" s="1">
        <f t="shared" si="823"/>
        <v>5.3E-3</v>
      </c>
      <c r="BA1012" s="1">
        <f t="shared" si="824"/>
        <v>23.045032868236891</v>
      </c>
    </row>
    <row r="1013" spans="1:53">
      <c r="A1013" s="2">
        <f t="shared" si="789"/>
        <v>1.0119999999999993</v>
      </c>
      <c r="B1013" s="1">
        <f t="shared" si="743"/>
        <v>1.0765663333333328</v>
      </c>
      <c r="C1013" s="1">
        <f t="shared" si="790"/>
        <v>5.5465948879969744E-2</v>
      </c>
      <c r="D1013" s="1">
        <f t="shared" si="744"/>
        <v>1.1007492577977802</v>
      </c>
      <c r="E1013" s="1">
        <f t="shared" si="788"/>
        <v>1.1007771560909765</v>
      </c>
      <c r="F1013" s="1">
        <f t="shared" si="788"/>
        <v>1.1007781912154557</v>
      </c>
      <c r="G1013" s="1">
        <f t="shared" si="788"/>
        <v>1.1007782296171527</v>
      </c>
      <c r="H1013" s="1">
        <f t="shared" si="791"/>
        <v>1.2436369226458726</v>
      </c>
      <c r="I1013" s="1">
        <f t="shared" si="745"/>
        <v>23.280560382585747</v>
      </c>
      <c r="J1013" s="1">
        <f>VLOOKUP($I1013,Graph!$D$3:$M$50,col)</f>
        <v>6.1000000000000004E-3</v>
      </c>
      <c r="K1013" s="1">
        <f>VLOOKUP($I1013,Graph!$D$3:$M$50,col+1)</f>
        <v>4.8999999999999998E-3</v>
      </c>
      <c r="L1013" s="1">
        <f t="shared" si="792"/>
        <v>5.3E-3</v>
      </c>
      <c r="M1013" s="1">
        <f t="shared" si="761"/>
        <v>0.64031666666666653</v>
      </c>
      <c r="N1013" s="1">
        <f t="shared" si="793"/>
        <v>1.0066999999999993</v>
      </c>
      <c r="O1013" s="1">
        <f t="shared" si="794"/>
        <v>5.311343482872221E-2</v>
      </c>
      <c r="P1013" s="1">
        <f t="shared" si="795"/>
        <v>1.0957782730607555</v>
      </c>
      <c r="Q1013" s="1">
        <f t="shared" si="796"/>
        <v>1.0956077021695056</v>
      </c>
      <c r="R1013" s="1">
        <f t="shared" si="797"/>
        <v>1.0956017347048399</v>
      </c>
      <c r="S1013" s="1">
        <f t="shared" si="798"/>
        <v>1.0956015257539071</v>
      </c>
      <c r="T1013" s="1">
        <f t="shared" si="799"/>
        <v>0.97599759731548441</v>
      </c>
      <c r="U1013" s="1">
        <f t="shared" si="800"/>
        <v>1.2080784922752605</v>
      </c>
      <c r="V1013" s="2">
        <f t="shared" si="746"/>
        <v>23.056529907968322</v>
      </c>
      <c r="W1013" s="1">
        <f>VLOOKUP(V1013,Graph!$D$3:$M$50,col)</f>
        <v>6.1000000000000004E-3</v>
      </c>
      <c r="X1013" s="1">
        <f>VLOOKUP(V1013,Graph!$D$3:$M$50,col+1)</f>
        <v>4.8999999999999998E-3</v>
      </c>
      <c r="Y1013" s="1">
        <f t="shared" si="801"/>
        <v>5.3E-3</v>
      </c>
      <c r="Z1013" s="1">
        <f t="shared" si="747"/>
        <v>0.64031666666666653</v>
      </c>
      <c r="AA1013" s="2">
        <f t="shared" si="802"/>
        <v>1.0066999999999993</v>
      </c>
      <c r="AB1013" s="1">
        <f t="shared" si="803"/>
        <v>5.311343482872221E-2</v>
      </c>
      <c r="AC1013" s="1">
        <f t="shared" si="804"/>
        <v>1.0956015184372672</v>
      </c>
      <c r="AD1013" s="1">
        <f t="shared" si="805"/>
        <v>1.0956015181810668</v>
      </c>
      <c r="AE1013" s="1">
        <f t="shared" si="806"/>
        <v>1.0956015181720957</v>
      </c>
      <c r="AF1013" s="1">
        <f t="shared" si="807"/>
        <v>1.0956015181717818</v>
      </c>
      <c r="AG1013" s="1">
        <f t="shared" si="808"/>
        <v>0.97599759731548441</v>
      </c>
      <c r="AH1013" s="1">
        <f t="shared" si="809"/>
        <v>1.2080784839147372</v>
      </c>
      <c r="AI1013" s="2">
        <f t="shared" si="748"/>
        <v>23.056529854780649</v>
      </c>
      <c r="AJ1013" s="1">
        <f>VLOOKUP(AI1013,Graph!$D$3:$M$50,col)</f>
        <v>6.1000000000000004E-3</v>
      </c>
      <c r="AK1013" s="1">
        <f>VLOOKUP(AI1013,Graph!$D$3:$M$50,col+1)</f>
        <v>4.8999999999999998E-3</v>
      </c>
      <c r="AL1013" s="1">
        <f t="shared" si="810"/>
        <v>5.3E-3</v>
      </c>
      <c r="AM1013" s="1">
        <f t="shared" si="749"/>
        <v>0.64031666666666653</v>
      </c>
      <c r="AN1013" s="2">
        <f t="shared" si="811"/>
        <v>1.0066999999999993</v>
      </c>
      <c r="AO1013" s="1">
        <f t="shared" si="812"/>
        <v>5.311343482872221E-2</v>
      </c>
      <c r="AP1013" s="1">
        <f t="shared" si="813"/>
        <v>1.0956015181717704</v>
      </c>
      <c r="AQ1013" s="1">
        <f t="shared" si="814"/>
        <v>1.09560151817177</v>
      </c>
      <c r="AR1013" s="1">
        <f t="shared" si="815"/>
        <v>1.0956015181717702</v>
      </c>
      <c r="AS1013" s="1">
        <f t="shared" si="816"/>
        <v>1.09560151817177</v>
      </c>
      <c r="AT1013" s="1">
        <f t="shared" si="817"/>
        <v>0.97599759731548441</v>
      </c>
      <c r="AU1013" s="1">
        <f t="shared" si="818"/>
        <v>1.2080784839147241</v>
      </c>
      <c r="AV1013" s="2">
        <f t="shared" si="819"/>
        <v>1012</v>
      </c>
      <c r="AW1013" s="1">
        <f t="shared" si="820"/>
        <v>1208.0784839147241</v>
      </c>
      <c r="AX1013" s="1">
        <f t="shared" si="821"/>
        <v>0.97599759731548441</v>
      </c>
      <c r="AY1013" s="1">
        <f t="shared" si="822"/>
        <v>1.09560151817177</v>
      </c>
      <c r="AZ1013" s="1">
        <f t="shared" si="823"/>
        <v>5.3E-3</v>
      </c>
      <c r="BA1013" s="1">
        <f t="shared" si="824"/>
        <v>23.056529854780649</v>
      </c>
    </row>
    <row r="1014" spans="1:53">
      <c r="A1014" s="2">
        <f t="shared" si="789"/>
        <v>1.0129999999999992</v>
      </c>
      <c r="B1014" s="1">
        <f t="shared" si="743"/>
        <v>1.0776074999999994</v>
      </c>
      <c r="C1014" s="1">
        <f t="shared" si="790"/>
        <v>5.5468278916994879E-2</v>
      </c>
      <c r="D1014" s="1">
        <f t="shared" si="744"/>
        <v>1.1007542409758291</v>
      </c>
      <c r="E1014" s="1">
        <f t="shared" si="788"/>
        <v>1.1007823270776782</v>
      </c>
      <c r="F1014" s="1">
        <f t="shared" si="788"/>
        <v>1.1007833692302564</v>
      </c>
      <c r="G1014" s="1">
        <f t="shared" si="788"/>
        <v>1.1007834078948691</v>
      </c>
      <c r="H1014" s="1">
        <f t="shared" si="791"/>
        <v>1.2454865722866808</v>
      </c>
      <c r="I1014" s="1">
        <f t="shared" si="745"/>
        <v>23.292096319099024</v>
      </c>
      <c r="J1014" s="1">
        <f>VLOOKUP($I1014,Graph!$D$3:$M$50,col)</f>
        <v>6.1000000000000004E-3</v>
      </c>
      <c r="K1014" s="1">
        <f>VLOOKUP($I1014,Graph!$D$3:$M$50,col+1)</f>
        <v>4.8999999999999998E-3</v>
      </c>
      <c r="L1014" s="1">
        <f t="shared" si="792"/>
        <v>5.3E-3</v>
      </c>
      <c r="M1014" s="1">
        <f t="shared" si="761"/>
        <v>0.64031666666666653</v>
      </c>
      <c r="N1014" s="1">
        <f t="shared" si="793"/>
        <v>1.0076999999999992</v>
      </c>
      <c r="O1014" s="1">
        <f t="shared" si="794"/>
        <v>5.3116218143348423E-2</v>
      </c>
      <c r="P1014" s="1">
        <f t="shared" si="795"/>
        <v>1.0957843207518332</v>
      </c>
      <c r="Q1014" s="1">
        <f t="shared" si="796"/>
        <v>1.0956137666212442</v>
      </c>
      <c r="R1014" s="1">
        <f t="shared" si="797"/>
        <v>1.0956077993283702</v>
      </c>
      <c r="S1014" s="1">
        <f t="shared" si="798"/>
        <v>1.095607590368965</v>
      </c>
      <c r="T1014" s="1">
        <f t="shared" si="799"/>
        <v>0.97600520595358153</v>
      </c>
      <c r="U1014" s="1">
        <f t="shared" si="800"/>
        <v>1.2098856937636335</v>
      </c>
      <c r="V1014" s="2">
        <f t="shared" si="746"/>
        <v>23.068021168761806</v>
      </c>
      <c r="W1014" s="1">
        <f>VLOOKUP(V1014,Graph!$D$3:$M$50,col)</f>
        <v>6.1000000000000004E-3</v>
      </c>
      <c r="X1014" s="1">
        <f>VLOOKUP(V1014,Graph!$D$3:$M$50,col+1)</f>
        <v>4.8999999999999998E-3</v>
      </c>
      <c r="Y1014" s="1">
        <f t="shared" si="801"/>
        <v>5.3E-3</v>
      </c>
      <c r="Z1014" s="1">
        <f t="shared" si="747"/>
        <v>0.64031666666666653</v>
      </c>
      <c r="AA1014" s="2">
        <f t="shared" si="802"/>
        <v>1.0076999999999992</v>
      </c>
      <c r="AB1014" s="1">
        <f t="shared" si="803"/>
        <v>5.3116218143348423E-2</v>
      </c>
      <c r="AC1014" s="1">
        <f t="shared" si="804"/>
        <v>1.0956075830515206</v>
      </c>
      <c r="AD1014" s="1">
        <f t="shared" si="805"/>
        <v>1.0956075827952743</v>
      </c>
      <c r="AE1014" s="1">
        <f t="shared" si="806"/>
        <v>1.095607582786301</v>
      </c>
      <c r="AF1014" s="1">
        <f t="shared" si="807"/>
        <v>1.095607582785987</v>
      </c>
      <c r="AG1014" s="1">
        <f t="shared" si="808"/>
        <v>0.97600520595358153</v>
      </c>
      <c r="AH1014" s="1">
        <f t="shared" si="809"/>
        <v>1.2098856853897078</v>
      </c>
      <c r="AI1014" s="2">
        <f t="shared" si="748"/>
        <v>23.068021115541928</v>
      </c>
      <c r="AJ1014" s="1">
        <f>VLOOKUP(AI1014,Graph!$D$3:$M$50,col)</f>
        <v>6.1000000000000004E-3</v>
      </c>
      <c r="AK1014" s="1">
        <f>VLOOKUP(AI1014,Graph!$D$3:$M$50,col+1)</f>
        <v>4.8999999999999998E-3</v>
      </c>
      <c r="AL1014" s="1">
        <f t="shared" si="810"/>
        <v>5.3E-3</v>
      </c>
      <c r="AM1014" s="1">
        <f t="shared" si="749"/>
        <v>0.64031666666666653</v>
      </c>
      <c r="AN1014" s="2">
        <f t="shared" si="811"/>
        <v>1.0076999999999992</v>
      </c>
      <c r="AO1014" s="1">
        <f t="shared" si="812"/>
        <v>5.3116218143348423E-2</v>
      </c>
      <c r="AP1014" s="1">
        <f t="shared" si="813"/>
        <v>1.0956075827859757</v>
      </c>
      <c r="AQ1014" s="1">
        <f t="shared" si="814"/>
        <v>1.0956075827859755</v>
      </c>
      <c r="AR1014" s="1">
        <f t="shared" si="815"/>
        <v>1.0956075827859755</v>
      </c>
      <c r="AS1014" s="1">
        <f t="shared" si="816"/>
        <v>1.0956075827859755</v>
      </c>
      <c r="AT1014" s="1">
        <f t="shared" si="817"/>
        <v>0.97600520595358153</v>
      </c>
      <c r="AU1014" s="1">
        <f t="shared" si="818"/>
        <v>1.2098856853896949</v>
      </c>
      <c r="AV1014" s="2">
        <f t="shared" si="819"/>
        <v>1013</v>
      </c>
      <c r="AW1014" s="1">
        <f t="shared" si="820"/>
        <v>1209.8856853896948</v>
      </c>
      <c r="AX1014" s="1">
        <f t="shared" si="821"/>
        <v>0.97600520595358153</v>
      </c>
      <c r="AY1014" s="1">
        <f t="shared" si="822"/>
        <v>1.0956075827859755</v>
      </c>
      <c r="AZ1014" s="1">
        <f t="shared" si="823"/>
        <v>5.3E-3</v>
      </c>
      <c r="BA1014" s="1">
        <f t="shared" si="824"/>
        <v>23.068021115541928</v>
      </c>
    </row>
    <row r="1015" spans="1:53">
      <c r="A1015" s="2">
        <f t="shared" si="789"/>
        <v>1.0139999999999991</v>
      </c>
      <c r="B1015" s="1">
        <f t="shared" si="743"/>
        <v>1.0786486666666659</v>
      </c>
      <c r="C1015" s="1">
        <f t="shared" si="790"/>
        <v>5.5470604504676967E-2</v>
      </c>
      <c r="D1015" s="1">
        <f t="shared" si="744"/>
        <v>1.1007592147056904</v>
      </c>
      <c r="E1015" s="1">
        <f t="shared" si="788"/>
        <v>1.1007874882899447</v>
      </c>
      <c r="F1015" s="1">
        <f t="shared" si="788"/>
        <v>1.1007885374592019</v>
      </c>
      <c r="G1015" s="1">
        <f t="shared" si="788"/>
        <v>1.1007885763863314</v>
      </c>
      <c r="H1015" s="1">
        <f t="shared" si="791"/>
        <v>1.2473371384832921</v>
      </c>
      <c r="I1015" s="1">
        <f t="shared" si="745"/>
        <v>23.30362654796518</v>
      </c>
      <c r="J1015" s="1">
        <f>VLOOKUP($I1015,Graph!$D$3:$M$50,col)</f>
        <v>6.1000000000000004E-3</v>
      </c>
      <c r="K1015" s="1">
        <f>VLOOKUP($I1015,Graph!$D$3:$M$50,col+1)</f>
        <v>4.8999999999999998E-3</v>
      </c>
      <c r="L1015" s="1">
        <f t="shared" si="792"/>
        <v>5.3E-3</v>
      </c>
      <c r="M1015" s="1">
        <f t="shared" si="761"/>
        <v>0.64031666666666653</v>
      </c>
      <c r="N1015" s="1">
        <f t="shared" si="793"/>
        <v>1.008699999999999</v>
      </c>
      <c r="O1015" s="1">
        <f t="shared" si="794"/>
        <v>5.3118996157494713E-2</v>
      </c>
      <c r="P1015" s="1">
        <f t="shared" si="795"/>
        <v>1.0957903570597021</v>
      </c>
      <c r="Q1015" s="1">
        <f t="shared" si="796"/>
        <v>1.0956198196638565</v>
      </c>
      <c r="R1015" s="1">
        <f t="shared" si="797"/>
        <v>1.0956138525427244</v>
      </c>
      <c r="S1015" s="1">
        <f t="shared" si="798"/>
        <v>1.0956136435748718</v>
      </c>
      <c r="T1015" s="1">
        <f t="shared" si="799"/>
        <v>0.97601279960421616</v>
      </c>
      <c r="U1015" s="1">
        <f t="shared" si="800"/>
        <v>1.2116937961720058</v>
      </c>
      <c r="V1015" s="2">
        <f t="shared" si="746"/>
        <v>23.079506712313314</v>
      </c>
      <c r="W1015" s="1">
        <f>VLOOKUP(V1015,Graph!$D$3:$M$50,col)</f>
        <v>6.1000000000000004E-3</v>
      </c>
      <c r="X1015" s="1">
        <f>VLOOKUP(V1015,Graph!$D$3:$M$50,col+1)</f>
        <v>4.8999999999999998E-3</v>
      </c>
      <c r="Y1015" s="1">
        <f t="shared" si="801"/>
        <v>5.3E-3</v>
      </c>
      <c r="Z1015" s="1">
        <f t="shared" si="747"/>
        <v>0.64031666666666653</v>
      </c>
      <c r="AA1015" s="2">
        <f t="shared" si="802"/>
        <v>1.008699999999999</v>
      </c>
      <c r="AB1015" s="1">
        <f t="shared" si="803"/>
        <v>5.3118996157494713E-2</v>
      </c>
      <c r="AC1015" s="1">
        <f t="shared" si="804"/>
        <v>1.0956136362566253</v>
      </c>
      <c r="AD1015" s="1">
        <f t="shared" si="805"/>
        <v>1.0956136360003339</v>
      </c>
      <c r="AE1015" s="1">
        <f t="shared" si="806"/>
        <v>1.095613635991358</v>
      </c>
      <c r="AF1015" s="1">
        <f t="shared" si="807"/>
        <v>1.0956136359910438</v>
      </c>
      <c r="AG1015" s="1">
        <f t="shared" si="808"/>
        <v>0.97601279960421616</v>
      </c>
      <c r="AH1015" s="1">
        <f t="shared" si="809"/>
        <v>1.2116937877846718</v>
      </c>
      <c r="AI1015" s="2">
        <f t="shared" si="748"/>
        <v>23.079506659061266</v>
      </c>
      <c r="AJ1015" s="1">
        <f>VLOOKUP(AI1015,Graph!$D$3:$M$50,col)</f>
        <v>6.1000000000000004E-3</v>
      </c>
      <c r="AK1015" s="1">
        <f>VLOOKUP(AI1015,Graph!$D$3:$M$50,col+1)</f>
        <v>4.8999999999999998E-3</v>
      </c>
      <c r="AL1015" s="1">
        <f t="shared" si="810"/>
        <v>5.3E-3</v>
      </c>
      <c r="AM1015" s="1">
        <f t="shared" si="749"/>
        <v>0.64031666666666653</v>
      </c>
      <c r="AN1015" s="2">
        <f t="shared" si="811"/>
        <v>1.008699999999999</v>
      </c>
      <c r="AO1015" s="1">
        <f t="shared" si="812"/>
        <v>5.3118996157494713E-2</v>
      </c>
      <c r="AP1015" s="1">
        <f t="shared" si="813"/>
        <v>1.0956136359910327</v>
      </c>
      <c r="AQ1015" s="1">
        <f t="shared" si="814"/>
        <v>1.0956136359910325</v>
      </c>
      <c r="AR1015" s="1">
        <f t="shared" si="815"/>
        <v>1.0956136359910325</v>
      </c>
      <c r="AS1015" s="1">
        <f t="shared" si="816"/>
        <v>1.0956136359910325</v>
      </c>
      <c r="AT1015" s="1">
        <f t="shared" si="817"/>
        <v>0.97601279960421616</v>
      </c>
      <c r="AU1015" s="1">
        <f t="shared" si="818"/>
        <v>1.2116937877846594</v>
      </c>
      <c r="AV1015" s="2">
        <f t="shared" si="819"/>
        <v>1014</v>
      </c>
      <c r="AW1015" s="1">
        <f t="shared" si="820"/>
        <v>1211.6937877846594</v>
      </c>
      <c r="AX1015" s="1">
        <f t="shared" si="821"/>
        <v>0.97601279960421616</v>
      </c>
      <c r="AY1015" s="1">
        <f t="shared" si="822"/>
        <v>1.0956136359910325</v>
      </c>
      <c r="AZ1015" s="1">
        <f t="shared" si="823"/>
        <v>5.3E-3</v>
      </c>
      <c r="BA1015" s="1">
        <f t="shared" si="824"/>
        <v>23.079506659061266</v>
      </c>
    </row>
    <row r="1016" spans="1:53">
      <c r="A1016" s="2">
        <f t="shared" si="789"/>
        <v>1.014999999999999</v>
      </c>
      <c r="B1016" s="1">
        <f t="shared" si="743"/>
        <v>1.0796898333333325</v>
      </c>
      <c r="C1016" s="1">
        <f t="shared" si="790"/>
        <v>5.5472925655746762E-2</v>
      </c>
      <c r="D1016" s="1">
        <f t="shared" si="744"/>
        <v>1.1007641790142062</v>
      </c>
      <c r="E1016" s="1">
        <f t="shared" si="788"/>
        <v>1.1007926397554615</v>
      </c>
      <c r="F1016" s="1">
        <f t="shared" si="788"/>
        <v>1.1007936959300046</v>
      </c>
      <c r="G1016" s="1">
        <f t="shared" si="788"/>
        <v>1.1007937351192532</v>
      </c>
      <c r="H1016" s="1">
        <f t="shared" si="791"/>
        <v>1.2491886207818004</v>
      </c>
      <c r="I1016" s="1">
        <f t="shared" si="745"/>
        <v>23.315151077643762</v>
      </c>
      <c r="J1016" s="1">
        <f>VLOOKUP($I1016,Graph!$D$3:$M$50,col)</f>
        <v>6.1000000000000004E-3</v>
      </c>
      <c r="K1016" s="1">
        <f>VLOOKUP($I1016,Graph!$D$3:$M$50,col+1)</f>
        <v>4.8999999999999998E-3</v>
      </c>
      <c r="L1016" s="1">
        <f t="shared" si="792"/>
        <v>5.3E-3</v>
      </c>
      <c r="M1016" s="1">
        <f t="shared" si="761"/>
        <v>0.64031666666666653</v>
      </c>
      <c r="N1016" s="1">
        <f t="shared" si="793"/>
        <v>1.0096999999999989</v>
      </c>
      <c r="O1016" s="1">
        <f t="shared" si="794"/>
        <v>5.3121768886285066E-2</v>
      </c>
      <c r="P1016" s="1">
        <f t="shared" si="795"/>
        <v>1.0957963820164647</v>
      </c>
      <c r="Q1016" s="1">
        <f t="shared" si="796"/>
        <v>1.0956258613295038</v>
      </c>
      <c r="R1016" s="1">
        <f t="shared" si="797"/>
        <v>1.0956198943800624</v>
      </c>
      <c r="S1016" s="1">
        <f t="shared" si="798"/>
        <v>1.0956196854037892</v>
      </c>
      <c r="T1016" s="1">
        <f t="shared" si="799"/>
        <v>0.97602037831162802</v>
      </c>
      <c r="U1016" s="1">
        <f t="shared" si="800"/>
        <v>1.2135027990514731</v>
      </c>
      <c r="V1016" s="2">
        <f t="shared" si="746"/>
        <v>23.090986547142187</v>
      </c>
      <c r="W1016" s="1">
        <f>VLOOKUP(V1016,Graph!$D$3:$M$50,col)</f>
        <v>6.1000000000000004E-3</v>
      </c>
      <c r="X1016" s="1">
        <f>VLOOKUP(V1016,Graph!$D$3:$M$50,col+1)</f>
        <v>4.8999999999999998E-3</v>
      </c>
      <c r="Y1016" s="1">
        <f t="shared" si="801"/>
        <v>5.3E-3</v>
      </c>
      <c r="Z1016" s="1">
        <f t="shared" si="747"/>
        <v>0.64031666666666653</v>
      </c>
      <c r="AA1016" s="2">
        <f t="shared" si="802"/>
        <v>1.0096999999999989</v>
      </c>
      <c r="AB1016" s="1">
        <f t="shared" si="803"/>
        <v>5.3121768886285066E-2</v>
      </c>
      <c r="AC1016" s="1">
        <f t="shared" si="804"/>
        <v>1.0956196780847425</v>
      </c>
      <c r="AD1016" s="1">
        <f t="shared" si="805"/>
        <v>1.0956196778284044</v>
      </c>
      <c r="AE1016" s="1">
        <f t="shared" si="806"/>
        <v>1.0956196778194267</v>
      </c>
      <c r="AF1016" s="1">
        <f t="shared" si="807"/>
        <v>1.0956196778191125</v>
      </c>
      <c r="AG1016" s="1">
        <f t="shared" si="808"/>
        <v>0.97602037831162802</v>
      </c>
      <c r="AH1016" s="1">
        <f t="shared" si="809"/>
        <v>1.2135027906507236</v>
      </c>
      <c r="AI1016" s="2">
        <f t="shared" si="748"/>
        <v>23.090986493857987</v>
      </c>
      <c r="AJ1016" s="1">
        <f>VLOOKUP(AI1016,Graph!$D$3:$M$50,col)</f>
        <v>6.1000000000000004E-3</v>
      </c>
      <c r="AK1016" s="1">
        <f>VLOOKUP(AI1016,Graph!$D$3:$M$50,col+1)</f>
        <v>4.8999999999999998E-3</v>
      </c>
      <c r="AL1016" s="1">
        <f t="shared" si="810"/>
        <v>5.3E-3</v>
      </c>
      <c r="AM1016" s="1">
        <f t="shared" si="749"/>
        <v>0.64031666666666653</v>
      </c>
      <c r="AN1016" s="2">
        <f t="shared" si="811"/>
        <v>1.0096999999999989</v>
      </c>
      <c r="AO1016" s="1">
        <f t="shared" si="812"/>
        <v>5.3121768886285066E-2</v>
      </c>
      <c r="AP1016" s="1">
        <f t="shared" si="813"/>
        <v>1.0956196778191016</v>
      </c>
      <c r="AQ1016" s="1">
        <f t="shared" si="814"/>
        <v>1.095619677819101</v>
      </c>
      <c r="AR1016" s="1">
        <f t="shared" si="815"/>
        <v>1.0956196778191012</v>
      </c>
      <c r="AS1016" s="1">
        <f t="shared" si="816"/>
        <v>1.0956196778191012</v>
      </c>
      <c r="AT1016" s="1">
        <f t="shared" si="817"/>
        <v>0.97602037831162802</v>
      </c>
      <c r="AU1016" s="1">
        <f t="shared" si="818"/>
        <v>1.213502790650711</v>
      </c>
      <c r="AV1016" s="2">
        <f t="shared" si="819"/>
        <v>1015</v>
      </c>
      <c r="AW1016" s="1">
        <f t="shared" si="820"/>
        <v>1213.5027906507109</v>
      </c>
      <c r="AX1016" s="1">
        <f t="shared" si="821"/>
        <v>0.97602037831162802</v>
      </c>
      <c r="AY1016" s="1">
        <f t="shared" si="822"/>
        <v>1.0956196778191012</v>
      </c>
      <c r="AZ1016" s="1">
        <f t="shared" si="823"/>
        <v>5.3E-3</v>
      </c>
      <c r="BA1016" s="1">
        <f t="shared" si="824"/>
        <v>23.090986493857987</v>
      </c>
    </row>
    <row r="1017" spans="1:53">
      <c r="A1017" s="2">
        <f t="shared" si="789"/>
        <v>1.0159999999999989</v>
      </c>
      <c r="B1017" s="1">
        <f t="shared" si="743"/>
        <v>1.080730999999999</v>
      </c>
      <c r="C1017" s="1">
        <f t="shared" si="790"/>
        <v>5.547524238288646E-2</v>
      </c>
      <c r="D1017" s="1">
        <f t="shared" si="744"/>
        <v>1.1007691339281178</v>
      </c>
      <c r="E1017" s="1">
        <f t="shared" si="788"/>
        <v>1.1007977815018088</v>
      </c>
      <c r="F1017" s="1">
        <f t="shared" si="788"/>
        <v>1.1007988446702721</v>
      </c>
      <c r="G1017" s="1">
        <f t="shared" si="788"/>
        <v>1.1007988841212433</v>
      </c>
      <c r="H1017" s="1">
        <f t="shared" si="791"/>
        <v>1.2510410187289744</v>
      </c>
      <c r="I1017" s="1">
        <f t="shared" si="745"/>
        <v>23.326669916573461</v>
      </c>
      <c r="J1017" s="1">
        <f>VLOOKUP($I1017,Graph!$D$3:$M$50,col)</f>
        <v>6.1000000000000004E-3</v>
      </c>
      <c r="K1017" s="1">
        <f>VLOOKUP($I1017,Graph!$D$3:$M$50,col+1)</f>
        <v>4.8999999999999998E-3</v>
      </c>
      <c r="L1017" s="1">
        <f t="shared" si="792"/>
        <v>5.3E-3</v>
      </c>
      <c r="M1017" s="1">
        <f t="shared" si="761"/>
        <v>0.64031666666666653</v>
      </c>
      <c r="N1017" s="1">
        <f t="shared" si="793"/>
        <v>1.0106999999999988</v>
      </c>
      <c r="O1017" s="1">
        <f t="shared" si="794"/>
        <v>5.312453634478588E-2</v>
      </c>
      <c r="P1017" s="1">
        <f t="shared" si="795"/>
        <v>1.0958023956541043</v>
      </c>
      <c r="Q1017" s="1">
        <f t="shared" si="796"/>
        <v>1.0956318916502255</v>
      </c>
      <c r="R1017" s="1">
        <f t="shared" si="797"/>
        <v>1.0956259248724234</v>
      </c>
      <c r="S1017" s="1">
        <f t="shared" si="798"/>
        <v>1.0956257158877558</v>
      </c>
      <c r="T1017" s="1">
        <f t="shared" si="799"/>
        <v>0.9760279421198822</v>
      </c>
      <c r="U1017" s="1">
        <f t="shared" si="800"/>
        <v>1.2153127019537979</v>
      </c>
      <c r="V1017" s="2">
        <f t="shared" si="746"/>
        <v>23.102460681746635</v>
      </c>
      <c r="W1017" s="1">
        <f>VLOOKUP(V1017,Graph!$D$3:$M$50,col)</f>
        <v>6.1000000000000004E-3</v>
      </c>
      <c r="X1017" s="1">
        <f>VLOOKUP(V1017,Graph!$D$3:$M$50,col+1)</f>
        <v>4.8999999999999998E-3</v>
      </c>
      <c r="Y1017" s="1">
        <f t="shared" si="801"/>
        <v>5.3E-3</v>
      </c>
      <c r="Z1017" s="1">
        <f t="shared" si="747"/>
        <v>0.64031666666666653</v>
      </c>
      <c r="AA1017" s="2">
        <f t="shared" si="802"/>
        <v>1.0106999999999988</v>
      </c>
      <c r="AB1017" s="1">
        <f t="shared" si="803"/>
        <v>5.312453634478588E-2</v>
      </c>
      <c r="AC1017" s="1">
        <f t="shared" si="804"/>
        <v>1.0956257085679104</v>
      </c>
      <c r="AD1017" s="1">
        <f t="shared" si="805"/>
        <v>1.0956257083115273</v>
      </c>
      <c r="AE1017" s="1">
        <f t="shared" si="806"/>
        <v>1.0956257083025471</v>
      </c>
      <c r="AF1017" s="1">
        <f t="shared" si="807"/>
        <v>1.0956257083022327</v>
      </c>
      <c r="AG1017" s="1">
        <f t="shared" si="808"/>
        <v>0.9760279421198822</v>
      </c>
      <c r="AH1017" s="1">
        <f t="shared" si="809"/>
        <v>1.2153126935396266</v>
      </c>
      <c r="AI1017" s="2">
        <f t="shared" si="748"/>
        <v>23.102460628430297</v>
      </c>
      <c r="AJ1017" s="1">
        <f>VLOOKUP(AI1017,Graph!$D$3:$M$50,col)</f>
        <v>6.1000000000000004E-3</v>
      </c>
      <c r="AK1017" s="1">
        <f>VLOOKUP(AI1017,Graph!$D$3:$M$50,col+1)</f>
        <v>4.8999999999999998E-3</v>
      </c>
      <c r="AL1017" s="1">
        <f t="shared" si="810"/>
        <v>5.3E-3</v>
      </c>
      <c r="AM1017" s="1">
        <f t="shared" si="749"/>
        <v>0.64031666666666653</v>
      </c>
      <c r="AN1017" s="2">
        <f t="shared" si="811"/>
        <v>1.0106999999999988</v>
      </c>
      <c r="AO1017" s="1">
        <f t="shared" si="812"/>
        <v>5.312453634478588E-2</v>
      </c>
      <c r="AP1017" s="1">
        <f t="shared" si="813"/>
        <v>1.0956257083022214</v>
      </c>
      <c r="AQ1017" s="1">
        <f t="shared" si="814"/>
        <v>1.0956257083022212</v>
      </c>
      <c r="AR1017" s="1">
        <f t="shared" si="815"/>
        <v>1.0956257083022209</v>
      </c>
      <c r="AS1017" s="1">
        <f t="shared" si="816"/>
        <v>1.0956257083022214</v>
      </c>
      <c r="AT1017" s="1">
        <f t="shared" si="817"/>
        <v>0.9760279421198822</v>
      </c>
      <c r="AU1017" s="1">
        <f t="shared" si="818"/>
        <v>1.2153126935396139</v>
      </c>
      <c r="AV1017" s="2">
        <f t="shared" si="819"/>
        <v>1016</v>
      </c>
      <c r="AW1017" s="1">
        <f t="shared" si="820"/>
        <v>1215.312693539614</v>
      </c>
      <c r="AX1017" s="1">
        <f t="shared" si="821"/>
        <v>0.9760279421198822</v>
      </c>
      <c r="AY1017" s="1">
        <f t="shared" si="822"/>
        <v>1.0956257083022214</v>
      </c>
      <c r="AZ1017" s="1">
        <f t="shared" si="823"/>
        <v>5.3E-3</v>
      </c>
      <c r="BA1017" s="1">
        <f t="shared" si="824"/>
        <v>23.102460628430297</v>
      </c>
    </row>
    <row r="1018" spans="1:53">
      <c r="A1018" s="2">
        <f t="shared" si="789"/>
        <v>1.0169999999999988</v>
      </c>
      <c r="B1018" s="1">
        <f t="shared" si="743"/>
        <v>1.0817721666666655</v>
      </c>
      <c r="C1018" s="1">
        <f t="shared" si="790"/>
        <v>5.5477554698730037E-2</v>
      </c>
      <c r="D1018" s="1">
        <f t="shared" si="744"/>
        <v>1.1007740794740641</v>
      </c>
      <c r="E1018" s="1">
        <f t="shared" si="788"/>
        <v>1.1008029135564641</v>
      </c>
      <c r="F1018" s="1">
        <f t="shared" si="788"/>
        <v>1.1008039837075088</v>
      </c>
      <c r="G1018" s="1">
        <f t="shared" si="788"/>
        <v>1.1008040234198067</v>
      </c>
      <c r="H1018" s="1">
        <f t="shared" si="791"/>
        <v>1.2528943318722541</v>
      </c>
      <c r="I1018" s="1">
        <f t="shared" si="745"/>
        <v>23.338183073172164</v>
      </c>
      <c r="J1018" s="1">
        <f>VLOOKUP($I1018,Graph!$D$3:$M$50,col)</f>
        <v>6.1000000000000004E-3</v>
      </c>
      <c r="K1018" s="1">
        <f>VLOOKUP($I1018,Graph!$D$3:$M$50,col+1)</f>
        <v>4.8999999999999998E-3</v>
      </c>
      <c r="L1018" s="1">
        <f t="shared" si="792"/>
        <v>5.3E-3</v>
      </c>
      <c r="M1018" s="1">
        <f t="shared" si="761"/>
        <v>0.64031666666666653</v>
      </c>
      <c r="N1018" s="1">
        <f t="shared" si="793"/>
        <v>1.0116999999999987</v>
      </c>
      <c r="O1018" s="1">
        <f t="shared" si="794"/>
        <v>5.3127298548006428E-2</v>
      </c>
      <c r="P1018" s="1">
        <f t="shared" si="795"/>
        <v>1.0958083980044833</v>
      </c>
      <c r="Q1018" s="1">
        <f t="shared" si="796"/>
        <v>1.0956379106579421</v>
      </c>
      <c r="R1018" s="1">
        <f t="shared" si="797"/>
        <v>1.0956319440517277</v>
      </c>
      <c r="S1018" s="1">
        <f t="shared" si="798"/>
        <v>1.095631735058691</v>
      </c>
      <c r="T1018" s="1">
        <f t="shared" si="799"/>
        <v>0.97603549107287202</v>
      </c>
      <c r="U1018" s="1">
        <f t="shared" si="800"/>
        <v>1.2171235044314144</v>
      </c>
      <c r="V1018" s="2">
        <f t="shared" si="746"/>
        <v>23.113929124603803</v>
      </c>
      <c r="W1018" s="1">
        <f>VLOOKUP(V1018,Graph!$D$3:$M$50,col)</f>
        <v>6.1000000000000004E-3</v>
      </c>
      <c r="X1018" s="1">
        <f>VLOOKUP(V1018,Graph!$D$3:$M$50,col+1)</f>
        <v>4.8999999999999998E-3</v>
      </c>
      <c r="Y1018" s="1">
        <f t="shared" si="801"/>
        <v>5.3E-3</v>
      </c>
      <c r="Z1018" s="1">
        <f t="shared" si="747"/>
        <v>0.64031666666666653</v>
      </c>
      <c r="AA1018" s="2">
        <f t="shared" si="802"/>
        <v>1.0116999999999987</v>
      </c>
      <c r="AB1018" s="1">
        <f t="shared" si="803"/>
        <v>5.3127298548006428E-2</v>
      </c>
      <c r="AC1018" s="1">
        <f t="shared" si="804"/>
        <v>1.095631727738049</v>
      </c>
      <c r="AD1018" s="1">
        <f t="shared" si="805"/>
        <v>1.0956317274816203</v>
      </c>
      <c r="AE1018" s="1">
        <f t="shared" si="806"/>
        <v>1.0956317274726382</v>
      </c>
      <c r="AF1018" s="1">
        <f t="shared" si="807"/>
        <v>1.0956317274723231</v>
      </c>
      <c r="AG1018" s="1">
        <f t="shared" si="808"/>
        <v>0.97603549107287202</v>
      </c>
      <c r="AH1018" s="1">
        <f t="shared" si="809"/>
        <v>1.2171234960038135</v>
      </c>
      <c r="AI1018" s="2">
        <f t="shared" si="748"/>
        <v>23.113929071255349</v>
      </c>
      <c r="AJ1018" s="1">
        <f>VLOOKUP(AI1018,Graph!$D$3:$M$50,col)</f>
        <v>6.1000000000000004E-3</v>
      </c>
      <c r="AK1018" s="1">
        <f>VLOOKUP(AI1018,Graph!$D$3:$M$50,col+1)</f>
        <v>4.8999999999999998E-3</v>
      </c>
      <c r="AL1018" s="1">
        <f t="shared" si="810"/>
        <v>5.3E-3</v>
      </c>
      <c r="AM1018" s="1">
        <f t="shared" si="749"/>
        <v>0.64031666666666653</v>
      </c>
      <c r="AN1018" s="2">
        <f t="shared" si="811"/>
        <v>1.0116999999999987</v>
      </c>
      <c r="AO1018" s="1">
        <f t="shared" si="812"/>
        <v>5.3127298548006428E-2</v>
      </c>
      <c r="AP1018" s="1">
        <f t="shared" si="813"/>
        <v>1.0956317274723122</v>
      </c>
      <c r="AQ1018" s="1">
        <f t="shared" si="814"/>
        <v>1.095631727472312</v>
      </c>
      <c r="AR1018" s="1">
        <f t="shared" si="815"/>
        <v>1.095631727472312</v>
      </c>
      <c r="AS1018" s="1">
        <f t="shared" si="816"/>
        <v>1.095631727472312</v>
      </c>
      <c r="AT1018" s="1">
        <f t="shared" si="817"/>
        <v>0.97603549107287202</v>
      </c>
      <c r="AU1018" s="1">
        <f t="shared" si="818"/>
        <v>1.2171234960038011</v>
      </c>
      <c r="AV1018" s="2">
        <f t="shared" si="819"/>
        <v>1017</v>
      </c>
      <c r="AW1018" s="1">
        <f t="shared" si="820"/>
        <v>1217.1234960038012</v>
      </c>
      <c r="AX1018" s="1">
        <f t="shared" si="821"/>
        <v>0.97603549107287202</v>
      </c>
      <c r="AY1018" s="1">
        <f t="shared" si="822"/>
        <v>1.095631727472312</v>
      </c>
      <c r="AZ1018" s="1">
        <f t="shared" si="823"/>
        <v>5.3E-3</v>
      </c>
      <c r="BA1018" s="1">
        <f t="shared" si="824"/>
        <v>23.113929071255349</v>
      </c>
    </row>
    <row r="1019" spans="1:53">
      <c r="A1019" s="2">
        <f t="shared" si="789"/>
        <v>1.0179999999999987</v>
      </c>
      <c r="B1019" s="1">
        <f t="shared" si="743"/>
        <v>1.0828133333333321</v>
      </c>
      <c r="C1019" s="1">
        <f t="shared" si="790"/>
        <v>5.5479862615863372E-2</v>
      </c>
      <c r="D1019" s="1">
        <f t="shared" si="744"/>
        <v>1.1007790156785848</v>
      </c>
      <c r="E1019" s="1">
        <f t="shared" si="788"/>
        <v>1.1008080359468</v>
      </c>
      <c r="F1019" s="1">
        <f t="shared" si="788"/>
        <v>1.1008091130691142</v>
      </c>
      <c r="G1019" s="1">
        <f t="shared" si="788"/>
        <v>1.1008091530423443</v>
      </c>
      <c r="H1019" s="1">
        <f t="shared" si="791"/>
        <v>1.2547485597597494</v>
      </c>
      <c r="I1019" s="1">
        <f t="shared" si="745"/>
        <v>23.349690555837014</v>
      </c>
      <c r="J1019" s="1">
        <f>VLOOKUP($I1019,Graph!$D$3:$M$50,col)</f>
        <v>6.1000000000000004E-3</v>
      </c>
      <c r="K1019" s="1">
        <f>VLOOKUP($I1019,Graph!$D$3:$M$50,col+1)</f>
        <v>4.8999999999999998E-3</v>
      </c>
      <c r="L1019" s="1">
        <f t="shared" si="792"/>
        <v>5.3E-3</v>
      </c>
      <c r="M1019" s="1">
        <f t="shared" si="761"/>
        <v>0.64031666666666653</v>
      </c>
      <c r="N1019" s="1">
        <f t="shared" si="793"/>
        <v>1.0126999999999986</v>
      </c>
      <c r="O1019" s="1">
        <f t="shared" si="794"/>
        <v>5.3130055510899034E-2</v>
      </c>
      <c r="P1019" s="1">
        <f t="shared" si="795"/>
        <v>1.0958143890993464</v>
      </c>
      <c r="Q1019" s="1">
        <f t="shared" si="796"/>
        <v>1.0956439183844546</v>
      </c>
      <c r="R1019" s="1">
        <f t="shared" si="797"/>
        <v>1.0956379519497748</v>
      </c>
      <c r="S1019" s="1">
        <f t="shared" si="798"/>
        <v>1.0956377429483954</v>
      </c>
      <c r="T1019" s="1">
        <f t="shared" si="799"/>
        <v>0.97604302521431774</v>
      </c>
      <c r="U1019" s="1">
        <f t="shared" si="800"/>
        <v>1.2189352060374232</v>
      </c>
      <c r="V1019" s="2">
        <f t="shared" si="746"/>
        <v>23.125391884169883</v>
      </c>
      <c r="W1019" s="1">
        <f>VLOOKUP(V1019,Graph!$D$3:$M$50,col)</f>
        <v>6.1000000000000004E-3</v>
      </c>
      <c r="X1019" s="1">
        <f>VLOOKUP(V1019,Graph!$D$3:$M$50,col+1)</f>
        <v>4.8999999999999998E-3</v>
      </c>
      <c r="Y1019" s="1">
        <f t="shared" si="801"/>
        <v>5.3E-3</v>
      </c>
      <c r="Z1019" s="1">
        <f t="shared" si="747"/>
        <v>0.64031666666666653</v>
      </c>
      <c r="AA1019" s="2">
        <f t="shared" si="802"/>
        <v>1.0126999999999986</v>
      </c>
      <c r="AB1019" s="1">
        <f t="shared" si="803"/>
        <v>5.3130055510899034E-2</v>
      </c>
      <c r="AC1019" s="1">
        <f t="shared" si="804"/>
        <v>1.0956377356269582</v>
      </c>
      <c r="AD1019" s="1">
        <f t="shared" si="805"/>
        <v>1.095637735370484</v>
      </c>
      <c r="AE1019" s="1">
        <f t="shared" si="806"/>
        <v>1.0956377353614994</v>
      </c>
      <c r="AF1019" s="1">
        <f t="shared" si="807"/>
        <v>1.0956377353611848</v>
      </c>
      <c r="AG1019" s="1">
        <f t="shared" si="808"/>
        <v>0.97604302521431774</v>
      </c>
      <c r="AH1019" s="1">
        <f t="shared" si="809"/>
        <v>1.2189351975963867</v>
      </c>
      <c r="AI1019" s="2">
        <f t="shared" si="748"/>
        <v>23.125391830789329</v>
      </c>
      <c r="AJ1019" s="1">
        <f>VLOOKUP(AI1019,Graph!$D$3:$M$50,col)</f>
        <v>6.1000000000000004E-3</v>
      </c>
      <c r="AK1019" s="1">
        <f>VLOOKUP(AI1019,Graph!$D$3:$M$50,col+1)</f>
        <v>4.8999999999999998E-3</v>
      </c>
      <c r="AL1019" s="1">
        <f t="shared" si="810"/>
        <v>5.3E-3</v>
      </c>
      <c r="AM1019" s="1">
        <f t="shared" si="749"/>
        <v>0.64031666666666653</v>
      </c>
      <c r="AN1019" s="2">
        <f t="shared" si="811"/>
        <v>1.0126999999999986</v>
      </c>
      <c r="AO1019" s="1">
        <f t="shared" si="812"/>
        <v>5.3130055510899034E-2</v>
      </c>
      <c r="AP1019" s="1">
        <f t="shared" si="813"/>
        <v>1.0956377353611735</v>
      </c>
      <c r="AQ1019" s="1">
        <f t="shared" si="814"/>
        <v>1.0956377353611733</v>
      </c>
      <c r="AR1019" s="1">
        <f t="shared" si="815"/>
        <v>1.0956377353611735</v>
      </c>
      <c r="AS1019" s="1">
        <f t="shared" si="816"/>
        <v>1.0956377353611733</v>
      </c>
      <c r="AT1019" s="1">
        <f t="shared" si="817"/>
        <v>0.97604302521431774</v>
      </c>
      <c r="AU1019" s="1">
        <f t="shared" si="818"/>
        <v>1.2189351975963738</v>
      </c>
      <c r="AV1019" s="2">
        <f t="shared" si="819"/>
        <v>1018</v>
      </c>
      <c r="AW1019" s="1">
        <f t="shared" si="820"/>
        <v>1218.9351975963739</v>
      </c>
      <c r="AX1019" s="1">
        <f t="shared" si="821"/>
        <v>0.97604302521431774</v>
      </c>
      <c r="AY1019" s="1">
        <f t="shared" si="822"/>
        <v>1.0956377353611733</v>
      </c>
      <c r="AZ1019" s="1">
        <f t="shared" si="823"/>
        <v>5.3E-3</v>
      </c>
      <c r="BA1019" s="1">
        <f t="shared" si="824"/>
        <v>23.125391830789329</v>
      </c>
    </row>
    <row r="1020" spans="1:53">
      <c r="A1020" s="2">
        <f t="shared" si="789"/>
        <v>1.0189999999999986</v>
      </c>
      <c r="B1020" s="1">
        <f t="shared" si="743"/>
        <v>1.0838544999999986</v>
      </c>
      <c r="C1020" s="1">
        <f t="shared" si="790"/>
        <v>5.5482166146824476E-2</v>
      </c>
      <c r="D1020" s="1">
        <f t="shared" si="744"/>
        <v>1.1007839425681185</v>
      </c>
      <c r="E1020" s="1">
        <f t="shared" si="788"/>
        <v>1.1008131487000874</v>
      </c>
      <c r="F1020" s="1">
        <f t="shared" si="788"/>
        <v>1.1008142327823862</v>
      </c>
      <c r="G1020" s="1">
        <f t="shared" si="788"/>
        <v>1.1008142730161536</v>
      </c>
      <c r="H1020" s="1">
        <f t="shared" si="791"/>
        <v>1.2566037019402398</v>
      </c>
      <c r="I1020" s="1">
        <f t="shared" si="745"/>
        <v>23.361192372944533</v>
      </c>
      <c r="J1020" s="1">
        <f>VLOOKUP($I1020,Graph!$D$3:$M$50,col)</f>
        <v>6.1000000000000004E-3</v>
      </c>
      <c r="K1020" s="1">
        <f>VLOOKUP($I1020,Graph!$D$3:$M$50,col+1)</f>
        <v>4.8999999999999998E-3</v>
      </c>
      <c r="L1020" s="1">
        <f t="shared" si="792"/>
        <v>5.3E-3</v>
      </c>
      <c r="M1020" s="1">
        <f t="shared" si="761"/>
        <v>0.64031666666666653</v>
      </c>
      <c r="N1020" s="1">
        <f t="shared" si="793"/>
        <v>1.0136999999999985</v>
      </c>
      <c r="O1020" s="1">
        <f t="shared" si="794"/>
        <v>5.313280724835933E-2</v>
      </c>
      <c r="P1020" s="1">
        <f t="shared" si="795"/>
        <v>1.0958203689703161</v>
      </c>
      <c r="Q1020" s="1">
        <f t="shared" si="796"/>
        <v>1.0956499148614434</v>
      </c>
      <c r="R1020" s="1">
        <f t="shared" si="797"/>
        <v>1.0956439485982452</v>
      </c>
      <c r="S1020" s="1">
        <f t="shared" si="798"/>
        <v>1.0956437395885485</v>
      </c>
      <c r="T1020" s="1">
        <f t="shared" si="799"/>
        <v>0.97605054458776819</v>
      </c>
      <c r="U1020" s="1">
        <f t="shared" si="800"/>
        <v>1.2207478063255897</v>
      </c>
      <c r="V1020" s="2">
        <f t="shared" si="746"/>
        <v>23.13684896888012</v>
      </c>
      <c r="W1020" s="1">
        <f>VLOOKUP(V1020,Graph!$D$3:$M$50,col)</f>
        <v>6.1000000000000004E-3</v>
      </c>
      <c r="X1020" s="1">
        <f>VLOOKUP(V1020,Graph!$D$3:$M$50,col+1)</f>
        <v>4.8999999999999998E-3</v>
      </c>
      <c r="Y1020" s="1">
        <f t="shared" si="801"/>
        <v>5.3E-3</v>
      </c>
      <c r="Z1020" s="1">
        <f t="shared" si="747"/>
        <v>0.64031666666666653</v>
      </c>
      <c r="AA1020" s="2">
        <f t="shared" si="802"/>
        <v>1.0136999999999985</v>
      </c>
      <c r="AB1020" s="1">
        <f t="shared" si="803"/>
        <v>5.313280724835933E-2</v>
      </c>
      <c r="AC1020" s="1">
        <f t="shared" si="804"/>
        <v>1.0956437322663184</v>
      </c>
      <c r="AD1020" s="1">
        <f t="shared" si="805"/>
        <v>1.0956437320097985</v>
      </c>
      <c r="AE1020" s="1">
        <f t="shared" si="806"/>
        <v>1.0956437320008119</v>
      </c>
      <c r="AF1020" s="1">
        <f t="shared" si="807"/>
        <v>1.095643732000497</v>
      </c>
      <c r="AG1020" s="1">
        <f t="shared" si="808"/>
        <v>0.97605054458776819</v>
      </c>
      <c r="AH1020" s="1">
        <f t="shared" si="809"/>
        <v>1.2207477978711103</v>
      </c>
      <c r="AI1020" s="2">
        <f t="shared" si="748"/>
        <v>23.136848915467503</v>
      </c>
      <c r="AJ1020" s="1">
        <f>VLOOKUP(AI1020,Graph!$D$3:$M$50,col)</f>
        <v>6.1000000000000004E-3</v>
      </c>
      <c r="AK1020" s="1">
        <f>VLOOKUP(AI1020,Graph!$D$3:$M$50,col+1)</f>
        <v>4.8999999999999998E-3</v>
      </c>
      <c r="AL1020" s="1">
        <f t="shared" si="810"/>
        <v>5.3E-3</v>
      </c>
      <c r="AM1020" s="1">
        <f t="shared" si="749"/>
        <v>0.64031666666666653</v>
      </c>
      <c r="AN1020" s="2">
        <f t="shared" si="811"/>
        <v>1.0136999999999985</v>
      </c>
      <c r="AO1020" s="1">
        <f t="shared" si="812"/>
        <v>5.313280724835933E-2</v>
      </c>
      <c r="AP1020" s="1">
        <f t="shared" si="813"/>
        <v>1.0956437320004859</v>
      </c>
      <c r="AQ1020" s="1">
        <f t="shared" si="814"/>
        <v>1.0956437320004855</v>
      </c>
      <c r="AR1020" s="1">
        <f t="shared" si="815"/>
        <v>1.0956437320004857</v>
      </c>
      <c r="AS1020" s="1">
        <f t="shared" si="816"/>
        <v>1.0956437320004855</v>
      </c>
      <c r="AT1020" s="1">
        <f t="shared" si="817"/>
        <v>0.97605054458776819</v>
      </c>
      <c r="AU1020" s="1">
        <f t="shared" si="818"/>
        <v>1.2207477978710974</v>
      </c>
      <c r="AV1020" s="2">
        <f t="shared" si="819"/>
        <v>1019</v>
      </c>
      <c r="AW1020" s="1">
        <f t="shared" si="820"/>
        <v>1220.7477978710974</v>
      </c>
      <c r="AX1020" s="1">
        <f t="shared" si="821"/>
        <v>0.97605054458776819</v>
      </c>
      <c r="AY1020" s="1">
        <f t="shared" si="822"/>
        <v>1.0956437320004855</v>
      </c>
      <c r="AZ1020" s="1">
        <f t="shared" si="823"/>
        <v>5.3E-3</v>
      </c>
      <c r="BA1020" s="1">
        <f t="shared" si="824"/>
        <v>23.136848915467503</v>
      </c>
    </row>
    <row r="1021" spans="1:53">
      <c r="A1021" s="2">
        <f t="shared" si="789"/>
        <v>1.0199999999999985</v>
      </c>
      <c r="B1021" s="1">
        <f t="shared" si="743"/>
        <v>1.0848956666666651</v>
      </c>
      <c r="C1021" s="1">
        <f t="shared" si="790"/>
        <v>5.5484465304103878E-2</v>
      </c>
      <c r="D1021" s="1">
        <f t="shared" si="744"/>
        <v>1.1007888601690046</v>
      </c>
      <c r="E1021" s="1">
        <f t="shared" ref="E1021:G1040" si="825">SQRT(D1021-($C1021*D1021-POWER(D1021,1/3)+1)/($C1021-POWER(D1021,-2/3)/3))</f>
        <v>1.1008182518434935</v>
      </c>
      <c r="F1021" s="1">
        <f t="shared" si="825"/>
        <v>1.1008193428745194</v>
      </c>
      <c r="G1021" s="1">
        <f t="shared" si="825"/>
        <v>1.1008193833684314</v>
      </c>
      <c r="H1021" s="1">
        <f t="shared" si="791"/>
        <v>1.2584597579631729</v>
      </c>
      <c r="I1021" s="1">
        <f t="shared" si="745"/>
        <v>23.372688532850646</v>
      </c>
      <c r="J1021" s="1">
        <f>VLOOKUP($I1021,Graph!$D$3:$M$50,col)</f>
        <v>6.1000000000000004E-3</v>
      </c>
      <c r="K1021" s="1">
        <f>VLOOKUP($I1021,Graph!$D$3:$M$50,col+1)</f>
        <v>4.8999999999999998E-3</v>
      </c>
      <c r="L1021" s="1">
        <f t="shared" si="792"/>
        <v>5.3E-3</v>
      </c>
      <c r="M1021" s="1">
        <f t="shared" si="761"/>
        <v>0.64031666666666653</v>
      </c>
      <c r="N1021" s="1">
        <f t="shared" si="793"/>
        <v>1.0146999999999984</v>
      </c>
      <c r="O1021" s="1">
        <f t="shared" si="794"/>
        <v>5.3135553775226635E-2</v>
      </c>
      <c r="P1021" s="1">
        <f t="shared" si="795"/>
        <v>1.0958263376488995</v>
      </c>
      <c r="Q1021" s="1">
        <f t="shared" si="796"/>
        <v>1.095655900120472</v>
      </c>
      <c r="R1021" s="1">
        <f t="shared" si="797"/>
        <v>1.0956499340287018</v>
      </c>
      <c r="S1021" s="1">
        <f t="shared" si="798"/>
        <v>1.0956497250107133</v>
      </c>
      <c r="T1021" s="1">
        <f t="shared" si="799"/>
        <v>0.97605804923660189</v>
      </c>
      <c r="U1021" s="1">
        <f t="shared" si="800"/>
        <v>1.2225613048503439</v>
      </c>
      <c r="V1021" s="2">
        <f t="shared" si="746"/>
        <v>23.148300387148975</v>
      </c>
      <c r="W1021" s="1">
        <f>VLOOKUP(V1021,Graph!$D$3:$M$50,col)</f>
        <v>6.1000000000000004E-3</v>
      </c>
      <c r="X1021" s="1">
        <f>VLOOKUP(V1021,Graph!$D$3:$M$50,col+1)</f>
        <v>4.8999999999999998E-3</v>
      </c>
      <c r="Y1021" s="1">
        <f t="shared" si="801"/>
        <v>5.3E-3</v>
      </c>
      <c r="Z1021" s="1">
        <f t="shared" si="747"/>
        <v>0.64031666666666653</v>
      </c>
      <c r="AA1021" s="2">
        <f t="shared" si="802"/>
        <v>1.0146999999999984</v>
      </c>
      <c r="AB1021" s="1">
        <f t="shared" si="803"/>
        <v>5.3135553775226635E-2</v>
      </c>
      <c r="AC1021" s="1">
        <f t="shared" si="804"/>
        <v>1.0956497176876916</v>
      </c>
      <c r="AD1021" s="1">
        <f t="shared" si="805"/>
        <v>1.095649717431127</v>
      </c>
      <c r="AE1021" s="1">
        <f t="shared" si="806"/>
        <v>1.095649717422138</v>
      </c>
      <c r="AF1021" s="1">
        <f t="shared" si="807"/>
        <v>1.0956497174218229</v>
      </c>
      <c r="AG1021" s="1">
        <f t="shared" si="808"/>
        <v>0.97605804923660189</v>
      </c>
      <c r="AH1021" s="1">
        <f t="shared" si="809"/>
        <v>1.2225612963824151</v>
      </c>
      <c r="AI1021" s="2">
        <f t="shared" si="748"/>
        <v>23.148300333704302</v>
      </c>
      <c r="AJ1021" s="1">
        <f>VLOOKUP(AI1021,Graph!$D$3:$M$50,col)</f>
        <v>6.1000000000000004E-3</v>
      </c>
      <c r="AK1021" s="1">
        <f>VLOOKUP(AI1021,Graph!$D$3:$M$50,col+1)</f>
        <v>4.8999999999999998E-3</v>
      </c>
      <c r="AL1021" s="1">
        <f t="shared" si="810"/>
        <v>5.3E-3</v>
      </c>
      <c r="AM1021" s="1">
        <f t="shared" si="749"/>
        <v>0.64031666666666653</v>
      </c>
      <c r="AN1021" s="2">
        <f t="shared" si="811"/>
        <v>1.0146999999999984</v>
      </c>
      <c r="AO1021" s="1">
        <f t="shared" si="812"/>
        <v>5.3135553775226635E-2</v>
      </c>
      <c r="AP1021" s="1">
        <f t="shared" si="813"/>
        <v>1.0956497174218118</v>
      </c>
      <c r="AQ1021" s="1">
        <f t="shared" si="814"/>
        <v>1.0956497174218118</v>
      </c>
      <c r="AR1021" s="1">
        <f t="shared" si="815"/>
        <v>1.0956497174218118</v>
      </c>
      <c r="AS1021" s="1">
        <f t="shared" si="816"/>
        <v>1.0956497174218118</v>
      </c>
      <c r="AT1021" s="1">
        <f t="shared" si="817"/>
        <v>0.97605804923660189</v>
      </c>
      <c r="AU1021" s="1">
        <f t="shared" si="818"/>
        <v>1.2225612963824026</v>
      </c>
      <c r="AV1021" s="2">
        <f t="shared" si="819"/>
        <v>1020</v>
      </c>
      <c r="AW1021" s="1">
        <f t="shared" si="820"/>
        <v>1222.5612963824026</v>
      </c>
      <c r="AX1021" s="1">
        <f t="shared" si="821"/>
        <v>0.97605804923660189</v>
      </c>
      <c r="AY1021" s="1">
        <f t="shared" si="822"/>
        <v>1.0956497174218118</v>
      </c>
      <c r="AZ1021" s="1">
        <f t="shared" si="823"/>
        <v>5.3E-3</v>
      </c>
      <c r="BA1021" s="1">
        <f t="shared" si="824"/>
        <v>23.148300333704302</v>
      </c>
    </row>
    <row r="1022" spans="1:53">
      <c r="A1022" s="2">
        <f t="shared" si="789"/>
        <v>1.0209999999999984</v>
      </c>
      <c r="B1022" s="1">
        <f t="shared" si="743"/>
        <v>1.0859368333333317</v>
      </c>
      <c r="C1022" s="1">
        <f t="shared" si="790"/>
        <v>5.5486760100144583E-2</v>
      </c>
      <c r="D1022" s="1">
        <f t="shared" si="744"/>
        <v>1.1007937685074825</v>
      </c>
      <c r="E1022" s="1">
        <f t="shared" si="825"/>
        <v>1.1008233454040839</v>
      </c>
      <c r="F1022" s="1">
        <f t="shared" si="825"/>
        <v>1.100824443372606</v>
      </c>
      <c r="G1022" s="1">
        <f t="shared" si="825"/>
        <v>1.1008244841262704</v>
      </c>
      <c r="H1022" s="1">
        <f t="shared" si="791"/>
        <v>1.2603167273786602</v>
      </c>
      <c r="I1022" s="1">
        <f t="shared" si="745"/>
        <v>23.384179043890761</v>
      </c>
      <c r="J1022" s="1">
        <f>VLOOKUP($I1022,Graph!$D$3:$M$50,col)</f>
        <v>6.1000000000000004E-3</v>
      </c>
      <c r="K1022" s="1">
        <f>VLOOKUP($I1022,Graph!$D$3:$M$50,col+1)</f>
        <v>4.8999999999999998E-3</v>
      </c>
      <c r="L1022" s="1">
        <f t="shared" si="792"/>
        <v>5.3E-3</v>
      </c>
      <c r="M1022" s="1">
        <f t="shared" si="761"/>
        <v>0.64031666666666653</v>
      </c>
      <c r="N1022" s="1">
        <f t="shared" si="793"/>
        <v>1.0156999999999983</v>
      </c>
      <c r="O1022" s="1">
        <f t="shared" si="794"/>
        <v>5.3138295106284053E-2</v>
      </c>
      <c r="P1022" s="1">
        <f t="shared" si="795"/>
        <v>1.0958322951664849</v>
      </c>
      <c r="Q1022" s="1">
        <f t="shared" si="796"/>
        <v>1.0956618741929849</v>
      </c>
      <c r="R1022" s="1">
        <f t="shared" si="797"/>
        <v>1.0956559082725887</v>
      </c>
      <c r="S1022" s="1">
        <f t="shared" si="798"/>
        <v>1.0956556992463338</v>
      </c>
      <c r="T1022" s="1">
        <f t="shared" si="799"/>
        <v>0.97606553920402739</v>
      </c>
      <c r="U1022" s="1">
        <f t="shared" si="800"/>
        <v>1.224375701166778</v>
      </c>
      <c r="V1022" s="2">
        <f t="shared" si="746"/>
        <v>23.159746147370104</v>
      </c>
      <c r="W1022" s="1">
        <f>VLOOKUP(V1022,Graph!$D$3:$M$50,col)</f>
        <v>6.1000000000000004E-3</v>
      </c>
      <c r="X1022" s="1">
        <f>VLOOKUP(V1022,Graph!$D$3:$M$50,col+1)</f>
        <v>4.8999999999999998E-3</v>
      </c>
      <c r="Y1022" s="1">
        <f t="shared" si="801"/>
        <v>5.3E-3</v>
      </c>
      <c r="Z1022" s="1">
        <f t="shared" si="747"/>
        <v>0.64031666666666653</v>
      </c>
      <c r="AA1022" s="2">
        <f t="shared" si="802"/>
        <v>1.0156999999999983</v>
      </c>
      <c r="AB1022" s="1">
        <f t="shared" si="803"/>
        <v>5.3138295106284053E-2</v>
      </c>
      <c r="AC1022" s="1">
        <f t="shared" si="804"/>
        <v>1.0956556919225229</v>
      </c>
      <c r="AD1022" s="1">
        <f t="shared" si="805"/>
        <v>1.0956556916659126</v>
      </c>
      <c r="AE1022" s="1">
        <f t="shared" si="806"/>
        <v>1.0956556916569216</v>
      </c>
      <c r="AF1022" s="1">
        <f t="shared" si="807"/>
        <v>1.0956556916566067</v>
      </c>
      <c r="AG1022" s="1">
        <f t="shared" si="808"/>
        <v>0.97606553920402739</v>
      </c>
      <c r="AH1022" s="1">
        <f t="shared" si="809"/>
        <v>1.2243756926853933</v>
      </c>
      <c r="AI1022" s="2">
        <f t="shared" si="748"/>
        <v>23.159746093893403</v>
      </c>
      <c r="AJ1022" s="1">
        <f>VLOOKUP(AI1022,Graph!$D$3:$M$50,col)</f>
        <v>6.1000000000000004E-3</v>
      </c>
      <c r="AK1022" s="1">
        <f>VLOOKUP(AI1022,Graph!$D$3:$M$50,col+1)</f>
        <v>4.8999999999999998E-3</v>
      </c>
      <c r="AL1022" s="1">
        <f t="shared" si="810"/>
        <v>5.3E-3</v>
      </c>
      <c r="AM1022" s="1">
        <f t="shared" si="749"/>
        <v>0.64031666666666653</v>
      </c>
      <c r="AN1022" s="2">
        <f t="shared" si="811"/>
        <v>1.0156999999999983</v>
      </c>
      <c r="AO1022" s="1">
        <f t="shared" si="812"/>
        <v>5.3138295106284053E-2</v>
      </c>
      <c r="AP1022" s="1">
        <f t="shared" si="813"/>
        <v>1.0956556916565954</v>
      </c>
      <c r="AQ1022" s="1">
        <f t="shared" si="814"/>
        <v>1.0956556916565949</v>
      </c>
      <c r="AR1022" s="1">
        <f t="shared" si="815"/>
        <v>1.0956556916565952</v>
      </c>
      <c r="AS1022" s="1">
        <f t="shared" si="816"/>
        <v>1.0956556916565954</v>
      </c>
      <c r="AT1022" s="1">
        <f t="shared" si="817"/>
        <v>0.97606553920402739</v>
      </c>
      <c r="AU1022" s="1">
        <f t="shared" si="818"/>
        <v>1.2243756926853808</v>
      </c>
      <c r="AV1022" s="2">
        <f t="shared" si="819"/>
        <v>1021</v>
      </c>
      <c r="AW1022" s="1">
        <f t="shared" si="820"/>
        <v>1224.3756926853807</v>
      </c>
      <c r="AX1022" s="1">
        <f t="shared" si="821"/>
        <v>0.97606553920402739</v>
      </c>
      <c r="AY1022" s="1">
        <f t="shared" si="822"/>
        <v>1.0956556916565954</v>
      </c>
      <c r="AZ1022" s="1">
        <f t="shared" si="823"/>
        <v>5.3E-3</v>
      </c>
      <c r="BA1022" s="1">
        <f t="shared" si="824"/>
        <v>23.159746093893403</v>
      </c>
    </row>
    <row r="1023" spans="1:53">
      <c r="A1023" s="2">
        <f t="shared" si="789"/>
        <v>1.0219999999999982</v>
      </c>
      <c r="B1023" s="1">
        <f t="shared" si="743"/>
        <v>1.0869779999999982</v>
      </c>
      <c r="C1023" s="1">
        <f t="shared" si="790"/>
        <v>5.5489050547342572E-2</v>
      </c>
      <c r="D1023" s="1">
        <f t="shared" si="744"/>
        <v>1.1007986676096944</v>
      </c>
      <c r="E1023" s="1">
        <f t="shared" si="825"/>
        <v>1.1008284294088242</v>
      </c>
      <c r="F1023" s="1">
        <f t="shared" si="825"/>
        <v>1.1008295343036372</v>
      </c>
      <c r="G1023" s="1">
        <f t="shared" si="825"/>
        <v>1.1008295753166621</v>
      </c>
      <c r="H1023" s="1">
        <f t="shared" si="791"/>
        <v>1.2621746097374777</v>
      </c>
      <c r="I1023" s="1">
        <f t="shared" si="745"/>
        <v>23.395663914379849</v>
      </c>
      <c r="J1023" s="1">
        <f>VLOOKUP($I1023,Graph!$D$3:$M$50,col)</f>
        <v>6.1000000000000004E-3</v>
      </c>
      <c r="K1023" s="1">
        <f>VLOOKUP($I1023,Graph!$D$3:$M$50,col+1)</f>
        <v>4.8999999999999998E-3</v>
      </c>
      <c r="L1023" s="1">
        <f t="shared" si="792"/>
        <v>5.3E-3</v>
      </c>
      <c r="M1023" s="1">
        <f t="shared" si="761"/>
        <v>0.64031666666666653</v>
      </c>
      <c r="N1023" s="1">
        <f t="shared" si="793"/>
        <v>1.0166999999999982</v>
      </c>
      <c r="O1023" s="1">
        <f t="shared" si="794"/>
        <v>5.3141031256258943E-2</v>
      </c>
      <c r="P1023" s="1">
        <f t="shared" si="795"/>
        <v>1.095838241554344</v>
      </c>
      <c r="Q1023" s="1">
        <f t="shared" si="796"/>
        <v>1.0956678371103099</v>
      </c>
      <c r="R1023" s="1">
        <f t="shared" si="797"/>
        <v>1.0956618713612332</v>
      </c>
      <c r="S1023" s="1">
        <f t="shared" si="798"/>
        <v>1.0956616623267377</v>
      </c>
      <c r="T1023" s="1">
        <f t="shared" si="799"/>
        <v>0.97607301453308459</v>
      </c>
      <c r="U1023" s="1">
        <f t="shared" si="800"/>
        <v>1.226190994830646</v>
      </c>
      <c r="V1023" s="2">
        <f t="shared" si="746"/>
        <v>23.171186257916521</v>
      </c>
      <c r="W1023" s="1">
        <f>VLOOKUP(V1023,Graph!$D$3:$M$50,col)</f>
        <v>6.1000000000000004E-3</v>
      </c>
      <c r="X1023" s="1">
        <f>VLOOKUP(V1023,Graph!$D$3:$M$50,col+1)</f>
        <v>4.8999999999999998E-3</v>
      </c>
      <c r="Y1023" s="1">
        <f t="shared" si="801"/>
        <v>5.3E-3</v>
      </c>
      <c r="Z1023" s="1">
        <f t="shared" si="747"/>
        <v>0.64031666666666653</v>
      </c>
      <c r="AA1023" s="2">
        <f t="shared" si="802"/>
        <v>1.0166999999999982</v>
      </c>
      <c r="AB1023" s="1">
        <f t="shared" si="803"/>
        <v>5.3141031256258943E-2</v>
      </c>
      <c r="AC1023" s="1">
        <f t="shared" si="804"/>
        <v>1.0956616550021383</v>
      </c>
      <c r="AD1023" s="1">
        <f t="shared" si="805"/>
        <v>1.0956616547454832</v>
      </c>
      <c r="AE1023" s="1">
        <f t="shared" si="806"/>
        <v>1.0956616547364899</v>
      </c>
      <c r="AF1023" s="1">
        <f t="shared" si="807"/>
        <v>1.0956616547361748</v>
      </c>
      <c r="AG1023" s="1">
        <f t="shared" si="808"/>
        <v>0.97607301453308459</v>
      </c>
      <c r="AH1023" s="1">
        <f t="shared" si="809"/>
        <v>1.2261909863357976</v>
      </c>
      <c r="AI1023" s="2">
        <f t="shared" si="748"/>
        <v>23.171186204407807</v>
      </c>
      <c r="AJ1023" s="1">
        <f>VLOOKUP(AI1023,Graph!$D$3:$M$50,col)</f>
        <v>6.1000000000000004E-3</v>
      </c>
      <c r="AK1023" s="1">
        <f>VLOOKUP(AI1023,Graph!$D$3:$M$50,col+1)</f>
        <v>4.8999999999999998E-3</v>
      </c>
      <c r="AL1023" s="1">
        <f t="shared" si="810"/>
        <v>5.3E-3</v>
      </c>
      <c r="AM1023" s="1">
        <f t="shared" si="749"/>
        <v>0.64031666666666653</v>
      </c>
      <c r="AN1023" s="2">
        <f t="shared" si="811"/>
        <v>1.0166999999999982</v>
      </c>
      <c r="AO1023" s="1">
        <f t="shared" si="812"/>
        <v>5.3141031256258943E-2</v>
      </c>
      <c r="AP1023" s="1">
        <f t="shared" si="813"/>
        <v>1.0956616547361637</v>
      </c>
      <c r="AQ1023" s="1">
        <f t="shared" si="814"/>
        <v>1.0956616547361635</v>
      </c>
      <c r="AR1023" s="1">
        <f t="shared" si="815"/>
        <v>1.0956616547361635</v>
      </c>
      <c r="AS1023" s="1">
        <f t="shared" si="816"/>
        <v>1.0956616547361635</v>
      </c>
      <c r="AT1023" s="1">
        <f t="shared" si="817"/>
        <v>0.97607301453308459</v>
      </c>
      <c r="AU1023" s="1">
        <f t="shared" si="818"/>
        <v>1.2261909863357849</v>
      </c>
      <c r="AV1023" s="2">
        <f t="shared" si="819"/>
        <v>1022</v>
      </c>
      <c r="AW1023" s="1">
        <f t="shared" si="820"/>
        <v>1226.1909863357848</v>
      </c>
      <c r="AX1023" s="1">
        <f t="shared" si="821"/>
        <v>0.97607301453308459</v>
      </c>
      <c r="AY1023" s="1">
        <f t="shared" si="822"/>
        <v>1.0956616547361635</v>
      </c>
      <c r="AZ1023" s="1">
        <f t="shared" si="823"/>
        <v>5.3E-3</v>
      </c>
      <c r="BA1023" s="1">
        <f t="shared" si="824"/>
        <v>23.171186204407807</v>
      </c>
    </row>
    <row r="1024" spans="1:53">
      <c r="A1024" s="2">
        <f t="shared" si="789"/>
        <v>1.0229999999999981</v>
      </c>
      <c r="B1024" s="1">
        <f t="shared" si="743"/>
        <v>1.088019166666665</v>
      </c>
      <c r="C1024" s="1">
        <f t="shared" si="790"/>
        <v>5.5491336658046793E-2</v>
      </c>
      <c r="D1024" s="1">
        <f t="shared" si="744"/>
        <v>1.1008035575016828</v>
      </c>
      <c r="E1024" s="1">
        <f t="shared" si="825"/>
        <v>1.100833503884576</v>
      </c>
      <c r="F1024" s="1">
        <f t="shared" si="825"/>
        <v>1.1008346156945024</v>
      </c>
      <c r="G1024" s="1">
        <f t="shared" si="825"/>
        <v>1.1008346569664973</v>
      </c>
      <c r="H1024" s="1">
        <f t="shared" si="791"/>
        <v>1.2640334045910642</v>
      </c>
      <c r="I1024" s="1">
        <f t="shared" si="745"/>
        <v>23.407143152612527</v>
      </c>
      <c r="J1024" s="1">
        <f>VLOOKUP($I1024,Graph!$D$3:$M$50,col)</f>
        <v>6.1000000000000004E-3</v>
      </c>
      <c r="K1024" s="1">
        <f>VLOOKUP($I1024,Graph!$D$3:$M$50,col+1)</f>
        <v>4.8999999999999998E-3</v>
      </c>
      <c r="L1024" s="1">
        <f t="shared" si="792"/>
        <v>5.3E-3</v>
      </c>
      <c r="M1024" s="1">
        <f t="shared" si="761"/>
        <v>0.64031666666666653</v>
      </c>
      <c r="N1024" s="1">
        <f t="shared" si="793"/>
        <v>1.0176999999999981</v>
      </c>
      <c r="O1024" s="1">
        <f t="shared" si="794"/>
        <v>5.3143762239822923E-2</v>
      </c>
      <c r="P1024" s="1">
        <f t="shared" si="795"/>
        <v>1.0958441768436298</v>
      </c>
      <c r="Q1024" s="1">
        <f t="shared" si="796"/>
        <v>1.0956737889036579</v>
      </c>
      <c r="R1024" s="1">
        <f t="shared" si="797"/>
        <v>1.095667823325845</v>
      </c>
      <c r="S1024" s="1">
        <f t="shared" si="798"/>
        <v>1.0956676142831336</v>
      </c>
      <c r="T1024" s="1">
        <f t="shared" si="799"/>
        <v>0.97608047526664565</v>
      </c>
      <c r="U1024" s="1">
        <f t="shared" si="800"/>
        <v>1.2280071853983585</v>
      </c>
      <c r="V1024" s="2">
        <f t="shared" si="746"/>
        <v>23.182620727140574</v>
      </c>
      <c r="W1024" s="1">
        <f>VLOOKUP(V1024,Graph!$D$3:$M$50,col)</f>
        <v>6.1000000000000004E-3</v>
      </c>
      <c r="X1024" s="1">
        <f>VLOOKUP(V1024,Graph!$D$3:$M$50,col+1)</f>
        <v>4.8999999999999998E-3</v>
      </c>
      <c r="Y1024" s="1">
        <f t="shared" si="801"/>
        <v>5.3E-3</v>
      </c>
      <c r="Z1024" s="1">
        <f t="shared" si="747"/>
        <v>0.64031666666666653</v>
      </c>
      <c r="AA1024" s="2">
        <f t="shared" si="802"/>
        <v>1.0176999999999981</v>
      </c>
      <c r="AB1024" s="1">
        <f t="shared" si="803"/>
        <v>5.3143762239822923E-2</v>
      </c>
      <c r="AC1024" s="1">
        <f t="shared" si="804"/>
        <v>1.0956676069577485</v>
      </c>
      <c r="AD1024" s="1">
        <f t="shared" si="805"/>
        <v>1.095667606701048</v>
      </c>
      <c r="AE1024" s="1">
        <f t="shared" si="806"/>
        <v>1.095667606692053</v>
      </c>
      <c r="AF1024" s="1">
        <f t="shared" si="807"/>
        <v>1.0956676066917377</v>
      </c>
      <c r="AG1024" s="1">
        <f t="shared" si="808"/>
        <v>0.97608047526664565</v>
      </c>
      <c r="AH1024" s="1">
        <f t="shared" si="809"/>
        <v>1.2280071768900402</v>
      </c>
      <c r="AI1024" s="2">
        <f t="shared" si="748"/>
        <v>23.182620673599867</v>
      </c>
      <c r="AJ1024" s="1">
        <f>VLOOKUP(AI1024,Graph!$D$3:$M$50,col)</f>
        <v>6.1000000000000004E-3</v>
      </c>
      <c r="AK1024" s="1">
        <f>VLOOKUP(AI1024,Graph!$D$3:$M$50,col+1)</f>
        <v>4.8999999999999998E-3</v>
      </c>
      <c r="AL1024" s="1">
        <f t="shared" si="810"/>
        <v>5.3E-3</v>
      </c>
      <c r="AM1024" s="1">
        <f t="shared" si="749"/>
        <v>0.64031666666666653</v>
      </c>
      <c r="AN1024" s="2">
        <f t="shared" si="811"/>
        <v>1.0176999999999981</v>
      </c>
      <c r="AO1024" s="1">
        <f t="shared" si="812"/>
        <v>5.3143762239822923E-2</v>
      </c>
      <c r="AP1024" s="1">
        <f t="shared" si="813"/>
        <v>1.0956676066917264</v>
      </c>
      <c r="AQ1024" s="1">
        <f t="shared" si="814"/>
        <v>1.0956676066917259</v>
      </c>
      <c r="AR1024" s="1">
        <f t="shared" si="815"/>
        <v>1.0956676066917261</v>
      </c>
      <c r="AS1024" s="1">
        <f t="shared" si="816"/>
        <v>1.0956676066917261</v>
      </c>
      <c r="AT1024" s="1">
        <f t="shared" si="817"/>
        <v>0.97608047526664565</v>
      </c>
      <c r="AU1024" s="1">
        <f t="shared" si="818"/>
        <v>1.2280071768900274</v>
      </c>
      <c r="AV1024" s="2">
        <f t="shared" si="819"/>
        <v>1023</v>
      </c>
      <c r="AW1024" s="1">
        <f t="shared" si="820"/>
        <v>1228.0071768900273</v>
      </c>
      <c r="AX1024" s="1">
        <f t="shared" si="821"/>
        <v>0.97608047526664565</v>
      </c>
      <c r="AY1024" s="1">
        <f t="shared" si="822"/>
        <v>1.0956676066917261</v>
      </c>
      <c r="AZ1024" s="1">
        <f t="shared" si="823"/>
        <v>5.3E-3</v>
      </c>
      <c r="BA1024" s="1">
        <f t="shared" si="824"/>
        <v>23.182620673599867</v>
      </c>
    </row>
    <row r="1025" spans="1:53">
      <c r="A1025" s="2">
        <f t="shared" si="789"/>
        <v>1.023999999999998</v>
      </c>
      <c r="B1025" s="1">
        <f t="shared" si="743"/>
        <v>1.0890603333333315</v>
      </c>
      <c r="C1025" s="1">
        <f t="shared" si="790"/>
        <v>5.5493618444559627E-2</v>
      </c>
      <c r="D1025" s="1">
        <f t="shared" si="744"/>
        <v>1.100808438209393</v>
      </c>
      <c r="E1025" s="1">
        <f t="shared" si="825"/>
        <v>1.1008385688581028</v>
      </c>
      <c r="F1025" s="1">
        <f t="shared" si="825"/>
        <v>1.1008396875719912</v>
      </c>
      <c r="G1025" s="1">
        <f t="shared" si="825"/>
        <v>1.1008397291025662</v>
      </c>
      <c r="H1025" s="1">
        <f t="shared" si="791"/>
        <v>1.2658931114915193</v>
      </c>
      <c r="I1025" s="1">
        <f t="shared" si="745"/>
        <v>23.418616766863089</v>
      </c>
      <c r="J1025" s="1">
        <f>VLOOKUP($I1025,Graph!$D$3:$M$50,col)</f>
        <v>6.1000000000000004E-3</v>
      </c>
      <c r="K1025" s="1">
        <f>VLOOKUP($I1025,Graph!$D$3:$M$50,col+1)</f>
        <v>4.8999999999999998E-3</v>
      </c>
      <c r="L1025" s="1">
        <f t="shared" si="792"/>
        <v>5.3E-3</v>
      </c>
      <c r="M1025" s="1">
        <f t="shared" si="761"/>
        <v>0.64031666666666653</v>
      </c>
      <c r="N1025" s="1">
        <f t="shared" si="793"/>
        <v>1.0186999999999979</v>
      </c>
      <c r="O1025" s="1">
        <f t="shared" si="794"/>
        <v>5.3146488071592397E-2</v>
      </c>
      <c r="P1025" s="1">
        <f t="shared" si="795"/>
        <v>1.0958501010653821</v>
      </c>
      <c r="Q1025" s="1">
        <f t="shared" si="796"/>
        <v>1.095679729604123</v>
      </c>
      <c r="R1025" s="1">
        <f t="shared" si="797"/>
        <v>1.0956737641975178</v>
      </c>
      <c r="S1025" s="1">
        <f t="shared" si="798"/>
        <v>1.0956735551466161</v>
      </c>
      <c r="T1025" s="1">
        <f t="shared" si="799"/>
        <v>0.97608792144741441</v>
      </c>
      <c r="U1025" s="1">
        <f t="shared" si="800"/>
        <v>1.2298242724269852</v>
      </c>
      <c r="V1025" s="2">
        <f t="shared" si="746"/>
        <v>23.194049563374083</v>
      </c>
      <c r="W1025" s="1">
        <f>VLOOKUP(V1025,Graph!$D$3:$M$50,col)</f>
        <v>6.1000000000000004E-3</v>
      </c>
      <c r="X1025" s="1">
        <f>VLOOKUP(V1025,Graph!$D$3:$M$50,col+1)</f>
        <v>4.8999999999999998E-3</v>
      </c>
      <c r="Y1025" s="1">
        <f t="shared" si="801"/>
        <v>5.3E-3</v>
      </c>
      <c r="Z1025" s="1">
        <f t="shared" si="747"/>
        <v>0.64031666666666653</v>
      </c>
      <c r="AA1025" s="2">
        <f t="shared" si="802"/>
        <v>1.0186999999999979</v>
      </c>
      <c r="AB1025" s="1">
        <f t="shared" si="803"/>
        <v>5.3146488071592397E-2</v>
      </c>
      <c r="AC1025" s="1">
        <f t="shared" si="804"/>
        <v>1.0956735478204469</v>
      </c>
      <c r="AD1025" s="1">
        <f t="shared" si="805"/>
        <v>1.0956735475637016</v>
      </c>
      <c r="AE1025" s="1">
        <f t="shared" si="806"/>
        <v>1.0956735475547041</v>
      </c>
      <c r="AF1025" s="1">
        <f t="shared" si="807"/>
        <v>1.0956735475543886</v>
      </c>
      <c r="AG1025" s="1">
        <f t="shared" si="808"/>
        <v>0.97608792144741441</v>
      </c>
      <c r="AH1025" s="1">
        <f t="shared" si="809"/>
        <v>1.2298242639051897</v>
      </c>
      <c r="AI1025" s="2">
        <f t="shared" si="748"/>
        <v>23.194049509801403</v>
      </c>
      <c r="AJ1025" s="1">
        <f>VLOOKUP(AI1025,Graph!$D$3:$M$50,col)</f>
        <v>6.1000000000000004E-3</v>
      </c>
      <c r="AK1025" s="1">
        <f>VLOOKUP(AI1025,Graph!$D$3:$M$50,col+1)</f>
        <v>4.8999999999999998E-3</v>
      </c>
      <c r="AL1025" s="1">
        <f t="shared" si="810"/>
        <v>5.3E-3</v>
      </c>
      <c r="AM1025" s="1">
        <f t="shared" si="749"/>
        <v>0.64031666666666653</v>
      </c>
      <c r="AN1025" s="2">
        <f t="shared" si="811"/>
        <v>1.0186999999999979</v>
      </c>
      <c r="AO1025" s="1">
        <f t="shared" si="812"/>
        <v>5.3146488071592397E-2</v>
      </c>
      <c r="AP1025" s="1">
        <f t="shared" si="813"/>
        <v>1.0956735475543777</v>
      </c>
      <c r="AQ1025" s="1">
        <f t="shared" si="814"/>
        <v>1.0956735475543773</v>
      </c>
      <c r="AR1025" s="1">
        <f t="shared" si="815"/>
        <v>1.0956735475543771</v>
      </c>
      <c r="AS1025" s="1">
        <f t="shared" si="816"/>
        <v>1.0956735475543771</v>
      </c>
      <c r="AT1025" s="1">
        <f t="shared" si="817"/>
        <v>0.97608792144741441</v>
      </c>
      <c r="AU1025" s="1">
        <f t="shared" si="818"/>
        <v>1.2298242639051771</v>
      </c>
      <c r="AV1025" s="2">
        <f t="shared" si="819"/>
        <v>1024</v>
      </c>
      <c r="AW1025" s="1">
        <f t="shared" si="820"/>
        <v>1229.8242639051771</v>
      </c>
      <c r="AX1025" s="1">
        <f t="shared" si="821"/>
        <v>0.97608792144741441</v>
      </c>
      <c r="AY1025" s="1">
        <f t="shared" si="822"/>
        <v>1.0956735475543771</v>
      </c>
      <c r="AZ1025" s="1">
        <f t="shared" si="823"/>
        <v>5.3E-3</v>
      </c>
      <c r="BA1025" s="1">
        <f t="shared" si="824"/>
        <v>23.194049509801403</v>
      </c>
    </row>
    <row r="1026" spans="1:53">
      <c r="A1026" s="2">
        <f t="shared" si="789"/>
        <v>1.0249999999999979</v>
      </c>
      <c r="B1026" s="1">
        <f t="shared" si="743"/>
        <v>1.0901014999999981</v>
      </c>
      <c r="C1026" s="1">
        <f t="shared" si="790"/>
        <v>5.5495895919136846E-2</v>
      </c>
      <c r="D1026" s="1">
        <f t="shared" si="744"/>
        <v>1.100813309758673</v>
      </c>
      <c r="E1026" s="1">
        <f t="shared" si="825"/>
        <v>1.1008436243560673</v>
      </c>
      <c r="F1026" s="1">
        <f t="shared" si="825"/>
        <v>1.1008447499627929</v>
      </c>
      <c r="G1026" s="1">
        <f t="shared" si="825"/>
        <v>1.1008447917515589</v>
      </c>
      <c r="H1026" s="1">
        <f t="shared" si="791"/>
        <v>1.2677537299916017</v>
      </c>
      <c r="I1026" s="1">
        <f t="shared" si="745"/>
        <v>23.430084765385622</v>
      </c>
      <c r="J1026" s="1">
        <f>VLOOKUP($I1026,Graph!$D$3:$M$50,col)</f>
        <v>6.1000000000000004E-3</v>
      </c>
      <c r="K1026" s="1">
        <f>VLOOKUP($I1026,Graph!$D$3:$M$50,col+1)</f>
        <v>4.8999999999999998E-3</v>
      </c>
      <c r="L1026" s="1">
        <f t="shared" si="792"/>
        <v>5.3E-3</v>
      </c>
      <c r="M1026" s="1">
        <f t="shared" si="761"/>
        <v>0.64031666666666653</v>
      </c>
      <c r="N1026" s="1">
        <f t="shared" si="793"/>
        <v>1.0196999999999978</v>
      </c>
      <c r="O1026" s="1">
        <f t="shared" si="794"/>
        <v>5.3149208766128643E-2</v>
      </c>
      <c r="P1026" s="1">
        <f t="shared" si="795"/>
        <v>1.0958560142505218</v>
      </c>
      <c r="Q1026" s="1">
        <f t="shared" si="796"/>
        <v>1.0956856592426838</v>
      </c>
      <c r="R1026" s="1">
        <f t="shared" si="797"/>
        <v>1.0956796940072306</v>
      </c>
      <c r="S1026" s="1">
        <f t="shared" si="798"/>
        <v>1.0956794849481633</v>
      </c>
      <c r="T1026" s="1">
        <f t="shared" si="799"/>
        <v>0.97609535311792939</v>
      </c>
      <c r="U1026" s="1">
        <f t="shared" si="800"/>
        <v>1.2316422554742517</v>
      </c>
      <c r="V1026" s="2">
        <f t="shared" si="746"/>
        <v>23.205472774928399</v>
      </c>
      <c r="W1026" s="1">
        <f>VLOOKUP(V1026,Graph!$D$3:$M$50,col)</f>
        <v>6.1000000000000004E-3</v>
      </c>
      <c r="X1026" s="1">
        <f>VLOOKUP(V1026,Graph!$D$3:$M$50,col+1)</f>
        <v>4.8999999999999998E-3</v>
      </c>
      <c r="Y1026" s="1">
        <f t="shared" si="801"/>
        <v>5.3E-3</v>
      </c>
      <c r="Z1026" s="1">
        <f t="shared" si="747"/>
        <v>0.64031666666666653</v>
      </c>
      <c r="AA1026" s="2">
        <f t="shared" si="802"/>
        <v>1.0196999999999978</v>
      </c>
      <c r="AB1026" s="1">
        <f t="shared" si="803"/>
        <v>5.3149208766128643E-2</v>
      </c>
      <c r="AC1026" s="1">
        <f t="shared" si="804"/>
        <v>1.0956794776212115</v>
      </c>
      <c r="AD1026" s="1">
        <f t="shared" si="805"/>
        <v>1.0956794773644216</v>
      </c>
      <c r="AE1026" s="1">
        <f t="shared" si="806"/>
        <v>1.0956794773554217</v>
      </c>
      <c r="AF1026" s="1">
        <f t="shared" si="807"/>
        <v>1.0956794773551062</v>
      </c>
      <c r="AG1026" s="1">
        <f t="shared" si="808"/>
        <v>0.97609535311792939</v>
      </c>
      <c r="AH1026" s="1">
        <f t="shared" si="809"/>
        <v>1.2316422469389727</v>
      </c>
      <c r="AI1026" s="2">
        <f t="shared" si="748"/>
        <v>23.205472721323765</v>
      </c>
      <c r="AJ1026" s="1">
        <f>VLOOKUP(AI1026,Graph!$D$3:$M$50,col)</f>
        <v>6.1000000000000004E-3</v>
      </c>
      <c r="AK1026" s="1">
        <f>VLOOKUP(AI1026,Graph!$D$3:$M$50,col+1)</f>
        <v>4.8999999999999998E-3</v>
      </c>
      <c r="AL1026" s="1">
        <f t="shared" si="810"/>
        <v>5.3E-3</v>
      </c>
      <c r="AM1026" s="1">
        <f t="shared" si="749"/>
        <v>0.64031666666666653</v>
      </c>
      <c r="AN1026" s="2">
        <f t="shared" si="811"/>
        <v>1.0196999999999978</v>
      </c>
      <c r="AO1026" s="1">
        <f t="shared" si="812"/>
        <v>5.3149208766128643E-2</v>
      </c>
      <c r="AP1026" s="1">
        <f t="shared" si="813"/>
        <v>1.0956794773550953</v>
      </c>
      <c r="AQ1026" s="1">
        <f t="shared" si="814"/>
        <v>1.0956794773550946</v>
      </c>
      <c r="AR1026" s="1">
        <f t="shared" si="815"/>
        <v>1.0956794773550949</v>
      </c>
      <c r="AS1026" s="1">
        <f t="shared" si="816"/>
        <v>1.0956794773550949</v>
      </c>
      <c r="AT1026" s="1">
        <f t="shared" si="817"/>
        <v>0.97609535311792939</v>
      </c>
      <c r="AU1026" s="1">
        <f t="shared" si="818"/>
        <v>1.2316422469389601</v>
      </c>
      <c r="AV1026" s="2">
        <f t="shared" si="819"/>
        <v>1025</v>
      </c>
      <c r="AW1026" s="1">
        <f t="shared" si="820"/>
        <v>1231.6422469389602</v>
      </c>
      <c r="AX1026" s="1">
        <f t="shared" si="821"/>
        <v>0.97609535311792939</v>
      </c>
      <c r="AY1026" s="1">
        <f t="shared" si="822"/>
        <v>1.0956794773550949</v>
      </c>
      <c r="AZ1026" s="1">
        <f t="shared" si="823"/>
        <v>5.3E-3</v>
      </c>
      <c r="BA1026" s="1">
        <f t="shared" si="824"/>
        <v>23.205472721323765</v>
      </c>
    </row>
    <row r="1027" spans="1:53">
      <c r="A1027" s="2">
        <f t="shared" si="789"/>
        <v>1.0259999999999978</v>
      </c>
      <c r="B1027" s="1">
        <f t="shared" ref="B1027:B1090" si="826">Ba*(A1027+rho)</f>
        <v>1.0911426666666646</v>
      </c>
      <c r="C1027" s="1">
        <f t="shared" si="790"/>
        <v>5.5498169093988019E-2</v>
      </c>
      <c r="D1027" s="1">
        <f t="shared" ref="D1027:D1090" si="827">SQRT(1.1-($C1027*1.1-POWER(1.1,1/3)+1)/($C1027-POWER(1.1,-2/3)/3))</f>
        <v>1.1008181721752737</v>
      </c>
      <c r="E1027" s="1">
        <f t="shared" si="825"/>
        <v>1.100848670405032</v>
      </c>
      <c r="F1027" s="1">
        <f t="shared" si="825"/>
        <v>1.1008498028934963</v>
      </c>
      <c r="G1027" s="1">
        <f t="shared" si="825"/>
        <v>1.1008498449400652</v>
      </c>
      <c r="H1027" s="1">
        <f t="shared" si="791"/>
        <v>1.269615259644727</v>
      </c>
      <c r="I1027" s="1">
        <f t="shared" ref="I1027:I1090" si="828">(L/nu)*POWER(gn*H1027/b,1/3)/10^5</f>
        <v>23.441547156414025</v>
      </c>
      <c r="J1027" s="1">
        <f>VLOOKUP($I1027,Graph!$D$3:$M$50,col)</f>
        <v>6.1000000000000004E-3</v>
      </c>
      <c r="K1027" s="1">
        <f>VLOOKUP($I1027,Graph!$D$3:$M$50,col+1)</f>
        <v>4.8999999999999998E-3</v>
      </c>
      <c r="L1027" s="1">
        <f t="shared" si="792"/>
        <v>5.3E-3</v>
      </c>
      <c r="M1027" s="1">
        <f t="shared" si="761"/>
        <v>0.64031666666666653</v>
      </c>
      <c r="N1027" s="1">
        <f t="shared" si="793"/>
        <v>1.0206999999999977</v>
      </c>
      <c r="O1027" s="1">
        <f t="shared" si="794"/>
        <v>5.3151924337938146E-2</v>
      </c>
      <c r="P1027" s="1">
        <f t="shared" si="795"/>
        <v>1.095861916429858</v>
      </c>
      <c r="Q1027" s="1">
        <f t="shared" si="796"/>
        <v>1.0956915778502037</v>
      </c>
      <c r="R1027" s="1">
        <f t="shared" si="797"/>
        <v>1.0956856127858452</v>
      </c>
      <c r="S1027" s="1">
        <f t="shared" si="798"/>
        <v>1.0956854037186379</v>
      </c>
      <c r="T1027" s="1">
        <f t="shared" si="799"/>
        <v>0.97610277032056292</v>
      </c>
      <c r="U1027" s="1">
        <f t="shared" si="800"/>
        <v>1.2334611340985371</v>
      </c>
      <c r="V1027" s="2">
        <f t="shared" ref="V1027:V1090" si="829">(L/nu)*POWER(gn*U1027/b,1/3)/10^5</f>
        <v>23.216890370094454</v>
      </c>
      <c r="W1027" s="1">
        <f>VLOOKUP(V1027,Graph!$D$3:$M$50,col)</f>
        <v>6.1000000000000004E-3</v>
      </c>
      <c r="X1027" s="1">
        <f>VLOOKUP(V1027,Graph!$D$3:$M$50,col+1)</f>
        <v>4.8999999999999998E-3</v>
      </c>
      <c r="Y1027" s="1">
        <f t="shared" si="801"/>
        <v>5.3E-3</v>
      </c>
      <c r="Z1027" s="1">
        <f t="shared" ref="Z1027:Z1090" si="830">b-2*Y1027*L</f>
        <v>0.64031666666666653</v>
      </c>
      <c r="AA1027" s="2">
        <f t="shared" si="802"/>
        <v>1.0206999999999977</v>
      </c>
      <c r="AB1027" s="1">
        <f t="shared" si="803"/>
        <v>5.3151924337938146E-2</v>
      </c>
      <c r="AC1027" s="1">
        <f t="shared" si="804"/>
        <v>1.095685396390905</v>
      </c>
      <c r="AD1027" s="1">
        <f t="shared" si="805"/>
        <v>1.0956853961340707</v>
      </c>
      <c r="AE1027" s="1">
        <f t="shared" si="806"/>
        <v>1.0956853961250685</v>
      </c>
      <c r="AF1027" s="1">
        <f t="shared" si="807"/>
        <v>1.0956853961247528</v>
      </c>
      <c r="AG1027" s="1">
        <f t="shared" si="808"/>
        <v>0.97610277032056292</v>
      </c>
      <c r="AH1027" s="1">
        <f t="shared" si="809"/>
        <v>1.2334611255497674</v>
      </c>
      <c r="AI1027" s="2">
        <f t="shared" ref="AI1027:AI1090" si="831">(L/nu)*POWER(gn*AH1027/b,1/3)/10^5</f>
        <v>23.216890316457889</v>
      </c>
      <c r="AJ1027" s="1">
        <f>VLOOKUP(AI1027,Graph!$D$3:$M$50,col)</f>
        <v>6.1000000000000004E-3</v>
      </c>
      <c r="AK1027" s="1">
        <f>VLOOKUP(AI1027,Graph!$D$3:$M$50,col+1)</f>
        <v>4.8999999999999998E-3</v>
      </c>
      <c r="AL1027" s="1">
        <f t="shared" si="810"/>
        <v>5.3E-3</v>
      </c>
      <c r="AM1027" s="1">
        <f t="shared" ref="AM1027:AM1090" si="832">b-2*AL1027*L</f>
        <v>0.64031666666666653</v>
      </c>
      <c r="AN1027" s="2">
        <f t="shared" si="811"/>
        <v>1.0206999999999977</v>
      </c>
      <c r="AO1027" s="1">
        <f t="shared" si="812"/>
        <v>5.3151924337938146E-2</v>
      </c>
      <c r="AP1027" s="1">
        <f t="shared" si="813"/>
        <v>1.0956853961247419</v>
      </c>
      <c r="AQ1027" s="1">
        <f t="shared" si="814"/>
        <v>1.0956853961247417</v>
      </c>
      <c r="AR1027" s="1">
        <f t="shared" si="815"/>
        <v>1.0956853961247417</v>
      </c>
      <c r="AS1027" s="1">
        <f t="shared" si="816"/>
        <v>1.0956853961247417</v>
      </c>
      <c r="AT1027" s="1">
        <f t="shared" si="817"/>
        <v>0.97610277032056292</v>
      </c>
      <c r="AU1027" s="1">
        <f t="shared" si="818"/>
        <v>1.233461125549755</v>
      </c>
      <c r="AV1027" s="2">
        <f t="shared" si="819"/>
        <v>1026</v>
      </c>
      <c r="AW1027" s="1">
        <f t="shared" si="820"/>
        <v>1233.461125549755</v>
      </c>
      <c r="AX1027" s="1">
        <f t="shared" si="821"/>
        <v>0.97610277032056292</v>
      </c>
      <c r="AY1027" s="1">
        <f t="shared" si="822"/>
        <v>1.0956853961247417</v>
      </c>
      <c r="AZ1027" s="1">
        <f t="shared" si="823"/>
        <v>5.3E-3</v>
      </c>
      <c r="BA1027" s="1">
        <f t="shared" si="824"/>
        <v>23.216890316457889</v>
      </c>
    </row>
    <row r="1028" spans="1:53">
      <c r="A1028" s="2">
        <f t="shared" si="789"/>
        <v>1.0269999999999977</v>
      </c>
      <c r="B1028" s="1">
        <f t="shared" si="826"/>
        <v>1.0921838333333311</v>
      </c>
      <c r="C1028" s="1">
        <f t="shared" si="790"/>
        <v>5.5500437981276615E-2</v>
      </c>
      <c r="D1028" s="1">
        <f t="shared" si="827"/>
        <v>1.1008230254848499</v>
      </c>
      <c r="E1028" s="1">
        <f t="shared" si="825"/>
        <v>1.1008537070314601</v>
      </c>
      <c r="F1028" s="1">
        <f t="shared" si="825"/>
        <v>1.1008548463905905</v>
      </c>
      <c r="G1028" s="1">
        <f t="shared" si="825"/>
        <v>1.1008548886945755</v>
      </c>
      <c r="H1028" s="1">
        <f t="shared" si="791"/>
        <v>1.2714777000049662</v>
      </c>
      <c r="I1028" s="1">
        <f t="shared" si="828"/>
        <v>23.453003948162113</v>
      </c>
      <c r="J1028" s="1">
        <f>VLOOKUP($I1028,Graph!$D$3:$M$50,col)</f>
        <v>6.1000000000000004E-3</v>
      </c>
      <c r="K1028" s="1">
        <f>VLOOKUP($I1028,Graph!$D$3:$M$50,col+1)</f>
        <v>4.8999999999999998E-3</v>
      </c>
      <c r="L1028" s="1">
        <f t="shared" si="792"/>
        <v>5.3E-3</v>
      </c>
      <c r="M1028" s="1">
        <f t="shared" si="761"/>
        <v>0.64031666666666653</v>
      </c>
      <c r="N1028" s="1">
        <f t="shared" si="793"/>
        <v>1.0216999999999976</v>
      </c>
      <c r="O1028" s="1">
        <f t="shared" si="794"/>
        <v>5.3154634801472825E-2</v>
      </c>
      <c r="P1028" s="1">
        <f t="shared" si="795"/>
        <v>1.0958678076340831</v>
      </c>
      <c r="Q1028" s="1">
        <f t="shared" si="796"/>
        <v>1.0956974854574315</v>
      </c>
      <c r="R1028" s="1">
        <f t="shared" si="797"/>
        <v>1.0956915205641102</v>
      </c>
      <c r="S1028" s="1">
        <f t="shared" si="798"/>
        <v>1.0956913114887876</v>
      </c>
      <c r="T1028" s="1">
        <f t="shared" si="799"/>
        <v>0.97611017309752268</v>
      </c>
      <c r="U1028" s="1">
        <f t="shared" si="800"/>
        <v>1.2352809078588729</v>
      </c>
      <c r="V1028" s="2">
        <f t="shared" si="829"/>
        <v>23.228302357142841</v>
      </c>
      <c r="W1028" s="1">
        <f>VLOOKUP(V1028,Graph!$D$3:$M$50,col)</f>
        <v>6.1000000000000004E-3</v>
      </c>
      <c r="X1028" s="1">
        <f>VLOOKUP(V1028,Graph!$D$3:$M$50,col+1)</f>
        <v>4.8999999999999998E-3</v>
      </c>
      <c r="Y1028" s="1">
        <f t="shared" si="801"/>
        <v>5.3E-3</v>
      </c>
      <c r="Z1028" s="1">
        <f t="shared" si="830"/>
        <v>0.64031666666666653</v>
      </c>
      <c r="AA1028" s="2">
        <f t="shared" si="802"/>
        <v>1.0216999999999976</v>
      </c>
      <c r="AB1028" s="1">
        <f t="shared" si="803"/>
        <v>5.3154634801472825E-2</v>
      </c>
      <c r="AC1028" s="1">
        <f t="shared" si="804"/>
        <v>1.0956913041602756</v>
      </c>
      <c r="AD1028" s="1">
        <f t="shared" si="805"/>
        <v>1.0956913039033966</v>
      </c>
      <c r="AE1028" s="1">
        <f t="shared" si="806"/>
        <v>1.0956913038943923</v>
      </c>
      <c r="AF1028" s="1">
        <f t="shared" si="807"/>
        <v>1.0956913038940768</v>
      </c>
      <c r="AG1028" s="1">
        <f t="shared" si="808"/>
        <v>0.97611017309752268</v>
      </c>
      <c r="AH1028" s="1">
        <f t="shared" si="809"/>
        <v>1.235280899296606</v>
      </c>
      <c r="AI1028" s="2">
        <f t="shared" si="831"/>
        <v>23.228302303474372</v>
      </c>
      <c r="AJ1028" s="1">
        <f>VLOOKUP(AI1028,Graph!$D$3:$M$50,col)</f>
        <v>6.1000000000000004E-3</v>
      </c>
      <c r="AK1028" s="1">
        <f>VLOOKUP(AI1028,Graph!$D$3:$M$50,col+1)</f>
        <v>4.8999999999999998E-3</v>
      </c>
      <c r="AL1028" s="1">
        <f t="shared" si="810"/>
        <v>5.3E-3</v>
      </c>
      <c r="AM1028" s="1">
        <f t="shared" si="832"/>
        <v>0.64031666666666653</v>
      </c>
      <c r="AN1028" s="2">
        <f t="shared" si="811"/>
        <v>1.0216999999999976</v>
      </c>
      <c r="AO1028" s="1">
        <f t="shared" si="812"/>
        <v>5.3154634801472825E-2</v>
      </c>
      <c r="AP1028" s="1">
        <f t="shared" si="813"/>
        <v>1.0956913038940657</v>
      </c>
      <c r="AQ1028" s="1">
        <f t="shared" si="814"/>
        <v>1.0956913038940654</v>
      </c>
      <c r="AR1028" s="1">
        <f t="shared" si="815"/>
        <v>1.0956913038940652</v>
      </c>
      <c r="AS1028" s="1">
        <f t="shared" si="816"/>
        <v>1.0956913038940654</v>
      </c>
      <c r="AT1028" s="1">
        <f t="shared" si="817"/>
        <v>0.97611017309752268</v>
      </c>
      <c r="AU1028" s="1">
        <f t="shared" si="818"/>
        <v>1.2352808992965931</v>
      </c>
      <c r="AV1028" s="2">
        <f t="shared" si="819"/>
        <v>1027</v>
      </c>
      <c r="AW1028" s="1">
        <f t="shared" si="820"/>
        <v>1235.2808992965931</v>
      </c>
      <c r="AX1028" s="1">
        <f t="shared" si="821"/>
        <v>0.97611017309752268</v>
      </c>
      <c r="AY1028" s="1">
        <f t="shared" si="822"/>
        <v>1.0956913038940654</v>
      </c>
      <c r="AZ1028" s="1">
        <f t="shared" si="823"/>
        <v>5.3E-3</v>
      </c>
      <c r="BA1028" s="1">
        <f t="shared" si="824"/>
        <v>23.228302303474372</v>
      </c>
    </row>
    <row r="1029" spans="1:53">
      <c r="A1029" s="2">
        <f t="shared" si="789"/>
        <v>1.0279999999999976</v>
      </c>
      <c r="B1029" s="1">
        <f t="shared" si="826"/>
        <v>1.0932249999999977</v>
      </c>
      <c r="C1029" s="1">
        <f t="shared" si="790"/>
        <v>5.5502702593120318E-2</v>
      </c>
      <c r="D1029" s="1">
        <f t="shared" si="827"/>
        <v>1.1008278697129597</v>
      </c>
      <c r="E1029" s="1">
        <f t="shared" si="825"/>
        <v>1.1008587342617175</v>
      </c>
      <c r="F1029" s="1">
        <f t="shared" si="825"/>
        <v>1.1008598804804686</v>
      </c>
      <c r="G1029" s="1">
        <f t="shared" si="825"/>
        <v>1.1008599230414819</v>
      </c>
      <c r="H1029" s="1">
        <f t="shared" si="791"/>
        <v>1.2733410506270462</v>
      </c>
      <c r="I1029" s="1">
        <f t="shared" si="828"/>
        <v>23.464455148823696</v>
      </c>
      <c r="J1029" s="1">
        <f>VLOOKUP($I1029,Graph!$D$3:$M$50,col)</f>
        <v>6.1000000000000004E-3</v>
      </c>
      <c r="K1029" s="1">
        <f>VLOOKUP($I1029,Graph!$D$3:$M$50,col+1)</f>
        <v>4.8999999999999998E-3</v>
      </c>
      <c r="L1029" s="1">
        <f t="shared" si="792"/>
        <v>5.3E-3</v>
      </c>
      <c r="M1029" s="1">
        <f t="shared" si="761"/>
        <v>0.64031666666666653</v>
      </c>
      <c r="N1029" s="1">
        <f t="shared" si="793"/>
        <v>1.0226999999999975</v>
      </c>
      <c r="O1029" s="1">
        <f t="shared" si="794"/>
        <v>5.3157340171130323E-2</v>
      </c>
      <c r="P1029" s="1">
        <f t="shared" si="795"/>
        <v>1.0958736878937765</v>
      </c>
      <c r="Q1029" s="1">
        <f t="shared" si="796"/>
        <v>1.0957033820950013</v>
      </c>
      <c r="R1029" s="1">
        <f t="shared" si="797"/>
        <v>1.0956974173726599</v>
      </c>
      <c r="S1029" s="1">
        <f t="shared" si="798"/>
        <v>1.0956972082892464</v>
      </c>
      <c r="T1029" s="1">
        <f t="shared" si="799"/>
        <v>0.97611756149085205</v>
      </c>
      <c r="U1029" s="1">
        <f t="shared" si="800"/>
        <v>1.2371015763149418</v>
      </c>
      <c r="V1029" s="2">
        <f t="shared" si="829"/>
        <v>23.239708744323917</v>
      </c>
      <c r="W1029" s="1">
        <f>VLOOKUP(V1029,Graph!$D$3:$M$50,col)</f>
        <v>6.1000000000000004E-3</v>
      </c>
      <c r="X1029" s="1">
        <f>VLOOKUP(V1029,Graph!$D$3:$M$50,col+1)</f>
        <v>4.8999999999999998E-3</v>
      </c>
      <c r="Y1029" s="1">
        <f t="shared" si="801"/>
        <v>5.3E-3</v>
      </c>
      <c r="Z1029" s="1">
        <f t="shared" si="830"/>
        <v>0.64031666666666653</v>
      </c>
      <c r="AA1029" s="2">
        <f t="shared" si="802"/>
        <v>1.0226999999999975</v>
      </c>
      <c r="AB1029" s="1">
        <f t="shared" si="803"/>
        <v>5.3157340171130323E-2</v>
      </c>
      <c r="AC1029" s="1">
        <f t="shared" si="804"/>
        <v>1.0956972009599577</v>
      </c>
      <c r="AD1029" s="1">
        <f t="shared" si="805"/>
        <v>1.0956972007030339</v>
      </c>
      <c r="AE1029" s="1">
        <f t="shared" si="806"/>
        <v>1.0956972006940275</v>
      </c>
      <c r="AF1029" s="1">
        <f t="shared" si="807"/>
        <v>1.0956972006937118</v>
      </c>
      <c r="AG1029" s="1">
        <f t="shared" si="808"/>
        <v>0.97611756149085205</v>
      </c>
      <c r="AH1029" s="1">
        <f t="shared" si="809"/>
        <v>1.2371015677391712</v>
      </c>
      <c r="AI1029" s="2">
        <f t="shared" si="831"/>
        <v>23.239708690623551</v>
      </c>
      <c r="AJ1029" s="1">
        <f>VLOOKUP(AI1029,Graph!$D$3:$M$50,col)</f>
        <v>6.1000000000000004E-3</v>
      </c>
      <c r="AK1029" s="1">
        <f>VLOOKUP(AI1029,Graph!$D$3:$M$50,col+1)</f>
        <v>4.8999999999999998E-3</v>
      </c>
      <c r="AL1029" s="1">
        <f t="shared" si="810"/>
        <v>5.3E-3</v>
      </c>
      <c r="AM1029" s="1">
        <f t="shared" si="832"/>
        <v>0.64031666666666653</v>
      </c>
      <c r="AN1029" s="2">
        <f t="shared" si="811"/>
        <v>1.0226999999999975</v>
      </c>
      <c r="AO1029" s="1">
        <f t="shared" si="812"/>
        <v>5.3157340171130323E-2</v>
      </c>
      <c r="AP1029" s="1">
        <f t="shared" si="813"/>
        <v>1.0956972006937007</v>
      </c>
      <c r="AQ1029" s="1">
        <f t="shared" si="814"/>
        <v>1.0956972006937005</v>
      </c>
      <c r="AR1029" s="1">
        <f t="shared" si="815"/>
        <v>1.0956972006937002</v>
      </c>
      <c r="AS1029" s="1">
        <f t="shared" si="816"/>
        <v>1.0956972006937005</v>
      </c>
      <c r="AT1029" s="1">
        <f t="shared" si="817"/>
        <v>0.97611756149085205</v>
      </c>
      <c r="AU1029" s="1">
        <f t="shared" si="818"/>
        <v>1.2371015677391584</v>
      </c>
      <c r="AV1029" s="2">
        <f t="shared" si="819"/>
        <v>1028</v>
      </c>
      <c r="AW1029" s="1">
        <f t="shared" si="820"/>
        <v>1237.1015677391583</v>
      </c>
      <c r="AX1029" s="1">
        <f t="shared" si="821"/>
        <v>0.97611756149085205</v>
      </c>
      <c r="AY1029" s="1">
        <f t="shared" si="822"/>
        <v>1.0956972006937005</v>
      </c>
      <c r="AZ1029" s="1">
        <f t="shared" si="823"/>
        <v>5.3E-3</v>
      </c>
      <c r="BA1029" s="1">
        <f t="shared" si="824"/>
        <v>23.239708690623551</v>
      </c>
    </row>
    <row r="1030" spans="1:53">
      <c r="A1030" s="2">
        <f t="shared" si="789"/>
        <v>1.0289999999999975</v>
      </c>
      <c r="B1030" s="1">
        <f t="shared" si="826"/>
        <v>1.0942661666666642</v>
      </c>
      <c r="C1030" s="1">
        <f t="shared" si="790"/>
        <v>5.5504962941591157E-2</v>
      </c>
      <c r="D1030" s="1">
        <f t="shared" si="827"/>
        <v>1.1008327048850663</v>
      </c>
      <c r="E1030" s="1">
        <f t="shared" si="825"/>
        <v>1.1008637521220701</v>
      </c>
      <c r="F1030" s="1">
        <f t="shared" si="825"/>
        <v>1.1008649051894215</v>
      </c>
      <c r="G1030" s="1">
        <f t="shared" si="825"/>
        <v>1.1008649480070787</v>
      </c>
      <c r="H1030" s="1">
        <f t="shared" si="791"/>
        <v>1.2752053110663453</v>
      </c>
      <c r="I1030" s="1">
        <f t="shared" si="828"/>
        <v>23.475900766572597</v>
      </c>
      <c r="J1030" s="1">
        <f>VLOOKUP($I1030,Graph!$D$3:$M$50,col)</f>
        <v>6.1000000000000004E-3</v>
      </c>
      <c r="K1030" s="1">
        <f>VLOOKUP($I1030,Graph!$D$3:$M$50,col+1)</f>
        <v>4.8999999999999998E-3</v>
      </c>
      <c r="L1030" s="1">
        <f t="shared" si="792"/>
        <v>5.3E-3</v>
      </c>
      <c r="M1030" s="1">
        <f t="shared" si="761"/>
        <v>0.64031666666666653</v>
      </c>
      <c r="N1030" s="1">
        <f t="shared" si="793"/>
        <v>1.0236999999999974</v>
      </c>
      <c r="O1030" s="1">
        <f t="shared" si="794"/>
        <v>5.3160040461254131E-2</v>
      </c>
      <c r="P1030" s="1">
        <f t="shared" si="795"/>
        <v>1.0958795572394029</v>
      </c>
      <c r="Q1030" s="1">
        <f t="shared" si="796"/>
        <v>1.0957092677934346</v>
      </c>
      <c r="R1030" s="1">
        <f t="shared" si="797"/>
        <v>1.0957033032420143</v>
      </c>
      <c r="S1030" s="1">
        <f t="shared" si="798"/>
        <v>1.095703094150535</v>
      </c>
      <c r="T1030" s="1">
        <f t="shared" si="799"/>
        <v>0.97612493554243185</v>
      </c>
      <c r="U1030" s="1">
        <f t="shared" si="800"/>
        <v>1.2389231390270765</v>
      </c>
      <c r="V1030" s="2">
        <f t="shared" si="829"/>
        <v>23.251109539867787</v>
      </c>
      <c r="W1030" s="1">
        <f>VLOOKUP(V1030,Graph!$D$3:$M$50,col)</f>
        <v>6.1000000000000004E-3</v>
      </c>
      <c r="X1030" s="1">
        <f>VLOOKUP(V1030,Graph!$D$3:$M$50,col+1)</f>
        <v>4.8999999999999998E-3</v>
      </c>
      <c r="Y1030" s="1">
        <f t="shared" si="801"/>
        <v>5.3E-3</v>
      </c>
      <c r="Z1030" s="1">
        <f t="shared" si="830"/>
        <v>0.64031666666666653</v>
      </c>
      <c r="AA1030" s="2">
        <f t="shared" si="802"/>
        <v>1.0236999999999974</v>
      </c>
      <c r="AB1030" s="1">
        <f t="shared" si="803"/>
        <v>5.3160040461254131E-2</v>
      </c>
      <c r="AC1030" s="1">
        <f t="shared" si="804"/>
        <v>1.0957030868204709</v>
      </c>
      <c r="AD1030" s="1">
        <f t="shared" si="805"/>
        <v>1.0957030865635027</v>
      </c>
      <c r="AE1030" s="1">
        <f t="shared" si="806"/>
        <v>1.0957030865544941</v>
      </c>
      <c r="AF1030" s="1">
        <f t="shared" si="807"/>
        <v>1.0957030865541784</v>
      </c>
      <c r="AG1030" s="1">
        <f t="shared" si="808"/>
        <v>0.97612493554243185</v>
      </c>
      <c r="AH1030" s="1">
        <f t="shared" si="809"/>
        <v>1.238923130437795</v>
      </c>
      <c r="AI1030" s="2">
        <f t="shared" si="831"/>
        <v>23.251109486135562</v>
      </c>
      <c r="AJ1030" s="1">
        <f>VLOOKUP(AI1030,Graph!$D$3:$M$50,col)</f>
        <v>6.1000000000000004E-3</v>
      </c>
      <c r="AK1030" s="1">
        <f>VLOOKUP(AI1030,Graph!$D$3:$M$50,col+1)</f>
        <v>4.8999999999999998E-3</v>
      </c>
      <c r="AL1030" s="1">
        <f t="shared" si="810"/>
        <v>5.3E-3</v>
      </c>
      <c r="AM1030" s="1">
        <f t="shared" si="832"/>
        <v>0.64031666666666653</v>
      </c>
      <c r="AN1030" s="2">
        <f t="shared" si="811"/>
        <v>1.0236999999999974</v>
      </c>
      <c r="AO1030" s="1">
        <f t="shared" si="812"/>
        <v>5.3160040461254131E-2</v>
      </c>
      <c r="AP1030" s="1">
        <f t="shared" si="813"/>
        <v>1.0957030865541673</v>
      </c>
      <c r="AQ1030" s="1">
        <f t="shared" si="814"/>
        <v>1.0957030865541668</v>
      </c>
      <c r="AR1030" s="1">
        <f t="shared" si="815"/>
        <v>1.0957030865541666</v>
      </c>
      <c r="AS1030" s="1">
        <f t="shared" si="816"/>
        <v>1.0957030865541668</v>
      </c>
      <c r="AT1030" s="1">
        <f t="shared" si="817"/>
        <v>0.97612493554243185</v>
      </c>
      <c r="AU1030" s="1">
        <f t="shared" si="818"/>
        <v>1.2389231304377821</v>
      </c>
      <c r="AV1030" s="2">
        <f t="shared" si="819"/>
        <v>1029</v>
      </c>
      <c r="AW1030" s="1">
        <f t="shared" si="820"/>
        <v>1238.9231304377822</v>
      </c>
      <c r="AX1030" s="1">
        <f t="shared" si="821"/>
        <v>0.97612493554243185</v>
      </c>
      <c r="AY1030" s="1">
        <f t="shared" si="822"/>
        <v>1.0957030865541668</v>
      </c>
      <c r="AZ1030" s="1">
        <f t="shared" si="823"/>
        <v>5.3E-3</v>
      </c>
      <c r="BA1030" s="1">
        <f t="shared" si="824"/>
        <v>23.251109486135562</v>
      </c>
    </row>
    <row r="1031" spans="1:53">
      <c r="A1031" s="2">
        <f t="shared" si="789"/>
        <v>1.0299999999999974</v>
      </c>
      <c r="B1031" s="1">
        <f t="shared" si="826"/>
        <v>1.0953073333333307</v>
      </c>
      <c r="C1031" s="1">
        <f t="shared" si="790"/>
        <v>5.550721903871584E-2</v>
      </c>
      <c r="D1031" s="1">
        <f t="shared" si="827"/>
        <v>1.1008375310265381</v>
      </c>
      <c r="E1031" s="1">
        <f t="shared" si="825"/>
        <v>1.1008687606386871</v>
      </c>
      <c r="F1031" s="1">
        <f t="shared" si="825"/>
        <v>1.100869920543645</v>
      </c>
      <c r="G1031" s="1">
        <f t="shared" si="825"/>
        <v>1.100869963617561</v>
      </c>
      <c r="H1031" s="1">
        <f t="shared" si="791"/>
        <v>1.2770704808788935</v>
      </c>
      <c r="I1031" s="1">
        <f t="shared" si="828"/>
        <v>23.487340809562767</v>
      </c>
      <c r="J1031" s="1">
        <f>VLOOKUP($I1031,Graph!$D$3:$M$50,col)</f>
        <v>6.1000000000000004E-3</v>
      </c>
      <c r="K1031" s="1">
        <f>VLOOKUP($I1031,Graph!$D$3:$M$50,col+1)</f>
        <v>4.8999999999999998E-3</v>
      </c>
      <c r="L1031" s="1">
        <f t="shared" si="792"/>
        <v>5.3E-3</v>
      </c>
      <c r="M1031" s="1">
        <f t="shared" si="761"/>
        <v>0.64031666666666653</v>
      </c>
      <c r="N1031" s="1">
        <f t="shared" si="793"/>
        <v>1.0246999999999973</v>
      </c>
      <c r="O1031" s="1">
        <f t="shared" si="794"/>
        <v>5.316273568613411E-2</v>
      </c>
      <c r="P1031" s="1">
        <f t="shared" si="795"/>
        <v>1.0958854157013158</v>
      </c>
      <c r="Q1031" s="1">
        <f t="shared" si="796"/>
        <v>1.0957151425831393</v>
      </c>
      <c r="R1031" s="1">
        <f t="shared" si="797"/>
        <v>1.095709178202581</v>
      </c>
      <c r="S1031" s="1">
        <f t="shared" si="798"/>
        <v>1.0957089691030608</v>
      </c>
      <c r="T1031" s="1">
        <f t="shared" si="799"/>
        <v>0.97613229529397938</v>
      </c>
      <c r="U1031" s="1">
        <f t="shared" si="800"/>
        <v>1.2407455955562565</v>
      </c>
      <c r="V1031" s="2">
        <f t="shared" si="829"/>
        <v>23.262504751984494</v>
      </c>
      <c r="W1031" s="1">
        <f>VLOOKUP(V1031,Graph!$D$3:$M$50,col)</f>
        <v>6.1000000000000004E-3</v>
      </c>
      <c r="X1031" s="1">
        <f>VLOOKUP(V1031,Graph!$D$3:$M$50,col+1)</f>
        <v>4.8999999999999998E-3</v>
      </c>
      <c r="Y1031" s="1">
        <f t="shared" si="801"/>
        <v>5.3E-3</v>
      </c>
      <c r="Z1031" s="1">
        <f t="shared" si="830"/>
        <v>0.64031666666666653</v>
      </c>
      <c r="AA1031" s="2">
        <f t="shared" si="802"/>
        <v>1.0246999999999973</v>
      </c>
      <c r="AB1031" s="1">
        <f t="shared" si="803"/>
        <v>5.316273568613411E-2</v>
      </c>
      <c r="AC1031" s="1">
        <f t="shared" si="804"/>
        <v>1.0957089617722227</v>
      </c>
      <c r="AD1031" s="1">
        <f t="shared" si="805"/>
        <v>1.0957089615152098</v>
      </c>
      <c r="AE1031" s="1">
        <f t="shared" si="806"/>
        <v>1.0957089615061995</v>
      </c>
      <c r="AF1031" s="1">
        <f t="shared" si="807"/>
        <v>1.0957089615058833</v>
      </c>
      <c r="AG1031" s="1">
        <f t="shared" si="808"/>
        <v>0.97613229529397938</v>
      </c>
      <c r="AH1031" s="1">
        <f t="shared" si="809"/>
        <v>1.2407455869534569</v>
      </c>
      <c r="AI1031" s="2">
        <f t="shared" si="831"/>
        <v>23.262504698220404</v>
      </c>
      <c r="AJ1031" s="1">
        <f>VLOOKUP(AI1031,Graph!$D$3:$M$50,col)</f>
        <v>6.1000000000000004E-3</v>
      </c>
      <c r="AK1031" s="1">
        <f>VLOOKUP(AI1031,Graph!$D$3:$M$50,col+1)</f>
        <v>4.8999999999999998E-3</v>
      </c>
      <c r="AL1031" s="1">
        <f t="shared" si="810"/>
        <v>5.3E-3</v>
      </c>
      <c r="AM1031" s="1">
        <f t="shared" si="832"/>
        <v>0.64031666666666653</v>
      </c>
      <c r="AN1031" s="2">
        <f t="shared" si="811"/>
        <v>1.0246999999999973</v>
      </c>
      <c r="AO1031" s="1">
        <f t="shared" si="812"/>
        <v>5.316273568613411E-2</v>
      </c>
      <c r="AP1031" s="1">
        <f t="shared" si="813"/>
        <v>1.0957089615058724</v>
      </c>
      <c r="AQ1031" s="1">
        <f t="shared" si="814"/>
        <v>1.0957089615058717</v>
      </c>
      <c r="AR1031" s="1">
        <f t="shared" si="815"/>
        <v>1.0957089615058717</v>
      </c>
      <c r="AS1031" s="1">
        <f t="shared" si="816"/>
        <v>1.0957089615058717</v>
      </c>
      <c r="AT1031" s="1">
        <f t="shared" si="817"/>
        <v>0.97613229529397938</v>
      </c>
      <c r="AU1031" s="1">
        <f t="shared" si="818"/>
        <v>1.2407455869534438</v>
      </c>
      <c r="AV1031" s="2">
        <f t="shared" si="819"/>
        <v>1030</v>
      </c>
      <c r="AW1031" s="1">
        <f t="shared" si="820"/>
        <v>1240.7455869534438</v>
      </c>
      <c r="AX1031" s="1">
        <f t="shared" si="821"/>
        <v>0.97613229529397938</v>
      </c>
      <c r="AY1031" s="1">
        <f t="shared" si="822"/>
        <v>1.0957089615058717</v>
      </c>
      <c r="AZ1031" s="1">
        <f t="shared" si="823"/>
        <v>5.3E-3</v>
      </c>
      <c r="BA1031" s="1">
        <f t="shared" si="824"/>
        <v>23.262504698220404</v>
      </c>
    </row>
    <row r="1032" spans="1:53">
      <c r="A1032" s="2">
        <f t="shared" si="789"/>
        <v>1.0309999999999973</v>
      </c>
      <c r="B1032" s="1">
        <f t="shared" si="826"/>
        <v>1.0963484999999973</v>
      </c>
      <c r="C1032" s="1">
        <f t="shared" si="790"/>
        <v>5.5509470896475822E-2</v>
      </c>
      <c r="D1032" s="1">
        <f t="shared" si="827"/>
        <v>1.1008423481626477</v>
      </c>
      <c r="E1032" s="1">
        <f t="shared" si="825"/>
        <v>1.1008737598376404</v>
      </c>
      <c r="F1032" s="1">
        <f t="shared" si="825"/>
        <v>1.1008749265692366</v>
      </c>
      <c r="G1032" s="1">
        <f t="shared" si="825"/>
        <v>1.1008749698990274</v>
      </c>
      <c r="H1032" s="1">
        <f t="shared" si="791"/>
        <v>1.27893655962137</v>
      </c>
      <c r="I1032" s="1">
        <f t="shared" si="828"/>
        <v>23.498775285928339</v>
      </c>
      <c r="J1032" s="1">
        <f>VLOOKUP($I1032,Graph!$D$3:$M$50,col)</f>
        <v>6.1000000000000004E-3</v>
      </c>
      <c r="K1032" s="1">
        <f>VLOOKUP($I1032,Graph!$D$3:$M$50,col+1)</f>
        <v>4.8999999999999998E-3</v>
      </c>
      <c r="L1032" s="1">
        <f t="shared" si="792"/>
        <v>5.3E-3</v>
      </c>
      <c r="M1032" s="1">
        <f t="shared" si="761"/>
        <v>0.64031666666666653</v>
      </c>
      <c r="N1032" s="1">
        <f t="shared" si="793"/>
        <v>1.0256999999999972</v>
      </c>
      <c r="O1032" s="1">
        <f t="shared" si="794"/>
        <v>5.3165425860006478E-2</v>
      </c>
      <c r="P1032" s="1">
        <f t="shared" si="795"/>
        <v>1.0958912633097546</v>
      </c>
      <c r="Q1032" s="1">
        <f t="shared" si="796"/>
        <v>1.0957210064944103</v>
      </c>
      <c r="R1032" s="1">
        <f t="shared" si="797"/>
        <v>1.0957150422846547</v>
      </c>
      <c r="S1032" s="1">
        <f t="shared" si="798"/>
        <v>1.0957148331771178</v>
      </c>
      <c r="T1032" s="1">
        <f t="shared" si="799"/>
        <v>0.97613964078705162</v>
      </c>
      <c r="U1032" s="1">
        <f t="shared" si="800"/>
        <v>1.2425689454641078</v>
      </c>
      <c r="V1032" s="2">
        <f t="shared" si="829"/>
        <v>23.273894388863951</v>
      </c>
      <c r="W1032" s="1">
        <f>VLOOKUP(V1032,Graph!$D$3:$M$50,col)</f>
        <v>6.1000000000000004E-3</v>
      </c>
      <c r="X1032" s="1">
        <f>VLOOKUP(V1032,Graph!$D$3:$M$50,col+1)</f>
        <v>4.8999999999999998E-3</v>
      </c>
      <c r="Y1032" s="1">
        <f t="shared" si="801"/>
        <v>5.3E-3</v>
      </c>
      <c r="Z1032" s="1">
        <f t="shared" si="830"/>
        <v>0.64031666666666653</v>
      </c>
      <c r="AA1032" s="2">
        <f t="shared" si="802"/>
        <v>1.0256999999999972</v>
      </c>
      <c r="AB1032" s="1">
        <f t="shared" si="803"/>
        <v>5.3165425860006478E-2</v>
      </c>
      <c r="AC1032" s="1">
        <f t="shared" si="804"/>
        <v>1.0957148258455074</v>
      </c>
      <c r="AD1032" s="1">
        <f t="shared" si="805"/>
        <v>1.0957148255884503</v>
      </c>
      <c r="AE1032" s="1">
        <f t="shared" si="806"/>
        <v>1.0957148255794378</v>
      </c>
      <c r="AF1032" s="1">
        <f t="shared" si="807"/>
        <v>1.0957148255791218</v>
      </c>
      <c r="AG1032" s="1">
        <f t="shared" si="808"/>
        <v>0.97613964078705162</v>
      </c>
      <c r="AH1032" s="1">
        <f t="shared" si="809"/>
        <v>1.2425689368477839</v>
      </c>
      <c r="AI1032" s="2">
        <f t="shared" si="831"/>
        <v>23.273894335068036</v>
      </c>
      <c r="AJ1032" s="1">
        <f>VLOOKUP(AI1032,Graph!$D$3:$M$50,col)</f>
        <v>6.1000000000000004E-3</v>
      </c>
      <c r="AK1032" s="1">
        <f>VLOOKUP(AI1032,Graph!$D$3:$M$50,col+1)</f>
        <v>4.8999999999999998E-3</v>
      </c>
      <c r="AL1032" s="1">
        <f t="shared" si="810"/>
        <v>5.3E-3</v>
      </c>
      <c r="AM1032" s="1">
        <f t="shared" si="832"/>
        <v>0.64031666666666653</v>
      </c>
      <c r="AN1032" s="2">
        <f t="shared" si="811"/>
        <v>1.0256999999999972</v>
      </c>
      <c r="AO1032" s="1">
        <f t="shared" si="812"/>
        <v>5.3165425860006478E-2</v>
      </c>
      <c r="AP1032" s="1">
        <f t="shared" si="813"/>
        <v>1.0957148255791107</v>
      </c>
      <c r="AQ1032" s="1">
        <f t="shared" si="814"/>
        <v>1.0957148255791105</v>
      </c>
      <c r="AR1032" s="1">
        <f t="shared" si="815"/>
        <v>1.0957148255791103</v>
      </c>
      <c r="AS1032" s="1">
        <f t="shared" si="816"/>
        <v>1.09571482557911</v>
      </c>
      <c r="AT1032" s="1">
        <f t="shared" si="817"/>
        <v>0.97613964078705162</v>
      </c>
      <c r="AU1032" s="1">
        <f t="shared" si="818"/>
        <v>1.2425689368477706</v>
      </c>
      <c r="AV1032" s="2">
        <f t="shared" si="819"/>
        <v>1031</v>
      </c>
      <c r="AW1032" s="1">
        <f t="shared" si="820"/>
        <v>1242.5689368477706</v>
      </c>
      <c r="AX1032" s="1">
        <f t="shared" si="821"/>
        <v>0.97613964078705162</v>
      </c>
      <c r="AY1032" s="1">
        <f t="shared" si="822"/>
        <v>1.09571482557911</v>
      </c>
      <c r="AZ1032" s="1">
        <f t="shared" si="823"/>
        <v>5.3E-3</v>
      </c>
      <c r="BA1032" s="1">
        <f t="shared" si="824"/>
        <v>23.273894335068036</v>
      </c>
    </row>
    <row r="1033" spans="1:53">
      <c r="A1033" s="2">
        <f t="shared" si="789"/>
        <v>1.0319999999999971</v>
      </c>
      <c r="B1033" s="1">
        <f t="shared" si="826"/>
        <v>1.0973896666666638</v>
      </c>
      <c r="C1033" s="1">
        <f t="shared" si="790"/>
        <v>5.5511718526807578E-2</v>
      </c>
      <c r="D1033" s="1">
        <f t="shared" si="827"/>
        <v>1.1008471563185744</v>
      </c>
      <c r="E1033" s="1">
        <f t="shared" si="825"/>
        <v>1.100878749744904</v>
      </c>
      <c r="F1033" s="1">
        <f t="shared" si="825"/>
        <v>1.1008799232921969</v>
      </c>
      <c r="G1033" s="1">
        <f t="shared" si="825"/>
        <v>1.1008799668774794</v>
      </c>
      <c r="H1033" s="1">
        <f t="shared" si="791"/>
        <v>1.2808035468511016</v>
      </c>
      <c r="I1033" s="1">
        <f t="shared" si="828"/>
        <v>23.510204203783683</v>
      </c>
      <c r="J1033" s="1">
        <f>VLOOKUP($I1033,Graph!$D$3:$M$50,col)</f>
        <v>6.1000000000000004E-3</v>
      </c>
      <c r="K1033" s="1">
        <f>VLOOKUP($I1033,Graph!$D$3:$M$50,col+1)</f>
        <v>4.8999999999999998E-3</v>
      </c>
      <c r="L1033" s="1">
        <f t="shared" si="792"/>
        <v>5.3E-3</v>
      </c>
      <c r="M1033" s="1">
        <f t="shared" si="761"/>
        <v>0.64031666666666653</v>
      </c>
      <c r="N1033" s="1">
        <f t="shared" si="793"/>
        <v>1.0266999999999971</v>
      </c>
      <c r="O1033" s="1">
        <f t="shared" si="794"/>
        <v>5.3168110997054208E-2</v>
      </c>
      <c r="P1033" s="1">
        <f t="shared" si="795"/>
        <v>1.0958971000948485</v>
      </c>
      <c r="Q1033" s="1">
        <f t="shared" si="796"/>
        <v>1.0957268595574305</v>
      </c>
      <c r="R1033" s="1">
        <f t="shared" si="797"/>
        <v>1.0957208955184179</v>
      </c>
      <c r="S1033" s="1">
        <f t="shared" si="798"/>
        <v>1.0957206864028888</v>
      </c>
      <c r="T1033" s="1">
        <f t="shared" si="799"/>
        <v>0.97614697206304368</v>
      </c>
      <c r="U1033" s="1">
        <f t="shared" si="800"/>
        <v>1.2443931883129009</v>
      </c>
      <c r="V1033" s="2">
        <f t="shared" si="829"/>
        <v>23.285278458676142</v>
      </c>
      <c r="W1033" s="1">
        <f>VLOOKUP(V1033,Graph!$D$3:$M$50,col)</f>
        <v>6.1000000000000004E-3</v>
      </c>
      <c r="X1033" s="1">
        <f>VLOOKUP(V1033,Graph!$D$3:$M$50,col+1)</f>
        <v>4.8999999999999998E-3</v>
      </c>
      <c r="Y1033" s="1">
        <f t="shared" si="801"/>
        <v>5.3E-3</v>
      </c>
      <c r="Z1033" s="1">
        <f t="shared" si="830"/>
        <v>0.64031666666666653</v>
      </c>
      <c r="AA1033" s="2">
        <f t="shared" si="802"/>
        <v>1.0266999999999971</v>
      </c>
      <c r="AB1033" s="1">
        <f t="shared" si="803"/>
        <v>5.3168110997054208E-2</v>
      </c>
      <c r="AC1033" s="1">
        <f t="shared" si="804"/>
        <v>1.0957206790705083</v>
      </c>
      <c r="AD1033" s="1">
        <f t="shared" si="805"/>
        <v>1.0957206788134073</v>
      </c>
      <c r="AE1033" s="1">
        <f t="shared" si="806"/>
        <v>1.0957206788043921</v>
      </c>
      <c r="AF1033" s="1">
        <f t="shared" si="807"/>
        <v>1.0957206788040759</v>
      </c>
      <c r="AG1033" s="1">
        <f t="shared" si="808"/>
        <v>0.97614697206304368</v>
      </c>
      <c r="AH1033" s="1">
        <f t="shared" si="809"/>
        <v>1.2443931796830456</v>
      </c>
      <c r="AI1033" s="2">
        <f t="shared" si="831"/>
        <v>23.285278404848412</v>
      </c>
      <c r="AJ1033" s="1">
        <f>VLOOKUP(AI1033,Graph!$D$3:$M$50,col)</f>
        <v>6.1000000000000004E-3</v>
      </c>
      <c r="AK1033" s="1">
        <f>VLOOKUP(AI1033,Graph!$D$3:$M$50,col+1)</f>
        <v>4.8999999999999998E-3</v>
      </c>
      <c r="AL1033" s="1">
        <f t="shared" si="810"/>
        <v>5.3E-3</v>
      </c>
      <c r="AM1033" s="1">
        <f t="shared" si="832"/>
        <v>0.64031666666666653</v>
      </c>
      <c r="AN1033" s="2">
        <f t="shared" si="811"/>
        <v>1.0266999999999971</v>
      </c>
      <c r="AO1033" s="1">
        <f t="shared" si="812"/>
        <v>5.3168110997054208E-2</v>
      </c>
      <c r="AP1033" s="1">
        <f t="shared" si="813"/>
        <v>1.0957206788040648</v>
      </c>
      <c r="AQ1033" s="1">
        <f t="shared" si="814"/>
        <v>1.0957206788040645</v>
      </c>
      <c r="AR1033" s="1">
        <f t="shared" si="815"/>
        <v>1.0957206788040645</v>
      </c>
      <c r="AS1033" s="1">
        <f t="shared" si="816"/>
        <v>1.0957206788040645</v>
      </c>
      <c r="AT1033" s="1">
        <f t="shared" si="817"/>
        <v>0.97614697206304368</v>
      </c>
      <c r="AU1033" s="1">
        <f t="shared" si="818"/>
        <v>1.2443931796830328</v>
      </c>
      <c r="AV1033" s="2">
        <f t="shared" si="819"/>
        <v>1032</v>
      </c>
      <c r="AW1033" s="1">
        <f t="shared" si="820"/>
        <v>1244.3931796830327</v>
      </c>
      <c r="AX1033" s="1">
        <f t="shared" si="821"/>
        <v>0.97614697206304368</v>
      </c>
      <c r="AY1033" s="1">
        <f t="shared" si="822"/>
        <v>1.0957206788040645</v>
      </c>
      <c r="AZ1033" s="1">
        <f t="shared" si="823"/>
        <v>5.3E-3</v>
      </c>
      <c r="BA1033" s="1">
        <f t="shared" si="824"/>
        <v>23.285278404848412</v>
      </c>
    </row>
    <row r="1034" spans="1:53">
      <c r="A1034" s="2">
        <f t="shared" si="789"/>
        <v>1.032999999999997</v>
      </c>
      <c r="B1034" s="1">
        <f t="shared" si="826"/>
        <v>1.0984308333333304</v>
      </c>
      <c r="C1034" s="1">
        <f t="shared" si="790"/>
        <v>5.5513961941602845E-2</v>
      </c>
      <c r="D1034" s="1">
        <f t="shared" si="827"/>
        <v>1.1008519555194041</v>
      </c>
      <c r="E1034" s="1">
        <f t="shared" si="825"/>
        <v>1.1008837303863566</v>
      </c>
      <c r="F1034" s="1">
        <f t="shared" si="825"/>
        <v>1.1008849107384293</v>
      </c>
      <c r="G1034" s="1">
        <f t="shared" si="825"/>
        <v>1.1008849545788215</v>
      </c>
      <c r="H1034" s="1">
        <f t="shared" si="791"/>
        <v>1.2826714421260621</v>
      </c>
      <c r="I1034" s="1">
        <f t="shared" si="828"/>
        <v>23.521627571223505</v>
      </c>
      <c r="J1034" s="1">
        <f>VLOOKUP($I1034,Graph!$D$3:$M$50,col)</f>
        <v>6.1000000000000004E-3</v>
      </c>
      <c r="K1034" s="1">
        <f>VLOOKUP($I1034,Graph!$D$3:$M$50,col+1)</f>
        <v>4.8999999999999998E-3</v>
      </c>
      <c r="L1034" s="1">
        <f t="shared" si="792"/>
        <v>5.3E-3</v>
      </c>
      <c r="M1034" s="1">
        <f t="shared" si="761"/>
        <v>0.64031666666666653</v>
      </c>
      <c r="N1034" s="1">
        <f t="shared" si="793"/>
        <v>1.0276999999999969</v>
      </c>
      <c r="O1034" s="1">
        <f t="shared" si="794"/>
        <v>5.3170791111407184E-2</v>
      </c>
      <c r="P1034" s="1">
        <f t="shared" si="795"/>
        <v>1.0959029260866138</v>
      </c>
      <c r="Q1034" s="1">
        <f t="shared" si="796"/>
        <v>1.0957327018022722</v>
      </c>
      <c r="R1034" s="1">
        <f t="shared" si="797"/>
        <v>1.0957267379339415</v>
      </c>
      <c r="S1034" s="1">
        <f t="shared" si="798"/>
        <v>1.0957265288104447</v>
      </c>
      <c r="T1034" s="1">
        <f t="shared" si="799"/>
        <v>0.97615428916319102</v>
      </c>
      <c r="U1034" s="1">
        <f t="shared" si="800"/>
        <v>1.2462183236655495</v>
      </c>
      <c r="V1034" s="2">
        <f t="shared" si="829"/>
        <v>23.296656969571089</v>
      </c>
      <c r="W1034" s="1">
        <f>VLOOKUP(V1034,Graph!$D$3:$M$50,col)</f>
        <v>6.1000000000000004E-3</v>
      </c>
      <c r="X1034" s="1">
        <f>VLOOKUP(V1034,Graph!$D$3:$M$50,col+1)</f>
        <v>4.8999999999999998E-3</v>
      </c>
      <c r="Y1034" s="1">
        <f t="shared" si="801"/>
        <v>5.3E-3</v>
      </c>
      <c r="Z1034" s="1">
        <f t="shared" si="830"/>
        <v>0.64031666666666653</v>
      </c>
      <c r="AA1034" s="2">
        <f t="shared" si="802"/>
        <v>1.0276999999999969</v>
      </c>
      <c r="AB1034" s="1">
        <f t="shared" si="803"/>
        <v>5.3170791111407184E-2</v>
      </c>
      <c r="AC1034" s="1">
        <f t="shared" si="804"/>
        <v>1.0957265214772958</v>
      </c>
      <c r="AD1034" s="1">
        <f t="shared" si="805"/>
        <v>1.0957265212201501</v>
      </c>
      <c r="AE1034" s="1">
        <f t="shared" si="806"/>
        <v>1.0957265212111331</v>
      </c>
      <c r="AF1034" s="1">
        <f t="shared" si="807"/>
        <v>1.0957265212108169</v>
      </c>
      <c r="AG1034" s="1">
        <f t="shared" si="808"/>
        <v>0.97615428916319102</v>
      </c>
      <c r="AH1034" s="1">
        <f t="shared" si="809"/>
        <v>1.2462183150221562</v>
      </c>
      <c r="AI1034" s="2">
        <f t="shared" si="831"/>
        <v>23.296656915711569</v>
      </c>
      <c r="AJ1034" s="1">
        <f>VLOOKUP(AI1034,Graph!$D$3:$M$50,col)</f>
        <v>6.1000000000000004E-3</v>
      </c>
      <c r="AK1034" s="1">
        <f>VLOOKUP(AI1034,Graph!$D$3:$M$50,col+1)</f>
        <v>4.8999999999999998E-3</v>
      </c>
      <c r="AL1034" s="1">
        <f t="shared" si="810"/>
        <v>5.3E-3</v>
      </c>
      <c r="AM1034" s="1">
        <f t="shared" si="832"/>
        <v>0.64031666666666653</v>
      </c>
      <c r="AN1034" s="2">
        <f t="shared" si="811"/>
        <v>1.0276999999999969</v>
      </c>
      <c r="AO1034" s="1">
        <f t="shared" si="812"/>
        <v>5.3170791111407184E-2</v>
      </c>
      <c r="AP1034" s="1">
        <f t="shared" si="813"/>
        <v>1.095726521210806</v>
      </c>
      <c r="AQ1034" s="1">
        <f t="shared" si="814"/>
        <v>1.0957265212108054</v>
      </c>
      <c r="AR1034" s="1">
        <f t="shared" si="815"/>
        <v>1.0957265212108056</v>
      </c>
      <c r="AS1034" s="1">
        <f t="shared" si="816"/>
        <v>1.0957265212108056</v>
      </c>
      <c r="AT1034" s="1">
        <f t="shared" si="817"/>
        <v>0.97615428916319102</v>
      </c>
      <c r="AU1034" s="1">
        <f t="shared" si="818"/>
        <v>1.2462183150221431</v>
      </c>
      <c r="AV1034" s="2">
        <f t="shared" si="819"/>
        <v>1033</v>
      </c>
      <c r="AW1034" s="1">
        <f t="shared" si="820"/>
        <v>1246.2183150221431</v>
      </c>
      <c r="AX1034" s="1">
        <f t="shared" si="821"/>
        <v>0.97615428916319102</v>
      </c>
      <c r="AY1034" s="1">
        <f t="shared" si="822"/>
        <v>1.0957265212108056</v>
      </c>
      <c r="AZ1034" s="1">
        <f t="shared" si="823"/>
        <v>5.3E-3</v>
      </c>
      <c r="BA1034" s="1">
        <f t="shared" si="824"/>
        <v>23.296656915711569</v>
      </c>
    </row>
    <row r="1035" spans="1:53">
      <c r="A1035" s="2">
        <f t="shared" si="789"/>
        <v>1.0339999999999969</v>
      </c>
      <c r="B1035" s="1">
        <f t="shared" si="826"/>
        <v>1.0994719999999969</v>
      </c>
      <c r="C1035" s="1">
        <f t="shared" si="790"/>
        <v>5.5516201152708805E-2</v>
      </c>
      <c r="D1035" s="1">
        <f t="shared" si="827"/>
        <v>1.1008567457901277</v>
      </c>
      <c r="E1035" s="1">
        <f t="shared" si="825"/>
        <v>1.1008887017877802</v>
      </c>
      <c r="F1035" s="1">
        <f t="shared" si="825"/>
        <v>1.1008898889337428</v>
      </c>
      <c r="G1035" s="1">
        <f t="shared" si="825"/>
        <v>1.1008899330288624</v>
      </c>
      <c r="H1035" s="1">
        <f t="shared" si="791"/>
        <v>1.2845402450048691</v>
      </c>
      <c r="I1035" s="1">
        <f t="shared" si="828"/>
        <v>23.533045396322844</v>
      </c>
      <c r="J1035" s="1">
        <f>VLOOKUP($I1035,Graph!$D$3:$M$50,col)</f>
        <v>6.1000000000000004E-3</v>
      </c>
      <c r="K1035" s="1">
        <f>VLOOKUP($I1035,Graph!$D$3:$M$50,col+1)</f>
        <v>4.8999999999999998E-3</v>
      </c>
      <c r="L1035" s="1">
        <f t="shared" si="792"/>
        <v>5.3E-3</v>
      </c>
      <c r="M1035" s="1">
        <f t="shared" si="761"/>
        <v>0.64031666666666653</v>
      </c>
      <c r="N1035" s="1">
        <f t="shared" si="793"/>
        <v>1.0286999999999968</v>
      </c>
      <c r="O1035" s="1">
        <f t="shared" si="794"/>
        <v>5.3173466217142543E-2</v>
      </c>
      <c r="P1035" s="1">
        <f t="shared" si="795"/>
        <v>1.0959087413149564</v>
      </c>
      <c r="Q1035" s="1">
        <f t="shared" si="796"/>
        <v>1.0957385332588954</v>
      </c>
      <c r="R1035" s="1">
        <f t="shared" si="797"/>
        <v>1.0957325695611866</v>
      </c>
      <c r="S1035" s="1">
        <f t="shared" si="798"/>
        <v>1.0957323604297462</v>
      </c>
      <c r="T1035" s="1">
        <f t="shared" si="799"/>
        <v>0.97616159212856957</v>
      </c>
      <c r="U1035" s="1">
        <f t="shared" si="800"/>
        <v>1.2480443510856085</v>
      </c>
      <c r="V1035" s="2">
        <f t="shared" si="829"/>
        <v>23.308029929678977</v>
      </c>
      <c r="W1035" s="1">
        <f>VLOOKUP(V1035,Graph!$D$3:$M$50,col)</f>
        <v>6.1000000000000004E-3</v>
      </c>
      <c r="X1035" s="1">
        <f>VLOOKUP(V1035,Graph!$D$3:$M$50,col+1)</f>
        <v>4.8999999999999998E-3</v>
      </c>
      <c r="Y1035" s="1">
        <f t="shared" si="801"/>
        <v>5.3E-3</v>
      </c>
      <c r="Z1035" s="1">
        <f t="shared" si="830"/>
        <v>0.64031666666666653</v>
      </c>
      <c r="AA1035" s="2">
        <f t="shared" si="802"/>
        <v>1.0286999999999968</v>
      </c>
      <c r="AB1035" s="1">
        <f t="shared" si="803"/>
        <v>5.3173466217142543E-2</v>
      </c>
      <c r="AC1035" s="1">
        <f t="shared" si="804"/>
        <v>1.0957323530958301</v>
      </c>
      <c r="AD1035" s="1">
        <f t="shared" si="805"/>
        <v>1.0957323528386409</v>
      </c>
      <c r="AE1035" s="1">
        <f t="shared" si="806"/>
        <v>1.0957323528296217</v>
      </c>
      <c r="AF1035" s="1">
        <f t="shared" si="807"/>
        <v>1.0957323528293053</v>
      </c>
      <c r="AG1035" s="1">
        <f t="shared" si="808"/>
        <v>0.97616159212856957</v>
      </c>
      <c r="AH1035" s="1">
        <f t="shared" si="809"/>
        <v>1.2480443424286705</v>
      </c>
      <c r="AI1035" s="2">
        <f t="shared" si="831"/>
        <v>23.308029875787678</v>
      </c>
      <c r="AJ1035" s="1">
        <f>VLOOKUP(AI1035,Graph!$D$3:$M$50,col)</f>
        <v>6.1000000000000004E-3</v>
      </c>
      <c r="AK1035" s="1">
        <f>VLOOKUP(AI1035,Graph!$D$3:$M$50,col+1)</f>
        <v>4.8999999999999998E-3</v>
      </c>
      <c r="AL1035" s="1">
        <f t="shared" si="810"/>
        <v>5.3E-3</v>
      </c>
      <c r="AM1035" s="1">
        <f t="shared" si="832"/>
        <v>0.64031666666666653</v>
      </c>
      <c r="AN1035" s="2">
        <f t="shared" si="811"/>
        <v>1.0286999999999968</v>
      </c>
      <c r="AO1035" s="1">
        <f t="shared" si="812"/>
        <v>5.3173466217142543E-2</v>
      </c>
      <c r="AP1035" s="1">
        <f t="shared" si="813"/>
        <v>1.0957323528292942</v>
      </c>
      <c r="AQ1035" s="1">
        <f t="shared" si="814"/>
        <v>1.0957323528292935</v>
      </c>
      <c r="AR1035" s="1">
        <f t="shared" si="815"/>
        <v>1.0957323528292935</v>
      </c>
      <c r="AS1035" s="1">
        <f t="shared" si="816"/>
        <v>1.0957323528292935</v>
      </c>
      <c r="AT1035" s="1">
        <f t="shared" si="817"/>
        <v>0.97616159212856957</v>
      </c>
      <c r="AU1035" s="1">
        <f t="shared" si="818"/>
        <v>1.2480443424286569</v>
      </c>
      <c r="AV1035" s="2">
        <f t="shared" si="819"/>
        <v>1034</v>
      </c>
      <c r="AW1035" s="1">
        <f t="shared" si="820"/>
        <v>1248.0443424286568</v>
      </c>
      <c r="AX1035" s="1">
        <f t="shared" si="821"/>
        <v>0.97616159212856957</v>
      </c>
      <c r="AY1035" s="1">
        <f t="shared" si="822"/>
        <v>1.0957323528292935</v>
      </c>
      <c r="AZ1035" s="1">
        <f t="shared" si="823"/>
        <v>5.3E-3</v>
      </c>
      <c r="BA1035" s="1">
        <f t="shared" si="824"/>
        <v>23.308029875787678</v>
      </c>
    </row>
    <row r="1036" spans="1:53">
      <c r="A1036" s="2">
        <f t="shared" si="789"/>
        <v>1.0349999999999968</v>
      </c>
      <c r="B1036" s="1">
        <f t="shared" si="826"/>
        <v>1.1005131666666634</v>
      </c>
      <c r="C1036" s="1">
        <f t="shared" si="790"/>
        <v>5.5518436171928268E-2</v>
      </c>
      <c r="D1036" s="1">
        <f t="shared" si="827"/>
        <v>1.100861527155645</v>
      </c>
      <c r="E1036" s="1">
        <f t="shared" si="825"/>
        <v>1.1008936639748619</v>
      </c>
      <c r="F1036" s="1">
        <f t="shared" si="825"/>
        <v>1.1008948579038489</v>
      </c>
      <c r="G1036" s="1">
        <f t="shared" si="825"/>
        <v>1.1008949022533157</v>
      </c>
      <c r="H1036" s="1">
        <f t="shared" si="791"/>
        <v>1.2864099550467847</v>
      </c>
      <c r="I1036" s="1">
        <f t="shared" si="828"/>
        <v>23.54445768713725</v>
      </c>
      <c r="J1036" s="1">
        <f>VLOOKUP($I1036,Graph!$D$3:$M$50,col)</f>
        <v>6.1000000000000004E-3</v>
      </c>
      <c r="K1036" s="1">
        <f>VLOOKUP($I1036,Graph!$D$3:$M$50,col+1)</f>
        <v>4.8999999999999998E-3</v>
      </c>
      <c r="L1036" s="1">
        <f t="shared" si="792"/>
        <v>5.3E-3</v>
      </c>
      <c r="M1036" s="1">
        <f t="shared" si="761"/>
        <v>0.64031666666666653</v>
      </c>
      <c r="N1036" s="1">
        <f t="shared" si="793"/>
        <v>1.0296999999999967</v>
      </c>
      <c r="O1036" s="1">
        <f t="shared" si="794"/>
        <v>5.317613632828485E-2</v>
      </c>
      <c r="P1036" s="1">
        <f t="shared" si="795"/>
        <v>1.0959145458096722</v>
      </c>
      <c r="Q1036" s="1">
        <f t="shared" si="796"/>
        <v>1.0957443539571503</v>
      </c>
      <c r="R1036" s="1">
        <f t="shared" si="797"/>
        <v>1.0957383904300018</v>
      </c>
      <c r="S1036" s="1">
        <f t="shared" si="798"/>
        <v>1.0957381812906422</v>
      </c>
      <c r="T1036" s="1">
        <f t="shared" si="799"/>
        <v>0.97616888100009702</v>
      </c>
      <c r="U1036" s="1">
        <f t="shared" si="800"/>
        <v>1.2498712701372729</v>
      </c>
      <c r="V1036" s="2">
        <f t="shared" si="829"/>
        <v>23.31939734711019</v>
      </c>
      <c r="W1036" s="1">
        <f>VLOOKUP(V1036,Graph!$D$3:$M$50,col)</f>
        <v>6.1000000000000004E-3</v>
      </c>
      <c r="X1036" s="1">
        <f>VLOOKUP(V1036,Graph!$D$3:$M$50,col+1)</f>
        <v>4.8999999999999998E-3</v>
      </c>
      <c r="Y1036" s="1">
        <f t="shared" si="801"/>
        <v>5.3E-3</v>
      </c>
      <c r="Z1036" s="1">
        <f t="shared" si="830"/>
        <v>0.64031666666666653</v>
      </c>
      <c r="AA1036" s="2">
        <f t="shared" si="802"/>
        <v>1.0296999999999967</v>
      </c>
      <c r="AB1036" s="1">
        <f t="shared" si="803"/>
        <v>5.317613632828485E-2</v>
      </c>
      <c r="AC1036" s="1">
        <f t="shared" si="804"/>
        <v>1.0957381739559608</v>
      </c>
      <c r="AD1036" s="1">
        <f t="shared" si="805"/>
        <v>1.0957381736987275</v>
      </c>
      <c r="AE1036" s="1">
        <f t="shared" si="806"/>
        <v>1.0957381736897061</v>
      </c>
      <c r="AF1036" s="1">
        <f t="shared" si="807"/>
        <v>1.0957381736893899</v>
      </c>
      <c r="AG1036" s="1">
        <f t="shared" si="808"/>
        <v>0.97616888100009702</v>
      </c>
      <c r="AH1036" s="1">
        <f t="shared" si="809"/>
        <v>1.2498712614667831</v>
      </c>
      <c r="AI1036" s="2">
        <f t="shared" si="831"/>
        <v>23.319397293187148</v>
      </c>
      <c r="AJ1036" s="1">
        <f>VLOOKUP(AI1036,Graph!$D$3:$M$50,col)</f>
        <v>6.1000000000000004E-3</v>
      </c>
      <c r="AK1036" s="1">
        <f>VLOOKUP(AI1036,Graph!$D$3:$M$50,col+1)</f>
        <v>4.8999999999999998E-3</v>
      </c>
      <c r="AL1036" s="1">
        <f t="shared" si="810"/>
        <v>5.3E-3</v>
      </c>
      <c r="AM1036" s="1">
        <f t="shared" si="832"/>
        <v>0.64031666666666653</v>
      </c>
      <c r="AN1036" s="2">
        <f t="shared" si="811"/>
        <v>1.0296999999999967</v>
      </c>
      <c r="AO1036" s="1">
        <f t="shared" si="812"/>
        <v>5.317613632828485E-2</v>
      </c>
      <c r="AP1036" s="1">
        <f t="shared" si="813"/>
        <v>1.0957381736893785</v>
      </c>
      <c r="AQ1036" s="1">
        <f t="shared" si="814"/>
        <v>1.0957381736893781</v>
      </c>
      <c r="AR1036" s="1">
        <f t="shared" si="815"/>
        <v>1.0957381736893781</v>
      </c>
      <c r="AS1036" s="1">
        <f t="shared" si="816"/>
        <v>1.0957381736893781</v>
      </c>
      <c r="AT1036" s="1">
        <f t="shared" si="817"/>
        <v>0.97616888100009702</v>
      </c>
      <c r="AU1036" s="1">
        <f t="shared" si="818"/>
        <v>1.2498712614667697</v>
      </c>
      <c r="AV1036" s="2">
        <f t="shared" si="819"/>
        <v>1035</v>
      </c>
      <c r="AW1036" s="1">
        <f t="shared" si="820"/>
        <v>1249.8712614667697</v>
      </c>
      <c r="AX1036" s="1">
        <f t="shared" si="821"/>
        <v>0.97616888100009702</v>
      </c>
      <c r="AY1036" s="1">
        <f t="shared" si="822"/>
        <v>1.0957381736893781</v>
      </c>
      <c r="AZ1036" s="1">
        <f t="shared" si="823"/>
        <v>5.3E-3</v>
      </c>
      <c r="BA1036" s="1">
        <f t="shared" si="824"/>
        <v>23.319397293187148</v>
      </c>
    </row>
    <row r="1037" spans="1:53">
      <c r="A1037" s="2">
        <f t="shared" si="789"/>
        <v>1.0359999999999967</v>
      </c>
      <c r="B1037" s="1">
        <f t="shared" si="826"/>
        <v>1.10155433333333</v>
      </c>
      <c r="C1037" s="1">
        <f t="shared" si="790"/>
        <v>5.5520667011019931E-2</v>
      </c>
      <c r="D1037" s="1">
        <f t="shared" si="827"/>
        <v>1.1008662996407623</v>
      </c>
      <c r="E1037" s="1">
        <f t="shared" si="825"/>
        <v>1.1008986169731922</v>
      </c>
      <c r="F1037" s="1">
        <f t="shared" si="825"/>
        <v>1.1008998176743645</v>
      </c>
      <c r="G1037" s="1">
        <f t="shared" si="825"/>
        <v>1.100899862277799</v>
      </c>
      <c r="H1037" s="1">
        <f t="shared" si="791"/>
        <v>1.2882805718117116</v>
      </c>
      <c r="I1037" s="1">
        <f t="shared" si="828"/>
        <v>23.555864451702732</v>
      </c>
      <c r="J1037" s="1">
        <f>VLOOKUP($I1037,Graph!$D$3:$M$50,col)</f>
        <v>6.1000000000000004E-3</v>
      </c>
      <c r="K1037" s="1">
        <f>VLOOKUP($I1037,Graph!$D$3:$M$50,col+1)</f>
        <v>4.8999999999999998E-3</v>
      </c>
      <c r="L1037" s="1">
        <f t="shared" si="792"/>
        <v>5.3E-3</v>
      </c>
      <c r="M1037" s="1">
        <f t="shared" si="761"/>
        <v>0.64031666666666653</v>
      </c>
      <c r="N1037" s="1">
        <f t="shared" si="793"/>
        <v>1.0306999999999966</v>
      </c>
      <c r="O1037" s="1">
        <f t="shared" si="794"/>
        <v>5.3178801458806352E-2</v>
      </c>
      <c r="P1037" s="1">
        <f t="shared" si="795"/>
        <v>1.0959203396004469</v>
      </c>
      <c r="Q1037" s="1">
        <f t="shared" si="796"/>
        <v>1.0957501639267775</v>
      </c>
      <c r="R1037" s="1">
        <f t="shared" si="797"/>
        <v>1.095744200570127</v>
      </c>
      <c r="S1037" s="1">
        <f t="shared" si="798"/>
        <v>1.0957439914228717</v>
      </c>
      <c r="T1037" s="1">
        <f t="shared" si="799"/>
        <v>0.97617615581853301</v>
      </c>
      <c r="U1037" s="1">
        <f t="shared" si="800"/>
        <v>1.2516990803853754</v>
      </c>
      <c r="V1037" s="2">
        <f t="shared" si="829"/>
        <v>23.330759229955412</v>
      </c>
      <c r="W1037" s="1">
        <f>VLOOKUP(V1037,Graph!$D$3:$M$50,col)</f>
        <v>6.1000000000000004E-3</v>
      </c>
      <c r="X1037" s="1">
        <f>VLOOKUP(V1037,Graph!$D$3:$M$50,col+1)</f>
        <v>4.8999999999999998E-3</v>
      </c>
      <c r="Y1037" s="1">
        <f t="shared" si="801"/>
        <v>5.3E-3</v>
      </c>
      <c r="Z1037" s="1">
        <f t="shared" si="830"/>
        <v>0.64031666666666653</v>
      </c>
      <c r="AA1037" s="2">
        <f t="shared" si="802"/>
        <v>1.0306999999999966</v>
      </c>
      <c r="AB1037" s="1">
        <f t="shared" si="803"/>
        <v>5.3178801458806352E-2</v>
      </c>
      <c r="AC1037" s="1">
        <f t="shared" si="804"/>
        <v>1.0957439840874272</v>
      </c>
      <c r="AD1037" s="1">
        <f t="shared" si="805"/>
        <v>1.0957439838301501</v>
      </c>
      <c r="AE1037" s="1">
        <f t="shared" si="806"/>
        <v>1.0957439838211267</v>
      </c>
      <c r="AF1037" s="1">
        <f t="shared" si="807"/>
        <v>1.0957439838208103</v>
      </c>
      <c r="AG1037" s="1">
        <f t="shared" si="808"/>
        <v>0.97617615581853301</v>
      </c>
      <c r="AH1037" s="1">
        <f t="shared" si="809"/>
        <v>1.2516990717013274</v>
      </c>
      <c r="AI1037" s="2">
        <f t="shared" si="831"/>
        <v>23.330759176000637</v>
      </c>
      <c r="AJ1037" s="1">
        <f>VLOOKUP(AI1037,Graph!$D$3:$M$50,col)</f>
        <v>6.1000000000000004E-3</v>
      </c>
      <c r="AK1037" s="1">
        <f>VLOOKUP(AI1037,Graph!$D$3:$M$50,col+1)</f>
        <v>4.8999999999999998E-3</v>
      </c>
      <c r="AL1037" s="1">
        <f t="shared" si="810"/>
        <v>5.3E-3</v>
      </c>
      <c r="AM1037" s="1">
        <f t="shared" si="832"/>
        <v>0.64031666666666653</v>
      </c>
      <c r="AN1037" s="2">
        <f t="shared" si="811"/>
        <v>1.0306999999999966</v>
      </c>
      <c r="AO1037" s="1">
        <f t="shared" si="812"/>
        <v>5.3178801458806352E-2</v>
      </c>
      <c r="AP1037" s="1">
        <f t="shared" si="813"/>
        <v>1.0957439838207992</v>
      </c>
      <c r="AQ1037" s="1">
        <f t="shared" si="814"/>
        <v>1.0957439838207985</v>
      </c>
      <c r="AR1037" s="1">
        <f t="shared" si="815"/>
        <v>1.0957439838207985</v>
      </c>
      <c r="AS1037" s="1">
        <f t="shared" si="816"/>
        <v>1.0957439838207985</v>
      </c>
      <c r="AT1037" s="1">
        <f t="shared" si="817"/>
        <v>0.97617615581853301</v>
      </c>
      <c r="AU1037" s="1">
        <f t="shared" si="818"/>
        <v>1.2516990717013141</v>
      </c>
      <c r="AV1037" s="2">
        <f t="shared" si="819"/>
        <v>1036</v>
      </c>
      <c r="AW1037" s="1">
        <f t="shared" si="820"/>
        <v>1251.6990717013141</v>
      </c>
      <c r="AX1037" s="1">
        <f t="shared" si="821"/>
        <v>0.97617615581853301</v>
      </c>
      <c r="AY1037" s="1">
        <f t="shared" si="822"/>
        <v>1.0957439838207985</v>
      </c>
      <c r="AZ1037" s="1">
        <f t="shared" si="823"/>
        <v>5.3E-3</v>
      </c>
      <c r="BA1037" s="1">
        <f t="shared" si="824"/>
        <v>23.330759176000637</v>
      </c>
    </row>
    <row r="1038" spans="1:53">
      <c r="A1038" s="2">
        <f t="shared" si="789"/>
        <v>1.0369999999999966</v>
      </c>
      <c r="B1038" s="1">
        <f t="shared" si="826"/>
        <v>1.1025954999999965</v>
      </c>
      <c r="C1038" s="1">
        <f t="shared" si="790"/>
        <v>5.5522893681698555E-2</v>
      </c>
      <c r="D1038" s="1">
        <f t="shared" si="827"/>
        <v>1.1008710632701943</v>
      </c>
      <c r="E1038" s="1">
        <f t="shared" si="825"/>
        <v>1.1009035608082689</v>
      </c>
      <c r="F1038" s="1">
        <f t="shared" si="825"/>
        <v>1.1009047682708126</v>
      </c>
      <c r="G1038" s="1">
        <f t="shared" si="825"/>
        <v>1.1009048131278354</v>
      </c>
      <c r="H1038" s="1">
        <f t="shared" si="791"/>
        <v>1.2901520948601926</v>
      </c>
      <c r="I1038" s="1">
        <f t="shared" si="828"/>
        <v>23.5672656980359</v>
      </c>
      <c r="J1038" s="1">
        <f>VLOOKUP($I1038,Graph!$D$3:$M$50,col)</f>
        <v>6.1000000000000004E-3</v>
      </c>
      <c r="K1038" s="1">
        <f>VLOOKUP($I1038,Graph!$D$3:$M$50,col+1)</f>
        <v>4.8999999999999998E-3</v>
      </c>
      <c r="L1038" s="1">
        <f t="shared" si="792"/>
        <v>5.3E-3</v>
      </c>
      <c r="M1038" s="1">
        <f t="shared" si="761"/>
        <v>0.64031666666666653</v>
      </c>
      <c r="N1038" s="1">
        <f t="shared" si="793"/>
        <v>1.0316999999999965</v>
      </c>
      <c r="O1038" s="1">
        <f t="shared" si="794"/>
        <v>5.3181461622627338E-2</v>
      </c>
      <c r="P1038" s="1">
        <f t="shared" si="795"/>
        <v>1.0959261227168569</v>
      </c>
      <c r="Q1038" s="1">
        <f t="shared" si="796"/>
        <v>1.0957559631974072</v>
      </c>
      <c r="R1038" s="1">
        <f t="shared" si="797"/>
        <v>1.0957500000111922</v>
      </c>
      <c r="S1038" s="1">
        <f t="shared" si="798"/>
        <v>1.0957497908560665</v>
      </c>
      <c r="T1038" s="1">
        <f t="shared" si="799"/>
        <v>0.97618341662448027</v>
      </c>
      <c r="U1038" s="1">
        <f t="shared" si="800"/>
        <v>1.2535277813953869</v>
      </c>
      <c r="V1038" s="2">
        <f t="shared" si="829"/>
        <v>23.342115586285662</v>
      </c>
      <c r="W1038" s="1">
        <f>VLOOKUP(V1038,Graph!$D$3:$M$50,col)</f>
        <v>6.1000000000000004E-3</v>
      </c>
      <c r="X1038" s="1">
        <f>VLOOKUP(V1038,Graph!$D$3:$M$50,col+1)</f>
        <v>4.8999999999999998E-3</v>
      </c>
      <c r="Y1038" s="1">
        <f t="shared" si="801"/>
        <v>5.3E-3</v>
      </c>
      <c r="Z1038" s="1">
        <f t="shared" si="830"/>
        <v>0.64031666666666653</v>
      </c>
      <c r="AA1038" s="2">
        <f t="shared" si="802"/>
        <v>1.0316999999999965</v>
      </c>
      <c r="AB1038" s="1">
        <f t="shared" si="803"/>
        <v>5.3181461622627338E-2</v>
      </c>
      <c r="AC1038" s="1">
        <f t="shared" si="804"/>
        <v>1.0957497835198595</v>
      </c>
      <c r="AD1038" s="1">
        <f t="shared" si="805"/>
        <v>1.0957497832625387</v>
      </c>
      <c r="AE1038" s="1">
        <f t="shared" si="806"/>
        <v>1.0957497832535132</v>
      </c>
      <c r="AF1038" s="1">
        <f t="shared" si="807"/>
        <v>1.0957497832531968</v>
      </c>
      <c r="AG1038" s="1">
        <f t="shared" si="808"/>
        <v>0.97618341662448027</v>
      </c>
      <c r="AH1038" s="1">
        <f t="shared" si="809"/>
        <v>1.2535277726977732</v>
      </c>
      <c r="AI1038" s="2">
        <f t="shared" si="831"/>
        <v>23.342115532299164</v>
      </c>
      <c r="AJ1038" s="1">
        <f>VLOOKUP(AI1038,Graph!$D$3:$M$50,col)</f>
        <v>6.1000000000000004E-3</v>
      </c>
      <c r="AK1038" s="1">
        <f>VLOOKUP(AI1038,Graph!$D$3:$M$50,col+1)</f>
        <v>4.8999999999999998E-3</v>
      </c>
      <c r="AL1038" s="1">
        <f t="shared" si="810"/>
        <v>5.3E-3</v>
      </c>
      <c r="AM1038" s="1">
        <f t="shared" si="832"/>
        <v>0.64031666666666653</v>
      </c>
      <c r="AN1038" s="2">
        <f t="shared" si="811"/>
        <v>1.0316999999999965</v>
      </c>
      <c r="AO1038" s="1">
        <f t="shared" si="812"/>
        <v>5.3181461622627338E-2</v>
      </c>
      <c r="AP1038" s="1">
        <f t="shared" si="813"/>
        <v>1.0957497832531853</v>
      </c>
      <c r="AQ1038" s="1">
        <f t="shared" si="814"/>
        <v>1.0957497832531851</v>
      </c>
      <c r="AR1038" s="1">
        <f t="shared" si="815"/>
        <v>1.0957497832531851</v>
      </c>
      <c r="AS1038" s="1">
        <f t="shared" si="816"/>
        <v>1.0957497832531851</v>
      </c>
      <c r="AT1038" s="1">
        <f t="shared" si="817"/>
        <v>0.97618341662448027</v>
      </c>
      <c r="AU1038" s="1">
        <f t="shared" si="818"/>
        <v>1.2535277726977598</v>
      </c>
      <c r="AV1038" s="2">
        <f t="shared" si="819"/>
        <v>1037</v>
      </c>
      <c r="AW1038" s="1">
        <f t="shared" si="820"/>
        <v>1253.5277726977599</v>
      </c>
      <c r="AX1038" s="1">
        <f t="shared" si="821"/>
        <v>0.97618341662448027</v>
      </c>
      <c r="AY1038" s="1">
        <f t="shared" si="822"/>
        <v>1.0957497832531851</v>
      </c>
      <c r="AZ1038" s="1">
        <f t="shared" si="823"/>
        <v>5.3E-3</v>
      </c>
      <c r="BA1038" s="1">
        <f t="shared" si="824"/>
        <v>23.342115532299164</v>
      </c>
    </row>
    <row r="1039" spans="1:53">
      <c r="A1039" s="2">
        <f t="shared" si="789"/>
        <v>1.0379999999999965</v>
      </c>
      <c r="B1039" s="1">
        <f t="shared" si="826"/>
        <v>1.1036366666666633</v>
      </c>
      <c r="C1039" s="1">
        <f t="shared" si="790"/>
        <v>5.552511619563516E-2</v>
      </c>
      <c r="D1039" s="1">
        <f t="shared" si="827"/>
        <v>1.1008758180685643</v>
      </c>
      <c r="E1039" s="1">
        <f t="shared" si="825"/>
        <v>1.1009084955054942</v>
      </c>
      <c r="F1039" s="1">
        <f t="shared" si="825"/>
        <v>1.1009097097186207</v>
      </c>
      <c r="G1039" s="1">
        <f t="shared" si="825"/>
        <v>1.100909754828854</v>
      </c>
      <c r="H1039" s="1">
        <f t="shared" si="791"/>
        <v>1.2920245237534096</v>
      </c>
      <c r="I1039" s="1">
        <f t="shared" si="828"/>
        <v>23.578661434134013</v>
      </c>
      <c r="J1039" s="1">
        <f>VLOOKUP($I1039,Graph!$D$3:$M$50,col)</f>
        <v>6.1000000000000004E-3</v>
      </c>
      <c r="K1039" s="1">
        <f>VLOOKUP($I1039,Graph!$D$3:$M$50,col+1)</f>
        <v>4.8999999999999998E-3</v>
      </c>
      <c r="L1039" s="1">
        <f t="shared" si="792"/>
        <v>5.3E-3</v>
      </c>
      <c r="M1039" s="1">
        <f t="shared" si="761"/>
        <v>0.64031666666666653</v>
      </c>
      <c r="N1039" s="1">
        <f t="shared" si="793"/>
        <v>1.0326999999999964</v>
      </c>
      <c r="O1039" s="1">
        <f t="shared" si="794"/>
        <v>5.3184116833616124E-2</v>
      </c>
      <c r="P1039" s="1">
        <f t="shared" si="795"/>
        <v>1.0959318951883699</v>
      </c>
      <c r="Q1039" s="1">
        <f t="shared" si="796"/>
        <v>1.0957617517985609</v>
      </c>
      <c r="R1039" s="1">
        <f t="shared" si="797"/>
        <v>1.0957557887827192</v>
      </c>
      <c r="S1039" s="1">
        <f t="shared" si="798"/>
        <v>1.0957555796197456</v>
      </c>
      <c r="T1039" s="1">
        <f t="shared" si="799"/>
        <v>0.97619066345838523</v>
      </c>
      <c r="U1039" s="1">
        <f t="shared" si="800"/>
        <v>1.2553573727334109</v>
      </c>
      <c r="V1039" s="2">
        <f t="shared" si="829"/>
        <v>23.353466424152362</v>
      </c>
      <c r="W1039" s="1">
        <f>VLOOKUP(V1039,Graph!$D$3:$M$50,col)</f>
        <v>6.1000000000000004E-3</v>
      </c>
      <c r="X1039" s="1">
        <f>VLOOKUP(V1039,Graph!$D$3:$M$50,col+1)</f>
        <v>4.8999999999999998E-3</v>
      </c>
      <c r="Y1039" s="1">
        <f t="shared" si="801"/>
        <v>5.3E-3</v>
      </c>
      <c r="Z1039" s="1">
        <f t="shared" si="830"/>
        <v>0.64031666666666653</v>
      </c>
      <c r="AA1039" s="2">
        <f t="shared" si="802"/>
        <v>1.0326999999999964</v>
      </c>
      <c r="AB1039" s="1">
        <f t="shared" si="803"/>
        <v>5.3184116833616124E-2</v>
      </c>
      <c r="AC1039" s="1">
        <f t="shared" si="804"/>
        <v>1.0957555722827792</v>
      </c>
      <c r="AD1039" s="1">
        <f t="shared" si="805"/>
        <v>1.0957555720254144</v>
      </c>
      <c r="AE1039" s="1">
        <f t="shared" si="806"/>
        <v>1.0957555720163867</v>
      </c>
      <c r="AF1039" s="1">
        <f t="shared" si="807"/>
        <v>1.0957555720160699</v>
      </c>
      <c r="AG1039" s="1">
        <f t="shared" si="808"/>
        <v>0.97619066345838523</v>
      </c>
      <c r="AH1039" s="1">
        <f t="shared" si="809"/>
        <v>1.2553573640222253</v>
      </c>
      <c r="AI1039" s="2">
        <f t="shared" si="831"/>
        <v>23.353466370134175</v>
      </c>
      <c r="AJ1039" s="1">
        <f>VLOOKUP(AI1039,Graph!$D$3:$M$50,col)</f>
        <v>6.1000000000000004E-3</v>
      </c>
      <c r="AK1039" s="1">
        <f>VLOOKUP(AI1039,Graph!$D$3:$M$50,col+1)</f>
        <v>4.8999999999999998E-3</v>
      </c>
      <c r="AL1039" s="1">
        <f t="shared" si="810"/>
        <v>5.3E-3</v>
      </c>
      <c r="AM1039" s="1">
        <f t="shared" si="832"/>
        <v>0.64031666666666653</v>
      </c>
      <c r="AN1039" s="2">
        <f t="shared" si="811"/>
        <v>1.0326999999999964</v>
      </c>
      <c r="AO1039" s="1">
        <f t="shared" si="812"/>
        <v>5.3184116833616124E-2</v>
      </c>
      <c r="AP1039" s="1">
        <f t="shared" si="813"/>
        <v>1.095755572016059</v>
      </c>
      <c r="AQ1039" s="1">
        <f t="shared" si="814"/>
        <v>1.0957555720160586</v>
      </c>
      <c r="AR1039" s="1">
        <f t="shared" si="815"/>
        <v>1.0957555720160586</v>
      </c>
      <c r="AS1039" s="1">
        <f t="shared" si="816"/>
        <v>1.0957555720160586</v>
      </c>
      <c r="AT1039" s="1">
        <f t="shared" si="817"/>
        <v>0.97619066345838523</v>
      </c>
      <c r="AU1039" s="1">
        <f t="shared" si="818"/>
        <v>1.2553573640222122</v>
      </c>
      <c r="AV1039" s="2">
        <f t="shared" si="819"/>
        <v>1038</v>
      </c>
      <c r="AW1039" s="1">
        <f t="shared" si="820"/>
        <v>1255.3573640222121</v>
      </c>
      <c r="AX1039" s="1">
        <f t="shared" si="821"/>
        <v>0.97619066345838523</v>
      </c>
      <c r="AY1039" s="1">
        <f t="shared" si="822"/>
        <v>1.0957555720160586</v>
      </c>
      <c r="AZ1039" s="1">
        <f t="shared" si="823"/>
        <v>5.3E-3</v>
      </c>
      <c r="BA1039" s="1">
        <f t="shared" si="824"/>
        <v>23.353466370134175</v>
      </c>
    </row>
    <row r="1040" spans="1:53">
      <c r="A1040" s="2">
        <f t="shared" si="789"/>
        <v>1.0389999999999964</v>
      </c>
      <c r="B1040" s="1">
        <f t="shared" si="826"/>
        <v>1.1046778333333298</v>
      </c>
      <c r="C1040" s="1">
        <f t="shared" si="790"/>
        <v>5.552733456445727E-2</v>
      </c>
      <c r="D1040" s="1">
        <f t="shared" si="827"/>
        <v>1.1008805640604036</v>
      </c>
      <c r="E1040" s="1">
        <f t="shared" si="825"/>
        <v>1.100913421090177</v>
      </c>
      <c r="F1040" s="1">
        <f t="shared" si="825"/>
        <v>1.1009146420431237</v>
      </c>
      <c r="G1040" s="1">
        <f t="shared" si="825"/>
        <v>1.1009146874061895</v>
      </c>
      <c r="H1040" s="1">
        <f t="shared" si="791"/>
        <v>1.293897858053181</v>
      </c>
      <c r="I1040" s="1">
        <f t="shared" si="828"/>
        <v>23.590051667975029</v>
      </c>
      <c r="J1040" s="1">
        <f>VLOOKUP($I1040,Graph!$D$3:$M$50,col)</f>
        <v>6.1000000000000004E-3</v>
      </c>
      <c r="K1040" s="1">
        <f>VLOOKUP($I1040,Graph!$D$3:$M$50,col+1)</f>
        <v>4.8999999999999998E-3</v>
      </c>
      <c r="L1040" s="1">
        <f t="shared" si="792"/>
        <v>5.3E-3</v>
      </c>
      <c r="M1040" s="1">
        <f t="shared" si="761"/>
        <v>0.64031666666666653</v>
      </c>
      <c r="N1040" s="1">
        <f t="shared" si="793"/>
        <v>1.0336999999999963</v>
      </c>
      <c r="O1040" s="1">
        <f t="shared" si="794"/>
        <v>5.3186767105589561E-2</v>
      </c>
      <c r="P1040" s="1">
        <f t="shared" si="795"/>
        <v>1.0959376570443451</v>
      </c>
      <c r="Q1040" s="1">
        <f t="shared" si="796"/>
        <v>1.0957675297596519</v>
      </c>
      <c r="R1040" s="1">
        <f t="shared" si="797"/>
        <v>1.0957615669141196</v>
      </c>
      <c r="S1040" s="1">
        <f t="shared" si="798"/>
        <v>1.0957613577433227</v>
      </c>
      <c r="T1040" s="1">
        <f t="shared" si="799"/>
        <v>0.97619789636053866</v>
      </c>
      <c r="U1040" s="1">
        <f t="shared" si="800"/>
        <v>1.2571878539661872</v>
      </c>
      <c r="V1040" s="2">
        <f t="shared" si="829"/>
        <v>23.364811751587439</v>
      </c>
      <c r="W1040" s="1">
        <f>VLOOKUP(V1040,Graph!$D$3:$M$50,col)</f>
        <v>6.1000000000000004E-3</v>
      </c>
      <c r="X1040" s="1">
        <f>VLOOKUP(V1040,Graph!$D$3:$M$50,col+1)</f>
        <v>4.8999999999999998E-3</v>
      </c>
      <c r="Y1040" s="1">
        <f t="shared" si="801"/>
        <v>5.3E-3</v>
      </c>
      <c r="Z1040" s="1">
        <f t="shared" si="830"/>
        <v>0.64031666666666653</v>
      </c>
      <c r="AA1040" s="2">
        <f t="shared" si="802"/>
        <v>1.0336999999999963</v>
      </c>
      <c r="AB1040" s="1">
        <f t="shared" si="803"/>
        <v>5.3186767105589561E-2</v>
      </c>
      <c r="AC1040" s="1">
        <f t="shared" si="804"/>
        <v>1.0957613504055976</v>
      </c>
      <c r="AD1040" s="1">
        <f t="shared" si="805"/>
        <v>1.0957613501481893</v>
      </c>
      <c r="AE1040" s="1">
        <f t="shared" si="806"/>
        <v>1.0957613501391599</v>
      </c>
      <c r="AF1040" s="1">
        <f t="shared" si="807"/>
        <v>1.095761350138843</v>
      </c>
      <c r="AG1040" s="1">
        <f t="shared" si="808"/>
        <v>0.97619789636053866</v>
      </c>
      <c r="AH1040" s="1">
        <f t="shared" si="809"/>
        <v>1.2571878452414229</v>
      </c>
      <c r="AI1040" s="2">
        <f t="shared" si="831"/>
        <v>23.364811697537579</v>
      </c>
      <c r="AJ1040" s="1">
        <f>VLOOKUP(AI1040,Graph!$D$3:$M$50,col)</f>
        <v>6.1000000000000004E-3</v>
      </c>
      <c r="AK1040" s="1">
        <f>VLOOKUP(AI1040,Graph!$D$3:$M$50,col+1)</f>
        <v>4.8999999999999998E-3</v>
      </c>
      <c r="AL1040" s="1">
        <f t="shared" si="810"/>
        <v>5.3E-3</v>
      </c>
      <c r="AM1040" s="1">
        <f t="shared" si="832"/>
        <v>0.64031666666666653</v>
      </c>
      <c r="AN1040" s="2">
        <f t="shared" si="811"/>
        <v>1.0336999999999963</v>
      </c>
      <c r="AO1040" s="1">
        <f t="shared" si="812"/>
        <v>5.3186767105589561E-2</v>
      </c>
      <c r="AP1040" s="1">
        <f t="shared" si="813"/>
        <v>1.0957613501388319</v>
      </c>
      <c r="AQ1040" s="1">
        <f t="shared" si="814"/>
        <v>1.0957613501388312</v>
      </c>
      <c r="AR1040" s="1">
        <f t="shared" si="815"/>
        <v>1.0957613501388312</v>
      </c>
      <c r="AS1040" s="1">
        <f t="shared" si="816"/>
        <v>1.0957613501388312</v>
      </c>
      <c r="AT1040" s="1">
        <f t="shared" si="817"/>
        <v>0.97619789636053866</v>
      </c>
      <c r="AU1040" s="1">
        <f t="shared" si="818"/>
        <v>1.2571878452414096</v>
      </c>
      <c r="AV1040" s="2">
        <f t="shared" si="819"/>
        <v>1039</v>
      </c>
      <c r="AW1040" s="1">
        <f t="shared" si="820"/>
        <v>1257.1878452414096</v>
      </c>
      <c r="AX1040" s="1">
        <f t="shared" si="821"/>
        <v>0.97619789636053866</v>
      </c>
      <c r="AY1040" s="1">
        <f t="shared" si="822"/>
        <v>1.0957613501388312</v>
      </c>
      <c r="AZ1040" s="1">
        <f t="shared" si="823"/>
        <v>5.3E-3</v>
      </c>
      <c r="BA1040" s="1">
        <f t="shared" si="824"/>
        <v>23.364811697537579</v>
      </c>
    </row>
    <row r="1041" spans="1:53">
      <c r="A1041" s="2">
        <f t="shared" si="789"/>
        <v>1.0399999999999963</v>
      </c>
      <c r="B1041" s="1">
        <f t="shared" si="826"/>
        <v>1.1057189999999963</v>
      </c>
      <c r="C1041" s="1">
        <f t="shared" si="790"/>
        <v>5.552954879974905E-2</v>
      </c>
      <c r="D1041" s="1">
        <f t="shared" si="827"/>
        <v>1.1008853012701532</v>
      </c>
      <c r="E1041" s="1">
        <f t="shared" ref="E1041:G1060" si="833">SQRT(D1041-($C1041*D1041-POWER(D1041,1/3)+1)/($C1041-POWER(D1041,-2/3)/3))</f>
        <v>1.1009183375875331</v>
      </c>
      <c r="F1041" s="1">
        <f t="shared" si="833"/>
        <v>1.1009195652695618</v>
      </c>
      <c r="G1041" s="1">
        <f t="shared" si="833"/>
        <v>1.1009196108850834</v>
      </c>
      <c r="H1041" s="1">
        <f t="shared" si="791"/>
        <v>1.2957720973219604</v>
      </c>
      <c r="I1041" s="1">
        <f t="shared" si="828"/>
        <v>23.601436407517699</v>
      </c>
      <c r="J1041" s="1">
        <f>VLOOKUP($I1041,Graph!$D$3:$M$50,col)</f>
        <v>6.1000000000000004E-3</v>
      </c>
      <c r="K1041" s="1">
        <f>VLOOKUP($I1041,Graph!$D$3:$M$50,col+1)</f>
        <v>4.8999999999999998E-3</v>
      </c>
      <c r="L1041" s="1">
        <f t="shared" si="792"/>
        <v>5.3E-3</v>
      </c>
      <c r="M1041" s="1">
        <f t="shared" si="761"/>
        <v>0.64031666666666653</v>
      </c>
      <c r="N1041" s="1">
        <f t="shared" si="793"/>
        <v>1.0346999999999962</v>
      </c>
      <c r="O1041" s="1">
        <f t="shared" si="794"/>
        <v>5.3189412452313171E-2</v>
      </c>
      <c r="P1041" s="1">
        <f t="shared" si="795"/>
        <v>1.0959434083140336</v>
      </c>
      <c r="Q1041" s="1">
        <f t="shared" si="796"/>
        <v>1.0957732971099854</v>
      </c>
      <c r="R1041" s="1">
        <f t="shared" si="797"/>
        <v>1.0957673344346992</v>
      </c>
      <c r="S1041" s="1">
        <f t="shared" si="798"/>
        <v>1.0957671252561023</v>
      </c>
      <c r="T1041" s="1">
        <f t="shared" si="799"/>
        <v>0.97620511537107701</v>
      </c>
      <c r="U1041" s="1">
        <f t="shared" si="800"/>
        <v>1.2590192246610865</v>
      </c>
      <c r="V1041" s="2">
        <f t="shared" si="829"/>
        <v>23.376151576603352</v>
      </c>
      <c r="W1041" s="1">
        <f>VLOOKUP(V1041,Graph!$D$3:$M$50,col)</f>
        <v>6.1000000000000004E-3</v>
      </c>
      <c r="X1041" s="1">
        <f>VLOOKUP(V1041,Graph!$D$3:$M$50,col+1)</f>
        <v>4.8999999999999998E-3</v>
      </c>
      <c r="Y1041" s="1">
        <f t="shared" si="801"/>
        <v>5.3E-3</v>
      </c>
      <c r="Z1041" s="1">
        <f t="shared" si="830"/>
        <v>0.64031666666666653</v>
      </c>
      <c r="AA1041" s="2">
        <f t="shared" si="802"/>
        <v>1.0346999999999962</v>
      </c>
      <c r="AB1041" s="1">
        <f t="shared" si="803"/>
        <v>5.3189412452313171E-2</v>
      </c>
      <c r="AC1041" s="1">
        <f t="shared" si="804"/>
        <v>1.0957671179176205</v>
      </c>
      <c r="AD1041" s="1">
        <f t="shared" si="805"/>
        <v>1.0957671176601689</v>
      </c>
      <c r="AE1041" s="1">
        <f t="shared" si="806"/>
        <v>1.0957671176511368</v>
      </c>
      <c r="AF1041" s="1">
        <f t="shared" si="807"/>
        <v>1.0957671176508199</v>
      </c>
      <c r="AG1041" s="1">
        <f t="shared" si="808"/>
        <v>0.97620511537107701</v>
      </c>
      <c r="AH1041" s="1">
        <f t="shared" si="809"/>
        <v>1.2590192159227365</v>
      </c>
      <c r="AI1041" s="2">
        <f t="shared" si="831"/>
        <v>23.376151522521837</v>
      </c>
      <c r="AJ1041" s="1">
        <f>VLOOKUP(AI1041,Graph!$D$3:$M$50,col)</f>
        <v>6.1000000000000004E-3</v>
      </c>
      <c r="AK1041" s="1">
        <f>VLOOKUP(AI1041,Graph!$D$3:$M$50,col+1)</f>
        <v>4.8999999999999998E-3</v>
      </c>
      <c r="AL1041" s="1">
        <f t="shared" si="810"/>
        <v>5.3E-3</v>
      </c>
      <c r="AM1041" s="1">
        <f t="shared" si="832"/>
        <v>0.64031666666666653</v>
      </c>
      <c r="AN1041" s="2">
        <f t="shared" si="811"/>
        <v>1.0346999999999962</v>
      </c>
      <c r="AO1041" s="1">
        <f t="shared" si="812"/>
        <v>5.3189412452313171E-2</v>
      </c>
      <c r="AP1041" s="1">
        <f t="shared" si="813"/>
        <v>1.0957671176508088</v>
      </c>
      <c r="AQ1041" s="1">
        <f t="shared" si="814"/>
        <v>1.0957671176508088</v>
      </c>
      <c r="AR1041" s="1">
        <f t="shared" si="815"/>
        <v>1.0957671176508088</v>
      </c>
      <c r="AS1041" s="1">
        <f t="shared" si="816"/>
        <v>1.0957671176508088</v>
      </c>
      <c r="AT1041" s="1">
        <f t="shared" si="817"/>
        <v>0.97620511537107701</v>
      </c>
      <c r="AU1041" s="1">
        <f t="shared" si="818"/>
        <v>1.2590192159227236</v>
      </c>
      <c r="AV1041" s="2">
        <f t="shared" si="819"/>
        <v>1040</v>
      </c>
      <c r="AW1041" s="1">
        <f t="shared" si="820"/>
        <v>1259.0192159227236</v>
      </c>
      <c r="AX1041" s="1">
        <f t="shared" si="821"/>
        <v>0.97620511537107701</v>
      </c>
      <c r="AY1041" s="1">
        <f t="shared" si="822"/>
        <v>1.0957671176508088</v>
      </c>
      <c r="AZ1041" s="1">
        <f t="shared" si="823"/>
        <v>5.3E-3</v>
      </c>
      <c r="BA1041" s="1">
        <f t="shared" si="824"/>
        <v>23.376151522521837</v>
      </c>
    </row>
    <row r="1042" spans="1:53">
      <c r="A1042" s="2">
        <f t="shared" si="789"/>
        <v>1.0409999999999962</v>
      </c>
      <c r="B1042" s="1">
        <f t="shared" si="826"/>
        <v>1.1067601666666629</v>
      </c>
      <c r="C1042" s="1">
        <f t="shared" si="790"/>
        <v>5.5531758913051565E-2</v>
      </c>
      <c r="D1042" s="1">
        <f t="shared" si="827"/>
        <v>1.1008900297221638</v>
      </c>
      <c r="E1042" s="1">
        <f t="shared" si="833"/>
        <v>1.1009232450226847</v>
      </c>
      <c r="F1042" s="1">
        <f t="shared" si="833"/>
        <v>1.1009244794230824</v>
      </c>
      <c r="G1042" s="1">
        <f t="shared" si="833"/>
        <v>1.1009245252906845</v>
      </c>
      <c r="H1042" s="1">
        <f t="shared" si="791"/>
        <v>1.2976472411228368</v>
      </c>
      <c r="I1042" s="1">
        <f t="shared" si="828"/>
        <v>23.612815660701596</v>
      </c>
      <c r="J1042" s="1">
        <f>VLOOKUP($I1042,Graph!$D$3:$M$50,col)</f>
        <v>6.1000000000000004E-3</v>
      </c>
      <c r="K1042" s="1">
        <f>VLOOKUP($I1042,Graph!$D$3:$M$50,col+1)</f>
        <v>4.8999999999999998E-3</v>
      </c>
      <c r="L1042" s="1">
        <f t="shared" si="792"/>
        <v>5.3E-3</v>
      </c>
      <c r="M1042" s="1">
        <f t="shared" si="761"/>
        <v>0.64031666666666653</v>
      </c>
      <c r="N1042" s="1">
        <f t="shared" si="793"/>
        <v>1.0356999999999961</v>
      </c>
      <c r="O1042" s="1">
        <f t="shared" si="794"/>
        <v>5.3192052887501319E-2</v>
      </c>
      <c r="P1042" s="1">
        <f t="shared" si="795"/>
        <v>1.09594914902658</v>
      </c>
      <c r="Q1042" s="1">
        <f t="shared" si="796"/>
        <v>1.0957790538787586</v>
      </c>
      <c r="R1042" s="1">
        <f t="shared" si="797"/>
        <v>1.0957730913736541</v>
      </c>
      <c r="S1042" s="1">
        <f t="shared" si="798"/>
        <v>1.0957728821872812</v>
      </c>
      <c r="T1042" s="1">
        <f t="shared" si="799"/>
        <v>0.9762123205299823</v>
      </c>
      <c r="U1042" s="1">
        <f t="shared" si="800"/>
        <v>1.2608514843861098</v>
      </c>
      <c r="V1042" s="2">
        <f t="shared" si="829"/>
        <v>23.38748590719317</v>
      </c>
      <c r="W1042" s="1">
        <f>VLOOKUP(V1042,Graph!$D$3:$M$50,col)</f>
        <v>6.1000000000000004E-3</v>
      </c>
      <c r="X1042" s="1">
        <f>VLOOKUP(V1042,Graph!$D$3:$M$50,col+1)</f>
        <v>4.8999999999999998E-3</v>
      </c>
      <c r="Y1042" s="1">
        <f t="shared" si="801"/>
        <v>5.3E-3</v>
      </c>
      <c r="Z1042" s="1">
        <f t="shared" si="830"/>
        <v>0.64031666666666653</v>
      </c>
      <c r="AA1042" s="2">
        <f t="shared" si="802"/>
        <v>1.0356999999999961</v>
      </c>
      <c r="AB1042" s="1">
        <f t="shared" si="803"/>
        <v>5.3192052887501319E-2</v>
      </c>
      <c r="AC1042" s="1">
        <f t="shared" si="804"/>
        <v>1.0957728748480442</v>
      </c>
      <c r="AD1042" s="1">
        <f t="shared" si="805"/>
        <v>1.0957728745905493</v>
      </c>
      <c r="AE1042" s="1">
        <f t="shared" si="806"/>
        <v>1.0957728745815152</v>
      </c>
      <c r="AF1042" s="1">
        <f t="shared" si="807"/>
        <v>1.0957728745811983</v>
      </c>
      <c r="AG1042" s="1">
        <f t="shared" si="808"/>
        <v>0.9762123205299823</v>
      </c>
      <c r="AH1042" s="1">
        <f t="shared" si="809"/>
        <v>1.2608514756341678</v>
      </c>
      <c r="AI1042" s="2">
        <f t="shared" si="831"/>
        <v>23.387485853080026</v>
      </c>
      <c r="AJ1042" s="1">
        <f>VLOOKUP(AI1042,Graph!$D$3:$M$50,col)</f>
        <v>6.1000000000000004E-3</v>
      </c>
      <c r="AK1042" s="1">
        <f>VLOOKUP(AI1042,Graph!$D$3:$M$50,col+1)</f>
        <v>4.8999999999999998E-3</v>
      </c>
      <c r="AL1042" s="1">
        <f t="shared" si="810"/>
        <v>5.3E-3</v>
      </c>
      <c r="AM1042" s="1">
        <f t="shared" si="832"/>
        <v>0.64031666666666653</v>
      </c>
      <c r="AN1042" s="2">
        <f t="shared" si="811"/>
        <v>1.0356999999999961</v>
      </c>
      <c r="AO1042" s="1">
        <f t="shared" si="812"/>
        <v>5.3192052887501319E-2</v>
      </c>
      <c r="AP1042" s="1">
        <f t="shared" si="813"/>
        <v>1.095772874581187</v>
      </c>
      <c r="AQ1042" s="1">
        <f t="shared" si="814"/>
        <v>1.0957728745811866</v>
      </c>
      <c r="AR1042" s="1">
        <f t="shared" si="815"/>
        <v>1.0957728745811868</v>
      </c>
      <c r="AS1042" s="1">
        <f t="shared" si="816"/>
        <v>1.0957728745811868</v>
      </c>
      <c r="AT1042" s="1">
        <f t="shared" si="817"/>
        <v>0.9762123205299823</v>
      </c>
      <c r="AU1042" s="1">
        <f t="shared" si="818"/>
        <v>1.2608514756341547</v>
      </c>
      <c r="AV1042" s="2">
        <f t="shared" si="819"/>
        <v>1041</v>
      </c>
      <c r="AW1042" s="1">
        <f t="shared" si="820"/>
        <v>1260.8514756341547</v>
      </c>
      <c r="AX1042" s="1">
        <f t="shared" si="821"/>
        <v>0.9762123205299823</v>
      </c>
      <c r="AY1042" s="1">
        <f t="shared" si="822"/>
        <v>1.0957728745811868</v>
      </c>
      <c r="AZ1042" s="1">
        <f t="shared" si="823"/>
        <v>5.3E-3</v>
      </c>
      <c r="BA1042" s="1">
        <f t="shared" si="824"/>
        <v>23.387485853080026</v>
      </c>
    </row>
    <row r="1043" spans="1:53">
      <c r="A1043" s="2">
        <f t="shared" si="789"/>
        <v>1.041999999999996</v>
      </c>
      <c r="B1043" s="1">
        <f t="shared" si="826"/>
        <v>1.1078013333333294</v>
      </c>
      <c r="C1043" s="1">
        <f t="shared" si="790"/>
        <v>5.5533964915862932E-2</v>
      </c>
      <c r="D1043" s="1">
        <f t="shared" si="827"/>
        <v>1.1008947494406958</v>
      </c>
      <c r="E1043" s="1">
        <f t="shared" si="833"/>
        <v>1.1009281434206615</v>
      </c>
      <c r="F1043" s="1">
        <f t="shared" si="833"/>
        <v>1.1009293845287413</v>
      </c>
      <c r="G1043" s="1">
        <f t="shared" si="833"/>
        <v>1.1009294306480488</v>
      </c>
      <c r="H1043" s="1">
        <f t="shared" si="791"/>
        <v>1.2995232890195294</v>
      </c>
      <c r="I1043" s="1">
        <f t="shared" si="828"/>
        <v>23.624189435447203</v>
      </c>
      <c r="J1043" s="1">
        <f>VLOOKUP($I1043,Graph!$D$3:$M$50,col)</f>
        <v>6.1000000000000004E-3</v>
      </c>
      <c r="K1043" s="1">
        <f>VLOOKUP($I1043,Graph!$D$3:$M$50,col+1)</f>
        <v>4.8999999999999998E-3</v>
      </c>
      <c r="L1043" s="1">
        <f t="shared" si="792"/>
        <v>5.3E-3</v>
      </c>
      <c r="M1043" s="1">
        <f t="shared" si="761"/>
        <v>0.64031666666666653</v>
      </c>
      <c r="N1043" s="1">
        <f t="shared" si="793"/>
        <v>1.036699999999996</v>
      </c>
      <c r="O1043" s="1">
        <f t="shared" si="794"/>
        <v>5.3194688424817525E-2</v>
      </c>
      <c r="P1043" s="1">
        <f t="shared" si="795"/>
        <v>1.0959548792110214</v>
      </c>
      <c r="Q1043" s="1">
        <f t="shared" si="796"/>
        <v>1.0957848000950625</v>
      </c>
      <c r="R1043" s="1">
        <f t="shared" si="797"/>
        <v>1.0957788377600748</v>
      </c>
      <c r="S1043" s="1">
        <f t="shared" si="798"/>
        <v>1.0957786285659494</v>
      </c>
      <c r="T1043" s="1">
        <f t="shared" si="799"/>
        <v>0.97621951187708333</v>
      </c>
      <c r="U1043" s="1">
        <f t="shared" si="800"/>
        <v>1.2626846327098875</v>
      </c>
      <c r="V1043" s="2">
        <f t="shared" si="829"/>
        <v>23.398814751330647</v>
      </c>
      <c r="W1043" s="1">
        <f>VLOOKUP(V1043,Graph!$D$3:$M$50,col)</f>
        <v>6.1000000000000004E-3</v>
      </c>
      <c r="X1043" s="1">
        <f>VLOOKUP(V1043,Graph!$D$3:$M$50,col+1)</f>
        <v>4.8999999999999998E-3</v>
      </c>
      <c r="Y1043" s="1">
        <f t="shared" si="801"/>
        <v>5.3E-3</v>
      </c>
      <c r="Z1043" s="1">
        <f t="shared" si="830"/>
        <v>0.64031666666666653</v>
      </c>
      <c r="AA1043" s="2">
        <f t="shared" si="802"/>
        <v>1.036699999999996</v>
      </c>
      <c r="AB1043" s="1">
        <f t="shared" si="803"/>
        <v>5.3194688424817525E-2</v>
      </c>
      <c r="AC1043" s="1">
        <f t="shared" si="804"/>
        <v>1.0957786212259593</v>
      </c>
      <c r="AD1043" s="1">
        <f t="shared" si="805"/>
        <v>1.0957786209684208</v>
      </c>
      <c r="AE1043" s="1">
        <f t="shared" si="806"/>
        <v>1.0957786209593847</v>
      </c>
      <c r="AF1043" s="1">
        <f t="shared" si="807"/>
        <v>1.0957786209590674</v>
      </c>
      <c r="AG1043" s="1">
        <f t="shared" si="808"/>
        <v>0.97621951187708333</v>
      </c>
      <c r="AH1043" s="1">
        <f t="shared" si="809"/>
        <v>1.2626846239443461</v>
      </c>
      <c r="AI1043" s="2">
        <f t="shared" si="831"/>
        <v>23.398814697185884</v>
      </c>
      <c r="AJ1043" s="1">
        <f>VLOOKUP(AI1043,Graph!$D$3:$M$50,col)</f>
        <v>6.1000000000000004E-3</v>
      </c>
      <c r="AK1043" s="1">
        <f>VLOOKUP(AI1043,Graph!$D$3:$M$50,col+1)</f>
        <v>4.8999999999999998E-3</v>
      </c>
      <c r="AL1043" s="1">
        <f t="shared" si="810"/>
        <v>5.3E-3</v>
      </c>
      <c r="AM1043" s="1">
        <f t="shared" si="832"/>
        <v>0.64031666666666653</v>
      </c>
      <c r="AN1043" s="2">
        <f t="shared" si="811"/>
        <v>1.036699999999996</v>
      </c>
      <c r="AO1043" s="1">
        <f t="shared" si="812"/>
        <v>5.3194688424817525E-2</v>
      </c>
      <c r="AP1043" s="1">
        <f t="shared" si="813"/>
        <v>1.0957786209590568</v>
      </c>
      <c r="AQ1043" s="1">
        <f t="shared" si="814"/>
        <v>1.0957786209590561</v>
      </c>
      <c r="AR1043" s="1">
        <f t="shared" si="815"/>
        <v>1.0957786209590563</v>
      </c>
      <c r="AS1043" s="1">
        <f t="shared" si="816"/>
        <v>1.0957786209590559</v>
      </c>
      <c r="AT1043" s="1">
        <f t="shared" si="817"/>
        <v>0.97621951187708333</v>
      </c>
      <c r="AU1043" s="1">
        <f t="shared" si="818"/>
        <v>1.262684623944333</v>
      </c>
      <c r="AV1043" s="2">
        <f t="shared" si="819"/>
        <v>1042</v>
      </c>
      <c r="AW1043" s="1">
        <f t="shared" si="820"/>
        <v>1262.684623944333</v>
      </c>
      <c r="AX1043" s="1">
        <f t="shared" si="821"/>
        <v>0.97621951187708333</v>
      </c>
      <c r="AY1043" s="1">
        <f t="shared" si="822"/>
        <v>1.0957786209590559</v>
      </c>
      <c r="AZ1043" s="1">
        <f t="shared" si="823"/>
        <v>5.3E-3</v>
      </c>
      <c r="BA1043" s="1">
        <f t="shared" si="824"/>
        <v>23.398814697185884</v>
      </c>
    </row>
    <row r="1044" spans="1:53">
      <c r="A1044" s="2">
        <f t="shared" si="789"/>
        <v>1.0429999999999959</v>
      </c>
      <c r="B1044" s="1">
        <f t="shared" si="826"/>
        <v>1.108842499999996</v>
      </c>
      <c r="C1044" s="1">
        <f t="shared" si="790"/>
        <v>5.553616681963864E-2</v>
      </c>
      <c r="D1044" s="1">
        <f t="shared" si="827"/>
        <v>1.1008994604499214</v>
      </c>
      <c r="E1044" s="1">
        <f t="shared" si="833"/>
        <v>1.1009330328064022</v>
      </c>
      <c r="F1044" s="1">
        <f t="shared" si="833"/>
        <v>1.1009342806115008</v>
      </c>
      <c r="G1044" s="1">
        <f t="shared" si="833"/>
        <v>1.1009343269821399</v>
      </c>
      <c r="H1044" s="1">
        <f t="shared" si="791"/>
        <v>1.30140024057639</v>
      </c>
      <c r="I1044" s="1">
        <f t="shared" si="828"/>
        <v>23.635557739655972</v>
      </c>
      <c r="J1044" s="1">
        <f>VLOOKUP($I1044,Graph!$D$3:$M$50,col)</f>
        <v>6.1000000000000004E-3</v>
      </c>
      <c r="K1044" s="1">
        <f>VLOOKUP($I1044,Graph!$D$3:$M$50,col+1)</f>
        <v>4.8999999999999998E-3</v>
      </c>
      <c r="L1044" s="1">
        <f t="shared" si="792"/>
        <v>5.3E-3</v>
      </c>
      <c r="M1044" s="1">
        <f t="shared" si="761"/>
        <v>0.64031666666666653</v>
      </c>
      <c r="N1044" s="1">
        <f t="shared" si="793"/>
        <v>1.0376999999999958</v>
      </c>
      <c r="O1044" s="1">
        <f t="shared" si="794"/>
        <v>5.3197319077874727E-2</v>
      </c>
      <c r="P1044" s="1">
        <f t="shared" si="795"/>
        <v>1.0959605988962882</v>
      </c>
      <c r="Q1044" s="1">
        <f t="shared" si="796"/>
        <v>1.0957905357878812</v>
      </c>
      <c r="R1044" s="1">
        <f t="shared" si="797"/>
        <v>1.0957845736229455</v>
      </c>
      <c r="S1044" s="1">
        <f t="shared" si="798"/>
        <v>1.0957843644210907</v>
      </c>
      <c r="T1044" s="1">
        <f t="shared" si="799"/>
        <v>0.9762266894520566</v>
      </c>
      <c r="U1044" s="1">
        <f t="shared" si="800"/>
        <v>1.2645186692016781</v>
      </c>
      <c r="V1044" s="2">
        <f t="shared" si="829"/>
        <v>23.41013811697028</v>
      </c>
      <c r="W1044" s="1">
        <f>VLOOKUP(V1044,Graph!$D$3:$M$50,col)</f>
        <v>6.1000000000000004E-3</v>
      </c>
      <c r="X1044" s="1">
        <f>VLOOKUP(V1044,Graph!$D$3:$M$50,col+1)</f>
        <v>4.8999999999999998E-3</v>
      </c>
      <c r="Y1044" s="1">
        <f t="shared" si="801"/>
        <v>5.3E-3</v>
      </c>
      <c r="Z1044" s="1">
        <f t="shared" si="830"/>
        <v>0.64031666666666653</v>
      </c>
      <c r="AA1044" s="2">
        <f t="shared" si="802"/>
        <v>1.0376999999999958</v>
      </c>
      <c r="AB1044" s="1">
        <f t="shared" si="803"/>
        <v>5.3197319077874727E-2</v>
      </c>
      <c r="AC1044" s="1">
        <f t="shared" si="804"/>
        <v>1.0957843570803487</v>
      </c>
      <c r="AD1044" s="1">
        <f t="shared" si="805"/>
        <v>1.0957843568227674</v>
      </c>
      <c r="AE1044" s="1">
        <f t="shared" si="806"/>
        <v>1.0957843568137289</v>
      </c>
      <c r="AF1044" s="1">
        <f t="shared" si="807"/>
        <v>1.0957843568134116</v>
      </c>
      <c r="AG1044" s="1">
        <f t="shared" si="808"/>
        <v>0.9762266894520566</v>
      </c>
      <c r="AH1044" s="1">
        <f t="shared" si="809"/>
        <v>1.2645186604225307</v>
      </c>
      <c r="AI1044" s="2">
        <f t="shared" si="831"/>
        <v>23.410138062793919</v>
      </c>
      <c r="AJ1044" s="1">
        <f>VLOOKUP(AI1044,Graph!$D$3:$M$50,col)</f>
        <v>6.1000000000000004E-3</v>
      </c>
      <c r="AK1044" s="1">
        <f>VLOOKUP(AI1044,Graph!$D$3:$M$50,col+1)</f>
        <v>4.8999999999999998E-3</v>
      </c>
      <c r="AL1044" s="1">
        <f t="shared" si="810"/>
        <v>5.3E-3</v>
      </c>
      <c r="AM1044" s="1">
        <f t="shared" si="832"/>
        <v>0.64031666666666653</v>
      </c>
      <c r="AN1044" s="2">
        <f t="shared" si="811"/>
        <v>1.0376999999999958</v>
      </c>
      <c r="AO1044" s="1">
        <f t="shared" si="812"/>
        <v>5.3197319077874727E-2</v>
      </c>
      <c r="AP1044" s="1">
        <f t="shared" si="813"/>
        <v>1.0957843568134005</v>
      </c>
      <c r="AQ1044" s="1">
        <f t="shared" si="814"/>
        <v>1.0957843568134</v>
      </c>
      <c r="AR1044" s="1">
        <f t="shared" si="815"/>
        <v>1.0957843568134003</v>
      </c>
      <c r="AS1044" s="1">
        <f t="shared" si="816"/>
        <v>1.0957843568133998</v>
      </c>
      <c r="AT1044" s="1">
        <f t="shared" si="817"/>
        <v>0.9762266894520566</v>
      </c>
      <c r="AU1044" s="1">
        <f t="shared" si="818"/>
        <v>1.2645186604225171</v>
      </c>
      <c r="AV1044" s="2">
        <f t="shared" si="819"/>
        <v>1043</v>
      </c>
      <c r="AW1044" s="1">
        <f t="shared" si="820"/>
        <v>1264.5186604225171</v>
      </c>
      <c r="AX1044" s="1">
        <f t="shared" si="821"/>
        <v>0.9762266894520566</v>
      </c>
      <c r="AY1044" s="1">
        <f t="shared" si="822"/>
        <v>1.0957843568133998</v>
      </c>
      <c r="AZ1044" s="1">
        <f t="shared" si="823"/>
        <v>5.3E-3</v>
      </c>
      <c r="BA1044" s="1">
        <f t="shared" si="824"/>
        <v>23.410138062793919</v>
      </c>
    </row>
    <row r="1045" spans="1:53">
      <c r="A1045" s="2">
        <f t="shared" si="789"/>
        <v>1.0439999999999958</v>
      </c>
      <c r="B1045" s="1">
        <f t="shared" si="826"/>
        <v>1.1098836666666625</v>
      </c>
      <c r="C1045" s="1">
        <f t="shared" si="790"/>
        <v>5.5538364635791523E-2</v>
      </c>
      <c r="D1045" s="1">
        <f t="shared" si="827"/>
        <v>1.1009041627739216</v>
      </c>
      <c r="E1045" s="1">
        <f t="shared" si="833"/>
        <v>1.1009379132047525</v>
      </c>
      <c r="F1045" s="1">
        <f t="shared" si="833"/>
        <v>1.1009391676962328</v>
      </c>
      <c r="G1045" s="1">
        <f t="shared" si="833"/>
        <v>1.1009392143178296</v>
      </c>
      <c r="H1045" s="1">
        <f t="shared" si="791"/>
        <v>1.3032780953583987</v>
      </c>
      <c r="I1045" s="1">
        <f t="shared" si="828"/>
        <v>23.646920581210381</v>
      </c>
      <c r="J1045" s="1">
        <f>VLOOKUP($I1045,Graph!$D$3:$M$50,col)</f>
        <v>6.1000000000000004E-3</v>
      </c>
      <c r="K1045" s="1">
        <f>VLOOKUP($I1045,Graph!$D$3:$M$50,col+1)</f>
        <v>4.8999999999999998E-3</v>
      </c>
      <c r="L1045" s="1">
        <f t="shared" si="792"/>
        <v>5.3E-3</v>
      </c>
      <c r="M1045" s="1">
        <f t="shared" ref="M1045:M1108" si="834">b-2*L1045*L</f>
        <v>0.64031666666666653</v>
      </c>
      <c r="N1045" s="1">
        <f t="shared" si="793"/>
        <v>1.0386999999999957</v>
      </c>
      <c r="O1045" s="1">
        <f t="shared" si="794"/>
        <v>5.3199944860235389E-2</v>
      </c>
      <c r="P1045" s="1">
        <f t="shared" si="795"/>
        <v>1.0959663081112052</v>
      </c>
      <c r="Q1045" s="1">
        <f t="shared" si="796"/>
        <v>1.0957962609860921</v>
      </c>
      <c r="R1045" s="1">
        <f t="shared" si="797"/>
        <v>1.0957902989911423</v>
      </c>
      <c r="S1045" s="1">
        <f t="shared" si="798"/>
        <v>1.0957900897815824</v>
      </c>
      <c r="T1045" s="1">
        <f t="shared" si="799"/>
        <v>0.97623385329442647</v>
      </c>
      <c r="U1045" s="1">
        <f t="shared" si="800"/>
        <v>1.266353593431365</v>
      </c>
      <c r="V1045" s="2">
        <f t="shared" si="829"/>
        <v>23.421456012047376</v>
      </c>
      <c r="W1045" s="1">
        <f>VLOOKUP(V1045,Graph!$D$3:$M$50,col)</f>
        <v>6.1000000000000004E-3</v>
      </c>
      <c r="X1045" s="1">
        <f>VLOOKUP(V1045,Graph!$D$3:$M$50,col+1)</f>
        <v>4.8999999999999998E-3</v>
      </c>
      <c r="Y1045" s="1">
        <f t="shared" si="801"/>
        <v>5.3E-3</v>
      </c>
      <c r="Z1045" s="1">
        <f t="shared" si="830"/>
        <v>0.64031666666666653</v>
      </c>
      <c r="AA1045" s="2">
        <f t="shared" si="802"/>
        <v>1.0386999999999957</v>
      </c>
      <c r="AB1045" s="1">
        <f t="shared" si="803"/>
        <v>5.3199944860235389E-2</v>
      </c>
      <c r="AC1045" s="1">
        <f t="shared" si="804"/>
        <v>1.0957900824400906</v>
      </c>
      <c r="AD1045" s="1">
        <f t="shared" si="805"/>
        <v>1.0957900821824658</v>
      </c>
      <c r="AE1045" s="1">
        <f t="shared" si="806"/>
        <v>1.0957900821734252</v>
      </c>
      <c r="AF1045" s="1">
        <f t="shared" si="807"/>
        <v>1.0957900821731077</v>
      </c>
      <c r="AG1045" s="1">
        <f t="shared" si="808"/>
        <v>0.97623385329442647</v>
      </c>
      <c r="AH1045" s="1">
        <f t="shared" si="809"/>
        <v>1.2663535846386049</v>
      </c>
      <c r="AI1045" s="2">
        <f t="shared" si="831"/>
        <v>23.421455957839438</v>
      </c>
      <c r="AJ1045" s="1">
        <f>VLOOKUP(AI1045,Graph!$D$3:$M$50,col)</f>
        <v>6.1000000000000004E-3</v>
      </c>
      <c r="AK1045" s="1">
        <f>VLOOKUP(AI1045,Graph!$D$3:$M$50,col+1)</f>
        <v>4.8999999999999998E-3</v>
      </c>
      <c r="AL1045" s="1">
        <f t="shared" si="810"/>
        <v>5.3E-3</v>
      </c>
      <c r="AM1045" s="1">
        <f t="shared" si="832"/>
        <v>0.64031666666666653</v>
      </c>
      <c r="AN1045" s="2">
        <f t="shared" si="811"/>
        <v>1.0386999999999957</v>
      </c>
      <c r="AO1045" s="1">
        <f t="shared" si="812"/>
        <v>5.3199944860235389E-2</v>
      </c>
      <c r="AP1045" s="1">
        <f t="shared" si="813"/>
        <v>1.0957900821730968</v>
      </c>
      <c r="AQ1045" s="1">
        <f t="shared" si="814"/>
        <v>1.0957900821730964</v>
      </c>
      <c r="AR1045" s="1">
        <f t="shared" si="815"/>
        <v>1.0957900821730966</v>
      </c>
      <c r="AS1045" s="1">
        <f t="shared" si="816"/>
        <v>1.0957900821730964</v>
      </c>
      <c r="AT1045" s="1">
        <f t="shared" si="817"/>
        <v>0.97623385329442647</v>
      </c>
      <c r="AU1045" s="1">
        <f t="shared" si="818"/>
        <v>1.266353584638592</v>
      </c>
      <c r="AV1045" s="2">
        <f t="shared" si="819"/>
        <v>1044</v>
      </c>
      <c r="AW1045" s="1">
        <f t="shared" si="820"/>
        <v>1266.3535846385921</v>
      </c>
      <c r="AX1045" s="1">
        <f t="shared" si="821"/>
        <v>0.97623385329442647</v>
      </c>
      <c r="AY1045" s="1">
        <f t="shared" si="822"/>
        <v>1.0957900821730964</v>
      </c>
      <c r="AZ1045" s="1">
        <f t="shared" si="823"/>
        <v>5.3E-3</v>
      </c>
      <c r="BA1045" s="1">
        <f t="shared" si="824"/>
        <v>23.421455957839438</v>
      </c>
    </row>
    <row r="1046" spans="1:53">
      <c r="A1046" s="2">
        <f t="shared" si="789"/>
        <v>1.0449999999999957</v>
      </c>
      <c r="B1046" s="1">
        <f t="shared" si="826"/>
        <v>1.110924833333329</v>
      </c>
      <c r="C1046" s="1">
        <f t="shared" si="790"/>
        <v>5.554055837569221E-2</v>
      </c>
      <c r="D1046" s="1">
        <f t="shared" si="827"/>
        <v>1.1009088564366907</v>
      </c>
      <c r="E1046" s="1">
        <f t="shared" si="833"/>
        <v>1.1009427846404678</v>
      </c>
      <c r="F1046" s="1">
        <f t="shared" si="833"/>
        <v>1.1009440458077164</v>
      </c>
      <c r="G1046" s="1">
        <f t="shared" si="833"/>
        <v>1.1009440926798988</v>
      </c>
      <c r="H1046" s="1">
        <f t="shared" si="791"/>
        <v>1.3051568529311632</v>
      </c>
      <c r="I1046" s="1">
        <f t="shared" si="828"/>
        <v>23.658277967974023</v>
      </c>
      <c r="J1046" s="1">
        <f>VLOOKUP($I1046,Graph!$D$3:$M$50,col)</f>
        <v>6.1000000000000004E-3</v>
      </c>
      <c r="K1046" s="1">
        <f>VLOOKUP($I1046,Graph!$D$3:$M$50,col+1)</f>
        <v>4.8999999999999998E-3</v>
      </c>
      <c r="L1046" s="1">
        <f t="shared" si="792"/>
        <v>5.3E-3</v>
      </c>
      <c r="M1046" s="1">
        <f t="shared" si="834"/>
        <v>0.64031666666666653</v>
      </c>
      <c r="N1046" s="1">
        <f t="shared" si="793"/>
        <v>1.0396999999999956</v>
      </c>
      <c r="O1046" s="1">
        <f t="shared" si="794"/>
        <v>5.3202565785411896E-2</v>
      </c>
      <c r="P1046" s="1">
        <f t="shared" si="795"/>
        <v>1.0959720068844925</v>
      </c>
      <c r="Q1046" s="1">
        <f t="shared" si="796"/>
        <v>1.0958019757184685</v>
      </c>
      <c r="R1046" s="1">
        <f t="shared" si="797"/>
        <v>1.0957960138934388</v>
      </c>
      <c r="S1046" s="1">
        <f t="shared" si="798"/>
        <v>1.0957958046761966</v>
      </c>
      <c r="T1046" s="1">
        <f t="shared" si="799"/>
        <v>0.97624100344356646</v>
      </c>
      <c r="U1046" s="1">
        <f t="shared" si="800"/>
        <v>1.2681894049694564</v>
      </c>
      <c r="V1046" s="2">
        <f t="shared" si="829"/>
        <v>23.432768444478093</v>
      </c>
      <c r="W1046" s="1">
        <f>VLOOKUP(V1046,Graph!$D$3:$M$50,col)</f>
        <v>6.1000000000000004E-3</v>
      </c>
      <c r="X1046" s="1">
        <f>VLOOKUP(V1046,Graph!$D$3:$M$50,col+1)</f>
        <v>4.8999999999999998E-3</v>
      </c>
      <c r="Y1046" s="1">
        <f t="shared" si="801"/>
        <v>5.3E-3</v>
      </c>
      <c r="Z1046" s="1">
        <f t="shared" si="830"/>
        <v>0.64031666666666653</v>
      </c>
      <c r="AA1046" s="2">
        <f t="shared" si="802"/>
        <v>1.0396999999999956</v>
      </c>
      <c r="AB1046" s="1">
        <f t="shared" si="803"/>
        <v>5.3202565785411896E-2</v>
      </c>
      <c r="AC1046" s="1">
        <f t="shared" si="804"/>
        <v>1.095795797333956</v>
      </c>
      <c r="AD1046" s="1">
        <f t="shared" si="805"/>
        <v>1.0957957970762884</v>
      </c>
      <c r="AE1046" s="1">
        <f t="shared" si="806"/>
        <v>1.0957957970672456</v>
      </c>
      <c r="AF1046" s="1">
        <f t="shared" si="807"/>
        <v>1.0957957970669285</v>
      </c>
      <c r="AG1046" s="1">
        <f t="shared" si="808"/>
        <v>0.97624100344356646</v>
      </c>
      <c r="AH1046" s="1">
        <f t="shared" si="809"/>
        <v>1.2681893961630775</v>
      </c>
      <c r="AI1046" s="2">
        <f t="shared" si="831"/>
        <v>23.432768390238603</v>
      </c>
      <c r="AJ1046" s="1">
        <f>VLOOKUP(AI1046,Graph!$D$3:$M$50,col)</f>
        <v>6.1000000000000004E-3</v>
      </c>
      <c r="AK1046" s="1">
        <f>VLOOKUP(AI1046,Graph!$D$3:$M$50,col+1)</f>
        <v>4.8999999999999998E-3</v>
      </c>
      <c r="AL1046" s="1">
        <f t="shared" si="810"/>
        <v>5.3E-3</v>
      </c>
      <c r="AM1046" s="1">
        <f t="shared" si="832"/>
        <v>0.64031666666666653</v>
      </c>
      <c r="AN1046" s="2">
        <f t="shared" si="811"/>
        <v>1.0396999999999956</v>
      </c>
      <c r="AO1046" s="1">
        <f t="shared" si="812"/>
        <v>5.3202565785411896E-2</v>
      </c>
      <c r="AP1046" s="1">
        <f t="shared" si="813"/>
        <v>1.095795797066917</v>
      </c>
      <c r="AQ1046" s="1">
        <f t="shared" si="814"/>
        <v>1.0957957970669168</v>
      </c>
      <c r="AR1046" s="1">
        <f t="shared" si="815"/>
        <v>1.0957957970669168</v>
      </c>
      <c r="AS1046" s="1">
        <f t="shared" si="816"/>
        <v>1.0957957970669168</v>
      </c>
      <c r="AT1046" s="1">
        <f t="shared" si="817"/>
        <v>0.97624100344356646</v>
      </c>
      <c r="AU1046" s="1">
        <f t="shared" si="818"/>
        <v>1.2681893961630637</v>
      </c>
      <c r="AV1046" s="2">
        <f t="shared" si="819"/>
        <v>1045</v>
      </c>
      <c r="AW1046" s="1">
        <f t="shared" si="820"/>
        <v>1268.1893961630637</v>
      </c>
      <c r="AX1046" s="1">
        <f t="shared" si="821"/>
        <v>0.97624100344356646</v>
      </c>
      <c r="AY1046" s="1">
        <f t="shared" si="822"/>
        <v>1.0957957970669168</v>
      </c>
      <c r="AZ1046" s="1">
        <f t="shared" si="823"/>
        <v>5.3E-3</v>
      </c>
      <c r="BA1046" s="1">
        <f t="shared" si="824"/>
        <v>23.432768390238603</v>
      </c>
    </row>
    <row r="1047" spans="1:53">
      <c r="A1047" s="2">
        <f t="shared" si="789"/>
        <v>1.0459999999999956</v>
      </c>
      <c r="B1047" s="1">
        <f t="shared" si="826"/>
        <v>1.1119659999999956</v>
      </c>
      <c r="C1047" s="1">
        <f t="shared" si="790"/>
        <v>5.5542748050669111E-2</v>
      </c>
      <c r="D1047" s="1">
        <f t="shared" si="827"/>
        <v>1.1009135414621329</v>
      </c>
      <c r="E1047" s="1">
        <f t="shared" si="833"/>
        <v>1.100947647138212</v>
      </c>
      <c r="F1047" s="1">
        <f t="shared" si="833"/>
        <v>1.1009489149706413</v>
      </c>
      <c r="G1047" s="1">
        <f t="shared" si="833"/>
        <v>1.1009489620930375</v>
      </c>
      <c r="H1047" s="1">
        <f t="shared" si="791"/>
        <v>1.3070365128609192</v>
      </c>
      <c r="I1047" s="1">
        <f t="shared" si="828"/>
        <v>23.669629907791641</v>
      </c>
      <c r="J1047" s="1">
        <f>VLOOKUP($I1047,Graph!$D$3:$M$50,col)</f>
        <v>6.1000000000000004E-3</v>
      </c>
      <c r="K1047" s="1">
        <f>VLOOKUP($I1047,Graph!$D$3:$M$50,col+1)</f>
        <v>4.8999999999999998E-3</v>
      </c>
      <c r="L1047" s="1">
        <f t="shared" si="792"/>
        <v>5.3E-3</v>
      </c>
      <c r="M1047" s="1">
        <f t="shared" si="834"/>
        <v>0.64031666666666653</v>
      </c>
      <c r="N1047" s="1">
        <f t="shared" si="793"/>
        <v>1.0406999999999955</v>
      </c>
      <c r="O1047" s="1">
        <f t="shared" si="794"/>
        <v>5.3205181866866673E-2</v>
      </c>
      <c r="P1047" s="1">
        <f t="shared" si="795"/>
        <v>1.0959776952447646</v>
      </c>
      <c r="Q1047" s="1">
        <f t="shared" si="796"/>
        <v>1.0958076800136776</v>
      </c>
      <c r="R1047" s="1">
        <f t="shared" si="797"/>
        <v>1.0958017183585014</v>
      </c>
      <c r="S1047" s="1">
        <f t="shared" si="798"/>
        <v>1.0958015091335997</v>
      </c>
      <c r="T1047" s="1">
        <f t="shared" si="799"/>
        <v>0.9762481399386993</v>
      </c>
      <c r="U1047" s="1">
        <f t="shared" si="800"/>
        <v>1.2700261033870834</v>
      </c>
      <c r="V1047" s="2">
        <f t="shared" si="829"/>
        <v>23.444075422159553</v>
      </c>
      <c r="W1047" s="1">
        <f>VLOOKUP(V1047,Graph!$D$3:$M$50,col)</f>
        <v>6.1000000000000004E-3</v>
      </c>
      <c r="X1047" s="1">
        <f>VLOOKUP(V1047,Graph!$D$3:$M$50,col+1)</f>
        <v>4.8999999999999998E-3</v>
      </c>
      <c r="Y1047" s="1">
        <f t="shared" si="801"/>
        <v>5.3E-3</v>
      </c>
      <c r="Z1047" s="1">
        <f t="shared" si="830"/>
        <v>0.64031666666666653</v>
      </c>
      <c r="AA1047" s="2">
        <f t="shared" si="802"/>
        <v>1.0406999999999955</v>
      </c>
      <c r="AB1047" s="1">
        <f t="shared" si="803"/>
        <v>5.3205181866866673E-2</v>
      </c>
      <c r="AC1047" s="1">
        <f t="shared" si="804"/>
        <v>1.0958015017906129</v>
      </c>
      <c r="AD1047" s="1">
        <f t="shared" si="805"/>
        <v>1.0958015015329019</v>
      </c>
      <c r="AE1047" s="1">
        <f t="shared" si="806"/>
        <v>1.0958015015238571</v>
      </c>
      <c r="AF1047" s="1">
        <f t="shared" si="807"/>
        <v>1.0958015015235398</v>
      </c>
      <c r="AG1047" s="1">
        <f t="shared" si="808"/>
        <v>0.9762481399386993</v>
      </c>
      <c r="AH1047" s="1">
        <f t="shared" si="809"/>
        <v>1.2700260945670785</v>
      </c>
      <c r="AI1047" s="2">
        <f t="shared" si="831"/>
        <v>23.44407536788853</v>
      </c>
      <c r="AJ1047" s="1">
        <f>VLOOKUP(AI1047,Graph!$D$3:$M$50,col)</f>
        <v>6.1000000000000004E-3</v>
      </c>
      <c r="AK1047" s="1">
        <f>VLOOKUP(AI1047,Graph!$D$3:$M$50,col+1)</f>
        <v>4.8999999999999998E-3</v>
      </c>
      <c r="AL1047" s="1">
        <f t="shared" si="810"/>
        <v>5.3E-3</v>
      </c>
      <c r="AM1047" s="1">
        <f t="shared" si="832"/>
        <v>0.64031666666666653</v>
      </c>
      <c r="AN1047" s="2">
        <f t="shared" si="811"/>
        <v>1.0406999999999955</v>
      </c>
      <c r="AO1047" s="1">
        <f t="shared" si="812"/>
        <v>5.3205181866866673E-2</v>
      </c>
      <c r="AP1047" s="1">
        <f t="shared" si="813"/>
        <v>1.0958015015235285</v>
      </c>
      <c r="AQ1047" s="1">
        <f t="shared" si="814"/>
        <v>1.0958015015235283</v>
      </c>
      <c r="AR1047" s="1">
        <f t="shared" si="815"/>
        <v>1.0958015015235281</v>
      </c>
      <c r="AS1047" s="1">
        <f t="shared" si="816"/>
        <v>1.0958015015235283</v>
      </c>
      <c r="AT1047" s="1">
        <f t="shared" si="817"/>
        <v>0.9762481399386993</v>
      </c>
      <c r="AU1047" s="1">
        <f t="shared" si="818"/>
        <v>1.2700260945670652</v>
      </c>
      <c r="AV1047" s="2">
        <f t="shared" si="819"/>
        <v>1046</v>
      </c>
      <c r="AW1047" s="1">
        <f t="shared" si="820"/>
        <v>1270.0260945670652</v>
      </c>
      <c r="AX1047" s="1">
        <f t="shared" si="821"/>
        <v>0.9762481399386993</v>
      </c>
      <c r="AY1047" s="1">
        <f t="shared" si="822"/>
        <v>1.0958015015235283</v>
      </c>
      <c r="AZ1047" s="1">
        <f t="shared" si="823"/>
        <v>5.3E-3</v>
      </c>
      <c r="BA1047" s="1">
        <f t="shared" si="824"/>
        <v>23.44407536788853</v>
      </c>
    </row>
    <row r="1048" spans="1:53">
      <c r="A1048" s="2">
        <f t="shared" si="789"/>
        <v>1.0469999999999955</v>
      </c>
      <c r="B1048" s="1">
        <f t="shared" si="826"/>
        <v>1.1130071666666621</v>
      </c>
      <c r="C1048" s="1">
        <f t="shared" si="790"/>
        <v>5.5544933672008745E-2</v>
      </c>
      <c r="D1048" s="1">
        <f t="shared" si="827"/>
        <v>1.1009182178740664</v>
      </c>
      <c r="E1048" s="1">
        <f t="shared" si="833"/>
        <v>1.1009525007225593</v>
      </c>
      <c r="F1048" s="1">
        <f t="shared" si="833"/>
        <v>1.1009537752096057</v>
      </c>
      <c r="G1048" s="1">
        <f t="shared" si="833"/>
        <v>1.1009538225818445</v>
      </c>
      <c r="H1048" s="1">
        <f t="shared" si="791"/>
        <v>1.3089170747145251</v>
      </c>
      <c r="I1048" s="1">
        <f t="shared" si="828"/>
        <v>23.680976408489183</v>
      </c>
      <c r="J1048" s="1">
        <f>VLOOKUP($I1048,Graph!$D$3:$M$50,col)</f>
        <v>6.1000000000000004E-3</v>
      </c>
      <c r="K1048" s="1">
        <f>VLOOKUP($I1048,Graph!$D$3:$M$50,col+1)</f>
        <v>4.8999999999999998E-3</v>
      </c>
      <c r="L1048" s="1">
        <f t="shared" si="792"/>
        <v>5.3E-3</v>
      </c>
      <c r="M1048" s="1">
        <f t="shared" si="834"/>
        <v>0.64031666666666653</v>
      </c>
      <c r="N1048" s="1">
        <f t="shared" si="793"/>
        <v>1.0416999999999954</v>
      </c>
      <c r="O1048" s="1">
        <f t="shared" si="794"/>
        <v>5.3207793118012471E-2</v>
      </c>
      <c r="P1048" s="1">
        <f t="shared" si="795"/>
        <v>1.0959833732205313</v>
      </c>
      <c r="Q1048" s="1">
        <f t="shared" si="796"/>
        <v>1.0958133739002818</v>
      </c>
      <c r="R1048" s="1">
        <f t="shared" si="797"/>
        <v>1.0958074124148924</v>
      </c>
      <c r="S1048" s="1">
        <f t="shared" si="798"/>
        <v>1.0958072031823549</v>
      </c>
      <c r="T1048" s="1">
        <f t="shared" si="799"/>
        <v>0.97625526281889863</v>
      </c>
      <c r="U1048" s="1">
        <f t="shared" si="800"/>
        <v>1.2718636882559999</v>
      </c>
      <c r="V1048" s="2">
        <f t="shared" si="829"/>
        <v>23.455376952969882</v>
      </c>
      <c r="W1048" s="1">
        <f>VLOOKUP(V1048,Graph!$D$3:$M$50,col)</f>
        <v>6.1000000000000004E-3</v>
      </c>
      <c r="X1048" s="1">
        <f>VLOOKUP(V1048,Graph!$D$3:$M$50,col+1)</f>
        <v>4.8999999999999998E-3</v>
      </c>
      <c r="Y1048" s="1">
        <f t="shared" si="801"/>
        <v>5.3E-3</v>
      </c>
      <c r="Z1048" s="1">
        <f t="shared" si="830"/>
        <v>0.64031666666666653</v>
      </c>
      <c r="AA1048" s="2">
        <f t="shared" si="802"/>
        <v>1.0416999999999954</v>
      </c>
      <c r="AB1048" s="1">
        <f t="shared" si="803"/>
        <v>5.3207793118012471E-2</v>
      </c>
      <c r="AC1048" s="1">
        <f t="shared" si="804"/>
        <v>1.0958071958386226</v>
      </c>
      <c r="AD1048" s="1">
        <f t="shared" si="805"/>
        <v>1.095807195580869</v>
      </c>
      <c r="AE1048" s="1">
        <f t="shared" si="806"/>
        <v>1.0958071955718218</v>
      </c>
      <c r="AF1048" s="1">
        <f t="shared" si="807"/>
        <v>1.095807195571505</v>
      </c>
      <c r="AG1048" s="1">
        <f t="shared" si="808"/>
        <v>0.97625526281889863</v>
      </c>
      <c r="AH1048" s="1">
        <f t="shared" si="809"/>
        <v>1.2718636794223621</v>
      </c>
      <c r="AI1048" s="2">
        <f t="shared" si="831"/>
        <v>23.455376898667332</v>
      </c>
      <c r="AJ1048" s="1">
        <f>VLOOKUP(AI1048,Graph!$D$3:$M$50,col)</f>
        <v>6.1000000000000004E-3</v>
      </c>
      <c r="AK1048" s="1">
        <f>VLOOKUP(AI1048,Graph!$D$3:$M$50,col+1)</f>
        <v>4.8999999999999998E-3</v>
      </c>
      <c r="AL1048" s="1">
        <f t="shared" si="810"/>
        <v>5.3E-3</v>
      </c>
      <c r="AM1048" s="1">
        <f t="shared" si="832"/>
        <v>0.64031666666666653</v>
      </c>
      <c r="AN1048" s="2">
        <f t="shared" si="811"/>
        <v>1.0416999999999954</v>
      </c>
      <c r="AO1048" s="1">
        <f t="shared" si="812"/>
        <v>5.3207793118012471E-2</v>
      </c>
      <c r="AP1048" s="1">
        <f t="shared" si="813"/>
        <v>1.0958071955714934</v>
      </c>
      <c r="AQ1048" s="1">
        <f t="shared" si="814"/>
        <v>1.095807195571493</v>
      </c>
      <c r="AR1048" s="1">
        <f t="shared" si="815"/>
        <v>1.095807195571493</v>
      </c>
      <c r="AS1048" s="1">
        <f t="shared" si="816"/>
        <v>1.095807195571493</v>
      </c>
      <c r="AT1048" s="1">
        <f t="shared" si="817"/>
        <v>0.97625526281889863</v>
      </c>
      <c r="AU1048" s="1">
        <f t="shared" si="818"/>
        <v>1.2718636794223481</v>
      </c>
      <c r="AV1048" s="2">
        <f t="shared" si="819"/>
        <v>1047</v>
      </c>
      <c r="AW1048" s="1">
        <f t="shared" si="820"/>
        <v>1271.863679422348</v>
      </c>
      <c r="AX1048" s="1">
        <f t="shared" si="821"/>
        <v>0.97625526281889863</v>
      </c>
      <c r="AY1048" s="1">
        <f t="shared" si="822"/>
        <v>1.095807195571493</v>
      </c>
      <c r="AZ1048" s="1">
        <f t="shared" si="823"/>
        <v>5.3E-3</v>
      </c>
      <c r="BA1048" s="1">
        <f t="shared" si="824"/>
        <v>23.455376898667332</v>
      </c>
    </row>
    <row r="1049" spans="1:53">
      <c r="A1049" s="2">
        <f t="shared" si="789"/>
        <v>1.0479999999999954</v>
      </c>
      <c r="B1049" s="1">
        <f t="shared" si="826"/>
        <v>1.1140483333333286</v>
      </c>
      <c r="C1049" s="1">
        <f t="shared" si="790"/>
        <v>5.5547115250955882E-2</v>
      </c>
      <c r="D1049" s="1">
        <f t="shared" si="827"/>
        <v>1.1009228856962199</v>
      </c>
      <c r="E1049" s="1">
        <f t="shared" si="833"/>
        <v>1.1009573454179931</v>
      </c>
      <c r="F1049" s="1">
        <f t="shared" si="833"/>
        <v>1.1009586265491182</v>
      </c>
      <c r="G1049" s="1">
        <f t="shared" si="833"/>
        <v>1.1009586741708299</v>
      </c>
      <c r="H1049" s="1">
        <f t="shared" si="791"/>
        <v>1.3107985380594642</v>
      </c>
      <c r="I1049" s="1">
        <f t="shared" si="828"/>
        <v>23.692317477873903</v>
      </c>
      <c r="J1049" s="1">
        <f>VLOOKUP($I1049,Graph!$D$3:$M$50,col)</f>
        <v>6.1000000000000004E-3</v>
      </c>
      <c r="K1049" s="1">
        <f>VLOOKUP($I1049,Graph!$D$3:$M$50,col+1)</f>
        <v>4.8999999999999998E-3</v>
      </c>
      <c r="L1049" s="1">
        <f t="shared" si="792"/>
        <v>5.3E-3</v>
      </c>
      <c r="M1049" s="1">
        <f t="shared" si="834"/>
        <v>0.64031666666666653</v>
      </c>
      <c r="N1049" s="1">
        <f t="shared" si="793"/>
        <v>1.0426999999999953</v>
      </c>
      <c r="O1049" s="1">
        <f t="shared" si="794"/>
        <v>5.3210399552212524E-2</v>
      </c>
      <c r="P1049" s="1">
        <f t="shared" si="795"/>
        <v>1.0959890408401989</v>
      </c>
      <c r="Q1049" s="1">
        <f t="shared" si="796"/>
        <v>1.0958190574067403</v>
      </c>
      <c r="R1049" s="1">
        <f t="shared" si="797"/>
        <v>1.0958130960910704</v>
      </c>
      <c r="S1049" s="1">
        <f t="shared" si="798"/>
        <v>1.0958128868509198</v>
      </c>
      <c r="T1049" s="1">
        <f t="shared" si="799"/>
        <v>0.97626237212308875</v>
      </c>
      <c r="U1049" s="1">
        <f t="shared" si="800"/>
        <v>1.2737021591485773</v>
      </c>
      <c r="V1049" s="2">
        <f t="shared" si="829"/>
        <v>23.46667304476825</v>
      </c>
      <c r="W1049" s="1">
        <f>VLOOKUP(V1049,Graph!$D$3:$M$50,col)</f>
        <v>6.1000000000000004E-3</v>
      </c>
      <c r="X1049" s="1">
        <f>VLOOKUP(V1049,Graph!$D$3:$M$50,col+1)</f>
        <v>4.8999999999999998E-3</v>
      </c>
      <c r="Y1049" s="1">
        <f t="shared" si="801"/>
        <v>5.3E-3</v>
      </c>
      <c r="Z1049" s="1">
        <f t="shared" si="830"/>
        <v>0.64031666666666653</v>
      </c>
      <c r="AA1049" s="2">
        <f t="shared" si="802"/>
        <v>1.0426999999999953</v>
      </c>
      <c r="AB1049" s="1">
        <f t="shared" si="803"/>
        <v>5.3210399552212524E-2</v>
      </c>
      <c r="AC1049" s="1">
        <f t="shared" si="804"/>
        <v>1.0958128795064439</v>
      </c>
      <c r="AD1049" s="1">
        <f t="shared" si="805"/>
        <v>1.0958128792486472</v>
      </c>
      <c r="AE1049" s="1">
        <f t="shared" si="806"/>
        <v>1.0958128792395987</v>
      </c>
      <c r="AF1049" s="1">
        <f t="shared" si="807"/>
        <v>1.0958128792392812</v>
      </c>
      <c r="AG1049" s="1">
        <f t="shared" si="808"/>
        <v>0.97626237212308875</v>
      </c>
      <c r="AH1049" s="1">
        <f t="shared" si="809"/>
        <v>1.2737021503013</v>
      </c>
      <c r="AI1049" s="2">
        <f t="shared" si="831"/>
        <v>23.466672990434208</v>
      </c>
      <c r="AJ1049" s="1">
        <f>VLOOKUP(AI1049,Graph!$D$3:$M$50,col)</f>
        <v>6.1000000000000004E-3</v>
      </c>
      <c r="AK1049" s="1">
        <f>VLOOKUP(AI1049,Graph!$D$3:$M$50,col+1)</f>
        <v>4.8999999999999998E-3</v>
      </c>
      <c r="AL1049" s="1">
        <f t="shared" si="810"/>
        <v>5.3E-3</v>
      </c>
      <c r="AM1049" s="1">
        <f t="shared" si="832"/>
        <v>0.64031666666666653</v>
      </c>
      <c r="AN1049" s="2">
        <f t="shared" si="811"/>
        <v>1.0426999999999953</v>
      </c>
      <c r="AO1049" s="1">
        <f t="shared" si="812"/>
        <v>5.3210399552212524E-2</v>
      </c>
      <c r="AP1049" s="1">
        <f t="shared" si="813"/>
        <v>1.0958128792392698</v>
      </c>
      <c r="AQ1049" s="1">
        <f t="shared" si="814"/>
        <v>1.0958128792392696</v>
      </c>
      <c r="AR1049" s="1">
        <f t="shared" si="815"/>
        <v>1.0958128792392694</v>
      </c>
      <c r="AS1049" s="1">
        <f t="shared" si="816"/>
        <v>1.0958128792392696</v>
      </c>
      <c r="AT1049" s="1">
        <f t="shared" si="817"/>
        <v>0.97626237212308875</v>
      </c>
      <c r="AU1049" s="1">
        <f t="shared" si="818"/>
        <v>1.2737021503012864</v>
      </c>
      <c r="AV1049" s="2">
        <f t="shared" si="819"/>
        <v>1048</v>
      </c>
      <c r="AW1049" s="1">
        <f t="shared" si="820"/>
        <v>1273.7021503012863</v>
      </c>
      <c r="AX1049" s="1">
        <f t="shared" si="821"/>
        <v>0.97626237212308875</v>
      </c>
      <c r="AY1049" s="1">
        <f t="shared" si="822"/>
        <v>1.0958128792392696</v>
      </c>
      <c r="AZ1049" s="1">
        <f t="shared" si="823"/>
        <v>5.3E-3</v>
      </c>
      <c r="BA1049" s="1">
        <f t="shared" si="824"/>
        <v>23.466672990434208</v>
      </c>
    </row>
    <row r="1050" spans="1:53">
      <c r="A1050" s="2">
        <f t="shared" si="789"/>
        <v>1.0489999999999953</v>
      </c>
      <c r="B1050" s="1">
        <f t="shared" si="826"/>
        <v>1.1150894999999952</v>
      </c>
      <c r="C1050" s="1">
        <f t="shared" si="790"/>
        <v>5.554929279871379E-2</v>
      </c>
      <c r="D1050" s="1">
        <f t="shared" si="827"/>
        <v>1.1009275449522369</v>
      </c>
      <c r="E1050" s="1">
        <f t="shared" si="833"/>
        <v>1.1009621812489077</v>
      </c>
      <c r="F1050" s="1">
        <f t="shared" si="833"/>
        <v>1.1009634690135981</v>
      </c>
      <c r="G1050" s="1">
        <f t="shared" si="833"/>
        <v>1.1009635168844125</v>
      </c>
      <c r="H1050" s="1">
        <f t="shared" si="791"/>
        <v>1.3126809024638404</v>
      </c>
      <c r="I1050" s="1">
        <f t="shared" si="828"/>
        <v>23.703653123734412</v>
      </c>
      <c r="J1050" s="1">
        <f>VLOOKUP($I1050,Graph!$D$3:$M$50,col)</f>
        <v>6.1000000000000004E-3</v>
      </c>
      <c r="K1050" s="1">
        <f>VLOOKUP($I1050,Graph!$D$3:$M$50,col+1)</f>
        <v>4.8999999999999998E-3</v>
      </c>
      <c r="L1050" s="1">
        <f t="shared" si="792"/>
        <v>5.3E-3</v>
      </c>
      <c r="M1050" s="1">
        <f t="shared" si="834"/>
        <v>0.64031666666666653</v>
      </c>
      <c r="N1050" s="1">
        <f t="shared" si="793"/>
        <v>1.0436999999999952</v>
      </c>
      <c r="O1050" s="1">
        <f t="shared" si="794"/>
        <v>5.3213001182780877E-2</v>
      </c>
      <c r="P1050" s="1">
        <f t="shared" si="795"/>
        <v>1.0959946981320705</v>
      </c>
      <c r="Q1050" s="1">
        <f t="shared" si="796"/>
        <v>1.0958247305614084</v>
      </c>
      <c r="R1050" s="1">
        <f t="shared" si="797"/>
        <v>1.0958187694153896</v>
      </c>
      <c r="S1050" s="1">
        <f t="shared" si="798"/>
        <v>1.0958185601676491</v>
      </c>
      <c r="T1050" s="1">
        <f t="shared" si="799"/>
        <v>0.97626946789004587</v>
      </c>
      <c r="U1050" s="1">
        <f t="shared" si="800"/>
        <v>1.2755415156378072</v>
      </c>
      <c r="V1050" s="2">
        <f t="shared" si="829"/>
        <v>23.477963705394966</v>
      </c>
      <c r="W1050" s="1">
        <f>VLOOKUP(V1050,Graph!$D$3:$M$50,col)</f>
        <v>6.1000000000000004E-3</v>
      </c>
      <c r="X1050" s="1">
        <f>VLOOKUP(V1050,Graph!$D$3:$M$50,col+1)</f>
        <v>4.8999999999999998E-3</v>
      </c>
      <c r="Y1050" s="1">
        <f t="shared" si="801"/>
        <v>5.3E-3</v>
      </c>
      <c r="Z1050" s="1">
        <f t="shared" si="830"/>
        <v>0.64031666666666653</v>
      </c>
      <c r="AA1050" s="2">
        <f t="shared" si="802"/>
        <v>1.0436999999999952</v>
      </c>
      <c r="AB1050" s="1">
        <f t="shared" si="803"/>
        <v>5.3213001182780877E-2</v>
      </c>
      <c r="AC1050" s="1">
        <f t="shared" si="804"/>
        <v>1.0958185528224313</v>
      </c>
      <c r="AD1050" s="1">
        <f t="shared" si="805"/>
        <v>1.095818552564592</v>
      </c>
      <c r="AE1050" s="1">
        <f t="shared" si="806"/>
        <v>1.0958185525555411</v>
      </c>
      <c r="AF1050" s="1">
        <f t="shared" si="807"/>
        <v>1.0958185525552235</v>
      </c>
      <c r="AG1050" s="1">
        <f t="shared" si="808"/>
        <v>0.97626946789004587</v>
      </c>
      <c r="AH1050" s="1">
        <f t="shared" si="809"/>
        <v>1.2755415067768832</v>
      </c>
      <c r="AI1050" s="2">
        <f t="shared" si="831"/>
        <v>23.477963651029434</v>
      </c>
      <c r="AJ1050" s="1">
        <f>VLOOKUP(AI1050,Graph!$D$3:$M$50,col)</f>
        <v>6.1000000000000004E-3</v>
      </c>
      <c r="AK1050" s="1">
        <f>VLOOKUP(AI1050,Graph!$D$3:$M$50,col+1)</f>
        <v>4.8999999999999998E-3</v>
      </c>
      <c r="AL1050" s="1">
        <f t="shared" si="810"/>
        <v>5.3E-3</v>
      </c>
      <c r="AM1050" s="1">
        <f t="shared" si="832"/>
        <v>0.64031666666666653</v>
      </c>
      <c r="AN1050" s="2">
        <f t="shared" si="811"/>
        <v>1.0436999999999952</v>
      </c>
      <c r="AO1050" s="1">
        <f t="shared" si="812"/>
        <v>5.3213001182780877E-2</v>
      </c>
      <c r="AP1050" s="1">
        <f t="shared" si="813"/>
        <v>1.0958185525552122</v>
      </c>
      <c r="AQ1050" s="1">
        <f t="shared" si="814"/>
        <v>1.0958185525552118</v>
      </c>
      <c r="AR1050" s="1">
        <f t="shared" si="815"/>
        <v>1.095818552555212</v>
      </c>
      <c r="AS1050" s="1">
        <f t="shared" si="816"/>
        <v>1.0958185525552118</v>
      </c>
      <c r="AT1050" s="1">
        <f t="shared" si="817"/>
        <v>0.97626946789004587</v>
      </c>
      <c r="AU1050" s="1">
        <f t="shared" si="818"/>
        <v>1.2755415067768698</v>
      </c>
      <c r="AV1050" s="2">
        <f t="shared" si="819"/>
        <v>1049</v>
      </c>
      <c r="AW1050" s="1">
        <f t="shared" si="820"/>
        <v>1275.5415067768699</v>
      </c>
      <c r="AX1050" s="1">
        <f t="shared" si="821"/>
        <v>0.97626946789004587</v>
      </c>
      <c r="AY1050" s="1">
        <f t="shared" si="822"/>
        <v>1.0958185525552118</v>
      </c>
      <c r="AZ1050" s="1">
        <f t="shared" si="823"/>
        <v>5.3E-3</v>
      </c>
      <c r="BA1050" s="1">
        <f t="shared" si="824"/>
        <v>23.477963651029434</v>
      </c>
    </row>
    <row r="1051" spans="1:53">
      <c r="A1051" s="2">
        <f t="shared" si="789"/>
        <v>1.0499999999999952</v>
      </c>
      <c r="B1051" s="1">
        <f t="shared" si="826"/>
        <v>1.1161306666666617</v>
      </c>
      <c r="C1051" s="1">
        <f t="shared" si="790"/>
        <v>5.5551466326444268E-2</v>
      </c>
      <c r="D1051" s="1">
        <f t="shared" si="827"/>
        <v>1.100932195665673</v>
      </c>
      <c r="E1051" s="1">
        <f t="shared" si="833"/>
        <v>1.1009670082396086</v>
      </c>
      <c r="F1051" s="1">
        <f t="shared" si="833"/>
        <v>1.1009683026273733</v>
      </c>
      <c r="G1051" s="1">
        <f t="shared" si="833"/>
        <v>1.1009683507469226</v>
      </c>
      <c r="H1051" s="1">
        <f t="shared" si="791"/>
        <v>1.3145641674963782</v>
      </c>
      <c r="I1051" s="1">
        <f t="shared" si="828"/>
        <v>23.714983353840701</v>
      </c>
      <c r="J1051" s="1">
        <f>VLOOKUP($I1051,Graph!$D$3:$M$50,col)</f>
        <v>6.1000000000000004E-3</v>
      </c>
      <c r="K1051" s="1">
        <f>VLOOKUP($I1051,Graph!$D$3:$M$50,col+1)</f>
        <v>4.8999999999999998E-3</v>
      </c>
      <c r="L1051" s="1">
        <f t="shared" si="792"/>
        <v>5.3E-3</v>
      </c>
      <c r="M1051" s="1">
        <f t="shared" si="834"/>
        <v>0.64031666666666653</v>
      </c>
      <c r="N1051" s="1">
        <f t="shared" si="793"/>
        <v>1.0446999999999951</v>
      </c>
      <c r="O1051" s="1">
        <f t="shared" si="794"/>
        <v>5.3215598022982556E-2</v>
      </c>
      <c r="P1051" s="1">
        <f t="shared" si="795"/>
        <v>1.096000345124345</v>
      </c>
      <c r="Q1051" s="1">
        <f t="shared" si="796"/>
        <v>1.0958303933925373</v>
      </c>
      <c r="R1051" s="1">
        <f t="shared" si="797"/>
        <v>1.0958244324161017</v>
      </c>
      <c r="S1051" s="1">
        <f t="shared" si="798"/>
        <v>1.095824223160794</v>
      </c>
      <c r="T1051" s="1">
        <f t="shared" si="799"/>
        <v>0.97627655015839843</v>
      </c>
      <c r="U1051" s="1">
        <f t="shared" si="800"/>
        <v>1.2773817572972979</v>
      </c>
      <c r="V1051" s="2">
        <f t="shared" si="829"/>
        <v>23.48924894267153</v>
      </c>
      <c r="W1051" s="1">
        <f>VLOOKUP(V1051,Graph!$D$3:$M$50,col)</f>
        <v>6.1000000000000004E-3</v>
      </c>
      <c r="X1051" s="1">
        <f>VLOOKUP(V1051,Graph!$D$3:$M$50,col+1)</f>
        <v>4.8999999999999998E-3</v>
      </c>
      <c r="Y1051" s="1">
        <f t="shared" si="801"/>
        <v>5.3E-3</v>
      </c>
      <c r="Z1051" s="1">
        <f t="shared" si="830"/>
        <v>0.64031666666666653</v>
      </c>
      <c r="AA1051" s="2">
        <f t="shared" si="802"/>
        <v>1.0446999999999951</v>
      </c>
      <c r="AB1051" s="1">
        <f t="shared" si="803"/>
        <v>5.3215598022982556E-2</v>
      </c>
      <c r="AC1051" s="1">
        <f t="shared" si="804"/>
        <v>1.0958242158148361</v>
      </c>
      <c r="AD1051" s="1">
        <f t="shared" si="805"/>
        <v>1.0958242155569542</v>
      </c>
      <c r="AE1051" s="1">
        <f t="shared" si="806"/>
        <v>1.0958242155479014</v>
      </c>
      <c r="AF1051" s="1">
        <f t="shared" si="807"/>
        <v>1.0958242155475837</v>
      </c>
      <c r="AG1051" s="1">
        <f t="shared" si="808"/>
        <v>0.97627655015839843</v>
      </c>
      <c r="AH1051" s="1">
        <f t="shared" si="809"/>
        <v>1.277381748422721</v>
      </c>
      <c r="AI1051" s="2">
        <f t="shared" si="831"/>
        <v>23.489248888274549</v>
      </c>
      <c r="AJ1051" s="1">
        <f>VLOOKUP(AI1051,Graph!$D$3:$M$50,col)</f>
        <v>6.1000000000000004E-3</v>
      </c>
      <c r="AK1051" s="1">
        <f>VLOOKUP(AI1051,Graph!$D$3:$M$50,col+1)</f>
        <v>4.8999999999999998E-3</v>
      </c>
      <c r="AL1051" s="1">
        <f t="shared" si="810"/>
        <v>5.3E-3</v>
      </c>
      <c r="AM1051" s="1">
        <f t="shared" si="832"/>
        <v>0.64031666666666653</v>
      </c>
      <c r="AN1051" s="2">
        <f t="shared" si="811"/>
        <v>1.0446999999999951</v>
      </c>
      <c r="AO1051" s="1">
        <f t="shared" si="812"/>
        <v>5.3215598022982556E-2</v>
      </c>
      <c r="AP1051" s="1">
        <f t="shared" si="813"/>
        <v>1.0958242155475721</v>
      </c>
      <c r="AQ1051" s="1">
        <f t="shared" si="814"/>
        <v>1.0958242155475721</v>
      </c>
      <c r="AR1051" s="1">
        <f t="shared" si="815"/>
        <v>1.0958242155475721</v>
      </c>
      <c r="AS1051" s="1">
        <f t="shared" si="816"/>
        <v>1.0958242155475721</v>
      </c>
      <c r="AT1051" s="1">
        <f t="shared" si="817"/>
        <v>0.97627655015839843</v>
      </c>
      <c r="AU1051" s="1">
        <f t="shared" si="818"/>
        <v>1.2773817484227077</v>
      </c>
      <c r="AV1051" s="2">
        <f t="shared" si="819"/>
        <v>1050</v>
      </c>
      <c r="AW1051" s="1">
        <f t="shared" si="820"/>
        <v>1277.3817484227077</v>
      </c>
      <c r="AX1051" s="1">
        <f t="shared" si="821"/>
        <v>0.97627655015839843</v>
      </c>
      <c r="AY1051" s="1">
        <f t="shared" si="822"/>
        <v>1.0958242155475721</v>
      </c>
      <c r="AZ1051" s="1">
        <f t="shared" si="823"/>
        <v>5.3E-3</v>
      </c>
      <c r="BA1051" s="1">
        <f t="shared" si="824"/>
        <v>23.489248888274549</v>
      </c>
    </row>
    <row r="1052" spans="1:53">
      <c r="A1052" s="2">
        <f t="shared" si="789"/>
        <v>1.050999999999995</v>
      </c>
      <c r="B1052" s="1">
        <f t="shared" si="826"/>
        <v>1.1171718333333283</v>
      </c>
      <c r="C1052" s="1">
        <f t="shared" si="790"/>
        <v>5.5553635845268075E-2</v>
      </c>
      <c r="D1052" s="1">
        <f t="shared" si="827"/>
        <v>1.1009368378599982</v>
      </c>
      <c r="E1052" s="1">
        <f t="shared" si="833"/>
        <v>1.1009718264143111</v>
      </c>
      <c r="F1052" s="1">
        <f t="shared" si="833"/>
        <v>1.1009731274146863</v>
      </c>
      <c r="G1052" s="1">
        <f t="shared" si="833"/>
        <v>1.1009731757826022</v>
      </c>
      <c r="H1052" s="1">
        <f t="shared" si="791"/>
        <v>1.3164483327264223</v>
      </c>
      <c r="I1052" s="1">
        <f t="shared" si="828"/>
        <v>23.726308175944247</v>
      </c>
      <c r="J1052" s="1">
        <f>VLOOKUP($I1052,Graph!$D$3:$M$50,col)</f>
        <v>6.1000000000000004E-3</v>
      </c>
      <c r="K1052" s="1">
        <f>VLOOKUP($I1052,Graph!$D$3:$M$50,col+1)</f>
        <v>4.8999999999999998E-3</v>
      </c>
      <c r="L1052" s="1">
        <f t="shared" si="792"/>
        <v>5.3E-3</v>
      </c>
      <c r="M1052" s="1">
        <f t="shared" si="834"/>
        <v>0.64031666666666653</v>
      </c>
      <c r="N1052" s="1">
        <f t="shared" si="793"/>
        <v>1.045699999999995</v>
      </c>
      <c r="O1052" s="1">
        <f t="shared" si="794"/>
        <v>5.3218190086033769E-2</v>
      </c>
      <c r="P1052" s="1">
        <f t="shared" si="795"/>
        <v>1.0960059818451198</v>
      </c>
      <c r="Q1052" s="1">
        <f t="shared" si="796"/>
        <v>1.0958360459282765</v>
      </c>
      <c r="R1052" s="1">
        <f t="shared" si="797"/>
        <v>1.0958300851213558</v>
      </c>
      <c r="S1052" s="1">
        <f t="shared" si="798"/>
        <v>1.0958298758585039</v>
      </c>
      <c r="T1052" s="1">
        <f t="shared" si="799"/>
        <v>0.97628361896662863</v>
      </c>
      <c r="U1052" s="1">
        <f t="shared" si="800"/>
        <v>1.2792228837012731</v>
      </c>
      <c r="V1052" s="2">
        <f t="shared" si="829"/>
        <v>23.500528764400705</v>
      </c>
      <c r="W1052" s="1">
        <f>VLOOKUP(V1052,Graph!$D$3:$M$50,col)</f>
        <v>6.1000000000000004E-3</v>
      </c>
      <c r="X1052" s="1">
        <f>VLOOKUP(V1052,Graph!$D$3:$M$50,col+1)</f>
        <v>4.8999999999999998E-3</v>
      </c>
      <c r="Y1052" s="1">
        <f t="shared" si="801"/>
        <v>5.3E-3</v>
      </c>
      <c r="Z1052" s="1">
        <f t="shared" si="830"/>
        <v>0.64031666666666653</v>
      </c>
      <c r="AA1052" s="2">
        <f t="shared" si="802"/>
        <v>1.045699999999995</v>
      </c>
      <c r="AB1052" s="1">
        <f t="shared" si="803"/>
        <v>5.3218190086033769E-2</v>
      </c>
      <c r="AC1052" s="1">
        <f t="shared" si="804"/>
        <v>1.0958298685118071</v>
      </c>
      <c r="AD1052" s="1">
        <f t="shared" si="805"/>
        <v>1.0958298682538827</v>
      </c>
      <c r="AE1052" s="1">
        <f t="shared" si="806"/>
        <v>1.0958298682448278</v>
      </c>
      <c r="AF1052" s="1">
        <f t="shared" si="807"/>
        <v>1.0958298682445096</v>
      </c>
      <c r="AG1052" s="1">
        <f t="shared" si="808"/>
        <v>0.97628361896662863</v>
      </c>
      <c r="AH1052" s="1">
        <f t="shared" si="809"/>
        <v>1.2792228748130361</v>
      </c>
      <c r="AI1052" s="2">
        <f t="shared" si="831"/>
        <v>23.500528709972276</v>
      </c>
      <c r="AJ1052" s="1">
        <f>VLOOKUP(AI1052,Graph!$D$3:$M$50,col)</f>
        <v>6.1000000000000004E-3</v>
      </c>
      <c r="AK1052" s="1">
        <f>VLOOKUP(AI1052,Graph!$D$3:$M$50,col+1)</f>
        <v>4.8999999999999998E-3</v>
      </c>
      <c r="AL1052" s="1">
        <f t="shared" si="810"/>
        <v>5.3E-3</v>
      </c>
      <c r="AM1052" s="1">
        <f t="shared" si="832"/>
        <v>0.64031666666666653</v>
      </c>
      <c r="AN1052" s="2">
        <f t="shared" si="811"/>
        <v>1.045699999999995</v>
      </c>
      <c r="AO1052" s="1">
        <f t="shared" si="812"/>
        <v>5.3218190086033769E-2</v>
      </c>
      <c r="AP1052" s="1">
        <f t="shared" si="813"/>
        <v>1.0958298682444987</v>
      </c>
      <c r="AQ1052" s="1">
        <f t="shared" si="814"/>
        <v>1.095829868244498</v>
      </c>
      <c r="AR1052" s="1">
        <f t="shared" si="815"/>
        <v>1.0958298682444982</v>
      </c>
      <c r="AS1052" s="1">
        <f t="shared" si="816"/>
        <v>1.0958298682444982</v>
      </c>
      <c r="AT1052" s="1">
        <f t="shared" si="817"/>
        <v>0.97628361896662863</v>
      </c>
      <c r="AU1052" s="1">
        <f t="shared" si="818"/>
        <v>1.279222874813023</v>
      </c>
      <c r="AV1052" s="2">
        <f t="shared" si="819"/>
        <v>1051</v>
      </c>
      <c r="AW1052" s="1">
        <f t="shared" si="820"/>
        <v>1279.2228748130231</v>
      </c>
      <c r="AX1052" s="1">
        <f t="shared" si="821"/>
        <v>0.97628361896662863</v>
      </c>
      <c r="AY1052" s="1">
        <f t="shared" si="822"/>
        <v>1.0958298682444982</v>
      </c>
      <c r="AZ1052" s="1">
        <f t="shared" si="823"/>
        <v>5.3E-3</v>
      </c>
      <c r="BA1052" s="1">
        <f t="shared" si="824"/>
        <v>23.500528709972276</v>
      </c>
    </row>
    <row r="1053" spans="1:53">
      <c r="A1053" s="2">
        <f t="shared" si="789"/>
        <v>1.0519999999999949</v>
      </c>
      <c r="B1053" s="1">
        <f t="shared" si="826"/>
        <v>1.1182129999999948</v>
      </c>
      <c r="C1053" s="1">
        <f t="shared" si="790"/>
        <v>5.5555801366264937E-2</v>
      </c>
      <c r="D1053" s="1">
        <f t="shared" si="827"/>
        <v>1.1009414715585963</v>
      </c>
      <c r="E1053" s="1">
        <f t="shared" si="833"/>
        <v>1.1009766357971444</v>
      </c>
      <c r="F1053" s="1">
        <f t="shared" si="833"/>
        <v>1.1009779433996887</v>
      </c>
      <c r="G1053" s="1">
        <f t="shared" si="833"/>
        <v>1.1009779920156049</v>
      </c>
      <c r="H1053" s="1">
        <f t="shared" si="791"/>
        <v>1.3183333977239331</v>
      </c>
      <c r="I1053" s="1">
        <f t="shared" si="828"/>
        <v>23.737627597778079</v>
      </c>
      <c r="J1053" s="1">
        <f>VLOOKUP($I1053,Graph!$D$3:$M$50,col)</f>
        <v>6.1000000000000004E-3</v>
      </c>
      <c r="K1053" s="1">
        <f>VLOOKUP($I1053,Graph!$D$3:$M$50,col+1)</f>
        <v>4.8999999999999998E-3</v>
      </c>
      <c r="L1053" s="1">
        <f t="shared" si="792"/>
        <v>5.3E-3</v>
      </c>
      <c r="M1053" s="1">
        <f t="shared" si="834"/>
        <v>0.64031666666666653</v>
      </c>
      <c r="N1053" s="1">
        <f t="shared" si="793"/>
        <v>1.0466999999999949</v>
      </c>
      <c r="O1053" s="1">
        <f t="shared" si="794"/>
        <v>5.322077738510219E-2</v>
      </c>
      <c r="P1053" s="1">
        <f t="shared" si="795"/>
        <v>1.0960116083223905</v>
      </c>
      <c r="Q1053" s="1">
        <f t="shared" si="796"/>
        <v>1.0958416881966735</v>
      </c>
      <c r="R1053" s="1">
        <f t="shared" si="797"/>
        <v>1.0958357275591979</v>
      </c>
      <c r="S1053" s="1">
        <f t="shared" si="798"/>
        <v>1.0958355182888244</v>
      </c>
      <c r="T1053" s="1">
        <f t="shared" si="799"/>
        <v>0.97629067435307193</v>
      </c>
      <c r="U1053" s="1">
        <f t="shared" si="800"/>
        <v>1.2810648944245702</v>
      </c>
      <c r="V1053" s="2">
        <f t="shared" si="829"/>
        <v>23.511803178366566</v>
      </c>
      <c r="W1053" s="1">
        <f>VLOOKUP(V1053,Graph!$D$3:$M$50,col)</f>
        <v>6.1000000000000004E-3</v>
      </c>
      <c r="X1053" s="1">
        <f>VLOOKUP(V1053,Graph!$D$3:$M$50,col+1)</f>
        <v>4.8999999999999998E-3</v>
      </c>
      <c r="Y1053" s="1">
        <f t="shared" si="801"/>
        <v>5.3E-3</v>
      </c>
      <c r="Z1053" s="1">
        <f t="shared" si="830"/>
        <v>0.64031666666666653</v>
      </c>
      <c r="AA1053" s="2">
        <f t="shared" si="802"/>
        <v>1.0466999999999949</v>
      </c>
      <c r="AB1053" s="1">
        <f t="shared" si="803"/>
        <v>5.322077738510219E-2</v>
      </c>
      <c r="AC1053" s="1">
        <f t="shared" si="804"/>
        <v>1.0958355109413906</v>
      </c>
      <c r="AD1053" s="1">
        <f t="shared" si="805"/>
        <v>1.0958355106834239</v>
      </c>
      <c r="AE1053" s="1">
        <f t="shared" si="806"/>
        <v>1.0958355106743669</v>
      </c>
      <c r="AF1053" s="1">
        <f t="shared" si="807"/>
        <v>1.0958355106740485</v>
      </c>
      <c r="AG1053" s="1">
        <f t="shared" si="808"/>
        <v>0.97629067435307193</v>
      </c>
      <c r="AH1053" s="1">
        <f t="shared" si="809"/>
        <v>1.2810648855226665</v>
      </c>
      <c r="AI1053" s="2">
        <f t="shared" si="831"/>
        <v>23.511803123906716</v>
      </c>
      <c r="AJ1053" s="1">
        <f>VLOOKUP(AI1053,Graph!$D$3:$M$50,col)</f>
        <v>6.1000000000000004E-3</v>
      </c>
      <c r="AK1053" s="1">
        <f>VLOOKUP(AI1053,Graph!$D$3:$M$50,col+1)</f>
        <v>4.8999999999999998E-3</v>
      </c>
      <c r="AL1053" s="1">
        <f t="shared" si="810"/>
        <v>5.3E-3</v>
      </c>
      <c r="AM1053" s="1">
        <f t="shared" si="832"/>
        <v>0.64031666666666653</v>
      </c>
      <c r="AN1053" s="2">
        <f t="shared" si="811"/>
        <v>1.0466999999999949</v>
      </c>
      <c r="AO1053" s="1">
        <f t="shared" si="812"/>
        <v>5.322077738510219E-2</v>
      </c>
      <c r="AP1053" s="1">
        <f t="shared" si="813"/>
        <v>1.0958355106740376</v>
      </c>
      <c r="AQ1053" s="1">
        <f t="shared" si="814"/>
        <v>1.095835510674037</v>
      </c>
      <c r="AR1053" s="1">
        <f t="shared" si="815"/>
        <v>1.095835510674037</v>
      </c>
      <c r="AS1053" s="1">
        <f t="shared" si="816"/>
        <v>1.095835510674037</v>
      </c>
      <c r="AT1053" s="1">
        <f t="shared" si="817"/>
        <v>0.97629067435307193</v>
      </c>
      <c r="AU1053" s="1">
        <f t="shared" si="818"/>
        <v>1.281064885522653</v>
      </c>
      <c r="AV1053" s="2">
        <f t="shared" si="819"/>
        <v>1052</v>
      </c>
      <c r="AW1053" s="1">
        <f t="shared" si="820"/>
        <v>1281.064885522653</v>
      </c>
      <c r="AX1053" s="1">
        <f t="shared" si="821"/>
        <v>0.97629067435307193</v>
      </c>
      <c r="AY1053" s="1">
        <f t="shared" si="822"/>
        <v>1.095835510674037</v>
      </c>
      <c r="AZ1053" s="1">
        <f t="shared" si="823"/>
        <v>5.3E-3</v>
      </c>
      <c r="BA1053" s="1">
        <f t="shared" si="824"/>
        <v>23.511803123906716</v>
      </c>
    </row>
    <row r="1054" spans="1:53">
      <c r="A1054" s="2">
        <f t="shared" si="789"/>
        <v>1.0529999999999948</v>
      </c>
      <c r="B1054" s="1">
        <f t="shared" si="826"/>
        <v>1.1192541666666613</v>
      </c>
      <c r="C1054" s="1">
        <f t="shared" si="790"/>
        <v>5.5557962900473754E-2</v>
      </c>
      <c r="D1054" s="1">
        <f t="shared" si="827"/>
        <v>1.1009460967847653</v>
      </c>
      <c r="E1054" s="1">
        <f t="shared" si="833"/>
        <v>1.1009814364121477</v>
      </c>
      <c r="F1054" s="1">
        <f t="shared" si="833"/>
        <v>1.1009827506064445</v>
      </c>
      <c r="G1054" s="1">
        <f t="shared" si="833"/>
        <v>1.1009827994699941</v>
      </c>
      <c r="H1054" s="1">
        <f t="shared" si="791"/>
        <v>1.3202193620594866</v>
      </c>
      <c r="I1054" s="1">
        <f t="shared" si="828"/>
        <v>23.748941627056809</v>
      </c>
      <c r="J1054" s="1">
        <f>VLOOKUP($I1054,Graph!$D$3:$M$50,col)</f>
        <v>6.1000000000000004E-3</v>
      </c>
      <c r="K1054" s="1">
        <f>VLOOKUP($I1054,Graph!$D$3:$M$50,col+1)</f>
        <v>4.8999999999999998E-3</v>
      </c>
      <c r="L1054" s="1">
        <f t="shared" si="792"/>
        <v>5.3E-3</v>
      </c>
      <c r="M1054" s="1">
        <f t="shared" si="834"/>
        <v>0.64031666666666653</v>
      </c>
      <c r="N1054" s="1">
        <f t="shared" si="793"/>
        <v>1.0476999999999947</v>
      </c>
      <c r="O1054" s="1">
        <f t="shared" si="794"/>
        <v>5.3223359933307159E-2</v>
      </c>
      <c r="P1054" s="1">
        <f t="shared" si="795"/>
        <v>1.0960172245840496</v>
      </c>
      <c r="Q1054" s="1">
        <f t="shared" si="796"/>
        <v>1.0958473202256729</v>
      </c>
      <c r="R1054" s="1">
        <f t="shared" si="797"/>
        <v>1.0958413597575731</v>
      </c>
      <c r="S1054" s="1">
        <f t="shared" si="798"/>
        <v>1.095841150479701</v>
      </c>
      <c r="T1054" s="1">
        <f t="shared" si="799"/>
        <v>0.97629771635591867</v>
      </c>
      <c r="U1054" s="1">
        <f t="shared" si="800"/>
        <v>1.2829077890426399</v>
      </c>
      <c r="V1054" s="2">
        <f t="shared" si="829"/>
        <v>23.523072192334574</v>
      </c>
      <c r="W1054" s="1">
        <f>VLOOKUP(V1054,Graph!$D$3:$M$50,col)</f>
        <v>6.1000000000000004E-3</v>
      </c>
      <c r="X1054" s="1">
        <f>VLOOKUP(V1054,Graph!$D$3:$M$50,col+1)</f>
        <v>4.8999999999999998E-3</v>
      </c>
      <c r="Y1054" s="1">
        <f t="shared" si="801"/>
        <v>5.3E-3</v>
      </c>
      <c r="Z1054" s="1">
        <f t="shared" si="830"/>
        <v>0.64031666666666653</v>
      </c>
      <c r="AA1054" s="2">
        <f t="shared" si="802"/>
        <v>1.0476999999999947</v>
      </c>
      <c r="AB1054" s="1">
        <f t="shared" si="803"/>
        <v>5.3223359933307159E-2</v>
      </c>
      <c r="AC1054" s="1">
        <f t="shared" si="804"/>
        <v>1.0958411431315316</v>
      </c>
      <c r="AD1054" s="1">
        <f t="shared" si="805"/>
        <v>1.0958411428735224</v>
      </c>
      <c r="AE1054" s="1">
        <f t="shared" si="806"/>
        <v>1.0958411428644634</v>
      </c>
      <c r="AF1054" s="1">
        <f t="shared" si="807"/>
        <v>1.0958411428641452</v>
      </c>
      <c r="AG1054" s="1">
        <f t="shared" si="808"/>
        <v>0.97629771635591867</v>
      </c>
      <c r="AH1054" s="1">
        <f t="shared" si="809"/>
        <v>1.2829077801270632</v>
      </c>
      <c r="AI1054" s="2">
        <f t="shared" si="831"/>
        <v>23.523072137843318</v>
      </c>
      <c r="AJ1054" s="1">
        <f>VLOOKUP(AI1054,Graph!$D$3:$M$50,col)</f>
        <v>6.1000000000000004E-3</v>
      </c>
      <c r="AK1054" s="1">
        <f>VLOOKUP(AI1054,Graph!$D$3:$M$50,col+1)</f>
        <v>4.8999999999999998E-3</v>
      </c>
      <c r="AL1054" s="1">
        <f t="shared" si="810"/>
        <v>5.3E-3</v>
      </c>
      <c r="AM1054" s="1">
        <f t="shared" si="832"/>
        <v>0.64031666666666653</v>
      </c>
      <c r="AN1054" s="2">
        <f t="shared" si="811"/>
        <v>1.0476999999999947</v>
      </c>
      <c r="AO1054" s="1">
        <f t="shared" si="812"/>
        <v>5.3223359933307159E-2</v>
      </c>
      <c r="AP1054" s="1">
        <f t="shared" si="813"/>
        <v>1.0958411428641337</v>
      </c>
      <c r="AQ1054" s="1">
        <f t="shared" si="814"/>
        <v>1.0958411428641337</v>
      </c>
      <c r="AR1054" s="1">
        <f t="shared" si="815"/>
        <v>1.0958411428641337</v>
      </c>
      <c r="AS1054" s="1">
        <f t="shared" si="816"/>
        <v>1.0958411428641337</v>
      </c>
      <c r="AT1054" s="1">
        <f t="shared" si="817"/>
        <v>0.97629771635591867</v>
      </c>
      <c r="AU1054" s="1">
        <f t="shared" si="818"/>
        <v>1.2829077801270496</v>
      </c>
      <c r="AV1054" s="2">
        <f t="shared" si="819"/>
        <v>1053</v>
      </c>
      <c r="AW1054" s="1">
        <f t="shared" si="820"/>
        <v>1282.9077801270496</v>
      </c>
      <c r="AX1054" s="1">
        <f t="shared" si="821"/>
        <v>0.97629771635591867</v>
      </c>
      <c r="AY1054" s="1">
        <f t="shared" si="822"/>
        <v>1.0958411428641337</v>
      </c>
      <c r="AZ1054" s="1">
        <f t="shared" si="823"/>
        <v>5.3E-3</v>
      </c>
      <c r="BA1054" s="1">
        <f t="shared" si="824"/>
        <v>23.523072137843318</v>
      </c>
    </row>
    <row r="1055" spans="1:53">
      <c r="A1055" s="2">
        <f t="shared" si="789"/>
        <v>1.0539999999999947</v>
      </c>
      <c r="B1055" s="1">
        <f t="shared" si="826"/>
        <v>1.1202953333333281</v>
      </c>
      <c r="C1055" s="1">
        <f t="shared" si="790"/>
        <v>5.556012045889288E-2</v>
      </c>
      <c r="D1055" s="1">
        <f t="shared" si="827"/>
        <v>1.1009507135617189</v>
      </c>
      <c r="E1055" s="1">
        <f t="shared" si="833"/>
        <v>1.1009862282832736</v>
      </c>
      <c r="F1055" s="1">
        <f t="shared" si="833"/>
        <v>1.1009875490589307</v>
      </c>
      <c r="G1055" s="1">
        <f t="shared" si="833"/>
        <v>1.1009875981697483</v>
      </c>
      <c r="H1055" s="1">
        <f t="shared" si="791"/>
        <v>1.3221062253042748</v>
      </c>
      <c r="I1055" s="1">
        <f t="shared" si="828"/>
        <v>23.760250271476679</v>
      </c>
      <c r="J1055" s="1">
        <f>VLOOKUP($I1055,Graph!$D$3:$M$50,col)</f>
        <v>6.1000000000000004E-3</v>
      </c>
      <c r="K1055" s="1">
        <f>VLOOKUP($I1055,Graph!$D$3:$M$50,col+1)</f>
        <v>4.8999999999999998E-3</v>
      </c>
      <c r="L1055" s="1">
        <f t="shared" si="792"/>
        <v>5.3E-3</v>
      </c>
      <c r="M1055" s="1">
        <f t="shared" si="834"/>
        <v>0.64031666666666653</v>
      </c>
      <c r="N1055" s="1">
        <f t="shared" si="793"/>
        <v>1.0486999999999946</v>
      </c>
      <c r="O1055" s="1">
        <f t="shared" si="794"/>
        <v>5.3225937743719809E-2</v>
      </c>
      <c r="P1055" s="1">
        <f t="shared" si="795"/>
        <v>1.0960228306578901</v>
      </c>
      <c r="Q1055" s="1">
        <f t="shared" si="796"/>
        <v>1.0958529420431184</v>
      </c>
      <c r="R1055" s="1">
        <f t="shared" si="797"/>
        <v>1.095846981744325</v>
      </c>
      <c r="S1055" s="1">
        <f t="shared" si="798"/>
        <v>1.0958467724589762</v>
      </c>
      <c r="T1055" s="1">
        <f t="shared" si="799"/>
        <v>0.97630474501321418</v>
      </c>
      <c r="U1055" s="1">
        <f t="shared" si="800"/>
        <v>1.2847515671315417</v>
      </c>
      <c r="V1055" s="2">
        <f t="shared" si="829"/>
        <v>23.534335814051616</v>
      </c>
      <c r="W1055" s="1">
        <f>VLOOKUP(V1055,Graph!$D$3:$M$50,col)</f>
        <v>6.1000000000000004E-3</v>
      </c>
      <c r="X1055" s="1">
        <f>VLOOKUP(V1055,Graph!$D$3:$M$50,col+1)</f>
        <v>4.8999999999999998E-3</v>
      </c>
      <c r="Y1055" s="1">
        <f t="shared" si="801"/>
        <v>5.3E-3</v>
      </c>
      <c r="Z1055" s="1">
        <f t="shared" si="830"/>
        <v>0.64031666666666653</v>
      </c>
      <c r="AA1055" s="2">
        <f t="shared" si="802"/>
        <v>1.0486999999999946</v>
      </c>
      <c r="AB1055" s="1">
        <f t="shared" si="803"/>
        <v>5.3225937743719809E-2</v>
      </c>
      <c r="AC1055" s="1">
        <f t="shared" si="804"/>
        <v>1.0958467651100734</v>
      </c>
      <c r="AD1055" s="1">
        <f t="shared" si="805"/>
        <v>1.0958467648520218</v>
      </c>
      <c r="AE1055" s="1">
        <f t="shared" si="806"/>
        <v>1.0958467648429604</v>
      </c>
      <c r="AF1055" s="1">
        <f t="shared" si="807"/>
        <v>1.0958467648426424</v>
      </c>
      <c r="AG1055" s="1">
        <f t="shared" si="808"/>
        <v>0.97630474501321418</v>
      </c>
      <c r="AH1055" s="1">
        <f t="shared" si="809"/>
        <v>1.2847515582022855</v>
      </c>
      <c r="AI1055" s="2">
        <f t="shared" si="831"/>
        <v>23.534335759528979</v>
      </c>
      <c r="AJ1055" s="1">
        <f>VLOOKUP(AI1055,Graph!$D$3:$M$50,col)</f>
        <v>6.1000000000000004E-3</v>
      </c>
      <c r="AK1055" s="1">
        <f>VLOOKUP(AI1055,Graph!$D$3:$M$50,col+1)</f>
        <v>4.8999999999999998E-3</v>
      </c>
      <c r="AL1055" s="1">
        <f t="shared" si="810"/>
        <v>5.3E-3</v>
      </c>
      <c r="AM1055" s="1">
        <f t="shared" si="832"/>
        <v>0.64031666666666653</v>
      </c>
      <c r="AN1055" s="2">
        <f t="shared" si="811"/>
        <v>1.0486999999999946</v>
      </c>
      <c r="AO1055" s="1">
        <f t="shared" si="812"/>
        <v>5.3225937743719809E-2</v>
      </c>
      <c r="AP1055" s="1">
        <f t="shared" si="813"/>
        <v>1.0958467648426311</v>
      </c>
      <c r="AQ1055" s="1">
        <f t="shared" si="814"/>
        <v>1.0958467648426307</v>
      </c>
      <c r="AR1055" s="1">
        <f t="shared" si="815"/>
        <v>1.0958467648426309</v>
      </c>
      <c r="AS1055" s="1">
        <f t="shared" si="816"/>
        <v>1.0958467648426307</v>
      </c>
      <c r="AT1055" s="1">
        <f t="shared" si="817"/>
        <v>0.97630474501321418</v>
      </c>
      <c r="AU1055" s="1">
        <f t="shared" si="818"/>
        <v>1.2847515582022715</v>
      </c>
      <c r="AV1055" s="2">
        <f t="shared" si="819"/>
        <v>1054</v>
      </c>
      <c r="AW1055" s="1">
        <f t="shared" si="820"/>
        <v>1284.7515582022716</v>
      </c>
      <c r="AX1055" s="1">
        <f t="shared" si="821"/>
        <v>0.97630474501321418</v>
      </c>
      <c r="AY1055" s="1">
        <f t="shared" si="822"/>
        <v>1.0958467648426307</v>
      </c>
      <c r="AZ1055" s="1">
        <f t="shared" si="823"/>
        <v>5.3E-3</v>
      </c>
      <c r="BA1055" s="1">
        <f t="shared" si="824"/>
        <v>23.534335759528979</v>
      </c>
    </row>
    <row r="1056" spans="1:53">
      <c r="A1056" s="2">
        <f t="shared" si="789"/>
        <v>1.0549999999999946</v>
      </c>
      <c r="B1056" s="1">
        <f t="shared" si="826"/>
        <v>1.1213364999999946</v>
      </c>
      <c r="C1056" s="1">
        <f t="shared" si="790"/>
        <v>5.5562274052480272E-2</v>
      </c>
      <c r="D1056" s="1">
        <f t="shared" si="827"/>
        <v>1.1009553219125852</v>
      </c>
      <c r="E1056" s="1">
        <f t="shared" si="833"/>
        <v>1.100991011434387</v>
      </c>
      <c r="F1056" s="1">
        <f t="shared" si="833"/>
        <v>1.1009923387810365</v>
      </c>
      <c r="G1056" s="1">
        <f t="shared" si="833"/>
        <v>1.100992388138758</v>
      </c>
      <c r="H1056" s="1">
        <f t="shared" si="791"/>
        <v>1.3239939870301025</v>
      </c>
      <c r="I1056" s="1">
        <f t="shared" si="828"/>
        <v>23.771553538715704</v>
      </c>
      <c r="J1056" s="1">
        <f>VLOOKUP($I1056,Graph!$D$3:$M$50,col)</f>
        <v>6.1000000000000004E-3</v>
      </c>
      <c r="K1056" s="1">
        <f>VLOOKUP($I1056,Graph!$D$3:$M$50,col+1)</f>
        <v>4.8999999999999998E-3</v>
      </c>
      <c r="L1056" s="1">
        <f t="shared" si="792"/>
        <v>5.3E-3</v>
      </c>
      <c r="M1056" s="1">
        <f t="shared" si="834"/>
        <v>0.64031666666666653</v>
      </c>
      <c r="N1056" s="1">
        <f t="shared" si="793"/>
        <v>1.0496999999999945</v>
      </c>
      <c r="O1056" s="1">
        <f t="shared" si="794"/>
        <v>5.322851082936355E-2</v>
      </c>
      <c r="P1056" s="1">
        <f t="shared" si="795"/>
        <v>1.0960284265716032</v>
      </c>
      <c r="Q1056" s="1">
        <f t="shared" si="796"/>
        <v>1.0958585536767538</v>
      </c>
      <c r="R1056" s="1">
        <f t="shared" si="797"/>
        <v>1.0958525935471963</v>
      </c>
      <c r="S1056" s="1">
        <f t="shared" si="798"/>
        <v>1.0958523842543932</v>
      </c>
      <c r="T1056" s="1">
        <f t="shared" si="799"/>
        <v>0.97631176036286005</v>
      </c>
      <c r="U1056" s="1">
        <f t="shared" si="800"/>
        <v>1.2865962282679484</v>
      </c>
      <c r="V1056" s="2">
        <f t="shared" si="829"/>
        <v>23.545594051246098</v>
      </c>
      <c r="W1056" s="1">
        <f>VLOOKUP(V1056,Graph!$D$3:$M$50,col)</f>
        <v>6.1000000000000004E-3</v>
      </c>
      <c r="X1056" s="1">
        <f>VLOOKUP(V1056,Graph!$D$3:$M$50,col+1)</f>
        <v>4.8999999999999998E-3</v>
      </c>
      <c r="Y1056" s="1">
        <f t="shared" si="801"/>
        <v>5.3E-3</v>
      </c>
      <c r="Z1056" s="1">
        <f t="shared" si="830"/>
        <v>0.64031666666666653</v>
      </c>
      <c r="AA1056" s="2">
        <f t="shared" si="802"/>
        <v>1.0496999999999945</v>
      </c>
      <c r="AB1056" s="1">
        <f t="shared" si="803"/>
        <v>5.322851082936355E-2</v>
      </c>
      <c r="AC1056" s="1">
        <f t="shared" si="804"/>
        <v>1.0958523769047588</v>
      </c>
      <c r="AD1056" s="1">
        <f t="shared" si="805"/>
        <v>1.0958523766466646</v>
      </c>
      <c r="AE1056" s="1">
        <f t="shared" si="806"/>
        <v>1.0958523766376014</v>
      </c>
      <c r="AF1056" s="1">
        <f t="shared" si="807"/>
        <v>1.0958523766372832</v>
      </c>
      <c r="AG1056" s="1">
        <f t="shared" si="808"/>
        <v>0.97631176036286005</v>
      </c>
      <c r="AH1056" s="1">
        <f t="shared" si="809"/>
        <v>1.2865962193250053</v>
      </c>
      <c r="AI1056" s="2">
        <f t="shared" si="831"/>
        <v>23.545593996692094</v>
      </c>
      <c r="AJ1056" s="1">
        <f>VLOOKUP(AI1056,Graph!$D$3:$M$50,col)</f>
        <v>6.1000000000000004E-3</v>
      </c>
      <c r="AK1056" s="1">
        <f>VLOOKUP(AI1056,Graph!$D$3:$M$50,col+1)</f>
        <v>4.8999999999999998E-3</v>
      </c>
      <c r="AL1056" s="1">
        <f t="shared" si="810"/>
        <v>5.3E-3</v>
      </c>
      <c r="AM1056" s="1">
        <f t="shared" si="832"/>
        <v>0.64031666666666653</v>
      </c>
      <c r="AN1056" s="2">
        <f t="shared" si="811"/>
        <v>1.0496999999999945</v>
      </c>
      <c r="AO1056" s="1">
        <f t="shared" si="812"/>
        <v>5.322851082936355E-2</v>
      </c>
      <c r="AP1056" s="1">
        <f t="shared" si="813"/>
        <v>1.0958523766372716</v>
      </c>
      <c r="AQ1056" s="1">
        <f t="shared" si="814"/>
        <v>1.0958523766372714</v>
      </c>
      <c r="AR1056" s="1">
        <f t="shared" si="815"/>
        <v>1.0958523766372714</v>
      </c>
      <c r="AS1056" s="1">
        <f t="shared" si="816"/>
        <v>1.0958523766372714</v>
      </c>
      <c r="AT1056" s="1">
        <f t="shared" si="817"/>
        <v>0.97631176036286005</v>
      </c>
      <c r="AU1056" s="1">
        <f t="shared" si="818"/>
        <v>1.2865962193249918</v>
      </c>
      <c r="AV1056" s="2">
        <f t="shared" si="819"/>
        <v>1055</v>
      </c>
      <c r="AW1056" s="1">
        <f t="shared" si="820"/>
        <v>1286.5962193249918</v>
      </c>
      <c r="AX1056" s="1">
        <f t="shared" si="821"/>
        <v>0.97631176036286005</v>
      </c>
      <c r="AY1056" s="1">
        <f t="shared" si="822"/>
        <v>1.0958523766372714</v>
      </c>
      <c r="AZ1056" s="1">
        <f t="shared" si="823"/>
        <v>5.3E-3</v>
      </c>
      <c r="BA1056" s="1">
        <f t="shared" si="824"/>
        <v>23.545593996692094</v>
      </c>
    </row>
    <row r="1057" spans="1:53">
      <c r="A1057" s="2">
        <f t="shared" si="789"/>
        <v>1.0559999999999945</v>
      </c>
      <c r="B1057" s="1">
        <f t="shared" si="826"/>
        <v>1.1223776666666612</v>
      </c>
      <c r="C1057" s="1">
        <f t="shared" si="790"/>
        <v>5.5564423692153649E-2</v>
      </c>
      <c r="D1057" s="1">
        <f t="shared" si="827"/>
        <v>1.1009599218604087</v>
      </c>
      <c r="E1057" s="1">
        <f t="shared" si="833"/>
        <v>1.1009957858892672</v>
      </c>
      <c r="F1057" s="1">
        <f t="shared" si="833"/>
        <v>1.1009971197965647</v>
      </c>
      <c r="G1057" s="1">
        <f t="shared" si="833"/>
        <v>1.1009971694008256</v>
      </c>
      <c r="H1057" s="1">
        <f t="shared" si="791"/>
        <v>1.3258826468093843</v>
      </c>
      <c r="I1057" s="1">
        <f t="shared" si="828"/>
        <v>23.782851436433624</v>
      </c>
      <c r="J1057" s="1">
        <f>VLOOKUP($I1057,Graph!$D$3:$M$50,col)</f>
        <v>6.1000000000000004E-3</v>
      </c>
      <c r="K1057" s="1">
        <f>VLOOKUP($I1057,Graph!$D$3:$M$50,col+1)</f>
        <v>4.8999999999999998E-3</v>
      </c>
      <c r="L1057" s="1">
        <f t="shared" si="792"/>
        <v>5.3E-3</v>
      </c>
      <c r="M1057" s="1">
        <f t="shared" si="834"/>
        <v>0.64031666666666653</v>
      </c>
      <c r="N1057" s="1">
        <f t="shared" si="793"/>
        <v>1.0506999999999944</v>
      </c>
      <c r="O1057" s="1">
        <f t="shared" si="794"/>
        <v>5.3231079203213932E-2</v>
      </c>
      <c r="P1057" s="1">
        <f t="shared" si="795"/>
        <v>1.0960340123527799</v>
      </c>
      <c r="Q1057" s="1">
        <f t="shared" si="796"/>
        <v>1.0958641551542221</v>
      </c>
      <c r="R1057" s="1">
        <f t="shared" si="797"/>
        <v>1.0958581951938293</v>
      </c>
      <c r="S1057" s="1">
        <f t="shared" si="798"/>
        <v>1.0958579858935948</v>
      </c>
      <c r="T1057" s="1">
        <f t="shared" si="799"/>
        <v>0.97631876244261429</v>
      </c>
      <c r="U1057" s="1">
        <f t="shared" si="800"/>
        <v>1.2884417720291388</v>
      </c>
      <c r="V1057" s="2">
        <f t="shared" si="829"/>
        <v>23.556846911628003</v>
      </c>
      <c r="W1057" s="1">
        <f>VLOOKUP(V1057,Graph!$D$3:$M$50,col)</f>
        <v>6.1000000000000004E-3</v>
      </c>
      <c r="X1057" s="1">
        <f>VLOOKUP(V1057,Graph!$D$3:$M$50,col+1)</f>
        <v>4.8999999999999998E-3</v>
      </c>
      <c r="Y1057" s="1">
        <f t="shared" si="801"/>
        <v>5.3E-3</v>
      </c>
      <c r="Z1057" s="1">
        <f t="shared" si="830"/>
        <v>0.64031666666666653</v>
      </c>
      <c r="AA1057" s="2">
        <f t="shared" si="802"/>
        <v>1.0506999999999944</v>
      </c>
      <c r="AB1057" s="1">
        <f t="shared" si="803"/>
        <v>5.3231079203213932E-2</v>
      </c>
      <c r="AC1057" s="1">
        <f t="shared" si="804"/>
        <v>1.0958579785432292</v>
      </c>
      <c r="AD1057" s="1">
        <f t="shared" si="805"/>
        <v>1.0958579782850935</v>
      </c>
      <c r="AE1057" s="1">
        <f t="shared" si="806"/>
        <v>1.0958579782760276</v>
      </c>
      <c r="AF1057" s="1">
        <f t="shared" si="807"/>
        <v>1.0958579782757094</v>
      </c>
      <c r="AG1057" s="1">
        <f t="shared" si="808"/>
        <v>0.97631876244261429</v>
      </c>
      <c r="AH1057" s="1">
        <f t="shared" si="809"/>
        <v>1.288441763072502</v>
      </c>
      <c r="AI1057" s="2">
        <f t="shared" si="831"/>
        <v>23.556846857042657</v>
      </c>
      <c r="AJ1057" s="1">
        <f>VLOOKUP(AI1057,Graph!$D$3:$M$50,col)</f>
        <v>6.1000000000000004E-3</v>
      </c>
      <c r="AK1057" s="1">
        <f>VLOOKUP(AI1057,Graph!$D$3:$M$50,col+1)</f>
        <v>4.8999999999999998E-3</v>
      </c>
      <c r="AL1057" s="1">
        <f t="shared" si="810"/>
        <v>5.3E-3</v>
      </c>
      <c r="AM1057" s="1">
        <f t="shared" si="832"/>
        <v>0.64031666666666653</v>
      </c>
      <c r="AN1057" s="2">
        <f t="shared" si="811"/>
        <v>1.0506999999999944</v>
      </c>
      <c r="AO1057" s="1">
        <f t="shared" si="812"/>
        <v>5.3231079203213932E-2</v>
      </c>
      <c r="AP1057" s="1">
        <f t="shared" si="813"/>
        <v>1.0958579782756981</v>
      </c>
      <c r="AQ1057" s="1">
        <f t="shared" si="814"/>
        <v>1.0958579782756979</v>
      </c>
      <c r="AR1057" s="1">
        <f t="shared" si="815"/>
        <v>1.0958579782756981</v>
      </c>
      <c r="AS1057" s="1">
        <f t="shared" si="816"/>
        <v>1.0958579782756979</v>
      </c>
      <c r="AT1057" s="1">
        <f t="shared" si="817"/>
        <v>0.97631876244261429</v>
      </c>
      <c r="AU1057" s="1">
        <f t="shared" si="818"/>
        <v>1.2884417630724885</v>
      </c>
      <c r="AV1057" s="2">
        <f t="shared" si="819"/>
        <v>1056</v>
      </c>
      <c r="AW1057" s="1">
        <f t="shared" si="820"/>
        <v>1288.4417630724886</v>
      </c>
      <c r="AX1057" s="1">
        <f t="shared" si="821"/>
        <v>0.97631876244261429</v>
      </c>
      <c r="AY1057" s="1">
        <f t="shared" si="822"/>
        <v>1.0958579782756979</v>
      </c>
      <c r="AZ1057" s="1">
        <f t="shared" si="823"/>
        <v>5.3E-3</v>
      </c>
      <c r="BA1057" s="1">
        <f t="shared" si="824"/>
        <v>23.556846857042657</v>
      </c>
    </row>
    <row r="1058" spans="1:53">
      <c r="A1058" s="2">
        <f t="shared" si="789"/>
        <v>1.0569999999999944</v>
      </c>
      <c r="B1058" s="1">
        <f t="shared" si="826"/>
        <v>1.1234188333333277</v>
      </c>
      <c r="C1058" s="1">
        <f t="shared" si="790"/>
        <v>5.5566569388790628E-2</v>
      </c>
      <c r="D1058" s="1">
        <f t="shared" si="827"/>
        <v>1.1009645134281494</v>
      </c>
      <c r="E1058" s="1">
        <f t="shared" si="833"/>
        <v>1.1010005516716059</v>
      </c>
      <c r="F1058" s="1">
        <f t="shared" si="833"/>
        <v>1.1010018921292313</v>
      </c>
      <c r="G1058" s="1">
        <f t="shared" si="833"/>
        <v>1.1010019419796688</v>
      </c>
      <c r="H1058" s="1">
        <f t="shared" si="791"/>
        <v>1.3277722042151472</v>
      </c>
      <c r="I1058" s="1">
        <f t="shared" si="828"/>
        <v>23.794143972272057</v>
      </c>
      <c r="J1058" s="1">
        <f>VLOOKUP($I1058,Graph!$D$3:$M$50,col)</f>
        <v>6.1000000000000004E-3</v>
      </c>
      <c r="K1058" s="1">
        <f>VLOOKUP($I1058,Graph!$D$3:$M$50,col+1)</f>
        <v>4.8999999999999998E-3</v>
      </c>
      <c r="L1058" s="1">
        <f t="shared" si="792"/>
        <v>5.3E-3</v>
      </c>
      <c r="M1058" s="1">
        <f t="shared" si="834"/>
        <v>0.64031666666666653</v>
      </c>
      <c r="N1058" s="1">
        <f t="shared" si="793"/>
        <v>1.0516999999999943</v>
      </c>
      <c r="O1058" s="1">
        <f t="shared" si="794"/>
        <v>5.3233642878199178E-2</v>
      </c>
      <c r="P1058" s="1">
        <f t="shared" si="795"/>
        <v>1.0960395880289122</v>
      </c>
      <c r="Q1058" s="1">
        <f t="shared" si="796"/>
        <v>1.0958697465030647</v>
      </c>
      <c r="R1058" s="1">
        <f t="shared" si="797"/>
        <v>1.0958637867117658</v>
      </c>
      <c r="S1058" s="1">
        <f t="shared" si="798"/>
        <v>1.0958635774041219</v>
      </c>
      <c r="T1058" s="1">
        <f t="shared" si="799"/>
        <v>0.97632575129009214</v>
      </c>
      <c r="U1058" s="1">
        <f t="shared" si="800"/>
        <v>1.290288197992997</v>
      </c>
      <c r="V1058" s="2">
        <f t="shared" si="829"/>
        <v>23.568094402888921</v>
      </c>
      <c r="W1058" s="1">
        <f>VLOOKUP(V1058,Graph!$D$3:$M$50,col)</f>
        <v>6.1000000000000004E-3</v>
      </c>
      <c r="X1058" s="1">
        <f>VLOOKUP(V1058,Graph!$D$3:$M$50,col+1)</f>
        <v>4.8999999999999998E-3</v>
      </c>
      <c r="Y1058" s="1">
        <f t="shared" si="801"/>
        <v>5.3E-3</v>
      </c>
      <c r="Z1058" s="1">
        <f t="shared" si="830"/>
        <v>0.64031666666666653</v>
      </c>
      <c r="AA1058" s="2">
        <f t="shared" si="802"/>
        <v>1.0516999999999943</v>
      </c>
      <c r="AB1058" s="1">
        <f t="shared" si="803"/>
        <v>5.3233642878199178E-2</v>
      </c>
      <c r="AC1058" s="1">
        <f t="shared" si="804"/>
        <v>1.0958635700530279</v>
      </c>
      <c r="AD1058" s="1">
        <f t="shared" si="805"/>
        <v>1.0958635697948498</v>
      </c>
      <c r="AE1058" s="1">
        <f t="shared" si="806"/>
        <v>1.0958635697857824</v>
      </c>
      <c r="AF1058" s="1">
        <f t="shared" si="807"/>
        <v>1.0958635697854637</v>
      </c>
      <c r="AG1058" s="1">
        <f t="shared" si="808"/>
        <v>0.97632575129009214</v>
      </c>
      <c r="AH1058" s="1">
        <f t="shared" si="809"/>
        <v>1.290288189022661</v>
      </c>
      <c r="AI1058" s="2">
        <f t="shared" si="831"/>
        <v>23.568094348272254</v>
      </c>
      <c r="AJ1058" s="1">
        <f>VLOOKUP(AI1058,Graph!$D$3:$M$50,col)</f>
        <v>6.1000000000000004E-3</v>
      </c>
      <c r="AK1058" s="1">
        <f>VLOOKUP(AI1058,Graph!$D$3:$M$50,col+1)</f>
        <v>4.8999999999999998E-3</v>
      </c>
      <c r="AL1058" s="1">
        <f t="shared" si="810"/>
        <v>5.3E-3</v>
      </c>
      <c r="AM1058" s="1">
        <f t="shared" si="832"/>
        <v>0.64031666666666653</v>
      </c>
      <c r="AN1058" s="2">
        <f t="shared" si="811"/>
        <v>1.0516999999999943</v>
      </c>
      <c r="AO1058" s="1">
        <f t="shared" si="812"/>
        <v>5.3233642878199178E-2</v>
      </c>
      <c r="AP1058" s="1">
        <f t="shared" si="813"/>
        <v>1.0958635697854526</v>
      </c>
      <c r="AQ1058" s="1">
        <f t="shared" si="814"/>
        <v>1.095863569785452</v>
      </c>
      <c r="AR1058" s="1">
        <f t="shared" si="815"/>
        <v>1.095863569785452</v>
      </c>
      <c r="AS1058" s="1">
        <f t="shared" si="816"/>
        <v>1.095863569785452</v>
      </c>
      <c r="AT1058" s="1">
        <f t="shared" si="817"/>
        <v>0.97632575129009214</v>
      </c>
      <c r="AU1058" s="1">
        <f t="shared" si="818"/>
        <v>1.290288189022647</v>
      </c>
      <c r="AV1058" s="2">
        <f t="shared" si="819"/>
        <v>1057</v>
      </c>
      <c r="AW1058" s="1">
        <f t="shared" si="820"/>
        <v>1290.288189022647</v>
      </c>
      <c r="AX1058" s="1">
        <f t="shared" si="821"/>
        <v>0.97632575129009214</v>
      </c>
      <c r="AY1058" s="1">
        <f t="shared" si="822"/>
        <v>1.095863569785452</v>
      </c>
      <c r="AZ1058" s="1">
        <f t="shared" si="823"/>
        <v>5.3E-3</v>
      </c>
      <c r="BA1058" s="1">
        <f t="shared" si="824"/>
        <v>23.568094348272254</v>
      </c>
    </row>
    <row r="1059" spans="1:53">
      <c r="A1059" s="2">
        <f t="shared" si="789"/>
        <v>1.0579999999999943</v>
      </c>
      <c r="B1059" s="1">
        <f t="shared" si="826"/>
        <v>1.1244599999999942</v>
      </c>
      <c r="C1059" s="1">
        <f t="shared" si="790"/>
        <v>5.556871115322902E-2</v>
      </c>
      <c r="D1059" s="1">
        <f t="shared" si="827"/>
        <v>1.1009690966386845</v>
      </c>
      <c r="E1059" s="1">
        <f t="shared" si="833"/>
        <v>1.1010053088050096</v>
      </c>
      <c r="F1059" s="1">
        <f t="shared" si="833"/>
        <v>1.1010066558026663</v>
      </c>
      <c r="G1059" s="1">
        <f t="shared" si="833"/>
        <v>1.1010067058989181</v>
      </c>
      <c r="H1059" s="1">
        <f t="shared" si="791"/>
        <v>1.3296626588210241</v>
      </c>
      <c r="I1059" s="1">
        <f t="shared" si="828"/>
        <v>23.805431153854499</v>
      </c>
      <c r="J1059" s="1">
        <f>VLOOKUP($I1059,Graph!$D$3:$M$50,col)</f>
        <v>6.1000000000000004E-3</v>
      </c>
      <c r="K1059" s="1">
        <f>VLOOKUP($I1059,Graph!$D$3:$M$50,col+1)</f>
        <v>4.8999999999999998E-3</v>
      </c>
      <c r="L1059" s="1">
        <f t="shared" si="792"/>
        <v>5.3E-3</v>
      </c>
      <c r="M1059" s="1">
        <f t="shared" si="834"/>
        <v>0.64031666666666653</v>
      </c>
      <c r="N1059" s="1">
        <f t="shared" si="793"/>
        <v>1.0526999999999942</v>
      </c>
      <c r="O1059" s="1">
        <f t="shared" si="794"/>
        <v>5.3236201867200177E-2</v>
      </c>
      <c r="P1059" s="1">
        <f t="shared" si="795"/>
        <v>1.0960451536273916</v>
      </c>
      <c r="Q1059" s="1">
        <f t="shared" si="796"/>
        <v>1.095875327750726</v>
      </c>
      <c r="R1059" s="1">
        <f t="shared" si="797"/>
        <v>1.0958693681284493</v>
      </c>
      <c r="S1059" s="1">
        <f t="shared" si="798"/>
        <v>1.0958691588134184</v>
      </c>
      <c r="T1059" s="1">
        <f t="shared" si="799"/>
        <v>0.97633272694276718</v>
      </c>
      <c r="U1059" s="1">
        <f t="shared" si="800"/>
        <v>1.2921355057380157</v>
      </c>
      <c r="V1059" s="2">
        <f t="shared" si="829"/>
        <v>23.579336532702154</v>
      </c>
      <c r="W1059" s="1">
        <f>VLOOKUP(V1059,Graph!$D$3:$M$50,col)</f>
        <v>6.1000000000000004E-3</v>
      </c>
      <c r="X1059" s="1">
        <f>VLOOKUP(V1059,Graph!$D$3:$M$50,col+1)</f>
        <v>4.8999999999999998E-3</v>
      </c>
      <c r="Y1059" s="1">
        <f t="shared" si="801"/>
        <v>5.3E-3</v>
      </c>
      <c r="Z1059" s="1">
        <f t="shared" si="830"/>
        <v>0.64031666666666653</v>
      </c>
      <c r="AA1059" s="2">
        <f t="shared" si="802"/>
        <v>1.0526999999999942</v>
      </c>
      <c r="AB1059" s="1">
        <f t="shared" si="803"/>
        <v>5.3236201867200177E-2</v>
      </c>
      <c r="AC1059" s="1">
        <f t="shared" si="804"/>
        <v>1.0958691514615968</v>
      </c>
      <c r="AD1059" s="1">
        <f t="shared" si="805"/>
        <v>1.0958691512033767</v>
      </c>
      <c r="AE1059" s="1">
        <f t="shared" si="806"/>
        <v>1.0958691511943071</v>
      </c>
      <c r="AF1059" s="1">
        <f t="shared" si="807"/>
        <v>1.0958691511939884</v>
      </c>
      <c r="AG1059" s="1">
        <f t="shared" si="808"/>
        <v>0.97633272694276718</v>
      </c>
      <c r="AH1059" s="1">
        <f t="shared" si="809"/>
        <v>1.2921354967539724</v>
      </c>
      <c r="AI1059" s="2">
        <f t="shared" si="831"/>
        <v>23.579336478054174</v>
      </c>
      <c r="AJ1059" s="1">
        <f>VLOOKUP(AI1059,Graph!$D$3:$M$50,col)</f>
        <v>6.1000000000000004E-3</v>
      </c>
      <c r="AK1059" s="1">
        <f>VLOOKUP(AI1059,Graph!$D$3:$M$50,col+1)</f>
        <v>4.8999999999999998E-3</v>
      </c>
      <c r="AL1059" s="1">
        <f t="shared" si="810"/>
        <v>5.3E-3</v>
      </c>
      <c r="AM1059" s="1">
        <f t="shared" si="832"/>
        <v>0.64031666666666653</v>
      </c>
      <c r="AN1059" s="2">
        <f t="shared" si="811"/>
        <v>1.0526999999999942</v>
      </c>
      <c r="AO1059" s="1">
        <f t="shared" si="812"/>
        <v>5.3236201867200177E-2</v>
      </c>
      <c r="AP1059" s="1">
        <f t="shared" si="813"/>
        <v>1.0958691511939771</v>
      </c>
      <c r="AQ1059" s="1">
        <f t="shared" si="814"/>
        <v>1.0958691511939769</v>
      </c>
      <c r="AR1059" s="1">
        <f t="shared" si="815"/>
        <v>1.0958691511939771</v>
      </c>
      <c r="AS1059" s="1">
        <f t="shared" si="816"/>
        <v>1.0958691511939769</v>
      </c>
      <c r="AT1059" s="1">
        <f t="shared" si="817"/>
        <v>0.97633272694276718</v>
      </c>
      <c r="AU1059" s="1">
        <f t="shared" si="818"/>
        <v>1.2921354967539587</v>
      </c>
      <c r="AV1059" s="2">
        <f t="shared" si="819"/>
        <v>1058</v>
      </c>
      <c r="AW1059" s="1">
        <f t="shared" si="820"/>
        <v>1292.1354967539587</v>
      </c>
      <c r="AX1059" s="1">
        <f t="shared" si="821"/>
        <v>0.97633272694276718</v>
      </c>
      <c r="AY1059" s="1">
        <f t="shared" si="822"/>
        <v>1.0958691511939769</v>
      </c>
      <c r="AZ1059" s="1">
        <f t="shared" si="823"/>
        <v>5.3E-3</v>
      </c>
      <c r="BA1059" s="1">
        <f t="shared" si="824"/>
        <v>23.579336478054174</v>
      </c>
    </row>
    <row r="1060" spans="1:53">
      <c r="A1060" s="2">
        <f t="shared" si="789"/>
        <v>1.0589999999999942</v>
      </c>
      <c r="B1060" s="1">
        <f t="shared" si="826"/>
        <v>1.1255011666666608</v>
      </c>
      <c r="C1060" s="1">
        <f t="shared" si="790"/>
        <v>5.5570848996266964E-2</v>
      </c>
      <c r="D1060" s="1">
        <f t="shared" si="827"/>
        <v>1.1009736715148069</v>
      </c>
      <c r="E1060" s="1">
        <f t="shared" si="833"/>
        <v>1.1010100573129982</v>
      </c>
      <c r="F1060" s="1">
        <f t="shared" si="833"/>
        <v>1.1010114108404141</v>
      </c>
      <c r="G1060" s="1">
        <f t="shared" si="833"/>
        <v>1.1010114611821182</v>
      </c>
      <c r="H1060" s="1">
        <f t="shared" si="791"/>
        <v>1.3315540102012569</v>
      </c>
      <c r="I1060" s="1">
        <f t="shared" si="828"/>
        <v>23.81671298878641</v>
      </c>
      <c r="J1060" s="1">
        <f>VLOOKUP($I1060,Graph!$D$3:$M$50,col)</f>
        <v>6.1000000000000004E-3</v>
      </c>
      <c r="K1060" s="1">
        <f>VLOOKUP($I1060,Graph!$D$3:$M$50,col+1)</f>
        <v>4.8999999999999998E-3</v>
      </c>
      <c r="L1060" s="1">
        <f t="shared" si="792"/>
        <v>5.3E-3</v>
      </c>
      <c r="M1060" s="1">
        <f t="shared" si="834"/>
        <v>0.64031666666666653</v>
      </c>
      <c r="N1060" s="1">
        <f t="shared" si="793"/>
        <v>1.0536999999999941</v>
      </c>
      <c r="O1060" s="1">
        <f t="shared" si="794"/>
        <v>5.3238756183050802E-2</v>
      </c>
      <c r="P1060" s="1">
        <f t="shared" si="795"/>
        <v>1.0960507091755121</v>
      </c>
      <c r="Q1060" s="1">
        <f t="shared" si="796"/>
        <v>1.0958808989245497</v>
      </c>
      <c r="R1060" s="1">
        <f t="shared" si="797"/>
        <v>1.0958749394712233</v>
      </c>
      <c r="S1060" s="1">
        <f t="shared" si="798"/>
        <v>1.0958747301488276</v>
      </c>
      <c r="T1060" s="1">
        <f t="shared" si="799"/>
        <v>0.976339689437971</v>
      </c>
      <c r="U1060" s="1">
        <f t="shared" si="800"/>
        <v>1.2939836948432888</v>
      </c>
      <c r="V1060" s="2">
        <f t="shared" si="829"/>
        <v>23.590573308722725</v>
      </c>
      <c r="W1060" s="1">
        <f>VLOOKUP(V1060,Graph!$D$3:$M$50,col)</f>
        <v>6.1000000000000004E-3</v>
      </c>
      <c r="X1060" s="1">
        <f>VLOOKUP(V1060,Graph!$D$3:$M$50,col+1)</f>
        <v>4.8999999999999998E-3</v>
      </c>
      <c r="Y1060" s="1">
        <f t="shared" si="801"/>
        <v>5.3E-3</v>
      </c>
      <c r="Z1060" s="1">
        <f t="shared" si="830"/>
        <v>0.64031666666666653</v>
      </c>
      <c r="AA1060" s="2">
        <f t="shared" si="802"/>
        <v>1.0536999999999941</v>
      </c>
      <c r="AB1060" s="1">
        <f t="shared" si="803"/>
        <v>5.3238756183050802E-2</v>
      </c>
      <c r="AC1060" s="1">
        <f t="shared" si="804"/>
        <v>1.0958747227962797</v>
      </c>
      <c r="AD1060" s="1">
        <f t="shared" si="805"/>
        <v>1.0958747225380179</v>
      </c>
      <c r="AE1060" s="1">
        <f t="shared" si="806"/>
        <v>1.0958747225289465</v>
      </c>
      <c r="AF1060" s="1">
        <f t="shared" si="807"/>
        <v>1.0958747225286278</v>
      </c>
      <c r="AG1060" s="1">
        <f t="shared" si="808"/>
        <v>0.976339689437971</v>
      </c>
      <c r="AH1060" s="1">
        <f t="shared" si="809"/>
        <v>1.2939836858455318</v>
      </c>
      <c r="AI1060" s="2">
        <f t="shared" si="831"/>
        <v>23.590573254043466</v>
      </c>
      <c r="AJ1060" s="1">
        <f>VLOOKUP(AI1060,Graph!$D$3:$M$50,col)</f>
        <v>6.1000000000000004E-3</v>
      </c>
      <c r="AK1060" s="1">
        <f>VLOOKUP(AI1060,Graph!$D$3:$M$50,col+1)</f>
        <v>4.8999999999999998E-3</v>
      </c>
      <c r="AL1060" s="1">
        <f t="shared" si="810"/>
        <v>5.3E-3</v>
      </c>
      <c r="AM1060" s="1">
        <f t="shared" si="832"/>
        <v>0.64031666666666653</v>
      </c>
      <c r="AN1060" s="2">
        <f t="shared" si="811"/>
        <v>1.0536999999999941</v>
      </c>
      <c r="AO1060" s="1">
        <f t="shared" si="812"/>
        <v>5.3238756183050802E-2</v>
      </c>
      <c r="AP1060" s="1">
        <f t="shared" si="813"/>
        <v>1.0958747225286167</v>
      </c>
      <c r="AQ1060" s="1">
        <f t="shared" si="814"/>
        <v>1.0958747225286161</v>
      </c>
      <c r="AR1060" s="1">
        <f t="shared" si="815"/>
        <v>1.0958747225286158</v>
      </c>
      <c r="AS1060" s="1">
        <f t="shared" si="816"/>
        <v>1.0958747225286163</v>
      </c>
      <c r="AT1060" s="1">
        <f t="shared" si="817"/>
        <v>0.976339689437971</v>
      </c>
      <c r="AU1060" s="1">
        <f t="shared" si="818"/>
        <v>1.2939836858455183</v>
      </c>
      <c r="AV1060" s="2">
        <f t="shared" si="819"/>
        <v>1059</v>
      </c>
      <c r="AW1060" s="1">
        <f t="shared" si="820"/>
        <v>1293.9836858455183</v>
      </c>
      <c r="AX1060" s="1">
        <f t="shared" si="821"/>
        <v>0.976339689437971</v>
      </c>
      <c r="AY1060" s="1">
        <f t="shared" si="822"/>
        <v>1.0958747225286163</v>
      </c>
      <c r="AZ1060" s="1">
        <f t="shared" si="823"/>
        <v>5.3E-3</v>
      </c>
      <c r="BA1060" s="1">
        <f t="shared" si="824"/>
        <v>23.590573254043466</v>
      </c>
    </row>
    <row r="1061" spans="1:53">
      <c r="A1061" s="2">
        <f t="shared" si="789"/>
        <v>1.0599999999999941</v>
      </c>
      <c r="B1061" s="1">
        <f t="shared" si="826"/>
        <v>1.1265423333333273</v>
      </c>
      <c r="C1061" s="1">
        <f t="shared" si="790"/>
        <v>5.5572982928663049E-2</v>
      </c>
      <c r="D1061" s="1">
        <f t="shared" si="827"/>
        <v>1.1009782380792275</v>
      </c>
      <c r="E1061" s="1">
        <f t="shared" ref="E1061:G1080" si="835">SQRT(D1061-($C1061*D1061-POWER(D1061,1/3)+1)/($C1061-POWER(D1061,-2/3)/3))</f>
        <v>1.1010147972190072</v>
      </c>
      <c r="F1061" s="1">
        <f t="shared" si="835"/>
        <v>1.1010161572659336</v>
      </c>
      <c r="G1061" s="1">
        <f t="shared" si="835"/>
        <v>1.1010162078527299</v>
      </c>
      <c r="H1061" s="1">
        <f t="shared" si="791"/>
        <v>1.3334462579306932</v>
      </c>
      <c r="I1061" s="1">
        <f t="shared" si="828"/>
        <v>23.827989484655276</v>
      </c>
      <c r="J1061" s="1">
        <f>VLOOKUP($I1061,Graph!$D$3:$M$50,col)</f>
        <v>6.1000000000000004E-3</v>
      </c>
      <c r="K1061" s="1">
        <f>VLOOKUP($I1061,Graph!$D$3:$M$50,col+1)</f>
        <v>4.8999999999999998E-3</v>
      </c>
      <c r="L1061" s="1">
        <f t="shared" si="792"/>
        <v>5.3E-3</v>
      </c>
      <c r="M1061" s="1">
        <f t="shared" si="834"/>
        <v>0.64031666666666653</v>
      </c>
      <c r="N1061" s="1">
        <f t="shared" si="793"/>
        <v>1.054699999999994</v>
      </c>
      <c r="O1061" s="1">
        <f t="shared" si="794"/>
        <v>5.3241305838538179E-2</v>
      </c>
      <c r="P1061" s="1">
        <f t="shared" si="795"/>
        <v>1.096056254700468</v>
      </c>
      <c r="Q1061" s="1">
        <f t="shared" si="796"/>
        <v>1.0958864600517817</v>
      </c>
      <c r="R1061" s="1">
        <f t="shared" si="797"/>
        <v>1.0958805007673333</v>
      </c>
      <c r="S1061" s="1">
        <f t="shared" si="798"/>
        <v>1.0958802914375945</v>
      </c>
      <c r="T1061" s="1">
        <f t="shared" si="799"/>
        <v>0.97634663881289518</v>
      </c>
      <c r="U1061" s="1">
        <f t="shared" si="800"/>
        <v>1.2958327648885131</v>
      </c>
      <c r="V1061" s="2">
        <f t="shared" si="829"/>
        <v>23.6018047385875</v>
      </c>
      <c r="W1061" s="1">
        <f>VLOOKUP(V1061,Graph!$D$3:$M$50,col)</f>
        <v>6.1000000000000004E-3</v>
      </c>
      <c r="X1061" s="1">
        <f>VLOOKUP(V1061,Graph!$D$3:$M$50,col+1)</f>
        <v>4.8999999999999998E-3</v>
      </c>
      <c r="Y1061" s="1">
        <f t="shared" si="801"/>
        <v>5.3E-3</v>
      </c>
      <c r="Z1061" s="1">
        <f t="shared" si="830"/>
        <v>0.64031666666666653</v>
      </c>
      <c r="AA1061" s="2">
        <f t="shared" si="802"/>
        <v>1.054699999999994</v>
      </c>
      <c r="AB1061" s="1">
        <f t="shared" si="803"/>
        <v>5.3241305838538179E-2</v>
      </c>
      <c r="AC1061" s="1">
        <f t="shared" si="804"/>
        <v>1.0958802840843229</v>
      </c>
      <c r="AD1061" s="1">
        <f t="shared" si="805"/>
        <v>1.0958802838260189</v>
      </c>
      <c r="AE1061" s="1">
        <f t="shared" si="806"/>
        <v>1.0958802838169452</v>
      </c>
      <c r="AF1061" s="1">
        <f t="shared" si="807"/>
        <v>1.0958802838166266</v>
      </c>
      <c r="AG1061" s="1">
        <f t="shared" si="808"/>
        <v>0.97634663881289518</v>
      </c>
      <c r="AH1061" s="1">
        <f t="shared" si="809"/>
        <v>1.2958327558770364</v>
      </c>
      <c r="AI1061" s="2">
        <f t="shared" si="831"/>
        <v>23.601804683876964</v>
      </c>
      <c r="AJ1061" s="1">
        <f>VLOOKUP(AI1061,Graph!$D$3:$M$50,col)</f>
        <v>6.1000000000000004E-3</v>
      </c>
      <c r="AK1061" s="1">
        <f>VLOOKUP(AI1061,Graph!$D$3:$M$50,col+1)</f>
        <v>4.8999999999999998E-3</v>
      </c>
      <c r="AL1061" s="1">
        <f t="shared" si="810"/>
        <v>5.3E-3</v>
      </c>
      <c r="AM1061" s="1">
        <f t="shared" si="832"/>
        <v>0.64031666666666653</v>
      </c>
      <c r="AN1061" s="2">
        <f t="shared" si="811"/>
        <v>1.054699999999994</v>
      </c>
      <c r="AO1061" s="1">
        <f t="shared" si="812"/>
        <v>5.3241305838538179E-2</v>
      </c>
      <c r="AP1061" s="1">
        <f t="shared" si="813"/>
        <v>1.0958802838166153</v>
      </c>
      <c r="AQ1061" s="1">
        <f t="shared" si="814"/>
        <v>1.0958802838166151</v>
      </c>
      <c r="AR1061" s="1">
        <f t="shared" si="815"/>
        <v>1.0958802838166153</v>
      </c>
      <c r="AS1061" s="1">
        <f t="shared" si="816"/>
        <v>1.0958802838166151</v>
      </c>
      <c r="AT1061" s="1">
        <f t="shared" si="817"/>
        <v>0.97634663881289518</v>
      </c>
      <c r="AU1061" s="1">
        <f t="shared" si="818"/>
        <v>1.2958327558770224</v>
      </c>
      <c r="AV1061" s="2">
        <f t="shared" si="819"/>
        <v>1060</v>
      </c>
      <c r="AW1061" s="1">
        <f t="shared" si="820"/>
        <v>1295.8327558770225</v>
      </c>
      <c r="AX1061" s="1">
        <f t="shared" si="821"/>
        <v>0.97634663881289518</v>
      </c>
      <c r="AY1061" s="1">
        <f t="shared" si="822"/>
        <v>1.0958802838166151</v>
      </c>
      <c r="AZ1061" s="1">
        <f t="shared" si="823"/>
        <v>5.3E-3</v>
      </c>
      <c r="BA1061" s="1">
        <f t="shared" si="824"/>
        <v>23.601804683876964</v>
      </c>
    </row>
    <row r="1062" spans="1:53">
      <c r="A1062" s="2">
        <f t="shared" si="789"/>
        <v>1.0609999999999939</v>
      </c>
      <c r="B1062" s="1">
        <f t="shared" si="826"/>
        <v>1.1275834999999939</v>
      </c>
      <c r="C1062" s="1">
        <f t="shared" si="790"/>
        <v>5.5575112961136576E-2</v>
      </c>
      <c r="D1062" s="1">
        <f t="shared" si="827"/>
        <v>1.1009827963545746</v>
      </c>
      <c r="E1062" s="1">
        <f t="shared" si="835"/>
        <v>1.1010195285463877</v>
      </c>
      <c r="F1062" s="1">
        <f t="shared" si="835"/>
        <v>1.1010208951025995</v>
      </c>
      <c r="G1062" s="1">
        <f t="shared" si="835"/>
        <v>1.1010209459341278</v>
      </c>
      <c r="H1062" s="1">
        <f t="shared" si="791"/>
        <v>1.3353394015847839</v>
      </c>
      <c r="I1062" s="1">
        <f t="shared" si="828"/>
        <v>23.839260649030646</v>
      </c>
      <c r="J1062" s="1">
        <f>VLOOKUP($I1062,Graph!$D$3:$M$50,col)</f>
        <v>6.1000000000000004E-3</v>
      </c>
      <c r="K1062" s="1">
        <f>VLOOKUP($I1062,Graph!$D$3:$M$50,col+1)</f>
        <v>4.8999999999999998E-3</v>
      </c>
      <c r="L1062" s="1">
        <f t="shared" si="792"/>
        <v>5.3E-3</v>
      </c>
      <c r="M1062" s="1">
        <f t="shared" si="834"/>
        <v>0.64031666666666653</v>
      </c>
      <c r="N1062" s="1">
        <f t="shared" si="793"/>
        <v>1.0556999999999939</v>
      </c>
      <c r="O1062" s="1">
        <f t="shared" si="794"/>
        <v>5.3243850846402749E-2</v>
      </c>
      <c r="P1062" s="1">
        <f t="shared" si="795"/>
        <v>1.0960617902293559</v>
      </c>
      <c r="Q1062" s="1">
        <f t="shared" si="796"/>
        <v>1.0958920111595694</v>
      </c>
      <c r="R1062" s="1">
        <f t="shared" si="797"/>
        <v>1.0958860520439258</v>
      </c>
      <c r="S1062" s="1">
        <f t="shared" si="798"/>
        <v>1.0958858427068661</v>
      </c>
      <c r="T1062" s="1">
        <f t="shared" si="799"/>
        <v>0.97635357510459064</v>
      </c>
      <c r="U1062" s="1">
        <f t="shared" si="800"/>
        <v>1.2976827154539863</v>
      </c>
      <c r="V1062" s="2">
        <f t="shared" si="829"/>
        <v>23.613030829915189</v>
      </c>
      <c r="W1062" s="1">
        <f>VLOOKUP(V1062,Graph!$D$3:$M$50,col)</f>
        <v>6.1000000000000004E-3</v>
      </c>
      <c r="X1062" s="1">
        <f>VLOOKUP(V1062,Graph!$D$3:$M$50,col+1)</f>
        <v>4.8999999999999998E-3</v>
      </c>
      <c r="Y1062" s="1">
        <f t="shared" si="801"/>
        <v>5.3E-3</v>
      </c>
      <c r="Z1062" s="1">
        <f t="shared" si="830"/>
        <v>0.64031666666666653</v>
      </c>
      <c r="AA1062" s="2">
        <f t="shared" si="802"/>
        <v>1.0556999999999939</v>
      </c>
      <c r="AB1062" s="1">
        <f t="shared" si="803"/>
        <v>5.3243850846402749E-2</v>
      </c>
      <c r="AC1062" s="1">
        <f t="shared" si="804"/>
        <v>1.095885835352872</v>
      </c>
      <c r="AD1062" s="1">
        <f t="shared" si="805"/>
        <v>1.0958858350945266</v>
      </c>
      <c r="AE1062" s="1">
        <f t="shared" si="806"/>
        <v>1.0958858350854508</v>
      </c>
      <c r="AF1062" s="1">
        <f t="shared" si="807"/>
        <v>1.0958858350851319</v>
      </c>
      <c r="AG1062" s="1">
        <f t="shared" si="808"/>
        <v>0.97635357510459064</v>
      </c>
      <c r="AH1062" s="1">
        <f t="shared" si="809"/>
        <v>1.2976827064287828</v>
      </c>
      <c r="AI1062" s="2">
        <f t="shared" si="831"/>
        <v>23.613030775173403</v>
      </c>
      <c r="AJ1062" s="1">
        <f>VLOOKUP(AI1062,Graph!$D$3:$M$50,col)</f>
        <v>6.1000000000000004E-3</v>
      </c>
      <c r="AK1062" s="1">
        <f>VLOOKUP(AI1062,Graph!$D$3:$M$50,col+1)</f>
        <v>4.8999999999999998E-3</v>
      </c>
      <c r="AL1062" s="1">
        <f t="shared" si="810"/>
        <v>5.3E-3</v>
      </c>
      <c r="AM1062" s="1">
        <f t="shared" si="832"/>
        <v>0.64031666666666653</v>
      </c>
      <c r="AN1062" s="2">
        <f t="shared" si="811"/>
        <v>1.0556999999999939</v>
      </c>
      <c r="AO1062" s="1">
        <f t="shared" si="812"/>
        <v>5.3243850846402749E-2</v>
      </c>
      <c r="AP1062" s="1">
        <f t="shared" si="813"/>
        <v>1.0958858350851206</v>
      </c>
      <c r="AQ1062" s="1">
        <f t="shared" si="814"/>
        <v>1.0958858350851202</v>
      </c>
      <c r="AR1062" s="1">
        <f t="shared" si="815"/>
        <v>1.0958858350851204</v>
      </c>
      <c r="AS1062" s="1">
        <f t="shared" si="816"/>
        <v>1.0958858350851206</v>
      </c>
      <c r="AT1062" s="1">
        <f t="shared" si="817"/>
        <v>0.97635357510459064</v>
      </c>
      <c r="AU1062" s="1">
        <f t="shared" si="818"/>
        <v>1.2976827064287695</v>
      </c>
      <c r="AV1062" s="2">
        <f t="shared" si="819"/>
        <v>1061</v>
      </c>
      <c r="AW1062" s="1">
        <f t="shared" si="820"/>
        <v>1297.6827064287695</v>
      </c>
      <c r="AX1062" s="1">
        <f t="shared" si="821"/>
        <v>0.97635357510459064</v>
      </c>
      <c r="AY1062" s="1">
        <f t="shared" si="822"/>
        <v>1.0958858350851206</v>
      </c>
      <c r="AZ1062" s="1">
        <f t="shared" si="823"/>
        <v>5.3E-3</v>
      </c>
      <c r="BA1062" s="1">
        <f t="shared" si="824"/>
        <v>23.613030775173403</v>
      </c>
    </row>
    <row r="1063" spans="1:53">
      <c r="A1063" s="2">
        <f t="shared" si="789"/>
        <v>1.0619999999999938</v>
      </c>
      <c r="B1063" s="1">
        <f t="shared" si="826"/>
        <v>1.1286246666666604</v>
      </c>
      <c r="C1063" s="1">
        <f t="shared" si="790"/>
        <v>5.5577239104367779E-2</v>
      </c>
      <c r="D1063" s="1">
        <f t="shared" si="827"/>
        <v>1.1009873463633948</v>
      </c>
      <c r="E1063" s="1">
        <f t="shared" si="835"/>
        <v>1.1010242513184059</v>
      </c>
      <c r="F1063" s="1">
        <f t="shared" si="835"/>
        <v>1.1010256243737013</v>
      </c>
      <c r="G1063" s="1">
        <f t="shared" si="835"/>
        <v>1.1010256754496024</v>
      </c>
      <c r="H1063" s="1">
        <f t="shared" si="791"/>
        <v>1.3372334407395836</v>
      </c>
      <c r="I1063" s="1">
        <f t="shared" si="828"/>
        <v>23.850526489464226</v>
      </c>
      <c r="J1063" s="1">
        <f>VLOOKUP($I1063,Graph!$D$3:$M$50,col)</f>
        <v>6.1000000000000004E-3</v>
      </c>
      <c r="K1063" s="1">
        <f>VLOOKUP($I1063,Graph!$D$3:$M$50,col+1)</f>
        <v>4.8999999999999998E-3</v>
      </c>
      <c r="L1063" s="1">
        <f t="shared" si="792"/>
        <v>5.3E-3</v>
      </c>
      <c r="M1063" s="1">
        <f t="shared" si="834"/>
        <v>0.64031666666666653</v>
      </c>
      <c r="N1063" s="1">
        <f t="shared" si="793"/>
        <v>1.0566999999999938</v>
      </c>
      <c r="O1063" s="1">
        <f t="shared" si="794"/>
        <v>5.3246391219338614E-2</v>
      </c>
      <c r="P1063" s="1">
        <f t="shared" si="795"/>
        <v>1.0960673157891754</v>
      </c>
      <c r="Q1063" s="1">
        <f t="shared" si="796"/>
        <v>1.0958975522749621</v>
      </c>
      <c r="R1063" s="1">
        <f t="shared" si="797"/>
        <v>1.0958915933280511</v>
      </c>
      <c r="S1063" s="1">
        <f t="shared" si="798"/>
        <v>1.0958913839836923</v>
      </c>
      <c r="T1063" s="1">
        <f t="shared" si="799"/>
        <v>0.9763604983499693</v>
      </c>
      <c r="U1063" s="1">
        <f t="shared" si="800"/>
        <v>1.2995335461206068</v>
      </c>
      <c r="V1063" s="2">
        <f t="shared" si="829"/>
        <v>23.624251590306457</v>
      </c>
      <c r="W1063" s="1">
        <f>VLOOKUP(V1063,Graph!$D$3:$M$50,col)</f>
        <v>6.1000000000000004E-3</v>
      </c>
      <c r="X1063" s="1">
        <f>VLOOKUP(V1063,Graph!$D$3:$M$50,col+1)</f>
        <v>4.8999999999999998E-3</v>
      </c>
      <c r="Y1063" s="1">
        <f t="shared" si="801"/>
        <v>5.3E-3</v>
      </c>
      <c r="Z1063" s="1">
        <f t="shared" si="830"/>
        <v>0.64031666666666653</v>
      </c>
      <c r="AA1063" s="2">
        <f t="shared" si="802"/>
        <v>1.0566999999999938</v>
      </c>
      <c r="AB1063" s="1">
        <f t="shared" si="803"/>
        <v>5.3246391219338614E-2</v>
      </c>
      <c r="AC1063" s="1">
        <f t="shared" si="804"/>
        <v>1.0958913766289768</v>
      </c>
      <c r="AD1063" s="1">
        <f t="shared" si="805"/>
        <v>1.0958913763705898</v>
      </c>
      <c r="AE1063" s="1">
        <f t="shared" si="806"/>
        <v>1.0958913763615121</v>
      </c>
      <c r="AF1063" s="1">
        <f t="shared" si="807"/>
        <v>1.095891376361193</v>
      </c>
      <c r="AG1063" s="1">
        <f t="shared" si="808"/>
        <v>0.9763604983499693</v>
      </c>
      <c r="AH1063" s="1">
        <f t="shared" si="809"/>
        <v>1.2995335370816694</v>
      </c>
      <c r="AI1063" s="2">
        <f t="shared" si="831"/>
        <v>23.624251535533435</v>
      </c>
      <c r="AJ1063" s="1">
        <f>VLOOKUP(AI1063,Graph!$D$3:$M$50,col)</f>
        <v>6.1000000000000004E-3</v>
      </c>
      <c r="AK1063" s="1">
        <f>VLOOKUP(AI1063,Graph!$D$3:$M$50,col+1)</f>
        <v>4.8999999999999998E-3</v>
      </c>
      <c r="AL1063" s="1">
        <f t="shared" si="810"/>
        <v>5.3E-3</v>
      </c>
      <c r="AM1063" s="1">
        <f t="shared" si="832"/>
        <v>0.64031666666666653</v>
      </c>
      <c r="AN1063" s="2">
        <f t="shared" si="811"/>
        <v>1.0566999999999938</v>
      </c>
      <c r="AO1063" s="1">
        <f t="shared" si="812"/>
        <v>5.3246391219338614E-2</v>
      </c>
      <c r="AP1063" s="1">
        <f t="shared" si="813"/>
        <v>1.0958913763611819</v>
      </c>
      <c r="AQ1063" s="1">
        <f t="shared" si="814"/>
        <v>1.0958913763611817</v>
      </c>
      <c r="AR1063" s="1">
        <f t="shared" si="815"/>
        <v>1.0958913763611815</v>
      </c>
      <c r="AS1063" s="1">
        <f t="shared" si="816"/>
        <v>1.0958913763611815</v>
      </c>
      <c r="AT1063" s="1">
        <f t="shared" si="817"/>
        <v>0.9763604983499693</v>
      </c>
      <c r="AU1063" s="1">
        <f t="shared" si="818"/>
        <v>1.2995335370816559</v>
      </c>
      <c r="AV1063" s="2">
        <f t="shared" si="819"/>
        <v>1062</v>
      </c>
      <c r="AW1063" s="1">
        <f t="shared" si="820"/>
        <v>1299.5335370816558</v>
      </c>
      <c r="AX1063" s="1">
        <f t="shared" si="821"/>
        <v>0.9763604983499693</v>
      </c>
      <c r="AY1063" s="1">
        <f t="shared" si="822"/>
        <v>1.0958913763611815</v>
      </c>
      <c r="AZ1063" s="1">
        <f t="shared" si="823"/>
        <v>5.3E-3</v>
      </c>
      <c r="BA1063" s="1">
        <f t="shared" si="824"/>
        <v>23.624251535533435</v>
      </c>
    </row>
    <row r="1064" spans="1:53">
      <c r="A1064" s="2">
        <f t="shared" si="789"/>
        <v>1.0629999999999937</v>
      </c>
      <c r="B1064" s="1">
        <f t="shared" si="826"/>
        <v>1.1296658333333269</v>
      </c>
      <c r="C1064" s="1">
        <f t="shared" si="790"/>
        <v>5.5579361368997861E-2</v>
      </c>
      <c r="D1064" s="1">
        <f t="shared" si="827"/>
        <v>1.100991888128152</v>
      </c>
      <c r="E1064" s="1">
        <f t="shared" si="835"/>
        <v>1.1010289655582428</v>
      </c>
      <c r="F1064" s="1">
        <f t="shared" si="835"/>
        <v>1.101030345102445</v>
      </c>
      <c r="G1064" s="1">
        <f t="shared" si="835"/>
        <v>1.10103039642236</v>
      </c>
      <c r="H1064" s="1">
        <f t="shared" si="791"/>
        <v>1.3391283749717475</v>
      </c>
      <c r="I1064" s="1">
        <f t="shared" si="828"/>
        <v>23.861787013489902</v>
      </c>
      <c r="J1064" s="1">
        <f>VLOOKUP($I1064,Graph!$D$3:$M$50,col)</f>
        <v>6.1000000000000004E-3</v>
      </c>
      <c r="K1064" s="1">
        <f>VLOOKUP($I1064,Graph!$D$3:$M$50,col+1)</f>
        <v>4.8999999999999998E-3</v>
      </c>
      <c r="L1064" s="1">
        <f t="shared" si="792"/>
        <v>5.3E-3</v>
      </c>
      <c r="M1064" s="1">
        <f t="shared" si="834"/>
        <v>0.64031666666666653</v>
      </c>
      <c r="N1064" s="1">
        <f t="shared" si="793"/>
        <v>1.0576999999999936</v>
      </c>
      <c r="O1064" s="1">
        <f t="shared" si="794"/>
        <v>5.3248926969993671E-2</v>
      </c>
      <c r="P1064" s="1">
        <f t="shared" si="795"/>
        <v>1.0960728314068284</v>
      </c>
      <c r="Q1064" s="1">
        <f t="shared" si="796"/>
        <v>1.095903083424913</v>
      </c>
      <c r="R1064" s="1">
        <f t="shared" si="797"/>
        <v>1.0958971246466602</v>
      </c>
      <c r="S1064" s="1">
        <f t="shared" si="798"/>
        <v>1.0958969152950246</v>
      </c>
      <c r="T1064" s="1">
        <f t="shared" si="799"/>
        <v>0.97636740858580429</v>
      </c>
      <c r="U1064" s="1">
        <f t="shared" si="800"/>
        <v>1.3013852564698691</v>
      </c>
      <c r="V1064" s="2">
        <f t="shared" si="829"/>
        <v>23.635467027343935</v>
      </c>
      <c r="W1064" s="1">
        <f>VLOOKUP(V1064,Graph!$D$3:$M$50,col)</f>
        <v>6.1000000000000004E-3</v>
      </c>
      <c r="X1064" s="1">
        <f>VLOOKUP(V1064,Graph!$D$3:$M$50,col+1)</f>
        <v>4.8999999999999998E-3</v>
      </c>
      <c r="Y1064" s="1">
        <f t="shared" si="801"/>
        <v>5.3E-3</v>
      </c>
      <c r="Z1064" s="1">
        <f t="shared" si="830"/>
        <v>0.64031666666666653</v>
      </c>
      <c r="AA1064" s="2">
        <f t="shared" si="802"/>
        <v>1.0576999999999936</v>
      </c>
      <c r="AB1064" s="1">
        <f t="shared" si="803"/>
        <v>5.3248926969993671E-2</v>
      </c>
      <c r="AC1064" s="1">
        <f t="shared" si="804"/>
        <v>1.0958969079395895</v>
      </c>
      <c r="AD1064" s="1">
        <f t="shared" si="805"/>
        <v>1.0958969076811611</v>
      </c>
      <c r="AE1064" s="1">
        <f t="shared" si="806"/>
        <v>1.0958969076720815</v>
      </c>
      <c r="AF1064" s="1">
        <f t="shared" si="807"/>
        <v>1.0958969076717622</v>
      </c>
      <c r="AG1064" s="1">
        <f t="shared" si="808"/>
        <v>0.97636740858580429</v>
      </c>
      <c r="AH1064" s="1">
        <f t="shared" si="809"/>
        <v>1.3013852474171916</v>
      </c>
      <c r="AI1064" s="2">
        <f t="shared" si="831"/>
        <v>23.635466972539703</v>
      </c>
      <c r="AJ1064" s="1">
        <f>VLOOKUP(AI1064,Graph!$D$3:$M$50,col)</f>
        <v>6.1000000000000004E-3</v>
      </c>
      <c r="AK1064" s="1">
        <f>VLOOKUP(AI1064,Graph!$D$3:$M$50,col+1)</f>
        <v>4.8999999999999998E-3</v>
      </c>
      <c r="AL1064" s="1">
        <f t="shared" si="810"/>
        <v>5.3E-3</v>
      </c>
      <c r="AM1064" s="1">
        <f t="shared" si="832"/>
        <v>0.64031666666666653</v>
      </c>
      <c r="AN1064" s="2">
        <f t="shared" si="811"/>
        <v>1.0576999999999936</v>
      </c>
      <c r="AO1064" s="1">
        <f t="shared" si="812"/>
        <v>5.3248926969993671E-2</v>
      </c>
      <c r="AP1064" s="1">
        <f t="shared" si="813"/>
        <v>1.0958969076717511</v>
      </c>
      <c r="AQ1064" s="1">
        <f t="shared" si="814"/>
        <v>1.0958969076717506</v>
      </c>
      <c r="AR1064" s="1">
        <f t="shared" si="815"/>
        <v>1.0958969076717506</v>
      </c>
      <c r="AS1064" s="1">
        <f t="shared" si="816"/>
        <v>1.0958969076717506</v>
      </c>
      <c r="AT1064" s="1">
        <f t="shared" si="817"/>
        <v>0.97636740858580429</v>
      </c>
      <c r="AU1064" s="1">
        <f t="shared" si="818"/>
        <v>1.3013852474171781</v>
      </c>
      <c r="AV1064" s="2">
        <f t="shared" si="819"/>
        <v>1063</v>
      </c>
      <c r="AW1064" s="1">
        <f t="shared" si="820"/>
        <v>1301.3852474171781</v>
      </c>
      <c r="AX1064" s="1">
        <f t="shared" si="821"/>
        <v>0.97636740858580429</v>
      </c>
      <c r="AY1064" s="1">
        <f t="shared" si="822"/>
        <v>1.0958969076717506</v>
      </c>
      <c r="AZ1064" s="1">
        <f t="shared" si="823"/>
        <v>5.3E-3</v>
      </c>
      <c r="BA1064" s="1">
        <f t="shared" si="824"/>
        <v>23.635466972539703</v>
      </c>
    </row>
    <row r="1065" spans="1:53">
      <c r="A1065" s="2">
        <f t="shared" si="789"/>
        <v>1.0639999999999936</v>
      </c>
      <c r="B1065" s="1">
        <f t="shared" si="826"/>
        <v>1.1307069999999935</v>
      </c>
      <c r="C1065" s="1">
        <f t="shared" si="790"/>
        <v>5.5581479765629216E-2</v>
      </c>
      <c r="D1065" s="1">
        <f t="shared" si="827"/>
        <v>1.1009964216712298</v>
      </c>
      <c r="E1065" s="1">
        <f t="shared" si="835"/>
        <v>1.1010336712889981</v>
      </c>
      <c r="F1065" s="1">
        <f t="shared" si="835"/>
        <v>1.1010350573119518</v>
      </c>
      <c r="G1065" s="1">
        <f t="shared" si="835"/>
        <v>1.1010351088755232</v>
      </c>
      <c r="H1065" s="1">
        <f t="shared" si="791"/>
        <v>1.3410242038585316</v>
      </c>
      <c r="I1065" s="1">
        <f t="shared" si="828"/>
        <v>23.873042228623827</v>
      </c>
      <c r="J1065" s="1">
        <f>VLOOKUP($I1065,Graph!$D$3:$M$50,col)</f>
        <v>6.1000000000000004E-3</v>
      </c>
      <c r="K1065" s="1">
        <f>VLOOKUP($I1065,Graph!$D$3:$M$50,col+1)</f>
        <v>4.8999999999999998E-3</v>
      </c>
      <c r="L1065" s="1">
        <f t="shared" si="792"/>
        <v>5.3E-3</v>
      </c>
      <c r="M1065" s="1">
        <f t="shared" si="834"/>
        <v>0.64031666666666653</v>
      </c>
      <c r="N1065" s="1">
        <f t="shared" si="793"/>
        <v>1.0586999999999935</v>
      </c>
      <c r="O1065" s="1">
        <f t="shared" si="794"/>
        <v>5.3251458110969853E-2</v>
      </c>
      <c r="P1065" s="1">
        <f t="shared" si="795"/>
        <v>1.0960783371091203</v>
      </c>
      <c r="Q1065" s="1">
        <f t="shared" si="796"/>
        <v>1.0959086046362774</v>
      </c>
      <c r="R1065" s="1">
        <f t="shared" si="797"/>
        <v>1.0959026460266095</v>
      </c>
      <c r="S1065" s="1">
        <f t="shared" si="798"/>
        <v>1.0959024366677181</v>
      </c>
      <c r="T1065" s="1">
        <f t="shared" si="799"/>
        <v>0.97637430584873075</v>
      </c>
      <c r="U1065" s="1">
        <f t="shared" si="800"/>
        <v>1.3032378460838658</v>
      </c>
      <c r="V1065" s="2">
        <f t="shared" si="829"/>
        <v>23.646677148592342</v>
      </c>
      <c r="W1065" s="1">
        <f>VLOOKUP(V1065,Graph!$D$3:$M$50,col)</f>
        <v>6.1000000000000004E-3</v>
      </c>
      <c r="X1065" s="1">
        <f>VLOOKUP(V1065,Graph!$D$3:$M$50,col+1)</f>
        <v>4.8999999999999998E-3</v>
      </c>
      <c r="Y1065" s="1">
        <f t="shared" si="801"/>
        <v>5.3E-3</v>
      </c>
      <c r="Z1065" s="1">
        <f t="shared" si="830"/>
        <v>0.64031666666666653</v>
      </c>
      <c r="AA1065" s="2">
        <f t="shared" si="802"/>
        <v>1.0586999999999935</v>
      </c>
      <c r="AB1065" s="1">
        <f t="shared" si="803"/>
        <v>5.3251458110969853E-2</v>
      </c>
      <c r="AC1065" s="1">
        <f t="shared" si="804"/>
        <v>1.0959024293115656</v>
      </c>
      <c r="AD1065" s="1">
        <f t="shared" si="805"/>
        <v>1.095902429053095</v>
      </c>
      <c r="AE1065" s="1">
        <f t="shared" si="806"/>
        <v>1.0959024290440136</v>
      </c>
      <c r="AF1065" s="1">
        <f t="shared" si="807"/>
        <v>1.0959024290436943</v>
      </c>
      <c r="AG1065" s="1">
        <f t="shared" si="808"/>
        <v>0.97637430584873075</v>
      </c>
      <c r="AH1065" s="1">
        <f t="shared" si="809"/>
        <v>1.3032378370174416</v>
      </c>
      <c r="AI1065" s="2">
        <f t="shared" si="831"/>
        <v>23.646677093756917</v>
      </c>
      <c r="AJ1065" s="1">
        <f>VLOOKUP(AI1065,Graph!$D$3:$M$50,col)</f>
        <v>6.1000000000000004E-3</v>
      </c>
      <c r="AK1065" s="1">
        <f>VLOOKUP(AI1065,Graph!$D$3:$M$50,col+1)</f>
        <v>4.8999999999999998E-3</v>
      </c>
      <c r="AL1065" s="1">
        <f t="shared" si="810"/>
        <v>5.3E-3</v>
      </c>
      <c r="AM1065" s="1">
        <f t="shared" si="832"/>
        <v>0.64031666666666653</v>
      </c>
      <c r="AN1065" s="2">
        <f t="shared" si="811"/>
        <v>1.0586999999999935</v>
      </c>
      <c r="AO1065" s="1">
        <f t="shared" si="812"/>
        <v>5.3251458110969853E-2</v>
      </c>
      <c r="AP1065" s="1">
        <f t="shared" si="813"/>
        <v>1.0959024290436832</v>
      </c>
      <c r="AQ1065" s="1">
        <f t="shared" si="814"/>
        <v>1.095902429043683</v>
      </c>
      <c r="AR1065" s="1">
        <f t="shared" si="815"/>
        <v>1.0959024290436825</v>
      </c>
      <c r="AS1065" s="1">
        <f t="shared" si="816"/>
        <v>1.0959024290436827</v>
      </c>
      <c r="AT1065" s="1">
        <f t="shared" si="817"/>
        <v>0.97637430584873075</v>
      </c>
      <c r="AU1065" s="1">
        <f t="shared" si="818"/>
        <v>1.303237837017428</v>
      </c>
      <c r="AV1065" s="2">
        <f t="shared" si="819"/>
        <v>1064</v>
      </c>
      <c r="AW1065" s="1">
        <f t="shared" si="820"/>
        <v>1303.2378370174281</v>
      </c>
      <c r="AX1065" s="1">
        <f t="shared" si="821"/>
        <v>0.97637430584873075</v>
      </c>
      <c r="AY1065" s="1">
        <f t="shared" si="822"/>
        <v>1.0959024290436827</v>
      </c>
      <c r="AZ1065" s="1">
        <f t="shared" si="823"/>
        <v>5.3E-3</v>
      </c>
      <c r="BA1065" s="1">
        <f t="shared" si="824"/>
        <v>23.646677093756917</v>
      </c>
    </row>
    <row r="1066" spans="1:53">
      <c r="A1066" s="2">
        <f t="shared" ref="A1066:A1129" si="836">A1065+0.001</f>
        <v>1.0649999999999935</v>
      </c>
      <c r="B1066" s="1">
        <f t="shared" si="826"/>
        <v>1.13174816666666</v>
      </c>
      <c r="C1066" s="1">
        <f t="shared" ref="C1066:C1129" si="837">(4/27)*(b*A1066/B1066)^2</f>
        <v>5.5583594304825706E-2</v>
      </c>
      <c r="D1066" s="1">
        <f t="shared" si="827"/>
        <v>1.1010009470149302</v>
      </c>
      <c r="E1066" s="1">
        <f t="shared" si="835"/>
        <v>1.1010383685336858</v>
      </c>
      <c r="F1066" s="1">
        <f t="shared" si="835"/>
        <v>1.1010397610252611</v>
      </c>
      <c r="G1066" s="1">
        <f t="shared" si="835"/>
        <v>1.1010398128321317</v>
      </c>
      <c r="H1066" s="1">
        <f t="shared" ref="H1066:H1129" si="838">SQRT(gn*(2*A1066/3)^3)*G1066*b</f>
        <v>1.3429209269777902</v>
      </c>
      <c r="I1066" s="1">
        <f t="shared" si="828"/>
        <v>23.884292142364462</v>
      </c>
      <c r="J1066" s="1">
        <f>VLOOKUP($I1066,Graph!$D$3:$M$50,col)</f>
        <v>6.1000000000000004E-3</v>
      </c>
      <c r="K1066" s="1">
        <f>VLOOKUP($I1066,Graph!$D$3:$M$50,col+1)</f>
        <v>4.8999999999999998E-3</v>
      </c>
      <c r="L1066" s="1">
        <f t="shared" ref="L1066:L1129" si="839">J1066+Ratio*(K1066-J1066)</f>
        <v>5.3E-3</v>
      </c>
      <c r="M1066" s="1">
        <f t="shared" si="834"/>
        <v>0.64031666666666653</v>
      </c>
      <c r="N1066" s="1">
        <f t="shared" ref="N1066:N1129" si="840">A1066-L1066*L</f>
        <v>1.0596999999999934</v>
      </c>
      <c r="O1066" s="1">
        <f t="shared" ref="O1066:O1129" si="841">(4/27)*(M1066*N1066/B1066)^2</f>
        <v>5.3253984654823373E-2</v>
      </c>
      <c r="P1066" s="1">
        <f t="shared" ref="P1066:P1129" si="842">SQRT(G1066-(O1066*G1066-POWER(G1066,1/3)+1)/(O1066-POWER(G1066,-2/3)/3))</f>
        <v>1.0960838329227605</v>
      </c>
      <c r="Q1066" s="1">
        <f t="shared" ref="Q1066:Q1129" si="843">SQRT(P1066-(O1066*P1066-POWER(P1066,1/3)+1)/(O1066-POWER(P1066,-2/3)/3))</f>
        <v>1.0959141159358146</v>
      </c>
      <c r="R1066" s="1">
        <f t="shared" ref="R1066:R1129" si="844">SQRT(Q1066-(O1066*Q1066-POWER(Q1066,1/3)+1)/(O1066-POWER(Q1066,-2/3)/3))</f>
        <v>1.0959081574946572</v>
      </c>
      <c r="S1066" s="1">
        <f t="shared" ref="S1066:S1129" si="845">SQRT(R1066-(O1066*R1066-POWER(R1066,1/3)+1)/(O1066-POWER(R1066,-2/3)/3))</f>
        <v>1.0959079481285321</v>
      </c>
      <c r="T1066" s="1">
        <f t="shared" ref="T1066:T1129" si="846">(M1066/b)*POWER(N1066/A1066,3/2)</f>
        <v>0.97638119017524616</v>
      </c>
      <c r="U1066" s="1">
        <f t="shared" ref="U1066:U1129" si="847">SQRT(gn*(2*A1066/3)^3)*S1066*T1066*b</f>
        <v>1.3050913145452843</v>
      </c>
      <c r="V1066" s="2">
        <f t="shared" si="829"/>
        <v>23.657881961598466</v>
      </c>
      <c r="W1066" s="1">
        <f>VLOOKUP(V1066,Graph!$D$3:$M$50,col)</f>
        <v>6.1000000000000004E-3</v>
      </c>
      <c r="X1066" s="1">
        <f>VLOOKUP(V1066,Graph!$D$3:$M$50,col+1)</f>
        <v>4.8999999999999998E-3</v>
      </c>
      <c r="Y1066" s="1">
        <f t="shared" ref="Y1066:Y1129" si="848">W1066+Ratio*(X1066-W1066)</f>
        <v>5.3E-3</v>
      </c>
      <c r="Z1066" s="1">
        <f t="shared" si="830"/>
        <v>0.64031666666666653</v>
      </c>
      <c r="AA1066" s="2">
        <f t="shared" ref="AA1066:AA1129" si="849">A1066-Y1066*L</f>
        <v>1.0596999999999934</v>
      </c>
      <c r="AB1066" s="1">
        <f t="shared" ref="AB1066:AB1129" si="850">(4/27)*(Z1066*AA1066/B1066)^2</f>
        <v>5.3253984654823373E-2</v>
      </c>
      <c r="AC1066" s="1">
        <f t="shared" ref="AC1066:AC1129" si="851">SQRT(S1066-(AB1066*S1066-POWER(S1066,1/3)+1)/(AB1066-POWER(S1066,-2/3)/3))</f>
        <v>1.095907940771663</v>
      </c>
      <c r="AD1066" s="1">
        <f t="shared" ref="AD1066:AD1129" si="852">SQRT(AC1066-(AB1066*AC1066-POWER(AC1066,1/3)+1)/(AB1066-POWER(AC1066,-2/3)/3))</f>
        <v>1.0959079405131515</v>
      </c>
      <c r="AE1066" s="1">
        <f t="shared" ref="AE1066:AE1129" si="853">SQRT(AD1066-(AB1066*AD1066-POWER(AD1066,1/3)+1)/(AB1066-POWER(AD1066,-2/3)/3))</f>
        <v>1.0959079405040679</v>
      </c>
      <c r="AF1066" s="1">
        <f t="shared" ref="AF1066:AF1129" si="854">SQRT(AE1066-(AB1066*AE1066-POWER(AE1066,1/3)+1)/(AB1066-POWER(AE1066,-2/3)/3))</f>
        <v>1.0959079405037484</v>
      </c>
      <c r="AG1066" s="1">
        <f t="shared" ref="AG1066:AG1129" si="855">(Z1066/b)*POWER(AA1066/A1066,3/2)</f>
        <v>0.97638119017524616</v>
      </c>
      <c r="AH1066" s="1">
        <f t="shared" ref="AH1066:AH1129" si="856">SQRT(gn*(2*A1066/3)^3)*AF1066*AG1066*b</f>
        <v>1.3050913054651065</v>
      </c>
      <c r="AI1066" s="2">
        <f t="shared" si="831"/>
        <v>23.657881906731866</v>
      </c>
      <c r="AJ1066" s="1">
        <f>VLOOKUP(AI1066,Graph!$D$3:$M$50,col)</f>
        <v>6.1000000000000004E-3</v>
      </c>
      <c r="AK1066" s="1">
        <f>VLOOKUP(AI1066,Graph!$D$3:$M$50,col+1)</f>
        <v>4.8999999999999998E-3</v>
      </c>
      <c r="AL1066" s="1">
        <f t="shared" ref="AL1066:AL1129" si="857">AJ1066+Ratio*(AK1066-AJ1066)</f>
        <v>5.3E-3</v>
      </c>
      <c r="AM1066" s="1">
        <f t="shared" si="832"/>
        <v>0.64031666666666653</v>
      </c>
      <c r="AN1066" s="2">
        <f t="shared" ref="AN1066:AN1129" si="858">A1066-AL1066*L</f>
        <v>1.0596999999999934</v>
      </c>
      <c r="AO1066" s="1">
        <f t="shared" ref="AO1066:AO1129" si="859">(4/27)*(AM1066*AN1066/B1066)^2</f>
        <v>5.3253984654823373E-2</v>
      </c>
      <c r="AP1066" s="1">
        <f t="shared" ref="AP1066:AP1129" si="860">SQRT(AF1066-(AO1066*AF1066-POWER(AF1066,1/3)+1)/(AO1066-POWER(AF1066,-2/3)/3))</f>
        <v>1.0959079405037373</v>
      </c>
      <c r="AQ1066" s="1">
        <f t="shared" ref="AQ1066:AQ1129" si="861">SQRT(AP1066-(AO1066*AP1066-POWER(AP1066,1/3)+1)/(AO1066-POWER(AP1066,-2/3)/3))</f>
        <v>1.0959079405037366</v>
      </c>
      <c r="AR1066" s="1">
        <f t="shared" ref="AR1066:AR1129" si="862">SQRT(AQ1066-(AO1066*AQ1066-POWER(AQ1066,1/3)+1)/(AO1066-POWER(AQ1066,-2/3)/3))</f>
        <v>1.0959079405037369</v>
      </c>
      <c r="AS1066" s="1">
        <f t="shared" ref="AS1066:AS1129" si="863">SQRT(AR1066-(AO1066*AR1066-POWER(AR1066,1/3)+1)/(AO1066-POWER(AR1066,-2/3)/3))</f>
        <v>1.0959079405037369</v>
      </c>
      <c r="AT1066" s="1">
        <f t="shared" ref="AT1066:AT1129" si="864">(AM1066/b)*POWER(AN1066/A1066,3/2)</f>
        <v>0.97638119017524616</v>
      </c>
      <c r="AU1066" s="1">
        <f t="shared" ref="AU1066:AU1129" si="865">SQRT(gn*(2*A1066/3)^3)*AS1066*AT1066*b</f>
        <v>1.3050913054650928</v>
      </c>
      <c r="AV1066" s="2">
        <f t="shared" ref="AV1066:AV1129" si="866">AV1065+1</f>
        <v>1065</v>
      </c>
      <c r="AW1066" s="1">
        <f t="shared" ref="AW1066:AW1129" si="867">AU1066*1000</f>
        <v>1305.0913054650928</v>
      </c>
      <c r="AX1066" s="1">
        <f t="shared" ref="AX1066:AX1129" si="868">AT1066</f>
        <v>0.97638119017524616</v>
      </c>
      <c r="AY1066" s="1">
        <f t="shared" ref="AY1066:AY1129" si="869">AS1066</f>
        <v>1.0959079405037369</v>
      </c>
      <c r="AZ1066" s="1">
        <f t="shared" ref="AZ1066:AZ1129" si="870">AL1066</f>
        <v>5.3E-3</v>
      </c>
      <c r="BA1066" s="1">
        <f t="shared" ref="BA1066:BA1129" si="871">AI1066</f>
        <v>23.657881906731866</v>
      </c>
    </row>
    <row r="1067" spans="1:53">
      <c r="A1067" s="2">
        <f t="shared" si="836"/>
        <v>1.0659999999999934</v>
      </c>
      <c r="B1067" s="1">
        <f t="shared" si="826"/>
        <v>1.1327893333333265</v>
      </c>
      <c r="C1067" s="1">
        <f t="shared" si="837"/>
        <v>5.5585704997112712E-2</v>
      </c>
      <c r="D1067" s="1">
        <f t="shared" si="827"/>
        <v>1.101005464181475</v>
      </c>
      <c r="E1067" s="1">
        <f t="shared" si="835"/>
        <v>1.101043057315239</v>
      </c>
      <c r="F1067" s="1">
        <f t="shared" si="835"/>
        <v>1.1010444562653277</v>
      </c>
      <c r="G1067" s="1">
        <f t="shared" si="835"/>
        <v>1.1010445083151414</v>
      </c>
      <c r="H1067" s="1">
        <f t="shared" si="838"/>
        <v>1.3448185439079747</v>
      </c>
      <c r="I1067" s="1">
        <f t="shared" si="828"/>
        <v>23.895536762192634</v>
      </c>
      <c r="J1067" s="1">
        <f>VLOOKUP($I1067,Graph!$D$3:$M$50,col)</f>
        <v>6.1000000000000004E-3</v>
      </c>
      <c r="K1067" s="1">
        <f>VLOOKUP($I1067,Graph!$D$3:$M$50,col+1)</f>
        <v>4.8999999999999998E-3</v>
      </c>
      <c r="L1067" s="1">
        <f t="shared" si="839"/>
        <v>5.3E-3</v>
      </c>
      <c r="M1067" s="1">
        <f t="shared" si="834"/>
        <v>0.64031666666666653</v>
      </c>
      <c r="N1067" s="1">
        <f t="shared" si="840"/>
        <v>1.0606999999999933</v>
      </c>
      <c r="O1067" s="1">
        <f t="shared" si="841"/>
        <v>5.3256506614064822E-2</v>
      </c>
      <c r="P1067" s="1">
        <f t="shared" si="842"/>
        <v>1.0960893188743617</v>
      </c>
      <c r="Q1067" s="1">
        <f t="shared" si="843"/>
        <v>1.0959196173501884</v>
      </c>
      <c r="R1067" s="1">
        <f t="shared" si="844"/>
        <v>1.0959136590774667</v>
      </c>
      <c r="S1067" s="1">
        <f t="shared" si="845"/>
        <v>1.0959134497041294</v>
      </c>
      <c r="T1067" s="1">
        <f t="shared" si="846"/>
        <v>0.97638806160171143</v>
      </c>
      <c r="U1067" s="1">
        <f t="shared" si="847"/>
        <v>1.306945661437406</v>
      </c>
      <c r="V1067" s="2">
        <f t="shared" si="829"/>
        <v>23.669081473891293</v>
      </c>
      <c r="W1067" s="1">
        <f>VLOOKUP(V1067,Graph!$D$3:$M$50,col)</f>
        <v>6.1000000000000004E-3</v>
      </c>
      <c r="X1067" s="1">
        <f>VLOOKUP(V1067,Graph!$D$3:$M$50,col+1)</f>
        <v>4.8999999999999998E-3</v>
      </c>
      <c r="Y1067" s="1">
        <f t="shared" si="848"/>
        <v>5.3E-3</v>
      </c>
      <c r="Z1067" s="1">
        <f t="shared" si="830"/>
        <v>0.64031666666666653</v>
      </c>
      <c r="AA1067" s="2">
        <f t="shared" si="849"/>
        <v>1.0606999999999933</v>
      </c>
      <c r="AB1067" s="1">
        <f t="shared" si="850"/>
        <v>5.3256506614064822E-2</v>
      </c>
      <c r="AC1067" s="1">
        <f t="shared" si="851"/>
        <v>1.0959134423465451</v>
      </c>
      <c r="AD1067" s="1">
        <f t="shared" si="852"/>
        <v>1.0959134420879926</v>
      </c>
      <c r="AE1067" s="1">
        <f t="shared" si="853"/>
        <v>1.0959134420789063</v>
      </c>
      <c r="AF1067" s="1">
        <f t="shared" si="854"/>
        <v>1.0959134420785874</v>
      </c>
      <c r="AG1067" s="1">
        <f t="shared" si="855"/>
        <v>0.97638806160171143</v>
      </c>
      <c r="AH1067" s="1">
        <f t="shared" si="856"/>
        <v>1.3069456523434677</v>
      </c>
      <c r="AI1067" s="2">
        <f t="shared" si="831"/>
        <v>23.669081418993528</v>
      </c>
      <c r="AJ1067" s="1">
        <f>VLOOKUP(AI1067,Graph!$D$3:$M$50,col)</f>
        <v>6.1000000000000004E-3</v>
      </c>
      <c r="AK1067" s="1">
        <f>VLOOKUP(AI1067,Graph!$D$3:$M$50,col+1)</f>
        <v>4.8999999999999998E-3</v>
      </c>
      <c r="AL1067" s="1">
        <f t="shared" si="857"/>
        <v>5.3E-3</v>
      </c>
      <c r="AM1067" s="1">
        <f t="shared" si="832"/>
        <v>0.64031666666666653</v>
      </c>
      <c r="AN1067" s="2">
        <f t="shared" si="858"/>
        <v>1.0606999999999933</v>
      </c>
      <c r="AO1067" s="1">
        <f t="shared" si="859"/>
        <v>5.3256506614064822E-2</v>
      </c>
      <c r="AP1067" s="1">
        <f t="shared" si="860"/>
        <v>1.0959134420785761</v>
      </c>
      <c r="AQ1067" s="1">
        <f t="shared" si="861"/>
        <v>1.0959134420785757</v>
      </c>
      <c r="AR1067" s="1">
        <f t="shared" si="862"/>
        <v>1.0959134420785757</v>
      </c>
      <c r="AS1067" s="1">
        <f t="shared" si="863"/>
        <v>1.0959134420785757</v>
      </c>
      <c r="AT1067" s="1">
        <f t="shared" si="864"/>
        <v>0.97638806160171143</v>
      </c>
      <c r="AU1067" s="1">
        <f t="shared" si="865"/>
        <v>1.3069456523434537</v>
      </c>
      <c r="AV1067" s="2">
        <f t="shared" si="866"/>
        <v>1066</v>
      </c>
      <c r="AW1067" s="1">
        <f t="shared" si="867"/>
        <v>1306.9456523434537</v>
      </c>
      <c r="AX1067" s="1">
        <f t="shared" si="868"/>
        <v>0.97638806160171143</v>
      </c>
      <c r="AY1067" s="1">
        <f t="shared" si="869"/>
        <v>1.0959134420785757</v>
      </c>
      <c r="AZ1067" s="1">
        <f t="shared" si="870"/>
        <v>5.3E-3</v>
      </c>
      <c r="BA1067" s="1">
        <f t="shared" si="871"/>
        <v>23.669081418993528</v>
      </c>
    </row>
    <row r="1068" spans="1:53">
      <c r="A1068" s="2">
        <f t="shared" si="836"/>
        <v>1.0669999999999933</v>
      </c>
      <c r="B1068" s="1">
        <f t="shared" si="826"/>
        <v>1.1338304999999931</v>
      </c>
      <c r="C1068" s="1">
        <f t="shared" si="837"/>
        <v>5.5587811852977398E-2</v>
      </c>
      <c r="D1068" s="1">
        <f t="shared" si="827"/>
        <v>1.1010099731930061</v>
      </c>
      <c r="E1068" s="1">
        <f t="shared" si="835"/>
        <v>1.1010477376565069</v>
      </c>
      <c r="F1068" s="1">
        <f t="shared" si="835"/>
        <v>1.1010491430550249</v>
      </c>
      <c r="G1068" s="1">
        <f t="shared" si="835"/>
        <v>1.1010491953474262</v>
      </c>
      <c r="H1068" s="1">
        <f t="shared" si="838"/>
        <v>1.3467170542281321</v>
      </c>
      <c r="I1068" s="1">
        <f t="shared" si="828"/>
        <v>23.906776095571619</v>
      </c>
      <c r="J1068" s="1">
        <f>VLOOKUP($I1068,Graph!$D$3:$M$50,col)</f>
        <v>6.1000000000000004E-3</v>
      </c>
      <c r="K1068" s="1">
        <f>VLOOKUP($I1068,Graph!$D$3:$M$50,col+1)</f>
        <v>4.8999999999999998E-3</v>
      </c>
      <c r="L1068" s="1">
        <f t="shared" si="839"/>
        <v>5.3E-3</v>
      </c>
      <c r="M1068" s="1">
        <f t="shared" si="834"/>
        <v>0.64031666666666653</v>
      </c>
      <c r="N1068" s="1">
        <f t="shared" si="840"/>
        <v>1.0616999999999932</v>
      </c>
      <c r="O1068" s="1">
        <f t="shared" si="841"/>
        <v>5.3259024001159505E-2</v>
      </c>
      <c r="P1068" s="1">
        <f t="shared" si="842"/>
        <v>1.096094794990442</v>
      </c>
      <c r="Q1068" s="1">
        <f t="shared" si="843"/>
        <v>1.0959251089059656</v>
      </c>
      <c r="R1068" s="1">
        <f t="shared" si="844"/>
        <v>1.0959191508016046</v>
      </c>
      <c r="S1068" s="1">
        <f t="shared" si="845"/>
        <v>1.0959189414210768</v>
      </c>
      <c r="T1068" s="1">
        <f t="shared" si="846"/>
        <v>0.97639492016435125</v>
      </c>
      <c r="U1068" s="1">
        <f t="shared" si="847"/>
        <v>1.3088008863441034</v>
      </c>
      <c r="V1068" s="2">
        <f t="shared" si="829"/>
        <v>23.680275692982026</v>
      </c>
      <c r="W1068" s="1">
        <f>VLOOKUP(V1068,Graph!$D$3:$M$50,col)</f>
        <v>6.1000000000000004E-3</v>
      </c>
      <c r="X1068" s="1">
        <f>VLOOKUP(V1068,Graph!$D$3:$M$50,col+1)</f>
        <v>4.8999999999999998E-3</v>
      </c>
      <c r="Y1068" s="1">
        <f t="shared" si="848"/>
        <v>5.3E-3</v>
      </c>
      <c r="Z1068" s="1">
        <f t="shared" si="830"/>
        <v>0.64031666666666653</v>
      </c>
      <c r="AA1068" s="2">
        <f t="shared" si="849"/>
        <v>1.0616999999999932</v>
      </c>
      <c r="AB1068" s="1">
        <f t="shared" si="850"/>
        <v>5.3259024001159505E-2</v>
      </c>
      <c r="AC1068" s="1">
        <f t="shared" si="851"/>
        <v>1.0959189340627793</v>
      </c>
      <c r="AD1068" s="1">
        <f t="shared" si="852"/>
        <v>1.0959189338041853</v>
      </c>
      <c r="AE1068" s="1">
        <f t="shared" si="853"/>
        <v>1.0959189337950974</v>
      </c>
      <c r="AF1068" s="1">
        <f t="shared" si="854"/>
        <v>1.0959189337947783</v>
      </c>
      <c r="AG1068" s="1">
        <f t="shared" si="855"/>
        <v>0.97639492016435125</v>
      </c>
      <c r="AH1068" s="1">
        <f t="shared" si="856"/>
        <v>1.3088008772363986</v>
      </c>
      <c r="AI1068" s="2">
        <f t="shared" si="831"/>
        <v>23.680275638053139</v>
      </c>
      <c r="AJ1068" s="1">
        <f>VLOOKUP(AI1068,Graph!$D$3:$M$50,col)</f>
        <v>6.1000000000000004E-3</v>
      </c>
      <c r="AK1068" s="1">
        <f>VLOOKUP(AI1068,Graph!$D$3:$M$50,col+1)</f>
        <v>4.8999999999999998E-3</v>
      </c>
      <c r="AL1068" s="1">
        <f t="shared" si="857"/>
        <v>5.3E-3</v>
      </c>
      <c r="AM1068" s="1">
        <f t="shared" si="832"/>
        <v>0.64031666666666653</v>
      </c>
      <c r="AN1068" s="2">
        <f t="shared" si="858"/>
        <v>1.0616999999999932</v>
      </c>
      <c r="AO1068" s="1">
        <f t="shared" si="859"/>
        <v>5.3259024001159505E-2</v>
      </c>
      <c r="AP1068" s="1">
        <f t="shared" si="860"/>
        <v>1.0959189337947668</v>
      </c>
      <c r="AQ1068" s="1">
        <f t="shared" si="861"/>
        <v>1.0959189337947666</v>
      </c>
      <c r="AR1068" s="1">
        <f t="shared" si="862"/>
        <v>1.0959189337947666</v>
      </c>
      <c r="AS1068" s="1">
        <f t="shared" si="863"/>
        <v>1.0959189337947666</v>
      </c>
      <c r="AT1068" s="1">
        <f t="shared" si="864"/>
        <v>0.97639492016435125</v>
      </c>
      <c r="AU1068" s="1">
        <f t="shared" si="865"/>
        <v>1.3088008772363846</v>
      </c>
      <c r="AV1068" s="2">
        <f t="shared" si="866"/>
        <v>1067</v>
      </c>
      <c r="AW1068" s="1">
        <f t="shared" si="867"/>
        <v>1308.8008772363846</v>
      </c>
      <c r="AX1068" s="1">
        <f t="shared" si="868"/>
        <v>0.97639492016435125</v>
      </c>
      <c r="AY1068" s="1">
        <f t="shared" si="869"/>
        <v>1.0959189337947666</v>
      </c>
      <c r="AZ1068" s="1">
        <f t="shared" si="870"/>
        <v>5.3E-3</v>
      </c>
      <c r="BA1068" s="1">
        <f t="shared" si="871"/>
        <v>23.680275638053139</v>
      </c>
    </row>
    <row r="1069" spans="1:53">
      <c r="A1069" s="2">
        <f t="shared" si="836"/>
        <v>1.0679999999999932</v>
      </c>
      <c r="B1069" s="1">
        <f t="shared" si="826"/>
        <v>1.1348716666666596</v>
      </c>
      <c r="C1069" s="1">
        <f t="shared" si="837"/>
        <v>5.5589914882868838E-2</v>
      </c>
      <c r="D1069" s="1">
        <f t="shared" si="827"/>
        <v>1.1010144740715846</v>
      </c>
      <c r="E1069" s="1">
        <f t="shared" si="835"/>
        <v>1.1010524095802572</v>
      </c>
      <c r="F1069" s="1">
        <f t="shared" si="835"/>
        <v>1.101053821417143</v>
      </c>
      <c r="G1069" s="1">
        <f t="shared" si="835"/>
        <v>1.1010538739517777</v>
      </c>
      <c r="H1069" s="1">
        <f t="shared" si="838"/>
        <v>1.348616457517904</v>
      </c>
      <c r="I1069" s="1">
        <f t="shared" si="828"/>
        <v>23.918010149947168</v>
      </c>
      <c r="J1069" s="1">
        <f>VLOOKUP($I1069,Graph!$D$3:$M$50,col)</f>
        <v>6.1000000000000004E-3</v>
      </c>
      <c r="K1069" s="1">
        <f>VLOOKUP($I1069,Graph!$D$3:$M$50,col+1)</f>
        <v>4.8999999999999998E-3</v>
      </c>
      <c r="L1069" s="1">
        <f t="shared" si="839"/>
        <v>5.3E-3</v>
      </c>
      <c r="M1069" s="1">
        <f t="shared" si="834"/>
        <v>0.64031666666666653</v>
      </c>
      <c r="N1069" s="1">
        <f t="shared" si="840"/>
        <v>1.0626999999999931</v>
      </c>
      <c r="O1069" s="1">
        <f t="shared" si="841"/>
        <v>5.3261536828527564E-2</v>
      </c>
      <c r="P1069" s="1">
        <f t="shared" si="842"/>
        <v>1.0961002612974249</v>
      </c>
      <c r="Q1069" s="1">
        <f t="shared" si="843"/>
        <v>1.0959305906296199</v>
      </c>
      <c r="R1069" s="1">
        <f t="shared" si="844"/>
        <v>1.0959246326935443</v>
      </c>
      <c r="S1069" s="1">
        <f t="shared" si="845"/>
        <v>1.0959244233058472</v>
      </c>
      <c r="T1069" s="1">
        <f t="shared" si="846"/>
        <v>0.97640176589925465</v>
      </c>
      <c r="U1069" s="1">
        <f t="shared" si="847"/>
        <v>1.3106569888498418</v>
      </c>
      <c r="V1069" s="2">
        <f t="shared" si="829"/>
        <v>23.691464626364162</v>
      </c>
      <c r="W1069" s="1">
        <f>VLOOKUP(V1069,Graph!$D$3:$M$50,col)</f>
        <v>6.1000000000000004E-3</v>
      </c>
      <c r="X1069" s="1">
        <f>VLOOKUP(V1069,Graph!$D$3:$M$50,col+1)</f>
        <v>4.8999999999999998E-3</v>
      </c>
      <c r="Y1069" s="1">
        <f t="shared" si="848"/>
        <v>5.3E-3</v>
      </c>
      <c r="Z1069" s="1">
        <f t="shared" si="830"/>
        <v>0.64031666666666653</v>
      </c>
      <c r="AA1069" s="2">
        <f t="shared" si="849"/>
        <v>1.0626999999999931</v>
      </c>
      <c r="AB1069" s="1">
        <f t="shared" si="850"/>
        <v>5.3261536828527564E-2</v>
      </c>
      <c r="AC1069" s="1">
        <f t="shared" si="851"/>
        <v>1.095924415946838</v>
      </c>
      <c r="AD1069" s="1">
        <f t="shared" si="852"/>
        <v>1.0959244156882024</v>
      </c>
      <c r="AE1069" s="1">
        <f t="shared" si="853"/>
        <v>1.0959244156791128</v>
      </c>
      <c r="AF1069" s="1">
        <f t="shared" si="854"/>
        <v>1.0959244156787933</v>
      </c>
      <c r="AG1069" s="1">
        <f t="shared" si="855"/>
        <v>0.97640176589925465</v>
      </c>
      <c r="AH1069" s="1">
        <f t="shared" si="856"/>
        <v>1.3106569797283631</v>
      </c>
      <c r="AI1069" s="2">
        <f t="shared" si="831"/>
        <v>23.691464571404143</v>
      </c>
      <c r="AJ1069" s="1">
        <f>VLOOKUP(AI1069,Graph!$D$3:$M$50,col)</f>
        <v>6.1000000000000004E-3</v>
      </c>
      <c r="AK1069" s="1">
        <f>VLOOKUP(AI1069,Graph!$D$3:$M$50,col+1)</f>
        <v>4.8999999999999998E-3</v>
      </c>
      <c r="AL1069" s="1">
        <f t="shared" si="857"/>
        <v>5.3E-3</v>
      </c>
      <c r="AM1069" s="1">
        <f t="shared" si="832"/>
        <v>0.64031666666666653</v>
      </c>
      <c r="AN1069" s="2">
        <f t="shared" si="858"/>
        <v>1.0626999999999931</v>
      </c>
      <c r="AO1069" s="1">
        <f t="shared" si="859"/>
        <v>5.3261536828527564E-2</v>
      </c>
      <c r="AP1069" s="1">
        <f t="shared" si="860"/>
        <v>1.0959244156787822</v>
      </c>
      <c r="AQ1069" s="1">
        <f t="shared" si="861"/>
        <v>1.095924415678782</v>
      </c>
      <c r="AR1069" s="1">
        <f t="shared" si="862"/>
        <v>1.0959244156787817</v>
      </c>
      <c r="AS1069" s="1">
        <f t="shared" si="863"/>
        <v>1.0959244156787815</v>
      </c>
      <c r="AT1069" s="1">
        <f t="shared" si="864"/>
        <v>0.97640176589925465</v>
      </c>
      <c r="AU1069" s="1">
        <f t="shared" si="865"/>
        <v>1.3106569797283489</v>
      </c>
      <c r="AV1069" s="2">
        <f t="shared" si="866"/>
        <v>1068</v>
      </c>
      <c r="AW1069" s="1">
        <f t="shared" si="867"/>
        <v>1310.6569797283489</v>
      </c>
      <c r="AX1069" s="1">
        <f t="shared" si="868"/>
        <v>0.97640176589925465</v>
      </c>
      <c r="AY1069" s="1">
        <f t="shared" si="869"/>
        <v>1.0959244156787815</v>
      </c>
      <c r="AZ1069" s="1">
        <f t="shared" si="870"/>
        <v>5.3E-3</v>
      </c>
      <c r="BA1069" s="1">
        <f t="shared" si="871"/>
        <v>23.691464571404143</v>
      </c>
    </row>
    <row r="1070" spans="1:53">
      <c r="A1070" s="2">
        <f t="shared" si="836"/>
        <v>1.0689999999999931</v>
      </c>
      <c r="B1070" s="1">
        <f t="shared" si="826"/>
        <v>1.1359128333333264</v>
      </c>
      <c r="C1070" s="1">
        <f t="shared" si="837"/>
        <v>5.5592014097198175E-2</v>
      </c>
      <c r="D1070" s="1">
        <f t="shared" si="827"/>
        <v>1.1010189668391925</v>
      </c>
      <c r="E1070" s="1">
        <f t="shared" si="835"/>
        <v>1.1010570731091751</v>
      </c>
      <c r="F1070" s="1">
        <f t="shared" si="835"/>
        <v>1.1010584913743915</v>
      </c>
      <c r="G1070" s="1">
        <f t="shared" si="835"/>
        <v>1.1010585441509047</v>
      </c>
      <c r="H1070" s="1">
        <f t="shared" si="838"/>
        <v>1.3505167533575244</v>
      </c>
      <c r="I1070" s="1">
        <f t="shared" si="828"/>
        <v>23.929238932747552</v>
      </c>
      <c r="J1070" s="1">
        <f>VLOOKUP($I1070,Graph!$D$3:$M$50,col)</f>
        <v>6.1000000000000004E-3</v>
      </c>
      <c r="K1070" s="1">
        <f>VLOOKUP($I1070,Graph!$D$3:$M$50,col+1)</f>
        <v>4.8999999999999998E-3</v>
      </c>
      <c r="L1070" s="1">
        <f t="shared" si="839"/>
        <v>5.3E-3</v>
      </c>
      <c r="M1070" s="1">
        <f t="shared" si="834"/>
        <v>0.64031666666666653</v>
      </c>
      <c r="N1070" s="1">
        <f t="shared" si="840"/>
        <v>1.063699999999993</v>
      </c>
      <c r="O1070" s="1">
        <f t="shared" si="841"/>
        <v>5.3264045108544142E-2</v>
      </c>
      <c r="P1070" s="1">
        <f t="shared" si="842"/>
        <v>1.0961057178216378</v>
      </c>
      <c r="Q1070" s="1">
        <f t="shared" si="843"/>
        <v>1.0959360625475283</v>
      </c>
      <c r="R1070" s="1">
        <f t="shared" si="844"/>
        <v>1.0959301047796626</v>
      </c>
      <c r="S1070" s="1">
        <f t="shared" si="845"/>
        <v>1.0959298953848173</v>
      </c>
      <c r="T1070" s="1">
        <f t="shared" si="846"/>
        <v>0.97640859884237641</v>
      </c>
      <c r="U1070" s="1">
        <f t="shared" si="847"/>
        <v>1.3125139685396752</v>
      </c>
      <c r="V1070" s="2">
        <f t="shared" si="829"/>
        <v>23.702648281513536</v>
      </c>
      <c r="W1070" s="1">
        <f>VLOOKUP(V1070,Graph!$D$3:$M$50,col)</f>
        <v>6.1000000000000004E-3</v>
      </c>
      <c r="X1070" s="1">
        <f>VLOOKUP(V1070,Graph!$D$3:$M$50,col+1)</f>
        <v>4.8999999999999998E-3</v>
      </c>
      <c r="Y1070" s="1">
        <f t="shared" si="848"/>
        <v>5.3E-3</v>
      </c>
      <c r="Z1070" s="1">
        <f t="shared" si="830"/>
        <v>0.64031666666666653</v>
      </c>
      <c r="AA1070" s="2">
        <f t="shared" si="849"/>
        <v>1.063699999999993</v>
      </c>
      <c r="AB1070" s="1">
        <f t="shared" si="850"/>
        <v>5.3264045108544142E-2</v>
      </c>
      <c r="AC1070" s="1">
        <f t="shared" si="851"/>
        <v>1.0959298880250981</v>
      </c>
      <c r="AD1070" s="1">
        <f t="shared" si="852"/>
        <v>1.0959298877664219</v>
      </c>
      <c r="AE1070" s="1">
        <f t="shared" si="853"/>
        <v>1.09592988775733</v>
      </c>
      <c r="AF1070" s="1">
        <f t="shared" si="854"/>
        <v>1.0959298877570105</v>
      </c>
      <c r="AG1070" s="1">
        <f t="shared" si="855"/>
        <v>0.97640859884237641</v>
      </c>
      <c r="AH1070" s="1">
        <f t="shared" si="856"/>
        <v>1.3125139594044166</v>
      </c>
      <c r="AI1070" s="2">
        <f t="shared" si="831"/>
        <v>23.70264822652242</v>
      </c>
      <c r="AJ1070" s="1">
        <f>VLOOKUP(AI1070,Graph!$D$3:$M$50,col)</f>
        <v>6.1000000000000004E-3</v>
      </c>
      <c r="AK1070" s="1">
        <f>VLOOKUP(AI1070,Graph!$D$3:$M$50,col+1)</f>
        <v>4.8999999999999998E-3</v>
      </c>
      <c r="AL1070" s="1">
        <f t="shared" si="857"/>
        <v>5.3E-3</v>
      </c>
      <c r="AM1070" s="1">
        <f t="shared" si="832"/>
        <v>0.64031666666666653</v>
      </c>
      <c r="AN1070" s="2">
        <f t="shared" si="858"/>
        <v>1.063699999999993</v>
      </c>
      <c r="AO1070" s="1">
        <f t="shared" si="859"/>
        <v>5.3264045108544142E-2</v>
      </c>
      <c r="AP1070" s="1">
        <f t="shared" si="860"/>
        <v>1.095929887756999</v>
      </c>
      <c r="AQ1070" s="1">
        <f t="shared" si="861"/>
        <v>1.0959298877569987</v>
      </c>
      <c r="AR1070" s="1">
        <f t="shared" si="862"/>
        <v>1.0959298877569985</v>
      </c>
      <c r="AS1070" s="1">
        <f t="shared" si="863"/>
        <v>1.0959298877569987</v>
      </c>
      <c r="AT1070" s="1">
        <f t="shared" si="864"/>
        <v>0.97640859884237641</v>
      </c>
      <c r="AU1070" s="1">
        <f t="shared" si="865"/>
        <v>1.3125139594044026</v>
      </c>
      <c r="AV1070" s="2">
        <f t="shared" si="866"/>
        <v>1069</v>
      </c>
      <c r="AW1070" s="1">
        <f t="shared" si="867"/>
        <v>1312.5139594044026</v>
      </c>
      <c r="AX1070" s="1">
        <f t="shared" si="868"/>
        <v>0.97640859884237641</v>
      </c>
      <c r="AY1070" s="1">
        <f t="shared" si="869"/>
        <v>1.0959298877569987</v>
      </c>
      <c r="AZ1070" s="1">
        <f t="shared" si="870"/>
        <v>5.3E-3</v>
      </c>
      <c r="BA1070" s="1">
        <f t="shared" si="871"/>
        <v>23.70264822652242</v>
      </c>
    </row>
    <row r="1071" spans="1:53">
      <c r="A1071" s="2">
        <f t="shared" si="836"/>
        <v>1.069999999999993</v>
      </c>
      <c r="B1071" s="1">
        <f t="shared" si="826"/>
        <v>1.1369539999999929</v>
      </c>
      <c r="C1071" s="1">
        <f t="shared" si="837"/>
        <v>5.5594109506338855E-2</v>
      </c>
      <c r="D1071" s="1">
        <f t="shared" si="827"/>
        <v>1.1010234515177333</v>
      </c>
      <c r="E1071" s="1">
        <f t="shared" si="835"/>
        <v>1.1010617282658655</v>
      </c>
      <c r="F1071" s="1">
        <f t="shared" si="835"/>
        <v>1.1010631529493966</v>
      </c>
      <c r="G1071" s="1">
        <f t="shared" si="835"/>
        <v>1.1010632059674361</v>
      </c>
      <c r="H1071" s="1">
        <f t="shared" si="838"/>
        <v>1.3524179413278201</v>
      </c>
      <c r="I1071" s="1">
        <f t="shared" si="828"/>
        <v>23.940462451383695</v>
      </c>
      <c r="J1071" s="1">
        <f>VLOOKUP($I1071,Graph!$D$3:$M$50,col)</f>
        <v>6.1000000000000004E-3</v>
      </c>
      <c r="K1071" s="1">
        <f>VLOOKUP($I1071,Graph!$D$3:$M$50,col+1)</f>
        <v>4.8999999999999998E-3</v>
      </c>
      <c r="L1071" s="1">
        <f t="shared" si="839"/>
        <v>5.3E-3</v>
      </c>
      <c r="M1071" s="1">
        <f t="shared" si="834"/>
        <v>0.64031666666666653</v>
      </c>
      <c r="N1071" s="1">
        <f t="shared" si="840"/>
        <v>1.0646999999999929</v>
      </c>
      <c r="O1071" s="1">
        <f t="shared" si="841"/>
        <v>5.3266548853539798E-2</v>
      </c>
      <c r="P1071" s="1">
        <f t="shared" si="842"/>
        <v>1.0961111645893153</v>
      </c>
      <c r="Q1071" s="1">
        <f t="shared" si="843"/>
        <v>1.0959415246859756</v>
      </c>
      <c r="R1071" s="1">
        <f t="shared" si="844"/>
        <v>1.095935567086243</v>
      </c>
      <c r="S1071" s="1">
        <f t="shared" si="845"/>
        <v>1.0959353576842714</v>
      </c>
      <c r="T1071" s="1">
        <f t="shared" si="846"/>
        <v>0.97641541902953621</v>
      </c>
      <c r="U1071" s="1">
        <f t="shared" si="847"/>
        <v>1.314371824999246</v>
      </c>
      <c r="V1071" s="2">
        <f t="shared" si="829"/>
        <v>23.713826665888391</v>
      </c>
      <c r="W1071" s="1">
        <f>VLOOKUP(V1071,Graph!$D$3:$M$50,col)</f>
        <v>6.1000000000000004E-3</v>
      </c>
      <c r="X1071" s="1">
        <f>VLOOKUP(V1071,Graph!$D$3:$M$50,col+1)</f>
        <v>4.8999999999999998E-3</v>
      </c>
      <c r="Y1071" s="1">
        <f t="shared" si="848"/>
        <v>5.3E-3</v>
      </c>
      <c r="Z1071" s="1">
        <f t="shared" si="830"/>
        <v>0.64031666666666653</v>
      </c>
      <c r="AA1071" s="2">
        <f t="shared" si="849"/>
        <v>1.0646999999999929</v>
      </c>
      <c r="AB1071" s="1">
        <f t="shared" si="850"/>
        <v>5.3266548853539798E-2</v>
      </c>
      <c r="AC1071" s="1">
        <f t="shared" si="851"/>
        <v>1.0959353503238436</v>
      </c>
      <c r="AD1071" s="1">
        <f t="shared" si="852"/>
        <v>1.0959353500651261</v>
      </c>
      <c r="AE1071" s="1">
        <f t="shared" si="853"/>
        <v>1.095935350056032</v>
      </c>
      <c r="AF1071" s="1">
        <f t="shared" si="854"/>
        <v>1.0959353500557123</v>
      </c>
      <c r="AG1071" s="1">
        <f t="shared" si="855"/>
        <v>0.97641541902953621</v>
      </c>
      <c r="AH1071" s="1">
        <f t="shared" si="856"/>
        <v>1.3143718158502</v>
      </c>
      <c r="AI1071" s="2">
        <f t="shared" si="831"/>
        <v>23.713826610866189</v>
      </c>
      <c r="AJ1071" s="1">
        <f>VLOOKUP(AI1071,Graph!$D$3:$M$50,col)</f>
        <v>6.1000000000000004E-3</v>
      </c>
      <c r="AK1071" s="1">
        <f>VLOOKUP(AI1071,Graph!$D$3:$M$50,col+1)</f>
        <v>4.8999999999999998E-3</v>
      </c>
      <c r="AL1071" s="1">
        <f t="shared" si="857"/>
        <v>5.3E-3</v>
      </c>
      <c r="AM1071" s="1">
        <f t="shared" si="832"/>
        <v>0.64031666666666653</v>
      </c>
      <c r="AN1071" s="2">
        <f t="shared" si="858"/>
        <v>1.0646999999999929</v>
      </c>
      <c r="AO1071" s="1">
        <f t="shared" si="859"/>
        <v>5.3266548853539798E-2</v>
      </c>
      <c r="AP1071" s="1">
        <f t="shared" si="860"/>
        <v>1.0959353500557014</v>
      </c>
      <c r="AQ1071" s="1">
        <f t="shared" si="861"/>
        <v>1.095935350055701</v>
      </c>
      <c r="AR1071" s="1">
        <f t="shared" si="862"/>
        <v>1.095935350055701</v>
      </c>
      <c r="AS1071" s="1">
        <f t="shared" si="863"/>
        <v>1.095935350055701</v>
      </c>
      <c r="AT1071" s="1">
        <f t="shared" si="864"/>
        <v>0.97641541902953621</v>
      </c>
      <c r="AU1071" s="1">
        <f t="shared" si="865"/>
        <v>1.3143718158501865</v>
      </c>
      <c r="AV1071" s="2">
        <f t="shared" si="866"/>
        <v>1070</v>
      </c>
      <c r="AW1071" s="1">
        <f t="shared" si="867"/>
        <v>1314.3718158501865</v>
      </c>
      <c r="AX1071" s="1">
        <f t="shared" si="868"/>
        <v>0.97641541902953621</v>
      </c>
      <c r="AY1071" s="1">
        <f t="shared" si="869"/>
        <v>1.095935350055701</v>
      </c>
      <c r="AZ1071" s="1">
        <f t="shared" si="870"/>
        <v>5.3E-3</v>
      </c>
      <c r="BA1071" s="1">
        <f t="shared" si="871"/>
        <v>23.713826610866189</v>
      </c>
    </row>
    <row r="1072" spans="1:53">
      <c r="A1072" s="2">
        <f t="shared" si="836"/>
        <v>1.0709999999999928</v>
      </c>
      <c r="B1072" s="1">
        <f t="shared" si="826"/>
        <v>1.1379951666666595</v>
      </c>
      <c r="C1072" s="1">
        <f t="shared" si="837"/>
        <v>5.5596201120626743E-2</v>
      </c>
      <c r="D1072" s="1">
        <f t="shared" si="827"/>
        <v>1.1010279281290307</v>
      </c>
      <c r="E1072" s="1">
        <f t="shared" si="835"/>
        <v>1.1010663750728511</v>
      </c>
      <c r="F1072" s="1">
        <f t="shared" si="835"/>
        <v>1.1010678061647059</v>
      </c>
      <c r="G1072" s="1">
        <f t="shared" si="835"/>
        <v>1.1010678594239185</v>
      </c>
      <c r="H1072" s="1">
        <f t="shared" si="838"/>
        <v>1.3543200210102067</v>
      </c>
      <c r="I1072" s="1">
        <f t="shared" si="828"/>
        <v>23.95168071324915</v>
      </c>
      <c r="J1072" s="1">
        <f>VLOOKUP($I1072,Graph!$D$3:$M$50,col)</f>
        <v>6.1000000000000004E-3</v>
      </c>
      <c r="K1072" s="1">
        <f>VLOOKUP($I1072,Graph!$D$3:$M$50,col+1)</f>
        <v>4.8999999999999998E-3</v>
      </c>
      <c r="L1072" s="1">
        <f t="shared" si="839"/>
        <v>5.3E-3</v>
      </c>
      <c r="M1072" s="1">
        <f t="shared" si="834"/>
        <v>0.64031666666666653</v>
      </c>
      <c r="N1072" s="1">
        <f t="shared" si="840"/>
        <v>1.0656999999999928</v>
      </c>
      <c r="O1072" s="1">
        <f t="shared" si="841"/>
        <v>5.3269048075800407E-2</v>
      </c>
      <c r="P1072" s="1">
        <f t="shared" si="842"/>
        <v>1.0961166016265986</v>
      </c>
      <c r="Q1072" s="1">
        <f t="shared" si="843"/>
        <v>1.0959469770711507</v>
      </c>
      <c r="R1072" s="1">
        <f t="shared" si="844"/>
        <v>1.0959410196394754</v>
      </c>
      <c r="S1072" s="1">
        <f t="shared" si="845"/>
        <v>1.0959408102303985</v>
      </c>
      <c r="T1072" s="1">
        <f t="shared" si="846"/>
        <v>0.97642222649642052</v>
      </c>
      <c r="U1072" s="1">
        <f t="shared" si="847"/>
        <v>1.3162305578147835</v>
      </c>
      <c r="V1072" s="2">
        <f t="shared" si="829"/>
        <v>23.724999786929441</v>
      </c>
      <c r="W1072" s="1">
        <f>VLOOKUP(V1072,Graph!$D$3:$M$50,col)</f>
        <v>6.1000000000000004E-3</v>
      </c>
      <c r="X1072" s="1">
        <f>VLOOKUP(V1072,Graph!$D$3:$M$50,col+1)</f>
        <v>4.8999999999999998E-3</v>
      </c>
      <c r="Y1072" s="1">
        <f t="shared" si="848"/>
        <v>5.3E-3</v>
      </c>
      <c r="Z1072" s="1">
        <f t="shared" si="830"/>
        <v>0.64031666666666653</v>
      </c>
      <c r="AA1072" s="2">
        <f t="shared" si="849"/>
        <v>1.0656999999999928</v>
      </c>
      <c r="AB1072" s="1">
        <f t="shared" si="850"/>
        <v>5.3269048075800407E-2</v>
      </c>
      <c r="AC1072" s="1">
        <f t="shared" si="851"/>
        <v>1.0959408028692632</v>
      </c>
      <c r="AD1072" s="1">
        <f t="shared" si="852"/>
        <v>1.0959408026105046</v>
      </c>
      <c r="AE1072" s="1">
        <f t="shared" si="853"/>
        <v>1.095940802601409</v>
      </c>
      <c r="AF1072" s="1">
        <f t="shared" si="854"/>
        <v>1.0959408026010891</v>
      </c>
      <c r="AG1072" s="1">
        <f t="shared" si="855"/>
        <v>0.97642222649642052</v>
      </c>
      <c r="AH1072" s="1">
        <f t="shared" si="856"/>
        <v>1.3162305486519434</v>
      </c>
      <c r="AI1072" s="2">
        <f t="shared" si="831"/>
        <v>23.724999731876174</v>
      </c>
      <c r="AJ1072" s="1">
        <f>VLOOKUP(AI1072,Graph!$D$3:$M$50,col)</f>
        <v>6.1000000000000004E-3</v>
      </c>
      <c r="AK1072" s="1">
        <f>VLOOKUP(AI1072,Graph!$D$3:$M$50,col+1)</f>
        <v>4.8999999999999998E-3</v>
      </c>
      <c r="AL1072" s="1">
        <f t="shared" si="857"/>
        <v>5.3E-3</v>
      </c>
      <c r="AM1072" s="1">
        <f t="shared" si="832"/>
        <v>0.64031666666666653</v>
      </c>
      <c r="AN1072" s="2">
        <f t="shared" si="858"/>
        <v>1.0656999999999928</v>
      </c>
      <c r="AO1072" s="1">
        <f t="shared" si="859"/>
        <v>5.3269048075800407E-2</v>
      </c>
      <c r="AP1072" s="1">
        <f t="shared" si="860"/>
        <v>1.095940802601078</v>
      </c>
      <c r="AQ1072" s="1">
        <f t="shared" si="861"/>
        <v>1.0959408026010777</v>
      </c>
      <c r="AR1072" s="1">
        <f t="shared" si="862"/>
        <v>1.0959408026010775</v>
      </c>
      <c r="AS1072" s="1">
        <f t="shared" si="863"/>
        <v>1.0959408026010775</v>
      </c>
      <c r="AT1072" s="1">
        <f t="shared" si="864"/>
        <v>0.97642222649642052</v>
      </c>
      <c r="AU1072" s="1">
        <f t="shared" si="865"/>
        <v>1.3162305486519295</v>
      </c>
      <c r="AV1072" s="2">
        <f t="shared" si="866"/>
        <v>1071</v>
      </c>
      <c r="AW1072" s="1">
        <f t="shared" si="867"/>
        <v>1316.2305486519294</v>
      </c>
      <c r="AX1072" s="1">
        <f t="shared" si="868"/>
        <v>0.97642222649642052</v>
      </c>
      <c r="AY1072" s="1">
        <f t="shared" si="869"/>
        <v>1.0959408026010775</v>
      </c>
      <c r="AZ1072" s="1">
        <f t="shared" si="870"/>
        <v>5.3E-3</v>
      </c>
      <c r="BA1072" s="1">
        <f t="shared" si="871"/>
        <v>23.724999731876174</v>
      </c>
    </row>
    <row r="1073" spans="1:53">
      <c r="A1073" s="2">
        <f t="shared" si="836"/>
        <v>1.0719999999999927</v>
      </c>
      <c r="B1073" s="1">
        <f t="shared" si="826"/>
        <v>1.139036333333326</v>
      </c>
      <c r="C1073" s="1">
        <f t="shared" si="837"/>
        <v>5.55982889503603E-2</v>
      </c>
      <c r="D1073" s="1">
        <f t="shared" si="827"/>
        <v>1.101032396694831</v>
      </c>
      <c r="E1073" s="1">
        <f t="shared" si="835"/>
        <v>1.1010710135525748</v>
      </c>
      <c r="F1073" s="1">
        <f t="shared" si="835"/>
        <v>1.1010724510427834</v>
      </c>
      <c r="G1073" s="1">
        <f t="shared" si="835"/>
        <v>1.1010725045428178</v>
      </c>
      <c r="H1073" s="1">
        <f t="shared" si="838"/>
        <v>1.3562229919866893</v>
      </c>
      <c r="I1073" s="1">
        <f t="shared" si="828"/>
        <v>23.962893725720178</v>
      </c>
      <c r="J1073" s="1">
        <f>VLOOKUP($I1073,Graph!$D$3:$M$50,col)</f>
        <v>6.1000000000000004E-3</v>
      </c>
      <c r="K1073" s="1">
        <f>VLOOKUP($I1073,Graph!$D$3:$M$50,col+1)</f>
        <v>4.8999999999999998E-3</v>
      </c>
      <c r="L1073" s="1">
        <f t="shared" si="839"/>
        <v>5.3E-3</v>
      </c>
      <c r="M1073" s="1">
        <f t="shared" si="834"/>
        <v>0.64031666666666653</v>
      </c>
      <c r="N1073" s="1">
        <f t="shared" si="840"/>
        <v>1.0666999999999927</v>
      </c>
      <c r="O1073" s="1">
        <f t="shared" si="841"/>
        <v>5.3271542787567627E-2</v>
      </c>
      <c r="P1073" s="1">
        <f t="shared" si="842"/>
        <v>1.0961220289595341</v>
      </c>
      <c r="Q1073" s="1">
        <f t="shared" si="843"/>
        <v>1.0959524197291506</v>
      </c>
      <c r="R1073" s="1">
        <f t="shared" si="844"/>
        <v>1.0959464624654558</v>
      </c>
      <c r="S1073" s="1">
        <f t="shared" si="845"/>
        <v>1.0959462530492945</v>
      </c>
      <c r="T1073" s="1">
        <f t="shared" si="846"/>
        <v>0.97642902127858289</v>
      </c>
      <c r="U1073" s="1">
        <f t="shared" si="847"/>
        <v>1.3180901665731017</v>
      </c>
      <c r="V1073" s="2">
        <f t="shared" si="829"/>
        <v>23.736167652059901</v>
      </c>
      <c r="W1073" s="1">
        <f>VLOOKUP(V1073,Graph!$D$3:$M$50,col)</f>
        <v>6.1000000000000004E-3</v>
      </c>
      <c r="X1073" s="1">
        <f>VLOOKUP(V1073,Graph!$D$3:$M$50,col+1)</f>
        <v>4.8999999999999998E-3</v>
      </c>
      <c r="Y1073" s="1">
        <f t="shared" si="848"/>
        <v>5.3E-3</v>
      </c>
      <c r="Z1073" s="1">
        <f t="shared" si="830"/>
        <v>0.64031666666666653</v>
      </c>
      <c r="AA1073" s="2">
        <f t="shared" si="849"/>
        <v>1.0666999999999927</v>
      </c>
      <c r="AB1073" s="1">
        <f t="shared" si="850"/>
        <v>5.3271542787567627E-2</v>
      </c>
      <c r="AC1073" s="1">
        <f t="shared" si="851"/>
        <v>1.0959462456874536</v>
      </c>
      <c r="AD1073" s="1">
        <f t="shared" si="852"/>
        <v>1.0959462454286542</v>
      </c>
      <c r="AE1073" s="1">
        <f t="shared" si="853"/>
        <v>1.0959462454195563</v>
      </c>
      <c r="AF1073" s="1">
        <f t="shared" si="854"/>
        <v>1.0959462454192368</v>
      </c>
      <c r="AG1073" s="1">
        <f t="shared" si="855"/>
        <v>0.97642902127858289</v>
      </c>
      <c r="AH1073" s="1">
        <f t="shared" si="856"/>
        <v>1.3180901573964616</v>
      </c>
      <c r="AI1073" s="2">
        <f t="shared" si="831"/>
        <v>23.736167596975587</v>
      </c>
      <c r="AJ1073" s="1">
        <f>VLOOKUP(AI1073,Graph!$D$3:$M$50,col)</f>
        <v>6.1000000000000004E-3</v>
      </c>
      <c r="AK1073" s="1">
        <f>VLOOKUP(AI1073,Graph!$D$3:$M$50,col+1)</f>
        <v>4.8999999999999998E-3</v>
      </c>
      <c r="AL1073" s="1">
        <f t="shared" si="857"/>
        <v>5.3E-3</v>
      </c>
      <c r="AM1073" s="1">
        <f t="shared" si="832"/>
        <v>0.64031666666666653</v>
      </c>
      <c r="AN1073" s="2">
        <f t="shared" si="858"/>
        <v>1.0666999999999927</v>
      </c>
      <c r="AO1073" s="1">
        <f t="shared" si="859"/>
        <v>5.3271542787567627E-2</v>
      </c>
      <c r="AP1073" s="1">
        <f t="shared" si="860"/>
        <v>1.0959462454192255</v>
      </c>
      <c r="AQ1073" s="1">
        <f t="shared" si="861"/>
        <v>1.095946245419225</v>
      </c>
      <c r="AR1073" s="1">
        <f t="shared" si="862"/>
        <v>1.095946245419225</v>
      </c>
      <c r="AS1073" s="1">
        <f t="shared" si="863"/>
        <v>1.095946245419225</v>
      </c>
      <c r="AT1073" s="1">
        <f t="shared" si="864"/>
        <v>0.97642902127858289</v>
      </c>
      <c r="AU1073" s="1">
        <f t="shared" si="865"/>
        <v>1.3180901573964474</v>
      </c>
      <c r="AV1073" s="2">
        <f t="shared" si="866"/>
        <v>1072</v>
      </c>
      <c r="AW1073" s="1">
        <f t="shared" si="867"/>
        <v>1318.0901573964475</v>
      </c>
      <c r="AX1073" s="1">
        <f t="shared" si="868"/>
        <v>0.97642902127858289</v>
      </c>
      <c r="AY1073" s="1">
        <f t="shared" si="869"/>
        <v>1.095946245419225</v>
      </c>
      <c r="AZ1073" s="1">
        <f t="shared" si="870"/>
        <v>5.3E-3</v>
      </c>
      <c r="BA1073" s="1">
        <f t="shared" si="871"/>
        <v>23.736167596975587</v>
      </c>
    </row>
    <row r="1074" spans="1:53">
      <c r="A1074" s="2">
        <f t="shared" si="836"/>
        <v>1.0729999999999926</v>
      </c>
      <c r="B1074" s="1">
        <f t="shared" si="826"/>
        <v>1.1400774999999925</v>
      </c>
      <c r="C1074" s="1">
        <f t="shared" si="837"/>
        <v>5.5600373005800729E-2</v>
      </c>
      <c r="D1074" s="1">
        <f t="shared" si="827"/>
        <v>1.1010368572368012</v>
      </c>
      <c r="E1074" s="1">
        <f t="shared" si="835"/>
        <v>1.1010756437273979</v>
      </c>
      <c r="F1074" s="1">
        <f t="shared" si="835"/>
        <v>1.101077087606015</v>
      </c>
      <c r="G1074" s="1">
        <f t="shared" si="835"/>
        <v>1.1010771413465199</v>
      </c>
      <c r="H1074" s="1">
        <f t="shared" si="838"/>
        <v>1.3581268538398603</v>
      </c>
      <c r="I1074" s="1">
        <f t="shared" si="828"/>
        <v>23.974101496155836</v>
      </c>
      <c r="J1074" s="1">
        <f>VLOOKUP($I1074,Graph!$D$3:$M$50,col)</f>
        <v>6.1000000000000004E-3</v>
      </c>
      <c r="K1074" s="1">
        <f>VLOOKUP($I1074,Graph!$D$3:$M$50,col+1)</f>
        <v>4.8999999999999998E-3</v>
      </c>
      <c r="L1074" s="1">
        <f t="shared" si="839"/>
        <v>5.3E-3</v>
      </c>
      <c r="M1074" s="1">
        <f t="shared" si="834"/>
        <v>0.64031666666666653</v>
      </c>
      <c r="N1074" s="1">
        <f t="shared" si="840"/>
        <v>1.0676999999999925</v>
      </c>
      <c r="O1074" s="1">
        <f t="shared" si="841"/>
        <v>5.327403300103889E-2</v>
      </c>
      <c r="P1074" s="1">
        <f t="shared" si="842"/>
        <v>1.0961274466140769</v>
      </c>
      <c r="Q1074" s="1">
        <f t="shared" si="843"/>
        <v>1.095957852685979</v>
      </c>
      <c r="R1074" s="1">
        <f t="shared" si="844"/>
        <v>1.095951895590187</v>
      </c>
      <c r="S1074" s="1">
        <f t="shared" si="845"/>
        <v>1.0959516861669623</v>
      </c>
      <c r="T1074" s="1">
        <f t="shared" si="846"/>
        <v>0.97643580341144454</v>
      </c>
      <c r="U1074" s="1">
        <f t="shared" si="847"/>
        <v>1.319950650861599</v>
      </c>
      <c r="V1074" s="2">
        <f t="shared" si="829"/>
        <v>23.747330268685563</v>
      </c>
      <c r="W1074" s="1">
        <f>VLOOKUP(V1074,Graph!$D$3:$M$50,col)</f>
        <v>6.1000000000000004E-3</v>
      </c>
      <c r="X1074" s="1">
        <f>VLOOKUP(V1074,Graph!$D$3:$M$50,col+1)</f>
        <v>4.8999999999999998E-3</v>
      </c>
      <c r="Y1074" s="1">
        <f t="shared" si="848"/>
        <v>5.3E-3</v>
      </c>
      <c r="Z1074" s="1">
        <f t="shared" si="830"/>
        <v>0.64031666666666653</v>
      </c>
      <c r="AA1074" s="2">
        <f t="shared" si="849"/>
        <v>1.0676999999999925</v>
      </c>
      <c r="AB1074" s="1">
        <f t="shared" si="850"/>
        <v>5.327403300103889E-2</v>
      </c>
      <c r="AC1074" s="1">
        <f t="shared" si="851"/>
        <v>1.0959516788044172</v>
      </c>
      <c r="AD1074" s="1">
        <f t="shared" si="852"/>
        <v>1.0959516785455774</v>
      </c>
      <c r="AE1074" s="1">
        <f t="shared" si="853"/>
        <v>1.0959516785364776</v>
      </c>
      <c r="AF1074" s="1">
        <f t="shared" si="854"/>
        <v>1.0959516785361578</v>
      </c>
      <c r="AG1074" s="1">
        <f t="shared" si="855"/>
        <v>0.97643580341144454</v>
      </c>
      <c r="AH1074" s="1">
        <f t="shared" si="856"/>
        <v>1.3199506416711524</v>
      </c>
      <c r="AI1074" s="2">
        <f t="shared" si="831"/>
        <v>23.747330213570226</v>
      </c>
      <c r="AJ1074" s="1">
        <f>VLOOKUP(AI1074,Graph!$D$3:$M$50,col)</f>
        <v>6.1000000000000004E-3</v>
      </c>
      <c r="AK1074" s="1">
        <f>VLOOKUP(AI1074,Graph!$D$3:$M$50,col+1)</f>
        <v>4.8999999999999998E-3</v>
      </c>
      <c r="AL1074" s="1">
        <f t="shared" si="857"/>
        <v>5.3E-3</v>
      </c>
      <c r="AM1074" s="1">
        <f t="shared" si="832"/>
        <v>0.64031666666666653</v>
      </c>
      <c r="AN1074" s="2">
        <f t="shared" si="858"/>
        <v>1.0676999999999925</v>
      </c>
      <c r="AO1074" s="1">
        <f t="shared" si="859"/>
        <v>5.327403300103889E-2</v>
      </c>
      <c r="AP1074" s="1">
        <f t="shared" si="860"/>
        <v>1.0959516785361463</v>
      </c>
      <c r="AQ1074" s="1">
        <f t="shared" si="861"/>
        <v>1.0959516785361461</v>
      </c>
      <c r="AR1074" s="1">
        <f t="shared" si="862"/>
        <v>1.0959516785361461</v>
      </c>
      <c r="AS1074" s="1">
        <f t="shared" si="863"/>
        <v>1.0959516785361461</v>
      </c>
      <c r="AT1074" s="1">
        <f t="shared" si="864"/>
        <v>0.97643580341144454</v>
      </c>
      <c r="AU1074" s="1">
        <f t="shared" si="865"/>
        <v>1.3199506416711384</v>
      </c>
      <c r="AV1074" s="2">
        <f t="shared" si="866"/>
        <v>1073</v>
      </c>
      <c r="AW1074" s="1">
        <f t="shared" si="867"/>
        <v>1319.9506416711383</v>
      </c>
      <c r="AX1074" s="1">
        <f t="shared" si="868"/>
        <v>0.97643580341144454</v>
      </c>
      <c r="AY1074" s="1">
        <f t="shared" si="869"/>
        <v>1.0959516785361461</v>
      </c>
      <c r="AZ1074" s="1">
        <f t="shared" si="870"/>
        <v>5.3E-3</v>
      </c>
      <c r="BA1074" s="1">
        <f t="shared" si="871"/>
        <v>23.747330213570226</v>
      </c>
    </row>
    <row r="1075" spans="1:53">
      <c r="A1075" s="2">
        <f t="shared" si="836"/>
        <v>1.0739999999999925</v>
      </c>
      <c r="B1075" s="1">
        <f t="shared" si="826"/>
        <v>1.1411186666666591</v>
      </c>
      <c r="C1075" s="1">
        <f t="shared" si="837"/>
        <v>5.5602453297172248E-2</v>
      </c>
      <c r="D1075" s="1">
        <f t="shared" si="827"/>
        <v>1.1010413097765319</v>
      </c>
      <c r="E1075" s="1">
        <f t="shared" si="835"/>
        <v>1.1010802656196033</v>
      </c>
      <c r="F1075" s="1">
        <f t="shared" si="835"/>
        <v>1.1010817158767048</v>
      </c>
      <c r="G1075" s="1">
        <f t="shared" si="835"/>
        <v>1.1010817698573307</v>
      </c>
      <c r="H1075" s="1">
        <f t="shared" si="838"/>
        <v>1.3600316061528985</v>
      </c>
      <c r="I1075" s="1">
        <f t="shared" si="828"/>
        <v>23.985304031897993</v>
      </c>
      <c r="J1075" s="1">
        <f>VLOOKUP($I1075,Graph!$D$3:$M$50,col)</f>
        <v>6.1000000000000004E-3</v>
      </c>
      <c r="K1075" s="1">
        <f>VLOOKUP($I1075,Graph!$D$3:$M$50,col+1)</f>
        <v>4.8999999999999998E-3</v>
      </c>
      <c r="L1075" s="1">
        <f t="shared" si="839"/>
        <v>5.3E-3</v>
      </c>
      <c r="M1075" s="1">
        <f t="shared" si="834"/>
        <v>0.64031666666666653</v>
      </c>
      <c r="N1075" s="1">
        <f t="shared" si="840"/>
        <v>1.0686999999999924</v>
      </c>
      <c r="O1075" s="1">
        <f t="shared" si="841"/>
        <v>5.3276518728367743E-2</v>
      </c>
      <c r="P1075" s="1">
        <f t="shared" si="842"/>
        <v>1.096132854616088</v>
      </c>
      <c r="Q1075" s="1">
        <f t="shared" si="843"/>
        <v>1.0959632759675462</v>
      </c>
      <c r="R1075" s="1">
        <f t="shared" si="844"/>
        <v>1.0959573190395799</v>
      </c>
      <c r="S1075" s="1">
        <f t="shared" si="845"/>
        <v>1.0959571096093128</v>
      </c>
      <c r="T1075" s="1">
        <f t="shared" si="846"/>
        <v>0.97644257293029457</v>
      </c>
      <c r="U1075" s="1">
        <f t="shared" si="847"/>
        <v>1.321812010268258</v>
      </c>
      <c r="V1075" s="2">
        <f t="shared" si="829"/>
        <v>23.758487644194876</v>
      </c>
      <c r="W1075" s="1">
        <f>VLOOKUP(V1075,Graph!$D$3:$M$50,col)</f>
        <v>6.1000000000000004E-3</v>
      </c>
      <c r="X1075" s="1">
        <f>VLOOKUP(V1075,Graph!$D$3:$M$50,col+1)</f>
        <v>4.8999999999999998E-3</v>
      </c>
      <c r="Y1075" s="1">
        <f t="shared" si="848"/>
        <v>5.3E-3</v>
      </c>
      <c r="Z1075" s="1">
        <f t="shared" si="830"/>
        <v>0.64031666666666653</v>
      </c>
      <c r="AA1075" s="2">
        <f t="shared" si="849"/>
        <v>1.0686999999999924</v>
      </c>
      <c r="AB1075" s="1">
        <f t="shared" si="850"/>
        <v>5.3276518728367743E-2</v>
      </c>
      <c r="AC1075" s="1">
        <f t="shared" si="851"/>
        <v>1.0959571022460652</v>
      </c>
      <c r="AD1075" s="1">
        <f t="shared" si="852"/>
        <v>1.0959571019871845</v>
      </c>
      <c r="AE1075" s="1">
        <f t="shared" si="853"/>
        <v>1.0959571019780829</v>
      </c>
      <c r="AF1075" s="1">
        <f t="shared" si="854"/>
        <v>1.095957101977763</v>
      </c>
      <c r="AG1075" s="1">
        <f t="shared" si="855"/>
        <v>0.97644257293029457</v>
      </c>
      <c r="AH1075" s="1">
        <f t="shared" si="856"/>
        <v>1.321812001063998</v>
      </c>
      <c r="AI1075" s="2">
        <f t="shared" si="831"/>
        <v>23.758487589048528</v>
      </c>
      <c r="AJ1075" s="1">
        <f>VLOOKUP(AI1075,Graph!$D$3:$M$50,col)</f>
        <v>6.1000000000000004E-3</v>
      </c>
      <c r="AK1075" s="1">
        <f>VLOOKUP(AI1075,Graph!$D$3:$M$50,col+1)</f>
        <v>4.8999999999999998E-3</v>
      </c>
      <c r="AL1075" s="1">
        <f t="shared" si="857"/>
        <v>5.3E-3</v>
      </c>
      <c r="AM1075" s="1">
        <f t="shared" si="832"/>
        <v>0.64031666666666653</v>
      </c>
      <c r="AN1075" s="2">
        <f t="shared" si="858"/>
        <v>1.0686999999999924</v>
      </c>
      <c r="AO1075" s="1">
        <f t="shared" si="859"/>
        <v>5.3276518728367743E-2</v>
      </c>
      <c r="AP1075" s="1">
        <f t="shared" si="860"/>
        <v>1.0959571019777514</v>
      </c>
      <c r="AQ1075" s="1">
        <f t="shared" si="861"/>
        <v>1.0959571019777512</v>
      </c>
      <c r="AR1075" s="1">
        <f t="shared" si="862"/>
        <v>1.0959571019777512</v>
      </c>
      <c r="AS1075" s="1">
        <f t="shared" si="863"/>
        <v>1.0959571019777512</v>
      </c>
      <c r="AT1075" s="1">
        <f t="shared" si="864"/>
        <v>0.97644257293029457</v>
      </c>
      <c r="AU1075" s="1">
        <f t="shared" si="865"/>
        <v>1.3218120010639838</v>
      </c>
      <c r="AV1075" s="2">
        <f t="shared" si="866"/>
        <v>1074</v>
      </c>
      <c r="AW1075" s="1">
        <f t="shared" si="867"/>
        <v>1321.8120010639839</v>
      </c>
      <c r="AX1075" s="1">
        <f t="shared" si="868"/>
        <v>0.97644257293029457</v>
      </c>
      <c r="AY1075" s="1">
        <f t="shared" si="869"/>
        <v>1.0959571019777512</v>
      </c>
      <c r="AZ1075" s="1">
        <f t="shared" si="870"/>
        <v>5.3E-3</v>
      </c>
      <c r="BA1075" s="1">
        <f t="shared" si="871"/>
        <v>23.758487589048528</v>
      </c>
    </row>
    <row r="1076" spans="1:53">
      <c r="A1076" s="2">
        <f t="shared" si="836"/>
        <v>1.0749999999999924</v>
      </c>
      <c r="B1076" s="1">
        <f t="shared" si="826"/>
        <v>1.1421598333333256</v>
      </c>
      <c r="C1076" s="1">
        <f t="shared" si="837"/>
        <v>5.5604529834662152E-2</v>
      </c>
      <c r="D1076" s="1">
        <f t="shared" si="827"/>
        <v>1.1010457543355352</v>
      </c>
      <c r="E1076" s="1">
        <f t="shared" si="835"/>
        <v>1.1010848792513932</v>
      </c>
      <c r="F1076" s="1">
        <f t="shared" si="835"/>
        <v>1.101086335877079</v>
      </c>
      <c r="G1076" s="1">
        <f t="shared" si="835"/>
        <v>1.1010863900974754</v>
      </c>
      <c r="H1076" s="1">
        <f t="shared" si="838"/>
        <v>1.361937248509566</v>
      </c>
      <c r="I1076" s="1">
        <f t="shared" si="828"/>
        <v>23.996501340271401</v>
      </c>
      <c r="J1076" s="1">
        <f>VLOOKUP($I1076,Graph!$D$3:$M$50,col)</f>
        <v>6.1000000000000004E-3</v>
      </c>
      <c r="K1076" s="1">
        <f>VLOOKUP($I1076,Graph!$D$3:$M$50,col+1)</f>
        <v>4.8999999999999998E-3</v>
      </c>
      <c r="L1076" s="1">
        <f t="shared" si="839"/>
        <v>5.3E-3</v>
      </c>
      <c r="M1076" s="1">
        <f t="shared" si="834"/>
        <v>0.64031666666666653</v>
      </c>
      <c r="N1076" s="1">
        <f t="shared" si="840"/>
        <v>1.0696999999999923</v>
      </c>
      <c r="O1076" s="1">
        <f t="shared" si="841"/>
        <v>5.3278999981664001E-2</v>
      </c>
      <c r="P1076" s="1">
        <f t="shared" si="842"/>
        <v>1.0961382529913379</v>
      </c>
      <c r="Q1076" s="1">
        <f t="shared" si="843"/>
        <v>1.0959686895996712</v>
      </c>
      <c r="R1076" s="1">
        <f t="shared" si="844"/>
        <v>1.0959627328394528</v>
      </c>
      <c r="S1076" s="1">
        <f t="shared" si="845"/>
        <v>1.0959625234021644</v>
      </c>
      <c r="T1076" s="1">
        <f t="shared" si="846"/>
        <v>0.97644932987029143</v>
      </c>
      <c r="U1076" s="1">
        <f t="shared" si="847"/>
        <v>1.3236742443816407</v>
      </c>
      <c r="V1076" s="2">
        <f t="shared" si="829"/>
        <v>23.769639785958965</v>
      </c>
      <c r="W1076" s="1">
        <f>VLOOKUP(V1076,Graph!$D$3:$M$50,col)</f>
        <v>6.1000000000000004E-3</v>
      </c>
      <c r="X1076" s="1">
        <f>VLOOKUP(V1076,Graph!$D$3:$M$50,col+1)</f>
        <v>4.8999999999999998E-3</v>
      </c>
      <c r="Y1076" s="1">
        <f t="shared" si="848"/>
        <v>5.3E-3</v>
      </c>
      <c r="Z1076" s="1">
        <f t="shared" si="830"/>
        <v>0.64031666666666653</v>
      </c>
      <c r="AA1076" s="2">
        <f t="shared" si="849"/>
        <v>1.0696999999999923</v>
      </c>
      <c r="AB1076" s="1">
        <f t="shared" si="850"/>
        <v>5.3278999981664001E-2</v>
      </c>
      <c r="AC1076" s="1">
        <f t="shared" si="851"/>
        <v>1.0959625160382156</v>
      </c>
      <c r="AD1076" s="1">
        <f t="shared" si="852"/>
        <v>1.095962515779294</v>
      </c>
      <c r="AE1076" s="1">
        <f t="shared" si="853"/>
        <v>1.0959625157701902</v>
      </c>
      <c r="AF1076" s="1">
        <f t="shared" si="854"/>
        <v>1.0959625157698702</v>
      </c>
      <c r="AG1076" s="1">
        <f t="shared" si="855"/>
        <v>0.97644932987029143</v>
      </c>
      <c r="AH1076" s="1">
        <f t="shared" si="856"/>
        <v>1.3236742351635598</v>
      </c>
      <c r="AI1076" s="2">
        <f t="shared" si="831"/>
        <v>23.769639730781631</v>
      </c>
      <c r="AJ1076" s="1">
        <f>VLOOKUP(AI1076,Graph!$D$3:$M$50,col)</f>
        <v>6.1000000000000004E-3</v>
      </c>
      <c r="AK1076" s="1">
        <f>VLOOKUP(AI1076,Graph!$D$3:$M$50,col+1)</f>
        <v>4.8999999999999998E-3</v>
      </c>
      <c r="AL1076" s="1">
        <f t="shared" si="857"/>
        <v>5.3E-3</v>
      </c>
      <c r="AM1076" s="1">
        <f t="shared" si="832"/>
        <v>0.64031666666666653</v>
      </c>
      <c r="AN1076" s="2">
        <f t="shared" si="858"/>
        <v>1.0696999999999923</v>
      </c>
      <c r="AO1076" s="1">
        <f t="shared" si="859"/>
        <v>5.3278999981664001E-2</v>
      </c>
      <c r="AP1076" s="1">
        <f t="shared" si="860"/>
        <v>1.0959625157698591</v>
      </c>
      <c r="AQ1076" s="1">
        <f t="shared" si="861"/>
        <v>1.0959625157698587</v>
      </c>
      <c r="AR1076" s="1">
        <f t="shared" si="862"/>
        <v>1.0959625157698585</v>
      </c>
      <c r="AS1076" s="1">
        <f t="shared" si="863"/>
        <v>1.0959625157698587</v>
      </c>
      <c r="AT1076" s="1">
        <f t="shared" si="864"/>
        <v>0.97644932987029143</v>
      </c>
      <c r="AU1076" s="1">
        <f t="shared" si="865"/>
        <v>1.3236742351635458</v>
      </c>
      <c r="AV1076" s="2">
        <f t="shared" si="866"/>
        <v>1075</v>
      </c>
      <c r="AW1076" s="1">
        <f t="shared" si="867"/>
        <v>1323.6742351635457</v>
      </c>
      <c r="AX1076" s="1">
        <f t="shared" si="868"/>
        <v>0.97644932987029143</v>
      </c>
      <c r="AY1076" s="1">
        <f t="shared" si="869"/>
        <v>1.0959625157698587</v>
      </c>
      <c r="AZ1076" s="1">
        <f t="shared" si="870"/>
        <v>5.3E-3</v>
      </c>
      <c r="BA1076" s="1">
        <f t="shared" si="871"/>
        <v>23.769639730781631</v>
      </c>
    </row>
    <row r="1077" spans="1:53">
      <c r="A1077" s="2">
        <f t="shared" si="836"/>
        <v>1.0759999999999923</v>
      </c>
      <c r="B1077" s="1">
        <f t="shared" si="826"/>
        <v>1.1432009999999921</v>
      </c>
      <c r="C1077" s="1">
        <f t="shared" si="837"/>
        <v>5.5606602628420994E-2</v>
      </c>
      <c r="D1077" s="1">
        <f t="shared" si="827"/>
        <v>1.1010501909352473</v>
      </c>
      <c r="E1077" s="1">
        <f t="shared" si="835"/>
        <v>1.1010894846448909</v>
      </c>
      <c r="F1077" s="1">
        <f t="shared" si="835"/>
        <v>1.1010909476292825</v>
      </c>
      <c r="G1077" s="1">
        <f t="shared" si="835"/>
        <v>1.1010910020891012</v>
      </c>
      <c r="H1077" s="1">
        <f t="shared" si="838"/>
        <v>1.3638437804942098</v>
      </c>
      <c r="I1077" s="1">
        <f t="shared" si="828"/>
        <v>24.007693428583778</v>
      </c>
      <c r="J1077" s="1">
        <f>VLOOKUP($I1077,Graph!$D$3:$M$50,col)</f>
        <v>6.1000000000000004E-3</v>
      </c>
      <c r="K1077" s="1">
        <f>VLOOKUP($I1077,Graph!$D$3:$M$50,col+1)</f>
        <v>4.8999999999999998E-3</v>
      </c>
      <c r="L1077" s="1">
        <f t="shared" si="839"/>
        <v>5.3E-3</v>
      </c>
      <c r="M1077" s="1">
        <f t="shared" si="834"/>
        <v>0.64031666666666653</v>
      </c>
      <c r="N1077" s="1">
        <f t="shared" si="840"/>
        <v>1.0706999999999922</v>
      </c>
      <c r="O1077" s="1">
        <f t="shared" si="841"/>
        <v>5.3281476772993913E-2</v>
      </c>
      <c r="P1077" s="1">
        <f t="shared" si="842"/>
        <v>1.0961436417655051</v>
      </c>
      <c r="Q1077" s="1">
        <f t="shared" si="843"/>
        <v>1.0959740936080808</v>
      </c>
      <c r="R1077" s="1">
        <f t="shared" si="844"/>
        <v>1.0959681370155319</v>
      </c>
      <c r="S1077" s="1">
        <f t="shared" si="845"/>
        <v>1.0959679275712426</v>
      </c>
      <c r="T1077" s="1">
        <f t="shared" si="846"/>
        <v>0.97645607426646264</v>
      </c>
      <c r="U1077" s="1">
        <f t="shared" si="847"/>
        <v>1.3255373527908887</v>
      </c>
      <c r="V1077" s="2">
        <f t="shared" si="829"/>
        <v>23.780786701331692</v>
      </c>
      <c r="W1077" s="1">
        <f>VLOOKUP(V1077,Graph!$D$3:$M$50,col)</f>
        <v>6.1000000000000004E-3</v>
      </c>
      <c r="X1077" s="1">
        <f>VLOOKUP(V1077,Graph!$D$3:$M$50,col+1)</f>
        <v>4.8999999999999998E-3</v>
      </c>
      <c r="Y1077" s="1">
        <f t="shared" si="848"/>
        <v>5.3E-3</v>
      </c>
      <c r="Z1077" s="1">
        <f t="shared" si="830"/>
        <v>0.64031666666666653</v>
      </c>
      <c r="AA1077" s="2">
        <f t="shared" si="849"/>
        <v>1.0706999999999922</v>
      </c>
      <c r="AB1077" s="1">
        <f t="shared" si="850"/>
        <v>5.3281476772993913E-2</v>
      </c>
      <c r="AC1077" s="1">
        <f t="shared" si="851"/>
        <v>1.0959679202065946</v>
      </c>
      <c r="AD1077" s="1">
        <f t="shared" si="852"/>
        <v>1.0959679199476329</v>
      </c>
      <c r="AE1077" s="1">
        <f t="shared" si="853"/>
        <v>1.0959679199385268</v>
      </c>
      <c r="AF1077" s="1">
        <f t="shared" si="854"/>
        <v>1.0959679199382066</v>
      </c>
      <c r="AG1077" s="1">
        <f t="shared" si="855"/>
        <v>0.97645607426646264</v>
      </c>
      <c r="AH1077" s="1">
        <f t="shared" si="856"/>
        <v>1.3255373435589812</v>
      </c>
      <c r="AI1077" s="2">
        <f t="shared" si="831"/>
        <v>23.780786646123389</v>
      </c>
      <c r="AJ1077" s="1">
        <f>VLOOKUP(AI1077,Graph!$D$3:$M$50,col)</f>
        <v>6.1000000000000004E-3</v>
      </c>
      <c r="AK1077" s="1">
        <f>VLOOKUP(AI1077,Graph!$D$3:$M$50,col+1)</f>
        <v>4.8999999999999998E-3</v>
      </c>
      <c r="AL1077" s="1">
        <f t="shared" si="857"/>
        <v>5.3E-3</v>
      </c>
      <c r="AM1077" s="1">
        <f t="shared" si="832"/>
        <v>0.64031666666666653</v>
      </c>
      <c r="AN1077" s="2">
        <f t="shared" si="858"/>
        <v>1.0706999999999922</v>
      </c>
      <c r="AO1077" s="1">
        <f t="shared" si="859"/>
        <v>5.3281476772993913E-2</v>
      </c>
      <c r="AP1077" s="1">
        <f t="shared" si="860"/>
        <v>1.0959679199381953</v>
      </c>
      <c r="AQ1077" s="1">
        <f t="shared" si="861"/>
        <v>1.0959679199381951</v>
      </c>
      <c r="AR1077" s="1">
        <f t="shared" si="862"/>
        <v>1.0959679199381949</v>
      </c>
      <c r="AS1077" s="1">
        <f t="shared" si="863"/>
        <v>1.0959679199381951</v>
      </c>
      <c r="AT1077" s="1">
        <f t="shared" si="864"/>
        <v>0.97645607426646264</v>
      </c>
      <c r="AU1077" s="1">
        <f t="shared" si="865"/>
        <v>1.3255373435589672</v>
      </c>
      <c r="AV1077" s="2">
        <f t="shared" si="866"/>
        <v>1076</v>
      </c>
      <c r="AW1077" s="1">
        <f t="shared" si="867"/>
        <v>1325.5373435589672</v>
      </c>
      <c r="AX1077" s="1">
        <f t="shared" si="868"/>
        <v>0.97645607426646264</v>
      </c>
      <c r="AY1077" s="1">
        <f t="shared" si="869"/>
        <v>1.0959679199381951</v>
      </c>
      <c r="AZ1077" s="1">
        <f t="shared" si="870"/>
        <v>5.3E-3</v>
      </c>
      <c r="BA1077" s="1">
        <f t="shared" si="871"/>
        <v>23.780786646123389</v>
      </c>
    </row>
    <row r="1078" spans="1:53">
      <c r="A1078" s="2">
        <f t="shared" si="836"/>
        <v>1.0769999999999922</v>
      </c>
      <c r="B1078" s="1">
        <f t="shared" si="826"/>
        <v>1.1442421666666587</v>
      </c>
      <c r="C1078" s="1">
        <f t="shared" si="837"/>
        <v>5.5608671688562789E-2</v>
      </c>
      <c r="D1078" s="1">
        <f t="shared" si="827"/>
        <v>1.1010546195970263</v>
      </c>
      <c r="E1078" s="1">
        <f t="shared" si="835"/>
        <v>1.1010940818221409</v>
      </c>
      <c r="F1078" s="1">
        <f t="shared" si="835"/>
        <v>1.1010955511553828</v>
      </c>
      <c r="G1078" s="1">
        <f t="shared" si="835"/>
        <v>1.1010956058542756</v>
      </c>
      <c r="H1078" s="1">
        <f t="shared" si="838"/>
        <v>1.3657512016917588</v>
      </c>
      <c r="I1078" s="1">
        <f t="shared" si="828"/>
        <v>24.018880304125798</v>
      </c>
      <c r="J1078" s="1">
        <f>VLOOKUP($I1078,Graph!$D$3:$M$50,col)</f>
        <v>6.1000000000000004E-3</v>
      </c>
      <c r="K1078" s="1">
        <f>VLOOKUP($I1078,Graph!$D$3:$M$50,col+1)</f>
        <v>4.8999999999999998E-3</v>
      </c>
      <c r="L1078" s="1">
        <f t="shared" si="839"/>
        <v>5.3E-3</v>
      </c>
      <c r="M1078" s="1">
        <f t="shared" si="834"/>
        <v>0.64031666666666653</v>
      </c>
      <c r="N1078" s="1">
        <f t="shared" si="840"/>
        <v>1.0716999999999921</v>
      </c>
      <c r="O1078" s="1">
        <f t="shared" si="841"/>
        <v>5.328394911438044E-2</v>
      </c>
      <c r="P1078" s="1">
        <f t="shared" si="842"/>
        <v>1.096149020964176</v>
      </c>
      <c r="Q1078" s="1">
        <f t="shared" si="843"/>
        <v>1.0959794880184108</v>
      </c>
      <c r="R1078" s="1">
        <f t="shared" si="844"/>
        <v>1.0959735315934527</v>
      </c>
      <c r="S1078" s="1">
        <f t="shared" si="845"/>
        <v>1.0959733221421839</v>
      </c>
      <c r="T1078" s="1">
        <f t="shared" si="846"/>
        <v>0.97646280615370606</v>
      </c>
      <c r="U1078" s="1">
        <f t="shared" si="847"/>
        <v>1.3274013350857248</v>
      </c>
      <c r="V1078" s="2">
        <f t="shared" si="829"/>
        <v>23.791928397649752</v>
      </c>
      <c r="W1078" s="1">
        <f>VLOOKUP(V1078,Graph!$D$3:$M$50,col)</f>
        <v>6.1000000000000004E-3</v>
      </c>
      <c r="X1078" s="1">
        <f>VLOOKUP(V1078,Graph!$D$3:$M$50,col+1)</f>
        <v>4.8999999999999998E-3</v>
      </c>
      <c r="Y1078" s="1">
        <f t="shared" si="848"/>
        <v>5.3E-3</v>
      </c>
      <c r="Z1078" s="1">
        <f t="shared" si="830"/>
        <v>0.64031666666666653</v>
      </c>
      <c r="AA1078" s="2">
        <f t="shared" si="849"/>
        <v>1.0716999999999921</v>
      </c>
      <c r="AB1078" s="1">
        <f t="shared" si="850"/>
        <v>5.328394911438044E-2</v>
      </c>
      <c r="AC1078" s="1">
        <f t="shared" si="851"/>
        <v>1.0959733147768376</v>
      </c>
      <c r="AD1078" s="1">
        <f t="shared" si="852"/>
        <v>1.0959733145178354</v>
      </c>
      <c r="AE1078" s="1">
        <f t="shared" si="853"/>
        <v>1.0959733145087274</v>
      </c>
      <c r="AF1078" s="1">
        <f t="shared" si="854"/>
        <v>1.0959733145084074</v>
      </c>
      <c r="AG1078" s="1">
        <f t="shared" si="855"/>
        <v>0.97646280615370606</v>
      </c>
      <c r="AH1078" s="1">
        <f t="shared" si="856"/>
        <v>1.3274013258399844</v>
      </c>
      <c r="AI1078" s="2">
        <f t="shared" si="831"/>
        <v>23.791928342410493</v>
      </c>
      <c r="AJ1078" s="1">
        <f>VLOOKUP(AI1078,Graph!$D$3:$M$50,col)</f>
        <v>6.1000000000000004E-3</v>
      </c>
      <c r="AK1078" s="1">
        <f>VLOOKUP(AI1078,Graph!$D$3:$M$50,col+1)</f>
        <v>4.8999999999999998E-3</v>
      </c>
      <c r="AL1078" s="1">
        <f t="shared" si="857"/>
        <v>5.3E-3</v>
      </c>
      <c r="AM1078" s="1">
        <f t="shared" si="832"/>
        <v>0.64031666666666653</v>
      </c>
      <c r="AN1078" s="2">
        <f t="shared" si="858"/>
        <v>1.0716999999999921</v>
      </c>
      <c r="AO1078" s="1">
        <f t="shared" si="859"/>
        <v>5.328394911438044E-2</v>
      </c>
      <c r="AP1078" s="1">
        <f t="shared" si="860"/>
        <v>1.0959733145083956</v>
      </c>
      <c r="AQ1078" s="1">
        <f t="shared" si="861"/>
        <v>1.0959733145083954</v>
      </c>
      <c r="AR1078" s="1">
        <f t="shared" si="862"/>
        <v>1.0959733145083954</v>
      </c>
      <c r="AS1078" s="1">
        <f t="shared" si="863"/>
        <v>1.0959733145083954</v>
      </c>
      <c r="AT1078" s="1">
        <f t="shared" si="864"/>
        <v>0.97646280615370606</v>
      </c>
      <c r="AU1078" s="1">
        <f t="shared" si="865"/>
        <v>1.3274013258399695</v>
      </c>
      <c r="AV1078" s="2">
        <f t="shared" si="866"/>
        <v>1077</v>
      </c>
      <c r="AW1078" s="1">
        <f t="shared" si="867"/>
        <v>1327.4013258399696</v>
      </c>
      <c r="AX1078" s="1">
        <f t="shared" si="868"/>
        <v>0.97646280615370606</v>
      </c>
      <c r="AY1078" s="1">
        <f t="shared" si="869"/>
        <v>1.0959733145083954</v>
      </c>
      <c r="AZ1078" s="1">
        <f t="shared" si="870"/>
        <v>5.3E-3</v>
      </c>
      <c r="BA1078" s="1">
        <f t="shared" si="871"/>
        <v>23.791928342410493</v>
      </c>
    </row>
    <row r="1079" spans="1:53">
      <c r="A1079" s="2">
        <f t="shared" si="836"/>
        <v>1.0779999999999921</v>
      </c>
      <c r="B1079" s="1">
        <f t="shared" si="826"/>
        <v>1.1452833333333252</v>
      </c>
      <c r="C1079" s="1">
        <f t="shared" si="837"/>
        <v>5.5610737025165127E-2</v>
      </c>
      <c r="D1079" s="1">
        <f t="shared" si="827"/>
        <v>1.1010590403421552</v>
      </c>
      <c r="E1079" s="1">
        <f t="shared" si="835"/>
        <v>1.1010986708051083</v>
      </c>
      <c r="F1079" s="1">
        <f t="shared" si="835"/>
        <v>1.1011001464773678</v>
      </c>
      <c r="G1079" s="1">
        <f t="shared" si="835"/>
        <v>1.1011002014149878</v>
      </c>
      <c r="H1079" s="1">
        <f t="shared" si="838"/>
        <v>1.3676595116877217</v>
      </c>
      <c r="I1079" s="1">
        <f t="shared" si="828"/>
        <v>24.030061974171229</v>
      </c>
      <c r="J1079" s="1">
        <f>VLOOKUP($I1079,Graph!$D$3:$M$50,col)</f>
        <v>6.1000000000000004E-3</v>
      </c>
      <c r="K1079" s="1">
        <f>VLOOKUP($I1079,Graph!$D$3:$M$50,col+1)</f>
        <v>4.8999999999999998E-3</v>
      </c>
      <c r="L1079" s="1">
        <f t="shared" si="839"/>
        <v>5.3E-3</v>
      </c>
      <c r="M1079" s="1">
        <f t="shared" si="834"/>
        <v>0.64031666666666653</v>
      </c>
      <c r="N1079" s="1">
        <f t="shared" si="840"/>
        <v>1.072699999999992</v>
      </c>
      <c r="O1079" s="1">
        <f t="shared" si="841"/>
        <v>5.3286417017803324E-2</v>
      </c>
      <c r="P1079" s="1">
        <f t="shared" si="842"/>
        <v>1.0961543906128473</v>
      </c>
      <c r="Q1079" s="1">
        <f t="shared" si="843"/>
        <v>1.0959848728562056</v>
      </c>
      <c r="R1079" s="1">
        <f t="shared" si="844"/>
        <v>1.0959789165987597</v>
      </c>
      <c r="S1079" s="1">
        <f t="shared" si="845"/>
        <v>1.0959787071405314</v>
      </c>
      <c r="T1079" s="1">
        <f t="shared" si="846"/>
        <v>0.9764695255667899</v>
      </c>
      <c r="U1079" s="1">
        <f t="shared" si="847"/>
        <v>1.3292661908564463</v>
      </c>
      <c r="V1079" s="2">
        <f t="shared" si="829"/>
        <v>23.803064882232668</v>
      </c>
      <c r="W1079" s="1">
        <f>VLOOKUP(V1079,Graph!$D$3:$M$50,col)</f>
        <v>6.1000000000000004E-3</v>
      </c>
      <c r="X1079" s="1">
        <f>VLOOKUP(V1079,Graph!$D$3:$M$50,col+1)</f>
        <v>4.8999999999999998E-3</v>
      </c>
      <c r="Y1079" s="1">
        <f t="shared" si="848"/>
        <v>5.3E-3</v>
      </c>
      <c r="Z1079" s="1">
        <f t="shared" si="830"/>
        <v>0.64031666666666653</v>
      </c>
      <c r="AA1079" s="2">
        <f t="shared" si="849"/>
        <v>1.072699999999992</v>
      </c>
      <c r="AB1079" s="1">
        <f t="shared" si="850"/>
        <v>5.3286417017803324E-2</v>
      </c>
      <c r="AC1079" s="1">
        <f t="shared" si="851"/>
        <v>1.0959786997744887</v>
      </c>
      <c r="AD1079" s="1">
        <f t="shared" si="852"/>
        <v>1.0959786995154461</v>
      </c>
      <c r="AE1079" s="1">
        <f t="shared" si="853"/>
        <v>1.0959786995063363</v>
      </c>
      <c r="AF1079" s="1">
        <f t="shared" si="854"/>
        <v>1.0959786995060157</v>
      </c>
      <c r="AG1079" s="1">
        <f t="shared" si="855"/>
        <v>0.9764695255667899</v>
      </c>
      <c r="AH1079" s="1">
        <f t="shared" si="856"/>
        <v>1.3292661815968652</v>
      </c>
      <c r="AI1079" s="2">
        <f t="shared" si="831"/>
        <v>23.803064826962469</v>
      </c>
      <c r="AJ1079" s="1">
        <f>VLOOKUP(AI1079,Graph!$D$3:$M$50,col)</f>
        <v>6.1000000000000004E-3</v>
      </c>
      <c r="AK1079" s="1">
        <f>VLOOKUP(AI1079,Graph!$D$3:$M$50,col+1)</f>
        <v>4.8999999999999998E-3</v>
      </c>
      <c r="AL1079" s="1">
        <f t="shared" si="857"/>
        <v>5.3E-3</v>
      </c>
      <c r="AM1079" s="1">
        <f t="shared" si="832"/>
        <v>0.64031666666666653</v>
      </c>
      <c r="AN1079" s="2">
        <f t="shared" si="858"/>
        <v>1.072699999999992</v>
      </c>
      <c r="AO1079" s="1">
        <f t="shared" si="859"/>
        <v>5.3286417017803324E-2</v>
      </c>
      <c r="AP1079" s="1">
        <f t="shared" si="860"/>
        <v>1.0959786995060046</v>
      </c>
      <c r="AQ1079" s="1">
        <f t="shared" si="861"/>
        <v>1.0959786995060044</v>
      </c>
      <c r="AR1079" s="1">
        <f t="shared" si="862"/>
        <v>1.0959786995060041</v>
      </c>
      <c r="AS1079" s="1">
        <f t="shared" si="863"/>
        <v>1.0959786995060041</v>
      </c>
      <c r="AT1079" s="1">
        <f t="shared" si="864"/>
        <v>0.9764695255667899</v>
      </c>
      <c r="AU1079" s="1">
        <f t="shared" si="865"/>
        <v>1.3292661815968514</v>
      </c>
      <c r="AV1079" s="2">
        <f t="shared" si="866"/>
        <v>1078</v>
      </c>
      <c r="AW1079" s="1">
        <f t="shared" si="867"/>
        <v>1329.2661815968513</v>
      </c>
      <c r="AX1079" s="1">
        <f t="shared" si="868"/>
        <v>0.9764695255667899</v>
      </c>
      <c r="AY1079" s="1">
        <f t="shared" si="869"/>
        <v>1.0959786995060041</v>
      </c>
      <c r="AZ1079" s="1">
        <f t="shared" si="870"/>
        <v>5.3E-3</v>
      </c>
      <c r="BA1079" s="1">
        <f t="shared" si="871"/>
        <v>23.803064826962469</v>
      </c>
    </row>
    <row r="1080" spans="1:53">
      <c r="A1080" s="2">
        <f t="shared" si="836"/>
        <v>1.078999999999992</v>
      </c>
      <c r="B1080" s="1">
        <f t="shared" si="826"/>
        <v>1.1463244999999918</v>
      </c>
      <c r="C1080" s="1">
        <f t="shared" si="837"/>
        <v>5.5612798648269388E-2</v>
      </c>
      <c r="D1080" s="1">
        <f t="shared" si="827"/>
        <v>1.1010634531918402</v>
      </c>
      <c r="E1080" s="1">
        <f t="shared" si="835"/>
        <v>1.1011032516156811</v>
      </c>
      <c r="F1080" s="1">
        <f t="shared" si="835"/>
        <v>1.1011047336171478</v>
      </c>
      <c r="G1080" s="1">
        <f t="shared" si="835"/>
        <v>1.101104788793148</v>
      </c>
      <c r="H1080" s="1">
        <f t="shared" si="838"/>
        <v>1.3695687100681859</v>
      </c>
      <c r="I1080" s="1">
        <f t="shared" si="828"/>
        <v>24.041238445976894</v>
      </c>
      <c r="J1080" s="1">
        <f>VLOOKUP($I1080,Graph!$D$3:$M$50,col)</f>
        <v>6.1000000000000004E-3</v>
      </c>
      <c r="K1080" s="1">
        <f>VLOOKUP($I1080,Graph!$D$3:$M$50,col+1)</f>
        <v>4.8999999999999998E-3</v>
      </c>
      <c r="L1080" s="1">
        <f t="shared" si="839"/>
        <v>5.3E-3</v>
      </c>
      <c r="M1080" s="1">
        <f t="shared" si="834"/>
        <v>0.64031666666666653</v>
      </c>
      <c r="N1080" s="1">
        <f t="shared" si="840"/>
        <v>1.0736999999999919</v>
      </c>
      <c r="O1080" s="1">
        <f t="shared" si="841"/>
        <v>5.3288880495199399E-2</v>
      </c>
      <c r="P1080" s="1">
        <f t="shared" si="842"/>
        <v>1.0961597507369238</v>
      </c>
      <c r="Q1080" s="1">
        <f t="shared" si="843"/>
        <v>1.0959902481469195</v>
      </c>
      <c r="R1080" s="1">
        <f t="shared" si="844"/>
        <v>1.0959842920569065</v>
      </c>
      <c r="S1080" s="1">
        <f t="shared" si="845"/>
        <v>1.0959840825917393</v>
      </c>
      <c r="T1080" s="1">
        <f t="shared" si="846"/>
        <v>0.97647623254035387</v>
      </c>
      <c r="U1080" s="1">
        <f t="shared" si="847"/>
        <v>1.3311319196939275</v>
      </c>
      <c r="V1080" s="2">
        <f t="shared" si="829"/>
        <v>23.814196162382895</v>
      </c>
      <c r="W1080" s="1">
        <f>VLOOKUP(V1080,Graph!$D$3:$M$50,col)</f>
        <v>6.1000000000000004E-3</v>
      </c>
      <c r="X1080" s="1">
        <f>VLOOKUP(V1080,Graph!$D$3:$M$50,col+1)</f>
        <v>4.8999999999999998E-3</v>
      </c>
      <c r="Y1080" s="1">
        <f t="shared" si="848"/>
        <v>5.3E-3</v>
      </c>
      <c r="Z1080" s="1">
        <f t="shared" si="830"/>
        <v>0.64031666666666653</v>
      </c>
      <c r="AA1080" s="2">
        <f t="shared" si="849"/>
        <v>1.0736999999999919</v>
      </c>
      <c r="AB1080" s="1">
        <f t="shared" si="850"/>
        <v>5.3288880495199399E-2</v>
      </c>
      <c r="AC1080" s="1">
        <f t="shared" si="851"/>
        <v>1.0959840752250014</v>
      </c>
      <c r="AD1080" s="1">
        <f t="shared" si="852"/>
        <v>1.0959840749659187</v>
      </c>
      <c r="AE1080" s="1">
        <f t="shared" si="853"/>
        <v>1.0959840749568068</v>
      </c>
      <c r="AF1080" s="1">
        <f t="shared" si="854"/>
        <v>1.0959840749564864</v>
      </c>
      <c r="AG1080" s="1">
        <f t="shared" si="855"/>
        <v>0.97647623254035387</v>
      </c>
      <c r="AH1080" s="1">
        <f t="shared" si="856"/>
        <v>1.3311319104204999</v>
      </c>
      <c r="AI1080" s="2">
        <f t="shared" si="831"/>
        <v>23.814196107081784</v>
      </c>
      <c r="AJ1080" s="1">
        <f>VLOOKUP(AI1080,Graph!$D$3:$M$50,col)</f>
        <v>6.1000000000000004E-3</v>
      </c>
      <c r="AK1080" s="1">
        <f>VLOOKUP(AI1080,Graph!$D$3:$M$50,col+1)</f>
        <v>4.8999999999999998E-3</v>
      </c>
      <c r="AL1080" s="1">
        <f t="shared" si="857"/>
        <v>5.3E-3</v>
      </c>
      <c r="AM1080" s="1">
        <f t="shared" si="832"/>
        <v>0.64031666666666653</v>
      </c>
      <c r="AN1080" s="2">
        <f t="shared" si="858"/>
        <v>1.0736999999999919</v>
      </c>
      <c r="AO1080" s="1">
        <f t="shared" si="859"/>
        <v>5.3288880495199399E-2</v>
      </c>
      <c r="AP1080" s="1">
        <f t="shared" si="860"/>
        <v>1.0959840749564749</v>
      </c>
      <c r="AQ1080" s="1">
        <f t="shared" si="861"/>
        <v>1.0959840749564749</v>
      </c>
      <c r="AR1080" s="1">
        <f t="shared" si="862"/>
        <v>1.0959840749564749</v>
      </c>
      <c r="AS1080" s="1">
        <f t="shared" si="863"/>
        <v>1.0959840749564749</v>
      </c>
      <c r="AT1080" s="1">
        <f t="shared" si="864"/>
        <v>0.97647623254035387</v>
      </c>
      <c r="AU1080" s="1">
        <f t="shared" si="865"/>
        <v>1.331131910420486</v>
      </c>
      <c r="AV1080" s="2">
        <f t="shared" si="866"/>
        <v>1079</v>
      </c>
      <c r="AW1080" s="1">
        <f t="shared" si="867"/>
        <v>1331.1319104204861</v>
      </c>
      <c r="AX1080" s="1">
        <f t="shared" si="868"/>
        <v>0.97647623254035387</v>
      </c>
      <c r="AY1080" s="1">
        <f t="shared" si="869"/>
        <v>1.0959840749564749</v>
      </c>
      <c r="AZ1080" s="1">
        <f t="shared" si="870"/>
        <v>5.3E-3</v>
      </c>
      <c r="BA1080" s="1">
        <f t="shared" si="871"/>
        <v>23.814196107081784</v>
      </c>
    </row>
    <row r="1081" spans="1:53">
      <c r="A1081" s="2">
        <f t="shared" si="836"/>
        <v>1.0799999999999919</v>
      </c>
      <c r="B1081" s="1">
        <f t="shared" si="826"/>
        <v>1.1473656666666583</v>
      </c>
      <c r="C1081" s="1">
        <f t="shared" si="837"/>
        <v>5.5614856567880899E-2</v>
      </c>
      <c r="D1081" s="1">
        <f t="shared" si="827"/>
        <v>1.1010678581672122</v>
      </c>
      <c r="E1081" s="1">
        <f t="shared" ref="E1081:G1100" si="872">SQRT(D1081-($C1081*D1081-POWER(D1081,1/3)+1)/($C1081-POWER(D1081,-2/3)/3))</f>
        <v>1.1011078242756684</v>
      </c>
      <c r="F1081" s="1">
        <f t="shared" si="872"/>
        <v>1.1011093125965543</v>
      </c>
      <c r="G1081" s="1">
        <f t="shared" si="872"/>
        <v>1.101109368010589</v>
      </c>
      <c r="H1081" s="1">
        <f t="shared" si="838"/>
        <v>1.3714787964198176</v>
      </c>
      <c r="I1081" s="1">
        <f t="shared" si="828"/>
        <v>24.052409726782837</v>
      </c>
      <c r="J1081" s="1">
        <f>VLOOKUP($I1081,Graph!$D$3:$M$50,col)</f>
        <v>6.1000000000000004E-3</v>
      </c>
      <c r="K1081" s="1">
        <f>VLOOKUP($I1081,Graph!$D$3:$M$50,col+1)</f>
        <v>4.8999999999999998E-3</v>
      </c>
      <c r="L1081" s="1">
        <f t="shared" si="839"/>
        <v>5.3E-3</v>
      </c>
      <c r="M1081" s="1">
        <f t="shared" si="834"/>
        <v>0.64031666666666653</v>
      </c>
      <c r="N1081" s="1">
        <f t="shared" si="840"/>
        <v>1.0746999999999918</v>
      </c>
      <c r="O1081" s="1">
        <f t="shared" si="841"/>
        <v>5.3291339558462721E-2</v>
      </c>
      <c r="P1081" s="1">
        <f t="shared" si="842"/>
        <v>1.0961651013617228</v>
      </c>
      <c r="Q1081" s="1">
        <f t="shared" si="843"/>
        <v>1.0959956139159162</v>
      </c>
      <c r="R1081" s="1">
        <f t="shared" si="844"/>
        <v>1.0959896579932562</v>
      </c>
      <c r="S1081" s="1">
        <f t="shared" si="845"/>
        <v>1.0959894485211714</v>
      </c>
      <c r="T1081" s="1">
        <f t="shared" si="846"/>
        <v>0.97648292710890972</v>
      </c>
      <c r="U1081" s="1">
        <f t="shared" si="847"/>
        <v>1.3329985211896183</v>
      </c>
      <c r="V1081" s="2">
        <f t="shared" si="829"/>
        <v>23.825322245385866</v>
      </c>
      <c r="W1081" s="1">
        <f>VLOOKUP(V1081,Graph!$D$3:$M$50,col)</f>
        <v>6.1000000000000004E-3</v>
      </c>
      <c r="X1081" s="1">
        <f>VLOOKUP(V1081,Graph!$D$3:$M$50,col+1)</f>
        <v>4.8999999999999998E-3</v>
      </c>
      <c r="Y1081" s="1">
        <f t="shared" si="848"/>
        <v>5.3E-3</v>
      </c>
      <c r="Z1081" s="1">
        <f t="shared" si="830"/>
        <v>0.64031666666666653</v>
      </c>
      <c r="AA1081" s="2">
        <f t="shared" si="849"/>
        <v>1.0746999999999918</v>
      </c>
      <c r="AB1081" s="1">
        <f t="shared" si="850"/>
        <v>5.3291339558462721E-2</v>
      </c>
      <c r="AC1081" s="1">
        <f t="shared" si="851"/>
        <v>1.0959894411537396</v>
      </c>
      <c r="AD1081" s="1">
        <f t="shared" si="852"/>
        <v>1.0959894408946167</v>
      </c>
      <c r="AE1081" s="1">
        <f t="shared" si="853"/>
        <v>1.0959894408855027</v>
      </c>
      <c r="AF1081" s="1">
        <f t="shared" si="854"/>
        <v>1.095989440885182</v>
      </c>
      <c r="AG1081" s="1">
        <f t="shared" si="855"/>
        <v>0.97648292710890972</v>
      </c>
      <c r="AH1081" s="1">
        <f t="shared" si="856"/>
        <v>1.3329985119023364</v>
      </c>
      <c r="AI1081" s="2">
        <f t="shared" si="831"/>
        <v>23.825322190053853</v>
      </c>
      <c r="AJ1081" s="1">
        <f>VLOOKUP(AI1081,Graph!$D$3:$M$50,col)</f>
        <v>6.1000000000000004E-3</v>
      </c>
      <c r="AK1081" s="1">
        <f>VLOOKUP(AI1081,Graph!$D$3:$M$50,col+1)</f>
        <v>4.8999999999999998E-3</v>
      </c>
      <c r="AL1081" s="1">
        <f t="shared" si="857"/>
        <v>5.3E-3</v>
      </c>
      <c r="AM1081" s="1">
        <f t="shared" si="832"/>
        <v>0.64031666666666653</v>
      </c>
      <c r="AN1081" s="2">
        <f t="shared" si="858"/>
        <v>1.0746999999999918</v>
      </c>
      <c r="AO1081" s="1">
        <f t="shared" si="859"/>
        <v>5.3291339558462721E-2</v>
      </c>
      <c r="AP1081" s="1">
        <f t="shared" si="860"/>
        <v>1.0959894408851711</v>
      </c>
      <c r="AQ1081" s="1">
        <f t="shared" si="861"/>
        <v>1.0959894408851703</v>
      </c>
      <c r="AR1081" s="1">
        <f t="shared" si="862"/>
        <v>1.0959894408851703</v>
      </c>
      <c r="AS1081" s="1">
        <f t="shared" si="863"/>
        <v>1.0959894408851703</v>
      </c>
      <c r="AT1081" s="1">
        <f t="shared" si="864"/>
        <v>0.97648292710890972</v>
      </c>
      <c r="AU1081" s="1">
        <f t="shared" si="865"/>
        <v>1.3329985119023222</v>
      </c>
      <c r="AV1081" s="2">
        <f t="shared" si="866"/>
        <v>1080</v>
      </c>
      <c r="AW1081" s="1">
        <f t="shared" si="867"/>
        <v>1332.9985119023222</v>
      </c>
      <c r="AX1081" s="1">
        <f t="shared" si="868"/>
        <v>0.97648292710890972</v>
      </c>
      <c r="AY1081" s="1">
        <f t="shared" si="869"/>
        <v>1.0959894408851703</v>
      </c>
      <c r="AZ1081" s="1">
        <f t="shared" si="870"/>
        <v>5.3E-3</v>
      </c>
      <c r="BA1081" s="1">
        <f t="shared" si="871"/>
        <v>23.825322190053853</v>
      </c>
    </row>
    <row r="1082" spans="1:53">
      <c r="A1082" s="2">
        <f t="shared" si="836"/>
        <v>1.0809999999999917</v>
      </c>
      <c r="B1082" s="1">
        <f t="shared" si="826"/>
        <v>1.1484068333333248</v>
      </c>
      <c r="C1082" s="1">
        <f t="shared" si="837"/>
        <v>5.561691079396907E-2</v>
      </c>
      <c r="D1082" s="1">
        <f t="shared" si="827"/>
        <v>1.1010722552893271</v>
      </c>
      <c r="E1082" s="1">
        <f t="shared" si="872"/>
        <v>1.1011123888068026</v>
      </c>
      <c r="F1082" s="1">
        <f t="shared" si="872"/>
        <v>1.101113883437342</v>
      </c>
      <c r="G1082" s="1">
        <f t="shared" si="872"/>
        <v>1.1011139390890661</v>
      </c>
      <c r="H1082" s="1">
        <f t="shared" si="838"/>
        <v>1.3733897703298599</v>
      </c>
      <c r="I1082" s="1">
        <f t="shared" si="828"/>
        <v>24.063575823812275</v>
      </c>
      <c r="J1082" s="1">
        <f>VLOOKUP($I1082,Graph!$D$3:$M$50,col)</f>
        <v>6.1000000000000004E-3</v>
      </c>
      <c r="K1082" s="1">
        <f>VLOOKUP($I1082,Graph!$D$3:$M$50,col+1)</f>
        <v>4.8999999999999998E-3</v>
      </c>
      <c r="L1082" s="1">
        <f t="shared" si="839"/>
        <v>5.3E-3</v>
      </c>
      <c r="M1082" s="1">
        <f t="shared" si="834"/>
        <v>0.64031666666666653</v>
      </c>
      <c r="N1082" s="1">
        <f t="shared" si="840"/>
        <v>1.0756999999999917</v>
      </c>
      <c r="O1082" s="1">
        <f t="shared" si="841"/>
        <v>5.329379421944478E-2</v>
      </c>
      <c r="P1082" s="1">
        <f t="shared" si="842"/>
        <v>1.0961704425124694</v>
      </c>
      <c r="Q1082" s="1">
        <f t="shared" si="843"/>
        <v>1.0960009701884696</v>
      </c>
      <c r="R1082" s="1">
        <f t="shared" si="844"/>
        <v>1.0959950144330832</v>
      </c>
      <c r="S1082" s="1">
        <f t="shared" si="845"/>
        <v>1.0959948049541008</v>
      </c>
      <c r="T1082" s="1">
        <f t="shared" si="846"/>
        <v>0.97648960930684103</v>
      </c>
      <c r="U1082" s="1">
        <f t="shared" si="847"/>
        <v>1.3348659949355386</v>
      </c>
      <c r="V1082" s="2">
        <f t="shared" si="829"/>
        <v>23.836443138510035</v>
      </c>
      <c r="W1082" s="1">
        <f>VLOOKUP(V1082,Graph!$D$3:$M$50,col)</f>
        <v>6.1000000000000004E-3</v>
      </c>
      <c r="X1082" s="1">
        <f>VLOOKUP(V1082,Graph!$D$3:$M$50,col+1)</f>
        <v>4.8999999999999998E-3</v>
      </c>
      <c r="Y1082" s="1">
        <f t="shared" si="848"/>
        <v>5.3E-3</v>
      </c>
      <c r="Z1082" s="1">
        <f t="shared" si="830"/>
        <v>0.64031666666666653</v>
      </c>
      <c r="AA1082" s="2">
        <f t="shared" si="849"/>
        <v>1.0756999999999917</v>
      </c>
      <c r="AB1082" s="1">
        <f t="shared" si="850"/>
        <v>5.329379421944478E-2</v>
      </c>
      <c r="AC1082" s="1">
        <f t="shared" si="851"/>
        <v>1.095994797585977</v>
      </c>
      <c r="AD1082" s="1">
        <f t="shared" si="852"/>
        <v>1.0959947973268134</v>
      </c>
      <c r="AE1082" s="1">
        <f t="shared" si="853"/>
        <v>1.095994797317698</v>
      </c>
      <c r="AF1082" s="1">
        <f t="shared" si="854"/>
        <v>1.0959947973173774</v>
      </c>
      <c r="AG1082" s="1">
        <f t="shared" si="855"/>
        <v>0.97648960930684103</v>
      </c>
      <c r="AH1082" s="1">
        <f t="shared" si="856"/>
        <v>1.3348659856343974</v>
      </c>
      <c r="AI1082" s="2">
        <f t="shared" si="831"/>
        <v>23.836443083147145</v>
      </c>
      <c r="AJ1082" s="1">
        <f>VLOOKUP(AI1082,Graph!$D$3:$M$50,col)</f>
        <v>6.1000000000000004E-3</v>
      </c>
      <c r="AK1082" s="1">
        <f>VLOOKUP(AI1082,Graph!$D$3:$M$50,col+1)</f>
        <v>4.8999999999999998E-3</v>
      </c>
      <c r="AL1082" s="1">
        <f t="shared" si="857"/>
        <v>5.3E-3</v>
      </c>
      <c r="AM1082" s="1">
        <f t="shared" si="832"/>
        <v>0.64031666666666653</v>
      </c>
      <c r="AN1082" s="2">
        <f t="shared" si="858"/>
        <v>1.0756999999999917</v>
      </c>
      <c r="AO1082" s="1">
        <f t="shared" si="859"/>
        <v>5.329379421944478E-2</v>
      </c>
      <c r="AP1082" s="1">
        <f t="shared" si="860"/>
        <v>1.095994797317366</v>
      </c>
      <c r="AQ1082" s="1">
        <f t="shared" si="861"/>
        <v>1.0959947973173658</v>
      </c>
      <c r="AR1082" s="1">
        <f t="shared" si="862"/>
        <v>1.0959947973173656</v>
      </c>
      <c r="AS1082" s="1">
        <f t="shared" si="863"/>
        <v>1.0959947973173656</v>
      </c>
      <c r="AT1082" s="1">
        <f t="shared" si="864"/>
        <v>0.97648960930684103</v>
      </c>
      <c r="AU1082" s="1">
        <f t="shared" si="865"/>
        <v>1.334865985634383</v>
      </c>
      <c r="AV1082" s="2">
        <f t="shared" si="866"/>
        <v>1081</v>
      </c>
      <c r="AW1082" s="1">
        <f t="shared" si="867"/>
        <v>1334.8659856343829</v>
      </c>
      <c r="AX1082" s="1">
        <f t="shared" si="868"/>
        <v>0.97648960930684103</v>
      </c>
      <c r="AY1082" s="1">
        <f t="shared" si="869"/>
        <v>1.0959947973173656</v>
      </c>
      <c r="AZ1082" s="1">
        <f t="shared" si="870"/>
        <v>5.3E-3</v>
      </c>
      <c r="BA1082" s="1">
        <f t="shared" si="871"/>
        <v>23.836443083147145</v>
      </c>
    </row>
    <row r="1083" spans="1:53">
      <c r="A1083" s="2">
        <f t="shared" si="836"/>
        <v>1.0819999999999916</v>
      </c>
      <c r="B1083" s="1">
        <f t="shared" si="826"/>
        <v>1.1494479999999914</v>
      </c>
      <c r="C1083" s="1">
        <f t="shared" si="837"/>
        <v>5.5618961336467536E-2</v>
      </c>
      <c r="D1083" s="1">
        <f t="shared" si="827"/>
        <v>1.1010766445791649</v>
      </c>
      <c r="E1083" s="1">
        <f t="shared" si="872"/>
        <v>1.101116945230739</v>
      </c>
      <c r="F1083" s="1">
        <f t="shared" si="872"/>
        <v>1.101118446161188</v>
      </c>
      <c r="G1083" s="1">
        <f t="shared" si="872"/>
        <v>1.1011185020502572</v>
      </c>
      <c r="H1083" s="1">
        <f t="shared" si="838"/>
        <v>1.3753016313861299</v>
      </c>
      <c r="I1083" s="1">
        <f t="shared" si="828"/>
        <v>24.074736744271704</v>
      </c>
      <c r="J1083" s="1">
        <f>VLOOKUP($I1083,Graph!$D$3:$M$50,col)</f>
        <v>6.1000000000000004E-3</v>
      </c>
      <c r="K1083" s="1">
        <f>VLOOKUP($I1083,Graph!$D$3:$M$50,col+1)</f>
        <v>4.8999999999999998E-3</v>
      </c>
      <c r="L1083" s="1">
        <f t="shared" si="839"/>
        <v>5.3E-3</v>
      </c>
      <c r="M1083" s="1">
        <f t="shared" si="834"/>
        <v>0.64031666666666653</v>
      </c>
      <c r="N1083" s="1">
        <f t="shared" si="840"/>
        <v>1.0766999999999916</v>
      </c>
      <c r="O1083" s="1">
        <f t="shared" si="841"/>
        <v>5.3296244489954674E-2</v>
      </c>
      <c r="P1083" s="1">
        <f t="shared" si="842"/>
        <v>1.0961757742143006</v>
      </c>
      <c r="Q1083" s="1">
        <f t="shared" si="843"/>
        <v>1.0960063169897649</v>
      </c>
      <c r="R1083" s="1">
        <f t="shared" si="844"/>
        <v>1.0960003614015721</v>
      </c>
      <c r="S1083" s="1">
        <f t="shared" si="845"/>
        <v>1.0960001519157119</v>
      </c>
      <c r="T1083" s="1">
        <f t="shared" si="846"/>
        <v>0.97649627916840542</v>
      </c>
      <c r="U1083" s="1">
        <f t="shared" si="847"/>
        <v>1.3367343405242837</v>
      </c>
      <c r="V1083" s="2">
        <f t="shared" si="829"/>
        <v>23.847558849006923</v>
      </c>
      <c r="W1083" s="1">
        <f>VLOOKUP(V1083,Graph!$D$3:$M$50,col)</f>
        <v>6.1000000000000004E-3</v>
      </c>
      <c r="X1083" s="1">
        <f>VLOOKUP(V1083,Graph!$D$3:$M$50,col+1)</f>
        <v>4.8999999999999998E-3</v>
      </c>
      <c r="Y1083" s="1">
        <f t="shared" si="848"/>
        <v>5.3E-3</v>
      </c>
      <c r="Z1083" s="1">
        <f t="shared" si="830"/>
        <v>0.64031666666666653</v>
      </c>
      <c r="AA1083" s="2">
        <f t="shared" si="849"/>
        <v>1.0766999999999916</v>
      </c>
      <c r="AB1083" s="1">
        <f t="shared" si="850"/>
        <v>5.3296244489954674E-2</v>
      </c>
      <c r="AC1083" s="1">
        <f t="shared" si="851"/>
        <v>1.0960001445468976</v>
      </c>
      <c r="AD1083" s="1">
        <f t="shared" si="852"/>
        <v>1.0960001442876941</v>
      </c>
      <c r="AE1083" s="1">
        <f t="shared" si="853"/>
        <v>1.0960001442785763</v>
      </c>
      <c r="AF1083" s="1">
        <f t="shared" si="854"/>
        <v>1.0960001442782557</v>
      </c>
      <c r="AG1083" s="1">
        <f t="shared" si="855"/>
        <v>0.97649627916840542</v>
      </c>
      <c r="AH1083" s="1">
        <f t="shared" si="856"/>
        <v>1.3367343312092761</v>
      </c>
      <c r="AI1083" s="2">
        <f t="shared" si="831"/>
        <v>23.847558793613178</v>
      </c>
      <c r="AJ1083" s="1">
        <f>VLOOKUP(AI1083,Graph!$D$3:$M$50,col)</f>
        <v>6.1000000000000004E-3</v>
      </c>
      <c r="AK1083" s="1">
        <f>VLOOKUP(AI1083,Graph!$D$3:$M$50,col+1)</f>
        <v>4.8999999999999998E-3</v>
      </c>
      <c r="AL1083" s="1">
        <f t="shared" si="857"/>
        <v>5.3E-3</v>
      </c>
      <c r="AM1083" s="1">
        <f t="shared" si="832"/>
        <v>0.64031666666666653</v>
      </c>
      <c r="AN1083" s="2">
        <f t="shared" si="858"/>
        <v>1.0766999999999916</v>
      </c>
      <c r="AO1083" s="1">
        <f t="shared" si="859"/>
        <v>5.3296244489954674E-2</v>
      </c>
      <c r="AP1083" s="1">
        <f t="shared" si="860"/>
        <v>1.0960001442782443</v>
      </c>
      <c r="AQ1083" s="1">
        <f t="shared" si="861"/>
        <v>1.0960001442782441</v>
      </c>
      <c r="AR1083" s="1">
        <f t="shared" si="862"/>
        <v>1.0960001442782439</v>
      </c>
      <c r="AS1083" s="1">
        <f t="shared" si="863"/>
        <v>1.0960001442782441</v>
      </c>
      <c r="AT1083" s="1">
        <f t="shared" si="864"/>
        <v>0.97649627916840542</v>
      </c>
      <c r="AU1083" s="1">
        <f t="shared" si="865"/>
        <v>1.3367343312092621</v>
      </c>
      <c r="AV1083" s="2">
        <f t="shared" si="866"/>
        <v>1082</v>
      </c>
      <c r="AW1083" s="1">
        <f t="shared" si="867"/>
        <v>1336.7343312092621</v>
      </c>
      <c r="AX1083" s="1">
        <f t="shared" si="868"/>
        <v>0.97649627916840542</v>
      </c>
      <c r="AY1083" s="1">
        <f t="shared" si="869"/>
        <v>1.0960001442782441</v>
      </c>
      <c r="AZ1083" s="1">
        <f t="shared" si="870"/>
        <v>5.3E-3</v>
      </c>
      <c r="BA1083" s="1">
        <f t="shared" si="871"/>
        <v>23.847558793613178</v>
      </c>
    </row>
    <row r="1084" spans="1:53">
      <c r="A1084" s="2">
        <f t="shared" si="836"/>
        <v>1.0829999999999915</v>
      </c>
      <c r="B1084" s="1">
        <f t="shared" si="826"/>
        <v>1.1504891666666579</v>
      </c>
      <c r="C1084" s="1">
        <f t="shared" si="837"/>
        <v>5.5621008205274394E-2</v>
      </c>
      <c r="D1084" s="1">
        <f t="shared" si="827"/>
        <v>1.1010810260576318</v>
      </c>
      <c r="E1084" s="1">
        <f t="shared" si="872"/>
        <v>1.1011214935690552</v>
      </c>
      <c r="F1084" s="1">
        <f t="shared" si="872"/>
        <v>1.1011230007896926</v>
      </c>
      <c r="G1084" s="1">
        <f t="shared" si="872"/>
        <v>1.1011230569157631</v>
      </c>
      <c r="H1084" s="1">
        <f t="shared" si="838"/>
        <v>1.3772143791770199</v>
      </c>
      <c r="I1084" s="1">
        <f t="shared" si="828"/>
        <v>24.085892495350951</v>
      </c>
      <c r="J1084" s="1">
        <f>VLOOKUP($I1084,Graph!$D$3:$M$50,col)</f>
        <v>6.1000000000000004E-3</v>
      </c>
      <c r="K1084" s="1">
        <f>VLOOKUP($I1084,Graph!$D$3:$M$50,col+1)</f>
        <v>4.8999999999999998E-3</v>
      </c>
      <c r="L1084" s="1">
        <f t="shared" si="839"/>
        <v>5.3E-3</v>
      </c>
      <c r="M1084" s="1">
        <f t="shared" si="834"/>
        <v>0.64031666666666653</v>
      </c>
      <c r="N1084" s="1">
        <f t="shared" si="840"/>
        <v>1.0776999999999914</v>
      </c>
      <c r="O1084" s="1">
        <f t="shared" si="841"/>
        <v>5.3298690381759314E-2</v>
      </c>
      <c r="P1084" s="1">
        <f t="shared" si="842"/>
        <v>1.0961810964922645</v>
      </c>
      <c r="Q1084" s="1">
        <f t="shared" si="843"/>
        <v>1.0960116543448979</v>
      </c>
      <c r="R1084" s="1">
        <f t="shared" si="844"/>
        <v>1.0960056989238178</v>
      </c>
      <c r="S1084" s="1">
        <f t="shared" si="845"/>
        <v>1.0960054894311007</v>
      </c>
      <c r="T1084" s="1">
        <f t="shared" si="846"/>
        <v>0.97650293672773292</v>
      </c>
      <c r="U1084" s="1">
        <f t="shared" si="847"/>
        <v>1.3386035575490178</v>
      </c>
      <c r="V1084" s="2">
        <f t="shared" si="829"/>
        <v>23.858669384111227</v>
      </c>
      <c r="W1084" s="1">
        <f>VLOOKUP(V1084,Graph!$D$3:$M$50,col)</f>
        <v>6.1000000000000004E-3</v>
      </c>
      <c r="X1084" s="1">
        <f>VLOOKUP(V1084,Graph!$D$3:$M$50,col+1)</f>
        <v>4.8999999999999998E-3</v>
      </c>
      <c r="Y1084" s="1">
        <f t="shared" si="848"/>
        <v>5.3E-3</v>
      </c>
      <c r="Z1084" s="1">
        <f t="shared" si="830"/>
        <v>0.64031666666666653</v>
      </c>
      <c r="AA1084" s="2">
        <f t="shared" si="849"/>
        <v>1.0776999999999914</v>
      </c>
      <c r="AB1084" s="1">
        <f t="shared" si="850"/>
        <v>5.3298690381759314E-2</v>
      </c>
      <c r="AC1084" s="1">
        <f t="shared" si="851"/>
        <v>1.0960054820615972</v>
      </c>
      <c r="AD1084" s="1">
        <f t="shared" si="852"/>
        <v>1.0960054818023539</v>
      </c>
      <c r="AE1084" s="1">
        <f t="shared" si="853"/>
        <v>1.0960054817932336</v>
      </c>
      <c r="AF1084" s="1">
        <f t="shared" si="854"/>
        <v>1.0960054817929132</v>
      </c>
      <c r="AG1084" s="1">
        <f t="shared" si="855"/>
        <v>0.97650293672773292</v>
      </c>
      <c r="AH1084" s="1">
        <f t="shared" si="856"/>
        <v>1.3386035482201368</v>
      </c>
      <c r="AI1084" s="2">
        <f t="shared" si="831"/>
        <v>23.858669328686631</v>
      </c>
      <c r="AJ1084" s="1">
        <f>VLOOKUP(AI1084,Graph!$D$3:$M$50,col)</f>
        <v>6.1000000000000004E-3</v>
      </c>
      <c r="AK1084" s="1">
        <f>VLOOKUP(AI1084,Graph!$D$3:$M$50,col+1)</f>
        <v>4.8999999999999998E-3</v>
      </c>
      <c r="AL1084" s="1">
        <f t="shared" si="857"/>
        <v>5.3E-3</v>
      </c>
      <c r="AM1084" s="1">
        <f t="shared" si="832"/>
        <v>0.64031666666666653</v>
      </c>
      <c r="AN1084" s="2">
        <f t="shared" si="858"/>
        <v>1.0776999999999914</v>
      </c>
      <c r="AO1084" s="1">
        <f t="shared" si="859"/>
        <v>5.3298690381759314E-2</v>
      </c>
      <c r="AP1084" s="1">
        <f t="shared" si="860"/>
        <v>1.0960054817929019</v>
      </c>
      <c r="AQ1084" s="1">
        <f t="shared" si="861"/>
        <v>1.0960054817929017</v>
      </c>
      <c r="AR1084" s="1">
        <f t="shared" si="862"/>
        <v>1.0960054817929017</v>
      </c>
      <c r="AS1084" s="1">
        <f t="shared" si="863"/>
        <v>1.0960054817929017</v>
      </c>
      <c r="AT1084" s="1">
        <f t="shared" si="864"/>
        <v>0.97650293672773292</v>
      </c>
      <c r="AU1084" s="1">
        <f t="shared" si="865"/>
        <v>1.3386035482201226</v>
      </c>
      <c r="AV1084" s="2">
        <f t="shared" si="866"/>
        <v>1083</v>
      </c>
      <c r="AW1084" s="1">
        <f t="shared" si="867"/>
        <v>1338.6035482201225</v>
      </c>
      <c r="AX1084" s="1">
        <f t="shared" si="868"/>
        <v>0.97650293672773292</v>
      </c>
      <c r="AY1084" s="1">
        <f t="shared" si="869"/>
        <v>1.0960054817929017</v>
      </c>
      <c r="AZ1084" s="1">
        <f t="shared" si="870"/>
        <v>5.3E-3</v>
      </c>
      <c r="BA1084" s="1">
        <f t="shared" si="871"/>
        <v>23.858669328686631</v>
      </c>
    </row>
    <row r="1085" spans="1:53">
      <c r="A1085" s="2">
        <f t="shared" si="836"/>
        <v>1.0839999999999914</v>
      </c>
      <c r="B1085" s="1">
        <f t="shared" si="826"/>
        <v>1.1515303333333247</v>
      </c>
      <c r="C1085" s="1">
        <f t="shared" si="837"/>
        <v>5.5623051410252235E-2</v>
      </c>
      <c r="D1085" s="1">
        <f t="shared" si="827"/>
        <v>1.101085399745559</v>
      </c>
      <c r="E1085" s="1">
        <f t="shared" si="872"/>
        <v>1.1011260338432527</v>
      </c>
      <c r="F1085" s="1">
        <f t="shared" si="872"/>
        <v>1.1011275473443793</v>
      </c>
      <c r="G1085" s="1">
        <f t="shared" si="872"/>
        <v>1.1011276037071085</v>
      </c>
      <c r="H1085" s="1">
        <f t="shared" si="838"/>
        <v>1.3791280132914943</v>
      </c>
      <c r="I1085" s="1">
        <f t="shared" si="828"/>
        <v>24.097043084223223</v>
      </c>
      <c r="J1085" s="1">
        <f>VLOOKUP($I1085,Graph!$D$3:$M$50,col)</f>
        <v>6.1000000000000004E-3</v>
      </c>
      <c r="K1085" s="1">
        <f>VLOOKUP($I1085,Graph!$D$3:$M$50,col+1)</f>
        <v>4.8999999999999998E-3</v>
      </c>
      <c r="L1085" s="1">
        <f t="shared" si="839"/>
        <v>5.3E-3</v>
      </c>
      <c r="M1085" s="1">
        <f t="shared" si="834"/>
        <v>0.64031666666666653</v>
      </c>
      <c r="N1085" s="1">
        <f t="shared" si="840"/>
        <v>1.0786999999999913</v>
      </c>
      <c r="O1085" s="1">
        <f t="shared" si="841"/>
        <v>5.3301131906583574E-2</v>
      </c>
      <c r="P1085" s="1">
        <f t="shared" si="842"/>
        <v>1.0961864093713207</v>
      </c>
      <c r="Q1085" s="1">
        <f t="shared" si="843"/>
        <v>1.0960169822788755</v>
      </c>
      <c r="R1085" s="1">
        <f t="shared" si="844"/>
        <v>1.0960110270248276</v>
      </c>
      <c r="S1085" s="1">
        <f t="shared" si="845"/>
        <v>1.0960108175252734</v>
      </c>
      <c r="T1085" s="1">
        <f t="shared" si="846"/>
        <v>0.97650958201882865</v>
      </c>
      <c r="U1085" s="1">
        <f t="shared" si="847"/>
        <v>1.3404736456034736</v>
      </c>
      <c r="V1085" s="2">
        <f t="shared" si="829"/>
        <v>23.869774751040797</v>
      </c>
      <c r="W1085" s="1">
        <f>VLOOKUP(V1085,Graph!$D$3:$M$50,col)</f>
        <v>6.1000000000000004E-3</v>
      </c>
      <c r="X1085" s="1">
        <f>VLOOKUP(V1085,Graph!$D$3:$M$50,col+1)</f>
        <v>4.8999999999999998E-3</v>
      </c>
      <c r="Y1085" s="1">
        <f t="shared" si="848"/>
        <v>5.3E-3</v>
      </c>
      <c r="Z1085" s="1">
        <f t="shared" si="830"/>
        <v>0.64031666666666653</v>
      </c>
      <c r="AA1085" s="2">
        <f t="shared" si="849"/>
        <v>1.0786999999999913</v>
      </c>
      <c r="AB1085" s="1">
        <f t="shared" si="850"/>
        <v>5.3301131906583574E-2</v>
      </c>
      <c r="AC1085" s="1">
        <f t="shared" si="851"/>
        <v>1.0960108101550823</v>
      </c>
      <c r="AD1085" s="1">
        <f t="shared" si="852"/>
        <v>1.0960108098957986</v>
      </c>
      <c r="AE1085" s="1">
        <f t="shared" si="853"/>
        <v>1.0960108098866772</v>
      </c>
      <c r="AF1085" s="1">
        <f t="shared" si="854"/>
        <v>1.0960108098863564</v>
      </c>
      <c r="AG1085" s="1">
        <f t="shared" si="855"/>
        <v>0.97650958201882865</v>
      </c>
      <c r="AH1085" s="1">
        <f t="shared" si="856"/>
        <v>1.3404736362607126</v>
      </c>
      <c r="AI1085" s="2">
        <f t="shared" si="831"/>
        <v>23.86977469558537</v>
      </c>
      <c r="AJ1085" s="1">
        <f>VLOOKUP(AI1085,Graph!$D$3:$M$50,col)</f>
        <v>6.1000000000000004E-3</v>
      </c>
      <c r="AK1085" s="1">
        <f>VLOOKUP(AI1085,Graph!$D$3:$M$50,col+1)</f>
        <v>4.8999999999999998E-3</v>
      </c>
      <c r="AL1085" s="1">
        <f t="shared" si="857"/>
        <v>5.3E-3</v>
      </c>
      <c r="AM1085" s="1">
        <f t="shared" si="832"/>
        <v>0.64031666666666653</v>
      </c>
      <c r="AN1085" s="2">
        <f t="shared" si="858"/>
        <v>1.0786999999999913</v>
      </c>
      <c r="AO1085" s="1">
        <f t="shared" si="859"/>
        <v>5.3301131906583574E-2</v>
      </c>
      <c r="AP1085" s="1">
        <f t="shared" si="860"/>
        <v>1.0960108098863448</v>
      </c>
      <c r="AQ1085" s="1">
        <f t="shared" si="861"/>
        <v>1.0960108098863448</v>
      </c>
      <c r="AR1085" s="1">
        <f t="shared" si="862"/>
        <v>1.0960108098863448</v>
      </c>
      <c r="AS1085" s="1">
        <f t="shared" si="863"/>
        <v>1.0960108098863448</v>
      </c>
      <c r="AT1085" s="1">
        <f t="shared" si="864"/>
        <v>0.97650958201882865</v>
      </c>
      <c r="AU1085" s="1">
        <f t="shared" si="865"/>
        <v>1.3404736362606986</v>
      </c>
      <c r="AV1085" s="2">
        <f t="shared" si="866"/>
        <v>1084</v>
      </c>
      <c r="AW1085" s="1">
        <f t="shared" si="867"/>
        <v>1340.4736362606986</v>
      </c>
      <c r="AX1085" s="1">
        <f t="shared" si="868"/>
        <v>0.97650958201882865</v>
      </c>
      <c r="AY1085" s="1">
        <f t="shared" si="869"/>
        <v>1.0960108098863448</v>
      </c>
      <c r="AZ1085" s="1">
        <f t="shared" si="870"/>
        <v>5.3E-3</v>
      </c>
      <c r="BA1085" s="1">
        <f t="shared" si="871"/>
        <v>23.86977469558537</v>
      </c>
    </row>
    <row r="1086" spans="1:53">
      <c r="A1086" s="2">
        <f t="shared" si="836"/>
        <v>1.0849999999999913</v>
      </c>
      <c r="B1086" s="1">
        <f t="shared" si="826"/>
        <v>1.1525714999999912</v>
      </c>
      <c r="C1086" s="1">
        <f t="shared" si="837"/>
        <v>5.5625090961228515E-2</v>
      </c>
      <c r="D1086" s="1">
        <f t="shared" si="827"/>
        <v>1.1010897656637044</v>
      </c>
      <c r="E1086" s="1">
        <f t="shared" si="872"/>
        <v>1.1011305660747572</v>
      </c>
      <c r="F1086" s="1">
        <f t="shared" si="872"/>
        <v>1.101132085846696</v>
      </c>
      <c r="G1086" s="1">
        <f t="shared" si="872"/>
        <v>1.101132142445741</v>
      </c>
      <c r="H1086" s="1">
        <f t="shared" si="838"/>
        <v>1.381042533319087</v>
      </c>
      <c r="I1086" s="1">
        <f t="shared" si="828"/>
        <v>24.10818851804515</v>
      </c>
      <c r="J1086" s="1">
        <f>VLOOKUP($I1086,Graph!$D$3:$M$50,col)</f>
        <v>6.1000000000000004E-3</v>
      </c>
      <c r="K1086" s="1">
        <f>VLOOKUP($I1086,Graph!$D$3:$M$50,col+1)</f>
        <v>4.8999999999999998E-3</v>
      </c>
      <c r="L1086" s="1">
        <f t="shared" si="839"/>
        <v>5.3E-3</v>
      </c>
      <c r="M1086" s="1">
        <f t="shared" si="834"/>
        <v>0.64031666666666653</v>
      </c>
      <c r="N1086" s="1">
        <f t="shared" si="840"/>
        <v>1.0796999999999912</v>
      </c>
      <c r="O1086" s="1">
        <f t="shared" si="841"/>
        <v>5.330356907611062E-2</v>
      </c>
      <c r="P1086" s="1">
        <f t="shared" si="842"/>
        <v>1.0961917128763412</v>
      </c>
      <c r="Q1086" s="1">
        <f t="shared" si="843"/>
        <v>1.0960223008166174</v>
      </c>
      <c r="R1086" s="1">
        <f t="shared" si="844"/>
        <v>1.09601634572952</v>
      </c>
      <c r="S1086" s="1">
        <f t="shared" si="845"/>
        <v>1.0960161362231493</v>
      </c>
      <c r="T1086" s="1">
        <f t="shared" si="846"/>
        <v>0.97651621507557251</v>
      </c>
      <c r="U1086" s="1">
        <f t="shared" si="847"/>
        <v>1.3423446042819533</v>
      </c>
      <c r="V1086" s="2">
        <f t="shared" si="829"/>
        <v>23.880874956996752</v>
      </c>
      <c r="W1086" s="1">
        <f>VLOOKUP(V1086,Graph!$D$3:$M$50,col)</f>
        <v>6.1000000000000004E-3</v>
      </c>
      <c r="X1086" s="1">
        <f>VLOOKUP(V1086,Graph!$D$3:$M$50,col+1)</f>
        <v>4.8999999999999998E-3</v>
      </c>
      <c r="Y1086" s="1">
        <f t="shared" si="848"/>
        <v>5.3E-3</v>
      </c>
      <c r="Z1086" s="1">
        <f t="shared" si="830"/>
        <v>0.64031666666666653</v>
      </c>
      <c r="AA1086" s="2">
        <f t="shared" si="849"/>
        <v>1.0796999999999912</v>
      </c>
      <c r="AB1086" s="1">
        <f t="shared" si="850"/>
        <v>5.330356907611062E-2</v>
      </c>
      <c r="AC1086" s="1">
        <f t="shared" si="851"/>
        <v>1.0960161288522721</v>
      </c>
      <c r="AD1086" s="1">
        <f t="shared" si="852"/>
        <v>1.0960161285929486</v>
      </c>
      <c r="AE1086" s="1">
        <f t="shared" si="853"/>
        <v>1.096016128583825</v>
      </c>
      <c r="AF1086" s="1">
        <f t="shared" si="854"/>
        <v>1.0960161285835042</v>
      </c>
      <c r="AG1086" s="1">
        <f t="shared" si="855"/>
        <v>0.97651621507557251</v>
      </c>
      <c r="AH1086" s="1">
        <f t="shared" si="856"/>
        <v>1.3423445949253059</v>
      </c>
      <c r="AI1086" s="2">
        <f t="shared" si="831"/>
        <v>23.88087490151052</v>
      </c>
      <c r="AJ1086" s="1">
        <f>VLOOKUP(AI1086,Graph!$D$3:$M$50,col)</f>
        <v>6.1000000000000004E-3</v>
      </c>
      <c r="AK1086" s="1">
        <f>VLOOKUP(AI1086,Graph!$D$3:$M$50,col+1)</f>
        <v>4.8999999999999998E-3</v>
      </c>
      <c r="AL1086" s="1">
        <f t="shared" si="857"/>
        <v>5.3E-3</v>
      </c>
      <c r="AM1086" s="1">
        <f t="shared" si="832"/>
        <v>0.64031666666666653</v>
      </c>
      <c r="AN1086" s="2">
        <f t="shared" si="858"/>
        <v>1.0796999999999912</v>
      </c>
      <c r="AO1086" s="1">
        <f t="shared" si="859"/>
        <v>5.330356907611062E-2</v>
      </c>
      <c r="AP1086" s="1">
        <f t="shared" si="860"/>
        <v>1.0960161285834928</v>
      </c>
      <c r="AQ1086" s="1">
        <f t="shared" si="861"/>
        <v>1.0960161285834926</v>
      </c>
      <c r="AR1086" s="1">
        <f t="shared" si="862"/>
        <v>1.0960161285834924</v>
      </c>
      <c r="AS1086" s="1">
        <f t="shared" si="863"/>
        <v>1.0960161285834924</v>
      </c>
      <c r="AT1086" s="1">
        <f t="shared" si="864"/>
        <v>0.97651621507557251</v>
      </c>
      <c r="AU1086" s="1">
        <f t="shared" si="865"/>
        <v>1.3423445949252919</v>
      </c>
      <c r="AV1086" s="2">
        <f t="shared" si="866"/>
        <v>1085</v>
      </c>
      <c r="AW1086" s="1">
        <f t="shared" si="867"/>
        <v>1342.3445949252919</v>
      </c>
      <c r="AX1086" s="1">
        <f t="shared" si="868"/>
        <v>0.97651621507557251</v>
      </c>
      <c r="AY1086" s="1">
        <f t="shared" si="869"/>
        <v>1.0960161285834924</v>
      </c>
      <c r="AZ1086" s="1">
        <f t="shared" si="870"/>
        <v>5.3E-3</v>
      </c>
      <c r="BA1086" s="1">
        <f t="shared" si="871"/>
        <v>23.88087490151052</v>
      </c>
    </row>
    <row r="1087" spans="1:53">
      <c r="A1087" s="2">
        <f t="shared" si="836"/>
        <v>1.0859999999999912</v>
      </c>
      <c r="B1087" s="1">
        <f t="shared" si="826"/>
        <v>1.1536126666666577</v>
      </c>
      <c r="C1087" s="1">
        <f t="shared" si="837"/>
        <v>5.5627126867995452E-2</v>
      </c>
      <c r="D1087" s="1">
        <f t="shared" si="827"/>
        <v>1.1010941238327518</v>
      </c>
      <c r="E1087" s="1">
        <f t="shared" si="872"/>
        <v>1.1011350902849182</v>
      </c>
      <c r="F1087" s="1">
        <f t="shared" si="872"/>
        <v>1.1011366163180136</v>
      </c>
      <c r="G1087" s="1">
        <f t="shared" si="872"/>
        <v>1.1011366731530332</v>
      </c>
      <c r="H1087" s="1">
        <f t="shared" si="838"/>
        <v>1.3829579388499045</v>
      </c>
      <c r="I1087" s="1">
        <f t="shared" si="828"/>
        <v>24.119328803956854</v>
      </c>
      <c r="J1087" s="1">
        <f>VLOOKUP($I1087,Graph!$D$3:$M$50,col)</f>
        <v>6.1000000000000004E-3</v>
      </c>
      <c r="K1087" s="1">
        <f>VLOOKUP($I1087,Graph!$D$3:$M$50,col+1)</f>
        <v>4.8999999999999998E-3</v>
      </c>
      <c r="L1087" s="1">
        <f t="shared" si="839"/>
        <v>5.3E-3</v>
      </c>
      <c r="M1087" s="1">
        <f t="shared" si="834"/>
        <v>0.64031666666666653</v>
      </c>
      <c r="N1087" s="1">
        <f t="shared" si="840"/>
        <v>1.0806999999999911</v>
      </c>
      <c r="O1087" s="1">
        <f t="shared" si="841"/>
        <v>5.330600190198187E-2</v>
      </c>
      <c r="P1087" s="1">
        <f t="shared" si="842"/>
        <v>1.0961970070321094</v>
      </c>
      <c r="Q1087" s="1">
        <f t="shared" si="843"/>
        <v>1.0960276099829542</v>
      </c>
      <c r="R1087" s="1">
        <f t="shared" si="844"/>
        <v>1.096021655062726</v>
      </c>
      <c r="S1087" s="1">
        <f t="shared" si="845"/>
        <v>1.0960214455495592</v>
      </c>
      <c r="T1087" s="1">
        <f t="shared" si="846"/>
        <v>0.97652283593171929</v>
      </c>
      <c r="U1087" s="1">
        <f t="shared" si="847"/>
        <v>1.3442164331793243</v>
      </c>
      <c r="V1087" s="2">
        <f t="shared" si="829"/>
        <v>23.891970009163501</v>
      </c>
      <c r="W1087" s="1">
        <f>VLOOKUP(V1087,Graph!$D$3:$M$50,col)</f>
        <v>6.1000000000000004E-3</v>
      </c>
      <c r="X1087" s="1">
        <f>VLOOKUP(V1087,Graph!$D$3:$M$50,col+1)</f>
        <v>4.8999999999999998E-3</v>
      </c>
      <c r="Y1087" s="1">
        <f t="shared" si="848"/>
        <v>5.3E-3</v>
      </c>
      <c r="Z1087" s="1">
        <f t="shared" si="830"/>
        <v>0.64031666666666653</v>
      </c>
      <c r="AA1087" s="2">
        <f t="shared" si="849"/>
        <v>1.0806999999999911</v>
      </c>
      <c r="AB1087" s="1">
        <f t="shared" si="850"/>
        <v>5.330600190198187E-2</v>
      </c>
      <c r="AC1087" s="1">
        <f t="shared" si="851"/>
        <v>1.0960214381779967</v>
      </c>
      <c r="AD1087" s="1">
        <f t="shared" si="852"/>
        <v>1.0960214379186339</v>
      </c>
      <c r="AE1087" s="1">
        <f t="shared" si="853"/>
        <v>1.0960214379095083</v>
      </c>
      <c r="AF1087" s="1">
        <f t="shared" si="854"/>
        <v>1.0960214379091873</v>
      </c>
      <c r="AG1087" s="1">
        <f t="shared" si="855"/>
        <v>0.97652283593171929</v>
      </c>
      <c r="AH1087" s="1">
        <f t="shared" si="856"/>
        <v>1.3442164238087841</v>
      </c>
      <c r="AI1087" s="2">
        <f t="shared" si="831"/>
        <v>23.891969953646484</v>
      </c>
      <c r="AJ1087" s="1">
        <f>VLOOKUP(AI1087,Graph!$D$3:$M$50,col)</f>
        <v>6.1000000000000004E-3</v>
      </c>
      <c r="AK1087" s="1">
        <f>VLOOKUP(AI1087,Graph!$D$3:$M$50,col+1)</f>
        <v>4.8999999999999998E-3</v>
      </c>
      <c r="AL1087" s="1">
        <f t="shared" si="857"/>
        <v>5.3E-3</v>
      </c>
      <c r="AM1087" s="1">
        <f t="shared" si="832"/>
        <v>0.64031666666666653</v>
      </c>
      <c r="AN1087" s="2">
        <f t="shared" si="858"/>
        <v>1.0806999999999911</v>
      </c>
      <c r="AO1087" s="1">
        <f t="shared" si="859"/>
        <v>5.330600190198187E-2</v>
      </c>
      <c r="AP1087" s="1">
        <f t="shared" si="860"/>
        <v>1.0960214379091757</v>
      </c>
      <c r="AQ1087" s="1">
        <f t="shared" si="861"/>
        <v>1.0960214379091753</v>
      </c>
      <c r="AR1087" s="1">
        <f t="shared" si="862"/>
        <v>1.0960214379091755</v>
      </c>
      <c r="AS1087" s="1">
        <f t="shared" si="863"/>
        <v>1.0960214379091757</v>
      </c>
      <c r="AT1087" s="1">
        <f t="shared" si="864"/>
        <v>0.97652283593171929</v>
      </c>
      <c r="AU1087" s="1">
        <f t="shared" si="865"/>
        <v>1.3442164238087697</v>
      </c>
      <c r="AV1087" s="2">
        <f t="shared" si="866"/>
        <v>1086</v>
      </c>
      <c r="AW1087" s="1">
        <f t="shared" si="867"/>
        <v>1344.2164238087696</v>
      </c>
      <c r="AX1087" s="1">
        <f t="shared" si="868"/>
        <v>0.97652283593171929</v>
      </c>
      <c r="AY1087" s="1">
        <f t="shared" si="869"/>
        <v>1.0960214379091757</v>
      </c>
      <c r="AZ1087" s="1">
        <f t="shared" si="870"/>
        <v>5.3E-3</v>
      </c>
      <c r="BA1087" s="1">
        <f t="shared" si="871"/>
        <v>23.891969953646484</v>
      </c>
    </row>
    <row r="1088" spans="1:53">
      <c r="A1088" s="2">
        <f t="shared" si="836"/>
        <v>1.0869999999999911</v>
      </c>
      <c r="B1088" s="1">
        <f t="shared" si="826"/>
        <v>1.1546538333333243</v>
      </c>
      <c r="C1088" s="1">
        <f t="shared" si="837"/>
        <v>5.5629159140310337E-2</v>
      </c>
      <c r="D1088" s="1">
        <f t="shared" si="827"/>
        <v>1.1010984742733114</v>
      </c>
      <c r="E1088" s="1">
        <f t="shared" si="872"/>
        <v>1.1011396064950092</v>
      </c>
      <c r="F1088" s="1">
        <f t="shared" si="872"/>
        <v>1.1011411387796286</v>
      </c>
      <c r="G1088" s="1">
        <f t="shared" si="872"/>
        <v>1.1011411958502821</v>
      </c>
      <c r="H1088" s="1">
        <f t="shared" si="838"/>
        <v>1.3848742294746204</v>
      </c>
      <c r="I1088" s="1">
        <f t="shared" si="828"/>
        <v>24.130463949081992</v>
      </c>
      <c r="J1088" s="1">
        <f>VLOOKUP($I1088,Graph!$D$3:$M$50,col)</f>
        <v>6.1000000000000004E-3</v>
      </c>
      <c r="K1088" s="1">
        <f>VLOOKUP($I1088,Graph!$D$3:$M$50,col+1)</f>
        <v>4.8999999999999998E-3</v>
      </c>
      <c r="L1088" s="1">
        <f t="shared" si="839"/>
        <v>5.3E-3</v>
      </c>
      <c r="M1088" s="1">
        <f t="shared" si="834"/>
        <v>0.64031666666666653</v>
      </c>
      <c r="N1088" s="1">
        <f t="shared" si="840"/>
        <v>1.081699999999991</v>
      </c>
      <c r="O1088" s="1">
        <f t="shared" si="841"/>
        <v>5.3308430395797343E-2</v>
      </c>
      <c r="P1088" s="1">
        <f t="shared" si="842"/>
        <v>1.0962022918633219</v>
      </c>
      <c r="Q1088" s="1">
        <f t="shared" si="843"/>
        <v>1.0960329098026305</v>
      </c>
      <c r="R1088" s="1">
        <f t="shared" si="844"/>
        <v>1.0960269550491897</v>
      </c>
      <c r="S1088" s="1">
        <f t="shared" si="845"/>
        <v>1.0960267455292461</v>
      </c>
      <c r="T1088" s="1">
        <f t="shared" si="846"/>
        <v>0.97652944462089997</v>
      </c>
      <c r="U1088" s="1">
        <f t="shared" si="847"/>
        <v>1.3460891318910198</v>
      </c>
      <c r="V1088" s="2">
        <f t="shared" si="829"/>
        <v>23.90305991470883</v>
      </c>
      <c r="W1088" s="1">
        <f>VLOOKUP(V1088,Graph!$D$3:$M$50,col)</f>
        <v>6.1000000000000004E-3</v>
      </c>
      <c r="X1088" s="1">
        <f>VLOOKUP(V1088,Graph!$D$3:$M$50,col+1)</f>
        <v>4.8999999999999998E-3</v>
      </c>
      <c r="Y1088" s="1">
        <f t="shared" si="848"/>
        <v>5.3E-3</v>
      </c>
      <c r="Z1088" s="1">
        <f t="shared" si="830"/>
        <v>0.64031666666666653</v>
      </c>
      <c r="AA1088" s="2">
        <f t="shared" si="849"/>
        <v>1.081699999999991</v>
      </c>
      <c r="AB1088" s="1">
        <f t="shared" si="850"/>
        <v>5.3308430395797343E-2</v>
      </c>
      <c r="AC1088" s="1">
        <f t="shared" si="851"/>
        <v>1.0960267381570006</v>
      </c>
      <c r="AD1088" s="1">
        <f t="shared" si="852"/>
        <v>1.0960267378975976</v>
      </c>
      <c r="AE1088" s="1">
        <f t="shared" si="853"/>
        <v>1.0960267378884703</v>
      </c>
      <c r="AF1088" s="1">
        <f t="shared" si="854"/>
        <v>1.096026737888149</v>
      </c>
      <c r="AG1088" s="1">
        <f t="shared" si="855"/>
        <v>0.97652944462089997</v>
      </c>
      <c r="AH1088" s="1">
        <f t="shared" si="856"/>
        <v>1.3460891225065794</v>
      </c>
      <c r="AI1088" s="2">
        <f t="shared" si="831"/>
        <v>23.903059859161033</v>
      </c>
      <c r="AJ1088" s="1">
        <f>VLOOKUP(AI1088,Graph!$D$3:$M$50,col)</f>
        <v>6.1000000000000004E-3</v>
      </c>
      <c r="AK1088" s="1">
        <f>VLOOKUP(AI1088,Graph!$D$3:$M$50,col+1)</f>
        <v>4.8999999999999998E-3</v>
      </c>
      <c r="AL1088" s="1">
        <f t="shared" si="857"/>
        <v>5.3E-3</v>
      </c>
      <c r="AM1088" s="1">
        <f t="shared" si="832"/>
        <v>0.64031666666666653</v>
      </c>
      <c r="AN1088" s="2">
        <f t="shared" si="858"/>
        <v>1.081699999999991</v>
      </c>
      <c r="AO1088" s="1">
        <f t="shared" si="859"/>
        <v>5.3308430395797343E-2</v>
      </c>
      <c r="AP1088" s="1">
        <f t="shared" si="860"/>
        <v>1.0960267378881376</v>
      </c>
      <c r="AQ1088" s="1">
        <f t="shared" si="861"/>
        <v>1.0960267378881374</v>
      </c>
      <c r="AR1088" s="1">
        <f t="shared" si="862"/>
        <v>1.0960267378881376</v>
      </c>
      <c r="AS1088" s="1">
        <f t="shared" si="863"/>
        <v>1.0960267378881374</v>
      </c>
      <c r="AT1088" s="1">
        <f t="shared" si="864"/>
        <v>0.97652944462089997</v>
      </c>
      <c r="AU1088" s="1">
        <f t="shared" si="865"/>
        <v>1.3460891225065652</v>
      </c>
      <c r="AV1088" s="2">
        <f t="shared" si="866"/>
        <v>1087</v>
      </c>
      <c r="AW1088" s="1">
        <f t="shared" si="867"/>
        <v>1346.0891225065652</v>
      </c>
      <c r="AX1088" s="1">
        <f t="shared" si="868"/>
        <v>0.97652944462089997</v>
      </c>
      <c r="AY1088" s="1">
        <f t="shared" si="869"/>
        <v>1.0960267378881374</v>
      </c>
      <c r="AZ1088" s="1">
        <f t="shared" si="870"/>
        <v>5.3E-3</v>
      </c>
      <c r="BA1088" s="1">
        <f t="shared" si="871"/>
        <v>23.903059859161033</v>
      </c>
    </row>
    <row r="1089" spans="1:53">
      <c r="A1089" s="2">
        <f t="shared" si="836"/>
        <v>1.087999999999991</v>
      </c>
      <c r="B1089" s="1">
        <f t="shared" si="826"/>
        <v>1.1556949999999908</v>
      </c>
      <c r="C1089" s="1">
        <f t="shared" si="837"/>
        <v>5.5631187787895699E-2</v>
      </c>
      <c r="D1089" s="1">
        <f t="shared" si="827"/>
        <v>1.1011028170059209</v>
      </c>
      <c r="E1089" s="1">
        <f t="shared" si="872"/>
        <v>1.1011441147262298</v>
      </c>
      <c r="F1089" s="1">
        <f t="shared" si="872"/>
        <v>1.1011456532527613</v>
      </c>
      <c r="G1089" s="1">
        <f t="shared" si="872"/>
        <v>1.101145710558709</v>
      </c>
      <c r="H1089" s="1">
        <f t="shared" si="838"/>
        <v>1.3867914047844756</v>
      </c>
      <c r="I1089" s="1">
        <f t="shared" si="828"/>
        <v>24.141593960527825</v>
      </c>
      <c r="J1089" s="1">
        <f>VLOOKUP($I1089,Graph!$D$3:$M$50,col)</f>
        <v>6.1000000000000004E-3</v>
      </c>
      <c r="K1089" s="1">
        <f>VLOOKUP($I1089,Graph!$D$3:$M$50,col+1)</f>
        <v>4.8999999999999998E-3</v>
      </c>
      <c r="L1089" s="1">
        <f t="shared" si="839"/>
        <v>5.3E-3</v>
      </c>
      <c r="M1089" s="1">
        <f t="shared" si="834"/>
        <v>0.64031666666666653</v>
      </c>
      <c r="N1089" s="1">
        <f t="shared" si="840"/>
        <v>1.0826999999999909</v>
      </c>
      <c r="O1089" s="1">
        <f t="shared" si="841"/>
        <v>5.3310854569115801E-2</v>
      </c>
      <c r="P1089" s="1">
        <f t="shared" si="842"/>
        <v>1.0962075673945886</v>
      </c>
      <c r="Q1089" s="1">
        <f t="shared" si="843"/>
        <v>1.0960382003003026</v>
      </c>
      <c r="R1089" s="1">
        <f t="shared" si="844"/>
        <v>1.0960322457135672</v>
      </c>
      <c r="S1089" s="1">
        <f t="shared" si="845"/>
        <v>1.096032036186867</v>
      </c>
      <c r="T1089" s="1">
        <f t="shared" si="846"/>
        <v>0.97653604117662207</v>
      </c>
      <c r="U1089" s="1">
        <f t="shared" si="847"/>
        <v>1.3479627000130365</v>
      </c>
      <c r="V1089" s="2">
        <f t="shared" si="829"/>
        <v>23.914144680783902</v>
      </c>
      <c r="W1089" s="1">
        <f>VLOOKUP(V1089,Graph!$D$3:$M$50,col)</f>
        <v>6.1000000000000004E-3</v>
      </c>
      <c r="X1089" s="1">
        <f>VLOOKUP(V1089,Graph!$D$3:$M$50,col+1)</f>
        <v>4.8999999999999998E-3</v>
      </c>
      <c r="Y1089" s="1">
        <f t="shared" si="848"/>
        <v>5.3E-3</v>
      </c>
      <c r="Z1089" s="1">
        <f t="shared" si="830"/>
        <v>0.64031666666666653</v>
      </c>
      <c r="AA1089" s="2">
        <f t="shared" si="849"/>
        <v>1.0826999999999909</v>
      </c>
      <c r="AB1089" s="1">
        <f t="shared" si="850"/>
        <v>5.3310854569115801E-2</v>
      </c>
      <c r="AC1089" s="1">
        <f t="shared" si="851"/>
        <v>1.0960320288139396</v>
      </c>
      <c r="AD1089" s="1">
        <f t="shared" si="852"/>
        <v>1.0960320285544971</v>
      </c>
      <c r="AE1089" s="1">
        <f t="shared" si="853"/>
        <v>1.0960320285453677</v>
      </c>
      <c r="AF1089" s="1">
        <f t="shared" si="854"/>
        <v>1.0960320285450464</v>
      </c>
      <c r="AG1089" s="1">
        <f t="shared" si="855"/>
        <v>0.97653604117662207</v>
      </c>
      <c r="AH1089" s="1">
        <f t="shared" si="856"/>
        <v>1.34796269061469</v>
      </c>
      <c r="AI1089" s="2">
        <f t="shared" si="831"/>
        <v>23.914144625205356</v>
      </c>
      <c r="AJ1089" s="1">
        <f>VLOOKUP(AI1089,Graph!$D$3:$M$50,col)</f>
        <v>6.1000000000000004E-3</v>
      </c>
      <c r="AK1089" s="1">
        <f>VLOOKUP(AI1089,Graph!$D$3:$M$50,col+1)</f>
        <v>4.8999999999999998E-3</v>
      </c>
      <c r="AL1089" s="1">
        <f t="shared" si="857"/>
        <v>5.3E-3</v>
      </c>
      <c r="AM1089" s="1">
        <f t="shared" si="832"/>
        <v>0.64031666666666653</v>
      </c>
      <c r="AN1089" s="2">
        <f t="shared" si="858"/>
        <v>1.0826999999999909</v>
      </c>
      <c r="AO1089" s="1">
        <f t="shared" si="859"/>
        <v>5.3310854569115801E-2</v>
      </c>
      <c r="AP1089" s="1">
        <f t="shared" si="860"/>
        <v>1.0960320285450351</v>
      </c>
      <c r="AQ1089" s="1">
        <f t="shared" si="861"/>
        <v>1.0960320285450347</v>
      </c>
      <c r="AR1089" s="1">
        <f t="shared" si="862"/>
        <v>1.0960320285450349</v>
      </c>
      <c r="AS1089" s="1">
        <f t="shared" si="863"/>
        <v>1.0960320285450347</v>
      </c>
      <c r="AT1089" s="1">
        <f t="shared" si="864"/>
        <v>0.97653604117662207</v>
      </c>
      <c r="AU1089" s="1">
        <f t="shared" si="865"/>
        <v>1.3479626906146756</v>
      </c>
      <c r="AV1089" s="2">
        <f t="shared" si="866"/>
        <v>1088</v>
      </c>
      <c r="AW1089" s="1">
        <f t="shared" si="867"/>
        <v>1347.9626906146755</v>
      </c>
      <c r="AX1089" s="1">
        <f t="shared" si="868"/>
        <v>0.97653604117662207</v>
      </c>
      <c r="AY1089" s="1">
        <f t="shared" si="869"/>
        <v>1.0960320285450347</v>
      </c>
      <c r="AZ1089" s="1">
        <f t="shared" si="870"/>
        <v>5.3E-3</v>
      </c>
      <c r="BA1089" s="1">
        <f t="shared" si="871"/>
        <v>23.914144625205356</v>
      </c>
    </row>
    <row r="1090" spans="1:53">
      <c r="A1090" s="2">
        <f t="shared" si="836"/>
        <v>1.0889999999999909</v>
      </c>
      <c r="B1090" s="1">
        <f t="shared" si="826"/>
        <v>1.1567361666666574</v>
      </c>
      <c r="C1090" s="1">
        <f t="shared" si="837"/>
        <v>5.5633212820439447E-2</v>
      </c>
      <c r="D1090" s="1">
        <f t="shared" si="827"/>
        <v>1.1011071520510454</v>
      </c>
      <c r="E1090" s="1">
        <f t="shared" si="872"/>
        <v>1.1011486149997045</v>
      </c>
      <c r="F1090" s="1">
        <f t="shared" si="872"/>
        <v>1.101150159758558</v>
      </c>
      <c r="G1090" s="1">
        <f t="shared" si="872"/>
        <v>1.1011502172994605</v>
      </c>
      <c r="H1090" s="1">
        <f t="shared" si="838"/>
        <v>1.3887094643712772</v>
      </c>
      <c r="I1090" s="1">
        <f t="shared" si="828"/>
        <v>24.152718845385245</v>
      </c>
      <c r="J1090" s="1">
        <f>VLOOKUP($I1090,Graph!$D$3:$M$50,col)</f>
        <v>6.1000000000000004E-3</v>
      </c>
      <c r="K1090" s="1">
        <f>VLOOKUP($I1090,Graph!$D$3:$M$50,col+1)</f>
        <v>4.8999999999999998E-3</v>
      </c>
      <c r="L1090" s="1">
        <f t="shared" si="839"/>
        <v>5.3E-3</v>
      </c>
      <c r="M1090" s="1">
        <f t="shared" si="834"/>
        <v>0.64031666666666653</v>
      </c>
      <c r="N1090" s="1">
        <f t="shared" si="840"/>
        <v>1.0836999999999908</v>
      </c>
      <c r="O1090" s="1">
        <f t="shared" si="841"/>
        <v>5.331327443345487E-2</v>
      </c>
      <c r="P1090" s="1">
        <f t="shared" si="842"/>
        <v>1.0962128336504329</v>
      </c>
      <c r="Q1090" s="1">
        <f t="shared" si="843"/>
        <v>1.0960434815005407</v>
      </c>
      <c r="R1090" s="1">
        <f t="shared" si="844"/>
        <v>1.0960375270804286</v>
      </c>
      <c r="S1090" s="1">
        <f t="shared" si="845"/>
        <v>1.0960373175469913</v>
      </c>
      <c r="T1090" s="1">
        <f t="shared" si="846"/>
        <v>0.97654262563227012</v>
      </c>
      <c r="U1090" s="1">
        <f t="shared" si="847"/>
        <v>1.349837137141934</v>
      </c>
      <c r="V1090" s="2">
        <f t="shared" si="829"/>
        <v>23.925224314523376</v>
      </c>
      <c r="W1090" s="1">
        <f>VLOOKUP(V1090,Graph!$D$3:$M$50,col)</f>
        <v>6.1000000000000004E-3</v>
      </c>
      <c r="X1090" s="1">
        <f>VLOOKUP(V1090,Graph!$D$3:$M$50,col+1)</f>
        <v>4.8999999999999998E-3</v>
      </c>
      <c r="Y1090" s="1">
        <f t="shared" si="848"/>
        <v>5.3E-3</v>
      </c>
      <c r="Z1090" s="1">
        <f t="shared" si="830"/>
        <v>0.64031666666666653</v>
      </c>
      <c r="AA1090" s="2">
        <f t="shared" si="849"/>
        <v>1.0836999999999908</v>
      </c>
      <c r="AB1090" s="1">
        <f t="shared" si="850"/>
        <v>5.331327443345487E-2</v>
      </c>
      <c r="AC1090" s="1">
        <f t="shared" si="851"/>
        <v>1.0960373101733836</v>
      </c>
      <c r="AD1090" s="1">
        <f t="shared" si="852"/>
        <v>1.0960373099139018</v>
      </c>
      <c r="AE1090" s="1">
        <f t="shared" si="853"/>
        <v>1.0960373099047707</v>
      </c>
      <c r="AF1090" s="1">
        <f t="shared" si="854"/>
        <v>1.0960373099044489</v>
      </c>
      <c r="AG1090" s="1">
        <f t="shared" si="855"/>
        <v>0.97654262563227012</v>
      </c>
      <c r="AH1090" s="1">
        <f t="shared" si="856"/>
        <v>1.3498371277296746</v>
      </c>
      <c r="AI1090" s="2">
        <f t="shared" si="831"/>
        <v>23.925224258914092</v>
      </c>
      <c r="AJ1090" s="1">
        <f>VLOOKUP(AI1090,Graph!$D$3:$M$50,col)</f>
        <v>6.1000000000000004E-3</v>
      </c>
      <c r="AK1090" s="1">
        <f>VLOOKUP(AI1090,Graph!$D$3:$M$50,col+1)</f>
        <v>4.8999999999999998E-3</v>
      </c>
      <c r="AL1090" s="1">
        <f t="shared" si="857"/>
        <v>5.3E-3</v>
      </c>
      <c r="AM1090" s="1">
        <f t="shared" si="832"/>
        <v>0.64031666666666653</v>
      </c>
      <c r="AN1090" s="2">
        <f t="shared" si="858"/>
        <v>1.0836999999999908</v>
      </c>
      <c r="AO1090" s="1">
        <f t="shared" si="859"/>
        <v>5.331327443345487E-2</v>
      </c>
      <c r="AP1090" s="1">
        <f t="shared" si="860"/>
        <v>1.0960373099044378</v>
      </c>
      <c r="AQ1090" s="1">
        <f t="shared" si="861"/>
        <v>1.0960373099044372</v>
      </c>
      <c r="AR1090" s="1">
        <f t="shared" si="862"/>
        <v>1.0960373099044372</v>
      </c>
      <c r="AS1090" s="1">
        <f t="shared" si="863"/>
        <v>1.0960373099044372</v>
      </c>
      <c r="AT1090" s="1">
        <f t="shared" si="864"/>
        <v>0.97654262563227012</v>
      </c>
      <c r="AU1090" s="1">
        <f t="shared" si="865"/>
        <v>1.3498371277296601</v>
      </c>
      <c r="AV1090" s="2">
        <f t="shared" si="866"/>
        <v>1089</v>
      </c>
      <c r="AW1090" s="1">
        <f t="shared" si="867"/>
        <v>1349.8371277296601</v>
      </c>
      <c r="AX1090" s="1">
        <f t="shared" si="868"/>
        <v>0.97654262563227012</v>
      </c>
      <c r="AY1090" s="1">
        <f t="shared" si="869"/>
        <v>1.0960373099044372</v>
      </c>
      <c r="AZ1090" s="1">
        <f t="shared" si="870"/>
        <v>5.3E-3</v>
      </c>
      <c r="BA1090" s="1">
        <f t="shared" si="871"/>
        <v>23.925224258914092</v>
      </c>
    </row>
    <row r="1091" spans="1:53">
      <c r="A1091" s="2">
        <f t="shared" si="836"/>
        <v>1.0899999999999908</v>
      </c>
      <c r="B1091" s="1">
        <f t="shared" ref="B1091:B1154" si="873">Ba*(A1091+rho)</f>
        <v>1.1577773333333239</v>
      </c>
      <c r="C1091" s="1">
        <f t="shared" si="837"/>
        <v>5.5635234247594915E-2</v>
      </c>
      <c r="D1091" s="1">
        <f t="shared" ref="D1091:D1154" si="874">SQRT(1.1-($C1091*1.1-POWER(1.1,1/3)+1)/($C1091-POWER(1.1,-2/3)/3))</f>
        <v>1.1011114794290768</v>
      </c>
      <c r="E1091" s="1">
        <f t="shared" si="872"/>
        <v>1.1011531073364815</v>
      </c>
      <c r="F1091" s="1">
        <f t="shared" si="872"/>
        <v>1.1011546583180902</v>
      </c>
      <c r="G1091" s="1">
        <f t="shared" si="872"/>
        <v>1.1011547160936084</v>
      </c>
      <c r="H1091" s="1">
        <f t="shared" si="838"/>
        <v>1.3906284078273969</v>
      </c>
      <c r="I1091" s="1">
        <f t="shared" ref="I1091:I1154" si="875">(L/nu)*POWER(gn*H1091/b,1/3)/10^5</f>
        <v>24.163838610728845</v>
      </c>
      <c r="J1091" s="1">
        <f>VLOOKUP($I1091,Graph!$D$3:$M$50,col)</f>
        <v>6.1000000000000004E-3</v>
      </c>
      <c r="K1091" s="1">
        <f>VLOOKUP($I1091,Graph!$D$3:$M$50,col+1)</f>
        <v>4.8999999999999998E-3</v>
      </c>
      <c r="L1091" s="1">
        <f t="shared" si="839"/>
        <v>5.3E-3</v>
      </c>
      <c r="M1091" s="1">
        <f t="shared" si="834"/>
        <v>0.64031666666666653</v>
      </c>
      <c r="N1091" s="1">
        <f t="shared" si="840"/>
        <v>1.0846999999999907</v>
      </c>
      <c r="O1091" s="1">
        <f t="shared" si="841"/>
        <v>5.3315690000291405E-2</v>
      </c>
      <c r="P1091" s="1">
        <f t="shared" si="842"/>
        <v>1.0962180906552912</v>
      </c>
      <c r="Q1091" s="1">
        <f t="shared" si="843"/>
        <v>1.0960487534278291</v>
      </c>
      <c r="R1091" s="1">
        <f t="shared" si="844"/>
        <v>1.0960427991742574</v>
      </c>
      <c r="S1091" s="1">
        <f t="shared" si="845"/>
        <v>1.0960425896341035</v>
      </c>
      <c r="T1091" s="1">
        <f t="shared" si="846"/>
        <v>0.97654919802110629</v>
      </c>
      <c r="U1091" s="1">
        <f t="shared" si="847"/>
        <v>1.3517124428748337</v>
      </c>
      <c r="V1091" s="2">
        <f t="shared" ref="V1091:V1154" si="876">(L/nu)*POWER(gn*U1091/b,1/3)/10^5</f>
        <v>23.936298823045405</v>
      </c>
      <c r="W1091" s="1">
        <f>VLOOKUP(V1091,Graph!$D$3:$M$50,col)</f>
        <v>6.1000000000000004E-3</v>
      </c>
      <c r="X1091" s="1">
        <f>VLOOKUP(V1091,Graph!$D$3:$M$50,col+1)</f>
        <v>4.8999999999999998E-3</v>
      </c>
      <c r="Y1091" s="1">
        <f t="shared" si="848"/>
        <v>5.3E-3</v>
      </c>
      <c r="Z1091" s="1">
        <f t="shared" ref="Z1091:Z1154" si="877">b-2*Y1091*L</f>
        <v>0.64031666666666653</v>
      </c>
      <c r="AA1091" s="2">
        <f t="shared" si="849"/>
        <v>1.0846999999999907</v>
      </c>
      <c r="AB1091" s="1">
        <f t="shared" si="850"/>
        <v>5.3315690000291405E-2</v>
      </c>
      <c r="AC1091" s="1">
        <f t="shared" si="851"/>
        <v>1.0960425822598163</v>
      </c>
      <c r="AD1091" s="1">
        <f t="shared" si="852"/>
        <v>1.0960425820002953</v>
      </c>
      <c r="AE1091" s="1">
        <f t="shared" si="853"/>
        <v>1.0960425819911617</v>
      </c>
      <c r="AF1091" s="1">
        <f t="shared" si="854"/>
        <v>1.0960425819908406</v>
      </c>
      <c r="AG1091" s="1">
        <f t="shared" si="855"/>
        <v>0.97654919802110629</v>
      </c>
      <c r="AH1091" s="1">
        <f t="shared" si="856"/>
        <v>1.3517124334486548</v>
      </c>
      <c r="AI1091" s="2">
        <f t="shared" ref="AI1091:AI1154" si="878">(L/nu)*POWER(gn*AH1091/b,1/3)/10^5</f>
        <v>23.936298767405404</v>
      </c>
      <c r="AJ1091" s="1">
        <f>VLOOKUP(AI1091,Graph!$D$3:$M$50,col)</f>
        <v>6.1000000000000004E-3</v>
      </c>
      <c r="AK1091" s="1">
        <f>VLOOKUP(AI1091,Graph!$D$3:$M$50,col+1)</f>
        <v>4.8999999999999998E-3</v>
      </c>
      <c r="AL1091" s="1">
        <f t="shared" si="857"/>
        <v>5.3E-3</v>
      </c>
      <c r="AM1091" s="1">
        <f t="shared" ref="AM1091:AM1154" si="879">b-2*AL1091*L</f>
        <v>0.64031666666666653</v>
      </c>
      <c r="AN1091" s="2">
        <f t="shared" si="858"/>
        <v>1.0846999999999907</v>
      </c>
      <c r="AO1091" s="1">
        <f t="shared" si="859"/>
        <v>5.3315690000291405E-2</v>
      </c>
      <c r="AP1091" s="1">
        <f t="shared" si="860"/>
        <v>1.096042581990829</v>
      </c>
      <c r="AQ1091" s="1">
        <f t="shared" si="861"/>
        <v>1.0960425819908286</v>
      </c>
      <c r="AR1091" s="1">
        <f t="shared" si="862"/>
        <v>1.0960425819908286</v>
      </c>
      <c r="AS1091" s="1">
        <f t="shared" si="863"/>
        <v>1.0960425819908286</v>
      </c>
      <c r="AT1091" s="1">
        <f t="shared" si="864"/>
        <v>0.97654919802110629</v>
      </c>
      <c r="AU1091" s="1">
        <f t="shared" si="865"/>
        <v>1.3517124334486401</v>
      </c>
      <c r="AV1091" s="2">
        <f t="shared" si="866"/>
        <v>1090</v>
      </c>
      <c r="AW1091" s="1">
        <f t="shared" si="867"/>
        <v>1351.71243344864</v>
      </c>
      <c r="AX1091" s="1">
        <f t="shared" si="868"/>
        <v>0.97654919802110629</v>
      </c>
      <c r="AY1091" s="1">
        <f t="shared" si="869"/>
        <v>1.0960425819908286</v>
      </c>
      <c r="AZ1091" s="1">
        <f t="shared" si="870"/>
        <v>5.3E-3</v>
      </c>
      <c r="BA1091" s="1">
        <f t="shared" si="871"/>
        <v>23.936298767405404</v>
      </c>
    </row>
    <row r="1092" spans="1:53">
      <c r="A1092" s="2">
        <f t="shared" si="836"/>
        <v>1.0909999999999906</v>
      </c>
      <c r="B1092" s="1">
        <f t="shared" si="873"/>
        <v>1.1588184999999904</v>
      </c>
      <c r="C1092" s="1">
        <f t="shared" si="837"/>
        <v>5.5637252078981153E-2</v>
      </c>
      <c r="D1092" s="1">
        <f t="shared" si="874"/>
        <v>1.1011157991603358</v>
      </c>
      <c r="E1092" s="1">
        <f t="shared" si="872"/>
        <v>1.101157591757538</v>
      </c>
      <c r="F1092" s="1">
        <f t="shared" si="872"/>
        <v>1.1011591489523547</v>
      </c>
      <c r="G1092" s="1">
        <f t="shared" si="872"/>
        <v>1.1011592069621507</v>
      </c>
      <c r="H1092" s="1">
        <f t="shared" si="838"/>
        <v>1.3925482347457698</v>
      </c>
      <c r="I1092" s="1">
        <f t="shared" si="875"/>
        <v>24.174953263616956</v>
      </c>
      <c r="J1092" s="1">
        <f>VLOOKUP($I1092,Graph!$D$3:$M$50,col)</f>
        <v>6.1000000000000004E-3</v>
      </c>
      <c r="K1092" s="1">
        <f>VLOOKUP($I1092,Graph!$D$3:$M$50,col+1)</f>
        <v>4.8999999999999998E-3</v>
      </c>
      <c r="L1092" s="1">
        <f t="shared" si="839"/>
        <v>5.3E-3</v>
      </c>
      <c r="M1092" s="1">
        <f t="shared" si="834"/>
        <v>0.64031666666666653</v>
      </c>
      <c r="N1092" s="1">
        <f t="shared" si="840"/>
        <v>1.0856999999999906</v>
      </c>
      <c r="O1092" s="1">
        <f t="shared" si="841"/>
        <v>5.3318101281061403E-2</v>
      </c>
      <c r="P1092" s="1">
        <f t="shared" si="842"/>
        <v>1.0962233384335156</v>
      </c>
      <c r="Q1092" s="1">
        <f t="shared" si="843"/>
        <v>1.0960540161065657</v>
      </c>
      <c r="R1092" s="1">
        <f t="shared" si="844"/>
        <v>1.0960480620194513</v>
      </c>
      <c r="S1092" s="1">
        <f t="shared" si="845"/>
        <v>1.0960478524725998</v>
      </c>
      <c r="T1092" s="1">
        <f t="shared" si="846"/>
        <v>0.97655575837627107</v>
      </c>
      <c r="U1092" s="1">
        <f t="shared" si="847"/>
        <v>1.3535886168094156</v>
      </c>
      <c r="V1092" s="2">
        <f t="shared" si="876"/>
        <v>23.947368213451718</v>
      </c>
      <c r="W1092" s="1">
        <f>VLOOKUP(V1092,Graph!$D$3:$M$50,col)</f>
        <v>6.1000000000000004E-3</v>
      </c>
      <c r="X1092" s="1">
        <f>VLOOKUP(V1092,Graph!$D$3:$M$50,col+1)</f>
        <v>4.8999999999999998E-3</v>
      </c>
      <c r="Y1092" s="1">
        <f t="shared" si="848"/>
        <v>5.3E-3</v>
      </c>
      <c r="Z1092" s="1">
        <f t="shared" si="877"/>
        <v>0.64031666666666653</v>
      </c>
      <c r="AA1092" s="2">
        <f t="shared" si="849"/>
        <v>1.0856999999999906</v>
      </c>
      <c r="AB1092" s="1">
        <f t="shared" si="850"/>
        <v>5.3318101281061403E-2</v>
      </c>
      <c r="AC1092" s="1">
        <f t="shared" si="851"/>
        <v>1.0960478450976356</v>
      </c>
      <c r="AD1092" s="1">
        <f t="shared" si="852"/>
        <v>1.0960478448380748</v>
      </c>
      <c r="AE1092" s="1">
        <f t="shared" si="853"/>
        <v>1.0960478448289399</v>
      </c>
      <c r="AF1092" s="1">
        <f t="shared" si="854"/>
        <v>1.0960478448286184</v>
      </c>
      <c r="AG1092" s="1">
        <f t="shared" si="855"/>
        <v>0.97655575837627107</v>
      </c>
      <c r="AH1092" s="1">
        <f t="shared" si="856"/>
        <v>1.3535886073693111</v>
      </c>
      <c r="AI1092" s="2">
        <f t="shared" si="878"/>
        <v>23.947368157781021</v>
      </c>
      <c r="AJ1092" s="1">
        <f>VLOOKUP(AI1092,Graph!$D$3:$M$50,col)</f>
        <v>6.1000000000000004E-3</v>
      </c>
      <c r="AK1092" s="1">
        <f>VLOOKUP(AI1092,Graph!$D$3:$M$50,col+1)</f>
        <v>4.8999999999999998E-3</v>
      </c>
      <c r="AL1092" s="1">
        <f t="shared" si="857"/>
        <v>5.3E-3</v>
      </c>
      <c r="AM1092" s="1">
        <f t="shared" si="879"/>
        <v>0.64031666666666653</v>
      </c>
      <c r="AN1092" s="2">
        <f t="shared" si="858"/>
        <v>1.0856999999999906</v>
      </c>
      <c r="AO1092" s="1">
        <f t="shared" si="859"/>
        <v>5.3318101281061403E-2</v>
      </c>
      <c r="AP1092" s="1">
        <f t="shared" si="860"/>
        <v>1.0960478448286071</v>
      </c>
      <c r="AQ1092" s="1">
        <f t="shared" si="861"/>
        <v>1.0960478448286066</v>
      </c>
      <c r="AR1092" s="1">
        <f t="shared" si="862"/>
        <v>1.0960478448286064</v>
      </c>
      <c r="AS1092" s="1">
        <f t="shared" si="863"/>
        <v>1.0960478448286066</v>
      </c>
      <c r="AT1092" s="1">
        <f t="shared" si="864"/>
        <v>0.97655575837627107</v>
      </c>
      <c r="AU1092" s="1">
        <f t="shared" si="865"/>
        <v>1.3535886073692966</v>
      </c>
      <c r="AV1092" s="2">
        <f t="shared" si="866"/>
        <v>1091</v>
      </c>
      <c r="AW1092" s="1">
        <f t="shared" si="867"/>
        <v>1353.5886073692966</v>
      </c>
      <c r="AX1092" s="1">
        <f t="shared" si="868"/>
        <v>0.97655575837627107</v>
      </c>
      <c r="AY1092" s="1">
        <f t="shared" si="869"/>
        <v>1.0960478448286066</v>
      </c>
      <c r="AZ1092" s="1">
        <f t="shared" si="870"/>
        <v>5.3E-3</v>
      </c>
      <c r="BA1092" s="1">
        <f t="shared" si="871"/>
        <v>23.947368157781021</v>
      </c>
    </row>
    <row r="1093" spans="1:53">
      <c r="A1093" s="2">
        <f t="shared" si="836"/>
        <v>1.0919999999999905</v>
      </c>
      <c r="B1093" s="1">
        <f t="shared" si="873"/>
        <v>1.159859666666657</v>
      </c>
      <c r="C1093" s="1">
        <f t="shared" si="837"/>
        <v>5.5639266324183034E-2</v>
      </c>
      <c r="D1093" s="1">
        <f t="shared" si="874"/>
        <v>1.101120111265071</v>
      </c>
      <c r="E1093" s="1">
        <f t="shared" si="872"/>
        <v>1.1011620682837742</v>
      </c>
      <c r="F1093" s="1">
        <f t="shared" si="872"/>
        <v>1.1011636316822744</v>
      </c>
      <c r="G1093" s="1">
        <f t="shared" si="872"/>
        <v>1.1011636899260115</v>
      </c>
      <c r="H1093" s="1">
        <f t="shared" si="838"/>
        <v>1.3944689447198926</v>
      </c>
      <c r="I1093" s="1">
        <f t="shared" si="875"/>
        <v>24.186062811091752</v>
      </c>
      <c r="J1093" s="1">
        <f>VLOOKUP($I1093,Graph!$D$3:$M$50,col)</f>
        <v>6.1000000000000004E-3</v>
      </c>
      <c r="K1093" s="1">
        <f>VLOOKUP($I1093,Graph!$D$3:$M$50,col+1)</f>
        <v>4.8999999999999998E-3</v>
      </c>
      <c r="L1093" s="1">
        <f t="shared" si="839"/>
        <v>5.3E-3</v>
      </c>
      <c r="M1093" s="1">
        <f t="shared" si="834"/>
        <v>0.64031666666666653</v>
      </c>
      <c r="N1093" s="1">
        <f t="shared" si="840"/>
        <v>1.0866999999999905</v>
      </c>
      <c r="O1093" s="1">
        <f t="shared" si="841"/>
        <v>5.3320508287160465E-2</v>
      </c>
      <c r="P1093" s="1">
        <f t="shared" si="842"/>
        <v>1.096228577009372</v>
      </c>
      <c r="Q1093" s="1">
        <f t="shared" si="843"/>
        <v>1.0960592695610631</v>
      </c>
      <c r="R1093" s="1">
        <f t="shared" si="844"/>
        <v>1.0960533156403229</v>
      </c>
      <c r="S1093" s="1">
        <f t="shared" si="845"/>
        <v>1.096053106086794</v>
      </c>
      <c r="T1093" s="1">
        <f t="shared" si="846"/>
        <v>0.97656230673078359</v>
      </c>
      <c r="U1093" s="1">
        <f t="shared" si="847"/>
        <v>1.3554656585439198</v>
      </c>
      <c r="V1093" s="2">
        <f t="shared" si="876"/>
        <v>23.958432492827676</v>
      </c>
      <c r="W1093" s="1">
        <f>VLOOKUP(V1093,Graph!$D$3:$M$50,col)</f>
        <v>6.1000000000000004E-3</v>
      </c>
      <c r="X1093" s="1">
        <f>VLOOKUP(V1093,Graph!$D$3:$M$50,col+1)</f>
        <v>4.8999999999999998E-3</v>
      </c>
      <c r="Y1093" s="1">
        <f t="shared" si="848"/>
        <v>5.3E-3</v>
      </c>
      <c r="Z1093" s="1">
        <f t="shared" si="877"/>
        <v>0.64031666666666653</v>
      </c>
      <c r="AA1093" s="2">
        <f t="shared" si="849"/>
        <v>1.0866999999999905</v>
      </c>
      <c r="AB1093" s="1">
        <f t="shared" si="850"/>
        <v>5.3320508287160465E-2</v>
      </c>
      <c r="AC1093" s="1">
        <f t="shared" si="851"/>
        <v>1.0960530987111536</v>
      </c>
      <c r="AD1093" s="1">
        <f t="shared" si="852"/>
        <v>1.0960530984515537</v>
      </c>
      <c r="AE1093" s="1">
        <f t="shared" si="853"/>
        <v>1.0960530984424162</v>
      </c>
      <c r="AF1093" s="1">
        <f t="shared" si="854"/>
        <v>1.0960530984420946</v>
      </c>
      <c r="AG1093" s="1">
        <f t="shared" si="855"/>
        <v>0.97656230673078359</v>
      </c>
      <c r="AH1093" s="1">
        <f t="shared" si="856"/>
        <v>1.3554656490898822</v>
      </c>
      <c r="AI1093" s="2">
        <f t="shared" si="878"/>
        <v>23.958432437126291</v>
      </c>
      <c r="AJ1093" s="1">
        <f>VLOOKUP(AI1093,Graph!$D$3:$M$50,col)</f>
        <v>6.1000000000000004E-3</v>
      </c>
      <c r="AK1093" s="1">
        <f>VLOOKUP(AI1093,Graph!$D$3:$M$50,col+1)</f>
        <v>4.8999999999999998E-3</v>
      </c>
      <c r="AL1093" s="1">
        <f t="shared" si="857"/>
        <v>5.3E-3</v>
      </c>
      <c r="AM1093" s="1">
        <f t="shared" si="879"/>
        <v>0.64031666666666653</v>
      </c>
      <c r="AN1093" s="2">
        <f t="shared" si="858"/>
        <v>1.0866999999999905</v>
      </c>
      <c r="AO1093" s="1">
        <f t="shared" si="859"/>
        <v>5.3320508287160465E-2</v>
      </c>
      <c r="AP1093" s="1">
        <f t="shared" si="860"/>
        <v>1.0960530984420833</v>
      </c>
      <c r="AQ1093" s="1">
        <f t="shared" si="861"/>
        <v>1.0960530984420831</v>
      </c>
      <c r="AR1093" s="1">
        <f t="shared" si="862"/>
        <v>1.0960530984420829</v>
      </c>
      <c r="AS1093" s="1">
        <f t="shared" si="863"/>
        <v>1.0960530984420831</v>
      </c>
      <c r="AT1093" s="1">
        <f t="shared" si="864"/>
        <v>0.97656230673078359</v>
      </c>
      <c r="AU1093" s="1">
        <f t="shared" si="865"/>
        <v>1.3554656490898678</v>
      </c>
      <c r="AV1093" s="2">
        <f t="shared" si="866"/>
        <v>1092</v>
      </c>
      <c r="AW1093" s="1">
        <f t="shared" si="867"/>
        <v>1355.4656490898678</v>
      </c>
      <c r="AX1093" s="1">
        <f t="shared" si="868"/>
        <v>0.97656230673078359</v>
      </c>
      <c r="AY1093" s="1">
        <f t="shared" si="869"/>
        <v>1.0960530984420831</v>
      </c>
      <c r="AZ1093" s="1">
        <f t="shared" si="870"/>
        <v>5.3E-3</v>
      </c>
      <c r="BA1093" s="1">
        <f t="shared" si="871"/>
        <v>23.958432437126291</v>
      </c>
    </row>
    <row r="1094" spans="1:53">
      <c r="A1094" s="2">
        <f t="shared" si="836"/>
        <v>1.0929999999999904</v>
      </c>
      <c r="B1094" s="1">
        <f t="shared" si="873"/>
        <v>1.1609008333333235</v>
      </c>
      <c r="C1094" s="1">
        <f t="shared" si="837"/>
        <v>5.5641276992751336E-2</v>
      </c>
      <c r="D1094" s="1">
        <f t="shared" si="874"/>
        <v>1.1011244157634597</v>
      </c>
      <c r="E1094" s="1">
        <f t="shared" si="872"/>
        <v>1.1011665369360184</v>
      </c>
      <c r="F1094" s="1">
        <f t="shared" si="872"/>
        <v>1.1011681065286996</v>
      </c>
      <c r="G1094" s="1">
        <f t="shared" si="872"/>
        <v>1.1011681650060408</v>
      </c>
      <c r="H1094" s="1">
        <f t="shared" si="838"/>
        <v>1.396390537343823</v>
      </c>
      <c r="I1094" s="1">
        <f t="shared" si="875"/>
        <v>24.197167260179203</v>
      </c>
      <c r="J1094" s="1">
        <f>VLOOKUP($I1094,Graph!$D$3:$M$50,col)</f>
        <v>6.1000000000000004E-3</v>
      </c>
      <c r="K1094" s="1">
        <f>VLOOKUP($I1094,Graph!$D$3:$M$50,col+1)</f>
        <v>4.8999999999999998E-3</v>
      </c>
      <c r="L1094" s="1">
        <f t="shared" si="839"/>
        <v>5.3E-3</v>
      </c>
      <c r="M1094" s="1">
        <f t="shared" si="834"/>
        <v>0.64031666666666653</v>
      </c>
      <c r="N1094" s="1">
        <f t="shared" si="840"/>
        <v>1.0876999999999903</v>
      </c>
      <c r="O1094" s="1">
        <f t="shared" si="841"/>
        <v>5.3322911029943715E-2</v>
      </c>
      <c r="P1094" s="1">
        <f t="shared" si="842"/>
        <v>1.0962338064070414</v>
      </c>
      <c r="Q1094" s="1">
        <f t="shared" si="843"/>
        <v>1.0960645138155489</v>
      </c>
      <c r="R1094" s="1">
        <f t="shared" si="844"/>
        <v>1.0960585600610988</v>
      </c>
      <c r="S1094" s="1">
        <f t="shared" si="845"/>
        <v>1.0960583505009123</v>
      </c>
      <c r="T1094" s="1">
        <f t="shared" si="846"/>
        <v>0.97656884311754222</v>
      </c>
      <c r="U1094" s="1">
        <f t="shared" si="847"/>
        <v>1.357343567677143</v>
      </c>
      <c r="V1094" s="2">
        <f t="shared" si="876"/>
        <v>23.969491668242298</v>
      </c>
      <c r="W1094" s="1">
        <f>VLOOKUP(V1094,Graph!$D$3:$M$50,col)</f>
        <v>6.1000000000000004E-3</v>
      </c>
      <c r="X1094" s="1">
        <f>VLOOKUP(V1094,Graph!$D$3:$M$50,col+1)</f>
        <v>4.8999999999999998E-3</v>
      </c>
      <c r="Y1094" s="1">
        <f t="shared" si="848"/>
        <v>5.3E-3</v>
      </c>
      <c r="Z1094" s="1">
        <f t="shared" si="877"/>
        <v>0.64031666666666653</v>
      </c>
      <c r="AA1094" s="2">
        <f t="shared" si="849"/>
        <v>1.0876999999999903</v>
      </c>
      <c r="AB1094" s="1">
        <f t="shared" si="850"/>
        <v>5.3322911029943715E-2</v>
      </c>
      <c r="AC1094" s="1">
        <f t="shared" si="851"/>
        <v>1.0960583431245969</v>
      </c>
      <c r="AD1094" s="1">
        <f t="shared" si="852"/>
        <v>1.0960583428649577</v>
      </c>
      <c r="AE1094" s="1">
        <f t="shared" si="853"/>
        <v>1.0960583428558186</v>
      </c>
      <c r="AF1094" s="1">
        <f t="shared" si="854"/>
        <v>1.0960583428554971</v>
      </c>
      <c r="AG1094" s="1">
        <f t="shared" si="855"/>
        <v>0.97656884311754222</v>
      </c>
      <c r="AH1094" s="1">
        <f t="shared" si="856"/>
        <v>1.357343558209166</v>
      </c>
      <c r="AI1094" s="2">
        <f t="shared" si="878"/>
        <v>23.969491612510261</v>
      </c>
      <c r="AJ1094" s="1">
        <f>VLOOKUP(AI1094,Graph!$D$3:$M$50,col)</f>
        <v>6.1000000000000004E-3</v>
      </c>
      <c r="AK1094" s="1">
        <f>VLOOKUP(AI1094,Graph!$D$3:$M$50,col+1)</f>
        <v>4.8999999999999998E-3</v>
      </c>
      <c r="AL1094" s="1">
        <f t="shared" si="857"/>
        <v>5.3E-3</v>
      </c>
      <c r="AM1094" s="1">
        <f t="shared" si="879"/>
        <v>0.64031666666666653</v>
      </c>
      <c r="AN1094" s="2">
        <f t="shared" si="858"/>
        <v>1.0876999999999903</v>
      </c>
      <c r="AO1094" s="1">
        <f t="shared" si="859"/>
        <v>5.3322911029943715E-2</v>
      </c>
      <c r="AP1094" s="1">
        <f t="shared" si="860"/>
        <v>1.0960583428554858</v>
      </c>
      <c r="AQ1094" s="1">
        <f t="shared" si="861"/>
        <v>1.0960583428554853</v>
      </c>
      <c r="AR1094" s="1">
        <f t="shared" si="862"/>
        <v>1.0960583428554849</v>
      </c>
      <c r="AS1094" s="1">
        <f t="shared" si="863"/>
        <v>1.0960583428554851</v>
      </c>
      <c r="AT1094" s="1">
        <f t="shared" si="864"/>
        <v>0.97656884311754222</v>
      </c>
      <c r="AU1094" s="1">
        <f t="shared" si="865"/>
        <v>1.3573435582091511</v>
      </c>
      <c r="AV1094" s="2">
        <f t="shared" si="866"/>
        <v>1093</v>
      </c>
      <c r="AW1094" s="1">
        <f t="shared" si="867"/>
        <v>1357.3435582091511</v>
      </c>
      <c r="AX1094" s="1">
        <f t="shared" si="868"/>
        <v>0.97656884311754222</v>
      </c>
      <c r="AY1094" s="1">
        <f t="shared" si="869"/>
        <v>1.0960583428554851</v>
      </c>
      <c r="AZ1094" s="1">
        <f t="shared" si="870"/>
        <v>5.3E-3</v>
      </c>
      <c r="BA1094" s="1">
        <f t="shared" si="871"/>
        <v>23.969491612510261</v>
      </c>
    </row>
    <row r="1095" spans="1:53">
      <c r="A1095" s="2">
        <f t="shared" si="836"/>
        <v>1.0939999999999903</v>
      </c>
      <c r="B1095" s="1">
        <f t="shared" si="873"/>
        <v>1.16194199999999</v>
      </c>
      <c r="C1095" s="1">
        <f t="shared" si="837"/>
        <v>5.5643284094203056E-2</v>
      </c>
      <c r="D1095" s="1">
        <f t="shared" si="874"/>
        <v>1.1011287126756075</v>
      </c>
      <c r="E1095" s="1">
        <f t="shared" si="872"/>
        <v>1.1011709977350261</v>
      </c>
      <c r="F1095" s="1">
        <f t="shared" si="872"/>
        <v>1.101172573512406</v>
      </c>
      <c r="G1095" s="1">
        <f t="shared" si="872"/>
        <v>1.101172632223016</v>
      </c>
      <c r="H1095" s="1">
        <f t="shared" si="838"/>
        <v>1.3983130122121792</v>
      </c>
      <c r="I1095" s="1">
        <f t="shared" si="875"/>
        <v>24.208266617889237</v>
      </c>
      <c r="J1095" s="1">
        <f>VLOOKUP($I1095,Graph!$D$3:$M$50,col)</f>
        <v>6.1000000000000004E-3</v>
      </c>
      <c r="K1095" s="1">
        <f>VLOOKUP($I1095,Graph!$D$3:$M$50,col+1)</f>
        <v>4.8999999999999998E-3</v>
      </c>
      <c r="L1095" s="1">
        <f t="shared" si="839"/>
        <v>5.3E-3</v>
      </c>
      <c r="M1095" s="1">
        <f t="shared" si="834"/>
        <v>0.64031666666666653</v>
      </c>
      <c r="N1095" s="1">
        <f t="shared" si="840"/>
        <v>1.0886999999999902</v>
      </c>
      <c r="O1095" s="1">
        <f t="shared" si="841"/>
        <v>5.3325309520726165E-2</v>
      </c>
      <c r="P1095" s="1">
        <f t="shared" si="842"/>
        <v>1.096239026650619</v>
      </c>
      <c r="Q1095" s="1">
        <f t="shared" si="843"/>
        <v>1.0960697488941655</v>
      </c>
      <c r="R1095" s="1">
        <f t="shared" si="844"/>
        <v>1.0960637953059222</v>
      </c>
      <c r="S1095" s="1">
        <f t="shared" si="845"/>
        <v>1.0960635857390972</v>
      </c>
      <c r="T1095" s="1">
        <f t="shared" si="846"/>
        <v>0.97657536756932528</v>
      </c>
      <c r="U1095" s="1">
        <f t="shared" si="847"/>
        <v>1.3592223438084381</v>
      </c>
      <c r="V1095" s="2">
        <f t="shared" si="876"/>
        <v>23.980545746748355</v>
      </c>
      <c r="W1095" s="1">
        <f>VLOOKUP(V1095,Graph!$D$3:$M$50,col)</f>
        <v>6.1000000000000004E-3</v>
      </c>
      <c r="X1095" s="1">
        <f>VLOOKUP(V1095,Graph!$D$3:$M$50,col+1)</f>
        <v>4.8999999999999998E-3</v>
      </c>
      <c r="Y1095" s="1">
        <f t="shared" si="848"/>
        <v>5.3E-3</v>
      </c>
      <c r="Z1095" s="1">
        <f t="shared" si="877"/>
        <v>0.64031666666666653</v>
      </c>
      <c r="AA1095" s="2">
        <f t="shared" si="849"/>
        <v>1.0886999999999902</v>
      </c>
      <c r="AB1095" s="1">
        <f t="shared" si="850"/>
        <v>5.3325309520726165E-2</v>
      </c>
      <c r="AC1095" s="1">
        <f t="shared" si="851"/>
        <v>1.0960635783621084</v>
      </c>
      <c r="AD1095" s="1">
        <f t="shared" si="852"/>
        <v>1.0960635781024302</v>
      </c>
      <c r="AE1095" s="1">
        <f t="shared" si="853"/>
        <v>1.0960635780932892</v>
      </c>
      <c r="AF1095" s="1">
        <f t="shared" si="854"/>
        <v>1.0960635780929673</v>
      </c>
      <c r="AG1095" s="1">
        <f t="shared" si="855"/>
        <v>0.97657536756932528</v>
      </c>
      <c r="AH1095" s="1">
        <f t="shared" si="856"/>
        <v>1.3592223343265148</v>
      </c>
      <c r="AI1095" s="2">
        <f t="shared" si="878"/>
        <v>23.980545690985668</v>
      </c>
      <c r="AJ1095" s="1">
        <f>VLOOKUP(AI1095,Graph!$D$3:$M$50,col)</f>
        <v>6.1000000000000004E-3</v>
      </c>
      <c r="AK1095" s="1">
        <f>VLOOKUP(AI1095,Graph!$D$3:$M$50,col+1)</f>
        <v>4.8999999999999998E-3</v>
      </c>
      <c r="AL1095" s="1">
        <f t="shared" si="857"/>
        <v>5.3E-3</v>
      </c>
      <c r="AM1095" s="1">
        <f t="shared" si="879"/>
        <v>0.64031666666666653</v>
      </c>
      <c r="AN1095" s="2">
        <f t="shared" si="858"/>
        <v>1.0886999999999902</v>
      </c>
      <c r="AO1095" s="1">
        <f t="shared" si="859"/>
        <v>5.3325309520726165E-2</v>
      </c>
      <c r="AP1095" s="1">
        <f t="shared" si="860"/>
        <v>1.0960635780929562</v>
      </c>
      <c r="AQ1095" s="1">
        <f t="shared" si="861"/>
        <v>1.0960635780929553</v>
      </c>
      <c r="AR1095" s="1">
        <f t="shared" si="862"/>
        <v>1.0960635780929557</v>
      </c>
      <c r="AS1095" s="1">
        <f t="shared" si="863"/>
        <v>1.0960635780929555</v>
      </c>
      <c r="AT1095" s="1">
        <f t="shared" si="864"/>
        <v>0.97657536756932528</v>
      </c>
      <c r="AU1095" s="1">
        <f t="shared" si="865"/>
        <v>1.3592223343265002</v>
      </c>
      <c r="AV1095" s="2">
        <f t="shared" si="866"/>
        <v>1094</v>
      </c>
      <c r="AW1095" s="1">
        <f t="shared" si="867"/>
        <v>1359.2223343265002</v>
      </c>
      <c r="AX1095" s="1">
        <f t="shared" si="868"/>
        <v>0.97657536756932528</v>
      </c>
      <c r="AY1095" s="1">
        <f t="shared" si="869"/>
        <v>1.0960635780929555</v>
      </c>
      <c r="AZ1095" s="1">
        <f t="shared" si="870"/>
        <v>5.3E-3</v>
      </c>
      <c r="BA1095" s="1">
        <f t="shared" si="871"/>
        <v>23.980545690985668</v>
      </c>
    </row>
    <row r="1096" spans="1:53">
      <c r="A1096" s="2">
        <f t="shared" si="836"/>
        <v>1.0949999999999902</v>
      </c>
      <c r="B1096" s="1">
        <f t="shared" si="873"/>
        <v>1.1629831666666566</v>
      </c>
      <c r="C1096" s="1">
        <f t="shared" si="837"/>
        <v>5.5645287638021408E-2</v>
      </c>
      <c r="D1096" s="1">
        <f t="shared" si="874"/>
        <v>1.1011330020215502</v>
      </c>
      <c r="E1096" s="1">
        <f t="shared" si="872"/>
        <v>1.101175450701479</v>
      </c>
      <c r="F1096" s="1">
        <f t="shared" si="872"/>
        <v>1.1011770326540977</v>
      </c>
      <c r="G1096" s="1">
        <f t="shared" si="872"/>
        <v>1.1011770915976404</v>
      </c>
      <c r="H1096" s="1">
        <f t="shared" si="838"/>
        <v>1.4002363689201349</v>
      </c>
      <c r="I1096" s="1">
        <f t="shared" si="875"/>
        <v>24.219360891215707</v>
      </c>
      <c r="J1096" s="1">
        <f>VLOOKUP($I1096,Graph!$D$3:$M$50,col)</f>
        <v>6.1000000000000004E-3</v>
      </c>
      <c r="K1096" s="1">
        <f>VLOOKUP($I1096,Graph!$D$3:$M$50,col+1)</f>
        <v>4.8999999999999998E-3</v>
      </c>
      <c r="L1096" s="1">
        <f t="shared" si="839"/>
        <v>5.3E-3</v>
      </c>
      <c r="M1096" s="1">
        <f t="shared" si="834"/>
        <v>0.64031666666666653</v>
      </c>
      <c r="N1096" s="1">
        <f t="shared" si="840"/>
        <v>1.0896999999999901</v>
      </c>
      <c r="O1096" s="1">
        <f t="shared" si="841"/>
        <v>5.3327703770782824E-2</v>
      </c>
      <c r="P1096" s="1">
        <f t="shared" si="842"/>
        <v>1.0962442377641186</v>
      </c>
      <c r="Q1096" s="1">
        <f t="shared" si="843"/>
        <v>1.0960749748209715</v>
      </c>
      <c r="R1096" s="1">
        <f t="shared" si="844"/>
        <v>1.0960690213988509</v>
      </c>
      <c r="S1096" s="1">
        <f t="shared" si="845"/>
        <v>1.0960688118254065</v>
      </c>
      <c r="T1096" s="1">
        <f t="shared" si="846"/>
        <v>0.97658188011879155</v>
      </c>
      <c r="U1096" s="1">
        <f t="shared" si="847"/>
        <v>1.3611019865377125</v>
      </c>
      <c r="V1096" s="2">
        <f t="shared" si="876"/>
        <v>23.991594735382382</v>
      </c>
      <c r="W1096" s="1">
        <f>VLOOKUP(V1096,Graph!$D$3:$M$50,col)</f>
        <v>6.1000000000000004E-3</v>
      </c>
      <c r="X1096" s="1">
        <f>VLOOKUP(V1096,Graph!$D$3:$M$50,col+1)</f>
        <v>4.8999999999999998E-3</v>
      </c>
      <c r="Y1096" s="1">
        <f t="shared" si="848"/>
        <v>5.3E-3</v>
      </c>
      <c r="Z1096" s="1">
        <f t="shared" si="877"/>
        <v>0.64031666666666653</v>
      </c>
      <c r="AA1096" s="2">
        <f t="shared" si="849"/>
        <v>1.0896999999999901</v>
      </c>
      <c r="AB1096" s="1">
        <f t="shared" si="850"/>
        <v>5.3327703770782824E-2</v>
      </c>
      <c r="AC1096" s="1">
        <f t="shared" si="851"/>
        <v>1.096068804447746</v>
      </c>
      <c r="AD1096" s="1">
        <f t="shared" si="852"/>
        <v>1.0960688041880284</v>
      </c>
      <c r="AE1096" s="1">
        <f t="shared" si="853"/>
        <v>1.0960688041788853</v>
      </c>
      <c r="AF1096" s="1">
        <f t="shared" si="854"/>
        <v>1.0960688041785636</v>
      </c>
      <c r="AG1096" s="1">
        <f t="shared" si="855"/>
        <v>0.97658188011879155</v>
      </c>
      <c r="AH1096" s="1">
        <f t="shared" si="856"/>
        <v>1.3611019770418369</v>
      </c>
      <c r="AI1096" s="2">
        <f t="shared" si="878"/>
        <v>23.991594679589063</v>
      </c>
      <c r="AJ1096" s="1">
        <f>VLOOKUP(AI1096,Graph!$D$3:$M$50,col)</f>
        <v>6.1000000000000004E-3</v>
      </c>
      <c r="AK1096" s="1">
        <f>VLOOKUP(AI1096,Graph!$D$3:$M$50,col+1)</f>
        <v>4.8999999999999998E-3</v>
      </c>
      <c r="AL1096" s="1">
        <f t="shared" si="857"/>
        <v>5.3E-3</v>
      </c>
      <c r="AM1096" s="1">
        <f t="shared" si="879"/>
        <v>0.64031666666666653</v>
      </c>
      <c r="AN1096" s="2">
        <f t="shared" si="858"/>
        <v>1.0896999999999901</v>
      </c>
      <c r="AO1096" s="1">
        <f t="shared" si="859"/>
        <v>5.3327703770782824E-2</v>
      </c>
      <c r="AP1096" s="1">
        <f t="shared" si="860"/>
        <v>1.0960688041785522</v>
      </c>
      <c r="AQ1096" s="1">
        <f t="shared" si="861"/>
        <v>1.0960688041785518</v>
      </c>
      <c r="AR1096" s="1">
        <f t="shared" si="862"/>
        <v>1.096068804178552</v>
      </c>
      <c r="AS1096" s="1">
        <f t="shared" si="863"/>
        <v>1.0960688041785518</v>
      </c>
      <c r="AT1096" s="1">
        <f t="shared" si="864"/>
        <v>0.97658188011879155</v>
      </c>
      <c r="AU1096" s="1">
        <f t="shared" si="865"/>
        <v>1.3611019770418222</v>
      </c>
      <c r="AV1096" s="2">
        <f t="shared" si="866"/>
        <v>1095</v>
      </c>
      <c r="AW1096" s="1">
        <f t="shared" si="867"/>
        <v>1361.1019770418222</v>
      </c>
      <c r="AX1096" s="1">
        <f t="shared" si="868"/>
        <v>0.97658188011879155</v>
      </c>
      <c r="AY1096" s="1">
        <f t="shared" si="869"/>
        <v>1.0960688041785518</v>
      </c>
      <c r="AZ1096" s="1">
        <f t="shared" si="870"/>
        <v>5.3E-3</v>
      </c>
      <c r="BA1096" s="1">
        <f t="shared" si="871"/>
        <v>23.991594679589063</v>
      </c>
    </row>
    <row r="1097" spans="1:53">
      <c r="A1097" s="2">
        <f t="shared" si="836"/>
        <v>1.0959999999999901</v>
      </c>
      <c r="B1097" s="1">
        <f t="shared" si="873"/>
        <v>1.1640243333333231</v>
      </c>
      <c r="C1097" s="1">
        <f t="shared" si="837"/>
        <v>5.5647287633656006E-2</v>
      </c>
      <c r="D1097" s="1">
        <f t="shared" si="874"/>
        <v>1.1011372838212525</v>
      </c>
      <c r="E1097" s="1">
        <f t="shared" si="872"/>
        <v>1.1011798958559864</v>
      </c>
      <c r="F1097" s="1">
        <f t="shared" si="872"/>
        <v>1.1011814839744047</v>
      </c>
      <c r="G1097" s="1">
        <f t="shared" si="872"/>
        <v>1.1011815431505465</v>
      </c>
      <c r="H1097" s="1">
        <f t="shared" si="838"/>
        <v>1.402160607063424</v>
      </c>
      <c r="I1097" s="1">
        <f t="shared" si="875"/>
        <v>24.230450087136482</v>
      </c>
      <c r="J1097" s="1">
        <f>VLOOKUP($I1097,Graph!$D$3:$M$50,col)</f>
        <v>6.1000000000000004E-3</v>
      </c>
      <c r="K1097" s="1">
        <f>VLOOKUP($I1097,Graph!$D$3:$M$50,col+1)</f>
        <v>4.8999999999999998E-3</v>
      </c>
      <c r="L1097" s="1">
        <f t="shared" si="839"/>
        <v>5.3E-3</v>
      </c>
      <c r="M1097" s="1">
        <f t="shared" si="834"/>
        <v>0.64031666666666653</v>
      </c>
      <c r="N1097" s="1">
        <f t="shared" si="840"/>
        <v>1.09069999999999</v>
      </c>
      <c r="O1097" s="1">
        <f t="shared" si="841"/>
        <v>5.3330093791348877E-2</v>
      </c>
      <c r="P1097" s="1">
        <f t="shared" si="842"/>
        <v>1.0962494397714668</v>
      </c>
      <c r="Q1097" s="1">
        <f t="shared" si="843"/>
        <v>1.096080191619941</v>
      </c>
      <c r="R1097" s="1">
        <f t="shared" si="844"/>
        <v>1.096074238363858</v>
      </c>
      <c r="S1097" s="1">
        <f t="shared" si="845"/>
        <v>1.096074028783814</v>
      </c>
      <c r="T1097" s="1">
        <f t="shared" si="846"/>
        <v>0.97658838079848065</v>
      </c>
      <c r="U1097" s="1">
        <f t="shared" si="847"/>
        <v>1.3629824954654282</v>
      </c>
      <c r="V1097" s="2">
        <f t="shared" si="876"/>
        <v>24.002638641164737</v>
      </c>
      <c r="W1097" s="1">
        <f>VLOOKUP(V1097,Graph!$D$3:$M$50,col)</f>
        <v>6.1000000000000004E-3</v>
      </c>
      <c r="X1097" s="1">
        <f>VLOOKUP(V1097,Graph!$D$3:$M$50,col+1)</f>
        <v>4.8999999999999998E-3</v>
      </c>
      <c r="Y1097" s="1">
        <f t="shared" si="848"/>
        <v>5.3E-3</v>
      </c>
      <c r="Z1097" s="1">
        <f t="shared" si="877"/>
        <v>0.64031666666666653</v>
      </c>
      <c r="AA1097" s="2">
        <f t="shared" si="849"/>
        <v>1.09069999999999</v>
      </c>
      <c r="AB1097" s="1">
        <f t="shared" si="850"/>
        <v>5.3330093791348877E-2</v>
      </c>
      <c r="AC1097" s="1">
        <f t="shared" si="851"/>
        <v>1.0960740214054836</v>
      </c>
      <c r="AD1097" s="1">
        <f t="shared" si="852"/>
        <v>1.0960740211457265</v>
      </c>
      <c r="AE1097" s="1">
        <f t="shared" si="853"/>
        <v>1.096074021136582</v>
      </c>
      <c r="AF1097" s="1">
        <f t="shared" si="854"/>
        <v>1.0960740211362601</v>
      </c>
      <c r="AG1097" s="1">
        <f t="shared" si="855"/>
        <v>0.97658838079848065</v>
      </c>
      <c r="AH1097" s="1">
        <f t="shared" si="856"/>
        <v>1.3629824859555941</v>
      </c>
      <c r="AI1097" s="2">
        <f t="shared" si="878"/>
        <v>24.002638585340808</v>
      </c>
      <c r="AJ1097" s="1">
        <f>VLOOKUP(AI1097,Graph!$D$3:$M$50,col)</f>
        <v>6.1000000000000004E-3</v>
      </c>
      <c r="AK1097" s="1">
        <f>VLOOKUP(AI1097,Graph!$D$3:$M$50,col+1)</f>
        <v>4.8999999999999998E-3</v>
      </c>
      <c r="AL1097" s="1">
        <f t="shared" si="857"/>
        <v>5.3E-3</v>
      </c>
      <c r="AM1097" s="1">
        <f t="shared" si="879"/>
        <v>0.64031666666666653</v>
      </c>
      <c r="AN1097" s="2">
        <f t="shared" si="858"/>
        <v>1.09069999999999</v>
      </c>
      <c r="AO1097" s="1">
        <f t="shared" si="859"/>
        <v>5.3330093791348877E-2</v>
      </c>
      <c r="AP1097" s="1">
        <f t="shared" si="860"/>
        <v>1.0960740211362485</v>
      </c>
      <c r="AQ1097" s="1">
        <f t="shared" si="861"/>
        <v>1.0960740211362481</v>
      </c>
      <c r="AR1097" s="1">
        <f t="shared" si="862"/>
        <v>1.0960740211362481</v>
      </c>
      <c r="AS1097" s="1">
        <f t="shared" si="863"/>
        <v>1.0960740211362481</v>
      </c>
      <c r="AT1097" s="1">
        <f t="shared" si="864"/>
        <v>0.97658838079848065</v>
      </c>
      <c r="AU1097" s="1">
        <f t="shared" si="865"/>
        <v>1.3629824859555792</v>
      </c>
      <c r="AV1097" s="2">
        <f t="shared" si="866"/>
        <v>1096</v>
      </c>
      <c r="AW1097" s="1">
        <f t="shared" si="867"/>
        <v>1362.9824859555793</v>
      </c>
      <c r="AX1097" s="1">
        <f t="shared" si="868"/>
        <v>0.97658838079848065</v>
      </c>
      <c r="AY1097" s="1">
        <f t="shared" si="869"/>
        <v>1.0960740211362481</v>
      </c>
      <c r="AZ1097" s="1">
        <f t="shared" si="870"/>
        <v>5.3E-3</v>
      </c>
      <c r="BA1097" s="1">
        <f t="shared" si="871"/>
        <v>24.002638585340808</v>
      </c>
    </row>
    <row r="1098" spans="1:53">
      <c r="A1098" s="2">
        <f t="shared" si="836"/>
        <v>1.09699999999999</v>
      </c>
      <c r="B1098" s="1">
        <f t="shared" si="873"/>
        <v>1.1650654999999897</v>
      </c>
      <c r="C1098" s="1">
        <f t="shared" si="837"/>
        <v>5.5649284090523062E-2</v>
      </c>
      <c r="D1098" s="1">
        <f t="shared" si="874"/>
        <v>1.1011415580946093</v>
      </c>
      <c r="E1098" s="1">
        <f t="shared" si="872"/>
        <v>1.1011843332190858</v>
      </c>
      <c r="F1098" s="1">
        <f t="shared" si="872"/>
        <v>1.1011859274938864</v>
      </c>
      <c r="G1098" s="1">
        <f t="shared" si="872"/>
        <v>1.1011859869022931</v>
      </c>
      <c r="H1098" s="1">
        <f t="shared" si="838"/>
        <v>1.4040857262383335</v>
      </c>
      <c r="I1098" s="1">
        <f t="shared" si="875"/>
        <v>24.241534212613502</v>
      </c>
      <c r="J1098" s="1">
        <f>VLOOKUP($I1098,Graph!$D$3:$M$50,col)</f>
        <v>6.1000000000000004E-3</v>
      </c>
      <c r="K1098" s="1">
        <f>VLOOKUP($I1098,Graph!$D$3:$M$50,col+1)</f>
        <v>4.8999999999999998E-3</v>
      </c>
      <c r="L1098" s="1">
        <f t="shared" si="839"/>
        <v>5.3E-3</v>
      </c>
      <c r="M1098" s="1">
        <f t="shared" si="834"/>
        <v>0.64031666666666653</v>
      </c>
      <c r="N1098" s="1">
        <f t="shared" si="840"/>
        <v>1.0916999999999899</v>
      </c>
      <c r="O1098" s="1">
        <f t="shared" si="841"/>
        <v>5.3332479593619843E-2</v>
      </c>
      <c r="P1098" s="1">
        <f t="shared" si="842"/>
        <v>1.096254632696509</v>
      </c>
      <c r="Q1098" s="1">
        <f t="shared" si="843"/>
        <v>1.0960853993149646</v>
      </c>
      <c r="R1098" s="1">
        <f t="shared" si="844"/>
        <v>1.0960794462248347</v>
      </c>
      <c r="S1098" s="1">
        <f t="shared" si="845"/>
        <v>1.0960792366382106</v>
      </c>
      <c r="T1098" s="1">
        <f t="shared" si="846"/>
        <v>0.97659486964081377</v>
      </c>
      <c r="U1098" s="1">
        <f t="shared" si="847"/>
        <v>1.3648638701925986</v>
      </c>
      <c r="V1098" s="2">
        <f t="shared" si="876"/>
        <v>24.013677471099701</v>
      </c>
      <c r="W1098" s="1">
        <f>VLOOKUP(V1098,Graph!$D$3:$M$50,col)</f>
        <v>6.1000000000000004E-3</v>
      </c>
      <c r="X1098" s="1">
        <f>VLOOKUP(V1098,Graph!$D$3:$M$50,col+1)</f>
        <v>4.8999999999999998E-3</v>
      </c>
      <c r="Y1098" s="1">
        <f t="shared" si="848"/>
        <v>5.3E-3</v>
      </c>
      <c r="Z1098" s="1">
        <f t="shared" si="877"/>
        <v>0.64031666666666653</v>
      </c>
      <c r="AA1098" s="2">
        <f t="shared" si="849"/>
        <v>1.0916999999999899</v>
      </c>
      <c r="AB1098" s="1">
        <f t="shared" si="850"/>
        <v>5.3332479593619843E-2</v>
      </c>
      <c r="AC1098" s="1">
        <f t="shared" si="851"/>
        <v>1.096079229259211</v>
      </c>
      <c r="AD1098" s="1">
        <f t="shared" si="852"/>
        <v>1.0960792289994155</v>
      </c>
      <c r="AE1098" s="1">
        <f t="shared" si="853"/>
        <v>1.0960792289902686</v>
      </c>
      <c r="AF1098" s="1">
        <f t="shared" si="854"/>
        <v>1.0960792289899466</v>
      </c>
      <c r="AG1098" s="1">
        <f t="shared" si="855"/>
        <v>0.97659486964081377</v>
      </c>
      <c r="AH1098" s="1">
        <f t="shared" si="856"/>
        <v>1.3648638606687991</v>
      </c>
      <c r="AI1098" s="2">
        <f t="shared" si="878"/>
        <v>24.01367741524518</v>
      </c>
      <c r="AJ1098" s="1">
        <f>VLOOKUP(AI1098,Graph!$D$3:$M$50,col)</f>
        <v>6.1000000000000004E-3</v>
      </c>
      <c r="AK1098" s="1">
        <f>VLOOKUP(AI1098,Graph!$D$3:$M$50,col+1)</f>
        <v>4.8999999999999998E-3</v>
      </c>
      <c r="AL1098" s="1">
        <f t="shared" si="857"/>
        <v>5.3E-3</v>
      </c>
      <c r="AM1098" s="1">
        <f t="shared" si="879"/>
        <v>0.64031666666666653</v>
      </c>
      <c r="AN1098" s="2">
        <f t="shared" si="858"/>
        <v>1.0916999999999899</v>
      </c>
      <c r="AO1098" s="1">
        <f t="shared" si="859"/>
        <v>5.3332479593619843E-2</v>
      </c>
      <c r="AP1098" s="1">
        <f t="shared" si="860"/>
        <v>1.0960792289899348</v>
      </c>
      <c r="AQ1098" s="1">
        <f t="shared" si="861"/>
        <v>1.0960792289899348</v>
      </c>
      <c r="AR1098" s="1">
        <f t="shared" si="862"/>
        <v>1.0960792289899348</v>
      </c>
      <c r="AS1098" s="1">
        <f t="shared" si="863"/>
        <v>1.0960792289899348</v>
      </c>
      <c r="AT1098" s="1">
        <f t="shared" si="864"/>
        <v>0.97659486964081377</v>
      </c>
      <c r="AU1098" s="1">
        <f t="shared" si="865"/>
        <v>1.3648638606687842</v>
      </c>
      <c r="AV1098" s="2">
        <f t="shared" si="866"/>
        <v>1097</v>
      </c>
      <c r="AW1098" s="1">
        <f t="shared" si="867"/>
        <v>1364.8638606687841</v>
      </c>
      <c r="AX1098" s="1">
        <f t="shared" si="868"/>
        <v>0.97659486964081377</v>
      </c>
      <c r="AY1098" s="1">
        <f t="shared" si="869"/>
        <v>1.0960792289899348</v>
      </c>
      <c r="AZ1098" s="1">
        <f t="shared" si="870"/>
        <v>5.3E-3</v>
      </c>
      <c r="BA1098" s="1">
        <f t="shared" si="871"/>
        <v>24.01367741524518</v>
      </c>
    </row>
    <row r="1099" spans="1:53">
      <c r="A1099" s="2">
        <f t="shared" si="836"/>
        <v>1.0979999999999899</v>
      </c>
      <c r="B1099" s="1">
        <f t="shared" si="873"/>
        <v>1.1661066666666562</v>
      </c>
      <c r="C1099" s="1">
        <f t="shared" si="837"/>
        <v>5.5651277018005471E-2</v>
      </c>
      <c r="D1099" s="1">
        <f t="shared" si="874"/>
        <v>1.101145824861445</v>
      </c>
      <c r="E1099" s="1">
        <f t="shared" si="872"/>
        <v>1.101188762811242</v>
      </c>
      <c r="F1099" s="1">
        <f t="shared" si="872"/>
        <v>1.1011903632330284</v>
      </c>
      <c r="G1099" s="1">
        <f t="shared" si="872"/>
        <v>1.1011904228733673</v>
      </c>
      <c r="H1099" s="1">
        <f t="shared" si="838"/>
        <v>1.4060117260417069</v>
      </c>
      <c r="I1099" s="1">
        <f t="shared" si="875"/>
        <v>24.252613274592804</v>
      </c>
      <c r="J1099" s="1">
        <f>VLOOKUP($I1099,Graph!$D$3:$M$50,col)</f>
        <v>6.1000000000000004E-3</v>
      </c>
      <c r="K1099" s="1">
        <f>VLOOKUP($I1099,Graph!$D$3:$M$50,col+1)</f>
        <v>4.8999999999999998E-3</v>
      </c>
      <c r="L1099" s="1">
        <f t="shared" si="839"/>
        <v>5.3E-3</v>
      </c>
      <c r="M1099" s="1">
        <f t="shared" si="834"/>
        <v>0.64031666666666653</v>
      </c>
      <c r="N1099" s="1">
        <f t="shared" si="840"/>
        <v>1.0926999999999898</v>
      </c>
      <c r="O1099" s="1">
        <f t="shared" si="841"/>
        <v>5.3334861188751817E-2</v>
      </c>
      <c r="P1099" s="1">
        <f t="shared" si="842"/>
        <v>1.0962598165630069</v>
      </c>
      <c r="Q1099" s="1">
        <f t="shared" si="843"/>
        <v>1.0960905979298494</v>
      </c>
      <c r="R1099" s="1">
        <f t="shared" si="844"/>
        <v>1.0960846450055883</v>
      </c>
      <c r="S1099" s="1">
        <f t="shared" si="845"/>
        <v>1.0960844354124031</v>
      </c>
      <c r="T1099" s="1">
        <f t="shared" si="846"/>
        <v>0.97660134667809417</v>
      </c>
      <c r="U1099" s="1">
        <f t="shared" si="847"/>
        <v>1.3667461103207894</v>
      </c>
      <c r="V1099" s="2">
        <f t="shared" si="876"/>
        <v>24.024711232175456</v>
      </c>
      <c r="W1099" s="1">
        <f>VLOOKUP(V1099,Graph!$D$3:$M$50,col)</f>
        <v>6.1000000000000004E-3</v>
      </c>
      <c r="X1099" s="1">
        <f>VLOOKUP(V1099,Graph!$D$3:$M$50,col+1)</f>
        <v>4.8999999999999998E-3</v>
      </c>
      <c r="Y1099" s="1">
        <f t="shared" si="848"/>
        <v>5.3E-3</v>
      </c>
      <c r="Z1099" s="1">
        <f t="shared" si="877"/>
        <v>0.64031666666666653</v>
      </c>
      <c r="AA1099" s="2">
        <f t="shared" si="849"/>
        <v>1.0926999999999898</v>
      </c>
      <c r="AB1099" s="1">
        <f t="shared" si="850"/>
        <v>5.3334861188751817E-2</v>
      </c>
      <c r="AC1099" s="1">
        <f t="shared" si="851"/>
        <v>1.0960844280327353</v>
      </c>
      <c r="AD1099" s="1">
        <f t="shared" si="852"/>
        <v>1.0960844277729009</v>
      </c>
      <c r="AE1099" s="1">
        <f t="shared" si="853"/>
        <v>1.0960844277637525</v>
      </c>
      <c r="AF1099" s="1">
        <f t="shared" si="854"/>
        <v>1.0960844277634301</v>
      </c>
      <c r="AG1099" s="1">
        <f t="shared" si="855"/>
        <v>0.97660134667809417</v>
      </c>
      <c r="AH1099" s="1">
        <f t="shared" si="856"/>
        <v>1.3667461007830166</v>
      </c>
      <c r="AI1099" s="2">
        <f t="shared" si="878"/>
        <v>24.024711176290353</v>
      </c>
      <c r="AJ1099" s="1">
        <f>VLOOKUP(AI1099,Graph!$D$3:$M$50,col)</f>
        <v>6.1000000000000004E-3</v>
      </c>
      <c r="AK1099" s="1">
        <f>VLOOKUP(AI1099,Graph!$D$3:$M$50,col+1)</f>
        <v>4.8999999999999998E-3</v>
      </c>
      <c r="AL1099" s="1">
        <f t="shared" si="857"/>
        <v>5.3E-3</v>
      </c>
      <c r="AM1099" s="1">
        <f t="shared" si="879"/>
        <v>0.64031666666666653</v>
      </c>
      <c r="AN1099" s="2">
        <f t="shared" si="858"/>
        <v>1.0926999999999898</v>
      </c>
      <c r="AO1099" s="1">
        <f t="shared" si="859"/>
        <v>5.3334861188751817E-2</v>
      </c>
      <c r="AP1099" s="1">
        <f t="shared" si="860"/>
        <v>1.096084427763419</v>
      </c>
      <c r="AQ1099" s="1">
        <f t="shared" si="861"/>
        <v>1.0960844277634183</v>
      </c>
      <c r="AR1099" s="1">
        <f t="shared" si="862"/>
        <v>1.0960844277634183</v>
      </c>
      <c r="AS1099" s="1">
        <f t="shared" si="863"/>
        <v>1.0960844277634183</v>
      </c>
      <c r="AT1099" s="1">
        <f t="shared" si="864"/>
        <v>0.97660134667809417</v>
      </c>
      <c r="AU1099" s="1">
        <f t="shared" si="865"/>
        <v>1.366746100783002</v>
      </c>
      <c r="AV1099" s="2">
        <f t="shared" si="866"/>
        <v>1098</v>
      </c>
      <c r="AW1099" s="1">
        <f t="shared" si="867"/>
        <v>1366.746100783002</v>
      </c>
      <c r="AX1099" s="1">
        <f t="shared" si="868"/>
        <v>0.97660134667809417</v>
      </c>
      <c r="AY1099" s="1">
        <f t="shared" si="869"/>
        <v>1.0960844277634183</v>
      </c>
      <c r="AZ1099" s="1">
        <f t="shared" si="870"/>
        <v>5.3E-3</v>
      </c>
      <c r="BA1099" s="1">
        <f t="shared" si="871"/>
        <v>24.024711176290353</v>
      </c>
    </row>
    <row r="1100" spans="1:53">
      <c r="A1100" s="2">
        <f t="shared" si="836"/>
        <v>1.0989999999999898</v>
      </c>
      <c r="B1100" s="1">
        <f t="shared" si="873"/>
        <v>1.1671478333333229</v>
      </c>
      <c r="C1100" s="1">
        <f t="shared" si="837"/>
        <v>5.5653266425452992E-2</v>
      </c>
      <c r="D1100" s="1">
        <f t="shared" si="874"/>
        <v>1.1011500841415149</v>
      </c>
      <c r="E1100" s="1">
        <f t="shared" si="872"/>
        <v>1.1011931846528495</v>
      </c>
      <c r="F1100" s="1">
        <f t="shared" si="872"/>
        <v>1.1011947912122462</v>
      </c>
      <c r="G1100" s="1">
        <f t="shared" si="872"/>
        <v>1.1011948510841849</v>
      </c>
      <c r="H1100" s="1">
        <f t="shared" si="838"/>
        <v>1.4079386060709382</v>
      </c>
      <c r="I1100" s="1">
        <f t="shared" si="875"/>
        <v>24.263687280004589</v>
      </c>
      <c r="J1100" s="1">
        <f>VLOOKUP($I1100,Graph!$D$3:$M$50,col)</f>
        <v>6.1000000000000004E-3</v>
      </c>
      <c r="K1100" s="1">
        <f>VLOOKUP($I1100,Graph!$D$3:$M$50,col+1)</f>
        <v>4.8999999999999998E-3</v>
      </c>
      <c r="L1100" s="1">
        <f t="shared" si="839"/>
        <v>5.3E-3</v>
      </c>
      <c r="M1100" s="1">
        <f t="shared" si="834"/>
        <v>0.64031666666666653</v>
      </c>
      <c r="N1100" s="1">
        <f t="shared" si="840"/>
        <v>1.0936999999999897</v>
      </c>
      <c r="O1100" s="1">
        <f t="shared" si="841"/>
        <v>5.3337238587861484E-2</v>
      </c>
      <c r="P1100" s="1">
        <f t="shared" si="842"/>
        <v>1.0962649913946383</v>
      </c>
      <c r="Q1100" s="1">
        <f t="shared" si="843"/>
        <v>1.0960957874883202</v>
      </c>
      <c r="R1100" s="1">
        <f t="shared" si="844"/>
        <v>1.096089834729842</v>
      </c>
      <c r="S1100" s="1">
        <f t="shared" si="845"/>
        <v>1.0960896251301147</v>
      </c>
      <c r="T1100" s="1">
        <f t="shared" si="846"/>
        <v>0.97660781194250745</v>
      </c>
      <c r="U1100" s="1">
        <f t="shared" si="847"/>
        <v>1.3686292154521122</v>
      </c>
      <c r="V1100" s="2">
        <f t="shared" si="876"/>
        <v>24.035739931364173</v>
      </c>
      <c r="W1100" s="1">
        <f>VLOOKUP(V1100,Graph!$D$3:$M$50,col)</f>
        <v>6.1000000000000004E-3</v>
      </c>
      <c r="X1100" s="1">
        <f>VLOOKUP(V1100,Graph!$D$3:$M$50,col+1)</f>
        <v>4.8999999999999998E-3</v>
      </c>
      <c r="Y1100" s="1">
        <f t="shared" si="848"/>
        <v>5.3E-3</v>
      </c>
      <c r="Z1100" s="1">
        <f t="shared" si="877"/>
        <v>0.64031666666666653</v>
      </c>
      <c r="AA1100" s="2">
        <f t="shared" si="849"/>
        <v>1.0936999999999897</v>
      </c>
      <c r="AB1100" s="1">
        <f t="shared" si="850"/>
        <v>5.3337238587861484E-2</v>
      </c>
      <c r="AC1100" s="1">
        <f t="shared" si="851"/>
        <v>1.0960896177497812</v>
      </c>
      <c r="AD1100" s="1">
        <f t="shared" si="852"/>
        <v>1.0960896174899077</v>
      </c>
      <c r="AE1100" s="1">
        <f t="shared" si="853"/>
        <v>1.0960896174807573</v>
      </c>
      <c r="AF1100" s="1">
        <f t="shared" si="854"/>
        <v>1.0960896174804351</v>
      </c>
      <c r="AG1100" s="1">
        <f t="shared" si="855"/>
        <v>0.97660781194250745</v>
      </c>
      <c r="AH1100" s="1">
        <f t="shared" si="856"/>
        <v>1.3686292059003615</v>
      </c>
      <c r="AI1100" s="2">
        <f t="shared" si="878"/>
        <v>24.035739875448513</v>
      </c>
      <c r="AJ1100" s="1">
        <f>VLOOKUP(AI1100,Graph!$D$3:$M$50,col)</f>
        <v>6.1000000000000004E-3</v>
      </c>
      <c r="AK1100" s="1">
        <f>VLOOKUP(AI1100,Graph!$D$3:$M$50,col+1)</f>
        <v>4.8999999999999998E-3</v>
      </c>
      <c r="AL1100" s="1">
        <f t="shared" si="857"/>
        <v>5.3E-3</v>
      </c>
      <c r="AM1100" s="1">
        <f t="shared" si="879"/>
        <v>0.64031666666666653</v>
      </c>
      <c r="AN1100" s="2">
        <f t="shared" si="858"/>
        <v>1.0936999999999897</v>
      </c>
      <c r="AO1100" s="1">
        <f t="shared" si="859"/>
        <v>5.3337238587861484E-2</v>
      </c>
      <c r="AP1100" s="1">
        <f t="shared" si="860"/>
        <v>1.096089617480424</v>
      </c>
      <c r="AQ1100" s="1">
        <f t="shared" si="861"/>
        <v>1.0960896174804231</v>
      </c>
      <c r="AR1100" s="1">
        <f t="shared" si="862"/>
        <v>1.0960896174804231</v>
      </c>
      <c r="AS1100" s="1">
        <f t="shared" si="863"/>
        <v>1.0960896174804231</v>
      </c>
      <c r="AT1100" s="1">
        <f t="shared" si="864"/>
        <v>0.97660781194250745</v>
      </c>
      <c r="AU1100" s="1">
        <f t="shared" si="865"/>
        <v>1.3686292059003466</v>
      </c>
      <c r="AV1100" s="2">
        <f t="shared" si="866"/>
        <v>1099</v>
      </c>
      <c r="AW1100" s="1">
        <f t="shared" si="867"/>
        <v>1368.6292059003467</v>
      </c>
      <c r="AX1100" s="1">
        <f t="shared" si="868"/>
        <v>0.97660781194250745</v>
      </c>
      <c r="AY1100" s="1">
        <f t="shared" si="869"/>
        <v>1.0960896174804231</v>
      </c>
      <c r="AZ1100" s="1">
        <f t="shared" si="870"/>
        <v>5.3E-3</v>
      </c>
      <c r="BA1100" s="1">
        <f t="shared" si="871"/>
        <v>24.035739875448513</v>
      </c>
    </row>
    <row r="1101" spans="1:53">
      <c r="A1101" s="2">
        <f t="shared" si="836"/>
        <v>1.0999999999999897</v>
      </c>
      <c r="B1101" s="1">
        <f t="shared" si="873"/>
        <v>1.1681889999999895</v>
      </c>
      <c r="C1101" s="1">
        <f t="shared" si="837"/>
        <v>5.5655252322182464E-2</v>
      </c>
      <c r="D1101" s="1">
        <f t="shared" si="874"/>
        <v>1.1011543359545053</v>
      </c>
      <c r="E1101" s="1">
        <f t="shared" ref="E1101:G1120" si="880">SQRT(D1101-($C1101*D1101-POWER(D1101,1/3)+1)/($C1101-POWER(D1101,-2/3)/3))</f>
        <v>1.1011975987642297</v>
      </c>
      <c r="F1101" s="1">
        <f t="shared" si="880"/>
        <v>1.1011992114518832</v>
      </c>
      <c r="G1101" s="1">
        <f t="shared" si="880"/>
        <v>1.10119927155509</v>
      </c>
      <c r="H1101" s="1">
        <f t="shared" si="838"/>
        <v>1.4098663659239752</v>
      </c>
      <c r="I1101" s="1">
        <f t="shared" si="875"/>
        <v>24.274756235763267</v>
      </c>
      <c r="J1101" s="1">
        <f>VLOOKUP($I1101,Graph!$D$3:$M$50,col)</f>
        <v>6.1000000000000004E-3</v>
      </c>
      <c r="K1101" s="1">
        <f>VLOOKUP($I1101,Graph!$D$3:$M$50,col+1)</f>
        <v>4.8999999999999998E-3</v>
      </c>
      <c r="L1101" s="1">
        <f t="shared" si="839"/>
        <v>5.3E-3</v>
      </c>
      <c r="M1101" s="1">
        <f t="shared" si="834"/>
        <v>0.64031666666666653</v>
      </c>
      <c r="N1101" s="1">
        <f t="shared" si="840"/>
        <v>1.0946999999999896</v>
      </c>
      <c r="O1101" s="1">
        <f t="shared" si="841"/>
        <v>5.3339611802026586E-2</v>
      </c>
      <c r="P1101" s="1">
        <f t="shared" si="842"/>
        <v>1.0962701572150002</v>
      </c>
      <c r="Q1101" s="1">
        <f t="shared" si="843"/>
        <v>1.0961009680140192</v>
      </c>
      <c r="R1101" s="1">
        <f t="shared" si="844"/>
        <v>1.0960950154212379</v>
      </c>
      <c r="S1101" s="1">
        <f t="shared" si="845"/>
        <v>1.0960948058149877</v>
      </c>
      <c r="T1101" s="1">
        <f t="shared" si="846"/>
        <v>0.97661426546612284</v>
      </c>
      <c r="U1101" s="1">
        <f t="shared" si="847"/>
        <v>1.3705131851892325</v>
      </c>
      <c r="V1101" s="2">
        <f t="shared" si="876"/>
        <v>24.046763575622077</v>
      </c>
      <c r="W1101" s="1">
        <f>VLOOKUP(V1101,Graph!$D$3:$M$50,col)</f>
        <v>6.1000000000000004E-3</v>
      </c>
      <c r="X1101" s="1">
        <f>VLOOKUP(V1101,Graph!$D$3:$M$50,col+1)</f>
        <v>4.8999999999999998E-3</v>
      </c>
      <c r="Y1101" s="1">
        <f t="shared" si="848"/>
        <v>5.3E-3</v>
      </c>
      <c r="Z1101" s="1">
        <f t="shared" si="877"/>
        <v>0.64031666666666653</v>
      </c>
      <c r="AA1101" s="2">
        <f t="shared" si="849"/>
        <v>1.0946999999999896</v>
      </c>
      <c r="AB1101" s="1">
        <f t="shared" si="850"/>
        <v>5.3339611802026586E-2</v>
      </c>
      <c r="AC1101" s="1">
        <f t="shared" si="851"/>
        <v>1.0960947984339893</v>
      </c>
      <c r="AD1101" s="1">
        <f t="shared" si="852"/>
        <v>1.0960947981740774</v>
      </c>
      <c r="AE1101" s="1">
        <f t="shared" si="853"/>
        <v>1.0960947981649249</v>
      </c>
      <c r="AF1101" s="1">
        <f t="shared" si="854"/>
        <v>1.096094798164603</v>
      </c>
      <c r="AG1101" s="1">
        <f t="shared" si="855"/>
        <v>0.97661426546612284</v>
      </c>
      <c r="AH1101" s="1">
        <f t="shared" si="856"/>
        <v>1.3705131756234969</v>
      </c>
      <c r="AI1101" s="2">
        <f t="shared" si="878"/>
        <v>24.046763519675885</v>
      </c>
      <c r="AJ1101" s="1">
        <f>VLOOKUP(AI1101,Graph!$D$3:$M$50,col)</f>
        <v>6.1000000000000004E-3</v>
      </c>
      <c r="AK1101" s="1">
        <f>VLOOKUP(AI1101,Graph!$D$3:$M$50,col+1)</f>
        <v>4.8999999999999998E-3</v>
      </c>
      <c r="AL1101" s="1">
        <f t="shared" si="857"/>
        <v>5.3E-3</v>
      </c>
      <c r="AM1101" s="1">
        <f t="shared" si="879"/>
        <v>0.64031666666666653</v>
      </c>
      <c r="AN1101" s="2">
        <f t="shared" si="858"/>
        <v>1.0946999999999896</v>
      </c>
      <c r="AO1101" s="1">
        <f t="shared" si="859"/>
        <v>5.3339611802026586E-2</v>
      </c>
      <c r="AP1101" s="1">
        <f t="shared" si="860"/>
        <v>1.0960947981645912</v>
      </c>
      <c r="AQ1101" s="1">
        <f t="shared" si="861"/>
        <v>1.096094798164591</v>
      </c>
      <c r="AR1101" s="1">
        <f t="shared" si="862"/>
        <v>1.096094798164591</v>
      </c>
      <c r="AS1101" s="1">
        <f t="shared" si="863"/>
        <v>1.096094798164591</v>
      </c>
      <c r="AT1101" s="1">
        <f t="shared" si="864"/>
        <v>0.97661426546612284</v>
      </c>
      <c r="AU1101" s="1">
        <f t="shared" si="865"/>
        <v>1.3705131756234821</v>
      </c>
      <c r="AV1101" s="2">
        <f t="shared" si="866"/>
        <v>1100</v>
      </c>
      <c r="AW1101" s="1">
        <f t="shared" si="867"/>
        <v>1370.5131756234821</v>
      </c>
      <c r="AX1101" s="1">
        <f t="shared" si="868"/>
        <v>0.97661426546612284</v>
      </c>
      <c r="AY1101" s="1">
        <f t="shared" si="869"/>
        <v>1.096094798164591</v>
      </c>
      <c r="AZ1101" s="1">
        <f t="shared" si="870"/>
        <v>5.3E-3</v>
      </c>
      <c r="BA1101" s="1">
        <f t="shared" si="871"/>
        <v>24.046763519675885</v>
      </c>
    </row>
    <row r="1102" spans="1:53">
      <c r="A1102" s="2">
        <f t="shared" si="836"/>
        <v>1.1009999999999895</v>
      </c>
      <c r="B1102" s="1">
        <f t="shared" si="873"/>
        <v>1.169230166666656</v>
      </c>
      <c r="C1102" s="1">
        <f t="shared" si="837"/>
        <v>5.5657234717477813E-2</v>
      </c>
      <c r="D1102" s="1">
        <f t="shared" si="874"/>
        <v>1.1011585803200332</v>
      </c>
      <c r="E1102" s="1">
        <f t="shared" si="880"/>
        <v>1.101202005165635</v>
      </c>
      <c r="F1102" s="1">
        <f t="shared" si="880"/>
        <v>1.1012036239722118</v>
      </c>
      <c r="G1102" s="1">
        <f t="shared" si="880"/>
        <v>1.1012036843063557</v>
      </c>
      <c r="H1102" s="1">
        <f t="shared" si="838"/>
        <v>1.4117950051993158</v>
      </c>
      <c r="I1102" s="1">
        <f t="shared" si="875"/>
        <v>24.285820148767534</v>
      </c>
      <c r="J1102" s="1">
        <f>VLOOKUP($I1102,Graph!$D$3:$M$50,col)</f>
        <v>6.1000000000000004E-3</v>
      </c>
      <c r="K1102" s="1">
        <f>VLOOKUP($I1102,Graph!$D$3:$M$50,col+1)</f>
        <v>4.8999999999999998E-3</v>
      </c>
      <c r="L1102" s="1">
        <f t="shared" si="839"/>
        <v>5.3E-3</v>
      </c>
      <c r="M1102" s="1">
        <f t="shared" si="834"/>
        <v>0.64031666666666653</v>
      </c>
      <c r="N1102" s="1">
        <f t="shared" si="840"/>
        <v>1.0956999999999895</v>
      </c>
      <c r="O1102" s="1">
        <f t="shared" si="841"/>
        <v>5.3341980842285752E-2</v>
      </c>
      <c r="P1102" s="1">
        <f t="shared" si="842"/>
        <v>1.0962753140476063</v>
      </c>
      <c r="Q1102" s="1">
        <f t="shared" si="843"/>
        <v>1.0961061395305052</v>
      </c>
      <c r="R1102" s="1">
        <f t="shared" si="844"/>
        <v>1.0961001871033358</v>
      </c>
      <c r="S1102" s="1">
        <f t="shared" si="845"/>
        <v>1.0960999774905817</v>
      </c>
      <c r="T1102" s="1">
        <f t="shared" si="846"/>
        <v>0.97662070728089245</v>
      </c>
      <c r="U1102" s="1">
        <f t="shared" si="847"/>
        <v>1.3723980191353595</v>
      </c>
      <c r="V1102" s="2">
        <f t="shared" si="876"/>
        <v>24.057782171889492</v>
      </c>
      <c r="W1102" s="1">
        <f>VLOOKUP(V1102,Graph!$D$3:$M$50,col)</f>
        <v>6.1000000000000004E-3</v>
      </c>
      <c r="X1102" s="1">
        <f>VLOOKUP(V1102,Graph!$D$3:$M$50,col+1)</f>
        <v>4.8999999999999998E-3</v>
      </c>
      <c r="Y1102" s="1">
        <f t="shared" si="848"/>
        <v>5.3E-3</v>
      </c>
      <c r="Z1102" s="1">
        <f t="shared" si="877"/>
        <v>0.64031666666666653</v>
      </c>
      <c r="AA1102" s="2">
        <f t="shared" si="849"/>
        <v>1.0956999999999895</v>
      </c>
      <c r="AB1102" s="1">
        <f t="shared" si="850"/>
        <v>5.3341980842285752E-2</v>
      </c>
      <c r="AC1102" s="1">
        <f t="shared" si="851"/>
        <v>1.0960999701089198</v>
      </c>
      <c r="AD1102" s="1">
        <f t="shared" si="852"/>
        <v>1.0960999698489693</v>
      </c>
      <c r="AE1102" s="1">
        <f t="shared" si="853"/>
        <v>1.0960999698398151</v>
      </c>
      <c r="AF1102" s="1">
        <f t="shared" si="854"/>
        <v>1.0960999698394922</v>
      </c>
      <c r="AG1102" s="1">
        <f t="shared" si="855"/>
        <v>0.97662070728089245</v>
      </c>
      <c r="AH1102" s="1">
        <f t="shared" si="856"/>
        <v>1.3723980095556312</v>
      </c>
      <c r="AI1102" s="2">
        <f t="shared" si="878"/>
        <v>24.057782115912769</v>
      </c>
      <c r="AJ1102" s="1">
        <f>VLOOKUP(AI1102,Graph!$D$3:$M$50,col)</f>
        <v>6.1000000000000004E-3</v>
      </c>
      <c r="AK1102" s="1">
        <f>VLOOKUP(AI1102,Graph!$D$3:$M$50,col+1)</f>
        <v>4.8999999999999998E-3</v>
      </c>
      <c r="AL1102" s="1">
        <f t="shared" si="857"/>
        <v>5.3E-3</v>
      </c>
      <c r="AM1102" s="1">
        <f t="shared" si="879"/>
        <v>0.64031666666666653</v>
      </c>
      <c r="AN1102" s="2">
        <f t="shared" si="858"/>
        <v>1.0956999999999895</v>
      </c>
      <c r="AO1102" s="1">
        <f t="shared" si="859"/>
        <v>5.3341980842285752E-2</v>
      </c>
      <c r="AP1102" s="1">
        <f t="shared" si="860"/>
        <v>1.0960999698394809</v>
      </c>
      <c r="AQ1102" s="1">
        <f t="shared" si="861"/>
        <v>1.0960999698394807</v>
      </c>
      <c r="AR1102" s="1">
        <f t="shared" si="862"/>
        <v>1.0960999698394809</v>
      </c>
      <c r="AS1102" s="1">
        <f t="shared" si="863"/>
        <v>1.0960999698394807</v>
      </c>
      <c r="AT1102" s="1">
        <f t="shared" si="864"/>
        <v>0.97662070728089245</v>
      </c>
      <c r="AU1102" s="1">
        <f t="shared" si="865"/>
        <v>1.372398009555617</v>
      </c>
      <c r="AV1102" s="2">
        <f t="shared" si="866"/>
        <v>1101</v>
      </c>
      <c r="AW1102" s="1">
        <f t="shared" si="867"/>
        <v>1372.3980095556169</v>
      </c>
      <c r="AX1102" s="1">
        <f t="shared" si="868"/>
        <v>0.97662070728089245</v>
      </c>
      <c r="AY1102" s="1">
        <f t="shared" si="869"/>
        <v>1.0960999698394807</v>
      </c>
      <c r="AZ1102" s="1">
        <f t="shared" si="870"/>
        <v>5.3E-3</v>
      </c>
      <c r="BA1102" s="1">
        <f t="shared" si="871"/>
        <v>24.057782115912769</v>
      </c>
    </row>
    <row r="1103" spans="1:53">
      <c r="A1103" s="2">
        <f t="shared" si="836"/>
        <v>1.1019999999999894</v>
      </c>
      <c r="B1103" s="1">
        <f t="shared" si="873"/>
        <v>1.1702713333333226</v>
      </c>
      <c r="C1103" s="1">
        <f t="shared" si="837"/>
        <v>5.5659213620590252E-2</v>
      </c>
      <c r="D1103" s="1">
        <f t="shared" si="874"/>
        <v>1.1011628172576466</v>
      </c>
      <c r="E1103" s="1">
        <f t="shared" si="880"/>
        <v>1.101206403877246</v>
      </c>
      <c r="F1103" s="1">
        <f t="shared" si="880"/>
        <v>1.1012080287934336</v>
      </c>
      <c r="G1103" s="1">
        <f t="shared" si="880"/>
        <v>1.1012080893581846</v>
      </c>
      <c r="H1103" s="1">
        <f t="shared" si="838"/>
        <v>1.4137245234960074</v>
      </c>
      <c r="I1103" s="1">
        <f t="shared" si="875"/>
        <v>24.296879025900374</v>
      </c>
      <c r="J1103" s="1">
        <f>VLOOKUP($I1103,Graph!$D$3:$M$50,col)</f>
        <v>6.1000000000000004E-3</v>
      </c>
      <c r="K1103" s="1">
        <f>VLOOKUP($I1103,Graph!$D$3:$M$50,col+1)</f>
        <v>4.8999999999999998E-3</v>
      </c>
      <c r="L1103" s="1">
        <f t="shared" si="839"/>
        <v>5.3E-3</v>
      </c>
      <c r="M1103" s="1">
        <f t="shared" si="834"/>
        <v>0.64031666666666653</v>
      </c>
      <c r="N1103" s="1">
        <f t="shared" si="840"/>
        <v>1.0966999999999894</v>
      </c>
      <c r="O1103" s="1">
        <f t="shared" si="841"/>
        <v>5.3344345719638898E-2</v>
      </c>
      <c r="P1103" s="1">
        <f t="shared" si="842"/>
        <v>1.096280461915889</v>
      </c>
      <c r="Q1103" s="1">
        <f t="shared" si="843"/>
        <v>1.0961113020612563</v>
      </c>
      <c r="R1103" s="1">
        <f t="shared" si="844"/>
        <v>1.096105349799612</v>
      </c>
      <c r="S1103" s="1">
        <f t="shared" si="845"/>
        <v>1.0961051401803734</v>
      </c>
      <c r="T1103" s="1">
        <f t="shared" si="846"/>
        <v>0.97662713741865326</v>
      </c>
      <c r="U1103" s="1">
        <f t="shared" si="847"/>
        <v>1.3742837168942492</v>
      </c>
      <c r="V1103" s="2">
        <f t="shared" si="876"/>
        <v>24.068795727090858</v>
      </c>
      <c r="W1103" s="1">
        <f>VLOOKUP(V1103,Graph!$D$3:$M$50,col)</f>
        <v>6.1000000000000004E-3</v>
      </c>
      <c r="X1103" s="1">
        <f>VLOOKUP(V1103,Graph!$D$3:$M$50,col+1)</f>
        <v>4.8999999999999998E-3</v>
      </c>
      <c r="Y1103" s="1">
        <f t="shared" si="848"/>
        <v>5.3E-3</v>
      </c>
      <c r="Z1103" s="1">
        <f t="shared" si="877"/>
        <v>0.64031666666666653</v>
      </c>
      <c r="AA1103" s="2">
        <f t="shared" si="849"/>
        <v>1.0966999999999894</v>
      </c>
      <c r="AB1103" s="1">
        <f t="shared" si="850"/>
        <v>5.3344345719638898E-2</v>
      </c>
      <c r="AC1103" s="1">
        <f t="shared" si="851"/>
        <v>1.0961051327980496</v>
      </c>
      <c r="AD1103" s="1">
        <f t="shared" si="852"/>
        <v>1.0961051325380604</v>
      </c>
      <c r="AE1103" s="1">
        <f t="shared" si="853"/>
        <v>1.0961051325289042</v>
      </c>
      <c r="AF1103" s="1">
        <f t="shared" si="854"/>
        <v>1.0961051325285818</v>
      </c>
      <c r="AG1103" s="1">
        <f t="shared" si="855"/>
        <v>0.97662713741865326</v>
      </c>
      <c r="AH1103" s="1">
        <f t="shared" si="856"/>
        <v>1.3742837073005227</v>
      </c>
      <c r="AI1103" s="2">
        <f t="shared" si="878"/>
        <v>24.068795671083635</v>
      </c>
      <c r="AJ1103" s="1">
        <f>VLOOKUP(AI1103,Graph!$D$3:$M$50,col)</f>
        <v>6.1000000000000004E-3</v>
      </c>
      <c r="AK1103" s="1">
        <f>VLOOKUP(AI1103,Graph!$D$3:$M$50,col+1)</f>
        <v>4.8999999999999998E-3</v>
      </c>
      <c r="AL1103" s="1">
        <f t="shared" si="857"/>
        <v>5.3E-3</v>
      </c>
      <c r="AM1103" s="1">
        <f t="shared" si="879"/>
        <v>0.64031666666666653</v>
      </c>
      <c r="AN1103" s="2">
        <f t="shared" si="858"/>
        <v>1.0966999999999894</v>
      </c>
      <c r="AO1103" s="1">
        <f t="shared" si="859"/>
        <v>5.3344345719638898E-2</v>
      </c>
      <c r="AP1103" s="1">
        <f t="shared" si="860"/>
        <v>1.0961051325285704</v>
      </c>
      <c r="AQ1103" s="1">
        <f t="shared" si="861"/>
        <v>1.09610513252857</v>
      </c>
      <c r="AR1103" s="1">
        <f t="shared" si="862"/>
        <v>1.0961051325285702</v>
      </c>
      <c r="AS1103" s="1">
        <f t="shared" si="863"/>
        <v>1.09610513252857</v>
      </c>
      <c r="AT1103" s="1">
        <f t="shared" si="864"/>
        <v>0.97662713741865326</v>
      </c>
      <c r="AU1103" s="1">
        <f t="shared" si="865"/>
        <v>1.3742837073005081</v>
      </c>
      <c r="AV1103" s="2">
        <f t="shared" si="866"/>
        <v>1102</v>
      </c>
      <c r="AW1103" s="1">
        <f t="shared" si="867"/>
        <v>1374.283707300508</v>
      </c>
      <c r="AX1103" s="1">
        <f t="shared" si="868"/>
        <v>0.97662713741865326</v>
      </c>
      <c r="AY1103" s="1">
        <f t="shared" si="869"/>
        <v>1.09610513252857</v>
      </c>
      <c r="AZ1103" s="1">
        <f t="shared" si="870"/>
        <v>5.3E-3</v>
      </c>
      <c r="BA1103" s="1">
        <f t="shared" si="871"/>
        <v>24.068795671083635</v>
      </c>
    </row>
    <row r="1104" spans="1:53">
      <c r="A1104" s="2">
        <f t="shared" si="836"/>
        <v>1.1029999999999893</v>
      </c>
      <c r="B1104" s="1">
        <f t="shared" si="873"/>
        <v>1.1713124999999891</v>
      </c>
      <c r="C1104" s="1">
        <f t="shared" si="837"/>
        <v>5.5661189040738461E-2</v>
      </c>
      <c r="D1104" s="1">
        <f t="shared" si="874"/>
        <v>1.1011670467868258</v>
      </c>
      <c r="E1104" s="1">
        <f t="shared" si="880"/>
        <v>1.1012107949191723</v>
      </c>
      <c r="F1104" s="1">
        <f t="shared" si="880"/>
        <v>1.1012124259356799</v>
      </c>
      <c r="G1104" s="1">
        <f t="shared" si="880"/>
        <v>1.101212486730708</v>
      </c>
      <c r="H1104" s="1">
        <f t="shared" si="838"/>
        <v>1.4156549204136435</v>
      </c>
      <c r="I1104" s="1">
        <f t="shared" si="875"/>
        <v>24.30793287402912</v>
      </c>
      <c r="J1104" s="1">
        <f>VLOOKUP($I1104,Graph!$D$3:$M$50,col)</f>
        <v>6.1000000000000004E-3</v>
      </c>
      <c r="K1104" s="1">
        <f>VLOOKUP($I1104,Graph!$D$3:$M$50,col+1)</f>
        <v>4.8999999999999998E-3</v>
      </c>
      <c r="L1104" s="1">
        <f t="shared" si="839"/>
        <v>5.3E-3</v>
      </c>
      <c r="M1104" s="1">
        <f t="shared" si="834"/>
        <v>0.64031666666666653</v>
      </c>
      <c r="N1104" s="1">
        <f t="shared" si="840"/>
        <v>1.0976999999999892</v>
      </c>
      <c r="O1104" s="1">
        <f t="shared" si="841"/>
        <v>5.3346706445047312E-2</v>
      </c>
      <c r="P1104" s="1">
        <f t="shared" si="842"/>
        <v>1.0962856008431994</v>
      </c>
      <c r="Q1104" s="1">
        <f t="shared" si="843"/>
        <v>1.096116455629669</v>
      </c>
      <c r="R1104" s="1">
        <f t="shared" si="844"/>
        <v>1.0961105035334642</v>
      </c>
      <c r="S1104" s="1">
        <f t="shared" si="845"/>
        <v>1.0961102939077594</v>
      </c>
      <c r="T1104" s="1">
        <f t="shared" si="846"/>
        <v>0.97663355591112644</v>
      </c>
      <c r="U1104" s="1">
        <f t="shared" si="847"/>
        <v>1.3761702780702023</v>
      </c>
      <c r="V1104" s="2">
        <f t="shared" si="876"/>
        <v>24.079804248134824</v>
      </c>
      <c r="W1104" s="1">
        <f>VLOOKUP(V1104,Graph!$D$3:$M$50,col)</f>
        <v>6.1000000000000004E-3</v>
      </c>
      <c r="X1104" s="1">
        <f>VLOOKUP(V1104,Graph!$D$3:$M$50,col+1)</f>
        <v>4.8999999999999998E-3</v>
      </c>
      <c r="Y1104" s="1">
        <f t="shared" si="848"/>
        <v>5.3E-3</v>
      </c>
      <c r="Z1104" s="1">
        <f t="shared" si="877"/>
        <v>0.64031666666666653</v>
      </c>
      <c r="AA1104" s="2">
        <f t="shared" si="849"/>
        <v>1.0976999999999892</v>
      </c>
      <c r="AB1104" s="1">
        <f t="shared" si="850"/>
        <v>5.3346706445047312E-2</v>
      </c>
      <c r="AC1104" s="1">
        <f t="shared" si="851"/>
        <v>1.0961102865247749</v>
      </c>
      <c r="AD1104" s="1">
        <f t="shared" si="852"/>
        <v>1.0961102862647472</v>
      </c>
      <c r="AE1104" s="1">
        <f t="shared" si="853"/>
        <v>1.0961102862555889</v>
      </c>
      <c r="AF1104" s="1">
        <f t="shared" si="854"/>
        <v>1.0961102862552661</v>
      </c>
      <c r="AG1104" s="1">
        <f t="shared" si="855"/>
        <v>0.97663355591112644</v>
      </c>
      <c r="AH1104" s="1">
        <f t="shared" si="856"/>
        <v>1.3761702684624704</v>
      </c>
      <c r="AI1104" s="2">
        <f t="shared" si="878"/>
        <v>24.079804192097111</v>
      </c>
      <c r="AJ1104" s="1">
        <f>VLOOKUP(AI1104,Graph!$D$3:$M$50,col)</f>
        <v>6.1000000000000004E-3</v>
      </c>
      <c r="AK1104" s="1">
        <f>VLOOKUP(AI1104,Graph!$D$3:$M$50,col+1)</f>
        <v>4.8999999999999998E-3</v>
      </c>
      <c r="AL1104" s="1">
        <f t="shared" si="857"/>
        <v>5.3E-3</v>
      </c>
      <c r="AM1104" s="1">
        <f t="shared" si="879"/>
        <v>0.64031666666666653</v>
      </c>
      <c r="AN1104" s="2">
        <f t="shared" si="858"/>
        <v>1.0976999999999892</v>
      </c>
      <c r="AO1104" s="1">
        <f t="shared" si="859"/>
        <v>5.3346706445047312E-2</v>
      </c>
      <c r="AP1104" s="1">
        <f t="shared" si="860"/>
        <v>1.0961102862552548</v>
      </c>
      <c r="AQ1104" s="1">
        <f t="shared" si="861"/>
        <v>1.0961102862552545</v>
      </c>
      <c r="AR1104" s="1">
        <f t="shared" si="862"/>
        <v>1.0961102862552548</v>
      </c>
      <c r="AS1104" s="1">
        <f t="shared" si="863"/>
        <v>1.0961102862552545</v>
      </c>
      <c r="AT1104" s="1">
        <f t="shared" si="864"/>
        <v>0.97663355591112644</v>
      </c>
      <c r="AU1104" s="1">
        <f t="shared" si="865"/>
        <v>1.3761702684624559</v>
      </c>
      <c r="AV1104" s="2">
        <f t="shared" si="866"/>
        <v>1103</v>
      </c>
      <c r="AW1104" s="1">
        <f t="shared" si="867"/>
        <v>1376.1702684624559</v>
      </c>
      <c r="AX1104" s="1">
        <f t="shared" si="868"/>
        <v>0.97663355591112644</v>
      </c>
      <c r="AY1104" s="1">
        <f t="shared" si="869"/>
        <v>1.0961102862552545</v>
      </c>
      <c r="AZ1104" s="1">
        <f t="shared" si="870"/>
        <v>5.3E-3</v>
      </c>
      <c r="BA1104" s="1">
        <f t="shared" si="871"/>
        <v>24.079804192097111</v>
      </c>
    </row>
    <row r="1105" spans="1:53">
      <c r="A1105" s="2">
        <f t="shared" si="836"/>
        <v>1.1039999999999892</v>
      </c>
      <c r="B1105" s="1">
        <f t="shared" si="873"/>
        <v>1.1723536666666556</v>
      </c>
      <c r="C1105" s="1">
        <f t="shared" si="837"/>
        <v>5.5663160987108697E-2</v>
      </c>
      <c r="D1105" s="1">
        <f t="shared" si="874"/>
        <v>1.1011712689269828</v>
      </c>
      <c r="E1105" s="1">
        <f t="shared" si="880"/>
        <v>1.101215178311455</v>
      </c>
      <c r="F1105" s="1">
        <f t="shared" si="880"/>
        <v>1.1012168154190125</v>
      </c>
      <c r="G1105" s="1">
        <f t="shared" si="880"/>
        <v>1.1012168764439887</v>
      </c>
      <c r="H1105" s="1">
        <f t="shared" si="838"/>
        <v>1.4175861955523674</v>
      </c>
      <c r="I1105" s="1">
        <f t="shared" si="875"/>
        <v>24.318981700005565</v>
      </c>
      <c r="J1105" s="1">
        <f>VLOOKUP($I1105,Graph!$D$3:$M$50,col)</f>
        <v>6.1000000000000004E-3</v>
      </c>
      <c r="K1105" s="1">
        <f>VLOOKUP($I1105,Graph!$D$3:$M$50,col+1)</f>
        <v>4.8999999999999998E-3</v>
      </c>
      <c r="L1105" s="1">
        <f t="shared" si="839"/>
        <v>5.3E-3</v>
      </c>
      <c r="M1105" s="1">
        <f t="shared" si="834"/>
        <v>0.64031666666666653</v>
      </c>
      <c r="N1105" s="1">
        <f t="shared" si="840"/>
        <v>1.0986999999999891</v>
      </c>
      <c r="O1105" s="1">
        <f t="shared" si="841"/>
        <v>5.334906302943386E-2</v>
      </c>
      <c r="P1105" s="1">
        <f t="shared" si="842"/>
        <v>1.096290730852808</v>
      </c>
      <c r="Q1105" s="1">
        <f t="shared" si="843"/>
        <v>1.0961216002590581</v>
      </c>
      <c r="R1105" s="1">
        <f t="shared" si="844"/>
        <v>1.0961156483282055</v>
      </c>
      <c r="S1105" s="1">
        <f t="shared" si="845"/>
        <v>1.0961154386960537</v>
      </c>
      <c r="T1105" s="1">
        <f t="shared" si="846"/>
        <v>0.9766399627899186</v>
      </c>
      <c r="U1105" s="1">
        <f t="shared" si="847"/>
        <v>1.378057702268062</v>
      </c>
      <c r="V1105" s="2">
        <f t="shared" si="876"/>
        <v>24.090807741914279</v>
      </c>
      <c r="W1105" s="1">
        <f>VLOOKUP(V1105,Graph!$D$3:$M$50,col)</f>
        <v>6.1000000000000004E-3</v>
      </c>
      <c r="X1105" s="1">
        <f>VLOOKUP(V1105,Graph!$D$3:$M$50,col+1)</f>
        <v>4.8999999999999998E-3</v>
      </c>
      <c r="Y1105" s="1">
        <f t="shared" si="848"/>
        <v>5.3E-3</v>
      </c>
      <c r="Z1105" s="1">
        <f t="shared" si="877"/>
        <v>0.64031666666666653</v>
      </c>
      <c r="AA1105" s="2">
        <f t="shared" si="849"/>
        <v>1.0986999999999891</v>
      </c>
      <c r="AB1105" s="1">
        <f t="shared" si="850"/>
        <v>5.334906302943386E-2</v>
      </c>
      <c r="AC1105" s="1">
        <f t="shared" si="851"/>
        <v>1.0961154313124102</v>
      </c>
      <c r="AD1105" s="1">
        <f t="shared" si="852"/>
        <v>1.096115431052344</v>
      </c>
      <c r="AE1105" s="1">
        <f t="shared" si="853"/>
        <v>1.0961154310431838</v>
      </c>
      <c r="AF1105" s="1">
        <f t="shared" si="854"/>
        <v>1.0961154310428611</v>
      </c>
      <c r="AG1105" s="1">
        <f t="shared" si="855"/>
        <v>0.9766399627899186</v>
      </c>
      <c r="AH1105" s="1">
        <f t="shared" si="856"/>
        <v>1.3780576926463193</v>
      </c>
      <c r="AI1105" s="2">
        <f t="shared" si="878"/>
        <v>24.090807685846094</v>
      </c>
      <c r="AJ1105" s="1">
        <f>VLOOKUP(AI1105,Graph!$D$3:$M$50,col)</f>
        <v>6.1000000000000004E-3</v>
      </c>
      <c r="AK1105" s="1">
        <f>VLOOKUP(AI1105,Graph!$D$3:$M$50,col+1)</f>
        <v>4.8999999999999998E-3</v>
      </c>
      <c r="AL1105" s="1">
        <f t="shared" si="857"/>
        <v>5.3E-3</v>
      </c>
      <c r="AM1105" s="1">
        <f t="shared" si="879"/>
        <v>0.64031666666666653</v>
      </c>
      <c r="AN1105" s="2">
        <f t="shared" si="858"/>
        <v>1.0986999999999891</v>
      </c>
      <c r="AO1105" s="1">
        <f t="shared" si="859"/>
        <v>5.334906302943386E-2</v>
      </c>
      <c r="AP1105" s="1">
        <f t="shared" si="860"/>
        <v>1.09611543104285</v>
      </c>
      <c r="AQ1105" s="1">
        <f t="shared" si="861"/>
        <v>1.0961154310428496</v>
      </c>
      <c r="AR1105" s="1">
        <f t="shared" si="862"/>
        <v>1.0961154310428494</v>
      </c>
      <c r="AS1105" s="1">
        <f t="shared" si="863"/>
        <v>1.0961154310428498</v>
      </c>
      <c r="AT1105" s="1">
        <f t="shared" si="864"/>
        <v>0.9766399627899186</v>
      </c>
      <c r="AU1105" s="1">
        <f t="shared" si="865"/>
        <v>1.3780576926463051</v>
      </c>
      <c r="AV1105" s="2">
        <f t="shared" si="866"/>
        <v>1104</v>
      </c>
      <c r="AW1105" s="1">
        <f t="shared" si="867"/>
        <v>1378.057692646305</v>
      </c>
      <c r="AX1105" s="1">
        <f t="shared" si="868"/>
        <v>0.9766399627899186</v>
      </c>
      <c r="AY1105" s="1">
        <f t="shared" si="869"/>
        <v>1.0961154310428498</v>
      </c>
      <c r="AZ1105" s="1">
        <f t="shared" si="870"/>
        <v>5.3E-3</v>
      </c>
      <c r="BA1105" s="1">
        <f t="shared" si="871"/>
        <v>24.090807685846094</v>
      </c>
    </row>
    <row r="1106" spans="1:53">
      <c r="A1106" s="2">
        <f t="shared" si="836"/>
        <v>1.1049999999999891</v>
      </c>
      <c r="B1106" s="1">
        <f t="shared" si="873"/>
        <v>1.1733948333333222</v>
      </c>
      <c r="C1106" s="1">
        <f t="shared" si="837"/>
        <v>5.5665129468854956E-2</v>
      </c>
      <c r="D1106" s="1">
        <f t="shared" si="874"/>
        <v>1.1011754836974617</v>
      </c>
      <c r="E1106" s="1">
        <f t="shared" si="880"/>
        <v>1.1012195540740646</v>
      </c>
      <c r="F1106" s="1">
        <f t="shared" si="880"/>
        <v>1.101221197263422</v>
      </c>
      <c r="G1106" s="1">
        <f t="shared" si="880"/>
        <v>1.1012212585180183</v>
      </c>
      <c r="H1106" s="1">
        <f t="shared" si="838"/>
        <v>1.4195183485128668</v>
      </c>
      <c r="I1106" s="1">
        <f t="shared" si="875"/>
        <v>24.330025510665916</v>
      </c>
      <c r="J1106" s="1">
        <f>VLOOKUP($I1106,Graph!$D$3:$M$50,col)</f>
        <v>6.1000000000000004E-3</v>
      </c>
      <c r="K1106" s="1">
        <f>VLOOKUP($I1106,Graph!$D$3:$M$50,col+1)</f>
        <v>4.8999999999999998E-3</v>
      </c>
      <c r="L1106" s="1">
        <f t="shared" si="839"/>
        <v>5.3E-3</v>
      </c>
      <c r="M1106" s="1">
        <f t="shared" si="834"/>
        <v>0.64031666666666653</v>
      </c>
      <c r="N1106" s="1">
        <f t="shared" si="840"/>
        <v>1.099699999999989</v>
      </c>
      <c r="O1106" s="1">
        <f t="shared" si="841"/>
        <v>5.3351415483683086E-2</v>
      </c>
      <c r="P1106" s="1">
        <f t="shared" si="842"/>
        <v>1.0962958519679034</v>
      </c>
      <c r="Q1106" s="1">
        <f t="shared" si="843"/>
        <v>1.0961267359726583</v>
      </c>
      <c r="R1106" s="1">
        <f t="shared" si="844"/>
        <v>1.0961207842070713</v>
      </c>
      <c r="S1106" s="1">
        <f t="shared" si="845"/>
        <v>1.0961205745684914</v>
      </c>
      <c r="T1106" s="1">
        <f t="shared" si="846"/>
        <v>0.97664635808652212</v>
      </c>
      <c r="U1106" s="1">
        <f t="shared" si="847"/>
        <v>1.3799459890932166</v>
      </c>
      <c r="V1106" s="2">
        <f t="shared" si="876"/>
        <v>24.1018062153064</v>
      </c>
      <c r="W1106" s="1">
        <f>VLOOKUP(V1106,Graph!$D$3:$M$50,col)</f>
        <v>6.1000000000000004E-3</v>
      </c>
      <c r="X1106" s="1">
        <f>VLOOKUP(V1106,Graph!$D$3:$M$50,col+1)</f>
        <v>4.8999999999999998E-3</v>
      </c>
      <c r="Y1106" s="1">
        <f t="shared" si="848"/>
        <v>5.3E-3</v>
      </c>
      <c r="Z1106" s="1">
        <f t="shared" si="877"/>
        <v>0.64031666666666653</v>
      </c>
      <c r="AA1106" s="2">
        <f t="shared" si="849"/>
        <v>1.099699999999989</v>
      </c>
      <c r="AB1106" s="1">
        <f t="shared" si="850"/>
        <v>5.3351415483683086E-2</v>
      </c>
      <c r="AC1106" s="1">
        <f t="shared" si="851"/>
        <v>1.0961205671841898</v>
      </c>
      <c r="AD1106" s="1">
        <f t="shared" si="852"/>
        <v>1.096120566924085</v>
      </c>
      <c r="AE1106" s="1">
        <f t="shared" si="853"/>
        <v>1.0961205669149232</v>
      </c>
      <c r="AF1106" s="1">
        <f t="shared" si="854"/>
        <v>1.0961205669146004</v>
      </c>
      <c r="AG1106" s="1">
        <f t="shared" si="855"/>
        <v>0.97664635808652212</v>
      </c>
      <c r="AH1106" s="1">
        <f t="shared" si="856"/>
        <v>1.3799459794574553</v>
      </c>
      <c r="AI1106" s="2">
        <f t="shared" si="878"/>
        <v>24.101806159207761</v>
      </c>
      <c r="AJ1106" s="1">
        <f>VLOOKUP(AI1106,Graph!$D$3:$M$50,col)</f>
        <v>6.1000000000000004E-3</v>
      </c>
      <c r="AK1106" s="1">
        <f>VLOOKUP(AI1106,Graph!$D$3:$M$50,col+1)</f>
        <v>4.8999999999999998E-3</v>
      </c>
      <c r="AL1106" s="1">
        <f t="shared" si="857"/>
        <v>5.3E-3</v>
      </c>
      <c r="AM1106" s="1">
        <f t="shared" si="879"/>
        <v>0.64031666666666653</v>
      </c>
      <c r="AN1106" s="2">
        <f t="shared" si="858"/>
        <v>1.099699999999989</v>
      </c>
      <c r="AO1106" s="1">
        <f t="shared" si="859"/>
        <v>5.3351415483683086E-2</v>
      </c>
      <c r="AP1106" s="1">
        <f t="shared" si="860"/>
        <v>1.096120566914589</v>
      </c>
      <c r="AQ1106" s="1">
        <f t="shared" si="861"/>
        <v>1.0961205669145886</v>
      </c>
      <c r="AR1106" s="1">
        <f t="shared" si="862"/>
        <v>1.0961205669145886</v>
      </c>
      <c r="AS1106" s="1">
        <f t="shared" si="863"/>
        <v>1.0961205669145886</v>
      </c>
      <c r="AT1106" s="1">
        <f t="shared" si="864"/>
        <v>0.97664635808652212</v>
      </c>
      <c r="AU1106" s="1">
        <f t="shared" si="865"/>
        <v>1.3799459794574405</v>
      </c>
      <c r="AV1106" s="2">
        <f t="shared" si="866"/>
        <v>1105</v>
      </c>
      <c r="AW1106" s="1">
        <f t="shared" si="867"/>
        <v>1379.9459794574404</v>
      </c>
      <c r="AX1106" s="1">
        <f t="shared" si="868"/>
        <v>0.97664635808652212</v>
      </c>
      <c r="AY1106" s="1">
        <f t="shared" si="869"/>
        <v>1.0961205669145886</v>
      </c>
      <c r="AZ1106" s="1">
        <f t="shared" si="870"/>
        <v>5.3E-3</v>
      </c>
      <c r="BA1106" s="1">
        <f t="shared" si="871"/>
        <v>24.101806159207761</v>
      </c>
    </row>
    <row r="1107" spans="1:53">
      <c r="A1107" s="2">
        <f t="shared" si="836"/>
        <v>1.105999999999989</v>
      </c>
      <c r="B1107" s="1">
        <f t="shared" si="873"/>
        <v>1.1744359999999887</v>
      </c>
      <c r="C1107" s="1">
        <f t="shared" si="837"/>
        <v>5.5667094495099052E-2</v>
      </c>
      <c r="D1107" s="1">
        <f t="shared" si="874"/>
        <v>1.1011796911175395</v>
      </c>
      <c r="E1107" s="1">
        <f t="shared" si="880"/>
        <v>1.101223922226902</v>
      </c>
      <c r="F1107" s="1">
        <f t="shared" si="880"/>
        <v>1.1012255714888304</v>
      </c>
      <c r="G1107" s="1">
        <f t="shared" si="880"/>
        <v>1.1012256329727195</v>
      </c>
      <c r="H1107" s="1">
        <f t="shared" si="838"/>
        <v>1.4214513788963727</v>
      </c>
      <c r="I1107" s="1">
        <f t="shared" si="875"/>
        <v>24.341064312830909</v>
      </c>
      <c r="J1107" s="1">
        <f>VLOOKUP($I1107,Graph!$D$3:$M$50,col)</f>
        <v>6.1000000000000004E-3</v>
      </c>
      <c r="K1107" s="1">
        <f>VLOOKUP($I1107,Graph!$D$3:$M$50,col+1)</f>
        <v>4.8999999999999998E-3</v>
      </c>
      <c r="L1107" s="1">
        <f t="shared" si="839"/>
        <v>5.3E-3</v>
      </c>
      <c r="M1107" s="1">
        <f t="shared" si="834"/>
        <v>0.64031666666666653</v>
      </c>
      <c r="N1107" s="1">
        <f t="shared" si="840"/>
        <v>1.1006999999999889</v>
      </c>
      <c r="O1107" s="1">
        <f t="shared" si="841"/>
        <v>5.3353763818641479E-2</v>
      </c>
      <c r="P1107" s="1">
        <f t="shared" si="842"/>
        <v>1.0963009642115951</v>
      </c>
      <c r="Q1107" s="1">
        <f t="shared" si="843"/>
        <v>1.0961318627936234</v>
      </c>
      <c r="R1107" s="1">
        <f t="shared" si="844"/>
        <v>1.0961259111932149</v>
      </c>
      <c r="S1107" s="1">
        <f t="shared" si="845"/>
        <v>1.0961257015482249</v>
      </c>
      <c r="T1107" s="1">
        <f t="shared" si="846"/>
        <v>0.97665274183231543</v>
      </c>
      <c r="U1107" s="1">
        <f t="shared" si="847"/>
        <v>1.3818351381515916</v>
      </c>
      <c r="V1107" s="2">
        <f t="shared" si="876"/>
        <v>24.112799675172699</v>
      </c>
      <c r="W1107" s="1">
        <f>VLOOKUP(V1107,Graph!$D$3:$M$50,col)</f>
        <v>6.1000000000000004E-3</v>
      </c>
      <c r="X1107" s="1">
        <f>VLOOKUP(V1107,Graph!$D$3:$M$50,col+1)</f>
        <v>4.8999999999999998E-3</v>
      </c>
      <c r="Y1107" s="1">
        <f t="shared" si="848"/>
        <v>5.3E-3</v>
      </c>
      <c r="Z1107" s="1">
        <f t="shared" si="877"/>
        <v>0.64031666666666653</v>
      </c>
      <c r="AA1107" s="2">
        <f t="shared" si="849"/>
        <v>1.1006999999999889</v>
      </c>
      <c r="AB1107" s="1">
        <f t="shared" si="850"/>
        <v>5.3353763818641479E-2</v>
      </c>
      <c r="AC1107" s="1">
        <f t="shared" si="851"/>
        <v>1.0961256941632671</v>
      </c>
      <c r="AD1107" s="1">
        <f t="shared" si="852"/>
        <v>1.0961256939031241</v>
      </c>
      <c r="AE1107" s="1">
        <f t="shared" si="853"/>
        <v>1.0961256938939601</v>
      </c>
      <c r="AF1107" s="1">
        <f t="shared" si="854"/>
        <v>1.0961256938936375</v>
      </c>
      <c r="AG1107" s="1">
        <f t="shared" si="855"/>
        <v>0.97665274183231543</v>
      </c>
      <c r="AH1107" s="1">
        <f t="shared" si="856"/>
        <v>1.3818351285018058</v>
      </c>
      <c r="AI1107" s="2">
        <f t="shared" si="878"/>
        <v>24.112799619043631</v>
      </c>
      <c r="AJ1107" s="1">
        <f>VLOOKUP(AI1107,Graph!$D$3:$M$50,col)</f>
        <v>6.1000000000000004E-3</v>
      </c>
      <c r="AK1107" s="1">
        <f>VLOOKUP(AI1107,Graph!$D$3:$M$50,col+1)</f>
        <v>4.8999999999999998E-3</v>
      </c>
      <c r="AL1107" s="1">
        <f t="shared" si="857"/>
        <v>5.3E-3</v>
      </c>
      <c r="AM1107" s="1">
        <f t="shared" si="879"/>
        <v>0.64031666666666653</v>
      </c>
      <c r="AN1107" s="2">
        <f t="shared" si="858"/>
        <v>1.1006999999999889</v>
      </c>
      <c r="AO1107" s="1">
        <f t="shared" si="859"/>
        <v>5.3353763818641479E-2</v>
      </c>
      <c r="AP1107" s="1">
        <f t="shared" si="860"/>
        <v>1.0961256938936259</v>
      </c>
      <c r="AQ1107" s="1">
        <f t="shared" si="861"/>
        <v>1.0961256938936259</v>
      </c>
      <c r="AR1107" s="1">
        <f t="shared" si="862"/>
        <v>1.0961256938936259</v>
      </c>
      <c r="AS1107" s="1">
        <f t="shared" si="863"/>
        <v>1.0961256938936259</v>
      </c>
      <c r="AT1107" s="1">
        <f t="shared" si="864"/>
        <v>0.97665274183231543</v>
      </c>
      <c r="AU1107" s="1">
        <f t="shared" si="865"/>
        <v>1.3818351285017914</v>
      </c>
      <c r="AV1107" s="2">
        <f t="shared" si="866"/>
        <v>1106</v>
      </c>
      <c r="AW1107" s="1">
        <f t="shared" si="867"/>
        <v>1381.8351285017914</v>
      </c>
      <c r="AX1107" s="1">
        <f t="shared" si="868"/>
        <v>0.97665274183231543</v>
      </c>
      <c r="AY1107" s="1">
        <f t="shared" si="869"/>
        <v>1.0961256938936259</v>
      </c>
      <c r="AZ1107" s="1">
        <f t="shared" si="870"/>
        <v>5.3E-3</v>
      </c>
      <c r="BA1107" s="1">
        <f t="shared" si="871"/>
        <v>24.112799619043631</v>
      </c>
    </row>
    <row r="1108" spans="1:53">
      <c r="A1108" s="2">
        <f t="shared" si="836"/>
        <v>1.1069999999999889</v>
      </c>
      <c r="B1108" s="1">
        <f t="shared" si="873"/>
        <v>1.1754771666666552</v>
      </c>
      <c r="C1108" s="1">
        <f t="shared" si="837"/>
        <v>5.5669056074930924E-2</v>
      </c>
      <c r="D1108" s="1">
        <f t="shared" si="874"/>
        <v>1.1011838912064258</v>
      </c>
      <c r="E1108" s="1">
        <f t="shared" si="880"/>
        <v>1.1012282827897992</v>
      </c>
      <c r="F1108" s="1">
        <f t="shared" si="880"/>
        <v>1.1012299381150905</v>
      </c>
      <c r="G1108" s="1">
        <f t="shared" si="880"/>
        <v>1.1012299998279451</v>
      </c>
      <c r="H1108" s="1">
        <f t="shared" si="838"/>
        <v>1.4233852863046601</v>
      </c>
      <c r="I1108" s="1">
        <f t="shared" si="875"/>
        <v>24.352098113305839</v>
      </c>
      <c r="J1108" s="1">
        <f>VLOOKUP($I1108,Graph!$D$3:$M$50,col)</f>
        <v>6.1000000000000004E-3</v>
      </c>
      <c r="K1108" s="1">
        <f>VLOOKUP($I1108,Graph!$D$3:$M$50,col+1)</f>
        <v>4.8999999999999998E-3</v>
      </c>
      <c r="L1108" s="1">
        <f t="shared" si="839"/>
        <v>5.3E-3</v>
      </c>
      <c r="M1108" s="1">
        <f t="shared" si="834"/>
        <v>0.64031666666666653</v>
      </c>
      <c r="N1108" s="1">
        <f t="shared" si="840"/>
        <v>1.1016999999999888</v>
      </c>
      <c r="O1108" s="1">
        <f t="shared" si="841"/>
        <v>5.3356108045117569E-2</v>
      </c>
      <c r="P1108" s="1">
        <f t="shared" si="842"/>
        <v>1.0963060676069118</v>
      </c>
      <c r="Q1108" s="1">
        <f t="shared" si="843"/>
        <v>1.0961369807450272</v>
      </c>
      <c r="R1108" s="1">
        <f t="shared" si="844"/>
        <v>1.0961310293097095</v>
      </c>
      <c r="S1108" s="1">
        <f t="shared" si="845"/>
        <v>1.0961308196583288</v>
      </c>
      <c r="T1108" s="1">
        <f t="shared" si="846"/>
        <v>0.97665911405856376</v>
      </c>
      <c r="U1108" s="1">
        <f t="shared" si="847"/>
        <v>1.3837251490496549</v>
      </c>
      <c r="V1108" s="2">
        <f t="shared" si="876"/>
        <v>24.123788128359102</v>
      </c>
      <c r="W1108" s="1">
        <f>VLOOKUP(V1108,Graph!$D$3:$M$50,col)</f>
        <v>6.1000000000000004E-3</v>
      </c>
      <c r="X1108" s="1">
        <f>VLOOKUP(V1108,Graph!$D$3:$M$50,col+1)</f>
        <v>4.8999999999999998E-3</v>
      </c>
      <c r="Y1108" s="1">
        <f t="shared" si="848"/>
        <v>5.3E-3</v>
      </c>
      <c r="Z1108" s="1">
        <f t="shared" si="877"/>
        <v>0.64031666666666653</v>
      </c>
      <c r="AA1108" s="2">
        <f t="shared" si="849"/>
        <v>1.1016999999999888</v>
      </c>
      <c r="AB1108" s="1">
        <f t="shared" si="850"/>
        <v>5.3356108045117569E-2</v>
      </c>
      <c r="AC1108" s="1">
        <f t="shared" si="851"/>
        <v>1.0961308122727154</v>
      </c>
      <c r="AD1108" s="1">
        <f t="shared" si="852"/>
        <v>1.0961308120125348</v>
      </c>
      <c r="AE1108" s="1">
        <f t="shared" si="853"/>
        <v>1.0961308120033688</v>
      </c>
      <c r="AF1108" s="1">
        <f t="shared" si="854"/>
        <v>1.096130812003046</v>
      </c>
      <c r="AG1108" s="1">
        <f t="shared" si="855"/>
        <v>0.97665911405856376</v>
      </c>
      <c r="AH1108" s="1">
        <f t="shared" si="856"/>
        <v>1.3837251393858381</v>
      </c>
      <c r="AI1108" s="2">
        <f t="shared" si="878"/>
        <v>24.12378807219962</v>
      </c>
      <c r="AJ1108" s="1">
        <f>VLOOKUP(AI1108,Graph!$D$3:$M$50,col)</f>
        <v>6.1000000000000004E-3</v>
      </c>
      <c r="AK1108" s="1">
        <f>VLOOKUP(AI1108,Graph!$D$3:$M$50,col+1)</f>
        <v>4.8999999999999998E-3</v>
      </c>
      <c r="AL1108" s="1">
        <f t="shared" si="857"/>
        <v>5.3E-3</v>
      </c>
      <c r="AM1108" s="1">
        <f t="shared" si="879"/>
        <v>0.64031666666666653</v>
      </c>
      <c r="AN1108" s="2">
        <f t="shared" si="858"/>
        <v>1.1016999999999888</v>
      </c>
      <c r="AO1108" s="1">
        <f t="shared" si="859"/>
        <v>5.3356108045117569E-2</v>
      </c>
      <c r="AP1108" s="1">
        <f t="shared" si="860"/>
        <v>1.0961308120030346</v>
      </c>
      <c r="AQ1108" s="1">
        <f t="shared" si="861"/>
        <v>1.0961308120030342</v>
      </c>
      <c r="AR1108" s="1">
        <f t="shared" si="862"/>
        <v>1.0961308120030342</v>
      </c>
      <c r="AS1108" s="1">
        <f t="shared" si="863"/>
        <v>1.0961308120030342</v>
      </c>
      <c r="AT1108" s="1">
        <f t="shared" si="864"/>
        <v>0.97665911405856376</v>
      </c>
      <c r="AU1108" s="1">
        <f t="shared" si="865"/>
        <v>1.3837251393858234</v>
      </c>
      <c r="AV1108" s="2">
        <f t="shared" si="866"/>
        <v>1107</v>
      </c>
      <c r="AW1108" s="1">
        <f t="shared" si="867"/>
        <v>1383.7251393858235</v>
      </c>
      <c r="AX1108" s="1">
        <f t="shared" si="868"/>
        <v>0.97665911405856376</v>
      </c>
      <c r="AY1108" s="1">
        <f t="shared" si="869"/>
        <v>1.0961308120030342</v>
      </c>
      <c r="AZ1108" s="1">
        <f t="shared" si="870"/>
        <v>5.3E-3</v>
      </c>
      <c r="BA1108" s="1">
        <f t="shared" si="871"/>
        <v>24.12378807219962</v>
      </c>
    </row>
    <row r="1109" spans="1:53">
      <c r="A1109" s="2">
        <f t="shared" si="836"/>
        <v>1.1079999999999888</v>
      </c>
      <c r="B1109" s="1">
        <f t="shared" si="873"/>
        <v>1.1765183333333218</v>
      </c>
      <c r="C1109" s="1">
        <f t="shared" si="837"/>
        <v>5.5671014217408554E-2</v>
      </c>
      <c r="D1109" s="1">
        <f t="shared" si="874"/>
        <v>1.1011880839832628</v>
      </c>
      <c r="E1109" s="1">
        <f t="shared" si="880"/>
        <v>1.10123263578252</v>
      </c>
      <c r="F1109" s="1">
        <f t="shared" si="880"/>
        <v>1.1012342971619864</v>
      </c>
      <c r="G1109" s="1">
        <f t="shared" si="880"/>
        <v>1.1012343591034806</v>
      </c>
      <c r="H1109" s="1">
        <f t="shared" si="838"/>
        <v>1.4253200703400464</v>
      </c>
      <c r="I1109" s="1">
        <f t="shared" si="875"/>
        <v>24.363126918880624</v>
      </c>
      <c r="J1109" s="1">
        <f>VLOOKUP($I1109,Graph!$D$3:$M$50,col)</f>
        <v>6.1000000000000004E-3</v>
      </c>
      <c r="K1109" s="1">
        <f>VLOOKUP($I1109,Graph!$D$3:$M$50,col+1)</f>
        <v>4.8999999999999998E-3</v>
      </c>
      <c r="L1109" s="1">
        <f t="shared" si="839"/>
        <v>5.3E-3</v>
      </c>
      <c r="M1109" s="1">
        <f t="shared" ref="M1109:M1172" si="881">b-2*L1109*L</f>
        <v>0.64031666666666653</v>
      </c>
      <c r="N1109" s="1">
        <f t="shared" si="840"/>
        <v>1.1026999999999887</v>
      </c>
      <c r="O1109" s="1">
        <f t="shared" si="841"/>
        <v>5.335844817388212E-2</v>
      </c>
      <c r="P1109" s="1">
        <f t="shared" si="842"/>
        <v>1.0963111621768029</v>
      </c>
      <c r="Q1109" s="1">
        <f t="shared" si="843"/>
        <v>1.0961420898498637</v>
      </c>
      <c r="R1109" s="1">
        <f t="shared" si="844"/>
        <v>1.0961361385795494</v>
      </c>
      <c r="S1109" s="1">
        <f t="shared" si="845"/>
        <v>1.096135928921796</v>
      </c>
      <c r="T1109" s="1">
        <f t="shared" si="846"/>
        <v>0.97666547479641985</v>
      </c>
      <c r="U1109" s="1">
        <f t="shared" si="847"/>
        <v>1.3856160213944118</v>
      </c>
      <c r="V1109" s="2">
        <f t="shared" si="876"/>
        <v>24.134771581695968</v>
      </c>
      <c r="W1109" s="1">
        <f>VLOOKUP(V1109,Graph!$D$3:$M$50,col)</f>
        <v>6.1000000000000004E-3</v>
      </c>
      <c r="X1109" s="1">
        <f>VLOOKUP(V1109,Graph!$D$3:$M$50,col+1)</f>
        <v>4.8999999999999998E-3</v>
      </c>
      <c r="Y1109" s="1">
        <f t="shared" si="848"/>
        <v>5.3E-3</v>
      </c>
      <c r="Z1109" s="1">
        <f t="shared" si="877"/>
        <v>0.64031666666666653</v>
      </c>
      <c r="AA1109" s="2">
        <f t="shared" si="849"/>
        <v>1.1026999999999887</v>
      </c>
      <c r="AB1109" s="1">
        <f t="shared" si="850"/>
        <v>5.335844817388212E-2</v>
      </c>
      <c r="AC1109" s="1">
        <f t="shared" si="851"/>
        <v>1.0961359215355293</v>
      </c>
      <c r="AD1109" s="1">
        <f t="shared" si="852"/>
        <v>1.0961359212753101</v>
      </c>
      <c r="AE1109" s="1">
        <f t="shared" si="853"/>
        <v>1.0961359212661423</v>
      </c>
      <c r="AF1109" s="1">
        <f t="shared" si="854"/>
        <v>1.0961359212658195</v>
      </c>
      <c r="AG1109" s="1">
        <f t="shared" si="855"/>
        <v>0.97666547479641985</v>
      </c>
      <c r="AH1109" s="1">
        <f t="shared" si="856"/>
        <v>1.3856160117165575</v>
      </c>
      <c r="AI1109" s="2">
        <f t="shared" si="878"/>
        <v>24.134771525506089</v>
      </c>
      <c r="AJ1109" s="1">
        <f>VLOOKUP(AI1109,Graph!$D$3:$M$50,col)</f>
        <v>6.1000000000000004E-3</v>
      </c>
      <c r="AK1109" s="1">
        <f>VLOOKUP(AI1109,Graph!$D$3:$M$50,col+1)</f>
        <v>4.8999999999999998E-3</v>
      </c>
      <c r="AL1109" s="1">
        <f t="shared" si="857"/>
        <v>5.3E-3</v>
      </c>
      <c r="AM1109" s="1">
        <f t="shared" si="879"/>
        <v>0.64031666666666653</v>
      </c>
      <c r="AN1109" s="2">
        <f t="shared" si="858"/>
        <v>1.1026999999999887</v>
      </c>
      <c r="AO1109" s="1">
        <f t="shared" si="859"/>
        <v>5.335844817388212E-2</v>
      </c>
      <c r="AP1109" s="1">
        <f t="shared" si="860"/>
        <v>1.0961359212658082</v>
      </c>
      <c r="AQ1109" s="1">
        <f t="shared" si="861"/>
        <v>1.0961359212658077</v>
      </c>
      <c r="AR1109" s="1">
        <f t="shared" si="862"/>
        <v>1.0961359212658079</v>
      </c>
      <c r="AS1109" s="1">
        <f t="shared" si="863"/>
        <v>1.0961359212658077</v>
      </c>
      <c r="AT1109" s="1">
        <f t="shared" si="864"/>
        <v>0.97666547479641985</v>
      </c>
      <c r="AU1109" s="1">
        <f t="shared" si="865"/>
        <v>1.3856160117165428</v>
      </c>
      <c r="AV1109" s="2">
        <f t="shared" si="866"/>
        <v>1108</v>
      </c>
      <c r="AW1109" s="1">
        <f t="shared" si="867"/>
        <v>1385.6160117165427</v>
      </c>
      <c r="AX1109" s="1">
        <f t="shared" si="868"/>
        <v>0.97666547479641985</v>
      </c>
      <c r="AY1109" s="1">
        <f t="shared" si="869"/>
        <v>1.0961359212658077</v>
      </c>
      <c r="AZ1109" s="1">
        <f t="shared" si="870"/>
        <v>5.3E-3</v>
      </c>
      <c r="BA1109" s="1">
        <f t="shared" si="871"/>
        <v>24.134771525506089</v>
      </c>
    </row>
    <row r="1110" spans="1:53">
      <c r="A1110" s="2">
        <f t="shared" si="836"/>
        <v>1.1089999999999887</v>
      </c>
      <c r="B1110" s="1">
        <f t="shared" si="873"/>
        <v>1.1775594999999883</v>
      </c>
      <c r="C1110" s="1">
        <f t="shared" si="837"/>
        <v>5.5672968931558223E-2</v>
      </c>
      <c r="D1110" s="1">
        <f t="shared" si="874"/>
        <v>1.1011922694671277</v>
      </c>
      <c r="E1110" s="1">
        <f t="shared" si="880"/>
        <v>1.101236981224758</v>
      </c>
      <c r="F1110" s="1">
        <f t="shared" si="880"/>
        <v>1.1012386486492325</v>
      </c>
      <c r="G1110" s="1">
        <f t="shared" si="880"/>
        <v>1.1012387108190409</v>
      </c>
      <c r="H1110" s="1">
        <f t="shared" si="838"/>
        <v>1.4272557306053881</v>
      </c>
      <c r="I1110" s="1">
        <f t="shared" si="875"/>
        <v>24.374150736329806</v>
      </c>
      <c r="J1110" s="1">
        <f>VLOOKUP($I1110,Graph!$D$3:$M$50,col)</f>
        <v>6.1000000000000004E-3</v>
      </c>
      <c r="K1110" s="1">
        <f>VLOOKUP($I1110,Graph!$D$3:$M$50,col+1)</f>
        <v>4.8999999999999998E-3</v>
      </c>
      <c r="L1110" s="1">
        <f t="shared" si="839"/>
        <v>5.3E-3</v>
      </c>
      <c r="M1110" s="1">
        <f t="shared" si="881"/>
        <v>0.64031666666666653</v>
      </c>
      <c r="N1110" s="1">
        <f t="shared" si="840"/>
        <v>1.1036999999999886</v>
      </c>
      <c r="O1110" s="1">
        <f t="shared" si="841"/>
        <v>5.3360784215668228E-2</v>
      </c>
      <c r="P1110" s="1">
        <f t="shared" si="842"/>
        <v>1.0963162479441395</v>
      </c>
      <c r="Q1110" s="1">
        <f t="shared" si="843"/>
        <v>1.0961471901310473</v>
      </c>
      <c r="R1110" s="1">
        <f t="shared" si="844"/>
        <v>1.0961412390256486</v>
      </c>
      <c r="S1110" s="1">
        <f t="shared" si="845"/>
        <v>1.0961410293615417</v>
      </c>
      <c r="T1110" s="1">
        <f t="shared" si="846"/>
        <v>0.97667182407692366</v>
      </c>
      <c r="U1110" s="1">
        <f t="shared" si="847"/>
        <v>1.3875077547934054</v>
      </c>
      <c r="V1110" s="2">
        <f t="shared" si="876"/>
        <v>24.145750041998149</v>
      </c>
      <c r="W1110" s="1">
        <f>VLOOKUP(V1110,Graph!$D$3:$M$50,col)</f>
        <v>6.1000000000000004E-3</v>
      </c>
      <c r="X1110" s="1">
        <f>VLOOKUP(V1110,Graph!$D$3:$M$50,col+1)</f>
        <v>4.8999999999999998E-3</v>
      </c>
      <c r="Y1110" s="1">
        <f t="shared" si="848"/>
        <v>5.3E-3</v>
      </c>
      <c r="Z1110" s="1">
        <f t="shared" si="877"/>
        <v>0.64031666666666653</v>
      </c>
      <c r="AA1110" s="2">
        <f t="shared" si="849"/>
        <v>1.1036999999999886</v>
      </c>
      <c r="AB1110" s="1">
        <f t="shared" si="850"/>
        <v>5.3360784215668228E-2</v>
      </c>
      <c r="AC1110" s="1">
        <f t="shared" si="851"/>
        <v>1.0961410219746224</v>
      </c>
      <c r="AD1110" s="1">
        <f t="shared" si="852"/>
        <v>1.0961410217143648</v>
      </c>
      <c r="AE1110" s="1">
        <f t="shared" si="853"/>
        <v>1.0961410217051955</v>
      </c>
      <c r="AF1110" s="1">
        <f t="shared" si="854"/>
        <v>1.0961410217048724</v>
      </c>
      <c r="AG1110" s="1">
        <f t="shared" si="855"/>
        <v>0.97667182407692366</v>
      </c>
      <c r="AH1110" s="1">
        <f t="shared" si="856"/>
        <v>1.3875077451015065</v>
      </c>
      <c r="AI1110" s="2">
        <f t="shared" si="878"/>
        <v>24.145749985777876</v>
      </c>
      <c r="AJ1110" s="1">
        <f>VLOOKUP(AI1110,Graph!$D$3:$M$50,col)</f>
        <v>6.1000000000000004E-3</v>
      </c>
      <c r="AK1110" s="1">
        <f>VLOOKUP(AI1110,Graph!$D$3:$M$50,col+1)</f>
        <v>4.8999999999999998E-3</v>
      </c>
      <c r="AL1110" s="1">
        <f t="shared" si="857"/>
        <v>5.3E-3</v>
      </c>
      <c r="AM1110" s="1">
        <f t="shared" si="879"/>
        <v>0.64031666666666653</v>
      </c>
      <c r="AN1110" s="2">
        <f t="shared" si="858"/>
        <v>1.1036999999999886</v>
      </c>
      <c r="AO1110" s="1">
        <f t="shared" si="859"/>
        <v>5.3360784215668228E-2</v>
      </c>
      <c r="AP1110" s="1">
        <f t="shared" si="860"/>
        <v>1.0961410217048611</v>
      </c>
      <c r="AQ1110" s="1">
        <f t="shared" si="861"/>
        <v>1.0961410217048606</v>
      </c>
      <c r="AR1110" s="1">
        <f t="shared" si="862"/>
        <v>1.0961410217048608</v>
      </c>
      <c r="AS1110" s="1">
        <f t="shared" si="863"/>
        <v>1.0961410217048608</v>
      </c>
      <c r="AT1110" s="1">
        <f t="shared" si="864"/>
        <v>0.97667182407692366</v>
      </c>
      <c r="AU1110" s="1">
        <f t="shared" si="865"/>
        <v>1.3875077451014919</v>
      </c>
      <c r="AV1110" s="2">
        <f t="shared" si="866"/>
        <v>1109</v>
      </c>
      <c r="AW1110" s="1">
        <f t="shared" si="867"/>
        <v>1387.507745101492</v>
      </c>
      <c r="AX1110" s="1">
        <f t="shared" si="868"/>
        <v>0.97667182407692366</v>
      </c>
      <c r="AY1110" s="1">
        <f t="shared" si="869"/>
        <v>1.0961410217048608</v>
      </c>
      <c r="AZ1110" s="1">
        <f t="shared" si="870"/>
        <v>5.3E-3</v>
      </c>
      <c r="BA1110" s="1">
        <f t="shared" si="871"/>
        <v>24.145749985777876</v>
      </c>
    </row>
    <row r="1111" spans="1:53">
      <c r="A1111" s="2">
        <f t="shared" si="836"/>
        <v>1.1099999999999886</v>
      </c>
      <c r="B1111" s="1">
        <f t="shared" si="873"/>
        <v>1.1786006666666549</v>
      </c>
      <c r="C1111" s="1">
        <f t="shared" si="837"/>
        <v>5.5674920226374679E-2</v>
      </c>
      <c r="D1111" s="1">
        <f t="shared" si="874"/>
        <v>1.1011964476770293</v>
      </c>
      <c r="E1111" s="1">
        <f t="shared" si="880"/>
        <v>1.1012413191361401</v>
      </c>
      <c r="F1111" s="1">
        <f t="shared" si="880"/>
        <v>1.101242992596476</v>
      </c>
      <c r="G1111" s="1">
        <f t="shared" si="880"/>
        <v>1.101243054994274</v>
      </c>
      <c r="H1111" s="1">
        <f t="shared" si="838"/>
        <v>1.4291922667040828</v>
      </c>
      <c r="I1111" s="1">
        <f t="shared" si="875"/>
        <v>24.385169572412675</v>
      </c>
      <c r="J1111" s="1">
        <f>VLOOKUP($I1111,Graph!$D$3:$M$50,col)</f>
        <v>6.1000000000000004E-3</v>
      </c>
      <c r="K1111" s="1">
        <f>VLOOKUP($I1111,Graph!$D$3:$M$50,col+1)</f>
        <v>4.8999999999999998E-3</v>
      </c>
      <c r="L1111" s="1">
        <f t="shared" si="839"/>
        <v>5.3E-3</v>
      </c>
      <c r="M1111" s="1">
        <f t="shared" si="881"/>
        <v>0.64031666666666653</v>
      </c>
      <c r="N1111" s="1">
        <f t="shared" si="840"/>
        <v>1.1046999999999885</v>
      </c>
      <c r="O1111" s="1">
        <f t="shared" si="841"/>
        <v>5.3363116181171649E-2</v>
      </c>
      <c r="P1111" s="1">
        <f t="shared" si="842"/>
        <v>1.0963213249317112</v>
      </c>
      <c r="Q1111" s="1">
        <f t="shared" si="843"/>
        <v>1.0961522816114144</v>
      </c>
      <c r="R1111" s="1">
        <f t="shared" si="844"/>
        <v>1.096146330670843</v>
      </c>
      <c r="S1111" s="1">
        <f t="shared" si="845"/>
        <v>1.0961461210004004</v>
      </c>
      <c r="T1111" s="1">
        <f t="shared" si="846"/>
        <v>0.9766781619310041</v>
      </c>
      <c r="U1111" s="1">
        <f t="shared" si="847"/>
        <v>1.3894003488547144</v>
      </c>
      <c r="V1111" s="2">
        <f t="shared" si="876"/>
        <v>24.156723516065014</v>
      </c>
      <c r="W1111" s="1">
        <f>VLOOKUP(V1111,Graph!$D$3:$M$50,col)</f>
        <v>6.1000000000000004E-3</v>
      </c>
      <c r="X1111" s="1">
        <f>VLOOKUP(V1111,Graph!$D$3:$M$50,col+1)</f>
        <v>4.8999999999999998E-3</v>
      </c>
      <c r="Y1111" s="1">
        <f t="shared" si="848"/>
        <v>5.3E-3</v>
      </c>
      <c r="Z1111" s="1">
        <f t="shared" si="877"/>
        <v>0.64031666666666653</v>
      </c>
      <c r="AA1111" s="2">
        <f t="shared" si="849"/>
        <v>1.1046999999999885</v>
      </c>
      <c r="AB1111" s="1">
        <f t="shared" si="850"/>
        <v>5.3363116181171649E-2</v>
      </c>
      <c r="AC1111" s="1">
        <f t="shared" si="851"/>
        <v>1.0961461136128303</v>
      </c>
      <c r="AD1111" s="1">
        <f t="shared" si="852"/>
        <v>1.0961461133525348</v>
      </c>
      <c r="AE1111" s="1">
        <f t="shared" si="853"/>
        <v>1.0961461133433632</v>
      </c>
      <c r="AF1111" s="1">
        <f t="shared" si="854"/>
        <v>1.0961461133430404</v>
      </c>
      <c r="AG1111" s="1">
        <f t="shared" si="855"/>
        <v>0.9766781619310041</v>
      </c>
      <c r="AH1111" s="1">
        <f t="shared" si="856"/>
        <v>1.389400339148765</v>
      </c>
      <c r="AI1111" s="2">
        <f t="shared" si="878"/>
        <v>24.156723459814387</v>
      </c>
      <c r="AJ1111" s="1">
        <f>VLOOKUP(AI1111,Graph!$D$3:$M$50,col)</f>
        <v>6.1000000000000004E-3</v>
      </c>
      <c r="AK1111" s="1">
        <f>VLOOKUP(AI1111,Graph!$D$3:$M$50,col+1)</f>
        <v>4.8999999999999998E-3</v>
      </c>
      <c r="AL1111" s="1">
        <f t="shared" si="857"/>
        <v>5.3E-3</v>
      </c>
      <c r="AM1111" s="1">
        <f t="shared" si="879"/>
        <v>0.64031666666666653</v>
      </c>
      <c r="AN1111" s="2">
        <f t="shared" si="858"/>
        <v>1.1046999999999885</v>
      </c>
      <c r="AO1111" s="1">
        <f t="shared" si="859"/>
        <v>5.3363116181171649E-2</v>
      </c>
      <c r="AP1111" s="1">
        <f t="shared" si="860"/>
        <v>1.096146113343029</v>
      </c>
      <c r="AQ1111" s="1">
        <f t="shared" si="861"/>
        <v>1.0961461133430284</v>
      </c>
      <c r="AR1111" s="1">
        <f t="shared" si="862"/>
        <v>1.0961461133430286</v>
      </c>
      <c r="AS1111" s="1">
        <f t="shared" si="863"/>
        <v>1.0961461133430286</v>
      </c>
      <c r="AT1111" s="1">
        <f t="shared" si="864"/>
        <v>0.9766781619310041</v>
      </c>
      <c r="AU1111" s="1">
        <f t="shared" si="865"/>
        <v>1.3894003391487499</v>
      </c>
      <c r="AV1111" s="2">
        <f t="shared" si="866"/>
        <v>1110</v>
      </c>
      <c r="AW1111" s="1">
        <f t="shared" si="867"/>
        <v>1389.4003391487499</v>
      </c>
      <c r="AX1111" s="1">
        <f t="shared" si="868"/>
        <v>0.9766781619310041</v>
      </c>
      <c r="AY1111" s="1">
        <f t="shared" si="869"/>
        <v>1.0961461133430286</v>
      </c>
      <c r="AZ1111" s="1">
        <f t="shared" si="870"/>
        <v>5.3E-3</v>
      </c>
      <c r="BA1111" s="1">
        <f t="shared" si="871"/>
        <v>24.156723459814387</v>
      </c>
    </row>
    <row r="1112" spans="1:53">
      <c r="A1112" s="2">
        <f t="shared" si="836"/>
        <v>1.1109999999999884</v>
      </c>
      <c r="B1112" s="1">
        <f t="shared" si="873"/>
        <v>1.1796418333333214</v>
      </c>
      <c r="C1112" s="1">
        <f t="shared" si="837"/>
        <v>5.5676868110821232E-2</v>
      </c>
      <c r="D1112" s="1">
        <f t="shared" si="874"/>
        <v>1.1012006186319121</v>
      </c>
      <c r="E1112" s="1">
        <f t="shared" si="880"/>
        <v>1.1012456495362244</v>
      </c>
      <c r="F1112" s="1">
        <f t="shared" si="880"/>
        <v>1.101247329023296</v>
      </c>
      <c r="G1112" s="1">
        <f t="shared" si="880"/>
        <v>1.1012473916487586</v>
      </c>
      <c r="H1112" s="1">
        <f t="shared" si="838"/>
        <v>1.431129678240064</v>
      </c>
      <c r="I1112" s="1">
        <f t="shared" si="875"/>
        <v>24.396183433873226</v>
      </c>
      <c r="J1112" s="1">
        <f>VLOOKUP($I1112,Graph!$D$3:$M$50,col)</f>
        <v>6.1000000000000004E-3</v>
      </c>
      <c r="K1112" s="1">
        <f>VLOOKUP($I1112,Graph!$D$3:$M$50,col+1)</f>
        <v>4.8999999999999998E-3</v>
      </c>
      <c r="L1112" s="1">
        <f t="shared" si="839"/>
        <v>5.3E-3</v>
      </c>
      <c r="M1112" s="1">
        <f t="shared" si="881"/>
        <v>0.64031666666666653</v>
      </c>
      <c r="N1112" s="1">
        <f t="shared" si="840"/>
        <v>1.1056999999999884</v>
      </c>
      <c r="O1112" s="1">
        <f t="shared" si="841"/>
        <v>5.3365444081050734E-2</v>
      </c>
      <c r="P1112" s="1">
        <f t="shared" si="842"/>
        <v>1.0963263931622316</v>
      </c>
      <c r="Q1112" s="1">
        <f t="shared" si="843"/>
        <v>1.0961573643137217</v>
      </c>
      <c r="R1112" s="1">
        <f t="shared" si="844"/>
        <v>1.0961514135378889</v>
      </c>
      <c r="S1112" s="1">
        <f t="shared" si="845"/>
        <v>1.096151203861129</v>
      </c>
      <c r="T1112" s="1">
        <f t="shared" si="846"/>
        <v>0.97668448838947874</v>
      </c>
      <c r="U1112" s="1">
        <f t="shared" si="847"/>
        <v>1.3912938031869524</v>
      </c>
      <c r="V1112" s="2">
        <f t="shared" si="876"/>
        <v>24.167692010680561</v>
      </c>
      <c r="W1112" s="1">
        <f>VLOOKUP(V1112,Graph!$D$3:$M$50,col)</f>
        <v>6.1000000000000004E-3</v>
      </c>
      <c r="X1112" s="1">
        <f>VLOOKUP(V1112,Graph!$D$3:$M$50,col+1)</f>
        <v>4.8999999999999998E-3</v>
      </c>
      <c r="Y1112" s="1">
        <f t="shared" si="848"/>
        <v>5.3E-3</v>
      </c>
      <c r="Z1112" s="1">
        <f t="shared" si="877"/>
        <v>0.64031666666666653</v>
      </c>
      <c r="AA1112" s="2">
        <f t="shared" si="849"/>
        <v>1.1056999999999884</v>
      </c>
      <c r="AB1112" s="1">
        <f t="shared" si="850"/>
        <v>5.3365444081050734E-2</v>
      </c>
      <c r="AC1112" s="1">
        <f t="shared" si="851"/>
        <v>1.0961511964729094</v>
      </c>
      <c r="AD1112" s="1">
        <f t="shared" si="852"/>
        <v>1.0961511962125756</v>
      </c>
      <c r="AE1112" s="1">
        <f t="shared" si="853"/>
        <v>1.0961511962034027</v>
      </c>
      <c r="AF1112" s="1">
        <f t="shared" si="854"/>
        <v>1.0961511962030792</v>
      </c>
      <c r="AG1112" s="1">
        <f t="shared" si="855"/>
        <v>0.97668448838947874</v>
      </c>
      <c r="AH1112" s="1">
        <f t="shared" si="856"/>
        <v>1.3912937934669458</v>
      </c>
      <c r="AI1112" s="2">
        <f t="shared" si="878"/>
        <v>24.167691954399579</v>
      </c>
      <c r="AJ1112" s="1">
        <f>VLOOKUP(AI1112,Graph!$D$3:$M$50,col)</f>
        <v>6.1000000000000004E-3</v>
      </c>
      <c r="AK1112" s="1">
        <f>VLOOKUP(AI1112,Graph!$D$3:$M$50,col+1)</f>
        <v>4.8999999999999998E-3</v>
      </c>
      <c r="AL1112" s="1">
        <f t="shared" si="857"/>
        <v>5.3E-3</v>
      </c>
      <c r="AM1112" s="1">
        <f t="shared" si="879"/>
        <v>0.64031666666666653</v>
      </c>
      <c r="AN1112" s="2">
        <f t="shared" si="858"/>
        <v>1.1056999999999884</v>
      </c>
      <c r="AO1112" s="1">
        <f t="shared" si="859"/>
        <v>5.3365444081050734E-2</v>
      </c>
      <c r="AP1112" s="1">
        <f t="shared" si="860"/>
        <v>1.0961511962030679</v>
      </c>
      <c r="AQ1112" s="1">
        <f t="shared" si="861"/>
        <v>1.0961511962030674</v>
      </c>
      <c r="AR1112" s="1">
        <f t="shared" si="862"/>
        <v>1.0961511962030677</v>
      </c>
      <c r="AS1112" s="1">
        <f t="shared" si="863"/>
        <v>1.0961511962030677</v>
      </c>
      <c r="AT1112" s="1">
        <f t="shared" si="864"/>
        <v>0.97668448838947874</v>
      </c>
      <c r="AU1112" s="1">
        <f t="shared" si="865"/>
        <v>1.3912937934669312</v>
      </c>
      <c r="AV1112" s="2">
        <f t="shared" si="866"/>
        <v>1111</v>
      </c>
      <c r="AW1112" s="1">
        <f t="shared" si="867"/>
        <v>1391.2937934669312</v>
      </c>
      <c r="AX1112" s="1">
        <f t="shared" si="868"/>
        <v>0.97668448838947874</v>
      </c>
      <c r="AY1112" s="1">
        <f t="shared" si="869"/>
        <v>1.0961511962030677</v>
      </c>
      <c r="AZ1112" s="1">
        <f t="shared" si="870"/>
        <v>5.3E-3</v>
      </c>
      <c r="BA1112" s="1">
        <f t="shared" si="871"/>
        <v>24.167691954399579</v>
      </c>
    </row>
    <row r="1113" spans="1:53">
      <c r="A1113" s="2">
        <f t="shared" si="836"/>
        <v>1.1119999999999883</v>
      </c>
      <c r="B1113" s="1">
        <f t="shared" si="873"/>
        <v>1.1806829999999879</v>
      </c>
      <c r="C1113" s="1">
        <f t="shared" si="837"/>
        <v>5.5678812593829834E-2</v>
      </c>
      <c r="D1113" s="1">
        <f t="shared" si="874"/>
        <v>1.1012047823506537</v>
      </c>
      <c r="E1113" s="1">
        <f t="shared" si="880"/>
        <v>1.101249972444502</v>
      </c>
      <c r="F1113" s="1">
        <f t="shared" si="880"/>
        <v>1.1012516579492031</v>
      </c>
      <c r="G1113" s="1">
        <f t="shared" si="880"/>
        <v>1.1012517208020074</v>
      </c>
      <c r="H1113" s="1">
        <f t="shared" si="838"/>
        <v>1.4330679648178049</v>
      </c>
      <c r="I1113" s="1">
        <f t="shared" si="875"/>
        <v>24.407192327440296</v>
      </c>
      <c r="J1113" s="1">
        <f>VLOOKUP($I1113,Graph!$D$3:$M$50,col)</f>
        <v>6.1000000000000004E-3</v>
      </c>
      <c r="K1113" s="1">
        <f>VLOOKUP($I1113,Graph!$D$3:$M$50,col+1)</f>
        <v>4.8999999999999998E-3</v>
      </c>
      <c r="L1113" s="1">
        <f t="shared" si="839"/>
        <v>5.3E-3</v>
      </c>
      <c r="M1113" s="1">
        <f t="shared" si="881"/>
        <v>0.64031666666666653</v>
      </c>
      <c r="N1113" s="1">
        <f t="shared" si="840"/>
        <v>1.1066999999999882</v>
      </c>
      <c r="O1113" s="1">
        <f t="shared" si="841"/>
        <v>5.3367767925926846E-2</v>
      </c>
      <c r="P1113" s="1">
        <f t="shared" si="842"/>
        <v>1.096331452658335</v>
      </c>
      <c r="Q1113" s="1">
        <f t="shared" si="843"/>
        <v>1.0961624382606474</v>
      </c>
      <c r="R1113" s="1">
        <f t="shared" si="844"/>
        <v>1.0961564876494641</v>
      </c>
      <c r="S1113" s="1">
        <f t="shared" si="845"/>
        <v>1.0961562779664058</v>
      </c>
      <c r="T1113" s="1">
        <f t="shared" si="846"/>
        <v>0.97669080348305393</v>
      </c>
      <c r="U1113" s="1">
        <f t="shared" si="847"/>
        <v>1.3931881173992675</v>
      </c>
      <c r="V1113" s="2">
        <f t="shared" si="876"/>
        <v>24.178655532613405</v>
      </c>
      <c r="W1113" s="1">
        <f>VLOOKUP(V1113,Graph!$D$3:$M$50,col)</f>
        <v>6.1000000000000004E-3</v>
      </c>
      <c r="X1113" s="1">
        <f>VLOOKUP(V1113,Graph!$D$3:$M$50,col+1)</f>
        <v>4.8999999999999998E-3</v>
      </c>
      <c r="Y1113" s="1">
        <f t="shared" si="848"/>
        <v>5.3E-3</v>
      </c>
      <c r="Z1113" s="1">
        <f t="shared" si="877"/>
        <v>0.64031666666666653</v>
      </c>
      <c r="AA1113" s="2">
        <f t="shared" si="849"/>
        <v>1.1066999999999882</v>
      </c>
      <c r="AB1113" s="1">
        <f t="shared" si="850"/>
        <v>5.3367767925926846E-2</v>
      </c>
      <c r="AC1113" s="1">
        <f t="shared" si="851"/>
        <v>1.0961562705775378</v>
      </c>
      <c r="AD1113" s="1">
        <f t="shared" si="852"/>
        <v>1.0961562703171666</v>
      </c>
      <c r="AE1113" s="1">
        <f t="shared" si="853"/>
        <v>1.0961562703079915</v>
      </c>
      <c r="AF1113" s="1">
        <f t="shared" si="854"/>
        <v>1.0961562703076682</v>
      </c>
      <c r="AG1113" s="1">
        <f t="shared" si="855"/>
        <v>0.97669080348305393</v>
      </c>
      <c r="AH1113" s="1">
        <f t="shared" si="856"/>
        <v>1.3931881076651973</v>
      </c>
      <c r="AI1113" s="2">
        <f t="shared" si="878"/>
        <v>24.178655476302094</v>
      </c>
      <c r="AJ1113" s="1">
        <f>VLOOKUP(AI1113,Graph!$D$3:$M$50,col)</f>
        <v>6.1000000000000004E-3</v>
      </c>
      <c r="AK1113" s="1">
        <f>VLOOKUP(AI1113,Graph!$D$3:$M$50,col+1)</f>
        <v>4.8999999999999998E-3</v>
      </c>
      <c r="AL1113" s="1">
        <f t="shared" si="857"/>
        <v>5.3E-3</v>
      </c>
      <c r="AM1113" s="1">
        <f t="shared" si="879"/>
        <v>0.64031666666666653</v>
      </c>
      <c r="AN1113" s="2">
        <f t="shared" si="858"/>
        <v>1.1066999999999882</v>
      </c>
      <c r="AO1113" s="1">
        <f t="shared" si="859"/>
        <v>5.3367767925926846E-2</v>
      </c>
      <c r="AP1113" s="1">
        <f t="shared" si="860"/>
        <v>1.0961562703076571</v>
      </c>
      <c r="AQ1113" s="1">
        <f t="shared" si="861"/>
        <v>1.0961562703076564</v>
      </c>
      <c r="AR1113" s="1">
        <f t="shared" si="862"/>
        <v>1.0961562703076564</v>
      </c>
      <c r="AS1113" s="1">
        <f t="shared" si="863"/>
        <v>1.0961562703076564</v>
      </c>
      <c r="AT1113" s="1">
        <f t="shared" si="864"/>
        <v>0.97669080348305393</v>
      </c>
      <c r="AU1113" s="1">
        <f t="shared" si="865"/>
        <v>1.3931881076651822</v>
      </c>
      <c r="AV1113" s="2">
        <f t="shared" si="866"/>
        <v>1112</v>
      </c>
      <c r="AW1113" s="1">
        <f t="shared" si="867"/>
        <v>1393.1881076651821</v>
      </c>
      <c r="AX1113" s="1">
        <f t="shared" si="868"/>
        <v>0.97669080348305393</v>
      </c>
      <c r="AY1113" s="1">
        <f t="shared" si="869"/>
        <v>1.0961562703076564</v>
      </c>
      <c r="AZ1113" s="1">
        <f t="shared" si="870"/>
        <v>5.3E-3</v>
      </c>
      <c r="BA1113" s="1">
        <f t="shared" si="871"/>
        <v>24.178655476302094</v>
      </c>
    </row>
    <row r="1114" spans="1:53">
      <c r="A1114" s="2">
        <f t="shared" si="836"/>
        <v>1.1129999999999882</v>
      </c>
      <c r="B1114" s="1">
        <f t="shared" si="873"/>
        <v>1.1817241666666545</v>
      </c>
      <c r="C1114" s="1">
        <f t="shared" si="837"/>
        <v>5.5680753684301372E-2</v>
      </c>
      <c r="D1114" s="1">
        <f t="shared" si="874"/>
        <v>1.1012089388520676</v>
      </c>
      <c r="E1114" s="1">
        <f t="shared" si="880"/>
        <v>1.1012542878803959</v>
      </c>
      <c r="F1114" s="1">
        <f t="shared" si="880"/>
        <v>1.1012559793936414</v>
      </c>
      <c r="G1114" s="1">
        <f t="shared" si="880"/>
        <v>1.1012560424734645</v>
      </c>
      <c r="H1114" s="1">
        <f t="shared" si="838"/>
        <v>1.4350071260423134</v>
      </c>
      <c r="I1114" s="1">
        <f t="shared" si="875"/>
        <v>24.418196259827557</v>
      </c>
      <c r="J1114" s="1">
        <f>VLOOKUP($I1114,Graph!$D$3:$M$50,col)</f>
        <v>6.1000000000000004E-3</v>
      </c>
      <c r="K1114" s="1">
        <f>VLOOKUP($I1114,Graph!$D$3:$M$50,col+1)</f>
        <v>4.8999999999999998E-3</v>
      </c>
      <c r="L1114" s="1">
        <f t="shared" si="839"/>
        <v>5.3E-3</v>
      </c>
      <c r="M1114" s="1">
        <f t="shared" si="881"/>
        <v>0.64031666666666653</v>
      </c>
      <c r="N1114" s="1">
        <f t="shared" si="840"/>
        <v>1.1076999999999881</v>
      </c>
      <c r="O1114" s="1">
        <f t="shared" si="841"/>
        <v>5.3370087726384276E-2</v>
      </c>
      <c r="P1114" s="1">
        <f t="shared" si="842"/>
        <v>1.0963365034425774</v>
      </c>
      <c r="Q1114" s="1">
        <f t="shared" si="843"/>
        <v>1.0961675034747915</v>
      </c>
      <c r="R1114" s="1">
        <f t="shared" si="844"/>
        <v>1.0961615530281701</v>
      </c>
      <c r="S1114" s="1">
        <f t="shared" si="845"/>
        <v>1.0961613433388311</v>
      </c>
      <c r="T1114" s="1">
        <f t="shared" si="846"/>
        <v>0.97669710724232606</v>
      </c>
      <c r="U1114" s="1">
        <f t="shared" si="847"/>
        <v>1.3950832911013389</v>
      </c>
      <c r="V1114" s="2">
        <f t="shared" si="876"/>
        <v>24.189614088616846</v>
      </c>
      <c r="W1114" s="1">
        <f>VLOOKUP(V1114,Graph!$D$3:$M$50,col)</f>
        <v>6.1000000000000004E-3</v>
      </c>
      <c r="X1114" s="1">
        <f>VLOOKUP(V1114,Graph!$D$3:$M$50,col+1)</f>
        <v>4.8999999999999998E-3</v>
      </c>
      <c r="Y1114" s="1">
        <f t="shared" si="848"/>
        <v>5.3E-3</v>
      </c>
      <c r="Z1114" s="1">
        <f t="shared" si="877"/>
        <v>0.64031666666666653</v>
      </c>
      <c r="AA1114" s="2">
        <f t="shared" si="849"/>
        <v>1.1076999999999881</v>
      </c>
      <c r="AB1114" s="1">
        <f t="shared" si="850"/>
        <v>5.3370087726384276E-2</v>
      </c>
      <c r="AC1114" s="1">
        <f t="shared" si="851"/>
        <v>1.0961613359493159</v>
      </c>
      <c r="AD1114" s="1">
        <f t="shared" si="852"/>
        <v>1.0961613356889066</v>
      </c>
      <c r="AE1114" s="1">
        <f t="shared" si="853"/>
        <v>1.0961613356797302</v>
      </c>
      <c r="AF1114" s="1">
        <f t="shared" si="854"/>
        <v>1.0961613356794067</v>
      </c>
      <c r="AG1114" s="1">
        <f t="shared" si="855"/>
        <v>0.97669710724232606</v>
      </c>
      <c r="AH1114" s="1">
        <f t="shared" si="856"/>
        <v>1.3950832813531981</v>
      </c>
      <c r="AI1114" s="2">
        <f t="shared" si="878"/>
        <v>24.189614032275227</v>
      </c>
      <c r="AJ1114" s="1">
        <f>VLOOKUP(AI1114,Graph!$D$3:$M$50,col)</f>
        <v>6.1000000000000004E-3</v>
      </c>
      <c r="AK1114" s="1">
        <f>VLOOKUP(AI1114,Graph!$D$3:$M$50,col+1)</f>
        <v>4.8999999999999998E-3</v>
      </c>
      <c r="AL1114" s="1">
        <f t="shared" si="857"/>
        <v>5.3E-3</v>
      </c>
      <c r="AM1114" s="1">
        <f t="shared" si="879"/>
        <v>0.64031666666666653</v>
      </c>
      <c r="AN1114" s="2">
        <f t="shared" si="858"/>
        <v>1.1076999999999881</v>
      </c>
      <c r="AO1114" s="1">
        <f t="shared" si="859"/>
        <v>5.3370087726384276E-2</v>
      </c>
      <c r="AP1114" s="1">
        <f t="shared" si="860"/>
        <v>1.0961613356793951</v>
      </c>
      <c r="AQ1114" s="1">
        <f t="shared" si="861"/>
        <v>1.0961613356793949</v>
      </c>
      <c r="AR1114" s="1">
        <f t="shared" si="862"/>
        <v>1.0961613356793947</v>
      </c>
      <c r="AS1114" s="1">
        <f t="shared" si="863"/>
        <v>1.0961613356793947</v>
      </c>
      <c r="AT1114" s="1">
        <f t="shared" si="864"/>
        <v>0.97669710724232606</v>
      </c>
      <c r="AU1114" s="1">
        <f t="shared" si="865"/>
        <v>1.3950832813531828</v>
      </c>
      <c r="AV1114" s="2">
        <f t="shared" si="866"/>
        <v>1113</v>
      </c>
      <c r="AW1114" s="1">
        <f t="shared" si="867"/>
        <v>1395.0832813531829</v>
      </c>
      <c r="AX1114" s="1">
        <f t="shared" si="868"/>
        <v>0.97669710724232606</v>
      </c>
      <c r="AY1114" s="1">
        <f t="shared" si="869"/>
        <v>1.0961613356793947</v>
      </c>
      <c r="AZ1114" s="1">
        <f t="shared" si="870"/>
        <v>5.3E-3</v>
      </c>
      <c r="BA1114" s="1">
        <f t="shared" si="871"/>
        <v>24.189614032275227</v>
      </c>
    </row>
    <row r="1115" spans="1:53">
      <c r="A1115" s="2">
        <f t="shared" si="836"/>
        <v>1.1139999999999881</v>
      </c>
      <c r="B1115" s="1">
        <f t="shared" si="873"/>
        <v>1.182765333333321</v>
      </c>
      <c r="C1115" s="1">
        <f t="shared" si="837"/>
        <v>5.5682691391105647E-2</v>
      </c>
      <c r="D1115" s="1">
        <f t="shared" si="874"/>
        <v>1.1012130881549009</v>
      </c>
      <c r="E1115" s="1">
        <f t="shared" si="880"/>
        <v>1.1012585958632626</v>
      </c>
      <c r="F1115" s="1">
        <f t="shared" si="880"/>
        <v>1.101260293375987</v>
      </c>
      <c r="G1115" s="1">
        <f t="shared" si="880"/>
        <v>1.1012603566825068</v>
      </c>
      <c r="H1115" s="1">
        <f t="shared" si="838"/>
        <v>1.4369471615191307</v>
      </c>
      <c r="I1115" s="1">
        <f t="shared" si="875"/>
        <v>24.42919523773358</v>
      </c>
      <c r="J1115" s="1">
        <f>VLOOKUP($I1115,Graph!$D$3:$M$50,col)</f>
        <v>6.1000000000000004E-3</v>
      </c>
      <c r="K1115" s="1">
        <f>VLOOKUP($I1115,Graph!$D$3:$M$50,col+1)</f>
        <v>4.8999999999999998E-3</v>
      </c>
      <c r="L1115" s="1">
        <f t="shared" si="839"/>
        <v>5.3E-3</v>
      </c>
      <c r="M1115" s="1">
        <f t="shared" si="881"/>
        <v>0.64031666666666653</v>
      </c>
      <c r="N1115" s="1">
        <f t="shared" si="840"/>
        <v>1.108699999999988</v>
      </c>
      <c r="O1115" s="1">
        <f t="shared" si="841"/>
        <v>5.3372403492970594E-2</v>
      </c>
      <c r="P1115" s="1">
        <f t="shared" si="842"/>
        <v>1.0963415455374379</v>
      </c>
      <c r="Q1115" s="1">
        <f t="shared" si="843"/>
        <v>1.096172559978678</v>
      </c>
      <c r="R1115" s="1">
        <f t="shared" si="844"/>
        <v>1.0961666096965281</v>
      </c>
      <c r="S1115" s="1">
        <f t="shared" si="845"/>
        <v>1.096166400000927</v>
      </c>
      <c r="T1115" s="1">
        <f t="shared" si="846"/>
        <v>0.97670339969778186</v>
      </c>
      <c r="U1115" s="1">
        <f t="shared" si="847"/>
        <v>1.3969793239033772</v>
      </c>
      <c r="V1115" s="2">
        <f t="shared" si="876"/>
        <v>24.200567685428922</v>
      </c>
      <c r="W1115" s="1">
        <f>VLOOKUP(V1115,Graph!$D$3:$M$50,col)</f>
        <v>6.1000000000000004E-3</v>
      </c>
      <c r="X1115" s="1">
        <f>VLOOKUP(V1115,Graph!$D$3:$M$50,col+1)</f>
        <v>4.8999999999999998E-3</v>
      </c>
      <c r="Y1115" s="1">
        <f t="shared" si="848"/>
        <v>5.3E-3</v>
      </c>
      <c r="Z1115" s="1">
        <f t="shared" si="877"/>
        <v>0.64031666666666653</v>
      </c>
      <c r="AA1115" s="2">
        <f t="shared" si="849"/>
        <v>1.108699999999988</v>
      </c>
      <c r="AB1115" s="1">
        <f t="shared" si="850"/>
        <v>5.3372403492970594E-2</v>
      </c>
      <c r="AC1115" s="1">
        <f t="shared" si="851"/>
        <v>1.0961663926107663</v>
      </c>
      <c r="AD1115" s="1">
        <f t="shared" si="852"/>
        <v>1.0961663923503193</v>
      </c>
      <c r="AE1115" s="1">
        <f t="shared" si="853"/>
        <v>1.0961663923411407</v>
      </c>
      <c r="AF1115" s="1">
        <f t="shared" si="854"/>
        <v>1.0961663923408174</v>
      </c>
      <c r="AG1115" s="1">
        <f t="shared" si="855"/>
        <v>0.97670339969778186</v>
      </c>
      <c r="AH1115" s="1">
        <f t="shared" si="856"/>
        <v>1.3969793141411599</v>
      </c>
      <c r="AI1115" s="2">
        <f t="shared" si="878"/>
        <v>24.200567629057012</v>
      </c>
      <c r="AJ1115" s="1">
        <f>VLOOKUP(AI1115,Graph!$D$3:$M$50,col)</f>
        <v>6.1000000000000004E-3</v>
      </c>
      <c r="AK1115" s="1">
        <f>VLOOKUP(AI1115,Graph!$D$3:$M$50,col+1)</f>
        <v>4.8999999999999998E-3</v>
      </c>
      <c r="AL1115" s="1">
        <f t="shared" si="857"/>
        <v>5.3E-3</v>
      </c>
      <c r="AM1115" s="1">
        <f t="shared" si="879"/>
        <v>0.64031666666666653</v>
      </c>
      <c r="AN1115" s="2">
        <f t="shared" si="858"/>
        <v>1.108699999999988</v>
      </c>
      <c r="AO1115" s="1">
        <f t="shared" si="859"/>
        <v>5.3372403492970594E-2</v>
      </c>
      <c r="AP1115" s="1">
        <f t="shared" si="860"/>
        <v>1.0961663923408056</v>
      </c>
      <c r="AQ1115" s="1">
        <f t="shared" si="861"/>
        <v>1.0961663923408054</v>
      </c>
      <c r="AR1115" s="1">
        <f t="shared" si="862"/>
        <v>1.0961663923408054</v>
      </c>
      <c r="AS1115" s="1">
        <f t="shared" si="863"/>
        <v>1.0961663923408054</v>
      </c>
      <c r="AT1115" s="1">
        <f t="shared" si="864"/>
        <v>0.97670339969778186</v>
      </c>
      <c r="AU1115" s="1">
        <f t="shared" si="865"/>
        <v>1.3969793141411446</v>
      </c>
      <c r="AV1115" s="2">
        <f t="shared" si="866"/>
        <v>1114</v>
      </c>
      <c r="AW1115" s="1">
        <f t="shared" si="867"/>
        <v>1396.9793141411446</v>
      </c>
      <c r="AX1115" s="1">
        <f t="shared" si="868"/>
        <v>0.97670339969778186</v>
      </c>
      <c r="AY1115" s="1">
        <f t="shared" si="869"/>
        <v>1.0961663923408054</v>
      </c>
      <c r="AZ1115" s="1">
        <f t="shared" si="870"/>
        <v>5.3E-3</v>
      </c>
      <c r="BA1115" s="1">
        <f t="shared" si="871"/>
        <v>24.200567629057012</v>
      </c>
    </row>
    <row r="1116" spans="1:53">
      <c r="A1116" s="2">
        <f t="shared" si="836"/>
        <v>1.114999999999988</v>
      </c>
      <c r="B1116" s="1">
        <f t="shared" si="873"/>
        <v>1.1838064999999878</v>
      </c>
      <c r="C1116" s="1">
        <f t="shared" si="837"/>
        <v>5.5684625723081561E-2</v>
      </c>
      <c r="D1116" s="1">
        <f t="shared" si="874"/>
        <v>1.1012172302778362</v>
      </c>
      <c r="E1116" s="1">
        <f t="shared" si="880"/>
        <v>1.1012628964123916</v>
      </c>
      <c r="F1116" s="1">
        <f t="shared" si="880"/>
        <v>1.1012645999155497</v>
      </c>
      <c r="G1116" s="1">
        <f t="shared" si="880"/>
        <v>1.1012646634484449</v>
      </c>
      <c r="H1116" s="1">
        <f t="shared" si="838"/>
        <v>1.4388880708543335</v>
      </c>
      <c r="I1116" s="1">
        <f t="shared" si="875"/>
        <v>24.44018926784188</v>
      </c>
      <c r="J1116" s="1">
        <f>VLOOKUP($I1116,Graph!$D$3:$M$50,col)</f>
        <v>6.1000000000000004E-3</v>
      </c>
      <c r="K1116" s="1">
        <f>VLOOKUP($I1116,Graph!$D$3:$M$50,col+1)</f>
        <v>4.8999999999999998E-3</v>
      </c>
      <c r="L1116" s="1">
        <f t="shared" si="839"/>
        <v>5.3E-3</v>
      </c>
      <c r="M1116" s="1">
        <f t="shared" si="881"/>
        <v>0.64031666666666653</v>
      </c>
      <c r="N1116" s="1">
        <f t="shared" si="840"/>
        <v>1.1096999999999879</v>
      </c>
      <c r="O1116" s="1">
        <f t="shared" si="841"/>
        <v>5.3374715236196663E-2</v>
      </c>
      <c r="P1116" s="1">
        <f t="shared" si="842"/>
        <v>1.0963465789653182</v>
      </c>
      <c r="Q1116" s="1">
        <f t="shared" si="843"/>
        <v>1.0961776077947514</v>
      </c>
      <c r="R1116" s="1">
        <f t="shared" si="844"/>
        <v>1.096171657676984</v>
      </c>
      <c r="S1116" s="1">
        <f t="shared" si="845"/>
        <v>1.0961714479751388</v>
      </c>
      <c r="T1116" s="1">
        <f t="shared" si="846"/>
        <v>0.97670968087979892</v>
      </c>
      <c r="U1116" s="1">
        <f t="shared" si="847"/>
        <v>1.3988762154161245</v>
      </c>
      <c r="V1116" s="2">
        <f t="shared" si="876"/>
        <v>24.211516329772472</v>
      </c>
      <c r="W1116" s="1">
        <f>VLOOKUP(V1116,Graph!$D$3:$M$50,col)</f>
        <v>6.1000000000000004E-3</v>
      </c>
      <c r="X1116" s="1">
        <f>VLOOKUP(V1116,Graph!$D$3:$M$50,col+1)</f>
        <v>4.8999999999999998E-3</v>
      </c>
      <c r="Y1116" s="1">
        <f t="shared" si="848"/>
        <v>5.3E-3</v>
      </c>
      <c r="Z1116" s="1">
        <f t="shared" si="877"/>
        <v>0.64031666666666653</v>
      </c>
      <c r="AA1116" s="2">
        <f t="shared" si="849"/>
        <v>1.1096999999999879</v>
      </c>
      <c r="AB1116" s="1">
        <f t="shared" si="850"/>
        <v>5.3374715236196663E-2</v>
      </c>
      <c r="AC1116" s="1">
        <f t="shared" si="851"/>
        <v>1.0961714405843337</v>
      </c>
      <c r="AD1116" s="1">
        <f t="shared" si="852"/>
        <v>1.0961714403238492</v>
      </c>
      <c r="AE1116" s="1">
        <f t="shared" si="853"/>
        <v>1.0961714403146685</v>
      </c>
      <c r="AF1116" s="1">
        <f t="shared" si="854"/>
        <v>1.0961714403143448</v>
      </c>
      <c r="AG1116" s="1">
        <f t="shared" si="855"/>
        <v>0.97670968087979892</v>
      </c>
      <c r="AH1116" s="1">
        <f t="shared" si="856"/>
        <v>1.3988762056398232</v>
      </c>
      <c r="AI1116" s="2">
        <f t="shared" si="878"/>
        <v>24.211516273370272</v>
      </c>
      <c r="AJ1116" s="1">
        <f>VLOOKUP(AI1116,Graph!$D$3:$M$50,col)</f>
        <v>6.1000000000000004E-3</v>
      </c>
      <c r="AK1116" s="1">
        <f>VLOOKUP(AI1116,Graph!$D$3:$M$50,col+1)</f>
        <v>4.8999999999999998E-3</v>
      </c>
      <c r="AL1116" s="1">
        <f t="shared" si="857"/>
        <v>5.3E-3</v>
      </c>
      <c r="AM1116" s="1">
        <f t="shared" si="879"/>
        <v>0.64031666666666653</v>
      </c>
      <c r="AN1116" s="2">
        <f t="shared" si="858"/>
        <v>1.1096999999999879</v>
      </c>
      <c r="AO1116" s="1">
        <f t="shared" si="859"/>
        <v>5.3374715236196663E-2</v>
      </c>
      <c r="AP1116" s="1">
        <f t="shared" si="860"/>
        <v>1.0961714403143337</v>
      </c>
      <c r="AQ1116" s="1">
        <f t="shared" si="861"/>
        <v>1.096171440314333</v>
      </c>
      <c r="AR1116" s="1">
        <f t="shared" si="862"/>
        <v>1.096171440314333</v>
      </c>
      <c r="AS1116" s="1">
        <f t="shared" si="863"/>
        <v>1.096171440314333</v>
      </c>
      <c r="AT1116" s="1">
        <f t="shared" si="864"/>
        <v>0.97670968087979892</v>
      </c>
      <c r="AU1116" s="1">
        <f t="shared" si="865"/>
        <v>1.3988762056398079</v>
      </c>
      <c r="AV1116" s="2">
        <f t="shared" si="866"/>
        <v>1115</v>
      </c>
      <c r="AW1116" s="1">
        <f t="shared" si="867"/>
        <v>1398.8762056398079</v>
      </c>
      <c r="AX1116" s="1">
        <f t="shared" si="868"/>
        <v>0.97670968087979892</v>
      </c>
      <c r="AY1116" s="1">
        <f t="shared" si="869"/>
        <v>1.096171440314333</v>
      </c>
      <c r="AZ1116" s="1">
        <f t="shared" si="870"/>
        <v>5.3E-3</v>
      </c>
      <c r="BA1116" s="1">
        <f t="shared" si="871"/>
        <v>24.211516273370272</v>
      </c>
    </row>
    <row r="1117" spans="1:53">
      <c r="A1117" s="2">
        <f t="shared" si="836"/>
        <v>1.1159999999999879</v>
      </c>
      <c r="B1117" s="1">
        <f t="shared" si="873"/>
        <v>1.1848476666666543</v>
      </c>
      <c r="C1117" s="1">
        <f t="shared" si="837"/>
        <v>5.5686556689037291E-2</v>
      </c>
      <c r="D1117" s="1">
        <f t="shared" si="874"/>
        <v>1.101221365239492</v>
      </c>
      <c r="E1117" s="1">
        <f t="shared" si="880"/>
        <v>1.1012671895470061</v>
      </c>
      <c r="F1117" s="1">
        <f t="shared" si="880"/>
        <v>1.1012688990315729</v>
      </c>
      <c r="G1117" s="1">
        <f t="shared" si="880"/>
        <v>1.1012689627905221</v>
      </c>
      <c r="H1117" s="1">
        <f t="shared" si="838"/>
        <v>1.4408298536545276</v>
      </c>
      <c r="I1117" s="1">
        <f t="shared" si="875"/>
        <v>24.451178356820968</v>
      </c>
      <c r="J1117" s="1">
        <f>VLOOKUP($I1117,Graph!$D$3:$M$50,col)</f>
        <v>6.1000000000000004E-3</v>
      </c>
      <c r="K1117" s="1">
        <f>VLOOKUP($I1117,Graph!$D$3:$M$50,col+1)</f>
        <v>4.8999999999999998E-3</v>
      </c>
      <c r="L1117" s="1">
        <f t="shared" si="839"/>
        <v>5.3E-3</v>
      </c>
      <c r="M1117" s="1">
        <f t="shared" si="881"/>
        <v>0.64031666666666653</v>
      </c>
      <c r="N1117" s="1">
        <f t="shared" si="840"/>
        <v>1.1106999999999878</v>
      </c>
      <c r="O1117" s="1">
        <f t="shared" si="841"/>
        <v>5.3377022966536916E-2</v>
      </c>
      <c r="P1117" s="1">
        <f t="shared" si="842"/>
        <v>1.0963516037485426</v>
      </c>
      <c r="Q1117" s="1">
        <f t="shared" si="843"/>
        <v>1.0961826469453797</v>
      </c>
      <c r="R1117" s="1">
        <f t="shared" si="844"/>
        <v>1.0961766969919056</v>
      </c>
      <c r="S1117" s="1">
        <f t="shared" si="845"/>
        <v>1.0961764872838344</v>
      </c>
      <c r="T1117" s="1">
        <f t="shared" si="846"/>
        <v>0.97671595081864604</v>
      </c>
      <c r="U1117" s="1">
        <f t="shared" si="847"/>
        <v>1.4007739652508489</v>
      </c>
      <c r="V1117" s="2">
        <f t="shared" si="876"/>
        <v>24.222460028355137</v>
      </c>
      <c r="W1117" s="1">
        <f>VLOOKUP(V1117,Graph!$D$3:$M$50,col)</f>
        <v>6.1000000000000004E-3</v>
      </c>
      <c r="X1117" s="1">
        <f>VLOOKUP(V1117,Graph!$D$3:$M$50,col+1)</f>
        <v>4.8999999999999998E-3</v>
      </c>
      <c r="Y1117" s="1">
        <f t="shared" si="848"/>
        <v>5.3E-3</v>
      </c>
      <c r="Z1117" s="1">
        <f t="shared" si="877"/>
        <v>0.64031666666666653</v>
      </c>
      <c r="AA1117" s="2">
        <f t="shared" si="849"/>
        <v>1.1106999999999878</v>
      </c>
      <c r="AB1117" s="1">
        <f t="shared" si="850"/>
        <v>5.3377022966536916E-2</v>
      </c>
      <c r="AC1117" s="1">
        <f t="shared" si="851"/>
        <v>1.0961764798923863</v>
      </c>
      <c r="AD1117" s="1">
        <f t="shared" si="852"/>
        <v>1.0961764796318643</v>
      </c>
      <c r="AE1117" s="1">
        <f t="shared" si="853"/>
        <v>1.0961764796226816</v>
      </c>
      <c r="AF1117" s="1">
        <f t="shared" si="854"/>
        <v>1.0961764796223581</v>
      </c>
      <c r="AG1117" s="1">
        <f t="shared" si="855"/>
        <v>0.97671595081864604</v>
      </c>
      <c r="AH1117" s="1">
        <f t="shared" si="856"/>
        <v>1.4007739554604579</v>
      </c>
      <c r="AI1117" s="2">
        <f t="shared" si="878"/>
        <v>24.222459971922682</v>
      </c>
      <c r="AJ1117" s="1">
        <f>VLOOKUP(AI1117,Graph!$D$3:$M$50,col)</f>
        <v>6.1000000000000004E-3</v>
      </c>
      <c r="AK1117" s="1">
        <f>VLOOKUP(AI1117,Graph!$D$3:$M$50,col+1)</f>
        <v>4.8999999999999998E-3</v>
      </c>
      <c r="AL1117" s="1">
        <f t="shared" si="857"/>
        <v>5.3E-3</v>
      </c>
      <c r="AM1117" s="1">
        <f t="shared" si="879"/>
        <v>0.64031666666666653</v>
      </c>
      <c r="AN1117" s="2">
        <f t="shared" si="858"/>
        <v>1.1106999999999878</v>
      </c>
      <c r="AO1117" s="1">
        <f t="shared" si="859"/>
        <v>5.3377022966536916E-2</v>
      </c>
      <c r="AP1117" s="1">
        <f t="shared" si="860"/>
        <v>1.0961764796223468</v>
      </c>
      <c r="AQ1117" s="1">
        <f t="shared" si="861"/>
        <v>1.0961764796223463</v>
      </c>
      <c r="AR1117" s="1">
        <f t="shared" si="862"/>
        <v>1.0961764796223463</v>
      </c>
      <c r="AS1117" s="1">
        <f t="shared" si="863"/>
        <v>1.0961764796223463</v>
      </c>
      <c r="AT1117" s="1">
        <f t="shared" si="864"/>
        <v>0.97671595081864604</v>
      </c>
      <c r="AU1117" s="1">
        <f t="shared" si="865"/>
        <v>1.400773955460443</v>
      </c>
      <c r="AV1117" s="2">
        <f t="shared" si="866"/>
        <v>1116</v>
      </c>
      <c r="AW1117" s="1">
        <f t="shared" si="867"/>
        <v>1400.7739554604429</v>
      </c>
      <c r="AX1117" s="1">
        <f t="shared" si="868"/>
        <v>0.97671595081864604</v>
      </c>
      <c r="AY1117" s="1">
        <f t="shared" si="869"/>
        <v>1.0961764796223463</v>
      </c>
      <c r="AZ1117" s="1">
        <f t="shared" si="870"/>
        <v>5.3E-3</v>
      </c>
      <c r="BA1117" s="1">
        <f t="shared" si="871"/>
        <v>24.222459971922682</v>
      </c>
    </row>
    <row r="1118" spans="1:53">
      <c r="A1118" s="2">
        <f t="shared" si="836"/>
        <v>1.1169999999999878</v>
      </c>
      <c r="B1118" s="1">
        <f t="shared" si="873"/>
        <v>1.1858888333333208</v>
      </c>
      <c r="C1118" s="1">
        <f t="shared" si="837"/>
        <v>5.5688484297750404E-2</v>
      </c>
      <c r="D1118" s="1">
        <f t="shared" si="874"/>
        <v>1.1012254930584215</v>
      </c>
      <c r="E1118" s="1">
        <f t="shared" si="880"/>
        <v>1.1012714752862625</v>
      </c>
      <c r="F1118" s="1">
        <f t="shared" si="880"/>
        <v>1.1012731907432332</v>
      </c>
      <c r="G1118" s="1">
        <f t="shared" si="880"/>
        <v>1.1012732547279167</v>
      </c>
      <c r="H1118" s="1">
        <f t="shared" si="838"/>
        <v>1.4427725095268535</v>
      </c>
      <c r="I1118" s="1">
        <f t="shared" si="875"/>
        <v>24.462162511324383</v>
      </c>
      <c r="J1118" s="1">
        <f>VLOOKUP($I1118,Graph!$D$3:$M$50,col)</f>
        <v>6.1000000000000004E-3</v>
      </c>
      <c r="K1118" s="1">
        <f>VLOOKUP($I1118,Graph!$D$3:$M$50,col+1)</f>
        <v>4.8999999999999998E-3</v>
      </c>
      <c r="L1118" s="1">
        <f t="shared" si="839"/>
        <v>5.3E-3</v>
      </c>
      <c r="M1118" s="1">
        <f t="shared" si="881"/>
        <v>0.64031666666666653</v>
      </c>
      <c r="N1118" s="1">
        <f t="shared" si="840"/>
        <v>1.1116999999999877</v>
      </c>
      <c r="O1118" s="1">
        <f t="shared" si="841"/>
        <v>5.3379326694429484E-2</v>
      </c>
      <c r="P1118" s="1">
        <f t="shared" si="842"/>
        <v>1.0963566199093593</v>
      </c>
      <c r="Q1118" s="1">
        <f t="shared" si="843"/>
        <v>1.0961876774528558</v>
      </c>
      <c r="R1118" s="1">
        <f t="shared" si="844"/>
        <v>1.096181727663585</v>
      </c>
      <c r="S1118" s="1">
        <f t="shared" si="845"/>
        <v>1.0961815179493051</v>
      </c>
      <c r="T1118" s="1">
        <f t="shared" si="846"/>
        <v>0.97672220954448341</v>
      </c>
      <c r="U1118" s="1">
        <f t="shared" si="847"/>
        <v>1.4026725730193492</v>
      </c>
      <c r="V1118" s="2">
        <f t="shared" si="876"/>
        <v>24.233398787869472</v>
      </c>
      <c r="W1118" s="1">
        <f>VLOOKUP(V1118,Graph!$D$3:$M$50,col)</f>
        <v>6.1000000000000004E-3</v>
      </c>
      <c r="X1118" s="1">
        <f>VLOOKUP(V1118,Graph!$D$3:$M$50,col+1)</f>
        <v>4.8999999999999998E-3</v>
      </c>
      <c r="Y1118" s="1">
        <f t="shared" si="848"/>
        <v>5.3E-3</v>
      </c>
      <c r="Z1118" s="1">
        <f t="shared" si="877"/>
        <v>0.64031666666666653</v>
      </c>
      <c r="AA1118" s="2">
        <f t="shared" si="849"/>
        <v>1.1116999999999877</v>
      </c>
      <c r="AB1118" s="1">
        <f t="shared" si="850"/>
        <v>5.3379326694429484E-2</v>
      </c>
      <c r="AC1118" s="1">
        <f t="shared" si="851"/>
        <v>1.0961815105572155</v>
      </c>
      <c r="AD1118" s="1">
        <f t="shared" si="852"/>
        <v>1.0961815102966557</v>
      </c>
      <c r="AE1118" s="1">
        <f t="shared" si="853"/>
        <v>1.0961815102874717</v>
      </c>
      <c r="AF1118" s="1">
        <f t="shared" si="854"/>
        <v>1.0961815102871477</v>
      </c>
      <c r="AG1118" s="1">
        <f t="shared" si="855"/>
        <v>0.97672220954448341</v>
      </c>
      <c r="AH1118" s="1">
        <f t="shared" si="856"/>
        <v>1.4026725632148616</v>
      </c>
      <c r="AI1118" s="2">
        <f t="shared" si="878"/>
        <v>24.233398731406769</v>
      </c>
      <c r="AJ1118" s="1">
        <f>VLOOKUP(AI1118,Graph!$D$3:$M$50,col)</f>
        <v>6.1000000000000004E-3</v>
      </c>
      <c r="AK1118" s="1">
        <f>VLOOKUP(AI1118,Graph!$D$3:$M$50,col+1)</f>
        <v>4.8999999999999998E-3</v>
      </c>
      <c r="AL1118" s="1">
        <f t="shared" si="857"/>
        <v>5.3E-3</v>
      </c>
      <c r="AM1118" s="1">
        <f t="shared" si="879"/>
        <v>0.64031666666666653</v>
      </c>
      <c r="AN1118" s="2">
        <f t="shared" si="858"/>
        <v>1.1116999999999877</v>
      </c>
      <c r="AO1118" s="1">
        <f t="shared" si="859"/>
        <v>5.3379326694429484E-2</v>
      </c>
      <c r="AP1118" s="1">
        <f t="shared" si="860"/>
        <v>1.0961815102871366</v>
      </c>
      <c r="AQ1118" s="1">
        <f t="shared" si="861"/>
        <v>1.096181510287136</v>
      </c>
      <c r="AR1118" s="1">
        <f t="shared" si="862"/>
        <v>1.096181510287136</v>
      </c>
      <c r="AS1118" s="1">
        <f t="shared" si="863"/>
        <v>1.096181510287136</v>
      </c>
      <c r="AT1118" s="1">
        <f t="shared" si="864"/>
        <v>0.97672220954448341</v>
      </c>
      <c r="AU1118" s="1">
        <f t="shared" si="865"/>
        <v>1.4026725632148467</v>
      </c>
      <c r="AV1118" s="2">
        <f t="shared" si="866"/>
        <v>1117</v>
      </c>
      <c r="AW1118" s="1">
        <f t="shared" si="867"/>
        <v>1402.6725632148466</v>
      </c>
      <c r="AX1118" s="1">
        <f t="shared" si="868"/>
        <v>0.97672220954448341</v>
      </c>
      <c r="AY1118" s="1">
        <f t="shared" si="869"/>
        <v>1.096181510287136</v>
      </c>
      <c r="AZ1118" s="1">
        <f t="shared" si="870"/>
        <v>5.3E-3</v>
      </c>
      <c r="BA1118" s="1">
        <f t="shared" si="871"/>
        <v>24.233398731406769</v>
      </c>
    </row>
    <row r="1119" spans="1:53">
      <c r="A1119" s="2">
        <f t="shared" si="836"/>
        <v>1.1179999999999877</v>
      </c>
      <c r="B1119" s="1">
        <f t="shared" si="873"/>
        <v>1.1869299999999874</v>
      </c>
      <c r="C1119" s="1">
        <f t="shared" si="837"/>
        <v>5.5690408557967905E-2</v>
      </c>
      <c r="D1119" s="1">
        <f t="shared" si="874"/>
        <v>1.101229613753115</v>
      </c>
      <c r="E1119" s="1">
        <f t="shared" si="880"/>
        <v>1.1012757536492517</v>
      </c>
      <c r="F1119" s="1">
        <f t="shared" si="880"/>
        <v>1.1012774750696419</v>
      </c>
      <c r="G1119" s="1">
        <f t="shared" si="880"/>
        <v>1.1012775392797394</v>
      </c>
      <c r="H1119" s="1">
        <f t="shared" si="838"/>
        <v>1.4447160380789783</v>
      </c>
      <c r="I1119" s="1">
        <f t="shared" si="875"/>
        <v>24.473141737990762</v>
      </c>
      <c r="J1119" s="1">
        <f>VLOOKUP($I1119,Graph!$D$3:$M$50,col)</f>
        <v>6.1000000000000004E-3</v>
      </c>
      <c r="K1119" s="1">
        <f>VLOOKUP($I1119,Graph!$D$3:$M$50,col+1)</f>
        <v>4.8999999999999998E-3</v>
      </c>
      <c r="L1119" s="1">
        <f t="shared" si="839"/>
        <v>5.3E-3</v>
      </c>
      <c r="M1119" s="1">
        <f t="shared" si="881"/>
        <v>0.64031666666666653</v>
      </c>
      <c r="N1119" s="1">
        <f t="shared" si="840"/>
        <v>1.1126999999999876</v>
      </c>
      <c r="O1119" s="1">
        <f t="shared" si="841"/>
        <v>5.3381626430276233E-2</v>
      </c>
      <c r="P1119" s="1">
        <f t="shared" si="842"/>
        <v>1.0963616274699401</v>
      </c>
      <c r="Q1119" s="1">
        <f t="shared" si="843"/>
        <v>1.096192699339394</v>
      </c>
      <c r="R1119" s="1">
        <f t="shared" si="844"/>
        <v>1.0961867497142364</v>
      </c>
      <c r="S1119" s="1">
        <f t="shared" si="845"/>
        <v>1.096186539993766</v>
      </c>
      <c r="T1119" s="1">
        <f t="shared" si="846"/>
        <v>0.976728457087364</v>
      </c>
      <c r="U1119" s="1">
        <f t="shared" si="847"/>
        <v>1.4045720383339486</v>
      </c>
      <c r="V1119" s="2">
        <f t="shared" si="876"/>
        <v>24.244332614992921</v>
      </c>
      <c r="W1119" s="1">
        <f>VLOOKUP(V1119,Graph!$D$3:$M$50,col)</f>
        <v>6.1000000000000004E-3</v>
      </c>
      <c r="X1119" s="1">
        <f>VLOOKUP(V1119,Graph!$D$3:$M$50,col+1)</f>
        <v>4.8999999999999998E-3</v>
      </c>
      <c r="Y1119" s="1">
        <f t="shared" si="848"/>
        <v>5.3E-3</v>
      </c>
      <c r="Z1119" s="1">
        <f t="shared" si="877"/>
        <v>0.64031666666666653</v>
      </c>
      <c r="AA1119" s="2">
        <f t="shared" si="849"/>
        <v>1.1126999999999876</v>
      </c>
      <c r="AB1119" s="1">
        <f t="shared" si="850"/>
        <v>5.3381626430276233E-2</v>
      </c>
      <c r="AC1119" s="1">
        <f t="shared" si="851"/>
        <v>1.096186532601036</v>
      </c>
      <c r="AD1119" s="1">
        <f t="shared" si="852"/>
        <v>1.0961865323404394</v>
      </c>
      <c r="AE1119" s="1">
        <f t="shared" si="853"/>
        <v>1.096186532331253</v>
      </c>
      <c r="AF1119" s="1">
        <f t="shared" si="854"/>
        <v>1.0961865323309294</v>
      </c>
      <c r="AG1119" s="1">
        <f t="shared" si="855"/>
        <v>0.976728457087364</v>
      </c>
      <c r="AH1119" s="1">
        <f t="shared" si="856"/>
        <v>1.4045720285153587</v>
      </c>
      <c r="AI1119" s="2">
        <f t="shared" si="878"/>
        <v>24.244332558499995</v>
      </c>
      <c r="AJ1119" s="1">
        <f>VLOOKUP(AI1119,Graph!$D$3:$M$50,col)</f>
        <v>6.1000000000000004E-3</v>
      </c>
      <c r="AK1119" s="1">
        <f>VLOOKUP(AI1119,Graph!$D$3:$M$50,col+1)</f>
        <v>4.8999999999999998E-3</v>
      </c>
      <c r="AL1119" s="1">
        <f t="shared" si="857"/>
        <v>5.3E-3</v>
      </c>
      <c r="AM1119" s="1">
        <f t="shared" si="879"/>
        <v>0.64031666666666653</v>
      </c>
      <c r="AN1119" s="2">
        <f t="shared" si="858"/>
        <v>1.1126999999999876</v>
      </c>
      <c r="AO1119" s="1">
        <f t="shared" si="859"/>
        <v>5.3381626430276233E-2</v>
      </c>
      <c r="AP1119" s="1">
        <f t="shared" si="860"/>
        <v>1.0961865323309179</v>
      </c>
      <c r="AQ1119" s="1">
        <f t="shared" si="861"/>
        <v>1.0961865323309175</v>
      </c>
      <c r="AR1119" s="1">
        <f t="shared" si="862"/>
        <v>1.0961865323309175</v>
      </c>
      <c r="AS1119" s="1">
        <f t="shared" si="863"/>
        <v>1.0961865323309175</v>
      </c>
      <c r="AT1119" s="1">
        <f t="shared" si="864"/>
        <v>0.976728457087364</v>
      </c>
      <c r="AU1119" s="1">
        <f t="shared" si="865"/>
        <v>1.4045720285153429</v>
      </c>
      <c r="AV1119" s="2">
        <f t="shared" si="866"/>
        <v>1118</v>
      </c>
      <c r="AW1119" s="1">
        <f t="shared" si="867"/>
        <v>1404.5720285153429</v>
      </c>
      <c r="AX1119" s="1">
        <f t="shared" si="868"/>
        <v>0.976728457087364</v>
      </c>
      <c r="AY1119" s="1">
        <f t="shared" si="869"/>
        <v>1.0961865323309175</v>
      </c>
      <c r="AZ1119" s="1">
        <f t="shared" si="870"/>
        <v>5.3E-3</v>
      </c>
      <c r="BA1119" s="1">
        <f t="shared" si="871"/>
        <v>24.244332558499995</v>
      </c>
    </row>
    <row r="1120" spans="1:53">
      <c r="A1120" s="2">
        <f t="shared" si="836"/>
        <v>1.1189999999999876</v>
      </c>
      <c r="B1120" s="1">
        <f t="shared" si="873"/>
        <v>1.1879711666666539</v>
      </c>
      <c r="C1120" s="1">
        <f t="shared" si="837"/>
        <v>5.5692329478406528E-2</v>
      </c>
      <c r="D1120" s="1">
        <f t="shared" si="874"/>
        <v>1.1012337273419983</v>
      </c>
      <c r="E1120" s="1">
        <f t="shared" si="880"/>
        <v>1.1012800246549983</v>
      </c>
      <c r="F1120" s="1">
        <f t="shared" si="880"/>
        <v>1.101281752029843</v>
      </c>
      <c r="G1120" s="1">
        <f t="shared" si="880"/>
        <v>1.1012818164650366</v>
      </c>
      <c r="H1120" s="1">
        <f t="shared" si="838"/>
        <v>1.4466604389191</v>
      </c>
      <c r="I1120" s="1">
        <f t="shared" si="875"/>
        <v>24.48411604344388</v>
      </c>
      <c r="J1120" s="1">
        <f>VLOOKUP($I1120,Graph!$D$3:$M$50,col)</f>
        <v>6.1000000000000004E-3</v>
      </c>
      <c r="K1120" s="1">
        <f>VLOOKUP($I1120,Graph!$D$3:$M$50,col+1)</f>
        <v>4.8999999999999998E-3</v>
      </c>
      <c r="L1120" s="1">
        <f t="shared" si="839"/>
        <v>5.3E-3</v>
      </c>
      <c r="M1120" s="1">
        <f t="shared" si="881"/>
        <v>0.64031666666666653</v>
      </c>
      <c r="N1120" s="1">
        <f t="shared" si="840"/>
        <v>1.1136999999999875</v>
      </c>
      <c r="O1120" s="1">
        <f t="shared" si="841"/>
        <v>5.3383922184443149E-2</v>
      </c>
      <c r="P1120" s="1">
        <f t="shared" si="842"/>
        <v>1.0963666264523808</v>
      </c>
      <c r="Q1120" s="1">
        <f t="shared" si="843"/>
        <v>1.0961977126271338</v>
      </c>
      <c r="R1120" s="1">
        <f t="shared" si="844"/>
        <v>1.0961917631659985</v>
      </c>
      <c r="S1120" s="1">
        <f t="shared" si="845"/>
        <v>1.0961915534393563</v>
      </c>
      <c r="T1120" s="1">
        <f t="shared" si="846"/>
        <v>0.97673469347723307</v>
      </c>
      <c r="U1120" s="1">
        <f t="shared" si="847"/>
        <v>1.4064723608074965</v>
      </c>
      <c r="V1120" s="2">
        <f t="shared" si="876"/>
        <v>24.255261516387943</v>
      </c>
      <c r="W1120" s="1">
        <f>VLOOKUP(V1120,Graph!$D$3:$M$50,col)</f>
        <v>6.1000000000000004E-3</v>
      </c>
      <c r="X1120" s="1">
        <f>VLOOKUP(V1120,Graph!$D$3:$M$50,col+1)</f>
        <v>4.8999999999999998E-3</v>
      </c>
      <c r="Y1120" s="1">
        <f t="shared" si="848"/>
        <v>5.3E-3</v>
      </c>
      <c r="Z1120" s="1">
        <f t="shared" si="877"/>
        <v>0.64031666666666653</v>
      </c>
      <c r="AA1120" s="2">
        <f t="shared" si="849"/>
        <v>1.1136999999999875</v>
      </c>
      <c r="AB1120" s="1">
        <f t="shared" si="850"/>
        <v>5.3383922184443149E-2</v>
      </c>
      <c r="AC1120" s="1">
        <f t="shared" si="851"/>
        <v>1.0961915460459875</v>
      </c>
      <c r="AD1120" s="1">
        <f t="shared" si="852"/>
        <v>1.0961915457853528</v>
      </c>
      <c r="AE1120" s="1">
        <f t="shared" si="853"/>
        <v>1.0961915457761648</v>
      </c>
      <c r="AF1120" s="1">
        <f t="shared" si="854"/>
        <v>1.0961915457758411</v>
      </c>
      <c r="AG1120" s="1">
        <f t="shared" si="855"/>
        <v>0.97673469347723307</v>
      </c>
      <c r="AH1120" s="1">
        <f t="shared" si="856"/>
        <v>1.4064723509747967</v>
      </c>
      <c r="AI1120" s="2">
        <f t="shared" si="878"/>
        <v>24.255261459864801</v>
      </c>
      <c r="AJ1120" s="1">
        <f>VLOOKUP(AI1120,Graph!$D$3:$M$50,col)</f>
        <v>6.1000000000000004E-3</v>
      </c>
      <c r="AK1120" s="1">
        <f>VLOOKUP(AI1120,Graph!$D$3:$M$50,col+1)</f>
        <v>4.8999999999999998E-3</v>
      </c>
      <c r="AL1120" s="1">
        <f t="shared" si="857"/>
        <v>5.3E-3</v>
      </c>
      <c r="AM1120" s="1">
        <f t="shared" si="879"/>
        <v>0.64031666666666653</v>
      </c>
      <c r="AN1120" s="2">
        <f t="shared" si="858"/>
        <v>1.1136999999999875</v>
      </c>
      <c r="AO1120" s="1">
        <f t="shared" si="859"/>
        <v>5.3383922184443149E-2</v>
      </c>
      <c r="AP1120" s="1">
        <f t="shared" si="860"/>
        <v>1.0961915457758296</v>
      </c>
      <c r="AQ1120" s="1">
        <f t="shared" si="861"/>
        <v>1.0961915457758293</v>
      </c>
      <c r="AR1120" s="1">
        <f t="shared" si="862"/>
        <v>1.0961915457758291</v>
      </c>
      <c r="AS1120" s="1">
        <f t="shared" si="863"/>
        <v>1.0961915457758291</v>
      </c>
      <c r="AT1120" s="1">
        <f t="shared" si="864"/>
        <v>0.97673469347723307</v>
      </c>
      <c r="AU1120" s="1">
        <f t="shared" si="865"/>
        <v>1.4064723509747814</v>
      </c>
      <c r="AV1120" s="2">
        <f t="shared" si="866"/>
        <v>1119</v>
      </c>
      <c r="AW1120" s="1">
        <f t="shared" si="867"/>
        <v>1406.4723509747814</v>
      </c>
      <c r="AX1120" s="1">
        <f t="shared" si="868"/>
        <v>0.97673469347723307</v>
      </c>
      <c r="AY1120" s="1">
        <f t="shared" si="869"/>
        <v>1.0961915457758291</v>
      </c>
      <c r="AZ1120" s="1">
        <f t="shared" si="870"/>
        <v>5.3E-3</v>
      </c>
      <c r="BA1120" s="1">
        <f t="shared" si="871"/>
        <v>24.255261459864801</v>
      </c>
    </row>
    <row r="1121" spans="1:53">
      <c r="A1121" s="2">
        <f t="shared" si="836"/>
        <v>1.1199999999999875</v>
      </c>
      <c r="B1121" s="1">
        <f t="shared" si="873"/>
        <v>1.1890123333333205</v>
      </c>
      <c r="C1121" s="1">
        <f t="shared" si="837"/>
        <v>5.5694247067752764E-2</v>
      </c>
      <c r="D1121" s="1">
        <f t="shared" si="874"/>
        <v>1.1012378338434341</v>
      </c>
      <c r="E1121" s="1">
        <f t="shared" ref="E1121:G1140" si="882">SQRT(D1121-($C1121*D1121-POWER(D1121,1/3)+1)/($C1121-POWER(D1121,-2/3)/3))</f>
        <v>1.1012842883224638</v>
      </c>
      <c r="F1121" s="1">
        <f t="shared" si="882"/>
        <v>1.1012860216428175</v>
      </c>
      <c r="G1121" s="1">
        <f t="shared" si="882"/>
        <v>1.1012860863027885</v>
      </c>
      <c r="H1121" s="1">
        <f t="shared" si="838"/>
        <v>1.4486057116559423</v>
      </c>
      <c r="I1121" s="1">
        <f t="shared" si="875"/>
        <v>24.495085434292676</v>
      </c>
      <c r="J1121" s="1">
        <f>VLOOKUP($I1121,Graph!$D$3:$M$50,col)</f>
        <v>6.1000000000000004E-3</v>
      </c>
      <c r="K1121" s="1">
        <f>VLOOKUP($I1121,Graph!$D$3:$M$50,col+1)</f>
        <v>4.8999999999999998E-3</v>
      </c>
      <c r="L1121" s="1">
        <f t="shared" si="839"/>
        <v>5.3E-3</v>
      </c>
      <c r="M1121" s="1">
        <f t="shared" si="881"/>
        <v>0.64031666666666653</v>
      </c>
      <c r="N1121" s="1">
        <f t="shared" si="840"/>
        <v>1.1146999999999874</v>
      </c>
      <c r="O1121" s="1">
        <f t="shared" si="841"/>
        <v>5.3386213967260294E-2</v>
      </c>
      <c r="P1121" s="1">
        <f t="shared" si="842"/>
        <v>1.0963716168787017</v>
      </c>
      <c r="Q1121" s="1">
        <f t="shared" si="843"/>
        <v>1.0962027173381388</v>
      </c>
      <c r="R1121" s="1">
        <f t="shared" si="844"/>
        <v>1.0961967680409357</v>
      </c>
      <c r="S1121" s="1">
        <f t="shared" si="845"/>
        <v>1.0961965583081388</v>
      </c>
      <c r="T1121" s="1">
        <f t="shared" si="846"/>
        <v>0.97674091874392899</v>
      </c>
      <c r="U1121" s="1">
        <f t="shared" si="847"/>
        <v>1.4083735400533652</v>
      </c>
      <c r="V1121" s="2">
        <f t="shared" si="876"/>
        <v>24.266185498701986</v>
      </c>
      <c r="W1121" s="1">
        <f>VLOOKUP(V1121,Graph!$D$3:$M$50,col)</f>
        <v>6.1000000000000004E-3</v>
      </c>
      <c r="X1121" s="1">
        <f>VLOOKUP(V1121,Graph!$D$3:$M$50,col+1)</f>
        <v>4.8999999999999998E-3</v>
      </c>
      <c r="Y1121" s="1">
        <f t="shared" si="848"/>
        <v>5.3E-3</v>
      </c>
      <c r="Z1121" s="1">
        <f t="shared" si="877"/>
        <v>0.64031666666666653</v>
      </c>
      <c r="AA1121" s="2">
        <f t="shared" si="849"/>
        <v>1.1146999999999874</v>
      </c>
      <c r="AB1121" s="1">
        <f t="shared" si="850"/>
        <v>5.3386213967260294E-2</v>
      </c>
      <c r="AC1121" s="1">
        <f t="shared" si="851"/>
        <v>1.096196550914132</v>
      </c>
      <c r="AD1121" s="1">
        <f t="shared" si="852"/>
        <v>1.0961965506534603</v>
      </c>
      <c r="AE1121" s="1">
        <f t="shared" si="853"/>
        <v>1.0961965506442706</v>
      </c>
      <c r="AF1121" s="1">
        <f t="shared" si="854"/>
        <v>1.0961965506439466</v>
      </c>
      <c r="AG1121" s="1">
        <f t="shared" si="855"/>
        <v>0.97674091874392899</v>
      </c>
      <c r="AH1121" s="1">
        <f t="shared" si="856"/>
        <v>1.4083735302065492</v>
      </c>
      <c r="AI1121" s="2">
        <f t="shared" si="878"/>
        <v>24.266185442148647</v>
      </c>
      <c r="AJ1121" s="1">
        <f>VLOOKUP(AI1121,Graph!$D$3:$M$50,col)</f>
        <v>6.1000000000000004E-3</v>
      </c>
      <c r="AK1121" s="1">
        <f>VLOOKUP(AI1121,Graph!$D$3:$M$50,col+1)</f>
        <v>4.8999999999999998E-3</v>
      </c>
      <c r="AL1121" s="1">
        <f t="shared" si="857"/>
        <v>5.3E-3</v>
      </c>
      <c r="AM1121" s="1">
        <f t="shared" si="879"/>
        <v>0.64031666666666653</v>
      </c>
      <c r="AN1121" s="2">
        <f t="shared" si="858"/>
        <v>1.1146999999999874</v>
      </c>
      <c r="AO1121" s="1">
        <f t="shared" si="859"/>
        <v>5.3386213967260294E-2</v>
      </c>
      <c r="AP1121" s="1">
        <f t="shared" si="860"/>
        <v>1.0961965506439353</v>
      </c>
      <c r="AQ1121" s="1">
        <f t="shared" si="861"/>
        <v>1.0961965506439348</v>
      </c>
      <c r="AR1121" s="1">
        <f t="shared" si="862"/>
        <v>1.0961965506439346</v>
      </c>
      <c r="AS1121" s="1">
        <f t="shared" si="863"/>
        <v>1.0961965506439348</v>
      </c>
      <c r="AT1121" s="1">
        <f t="shared" si="864"/>
        <v>0.97674091874392899</v>
      </c>
      <c r="AU1121" s="1">
        <f t="shared" si="865"/>
        <v>1.4083735302065346</v>
      </c>
      <c r="AV1121" s="2">
        <f t="shared" si="866"/>
        <v>1120</v>
      </c>
      <c r="AW1121" s="1">
        <f t="shared" si="867"/>
        <v>1408.3735302065345</v>
      </c>
      <c r="AX1121" s="1">
        <f t="shared" si="868"/>
        <v>0.97674091874392899</v>
      </c>
      <c r="AY1121" s="1">
        <f t="shared" si="869"/>
        <v>1.0961965506439348</v>
      </c>
      <c r="AZ1121" s="1">
        <f t="shared" si="870"/>
        <v>5.3E-3</v>
      </c>
      <c r="BA1121" s="1">
        <f t="shared" si="871"/>
        <v>24.266185442148647</v>
      </c>
    </row>
    <row r="1122" spans="1:53">
      <c r="A1122" s="2">
        <f t="shared" si="836"/>
        <v>1.1209999999999873</v>
      </c>
      <c r="B1122" s="1">
        <f t="shared" si="873"/>
        <v>1.190053499999987</v>
      </c>
      <c r="C1122" s="1">
        <f t="shared" si="837"/>
        <v>5.5696161334662944E-2</v>
      </c>
      <c r="D1122" s="1">
        <f t="shared" si="874"/>
        <v>1.1012419332757213</v>
      </c>
      <c r="E1122" s="1">
        <f t="shared" si="882"/>
        <v>1.1012885446705414</v>
      </c>
      <c r="F1122" s="1">
        <f t="shared" si="882"/>
        <v>1.1012902839274794</v>
      </c>
      <c r="G1122" s="1">
        <f t="shared" si="882"/>
        <v>1.1012903488119106</v>
      </c>
      <c r="H1122" s="1">
        <f t="shared" si="838"/>
        <v>1.4505518558987565</v>
      </c>
      <c r="I1122" s="1">
        <f t="shared" si="875"/>
        <v>24.506049917131332</v>
      </c>
      <c r="J1122" s="1">
        <f>VLOOKUP($I1122,Graph!$D$3:$M$50,col)</f>
        <v>6.1000000000000004E-3</v>
      </c>
      <c r="K1122" s="1">
        <f>VLOOKUP($I1122,Graph!$D$3:$M$50,col+1)</f>
        <v>4.8999999999999998E-3</v>
      </c>
      <c r="L1122" s="1">
        <f t="shared" si="839"/>
        <v>5.3E-3</v>
      </c>
      <c r="M1122" s="1">
        <f t="shared" si="881"/>
        <v>0.64031666666666653</v>
      </c>
      <c r="N1122" s="1">
        <f t="shared" si="840"/>
        <v>1.1156999999999873</v>
      </c>
      <c r="O1122" s="1">
        <f t="shared" si="841"/>
        <v>5.3388501789022019E-2</v>
      </c>
      <c r="P1122" s="1">
        <f t="shared" si="842"/>
        <v>1.0963765987708474</v>
      </c>
      <c r="Q1122" s="1">
        <f t="shared" si="843"/>
        <v>1.0962077134943966</v>
      </c>
      <c r="R1122" s="1">
        <f t="shared" si="844"/>
        <v>1.0962017643610349</v>
      </c>
      <c r="S1122" s="1">
        <f t="shared" si="845"/>
        <v>1.0962015546221011</v>
      </c>
      <c r="T1122" s="1">
        <f t="shared" si="846"/>
        <v>0.97674713291718407</v>
      </c>
      <c r="U1122" s="1">
        <f t="shared" si="847"/>
        <v>1.4102755756854508</v>
      </c>
      <c r="V1122" s="2">
        <f t="shared" si="876"/>
        <v>24.27710456856758</v>
      </c>
      <c r="W1122" s="1">
        <f>VLOOKUP(V1122,Graph!$D$3:$M$50,col)</f>
        <v>6.1000000000000004E-3</v>
      </c>
      <c r="X1122" s="1">
        <f>VLOOKUP(V1122,Graph!$D$3:$M$50,col+1)</f>
        <v>4.8999999999999998E-3</v>
      </c>
      <c r="Y1122" s="1">
        <f t="shared" si="848"/>
        <v>5.3E-3</v>
      </c>
      <c r="Z1122" s="1">
        <f t="shared" si="877"/>
        <v>0.64031666666666653</v>
      </c>
      <c r="AA1122" s="2">
        <f t="shared" si="849"/>
        <v>1.1156999999999873</v>
      </c>
      <c r="AB1122" s="1">
        <f t="shared" si="850"/>
        <v>5.3388501789022019E-2</v>
      </c>
      <c r="AC1122" s="1">
        <f t="shared" si="851"/>
        <v>1.0962015472274582</v>
      </c>
      <c r="AD1122" s="1">
        <f t="shared" si="852"/>
        <v>1.096201546966749</v>
      </c>
      <c r="AE1122" s="1">
        <f t="shared" si="853"/>
        <v>1.0962015469575574</v>
      </c>
      <c r="AF1122" s="1">
        <f t="shared" si="854"/>
        <v>1.0962015469572333</v>
      </c>
      <c r="AG1122" s="1">
        <f t="shared" si="855"/>
        <v>0.97674713291718407</v>
      </c>
      <c r="AH1122" s="1">
        <f t="shared" si="856"/>
        <v>1.4102755658245125</v>
      </c>
      <c r="AI1122" s="2">
        <f t="shared" si="878"/>
        <v>24.277104511984071</v>
      </c>
      <c r="AJ1122" s="1">
        <f>VLOOKUP(AI1122,Graph!$D$3:$M$50,col)</f>
        <v>6.1000000000000004E-3</v>
      </c>
      <c r="AK1122" s="1">
        <f>VLOOKUP(AI1122,Graph!$D$3:$M$50,col+1)</f>
        <v>4.8999999999999998E-3</v>
      </c>
      <c r="AL1122" s="1">
        <f t="shared" si="857"/>
        <v>5.3E-3</v>
      </c>
      <c r="AM1122" s="1">
        <f t="shared" si="879"/>
        <v>0.64031666666666653</v>
      </c>
      <c r="AN1122" s="2">
        <f t="shared" si="858"/>
        <v>1.1156999999999873</v>
      </c>
      <c r="AO1122" s="1">
        <f t="shared" si="859"/>
        <v>5.3388501789022019E-2</v>
      </c>
      <c r="AP1122" s="1">
        <f t="shared" si="860"/>
        <v>1.0962015469572219</v>
      </c>
      <c r="AQ1122" s="1">
        <f t="shared" si="861"/>
        <v>1.0962015469572217</v>
      </c>
      <c r="AR1122" s="1">
        <f t="shared" si="862"/>
        <v>1.0962015469572215</v>
      </c>
      <c r="AS1122" s="1">
        <f t="shared" si="863"/>
        <v>1.0962015469572215</v>
      </c>
      <c r="AT1122" s="1">
        <f t="shared" si="864"/>
        <v>0.97674713291718407</v>
      </c>
      <c r="AU1122" s="1">
        <f t="shared" si="865"/>
        <v>1.4102755658244972</v>
      </c>
      <c r="AV1122" s="2">
        <f t="shared" si="866"/>
        <v>1121</v>
      </c>
      <c r="AW1122" s="1">
        <f t="shared" si="867"/>
        <v>1410.2755658244971</v>
      </c>
      <c r="AX1122" s="1">
        <f t="shared" si="868"/>
        <v>0.97674713291718407</v>
      </c>
      <c r="AY1122" s="1">
        <f t="shared" si="869"/>
        <v>1.0962015469572215</v>
      </c>
      <c r="AZ1122" s="1">
        <f t="shared" si="870"/>
        <v>5.3E-3</v>
      </c>
      <c r="BA1122" s="1">
        <f t="shared" si="871"/>
        <v>24.277104511984071</v>
      </c>
    </row>
    <row r="1123" spans="1:53">
      <c r="A1123" s="2">
        <f t="shared" si="836"/>
        <v>1.1219999999999872</v>
      </c>
      <c r="B1123" s="1">
        <f t="shared" si="873"/>
        <v>1.1910946666666535</v>
      </c>
      <c r="C1123" s="1">
        <f t="shared" si="837"/>
        <v>5.5698072287763502E-2</v>
      </c>
      <c r="D1123" s="1">
        <f t="shared" si="874"/>
        <v>1.1012460256570968</v>
      </c>
      <c r="E1123" s="1">
        <f t="shared" si="882"/>
        <v>1.1012927937180612</v>
      </c>
      <c r="F1123" s="1">
        <f t="shared" si="882"/>
        <v>1.1012945389026783</v>
      </c>
      <c r="G1123" s="1">
        <f t="shared" si="882"/>
        <v>1.1012946040112526</v>
      </c>
      <c r="H1123" s="1">
        <f t="shared" si="838"/>
        <v>1.4524988712573166</v>
      </c>
      <c r="I1123" s="1">
        <f t="shared" si="875"/>
        <v>24.517009498539288</v>
      </c>
      <c r="J1123" s="1">
        <f>VLOOKUP($I1123,Graph!$D$3:$M$50,col)</f>
        <v>6.1000000000000004E-3</v>
      </c>
      <c r="K1123" s="1">
        <f>VLOOKUP($I1123,Graph!$D$3:$M$50,col+1)</f>
        <v>4.8999999999999998E-3</v>
      </c>
      <c r="L1123" s="1">
        <f t="shared" si="839"/>
        <v>5.3E-3</v>
      </c>
      <c r="M1123" s="1">
        <f t="shared" si="881"/>
        <v>0.64031666666666653</v>
      </c>
      <c r="N1123" s="1">
        <f t="shared" si="840"/>
        <v>1.1166999999999871</v>
      </c>
      <c r="O1123" s="1">
        <f t="shared" si="841"/>
        <v>5.3390785659987179E-2</v>
      </c>
      <c r="P1123" s="1">
        <f t="shared" si="842"/>
        <v>1.096381572150688</v>
      </c>
      <c r="Q1123" s="1">
        <f t="shared" si="843"/>
        <v>1.0962127011178202</v>
      </c>
      <c r="R1123" s="1">
        <f t="shared" si="844"/>
        <v>1.0962067521482091</v>
      </c>
      <c r="S1123" s="1">
        <f t="shared" si="845"/>
        <v>1.0962065424031562</v>
      </c>
      <c r="T1123" s="1">
        <f t="shared" si="846"/>
        <v>0.97675333602662484</v>
      </c>
      <c r="U1123" s="1">
        <f t="shared" si="847"/>
        <v>1.4121784673181712</v>
      </c>
      <c r="V1123" s="2">
        <f t="shared" si="876"/>
        <v>24.288018732602392</v>
      </c>
      <c r="W1123" s="1">
        <f>VLOOKUP(V1123,Graph!$D$3:$M$50,col)</f>
        <v>6.1000000000000004E-3</v>
      </c>
      <c r="X1123" s="1">
        <f>VLOOKUP(V1123,Graph!$D$3:$M$50,col+1)</f>
        <v>4.8999999999999998E-3</v>
      </c>
      <c r="Y1123" s="1">
        <f t="shared" si="848"/>
        <v>5.3E-3</v>
      </c>
      <c r="Z1123" s="1">
        <f t="shared" si="877"/>
        <v>0.64031666666666653</v>
      </c>
      <c r="AA1123" s="2">
        <f t="shared" si="849"/>
        <v>1.1166999999999871</v>
      </c>
      <c r="AB1123" s="1">
        <f t="shared" si="850"/>
        <v>5.3390785659987179E-2</v>
      </c>
      <c r="AC1123" s="1">
        <f t="shared" si="851"/>
        <v>1.096206535007878</v>
      </c>
      <c r="AD1123" s="1">
        <f t="shared" si="852"/>
        <v>1.0962065347471319</v>
      </c>
      <c r="AE1123" s="1">
        <f t="shared" si="853"/>
        <v>1.0962065347379386</v>
      </c>
      <c r="AF1123" s="1">
        <f t="shared" si="854"/>
        <v>1.0962065347376144</v>
      </c>
      <c r="AG1123" s="1">
        <f t="shared" si="855"/>
        <v>0.97675333602662484</v>
      </c>
      <c r="AH1123" s="1">
        <f t="shared" si="856"/>
        <v>1.412178457443104</v>
      </c>
      <c r="AI1123" s="2">
        <f t="shared" si="878"/>
        <v>24.288018675988713</v>
      </c>
      <c r="AJ1123" s="1">
        <f>VLOOKUP(AI1123,Graph!$D$3:$M$50,col)</f>
        <v>6.1000000000000004E-3</v>
      </c>
      <c r="AK1123" s="1">
        <f>VLOOKUP(AI1123,Graph!$D$3:$M$50,col+1)</f>
        <v>4.8999999999999998E-3</v>
      </c>
      <c r="AL1123" s="1">
        <f t="shared" si="857"/>
        <v>5.3E-3</v>
      </c>
      <c r="AM1123" s="1">
        <f t="shared" si="879"/>
        <v>0.64031666666666653</v>
      </c>
      <c r="AN1123" s="2">
        <f t="shared" si="858"/>
        <v>1.1166999999999871</v>
      </c>
      <c r="AO1123" s="1">
        <f t="shared" si="859"/>
        <v>5.3390785659987179E-2</v>
      </c>
      <c r="AP1123" s="1">
        <f t="shared" si="860"/>
        <v>1.0962065347376031</v>
      </c>
      <c r="AQ1123" s="1">
        <f t="shared" si="861"/>
        <v>1.0962065347376024</v>
      </c>
      <c r="AR1123" s="1">
        <f t="shared" si="862"/>
        <v>1.0962065347376027</v>
      </c>
      <c r="AS1123" s="1">
        <f t="shared" si="863"/>
        <v>1.0962065347376027</v>
      </c>
      <c r="AT1123" s="1">
        <f t="shared" si="864"/>
        <v>0.97675333602662484</v>
      </c>
      <c r="AU1123" s="1">
        <f t="shared" si="865"/>
        <v>1.4121784574430889</v>
      </c>
      <c r="AV1123" s="2">
        <f t="shared" si="866"/>
        <v>1122</v>
      </c>
      <c r="AW1123" s="1">
        <f t="shared" si="867"/>
        <v>1412.178457443089</v>
      </c>
      <c r="AX1123" s="1">
        <f t="shared" si="868"/>
        <v>0.97675333602662484</v>
      </c>
      <c r="AY1123" s="1">
        <f t="shared" si="869"/>
        <v>1.0962065347376027</v>
      </c>
      <c r="AZ1123" s="1">
        <f t="shared" si="870"/>
        <v>5.3E-3</v>
      </c>
      <c r="BA1123" s="1">
        <f t="shared" si="871"/>
        <v>24.288018675988713</v>
      </c>
    </row>
    <row r="1124" spans="1:53">
      <c r="A1124" s="2">
        <f t="shared" si="836"/>
        <v>1.1229999999999871</v>
      </c>
      <c r="B1124" s="1">
        <f t="shared" si="873"/>
        <v>1.1921358333333201</v>
      </c>
      <c r="C1124" s="1">
        <f t="shared" si="837"/>
        <v>5.5699979935651019E-2</v>
      </c>
      <c r="D1124" s="1">
        <f t="shared" si="874"/>
        <v>1.1012501110057338</v>
      </c>
      <c r="E1124" s="1">
        <f t="shared" si="882"/>
        <v>1.1012970354837894</v>
      </c>
      <c r="F1124" s="1">
        <f t="shared" si="882"/>
        <v>1.1012987865871995</v>
      </c>
      <c r="G1124" s="1">
        <f t="shared" si="882"/>
        <v>1.1012988519196008</v>
      </c>
      <c r="H1124" s="1">
        <f t="shared" si="838"/>
        <v>1.4544467573419231</v>
      </c>
      <c r="I1124" s="1">
        <f t="shared" si="875"/>
        <v>24.527964185081306</v>
      </c>
      <c r="J1124" s="1">
        <f>VLOOKUP($I1124,Graph!$D$3:$M$50,col)</f>
        <v>6.1000000000000004E-3</v>
      </c>
      <c r="K1124" s="1">
        <f>VLOOKUP($I1124,Graph!$D$3:$M$50,col+1)</f>
        <v>4.8999999999999998E-3</v>
      </c>
      <c r="L1124" s="1">
        <f t="shared" si="839"/>
        <v>5.3E-3</v>
      </c>
      <c r="M1124" s="1">
        <f t="shared" si="881"/>
        <v>0.64031666666666653</v>
      </c>
      <c r="N1124" s="1">
        <f t="shared" si="840"/>
        <v>1.117699999999987</v>
      </c>
      <c r="O1124" s="1">
        <f t="shared" si="841"/>
        <v>5.33930655903792E-2</v>
      </c>
      <c r="P1124" s="1">
        <f t="shared" si="842"/>
        <v>1.0963865370400188</v>
      </c>
      <c r="Q1124" s="1">
        <f t="shared" si="843"/>
        <v>1.0962176802302486</v>
      </c>
      <c r="R1124" s="1">
        <f t="shared" si="844"/>
        <v>1.0962117314242963</v>
      </c>
      <c r="S1124" s="1">
        <f t="shared" si="845"/>
        <v>1.0962115216731416</v>
      </c>
      <c r="T1124" s="1">
        <f t="shared" si="846"/>
        <v>0.97675952810177202</v>
      </c>
      <c r="U1124" s="1">
        <f t="shared" si="847"/>
        <v>1.4140822145664635</v>
      </c>
      <c r="V1124" s="2">
        <f t="shared" si="876"/>
        <v>24.298927997409198</v>
      </c>
      <c r="W1124" s="1">
        <f>VLOOKUP(V1124,Graph!$D$3:$M$50,col)</f>
        <v>6.1000000000000004E-3</v>
      </c>
      <c r="X1124" s="1">
        <f>VLOOKUP(V1124,Graph!$D$3:$M$50,col+1)</f>
        <v>4.8999999999999998E-3</v>
      </c>
      <c r="Y1124" s="1">
        <f t="shared" si="848"/>
        <v>5.3E-3</v>
      </c>
      <c r="Z1124" s="1">
        <f t="shared" si="877"/>
        <v>0.64031666666666653</v>
      </c>
      <c r="AA1124" s="2">
        <f t="shared" si="849"/>
        <v>1.117699999999987</v>
      </c>
      <c r="AB1124" s="1">
        <f t="shared" si="850"/>
        <v>5.33930655903792E-2</v>
      </c>
      <c r="AC1124" s="1">
        <f t="shared" si="851"/>
        <v>1.0962115142772302</v>
      </c>
      <c r="AD1124" s="1">
        <f t="shared" si="852"/>
        <v>1.0962115140164468</v>
      </c>
      <c r="AE1124" s="1">
        <f t="shared" si="853"/>
        <v>1.0962115140072517</v>
      </c>
      <c r="AF1124" s="1">
        <f t="shared" si="854"/>
        <v>1.0962115140069271</v>
      </c>
      <c r="AG1124" s="1">
        <f t="shared" si="855"/>
        <v>0.97675952810177202</v>
      </c>
      <c r="AH1124" s="1">
        <f t="shared" si="856"/>
        <v>1.4140822046772614</v>
      </c>
      <c r="AI1124" s="2">
        <f t="shared" si="878"/>
        <v>24.298927940765388</v>
      </c>
      <c r="AJ1124" s="1">
        <f>VLOOKUP(AI1124,Graph!$D$3:$M$50,col)</f>
        <v>6.1000000000000004E-3</v>
      </c>
      <c r="AK1124" s="1">
        <f>VLOOKUP(AI1124,Graph!$D$3:$M$50,col+1)</f>
        <v>4.8999999999999998E-3</v>
      </c>
      <c r="AL1124" s="1">
        <f t="shared" si="857"/>
        <v>5.3E-3</v>
      </c>
      <c r="AM1124" s="1">
        <f t="shared" si="879"/>
        <v>0.64031666666666653</v>
      </c>
      <c r="AN1124" s="2">
        <f t="shared" si="858"/>
        <v>1.117699999999987</v>
      </c>
      <c r="AO1124" s="1">
        <f t="shared" si="859"/>
        <v>5.33930655903792E-2</v>
      </c>
      <c r="AP1124" s="1">
        <f t="shared" si="860"/>
        <v>1.096211514006916</v>
      </c>
      <c r="AQ1124" s="1">
        <f t="shared" si="861"/>
        <v>1.0962115140069153</v>
      </c>
      <c r="AR1124" s="1">
        <f t="shared" si="862"/>
        <v>1.0962115140069155</v>
      </c>
      <c r="AS1124" s="1">
        <f t="shared" si="863"/>
        <v>1.0962115140069155</v>
      </c>
      <c r="AT1124" s="1">
        <f t="shared" si="864"/>
        <v>0.97675952810177202</v>
      </c>
      <c r="AU1124" s="1">
        <f t="shared" si="865"/>
        <v>1.4140822046772463</v>
      </c>
      <c r="AV1124" s="2">
        <f t="shared" si="866"/>
        <v>1123</v>
      </c>
      <c r="AW1124" s="1">
        <f t="shared" si="867"/>
        <v>1414.0822046772464</v>
      </c>
      <c r="AX1124" s="1">
        <f t="shared" si="868"/>
        <v>0.97675952810177202</v>
      </c>
      <c r="AY1124" s="1">
        <f t="shared" si="869"/>
        <v>1.0962115140069155</v>
      </c>
      <c r="AZ1124" s="1">
        <f t="shared" si="870"/>
        <v>5.3E-3</v>
      </c>
      <c r="BA1124" s="1">
        <f t="shared" si="871"/>
        <v>24.298927940765388</v>
      </c>
    </row>
    <row r="1125" spans="1:53">
      <c r="A1125" s="2">
        <f t="shared" si="836"/>
        <v>1.123999999999987</v>
      </c>
      <c r="B1125" s="1">
        <f t="shared" si="873"/>
        <v>1.1931769999999866</v>
      </c>
      <c r="C1125" s="1">
        <f t="shared" si="837"/>
        <v>5.5701884286892357E-2</v>
      </c>
      <c r="D1125" s="1">
        <f t="shared" si="874"/>
        <v>1.1012541893397441</v>
      </c>
      <c r="E1125" s="1">
        <f t="shared" si="882"/>
        <v>1.1013012699864264</v>
      </c>
      <c r="F1125" s="1">
        <f t="shared" si="882"/>
        <v>1.1013030269997639</v>
      </c>
      <c r="G1125" s="1">
        <f t="shared" si="882"/>
        <v>1.1013030925556766</v>
      </c>
      <c r="H1125" s="1">
        <f t="shared" si="838"/>
        <v>1.4563955137633977</v>
      </c>
      <c r="I1125" s="1">
        <f t="shared" si="875"/>
        <v>24.53891398330752</v>
      </c>
      <c r="J1125" s="1">
        <f>VLOOKUP($I1125,Graph!$D$3:$M$50,col)</f>
        <v>6.1000000000000004E-3</v>
      </c>
      <c r="K1125" s="1">
        <f>VLOOKUP($I1125,Graph!$D$3:$M$50,col+1)</f>
        <v>4.8999999999999998E-3</v>
      </c>
      <c r="L1125" s="1">
        <f t="shared" si="839"/>
        <v>5.3E-3</v>
      </c>
      <c r="M1125" s="1">
        <f t="shared" si="881"/>
        <v>0.64031666666666653</v>
      </c>
      <c r="N1125" s="1">
        <f t="shared" si="840"/>
        <v>1.1186999999999869</v>
      </c>
      <c r="O1125" s="1">
        <f t="shared" si="841"/>
        <v>5.3395341590386315E-2</v>
      </c>
      <c r="P1125" s="1">
        <f t="shared" si="842"/>
        <v>1.0963914934605605</v>
      </c>
      <c r="Q1125" s="1">
        <f t="shared" si="843"/>
        <v>1.0962226508534443</v>
      </c>
      <c r="R1125" s="1">
        <f t="shared" si="844"/>
        <v>1.09621670221106</v>
      </c>
      <c r="S1125" s="1">
        <f t="shared" si="845"/>
        <v>1.0962164924538216</v>
      </c>
      <c r="T1125" s="1">
        <f t="shared" si="846"/>
        <v>0.97676570917204186</v>
      </c>
      <c r="U1125" s="1">
        <f t="shared" si="847"/>
        <v>1.415986817045787</v>
      </c>
      <c r="V1125" s="2">
        <f t="shared" si="876"/>
        <v>24.30983236957605</v>
      </c>
      <c r="W1125" s="1">
        <f>VLOOKUP(V1125,Graph!$D$3:$M$50,col)</f>
        <v>6.1000000000000004E-3</v>
      </c>
      <c r="X1125" s="1">
        <f>VLOOKUP(V1125,Graph!$D$3:$M$50,col+1)</f>
        <v>4.8999999999999998E-3</v>
      </c>
      <c r="Y1125" s="1">
        <f t="shared" si="848"/>
        <v>5.3E-3</v>
      </c>
      <c r="Z1125" s="1">
        <f t="shared" si="877"/>
        <v>0.64031666666666653</v>
      </c>
      <c r="AA1125" s="2">
        <f t="shared" si="849"/>
        <v>1.1186999999999869</v>
      </c>
      <c r="AB1125" s="1">
        <f t="shared" si="850"/>
        <v>5.3395341590386315E-2</v>
      </c>
      <c r="AC1125" s="1">
        <f t="shared" si="851"/>
        <v>1.0962164850572775</v>
      </c>
      <c r="AD1125" s="1">
        <f t="shared" si="852"/>
        <v>1.0962164847964573</v>
      </c>
      <c r="AE1125" s="1">
        <f t="shared" si="853"/>
        <v>1.0962164847872604</v>
      </c>
      <c r="AF1125" s="1">
        <f t="shared" si="854"/>
        <v>1.096216484786936</v>
      </c>
      <c r="AG1125" s="1">
        <f t="shared" si="855"/>
        <v>0.97676570917204186</v>
      </c>
      <c r="AH1125" s="1">
        <f t="shared" si="856"/>
        <v>1.4159868071424431</v>
      </c>
      <c r="AI1125" s="2">
        <f t="shared" si="878"/>
        <v>24.30983231290212</v>
      </c>
      <c r="AJ1125" s="1">
        <f>VLOOKUP(AI1125,Graph!$D$3:$M$50,col)</f>
        <v>6.1000000000000004E-3</v>
      </c>
      <c r="AK1125" s="1">
        <f>VLOOKUP(AI1125,Graph!$D$3:$M$50,col+1)</f>
        <v>4.8999999999999998E-3</v>
      </c>
      <c r="AL1125" s="1">
        <f t="shared" si="857"/>
        <v>5.3E-3</v>
      </c>
      <c r="AM1125" s="1">
        <f t="shared" si="879"/>
        <v>0.64031666666666653</v>
      </c>
      <c r="AN1125" s="2">
        <f t="shared" si="858"/>
        <v>1.1186999999999869</v>
      </c>
      <c r="AO1125" s="1">
        <f t="shared" si="859"/>
        <v>5.3395341590386315E-2</v>
      </c>
      <c r="AP1125" s="1">
        <f t="shared" si="860"/>
        <v>1.0962164847869245</v>
      </c>
      <c r="AQ1125" s="1">
        <f t="shared" si="861"/>
        <v>1.096216484786924</v>
      </c>
      <c r="AR1125" s="1">
        <f t="shared" si="862"/>
        <v>1.096216484786924</v>
      </c>
      <c r="AS1125" s="1">
        <f t="shared" si="863"/>
        <v>1.096216484786924</v>
      </c>
      <c r="AT1125" s="1">
        <f t="shared" si="864"/>
        <v>0.97676570917204186</v>
      </c>
      <c r="AU1125" s="1">
        <f t="shared" si="865"/>
        <v>1.4159868071424275</v>
      </c>
      <c r="AV1125" s="2">
        <f t="shared" si="866"/>
        <v>1124</v>
      </c>
      <c r="AW1125" s="1">
        <f t="shared" si="867"/>
        <v>1415.9868071424276</v>
      </c>
      <c r="AX1125" s="1">
        <f t="shared" si="868"/>
        <v>0.97676570917204186</v>
      </c>
      <c r="AY1125" s="1">
        <f t="shared" si="869"/>
        <v>1.096216484786924</v>
      </c>
      <c r="AZ1125" s="1">
        <f t="shared" si="870"/>
        <v>5.3E-3</v>
      </c>
      <c r="BA1125" s="1">
        <f t="shared" si="871"/>
        <v>24.30983231290212</v>
      </c>
    </row>
    <row r="1126" spans="1:53">
      <c r="A1126" s="2">
        <f t="shared" si="836"/>
        <v>1.1249999999999869</v>
      </c>
      <c r="B1126" s="1">
        <f t="shared" si="873"/>
        <v>1.1942181666666531</v>
      </c>
      <c r="C1126" s="1">
        <f t="shared" si="837"/>
        <v>5.5703785350024806E-2</v>
      </c>
      <c r="D1126" s="1">
        <f t="shared" si="874"/>
        <v>1.1012582606771766</v>
      </c>
      <c r="E1126" s="1">
        <f t="shared" si="882"/>
        <v>1.1013054972446099</v>
      </c>
      <c r="F1126" s="1">
        <f t="shared" si="882"/>
        <v>1.1013072601590281</v>
      </c>
      <c r="G1126" s="1">
        <f t="shared" si="882"/>
        <v>1.1013073259381367</v>
      </c>
      <c r="H1126" s="1">
        <f t="shared" si="838"/>
        <v>1.4583451401330836</v>
      </c>
      <c r="I1126" s="1">
        <f t="shared" si="875"/>
        <v>24.549858899753456</v>
      </c>
      <c r="J1126" s="1">
        <f>VLOOKUP($I1126,Graph!$D$3:$M$50,col)</f>
        <v>6.1000000000000004E-3</v>
      </c>
      <c r="K1126" s="1">
        <f>VLOOKUP($I1126,Graph!$D$3:$M$50,col+1)</f>
        <v>4.8999999999999998E-3</v>
      </c>
      <c r="L1126" s="1">
        <f t="shared" si="839"/>
        <v>5.3E-3</v>
      </c>
      <c r="M1126" s="1">
        <f t="shared" si="881"/>
        <v>0.64031666666666653</v>
      </c>
      <c r="N1126" s="1">
        <f t="shared" si="840"/>
        <v>1.1196999999999868</v>
      </c>
      <c r="O1126" s="1">
        <f t="shared" si="841"/>
        <v>5.3397613670161624E-2</v>
      </c>
      <c r="P1126" s="1">
        <f t="shared" si="842"/>
        <v>1.0963964414339609</v>
      </c>
      <c r="Q1126" s="1">
        <f t="shared" si="843"/>
        <v>1.0962276130090982</v>
      </c>
      <c r="R1126" s="1">
        <f t="shared" si="844"/>
        <v>1.0962216645301899</v>
      </c>
      <c r="S1126" s="1">
        <f t="shared" si="845"/>
        <v>1.0962214547668852</v>
      </c>
      <c r="T1126" s="1">
        <f t="shared" si="846"/>
        <v>0.97677187926674569</v>
      </c>
      <c r="U1126" s="1">
        <f t="shared" si="847"/>
        <v>1.4178922743721165</v>
      </c>
      <c r="V1126" s="2">
        <f t="shared" si="876"/>
        <v>24.320731855676211</v>
      </c>
      <c r="W1126" s="1">
        <f>VLOOKUP(V1126,Graph!$D$3:$M$50,col)</f>
        <v>6.1000000000000004E-3</v>
      </c>
      <c r="X1126" s="1">
        <f>VLOOKUP(V1126,Graph!$D$3:$M$50,col+1)</f>
        <v>4.8999999999999998E-3</v>
      </c>
      <c r="Y1126" s="1">
        <f t="shared" si="848"/>
        <v>5.3E-3</v>
      </c>
      <c r="Z1126" s="1">
        <f t="shared" si="877"/>
        <v>0.64031666666666653</v>
      </c>
      <c r="AA1126" s="2">
        <f t="shared" si="849"/>
        <v>1.1196999999999868</v>
      </c>
      <c r="AB1126" s="1">
        <f t="shared" si="850"/>
        <v>5.3397613670161624E-2</v>
      </c>
      <c r="AC1126" s="1">
        <f t="shared" si="851"/>
        <v>1.0962214473697096</v>
      </c>
      <c r="AD1126" s="1">
        <f t="shared" si="852"/>
        <v>1.0962214471088523</v>
      </c>
      <c r="AE1126" s="1">
        <f t="shared" si="853"/>
        <v>1.0962214470996536</v>
      </c>
      <c r="AF1126" s="1">
        <f t="shared" si="854"/>
        <v>1.0962214470993292</v>
      </c>
      <c r="AG1126" s="1">
        <f t="shared" si="855"/>
        <v>0.97677187926674569</v>
      </c>
      <c r="AH1126" s="1">
        <f t="shared" si="856"/>
        <v>1.4178922644546235</v>
      </c>
      <c r="AI1126" s="2">
        <f t="shared" si="878"/>
        <v>24.320731798972165</v>
      </c>
      <c r="AJ1126" s="1">
        <f>VLOOKUP(AI1126,Graph!$D$3:$M$50,col)</f>
        <v>6.1000000000000004E-3</v>
      </c>
      <c r="AK1126" s="1">
        <f>VLOOKUP(AI1126,Graph!$D$3:$M$50,col+1)</f>
        <v>4.8999999999999998E-3</v>
      </c>
      <c r="AL1126" s="1">
        <f t="shared" si="857"/>
        <v>5.3E-3</v>
      </c>
      <c r="AM1126" s="1">
        <f t="shared" si="879"/>
        <v>0.64031666666666653</v>
      </c>
      <c r="AN1126" s="2">
        <f t="shared" si="858"/>
        <v>1.1196999999999868</v>
      </c>
      <c r="AO1126" s="1">
        <f t="shared" si="859"/>
        <v>5.3397613670161624E-2</v>
      </c>
      <c r="AP1126" s="1">
        <f t="shared" si="860"/>
        <v>1.0962214470993177</v>
      </c>
      <c r="AQ1126" s="1">
        <f t="shared" si="861"/>
        <v>1.0962214470993175</v>
      </c>
      <c r="AR1126" s="1">
        <f t="shared" si="862"/>
        <v>1.0962214470993172</v>
      </c>
      <c r="AS1126" s="1">
        <f t="shared" si="863"/>
        <v>1.0962214470993175</v>
      </c>
      <c r="AT1126" s="1">
        <f t="shared" si="864"/>
        <v>0.97677187926674569</v>
      </c>
      <c r="AU1126" s="1">
        <f t="shared" si="865"/>
        <v>1.4178922644546084</v>
      </c>
      <c r="AV1126" s="2">
        <f t="shared" si="866"/>
        <v>1125</v>
      </c>
      <c r="AW1126" s="1">
        <f t="shared" si="867"/>
        <v>1417.8922644546083</v>
      </c>
      <c r="AX1126" s="1">
        <f t="shared" si="868"/>
        <v>0.97677187926674569</v>
      </c>
      <c r="AY1126" s="1">
        <f t="shared" si="869"/>
        <v>1.0962214470993175</v>
      </c>
      <c r="AZ1126" s="1">
        <f t="shared" si="870"/>
        <v>5.3E-3</v>
      </c>
      <c r="BA1126" s="1">
        <f t="shared" si="871"/>
        <v>24.320731798972165</v>
      </c>
    </row>
    <row r="1127" spans="1:53">
      <c r="A1127" s="2">
        <f t="shared" si="836"/>
        <v>1.1259999999999868</v>
      </c>
      <c r="B1127" s="1">
        <f t="shared" si="873"/>
        <v>1.1952593333333197</v>
      </c>
      <c r="C1127" s="1">
        <f t="shared" si="837"/>
        <v>5.5705683133556241E-2</v>
      </c>
      <c r="D1127" s="1">
        <f t="shared" si="874"/>
        <v>1.1012623250360187</v>
      </c>
      <c r="E1127" s="1">
        <f t="shared" si="882"/>
        <v>1.1013097172769131</v>
      </c>
      <c r="F1127" s="1">
        <f t="shared" si="882"/>
        <v>1.1013114860835853</v>
      </c>
      <c r="G1127" s="1">
        <f t="shared" si="882"/>
        <v>1.1013115520855761</v>
      </c>
      <c r="H1127" s="1">
        <f t="shared" si="838"/>
        <v>1.460295636062845</v>
      </c>
      <c r="I1127" s="1">
        <f t="shared" si="875"/>
        <v>24.560798940940117</v>
      </c>
      <c r="J1127" s="1">
        <f>VLOOKUP($I1127,Graph!$D$3:$M$50,col)</f>
        <v>6.1000000000000004E-3</v>
      </c>
      <c r="K1127" s="1">
        <f>VLOOKUP($I1127,Graph!$D$3:$M$50,col+1)</f>
        <v>4.8999999999999998E-3</v>
      </c>
      <c r="L1127" s="1">
        <f t="shared" si="839"/>
        <v>5.3E-3</v>
      </c>
      <c r="M1127" s="1">
        <f t="shared" si="881"/>
        <v>0.64031666666666653</v>
      </c>
      <c r="N1127" s="1">
        <f t="shared" si="840"/>
        <v>1.1206999999999867</v>
      </c>
      <c r="O1127" s="1">
        <f t="shared" si="841"/>
        <v>5.3399881839823297E-2</v>
      </c>
      <c r="P1127" s="1">
        <f t="shared" si="842"/>
        <v>1.0964013809817923</v>
      </c>
      <c r="Q1127" s="1">
        <f t="shared" si="843"/>
        <v>1.0962325667188253</v>
      </c>
      <c r="R1127" s="1">
        <f t="shared" si="844"/>
        <v>1.0962266184033007</v>
      </c>
      <c r="S1127" s="1">
        <f t="shared" si="845"/>
        <v>1.096226408633947</v>
      </c>
      <c r="T1127" s="1">
        <f t="shared" si="846"/>
        <v>0.97677803841509092</v>
      </c>
      <c r="U1127" s="1">
        <f t="shared" si="847"/>
        <v>1.4197985861619424</v>
      </c>
      <c r="V1127" s="2">
        <f t="shared" si="876"/>
        <v>24.331626462268257</v>
      </c>
      <c r="W1127" s="1">
        <f>VLOOKUP(V1127,Graph!$D$3:$M$50,col)</f>
        <v>6.1000000000000004E-3</v>
      </c>
      <c r="X1127" s="1">
        <f>VLOOKUP(V1127,Graph!$D$3:$M$50,col+1)</f>
        <v>4.8999999999999998E-3</v>
      </c>
      <c r="Y1127" s="1">
        <f t="shared" si="848"/>
        <v>5.3E-3</v>
      </c>
      <c r="Z1127" s="1">
        <f t="shared" si="877"/>
        <v>0.64031666666666653</v>
      </c>
      <c r="AA1127" s="2">
        <f t="shared" si="849"/>
        <v>1.1206999999999867</v>
      </c>
      <c r="AB1127" s="1">
        <f t="shared" si="850"/>
        <v>5.3399881839823297E-2</v>
      </c>
      <c r="AC1127" s="1">
        <f t="shared" si="851"/>
        <v>1.0962264012361418</v>
      </c>
      <c r="AD1127" s="1">
        <f t="shared" si="852"/>
        <v>1.096226400975248</v>
      </c>
      <c r="AE1127" s="1">
        <f t="shared" si="853"/>
        <v>1.096226400966047</v>
      </c>
      <c r="AF1127" s="1">
        <f t="shared" si="854"/>
        <v>1.0962264009657228</v>
      </c>
      <c r="AG1127" s="1">
        <f t="shared" si="855"/>
        <v>0.97677803841509092</v>
      </c>
      <c r="AH1127" s="1">
        <f t="shared" si="856"/>
        <v>1.4197985762302949</v>
      </c>
      <c r="AI1127" s="2">
        <f t="shared" si="878"/>
        <v>24.33162640553412</v>
      </c>
      <c r="AJ1127" s="1">
        <f>VLOOKUP(AI1127,Graph!$D$3:$M$50,col)</f>
        <v>6.1000000000000004E-3</v>
      </c>
      <c r="AK1127" s="1">
        <f>VLOOKUP(AI1127,Graph!$D$3:$M$50,col+1)</f>
        <v>4.8999999999999998E-3</v>
      </c>
      <c r="AL1127" s="1">
        <f t="shared" si="857"/>
        <v>5.3E-3</v>
      </c>
      <c r="AM1127" s="1">
        <f t="shared" si="879"/>
        <v>0.64031666666666653</v>
      </c>
      <c r="AN1127" s="2">
        <f t="shared" si="858"/>
        <v>1.1206999999999867</v>
      </c>
      <c r="AO1127" s="1">
        <f t="shared" si="859"/>
        <v>5.3399881839823297E-2</v>
      </c>
      <c r="AP1127" s="1">
        <f t="shared" si="860"/>
        <v>1.0962264009657112</v>
      </c>
      <c r="AQ1127" s="1">
        <f t="shared" si="861"/>
        <v>1.0962264009657108</v>
      </c>
      <c r="AR1127" s="1">
        <f t="shared" si="862"/>
        <v>1.0962264009657108</v>
      </c>
      <c r="AS1127" s="1">
        <f t="shared" si="863"/>
        <v>1.0962264009657108</v>
      </c>
      <c r="AT1127" s="1">
        <f t="shared" si="864"/>
        <v>0.97677803841509092</v>
      </c>
      <c r="AU1127" s="1">
        <f t="shared" si="865"/>
        <v>1.4197985762302794</v>
      </c>
      <c r="AV1127" s="2">
        <f t="shared" si="866"/>
        <v>1126</v>
      </c>
      <c r="AW1127" s="1">
        <f t="shared" si="867"/>
        <v>1419.7985762302794</v>
      </c>
      <c r="AX1127" s="1">
        <f t="shared" si="868"/>
        <v>0.97677803841509092</v>
      </c>
      <c r="AY1127" s="1">
        <f t="shared" si="869"/>
        <v>1.0962264009657108</v>
      </c>
      <c r="AZ1127" s="1">
        <f t="shared" si="870"/>
        <v>5.3E-3</v>
      </c>
      <c r="BA1127" s="1">
        <f t="shared" si="871"/>
        <v>24.33162640553412</v>
      </c>
    </row>
    <row r="1128" spans="1:53">
      <c r="A1128" s="2">
        <f t="shared" si="836"/>
        <v>1.1269999999999867</v>
      </c>
      <c r="B1128" s="1">
        <f t="shared" si="873"/>
        <v>1.1963004999999862</v>
      </c>
      <c r="C1128" s="1">
        <f t="shared" si="837"/>
        <v>5.5707577645965164E-2</v>
      </c>
      <c r="D1128" s="1">
        <f t="shared" si="874"/>
        <v>1.1012663824341962</v>
      </c>
      <c r="E1128" s="1">
        <f t="shared" si="882"/>
        <v>1.101313930101846</v>
      </c>
      <c r="F1128" s="1">
        <f t="shared" si="882"/>
        <v>1.1013157047919651</v>
      </c>
      <c r="G1128" s="1">
        <f t="shared" si="882"/>
        <v>1.1013157710165242</v>
      </c>
      <c r="H1128" s="1">
        <f t="shared" si="838"/>
        <v>1.4622470011650648</v>
      </c>
      <c r="I1128" s="1">
        <f t="shared" si="875"/>
        <v>24.571734113374003</v>
      </c>
      <c r="J1128" s="1">
        <f>VLOOKUP($I1128,Graph!$D$3:$M$50,col)</f>
        <v>6.1000000000000004E-3</v>
      </c>
      <c r="K1128" s="1">
        <f>VLOOKUP($I1128,Graph!$D$3:$M$50,col+1)</f>
        <v>4.8999999999999998E-3</v>
      </c>
      <c r="L1128" s="1">
        <f t="shared" si="839"/>
        <v>5.3E-3</v>
      </c>
      <c r="M1128" s="1">
        <f t="shared" si="881"/>
        <v>0.64031666666666653</v>
      </c>
      <c r="N1128" s="1">
        <f t="shared" si="840"/>
        <v>1.1216999999999866</v>
      </c>
      <c r="O1128" s="1">
        <f t="shared" si="841"/>
        <v>5.3402146109454783E-2</v>
      </c>
      <c r="P1128" s="1">
        <f t="shared" si="842"/>
        <v>1.0964063121255554</v>
      </c>
      <c r="Q1128" s="1">
        <f t="shared" si="843"/>
        <v>1.0962375120041679</v>
      </c>
      <c r="R1128" s="1">
        <f t="shared" si="844"/>
        <v>1.0962315638519362</v>
      </c>
      <c r="S1128" s="1">
        <f t="shared" si="845"/>
        <v>1.0962313540765503</v>
      </c>
      <c r="T1128" s="1">
        <f t="shared" si="846"/>
        <v>0.97678418664618194</v>
      </c>
      <c r="U1128" s="1">
        <f t="shared" si="847"/>
        <v>1.4217057520322753</v>
      </c>
      <c r="V1128" s="2">
        <f t="shared" si="876"/>
        <v>24.342516195896113</v>
      </c>
      <c r="W1128" s="1">
        <f>VLOOKUP(V1128,Graph!$D$3:$M$50,col)</f>
        <v>6.1000000000000004E-3</v>
      </c>
      <c r="X1128" s="1">
        <f>VLOOKUP(V1128,Graph!$D$3:$M$50,col+1)</f>
        <v>4.8999999999999998E-3</v>
      </c>
      <c r="Y1128" s="1">
        <f t="shared" si="848"/>
        <v>5.3E-3</v>
      </c>
      <c r="Z1128" s="1">
        <f t="shared" si="877"/>
        <v>0.64031666666666653</v>
      </c>
      <c r="AA1128" s="2">
        <f t="shared" si="849"/>
        <v>1.1216999999999866</v>
      </c>
      <c r="AB1128" s="1">
        <f t="shared" si="850"/>
        <v>5.3402146109454783E-2</v>
      </c>
      <c r="AC1128" s="1">
        <f t="shared" si="851"/>
        <v>1.0962313466781168</v>
      </c>
      <c r="AD1128" s="1">
        <f t="shared" si="852"/>
        <v>1.096231346417186</v>
      </c>
      <c r="AE1128" s="1">
        <f t="shared" si="853"/>
        <v>1.0962313464079831</v>
      </c>
      <c r="AF1128" s="1">
        <f t="shared" si="854"/>
        <v>1.096231346407659</v>
      </c>
      <c r="AG1128" s="1">
        <f t="shared" si="855"/>
        <v>0.97678418664618194</v>
      </c>
      <c r="AH1128" s="1">
        <f t="shared" si="856"/>
        <v>1.4217057420864674</v>
      </c>
      <c r="AI1128" s="2">
        <f t="shared" si="878"/>
        <v>24.342516139131909</v>
      </c>
      <c r="AJ1128" s="1">
        <f>VLOOKUP(AI1128,Graph!$D$3:$M$50,col)</f>
        <v>6.1000000000000004E-3</v>
      </c>
      <c r="AK1128" s="1">
        <f>VLOOKUP(AI1128,Graph!$D$3:$M$50,col+1)</f>
        <v>4.8999999999999998E-3</v>
      </c>
      <c r="AL1128" s="1">
        <f t="shared" si="857"/>
        <v>5.3E-3</v>
      </c>
      <c r="AM1128" s="1">
        <f t="shared" si="879"/>
        <v>0.64031666666666653</v>
      </c>
      <c r="AN1128" s="2">
        <f t="shared" si="858"/>
        <v>1.1216999999999866</v>
      </c>
      <c r="AO1128" s="1">
        <f t="shared" si="859"/>
        <v>5.3402146109454783E-2</v>
      </c>
      <c r="AP1128" s="1">
        <f t="shared" si="860"/>
        <v>1.0962313464076476</v>
      </c>
      <c r="AQ1128" s="1">
        <f t="shared" si="861"/>
        <v>1.096231346407647</v>
      </c>
      <c r="AR1128" s="1">
        <f t="shared" si="862"/>
        <v>1.096231346407647</v>
      </c>
      <c r="AS1128" s="1">
        <f t="shared" si="863"/>
        <v>1.096231346407647</v>
      </c>
      <c r="AT1128" s="1">
        <f t="shared" si="864"/>
        <v>0.97678418664618194</v>
      </c>
      <c r="AU1128" s="1">
        <f t="shared" si="865"/>
        <v>1.4217057420864516</v>
      </c>
      <c r="AV1128" s="2">
        <f t="shared" si="866"/>
        <v>1127</v>
      </c>
      <c r="AW1128" s="1">
        <f t="shared" si="867"/>
        <v>1421.7057420864517</v>
      </c>
      <c r="AX1128" s="1">
        <f t="shared" si="868"/>
        <v>0.97678418664618194</v>
      </c>
      <c r="AY1128" s="1">
        <f t="shared" si="869"/>
        <v>1.096231346407647</v>
      </c>
      <c r="AZ1128" s="1">
        <f t="shared" si="870"/>
        <v>5.3E-3</v>
      </c>
      <c r="BA1128" s="1">
        <f t="shared" si="871"/>
        <v>24.342516139131909</v>
      </c>
    </row>
    <row r="1129" spans="1:53">
      <c r="A1129" s="2">
        <f t="shared" si="836"/>
        <v>1.1279999999999866</v>
      </c>
      <c r="B1129" s="1">
        <f t="shared" si="873"/>
        <v>1.1973416666666528</v>
      </c>
      <c r="C1129" s="1">
        <f t="shared" si="837"/>
        <v>5.5709468895700887E-2</v>
      </c>
      <c r="D1129" s="1">
        <f t="shared" si="874"/>
        <v>1.1012704328895733</v>
      </c>
      <c r="E1129" s="1">
        <f t="shared" si="882"/>
        <v>1.1013181357378559</v>
      </c>
      <c r="F1129" s="1">
        <f t="shared" si="882"/>
        <v>1.1013199163026335</v>
      </c>
      <c r="G1129" s="1">
        <f t="shared" si="882"/>
        <v>1.101319982749448</v>
      </c>
      <c r="H1129" s="1">
        <f t="shared" si="838"/>
        <v>1.464199235052644</v>
      </c>
      <c r="I1129" s="1">
        <f t="shared" si="875"/>
        <v>24.582664423547143</v>
      </c>
      <c r="J1129" s="1">
        <f>VLOOKUP($I1129,Graph!$D$3:$M$50,col)</f>
        <v>6.1000000000000004E-3</v>
      </c>
      <c r="K1129" s="1">
        <f>VLOOKUP($I1129,Graph!$D$3:$M$50,col+1)</f>
        <v>4.8999999999999998E-3</v>
      </c>
      <c r="L1129" s="1">
        <f t="shared" si="839"/>
        <v>5.3E-3</v>
      </c>
      <c r="M1129" s="1">
        <f t="shared" si="881"/>
        <v>0.64031666666666653</v>
      </c>
      <c r="N1129" s="1">
        <f t="shared" si="840"/>
        <v>1.1226999999999865</v>
      </c>
      <c r="O1129" s="1">
        <f t="shared" si="841"/>
        <v>5.3404406489104772E-2</v>
      </c>
      <c r="P1129" s="1">
        <f t="shared" si="842"/>
        <v>1.0964112348866759</v>
      </c>
      <c r="Q1129" s="1">
        <f t="shared" si="843"/>
        <v>1.0962424488865952</v>
      </c>
      <c r="R1129" s="1">
        <f t="shared" si="844"/>
        <v>1.0962365008975632</v>
      </c>
      <c r="S1129" s="1">
        <f t="shared" si="845"/>
        <v>1.0962362911161634</v>
      </c>
      <c r="T1129" s="1">
        <f t="shared" si="846"/>
        <v>0.97679032398901955</v>
      </c>
      <c r="U1129" s="1">
        <f t="shared" si="847"/>
        <v>1.4236137716006387</v>
      </c>
      <c r="V1129" s="2">
        <f t="shared" si="876"/>
        <v>24.353401063089102</v>
      </c>
      <c r="W1129" s="1">
        <f>VLOOKUP(V1129,Graph!$D$3:$M$50,col)</f>
        <v>6.1000000000000004E-3</v>
      </c>
      <c r="X1129" s="1">
        <f>VLOOKUP(V1129,Graph!$D$3:$M$50,col+1)</f>
        <v>4.8999999999999998E-3</v>
      </c>
      <c r="Y1129" s="1">
        <f t="shared" si="848"/>
        <v>5.3E-3</v>
      </c>
      <c r="Z1129" s="1">
        <f t="shared" si="877"/>
        <v>0.64031666666666653</v>
      </c>
      <c r="AA1129" s="2">
        <f t="shared" si="849"/>
        <v>1.1226999999999865</v>
      </c>
      <c r="AB1129" s="1">
        <f t="shared" si="850"/>
        <v>5.3404406489104772E-2</v>
      </c>
      <c r="AC1129" s="1">
        <f t="shared" si="851"/>
        <v>1.0962362837171025</v>
      </c>
      <c r="AD1129" s="1">
        <f t="shared" si="852"/>
        <v>1.0962362834561348</v>
      </c>
      <c r="AE1129" s="1">
        <f t="shared" si="853"/>
        <v>1.0962362834469304</v>
      </c>
      <c r="AF1129" s="1">
        <f t="shared" si="854"/>
        <v>1.096236283446606</v>
      </c>
      <c r="AG1129" s="1">
        <f t="shared" si="855"/>
        <v>0.97679032398901955</v>
      </c>
      <c r="AH1129" s="1">
        <f t="shared" si="856"/>
        <v>1.4236137616406623</v>
      </c>
      <c r="AI1129" s="2">
        <f t="shared" si="878"/>
        <v>24.353401006294835</v>
      </c>
      <c r="AJ1129" s="1">
        <f>VLOOKUP(AI1129,Graph!$D$3:$M$50,col)</f>
        <v>6.1000000000000004E-3</v>
      </c>
      <c r="AK1129" s="1">
        <f>VLOOKUP(AI1129,Graph!$D$3:$M$50,col+1)</f>
        <v>4.8999999999999998E-3</v>
      </c>
      <c r="AL1129" s="1">
        <f t="shared" si="857"/>
        <v>5.3E-3</v>
      </c>
      <c r="AM1129" s="1">
        <f t="shared" si="879"/>
        <v>0.64031666666666653</v>
      </c>
      <c r="AN1129" s="2">
        <f t="shared" si="858"/>
        <v>1.1226999999999865</v>
      </c>
      <c r="AO1129" s="1">
        <f t="shared" si="859"/>
        <v>5.3404406489104772E-2</v>
      </c>
      <c r="AP1129" s="1">
        <f t="shared" si="860"/>
        <v>1.0962362834465944</v>
      </c>
      <c r="AQ1129" s="1">
        <f t="shared" si="861"/>
        <v>1.0962362834465942</v>
      </c>
      <c r="AR1129" s="1">
        <f t="shared" si="862"/>
        <v>1.096236283446594</v>
      </c>
      <c r="AS1129" s="1">
        <f t="shared" si="863"/>
        <v>1.096236283446594</v>
      </c>
      <c r="AT1129" s="1">
        <f t="shared" si="864"/>
        <v>0.97679032398901955</v>
      </c>
      <c r="AU1129" s="1">
        <f t="shared" si="865"/>
        <v>1.4236137616406468</v>
      </c>
      <c r="AV1129" s="2">
        <f t="shared" si="866"/>
        <v>1128</v>
      </c>
      <c r="AW1129" s="1">
        <f t="shared" si="867"/>
        <v>1423.6137616406468</v>
      </c>
      <c r="AX1129" s="1">
        <f t="shared" si="868"/>
        <v>0.97679032398901955</v>
      </c>
      <c r="AY1129" s="1">
        <f t="shared" si="869"/>
        <v>1.096236283446594</v>
      </c>
      <c r="AZ1129" s="1">
        <f t="shared" si="870"/>
        <v>5.3E-3</v>
      </c>
      <c r="BA1129" s="1">
        <f t="shared" si="871"/>
        <v>24.353401006294835</v>
      </c>
    </row>
    <row r="1130" spans="1:53">
      <c r="A1130" s="2">
        <f t="shared" ref="A1130:A1193" si="883">A1129+0.001</f>
        <v>1.1289999999999865</v>
      </c>
      <c r="B1130" s="1">
        <f t="shared" si="873"/>
        <v>1.1983828333333193</v>
      </c>
      <c r="C1130" s="1">
        <f t="shared" ref="C1130:C1193" si="884">(4/27)*(b*A1130/B1130)^2</f>
        <v>5.5711356891183693E-2</v>
      </c>
      <c r="D1130" s="1">
        <f t="shared" si="874"/>
        <v>1.1012744764199536</v>
      </c>
      <c r="E1130" s="1">
        <f t="shared" si="882"/>
        <v>1.101322334203326</v>
      </c>
      <c r="F1130" s="1">
        <f t="shared" si="882"/>
        <v>1.1013241206339939</v>
      </c>
      <c r="G1130" s="1">
        <f t="shared" si="882"/>
        <v>1.1013241873027513</v>
      </c>
      <c r="H1130" s="1">
        <f t="shared" ref="H1130:H1193" si="885">SQRT(gn*(2*A1130/3)^3)*G1130*b</f>
        <v>1.4661523373390002</v>
      </c>
      <c r="I1130" s="1">
        <f t="shared" si="875"/>
        <v>24.59358987793717</v>
      </c>
      <c r="J1130" s="1">
        <f>VLOOKUP($I1130,Graph!$D$3:$M$50,col)</f>
        <v>6.1000000000000004E-3</v>
      </c>
      <c r="K1130" s="1">
        <f>VLOOKUP($I1130,Graph!$D$3:$M$50,col+1)</f>
        <v>4.8999999999999998E-3</v>
      </c>
      <c r="L1130" s="1">
        <f t="shared" ref="L1130:L1193" si="886">J1130+Ratio*(K1130-J1130)</f>
        <v>5.3E-3</v>
      </c>
      <c r="M1130" s="1">
        <f t="shared" si="881"/>
        <v>0.64031666666666653</v>
      </c>
      <c r="N1130" s="1">
        <f t="shared" ref="N1130:N1193" si="887">A1130-L1130*L</f>
        <v>1.1236999999999864</v>
      </c>
      <c r="O1130" s="1">
        <f t="shared" ref="O1130:O1193" si="888">(4/27)*(M1130*N1130/B1130)^2</f>
        <v>5.3406662988787629E-2</v>
      </c>
      <c r="P1130" s="1">
        <f t="shared" ref="P1130:P1193" si="889">SQRT(G1130-(O1130*G1130-POWER(G1130,1/3)+1)/(O1130-POWER(G1130,-2/3)/3))</f>
        <v>1.0964161492865088</v>
      </c>
      <c r="Q1130" s="1">
        <f t="shared" ref="Q1130:Q1193" si="890">SQRT(P1130-(O1130*P1130-POWER(P1130,1/3)+1)/(O1130-POWER(P1130,-2/3)/3))</f>
        <v>1.0962473773875043</v>
      </c>
      <c r="R1130" s="1">
        <f t="shared" ref="R1130:R1193" si="891">SQRT(Q1130-(O1130*Q1130-POWER(Q1130,1/3)+1)/(O1130-POWER(Q1130,-2/3)/3))</f>
        <v>1.096241429561579</v>
      </c>
      <c r="S1130" s="1">
        <f t="shared" ref="S1130:S1193" si="892">SQRT(R1130-(O1130*R1130-POWER(R1130,1/3)+1)/(O1130-POWER(R1130,-2/3)/3))</f>
        <v>1.0962412197741822</v>
      </c>
      <c r="T1130" s="1">
        <f t="shared" ref="T1130:T1193" si="893">(M1130/b)*POWER(N1130/A1130,3/2)</f>
        <v>0.97679645047250185</v>
      </c>
      <c r="U1130" s="1">
        <f t="shared" ref="U1130:U1193" si="894">SQRT(gn*(2*A1130/3)^3)*S1130*T1130*b</f>
        <v>1.4255226444850677</v>
      </c>
      <c r="V1130" s="2">
        <f t="shared" si="876"/>
        <v>24.364281070361987</v>
      </c>
      <c r="W1130" s="1">
        <f>VLOOKUP(V1130,Graph!$D$3:$M$50,col)</f>
        <v>6.1000000000000004E-3</v>
      </c>
      <c r="X1130" s="1">
        <f>VLOOKUP(V1130,Graph!$D$3:$M$50,col+1)</f>
        <v>4.8999999999999998E-3</v>
      </c>
      <c r="Y1130" s="1">
        <f t="shared" ref="Y1130:Y1193" si="895">W1130+Ratio*(X1130-W1130)</f>
        <v>5.3E-3</v>
      </c>
      <c r="Z1130" s="1">
        <f t="shared" si="877"/>
        <v>0.64031666666666653</v>
      </c>
      <c r="AA1130" s="2">
        <f t="shared" ref="AA1130:AA1193" si="896">A1130-Y1130*L</f>
        <v>1.1236999999999864</v>
      </c>
      <c r="AB1130" s="1">
        <f t="shared" ref="AB1130:AB1193" si="897">(4/27)*(Z1130*AA1130/B1130)^2</f>
        <v>5.3406662988787629E-2</v>
      </c>
      <c r="AC1130" s="1">
        <f t="shared" ref="AC1130:AC1193" si="898">SQRT(S1130-(AB1130*S1130-POWER(S1130,1/3)+1)/(AB1130-POWER(S1130,-2/3)/3))</f>
        <v>1.0962412123744958</v>
      </c>
      <c r="AD1130" s="1">
        <f t="shared" ref="AD1130:AD1193" si="899">SQRT(AC1130-(AB1130*AC1130-POWER(AC1130,1/3)+1)/(AB1130-POWER(AC1130,-2/3)/3))</f>
        <v>1.0962412121134915</v>
      </c>
      <c r="AE1130" s="1">
        <f t="shared" ref="AE1130:AE1193" si="900">SQRT(AD1130-(AB1130*AD1130-POWER(AD1130,1/3)+1)/(AB1130-POWER(AD1130,-2/3)/3))</f>
        <v>1.0962412121042853</v>
      </c>
      <c r="AF1130" s="1">
        <f t="shared" ref="AF1130:AF1193" si="901">SQRT(AE1130-(AB1130*AE1130-POWER(AE1130,1/3)+1)/(AB1130-POWER(AE1130,-2/3)/3))</f>
        <v>1.0962412121039604</v>
      </c>
      <c r="AG1130" s="1">
        <f t="shared" ref="AG1130:AG1193" si="902">(Z1130/b)*POWER(AA1130/A1130,3/2)</f>
        <v>0.97679645047250185</v>
      </c>
      <c r="AH1130" s="1">
        <f t="shared" ref="AH1130:AH1193" si="903">SQRT(gn*(2*A1130/3)^3)*AF1130*AG1130*b</f>
        <v>1.4255226345109171</v>
      </c>
      <c r="AI1130" s="2">
        <f t="shared" si="878"/>
        <v>24.364281013537674</v>
      </c>
      <c r="AJ1130" s="1">
        <f>VLOOKUP(AI1130,Graph!$D$3:$M$50,col)</f>
        <v>6.1000000000000004E-3</v>
      </c>
      <c r="AK1130" s="1">
        <f>VLOOKUP(AI1130,Graph!$D$3:$M$50,col+1)</f>
        <v>4.8999999999999998E-3</v>
      </c>
      <c r="AL1130" s="1">
        <f t="shared" ref="AL1130:AL1193" si="904">AJ1130+Ratio*(AK1130-AJ1130)</f>
        <v>5.3E-3</v>
      </c>
      <c r="AM1130" s="1">
        <f t="shared" si="879"/>
        <v>0.64031666666666653</v>
      </c>
      <c r="AN1130" s="2">
        <f t="shared" ref="AN1130:AN1193" si="905">A1130-AL1130*L</f>
        <v>1.1236999999999864</v>
      </c>
      <c r="AO1130" s="1">
        <f t="shared" ref="AO1130:AO1193" si="906">(4/27)*(AM1130*AN1130/B1130)^2</f>
        <v>5.3406662988787629E-2</v>
      </c>
      <c r="AP1130" s="1">
        <f t="shared" ref="AP1130:AP1193" si="907">SQRT(AF1130-(AO1130*AF1130-POWER(AF1130,1/3)+1)/(AO1130-POWER(AF1130,-2/3)/3))</f>
        <v>1.0962412121039486</v>
      </c>
      <c r="AQ1130" s="1">
        <f t="shared" ref="AQ1130:AQ1193" si="908">SQRT(AP1130-(AO1130*AP1130-POWER(AP1130,1/3)+1)/(AO1130-POWER(AP1130,-2/3)/3))</f>
        <v>1.0962412121039486</v>
      </c>
      <c r="AR1130" s="1">
        <f t="shared" ref="AR1130:AR1193" si="909">SQRT(AQ1130-(AO1130*AQ1130-POWER(AQ1130,1/3)+1)/(AO1130-POWER(AQ1130,-2/3)/3))</f>
        <v>1.0962412121039486</v>
      </c>
      <c r="AS1130" s="1">
        <f t="shared" ref="AS1130:AS1193" si="910">SQRT(AR1130-(AO1130*AR1130-POWER(AR1130,1/3)+1)/(AO1130-POWER(AR1130,-2/3)/3))</f>
        <v>1.0962412121039486</v>
      </c>
      <c r="AT1130" s="1">
        <f t="shared" ref="AT1130:AT1193" si="911">(AM1130/b)*POWER(AN1130/A1130,3/2)</f>
        <v>0.97679645047250185</v>
      </c>
      <c r="AU1130" s="1">
        <f t="shared" ref="AU1130:AU1193" si="912">SQRT(gn*(2*A1130/3)^3)*AS1130*AT1130*b</f>
        <v>1.4255226345109018</v>
      </c>
      <c r="AV1130" s="2">
        <f t="shared" ref="AV1130:AV1193" si="913">AV1129+1</f>
        <v>1129</v>
      </c>
      <c r="AW1130" s="1">
        <f t="shared" ref="AW1130:AW1193" si="914">AU1130*1000</f>
        <v>1425.5226345109018</v>
      </c>
      <c r="AX1130" s="1">
        <f t="shared" ref="AX1130:AX1193" si="915">AT1130</f>
        <v>0.97679645047250185</v>
      </c>
      <c r="AY1130" s="1">
        <f t="shared" ref="AY1130:AY1193" si="916">AS1130</f>
        <v>1.0962412121039486</v>
      </c>
      <c r="AZ1130" s="1">
        <f t="shared" ref="AZ1130:AZ1193" si="917">AL1130</f>
        <v>5.3E-3</v>
      </c>
      <c r="BA1130" s="1">
        <f t="shared" ref="BA1130:BA1193" si="918">AI1130</f>
        <v>24.364281013537674</v>
      </c>
    </row>
    <row r="1131" spans="1:53">
      <c r="A1131" s="2">
        <f t="shared" si="883"/>
        <v>1.1299999999999863</v>
      </c>
      <c r="B1131" s="1">
        <f t="shared" si="873"/>
        <v>1.1994239999999861</v>
      </c>
      <c r="C1131" s="1">
        <f t="shared" si="884"/>
        <v>5.571324164080485E-2</v>
      </c>
      <c r="D1131" s="1">
        <f t="shared" si="874"/>
        <v>1.1012785130430793</v>
      </c>
      <c r="E1131" s="1">
        <f t="shared" si="882"/>
        <v>1.1013265255165783</v>
      </c>
      <c r="F1131" s="1">
        <f t="shared" si="882"/>
        <v>1.1013283178043871</v>
      </c>
      <c r="G1131" s="1">
        <f t="shared" si="882"/>
        <v>1.1013283846947759</v>
      </c>
      <c r="H1131" s="1">
        <f t="shared" si="885"/>
        <v>1.468106307638068</v>
      </c>
      <c r="I1131" s="1">
        <f t="shared" si="875"/>
        <v>24.604510483007353</v>
      </c>
      <c r="J1131" s="1">
        <f>VLOOKUP($I1131,Graph!$D$3:$M$50,col)</f>
        <v>6.1000000000000004E-3</v>
      </c>
      <c r="K1131" s="1">
        <f>VLOOKUP($I1131,Graph!$D$3:$M$50,col+1)</f>
        <v>4.8999999999999998E-3</v>
      </c>
      <c r="L1131" s="1">
        <f t="shared" si="886"/>
        <v>5.3E-3</v>
      </c>
      <c r="M1131" s="1">
        <f t="shared" si="881"/>
        <v>0.64031666666666653</v>
      </c>
      <c r="N1131" s="1">
        <f t="shared" si="887"/>
        <v>1.1246999999999863</v>
      </c>
      <c r="O1131" s="1">
        <f t="shared" si="888"/>
        <v>5.3408915618483203E-2</v>
      </c>
      <c r="P1131" s="1">
        <f t="shared" si="889"/>
        <v>1.0964210553463349</v>
      </c>
      <c r="Q1131" s="1">
        <f t="shared" si="890"/>
        <v>1.0962522975282172</v>
      </c>
      <c r="R1131" s="1">
        <f t="shared" si="891"/>
        <v>1.0962463498653072</v>
      </c>
      <c r="S1131" s="1">
        <f t="shared" si="892"/>
        <v>1.0962461400719303</v>
      </c>
      <c r="T1131" s="1">
        <f t="shared" si="893"/>
        <v>0.97680256612542504</v>
      </c>
      <c r="U1131" s="1">
        <f t="shared" si="894"/>
        <v>1.4274323703041119</v>
      </c>
      <c r="V1131" s="2">
        <f t="shared" si="876"/>
        <v>24.37515622421499</v>
      </c>
      <c r="W1131" s="1">
        <f>VLOOKUP(V1131,Graph!$D$3:$M$50,col)</f>
        <v>6.1000000000000004E-3</v>
      </c>
      <c r="X1131" s="1">
        <f>VLOOKUP(V1131,Graph!$D$3:$M$50,col+1)</f>
        <v>4.8999999999999998E-3</v>
      </c>
      <c r="Y1131" s="1">
        <f t="shared" si="895"/>
        <v>5.3E-3</v>
      </c>
      <c r="Z1131" s="1">
        <f t="shared" si="877"/>
        <v>0.64031666666666653</v>
      </c>
      <c r="AA1131" s="2">
        <f t="shared" si="896"/>
        <v>1.1246999999999863</v>
      </c>
      <c r="AB1131" s="1">
        <f t="shared" si="897"/>
        <v>5.3408915618483203E-2</v>
      </c>
      <c r="AC1131" s="1">
        <f t="shared" si="898"/>
        <v>1.0962461326716189</v>
      </c>
      <c r="AD1131" s="1">
        <f t="shared" si="899"/>
        <v>1.0962461324105779</v>
      </c>
      <c r="AE1131" s="1">
        <f t="shared" si="900"/>
        <v>1.0962461324013701</v>
      </c>
      <c r="AF1131" s="1">
        <f t="shared" si="901"/>
        <v>1.0962461324010451</v>
      </c>
      <c r="AG1131" s="1">
        <f t="shared" si="902"/>
        <v>0.97680256612542504</v>
      </c>
      <c r="AH1131" s="1">
        <f t="shared" si="903"/>
        <v>1.4274323603157804</v>
      </c>
      <c r="AI1131" s="2">
        <f t="shared" si="878"/>
        <v>24.375156167360657</v>
      </c>
      <c r="AJ1131" s="1">
        <f>VLOOKUP(AI1131,Graph!$D$3:$M$50,col)</f>
        <v>6.1000000000000004E-3</v>
      </c>
      <c r="AK1131" s="1">
        <f>VLOOKUP(AI1131,Graph!$D$3:$M$50,col+1)</f>
        <v>4.8999999999999998E-3</v>
      </c>
      <c r="AL1131" s="1">
        <f t="shared" si="904"/>
        <v>5.3E-3</v>
      </c>
      <c r="AM1131" s="1">
        <f t="shared" si="879"/>
        <v>0.64031666666666653</v>
      </c>
      <c r="AN1131" s="2">
        <f t="shared" si="905"/>
        <v>1.1246999999999863</v>
      </c>
      <c r="AO1131" s="1">
        <f t="shared" si="906"/>
        <v>5.3408915618483203E-2</v>
      </c>
      <c r="AP1131" s="1">
        <f t="shared" si="907"/>
        <v>1.0962461324010337</v>
      </c>
      <c r="AQ1131" s="1">
        <f t="shared" si="908"/>
        <v>1.0962461324010333</v>
      </c>
      <c r="AR1131" s="1">
        <f t="shared" si="909"/>
        <v>1.0962461324010335</v>
      </c>
      <c r="AS1131" s="1">
        <f t="shared" si="910"/>
        <v>1.0962461324010335</v>
      </c>
      <c r="AT1131" s="1">
        <f t="shared" si="911"/>
        <v>0.97680256612542504</v>
      </c>
      <c r="AU1131" s="1">
        <f t="shared" si="912"/>
        <v>1.427432360315765</v>
      </c>
      <c r="AV1131" s="2">
        <f t="shared" si="913"/>
        <v>1130</v>
      </c>
      <c r="AW1131" s="1">
        <f t="shared" si="914"/>
        <v>1427.432360315765</v>
      </c>
      <c r="AX1131" s="1">
        <f t="shared" si="915"/>
        <v>0.97680256612542504</v>
      </c>
      <c r="AY1131" s="1">
        <f t="shared" si="916"/>
        <v>1.0962461324010335</v>
      </c>
      <c r="AZ1131" s="1">
        <f t="shared" si="917"/>
        <v>5.3E-3</v>
      </c>
      <c r="BA1131" s="1">
        <f t="shared" si="918"/>
        <v>24.375156167360657</v>
      </c>
    </row>
    <row r="1132" spans="1:53">
      <c r="A1132" s="2">
        <f t="shared" si="883"/>
        <v>1.1309999999999862</v>
      </c>
      <c r="B1132" s="1">
        <f t="shared" si="873"/>
        <v>1.2004651666666526</v>
      </c>
      <c r="C1132" s="1">
        <f t="shared" si="884"/>
        <v>5.5715123152926864E-2</v>
      </c>
      <c r="D1132" s="1">
        <f t="shared" si="874"/>
        <v>1.1012825427766326</v>
      </c>
      <c r="E1132" s="1">
        <f t="shared" si="882"/>
        <v>1.1013307096958713</v>
      </c>
      <c r="F1132" s="1">
        <f t="shared" si="882"/>
        <v>1.1013325078320919</v>
      </c>
      <c r="G1132" s="1">
        <f t="shared" si="882"/>
        <v>1.1013325749438005</v>
      </c>
      <c r="H1132" s="1">
        <f t="shared" si="885"/>
        <v>1.4700611455642947</v>
      </c>
      <c r="I1132" s="1">
        <f t="shared" si="875"/>
        <v>24.615426245206624</v>
      </c>
      <c r="J1132" s="1">
        <f>VLOOKUP($I1132,Graph!$D$3:$M$50,col)</f>
        <v>6.1000000000000004E-3</v>
      </c>
      <c r="K1132" s="1">
        <f>VLOOKUP($I1132,Graph!$D$3:$M$50,col+1)</f>
        <v>4.8999999999999998E-3</v>
      </c>
      <c r="L1132" s="1">
        <f t="shared" si="886"/>
        <v>5.3E-3</v>
      </c>
      <c r="M1132" s="1">
        <f t="shared" si="881"/>
        <v>0.64031666666666653</v>
      </c>
      <c r="N1132" s="1">
        <f t="shared" si="887"/>
        <v>1.1256999999999862</v>
      </c>
      <c r="O1132" s="1">
        <f t="shared" si="888"/>
        <v>5.3411164388137297E-2</v>
      </c>
      <c r="P1132" s="1">
        <f t="shared" si="889"/>
        <v>1.0964259530873643</v>
      </c>
      <c r="Q1132" s="1">
        <f t="shared" si="890"/>
        <v>1.0962572093299869</v>
      </c>
      <c r="R1132" s="1">
        <f t="shared" si="891"/>
        <v>1.0962512618299984</v>
      </c>
      <c r="S1132" s="1">
        <f t="shared" si="892"/>
        <v>1.0962510520306585</v>
      </c>
      <c r="T1132" s="1">
        <f t="shared" si="893"/>
        <v>0.9768086709764835</v>
      </c>
      <c r="U1132" s="1">
        <f t="shared" si="894"/>
        <v>1.4293429486768312</v>
      </c>
      <c r="V1132" s="2">
        <f t="shared" si="876"/>
        <v>24.386026531133897</v>
      </c>
      <c r="W1132" s="1">
        <f>VLOOKUP(V1132,Graph!$D$3:$M$50,col)</f>
        <v>6.1000000000000004E-3</v>
      </c>
      <c r="X1132" s="1">
        <f>VLOOKUP(V1132,Graph!$D$3:$M$50,col+1)</f>
        <v>4.8999999999999998E-3</v>
      </c>
      <c r="Y1132" s="1">
        <f t="shared" si="895"/>
        <v>5.3E-3</v>
      </c>
      <c r="Z1132" s="1">
        <f t="shared" si="877"/>
        <v>0.64031666666666653</v>
      </c>
      <c r="AA1132" s="2">
        <f t="shared" si="896"/>
        <v>1.1256999999999862</v>
      </c>
      <c r="AB1132" s="1">
        <f t="shared" si="897"/>
        <v>5.3411164388137297E-2</v>
      </c>
      <c r="AC1132" s="1">
        <f t="shared" si="898"/>
        <v>1.0962510446297238</v>
      </c>
      <c r="AD1132" s="1">
        <f t="shared" si="899"/>
        <v>1.0962510443686464</v>
      </c>
      <c r="AE1132" s="1">
        <f t="shared" si="900"/>
        <v>1.0962510443594364</v>
      </c>
      <c r="AF1132" s="1">
        <f t="shared" si="901"/>
        <v>1.096251044359112</v>
      </c>
      <c r="AG1132" s="1">
        <f t="shared" si="902"/>
        <v>0.9768086709764835</v>
      </c>
      <c r="AH1132" s="1">
        <f t="shared" si="903"/>
        <v>1.4293429386743131</v>
      </c>
      <c r="AI1132" s="2">
        <f t="shared" si="878"/>
        <v>24.386026474249558</v>
      </c>
      <c r="AJ1132" s="1">
        <f>VLOOKUP(AI1132,Graph!$D$3:$M$50,col)</f>
        <v>6.1000000000000004E-3</v>
      </c>
      <c r="AK1132" s="1">
        <f>VLOOKUP(AI1132,Graph!$D$3:$M$50,col+1)</f>
        <v>4.8999999999999998E-3</v>
      </c>
      <c r="AL1132" s="1">
        <f t="shared" si="904"/>
        <v>5.3E-3</v>
      </c>
      <c r="AM1132" s="1">
        <f t="shared" si="879"/>
        <v>0.64031666666666653</v>
      </c>
      <c r="AN1132" s="2">
        <f t="shared" si="905"/>
        <v>1.1256999999999862</v>
      </c>
      <c r="AO1132" s="1">
        <f t="shared" si="906"/>
        <v>5.3411164388137297E-2</v>
      </c>
      <c r="AP1132" s="1">
        <f t="shared" si="907"/>
        <v>1.0962510443591005</v>
      </c>
      <c r="AQ1132" s="1">
        <f t="shared" si="908"/>
        <v>1.0962510443591</v>
      </c>
      <c r="AR1132" s="1">
        <f t="shared" si="909"/>
        <v>1.0962510443591</v>
      </c>
      <c r="AS1132" s="1">
        <f t="shared" si="910"/>
        <v>1.0962510443591</v>
      </c>
      <c r="AT1132" s="1">
        <f t="shared" si="911"/>
        <v>0.9768086709764835</v>
      </c>
      <c r="AU1132" s="1">
        <f t="shared" si="912"/>
        <v>1.4293429386742977</v>
      </c>
      <c r="AV1132" s="2">
        <f t="shared" si="913"/>
        <v>1131</v>
      </c>
      <c r="AW1132" s="1">
        <f t="shared" si="914"/>
        <v>1429.3429386742978</v>
      </c>
      <c r="AX1132" s="1">
        <f t="shared" si="915"/>
        <v>0.9768086709764835</v>
      </c>
      <c r="AY1132" s="1">
        <f t="shared" si="916"/>
        <v>1.0962510443591</v>
      </c>
      <c r="AZ1132" s="1">
        <f t="shared" si="917"/>
        <v>5.3E-3</v>
      </c>
      <c r="BA1132" s="1">
        <f t="shared" si="918"/>
        <v>24.386026474249558</v>
      </c>
    </row>
    <row r="1133" spans="1:53">
      <c r="A1133" s="2">
        <f t="shared" si="883"/>
        <v>1.1319999999999861</v>
      </c>
      <c r="B1133" s="1">
        <f t="shared" si="873"/>
        <v>1.2015063333333191</v>
      </c>
      <c r="C1133" s="1">
        <f t="shared" si="884"/>
        <v>5.5717001435883498E-2</v>
      </c>
      <c r="D1133" s="1">
        <f t="shared" si="874"/>
        <v>1.1012865656382349</v>
      </c>
      <c r="E1133" s="1">
        <f t="shared" si="882"/>
        <v>1.1013348867594026</v>
      </c>
      <c r="F1133" s="1">
        <f t="shared" si="882"/>
        <v>1.1013366907353237</v>
      </c>
      <c r="G1133" s="1">
        <f t="shared" si="882"/>
        <v>1.1013367580680418</v>
      </c>
      <c r="H1133" s="1">
        <f t="shared" si="885"/>
        <v>1.4720168507326419</v>
      </c>
      <c r="I1133" s="1">
        <f t="shared" si="875"/>
        <v>24.626337170969663</v>
      </c>
      <c r="J1133" s="1">
        <f>VLOOKUP($I1133,Graph!$D$3:$M$50,col)</f>
        <v>6.1000000000000004E-3</v>
      </c>
      <c r="K1133" s="1">
        <f>VLOOKUP($I1133,Graph!$D$3:$M$50,col+1)</f>
        <v>4.8999999999999998E-3</v>
      </c>
      <c r="L1133" s="1">
        <f t="shared" si="886"/>
        <v>5.3E-3</v>
      </c>
      <c r="M1133" s="1">
        <f t="shared" si="881"/>
        <v>0.64031666666666653</v>
      </c>
      <c r="N1133" s="1">
        <f t="shared" si="887"/>
        <v>1.126699999999986</v>
      </c>
      <c r="O1133" s="1">
        <f t="shared" si="888"/>
        <v>5.341340930766162E-2</v>
      </c>
      <c r="P1133" s="1">
        <f t="shared" si="889"/>
        <v>1.0964308425307336</v>
      </c>
      <c r="Q1133" s="1">
        <f t="shared" si="890"/>
        <v>1.096262112813992</v>
      </c>
      <c r="R1133" s="1">
        <f t="shared" si="891"/>
        <v>1.0962561654768321</v>
      </c>
      <c r="S1133" s="1">
        <f t="shared" si="892"/>
        <v>1.0962559556715465</v>
      </c>
      <c r="T1133" s="1">
        <f t="shared" si="893"/>
        <v>0.97681476505427045</v>
      </c>
      <c r="U1133" s="1">
        <f t="shared" si="894"/>
        <v>1.4312543792227967</v>
      </c>
      <c r="V1133" s="2">
        <f t="shared" si="876"/>
        <v>24.39689199759006</v>
      </c>
      <c r="W1133" s="1">
        <f>VLOOKUP(V1133,Graph!$D$3:$M$50,col)</f>
        <v>6.1000000000000004E-3</v>
      </c>
      <c r="X1133" s="1">
        <f>VLOOKUP(V1133,Graph!$D$3:$M$50,col+1)</f>
        <v>4.8999999999999998E-3</v>
      </c>
      <c r="Y1133" s="1">
        <f t="shared" si="895"/>
        <v>5.3E-3</v>
      </c>
      <c r="Z1133" s="1">
        <f t="shared" si="877"/>
        <v>0.64031666666666653</v>
      </c>
      <c r="AA1133" s="2">
        <f t="shared" si="896"/>
        <v>1.126699999999986</v>
      </c>
      <c r="AB1133" s="1">
        <f t="shared" si="897"/>
        <v>5.341340930766162E-2</v>
      </c>
      <c r="AC1133" s="1">
        <f t="shared" si="898"/>
        <v>1.0962559482699898</v>
      </c>
      <c r="AD1133" s="1">
        <f t="shared" si="899"/>
        <v>1.096255948008876</v>
      </c>
      <c r="AE1133" s="1">
        <f t="shared" si="900"/>
        <v>1.0962559479996641</v>
      </c>
      <c r="AF1133" s="1">
        <f t="shared" si="901"/>
        <v>1.0962559479993395</v>
      </c>
      <c r="AG1133" s="1">
        <f t="shared" si="902"/>
        <v>0.97681476505427045</v>
      </c>
      <c r="AH1133" s="1">
        <f t="shared" si="903"/>
        <v>1.4312543692060853</v>
      </c>
      <c r="AI1133" s="2">
        <f t="shared" si="878"/>
        <v>24.396891940675733</v>
      </c>
      <c r="AJ1133" s="1">
        <f>VLOOKUP(AI1133,Graph!$D$3:$M$50,col)</f>
        <v>6.1000000000000004E-3</v>
      </c>
      <c r="AK1133" s="1">
        <f>VLOOKUP(AI1133,Graph!$D$3:$M$50,col+1)</f>
        <v>4.8999999999999998E-3</v>
      </c>
      <c r="AL1133" s="1">
        <f t="shared" si="904"/>
        <v>5.3E-3</v>
      </c>
      <c r="AM1133" s="1">
        <f t="shared" si="879"/>
        <v>0.64031666666666653</v>
      </c>
      <c r="AN1133" s="2">
        <f t="shared" si="905"/>
        <v>1.126699999999986</v>
      </c>
      <c r="AO1133" s="1">
        <f t="shared" si="906"/>
        <v>5.341340930766162E-2</v>
      </c>
      <c r="AP1133" s="1">
        <f t="shared" si="907"/>
        <v>1.0962559479993279</v>
      </c>
      <c r="AQ1133" s="1">
        <f t="shared" si="908"/>
        <v>1.0962559479993275</v>
      </c>
      <c r="AR1133" s="1">
        <f t="shared" si="909"/>
        <v>1.0962559479993277</v>
      </c>
      <c r="AS1133" s="1">
        <f t="shared" si="910"/>
        <v>1.0962559479993277</v>
      </c>
      <c r="AT1133" s="1">
        <f t="shared" si="911"/>
        <v>0.97681476505427045</v>
      </c>
      <c r="AU1133" s="1">
        <f t="shared" si="912"/>
        <v>1.4312543692060695</v>
      </c>
      <c r="AV1133" s="2">
        <f t="shared" si="913"/>
        <v>1132</v>
      </c>
      <c r="AW1133" s="1">
        <f t="shared" si="914"/>
        <v>1431.2543692060694</v>
      </c>
      <c r="AX1133" s="1">
        <f t="shared" si="915"/>
        <v>0.97681476505427045</v>
      </c>
      <c r="AY1133" s="1">
        <f t="shared" si="916"/>
        <v>1.0962559479993277</v>
      </c>
      <c r="AZ1133" s="1">
        <f t="shared" si="917"/>
        <v>5.3E-3</v>
      </c>
      <c r="BA1133" s="1">
        <f t="shared" si="918"/>
        <v>24.396891940675733</v>
      </c>
    </row>
    <row r="1134" spans="1:53">
      <c r="A1134" s="2">
        <f t="shared" si="883"/>
        <v>1.132999999999986</v>
      </c>
      <c r="B1134" s="1">
        <f t="shared" si="873"/>
        <v>1.2025474999999857</v>
      </c>
      <c r="C1134" s="1">
        <f t="shared" si="884"/>
        <v>5.5718876497980005E-2</v>
      </c>
      <c r="D1134" s="1">
        <f t="shared" si="874"/>
        <v>1.1012905816454481</v>
      </c>
      <c r="E1134" s="1">
        <f t="shared" si="882"/>
        <v>1.1013390567253067</v>
      </c>
      <c r="F1134" s="1">
        <f t="shared" si="882"/>
        <v>1.1013408665322364</v>
      </c>
      <c r="G1134" s="1">
        <f t="shared" si="882"/>
        <v>1.1013409340856548</v>
      </c>
      <c r="H1134" s="1">
        <f t="shared" si="885"/>
        <v>1.4739734227585839</v>
      </c>
      <c r="I1134" s="1">
        <f t="shared" si="875"/>
        <v>24.637243266716901</v>
      </c>
      <c r="J1134" s="1">
        <f>VLOOKUP($I1134,Graph!$D$3:$M$50,col)</f>
        <v>6.1000000000000004E-3</v>
      </c>
      <c r="K1134" s="1">
        <f>VLOOKUP($I1134,Graph!$D$3:$M$50,col+1)</f>
        <v>4.8999999999999998E-3</v>
      </c>
      <c r="L1134" s="1">
        <f t="shared" si="886"/>
        <v>5.3E-3</v>
      </c>
      <c r="M1134" s="1">
        <f t="shared" si="881"/>
        <v>0.64031666666666653</v>
      </c>
      <c r="N1134" s="1">
        <f t="shared" si="887"/>
        <v>1.1276999999999859</v>
      </c>
      <c r="O1134" s="1">
        <f t="shared" si="888"/>
        <v>5.3415650386933917E-2</v>
      </c>
      <c r="P1134" s="1">
        <f t="shared" si="889"/>
        <v>1.09643572369751</v>
      </c>
      <c r="Q1134" s="1">
        <f t="shared" si="890"/>
        <v>1.0962670080013404</v>
      </c>
      <c r="R1134" s="1">
        <f t="shared" si="891"/>
        <v>1.0962610608269157</v>
      </c>
      <c r="S1134" s="1">
        <f t="shared" si="892"/>
        <v>1.0962608510157021</v>
      </c>
      <c r="T1134" s="1">
        <f t="shared" si="893"/>
        <v>0.97682084838727812</v>
      </c>
      <c r="U1134" s="1">
        <f t="shared" si="894"/>
        <v>1.4331666615620879</v>
      </c>
      <c r="V1134" s="2">
        <f t="shared" si="876"/>
        <v>24.407752630040434</v>
      </c>
      <c r="W1134" s="1">
        <f>VLOOKUP(V1134,Graph!$D$3:$M$50,col)</f>
        <v>6.1000000000000004E-3</v>
      </c>
      <c r="X1134" s="1">
        <f>VLOOKUP(V1134,Graph!$D$3:$M$50,col+1)</f>
        <v>4.8999999999999998E-3</v>
      </c>
      <c r="Y1134" s="1">
        <f t="shared" si="895"/>
        <v>5.3E-3</v>
      </c>
      <c r="Z1134" s="1">
        <f t="shared" si="877"/>
        <v>0.64031666666666653</v>
      </c>
      <c r="AA1134" s="2">
        <f t="shared" si="896"/>
        <v>1.1276999999999859</v>
      </c>
      <c r="AB1134" s="1">
        <f t="shared" si="897"/>
        <v>5.3415650386933917E-2</v>
      </c>
      <c r="AC1134" s="1">
        <f t="shared" si="898"/>
        <v>1.0962608436135242</v>
      </c>
      <c r="AD1134" s="1">
        <f t="shared" si="899"/>
        <v>1.0962608433523739</v>
      </c>
      <c r="AE1134" s="1">
        <f t="shared" si="900"/>
        <v>1.0962608433431602</v>
      </c>
      <c r="AF1134" s="1">
        <f t="shared" si="901"/>
        <v>1.0962608433428354</v>
      </c>
      <c r="AG1134" s="1">
        <f t="shared" si="902"/>
        <v>0.97682084838727812</v>
      </c>
      <c r="AH1134" s="1">
        <f t="shared" si="903"/>
        <v>1.4331666515311754</v>
      </c>
      <c r="AI1134" s="2">
        <f t="shared" si="878"/>
        <v>24.407752573096136</v>
      </c>
      <c r="AJ1134" s="1">
        <f>VLOOKUP(AI1134,Graph!$D$3:$M$50,col)</f>
        <v>6.1000000000000004E-3</v>
      </c>
      <c r="AK1134" s="1">
        <f>VLOOKUP(AI1134,Graph!$D$3:$M$50,col+1)</f>
        <v>4.8999999999999998E-3</v>
      </c>
      <c r="AL1134" s="1">
        <f t="shared" si="904"/>
        <v>5.3E-3</v>
      </c>
      <c r="AM1134" s="1">
        <f t="shared" si="879"/>
        <v>0.64031666666666653</v>
      </c>
      <c r="AN1134" s="2">
        <f t="shared" si="905"/>
        <v>1.1276999999999859</v>
      </c>
      <c r="AO1134" s="1">
        <f t="shared" si="906"/>
        <v>5.3415650386933917E-2</v>
      </c>
      <c r="AP1134" s="1">
        <f t="shared" si="907"/>
        <v>1.096260843342824</v>
      </c>
      <c r="AQ1134" s="1">
        <f t="shared" si="908"/>
        <v>1.0962608433428236</v>
      </c>
      <c r="AR1134" s="1">
        <f t="shared" si="909"/>
        <v>1.0962608433428234</v>
      </c>
      <c r="AS1134" s="1">
        <f t="shared" si="910"/>
        <v>1.0962608433428231</v>
      </c>
      <c r="AT1134" s="1">
        <f t="shared" si="911"/>
        <v>0.97682084838727812</v>
      </c>
      <c r="AU1134" s="1">
        <f t="shared" si="912"/>
        <v>1.4331666515311596</v>
      </c>
      <c r="AV1134" s="2">
        <f t="shared" si="913"/>
        <v>1133</v>
      </c>
      <c r="AW1134" s="1">
        <f t="shared" si="914"/>
        <v>1433.1666515311597</v>
      </c>
      <c r="AX1134" s="1">
        <f t="shared" si="915"/>
        <v>0.97682084838727812</v>
      </c>
      <c r="AY1134" s="1">
        <f t="shared" si="916"/>
        <v>1.0962608433428231</v>
      </c>
      <c r="AZ1134" s="1">
        <f t="shared" si="917"/>
        <v>5.3E-3</v>
      </c>
      <c r="BA1134" s="1">
        <f t="shared" si="918"/>
        <v>24.407752573096136</v>
      </c>
    </row>
    <row r="1135" spans="1:53">
      <c r="A1135" s="2">
        <f t="shared" si="883"/>
        <v>1.1339999999999859</v>
      </c>
      <c r="B1135" s="1">
        <f t="shared" si="873"/>
        <v>1.2035886666666522</v>
      </c>
      <c r="C1135" s="1">
        <f t="shared" si="884"/>
        <v>5.5720748347493104E-2</v>
      </c>
      <c r="D1135" s="1">
        <f t="shared" si="874"/>
        <v>1.1012945908157739</v>
      </c>
      <c r="E1135" s="1">
        <f t="shared" si="882"/>
        <v>1.1013432196116575</v>
      </c>
      <c r="F1135" s="1">
        <f t="shared" si="882"/>
        <v>1.101345035240924</v>
      </c>
      <c r="G1135" s="1">
        <f t="shared" si="882"/>
        <v>1.101345103014733</v>
      </c>
      <c r="H1135" s="1">
        <f t="shared" si="885"/>
        <v>1.4759308612581061</v>
      </c>
      <c r="I1135" s="1">
        <f t="shared" si="875"/>
        <v>24.648144538854599</v>
      </c>
      <c r="J1135" s="1">
        <f>VLOOKUP($I1135,Graph!$D$3:$M$50,col)</f>
        <v>6.1000000000000004E-3</v>
      </c>
      <c r="K1135" s="1">
        <f>VLOOKUP($I1135,Graph!$D$3:$M$50,col+1)</f>
        <v>4.8999999999999998E-3</v>
      </c>
      <c r="L1135" s="1">
        <f t="shared" si="886"/>
        <v>5.3E-3</v>
      </c>
      <c r="M1135" s="1">
        <f t="shared" si="881"/>
        <v>0.64031666666666653</v>
      </c>
      <c r="N1135" s="1">
        <f t="shared" si="887"/>
        <v>1.1286999999999858</v>
      </c>
      <c r="O1135" s="1">
        <f t="shared" si="888"/>
        <v>5.3417887635798272E-2</v>
      </c>
      <c r="P1135" s="1">
        <f t="shared" si="889"/>
        <v>1.0964405966086874</v>
      </c>
      <c r="Q1135" s="1">
        <f t="shared" si="890"/>
        <v>1.0962718949130683</v>
      </c>
      <c r="R1135" s="1">
        <f t="shared" si="891"/>
        <v>1.0962659479012857</v>
      </c>
      <c r="S1135" s="1">
        <f t="shared" si="892"/>
        <v>1.0962657380841603</v>
      </c>
      <c r="T1135" s="1">
        <f t="shared" si="893"/>
        <v>0.97682692100389834</v>
      </c>
      <c r="U1135" s="1">
        <f t="shared" si="894"/>
        <v>1.4350797953152907</v>
      </c>
      <c r="V1135" s="2">
        <f t="shared" si="876"/>
        <v>24.418608434927663</v>
      </c>
      <c r="W1135" s="1">
        <f>VLOOKUP(V1135,Graph!$D$3:$M$50,col)</f>
        <v>6.1000000000000004E-3</v>
      </c>
      <c r="X1135" s="1">
        <f>VLOOKUP(V1135,Graph!$D$3:$M$50,col+1)</f>
        <v>4.8999999999999998E-3</v>
      </c>
      <c r="Y1135" s="1">
        <f t="shared" si="895"/>
        <v>5.3E-3</v>
      </c>
      <c r="Z1135" s="1">
        <f t="shared" si="877"/>
        <v>0.64031666666666653</v>
      </c>
      <c r="AA1135" s="2">
        <f t="shared" si="896"/>
        <v>1.1286999999999858</v>
      </c>
      <c r="AB1135" s="1">
        <f t="shared" si="897"/>
        <v>5.3417887635798272E-2</v>
      </c>
      <c r="AC1135" s="1">
        <f t="shared" si="898"/>
        <v>1.096265730681363</v>
      </c>
      <c r="AD1135" s="1">
        <f t="shared" si="899"/>
        <v>1.0962657304201762</v>
      </c>
      <c r="AE1135" s="1">
        <f t="shared" si="900"/>
        <v>1.0962657304109609</v>
      </c>
      <c r="AF1135" s="1">
        <f t="shared" si="901"/>
        <v>1.0962657304106358</v>
      </c>
      <c r="AG1135" s="1">
        <f t="shared" si="902"/>
        <v>0.97682692100389834</v>
      </c>
      <c r="AH1135" s="1">
        <f t="shared" si="903"/>
        <v>1.4350797852701715</v>
      </c>
      <c r="AI1135" s="2">
        <f t="shared" si="878"/>
        <v>24.418608377953408</v>
      </c>
      <c r="AJ1135" s="1">
        <f>VLOOKUP(AI1135,Graph!$D$3:$M$50,col)</f>
        <v>6.1000000000000004E-3</v>
      </c>
      <c r="AK1135" s="1">
        <f>VLOOKUP(AI1135,Graph!$D$3:$M$50,col+1)</f>
        <v>4.8999999999999998E-3</v>
      </c>
      <c r="AL1135" s="1">
        <f t="shared" si="904"/>
        <v>5.3E-3</v>
      </c>
      <c r="AM1135" s="1">
        <f t="shared" si="879"/>
        <v>0.64031666666666653</v>
      </c>
      <c r="AN1135" s="2">
        <f t="shared" si="905"/>
        <v>1.1286999999999858</v>
      </c>
      <c r="AO1135" s="1">
        <f t="shared" si="906"/>
        <v>5.3417887635798272E-2</v>
      </c>
      <c r="AP1135" s="1">
        <f t="shared" si="907"/>
        <v>1.0962657304106243</v>
      </c>
      <c r="AQ1135" s="1">
        <f t="shared" si="908"/>
        <v>1.096265730410624</v>
      </c>
      <c r="AR1135" s="1">
        <f t="shared" si="909"/>
        <v>1.096265730410624</v>
      </c>
      <c r="AS1135" s="1">
        <f t="shared" si="910"/>
        <v>1.096265730410624</v>
      </c>
      <c r="AT1135" s="1">
        <f t="shared" si="911"/>
        <v>0.97682692100389834</v>
      </c>
      <c r="AU1135" s="1">
        <f t="shared" si="912"/>
        <v>1.4350797852701564</v>
      </c>
      <c r="AV1135" s="2">
        <f t="shared" si="913"/>
        <v>1134</v>
      </c>
      <c r="AW1135" s="1">
        <f t="shared" si="914"/>
        <v>1435.0797852701564</v>
      </c>
      <c r="AX1135" s="1">
        <f t="shared" si="915"/>
        <v>0.97682692100389834</v>
      </c>
      <c r="AY1135" s="1">
        <f t="shared" si="916"/>
        <v>1.096265730410624</v>
      </c>
      <c r="AZ1135" s="1">
        <f t="shared" si="917"/>
        <v>5.3E-3</v>
      </c>
      <c r="BA1135" s="1">
        <f t="shared" si="918"/>
        <v>24.418608377953408</v>
      </c>
    </row>
    <row r="1136" spans="1:53">
      <c r="A1136" s="2">
        <f t="shared" si="883"/>
        <v>1.1349999999999858</v>
      </c>
      <c r="B1136" s="1">
        <f t="shared" si="873"/>
        <v>1.2046298333333187</v>
      </c>
      <c r="C1136" s="1">
        <f t="shared" si="884"/>
        <v>5.5722616992671239E-2</v>
      </c>
      <c r="D1136" s="1">
        <f t="shared" si="874"/>
        <v>1.1012985931666548</v>
      </c>
      <c r="E1136" s="1">
        <f t="shared" si="882"/>
        <v>1.1013473754364669</v>
      </c>
      <c r="F1136" s="1">
        <f t="shared" si="882"/>
        <v>1.1013491968794165</v>
      </c>
      <c r="G1136" s="1">
        <f t="shared" si="882"/>
        <v>1.1013492648733074</v>
      </c>
      <c r="H1136" s="1">
        <f t="shared" si="885"/>
        <v>1.4778891658477018</v>
      </c>
      <c r="I1136" s="1">
        <f t="shared" si="875"/>
        <v>24.659040993774845</v>
      </c>
      <c r="J1136" s="1">
        <f>VLOOKUP($I1136,Graph!$D$3:$M$50,col)</f>
        <v>6.1000000000000004E-3</v>
      </c>
      <c r="K1136" s="1">
        <f>VLOOKUP($I1136,Graph!$D$3:$M$50,col+1)</f>
        <v>4.8999999999999998E-3</v>
      </c>
      <c r="L1136" s="1">
        <f t="shared" si="886"/>
        <v>5.3E-3</v>
      </c>
      <c r="M1136" s="1">
        <f t="shared" si="881"/>
        <v>0.64031666666666653</v>
      </c>
      <c r="N1136" s="1">
        <f t="shared" si="887"/>
        <v>1.1296999999999857</v>
      </c>
      <c r="O1136" s="1">
        <f t="shared" si="888"/>
        <v>5.3420121064065122E-2</v>
      </c>
      <c r="P1136" s="1">
        <f t="shared" si="889"/>
        <v>1.0964454612851899</v>
      </c>
      <c r="Q1136" s="1">
        <f t="shared" si="890"/>
        <v>1.0962767735701417</v>
      </c>
      <c r="R1136" s="1">
        <f t="shared" si="891"/>
        <v>1.0962708267209071</v>
      </c>
      <c r="S1136" s="1">
        <f t="shared" si="892"/>
        <v>1.0962706168978869</v>
      </c>
      <c r="T1136" s="1">
        <f t="shared" si="893"/>
        <v>0.97683298293242327</v>
      </c>
      <c r="U1136" s="1">
        <f t="shared" si="894"/>
        <v>1.4369937801034995</v>
      </c>
      <c r="V1136" s="2">
        <f t="shared" si="876"/>
        <v>24.429459418680086</v>
      </c>
      <c r="W1136" s="1">
        <f>VLOOKUP(V1136,Graph!$D$3:$M$50,col)</f>
        <v>6.1000000000000004E-3</v>
      </c>
      <c r="X1136" s="1">
        <f>VLOOKUP(V1136,Graph!$D$3:$M$50,col+1)</f>
        <v>4.8999999999999998E-3</v>
      </c>
      <c r="Y1136" s="1">
        <f t="shared" si="895"/>
        <v>5.3E-3</v>
      </c>
      <c r="Z1136" s="1">
        <f t="shared" si="877"/>
        <v>0.64031666666666653</v>
      </c>
      <c r="AA1136" s="2">
        <f t="shared" si="896"/>
        <v>1.1296999999999857</v>
      </c>
      <c r="AB1136" s="1">
        <f t="shared" si="897"/>
        <v>5.3420121064065122E-2</v>
      </c>
      <c r="AC1136" s="1">
        <f t="shared" si="898"/>
        <v>1.0962706094944714</v>
      </c>
      <c r="AD1136" s="1">
        <f t="shared" si="899"/>
        <v>1.0962706092332486</v>
      </c>
      <c r="AE1136" s="1">
        <f t="shared" si="900"/>
        <v>1.0962706092240315</v>
      </c>
      <c r="AF1136" s="1">
        <f t="shared" si="901"/>
        <v>1.096270609223706</v>
      </c>
      <c r="AG1136" s="1">
        <f t="shared" si="902"/>
        <v>0.97683298293242327</v>
      </c>
      <c r="AH1136" s="1">
        <f t="shared" si="903"/>
        <v>1.4369937700441675</v>
      </c>
      <c r="AI1136" s="2">
        <f t="shared" si="878"/>
        <v>24.429459361675878</v>
      </c>
      <c r="AJ1136" s="1">
        <f>VLOOKUP(AI1136,Graph!$D$3:$M$50,col)</f>
        <v>6.1000000000000004E-3</v>
      </c>
      <c r="AK1136" s="1">
        <f>VLOOKUP(AI1136,Graph!$D$3:$M$50,col+1)</f>
        <v>4.8999999999999998E-3</v>
      </c>
      <c r="AL1136" s="1">
        <f t="shared" si="904"/>
        <v>5.3E-3</v>
      </c>
      <c r="AM1136" s="1">
        <f t="shared" si="879"/>
        <v>0.64031666666666653</v>
      </c>
      <c r="AN1136" s="2">
        <f t="shared" si="905"/>
        <v>1.1296999999999857</v>
      </c>
      <c r="AO1136" s="1">
        <f t="shared" si="906"/>
        <v>5.3420121064065122E-2</v>
      </c>
      <c r="AP1136" s="1">
        <f t="shared" si="907"/>
        <v>1.0962706092236945</v>
      </c>
      <c r="AQ1136" s="1">
        <f t="shared" si="908"/>
        <v>1.0962706092236942</v>
      </c>
      <c r="AR1136" s="1">
        <f t="shared" si="909"/>
        <v>1.0962706092236942</v>
      </c>
      <c r="AS1136" s="1">
        <f t="shared" si="910"/>
        <v>1.0962706092236942</v>
      </c>
      <c r="AT1136" s="1">
        <f t="shared" si="911"/>
        <v>0.97683298293242327</v>
      </c>
      <c r="AU1136" s="1">
        <f t="shared" si="912"/>
        <v>1.436993770044152</v>
      </c>
      <c r="AV1136" s="2">
        <f t="shared" si="913"/>
        <v>1135</v>
      </c>
      <c r="AW1136" s="1">
        <f t="shared" si="914"/>
        <v>1436.9937700441519</v>
      </c>
      <c r="AX1136" s="1">
        <f t="shared" si="915"/>
        <v>0.97683298293242327</v>
      </c>
      <c r="AY1136" s="1">
        <f t="shared" si="916"/>
        <v>1.0962706092236942</v>
      </c>
      <c r="AZ1136" s="1">
        <f t="shared" si="917"/>
        <v>5.3E-3</v>
      </c>
      <c r="BA1136" s="1">
        <f t="shared" si="918"/>
        <v>24.429459361675878</v>
      </c>
    </row>
    <row r="1137" spans="1:53">
      <c r="A1137" s="2">
        <f t="shared" si="883"/>
        <v>1.1359999999999857</v>
      </c>
      <c r="B1137" s="1">
        <f t="shared" si="873"/>
        <v>1.2056709999999853</v>
      </c>
      <c r="C1137" s="1">
        <f t="shared" si="884"/>
        <v>5.5724482441734599E-2</v>
      </c>
      <c r="D1137" s="1">
        <f t="shared" si="874"/>
        <v>1.1013025887154733</v>
      </c>
      <c r="E1137" s="1">
        <f t="shared" si="882"/>
        <v>1.1013515242176863</v>
      </c>
      <c r="F1137" s="1">
        <f t="shared" si="882"/>
        <v>1.1013533514656841</v>
      </c>
      <c r="G1137" s="1">
        <f t="shared" si="882"/>
        <v>1.10135341967935</v>
      </c>
      <c r="H1137" s="1">
        <f t="shared" si="885"/>
        <v>1.4798483361443775</v>
      </c>
      <c r="I1137" s="1">
        <f t="shared" si="875"/>
        <v>24.669932637855663</v>
      </c>
      <c r="J1137" s="1">
        <f>VLOOKUP($I1137,Graph!$D$3:$M$50,col)</f>
        <v>6.1000000000000004E-3</v>
      </c>
      <c r="K1137" s="1">
        <f>VLOOKUP($I1137,Graph!$D$3:$M$50,col+1)</f>
        <v>4.8999999999999998E-3</v>
      </c>
      <c r="L1137" s="1">
        <f t="shared" si="886"/>
        <v>5.3E-3</v>
      </c>
      <c r="M1137" s="1">
        <f t="shared" si="881"/>
        <v>0.64031666666666653</v>
      </c>
      <c r="N1137" s="1">
        <f t="shared" si="887"/>
        <v>1.1306999999999856</v>
      </c>
      <c r="O1137" s="1">
        <f t="shared" si="888"/>
        <v>5.3422350681511403E-2</v>
      </c>
      <c r="P1137" s="1">
        <f t="shared" si="889"/>
        <v>1.0964503177478708</v>
      </c>
      <c r="Q1137" s="1">
        <f t="shared" si="890"/>
        <v>1.0962816439934551</v>
      </c>
      <c r="R1137" s="1">
        <f t="shared" si="891"/>
        <v>1.0962756973066745</v>
      </c>
      <c r="S1137" s="1">
        <f t="shared" si="892"/>
        <v>1.0962754874777763</v>
      </c>
      <c r="T1137" s="1">
        <f t="shared" si="893"/>
        <v>0.97683903420104512</v>
      </c>
      <c r="U1137" s="1">
        <f t="shared" si="894"/>
        <v>1.4389086155483135</v>
      </c>
      <c r="V1137" s="2">
        <f t="shared" si="876"/>
        <v>24.440305587711777</v>
      </c>
      <c r="W1137" s="1">
        <f>VLOOKUP(V1137,Graph!$D$3:$M$50,col)</f>
        <v>6.1000000000000004E-3</v>
      </c>
      <c r="X1137" s="1">
        <f>VLOOKUP(V1137,Graph!$D$3:$M$50,col+1)</f>
        <v>4.8999999999999998E-3</v>
      </c>
      <c r="Y1137" s="1">
        <f t="shared" si="895"/>
        <v>5.3E-3</v>
      </c>
      <c r="Z1137" s="1">
        <f t="shared" si="877"/>
        <v>0.64031666666666653</v>
      </c>
      <c r="AA1137" s="2">
        <f t="shared" si="896"/>
        <v>1.1306999999999856</v>
      </c>
      <c r="AB1137" s="1">
        <f t="shared" si="897"/>
        <v>5.3422350681511403E-2</v>
      </c>
      <c r="AC1137" s="1">
        <f t="shared" si="898"/>
        <v>1.096275480073744</v>
      </c>
      <c r="AD1137" s="1">
        <f t="shared" si="899"/>
        <v>1.0962754798124845</v>
      </c>
      <c r="AE1137" s="1">
        <f t="shared" si="900"/>
        <v>1.0962754798032659</v>
      </c>
      <c r="AF1137" s="1">
        <f t="shared" si="901"/>
        <v>1.0962754798029404</v>
      </c>
      <c r="AG1137" s="1">
        <f t="shared" si="902"/>
        <v>0.97683903420104512</v>
      </c>
      <c r="AH1137" s="1">
        <f t="shared" si="903"/>
        <v>1.4389086054747624</v>
      </c>
      <c r="AI1137" s="2">
        <f t="shared" si="878"/>
        <v>24.440305530677652</v>
      </c>
      <c r="AJ1137" s="1">
        <f>VLOOKUP(AI1137,Graph!$D$3:$M$50,col)</f>
        <v>6.1000000000000004E-3</v>
      </c>
      <c r="AK1137" s="1">
        <f>VLOOKUP(AI1137,Graph!$D$3:$M$50,col+1)</f>
        <v>4.8999999999999998E-3</v>
      </c>
      <c r="AL1137" s="1">
        <f t="shared" si="904"/>
        <v>5.3E-3</v>
      </c>
      <c r="AM1137" s="1">
        <f t="shared" si="879"/>
        <v>0.64031666666666653</v>
      </c>
      <c r="AN1137" s="2">
        <f t="shared" si="905"/>
        <v>1.1306999999999856</v>
      </c>
      <c r="AO1137" s="1">
        <f t="shared" si="906"/>
        <v>5.3422350681511403E-2</v>
      </c>
      <c r="AP1137" s="1">
        <f t="shared" si="907"/>
        <v>1.0962754798029291</v>
      </c>
      <c r="AQ1137" s="1">
        <f t="shared" si="908"/>
        <v>1.0962754798029286</v>
      </c>
      <c r="AR1137" s="1">
        <f t="shared" si="909"/>
        <v>1.0962754798029284</v>
      </c>
      <c r="AS1137" s="1">
        <f t="shared" si="910"/>
        <v>1.0962754798029286</v>
      </c>
      <c r="AT1137" s="1">
        <f t="shared" si="911"/>
        <v>0.97683903420104512</v>
      </c>
      <c r="AU1137" s="1">
        <f t="shared" si="912"/>
        <v>1.4389086054747466</v>
      </c>
      <c r="AV1137" s="2">
        <f t="shared" si="913"/>
        <v>1136</v>
      </c>
      <c r="AW1137" s="1">
        <f t="shared" si="914"/>
        <v>1438.9086054747465</v>
      </c>
      <c r="AX1137" s="1">
        <f t="shared" si="915"/>
        <v>0.97683903420104512</v>
      </c>
      <c r="AY1137" s="1">
        <f t="shared" si="916"/>
        <v>1.0962754798029286</v>
      </c>
      <c r="AZ1137" s="1">
        <f t="shared" si="917"/>
        <v>5.3E-3</v>
      </c>
      <c r="BA1137" s="1">
        <f t="shared" si="918"/>
        <v>24.440305530677652</v>
      </c>
    </row>
    <row r="1138" spans="1:53">
      <c r="A1138" s="2">
        <f t="shared" si="883"/>
        <v>1.1369999999999856</v>
      </c>
      <c r="B1138" s="1">
        <f t="shared" si="873"/>
        <v>1.2067121666666518</v>
      </c>
      <c r="C1138" s="1">
        <f t="shared" si="884"/>
        <v>5.5726344702875318E-2</v>
      </c>
      <c r="D1138" s="1">
        <f t="shared" si="874"/>
        <v>1.1013065774795541</v>
      </c>
      <c r="E1138" s="1">
        <f t="shared" si="882"/>
        <v>1.1013556659732056</v>
      </c>
      <c r="F1138" s="1">
        <f t="shared" si="882"/>
        <v>1.1013574990176374</v>
      </c>
      <c r="G1138" s="1">
        <f t="shared" si="882"/>
        <v>1.1013575674507694</v>
      </c>
      <c r="H1138" s="1">
        <f t="shared" si="885"/>
        <v>1.4818083717656427</v>
      </c>
      <c r="I1138" s="1">
        <f t="shared" si="875"/>
        <v>24.680819477460979</v>
      </c>
      <c r="J1138" s="1">
        <f>VLOOKUP($I1138,Graph!$D$3:$M$50,col)</f>
        <v>6.1000000000000004E-3</v>
      </c>
      <c r="K1138" s="1">
        <f>VLOOKUP($I1138,Graph!$D$3:$M$50,col+1)</f>
        <v>4.8999999999999998E-3</v>
      </c>
      <c r="L1138" s="1">
        <f t="shared" si="886"/>
        <v>5.3E-3</v>
      </c>
      <c r="M1138" s="1">
        <f t="shared" si="881"/>
        <v>0.64031666666666653</v>
      </c>
      <c r="N1138" s="1">
        <f t="shared" si="887"/>
        <v>1.1316999999999855</v>
      </c>
      <c r="O1138" s="1">
        <f t="shared" si="888"/>
        <v>5.342457649788078E-2</v>
      </c>
      <c r="P1138" s="1">
        <f t="shared" si="889"/>
        <v>1.0964551660175128</v>
      </c>
      <c r="Q1138" s="1">
        <f t="shared" si="890"/>
        <v>1.0962865062038325</v>
      </c>
      <c r="R1138" s="1">
        <f t="shared" si="891"/>
        <v>1.0962805596794121</v>
      </c>
      <c r="S1138" s="1">
        <f t="shared" si="892"/>
        <v>1.0962803498446525</v>
      </c>
      <c r="T1138" s="1">
        <f t="shared" si="893"/>
        <v>0.97684507483785743</v>
      </c>
      <c r="U1138" s="1">
        <f t="shared" si="894"/>
        <v>1.4408243012718374</v>
      </c>
      <c r="V1138" s="2">
        <f t="shared" si="876"/>
        <v>24.45114694842265</v>
      </c>
      <c r="W1138" s="1">
        <f>VLOOKUP(V1138,Graph!$D$3:$M$50,col)</f>
        <v>6.1000000000000004E-3</v>
      </c>
      <c r="X1138" s="1">
        <f>VLOOKUP(V1138,Graph!$D$3:$M$50,col+1)</f>
        <v>4.8999999999999998E-3</v>
      </c>
      <c r="Y1138" s="1">
        <f t="shared" si="895"/>
        <v>5.3E-3</v>
      </c>
      <c r="Z1138" s="1">
        <f t="shared" si="877"/>
        <v>0.64031666666666653</v>
      </c>
      <c r="AA1138" s="2">
        <f t="shared" si="896"/>
        <v>1.1316999999999855</v>
      </c>
      <c r="AB1138" s="1">
        <f t="shared" si="897"/>
        <v>5.342457649788078E-2</v>
      </c>
      <c r="AC1138" s="1">
        <f t="shared" si="898"/>
        <v>1.0962803424400043</v>
      </c>
      <c r="AD1138" s="1">
        <f t="shared" si="899"/>
        <v>1.0962803421787091</v>
      </c>
      <c r="AE1138" s="1">
        <f t="shared" si="900"/>
        <v>1.096280342169488</v>
      </c>
      <c r="AF1138" s="1">
        <f t="shared" si="901"/>
        <v>1.0962803421691627</v>
      </c>
      <c r="AG1138" s="1">
        <f t="shared" si="902"/>
        <v>0.97684507483785743</v>
      </c>
      <c r="AH1138" s="1">
        <f t="shared" si="903"/>
        <v>1.4408242911840599</v>
      </c>
      <c r="AI1138" s="2">
        <f t="shared" si="878"/>
        <v>24.451146891358615</v>
      </c>
      <c r="AJ1138" s="1">
        <f>VLOOKUP(AI1138,Graph!$D$3:$M$50,col)</f>
        <v>6.1000000000000004E-3</v>
      </c>
      <c r="AK1138" s="1">
        <f>VLOOKUP(AI1138,Graph!$D$3:$M$50,col+1)</f>
        <v>4.8999999999999998E-3</v>
      </c>
      <c r="AL1138" s="1">
        <f t="shared" si="904"/>
        <v>5.3E-3</v>
      </c>
      <c r="AM1138" s="1">
        <f t="shared" si="879"/>
        <v>0.64031666666666653</v>
      </c>
      <c r="AN1138" s="2">
        <f t="shared" si="905"/>
        <v>1.1316999999999855</v>
      </c>
      <c r="AO1138" s="1">
        <f t="shared" si="906"/>
        <v>5.342457649788078E-2</v>
      </c>
      <c r="AP1138" s="1">
        <f t="shared" si="907"/>
        <v>1.0962803421691516</v>
      </c>
      <c r="AQ1138" s="1">
        <f t="shared" si="908"/>
        <v>1.0962803421691509</v>
      </c>
      <c r="AR1138" s="1">
        <f t="shared" si="909"/>
        <v>1.0962803421691509</v>
      </c>
      <c r="AS1138" s="1">
        <f t="shared" si="910"/>
        <v>1.0962803421691509</v>
      </c>
      <c r="AT1138" s="1">
        <f t="shared" si="911"/>
        <v>0.97684507483785743</v>
      </c>
      <c r="AU1138" s="1">
        <f t="shared" si="912"/>
        <v>1.4408242911840443</v>
      </c>
      <c r="AV1138" s="2">
        <f t="shared" si="913"/>
        <v>1137</v>
      </c>
      <c r="AW1138" s="1">
        <f t="shared" si="914"/>
        <v>1440.8242911840443</v>
      </c>
      <c r="AX1138" s="1">
        <f t="shared" si="915"/>
        <v>0.97684507483785743</v>
      </c>
      <c r="AY1138" s="1">
        <f t="shared" si="916"/>
        <v>1.0962803421691509</v>
      </c>
      <c r="AZ1138" s="1">
        <f t="shared" si="917"/>
        <v>5.3E-3</v>
      </c>
      <c r="BA1138" s="1">
        <f t="shared" si="918"/>
        <v>24.451146891358615</v>
      </c>
    </row>
    <row r="1139" spans="1:53">
      <c r="A1139" s="2">
        <f t="shared" si="883"/>
        <v>1.1379999999999855</v>
      </c>
      <c r="B1139" s="1">
        <f t="shared" si="873"/>
        <v>1.2077533333333184</v>
      </c>
      <c r="C1139" s="1">
        <f t="shared" si="884"/>
        <v>5.5728203784257538E-2</v>
      </c>
      <c r="D1139" s="1">
        <f t="shared" si="874"/>
        <v>1.1013105594761621</v>
      </c>
      <c r="E1139" s="1">
        <f t="shared" si="882"/>
        <v>1.1013598007208554</v>
      </c>
      <c r="F1139" s="1">
        <f t="shared" si="882"/>
        <v>1.1013616395531238</v>
      </c>
      <c r="G1139" s="1">
        <f t="shared" si="882"/>
        <v>1.1013617082054163</v>
      </c>
      <c r="H1139" s="1">
        <f t="shared" si="885"/>
        <v>1.4837692723295175</v>
      </c>
      <c r="I1139" s="1">
        <f t="shared" si="875"/>
        <v>24.69170151894075</v>
      </c>
      <c r="J1139" s="1">
        <f>VLOOKUP($I1139,Graph!$D$3:$M$50,col)</f>
        <v>6.1000000000000004E-3</v>
      </c>
      <c r="K1139" s="1">
        <f>VLOOKUP($I1139,Graph!$D$3:$M$50,col+1)</f>
        <v>4.8999999999999998E-3</v>
      </c>
      <c r="L1139" s="1">
        <f t="shared" si="886"/>
        <v>5.3E-3</v>
      </c>
      <c r="M1139" s="1">
        <f t="shared" si="881"/>
        <v>0.64031666666666653</v>
      </c>
      <c r="N1139" s="1">
        <f t="shared" si="887"/>
        <v>1.1326999999999854</v>
      </c>
      <c r="O1139" s="1">
        <f t="shared" si="888"/>
        <v>5.3426798522883671E-2</v>
      </c>
      <c r="P1139" s="1">
        <f t="shared" si="889"/>
        <v>1.0964600061148289</v>
      </c>
      <c r="Q1139" s="1">
        <f t="shared" si="890"/>
        <v>1.0962913602220277</v>
      </c>
      <c r="R1139" s="1">
        <f t="shared" si="891"/>
        <v>1.0962854138598734</v>
      </c>
      <c r="S1139" s="1">
        <f t="shared" si="892"/>
        <v>1.0962852040192692</v>
      </c>
      <c r="T1139" s="1">
        <f t="shared" si="893"/>
        <v>0.97685110487085514</v>
      </c>
      <c r="U1139" s="1">
        <f t="shared" si="894"/>
        <v>1.4427408368966774</v>
      </c>
      <c r="V1139" s="2">
        <f t="shared" si="876"/>
        <v>24.461983507198426</v>
      </c>
      <c r="W1139" s="1">
        <f>VLOOKUP(V1139,Graph!$D$3:$M$50,col)</f>
        <v>6.1000000000000004E-3</v>
      </c>
      <c r="X1139" s="1">
        <f>VLOOKUP(V1139,Graph!$D$3:$M$50,col+1)</f>
        <v>4.8999999999999998E-3</v>
      </c>
      <c r="Y1139" s="1">
        <f t="shared" si="895"/>
        <v>5.3E-3</v>
      </c>
      <c r="Z1139" s="1">
        <f t="shared" si="877"/>
        <v>0.64031666666666653</v>
      </c>
      <c r="AA1139" s="2">
        <f t="shared" si="896"/>
        <v>1.1326999999999854</v>
      </c>
      <c r="AB1139" s="1">
        <f t="shared" si="897"/>
        <v>5.3426798522883671E-2</v>
      </c>
      <c r="AC1139" s="1">
        <f t="shared" si="898"/>
        <v>1.0962851966140066</v>
      </c>
      <c r="AD1139" s="1">
        <f t="shared" si="899"/>
        <v>1.0962851963526747</v>
      </c>
      <c r="AE1139" s="1">
        <f t="shared" si="900"/>
        <v>1.0962851963434526</v>
      </c>
      <c r="AF1139" s="1">
        <f t="shared" si="901"/>
        <v>1.096285196343127</v>
      </c>
      <c r="AG1139" s="1">
        <f t="shared" si="902"/>
        <v>0.97685110487085514</v>
      </c>
      <c r="AH1139" s="1">
        <f t="shared" si="903"/>
        <v>1.442740826794668</v>
      </c>
      <c r="AI1139" s="2">
        <f t="shared" si="878"/>
        <v>24.461983450104498</v>
      </c>
      <c r="AJ1139" s="1">
        <f>VLOOKUP(AI1139,Graph!$D$3:$M$50,col)</f>
        <v>6.1000000000000004E-3</v>
      </c>
      <c r="AK1139" s="1">
        <f>VLOOKUP(AI1139,Graph!$D$3:$M$50,col+1)</f>
        <v>4.8999999999999998E-3</v>
      </c>
      <c r="AL1139" s="1">
        <f t="shared" si="904"/>
        <v>5.3E-3</v>
      </c>
      <c r="AM1139" s="1">
        <f t="shared" si="879"/>
        <v>0.64031666666666653</v>
      </c>
      <c r="AN1139" s="2">
        <f t="shared" si="905"/>
        <v>1.1326999999999854</v>
      </c>
      <c r="AO1139" s="1">
        <f t="shared" si="906"/>
        <v>5.3426798522883671E-2</v>
      </c>
      <c r="AP1139" s="1">
        <f t="shared" si="907"/>
        <v>1.0962851963431157</v>
      </c>
      <c r="AQ1139" s="1">
        <f t="shared" si="908"/>
        <v>1.0962851963431153</v>
      </c>
      <c r="AR1139" s="1">
        <f t="shared" si="909"/>
        <v>1.0962851963431151</v>
      </c>
      <c r="AS1139" s="1">
        <f t="shared" si="910"/>
        <v>1.0962851963431153</v>
      </c>
      <c r="AT1139" s="1">
        <f t="shared" si="911"/>
        <v>0.97685110487085514</v>
      </c>
      <c r="AU1139" s="1">
        <f t="shared" si="912"/>
        <v>1.4427408267946522</v>
      </c>
      <c r="AV1139" s="2">
        <f t="shared" si="913"/>
        <v>1138</v>
      </c>
      <c r="AW1139" s="1">
        <f t="shared" si="914"/>
        <v>1442.7408267946523</v>
      </c>
      <c r="AX1139" s="1">
        <f t="shared" si="915"/>
        <v>0.97685110487085514</v>
      </c>
      <c r="AY1139" s="1">
        <f t="shared" si="916"/>
        <v>1.0962851963431153</v>
      </c>
      <c r="AZ1139" s="1">
        <f t="shared" si="917"/>
        <v>5.3E-3</v>
      </c>
      <c r="BA1139" s="1">
        <f t="shared" si="918"/>
        <v>24.461983450104498</v>
      </c>
    </row>
    <row r="1140" spans="1:53">
      <c r="A1140" s="2">
        <f t="shared" si="883"/>
        <v>1.1389999999999854</v>
      </c>
      <c r="B1140" s="1">
        <f t="shared" si="873"/>
        <v>1.2087944999999849</v>
      </c>
      <c r="C1140" s="1">
        <f t="shared" si="884"/>
        <v>5.5730059694017592E-2</v>
      </c>
      <c r="D1140" s="1">
        <f t="shared" si="874"/>
        <v>1.1013145347225037</v>
      </c>
      <c r="E1140" s="1">
        <f t="shared" si="882"/>
        <v>1.1013639284784043</v>
      </c>
      <c r="F1140" s="1">
        <f t="shared" si="882"/>
        <v>1.1013657730899322</v>
      </c>
      <c r="G1140" s="1">
        <f t="shared" si="882"/>
        <v>1.101365841961079</v>
      </c>
      <c r="H1140" s="1">
        <f t="shared" si="885"/>
        <v>1.4857310374545252</v>
      </c>
      <c r="I1140" s="1">
        <f t="shared" si="875"/>
        <v>24.702578768630925</v>
      </c>
      <c r="J1140" s="1">
        <f>VLOOKUP($I1140,Graph!$D$3:$M$50,col)</f>
        <v>6.1000000000000004E-3</v>
      </c>
      <c r="K1140" s="1">
        <f>VLOOKUP($I1140,Graph!$D$3:$M$50,col+1)</f>
        <v>4.8999999999999998E-3</v>
      </c>
      <c r="L1140" s="1">
        <f t="shared" si="886"/>
        <v>5.3E-3</v>
      </c>
      <c r="M1140" s="1">
        <f t="shared" si="881"/>
        <v>0.64031666666666653</v>
      </c>
      <c r="N1140" s="1">
        <f t="shared" si="887"/>
        <v>1.1336999999999853</v>
      </c>
      <c r="O1140" s="1">
        <f t="shared" si="888"/>
        <v>5.3429016766197525E-2</v>
      </c>
      <c r="P1140" s="1">
        <f t="shared" si="889"/>
        <v>1.0964648380604616</v>
      </c>
      <c r="Q1140" s="1">
        <f t="shared" si="890"/>
        <v>1.0962962060687251</v>
      </c>
      <c r="R1140" s="1">
        <f t="shared" si="891"/>
        <v>1.0962902598687421</v>
      </c>
      <c r="S1140" s="1">
        <f t="shared" si="892"/>
        <v>1.0962900500223103</v>
      </c>
      <c r="T1140" s="1">
        <f t="shared" si="893"/>
        <v>0.97685712432793437</v>
      </c>
      <c r="U1140" s="1">
        <f t="shared" si="894"/>
        <v>1.4446582220459432</v>
      </c>
      <c r="V1140" s="2">
        <f t="shared" si="876"/>
        <v>24.47281527041071</v>
      </c>
      <c r="W1140" s="1">
        <f>VLOOKUP(V1140,Graph!$D$3:$M$50,col)</f>
        <v>6.1000000000000004E-3</v>
      </c>
      <c r="X1140" s="1">
        <f>VLOOKUP(V1140,Graph!$D$3:$M$50,col+1)</f>
        <v>4.8999999999999998E-3</v>
      </c>
      <c r="Y1140" s="1">
        <f t="shared" si="895"/>
        <v>5.3E-3</v>
      </c>
      <c r="Z1140" s="1">
        <f t="shared" si="877"/>
        <v>0.64031666666666653</v>
      </c>
      <c r="AA1140" s="2">
        <f t="shared" si="896"/>
        <v>1.1336999999999853</v>
      </c>
      <c r="AB1140" s="1">
        <f t="shared" si="897"/>
        <v>5.3429016766197525E-2</v>
      </c>
      <c r="AC1140" s="1">
        <f t="shared" si="898"/>
        <v>1.0962900426164344</v>
      </c>
      <c r="AD1140" s="1">
        <f t="shared" si="899"/>
        <v>1.096290042355067</v>
      </c>
      <c r="AE1140" s="1">
        <f t="shared" si="900"/>
        <v>1.0962900423458428</v>
      </c>
      <c r="AF1140" s="1">
        <f t="shared" si="901"/>
        <v>1.0962900423455169</v>
      </c>
      <c r="AG1140" s="1">
        <f t="shared" si="902"/>
        <v>0.97685712432793437</v>
      </c>
      <c r="AH1140" s="1">
        <f t="shared" si="903"/>
        <v>1.4446582119296947</v>
      </c>
      <c r="AI1140" s="2">
        <f t="shared" si="878"/>
        <v>24.472815213286918</v>
      </c>
      <c r="AJ1140" s="1">
        <f>VLOOKUP(AI1140,Graph!$D$3:$M$50,col)</f>
        <v>6.1000000000000004E-3</v>
      </c>
      <c r="AK1140" s="1">
        <f>VLOOKUP(AI1140,Graph!$D$3:$M$50,col+1)</f>
        <v>4.8999999999999998E-3</v>
      </c>
      <c r="AL1140" s="1">
        <f t="shared" si="904"/>
        <v>5.3E-3</v>
      </c>
      <c r="AM1140" s="1">
        <f t="shared" si="879"/>
        <v>0.64031666666666653</v>
      </c>
      <c r="AN1140" s="2">
        <f t="shared" si="905"/>
        <v>1.1336999999999853</v>
      </c>
      <c r="AO1140" s="1">
        <f t="shared" si="906"/>
        <v>5.3429016766197525E-2</v>
      </c>
      <c r="AP1140" s="1">
        <f t="shared" si="907"/>
        <v>1.096290042345506</v>
      </c>
      <c r="AQ1140" s="1">
        <f t="shared" si="908"/>
        <v>1.0962900423455051</v>
      </c>
      <c r="AR1140" s="1">
        <f t="shared" si="909"/>
        <v>1.0962900423455051</v>
      </c>
      <c r="AS1140" s="1">
        <f t="shared" si="910"/>
        <v>1.0962900423455051</v>
      </c>
      <c r="AT1140" s="1">
        <f t="shared" si="911"/>
        <v>0.97685712432793437</v>
      </c>
      <c r="AU1140" s="1">
        <f t="shared" si="912"/>
        <v>1.4446582119296789</v>
      </c>
      <c r="AV1140" s="2">
        <f t="shared" si="913"/>
        <v>1139</v>
      </c>
      <c r="AW1140" s="1">
        <f t="shared" si="914"/>
        <v>1444.6582119296788</v>
      </c>
      <c r="AX1140" s="1">
        <f t="shared" si="915"/>
        <v>0.97685712432793437</v>
      </c>
      <c r="AY1140" s="1">
        <f t="shared" si="916"/>
        <v>1.0962900423455051</v>
      </c>
      <c r="AZ1140" s="1">
        <f t="shared" si="917"/>
        <v>5.3E-3</v>
      </c>
      <c r="BA1140" s="1">
        <f t="shared" si="918"/>
        <v>24.472815213286918</v>
      </c>
    </row>
    <row r="1141" spans="1:53">
      <c r="A1141" s="2">
        <f t="shared" si="883"/>
        <v>1.1399999999999852</v>
      </c>
      <c r="B1141" s="1">
        <f t="shared" si="873"/>
        <v>1.2098356666666514</v>
      </c>
      <c r="C1141" s="1">
        <f t="shared" si="884"/>
        <v>5.5731912440264014E-2</v>
      </c>
      <c r="D1141" s="1">
        <f t="shared" si="874"/>
        <v>1.1013185032357278</v>
      </c>
      <c r="E1141" s="1">
        <f t="shared" ref="E1141:G1160" si="919">SQRT(D1141-($C1141*D1141-POWER(D1141,1/3)+1)/($C1141-POWER(D1141,-2/3)/3))</f>
        <v>1.1013680492635627</v>
      </c>
      <c r="F1141" s="1">
        <f t="shared" si="919"/>
        <v>1.101369899645791</v>
      </c>
      <c r="G1141" s="1">
        <f t="shared" si="919"/>
        <v>1.1013699687354861</v>
      </c>
      <c r="H1141" s="1">
        <f t="shared" si="885"/>
        <v>1.4876936667596932</v>
      </c>
      <c r="I1141" s="1">
        <f t="shared" si="875"/>
        <v>24.713451232853554</v>
      </c>
      <c r="J1141" s="1">
        <f>VLOOKUP($I1141,Graph!$D$3:$M$50,col)</f>
        <v>6.1000000000000004E-3</v>
      </c>
      <c r="K1141" s="1">
        <f>VLOOKUP($I1141,Graph!$D$3:$M$50,col+1)</f>
        <v>4.8999999999999998E-3</v>
      </c>
      <c r="L1141" s="1">
        <f t="shared" si="886"/>
        <v>5.3E-3</v>
      </c>
      <c r="M1141" s="1">
        <f t="shared" si="881"/>
        <v>0.64031666666666653</v>
      </c>
      <c r="N1141" s="1">
        <f t="shared" si="887"/>
        <v>1.1346999999999852</v>
      </c>
      <c r="O1141" s="1">
        <f t="shared" si="888"/>
        <v>5.3431231237466847E-2</v>
      </c>
      <c r="P1141" s="1">
        <f t="shared" si="889"/>
        <v>1.0964696618749852</v>
      </c>
      <c r="Q1141" s="1">
        <f t="shared" si="890"/>
        <v>1.0963010437645395</v>
      </c>
      <c r="R1141" s="1">
        <f t="shared" si="891"/>
        <v>1.0962950977266335</v>
      </c>
      <c r="S1141" s="1">
        <f t="shared" si="892"/>
        <v>1.0962948878743906</v>
      </c>
      <c r="T1141" s="1">
        <f t="shared" si="893"/>
        <v>0.97686313323689444</v>
      </c>
      <c r="U1141" s="1">
        <f t="shared" si="894"/>
        <v>1.4465764563432462</v>
      </c>
      <c r="V1141" s="2">
        <f t="shared" si="876"/>
        <v>24.483642244417076</v>
      </c>
      <c r="W1141" s="1">
        <f>VLOOKUP(V1141,Graph!$D$3:$M$50,col)</f>
        <v>6.1000000000000004E-3</v>
      </c>
      <c r="X1141" s="1">
        <f>VLOOKUP(V1141,Graph!$D$3:$M$50,col+1)</f>
        <v>4.8999999999999998E-3</v>
      </c>
      <c r="Y1141" s="1">
        <f t="shared" si="895"/>
        <v>5.3E-3</v>
      </c>
      <c r="Z1141" s="1">
        <f t="shared" si="877"/>
        <v>0.64031666666666653</v>
      </c>
      <c r="AA1141" s="2">
        <f t="shared" si="896"/>
        <v>1.1346999999999852</v>
      </c>
      <c r="AB1141" s="1">
        <f t="shared" si="897"/>
        <v>5.3431231237466847E-2</v>
      </c>
      <c r="AC1141" s="1">
        <f t="shared" si="898"/>
        <v>1.0962948804679025</v>
      </c>
      <c r="AD1141" s="1">
        <f t="shared" si="899"/>
        <v>1.0962948802064987</v>
      </c>
      <c r="AE1141" s="1">
        <f t="shared" si="900"/>
        <v>1.0962948801972727</v>
      </c>
      <c r="AF1141" s="1">
        <f t="shared" si="901"/>
        <v>1.0962948801969474</v>
      </c>
      <c r="AG1141" s="1">
        <f t="shared" si="902"/>
        <v>0.97686313323689444</v>
      </c>
      <c r="AH1141" s="1">
        <f t="shared" si="903"/>
        <v>1.4465764462127524</v>
      </c>
      <c r="AI1141" s="2">
        <f t="shared" si="878"/>
        <v>24.483642187263431</v>
      </c>
      <c r="AJ1141" s="1">
        <f>VLOOKUP(AI1141,Graph!$D$3:$M$50,col)</f>
        <v>6.1000000000000004E-3</v>
      </c>
      <c r="AK1141" s="1">
        <f>VLOOKUP(AI1141,Graph!$D$3:$M$50,col+1)</f>
        <v>4.8999999999999998E-3</v>
      </c>
      <c r="AL1141" s="1">
        <f t="shared" si="904"/>
        <v>5.3E-3</v>
      </c>
      <c r="AM1141" s="1">
        <f t="shared" si="879"/>
        <v>0.64031666666666653</v>
      </c>
      <c r="AN1141" s="2">
        <f t="shared" si="905"/>
        <v>1.1346999999999852</v>
      </c>
      <c r="AO1141" s="1">
        <f t="shared" si="906"/>
        <v>5.3431231237466847E-2</v>
      </c>
      <c r="AP1141" s="1">
        <f t="shared" si="907"/>
        <v>1.0962948801969359</v>
      </c>
      <c r="AQ1141" s="1">
        <f t="shared" si="908"/>
        <v>1.0962948801969357</v>
      </c>
      <c r="AR1141" s="1">
        <f t="shared" si="909"/>
        <v>1.0962948801969354</v>
      </c>
      <c r="AS1141" s="1">
        <f t="shared" si="910"/>
        <v>1.0962948801969354</v>
      </c>
      <c r="AT1141" s="1">
        <f t="shared" si="911"/>
        <v>0.97686313323689444</v>
      </c>
      <c r="AU1141" s="1">
        <f t="shared" si="912"/>
        <v>1.4465764462127366</v>
      </c>
      <c r="AV1141" s="2">
        <f t="shared" si="913"/>
        <v>1140</v>
      </c>
      <c r="AW1141" s="1">
        <f t="shared" si="914"/>
        <v>1446.5764462127365</v>
      </c>
      <c r="AX1141" s="1">
        <f t="shared" si="915"/>
        <v>0.97686313323689444</v>
      </c>
      <c r="AY1141" s="1">
        <f t="shared" si="916"/>
        <v>1.0962948801969354</v>
      </c>
      <c r="AZ1141" s="1">
        <f t="shared" si="917"/>
        <v>5.3E-3</v>
      </c>
      <c r="BA1141" s="1">
        <f t="shared" si="918"/>
        <v>24.483642187263431</v>
      </c>
    </row>
    <row r="1142" spans="1:53">
      <c r="A1142" s="2">
        <f t="shared" si="883"/>
        <v>1.1409999999999851</v>
      </c>
      <c r="B1142" s="1">
        <f t="shared" si="873"/>
        <v>1.210876833333318</v>
      </c>
      <c r="C1142" s="1">
        <f t="shared" si="884"/>
        <v>5.5733762031077785E-2</v>
      </c>
      <c r="D1142" s="1">
        <f t="shared" si="874"/>
        <v>1.1013224650329247</v>
      </c>
      <c r="E1142" s="1">
        <f t="shared" si="919"/>
        <v>1.1013721630939799</v>
      </c>
      <c r="F1142" s="1">
        <f t="shared" si="919"/>
        <v>1.1013740192383681</v>
      </c>
      <c r="G1142" s="1">
        <f t="shared" si="919"/>
        <v>1.1013740885463077</v>
      </c>
      <c r="H1142" s="1">
        <f t="shared" si="885"/>
        <v>1.4896571598645547</v>
      </c>
      <c r="I1142" s="1">
        <f t="shared" si="875"/>
        <v>24.724318917916779</v>
      </c>
      <c r="J1142" s="1">
        <f>VLOOKUP($I1142,Graph!$D$3:$M$50,col)</f>
        <v>6.1000000000000004E-3</v>
      </c>
      <c r="K1142" s="1">
        <f>VLOOKUP($I1142,Graph!$D$3:$M$50,col+1)</f>
        <v>4.8999999999999998E-3</v>
      </c>
      <c r="L1142" s="1">
        <f t="shared" si="886"/>
        <v>5.3E-3</v>
      </c>
      <c r="M1142" s="1">
        <f t="shared" si="881"/>
        <v>0.64031666666666653</v>
      </c>
      <c r="N1142" s="1">
        <f t="shared" si="887"/>
        <v>1.1356999999999851</v>
      </c>
      <c r="O1142" s="1">
        <f t="shared" si="888"/>
        <v>5.3433441946303339E-2</v>
      </c>
      <c r="P1142" s="1">
        <f t="shared" si="889"/>
        <v>1.0964744775789035</v>
      </c>
      <c r="Q1142" s="1">
        <f t="shared" si="890"/>
        <v>1.0963058733300159</v>
      </c>
      <c r="R1142" s="1">
        <f t="shared" si="891"/>
        <v>1.0962999274540919</v>
      </c>
      <c r="S1142" s="1">
        <f t="shared" si="892"/>
        <v>1.0962997175960543</v>
      </c>
      <c r="T1142" s="1">
        <f t="shared" si="893"/>
        <v>0.97686913162543632</v>
      </c>
      <c r="U1142" s="1">
        <f t="shared" si="894"/>
        <v>1.448495539412695</v>
      </c>
      <c r="V1142" s="2">
        <f t="shared" si="876"/>
        <v>24.494464435561024</v>
      </c>
      <c r="W1142" s="1">
        <f>VLOOKUP(V1142,Graph!$D$3:$M$50,col)</f>
        <v>6.1000000000000004E-3</v>
      </c>
      <c r="X1142" s="1">
        <f>VLOOKUP(V1142,Graph!$D$3:$M$50,col+1)</f>
        <v>4.8999999999999998E-3</v>
      </c>
      <c r="Y1142" s="1">
        <f t="shared" si="895"/>
        <v>5.3E-3</v>
      </c>
      <c r="Z1142" s="1">
        <f t="shared" si="877"/>
        <v>0.64031666666666653</v>
      </c>
      <c r="AA1142" s="2">
        <f t="shared" si="896"/>
        <v>1.1356999999999851</v>
      </c>
      <c r="AB1142" s="1">
        <f t="shared" si="897"/>
        <v>5.3433441946303339E-2</v>
      </c>
      <c r="AC1142" s="1">
        <f t="shared" si="898"/>
        <v>1.0962997101889558</v>
      </c>
      <c r="AD1142" s="1">
        <f t="shared" si="899"/>
        <v>1.096299709927516</v>
      </c>
      <c r="AE1142" s="1">
        <f t="shared" si="900"/>
        <v>1.0962997099182885</v>
      </c>
      <c r="AF1142" s="1">
        <f t="shared" si="901"/>
        <v>1.0962997099179628</v>
      </c>
      <c r="AG1142" s="1">
        <f t="shared" si="902"/>
        <v>0.97686913162543632</v>
      </c>
      <c r="AH1142" s="1">
        <f t="shared" si="903"/>
        <v>1.44849552926795</v>
      </c>
      <c r="AI1142" s="2">
        <f t="shared" si="878"/>
        <v>24.494464378377529</v>
      </c>
      <c r="AJ1142" s="1">
        <f>VLOOKUP(AI1142,Graph!$D$3:$M$50,col)</f>
        <v>6.1000000000000004E-3</v>
      </c>
      <c r="AK1142" s="1">
        <f>VLOOKUP(AI1142,Graph!$D$3:$M$50,col+1)</f>
        <v>4.8999999999999998E-3</v>
      </c>
      <c r="AL1142" s="1">
        <f t="shared" si="904"/>
        <v>5.3E-3</v>
      </c>
      <c r="AM1142" s="1">
        <f t="shared" si="879"/>
        <v>0.64031666666666653</v>
      </c>
      <c r="AN1142" s="2">
        <f t="shared" si="905"/>
        <v>1.1356999999999851</v>
      </c>
      <c r="AO1142" s="1">
        <f t="shared" si="906"/>
        <v>5.3433441946303339E-2</v>
      </c>
      <c r="AP1142" s="1">
        <f t="shared" si="907"/>
        <v>1.0962997099179512</v>
      </c>
      <c r="AQ1142" s="1">
        <f t="shared" si="908"/>
        <v>1.0962997099179508</v>
      </c>
      <c r="AR1142" s="1">
        <f t="shared" si="909"/>
        <v>1.096299709917951</v>
      </c>
      <c r="AS1142" s="1">
        <f t="shared" si="910"/>
        <v>1.0962997099179508</v>
      </c>
      <c r="AT1142" s="1">
        <f t="shared" si="911"/>
        <v>0.97686913162543632</v>
      </c>
      <c r="AU1142" s="1">
        <f t="shared" si="912"/>
        <v>1.448495529267934</v>
      </c>
      <c r="AV1142" s="2">
        <f t="shared" si="913"/>
        <v>1141</v>
      </c>
      <c r="AW1142" s="1">
        <f t="shared" si="914"/>
        <v>1448.495529267934</v>
      </c>
      <c r="AX1142" s="1">
        <f t="shared" si="915"/>
        <v>0.97686913162543632</v>
      </c>
      <c r="AY1142" s="1">
        <f t="shared" si="916"/>
        <v>1.0962997099179508</v>
      </c>
      <c r="AZ1142" s="1">
        <f t="shared" si="917"/>
        <v>5.3E-3</v>
      </c>
      <c r="BA1142" s="1">
        <f t="shared" si="918"/>
        <v>24.494464378377529</v>
      </c>
    </row>
    <row r="1143" spans="1:53">
      <c r="A1143" s="2">
        <f t="shared" si="883"/>
        <v>1.141999999999985</v>
      </c>
      <c r="B1143" s="1">
        <f t="shared" si="873"/>
        <v>1.2119179999999845</v>
      </c>
      <c r="C1143" s="1">
        <f t="shared" si="884"/>
        <v>5.5735608474512338E-2</v>
      </c>
      <c r="D1143" s="1">
        <f t="shared" si="874"/>
        <v>1.101326420131127</v>
      </c>
      <c r="E1143" s="1">
        <f t="shared" si="919"/>
        <v>1.1013762699872467</v>
      </c>
      <c r="F1143" s="1">
        <f t="shared" si="919"/>
        <v>1.1013781318852733</v>
      </c>
      <c r="G1143" s="1">
        <f t="shared" si="919"/>
        <v>1.1013782014111522</v>
      </c>
      <c r="H1143" s="1">
        <f t="shared" si="885"/>
        <v>1.4916215163891418</v>
      </c>
      <c r="I1143" s="1">
        <f t="shared" si="875"/>
        <v>24.735181830114918</v>
      </c>
      <c r="J1143" s="1">
        <f>VLOOKUP($I1143,Graph!$D$3:$M$50,col)</f>
        <v>6.1000000000000004E-3</v>
      </c>
      <c r="K1143" s="1">
        <f>VLOOKUP($I1143,Graph!$D$3:$M$50,col+1)</f>
        <v>4.8999999999999998E-3</v>
      </c>
      <c r="L1143" s="1">
        <f t="shared" si="886"/>
        <v>5.3E-3</v>
      </c>
      <c r="M1143" s="1">
        <f t="shared" si="881"/>
        <v>0.64031666666666653</v>
      </c>
      <c r="N1143" s="1">
        <f t="shared" si="887"/>
        <v>1.1366999999999849</v>
      </c>
      <c r="O1143" s="1">
        <f t="shared" si="888"/>
        <v>5.3435648902286206E-2</v>
      </c>
      <c r="P1143" s="1">
        <f t="shared" si="889"/>
        <v>1.0964792851926524</v>
      </c>
      <c r="Q1143" s="1">
        <f t="shared" si="890"/>
        <v>1.0963106947856311</v>
      </c>
      <c r="R1143" s="1">
        <f t="shared" si="891"/>
        <v>1.0963047490715938</v>
      </c>
      <c r="S1143" s="1">
        <f t="shared" si="892"/>
        <v>1.0963045392077786</v>
      </c>
      <c r="T1143" s="1">
        <f t="shared" si="893"/>
        <v>0.97687511952116501</v>
      </c>
      <c r="U1143" s="1">
        <f t="shared" si="894"/>
        <v>1.4504154708789012</v>
      </c>
      <c r="V1143" s="2">
        <f t="shared" si="876"/>
        <v>24.505281850172096</v>
      </c>
      <c r="W1143" s="1">
        <f>VLOOKUP(V1143,Graph!$D$3:$M$50,col)</f>
        <v>6.1000000000000004E-3</v>
      </c>
      <c r="X1143" s="1">
        <f>VLOOKUP(V1143,Graph!$D$3:$M$50,col+1)</f>
        <v>4.8999999999999998E-3</v>
      </c>
      <c r="Y1143" s="1">
        <f t="shared" si="895"/>
        <v>5.3E-3</v>
      </c>
      <c r="Z1143" s="1">
        <f t="shared" si="877"/>
        <v>0.64031666666666653</v>
      </c>
      <c r="AA1143" s="2">
        <f t="shared" si="896"/>
        <v>1.1366999999999849</v>
      </c>
      <c r="AB1143" s="1">
        <f t="shared" si="897"/>
        <v>5.3435648902286206E-2</v>
      </c>
      <c r="AC1143" s="1">
        <f t="shared" si="898"/>
        <v>1.0963045318000699</v>
      </c>
      <c r="AD1143" s="1">
        <f t="shared" si="899"/>
        <v>1.0963045315385949</v>
      </c>
      <c r="AE1143" s="1">
        <f t="shared" si="900"/>
        <v>1.0963045315293651</v>
      </c>
      <c r="AF1143" s="1">
        <f t="shared" si="901"/>
        <v>1.0963045315290394</v>
      </c>
      <c r="AG1143" s="1">
        <f t="shared" si="902"/>
        <v>0.97687511952116501</v>
      </c>
      <c r="AH1143" s="1">
        <f t="shared" si="903"/>
        <v>1.4504154607198974</v>
      </c>
      <c r="AI1143" s="2">
        <f t="shared" si="878"/>
        <v>24.505281792958769</v>
      </c>
      <c r="AJ1143" s="1">
        <f>VLOOKUP(AI1143,Graph!$D$3:$M$50,col)</f>
        <v>6.1000000000000004E-3</v>
      </c>
      <c r="AK1143" s="1">
        <f>VLOOKUP(AI1143,Graph!$D$3:$M$50,col+1)</f>
        <v>4.8999999999999998E-3</v>
      </c>
      <c r="AL1143" s="1">
        <f t="shared" si="904"/>
        <v>5.3E-3</v>
      </c>
      <c r="AM1143" s="1">
        <f t="shared" si="879"/>
        <v>0.64031666666666653</v>
      </c>
      <c r="AN1143" s="2">
        <f t="shared" si="905"/>
        <v>1.1366999999999849</v>
      </c>
      <c r="AO1143" s="1">
        <f t="shared" si="906"/>
        <v>5.3435648902286206E-2</v>
      </c>
      <c r="AP1143" s="1">
        <f t="shared" si="907"/>
        <v>1.0963045315290278</v>
      </c>
      <c r="AQ1143" s="1">
        <f t="shared" si="908"/>
        <v>1.0963045315290276</v>
      </c>
      <c r="AR1143" s="1">
        <f t="shared" si="909"/>
        <v>1.0963045315290278</v>
      </c>
      <c r="AS1143" s="1">
        <f t="shared" si="910"/>
        <v>1.0963045315290276</v>
      </c>
      <c r="AT1143" s="1">
        <f t="shared" si="911"/>
        <v>0.97687511952116501</v>
      </c>
      <c r="AU1143" s="1">
        <f t="shared" si="912"/>
        <v>1.4504154607198816</v>
      </c>
      <c r="AV1143" s="2">
        <f t="shared" si="913"/>
        <v>1142</v>
      </c>
      <c r="AW1143" s="1">
        <f t="shared" si="914"/>
        <v>1450.4154607198816</v>
      </c>
      <c r="AX1143" s="1">
        <f t="shared" si="915"/>
        <v>0.97687511952116501</v>
      </c>
      <c r="AY1143" s="1">
        <f t="shared" si="916"/>
        <v>1.0963045315290276</v>
      </c>
      <c r="AZ1143" s="1">
        <f t="shared" si="917"/>
        <v>5.3E-3</v>
      </c>
      <c r="BA1143" s="1">
        <f t="shared" si="918"/>
        <v>24.505281792958769</v>
      </c>
    </row>
    <row r="1144" spans="1:53">
      <c r="A1144" s="2">
        <f t="shared" si="883"/>
        <v>1.1429999999999849</v>
      </c>
      <c r="B1144" s="1">
        <f t="shared" si="873"/>
        <v>1.212959166666651</v>
      </c>
      <c r="C1144" s="1">
        <f t="shared" si="884"/>
        <v>5.5737451778593773E-2</v>
      </c>
      <c r="D1144" s="1">
        <f t="shared" si="874"/>
        <v>1.1013303685473095</v>
      </c>
      <c r="E1144" s="1">
        <f t="shared" si="919"/>
        <v>1.1013803699608933</v>
      </c>
      <c r="F1144" s="1">
        <f t="shared" si="919"/>
        <v>1.1013822376040554</v>
      </c>
      <c r="G1144" s="1">
        <f t="shared" si="919"/>
        <v>1.1013823073475706</v>
      </c>
      <c r="H1144" s="1">
        <f t="shared" si="885"/>
        <v>1.4935867359539903</v>
      </c>
      <c r="I1144" s="1">
        <f t="shared" si="875"/>
        <v>24.746039975728483</v>
      </c>
      <c r="J1144" s="1">
        <f>VLOOKUP($I1144,Graph!$D$3:$M$50,col)</f>
        <v>6.1000000000000004E-3</v>
      </c>
      <c r="K1144" s="1">
        <f>VLOOKUP($I1144,Graph!$D$3:$M$50,col+1)</f>
        <v>4.8999999999999998E-3</v>
      </c>
      <c r="L1144" s="1">
        <f t="shared" si="886"/>
        <v>5.3E-3</v>
      </c>
      <c r="M1144" s="1">
        <f t="shared" si="881"/>
        <v>0.64031666666666653</v>
      </c>
      <c r="N1144" s="1">
        <f t="shared" si="887"/>
        <v>1.1376999999999848</v>
      </c>
      <c r="O1144" s="1">
        <f t="shared" si="888"/>
        <v>5.3437852114961992E-2</v>
      </c>
      <c r="P1144" s="1">
        <f t="shared" si="889"/>
        <v>1.0964840847365993</v>
      </c>
      <c r="Q1144" s="1">
        <f t="shared" si="890"/>
        <v>1.0963155081517924</v>
      </c>
      <c r="R1144" s="1">
        <f t="shared" si="891"/>
        <v>1.0963095625995469</v>
      </c>
      <c r="S1144" s="1">
        <f t="shared" si="892"/>
        <v>1.0963093527299701</v>
      </c>
      <c r="T1144" s="1">
        <f t="shared" si="893"/>
        <v>0.97688109695158831</v>
      </c>
      <c r="U1144" s="1">
        <f t="shared" si="894"/>
        <v>1.4523362503669699</v>
      </c>
      <c r="V1144" s="2">
        <f t="shared" si="876"/>
        <v>24.516094494565866</v>
      </c>
      <c r="W1144" s="1">
        <f>VLOOKUP(V1144,Graph!$D$3:$M$50,col)</f>
        <v>6.1000000000000004E-3</v>
      </c>
      <c r="X1144" s="1">
        <f>VLOOKUP(V1144,Graph!$D$3:$M$50,col+1)</f>
        <v>4.8999999999999998E-3</v>
      </c>
      <c r="Y1144" s="1">
        <f t="shared" si="895"/>
        <v>5.3E-3</v>
      </c>
      <c r="Z1144" s="1">
        <f t="shared" si="877"/>
        <v>0.64031666666666653</v>
      </c>
      <c r="AA1144" s="2">
        <f t="shared" si="896"/>
        <v>1.1376999999999848</v>
      </c>
      <c r="AB1144" s="1">
        <f t="shared" si="897"/>
        <v>5.3437852114961992E-2</v>
      </c>
      <c r="AC1144" s="1">
        <f t="shared" si="898"/>
        <v>1.0963093453216533</v>
      </c>
      <c r="AD1144" s="1">
        <f t="shared" si="899"/>
        <v>1.0963093450601422</v>
      </c>
      <c r="AE1144" s="1">
        <f t="shared" si="900"/>
        <v>1.0963093450509109</v>
      </c>
      <c r="AF1144" s="1">
        <f t="shared" si="901"/>
        <v>1.0963093450505852</v>
      </c>
      <c r="AG1144" s="1">
        <f t="shared" si="902"/>
        <v>0.97688109695158831</v>
      </c>
      <c r="AH1144" s="1">
        <f t="shared" si="903"/>
        <v>1.4523362401937017</v>
      </c>
      <c r="AI1144" s="2">
        <f t="shared" si="878"/>
        <v>24.516094437322739</v>
      </c>
      <c r="AJ1144" s="1">
        <f>VLOOKUP(AI1144,Graph!$D$3:$M$50,col)</f>
        <v>6.1000000000000004E-3</v>
      </c>
      <c r="AK1144" s="1">
        <f>VLOOKUP(AI1144,Graph!$D$3:$M$50,col+1)</f>
        <v>4.8999999999999998E-3</v>
      </c>
      <c r="AL1144" s="1">
        <f t="shared" si="904"/>
        <v>5.3E-3</v>
      </c>
      <c r="AM1144" s="1">
        <f t="shared" si="879"/>
        <v>0.64031666666666653</v>
      </c>
      <c r="AN1144" s="2">
        <f t="shared" si="905"/>
        <v>1.1376999999999848</v>
      </c>
      <c r="AO1144" s="1">
        <f t="shared" si="906"/>
        <v>5.3437852114961992E-2</v>
      </c>
      <c r="AP1144" s="1">
        <f t="shared" si="907"/>
        <v>1.0963093450505736</v>
      </c>
      <c r="AQ1144" s="1">
        <f t="shared" si="908"/>
        <v>1.096309345050573</v>
      </c>
      <c r="AR1144" s="1">
        <f t="shared" si="909"/>
        <v>1.0963093450505732</v>
      </c>
      <c r="AS1144" s="1">
        <f t="shared" si="910"/>
        <v>1.096309345050573</v>
      </c>
      <c r="AT1144" s="1">
        <f t="shared" si="911"/>
        <v>0.97688109695158831</v>
      </c>
      <c r="AU1144" s="1">
        <f t="shared" si="912"/>
        <v>1.4523362401936855</v>
      </c>
      <c r="AV1144" s="2">
        <f t="shared" si="913"/>
        <v>1143</v>
      </c>
      <c r="AW1144" s="1">
        <f t="shared" si="914"/>
        <v>1452.3362401936854</v>
      </c>
      <c r="AX1144" s="1">
        <f t="shared" si="915"/>
        <v>0.97688109695158831</v>
      </c>
      <c r="AY1144" s="1">
        <f t="shared" si="916"/>
        <v>1.096309345050573</v>
      </c>
      <c r="AZ1144" s="1">
        <f t="shared" si="917"/>
        <v>5.3E-3</v>
      </c>
      <c r="BA1144" s="1">
        <f t="shared" si="918"/>
        <v>24.516094437322739</v>
      </c>
    </row>
    <row r="1145" spans="1:53">
      <c r="A1145" s="2">
        <f t="shared" si="883"/>
        <v>1.1439999999999848</v>
      </c>
      <c r="B1145" s="1">
        <f t="shared" si="873"/>
        <v>1.2140003333333176</v>
      </c>
      <c r="C1145" s="1">
        <f t="shared" si="884"/>
        <v>5.5739291951320886E-2</v>
      </c>
      <c r="D1145" s="1">
        <f t="shared" si="874"/>
        <v>1.1013343102983904</v>
      </c>
      <c r="E1145" s="1">
        <f t="shared" si="919"/>
        <v>1.1013844630323919</v>
      </c>
      <c r="F1145" s="1">
        <f t="shared" si="919"/>
        <v>1.1013863364122058</v>
      </c>
      <c r="G1145" s="1">
        <f t="shared" si="919"/>
        <v>1.1013864063730536</v>
      </c>
      <c r="H1145" s="1">
        <f t="shared" si="885"/>
        <v>1.4955528181801354</v>
      </c>
      <c r="I1145" s="1">
        <f t="shared" si="875"/>
        <v>24.756893361024222</v>
      </c>
      <c r="J1145" s="1">
        <f>VLOOKUP($I1145,Graph!$D$3:$M$50,col)</f>
        <v>6.1000000000000004E-3</v>
      </c>
      <c r="K1145" s="1">
        <f>VLOOKUP($I1145,Graph!$D$3:$M$50,col+1)</f>
        <v>4.8999999999999998E-3</v>
      </c>
      <c r="L1145" s="1">
        <f t="shared" si="886"/>
        <v>5.3E-3</v>
      </c>
      <c r="M1145" s="1">
        <f t="shared" si="881"/>
        <v>0.64031666666666653</v>
      </c>
      <c r="N1145" s="1">
        <f t="shared" si="887"/>
        <v>1.1386999999999847</v>
      </c>
      <c r="O1145" s="1">
        <f t="shared" si="888"/>
        <v>5.3440051593845073E-2</v>
      </c>
      <c r="P1145" s="1">
        <f t="shared" si="889"/>
        <v>1.0964888762310421</v>
      </c>
      <c r="Q1145" s="1">
        <f t="shared" si="890"/>
        <v>1.0963203134488388</v>
      </c>
      <c r="R1145" s="1">
        <f t="shared" si="891"/>
        <v>1.0963143680582901</v>
      </c>
      <c r="S1145" s="1">
        <f t="shared" si="892"/>
        <v>1.0963141581829683</v>
      </c>
      <c r="T1145" s="1">
        <f t="shared" si="893"/>
        <v>0.97688706394411817</v>
      </c>
      <c r="U1145" s="1">
        <f t="shared" si="894"/>
        <v>1.4542578775025066</v>
      </c>
      <c r="V1145" s="2">
        <f t="shared" si="876"/>
        <v>24.526902375044045</v>
      </c>
      <c r="W1145" s="1">
        <f>VLOOKUP(V1145,Graph!$D$3:$M$50,col)</f>
        <v>6.1000000000000004E-3</v>
      </c>
      <c r="X1145" s="1">
        <f>VLOOKUP(V1145,Graph!$D$3:$M$50,col+1)</f>
        <v>4.8999999999999998E-3</v>
      </c>
      <c r="Y1145" s="1">
        <f t="shared" si="895"/>
        <v>5.3E-3</v>
      </c>
      <c r="Z1145" s="1">
        <f t="shared" si="877"/>
        <v>0.64031666666666653</v>
      </c>
      <c r="AA1145" s="2">
        <f t="shared" si="896"/>
        <v>1.1386999999999847</v>
      </c>
      <c r="AB1145" s="1">
        <f t="shared" si="897"/>
        <v>5.3440051593845073E-2</v>
      </c>
      <c r="AC1145" s="1">
        <f t="shared" si="898"/>
        <v>1.0963141507740441</v>
      </c>
      <c r="AD1145" s="1">
        <f t="shared" si="899"/>
        <v>1.0963141505124976</v>
      </c>
      <c r="AE1145" s="1">
        <f t="shared" si="900"/>
        <v>1.0963141505032643</v>
      </c>
      <c r="AF1145" s="1">
        <f t="shared" si="901"/>
        <v>1.0963141505029386</v>
      </c>
      <c r="AG1145" s="1">
        <f t="shared" si="902"/>
        <v>0.97688706394411817</v>
      </c>
      <c r="AH1145" s="1">
        <f t="shared" si="903"/>
        <v>1.4542578673149669</v>
      </c>
      <c r="AI1145" s="2">
        <f t="shared" si="878"/>
        <v>24.526902317771125</v>
      </c>
      <c r="AJ1145" s="1">
        <f>VLOOKUP(AI1145,Graph!$D$3:$M$50,col)</f>
        <v>6.1000000000000004E-3</v>
      </c>
      <c r="AK1145" s="1">
        <f>VLOOKUP(AI1145,Graph!$D$3:$M$50,col+1)</f>
        <v>4.8999999999999998E-3</v>
      </c>
      <c r="AL1145" s="1">
        <f t="shared" si="904"/>
        <v>5.3E-3</v>
      </c>
      <c r="AM1145" s="1">
        <f t="shared" si="879"/>
        <v>0.64031666666666653</v>
      </c>
      <c r="AN1145" s="2">
        <f t="shared" si="905"/>
        <v>1.1386999999999847</v>
      </c>
      <c r="AO1145" s="1">
        <f t="shared" si="906"/>
        <v>5.3440051593845073E-2</v>
      </c>
      <c r="AP1145" s="1">
        <f t="shared" si="907"/>
        <v>1.0963141505029266</v>
      </c>
      <c r="AQ1145" s="1">
        <f t="shared" si="908"/>
        <v>1.0963141505029264</v>
      </c>
      <c r="AR1145" s="1">
        <f t="shared" si="909"/>
        <v>1.0963141505029264</v>
      </c>
      <c r="AS1145" s="1">
        <f t="shared" si="910"/>
        <v>1.0963141505029264</v>
      </c>
      <c r="AT1145" s="1">
        <f t="shared" si="911"/>
        <v>0.97688706394411817</v>
      </c>
      <c r="AU1145" s="1">
        <f t="shared" si="912"/>
        <v>1.4542578673149507</v>
      </c>
      <c r="AV1145" s="2">
        <f t="shared" si="913"/>
        <v>1144</v>
      </c>
      <c r="AW1145" s="1">
        <f t="shared" si="914"/>
        <v>1454.2578673149505</v>
      </c>
      <c r="AX1145" s="1">
        <f t="shared" si="915"/>
        <v>0.97688706394411817</v>
      </c>
      <c r="AY1145" s="1">
        <f t="shared" si="916"/>
        <v>1.0963141505029264</v>
      </c>
      <c r="AZ1145" s="1">
        <f t="shared" si="917"/>
        <v>5.3E-3</v>
      </c>
      <c r="BA1145" s="1">
        <f t="shared" si="918"/>
        <v>24.526902317771125</v>
      </c>
    </row>
    <row r="1146" spans="1:53">
      <c r="A1146" s="2">
        <f t="shared" si="883"/>
        <v>1.1449999999999847</v>
      </c>
      <c r="B1146" s="1">
        <f t="shared" si="873"/>
        <v>1.2150414999999843</v>
      </c>
      <c r="C1146" s="1">
        <f t="shared" si="884"/>
        <v>5.5741129000665329E-2</v>
      </c>
      <c r="D1146" s="1">
        <f t="shared" si="874"/>
        <v>1.1013382454012302</v>
      </c>
      <c r="E1146" s="1">
        <f t="shared" si="919"/>
        <v>1.1013885492191562</v>
      </c>
      <c r="F1146" s="1">
        <f t="shared" si="919"/>
        <v>1.1013904283271552</v>
      </c>
      <c r="G1146" s="1">
        <f t="shared" si="919"/>
        <v>1.101390498505034</v>
      </c>
      <c r="H1146" s="1">
        <f t="shared" si="885"/>
        <v>1.4975197626891108</v>
      </c>
      <c r="I1146" s="1">
        <f t="shared" si="875"/>
        <v>24.767741992255189</v>
      </c>
      <c r="J1146" s="1">
        <f>VLOOKUP($I1146,Graph!$D$3:$M$50,col)</f>
        <v>6.1000000000000004E-3</v>
      </c>
      <c r="K1146" s="1">
        <f>VLOOKUP($I1146,Graph!$D$3:$M$50,col+1)</f>
        <v>4.8999999999999998E-3</v>
      </c>
      <c r="L1146" s="1">
        <f t="shared" si="886"/>
        <v>5.3E-3</v>
      </c>
      <c r="M1146" s="1">
        <f t="shared" si="881"/>
        <v>0.64031666666666653</v>
      </c>
      <c r="N1146" s="1">
        <f t="shared" si="887"/>
        <v>1.1396999999999846</v>
      </c>
      <c r="O1146" s="1">
        <f t="shared" si="888"/>
        <v>5.3442247348417453E-2</v>
      </c>
      <c r="P1146" s="1">
        <f t="shared" si="889"/>
        <v>1.0964936596962116</v>
      </c>
      <c r="Q1146" s="1">
        <f t="shared" si="890"/>
        <v>1.0963251106970424</v>
      </c>
      <c r="R1146" s="1">
        <f t="shared" si="891"/>
        <v>1.0963191654680944</v>
      </c>
      <c r="S1146" s="1">
        <f t="shared" si="892"/>
        <v>1.0963189555870434</v>
      </c>
      <c r="T1146" s="1">
        <f t="shared" si="893"/>
        <v>0.97689302052607085</v>
      </c>
      <c r="U1146" s="1">
        <f t="shared" si="894"/>
        <v>1.4561803519116086</v>
      </c>
      <c r="V1146" s="2">
        <f t="shared" si="876"/>
        <v>24.537705497894464</v>
      </c>
      <c r="W1146" s="1">
        <f>VLOOKUP(V1146,Graph!$D$3:$M$50,col)</f>
        <v>6.1000000000000004E-3</v>
      </c>
      <c r="X1146" s="1">
        <f>VLOOKUP(V1146,Graph!$D$3:$M$50,col+1)</f>
        <v>4.8999999999999998E-3</v>
      </c>
      <c r="Y1146" s="1">
        <f t="shared" si="895"/>
        <v>5.3E-3</v>
      </c>
      <c r="Z1146" s="1">
        <f t="shared" si="877"/>
        <v>0.64031666666666653</v>
      </c>
      <c r="AA1146" s="2">
        <f t="shared" si="896"/>
        <v>1.1396999999999846</v>
      </c>
      <c r="AB1146" s="1">
        <f t="shared" si="897"/>
        <v>5.3442247348417453E-2</v>
      </c>
      <c r="AC1146" s="1">
        <f t="shared" si="898"/>
        <v>1.0963189481775133</v>
      </c>
      <c r="AD1146" s="1">
        <f t="shared" si="899"/>
        <v>1.096318947915931</v>
      </c>
      <c r="AE1146" s="1">
        <f t="shared" si="900"/>
        <v>1.0963189479066964</v>
      </c>
      <c r="AF1146" s="1">
        <f t="shared" si="901"/>
        <v>1.0963189479063702</v>
      </c>
      <c r="AG1146" s="1">
        <f t="shared" si="902"/>
        <v>0.97689302052607085</v>
      </c>
      <c r="AH1146" s="1">
        <f t="shared" si="903"/>
        <v>1.4561803417097918</v>
      </c>
      <c r="AI1146" s="2">
        <f t="shared" si="878"/>
        <v>24.537705440591768</v>
      </c>
      <c r="AJ1146" s="1">
        <f>VLOOKUP(AI1146,Graph!$D$3:$M$50,col)</f>
        <v>6.1000000000000004E-3</v>
      </c>
      <c r="AK1146" s="1">
        <f>VLOOKUP(AI1146,Graph!$D$3:$M$50,col+1)</f>
        <v>4.8999999999999998E-3</v>
      </c>
      <c r="AL1146" s="1">
        <f t="shared" si="904"/>
        <v>5.3E-3</v>
      </c>
      <c r="AM1146" s="1">
        <f t="shared" si="879"/>
        <v>0.64031666666666653</v>
      </c>
      <c r="AN1146" s="2">
        <f t="shared" si="905"/>
        <v>1.1396999999999846</v>
      </c>
      <c r="AO1146" s="1">
        <f t="shared" si="906"/>
        <v>5.3442247348417453E-2</v>
      </c>
      <c r="AP1146" s="1">
        <f t="shared" si="907"/>
        <v>1.0963189479063589</v>
      </c>
      <c r="AQ1146" s="1">
        <f t="shared" si="908"/>
        <v>1.0963189479063586</v>
      </c>
      <c r="AR1146" s="1">
        <f t="shared" si="909"/>
        <v>1.0963189479063584</v>
      </c>
      <c r="AS1146" s="1">
        <f t="shared" si="910"/>
        <v>1.0963189479063582</v>
      </c>
      <c r="AT1146" s="1">
        <f t="shared" si="911"/>
        <v>0.97689302052607085</v>
      </c>
      <c r="AU1146" s="1">
        <f t="shared" si="912"/>
        <v>1.4561803417097756</v>
      </c>
      <c r="AV1146" s="2">
        <f t="shared" si="913"/>
        <v>1145</v>
      </c>
      <c r="AW1146" s="1">
        <f t="shared" si="914"/>
        <v>1456.1803417097756</v>
      </c>
      <c r="AX1146" s="1">
        <f t="shared" si="915"/>
        <v>0.97689302052607085</v>
      </c>
      <c r="AY1146" s="1">
        <f t="shared" si="916"/>
        <v>1.0963189479063582</v>
      </c>
      <c r="AZ1146" s="1">
        <f t="shared" si="917"/>
        <v>5.3E-3</v>
      </c>
      <c r="BA1146" s="1">
        <f t="shared" si="918"/>
        <v>24.537705440591768</v>
      </c>
    </row>
    <row r="1147" spans="1:53">
      <c r="A1147" s="2">
        <f t="shared" si="883"/>
        <v>1.1459999999999846</v>
      </c>
      <c r="B1147" s="1">
        <f t="shared" si="873"/>
        <v>1.2160826666666509</v>
      </c>
      <c r="C1147" s="1">
        <f t="shared" si="884"/>
        <v>5.5742962934571781E-2</v>
      </c>
      <c r="D1147" s="1">
        <f t="shared" si="874"/>
        <v>1.1013421738726328</v>
      </c>
      <c r="E1147" s="1">
        <f t="shared" si="919"/>
        <v>1.1013926285385407</v>
      </c>
      <c r="F1147" s="1">
        <f t="shared" si="919"/>
        <v>1.1013945133662777</v>
      </c>
      <c r="G1147" s="1">
        <f t="shared" si="919"/>
        <v>1.1013945837608858</v>
      </c>
      <c r="H1147" s="1">
        <f t="shared" si="885"/>
        <v>1.4994875691029483</v>
      </c>
      <c r="I1147" s="1">
        <f t="shared" si="875"/>
        <v>24.778585875660735</v>
      </c>
      <c r="J1147" s="1">
        <f>VLOOKUP($I1147,Graph!$D$3:$M$50,col)</f>
        <v>6.1000000000000004E-3</v>
      </c>
      <c r="K1147" s="1">
        <f>VLOOKUP($I1147,Graph!$D$3:$M$50,col+1)</f>
        <v>4.8999999999999998E-3</v>
      </c>
      <c r="L1147" s="1">
        <f t="shared" si="886"/>
        <v>5.3E-3</v>
      </c>
      <c r="M1147" s="1">
        <f t="shared" si="881"/>
        <v>0.64031666666666653</v>
      </c>
      <c r="N1147" s="1">
        <f t="shared" si="887"/>
        <v>1.1406999999999845</v>
      </c>
      <c r="O1147" s="1">
        <f t="shared" si="888"/>
        <v>5.3444439388129185E-2</v>
      </c>
      <c r="P1147" s="1">
        <f t="shared" si="889"/>
        <v>1.0964984351522709</v>
      </c>
      <c r="Q1147" s="1">
        <f t="shared" si="890"/>
        <v>1.0963298999166058</v>
      </c>
      <c r="R1147" s="1">
        <f t="shared" si="891"/>
        <v>1.0963239548491628</v>
      </c>
      <c r="S1147" s="1">
        <f t="shared" si="892"/>
        <v>1.096323744962399</v>
      </c>
      <c r="T1147" s="1">
        <f t="shared" si="893"/>
        <v>0.97689896672466781</v>
      </c>
      <c r="U1147" s="1">
        <f t="shared" si="894"/>
        <v>1.4581036732208716</v>
      </c>
      <c r="V1147" s="2">
        <f t="shared" si="876"/>
        <v>24.548503869391148</v>
      </c>
      <c r="W1147" s="1">
        <f>VLOOKUP(V1147,Graph!$D$3:$M$50,col)</f>
        <v>6.1000000000000004E-3</v>
      </c>
      <c r="X1147" s="1">
        <f>VLOOKUP(V1147,Graph!$D$3:$M$50,col+1)</f>
        <v>4.8999999999999998E-3</v>
      </c>
      <c r="Y1147" s="1">
        <f t="shared" si="895"/>
        <v>5.3E-3</v>
      </c>
      <c r="Z1147" s="1">
        <f t="shared" si="877"/>
        <v>0.64031666666666653</v>
      </c>
      <c r="AA1147" s="2">
        <f t="shared" si="896"/>
        <v>1.1406999999999845</v>
      </c>
      <c r="AB1147" s="1">
        <f t="shared" si="897"/>
        <v>5.3444439388129185E-2</v>
      </c>
      <c r="AC1147" s="1">
        <f t="shared" si="898"/>
        <v>1.0963237375522645</v>
      </c>
      <c r="AD1147" s="1">
        <f t="shared" si="899"/>
        <v>1.0963237372906469</v>
      </c>
      <c r="AE1147" s="1">
        <f t="shared" si="900"/>
        <v>1.0963237372814101</v>
      </c>
      <c r="AF1147" s="1">
        <f t="shared" si="901"/>
        <v>1.0963237372810839</v>
      </c>
      <c r="AG1147" s="1">
        <f t="shared" si="902"/>
        <v>0.97689896672466781</v>
      </c>
      <c r="AH1147" s="1">
        <f t="shared" si="903"/>
        <v>1.4581036630047708</v>
      </c>
      <c r="AI1147" s="2">
        <f t="shared" si="878"/>
        <v>24.548503812058694</v>
      </c>
      <c r="AJ1147" s="1">
        <f>VLOOKUP(AI1147,Graph!$D$3:$M$50,col)</f>
        <v>6.1000000000000004E-3</v>
      </c>
      <c r="AK1147" s="1">
        <f>VLOOKUP(AI1147,Graph!$D$3:$M$50,col+1)</f>
        <v>4.8999999999999998E-3</v>
      </c>
      <c r="AL1147" s="1">
        <f t="shared" si="904"/>
        <v>5.3E-3</v>
      </c>
      <c r="AM1147" s="1">
        <f t="shared" si="879"/>
        <v>0.64031666666666653</v>
      </c>
      <c r="AN1147" s="2">
        <f t="shared" si="905"/>
        <v>1.1406999999999845</v>
      </c>
      <c r="AO1147" s="1">
        <f t="shared" si="906"/>
        <v>5.3444439388129185E-2</v>
      </c>
      <c r="AP1147" s="1">
        <f t="shared" si="907"/>
        <v>1.0963237372810726</v>
      </c>
      <c r="AQ1147" s="1">
        <f t="shared" si="908"/>
        <v>1.0963237372810724</v>
      </c>
      <c r="AR1147" s="1">
        <f t="shared" si="909"/>
        <v>1.0963237372810724</v>
      </c>
      <c r="AS1147" s="1">
        <f t="shared" si="910"/>
        <v>1.0963237372810724</v>
      </c>
      <c r="AT1147" s="1">
        <f t="shared" si="911"/>
        <v>0.97689896672466781</v>
      </c>
      <c r="AU1147" s="1">
        <f t="shared" si="912"/>
        <v>1.4581036630047555</v>
      </c>
      <c r="AV1147" s="2">
        <f t="shared" si="913"/>
        <v>1146</v>
      </c>
      <c r="AW1147" s="1">
        <f t="shared" si="914"/>
        <v>1458.1036630047554</v>
      </c>
      <c r="AX1147" s="1">
        <f t="shared" si="915"/>
        <v>0.97689896672466781</v>
      </c>
      <c r="AY1147" s="1">
        <f t="shared" si="916"/>
        <v>1.0963237372810724</v>
      </c>
      <c r="AZ1147" s="1">
        <f t="shared" si="917"/>
        <v>5.3E-3</v>
      </c>
      <c r="BA1147" s="1">
        <f t="shared" si="918"/>
        <v>24.548503812058694</v>
      </c>
    </row>
    <row r="1148" spans="1:53">
      <c r="A1148" s="2">
        <f t="shared" si="883"/>
        <v>1.1469999999999845</v>
      </c>
      <c r="B1148" s="1">
        <f t="shared" si="873"/>
        <v>1.2171238333333174</v>
      </c>
      <c r="C1148" s="1">
        <f t="shared" si="884"/>
        <v>5.5744793760957957E-2</v>
      </c>
      <c r="D1148" s="1">
        <f t="shared" si="874"/>
        <v>1.1013460957293455</v>
      </c>
      <c r="E1148" s="1">
        <f t="shared" si="919"/>
        <v>1.1013967010078418</v>
      </c>
      <c r="F1148" s="1">
        <f t="shared" si="919"/>
        <v>1.1013985915468876</v>
      </c>
      <c r="G1148" s="1">
        <f t="shared" si="919"/>
        <v>1.1013986621579237</v>
      </c>
      <c r="H1148" s="1">
        <f t="shared" si="885"/>
        <v>1.5014562370441751</v>
      </c>
      <c r="I1148" s="1">
        <f t="shared" si="875"/>
        <v>24.789425017466602</v>
      </c>
      <c r="J1148" s="1">
        <f>VLOOKUP($I1148,Graph!$D$3:$M$50,col)</f>
        <v>6.1000000000000004E-3</v>
      </c>
      <c r="K1148" s="1">
        <f>VLOOKUP($I1148,Graph!$D$3:$M$50,col+1)</f>
        <v>4.8999999999999998E-3</v>
      </c>
      <c r="L1148" s="1">
        <f t="shared" si="886"/>
        <v>5.3E-3</v>
      </c>
      <c r="M1148" s="1">
        <f t="shared" si="881"/>
        <v>0.64031666666666653</v>
      </c>
      <c r="N1148" s="1">
        <f t="shared" si="887"/>
        <v>1.1416999999999844</v>
      </c>
      <c r="O1148" s="1">
        <f t="shared" si="888"/>
        <v>5.3446627722398332E-2</v>
      </c>
      <c r="P1148" s="1">
        <f t="shared" si="889"/>
        <v>1.096503202619316</v>
      </c>
      <c r="Q1148" s="1">
        <f t="shared" si="890"/>
        <v>1.0963346811276646</v>
      </c>
      <c r="R1148" s="1">
        <f t="shared" si="891"/>
        <v>1.0963287362216312</v>
      </c>
      <c r="S1148" s="1">
        <f t="shared" si="892"/>
        <v>1.0963285263291709</v>
      </c>
      <c r="T1148" s="1">
        <f t="shared" si="893"/>
        <v>0.97690490256703522</v>
      </c>
      <c r="U1148" s="1">
        <f t="shared" si="894"/>
        <v>1.4600278410573826</v>
      </c>
      <c r="V1148" s="2">
        <f t="shared" si="876"/>
        <v>24.559297495794358</v>
      </c>
      <c r="W1148" s="1">
        <f>VLOOKUP(V1148,Graph!$D$3:$M$50,col)</f>
        <v>6.1000000000000004E-3</v>
      </c>
      <c r="X1148" s="1">
        <f>VLOOKUP(V1148,Graph!$D$3:$M$50,col+1)</f>
        <v>4.8999999999999998E-3</v>
      </c>
      <c r="Y1148" s="1">
        <f t="shared" si="895"/>
        <v>5.3E-3</v>
      </c>
      <c r="Z1148" s="1">
        <f t="shared" si="877"/>
        <v>0.64031666666666653</v>
      </c>
      <c r="AA1148" s="2">
        <f t="shared" si="896"/>
        <v>1.1416999999999844</v>
      </c>
      <c r="AB1148" s="1">
        <f t="shared" si="897"/>
        <v>5.3446627722398332E-2</v>
      </c>
      <c r="AC1148" s="1">
        <f t="shared" si="898"/>
        <v>1.0963285189184333</v>
      </c>
      <c r="AD1148" s="1">
        <f t="shared" si="899"/>
        <v>1.0963285186567795</v>
      </c>
      <c r="AE1148" s="1">
        <f t="shared" si="900"/>
        <v>1.0963285186475413</v>
      </c>
      <c r="AF1148" s="1">
        <f t="shared" si="901"/>
        <v>1.0963285186472149</v>
      </c>
      <c r="AG1148" s="1">
        <f t="shared" si="902"/>
        <v>0.97690490256703522</v>
      </c>
      <c r="AH1148" s="1">
        <f t="shared" si="903"/>
        <v>1.4600278308269916</v>
      </c>
      <c r="AI1148" s="2">
        <f t="shared" si="878"/>
        <v>24.559297438432154</v>
      </c>
      <c r="AJ1148" s="1">
        <f>VLOOKUP(AI1148,Graph!$D$3:$M$50,col)</f>
        <v>6.1000000000000004E-3</v>
      </c>
      <c r="AK1148" s="1">
        <f>VLOOKUP(AI1148,Graph!$D$3:$M$50,col+1)</f>
        <v>4.8999999999999998E-3</v>
      </c>
      <c r="AL1148" s="1">
        <f t="shared" si="904"/>
        <v>5.3E-3</v>
      </c>
      <c r="AM1148" s="1">
        <f t="shared" si="879"/>
        <v>0.64031666666666653</v>
      </c>
      <c r="AN1148" s="2">
        <f t="shared" si="905"/>
        <v>1.1416999999999844</v>
      </c>
      <c r="AO1148" s="1">
        <f t="shared" si="906"/>
        <v>5.3446627722398332E-2</v>
      </c>
      <c r="AP1148" s="1">
        <f t="shared" si="907"/>
        <v>1.0963285186472036</v>
      </c>
      <c r="AQ1148" s="1">
        <f t="shared" si="908"/>
        <v>1.0963285186472029</v>
      </c>
      <c r="AR1148" s="1">
        <f t="shared" si="909"/>
        <v>1.0963285186472032</v>
      </c>
      <c r="AS1148" s="1">
        <f t="shared" si="910"/>
        <v>1.0963285186472032</v>
      </c>
      <c r="AT1148" s="1">
        <f t="shared" si="911"/>
        <v>0.97690490256703522</v>
      </c>
      <c r="AU1148" s="1">
        <f t="shared" si="912"/>
        <v>1.4600278308269758</v>
      </c>
      <c r="AV1148" s="2">
        <f t="shared" si="913"/>
        <v>1147</v>
      </c>
      <c r="AW1148" s="1">
        <f t="shared" si="914"/>
        <v>1460.0278308269758</v>
      </c>
      <c r="AX1148" s="1">
        <f t="shared" si="915"/>
        <v>0.97690490256703522</v>
      </c>
      <c r="AY1148" s="1">
        <f t="shared" si="916"/>
        <v>1.0963285186472032</v>
      </c>
      <c r="AZ1148" s="1">
        <f t="shared" si="917"/>
        <v>5.3E-3</v>
      </c>
      <c r="BA1148" s="1">
        <f t="shared" si="918"/>
        <v>24.559297438432154</v>
      </c>
    </row>
    <row r="1149" spans="1:53">
      <c r="A1149" s="2">
        <f t="shared" si="883"/>
        <v>1.1479999999999844</v>
      </c>
      <c r="B1149" s="1">
        <f t="shared" si="873"/>
        <v>1.218164999999984</v>
      </c>
      <c r="C1149" s="1">
        <f t="shared" si="884"/>
        <v>5.5746621487714719E-2</v>
      </c>
      <c r="D1149" s="1">
        <f t="shared" si="874"/>
        <v>1.1013500109880592</v>
      </c>
      <c r="E1149" s="1">
        <f t="shared" si="919"/>
        <v>1.1014007666442971</v>
      </c>
      <c r="F1149" s="1">
        <f t="shared" si="919"/>
        <v>1.1014026628862419</v>
      </c>
      <c r="G1149" s="1">
        <f t="shared" si="919"/>
        <v>1.1014027337134054</v>
      </c>
      <c r="H1149" s="1">
        <f t="shared" si="885"/>
        <v>1.5034257661358166</v>
      </c>
      <c r="I1149" s="1">
        <f t="shared" si="875"/>
        <v>24.800259423884945</v>
      </c>
      <c r="J1149" s="1">
        <f>VLOOKUP($I1149,Graph!$D$3:$M$50,col)</f>
        <v>6.1000000000000004E-3</v>
      </c>
      <c r="K1149" s="1">
        <f>VLOOKUP($I1149,Graph!$D$3:$M$50,col+1)</f>
        <v>4.8999999999999998E-3</v>
      </c>
      <c r="L1149" s="1">
        <f t="shared" si="886"/>
        <v>5.3E-3</v>
      </c>
      <c r="M1149" s="1">
        <f t="shared" si="881"/>
        <v>0.64031666666666653</v>
      </c>
      <c r="N1149" s="1">
        <f t="shared" si="887"/>
        <v>1.1426999999999843</v>
      </c>
      <c r="O1149" s="1">
        <f t="shared" si="888"/>
        <v>5.3448812360611136E-2</v>
      </c>
      <c r="P1149" s="1">
        <f t="shared" si="889"/>
        <v>1.0965079621173741</v>
      </c>
      <c r="Q1149" s="1">
        <f t="shared" si="890"/>
        <v>1.0963394543502876</v>
      </c>
      <c r="R1149" s="1">
        <f t="shared" si="891"/>
        <v>1.0963335096055671</v>
      </c>
      <c r="S1149" s="1">
        <f t="shared" si="892"/>
        <v>1.0963332997074271</v>
      </c>
      <c r="T1149" s="1">
        <f t="shared" si="893"/>
        <v>0.97691082808020457</v>
      </c>
      <c r="U1149" s="1">
        <f t="shared" si="894"/>
        <v>1.4619528550487209</v>
      </c>
      <c r="V1149" s="2">
        <f t="shared" si="876"/>
        <v>24.570086383350603</v>
      </c>
      <c r="W1149" s="1">
        <f>VLOOKUP(V1149,Graph!$D$3:$M$50,col)</f>
        <v>6.1000000000000004E-3</v>
      </c>
      <c r="X1149" s="1">
        <f>VLOOKUP(V1149,Graph!$D$3:$M$50,col+1)</f>
        <v>4.8999999999999998E-3</v>
      </c>
      <c r="Y1149" s="1">
        <f t="shared" si="895"/>
        <v>5.3E-3</v>
      </c>
      <c r="Z1149" s="1">
        <f t="shared" si="877"/>
        <v>0.64031666666666653</v>
      </c>
      <c r="AA1149" s="2">
        <f t="shared" si="896"/>
        <v>1.1426999999999843</v>
      </c>
      <c r="AB1149" s="1">
        <f t="shared" si="897"/>
        <v>5.3448812360611136E-2</v>
      </c>
      <c r="AC1149" s="1">
        <f t="shared" si="898"/>
        <v>1.0963332922960867</v>
      </c>
      <c r="AD1149" s="1">
        <f t="shared" si="899"/>
        <v>1.0963332920343982</v>
      </c>
      <c r="AE1149" s="1">
        <f t="shared" si="900"/>
        <v>1.0963332920251578</v>
      </c>
      <c r="AF1149" s="1">
        <f t="shared" si="901"/>
        <v>1.0963332920248319</v>
      </c>
      <c r="AG1149" s="1">
        <f t="shared" si="902"/>
        <v>0.97691082808020457</v>
      </c>
      <c r="AH1149" s="1">
        <f t="shared" si="903"/>
        <v>1.4619528448040338</v>
      </c>
      <c r="AI1149" s="2">
        <f t="shared" si="878"/>
        <v>24.570086325958684</v>
      </c>
      <c r="AJ1149" s="1">
        <f>VLOOKUP(AI1149,Graph!$D$3:$M$50,col)</f>
        <v>6.1000000000000004E-3</v>
      </c>
      <c r="AK1149" s="1">
        <f>VLOOKUP(AI1149,Graph!$D$3:$M$50,col+1)</f>
        <v>4.8999999999999998E-3</v>
      </c>
      <c r="AL1149" s="1">
        <f t="shared" si="904"/>
        <v>5.3E-3</v>
      </c>
      <c r="AM1149" s="1">
        <f t="shared" si="879"/>
        <v>0.64031666666666653</v>
      </c>
      <c r="AN1149" s="2">
        <f t="shared" si="905"/>
        <v>1.1426999999999843</v>
      </c>
      <c r="AO1149" s="1">
        <f t="shared" si="906"/>
        <v>5.3448812360611136E-2</v>
      </c>
      <c r="AP1149" s="1">
        <f t="shared" si="907"/>
        <v>1.0963332920248203</v>
      </c>
      <c r="AQ1149" s="1">
        <f t="shared" si="908"/>
        <v>1.0963332920248197</v>
      </c>
      <c r="AR1149" s="1">
        <f t="shared" si="909"/>
        <v>1.0963332920248197</v>
      </c>
      <c r="AS1149" s="1">
        <f t="shared" si="910"/>
        <v>1.0963332920248197</v>
      </c>
      <c r="AT1149" s="1">
        <f t="shared" si="911"/>
        <v>0.97691082808020457</v>
      </c>
      <c r="AU1149" s="1">
        <f t="shared" si="912"/>
        <v>1.4619528448040171</v>
      </c>
      <c r="AV1149" s="2">
        <f t="shared" si="913"/>
        <v>1148</v>
      </c>
      <c r="AW1149" s="1">
        <f t="shared" si="914"/>
        <v>1461.9528448040171</v>
      </c>
      <c r="AX1149" s="1">
        <f t="shared" si="915"/>
        <v>0.97691082808020457</v>
      </c>
      <c r="AY1149" s="1">
        <f t="shared" si="916"/>
        <v>1.0963332920248197</v>
      </c>
      <c r="AZ1149" s="1">
        <f t="shared" si="917"/>
        <v>5.3E-3</v>
      </c>
      <c r="BA1149" s="1">
        <f t="shared" si="918"/>
        <v>24.570086325958684</v>
      </c>
    </row>
    <row r="1150" spans="1:53">
      <c r="A1150" s="2">
        <f t="shared" si="883"/>
        <v>1.1489999999999843</v>
      </c>
      <c r="B1150" s="1">
        <f t="shared" si="873"/>
        <v>1.2192061666666505</v>
      </c>
      <c r="C1150" s="1">
        <f t="shared" si="884"/>
        <v>5.5748446122706304E-2</v>
      </c>
      <c r="D1150" s="1">
        <f t="shared" si="874"/>
        <v>1.101353919665409</v>
      </c>
      <c r="E1150" s="1">
        <f t="shared" si="919"/>
        <v>1.1014048254650886</v>
      </c>
      <c r="F1150" s="1">
        <f t="shared" si="919"/>
        <v>1.1014067274015393</v>
      </c>
      <c r="G1150" s="1">
        <f t="shared" si="919"/>
        <v>1.1014067984445302</v>
      </c>
      <c r="H1150" s="1">
        <f t="shared" si="885"/>
        <v>1.5053961560013904</v>
      </c>
      <c r="I1150" s="1">
        <f t="shared" si="875"/>
        <v>24.811089101114348</v>
      </c>
      <c r="J1150" s="1">
        <f>VLOOKUP($I1150,Graph!$D$3:$M$50,col)</f>
        <v>6.1000000000000004E-3</v>
      </c>
      <c r="K1150" s="1">
        <f>VLOOKUP($I1150,Graph!$D$3:$M$50,col+1)</f>
        <v>4.8999999999999998E-3</v>
      </c>
      <c r="L1150" s="1">
        <f t="shared" si="886"/>
        <v>5.3E-3</v>
      </c>
      <c r="M1150" s="1">
        <f t="shared" si="881"/>
        <v>0.64031666666666653</v>
      </c>
      <c r="N1150" s="1">
        <f t="shared" si="887"/>
        <v>1.1436999999999842</v>
      </c>
      <c r="O1150" s="1">
        <f t="shared" si="888"/>
        <v>5.3450993312122205E-2</v>
      </c>
      <c r="P1150" s="1">
        <f t="shared" si="889"/>
        <v>1.0965127136664075</v>
      </c>
      <c r="Q1150" s="1">
        <f t="shared" si="890"/>
        <v>1.0963442196044764</v>
      </c>
      <c r="R1150" s="1">
        <f t="shared" si="891"/>
        <v>1.0963382750209729</v>
      </c>
      <c r="S1150" s="1">
        <f t="shared" si="892"/>
        <v>1.0963380651171684</v>
      </c>
      <c r="T1150" s="1">
        <f t="shared" si="893"/>
        <v>0.97691674329111422</v>
      </c>
      <c r="U1150" s="1">
        <f t="shared" si="894"/>
        <v>1.4638787148229575</v>
      </c>
      <c r="V1150" s="2">
        <f t="shared" si="876"/>
        <v>24.580870538292736</v>
      </c>
      <c r="W1150" s="1">
        <f>VLOOKUP(V1150,Graph!$D$3:$M$50,col)</f>
        <v>6.1000000000000004E-3</v>
      </c>
      <c r="X1150" s="1">
        <f>VLOOKUP(V1150,Graph!$D$3:$M$50,col+1)</f>
        <v>4.8999999999999998E-3</v>
      </c>
      <c r="Y1150" s="1">
        <f t="shared" si="895"/>
        <v>5.3E-3</v>
      </c>
      <c r="Z1150" s="1">
        <f t="shared" si="877"/>
        <v>0.64031666666666653</v>
      </c>
      <c r="AA1150" s="2">
        <f t="shared" si="896"/>
        <v>1.1436999999999842</v>
      </c>
      <c r="AB1150" s="1">
        <f t="shared" si="897"/>
        <v>5.3450993312122205E-2</v>
      </c>
      <c r="AC1150" s="1">
        <f t="shared" si="898"/>
        <v>1.0963380577052275</v>
      </c>
      <c r="AD1150" s="1">
        <f t="shared" si="899"/>
        <v>1.0963380574435033</v>
      </c>
      <c r="AE1150" s="1">
        <f t="shared" si="900"/>
        <v>1.0963380574342614</v>
      </c>
      <c r="AF1150" s="1">
        <f t="shared" si="901"/>
        <v>1.096338057433935</v>
      </c>
      <c r="AG1150" s="1">
        <f t="shared" si="902"/>
        <v>0.97691674329111422</v>
      </c>
      <c r="AH1150" s="1">
        <f t="shared" si="903"/>
        <v>1.463878704563967</v>
      </c>
      <c r="AI1150" s="2">
        <f t="shared" si="878"/>
        <v>24.580870480871102</v>
      </c>
      <c r="AJ1150" s="1">
        <f>VLOOKUP(AI1150,Graph!$D$3:$M$50,col)</f>
        <v>6.1000000000000004E-3</v>
      </c>
      <c r="AK1150" s="1">
        <f>VLOOKUP(AI1150,Graph!$D$3:$M$50,col+1)</f>
        <v>4.8999999999999998E-3</v>
      </c>
      <c r="AL1150" s="1">
        <f t="shared" si="904"/>
        <v>5.3E-3</v>
      </c>
      <c r="AM1150" s="1">
        <f t="shared" si="879"/>
        <v>0.64031666666666653</v>
      </c>
      <c r="AN1150" s="2">
        <f t="shared" si="905"/>
        <v>1.1436999999999842</v>
      </c>
      <c r="AO1150" s="1">
        <f t="shared" si="906"/>
        <v>5.3450993312122205E-2</v>
      </c>
      <c r="AP1150" s="1">
        <f t="shared" si="907"/>
        <v>1.0963380574339234</v>
      </c>
      <c r="AQ1150" s="1">
        <f t="shared" si="908"/>
        <v>1.096338057433923</v>
      </c>
      <c r="AR1150" s="1">
        <f t="shared" si="909"/>
        <v>1.096338057433923</v>
      </c>
      <c r="AS1150" s="1">
        <f t="shared" si="910"/>
        <v>1.096338057433923</v>
      </c>
      <c r="AT1150" s="1">
        <f t="shared" si="911"/>
        <v>0.97691674329111422</v>
      </c>
      <c r="AU1150" s="1">
        <f t="shared" si="912"/>
        <v>1.463878704563951</v>
      </c>
      <c r="AV1150" s="2">
        <f t="shared" si="913"/>
        <v>1149</v>
      </c>
      <c r="AW1150" s="1">
        <f t="shared" si="914"/>
        <v>1463.878704563951</v>
      </c>
      <c r="AX1150" s="1">
        <f t="shared" si="915"/>
        <v>0.97691674329111422</v>
      </c>
      <c r="AY1150" s="1">
        <f t="shared" si="916"/>
        <v>1.096338057433923</v>
      </c>
      <c r="AZ1150" s="1">
        <f t="shared" si="917"/>
        <v>5.3E-3</v>
      </c>
      <c r="BA1150" s="1">
        <f t="shared" si="918"/>
        <v>24.580870480871102</v>
      </c>
    </row>
    <row r="1151" spans="1:53">
      <c r="A1151" s="2">
        <f t="shared" si="883"/>
        <v>1.1499999999999841</v>
      </c>
      <c r="B1151" s="1">
        <f t="shared" si="873"/>
        <v>1.220247333333317</v>
      </c>
      <c r="C1151" s="1">
        <f t="shared" si="884"/>
        <v>5.5750267673770379E-2</v>
      </c>
      <c r="D1151" s="1">
        <f t="shared" si="874"/>
        <v>1.101357821777974</v>
      </c>
      <c r="E1151" s="1">
        <f t="shared" si="919"/>
        <v>1.1014088774873381</v>
      </c>
      <c r="F1151" s="1">
        <f t="shared" si="919"/>
        <v>1.1014107851099211</v>
      </c>
      <c r="G1151" s="1">
        <f t="shared" si="919"/>
        <v>1.1014108563684404</v>
      </c>
      <c r="H1151" s="1">
        <f t="shared" si="885"/>
        <v>1.5073674062649092</v>
      </c>
      <c r="I1151" s="1">
        <f t="shared" si="875"/>
        <v>24.821914055339914</v>
      </c>
      <c r="J1151" s="1">
        <f>VLOOKUP($I1151,Graph!$D$3:$M$50,col)</f>
        <v>6.1000000000000004E-3</v>
      </c>
      <c r="K1151" s="1">
        <f>VLOOKUP($I1151,Graph!$D$3:$M$50,col+1)</f>
        <v>4.8999999999999998E-3</v>
      </c>
      <c r="L1151" s="1">
        <f t="shared" si="886"/>
        <v>5.3E-3</v>
      </c>
      <c r="M1151" s="1">
        <f t="shared" si="881"/>
        <v>0.64031666666666653</v>
      </c>
      <c r="N1151" s="1">
        <f t="shared" si="887"/>
        <v>1.1446999999999841</v>
      </c>
      <c r="O1151" s="1">
        <f t="shared" si="888"/>
        <v>5.3453170586254588E-2</v>
      </c>
      <c r="P1151" s="1">
        <f t="shared" si="889"/>
        <v>1.0965174572863108</v>
      </c>
      <c r="Q1151" s="1">
        <f t="shared" si="890"/>
        <v>1.0963489769101655</v>
      </c>
      <c r="R1151" s="1">
        <f t="shared" si="891"/>
        <v>1.0963430324877825</v>
      </c>
      <c r="S1151" s="1">
        <f t="shared" si="892"/>
        <v>1.0963428225783303</v>
      </c>
      <c r="T1151" s="1">
        <f t="shared" si="893"/>
        <v>0.97692264822660824</v>
      </c>
      <c r="U1151" s="1">
        <f t="shared" si="894"/>
        <v>1.4658054200086539</v>
      </c>
      <c r="V1151" s="2">
        <f t="shared" si="876"/>
        <v>24.591649966839949</v>
      </c>
      <c r="W1151" s="1">
        <f>VLOOKUP(V1151,Graph!$D$3:$M$50,col)</f>
        <v>6.1000000000000004E-3</v>
      </c>
      <c r="X1151" s="1">
        <f>VLOOKUP(V1151,Graph!$D$3:$M$50,col+1)</f>
        <v>4.8999999999999998E-3</v>
      </c>
      <c r="Y1151" s="1">
        <f t="shared" si="895"/>
        <v>5.3E-3</v>
      </c>
      <c r="Z1151" s="1">
        <f t="shared" si="877"/>
        <v>0.64031666666666653</v>
      </c>
      <c r="AA1151" s="2">
        <f t="shared" si="896"/>
        <v>1.1446999999999841</v>
      </c>
      <c r="AB1151" s="1">
        <f t="shared" si="897"/>
        <v>5.3453170586254588E-2</v>
      </c>
      <c r="AC1151" s="1">
        <f t="shared" si="898"/>
        <v>1.0963428151657895</v>
      </c>
      <c r="AD1151" s="1">
        <f t="shared" si="899"/>
        <v>1.09634281490403</v>
      </c>
      <c r="AE1151" s="1">
        <f t="shared" si="900"/>
        <v>1.0963428148947862</v>
      </c>
      <c r="AF1151" s="1">
        <f t="shared" si="901"/>
        <v>1.0963428148944598</v>
      </c>
      <c r="AG1151" s="1">
        <f t="shared" si="902"/>
        <v>0.97692264822660824</v>
      </c>
      <c r="AH1151" s="1">
        <f t="shared" si="903"/>
        <v>1.4658054097353537</v>
      </c>
      <c r="AI1151" s="2">
        <f t="shared" si="878"/>
        <v>24.591649909388618</v>
      </c>
      <c r="AJ1151" s="1">
        <f>VLOOKUP(AI1151,Graph!$D$3:$M$50,col)</f>
        <v>6.1000000000000004E-3</v>
      </c>
      <c r="AK1151" s="1">
        <f>VLOOKUP(AI1151,Graph!$D$3:$M$50,col+1)</f>
        <v>4.8999999999999998E-3</v>
      </c>
      <c r="AL1151" s="1">
        <f t="shared" si="904"/>
        <v>5.3E-3</v>
      </c>
      <c r="AM1151" s="1">
        <f t="shared" si="879"/>
        <v>0.64031666666666653</v>
      </c>
      <c r="AN1151" s="2">
        <f t="shared" si="905"/>
        <v>1.1446999999999841</v>
      </c>
      <c r="AO1151" s="1">
        <f t="shared" si="906"/>
        <v>5.3453170586254588E-2</v>
      </c>
      <c r="AP1151" s="1">
        <f t="shared" si="907"/>
        <v>1.0963428148944483</v>
      </c>
      <c r="AQ1151" s="1">
        <f t="shared" si="908"/>
        <v>1.0963428148944478</v>
      </c>
      <c r="AR1151" s="1">
        <f t="shared" si="909"/>
        <v>1.0963428148944481</v>
      </c>
      <c r="AS1151" s="1">
        <f t="shared" si="910"/>
        <v>1.0963428148944481</v>
      </c>
      <c r="AT1151" s="1">
        <f t="shared" si="911"/>
        <v>0.97692264822660824</v>
      </c>
      <c r="AU1151" s="1">
        <f t="shared" si="912"/>
        <v>1.4658054097353381</v>
      </c>
      <c r="AV1151" s="2">
        <f t="shared" si="913"/>
        <v>1150</v>
      </c>
      <c r="AW1151" s="1">
        <f t="shared" si="914"/>
        <v>1465.8054097353381</v>
      </c>
      <c r="AX1151" s="1">
        <f t="shared" si="915"/>
        <v>0.97692264822660824</v>
      </c>
      <c r="AY1151" s="1">
        <f t="shared" si="916"/>
        <v>1.0963428148944481</v>
      </c>
      <c r="AZ1151" s="1">
        <f t="shared" si="917"/>
        <v>5.3E-3</v>
      </c>
      <c r="BA1151" s="1">
        <f t="shared" si="918"/>
        <v>24.591649909388618</v>
      </c>
    </row>
    <row r="1152" spans="1:53">
      <c r="A1152" s="2">
        <f t="shared" si="883"/>
        <v>1.150999999999984</v>
      </c>
      <c r="B1152" s="1">
        <f t="shared" si="873"/>
        <v>1.2212884999999836</v>
      </c>
      <c r="C1152" s="1">
        <f t="shared" si="884"/>
        <v>5.5752086148718072E-2</v>
      </c>
      <c r="D1152" s="1">
        <f t="shared" si="874"/>
        <v>1.1013617173422772</v>
      </c>
      <c r="E1152" s="1">
        <f t="shared" si="919"/>
        <v>1.1014129227281118</v>
      </c>
      <c r="F1152" s="1">
        <f t="shared" si="919"/>
        <v>1.1014148360284712</v>
      </c>
      <c r="G1152" s="1">
        <f t="shared" si="919"/>
        <v>1.1014149075022202</v>
      </c>
      <c r="H1152" s="1">
        <f t="shared" si="885"/>
        <v>1.5093395165508761</v>
      </c>
      <c r="I1152" s="1">
        <f t="shared" si="875"/>
        <v>24.83273429273326</v>
      </c>
      <c r="J1152" s="1">
        <f>VLOOKUP($I1152,Graph!$D$3:$M$50,col)</f>
        <v>6.1000000000000004E-3</v>
      </c>
      <c r="K1152" s="1">
        <f>VLOOKUP($I1152,Graph!$D$3:$M$50,col+1)</f>
        <v>4.8999999999999998E-3</v>
      </c>
      <c r="L1152" s="1">
        <f t="shared" si="886"/>
        <v>5.3E-3</v>
      </c>
      <c r="M1152" s="1">
        <f t="shared" si="881"/>
        <v>0.64031666666666653</v>
      </c>
      <c r="N1152" s="1">
        <f t="shared" si="887"/>
        <v>1.145699999999984</v>
      </c>
      <c r="O1152" s="1">
        <f t="shared" si="888"/>
        <v>5.3455344192299907E-2</v>
      </c>
      <c r="P1152" s="1">
        <f t="shared" si="889"/>
        <v>1.0965221929969127</v>
      </c>
      <c r="Q1152" s="1">
        <f t="shared" si="890"/>
        <v>1.0963537262872234</v>
      </c>
      <c r="R1152" s="1">
        <f t="shared" si="891"/>
        <v>1.0963477820258647</v>
      </c>
      <c r="S1152" s="1">
        <f t="shared" si="892"/>
        <v>1.0963475721107803</v>
      </c>
      <c r="T1152" s="1">
        <f t="shared" si="893"/>
        <v>0.97692854291343789</v>
      </c>
      <c r="U1152" s="1">
        <f t="shared" si="894"/>
        <v>1.4677329702348592</v>
      </c>
      <c r="V1152" s="2">
        <f t="shared" si="876"/>
        <v>24.602424675197831</v>
      </c>
      <c r="W1152" s="1">
        <f>VLOOKUP(V1152,Graph!$D$3:$M$50,col)</f>
        <v>6.1000000000000004E-3</v>
      </c>
      <c r="X1152" s="1">
        <f>VLOOKUP(V1152,Graph!$D$3:$M$50,col+1)</f>
        <v>4.8999999999999998E-3</v>
      </c>
      <c r="Y1152" s="1">
        <f t="shared" si="895"/>
        <v>5.3E-3</v>
      </c>
      <c r="Z1152" s="1">
        <f t="shared" si="877"/>
        <v>0.64031666666666653</v>
      </c>
      <c r="AA1152" s="2">
        <f t="shared" si="896"/>
        <v>1.145699999999984</v>
      </c>
      <c r="AB1152" s="1">
        <f t="shared" si="897"/>
        <v>5.3455344192299907E-2</v>
      </c>
      <c r="AC1152" s="1">
        <f t="shared" si="898"/>
        <v>1.0963475646976408</v>
      </c>
      <c r="AD1152" s="1">
        <f t="shared" si="899"/>
        <v>1.0963475644358458</v>
      </c>
      <c r="AE1152" s="1">
        <f t="shared" si="900"/>
        <v>1.0963475644266005</v>
      </c>
      <c r="AF1152" s="1">
        <f t="shared" si="901"/>
        <v>1.0963475644262741</v>
      </c>
      <c r="AG1152" s="1">
        <f t="shared" si="902"/>
        <v>0.97692854291343789</v>
      </c>
      <c r="AH1152" s="1">
        <f t="shared" si="903"/>
        <v>1.4677329599472431</v>
      </c>
      <c r="AI1152" s="2">
        <f t="shared" si="878"/>
        <v>24.602424617716824</v>
      </c>
      <c r="AJ1152" s="1">
        <f>VLOOKUP(AI1152,Graph!$D$3:$M$50,col)</f>
        <v>6.1000000000000004E-3</v>
      </c>
      <c r="AK1152" s="1">
        <f>VLOOKUP(AI1152,Graph!$D$3:$M$50,col+1)</f>
        <v>4.8999999999999998E-3</v>
      </c>
      <c r="AL1152" s="1">
        <f t="shared" si="904"/>
        <v>5.3E-3</v>
      </c>
      <c r="AM1152" s="1">
        <f t="shared" si="879"/>
        <v>0.64031666666666653</v>
      </c>
      <c r="AN1152" s="2">
        <f t="shared" si="905"/>
        <v>1.145699999999984</v>
      </c>
      <c r="AO1152" s="1">
        <f t="shared" si="906"/>
        <v>5.3455344192299907E-2</v>
      </c>
      <c r="AP1152" s="1">
        <f t="shared" si="907"/>
        <v>1.0963475644262628</v>
      </c>
      <c r="AQ1152" s="1">
        <f t="shared" si="908"/>
        <v>1.0963475644262621</v>
      </c>
      <c r="AR1152" s="1">
        <f t="shared" si="909"/>
        <v>1.0963475644262624</v>
      </c>
      <c r="AS1152" s="1">
        <f t="shared" si="910"/>
        <v>1.0963475644262619</v>
      </c>
      <c r="AT1152" s="1">
        <f t="shared" si="911"/>
        <v>0.97692854291343789</v>
      </c>
      <c r="AU1152" s="1">
        <f t="shared" si="912"/>
        <v>1.4677329599472266</v>
      </c>
      <c r="AV1152" s="2">
        <f t="shared" si="913"/>
        <v>1151</v>
      </c>
      <c r="AW1152" s="1">
        <f t="shared" si="914"/>
        <v>1467.7329599472266</v>
      </c>
      <c r="AX1152" s="1">
        <f t="shared" si="915"/>
        <v>0.97692854291343789</v>
      </c>
      <c r="AY1152" s="1">
        <f t="shared" si="916"/>
        <v>1.0963475644262619</v>
      </c>
      <c r="AZ1152" s="1">
        <f t="shared" si="917"/>
        <v>5.3E-3</v>
      </c>
      <c r="BA1152" s="1">
        <f t="shared" si="918"/>
        <v>24.602424617716824</v>
      </c>
    </row>
    <row r="1153" spans="1:53">
      <c r="A1153" s="2">
        <f t="shared" si="883"/>
        <v>1.1519999999999839</v>
      </c>
      <c r="B1153" s="1">
        <f t="shared" si="873"/>
        <v>1.2223296666666501</v>
      </c>
      <c r="C1153" s="1">
        <f t="shared" si="884"/>
        <v>5.5753901555334259E-2</v>
      </c>
      <c r="D1153" s="1">
        <f t="shared" si="874"/>
        <v>1.101365606374787</v>
      </c>
      <c r="E1153" s="1">
        <f t="shared" si="919"/>
        <v>1.1014169612044185</v>
      </c>
      <c r="F1153" s="1">
        <f t="shared" si="919"/>
        <v>1.1014188801742166</v>
      </c>
      <c r="G1153" s="1">
        <f t="shared" si="919"/>
        <v>1.1014189518628967</v>
      </c>
      <c r="H1153" s="1">
        <f t="shared" si="885"/>
        <v>1.5113124864842873</v>
      </c>
      <c r="I1153" s="1">
        <f t="shared" si="875"/>
        <v>24.843549819452594</v>
      </c>
      <c r="J1153" s="1">
        <f>VLOOKUP($I1153,Graph!$D$3:$M$50,col)</f>
        <v>6.1000000000000004E-3</v>
      </c>
      <c r="K1153" s="1">
        <f>VLOOKUP($I1153,Graph!$D$3:$M$50,col+1)</f>
        <v>4.8999999999999998E-3</v>
      </c>
      <c r="L1153" s="1">
        <f t="shared" si="886"/>
        <v>5.3E-3</v>
      </c>
      <c r="M1153" s="1">
        <f t="shared" si="881"/>
        <v>0.64031666666666653</v>
      </c>
      <c r="N1153" s="1">
        <f t="shared" si="887"/>
        <v>1.1466999999999838</v>
      </c>
      <c r="O1153" s="1">
        <f t="shared" si="888"/>
        <v>5.3457514139518603E-2</v>
      </c>
      <c r="P1153" s="1">
        <f t="shared" si="889"/>
        <v>1.0965269208179753</v>
      </c>
      <c r="Q1153" s="1">
        <f t="shared" si="890"/>
        <v>1.0963584677554523</v>
      </c>
      <c r="R1153" s="1">
        <f t="shared" si="891"/>
        <v>1.0963525236550209</v>
      </c>
      <c r="S1153" s="1">
        <f t="shared" si="892"/>
        <v>1.0963523137343203</v>
      </c>
      <c r="T1153" s="1">
        <f t="shared" si="893"/>
        <v>0.97693442737826131</v>
      </c>
      <c r="U1153" s="1">
        <f t="shared" si="894"/>
        <v>1.4696613651311121</v>
      </c>
      <c r="V1153" s="2">
        <f t="shared" si="876"/>
        <v>24.613194669558407</v>
      </c>
      <c r="W1153" s="1">
        <f>VLOOKUP(V1153,Graph!$D$3:$M$50,col)</f>
        <v>6.1000000000000004E-3</v>
      </c>
      <c r="X1153" s="1">
        <f>VLOOKUP(V1153,Graph!$D$3:$M$50,col+1)</f>
        <v>4.8999999999999998E-3</v>
      </c>
      <c r="Y1153" s="1">
        <f t="shared" si="895"/>
        <v>5.3E-3</v>
      </c>
      <c r="Z1153" s="1">
        <f t="shared" si="877"/>
        <v>0.64031666666666653</v>
      </c>
      <c r="AA1153" s="2">
        <f t="shared" si="896"/>
        <v>1.1466999999999838</v>
      </c>
      <c r="AB1153" s="1">
        <f t="shared" si="897"/>
        <v>5.3457514139518603E-2</v>
      </c>
      <c r="AC1153" s="1">
        <f t="shared" si="898"/>
        <v>1.0963523063205838</v>
      </c>
      <c r="AD1153" s="1">
        <f t="shared" si="899"/>
        <v>1.0963523060587534</v>
      </c>
      <c r="AE1153" s="1">
        <f t="shared" si="900"/>
        <v>1.0963523060495062</v>
      </c>
      <c r="AF1153" s="1">
        <f t="shared" si="901"/>
        <v>1.09635230604918</v>
      </c>
      <c r="AG1153" s="1">
        <f t="shared" si="902"/>
        <v>0.97693442737826131</v>
      </c>
      <c r="AH1153" s="1">
        <f t="shared" si="903"/>
        <v>1.4696613548291739</v>
      </c>
      <c r="AI1153" s="2">
        <f t="shared" si="878"/>
        <v>24.613194612047742</v>
      </c>
      <c r="AJ1153" s="1">
        <f>VLOOKUP(AI1153,Graph!$D$3:$M$50,col)</f>
        <v>6.1000000000000004E-3</v>
      </c>
      <c r="AK1153" s="1">
        <f>VLOOKUP(AI1153,Graph!$D$3:$M$50,col+1)</f>
        <v>4.8999999999999998E-3</v>
      </c>
      <c r="AL1153" s="1">
        <f t="shared" si="904"/>
        <v>5.3E-3</v>
      </c>
      <c r="AM1153" s="1">
        <f t="shared" si="879"/>
        <v>0.64031666666666653</v>
      </c>
      <c r="AN1153" s="2">
        <f t="shared" si="905"/>
        <v>1.1466999999999838</v>
      </c>
      <c r="AO1153" s="1">
        <f t="shared" si="906"/>
        <v>5.3457514139518603E-2</v>
      </c>
      <c r="AP1153" s="1">
        <f t="shared" si="907"/>
        <v>1.0963523060491684</v>
      </c>
      <c r="AQ1153" s="1">
        <f t="shared" si="908"/>
        <v>1.0963523060491678</v>
      </c>
      <c r="AR1153" s="1">
        <f t="shared" si="909"/>
        <v>1.0963523060491678</v>
      </c>
      <c r="AS1153" s="1">
        <f t="shared" si="910"/>
        <v>1.0963523060491678</v>
      </c>
      <c r="AT1153" s="1">
        <f t="shared" si="911"/>
        <v>0.97693442737826131</v>
      </c>
      <c r="AU1153" s="1">
        <f t="shared" si="912"/>
        <v>1.4696613548291577</v>
      </c>
      <c r="AV1153" s="2">
        <f t="shared" si="913"/>
        <v>1152</v>
      </c>
      <c r="AW1153" s="1">
        <f t="shared" si="914"/>
        <v>1469.6613548291577</v>
      </c>
      <c r="AX1153" s="1">
        <f t="shared" si="915"/>
        <v>0.97693442737826131</v>
      </c>
      <c r="AY1153" s="1">
        <f t="shared" si="916"/>
        <v>1.0963523060491678</v>
      </c>
      <c r="AZ1153" s="1">
        <f t="shared" si="917"/>
        <v>5.3E-3</v>
      </c>
      <c r="BA1153" s="1">
        <f t="shared" si="918"/>
        <v>24.613194612047742</v>
      </c>
    </row>
    <row r="1154" spans="1:53">
      <c r="A1154" s="2">
        <f t="shared" si="883"/>
        <v>1.1529999999999838</v>
      </c>
      <c r="B1154" s="1">
        <f t="shared" si="873"/>
        <v>1.2233708333333166</v>
      </c>
      <c r="C1154" s="1">
        <f t="shared" si="884"/>
        <v>5.575571390137745E-2</v>
      </c>
      <c r="D1154" s="1">
        <f t="shared" si="874"/>
        <v>1.1013694888919159</v>
      </c>
      <c r="E1154" s="1">
        <f t="shared" si="919"/>
        <v>1.1014209929332102</v>
      </c>
      <c r="F1154" s="1">
        <f t="shared" si="919"/>
        <v>1.101422917564127</v>
      </c>
      <c r="G1154" s="1">
        <f t="shared" si="919"/>
        <v>1.1014229894674412</v>
      </c>
      <c r="H1154" s="1">
        <f t="shared" si="885"/>
        <v>1.5132863156906287</v>
      </c>
      <c r="I1154" s="1">
        <f t="shared" si="875"/>
        <v>24.854360641642739</v>
      </c>
      <c r="J1154" s="1">
        <f>VLOOKUP($I1154,Graph!$D$3:$M$50,col)</f>
        <v>6.1000000000000004E-3</v>
      </c>
      <c r="K1154" s="1">
        <f>VLOOKUP($I1154,Graph!$D$3:$M$50,col+1)</f>
        <v>4.8999999999999998E-3</v>
      </c>
      <c r="L1154" s="1">
        <f t="shared" si="886"/>
        <v>5.3E-3</v>
      </c>
      <c r="M1154" s="1">
        <f t="shared" si="881"/>
        <v>0.64031666666666653</v>
      </c>
      <c r="N1154" s="1">
        <f t="shared" si="887"/>
        <v>1.1476999999999837</v>
      </c>
      <c r="O1154" s="1">
        <f t="shared" si="888"/>
        <v>5.3459680437139834E-2</v>
      </c>
      <c r="P1154" s="1">
        <f t="shared" si="889"/>
        <v>1.0965316407691952</v>
      </c>
      <c r="Q1154" s="1">
        <f t="shared" si="890"/>
        <v>1.0963632013345881</v>
      </c>
      <c r="R1154" s="1">
        <f t="shared" si="891"/>
        <v>1.0963572573949874</v>
      </c>
      <c r="S1154" s="1">
        <f t="shared" si="892"/>
        <v>1.0963570474686866</v>
      </c>
      <c r="T1154" s="1">
        <f t="shared" si="893"/>
        <v>0.97694030164764445</v>
      </c>
      <c r="U1154" s="1">
        <f t="shared" si="894"/>
        <v>1.4715906043274372</v>
      </c>
      <c r="V1154" s="2">
        <f t="shared" si="876"/>
        <v>24.623959956100197</v>
      </c>
      <c r="W1154" s="1">
        <f>VLOOKUP(V1154,Graph!$D$3:$M$50,col)</f>
        <v>6.1000000000000004E-3</v>
      </c>
      <c r="X1154" s="1">
        <f>VLOOKUP(V1154,Graph!$D$3:$M$50,col+1)</f>
        <v>4.8999999999999998E-3</v>
      </c>
      <c r="Y1154" s="1">
        <f t="shared" si="895"/>
        <v>5.3E-3</v>
      </c>
      <c r="Z1154" s="1">
        <f t="shared" si="877"/>
        <v>0.64031666666666653</v>
      </c>
      <c r="AA1154" s="2">
        <f t="shared" si="896"/>
        <v>1.1476999999999837</v>
      </c>
      <c r="AB1154" s="1">
        <f t="shared" si="897"/>
        <v>5.3459680437139834E-2</v>
      </c>
      <c r="AC1154" s="1">
        <f t="shared" si="898"/>
        <v>1.0963570400543536</v>
      </c>
      <c r="AD1154" s="1">
        <f t="shared" si="899"/>
        <v>1.0963570397924884</v>
      </c>
      <c r="AE1154" s="1">
        <f t="shared" si="900"/>
        <v>1.0963570397832394</v>
      </c>
      <c r="AF1154" s="1">
        <f t="shared" si="901"/>
        <v>1.096357039782913</v>
      </c>
      <c r="AG1154" s="1">
        <f t="shared" si="902"/>
        <v>0.97694030164764445</v>
      </c>
      <c r="AH1154" s="1">
        <f t="shared" si="903"/>
        <v>1.47159059401117</v>
      </c>
      <c r="AI1154" s="2">
        <f t="shared" si="878"/>
        <v>24.623959898559885</v>
      </c>
      <c r="AJ1154" s="1">
        <f>VLOOKUP(AI1154,Graph!$D$3:$M$50,col)</f>
        <v>6.1000000000000004E-3</v>
      </c>
      <c r="AK1154" s="1">
        <f>VLOOKUP(AI1154,Graph!$D$3:$M$50,col+1)</f>
        <v>4.8999999999999998E-3</v>
      </c>
      <c r="AL1154" s="1">
        <f t="shared" si="904"/>
        <v>5.3E-3</v>
      </c>
      <c r="AM1154" s="1">
        <f t="shared" si="879"/>
        <v>0.64031666666666653</v>
      </c>
      <c r="AN1154" s="2">
        <f t="shared" si="905"/>
        <v>1.1476999999999837</v>
      </c>
      <c r="AO1154" s="1">
        <f t="shared" si="906"/>
        <v>5.3459680437139834E-2</v>
      </c>
      <c r="AP1154" s="1">
        <f t="shared" si="907"/>
        <v>1.0963570397829014</v>
      </c>
      <c r="AQ1154" s="1">
        <f t="shared" si="908"/>
        <v>1.096357039782901</v>
      </c>
      <c r="AR1154" s="1">
        <f t="shared" si="909"/>
        <v>1.096357039782901</v>
      </c>
      <c r="AS1154" s="1">
        <f t="shared" si="910"/>
        <v>1.096357039782901</v>
      </c>
      <c r="AT1154" s="1">
        <f t="shared" si="911"/>
        <v>0.97694030164764445</v>
      </c>
      <c r="AU1154" s="1">
        <f t="shared" si="912"/>
        <v>1.4715905940111538</v>
      </c>
      <c r="AV1154" s="2">
        <f t="shared" si="913"/>
        <v>1153</v>
      </c>
      <c r="AW1154" s="1">
        <f t="shared" si="914"/>
        <v>1471.5905940111538</v>
      </c>
      <c r="AX1154" s="1">
        <f t="shared" si="915"/>
        <v>0.97694030164764445</v>
      </c>
      <c r="AY1154" s="1">
        <f t="shared" si="916"/>
        <v>1.096357039782901</v>
      </c>
      <c r="AZ1154" s="1">
        <f t="shared" si="917"/>
        <v>5.3E-3</v>
      </c>
      <c r="BA1154" s="1">
        <f t="shared" si="918"/>
        <v>24.623959898559885</v>
      </c>
    </row>
    <row r="1155" spans="1:53">
      <c r="A1155" s="2">
        <f t="shared" si="883"/>
        <v>1.1539999999999837</v>
      </c>
      <c r="B1155" s="1">
        <f t="shared" ref="B1155:B1218" si="920">Ba*(A1155+rho)</f>
        <v>1.2244119999999832</v>
      </c>
      <c r="C1155" s="1">
        <f t="shared" si="884"/>
        <v>5.5757523194580133E-2</v>
      </c>
      <c r="D1155" s="1">
        <f t="shared" ref="D1155:D1218" si="921">SQRT(1.1-($C1155*1.1-POWER(1.1,1/3)+1)/($C1155-POWER(1.1,-2/3)/3))</f>
        <v>1.1013733649100217</v>
      </c>
      <c r="E1155" s="1">
        <f t="shared" si="919"/>
        <v>1.101425017931382</v>
      </c>
      <c r="F1155" s="1">
        <f t="shared" si="919"/>
        <v>1.1014269482151164</v>
      </c>
      <c r="G1155" s="1">
        <f t="shared" si="919"/>
        <v>1.1014270203327676</v>
      </c>
      <c r="H1155" s="1">
        <f t="shared" si="885"/>
        <v>1.5152610037958765</v>
      </c>
      <c r="I1155" s="1">
        <f t="shared" ref="I1155:I1218" si="922">(L/nu)*POWER(gn*H1155/b,1/3)/10^5</f>
        <v>24.865166765435163</v>
      </c>
      <c r="J1155" s="1">
        <f>VLOOKUP($I1155,Graph!$D$3:$M$50,col)</f>
        <v>6.1000000000000004E-3</v>
      </c>
      <c r="K1155" s="1">
        <f>VLOOKUP($I1155,Graph!$D$3:$M$50,col+1)</f>
        <v>4.8999999999999998E-3</v>
      </c>
      <c r="L1155" s="1">
        <f t="shared" si="886"/>
        <v>5.3E-3</v>
      </c>
      <c r="M1155" s="1">
        <f t="shared" si="881"/>
        <v>0.64031666666666653</v>
      </c>
      <c r="N1155" s="1">
        <f t="shared" si="887"/>
        <v>1.1486999999999836</v>
      </c>
      <c r="O1155" s="1">
        <f t="shared" si="888"/>
        <v>5.3461843094361895E-2</v>
      </c>
      <c r="P1155" s="1">
        <f t="shared" si="889"/>
        <v>1.0965363528702041</v>
      </c>
      <c r="Q1155" s="1">
        <f t="shared" si="890"/>
        <v>1.0963679270443023</v>
      </c>
      <c r="R1155" s="1">
        <f t="shared" si="891"/>
        <v>1.0963619832654348</v>
      </c>
      <c r="S1155" s="1">
        <f t="shared" si="892"/>
        <v>1.0963617733335496</v>
      </c>
      <c r="T1155" s="1">
        <f t="shared" si="893"/>
        <v>0.97694616574806137</v>
      </c>
      <c r="U1155" s="1">
        <f t="shared" si="894"/>
        <v>1.4735206874543461</v>
      </c>
      <c r="V1155" s="2">
        <f t="shared" ref="V1155:V1218" si="923">(L/nu)*POWER(gn*U1155/b,1/3)/10^5</f>
        <v>24.63472054098823</v>
      </c>
      <c r="W1155" s="1">
        <f>VLOOKUP(V1155,Graph!$D$3:$M$50,col)</f>
        <v>6.1000000000000004E-3</v>
      </c>
      <c r="X1155" s="1">
        <f>VLOOKUP(V1155,Graph!$D$3:$M$50,col+1)</f>
        <v>4.8999999999999998E-3</v>
      </c>
      <c r="Y1155" s="1">
        <f t="shared" si="895"/>
        <v>5.3E-3</v>
      </c>
      <c r="Z1155" s="1">
        <f t="shared" ref="Z1155:Z1218" si="924">b-2*Y1155*L</f>
        <v>0.64031666666666653</v>
      </c>
      <c r="AA1155" s="2">
        <f t="shared" si="896"/>
        <v>1.1486999999999836</v>
      </c>
      <c r="AB1155" s="1">
        <f t="shared" si="897"/>
        <v>5.3461843094361895E-2</v>
      </c>
      <c r="AC1155" s="1">
        <f t="shared" si="898"/>
        <v>1.0963617659186218</v>
      </c>
      <c r="AD1155" s="1">
        <f t="shared" si="899"/>
        <v>1.0963617656567219</v>
      </c>
      <c r="AE1155" s="1">
        <f t="shared" si="900"/>
        <v>1.0963617656474711</v>
      </c>
      <c r="AF1155" s="1">
        <f t="shared" si="901"/>
        <v>1.0963617656471445</v>
      </c>
      <c r="AG1155" s="1">
        <f t="shared" si="902"/>
        <v>0.97694616574806137</v>
      </c>
      <c r="AH1155" s="1">
        <f t="shared" si="903"/>
        <v>1.4735206771237437</v>
      </c>
      <c r="AI1155" s="2">
        <f t="shared" ref="AI1155:AI1218" si="925">(L/nu)*POWER(gn*AH1155/b,1/3)/10^5</f>
        <v>24.634720483418292</v>
      </c>
      <c r="AJ1155" s="1">
        <f>VLOOKUP(AI1155,Graph!$D$3:$M$50,col)</f>
        <v>6.1000000000000004E-3</v>
      </c>
      <c r="AK1155" s="1">
        <f>VLOOKUP(AI1155,Graph!$D$3:$M$50,col+1)</f>
        <v>4.8999999999999998E-3</v>
      </c>
      <c r="AL1155" s="1">
        <f t="shared" si="904"/>
        <v>5.3E-3</v>
      </c>
      <c r="AM1155" s="1">
        <f t="shared" ref="AM1155:AM1218" si="926">b-2*AL1155*L</f>
        <v>0.64031666666666653</v>
      </c>
      <c r="AN1155" s="2">
        <f t="shared" si="905"/>
        <v>1.1486999999999836</v>
      </c>
      <c r="AO1155" s="1">
        <f t="shared" si="906"/>
        <v>5.3461843094361895E-2</v>
      </c>
      <c r="AP1155" s="1">
        <f t="shared" si="907"/>
        <v>1.0963617656471327</v>
      </c>
      <c r="AQ1155" s="1">
        <f t="shared" si="908"/>
        <v>1.0963617656471327</v>
      </c>
      <c r="AR1155" s="1">
        <f t="shared" si="909"/>
        <v>1.0963617656471327</v>
      </c>
      <c r="AS1155" s="1">
        <f t="shared" si="910"/>
        <v>1.0963617656471327</v>
      </c>
      <c r="AT1155" s="1">
        <f t="shared" si="911"/>
        <v>0.97694616574806137</v>
      </c>
      <c r="AU1155" s="1">
        <f t="shared" si="912"/>
        <v>1.4735206771237281</v>
      </c>
      <c r="AV1155" s="2">
        <f t="shared" si="913"/>
        <v>1154</v>
      </c>
      <c r="AW1155" s="1">
        <f t="shared" si="914"/>
        <v>1473.5206771237281</v>
      </c>
      <c r="AX1155" s="1">
        <f t="shared" si="915"/>
        <v>0.97694616574806137</v>
      </c>
      <c r="AY1155" s="1">
        <f t="shared" si="916"/>
        <v>1.0963617656471327</v>
      </c>
      <c r="AZ1155" s="1">
        <f t="shared" si="917"/>
        <v>5.3E-3</v>
      </c>
      <c r="BA1155" s="1">
        <f t="shared" si="918"/>
        <v>24.634720483418292</v>
      </c>
    </row>
    <row r="1156" spans="1:53">
      <c r="A1156" s="2">
        <f t="shared" si="883"/>
        <v>1.1549999999999836</v>
      </c>
      <c r="B1156" s="1">
        <f t="shared" si="920"/>
        <v>1.2254531666666497</v>
      </c>
      <c r="C1156" s="1">
        <f t="shared" si="884"/>
        <v>5.575932944264872E-2</v>
      </c>
      <c r="D1156" s="1">
        <f t="shared" si="921"/>
        <v>1.1013772344454078</v>
      </c>
      <c r="E1156" s="1">
        <f t="shared" si="919"/>
        <v>1.1014290362157724</v>
      </c>
      <c r="F1156" s="1">
        <f t="shared" si="919"/>
        <v>1.1014309721440407</v>
      </c>
      <c r="G1156" s="1">
        <f t="shared" si="919"/>
        <v>1.1014310444757323</v>
      </c>
      <c r="H1156" s="1">
        <f t="shared" si="885"/>
        <v>1.5172365504264911</v>
      </c>
      <c r="I1156" s="1">
        <f t="shared" si="922"/>
        <v>24.875968196948026</v>
      </c>
      <c r="J1156" s="1">
        <f>VLOOKUP($I1156,Graph!$D$3:$M$50,col)</f>
        <v>6.1000000000000004E-3</v>
      </c>
      <c r="K1156" s="1">
        <f>VLOOKUP($I1156,Graph!$D$3:$M$50,col+1)</f>
        <v>4.8999999999999998E-3</v>
      </c>
      <c r="L1156" s="1">
        <f t="shared" si="886"/>
        <v>5.3E-3</v>
      </c>
      <c r="M1156" s="1">
        <f t="shared" si="881"/>
        <v>0.64031666666666653</v>
      </c>
      <c r="N1156" s="1">
        <f t="shared" si="887"/>
        <v>1.1496999999999835</v>
      </c>
      <c r="O1156" s="1">
        <f t="shared" si="888"/>
        <v>5.3464002120352093E-2</v>
      </c>
      <c r="P1156" s="1">
        <f t="shared" si="889"/>
        <v>1.0965410571405674</v>
      </c>
      <c r="Q1156" s="1">
        <f t="shared" si="890"/>
        <v>1.0963726449042002</v>
      </c>
      <c r="R1156" s="1">
        <f t="shared" si="891"/>
        <v>1.0963667012859686</v>
      </c>
      <c r="S1156" s="1">
        <f t="shared" si="892"/>
        <v>1.0963664913485149</v>
      </c>
      <c r="T1156" s="1">
        <f t="shared" si="893"/>
        <v>0.97695201970589451</v>
      </c>
      <c r="U1156" s="1">
        <f t="shared" si="894"/>
        <v>1.4754516141428342</v>
      </c>
      <c r="V1156" s="2">
        <f t="shared" si="923"/>
        <v>24.645476430374103</v>
      </c>
      <c r="W1156" s="1">
        <f>VLOOKUP(V1156,Graph!$D$3:$M$50,col)</f>
        <v>6.1000000000000004E-3</v>
      </c>
      <c r="X1156" s="1">
        <f>VLOOKUP(V1156,Graph!$D$3:$M$50,col+1)</f>
        <v>4.8999999999999998E-3</v>
      </c>
      <c r="Y1156" s="1">
        <f t="shared" si="895"/>
        <v>5.3E-3</v>
      </c>
      <c r="Z1156" s="1">
        <f t="shared" si="924"/>
        <v>0.64031666666666653</v>
      </c>
      <c r="AA1156" s="2">
        <f t="shared" si="896"/>
        <v>1.1496999999999835</v>
      </c>
      <c r="AB1156" s="1">
        <f t="shared" si="897"/>
        <v>5.3464002120352093E-2</v>
      </c>
      <c r="AC1156" s="1">
        <f t="shared" si="898"/>
        <v>1.0963664839329934</v>
      </c>
      <c r="AD1156" s="1">
        <f t="shared" si="899"/>
        <v>1.0963664836710578</v>
      </c>
      <c r="AE1156" s="1">
        <f t="shared" si="900"/>
        <v>1.0963664836618057</v>
      </c>
      <c r="AF1156" s="1">
        <f t="shared" si="901"/>
        <v>1.096366483661479</v>
      </c>
      <c r="AG1156" s="1">
        <f t="shared" si="902"/>
        <v>0.97695201970589451</v>
      </c>
      <c r="AH1156" s="1">
        <f t="shared" si="903"/>
        <v>1.4754516037978906</v>
      </c>
      <c r="AI1156" s="2">
        <f t="shared" si="925"/>
        <v>24.645476372774556</v>
      </c>
      <c r="AJ1156" s="1">
        <f>VLOOKUP(AI1156,Graph!$D$3:$M$50,col)</f>
        <v>6.1000000000000004E-3</v>
      </c>
      <c r="AK1156" s="1">
        <f>VLOOKUP(AI1156,Graph!$D$3:$M$50,col+1)</f>
        <v>4.8999999999999998E-3</v>
      </c>
      <c r="AL1156" s="1">
        <f t="shared" si="904"/>
        <v>5.3E-3</v>
      </c>
      <c r="AM1156" s="1">
        <f t="shared" si="926"/>
        <v>0.64031666666666653</v>
      </c>
      <c r="AN1156" s="2">
        <f t="shared" si="905"/>
        <v>1.1496999999999835</v>
      </c>
      <c r="AO1156" s="1">
        <f t="shared" si="906"/>
        <v>5.3464002120352093E-2</v>
      </c>
      <c r="AP1156" s="1">
        <f t="shared" si="907"/>
        <v>1.0963664836614675</v>
      </c>
      <c r="AQ1156" s="1">
        <f t="shared" si="908"/>
        <v>1.0963664836614668</v>
      </c>
      <c r="AR1156" s="1">
        <f t="shared" si="909"/>
        <v>1.0963664836614668</v>
      </c>
      <c r="AS1156" s="1">
        <f t="shared" si="910"/>
        <v>1.0963664836614668</v>
      </c>
      <c r="AT1156" s="1">
        <f t="shared" si="911"/>
        <v>0.97695201970589451</v>
      </c>
      <c r="AU1156" s="1">
        <f t="shared" si="912"/>
        <v>1.475451603797874</v>
      </c>
      <c r="AV1156" s="2">
        <f t="shared" si="913"/>
        <v>1155</v>
      </c>
      <c r="AW1156" s="1">
        <f t="shared" si="914"/>
        <v>1475.451603797874</v>
      </c>
      <c r="AX1156" s="1">
        <f t="shared" si="915"/>
        <v>0.97695201970589451</v>
      </c>
      <c r="AY1156" s="1">
        <f t="shared" si="916"/>
        <v>1.0963664836614668</v>
      </c>
      <c r="AZ1156" s="1">
        <f t="shared" si="917"/>
        <v>5.3E-3</v>
      </c>
      <c r="BA1156" s="1">
        <f t="shared" si="918"/>
        <v>24.645476372774556</v>
      </c>
    </row>
    <row r="1157" spans="1:53">
      <c r="A1157" s="2">
        <f t="shared" si="883"/>
        <v>1.1559999999999835</v>
      </c>
      <c r="B1157" s="1">
        <f t="shared" si="920"/>
        <v>1.2264943333333163</v>
      </c>
      <c r="C1157" s="1">
        <f t="shared" si="884"/>
        <v>5.5761132653263691E-2</v>
      </c>
      <c r="D1157" s="1">
        <f t="shared" si="921"/>
        <v>1.1013810975143228</v>
      </c>
      <c r="E1157" s="1">
        <f t="shared" si="919"/>
        <v>1.1014330478031646</v>
      </c>
      <c r="F1157" s="1">
        <f t="shared" si="919"/>
        <v>1.1014349893677011</v>
      </c>
      <c r="G1157" s="1">
        <f t="shared" si="919"/>
        <v>1.1014350619131381</v>
      </c>
      <c r="H1157" s="1">
        <f t="shared" si="885"/>
        <v>1.519212955209426</v>
      </c>
      <c r="I1157" s="1">
        <f t="shared" si="922"/>
        <v>24.886764942286263</v>
      </c>
      <c r="J1157" s="1">
        <f>VLOOKUP($I1157,Graph!$D$3:$M$50,col)</f>
        <v>6.1000000000000004E-3</v>
      </c>
      <c r="K1157" s="1">
        <f>VLOOKUP($I1157,Graph!$D$3:$M$50,col+1)</f>
        <v>4.8999999999999998E-3</v>
      </c>
      <c r="L1157" s="1">
        <f t="shared" si="886"/>
        <v>5.3E-3</v>
      </c>
      <c r="M1157" s="1">
        <f t="shared" si="881"/>
        <v>0.64031666666666653</v>
      </c>
      <c r="N1157" s="1">
        <f t="shared" si="887"/>
        <v>1.1506999999999834</v>
      </c>
      <c r="O1157" s="1">
        <f t="shared" si="888"/>
        <v>5.3466157524247021E-2</v>
      </c>
      <c r="P1157" s="1">
        <f t="shared" si="889"/>
        <v>1.0965457535997865</v>
      </c>
      <c r="Q1157" s="1">
        <f t="shared" si="890"/>
        <v>1.0963773549338212</v>
      </c>
      <c r="R1157" s="1">
        <f t="shared" si="891"/>
        <v>1.0963714114761287</v>
      </c>
      <c r="S1157" s="1">
        <f t="shared" si="892"/>
        <v>1.0963712015331224</v>
      </c>
      <c r="T1157" s="1">
        <f t="shared" si="893"/>
        <v>0.97695786354743497</v>
      </c>
      <c r="U1157" s="1">
        <f t="shared" si="894"/>
        <v>1.4773833840243809</v>
      </c>
      <c r="V1157" s="2">
        <f t="shared" si="923"/>
        <v>24.656227630396021</v>
      </c>
      <c r="W1157" s="1">
        <f>VLOOKUP(V1157,Graph!$D$3:$M$50,col)</f>
        <v>6.1000000000000004E-3</v>
      </c>
      <c r="X1157" s="1">
        <f>VLOOKUP(V1157,Graph!$D$3:$M$50,col+1)</f>
        <v>4.8999999999999998E-3</v>
      </c>
      <c r="Y1157" s="1">
        <f t="shared" si="895"/>
        <v>5.3E-3</v>
      </c>
      <c r="Z1157" s="1">
        <f t="shared" si="924"/>
        <v>0.64031666666666653</v>
      </c>
      <c r="AA1157" s="2">
        <f t="shared" si="896"/>
        <v>1.1506999999999834</v>
      </c>
      <c r="AB1157" s="1">
        <f t="shared" si="897"/>
        <v>5.3466157524247021E-2</v>
      </c>
      <c r="AC1157" s="1">
        <f t="shared" si="898"/>
        <v>1.096371194117008</v>
      </c>
      <c r="AD1157" s="1">
        <f t="shared" si="899"/>
        <v>1.0963711938550378</v>
      </c>
      <c r="AE1157" s="1">
        <f t="shared" si="900"/>
        <v>1.0963711938457839</v>
      </c>
      <c r="AF1157" s="1">
        <f t="shared" si="901"/>
        <v>1.0963711938454568</v>
      </c>
      <c r="AG1157" s="1">
        <f t="shared" si="902"/>
        <v>0.97695786354743497</v>
      </c>
      <c r="AH1157" s="1">
        <f t="shared" si="903"/>
        <v>1.4773833736650888</v>
      </c>
      <c r="AI1157" s="2">
        <f t="shared" si="925"/>
        <v>24.656227572766863</v>
      </c>
      <c r="AJ1157" s="1">
        <f>VLOOKUP(AI1157,Graph!$D$3:$M$50,col)</f>
        <v>6.1000000000000004E-3</v>
      </c>
      <c r="AK1157" s="1">
        <f>VLOOKUP(AI1157,Graph!$D$3:$M$50,col+1)</f>
        <v>4.8999999999999998E-3</v>
      </c>
      <c r="AL1157" s="1">
        <f t="shared" si="904"/>
        <v>5.3E-3</v>
      </c>
      <c r="AM1157" s="1">
        <f t="shared" si="926"/>
        <v>0.64031666666666653</v>
      </c>
      <c r="AN1157" s="2">
        <f t="shared" si="905"/>
        <v>1.1506999999999834</v>
      </c>
      <c r="AO1157" s="1">
        <f t="shared" si="906"/>
        <v>5.3466157524247021E-2</v>
      </c>
      <c r="AP1157" s="1">
        <f t="shared" si="907"/>
        <v>1.0963711938454455</v>
      </c>
      <c r="AQ1157" s="1">
        <f t="shared" si="908"/>
        <v>1.0963711938454448</v>
      </c>
      <c r="AR1157" s="1">
        <f t="shared" si="909"/>
        <v>1.096371193845445</v>
      </c>
      <c r="AS1157" s="1">
        <f t="shared" si="910"/>
        <v>1.096371193845445</v>
      </c>
      <c r="AT1157" s="1">
        <f t="shared" si="911"/>
        <v>0.97695786354743497</v>
      </c>
      <c r="AU1157" s="1">
        <f t="shared" si="912"/>
        <v>1.4773833736650728</v>
      </c>
      <c r="AV1157" s="2">
        <f t="shared" si="913"/>
        <v>1156</v>
      </c>
      <c r="AW1157" s="1">
        <f t="shared" si="914"/>
        <v>1477.3833736650727</v>
      </c>
      <c r="AX1157" s="1">
        <f t="shared" si="915"/>
        <v>0.97695786354743497</v>
      </c>
      <c r="AY1157" s="1">
        <f t="shared" si="916"/>
        <v>1.096371193845445</v>
      </c>
      <c r="AZ1157" s="1">
        <f t="shared" si="917"/>
        <v>5.3E-3</v>
      </c>
      <c r="BA1157" s="1">
        <f t="shared" si="918"/>
        <v>24.656227572766863</v>
      </c>
    </row>
    <row r="1158" spans="1:53">
      <c r="A1158" s="2">
        <f t="shared" si="883"/>
        <v>1.1569999999999834</v>
      </c>
      <c r="B1158" s="1">
        <f t="shared" si="920"/>
        <v>1.2275354999999828</v>
      </c>
      <c r="C1158" s="1">
        <f t="shared" si="884"/>
        <v>5.5762932834079772E-2</v>
      </c>
      <c r="D1158" s="1">
        <f t="shared" si="921"/>
        <v>1.1013849541329614</v>
      </c>
      <c r="E1158" s="1">
        <f t="shared" si="919"/>
        <v>1.1014370527102857</v>
      </c>
      <c r="F1158" s="1">
        <f t="shared" si="919"/>
        <v>1.1014389999028424</v>
      </c>
      <c r="G1158" s="1">
        <f t="shared" si="919"/>
        <v>1.1014390726617294</v>
      </c>
      <c r="H1158" s="1">
        <f t="shared" si="885"/>
        <v>1.521190217772115</v>
      </c>
      <c r="I1158" s="1">
        <f t="shared" si="922"/>
        <v>24.897557007541543</v>
      </c>
      <c r="J1158" s="1">
        <f>VLOOKUP($I1158,Graph!$D$3:$M$50,col)</f>
        <v>6.1000000000000004E-3</v>
      </c>
      <c r="K1158" s="1">
        <f>VLOOKUP($I1158,Graph!$D$3:$M$50,col+1)</f>
        <v>4.8999999999999998E-3</v>
      </c>
      <c r="L1158" s="1">
        <f t="shared" si="886"/>
        <v>5.3E-3</v>
      </c>
      <c r="M1158" s="1">
        <f t="shared" si="881"/>
        <v>0.64031666666666653</v>
      </c>
      <c r="N1158" s="1">
        <f t="shared" si="887"/>
        <v>1.1516999999999833</v>
      </c>
      <c r="O1158" s="1">
        <f t="shared" si="888"/>
        <v>5.3468309315152694E-2</v>
      </c>
      <c r="P1158" s="1">
        <f t="shared" si="889"/>
        <v>1.0965504422672976</v>
      </c>
      <c r="Q1158" s="1">
        <f t="shared" si="890"/>
        <v>1.0963820571526415</v>
      </c>
      <c r="R1158" s="1">
        <f t="shared" si="891"/>
        <v>1.0963761138553905</v>
      </c>
      <c r="S1158" s="1">
        <f t="shared" si="892"/>
        <v>1.0963759039068468</v>
      </c>
      <c r="T1158" s="1">
        <f t="shared" si="893"/>
        <v>0.97696369729888344</v>
      </c>
      <c r="U1158" s="1">
        <f t="shared" si="894"/>
        <v>1.4793159967309479</v>
      </c>
      <c r="V1158" s="2">
        <f t="shared" si="923"/>
        <v>24.666974147178806</v>
      </c>
      <c r="W1158" s="1">
        <f>VLOOKUP(V1158,Graph!$D$3:$M$50,col)</f>
        <v>6.1000000000000004E-3</v>
      </c>
      <c r="X1158" s="1">
        <f>VLOOKUP(V1158,Graph!$D$3:$M$50,col+1)</f>
        <v>4.8999999999999998E-3</v>
      </c>
      <c r="Y1158" s="1">
        <f t="shared" si="895"/>
        <v>5.3E-3</v>
      </c>
      <c r="Z1158" s="1">
        <f t="shared" si="924"/>
        <v>0.64031666666666653</v>
      </c>
      <c r="AA1158" s="2">
        <f t="shared" si="896"/>
        <v>1.1516999999999833</v>
      </c>
      <c r="AB1158" s="1">
        <f t="shared" si="897"/>
        <v>5.3468309315152694E-2</v>
      </c>
      <c r="AC1158" s="1">
        <f t="shared" si="898"/>
        <v>1.0963758964901411</v>
      </c>
      <c r="AD1158" s="1">
        <f t="shared" si="899"/>
        <v>1.0963758962281362</v>
      </c>
      <c r="AE1158" s="1">
        <f t="shared" si="900"/>
        <v>1.0963758962188803</v>
      </c>
      <c r="AF1158" s="1">
        <f t="shared" si="901"/>
        <v>1.0963758962185532</v>
      </c>
      <c r="AG1158" s="1">
        <f t="shared" si="902"/>
        <v>0.97696369729888344</v>
      </c>
      <c r="AH1158" s="1">
        <f t="shared" si="903"/>
        <v>1.4793159863573018</v>
      </c>
      <c r="AI1158" s="2">
        <f t="shared" si="925"/>
        <v>24.666974089520075</v>
      </c>
      <c r="AJ1158" s="1">
        <f>VLOOKUP(AI1158,Graph!$D$3:$M$50,col)</f>
        <v>6.1000000000000004E-3</v>
      </c>
      <c r="AK1158" s="1">
        <f>VLOOKUP(AI1158,Graph!$D$3:$M$50,col+1)</f>
        <v>4.8999999999999998E-3</v>
      </c>
      <c r="AL1158" s="1">
        <f t="shared" si="904"/>
        <v>5.3E-3</v>
      </c>
      <c r="AM1158" s="1">
        <f t="shared" si="926"/>
        <v>0.64031666666666653</v>
      </c>
      <c r="AN1158" s="2">
        <f t="shared" si="905"/>
        <v>1.1516999999999833</v>
      </c>
      <c r="AO1158" s="1">
        <f t="shared" si="906"/>
        <v>5.3468309315152694E-2</v>
      </c>
      <c r="AP1158" s="1">
        <f t="shared" si="907"/>
        <v>1.0963758962185417</v>
      </c>
      <c r="AQ1158" s="1">
        <f t="shared" si="908"/>
        <v>1.0963758962185413</v>
      </c>
      <c r="AR1158" s="1">
        <f t="shared" si="909"/>
        <v>1.0963758962185413</v>
      </c>
      <c r="AS1158" s="1">
        <f t="shared" si="910"/>
        <v>1.0963758962185413</v>
      </c>
      <c r="AT1158" s="1">
        <f t="shared" si="911"/>
        <v>0.97696369729888344</v>
      </c>
      <c r="AU1158" s="1">
        <f t="shared" si="912"/>
        <v>1.4793159863572856</v>
      </c>
      <c r="AV1158" s="2">
        <f t="shared" si="913"/>
        <v>1157</v>
      </c>
      <c r="AW1158" s="1">
        <f t="shared" si="914"/>
        <v>1479.3159863572855</v>
      </c>
      <c r="AX1158" s="1">
        <f t="shared" si="915"/>
        <v>0.97696369729888344</v>
      </c>
      <c r="AY1158" s="1">
        <f t="shared" si="916"/>
        <v>1.0963758962185413</v>
      </c>
      <c r="AZ1158" s="1">
        <f t="shared" si="917"/>
        <v>5.3E-3</v>
      </c>
      <c r="BA1158" s="1">
        <f t="shared" si="918"/>
        <v>24.666974089520075</v>
      </c>
    </row>
    <row r="1159" spans="1:53">
      <c r="A1159" s="2">
        <f t="shared" si="883"/>
        <v>1.1579999999999833</v>
      </c>
      <c r="B1159" s="1">
        <f t="shared" si="920"/>
        <v>1.2285766666666493</v>
      </c>
      <c r="C1159" s="1">
        <f t="shared" si="884"/>
        <v>5.5764729992725942E-2</v>
      </c>
      <c r="D1159" s="1">
        <f t="shared" si="921"/>
        <v>1.1013888043174636</v>
      </c>
      <c r="E1159" s="1">
        <f t="shared" si="919"/>
        <v>1.1014410509538064</v>
      </c>
      <c r="F1159" s="1">
        <f t="shared" si="919"/>
        <v>1.1014430037661538</v>
      </c>
      <c r="G1159" s="1">
        <f t="shared" si="919"/>
        <v>1.101443076738196</v>
      </c>
      <c r="H1159" s="1">
        <f t="shared" si="885"/>
        <v>1.5231683377424798</v>
      </c>
      <c r="I1159" s="1">
        <f t="shared" si="922"/>
        <v>24.90834439879238</v>
      </c>
      <c r="J1159" s="1">
        <f>VLOOKUP($I1159,Graph!$D$3:$M$50,col)</f>
        <v>6.1000000000000004E-3</v>
      </c>
      <c r="K1159" s="1">
        <f>VLOOKUP($I1159,Graph!$D$3:$M$50,col+1)</f>
        <v>4.8999999999999998E-3</v>
      </c>
      <c r="L1159" s="1">
        <f t="shared" si="886"/>
        <v>5.3E-3</v>
      </c>
      <c r="M1159" s="1">
        <f t="shared" si="881"/>
        <v>0.64031666666666653</v>
      </c>
      <c r="N1159" s="1">
        <f t="shared" si="887"/>
        <v>1.1526999999999832</v>
      </c>
      <c r="O1159" s="1">
        <f t="shared" si="888"/>
        <v>5.3470457502144547E-2</v>
      </c>
      <c r="P1159" s="1">
        <f t="shared" si="889"/>
        <v>1.0965551231624726</v>
      </c>
      <c r="Q1159" s="1">
        <f t="shared" si="890"/>
        <v>1.096386751580072</v>
      </c>
      <c r="R1159" s="1">
        <f t="shared" si="891"/>
        <v>1.0963808084431652</v>
      </c>
      <c r="S1159" s="1">
        <f t="shared" si="892"/>
        <v>1.0963805984890995</v>
      </c>
      <c r="T1159" s="1">
        <f t="shared" si="893"/>
        <v>0.97696952098634959</v>
      </c>
      <c r="U1159" s="1">
        <f t="shared" si="894"/>
        <v>1.4812494518949795</v>
      </c>
      <c r="V1159" s="2">
        <f t="shared" si="923"/>
        <v>24.677715986834009</v>
      </c>
      <c r="W1159" s="1">
        <f>VLOOKUP(V1159,Graph!$D$3:$M$50,col)</f>
        <v>6.1000000000000004E-3</v>
      </c>
      <c r="X1159" s="1">
        <f>VLOOKUP(V1159,Graph!$D$3:$M$50,col+1)</f>
        <v>4.8999999999999998E-3</v>
      </c>
      <c r="Y1159" s="1">
        <f t="shared" si="895"/>
        <v>5.3E-3</v>
      </c>
      <c r="Z1159" s="1">
        <f t="shared" si="924"/>
        <v>0.64031666666666653</v>
      </c>
      <c r="AA1159" s="2">
        <f t="shared" si="896"/>
        <v>1.1526999999999832</v>
      </c>
      <c r="AB1159" s="1">
        <f t="shared" si="897"/>
        <v>5.3470457502144547E-2</v>
      </c>
      <c r="AC1159" s="1">
        <f t="shared" si="898"/>
        <v>1.0963805910718039</v>
      </c>
      <c r="AD1159" s="1">
        <f t="shared" si="899"/>
        <v>1.0963805908097639</v>
      </c>
      <c r="AE1159" s="1">
        <f t="shared" si="900"/>
        <v>1.0963805908005064</v>
      </c>
      <c r="AF1159" s="1">
        <f t="shared" si="901"/>
        <v>1.0963805908001796</v>
      </c>
      <c r="AG1159" s="1">
        <f t="shared" si="902"/>
        <v>0.97696952098634959</v>
      </c>
      <c r="AH1159" s="1">
        <f t="shared" si="903"/>
        <v>1.4812494415069732</v>
      </c>
      <c r="AI1159" s="2">
        <f t="shared" si="925"/>
        <v>24.677715929145716</v>
      </c>
      <c r="AJ1159" s="1">
        <f>VLOOKUP(AI1159,Graph!$D$3:$M$50,col)</f>
        <v>6.1000000000000004E-3</v>
      </c>
      <c r="AK1159" s="1">
        <f>VLOOKUP(AI1159,Graph!$D$3:$M$50,col+1)</f>
        <v>4.8999999999999998E-3</v>
      </c>
      <c r="AL1159" s="1">
        <f t="shared" si="904"/>
        <v>5.3E-3</v>
      </c>
      <c r="AM1159" s="1">
        <f t="shared" si="926"/>
        <v>0.64031666666666653</v>
      </c>
      <c r="AN1159" s="2">
        <f t="shared" si="905"/>
        <v>1.1526999999999832</v>
      </c>
      <c r="AO1159" s="1">
        <f t="shared" si="906"/>
        <v>5.3470457502144547E-2</v>
      </c>
      <c r="AP1159" s="1">
        <f t="shared" si="907"/>
        <v>1.0963805908001678</v>
      </c>
      <c r="AQ1159" s="1">
        <f t="shared" si="908"/>
        <v>1.0963805908001676</v>
      </c>
      <c r="AR1159" s="1">
        <f t="shared" si="909"/>
        <v>1.0963805908001676</v>
      </c>
      <c r="AS1159" s="1">
        <f t="shared" si="910"/>
        <v>1.0963805908001676</v>
      </c>
      <c r="AT1159" s="1">
        <f t="shared" si="911"/>
        <v>0.97696952098634959</v>
      </c>
      <c r="AU1159" s="1">
        <f t="shared" si="912"/>
        <v>1.481249441506957</v>
      </c>
      <c r="AV1159" s="2">
        <f t="shared" si="913"/>
        <v>1158</v>
      </c>
      <c r="AW1159" s="1">
        <f t="shared" si="914"/>
        <v>1481.2494415069571</v>
      </c>
      <c r="AX1159" s="1">
        <f t="shared" si="915"/>
        <v>0.97696952098634959</v>
      </c>
      <c r="AY1159" s="1">
        <f t="shared" si="916"/>
        <v>1.0963805908001676</v>
      </c>
      <c r="AZ1159" s="1">
        <f t="shared" si="917"/>
        <v>5.3E-3</v>
      </c>
      <c r="BA1159" s="1">
        <f t="shared" si="918"/>
        <v>24.677715929145716</v>
      </c>
    </row>
    <row r="1160" spans="1:53">
      <c r="A1160" s="2">
        <f t="shared" si="883"/>
        <v>1.1589999999999832</v>
      </c>
      <c r="B1160" s="1">
        <f t="shared" si="920"/>
        <v>1.2296178333333159</v>
      </c>
      <c r="C1160" s="1">
        <f t="shared" si="884"/>
        <v>5.5766524136805648E-2</v>
      </c>
      <c r="D1160" s="1">
        <f t="shared" si="921"/>
        <v>1.101392648083916</v>
      </c>
      <c r="E1160" s="1">
        <f t="shared" si="919"/>
        <v>1.1014450425503428</v>
      </c>
      <c r="F1160" s="1">
        <f t="shared" si="919"/>
        <v>1.1014470009742687</v>
      </c>
      <c r="G1160" s="1">
        <f t="shared" si="919"/>
        <v>1.1014470741591724</v>
      </c>
      <c r="H1160" s="1">
        <f t="shared" si="885"/>
        <v>1.5251473147489261</v>
      </c>
      <c r="I1160" s="1">
        <f t="shared" si="922"/>
        <v>24.91912712210414</v>
      </c>
      <c r="J1160" s="1">
        <f>VLOOKUP($I1160,Graph!$D$3:$M$50,col)</f>
        <v>6.1000000000000004E-3</v>
      </c>
      <c r="K1160" s="1">
        <f>VLOOKUP($I1160,Graph!$D$3:$M$50,col+1)</f>
        <v>4.8999999999999998E-3</v>
      </c>
      <c r="L1160" s="1">
        <f t="shared" si="886"/>
        <v>5.3E-3</v>
      </c>
      <c r="M1160" s="1">
        <f t="shared" si="881"/>
        <v>0.64031666666666653</v>
      </c>
      <c r="N1160" s="1">
        <f t="shared" si="887"/>
        <v>1.1536999999999831</v>
      </c>
      <c r="O1160" s="1">
        <f t="shared" si="888"/>
        <v>5.347260209426774E-2</v>
      </c>
      <c r="P1160" s="1">
        <f t="shared" si="889"/>
        <v>1.096559796304619</v>
      </c>
      <c r="Q1160" s="1">
        <f t="shared" si="890"/>
        <v>1.0963914382354596</v>
      </c>
      <c r="R1160" s="1">
        <f t="shared" si="891"/>
        <v>1.0963854952587988</v>
      </c>
      <c r="S1160" s="1">
        <f t="shared" si="892"/>
        <v>1.0963852852992271</v>
      </c>
      <c r="T1160" s="1">
        <f t="shared" si="893"/>
        <v>0.97697533463585373</v>
      </c>
      <c r="U1160" s="1">
        <f t="shared" si="894"/>
        <v>1.4831837491494004</v>
      </c>
      <c r="V1160" s="2">
        <f t="shared" si="923"/>
        <v>24.688453155459879</v>
      </c>
      <c r="W1160" s="1">
        <f>VLOOKUP(V1160,Graph!$D$3:$M$50,col)</f>
        <v>6.1000000000000004E-3</v>
      </c>
      <c r="X1160" s="1">
        <f>VLOOKUP(V1160,Graph!$D$3:$M$50,col+1)</f>
        <v>4.8999999999999998E-3</v>
      </c>
      <c r="Y1160" s="1">
        <f t="shared" si="895"/>
        <v>5.3E-3</v>
      </c>
      <c r="Z1160" s="1">
        <f t="shared" si="924"/>
        <v>0.64031666666666653</v>
      </c>
      <c r="AA1160" s="2">
        <f t="shared" si="896"/>
        <v>1.1536999999999831</v>
      </c>
      <c r="AB1160" s="1">
        <f t="shared" si="897"/>
        <v>5.347260209426774E-2</v>
      </c>
      <c r="AC1160" s="1">
        <f t="shared" si="898"/>
        <v>1.0963852778813425</v>
      </c>
      <c r="AD1160" s="1">
        <f t="shared" si="899"/>
        <v>1.0963852776192677</v>
      </c>
      <c r="AE1160" s="1">
        <f t="shared" si="900"/>
        <v>1.0963852776100087</v>
      </c>
      <c r="AF1160" s="1">
        <f t="shared" si="901"/>
        <v>1.0963852776096812</v>
      </c>
      <c r="AG1160" s="1">
        <f t="shared" si="902"/>
        <v>0.97697533463585373</v>
      </c>
      <c r="AH1160" s="1">
        <f t="shared" si="903"/>
        <v>1.483183738747027</v>
      </c>
      <c r="AI1160" s="2">
        <f t="shared" si="925"/>
        <v>24.688453097742038</v>
      </c>
      <c r="AJ1160" s="1">
        <f>VLOOKUP(AI1160,Graph!$D$3:$M$50,col)</f>
        <v>6.1000000000000004E-3</v>
      </c>
      <c r="AK1160" s="1">
        <f>VLOOKUP(AI1160,Graph!$D$3:$M$50,col+1)</f>
        <v>4.8999999999999998E-3</v>
      </c>
      <c r="AL1160" s="1">
        <f t="shared" si="904"/>
        <v>5.3E-3</v>
      </c>
      <c r="AM1160" s="1">
        <f t="shared" si="926"/>
        <v>0.64031666666666653</v>
      </c>
      <c r="AN1160" s="2">
        <f t="shared" si="905"/>
        <v>1.1536999999999831</v>
      </c>
      <c r="AO1160" s="1">
        <f t="shared" si="906"/>
        <v>5.347260209426774E-2</v>
      </c>
      <c r="AP1160" s="1">
        <f t="shared" si="907"/>
        <v>1.0963852776096699</v>
      </c>
      <c r="AQ1160" s="1">
        <f t="shared" si="908"/>
        <v>1.0963852776096696</v>
      </c>
      <c r="AR1160" s="1">
        <f t="shared" si="909"/>
        <v>1.0963852776096694</v>
      </c>
      <c r="AS1160" s="1">
        <f t="shared" si="910"/>
        <v>1.0963852776096694</v>
      </c>
      <c r="AT1160" s="1">
        <f t="shared" si="911"/>
        <v>0.97697533463585373</v>
      </c>
      <c r="AU1160" s="1">
        <f t="shared" si="912"/>
        <v>1.4831837387470108</v>
      </c>
      <c r="AV1160" s="2">
        <f t="shared" si="913"/>
        <v>1159</v>
      </c>
      <c r="AW1160" s="1">
        <f t="shared" si="914"/>
        <v>1483.1837387470109</v>
      </c>
      <c r="AX1160" s="1">
        <f t="shared" si="915"/>
        <v>0.97697533463585373</v>
      </c>
      <c r="AY1160" s="1">
        <f t="shared" si="916"/>
        <v>1.0963852776096694</v>
      </c>
      <c r="AZ1160" s="1">
        <f t="shared" si="917"/>
        <v>5.3E-3</v>
      </c>
      <c r="BA1160" s="1">
        <f t="shared" si="918"/>
        <v>24.688453097742038</v>
      </c>
    </row>
    <row r="1161" spans="1:53">
      <c r="A1161" s="2">
        <f t="shared" si="883"/>
        <v>1.159999999999983</v>
      </c>
      <c r="B1161" s="1">
        <f t="shared" si="920"/>
        <v>1.2306589999999826</v>
      </c>
      <c r="C1161" s="1">
        <f t="shared" si="884"/>
        <v>5.5768315273896786E-2</v>
      </c>
      <c r="D1161" s="1">
        <f t="shared" si="921"/>
        <v>1.101396485448352</v>
      </c>
      <c r="E1161" s="1">
        <f t="shared" ref="E1161:G1180" si="927">SQRT(D1161-($C1161*D1161-POWER(D1161,1/3)+1)/($C1161-POWER(D1161,-2/3)/3))</f>
        <v>1.1014490275164555</v>
      </c>
      <c r="F1161" s="1">
        <f t="shared" si="927"/>
        <v>1.1014509915437656</v>
      </c>
      <c r="G1161" s="1">
        <f t="shared" si="927"/>
        <v>1.1014510649412375</v>
      </c>
      <c r="H1161" s="1">
        <f t="shared" si="885"/>
        <v>1.5271271484203415</v>
      </c>
      <c r="I1161" s="1">
        <f t="shared" si="922"/>
        <v>24.92990518352908</v>
      </c>
      <c r="J1161" s="1">
        <f>VLOOKUP($I1161,Graph!$D$3:$M$50,col)</f>
        <v>6.1000000000000004E-3</v>
      </c>
      <c r="K1161" s="1">
        <f>VLOOKUP($I1161,Graph!$D$3:$M$50,col+1)</f>
        <v>4.8999999999999998E-3</v>
      </c>
      <c r="L1161" s="1">
        <f t="shared" si="886"/>
        <v>5.3E-3</v>
      </c>
      <c r="M1161" s="1">
        <f t="shared" si="881"/>
        <v>0.64031666666666653</v>
      </c>
      <c r="N1161" s="1">
        <f t="shared" si="887"/>
        <v>1.154699999999983</v>
      </c>
      <c r="O1161" s="1">
        <f t="shared" si="888"/>
        <v>5.3474743100537105E-2</v>
      </c>
      <c r="P1161" s="1">
        <f t="shared" si="889"/>
        <v>1.0965644617129808</v>
      </c>
      <c r="Q1161" s="1">
        <f t="shared" si="890"/>
        <v>1.0963961171380869</v>
      </c>
      <c r="R1161" s="1">
        <f t="shared" si="891"/>
        <v>1.096390174321574</v>
      </c>
      <c r="S1161" s="1">
        <f t="shared" si="892"/>
        <v>1.0963899643565118</v>
      </c>
      <c r="T1161" s="1">
        <f t="shared" si="893"/>
        <v>0.97698113827332611</v>
      </c>
      <c r="U1161" s="1">
        <f t="shared" si="894"/>
        <v>1.4851188881276145</v>
      </c>
      <c r="V1161" s="2">
        <f t="shared" si="923"/>
        <v>24.699185659141428</v>
      </c>
      <c r="W1161" s="1">
        <f>VLOOKUP(V1161,Graph!$D$3:$M$50,col)</f>
        <v>6.1000000000000004E-3</v>
      </c>
      <c r="X1161" s="1">
        <f>VLOOKUP(V1161,Graph!$D$3:$M$50,col+1)</f>
        <v>4.8999999999999998E-3</v>
      </c>
      <c r="Y1161" s="1">
        <f t="shared" si="895"/>
        <v>5.3E-3</v>
      </c>
      <c r="Z1161" s="1">
        <f t="shared" si="924"/>
        <v>0.64031666666666653</v>
      </c>
      <c r="AA1161" s="2">
        <f t="shared" si="896"/>
        <v>1.154699999999983</v>
      </c>
      <c r="AB1161" s="1">
        <f t="shared" si="897"/>
        <v>5.3474743100537105E-2</v>
      </c>
      <c r="AC1161" s="1">
        <f t="shared" si="898"/>
        <v>1.0963899569380391</v>
      </c>
      <c r="AD1161" s="1">
        <f t="shared" si="899"/>
        <v>1.0963899566759299</v>
      </c>
      <c r="AE1161" s="1">
        <f t="shared" si="900"/>
        <v>1.0963899566666688</v>
      </c>
      <c r="AF1161" s="1">
        <f t="shared" si="901"/>
        <v>1.096389956666342</v>
      </c>
      <c r="AG1161" s="1">
        <f t="shared" si="902"/>
        <v>0.97698113827332611</v>
      </c>
      <c r="AH1161" s="1">
        <f t="shared" si="903"/>
        <v>1.4851188777108675</v>
      </c>
      <c r="AI1161" s="2">
        <f t="shared" si="925"/>
        <v>24.699185601394049</v>
      </c>
      <c r="AJ1161" s="1">
        <f>VLOOKUP(AI1161,Graph!$D$3:$M$50,col)</f>
        <v>6.1000000000000004E-3</v>
      </c>
      <c r="AK1161" s="1">
        <f>VLOOKUP(AI1161,Graph!$D$3:$M$50,col+1)</f>
        <v>4.8999999999999998E-3</v>
      </c>
      <c r="AL1161" s="1">
        <f t="shared" si="904"/>
        <v>5.3E-3</v>
      </c>
      <c r="AM1161" s="1">
        <f t="shared" si="926"/>
        <v>0.64031666666666653</v>
      </c>
      <c r="AN1161" s="2">
        <f t="shared" si="905"/>
        <v>1.154699999999983</v>
      </c>
      <c r="AO1161" s="1">
        <f t="shared" si="906"/>
        <v>5.3474743100537105E-2</v>
      </c>
      <c r="AP1161" s="1">
        <f t="shared" si="907"/>
        <v>1.0963899566663302</v>
      </c>
      <c r="AQ1161" s="1">
        <f t="shared" si="908"/>
        <v>1.09638995666633</v>
      </c>
      <c r="AR1161" s="1">
        <f t="shared" si="909"/>
        <v>1.0963899566663298</v>
      </c>
      <c r="AS1161" s="1">
        <f t="shared" si="910"/>
        <v>1.0963899566663298</v>
      </c>
      <c r="AT1161" s="1">
        <f t="shared" si="911"/>
        <v>0.97698113827332611</v>
      </c>
      <c r="AU1161" s="1">
        <f t="shared" si="912"/>
        <v>1.4851188777108513</v>
      </c>
      <c r="AV1161" s="2">
        <f t="shared" si="913"/>
        <v>1160</v>
      </c>
      <c r="AW1161" s="1">
        <f t="shared" si="914"/>
        <v>1485.1188777108512</v>
      </c>
      <c r="AX1161" s="1">
        <f t="shared" si="915"/>
        <v>0.97698113827332611</v>
      </c>
      <c r="AY1161" s="1">
        <f t="shared" si="916"/>
        <v>1.0963899566663298</v>
      </c>
      <c r="AZ1161" s="1">
        <f t="shared" si="917"/>
        <v>5.3E-3</v>
      </c>
      <c r="BA1161" s="1">
        <f t="shared" si="918"/>
        <v>24.699185601394049</v>
      </c>
    </row>
    <row r="1162" spans="1:53">
      <c r="A1162" s="2">
        <f t="shared" si="883"/>
        <v>1.1609999999999829</v>
      </c>
      <c r="B1162" s="1">
        <f t="shared" si="920"/>
        <v>1.2317001666666492</v>
      </c>
      <c r="C1162" s="1">
        <f t="shared" si="884"/>
        <v>5.5770103411551926E-2</v>
      </c>
      <c r="D1162" s="1">
        <f t="shared" si="921"/>
        <v>1.1014003164267507</v>
      </c>
      <c r="E1162" s="1">
        <f t="shared" si="927"/>
        <v>1.1014530058686507</v>
      </c>
      <c r="F1162" s="1">
        <f t="shared" si="927"/>
        <v>1.1014549754911676</v>
      </c>
      <c r="G1162" s="1">
        <f t="shared" si="927"/>
        <v>1.1014550491009152</v>
      </c>
      <c r="H1162" s="1">
        <f t="shared" si="885"/>
        <v>1.5291078383860943</v>
      </c>
      <c r="I1162" s="1">
        <f t="shared" si="922"/>
        <v>24.940678589106401</v>
      </c>
      <c r="J1162" s="1">
        <f>VLOOKUP($I1162,Graph!$D$3:$M$50,col)</f>
        <v>6.1000000000000004E-3</v>
      </c>
      <c r="K1162" s="1">
        <f>VLOOKUP($I1162,Graph!$D$3:$M$50,col+1)</f>
        <v>4.8999999999999998E-3</v>
      </c>
      <c r="L1162" s="1">
        <f t="shared" si="886"/>
        <v>5.3E-3</v>
      </c>
      <c r="M1162" s="1">
        <f t="shared" si="881"/>
        <v>0.64031666666666653</v>
      </c>
      <c r="N1162" s="1">
        <f t="shared" si="887"/>
        <v>1.1556999999999829</v>
      </c>
      <c r="O1162" s="1">
        <f t="shared" si="888"/>
        <v>5.3476880529937446E-2</v>
      </c>
      <c r="P1162" s="1">
        <f t="shared" si="889"/>
        <v>1.0965691194067382</v>
      </c>
      <c r="Q1162" s="1">
        <f t="shared" si="890"/>
        <v>1.0964007883071727</v>
      </c>
      <c r="R1162" s="1">
        <f t="shared" si="891"/>
        <v>1.09639484565071</v>
      </c>
      <c r="S1162" s="1">
        <f t="shared" si="892"/>
        <v>1.0963946356801726</v>
      </c>
      <c r="T1162" s="1">
        <f t="shared" si="893"/>
        <v>0.97698693192460784</v>
      </c>
      <c r="U1162" s="1">
        <f t="shared" si="894"/>
        <v>1.4870548684635028</v>
      </c>
      <c r="V1162" s="2">
        <f t="shared" si="923"/>
        <v>24.709913503950489</v>
      </c>
      <c r="W1162" s="1">
        <f>VLOOKUP(V1162,Graph!$D$3:$M$50,col)</f>
        <v>6.1000000000000004E-3</v>
      </c>
      <c r="X1162" s="1">
        <f>VLOOKUP(V1162,Graph!$D$3:$M$50,col+1)</f>
        <v>4.8999999999999998E-3</v>
      </c>
      <c r="Y1162" s="1">
        <f t="shared" si="895"/>
        <v>5.3E-3</v>
      </c>
      <c r="Z1162" s="1">
        <f t="shared" si="924"/>
        <v>0.64031666666666653</v>
      </c>
      <c r="AA1162" s="2">
        <f t="shared" si="896"/>
        <v>1.1556999999999829</v>
      </c>
      <c r="AB1162" s="1">
        <f t="shared" si="897"/>
        <v>5.3476880529937446E-2</v>
      </c>
      <c r="AC1162" s="1">
        <f t="shared" si="898"/>
        <v>1.0963946282611137</v>
      </c>
      <c r="AD1162" s="1">
        <f t="shared" si="899"/>
        <v>1.0963946279989694</v>
      </c>
      <c r="AE1162" s="1">
        <f t="shared" si="900"/>
        <v>1.0963946279897068</v>
      </c>
      <c r="AF1162" s="1">
        <f t="shared" si="901"/>
        <v>1.0963946279893797</v>
      </c>
      <c r="AG1162" s="1">
        <f t="shared" si="902"/>
        <v>0.97698693192460784</v>
      </c>
      <c r="AH1162" s="1">
        <f t="shared" si="903"/>
        <v>1.4870548580323764</v>
      </c>
      <c r="AI1162" s="2">
        <f t="shared" si="925"/>
        <v>24.709913446173598</v>
      </c>
      <c r="AJ1162" s="1">
        <f>VLOOKUP(AI1162,Graph!$D$3:$M$50,col)</f>
        <v>6.1000000000000004E-3</v>
      </c>
      <c r="AK1162" s="1">
        <f>VLOOKUP(AI1162,Graph!$D$3:$M$50,col+1)</f>
        <v>4.8999999999999998E-3</v>
      </c>
      <c r="AL1162" s="1">
        <f t="shared" si="904"/>
        <v>5.3E-3</v>
      </c>
      <c r="AM1162" s="1">
        <f t="shared" si="926"/>
        <v>0.64031666666666653</v>
      </c>
      <c r="AN1162" s="2">
        <f t="shared" si="905"/>
        <v>1.1556999999999829</v>
      </c>
      <c r="AO1162" s="1">
        <f t="shared" si="906"/>
        <v>5.3476880529937446E-2</v>
      </c>
      <c r="AP1162" s="1">
        <f t="shared" si="907"/>
        <v>1.0963946279893677</v>
      </c>
      <c r="AQ1162" s="1">
        <f t="shared" si="908"/>
        <v>1.0963946279893675</v>
      </c>
      <c r="AR1162" s="1">
        <f t="shared" si="909"/>
        <v>1.0963946279893677</v>
      </c>
      <c r="AS1162" s="1">
        <f t="shared" si="910"/>
        <v>1.0963946279893675</v>
      </c>
      <c r="AT1162" s="1">
        <f t="shared" si="911"/>
        <v>0.97698693192460784</v>
      </c>
      <c r="AU1162" s="1">
        <f t="shared" si="912"/>
        <v>1.4870548580323599</v>
      </c>
      <c r="AV1162" s="2">
        <f t="shared" si="913"/>
        <v>1161</v>
      </c>
      <c r="AW1162" s="1">
        <f t="shared" si="914"/>
        <v>1487.05485803236</v>
      </c>
      <c r="AX1162" s="1">
        <f t="shared" si="915"/>
        <v>0.97698693192460784</v>
      </c>
      <c r="AY1162" s="1">
        <f t="shared" si="916"/>
        <v>1.0963946279893675</v>
      </c>
      <c r="AZ1162" s="1">
        <f t="shared" si="917"/>
        <v>5.3E-3</v>
      </c>
      <c r="BA1162" s="1">
        <f t="shared" si="918"/>
        <v>24.709913446173598</v>
      </c>
    </row>
    <row r="1163" spans="1:53">
      <c r="A1163" s="2">
        <f t="shared" si="883"/>
        <v>1.1619999999999828</v>
      </c>
      <c r="B1163" s="1">
        <f t="shared" si="920"/>
        <v>1.2327413333333157</v>
      </c>
      <c r="C1163" s="1">
        <f t="shared" si="884"/>
        <v>5.5771888557298366E-2</v>
      </c>
      <c r="D1163" s="1">
        <f t="shared" si="921"/>
        <v>1.1014041410350395</v>
      </c>
      <c r="E1163" s="1">
        <f t="shared" si="927"/>
        <v>1.1014569776233782</v>
      </c>
      <c r="F1163" s="1">
        <f t="shared" si="927"/>
        <v>1.1014589528329439</v>
      </c>
      <c r="G1163" s="1">
        <f t="shared" si="927"/>
        <v>1.1014590266546747</v>
      </c>
      <c r="H1163" s="1">
        <f t="shared" si="885"/>
        <v>1.5310893842760371</v>
      </c>
      <c r="I1163" s="1">
        <f t="shared" si="922"/>
        <v>24.951447344862288</v>
      </c>
      <c r="J1163" s="1">
        <f>VLOOKUP($I1163,Graph!$D$3:$M$50,col)</f>
        <v>6.1000000000000004E-3</v>
      </c>
      <c r="K1163" s="1">
        <f>VLOOKUP($I1163,Graph!$D$3:$M$50,col+1)</f>
        <v>4.8999999999999998E-3</v>
      </c>
      <c r="L1163" s="1">
        <f t="shared" si="886"/>
        <v>5.3E-3</v>
      </c>
      <c r="M1163" s="1">
        <f t="shared" si="881"/>
        <v>0.64031666666666653</v>
      </c>
      <c r="N1163" s="1">
        <f t="shared" si="887"/>
        <v>1.1566999999999827</v>
      </c>
      <c r="O1163" s="1">
        <f t="shared" si="888"/>
        <v>5.3479014391423538E-2</v>
      </c>
      <c r="P1163" s="1">
        <f t="shared" si="889"/>
        <v>1.0965737694050084</v>
      </c>
      <c r="Q1163" s="1">
        <f t="shared" si="890"/>
        <v>1.0964054517618731</v>
      </c>
      <c r="R1163" s="1">
        <f t="shared" si="891"/>
        <v>1.0963995092653618</v>
      </c>
      <c r="S1163" s="1">
        <f t="shared" si="892"/>
        <v>1.0963992992893652</v>
      </c>
      <c r="T1163" s="1">
        <f t="shared" si="893"/>
        <v>0.97699271561545131</v>
      </c>
      <c r="U1163" s="1">
        <f t="shared" si="894"/>
        <v>1.4889916897914277</v>
      </c>
      <c r="V1163" s="2">
        <f t="shared" si="923"/>
        <v>24.720636695945728</v>
      </c>
      <c r="W1163" s="1">
        <f>VLOOKUP(V1163,Graph!$D$3:$M$50,col)</f>
        <v>6.1000000000000004E-3</v>
      </c>
      <c r="X1163" s="1">
        <f>VLOOKUP(V1163,Graph!$D$3:$M$50,col+1)</f>
        <v>4.8999999999999998E-3</v>
      </c>
      <c r="Y1163" s="1">
        <f t="shared" si="895"/>
        <v>5.3E-3</v>
      </c>
      <c r="Z1163" s="1">
        <f t="shared" si="924"/>
        <v>0.64031666666666653</v>
      </c>
      <c r="AA1163" s="2">
        <f t="shared" si="896"/>
        <v>1.1566999999999827</v>
      </c>
      <c r="AB1163" s="1">
        <f t="shared" si="897"/>
        <v>5.3479014391423538E-2</v>
      </c>
      <c r="AC1163" s="1">
        <f t="shared" si="898"/>
        <v>1.0963992918697203</v>
      </c>
      <c r="AD1163" s="1">
        <f t="shared" si="899"/>
        <v>1.0963992916075416</v>
      </c>
      <c r="AE1163" s="1">
        <f t="shared" si="900"/>
        <v>1.0963992915982776</v>
      </c>
      <c r="AF1163" s="1">
        <f t="shared" si="901"/>
        <v>1.0963992915979499</v>
      </c>
      <c r="AG1163" s="1">
        <f t="shared" si="902"/>
        <v>0.97699271561545131</v>
      </c>
      <c r="AH1163" s="1">
        <f t="shared" si="903"/>
        <v>1.4889916793459144</v>
      </c>
      <c r="AI1163" s="2">
        <f t="shared" si="925"/>
        <v>24.720636638139332</v>
      </c>
      <c r="AJ1163" s="1">
        <f>VLOOKUP(AI1163,Graph!$D$3:$M$50,col)</f>
        <v>6.1000000000000004E-3</v>
      </c>
      <c r="AK1163" s="1">
        <f>VLOOKUP(AI1163,Graph!$D$3:$M$50,col+1)</f>
        <v>4.8999999999999998E-3</v>
      </c>
      <c r="AL1163" s="1">
        <f t="shared" si="904"/>
        <v>5.3E-3</v>
      </c>
      <c r="AM1163" s="1">
        <f t="shared" si="926"/>
        <v>0.64031666666666653</v>
      </c>
      <c r="AN1163" s="2">
        <f t="shared" si="905"/>
        <v>1.1566999999999827</v>
      </c>
      <c r="AO1163" s="1">
        <f t="shared" si="906"/>
        <v>5.3479014391423538E-2</v>
      </c>
      <c r="AP1163" s="1">
        <f t="shared" si="907"/>
        <v>1.0963992915979388</v>
      </c>
      <c r="AQ1163" s="1">
        <f t="shared" si="908"/>
        <v>1.0963992915979379</v>
      </c>
      <c r="AR1163" s="1">
        <f t="shared" si="909"/>
        <v>1.0963992915979381</v>
      </c>
      <c r="AS1163" s="1">
        <f t="shared" si="910"/>
        <v>1.0963992915979379</v>
      </c>
      <c r="AT1163" s="1">
        <f t="shared" si="911"/>
        <v>0.97699271561545131</v>
      </c>
      <c r="AU1163" s="1">
        <f t="shared" si="912"/>
        <v>1.4889916793458982</v>
      </c>
      <c r="AV1163" s="2">
        <f t="shared" si="913"/>
        <v>1162</v>
      </c>
      <c r="AW1163" s="1">
        <f t="shared" si="914"/>
        <v>1488.9916793458981</v>
      </c>
      <c r="AX1163" s="1">
        <f t="shared" si="915"/>
        <v>0.97699271561545131</v>
      </c>
      <c r="AY1163" s="1">
        <f t="shared" si="916"/>
        <v>1.0963992915979379</v>
      </c>
      <c r="AZ1163" s="1">
        <f t="shared" si="917"/>
        <v>5.3E-3</v>
      </c>
      <c r="BA1163" s="1">
        <f t="shared" si="918"/>
        <v>24.720636638139332</v>
      </c>
    </row>
    <row r="1164" spans="1:53">
      <c r="A1164" s="2">
        <f t="shared" si="883"/>
        <v>1.1629999999999827</v>
      </c>
      <c r="B1164" s="1">
        <f t="shared" si="920"/>
        <v>1.2337824999999822</v>
      </c>
      <c r="C1164" s="1">
        <f t="shared" si="884"/>
        <v>5.577367071863823E-2</v>
      </c>
      <c r="D1164" s="1">
        <f t="shared" si="921"/>
        <v>1.1014079592890915</v>
      </c>
      <c r="E1164" s="1">
        <f t="shared" si="927"/>
        <v>1.1014609427970354</v>
      </c>
      <c r="F1164" s="1">
        <f t="shared" si="927"/>
        <v>1.1014629235855078</v>
      </c>
      <c r="G1164" s="1">
        <f t="shared" si="927"/>
        <v>1.1014629976189307</v>
      </c>
      <c r="H1164" s="1">
        <f t="shared" si="885"/>
        <v>1.5330717857204985</v>
      </c>
      <c r="I1164" s="1">
        <f t="shared" si="922"/>
        <v>24.962211456809914</v>
      </c>
      <c r="J1164" s="1">
        <f>VLOOKUP($I1164,Graph!$D$3:$M$50,col)</f>
        <v>6.1000000000000004E-3</v>
      </c>
      <c r="K1164" s="1">
        <f>VLOOKUP($I1164,Graph!$D$3:$M$50,col+1)</f>
        <v>4.8999999999999998E-3</v>
      </c>
      <c r="L1164" s="1">
        <f t="shared" si="886"/>
        <v>5.3E-3</v>
      </c>
      <c r="M1164" s="1">
        <f t="shared" si="881"/>
        <v>0.64031666666666653</v>
      </c>
      <c r="N1164" s="1">
        <f t="shared" si="887"/>
        <v>1.1576999999999826</v>
      </c>
      <c r="O1164" s="1">
        <f t="shared" si="888"/>
        <v>5.348114469392027E-2</v>
      </c>
      <c r="P1164" s="1">
        <f t="shared" si="889"/>
        <v>1.0965784117268442</v>
      </c>
      <c r="Q1164" s="1">
        <f t="shared" si="890"/>
        <v>1.0964101075212798</v>
      </c>
      <c r="R1164" s="1">
        <f t="shared" si="891"/>
        <v>1.0964041651846221</v>
      </c>
      <c r="S1164" s="1">
        <f t="shared" si="892"/>
        <v>1.0964039552031812</v>
      </c>
      <c r="T1164" s="1">
        <f t="shared" si="893"/>
        <v>0.97699848937152045</v>
      </c>
      <c r="U1164" s="1">
        <f t="shared" si="894"/>
        <v>1.4909293517462234</v>
      </c>
      <c r="V1164" s="2">
        <f t="shared" si="923"/>
        <v>24.731355241172714</v>
      </c>
      <c r="W1164" s="1">
        <f>VLOOKUP(V1164,Graph!$D$3:$M$50,col)</f>
        <v>6.1000000000000004E-3</v>
      </c>
      <c r="X1164" s="1">
        <f>VLOOKUP(V1164,Graph!$D$3:$M$50,col+1)</f>
        <v>4.8999999999999998E-3</v>
      </c>
      <c r="Y1164" s="1">
        <f t="shared" si="895"/>
        <v>5.3E-3</v>
      </c>
      <c r="Z1164" s="1">
        <f t="shared" si="924"/>
        <v>0.64031666666666653</v>
      </c>
      <c r="AA1164" s="2">
        <f t="shared" si="896"/>
        <v>1.1576999999999826</v>
      </c>
      <c r="AB1164" s="1">
        <f t="shared" si="897"/>
        <v>5.348114469392027E-2</v>
      </c>
      <c r="AC1164" s="1">
        <f t="shared" si="898"/>
        <v>1.0964039477829519</v>
      </c>
      <c r="AD1164" s="1">
        <f t="shared" si="899"/>
        <v>1.0964039475207388</v>
      </c>
      <c r="AE1164" s="1">
        <f t="shared" si="900"/>
        <v>1.0964039475114726</v>
      </c>
      <c r="AF1164" s="1">
        <f t="shared" si="901"/>
        <v>1.0964039475111453</v>
      </c>
      <c r="AG1164" s="1">
        <f t="shared" si="902"/>
        <v>0.97699848937152045</v>
      </c>
      <c r="AH1164" s="1">
        <f t="shared" si="903"/>
        <v>1.4909293412863178</v>
      </c>
      <c r="AI1164" s="2">
        <f t="shared" si="925"/>
        <v>24.731355183336827</v>
      </c>
      <c r="AJ1164" s="1">
        <f>VLOOKUP(AI1164,Graph!$D$3:$M$50,col)</f>
        <v>6.1000000000000004E-3</v>
      </c>
      <c r="AK1164" s="1">
        <f>VLOOKUP(AI1164,Graph!$D$3:$M$50,col+1)</f>
        <v>4.8999999999999998E-3</v>
      </c>
      <c r="AL1164" s="1">
        <f t="shared" si="904"/>
        <v>5.3E-3</v>
      </c>
      <c r="AM1164" s="1">
        <f t="shared" si="926"/>
        <v>0.64031666666666653</v>
      </c>
      <c r="AN1164" s="2">
        <f t="shared" si="905"/>
        <v>1.1576999999999826</v>
      </c>
      <c r="AO1164" s="1">
        <f t="shared" si="906"/>
        <v>5.348114469392027E-2</v>
      </c>
      <c r="AP1164" s="1">
        <f t="shared" si="907"/>
        <v>1.0964039475111338</v>
      </c>
      <c r="AQ1164" s="1">
        <f t="shared" si="908"/>
        <v>1.0964039475111333</v>
      </c>
      <c r="AR1164" s="1">
        <f t="shared" si="909"/>
        <v>1.0964039475111333</v>
      </c>
      <c r="AS1164" s="1">
        <f t="shared" si="910"/>
        <v>1.0964039475111333</v>
      </c>
      <c r="AT1164" s="1">
        <f t="shared" si="911"/>
        <v>0.97699848937152045</v>
      </c>
      <c r="AU1164" s="1">
        <f t="shared" si="912"/>
        <v>1.4909293412863012</v>
      </c>
      <c r="AV1164" s="2">
        <f t="shared" si="913"/>
        <v>1163</v>
      </c>
      <c r="AW1164" s="1">
        <f t="shared" si="914"/>
        <v>1490.9293412863012</v>
      </c>
      <c r="AX1164" s="1">
        <f t="shared" si="915"/>
        <v>0.97699848937152045</v>
      </c>
      <c r="AY1164" s="1">
        <f t="shared" si="916"/>
        <v>1.0964039475111333</v>
      </c>
      <c r="AZ1164" s="1">
        <f t="shared" si="917"/>
        <v>5.3E-3</v>
      </c>
      <c r="BA1164" s="1">
        <f t="shared" si="918"/>
        <v>24.731355183336827</v>
      </c>
    </row>
    <row r="1165" spans="1:53">
      <c r="A1165" s="2">
        <f t="shared" si="883"/>
        <v>1.1639999999999826</v>
      </c>
      <c r="B1165" s="1">
        <f t="shared" si="920"/>
        <v>1.2348236666666488</v>
      </c>
      <c r="C1165" s="1">
        <f t="shared" si="884"/>
        <v>5.5775449903048557E-2</v>
      </c>
      <c r="D1165" s="1">
        <f t="shared" si="921"/>
        <v>1.1014117712047276</v>
      </c>
      <c r="E1165" s="1">
        <f t="shared" si="927"/>
        <v>1.1014649014059639</v>
      </c>
      <c r="F1165" s="1">
        <f t="shared" si="927"/>
        <v>1.1014668877652194</v>
      </c>
      <c r="G1165" s="1">
        <f t="shared" si="927"/>
        <v>1.1014669620100426</v>
      </c>
      <c r="H1165" s="1">
        <f t="shared" si="885"/>
        <v>1.5350550423502867</v>
      </c>
      <c r="I1165" s="1">
        <f t="shared" si="922"/>
        <v>24.972970930949536</v>
      </c>
      <c r="J1165" s="1">
        <f>VLOOKUP($I1165,Graph!$D$3:$M$50,col)</f>
        <v>6.1000000000000004E-3</v>
      </c>
      <c r="K1165" s="1">
        <f>VLOOKUP($I1165,Graph!$D$3:$M$50,col+1)</f>
        <v>4.8999999999999998E-3</v>
      </c>
      <c r="L1165" s="1">
        <f t="shared" si="886"/>
        <v>5.3E-3</v>
      </c>
      <c r="M1165" s="1">
        <f t="shared" si="881"/>
        <v>0.64031666666666653</v>
      </c>
      <c r="N1165" s="1">
        <f t="shared" si="887"/>
        <v>1.1586999999999825</v>
      </c>
      <c r="O1165" s="1">
        <f t="shared" si="888"/>
        <v>5.3483271446322866E-2</v>
      </c>
      <c r="P1165" s="1">
        <f t="shared" si="889"/>
        <v>1.0965830463912376</v>
      </c>
      <c r="Q1165" s="1">
        <f t="shared" si="890"/>
        <v>1.0964147556044228</v>
      </c>
      <c r="R1165" s="1">
        <f t="shared" si="891"/>
        <v>1.0964088134275198</v>
      </c>
      <c r="S1165" s="1">
        <f t="shared" si="892"/>
        <v>1.0964086034406499</v>
      </c>
      <c r="T1165" s="1">
        <f t="shared" si="893"/>
        <v>0.97700425321839113</v>
      </c>
      <c r="U1165" s="1">
        <f t="shared" si="894"/>
        <v>1.4928678539632028</v>
      </c>
      <c r="V1165" s="2">
        <f t="shared" si="923"/>
        <v>24.742069145663919</v>
      </c>
      <c r="W1165" s="1">
        <f>VLOOKUP(V1165,Graph!$D$3:$M$50,col)</f>
        <v>6.1000000000000004E-3</v>
      </c>
      <c r="X1165" s="1">
        <f>VLOOKUP(V1165,Graph!$D$3:$M$50,col+1)</f>
        <v>4.8999999999999998E-3</v>
      </c>
      <c r="Y1165" s="1">
        <f t="shared" si="895"/>
        <v>5.3E-3</v>
      </c>
      <c r="Z1165" s="1">
        <f t="shared" si="924"/>
        <v>0.64031666666666653</v>
      </c>
      <c r="AA1165" s="2">
        <f t="shared" si="896"/>
        <v>1.1586999999999825</v>
      </c>
      <c r="AB1165" s="1">
        <f t="shared" si="897"/>
        <v>5.3483271446322866E-2</v>
      </c>
      <c r="AC1165" s="1">
        <f t="shared" si="898"/>
        <v>1.0964085960198378</v>
      </c>
      <c r="AD1165" s="1">
        <f t="shared" si="899"/>
        <v>1.0964085957575902</v>
      </c>
      <c r="AE1165" s="1">
        <f t="shared" si="900"/>
        <v>1.0964085957483223</v>
      </c>
      <c r="AF1165" s="1">
        <f t="shared" si="901"/>
        <v>1.0964085957479945</v>
      </c>
      <c r="AG1165" s="1">
        <f t="shared" si="902"/>
        <v>0.97700425321839113</v>
      </c>
      <c r="AH1165" s="1">
        <f t="shared" si="903"/>
        <v>1.492867843488898</v>
      </c>
      <c r="AI1165" s="2">
        <f t="shared" si="925"/>
        <v>24.742069087798569</v>
      </c>
      <c r="AJ1165" s="1">
        <f>VLOOKUP(AI1165,Graph!$D$3:$M$50,col)</f>
        <v>6.1000000000000004E-3</v>
      </c>
      <c r="AK1165" s="1">
        <f>VLOOKUP(AI1165,Graph!$D$3:$M$50,col+1)</f>
        <v>4.8999999999999998E-3</v>
      </c>
      <c r="AL1165" s="1">
        <f t="shared" si="904"/>
        <v>5.3E-3</v>
      </c>
      <c r="AM1165" s="1">
        <f t="shared" si="926"/>
        <v>0.64031666666666653</v>
      </c>
      <c r="AN1165" s="2">
        <f t="shared" si="905"/>
        <v>1.1586999999999825</v>
      </c>
      <c r="AO1165" s="1">
        <f t="shared" si="906"/>
        <v>5.3483271446322866E-2</v>
      </c>
      <c r="AP1165" s="1">
        <f t="shared" si="907"/>
        <v>1.0964085957479832</v>
      </c>
      <c r="AQ1165" s="1">
        <f t="shared" si="908"/>
        <v>1.0964085957479828</v>
      </c>
      <c r="AR1165" s="1">
        <f t="shared" si="909"/>
        <v>1.096408595747983</v>
      </c>
      <c r="AS1165" s="1">
        <f t="shared" si="910"/>
        <v>1.0964085957479828</v>
      </c>
      <c r="AT1165" s="1">
        <f t="shared" si="911"/>
        <v>0.97700425321839113</v>
      </c>
      <c r="AU1165" s="1">
        <f t="shared" si="912"/>
        <v>1.4928678434888818</v>
      </c>
      <c r="AV1165" s="2">
        <f t="shared" si="913"/>
        <v>1164</v>
      </c>
      <c r="AW1165" s="1">
        <f t="shared" si="914"/>
        <v>1492.8678434888818</v>
      </c>
      <c r="AX1165" s="1">
        <f t="shared" si="915"/>
        <v>0.97700425321839113</v>
      </c>
      <c r="AY1165" s="1">
        <f t="shared" si="916"/>
        <v>1.0964085957479828</v>
      </c>
      <c r="AZ1165" s="1">
        <f t="shared" si="917"/>
        <v>5.3E-3</v>
      </c>
      <c r="BA1165" s="1">
        <f t="shared" si="918"/>
        <v>24.742069087798569</v>
      </c>
    </row>
    <row r="1166" spans="1:53">
      <c r="A1166" s="2">
        <f t="shared" si="883"/>
        <v>1.1649999999999825</v>
      </c>
      <c r="B1166" s="1">
        <f t="shared" si="920"/>
        <v>1.2358648333333153</v>
      </c>
      <c r="C1166" s="1">
        <f t="shared" si="884"/>
        <v>5.5777226117981485E-2</v>
      </c>
      <c r="D1166" s="1">
        <f t="shared" si="921"/>
        <v>1.1014155767977163</v>
      </c>
      <c r="E1166" s="1">
        <f t="shared" si="927"/>
        <v>1.1014688534664521</v>
      </c>
      <c r="F1166" s="1">
        <f t="shared" si="927"/>
        <v>1.1014708453883841</v>
      </c>
      <c r="G1166" s="1">
        <f t="shared" si="927"/>
        <v>1.101470919844318</v>
      </c>
      <c r="H1166" s="1">
        <f t="shared" si="885"/>
        <v>1.5370391537966901</v>
      </c>
      <c r="I1166" s="1">
        <f t="shared" si="922"/>
        <v>24.98372577326851</v>
      </c>
      <c r="J1166" s="1">
        <f>VLOOKUP($I1166,Graph!$D$3:$M$50,col)</f>
        <v>6.1000000000000004E-3</v>
      </c>
      <c r="K1166" s="1">
        <f>VLOOKUP($I1166,Graph!$D$3:$M$50,col+1)</f>
        <v>4.8999999999999998E-3</v>
      </c>
      <c r="L1166" s="1">
        <f t="shared" si="886"/>
        <v>5.3E-3</v>
      </c>
      <c r="M1166" s="1">
        <f t="shared" si="881"/>
        <v>0.64031666666666653</v>
      </c>
      <c r="N1166" s="1">
        <f t="shared" si="887"/>
        <v>1.1596999999999824</v>
      </c>
      <c r="O1166" s="1">
        <f t="shared" si="888"/>
        <v>5.348539465749684E-2</v>
      </c>
      <c r="P1166" s="1">
        <f t="shared" si="889"/>
        <v>1.0965876734171165</v>
      </c>
      <c r="Q1166" s="1">
        <f t="shared" si="890"/>
        <v>1.0964193960302686</v>
      </c>
      <c r="R1166" s="1">
        <f t="shared" si="891"/>
        <v>1.0964134540130215</v>
      </c>
      <c r="S1166" s="1">
        <f t="shared" si="892"/>
        <v>1.0964132440207381</v>
      </c>
      <c r="T1166" s="1">
        <f t="shared" si="893"/>
        <v>0.97701000718155095</v>
      </c>
      <c r="U1166" s="1">
        <f t="shared" si="894"/>
        <v>1.4948071960781513</v>
      </c>
      <c r="V1166" s="2">
        <f t="shared" si="923"/>
        <v>24.752778415438797</v>
      </c>
      <c r="W1166" s="1">
        <f>VLOOKUP(V1166,Graph!$D$3:$M$50,col)</f>
        <v>6.1000000000000004E-3</v>
      </c>
      <c r="X1166" s="1">
        <f>VLOOKUP(V1166,Graph!$D$3:$M$50,col+1)</f>
        <v>4.8999999999999998E-3</v>
      </c>
      <c r="Y1166" s="1">
        <f t="shared" si="895"/>
        <v>5.3E-3</v>
      </c>
      <c r="Z1166" s="1">
        <f t="shared" si="924"/>
        <v>0.64031666666666653</v>
      </c>
      <c r="AA1166" s="2">
        <f t="shared" si="896"/>
        <v>1.1596999999999824</v>
      </c>
      <c r="AB1166" s="1">
        <f t="shared" si="897"/>
        <v>5.348539465749684E-2</v>
      </c>
      <c r="AC1166" s="1">
        <f t="shared" si="898"/>
        <v>1.0964132365993435</v>
      </c>
      <c r="AD1166" s="1">
        <f t="shared" si="899"/>
        <v>1.0964132363370616</v>
      </c>
      <c r="AE1166" s="1">
        <f t="shared" si="900"/>
        <v>1.0964132363277925</v>
      </c>
      <c r="AF1166" s="1">
        <f t="shared" si="901"/>
        <v>1.0964132363274648</v>
      </c>
      <c r="AG1166" s="1">
        <f t="shared" si="902"/>
        <v>0.97701000718155095</v>
      </c>
      <c r="AH1166" s="1">
        <f t="shared" si="903"/>
        <v>1.4948071855894416</v>
      </c>
      <c r="AI1166" s="2">
        <f t="shared" si="925"/>
        <v>24.752778357543992</v>
      </c>
      <c r="AJ1166" s="1">
        <f>VLOOKUP(AI1166,Graph!$D$3:$M$50,col)</f>
        <v>6.1000000000000004E-3</v>
      </c>
      <c r="AK1166" s="1">
        <f>VLOOKUP(AI1166,Graph!$D$3:$M$50,col+1)</f>
        <v>4.8999999999999998E-3</v>
      </c>
      <c r="AL1166" s="1">
        <f t="shared" si="904"/>
        <v>5.3E-3</v>
      </c>
      <c r="AM1166" s="1">
        <f t="shared" si="926"/>
        <v>0.64031666666666653</v>
      </c>
      <c r="AN1166" s="2">
        <f t="shared" si="905"/>
        <v>1.1596999999999824</v>
      </c>
      <c r="AO1166" s="1">
        <f t="shared" si="906"/>
        <v>5.348539465749684E-2</v>
      </c>
      <c r="AP1166" s="1">
        <f t="shared" si="907"/>
        <v>1.0964132363274532</v>
      </c>
      <c r="AQ1166" s="1">
        <f t="shared" si="908"/>
        <v>1.0964132363274528</v>
      </c>
      <c r="AR1166" s="1">
        <f t="shared" si="909"/>
        <v>1.0964132363274528</v>
      </c>
      <c r="AS1166" s="1">
        <f t="shared" si="910"/>
        <v>1.0964132363274528</v>
      </c>
      <c r="AT1166" s="1">
        <f t="shared" si="911"/>
        <v>0.97701000718155095</v>
      </c>
      <c r="AU1166" s="1">
        <f t="shared" si="912"/>
        <v>1.4948071855894252</v>
      </c>
      <c r="AV1166" s="2">
        <f t="shared" si="913"/>
        <v>1165</v>
      </c>
      <c r="AW1166" s="1">
        <f t="shared" si="914"/>
        <v>1494.8071855894252</v>
      </c>
      <c r="AX1166" s="1">
        <f t="shared" si="915"/>
        <v>0.97701000718155095</v>
      </c>
      <c r="AY1166" s="1">
        <f t="shared" si="916"/>
        <v>1.0964132363274528</v>
      </c>
      <c r="AZ1166" s="1">
        <f t="shared" si="917"/>
        <v>5.3E-3</v>
      </c>
      <c r="BA1166" s="1">
        <f t="shared" si="918"/>
        <v>24.752778357543992</v>
      </c>
    </row>
    <row r="1167" spans="1:53">
      <c r="A1167" s="2">
        <f t="shared" si="883"/>
        <v>1.1659999999999824</v>
      </c>
      <c r="B1167" s="1">
        <f t="shared" si="920"/>
        <v>1.2369059999999819</v>
      </c>
      <c r="C1167" s="1">
        <f t="shared" si="884"/>
        <v>5.5778999370864259E-2</v>
      </c>
      <c r="D1167" s="1">
        <f t="shared" si="921"/>
        <v>1.1014193760837738</v>
      </c>
      <c r="E1167" s="1">
        <f t="shared" si="927"/>
        <v>1.1014727989947339</v>
      </c>
      <c r="F1167" s="1">
        <f t="shared" si="927"/>
        <v>1.1014747964712535</v>
      </c>
      <c r="G1167" s="1">
        <f t="shared" si="927"/>
        <v>1.101474871138008</v>
      </c>
      <c r="H1167" s="1">
        <f t="shared" si="885"/>
        <v>1.53902411969147</v>
      </c>
      <c r="I1167" s="1">
        <f t="shared" si="922"/>
        <v>24.994475989741279</v>
      </c>
      <c r="J1167" s="1">
        <f>VLOOKUP($I1167,Graph!$D$3:$M$50,col)</f>
        <v>6.1000000000000004E-3</v>
      </c>
      <c r="K1167" s="1">
        <f>VLOOKUP($I1167,Graph!$D$3:$M$50,col+1)</f>
        <v>4.8999999999999998E-3</v>
      </c>
      <c r="L1167" s="1">
        <f t="shared" si="886"/>
        <v>5.3E-3</v>
      </c>
      <c r="M1167" s="1">
        <f t="shared" si="881"/>
        <v>0.64031666666666653</v>
      </c>
      <c r="N1167" s="1">
        <f t="shared" si="887"/>
        <v>1.1606999999999823</v>
      </c>
      <c r="O1167" s="1">
        <f t="shared" si="888"/>
        <v>5.3487514336278304E-2</v>
      </c>
      <c r="P1167" s="1">
        <f t="shared" si="889"/>
        <v>1.0965922928233465</v>
      </c>
      <c r="Q1167" s="1">
        <f t="shared" si="890"/>
        <v>1.0964240288177214</v>
      </c>
      <c r="R1167" s="1">
        <f t="shared" si="891"/>
        <v>1.096418086960032</v>
      </c>
      <c r="S1167" s="1">
        <f t="shared" si="892"/>
        <v>1.0964178769623494</v>
      </c>
      <c r="T1167" s="1">
        <f t="shared" si="893"/>
        <v>0.97701575128640106</v>
      </c>
      <c r="U1167" s="1">
        <f t="shared" si="894"/>
        <v>1.4967473777273284</v>
      </c>
      <c r="V1167" s="2">
        <f t="shared" si="923"/>
        <v>24.763483056503794</v>
      </c>
      <c r="W1167" s="1">
        <f>VLOOKUP(V1167,Graph!$D$3:$M$50,col)</f>
        <v>6.1000000000000004E-3</v>
      </c>
      <c r="X1167" s="1">
        <f>VLOOKUP(V1167,Graph!$D$3:$M$50,col+1)</f>
        <v>4.8999999999999998E-3</v>
      </c>
      <c r="Y1167" s="1">
        <f t="shared" si="895"/>
        <v>5.3E-3</v>
      </c>
      <c r="Z1167" s="1">
        <f t="shared" si="924"/>
        <v>0.64031666666666653</v>
      </c>
      <c r="AA1167" s="2">
        <f t="shared" si="896"/>
        <v>1.1606999999999823</v>
      </c>
      <c r="AB1167" s="1">
        <f t="shared" si="897"/>
        <v>5.3487514336278304E-2</v>
      </c>
      <c r="AC1167" s="1">
        <f t="shared" si="898"/>
        <v>1.0964178695403743</v>
      </c>
      <c r="AD1167" s="1">
        <f t="shared" si="899"/>
        <v>1.0964178692780582</v>
      </c>
      <c r="AE1167" s="1">
        <f t="shared" si="900"/>
        <v>1.0964178692687869</v>
      </c>
      <c r="AF1167" s="1">
        <f t="shared" si="901"/>
        <v>1.0964178692684594</v>
      </c>
      <c r="AG1167" s="1">
        <f t="shared" si="902"/>
        <v>0.97701575128640106</v>
      </c>
      <c r="AH1167" s="1">
        <f t="shared" si="903"/>
        <v>1.4967473672242073</v>
      </c>
      <c r="AI1167" s="2">
        <f t="shared" si="925"/>
        <v>24.763482998579555</v>
      </c>
      <c r="AJ1167" s="1">
        <f>VLOOKUP(AI1167,Graph!$D$3:$M$50,col)</f>
        <v>6.1000000000000004E-3</v>
      </c>
      <c r="AK1167" s="1">
        <f>VLOOKUP(AI1167,Graph!$D$3:$M$50,col+1)</f>
        <v>4.8999999999999998E-3</v>
      </c>
      <c r="AL1167" s="1">
        <f t="shared" si="904"/>
        <v>5.3E-3</v>
      </c>
      <c r="AM1167" s="1">
        <f t="shared" si="926"/>
        <v>0.64031666666666653</v>
      </c>
      <c r="AN1167" s="2">
        <f t="shared" si="905"/>
        <v>1.1606999999999823</v>
      </c>
      <c r="AO1167" s="1">
        <f t="shared" si="906"/>
        <v>5.3487514336278304E-2</v>
      </c>
      <c r="AP1167" s="1">
        <f t="shared" si="907"/>
        <v>1.0964178692684479</v>
      </c>
      <c r="AQ1167" s="1">
        <f t="shared" si="908"/>
        <v>1.0964178692684476</v>
      </c>
      <c r="AR1167" s="1">
        <f t="shared" si="909"/>
        <v>1.0964178692684474</v>
      </c>
      <c r="AS1167" s="1">
        <f t="shared" si="910"/>
        <v>1.0964178692684474</v>
      </c>
      <c r="AT1167" s="1">
        <f t="shared" si="911"/>
        <v>0.97701575128640106</v>
      </c>
      <c r="AU1167" s="1">
        <f t="shared" si="912"/>
        <v>1.4967473672241911</v>
      </c>
      <c r="AV1167" s="2">
        <f t="shared" si="913"/>
        <v>1166</v>
      </c>
      <c r="AW1167" s="1">
        <f t="shared" si="914"/>
        <v>1496.7473672241911</v>
      </c>
      <c r="AX1167" s="1">
        <f t="shared" si="915"/>
        <v>0.97701575128640106</v>
      </c>
      <c r="AY1167" s="1">
        <f t="shared" si="916"/>
        <v>1.0964178692684474</v>
      </c>
      <c r="AZ1167" s="1">
        <f t="shared" si="917"/>
        <v>5.3E-3</v>
      </c>
      <c r="BA1167" s="1">
        <f t="shared" si="918"/>
        <v>24.763482998579555</v>
      </c>
    </row>
    <row r="1168" spans="1:53">
      <c r="A1168" s="2">
        <f t="shared" si="883"/>
        <v>1.1669999999999823</v>
      </c>
      <c r="B1168" s="1">
        <f t="shared" si="920"/>
        <v>1.2379471666666484</v>
      </c>
      <c r="C1168" s="1">
        <f t="shared" si="884"/>
        <v>5.5780769669099402E-2</v>
      </c>
      <c r="D1168" s="1">
        <f t="shared" si="921"/>
        <v>1.1014231690785643</v>
      </c>
      <c r="E1168" s="1">
        <f t="shared" si="927"/>
        <v>1.1014767380069903</v>
      </c>
      <c r="F1168" s="1">
        <f t="shared" si="927"/>
        <v>1.101478741030026</v>
      </c>
      <c r="G1168" s="1">
        <f t="shared" si="927"/>
        <v>1.1014788159073119</v>
      </c>
      <c r="H1168" s="1">
        <f t="shared" si="885"/>
        <v>1.5410099396668657</v>
      </c>
      <c r="I1168" s="1">
        <f t="shared" si="922"/>
        <v>25.005221586329512</v>
      </c>
      <c r="J1168" s="1">
        <f>VLOOKUP($I1168,Graph!$D$3:$M$50,col)</f>
        <v>6.1000000000000004E-3</v>
      </c>
      <c r="K1168" s="1">
        <f>VLOOKUP($I1168,Graph!$D$3:$M$50,col+1)</f>
        <v>4.8999999999999998E-3</v>
      </c>
      <c r="L1168" s="1">
        <f t="shared" si="886"/>
        <v>5.3E-3</v>
      </c>
      <c r="M1168" s="1">
        <f t="shared" si="881"/>
        <v>0.64031666666666653</v>
      </c>
      <c r="N1168" s="1">
        <f t="shared" si="887"/>
        <v>1.1616999999999822</v>
      </c>
      <c r="O1168" s="1">
        <f t="shared" si="888"/>
        <v>5.3489630491473948E-2</v>
      </c>
      <c r="P1168" s="1">
        <f t="shared" si="889"/>
        <v>1.0965969046287316</v>
      </c>
      <c r="Q1168" s="1">
        <f t="shared" si="890"/>
        <v>1.0964286539856234</v>
      </c>
      <c r="R1168" s="1">
        <f t="shared" si="891"/>
        <v>1.096422712287392</v>
      </c>
      <c r="S1168" s="1">
        <f t="shared" si="892"/>
        <v>1.0964225022843268</v>
      </c>
      <c r="T1168" s="1">
        <f t="shared" si="893"/>
        <v>0.97702148555825474</v>
      </c>
      <c r="U1168" s="1">
        <f t="shared" si="894"/>
        <v>1.4986883985474664</v>
      </c>
      <c r="V1168" s="2">
        <f t="shared" si="923"/>
        <v>24.774183074852424</v>
      </c>
      <c r="W1168" s="1">
        <f>VLOOKUP(V1168,Graph!$D$3:$M$50,col)</f>
        <v>6.1000000000000004E-3</v>
      </c>
      <c r="X1168" s="1">
        <f>VLOOKUP(V1168,Graph!$D$3:$M$50,col+1)</f>
        <v>4.8999999999999998E-3</v>
      </c>
      <c r="Y1168" s="1">
        <f t="shared" si="895"/>
        <v>5.3E-3</v>
      </c>
      <c r="Z1168" s="1">
        <f t="shared" si="924"/>
        <v>0.64031666666666653</v>
      </c>
      <c r="AA1168" s="2">
        <f t="shared" si="896"/>
        <v>1.1616999999999822</v>
      </c>
      <c r="AB1168" s="1">
        <f t="shared" si="897"/>
        <v>5.3489630491473948E-2</v>
      </c>
      <c r="AC1168" s="1">
        <f t="shared" si="898"/>
        <v>1.0964224948617713</v>
      </c>
      <c r="AD1168" s="1">
        <f t="shared" si="899"/>
        <v>1.0964224945994212</v>
      </c>
      <c r="AE1168" s="1">
        <f t="shared" si="900"/>
        <v>1.0964224945901484</v>
      </c>
      <c r="AF1168" s="1">
        <f t="shared" si="901"/>
        <v>1.0964224945898207</v>
      </c>
      <c r="AG1168" s="1">
        <f t="shared" si="902"/>
        <v>0.97702148555825474</v>
      </c>
      <c r="AH1168" s="1">
        <f t="shared" si="903"/>
        <v>1.4986883880299269</v>
      </c>
      <c r="AI1168" s="2">
        <f t="shared" si="925"/>
        <v>24.774183016898757</v>
      </c>
      <c r="AJ1168" s="1">
        <f>VLOOKUP(AI1168,Graph!$D$3:$M$50,col)</f>
        <v>6.1000000000000004E-3</v>
      </c>
      <c r="AK1168" s="1">
        <f>VLOOKUP(AI1168,Graph!$D$3:$M$50,col+1)</f>
        <v>4.8999999999999998E-3</v>
      </c>
      <c r="AL1168" s="1">
        <f t="shared" si="904"/>
        <v>5.3E-3</v>
      </c>
      <c r="AM1168" s="1">
        <f t="shared" si="926"/>
        <v>0.64031666666666653</v>
      </c>
      <c r="AN1168" s="2">
        <f t="shared" si="905"/>
        <v>1.1616999999999822</v>
      </c>
      <c r="AO1168" s="1">
        <f t="shared" si="906"/>
        <v>5.3489630491473948E-2</v>
      </c>
      <c r="AP1168" s="1">
        <f t="shared" si="907"/>
        <v>1.0964224945898093</v>
      </c>
      <c r="AQ1168" s="1">
        <f t="shared" si="908"/>
        <v>1.0964224945898089</v>
      </c>
      <c r="AR1168" s="1">
        <f t="shared" si="909"/>
        <v>1.0964224945898084</v>
      </c>
      <c r="AS1168" s="1">
        <f t="shared" si="910"/>
        <v>1.0964224945898087</v>
      </c>
      <c r="AT1168" s="1">
        <f t="shared" si="911"/>
        <v>0.97702148555825474</v>
      </c>
      <c r="AU1168" s="1">
        <f t="shared" si="912"/>
        <v>1.4986883880299104</v>
      </c>
      <c r="AV1168" s="2">
        <f t="shared" si="913"/>
        <v>1167</v>
      </c>
      <c r="AW1168" s="1">
        <f t="shared" si="914"/>
        <v>1498.6883880299104</v>
      </c>
      <c r="AX1168" s="1">
        <f t="shared" si="915"/>
        <v>0.97702148555825474</v>
      </c>
      <c r="AY1168" s="1">
        <f t="shared" si="916"/>
        <v>1.0964224945898087</v>
      </c>
      <c r="AZ1168" s="1">
        <f t="shared" si="917"/>
        <v>5.3E-3</v>
      </c>
      <c r="BA1168" s="1">
        <f t="shared" si="918"/>
        <v>24.774183016898757</v>
      </c>
    </row>
    <row r="1169" spans="1:53">
      <c r="A1169" s="2">
        <f t="shared" si="883"/>
        <v>1.1679999999999822</v>
      </c>
      <c r="B1169" s="1">
        <f t="shared" si="920"/>
        <v>1.2389883333333149</v>
      </c>
      <c r="C1169" s="1">
        <f t="shared" si="884"/>
        <v>5.5782537020064783E-2</v>
      </c>
      <c r="D1169" s="1">
        <f t="shared" si="921"/>
        <v>1.1014269557977003</v>
      </c>
      <c r="E1169" s="1">
        <f t="shared" si="927"/>
        <v>1.1014806705193485</v>
      </c>
      <c r="F1169" s="1">
        <f t="shared" si="927"/>
        <v>1.1014826790808456</v>
      </c>
      <c r="G1169" s="1">
        <f t="shared" si="927"/>
        <v>1.1014827541683743</v>
      </c>
      <c r="H1169" s="1">
        <f t="shared" si="885"/>
        <v>1.5429966133555899</v>
      </c>
      <c r="I1169" s="1">
        <f t="shared" si="922"/>
        <v>25.015962568982047</v>
      </c>
      <c r="J1169" s="1">
        <f>VLOOKUP($I1169,Graph!$D$3:$M$50,col)</f>
        <v>6.1000000000000004E-3</v>
      </c>
      <c r="K1169" s="1">
        <f>VLOOKUP($I1169,Graph!$D$3:$M$50,col+1)</f>
        <v>4.8999999999999998E-3</v>
      </c>
      <c r="L1169" s="1">
        <f t="shared" si="886"/>
        <v>5.3E-3</v>
      </c>
      <c r="M1169" s="1">
        <f t="shared" si="881"/>
        <v>0.64031666666666653</v>
      </c>
      <c r="N1169" s="1">
        <f t="shared" si="887"/>
        <v>1.1626999999999821</v>
      </c>
      <c r="O1169" s="1">
        <f t="shared" si="888"/>
        <v>5.3491743131861204E-2</v>
      </c>
      <c r="P1169" s="1">
        <f t="shared" si="889"/>
        <v>1.0966015088520145</v>
      </c>
      <c r="Q1169" s="1">
        <f t="shared" si="890"/>
        <v>1.0964332715527547</v>
      </c>
      <c r="R1169" s="1">
        <f t="shared" si="891"/>
        <v>1.0964273300138827</v>
      </c>
      <c r="S1169" s="1">
        <f t="shared" si="892"/>
        <v>1.096427120005449</v>
      </c>
      <c r="T1169" s="1">
        <f t="shared" si="893"/>
        <v>0.97702721002233961</v>
      </c>
      <c r="U1169" s="1">
        <f t="shared" si="894"/>
        <v>1.5006302581757673</v>
      </c>
      <c r="V1169" s="2">
        <f t="shared" si="923"/>
        <v>24.784878476465241</v>
      </c>
      <c r="W1169" s="1">
        <f>VLOOKUP(V1169,Graph!$D$3:$M$50,col)</f>
        <v>6.1000000000000004E-3</v>
      </c>
      <c r="X1169" s="1">
        <f>VLOOKUP(V1169,Graph!$D$3:$M$50,col+1)</f>
        <v>4.8999999999999998E-3</v>
      </c>
      <c r="Y1169" s="1">
        <f t="shared" si="895"/>
        <v>5.3E-3</v>
      </c>
      <c r="Z1169" s="1">
        <f t="shared" si="924"/>
        <v>0.64031666666666653</v>
      </c>
      <c r="AA1169" s="2">
        <f t="shared" si="896"/>
        <v>1.1626999999999821</v>
      </c>
      <c r="AB1169" s="1">
        <f t="shared" si="897"/>
        <v>5.3491743131861204E-2</v>
      </c>
      <c r="AC1169" s="1">
        <f t="shared" si="898"/>
        <v>1.0964271125823155</v>
      </c>
      <c r="AD1169" s="1">
        <f t="shared" si="899"/>
        <v>1.096427112319931</v>
      </c>
      <c r="AE1169" s="1">
        <f t="shared" si="900"/>
        <v>1.0964271123106564</v>
      </c>
      <c r="AF1169" s="1">
        <f t="shared" si="901"/>
        <v>1.0964271123103284</v>
      </c>
      <c r="AG1169" s="1">
        <f t="shared" si="902"/>
        <v>0.97702721002233961</v>
      </c>
      <c r="AH1169" s="1">
        <f t="shared" si="903"/>
        <v>1.5006302476438036</v>
      </c>
      <c r="AI1169" s="2">
        <f t="shared" si="925"/>
        <v>24.784878418482172</v>
      </c>
      <c r="AJ1169" s="1">
        <f>VLOOKUP(AI1169,Graph!$D$3:$M$50,col)</f>
        <v>6.1000000000000004E-3</v>
      </c>
      <c r="AK1169" s="1">
        <f>VLOOKUP(AI1169,Graph!$D$3:$M$50,col+1)</f>
        <v>4.8999999999999998E-3</v>
      </c>
      <c r="AL1169" s="1">
        <f t="shared" si="904"/>
        <v>5.3E-3</v>
      </c>
      <c r="AM1169" s="1">
        <f t="shared" si="926"/>
        <v>0.64031666666666653</v>
      </c>
      <c r="AN1169" s="2">
        <f t="shared" si="905"/>
        <v>1.1626999999999821</v>
      </c>
      <c r="AO1169" s="1">
        <f t="shared" si="906"/>
        <v>5.3491743131861204E-2</v>
      </c>
      <c r="AP1169" s="1">
        <f t="shared" si="907"/>
        <v>1.0964271123103169</v>
      </c>
      <c r="AQ1169" s="1">
        <f t="shared" si="908"/>
        <v>1.0964271123103164</v>
      </c>
      <c r="AR1169" s="1">
        <f t="shared" si="909"/>
        <v>1.0964271123103166</v>
      </c>
      <c r="AS1169" s="1">
        <f t="shared" si="910"/>
        <v>1.0964271123103166</v>
      </c>
      <c r="AT1169" s="1">
        <f t="shared" si="911"/>
        <v>0.97702721002233961</v>
      </c>
      <c r="AU1169" s="1">
        <f t="shared" si="912"/>
        <v>1.5006302476437876</v>
      </c>
      <c r="AV1169" s="2">
        <f t="shared" si="913"/>
        <v>1168</v>
      </c>
      <c r="AW1169" s="1">
        <f t="shared" si="914"/>
        <v>1500.6302476437877</v>
      </c>
      <c r="AX1169" s="1">
        <f t="shared" si="915"/>
        <v>0.97702721002233961</v>
      </c>
      <c r="AY1169" s="1">
        <f t="shared" si="916"/>
        <v>1.0964271123103166</v>
      </c>
      <c r="AZ1169" s="1">
        <f t="shared" si="917"/>
        <v>5.3E-3</v>
      </c>
      <c r="BA1169" s="1">
        <f t="shared" si="918"/>
        <v>24.784878418482172</v>
      </c>
    </row>
    <row r="1170" spans="1:53">
      <c r="A1170" s="2">
        <f t="shared" si="883"/>
        <v>1.1689999999999821</v>
      </c>
      <c r="B1170" s="1">
        <f t="shared" si="920"/>
        <v>1.2400294999999815</v>
      </c>
      <c r="C1170" s="1">
        <f t="shared" si="884"/>
        <v>5.5784301431113729E-2</v>
      </c>
      <c r="D1170" s="1">
        <f t="shared" si="921"/>
        <v>1.1014307362567426</v>
      </c>
      <c r="E1170" s="1">
        <f t="shared" si="927"/>
        <v>1.1014845965478826</v>
      </c>
      <c r="F1170" s="1">
        <f t="shared" si="927"/>
        <v>1.1014866106398042</v>
      </c>
      <c r="G1170" s="1">
        <f t="shared" si="927"/>
        <v>1.1014866859372876</v>
      </c>
      <c r="H1170" s="1">
        <f t="shared" si="885"/>
        <v>1.5449841403908298</v>
      </c>
      <c r="I1170" s="1">
        <f t="shared" si="922"/>
        <v>25.026698943635008</v>
      </c>
      <c r="J1170" s="1">
        <f>VLOOKUP($I1170,Graph!$D$3:$M$50,col)</f>
        <v>6.1000000000000004E-3</v>
      </c>
      <c r="K1170" s="1">
        <f>VLOOKUP($I1170,Graph!$D$3:$M$50,col+1)</f>
        <v>4.8999999999999998E-3</v>
      </c>
      <c r="L1170" s="1">
        <f t="shared" si="886"/>
        <v>5.3E-3</v>
      </c>
      <c r="M1170" s="1">
        <f t="shared" si="881"/>
        <v>0.64031666666666653</v>
      </c>
      <c r="N1170" s="1">
        <f t="shared" si="887"/>
        <v>1.163699999999982</v>
      </c>
      <c r="O1170" s="1">
        <f t="shared" si="888"/>
        <v>5.3493852266188441E-2</v>
      </c>
      <c r="P1170" s="1">
        <f t="shared" si="889"/>
        <v>1.0966061055118752</v>
      </c>
      <c r="Q1170" s="1">
        <f t="shared" si="890"/>
        <v>1.0964378815378339</v>
      </c>
      <c r="R1170" s="1">
        <f t="shared" si="891"/>
        <v>1.0964319401582221</v>
      </c>
      <c r="S1170" s="1">
        <f t="shared" si="892"/>
        <v>1.0964317301444351</v>
      </c>
      <c r="T1170" s="1">
        <f t="shared" si="893"/>
        <v>0.97703292470379621</v>
      </c>
      <c r="U1170" s="1">
        <f t="shared" si="894"/>
        <v>1.5025729562499048</v>
      </c>
      <c r="V1170" s="2">
        <f t="shared" si="923"/>
        <v>24.795569267309961</v>
      </c>
      <c r="W1170" s="1">
        <f>VLOOKUP(V1170,Graph!$D$3:$M$50,col)</f>
        <v>6.1000000000000004E-3</v>
      </c>
      <c r="X1170" s="1">
        <f>VLOOKUP(V1170,Graph!$D$3:$M$50,col+1)</f>
        <v>4.8999999999999998E-3</v>
      </c>
      <c r="Y1170" s="1">
        <f t="shared" si="895"/>
        <v>5.3E-3</v>
      </c>
      <c r="Z1170" s="1">
        <f t="shared" si="924"/>
        <v>0.64031666666666653</v>
      </c>
      <c r="AA1170" s="2">
        <f t="shared" si="896"/>
        <v>1.163699999999982</v>
      </c>
      <c r="AB1170" s="1">
        <f t="shared" si="897"/>
        <v>5.3493852266188441E-2</v>
      </c>
      <c r="AC1170" s="1">
        <f t="shared" si="898"/>
        <v>1.0964317227207243</v>
      </c>
      <c r="AD1170" s="1">
        <f t="shared" si="899"/>
        <v>1.0964317224583056</v>
      </c>
      <c r="AE1170" s="1">
        <f t="shared" si="900"/>
        <v>1.0964317224490294</v>
      </c>
      <c r="AF1170" s="1">
        <f t="shared" si="901"/>
        <v>1.0964317224487015</v>
      </c>
      <c r="AG1170" s="1">
        <f t="shared" si="902"/>
        <v>0.97703292470379621</v>
      </c>
      <c r="AH1170" s="1">
        <f t="shared" si="903"/>
        <v>1.5025729457035109</v>
      </c>
      <c r="AI1170" s="2">
        <f t="shared" si="925"/>
        <v>24.795569209297508</v>
      </c>
      <c r="AJ1170" s="1">
        <f>VLOOKUP(AI1170,Graph!$D$3:$M$50,col)</f>
        <v>6.1000000000000004E-3</v>
      </c>
      <c r="AK1170" s="1">
        <f>VLOOKUP(AI1170,Graph!$D$3:$M$50,col+1)</f>
        <v>4.8999999999999998E-3</v>
      </c>
      <c r="AL1170" s="1">
        <f t="shared" si="904"/>
        <v>5.3E-3</v>
      </c>
      <c r="AM1170" s="1">
        <f t="shared" si="926"/>
        <v>0.64031666666666653</v>
      </c>
      <c r="AN1170" s="2">
        <f t="shared" si="905"/>
        <v>1.163699999999982</v>
      </c>
      <c r="AO1170" s="1">
        <f t="shared" si="906"/>
        <v>5.3493852266188441E-2</v>
      </c>
      <c r="AP1170" s="1">
        <f t="shared" si="907"/>
        <v>1.0964317224486899</v>
      </c>
      <c r="AQ1170" s="1">
        <f t="shared" si="908"/>
        <v>1.0964317224486892</v>
      </c>
      <c r="AR1170" s="1">
        <f t="shared" si="909"/>
        <v>1.0964317224486892</v>
      </c>
      <c r="AS1170" s="1">
        <f t="shared" si="910"/>
        <v>1.0964317224486892</v>
      </c>
      <c r="AT1170" s="1">
        <f t="shared" si="911"/>
        <v>0.97703292470379621</v>
      </c>
      <c r="AU1170" s="1">
        <f t="shared" si="912"/>
        <v>1.502572945703494</v>
      </c>
      <c r="AV1170" s="2">
        <f t="shared" si="913"/>
        <v>1169</v>
      </c>
      <c r="AW1170" s="1">
        <f t="shared" si="914"/>
        <v>1502.572945703494</v>
      </c>
      <c r="AX1170" s="1">
        <f t="shared" si="915"/>
        <v>0.97703292470379621</v>
      </c>
      <c r="AY1170" s="1">
        <f t="shared" si="916"/>
        <v>1.0964317224486892</v>
      </c>
      <c r="AZ1170" s="1">
        <f t="shared" si="917"/>
        <v>5.3E-3</v>
      </c>
      <c r="BA1170" s="1">
        <f t="shared" si="918"/>
        <v>24.795569209297508</v>
      </c>
    </row>
    <row r="1171" spans="1:53">
      <c r="A1171" s="2">
        <f t="shared" si="883"/>
        <v>1.1699999999999819</v>
      </c>
      <c r="B1171" s="1">
        <f t="shared" si="920"/>
        <v>1.241070666666648</v>
      </c>
      <c r="C1171" s="1">
        <f t="shared" si="884"/>
        <v>5.5786062909575128E-2</v>
      </c>
      <c r="D1171" s="1">
        <f t="shared" si="921"/>
        <v>1.1014345104712002</v>
      </c>
      <c r="E1171" s="1">
        <f t="shared" si="927"/>
        <v>1.1014885161086132</v>
      </c>
      <c r="F1171" s="1">
        <f t="shared" si="927"/>
        <v>1.1014905357229399</v>
      </c>
      <c r="G1171" s="1">
        <f t="shared" si="927"/>
        <v>1.1014906112300906</v>
      </c>
      <c r="H1171" s="1">
        <f t="shared" si="885"/>
        <v>1.5469725204062452</v>
      </c>
      <c r="I1171" s="1">
        <f t="shared" si="922"/>
        <v>25.03743071621178</v>
      </c>
      <c r="J1171" s="1">
        <f>VLOOKUP($I1171,Graph!$D$3:$M$50,col)</f>
        <v>6.1000000000000004E-3</v>
      </c>
      <c r="K1171" s="1">
        <f>VLOOKUP($I1171,Graph!$D$3:$M$50,col+1)</f>
        <v>4.8999999999999998E-3</v>
      </c>
      <c r="L1171" s="1">
        <f t="shared" si="886"/>
        <v>5.3E-3</v>
      </c>
      <c r="M1171" s="1">
        <f t="shared" si="881"/>
        <v>0.64031666666666653</v>
      </c>
      <c r="N1171" s="1">
        <f t="shared" si="887"/>
        <v>1.1646999999999819</v>
      </c>
      <c r="O1171" s="1">
        <f t="shared" si="888"/>
        <v>5.349595790317499E-2</v>
      </c>
      <c r="P1171" s="1">
        <f t="shared" si="889"/>
        <v>1.0966106946269332</v>
      </c>
      <c r="Q1171" s="1">
        <f t="shared" si="890"/>
        <v>1.0964424839595182</v>
      </c>
      <c r="R1171" s="1">
        <f t="shared" si="891"/>
        <v>1.0964365427390672</v>
      </c>
      <c r="S1171" s="1">
        <f t="shared" si="892"/>
        <v>1.0964363327199422</v>
      </c>
      <c r="T1171" s="1">
        <f t="shared" si="893"/>
        <v>0.97703862962767984</v>
      </c>
      <c r="U1171" s="1">
        <f t="shared" si="894"/>
        <v>1.5045164924080223</v>
      </c>
      <c r="V1171" s="2">
        <f t="shared" si="923"/>
        <v>24.806255453341453</v>
      </c>
      <c r="W1171" s="1">
        <f>VLOOKUP(V1171,Graph!$D$3:$M$50,col)</f>
        <v>6.1000000000000004E-3</v>
      </c>
      <c r="X1171" s="1">
        <f>VLOOKUP(V1171,Graph!$D$3:$M$50,col+1)</f>
        <v>4.8999999999999998E-3</v>
      </c>
      <c r="Y1171" s="1">
        <f t="shared" si="895"/>
        <v>5.3E-3</v>
      </c>
      <c r="Z1171" s="1">
        <f t="shared" si="924"/>
        <v>0.64031666666666653</v>
      </c>
      <c r="AA1171" s="2">
        <f t="shared" si="896"/>
        <v>1.1646999999999819</v>
      </c>
      <c r="AB1171" s="1">
        <f t="shared" si="897"/>
        <v>5.349595790317499E-2</v>
      </c>
      <c r="AC1171" s="1">
        <f t="shared" si="898"/>
        <v>1.096436325295655</v>
      </c>
      <c r="AD1171" s="1">
        <f t="shared" si="899"/>
        <v>1.0964363250332023</v>
      </c>
      <c r="AE1171" s="1">
        <f t="shared" si="900"/>
        <v>1.0964363250239246</v>
      </c>
      <c r="AF1171" s="1">
        <f t="shared" si="901"/>
        <v>1.0964363250235962</v>
      </c>
      <c r="AG1171" s="1">
        <f t="shared" si="902"/>
        <v>0.97703862962767984</v>
      </c>
      <c r="AH1171" s="1">
        <f t="shared" si="903"/>
        <v>1.5045164818471912</v>
      </c>
      <c r="AI1171" s="2">
        <f t="shared" si="925"/>
        <v>24.80625539529963</v>
      </c>
      <c r="AJ1171" s="1">
        <f>VLOOKUP(AI1171,Graph!$D$3:$M$50,col)</f>
        <v>6.1000000000000004E-3</v>
      </c>
      <c r="AK1171" s="1">
        <f>VLOOKUP(AI1171,Graph!$D$3:$M$50,col+1)</f>
        <v>4.8999999999999998E-3</v>
      </c>
      <c r="AL1171" s="1">
        <f t="shared" si="904"/>
        <v>5.3E-3</v>
      </c>
      <c r="AM1171" s="1">
        <f t="shared" si="926"/>
        <v>0.64031666666666653</v>
      </c>
      <c r="AN1171" s="2">
        <f t="shared" si="905"/>
        <v>1.1646999999999819</v>
      </c>
      <c r="AO1171" s="1">
        <f t="shared" si="906"/>
        <v>5.349595790317499E-2</v>
      </c>
      <c r="AP1171" s="1">
        <f t="shared" si="907"/>
        <v>1.0964363250235849</v>
      </c>
      <c r="AQ1171" s="1">
        <f t="shared" si="908"/>
        <v>1.0964363250235845</v>
      </c>
      <c r="AR1171" s="1">
        <f t="shared" si="909"/>
        <v>1.0964363250235845</v>
      </c>
      <c r="AS1171" s="1">
        <f t="shared" si="910"/>
        <v>1.0964363250235845</v>
      </c>
      <c r="AT1171" s="1">
        <f t="shared" si="911"/>
        <v>0.97703862962767984</v>
      </c>
      <c r="AU1171" s="1">
        <f t="shared" si="912"/>
        <v>1.504516481847175</v>
      </c>
      <c r="AV1171" s="2">
        <f t="shared" si="913"/>
        <v>1170</v>
      </c>
      <c r="AW1171" s="1">
        <f t="shared" si="914"/>
        <v>1504.5164818471751</v>
      </c>
      <c r="AX1171" s="1">
        <f t="shared" si="915"/>
        <v>0.97703862962767984</v>
      </c>
      <c r="AY1171" s="1">
        <f t="shared" si="916"/>
        <v>1.0964363250235845</v>
      </c>
      <c r="AZ1171" s="1">
        <f t="shared" si="917"/>
        <v>5.3E-3</v>
      </c>
      <c r="BA1171" s="1">
        <f t="shared" si="918"/>
        <v>24.80625539529963</v>
      </c>
    </row>
    <row r="1172" spans="1:53">
      <c r="A1172" s="2">
        <f t="shared" si="883"/>
        <v>1.1709999999999818</v>
      </c>
      <c r="B1172" s="1">
        <f t="shared" si="920"/>
        <v>1.2421118333333145</v>
      </c>
      <c r="C1172" s="1">
        <f t="shared" si="884"/>
        <v>5.5787821462753524E-2</v>
      </c>
      <c r="D1172" s="1">
        <f t="shared" si="921"/>
        <v>1.1014382784565313</v>
      </c>
      <c r="E1172" s="1">
        <f t="shared" si="927"/>
        <v>1.101492429217509</v>
      </c>
      <c r="F1172" s="1">
        <f t="shared" si="927"/>
        <v>1.1014944543462384</v>
      </c>
      <c r="G1172" s="1">
        <f t="shared" si="927"/>
        <v>1.1014945300627694</v>
      </c>
      <c r="H1172" s="1">
        <f t="shared" si="885"/>
        <v>1.5489617530359652</v>
      </c>
      <c r="I1172" s="1">
        <f t="shared" si="922"/>
        <v>25.048157892623063</v>
      </c>
      <c r="J1172" s="1">
        <f>VLOOKUP($I1172,Graph!$D$3:$M$50,col)</f>
        <v>6.1000000000000004E-3</v>
      </c>
      <c r="K1172" s="1">
        <f>VLOOKUP($I1172,Graph!$D$3:$M$50,col+1)</f>
        <v>4.8999999999999998E-3</v>
      </c>
      <c r="L1172" s="1">
        <f t="shared" si="886"/>
        <v>5.3E-3</v>
      </c>
      <c r="M1172" s="1">
        <f t="shared" si="881"/>
        <v>0.64031666666666653</v>
      </c>
      <c r="N1172" s="1">
        <f t="shared" si="887"/>
        <v>1.1656999999999818</v>
      </c>
      <c r="O1172" s="1">
        <f t="shared" si="888"/>
        <v>5.3498060051511261E-2</v>
      </c>
      <c r="P1172" s="1">
        <f t="shared" si="889"/>
        <v>1.0966152762157466</v>
      </c>
      <c r="Q1172" s="1">
        <f t="shared" si="890"/>
        <v>1.096447078836404</v>
      </c>
      <c r="R1172" s="1">
        <f t="shared" si="891"/>
        <v>1.0964411377750141</v>
      </c>
      <c r="S1172" s="1">
        <f t="shared" si="892"/>
        <v>1.0964409277505658</v>
      </c>
      <c r="T1172" s="1">
        <f t="shared" si="893"/>
        <v>0.97704432481896009</v>
      </c>
      <c r="U1172" s="1">
        <f t="shared" si="894"/>
        <v>1.5064608662887295</v>
      </c>
      <c r="V1172" s="2">
        <f t="shared" si="923"/>
        <v>24.816937040501767</v>
      </c>
      <c r="W1172" s="1">
        <f>VLOOKUP(V1172,Graph!$D$3:$M$50,col)</f>
        <v>6.1000000000000004E-3</v>
      </c>
      <c r="X1172" s="1">
        <f>VLOOKUP(V1172,Graph!$D$3:$M$50,col+1)</f>
        <v>4.8999999999999998E-3</v>
      </c>
      <c r="Y1172" s="1">
        <f t="shared" si="895"/>
        <v>5.3E-3</v>
      </c>
      <c r="Z1172" s="1">
        <f t="shared" si="924"/>
        <v>0.64031666666666653</v>
      </c>
      <c r="AA1172" s="2">
        <f t="shared" si="896"/>
        <v>1.1656999999999818</v>
      </c>
      <c r="AB1172" s="1">
        <f t="shared" si="897"/>
        <v>5.3498060051511261E-2</v>
      </c>
      <c r="AC1172" s="1">
        <f t="shared" si="898"/>
        <v>1.0964409203257033</v>
      </c>
      <c r="AD1172" s="1">
        <f t="shared" si="899"/>
        <v>1.0964409200632168</v>
      </c>
      <c r="AE1172" s="1">
        <f t="shared" si="900"/>
        <v>1.0964409200539371</v>
      </c>
      <c r="AF1172" s="1">
        <f t="shared" si="901"/>
        <v>1.0964409200536094</v>
      </c>
      <c r="AG1172" s="1">
        <f t="shared" si="902"/>
        <v>0.97704432481896009</v>
      </c>
      <c r="AH1172" s="1">
        <f t="shared" si="903"/>
        <v>1.5064608557134551</v>
      </c>
      <c r="AI1172" s="2">
        <f t="shared" si="925"/>
        <v>24.816936982430583</v>
      </c>
      <c r="AJ1172" s="1">
        <f>VLOOKUP(AI1172,Graph!$D$3:$M$50,col)</f>
        <v>6.1000000000000004E-3</v>
      </c>
      <c r="AK1172" s="1">
        <f>VLOOKUP(AI1172,Graph!$D$3:$M$50,col+1)</f>
        <v>4.8999999999999998E-3</v>
      </c>
      <c r="AL1172" s="1">
        <f t="shared" si="904"/>
        <v>5.3E-3</v>
      </c>
      <c r="AM1172" s="1">
        <f t="shared" si="926"/>
        <v>0.64031666666666653</v>
      </c>
      <c r="AN1172" s="2">
        <f t="shared" si="905"/>
        <v>1.1656999999999818</v>
      </c>
      <c r="AO1172" s="1">
        <f t="shared" si="906"/>
        <v>5.3498060051511261E-2</v>
      </c>
      <c r="AP1172" s="1">
        <f t="shared" si="907"/>
        <v>1.0964409200535974</v>
      </c>
      <c r="AQ1172" s="1">
        <f t="shared" si="908"/>
        <v>1.0964409200535969</v>
      </c>
      <c r="AR1172" s="1">
        <f t="shared" si="909"/>
        <v>1.0964409200535972</v>
      </c>
      <c r="AS1172" s="1">
        <f t="shared" si="910"/>
        <v>1.0964409200535974</v>
      </c>
      <c r="AT1172" s="1">
        <f t="shared" si="911"/>
        <v>0.97704432481896009</v>
      </c>
      <c r="AU1172" s="1">
        <f t="shared" si="912"/>
        <v>1.5064608557134387</v>
      </c>
      <c r="AV1172" s="2">
        <f t="shared" si="913"/>
        <v>1171</v>
      </c>
      <c r="AW1172" s="1">
        <f t="shared" si="914"/>
        <v>1506.4608557134386</v>
      </c>
      <c r="AX1172" s="1">
        <f t="shared" si="915"/>
        <v>0.97704432481896009</v>
      </c>
      <c r="AY1172" s="1">
        <f t="shared" si="916"/>
        <v>1.0964409200535974</v>
      </c>
      <c r="AZ1172" s="1">
        <f t="shared" si="917"/>
        <v>5.3E-3</v>
      </c>
      <c r="BA1172" s="1">
        <f t="shared" si="918"/>
        <v>24.816936982430583</v>
      </c>
    </row>
    <row r="1173" spans="1:53">
      <c r="A1173" s="2">
        <f t="shared" si="883"/>
        <v>1.1719999999999817</v>
      </c>
      <c r="B1173" s="1">
        <f t="shared" si="920"/>
        <v>1.2431529999999811</v>
      </c>
      <c r="C1173" s="1">
        <f t="shared" si="884"/>
        <v>5.5789577097929269E-2</v>
      </c>
      <c r="D1173" s="1">
        <f t="shared" si="921"/>
        <v>1.1014420402281433</v>
      </c>
      <c r="E1173" s="1">
        <f t="shared" si="927"/>
        <v>1.1014963358904859</v>
      </c>
      <c r="F1173" s="1">
        <f t="shared" si="927"/>
        <v>1.1014983665256326</v>
      </c>
      <c r="G1173" s="1">
        <f t="shared" si="927"/>
        <v>1.1014984424512577</v>
      </c>
      <c r="H1173" s="1">
        <f t="shared" si="885"/>
        <v>1.5509518379145923</v>
      </c>
      <c r="I1173" s="1">
        <f t="shared" si="922"/>
        <v>25.058880478766948</v>
      </c>
      <c r="J1173" s="1">
        <f>VLOOKUP($I1173,Graph!$D$3:$M$50,col)</f>
        <v>6.1000000000000004E-3</v>
      </c>
      <c r="K1173" s="1">
        <f>VLOOKUP($I1173,Graph!$D$3:$M$50,col+1)</f>
        <v>4.8999999999999998E-3</v>
      </c>
      <c r="L1173" s="1">
        <f t="shared" si="886"/>
        <v>5.3E-3</v>
      </c>
      <c r="M1173" s="1">
        <f t="shared" ref="M1173:M1236" si="928">b-2*L1173*L</f>
        <v>0.64031666666666653</v>
      </c>
      <c r="N1173" s="1">
        <f t="shared" si="887"/>
        <v>1.1666999999999816</v>
      </c>
      <c r="O1173" s="1">
        <f t="shared" si="888"/>
        <v>5.3500158719858977E-2</v>
      </c>
      <c r="P1173" s="1">
        <f t="shared" si="889"/>
        <v>1.0966198502968132</v>
      </c>
      <c r="Q1173" s="1">
        <f t="shared" si="890"/>
        <v>1.0964516661870258</v>
      </c>
      <c r="R1173" s="1">
        <f t="shared" si="891"/>
        <v>1.0964457252845978</v>
      </c>
      <c r="S1173" s="1">
        <f t="shared" si="892"/>
        <v>1.0964455152548409</v>
      </c>
      <c r="T1173" s="1">
        <f t="shared" si="893"/>
        <v>0.97705001030252137</v>
      </c>
      <c r="U1173" s="1">
        <f t="shared" si="894"/>
        <v>1.508406077531105</v>
      </c>
      <c r="V1173" s="2">
        <f t="shared" si="923"/>
        <v>24.827614034720206</v>
      </c>
      <c r="W1173" s="1">
        <f>VLOOKUP(V1173,Graph!$D$3:$M$50,col)</f>
        <v>6.1000000000000004E-3</v>
      </c>
      <c r="X1173" s="1">
        <f>VLOOKUP(V1173,Graph!$D$3:$M$50,col+1)</f>
        <v>4.8999999999999998E-3</v>
      </c>
      <c r="Y1173" s="1">
        <f t="shared" si="895"/>
        <v>5.3E-3</v>
      </c>
      <c r="Z1173" s="1">
        <f t="shared" si="924"/>
        <v>0.64031666666666653</v>
      </c>
      <c r="AA1173" s="2">
        <f t="shared" si="896"/>
        <v>1.1666999999999816</v>
      </c>
      <c r="AB1173" s="1">
        <f t="shared" si="897"/>
        <v>5.3500158719858977E-2</v>
      </c>
      <c r="AC1173" s="1">
        <f t="shared" si="898"/>
        <v>1.0964455078294046</v>
      </c>
      <c r="AD1173" s="1">
        <f t="shared" si="899"/>
        <v>1.096445507566884</v>
      </c>
      <c r="AE1173" s="1">
        <f t="shared" si="900"/>
        <v>1.0964455075576027</v>
      </c>
      <c r="AF1173" s="1">
        <f t="shared" si="901"/>
        <v>1.0964455075572743</v>
      </c>
      <c r="AG1173" s="1">
        <f t="shared" si="902"/>
        <v>0.97705001030252137</v>
      </c>
      <c r="AH1173" s="1">
        <f t="shared" si="903"/>
        <v>1.5084060669413799</v>
      </c>
      <c r="AI1173" s="2">
        <f t="shared" si="925"/>
        <v>24.827613976619674</v>
      </c>
      <c r="AJ1173" s="1">
        <f>VLOOKUP(AI1173,Graph!$D$3:$M$50,col)</f>
        <v>6.1000000000000004E-3</v>
      </c>
      <c r="AK1173" s="1">
        <f>VLOOKUP(AI1173,Graph!$D$3:$M$50,col+1)</f>
        <v>4.8999999999999998E-3</v>
      </c>
      <c r="AL1173" s="1">
        <f t="shared" si="904"/>
        <v>5.3E-3</v>
      </c>
      <c r="AM1173" s="1">
        <f t="shared" si="926"/>
        <v>0.64031666666666653</v>
      </c>
      <c r="AN1173" s="2">
        <f t="shared" si="905"/>
        <v>1.1666999999999816</v>
      </c>
      <c r="AO1173" s="1">
        <f t="shared" si="906"/>
        <v>5.3500158719858977E-2</v>
      </c>
      <c r="AP1173" s="1">
        <f t="shared" si="907"/>
        <v>1.096445507557263</v>
      </c>
      <c r="AQ1173" s="1">
        <f t="shared" si="908"/>
        <v>1.0964455075572626</v>
      </c>
      <c r="AR1173" s="1">
        <f t="shared" si="909"/>
        <v>1.0964455075572626</v>
      </c>
      <c r="AS1173" s="1">
        <f t="shared" si="910"/>
        <v>1.0964455075572626</v>
      </c>
      <c r="AT1173" s="1">
        <f t="shared" si="911"/>
        <v>0.97705001030252137</v>
      </c>
      <c r="AU1173" s="1">
        <f t="shared" si="912"/>
        <v>1.5084060669413639</v>
      </c>
      <c r="AV1173" s="2">
        <f t="shared" si="913"/>
        <v>1172</v>
      </c>
      <c r="AW1173" s="1">
        <f t="shared" si="914"/>
        <v>1508.4060669413639</v>
      </c>
      <c r="AX1173" s="1">
        <f t="shared" si="915"/>
        <v>0.97705001030252137</v>
      </c>
      <c r="AY1173" s="1">
        <f t="shared" si="916"/>
        <v>1.0964455075572626</v>
      </c>
      <c r="AZ1173" s="1">
        <f t="shared" si="917"/>
        <v>5.3E-3</v>
      </c>
      <c r="BA1173" s="1">
        <f t="shared" si="918"/>
        <v>24.827613976619674</v>
      </c>
    </row>
    <row r="1174" spans="1:53">
      <c r="A1174" s="2">
        <f t="shared" si="883"/>
        <v>1.1729999999999816</v>
      </c>
      <c r="B1174" s="1">
        <f t="shared" si="920"/>
        <v>1.2441941666666476</v>
      </c>
      <c r="C1174" s="1">
        <f t="shared" si="884"/>
        <v>5.5791329822358508E-2</v>
      </c>
      <c r="D1174" s="1">
        <f t="shared" si="921"/>
        <v>1.1014457958013926</v>
      </c>
      <c r="E1174" s="1">
        <f t="shared" si="927"/>
        <v>1.1015002361434079</v>
      </c>
      <c r="F1174" s="1">
        <f t="shared" si="927"/>
        <v>1.1015022722770034</v>
      </c>
      <c r="G1174" s="1">
        <f t="shared" si="927"/>
        <v>1.1015023484114361</v>
      </c>
      <c r="H1174" s="1">
        <f t="shared" si="885"/>
        <v>1.5529427746771962</v>
      </c>
      <c r="I1174" s="1">
        <f t="shared" si="922"/>
        <v>25.069598480528906</v>
      </c>
      <c r="J1174" s="1">
        <f>VLOOKUP($I1174,Graph!$D$3:$M$50,col)</f>
        <v>6.1000000000000004E-3</v>
      </c>
      <c r="K1174" s="1">
        <f>VLOOKUP($I1174,Graph!$D$3:$M$50,col+1)</f>
        <v>4.8999999999999998E-3</v>
      </c>
      <c r="L1174" s="1">
        <f t="shared" si="886"/>
        <v>5.3E-3</v>
      </c>
      <c r="M1174" s="1">
        <f t="shared" si="928"/>
        <v>0.64031666666666653</v>
      </c>
      <c r="N1174" s="1">
        <f t="shared" si="887"/>
        <v>1.1676999999999815</v>
      </c>
      <c r="O1174" s="1">
        <f t="shared" si="888"/>
        <v>5.3502253916851143E-2</v>
      </c>
      <c r="P1174" s="1">
        <f t="shared" si="889"/>
        <v>1.0966244168885686</v>
      </c>
      <c r="Q1174" s="1">
        <f t="shared" si="890"/>
        <v>1.0964562460298579</v>
      </c>
      <c r="R1174" s="1">
        <f t="shared" si="891"/>
        <v>1.0964503052862922</v>
      </c>
      <c r="S1174" s="1">
        <f t="shared" si="892"/>
        <v>1.0964500952512419</v>
      </c>
      <c r="T1174" s="1">
        <f t="shared" si="893"/>
        <v>0.97705568610316329</v>
      </c>
      <c r="U1174" s="1">
        <f t="shared" si="894"/>
        <v>1.5103521257746921</v>
      </c>
      <c r="V1174" s="2">
        <f t="shared" si="923"/>
        <v>24.838286441913343</v>
      </c>
      <c r="W1174" s="1">
        <f>VLOOKUP(V1174,Graph!$D$3:$M$50,col)</f>
        <v>6.1000000000000004E-3</v>
      </c>
      <c r="X1174" s="1">
        <f>VLOOKUP(V1174,Graph!$D$3:$M$50,col+1)</f>
        <v>4.8999999999999998E-3</v>
      </c>
      <c r="Y1174" s="1">
        <f t="shared" si="895"/>
        <v>5.3E-3</v>
      </c>
      <c r="Z1174" s="1">
        <f t="shared" si="924"/>
        <v>0.64031666666666653</v>
      </c>
      <c r="AA1174" s="2">
        <f t="shared" si="896"/>
        <v>1.1676999999999815</v>
      </c>
      <c r="AB1174" s="1">
        <f t="shared" si="897"/>
        <v>5.3502253916851143E-2</v>
      </c>
      <c r="AC1174" s="1">
        <f t="shared" si="898"/>
        <v>1.0964500878252326</v>
      </c>
      <c r="AD1174" s="1">
        <f t="shared" si="899"/>
        <v>1.0964500875626781</v>
      </c>
      <c r="AE1174" s="1">
        <f t="shared" si="900"/>
        <v>1.0964500875533951</v>
      </c>
      <c r="AF1174" s="1">
        <f t="shared" si="901"/>
        <v>1.0964500875530667</v>
      </c>
      <c r="AG1174" s="1">
        <f t="shared" si="902"/>
        <v>0.97705568610316329</v>
      </c>
      <c r="AH1174" s="1">
        <f t="shared" si="903"/>
        <v>1.5103521151705115</v>
      </c>
      <c r="AI1174" s="2">
        <f t="shared" si="925"/>
        <v>24.838286383783483</v>
      </c>
      <c r="AJ1174" s="1">
        <f>VLOOKUP(AI1174,Graph!$D$3:$M$50,col)</f>
        <v>6.1000000000000004E-3</v>
      </c>
      <c r="AK1174" s="1">
        <f>VLOOKUP(AI1174,Graph!$D$3:$M$50,col+1)</f>
        <v>4.8999999999999998E-3</v>
      </c>
      <c r="AL1174" s="1">
        <f t="shared" si="904"/>
        <v>5.3E-3</v>
      </c>
      <c r="AM1174" s="1">
        <f t="shared" si="926"/>
        <v>0.64031666666666653</v>
      </c>
      <c r="AN1174" s="2">
        <f t="shared" si="905"/>
        <v>1.1676999999999815</v>
      </c>
      <c r="AO1174" s="1">
        <f t="shared" si="906"/>
        <v>5.3502253916851143E-2</v>
      </c>
      <c r="AP1174" s="1">
        <f t="shared" si="907"/>
        <v>1.0964500875530554</v>
      </c>
      <c r="AQ1174" s="1">
        <f t="shared" si="908"/>
        <v>1.0964500875530552</v>
      </c>
      <c r="AR1174" s="1">
        <f t="shared" si="909"/>
        <v>1.096450087553055</v>
      </c>
      <c r="AS1174" s="1">
        <f t="shared" si="910"/>
        <v>1.096450087553055</v>
      </c>
      <c r="AT1174" s="1">
        <f t="shared" si="911"/>
        <v>0.97705568610316329</v>
      </c>
      <c r="AU1174" s="1">
        <f t="shared" si="912"/>
        <v>1.5103521151704951</v>
      </c>
      <c r="AV1174" s="2">
        <f t="shared" si="913"/>
        <v>1173</v>
      </c>
      <c r="AW1174" s="1">
        <f t="shared" si="914"/>
        <v>1510.3521151704952</v>
      </c>
      <c r="AX1174" s="1">
        <f t="shared" si="915"/>
        <v>0.97705568610316329</v>
      </c>
      <c r="AY1174" s="1">
        <f t="shared" si="916"/>
        <v>1.096450087553055</v>
      </c>
      <c r="AZ1174" s="1">
        <f t="shared" si="917"/>
        <v>5.3E-3</v>
      </c>
      <c r="BA1174" s="1">
        <f t="shared" si="918"/>
        <v>24.838286383783483</v>
      </c>
    </row>
    <row r="1175" spans="1:53">
      <c r="A1175" s="2">
        <f t="shared" si="883"/>
        <v>1.1739999999999815</v>
      </c>
      <c r="B1175" s="1">
        <f t="shared" si="920"/>
        <v>1.2452353333333142</v>
      </c>
      <c r="C1175" s="1">
        <f t="shared" si="884"/>
        <v>5.5793079643273402E-2</v>
      </c>
      <c r="D1175" s="1">
        <f t="shared" si="921"/>
        <v>1.1014495451915849</v>
      </c>
      <c r="E1175" s="1">
        <f t="shared" si="927"/>
        <v>1.1015041299920858</v>
      </c>
      <c r="F1175" s="1">
        <f t="shared" si="927"/>
        <v>1.1015061716161789</v>
      </c>
      <c r="G1175" s="1">
        <f t="shared" si="927"/>
        <v>1.1015062479591347</v>
      </c>
      <c r="H1175" s="1">
        <f t="shared" si="885"/>
        <v>1.5549345629593172</v>
      </c>
      <c r="I1175" s="1">
        <f t="shared" si="922"/>
        <v>25.080311903781858</v>
      </c>
      <c r="J1175" s="1">
        <f>VLOOKUP($I1175,Graph!$D$3:$M$50,col)</f>
        <v>6.1000000000000004E-3</v>
      </c>
      <c r="K1175" s="1">
        <f>VLOOKUP($I1175,Graph!$D$3:$M$50,col+1)</f>
        <v>4.8999999999999998E-3</v>
      </c>
      <c r="L1175" s="1">
        <f t="shared" si="886"/>
        <v>5.3E-3</v>
      </c>
      <c r="M1175" s="1">
        <f t="shared" si="928"/>
        <v>0.64031666666666653</v>
      </c>
      <c r="N1175" s="1">
        <f t="shared" si="887"/>
        <v>1.1686999999999814</v>
      </c>
      <c r="O1175" s="1">
        <f t="shared" si="888"/>
        <v>5.35043456510923E-2</v>
      </c>
      <c r="P1175" s="1">
        <f t="shared" si="889"/>
        <v>1.0966289760093908</v>
      </c>
      <c r="Q1175" s="1">
        <f t="shared" si="890"/>
        <v>1.0964608183833153</v>
      </c>
      <c r="R1175" s="1">
        <f t="shared" si="891"/>
        <v>1.0964548777985115</v>
      </c>
      <c r="S1175" s="1">
        <f t="shared" si="892"/>
        <v>1.0964546677581823</v>
      </c>
      <c r="T1175" s="1">
        <f t="shared" si="893"/>
        <v>0.97706135224560142</v>
      </c>
      <c r="U1175" s="1">
        <f t="shared" si="894"/>
        <v>1.5122990106595013</v>
      </c>
      <c r="V1175" s="2">
        <f t="shared" si="923"/>
        <v>24.848954267985068</v>
      </c>
      <c r="W1175" s="1">
        <f>VLOOKUP(V1175,Graph!$D$3:$M$50,col)</f>
        <v>6.1000000000000004E-3</v>
      </c>
      <c r="X1175" s="1">
        <f>VLOOKUP(V1175,Graph!$D$3:$M$50,col+1)</f>
        <v>4.8999999999999998E-3</v>
      </c>
      <c r="Y1175" s="1">
        <f t="shared" si="895"/>
        <v>5.3E-3</v>
      </c>
      <c r="Z1175" s="1">
        <f t="shared" si="924"/>
        <v>0.64031666666666653</v>
      </c>
      <c r="AA1175" s="2">
        <f t="shared" si="896"/>
        <v>1.1686999999999814</v>
      </c>
      <c r="AB1175" s="1">
        <f t="shared" si="897"/>
        <v>5.35043456510923E-2</v>
      </c>
      <c r="AC1175" s="1">
        <f t="shared" si="898"/>
        <v>1.0964546603316014</v>
      </c>
      <c r="AD1175" s="1">
        <f t="shared" si="899"/>
        <v>1.096454660069013</v>
      </c>
      <c r="AE1175" s="1">
        <f t="shared" si="900"/>
        <v>1.0964546600597285</v>
      </c>
      <c r="AF1175" s="1">
        <f t="shared" si="901"/>
        <v>1.0964546600594005</v>
      </c>
      <c r="AG1175" s="1">
        <f t="shared" si="902"/>
        <v>0.97706135224560142</v>
      </c>
      <c r="AH1175" s="1">
        <f t="shared" si="903"/>
        <v>1.5122990000408589</v>
      </c>
      <c r="AI1175" s="2">
        <f t="shared" si="925"/>
        <v>24.848954209825898</v>
      </c>
      <c r="AJ1175" s="1">
        <f>VLOOKUP(AI1175,Graph!$D$3:$M$50,col)</f>
        <v>6.1000000000000004E-3</v>
      </c>
      <c r="AK1175" s="1">
        <f>VLOOKUP(AI1175,Graph!$D$3:$M$50,col+1)</f>
        <v>4.8999999999999998E-3</v>
      </c>
      <c r="AL1175" s="1">
        <f t="shared" si="904"/>
        <v>5.3E-3</v>
      </c>
      <c r="AM1175" s="1">
        <f t="shared" si="926"/>
        <v>0.64031666666666653</v>
      </c>
      <c r="AN1175" s="2">
        <f t="shared" si="905"/>
        <v>1.1686999999999814</v>
      </c>
      <c r="AO1175" s="1">
        <f t="shared" si="906"/>
        <v>5.35043456510923E-2</v>
      </c>
      <c r="AP1175" s="1">
        <f t="shared" si="907"/>
        <v>1.0964546600593887</v>
      </c>
      <c r="AQ1175" s="1">
        <f t="shared" si="908"/>
        <v>1.0964546600593881</v>
      </c>
      <c r="AR1175" s="1">
        <f t="shared" si="909"/>
        <v>1.0964546600593881</v>
      </c>
      <c r="AS1175" s="1">
        <f t="shared" si="910"/>
        <v>1.0964546600593881</v>
      </c>
      <c r="AT1175" s="1">
        <f t="shared" si="911"/>
        <v>0.97706135224560142</v>
      </c>
      <c r="AU1175" s="1">
        <f t="shared" si="912"/>
        <v>1.5122990000408416</v>
      </c>
      <c r="AV1175" s="2">
        <f t="shared" si="913"/>
        <v>1174</v>
      </c>
      <c r="AW1175" s="1">
        <f t="shared" si="914"/>
        <v>1512.2990000408415</v>
      </c>
      <c r="AX1175" s="1">
        <f t="shared" si="915"/>
        <v>0.97706135224560142</v>
      </c>
      <c r="AY1175" s="1">
        <f t="shared" si="916"/>
        <v>1.0964546600593881</v>
      </c>
      <c r="AZ1175" s="1">
        <f t="shared" si="917"/>
        <v>5.3E-3</v>
      </c>
      <c r="BA1175" s="1">
        <f t="shared" si="918"/>
        <v>24.848954209825898</v>
      </c>
    </row>
    <row r="1176" spans="1:53">
      <c r="A1176" s="2">
        <f t="shared" si="883"/>
        <v>1.1749999999999814</v>
      </c>
      <c r="B1176" s="1">
        <f t="shared" si="920"/>
        <v>1.2462764999999807</v>
      </c>
      <c r="C1176" s="1">
        <f t="shared" si="884"/>
        <v>5.5794826567882143E-2</v>
      </c>
      <c r="D1176" s="1">
        <f t="shared" si="921"/>
        <v>1.1014532884139758</v>
      </c>
      <c r="E1176" s="1">
        <f t="shared" si="927"/>
        <v>1.1015080174522796</v>
      </c>
      <c r="F1176" s="1">
        <f t="shared" si="927"/>
        <v>1.1015100645589357</v>
      </c>
      <c r="G1176" s="1">
        <f t="shared" si="927"/>
        <v>1.1015101411101305</v>
      </c>
      <c r="H1176" s="1">
        <f t="shared" si="885"/>
        <v>1.5569272023969618</v>
      </c>
      <c r="I1176" s="1">
        <f t="shared" si="922"/>
        <v>25.091020754386197</v>
      </c>
      <c r="J1176" s="1">
        <f>VLOOKUP($I1176,Graph!$D$3:$M$50,col)</f>
        <v>6.1000000000000004E-3</v>
      </c>
      <c r="K1176" s="1">
        <f>VLOOKUP($I1176,Graph!$D$3:$M$50,col+1)</f>
        <v>4.8999999999999998E-3</v>
      </c>
      <c r="L1176" s="1">
        <f t="shared" si="886"/>
        <v>5.3E-3</v>
      </c>
      <c r="M1176" s="1">
        <f t="shared" si="928"/>
        <v>0.64031666666666653</v>
      </c>
      <c r="N1176" s="1">
        <f t="shared" si="887"/>
        <v>1.1696999999999813</v>
      </c>
      <c r="O1176" s="1">
        <f t="shared" si="888"/>
        <v>5.350643393115849E-2</v>
      </c>
      <c r="P1176" s="1">
        <f t="shared" si="889"/>
        <v>1.0966335276775954</v>
      </c>
      <c r="Q1176" s="1">
        <f t="shared" si="890"/>
        <v>1.0964653832657507</v>
      </c>
      <c r="R1176" s="1">
        <f t="shared" si="891"/>
        <v>1.0964594428396091</v>
      </c>
      <c r="S1176" s="1">
        <f t="shared" si="892"/>
        <v>1.0964592327940164</v>
      </c>
      <c r="T1176" s="1">
        <f t="shared" si="893"/>
        <v>0.9770670087544665</v>
      </c>
      <c r="U1176" s="1">
        <f t="shared" si="894"/>
        <v>1.5142467318260051</v>
      </c>
      <c r="V1176" s="2">
        <f t="shared" si="923"/>
        <v>24.859617518826607</v>
      </c>
      <c r="W1176" s="1">
        <f>VLOOKUP(V1176,Graph!$D$3:$M$50,col)</f>
        <v>6.1000000000000004E-3</v>
      </c>
      <c r="X1176" s="1">
        <f>VLOOKUP(V1176,Graph!$D$3:$M$50,col+1)</f>
        <v>4.8999999999999998E-3</v>
      </c>
      <c r="Y1176" s="1">
        <f t="shared" si="895"/>
        <v>5.3E-3</v>
      </c>
      <c r="Z1176" s="1">
        <f t="shared" si="924"/>
        <v>0.64031666666666653</v>
      </c>
      <c r="AA1176" s="2">
        <f t="shared" si="896"/>
        <v>1.1696999999999813</v>
      </c>
      <c r="AB1176" s="1">
        <f t="shared" si="897"/>
        <v>5.350643393115849E-2</v>
      </c>
      <c r="AC1176" s="1">
        <f t="shared" si="898"/>
        <v>1.0964592253668648</v>
      </c>
      <c r="AD1176" s="1">
        <f t="shared" si="899"/>
        <v>1.0964592251042424</v>
      </c>
      <c r="AE1176" s="1">
        <f t="shared" si="900"/>
        <v>1.0964592250949565</v>
      </c>
      <c r="AF1176" s="1">
        <f t="shared" si="901"/>
        <v>1.0964592250946277</v>
      </c>
      <c r="AG1176" s="1">
        <f t="shared" si="902"/>
        <v>0.9770670087544665</v>
      </c>
      <c r="AH1176" s="1">
        <f t="shared" si="903"/>
        <v>1.5142467211928932</v>
      </c>
      <c r="AI1176" s="2">
        <f t="shared" si="925"/>
        <v>24.859617460638134</v>
      </c>
      <c r="AJ1176" s="1">
        <f>VLOOKUP(AI1176,Graph!$D$3:$M$50,col)</f>
        <v>6.1000000000000004E-3</v>
      </c>
      <c r="AK1176" s="1">
        <f>VLOOKUP(AI1176,Graph!$D$3:$M$50,col+1)</f>
        <v>4.8999999999999998E-3</v>
      </c>
      <c r="AL1176" s="1">
        <f t="shared" si="904"/>
        <v>5.3E-3</v>
      </c>
      <c r="AM1176" s="1">
        <f t="shared" si="926"/>
        <v>0.64031666666666653</v>
      </c>
      <c r="AN1176" s="2">
        <f t="shared" si="905"/>
        <v>1.1696999999999813</v>
      </c>
      <c r="AO1176" s="1">
        <f t="shared" si="906"/>
        <v>5.350643393115849E-2</v>
      </c>
      <c r="AP1176" s="1">
        <f t="shared" si="907"/>
        <v>1.0964592250946164</v>
      </c>
      <c r="AQ1176" s="1">
        <f t="shared" si="908"/>
        <v>1.0964592250946161</v>
      </c>
      <c r="AR1176" s="1">
        <f t="shared" si="909"/>
        <v>1.0964592250946159</v>
      </c>
      <c r="AS1176" s="1">
        <f t="shared" si="910"/>
        <v>1.0964592250946157</v>
      </c>
      <c r="AT1176" s="1">
        <f t="shared" si="911"/>
        <v>0.9770670087544665</v>
      </c>
      <c r="AU1176" s="1">
        <f t="shared" si="912"/>
        <v>1.5142467211928765</v>
      </c>
      <c r="AV1176" s="2">
        <f t="shared" si="913"/>
        <v>1175</v>
      </c>
      <c r="AW1176" s="1">
        <f t="shared" si="914"/>
        <v>1514.2467211928765</v>
      </c>
      <c r="AX1176" s="1">
        <f t="shared" si="915"/>
        <v>0.9770670087544665</v>
      </c>
      <c r="AY1176" s="1">
        <f t="shared" si="916"/>
        <v>1.0964592250946157</v>
      </c>
      <c r="AZ1176" s="1">
        <f t="shared" si="917"/>
        <v>5.3E-3</v>
      </c>
      <c r="BA1176" s="1">
        <f t="shared" si="918"/>
        <v>24.859617460638134</v>
      </c>
    </row>
    <row r="1177" spans="1:53">
      <c r="A1177" s="2">
        <f t="shared" si="883"/>
        <v>1.1759999999999813</v>
      </c>
      <c r="B1177" s="1">
        <f t="shared" si="920"/>
        <v>1.2473176666666475</v>
      </c>
      <c r="C1177" s="1">
        <f t="shared" si="884"/>
        <v>5.5796570603369094E-2</v>
      </c>
      <c r="D1177" s="1">
        <f t="shared" si="921"/>
        <v>1.1014570254837706</v>
      </c>
      <c r="E1177" s="1">
        <f t="shared" si="927"/>
        <v>1.101511898539697</v>
      </c>
      <c r="F1177" s="1">
        <f t="shared" si="927"/>
        <v>1.1015139511209993</v>
      </c>
      <c r="G1177" s="1">
        <f t="shared" si="927"/>
        <v>1.1015140278801476</v>
      </c>
      <c r="H1177" s="1">
        <f t="shared" si="885"/>
        <v>1.5589206926266022</v>
      </c>
      <c r="I1177" s="1">
        <f t="shared" si="922"/>
        <v>25.101725038189826</v>
      </c>
      <c r="J1177" s="1">
        <f>VLOOKUP($I1177,Graph!$D$3:$M$50,col)</f>
        <v>6.1000000000000004E-3</v>
      </c>
      <c r="K1177" s="1">
        <f>VLOOKUP($I1177,Graph!$D$3:$M$50,col+1)</f>
        <v>4.8999999999999998E-3</v>
      </c>
      <c r="L1177" s="1">
        <f t="shared" si="886"/>
        <v>5.3E-3</v>
      </c>
      <c r="M1177" s="1">
        <f t="shared" si="928"/>
        <v>0.64031666666666653</v>
      </c>
      <c r="N1177" s="1">
        <f t="shared" si="887"/>
        <v>1.1706999999999812</v>
      </c>
      <c r="O1177" s="1">
        <f t="shared" si="888"/>
        <v>5.3508518765597514E-2</v>
      </c>
      <c r="P1177" s="1">
        <f t="shared" si="889"/>
        <v>1.096638071911439</v>
      </c>
      <c r="Q1177" s="1">
        <f t="shared" si="890"/>
        <v>1.0964699406954586</v>
      </c>
      <c r="R1177" s="1">
        <f t="shared" si="891"/>
        <v>1.0964640004278792</v>
      </c>
      <c r="S1177" s="1">
        <f t="shared" si="892"/>
        <v>1.0964637903770371</v>
      </c>
      <c r="T1177" s="1">
        <f t="shared" si="893"/>
        <v>0.97707265565430657</v>
      </c>
      <c r="U1177" s="1">
        <f t="shared" si="894"/>
        <v>1.5161952889151418</v>
      </c>
      <c r="V1177" s="2">
        <f t="shared" si="923"/>
        <v>24.87027620031661</v>
      </c>
      <c r="W1177" s="1">
        <f>VLOOKUP(V1177,Graph!$D$3:$M$50,col)</f>
        <v>6.1000000000000004E-3</v>
      </c>
      <c r="X1177" s="1">
        <f>VLOOKUP(V1177,Graph!$D$3:$M$50,col+1)</f>
        <v>4.8999999999999998E-3</v>
      </c>
      <c r="Y1177" s="1">
        <f t="shared" si="895"/>
        <v>5.3E-3</v>
      </c>
      <c r="Z1177" s="1">
        <f t="shared" si="924"/>
        <v>0.64031666666666653</v>
      </c>
      <c r="AA1177" s="2">
        <f t="shared" si="896"/>
        <v>1.1706999999999812</v>
      </c>
      <c r="AB1177" s="1">
        <f t="shared" si="897"/>
        <v>5.3508518765597514E-2</v>
      </c>
      <c r="AC1177" s="1">
        <f t="shared" si="898"/>
        <v>1.0964637829493162</v>
      </c>
      <c r="AD1177" s="1">
        <f t="shared" si="899"/>
        <v>1.0964637826866601</v>
      </c>
      <c r="AE1177" s="1">
        <f t="shared" si="900"/>
        <v>1.0964637826773722</v>
      </c>
      <c r="AF1177" s="1">
        <f t="shared" si="901"/>
        <v>1.0964637826770438</v>
      </c>
      <c r="AG1177" s="1">
        <f t="shared" si="902"/>
        <v>0.97707265565430657</v>
      </c>
      <c r="AH1177" s="1">
        <f t="shared" si="903"/>
        <v>1.516195278267555</v>
      </c>
      <c r="AI1177" s="2">
        <f t="shared" si="925"/>
        <v>24.870276142098863</v>
      </c>
      <c r="AJ1177" s="1">
        <f>VLOOKUP(AI1177,Graph!$D$3:$M$50,col)</f>
        <v>6.1000000000000004E-3</v>
      </c>
      <c r="AK1177" s="1">
        <f>VLOOKUP(AI1177,Graph!$D$3:$M$50,col+1)</f>
        <v>4.8999999999999998E-3</v>
      </c>
      <c r="AL1177" s="1">
        <f t="shared" si="904"/>
        <v>5.3E-3</v>
      </c>
      <c r="AM1177" s="1">
        <f t="shared" si="926"/>
        <v>0.64031666666666653</v>
      </c>
      <c r="AN1177" s="2">
        <f t="shared" si="905"/>
        <v>1.1706999999999812</v>
      </c>
      <c r="AO1177" s="1">
        <f t="shared" si="906"/>
        <v>5.3508518765597514E-2</v>
      </c>
      <c r="AP1177" s="1">
        <f t="shared" si="907"/>
        <v>1.096463782677032</v>
      </c>
      <c r="AQ1177" s="1">
        <f t="shared" si="908"/>
        <v>1.0964637826770316</v>
      </c>
      <c r="AR1177" s="1">
        <f t="shared" si="909"/>
        <v>1.0964637826770318</v>
      </c>
      <c r="AS1177" s="1">
        <f t="shared" si="910"/>
        <v>1.0964637826770314</v>
      </c>
      <c r="AT1177" s="1">
        <f t="shared" si="911"/>
        <v>0.97707265565430657</v>
      </c>
      <c r="AU1177" s="1">
        <f t="shared" si="912"/>
        <v>1.5161952782675379</v>
      </c>
      <c r="AV1177" s="2">
        <f t="shared" si="913"/>
        <v>1176</v>
      </c>
      <c r="AW1177" s="1">
        <f t="shared" si="914"/>
        <v>1516.1952782675378</v>
      </c>
      <c r="AX1177" s="1">
        <f t="shared" si="915"/>
        <v>0.97707265565430657</v>
      </c>
      <c r="AY1177" s="1">
        <f t="shared" si="916"/>
        <v>1.0964637826770314</v>
      </c>
      <c r="AZ1177" s="1">
        <f t="shared" si="917"/>
        <v>5.3E-3</v>
      </c>
      <c r="BA1177" s="1">
        <f t="shared" si="918"/>
        <v>24.870276142098863</v>
      </c>
    </row>
    <row r="1178" spans="1:53">
      <c r="A1178" s="2">
        <f t="shared" si="883"/>
        <v>1.1769999999999812</v>
      </c>
      <c r="B1178" s="1">
        <f t="shared" si="920"/>
        <v>1.248358833333314</v>
      </c>
      <c r="C1178" s="1">
        <f t="shared" si="884"/>
        <v>5.5798311756894897E-2</v>
      </c>
      <c r="D1178" s="1">
        <f t="shared" si="921"/>
        <v>1.1014607564161247</v>
      </c>
      <c r="E1178" s="1">
        <f t="shared" si="927"/>
        <v>1.1015157732699943</v>
      </c>
      <c r="F1178" s="1">
        <f t="shared" si="927"/>
        <v>1.1015178313180427</v>
      </c>
      <c r="G1178" s="1">
        <f t="shared" si="927"/>
        <v>1.1015179082848618</v>
      </c>
      <c r="H1178" s="1">
        <f t="shared" si="885"/>
        <v>1.5609150332851784</v>
      </c>
      <c r="I1178" s="1">
        <f t="shared" si="922"/>
        <v>25.112424761028205</v>
      </c>
      <c r="J1178" s="1">
        <f>VLOOKUP($I1178,Graph!$D$3:$M$50,col)</f>
        <v>6.1000000000000004E-3</v>
      </c>
      <c r="K1178" s="1">
        <f>VLOOKUP($I1178,Graph!$D$3:$M$50,col+1)</f>
        <v>4.8999999999999998E-3</v>
      </c>
      <c r="L1178" s="1">
        <f t="shared" si="886"/>
        <v>5.3E-3</v>
      </c>
      <c r="M1178" s="1">
        <f t="shared" si="928"/>
        <v>0.64031666666666653</v>
      </c>
      <c r="N1178" s="1">
        <f t="shared" si="887"/>
        <v>1.1716999999999811</v>
      </c>
      <c r="O1178" s="1">
        <f t="shared" si="888"/>
        <v>5.3510600162929085E-2</v>
      </c>
      <c r="P1178" s="1">
        <f t="shared" si="889"/>
        <v>1.0966426087291188</v>
      </c>
      <c r="Q1178" s="1">
        <f t="shared" si="890"/>
        <v>1.0964744906906736</v>
      </c>
      <c r="R1178" s="1">
        <f t="shared" si="891"/>
        <v>1.0964685505815557</v>
      </c>
      <c r="S1178" s="1">
        <f t="shared" si="892"/>
        <v>1.0964683405254791</v>
      </c>
      <c r="T1178" s="1">
        <f t="shared" si="893"/>
        <v>0.97707829296958593</v>
      </c>
      <c r="U1178" s="1">
        <f t="shared" si="894"/>
        <v>1.5181446815683097</v>
      </c>
      <c r="V1178" s="2">
        <f t="shared" si="923"/>
        <v>24.880930318321131</v>
      </c>
      <c r="W1178" s="1">
        <f>VLOOKUP(V1178,Graph!$D$3:$M$50,col)</f>
        <v>6.1000000000000004E-3</v>
      </c>
      <c r="X1178" s="1">
        <f>VLOOKUP(V1178,Graph!$D$3:$M$50,col+1)</f>
        <v>4.8999999999999998E-3</v>
      </c>
      <c r="Y1178" s="1">
        <f t="shared" si="895"/>
        <v>5.3E-3</v>
      </c>
      <c r="Z1178" s="1">
        <f t="shared" si="924"/>
        <v>0.64031666666666653</v>
      </c>
      <c r="AA1178" s="2">
        <f t="shared" si="896"/>
        <v>1.1716999999999811</v>
      </c>
      <c r="AB1178" s="1">
        <f t="shared" si="897"/>
        <v>5.3510600162929085E-2</v>
      </c>
      <c r="AC1178" s="1">
        <f t="shared" si="898"/>
        <v>1.0964683330971901</v>
      </c>
      <c r="AD1178" s="1">
        <f t="shared" si="899"/>
        <v>1.0964683328345002</v>
      </c>
      <c r="AE1178" s="1">
        <f t="shared" si="900"/>
        <v>1.0964683328252109</v>
      </c>
      <c r="AF1178" s="1">
        <f t="shared" si="901"/>
        <v>1.0964683328248821</v>
      </c>
      <c r="AG1178" s="1">
        <f t="shared" si="902"/>
        <v>0.97707829296958593</v>
      </c>
      <c r="AH1178" s="1">
        <f t="shared" si="903"/>
        <v>1.5181446709062412</v>
      </c>
      <c r="AI1178" s="2">
        <f t="shared" si="925"/>
        <v>24.880930260074116</v>
      </c>
      <c r="AJ1178" s="1">
        <f>VLOOKUP(AI1178,Graph!$D$3:$M$50,col)</f>
        <v>6.1000000000000004E-3</v>
      </c>
      <c r="AK1178" s="1">
        <f>VLOOKUP(AI1178,Graph!$D$3:$M$50,col+1)</f>
        <v>4.8999999999999998E-3</v>
      </c>
      <c r="AL1178" s="1">
        <f t="shared" si="904"/>
        <v>5.3E-3</v>
      </c>
      <c r="AM1178" s="1">
        <f t="shared" si="926"/>
        <v>0.64031666666666653</v>
      </c>
      <c r="AN1178" s="2">
        <f t="shared" si="905"/>
        <v>1.1716999999999811</v>
      </c>
      <c r="AO1178" s="1">
        <f t="shared" si="906"/>
        <v>5.3510600162929085E-2</v>
      </c>
      <c r="AP1178" s="1">
        <f t="shared" si="907"/>
        <v>1.0964683328248703</v>
      </c>
      <c r="AQ1178" s="1">
        <f t="shared" si="908"/>
        <v>1.0964683328248701</v>
      </c>
      <c r="AR1178" s="1">
        <f t="shared" si="909"/>
        <v>1.0964683328248699</v>
      </c>
      <c r="AS1178" s="1">
        <f t="shared" si="910"/>
        <v>1.0964683328248703</v>
      </c>
      <c r="AT1178" s="1">
        <f t="shared" si="911"/>
        <v>0.97707829296958593</v>
      </c>
      <c r="AU1178" s="1">
        <f t="shared" si="912"/>
        <v>1.518144670906225</v>
      </c>
      <c r="AV1178" s="2">
        <f t="shared" si="913"/>
        <v>1177</v>
      </c>
      <c r="AW1178" s="1">
        <f t="shared" si="914"/>
        <v>1518.144670906225</v>
      </c>
      <c r="AX1178" s="1">
        <f t="shared" si="915"/>
        <v>0.97707829296958593</v>
      </c>
      <c r="AY1178" s="1">
        <f t="shared" si="916"/>
        <v>1.0964683328248703</v>
      </c>
      <c r="AZ1178" s="1">
        <f t="shared" si="917"/>
        <v>5.3E-3</v>
      </c>
      <c r="BA1178" s="1">
        <f t="shared" si="918"/>
        <v>24.880930260074116</v>
      </c>
    </row>
    <row r="1179" spans="1:53">
      <c r="A1179" s="2">
        <f t="shared" si="883"/>
        <v>1.1779999999999811</v>
      </c>
      <c r="B1179" s="1">
        <f t="shared" si="920"/>
        <v>1.2493999999999805</v>
      </c>
      <c r="C1179" s="1">
        <f t="shared" si="884"/>
        <v>5.5800050035596564E-2</v>
      </c>
      <c r="D1179" s="1">
        <f t="shared" si="921"/>
        <v>1.1014644812261438</v>
      </c>
      <c r="E1179" s="1">
        <f t="shared" si="927"/>
        <v>1.1015196416587774</v>
      </c>
      <c r="F1179" s="1">
        <f t="shared" si="927"/>
        <v>1.1015217051656883</v>
      </c>
      <c r="G1179" s="1">
        <f t="shared" si="927"/>
        <v>1.1015217823398948</v>
      </c>
      <c r="H1179" s="1">
        <f t="shared" si="885"/>
        <v>1.5629102240100932</v>
      </c>
      <c r="I1179" s="1">
        <f t="shared" si="922"/>
        <v>25.123119928724371</v>
      </c>
      <c r="J1179" s="1">
        <f>VLOOKUP($I1179,Graph!$D$3:$M$50,col)</f>
        <v>6.1000000000000004E-3</v>
      </c>
      <c r="K1179" s="1">
        <f>VLOOKUP($I1179,Graph!$D$3:$M$50,col+1)</f>
        <v>4.8999999999999998E-3</v>
      </c>
      <c r="L1179" s="1">
        <f t="shared" si="886"/>
        <v>5.3E-3</v>
      </c>
      <c r="M1179" s="1">
        <f t="shared" si="928"/>
        <v>0.64031666666666653</v>
      </c>
      <c r="N1179" s="1">
        <f t="shared" si="887"/>
        <v>1.172699999999981</v>
      </c>
      <c r="O1179" s="1">
        <f t="shared" si="888"/>
        <v>5.3512678131644682E-2</v>
      </c>
      <c r="P1179" s="1">
        <f t="shared" si="889"/>
        <v>1.0966471381487728</v>
      </c>
      <c r="Q1179" s="1">
        <f t="shared" si="890"/>
        <v>1.09647903326957</v>
      </c>
      <c r="R1179" s="1">
        <f t="shared" si="891"/>
        <v>1.0964730933188134</v>
      </c>
      <c r="S1179" s="1">
        <f t="shared" si="892"/>
        <v>1.0964728832575172</v>
      </c>
      <c r="T1179" s="1">
        <f t="shared" si="893"/>
        <v>0.97708392072468542</v>
      </c>
      <c r="U1179" s="1">
        <f t="shared" si="894"/>
        <v>1.5200949094273692</v>
      </c>
      <c r="V1179" s="2">
        <f t="shared" si="923"/>
        <v>24.89157987869369</v>
      </c>
      <c r="W1179" s="1">
        <f>VLOOKUP(V1179,Graph!$D$3:$M$50,col)</f>
        <v>6.1000000000000004E-3</v>
      </c>
      <c r="X1179" s="1">
        <f>VLOOKUP(V1179,Graph!$D$3:$M$50,col+1)</f>
        <v>4.8999999999999998E-3</v>
      </c>
      <c r="Y1179" s="1">
        <f t="shared" si="895"/>
        <v>5.3E-3</v>
      </c>
      <c r="Z1179" s="1">
        <f t="shared" si="924"/>
        <v>0.64031666666666653</v>
      </c>
      <c r="AA1179" s="2">
        <f t="shared" si="896"/>
        <v>1.172699999999981</v>
      </c>
      <c r="AB1179" s="1">
        <f t="shared" si="897"/>
        <v>5.3512678131644682E-2</v>
      </c>
      <c r="AC1179" s="1">
        <f t="shared" si="898"/>
        <v>1.0964728758286604</v>
      </c>
      <c r="AD1179" s="1">
        <f t="shared" si="899"/>
        <v>1.0964728755659374</v>
      </c>
      <c r="AE1179" s="1">
        <f t="shared" si="900"/>
        <v>1.0964728755566462</v>
      </c>
      <c r="AF1179" s="1">
        <f t="shared" si="901"/>
        <v>1.0964728755563176</v>
      </c>
      <c r="AG1179" s="1">
        <f t="shared" si="902"/>
        <v>0.97708392072468542</v>
      </c>
      <c r="AH1179" s="1">
        <f t="shared" si="903"/>
        <v>1.5200948987508132</v>
      </c>
      <c r="AI1179" s="2">
        <f t="shared" si="925"/>
        <v>24.891579820417427</v>
      </c>
      <c r="AJ1179" s="1">
        <f>VLOOKUP(AI1179,Graph!$D$3:$M$50,col)</f>
        <v>6.1000000000000004E-3</v>
      </c>
      <c r="AK1179" s="1">
        <f>VLOOKUP(AI1179,Graph!$D$3:$M$50,col+1)</f>
        <v>4.8999999999999998E-3</v>
      </c>
      <c r="AL1179" s="1">
        <f t="shared" si="904"/>
        <v>5.3E-3</v>
      </c>
      <c r="AM1179" s="1">
        <f t="shared" si="926"/>
        <v>0.64031666666666653</v>
      </c>
      <c r="AN1179" s="2">
        <f t="shared" si="905"/>
        <v>1.172699999999981</v>
      </c>
      <c r="AO1179" s="1">
        <f t="shared" si="906"/>
        <v>5.3512678131644682E-2</v>
      </c>
      <c r="AP1179" s="1">
        <f t="shared" si="907"/>
        <v>1.096472875556306</v>
      </c>
      <c r="AQ1179" s="1">
        <f t="shared" si="908"/>
        <v>1.0964728755563053</v>
      </c>
      <c r="AR1179" s="1">
        <f t="shared" si="909"/>
        <v>1.0964728755563053</v>
      </c>
      <c r="AS1179" s="1">
        <f t="shared" si="910"/>
        <v>1.0964728755563053</v>
      </c>
      <c r="AT1179" s="1">
        <f t="shared" si="911"/>
        <v>0.97708392072468542</v>
      </c>
      <c r="AU1179" s="1">
        <f t="shared" si="912"/>
        <v>1.5200948987507961</v>
      </c>
      <c r="AV1179" s="2">
        <f t="shared" si="913"/>
        <v>1178</v>
      </c>
      <c r="AW1179" s="1">
        <f t="shared" si="914"/>
        <v>1520.0948987507961</v>
      </c>
      <c r="AX1179" s="1">
        <f t="shared" si="915"/>
        <v>0.97708392072468542</v>
      </c>
      <c r="AY1179" s="1">
        <f t="shared" si="916"/>
        <v>1.0964728755563053</v>
      </c>
      <c r="AZ1179" s="1">
        <f t="shared" si="917"/>
        <v>5.3E-3</v>
      </c>
      <c r="BA1179" s="1">
        <f t="shared" si="918"/>
        <v>24.891579820417427</v>
      </c>
    </row>
    <row r="1180" spans="1:53">
      <c r="A1180" s="2">
        <f t="shared" si="883"/>
        <v>1.178999999999981</v>
      </c>
      <c r="B1180" s="1">
        <f t="shared" si="920"/>
        <v>1.2504411666666471</v>
      </c>
      <c r="C1180" s="1">
        <f t="shared" si="884"/>
        <v>5.5801785446587503E-2</v>
      </c>
      <c r="D1180" s="1">
        <f t="shared" si="921"/>
        <v>1.1014681999288845</v>
      </c>
      <c r="E1180" s="1">
        <f t="shared" si="927"/>
        <v>1.1015235037215998</v>
      </c>
      <c r="F1180" s="1">
        <f t="shared" si="927"/>
        <v>1.1015255726795061</v>
      </c>
      <c r="G1180" s="1">
        <f t="shared" si="927"/>
        <v>1.1015256500608184</v>
      </c>
      <c r="H1180" s="1">
        <f t="shared" si="885"/>
        <v>1.5649062644392131</v>
      </c>
      <c r="I1180" s="1">
        <f t="shared" si="922"/>
        <v>25.133810547088984</v>
      </c>
      <c r="J1180" s="1">
        <f>VLOOKUP($I1180,Graph!$D$3:$M$50,col)</f>
        <v>6.1000000000000004E-3</v>
      </c>
      <c r="K1180" s="1">
        <f>VLOOKUP($I1180,Graph!$D$3:$M$50,col+1)</f>
        <v>4.8999999999999998E-3</v>
      </c>
      <c r="L1180" s="1">
        <f t="shared" si="886"/>
        <v>5.3E-3</v>
      </c>
      <c r="M1180" s="1">
        <f t="shared" si="928"/>
        <v>0.64031666666666653</v>
      </c>
      <c r="N1180" s="1">
        <f t="shared" si="887"/>
        <v>1.1736999999999809</v>
      </c>
      <c r="O1180" s="1">
        <f t="shared" si="888"/>
        <v>5.3514752680207972E-2</v>
      </c>
      <c r="P1180" s="1">
        <f t="shared" si="889"/>
        <v>1.096651660188479</v>
      </c>
      <c r="Q1180" s="1">
        <f t="shared" si="890"/>
        <v>1.0964835684502636</v>
      </c>
      <c r="R1180" s="1">
        <f t="shared" si="891"/>
        <v>1.0964776286577682</v>
      </c>
      <c r="S1180" s="1">
        <f t="shared" si="892"/>
        <v>1.0964774185912665</v>
      </c>
      <c r="T1180" s="1">
        <f t="shared" si="893"/>
        <v>0.97708953894390393</v>
      </c>
      <c r="U1180" s="1">
        <f t="shared" si="894"/>
        <v>1.5220459721346409</v>
      </c>
      <c r="V1180" s="2">
        <f t="shared" si="923"/>
        <v>24.90222488727531</v>
      </c>
      <c r="W1180" s="1">
        <f>VLOOKUP(V1180,Graph!$D$3:$M$50,col)</f>
        <v>6.1000000000000004E-3</v>
      </c>
      <c r="X1180" s="1">
        <f>VLOOKUP(V1180,Graph!$D$3:$M$50,col+1)</f>
        <v>4.8999999999999998E-3</v>
      </c>
      <c r="Y1180" s="1">
        <f t="shared" si="895"/>
        <v>5.3E-3</v>
      </c>
      <c r="Z1180" s="1">
        <f t="shared" si="924"/>
        <v>0.64031666666666653</v>
      </c>
      <c r="AA1180" s="2">
        <f t="shared" si="896"/>
        <v>1.1736999999999809</v>
      </c>
      <c r="AB1180" s="1">
        <f t="shared" si="897"/>
        <v>5.3514752680207972E-2</v>
      </c>
      <c r="AC1180" s="1">
        <f t="shared" si="898"/>
        <v>1.0964774111618436</v>
      </c>
      <c r="AD1180" s="1">
        <f t="shared" si="899"/>
        <v>1.0964774108990869</v>
      </c>
      <c r="AE1180" s="1">
        <f t="shared" si="900"/>
        <v>1.0964774108897939</v>
      </c>
      <c r="AF1180" s="1">
        <f t="shared" si="901"/>
        <v>1.0964774108894653</v>
      </c>
      <c r="AG1180" s="1">
        <f t="shared" si="902"/>
        <v>0.97708953894390393</v>
      </c>
      <c r="AH1180" s="1">
        <f t="shared" si="903"/>
        <v>1.5220459614435904</v>
      </c>
      <c r="AI1180" s="2">
        <f t="shared" si="925"/>
        <v>24.902224828969807</v>
      </c>
      <c r="AJ1180" s="1">
        <f>VLOOKUP(AI1180,Graph!$D$3:$M$50,col)</f>
        <v>6.1000000000000004E-3</v>
      </c>
      <c r="AK1180" s="1">
        <f>VLOOKUP(AI1180,Graph!$D$3:$M$50,col+1)</f>
        <v>4.8999999999999998E-3</v>
      </c>
      <c r="AL1180" s="1">
        <f t="shared" si="904"/>
        <v>5.3E-3</v>
      </c>
      <c r="AM1180" s="1">
        <f t="shared" si="926"/>
        <v>0.64031666666666653</v>
      </c>
      <c r="AN1180" s="2">
        <f t="shared" si="905"/>
        <v>1.1736999999999809</v>
      </c>
      <c r="AO1180" s="1">
        <f t="shared" si="906"/>
        <v>5.3514752680207972E-2</v>
      </c>
      <c r="AP1180" s="1">
        <f t="shared" si="907"/>
        <v>1.0964774108894537</v>
      </c>
      <c r="AQ1180" s="1">
        <f t="shared" si="908"/>
        <v>1.0964774108894535</v>
      </c>
      <c r="AR1180" s="1">
        <f t="shared" si="909"/>
        <v>1.0964774108894533</v>
      </c>
      <c r="AS1180" s="1">
        <f t="shared" si="910"/>
        <v>1.0964774108894533</v>
      </c>
      <c r="AT1180" s="1">
        <f t="shared" si="911"/>
        <v>0.97708953894390393</v>
      </c>
      <c r="AU1180" s="1">
        <f t="shared" si="912"/>
        <v>1.5220459614435735</v>
      </c>
      <c r="AV1180" s="2">
        <f t="shared" si="913"/>
        <v>1179</v>
      </c>
      <c r="AW1180" s="1">
        <f t="shared" si="914"/>
        <v>1522.0459614435736</v>
      </c>
      <c r="AX1180" s="1">
        <f t="shared" si="915"/>
        <v>0.97708953894390393</v>
      </c>
      <c r="AY1180" s="1">
        <f t="shared" si="916"/>
        <v>1.0964774108894533</v>
      </c>
      <c r="AZ1180" s="1">
        <f t="shared" si="917"/>
        <v>5.3E-3</v>
      </c>
      <c r="BA1180" s="1">
        <f t="shared" si="918"/>
        <v>24.902224828969807</v>
      </c>
    </row>
    <row r="1181" spans="1:53">
      <c r="A1181" s="2">
        <f t="shared" si="883"/>
        <v>1.1799999999999808</v>
      </c>
      <c r="B1181" s="1">
        <f t="shared" si="920"/>
        <v>1.2514823333333136</v>
      </c>
      <c r="C1181" s="1">
        <f t="shared" si="884"/>
        <v>5.5803517996957729E-2</v>
      </c>
      <c r="D1181" s="1">
        <f t="shared" si="921"/>
        <v>1.1014719125393533</v>
      </c>
      <c r="E1181" s="1">
        <f t="shared" ref="E1181:G1200" si="929">SQRT(D1181-($C1181*D1181-POWER(D1181,1/3)+1)/($C1181-POWER(D1181,-2/3)/3))</f>
        <v>1.1015273594739652</v>
      </c>
      <c r="F1181" s="1">
        <f t="shared" si="929"/>
        <v>1.1015294338750174</v>
      </c>
      <c r="G1181" s="1">
        <f t="shared" si="929"/>
        <v>1.1015295114631534</v>
      </c>
      <c r="H1181" s="1">
        <f t="shared" si="885"/>
        <v>1.5669031542108676</v>
      </c>
      <c r="I1181" s="1">
        <f t="shared" si="922"/>
        <v>25.144496621920382</v>
      </c>
      <c r="J1181" s="1">
        <f>VLOOKUP($I1181,Graph!$D$3:$M$50,col)</f>
        <v>6.1000000000000004E-3</v>
      </c>
      <c r="K1181" s="1">
        <f>VLOOKUP($I1181,Graph!$D$3:$M$50,col+1)</f>
        <v>4.8999999999999998E-3</v>
      </c>
      <c r="L1181" s="1">
        <f t="shared" si="886"/>
        <v>5.3E-3</v>
      </c>
      <c r="M1181" s="1">
        <f t="shared" si="928"/>
        <v>0.64031666666666653</v>
      </c>
      <c r="N1181" s="1">
        <f t="shared" si="887"/>
        <v>1.1746999999999808</v>
      </c>
      <c r="O1181" s="1">
        <f t="shared" si="888"/>
        <v>5.3516823817054748E-2</v>
      </c>
      <c r="P1181" s="1">
        <f t="shared" si="889"/>
        <v>1.096656174866258</v>
      </c>
      <c r="Q1181" s="1">
        <f t="shared" si="890"/>
        <v>1.0964880962508115</v>
      </c>
      <c r="R1181" s="1">
        <f t="shared" si="891"/>
        <v>1.0964821566164764</v>
      </c>
      <c r="S1181" s="1">
        <f t="shared" si="892"/>
        <v>1.0964819465447837</v>
      </c>
      <c r="T1181" s="1">
        <f t="shared" si="893"/>
        <v>0.97709514765145788</v>
      </c>
      <c r="U1181" s="1">
        <f t="shared" si="894"/>
        <v>1.5239978693329044</v>
      </c>
      <c r="V1181" s="2">
        <f t="shared" si="923"/>
        <v>24.912865349894556</v>
      </c>
      <c r="W1181" s="1">
        <f>VLOOKUP(V1181,Graph!$D$3:$M$50,col)</f>
        <v>6.1000000000000004E-3</v>
      </c>
      <c r="X1181" s="1">
        <f>VLOOKUP(V1181,Graph!$D$3:$M$50,col+1)</f>
        <v>4.8999999999999998E-3</v>
      </c>
      <c r="Y1181" s="1">
        <f t="shared" si="895"/>
        <v>5.3E-3</v>
      </c>
      <c r="Z1181" s="1">
        <f t="shared" si="924"/>
        <v>0.64031666666666653</v>
      </c>
      <c r="AA1181" s="2">
        <f t="shared" si="896"/>
        <v>1.1746999999999808</v>
      </c>
      <c r="AB1181" s="1">
        <f t="shared" si="897"/>
        <v>5.3516823817054748E-2</v>
      </c>
      <c r="AC1181" s="1">
        <f t="shared" si="898"/>
        <v>1.0964819391147962</v>
      </c>
      <c r="AD1181" s="1">
        <f t="shared" si="899"/>
        <v>1.096481938852006</v>
      </c>
      <c r="AE1181" s="1">
        <f t="shared" si="900"/>
        <v>1.0964819388427112</v>
      </c>
      <c r="AF1181" s="1">
        <f t="shared" si="901"/>
        <v>1.0964819388423825</v>
      </c>
      <c r="AG1181" s="1">
        <f t="shared" si="902"/>
        <v>0.97709514765145788</v>
      </c>
      <c r="AH1181" s="1">
        <f t="shared" si="903"/>
        <v>1.5239978586273537</v>
      </c>
      <c r="AI1181" s="2">
        <f t="shared" si="925"/>
        <v>24.912865291559847</v>
      </c>
      <c r="AJ1181" s="1">
        <f>VLOOKUP(AI1181,Graph!$D$3:$M$50,col)</f>
        <v>6.1000000000000004E-3</v>
      </c>
      <c r="AK1181" s="1">
        <f>VLOOKUP(AI1181,Graph!$D$3:$M$50,col+1)</f>
        <v>4.8999999999999998E-3</v>
      </c>
      <c r="AL1181" s="1">
        <f t="shared" si="904"/>
        <v>5.3E-3</v>
      </c>
      <c r="AM1181" s="1">
        <f t="shared" si="926"/>
        <v>0.64031666666666653</v>
      </c>
      <c r="AN1181" s="2">
        <f t="shared" si="905"/>
        <v>1.1746999999999808</v>
      </c>
      <c r="AO1181" s="1">
        <f t="shared" si="906"/>
        <v>5.3516823817054748E-2</v>
      </c>
      <c r="AP1181" s="1">
        <f t="shared" si="907"/>
        <v>1.096481938842371</v>
      </c>
      <c r="AQ1181" s="1">
        <f t="shared" si="908"/>
        <v>1.0964819388423706</v>
      </c>
      <c r="AR1181" s="1">
        <f t="shared" si="909"/>
        <v>1.0964819388423706</v>
      </c>
      <c r="AS1181" s="1">
        <f t="shared" si="910"/>
        <v>1.0964819388423706</v>
      </c>
      <c r="AT1181" s="1">
        <f t="shared" si="911"/>
        <v>0.97709514765145788</v>
      </c>
      <c r="AU1181" s="1">
        <f t="shared" si="912"/>
        <v>1.5239978586273373</v>
      </c>
      <c r="AV1181" s="2">
        <f t="shared" si="913"/>
        <v>1180</v>
      </c>
      <c r="AW1181" s="1">
        <f t="shared" si="914"/>
        <v>1523.9978586273373</v>
      </c>
      <c r="AX1181" s="1">
        <f t="shared" si="915"/>
        <v>0.97709514765145788</v>
      </c>
      <c r="AY1181" s="1">
        <f t="shared" si="916"/>
        <v>1.0964819388423706</v>
      </c>
      <c r="AZ1181" s="1">
        <f t="shared" si="917"/>
        <v>5.3E-3</v>
      </c>
      <c r="BA1181" s="1">
        <f t="shared" si="918"/>
        <v>24.912865291559847</v>
      </c>
    </row>
    <row r="1182" spans="1:53">
      <c r="A1182" s="2">
        <f t="shared" si="883"/>
        <v>1.1809999999999807</v>
      </c>
      <c r="B1182" s="1">
        <f t="shared" si="920"/>
        <v>1.2525234999999801</v>
      </c>
      <c r="C1182" s="1">
        <f t="shared" si="884"/>
        <v>5.5805247693773874E-2</v>
      </c>
      <c r="D1182" s="1">
        <f t="shared" si="921"/>
        <v>1.1014756190725077</v>
      </c>
      <c r="E1182" s="1">
        <f t="shared" si="929"/>
        <v>1.1015312089313265</v>
      </c>
      <c r="F1182" s="1">
        <f t="shared" si="929"/>
        <v>1.1015332887676916</v>
      </c>
      <c r="G1182" s="1">
        <f t="shared" si="929"/>
        <v>1.1015333665623697</v>
      </c>
      <c r="H1182" s="1">
        <f t="shared" si="885"/>
        <v>1.5689008929638466</v>
      </c>
      <c r="I1182" s="1">
        <f t="shared" si="922"/>
        <v>25.155178159004588</v>
      </c>
      <c r="J1182" s="1">
        <f>VLOOKUP($I1182,Graph!$D$3:$M$50,col)</f>
        <v>6.1000000000000004E-3</v>
      </c>
      <c r="K1182" s="1">
        <f>VLOOKUP($I1182,Graph!$D$3:$M$50,col+1)</f>
        <v>4.8999999999999998E-3</v>
      </c>
      <c r="L1182" s="1">
        <f t="shared" si="886"/>
        <v>5.3E-3</v>
      </c>
      <c r="M1182" s="1">
        <f t="shared" si="928"/>
        <v>0.64031666666666653</v>
      </c>
      <c r="N1182" s="1">
        <f t="shared" si="887"/>
        <v>1.1756999999999806</v>
      </c>
      <c r="O1182" s="1">
        <f t="shared" si="888"/>
        <v>5.3518891550593042E-2</v>
      </c>
      <c r="P1182" s="1">
        <f t="shared" si="889"/>
        <v>1.0966606822000702</v>
      </c>
      <c r="Q1182" s="1">
        <f t="shared" si="890"/>
        <v>1.0964926166892111</v>
      </c>
      <c r="R1182" s="1">
        <f t="shared" si="891"/>
        <v>1.096486677212936</v>
      </c>
      <c r="S1182" s="1">
        <f t="shared" si="892"/>
        <v>1.0964864671360668</v>
      </c>
      <c r="T1182" s="1">
        <f t="shared" si="893"/>
        <v>0.97710074687148152</v>
      </c>
      <c r="U1182" s="1">
        <f t="shared" si="894"/>
        <v>1.525950600665398</v>
      </c>
      <c r="V1182" s="2">
        <f t="shared" si="923"/>
        <v>24.923501272367584</v>
      </c>
      <c r="W1182" s="1">
        <f>VLOOKUP(V1182,Graph!$D$3:$M$50,col)</f>
        <v>6.1000000000000004E-3</v>
      </c>
      <c r="X1182" s="1">
        <f>VLOOKUP(V1182,Graph!$D$3:$M$50,col+1)</f>
        <v>4.8999999999999998E-3</v>
      </c>
      <c r="Y1182" s="1">
        <f t="shared" si="895"/>
        <v>5.3E-3</v>
      </c>
      <c r="Z1182" s="1">
        <f t="shared" si="924"/>
        <v>0.64031666666666653</v>
      </c>
      <c r="AA1182" s="2">
        <f t="shared" si="896"/>
        <v>1.1756999999999806</v>
      </c>
      <c r="AB1182" s="1">
        <f t="shared" si="897"/>
        <v>5.3518891550593042E-2</v>
      </c>
      <c r="AC1182" s="1">
        <f t="shared" si="898"/>
        <v>1.0964864597055151</v>
      </c>
      <c r="AD1182" s="1">
        <f t="shared" si="899"/>
        <v>1.0964864594426913</v>
      </c>
      <c r="AE1182" s="1">
        <f t="shared" si="900"/>
        <v>1.0964864594333954</v>
      </c>
      <c r="AF1182" s="1">
        <f t="shared" si="901"/>
        <v>1.0964864594330663</v>
      </c>
      <c r="AG1182" s="1">
        <f t="shared" si="902"/>
        <v>0.97710074687148152</v>
      </c>
      <c r="AH1182" s="1">
        <f t="shared" si="903"/>
        <v>1.5259505899453403</v>
      </c>
      <c r="AI1182" s="2">
        <f t="shared" si="925"/>
        <v>24.923501214003664</v>
      </c>
      <c r="AJ1182" s="1">
        <f>VLOOKUP(AI1182,Graph!$D$3:$M$50,col)</f>
        <v>6.1000000000000004E-3</v>
      </c>
      <c r="AK1182" s="1">
        <f>VLOOKUP(AI1182,Graph!$D$3:$M$50,col+1)</f>
        <v>4.8999999999999998E-3</v>
      </c>
      <c r="AL1182" s="1">
        <f t="shared" si="904"/>
        <v>5.3E-3</v>
      </c>
      <c r="AM1182" s="1">
        <f t="shared" si="926"/>
        <v>0.64031666666666653</v>
      </c>
      <c r="AN1182" s="2">
        <f t="shared" si="905"/>
        <v>1.1756999999999806</v>
      </c>
      <c r="AO1182" s="1">
        <f t="shared" si="906"/>
        <v>5.3518891550593042E-2</v>
      </c>
      <c r="AP1182" s="1">
        <f t="shared" si="907"/>
        <v>1.0964864594330548</v>
      </c>
      <c r="AQ1182" s="1">
        <f t="shared" si="908"/>
        <v>1.0964864594330543</v>
      </c>
      <c r="AR1182" s="1">
        <f t="shared" si="909"/>
        <v>1.0964864594330543</v>
      </c>
      <c r="AS1182" s="1">
        <f t="shared" si="910"/>
        <v>1.0964864594330543</v>
      </c>
      <c r="AT1182" s="1">
        <f t="shared" si="911"/>
        <v>0.97710074687148152</v>
      </c>
      <c r="AU1182" s="1">
        <f t="shared" si="912"/>
        <v>1.5259505899453238</v>
      </c>
      <c r="AV1182" s="2">
        <f t="shared" si="913"/>
        <v>1181</v>
      </c>
      <c r="AW1182" s="1">
        <f t="shared" si="914"/>
        <v>1525.9505899453238</v>
      </c>
      <c r="AX1182" s="1">
        <f t="shared" si="915"/>
        <v>0.97710074687148152</v>
      </c>
      <c r="AY1182" s="1">
        <f t="shared" si="916"/>
        <v>1.0964864594330543</v>
      </c>
      <c r="AZ1182" s="1">
        <f t="shared" si="917"/>
        <v>5.3E-3</v>
      </c>
      <c r="BA1182" s="1">
        <f t="shared" si="918"/>
        <v>24.923501214003664</v>
      </c>
    </row>
    <row r="1183" spans="1:53">
      <c r="A1183" s="2">
        <f t="shared" si="883"/>
        <v>1.1819999999999806</v>
      </c>
      <c r="B1183" s="1">
        <f t="shared" si="920"/>
        <v>1.2535646666666467</v>
      </c>
      <c r="C1183" s="1">
        <f t="shared" si="884"/>
        <v>5.5806974544079332E-2</v>
      </c>
      <c r="D1183" s="1">
        <f t="shared" si="921"/>
        <v>1.1014793195432568</v>
      </c>
      <c r="E1183" s="1">
        <f t="shared" si="929"/>
        <v>1.1015350521090863</v>
      </c>
      <c r="F1183" s="1">
        <f t="shared" si="929"/>
        <v>1.101537137372947</v>
      </c>
      <c r="G1183" s="1">
        <f t="shared" si="929"/>
        <v>1.1015372153738872</v>
      </c>
      <c r="H1183" s="1">
        <f t="shared" si="885"/>
        <v>1.5708994803374032</v>
      </c>
      <c r="I1183" s="1">
        <f t="shared" si="922"/>
        <v>25.165855164115364</v>
      </c>
      <c r="J1183" s="1">
        <f>VLOOKUP($I1183,Graph!$D$3:$M$50,col)</f>
        <v>6.1000000000000004E-3</v>
      </c>
      <c r="K1183" s="1">
        <f>VLOOKUP($I1183,Graph!$D$3:$M$50,col+1)</f>
        <v>4.8999999999999998E-3</v>
      </c>
      <c r="L1183" s="1">
        <f t="shared" si="886"/>
        <v>5.3E-3</v>
      </c>
      <c r="M1183" s="1">
        <f t="shared" si="928"/>
        <v>0.64031666666666653</v>
      </c>
      <c r="N1183" s="1">
        <f t="shared" si="887"/>
        <v>1.1766999999999805</v>
      </c>
      <c r="O1183" s="1">
        <f t="shared" si="888"/>
        <v>5.352095588920338E-2</v>
      </c>
      <c r="P1183" s="1">
        <f t="shared" si="889"/>
        <v>1.0966651822078191</v>
      </c>
      <c r="Q1183" s="1">
        <f t="shared" si="890"/>
        <v>1.0964971297834021</v>
      </c>
      <c r="R1183" s="1">
        <f t="shared" si="891"/>
        <v>1.096491190465086</v>
      </c>
      <c r="S1183" s="1">
        <f t="shared" si="892"/>
        <v>1.0964909803830549</v>
      </c>
      <c r="T1183" s="1">
        <f t="shared" si="893"/>
        <v>0.97710633662802815</v>
      </c>
      <c r="U1183" s="1">
        <f t="shared" si="894"/>
        <v>1.5279041657758183</v>
      </c>
      <c r="V1183" s="2">
        <f t="shared" si="923"/>
        <v>24.934132660498143</v>
      </c>
      <c r="W1183" s="1">
        <f>VLOOKUP(V1183,Graph!$D$3:$M$50,col)</f>
        <v>6.1000000000000004E-3</v>
      </c>
      <c r="X1183" s="1">
        <f>VLOOKUP(V1183,Graph!$D$3:$M$50,col+1)</f>
        <v>4.8999999999999998E-3</v>
      </c>
      <c r="Y1183" s="1">
        <f t="shared" si="895"/>
        <v>5.3E-3</v>
      </c>
      <c r="Z1183" s="1">
        <f t="shared" si="924"/>
        <v>0.64031666666666653</v>
      </c>
      <c r="AA1183" s="2">
        <f t="shared" si="896"/>
        <v>1.1766999999999805</v>
      </c>
      <c r="AB1183" s="1">
        <f t="shared" si="897"/>
        <v>5.352095588920338E-2</v>
      </c>
      <c r="AC1183" s="1">
        <f t="shared" si="898"/>
        <v>1.0964909729519405</v>
      </c>
      <c r="AD1183" s="1">
        <f t="shared" si="899"/>
        <v>1.0964909726890835</v>
      </c>
      <c r="AE1183" s="1">
        <f t="shared" si="900"/>
        <v>1.0964909726797856</v>
      </c>
      <c r="AF1183" s="1">
        <f t="shared" si="901"/>
        <v>1.0964909726794567</v>
      </c>
      <c r="AG1183" s="1">
        <f t="shared" si="902"/>
        <v>0.97710633662802815</v>
      </c>
      <c r="AH1183" s="1">
        <f t="shared" si="903"/>
        <v>1.5279041550412478</v>
      </c>
      <c r="AI1183" s="2">
        <f t="shared" si="925"/>
        <v>24.934132602105041</v>
      </c>
      <c r="AJ1183" s="1">
        <f>VLOOKUP(AI1183,Graph!$D$3:$M$50,col)</f>
        <v>6.1000000000000004E-3</v>
      </c>
      <c r="AK1183" s="1">
        <f>VLOOKUP(AI1183,Graph!$D$3:$M$50,col+1)</f>
        <v>4.8999999999999998E-3</v>
      </c>
      <c r="AL1183" s="1">
        <f t="shared" si="904"/>
        <v>5.3E-3</v>
      </c>
      <c r="AM1183" s="1">
        <f t="shared" si="926"/>
        <v>0.64031666666666653</v>
      </c>
      <c r="AN1183" s="2">
        <f t="shared" si="905"/>
        <v>1.1766999999999805</v>
      </c>
      <c r="AO1183" s="1">
        <f t="shared" si="906"/>
        <v>5.352095588920338E-2</v>
      </c>
      <c r="AP1183" s="1">
        <f t="shared" si="907"/>
        <v>1.096490972679445</v>
      </c>
      <c r="AQ1183" s="1">
        <f t="shared" si="908"/>
        <v>1.0964909726794445</v>
      </c>
      <c r="AR1183" s="1">
        <f t="shared" si="909"/>
        <v>1.0964909726794445</v>
      </c>
      <c r="AS1183" s="1">
        <f t="shared" si="910"/>
        <v>1.0964909726794445</v>
      </c>
      <c r="AT1183" s="1">
        <f t="shared" si="911"/>
        <v>0.97710633662802815</v>
      </c>
      <c r="AU1183" s="1">
        <f t="shared" si="912"/>
        <v>1.5279041550412307</v>
      </c>
      <c r="AV1183" s="2">
        <f t="shared" si="913"/>
        <v>1182</v>
      </c>
      <c r="AW1183" s="1">
        <f t="shared" si="914"/>
        <v>1527.9041550412308</v>
      </c>
      <c r="AX1183" s="1">
        <f t="shared" si="915"/>
        <v>0.97710633662802815</v>
      </c>
      <c r="AY1183" s="1">
        <f t="shared" si="916"/>
        <v>1.0964909726794445</v>
      </c>
      <c r="AZ1183" s="1">
        <f t="shared" si="917"/>
        <v>5.3E-3</v>
      </c>
      <c r="BA1183" s="1">
        <f t="shared" si="918"/>
        <v>24.934132602105041</v>
      </c>
    </row>
    <row r="1184" spans="1:53">
      <c r="A1184" s="2">
        <f t="shared" si="883"/>
        <v>1.1829999999999805</v>
      </c>
      <c r="B1184" s="1">
        <f t="shared" si="920"/>
        <v>1.2546058333333132</v>
      </c>
      <c r="C1184" s="1">
        <f t="shared" si="884"/>
        <v>5.5808698554894308E-2</v>
      </c>
      <c r="D1184" s="1">
        <f t="shared" si="921"/>
        <v>1.1014830139664606</v>
      </c>
      <c r="E1184" s="1">
        <f t="shared" si="929"/>
        <v>1.1015388890225957</v>
      </c>
      <c r="F1184" s="1">
        <f t="shared" si="929"/>
        <v>1.1015409797061528</v>
      </c>
      <c r="G1184" s="1">
        <f t="shared" si="929"/>
        <v>1.1015410579130742</v>
      </c>
      <c r="H1184" s="1">
        <f t="shared" si="885"/>
        <v>1.5728989159712456</v>
      </c>
      <c r="I1184" s="1">
        <f t="shared" si="922"/>
        <v>25.176527643014222</v>
      </c>
      <c r="J1184" s="1">
        <f>VLOOKUP($I1184,Graph!$D$3:$M$50,col)</f>
        <v>6.1000000000000004E-3</v>
      </c>
      <c r="K1184" s="1">
        <f>VLOOKUP($I1184,Graph!$D$3:$M$50,col+1)</f>
        <v>4.8999999999999998E-3</v>
      </c>
      <c r="L1184" s="1">
        <f t="shared" si="886"/>
        <v>5.3E-3</v>
      </c>
      <c r="M1184" s="1">
        <f t="shared" si="928"/>
        <v>0.64031666666666653</v>
      </c>
      <c r="N1184" s="1">
        <f t="shared" si="887"/>
        <v>1.1776999999999804</v>
      </c>
      <c r="O1184" s="1">
        <f t="shared" si="888"/>
        <v>5.3523016841238717E-2</v>
      </c>
      <c r="P1184" s="1">
        <f t="shared" si="889"/>
        <v>1.096669674907349</v>
      </c>
      <c r="Q1184" s="1">
        <f t="shared" si="890"/>
        <v>1.096501635551266</v>
      </c>
      <c r="R1184" s="1">
        <f t="shared" si="891"/>
        <v>1.0964956963908081</v>
      </c>
      <c r="S1184" s="1">
        <f t="shared" si="892"/>
        <v>1.0964954863036291</v>
      </c>
      <c r="T1184" s="1">
        <f t="shared" si="893"/>
        <v>0.97711191694506871</v>
      </c>
      <c r="U1184" s="1">
        <f t="shared" si="894"/>
        <v>1.5298585643083147</v>
      </c>
      <c r="V1184" s="2">
        <f t="shared" si="923"/>
        <v>24.944759520077646</v>
      </c>
      <c r="W1184" s="1">
        <f>VLOOKUP(V1184,Graph!$D$3:$M$50,col)</f>
        <v>6.1000000000000004E-3</v>
      </c>
      <c r="X1184" s="1">
        <f>VLOOKUP(V1184,Graph!$D$3:$M$50,col+1)</f>
        <v>4.8999999999999998E-3</v>
      </c>
      <c r="Y1184" s="1">
        <f t="shared" si="895"/>
        <v>5.3E-3</v>
      </c>
      <c r="Z1184" s="1">
        <f t="shared" si="924"/>
        <v>0.64031666666666653</v>
      </c>
      <c r="AA1184" s="2">
        <f t="shared" si="896"/>
        <v>1.1776999999999804</v>
      </c>
      <c r="AB1184" s="1">
        <f t="shared" si="897"/>
        <v>5.3523016841238717E-2</v>
      </c>
      <c r="AC1184" s="1">
        <f t="shared" si="898"/>
        <v>1.096495478871953</v>
      </c>
      <c r="AD1184" s="1">
        <f t="shared" si="899"/>
        <v>1.0964954786090628</v>
      </c>
      <c r="AE1184" s="1">
        <f t="shared" si="900"/>
        <v>1.0964954785997636</v>
      </c>
      <c r="AF1184" s="1">
        <f t="shared" si="901"/>
        <v>1.0964954785994343</v>
      </c>
      <c r="AG1184" s="1">
        <f t="shared" si="902"/>
        <v>0.97711191694506871</v>
      </c>
      <c r="AH1184" s="1">
        <f t="shared" si="903"/>
        <v>1.5298585535592246</v>
      </c>
      <c r="AI1184" s="2">
        <f t="shared" si="925"/>
        <v>24.944759461655366</v>
      </c>
      <c r="AJ1184" s="1">
        <f>VLOOKUP(AI1184,Graph!$D$3:$M$50,col)</f>
        <v>6.1000000000000004E-3</v>
      </c>
      <c r="AK1184" s="1">
        <f>VLOOKUP(AI1184,Graph!$D$3:$M$50,col+1)</f>
        <v>4.8999999999999998E-3</v>
      </c>
      <c r="AL1184" s="1">
        <f t="shared" si="904"/>
        <v>5.3E-3</v>
      </c>
      <c r="AM1184" s="1">
        <f t="shared" si="926"/>
        <v>0.64031666666666653</v>
      </c>
      <c r="AN1184" s="2">
        <f t="shared" si="905"/>
        <v>1.1776999999999804</v>
      </c>
      <c r="AO1184" s="1">
        <f t="shared" si="906"/>
        <v>5.3523016841238717E-2</v>
      </c>
      <c r="AP1184" s="1">
        <f t="shared" si="907"/>
        <v>1.0964954785994228</v>
      </c>
      <c r="AQ1184" s="1">
        <f t="shared" si="908"/>
        <v>1.0964954785994221</v>
      </c>
      <c r="AR1184" s="1">
        <f t="shared" si="909"/>
        <v>1.0964954785994223</v>
      </c>
      <c r="AS1184" s="1">
        <f t="shared" si="910"/>
        <v>1.0964954785994223</v>
      </c>
      <c r="AT1184" s="1">
        <f t="shared" si="911"/>
        <v>0.97711191694506871</v>
      </c>
      <c r="AU1184" s="1">
        <f t="shared" si="912"/>
        <v>1.5298585535592077</v>
      </c>
      <c r="AV1184" s="2">
        <f t="shared" si="913"/>
        <v>1183</v>
      </c>
      <c r="AW1184" s="1">
        <f t="shared" si="914"/>
        <v>1529.8585535592078</v>
      </c>
      <c r="AX1184" s="1">
        <f t="shared" si="915"/>
        <v>0.97711191694506871</v>
      </c>
      <c r="AY1184" s="1">
        <f t="shared" si="916"/>
        <v>1.0964954785994223</v>
      </c>
      <c r="AZ1184" s="1">
        <f t="shared" si="917"/>
        <v>5.3E-3</v>
      </c>
      <c r="BA1184" s="1">
        <f t="shared" si="918"/>
        <v>24.944759461655366</v>
      </c>
    </row>
    <row r="1185" spans="1:53">
      <c r="A1185" s="2">
        <f t="shared" si="883"/>
        <v>1.1839999999999804</v>
      </c>
      <c r="B1185" s="1">
        <f t="shared" si="920"/>
        <v>1.2556469999999798</v>
      </c>
      <c r="C1185" s="1">
        <f t="shared" si="884"/>
        <v>5.581041973321603E-2</v>
      </c>
      <c r="D1185" s="1">
        <f t="shared" si="921"/>
        <v>1.1014867023569308</v>
      </c>
      <c r="E1185" s="1">
        <f t="shared" si="929"/>
        <v>1.1015427196871581</v>
      </c>
      <c r="F1185" s="1">
        <f t="shared" si="929"/>
        <v>1.1015448157826284</v>
      </c>
      <c r="G1185" s="1">
        <f t="shared" si="929"/>
        <v>1.1015448941952517</v>
      </c>
      <c r="H1185" s="1">
        <f t="shared" si="885"/>
        <v>1.5748991995055468</v>
      </c>
      <c r="I1185" s="1">
        <f t="shared" si="922"/>
        <v>25.187195601450515</v>
      </c>
      <c r="J1185" s="1">
        <f>VLOOKUP($I1185,Graph!$D$3:$M$50,col)</f>
        <v>6.1000000000000004E-3</v>
      </c>
      <c r="K1185" s="1">
        <f>VLOOKUP($I1185,Graph!$D$3:$M$50,col+1)</f>
        <v>4.8999999999999998E-3</v>
      </c>
      <c r="L1185" s="1">
        <f t="shared" si="886"/>
        <v>5.3E-3</v>
      </c>
      <c r="M1185" s="1">
        <f t="shared" si="928"/>
        <v>0.64031666666666653</v>
      </c>
      <c r="N1185" s="1">
        <f t="shared" si="887"/>
        <v>1.1786999999999803</v>
      </c>
      <c r="O1185" s="1">
        <f t="shared" si="888"/>
        <v>5.3525074415024659E-2</v>
      </c>
      <c r="P1185" s="1">
        <f t="shared" si="889"/>
        <v>1.0966741603164465</v>
      </c>
      <c r="Q1185" s="1">
        <f t="shared" si="890"/>
        <v>1.0965061340106261</v>
      </c>
      <c r="R1185" s="1">
        <f t="shared" si="891"/>
        <v>1.0965001950079252</v>
      </c>
      <c r="S1185" s="1">
        <f t="shared" si="892"/>
        <v>1.096499984915613</v>
      </c>
      <c r="T1185" s="1">
        <f t="shared" si="893"/>
        <v>0.97711748784649444</v>
      </c>
      <c r="U1185" s="1">
        <f t="shared" si="894"/>
        <v>1.5318137959074964</v>
      </c>
      <c r="V1185" s="2">
        <f t="shared" si="923"/>
        <v>24.955381856885186</v>
      </c>
      <c r="W1185" s="1">
        <f>VLOOKUP(V1185,Graph!$D$3:$M$50,col)</f>
        <v>6.1000000000000004E-3</v>
      </c>
      <c r="X1185" s="1">
        <f>VLOOKUP(V1185,Graph!$D$3:$M$50,col+1)</f>
        <v>4.8999999999999998E-3</v>
      </c>
      <c r="Y1185" s="1">
        <f t="shared" si="895"/>
        <v>5.3E-3</v>
      </c>
      <c r="Z1185" s="1">
        <f t="shared" si="924"/>
        <v>0.64031666666666653</v>
      </c>
      <c r="AA1185" s="2">
        <f t="shared" si="896"/>
        <v>1.1786999999999803</v>
      </c>
      <c r="AB1185" s="1">
        <f t="shared" si="897"/>
        <v>5.3525074415024659E-2</v>
      </c>
      <c r="AC1185" s="1">
        <f t="shared" si="898"/>
        <v>1.0964999774833764</v>
      </c>
      <c r="AD1185" s="1">
        <f t="shared" si="899"/>
        <v>1.0964999772204529</v>
      </c>
      <c r="AE1185" s="1">
        <f t="shared" si="900"/>
        <v>1.0964999772111517</v>
      </c>
      <c r="AF1185" s="1">
        <f t="shared" si="901"/>
        <v>1.0964999772108226</v>
      </c>
      <c r="AG1185" s="1">
        <f t="shared" si="902"/>
        <v>0.97711748784649444</v>
      </c>
      <c r="AH1185" s="1">
        <f t="shared" si="903"/>
        <v>1.5318137851438811</v>
      </c>
      <c r="AI1185" s="2">
        <f t="shared" si="925"/>
        <v>24.955381798433748</v>
      </c>
      <c r="AJ1185" s="1">
        <f>VLOOKUP(AI1185,Graph!$D$3:$M$50,col)</f>
        <v>6.1000000000000004E-3</v>
      </c>
      <c r="AK1185" s="1">
        <f>VLOOKUP(AI1185,Graph!$D$3:$M$50,col+1)</f>
        <v>4.8999999999999998E-3</v>
      </c>
      <c r="AL1185" s="1">
        <f t="shared" si="904"/>
        <v>5.3E-3</v>
      </c>
      <c r="AM1185" s="1">
        <f t="shared" si="926"/>
        <v>0.64031666666666653</v>
      </c>
      <c r="AN1185" s="2">
        <f t="shared" si="905"/>
        <v>1.1786999999999803</v>
      </c>
      <c r="AO1185" s="1">
        <f t="shared" si="906"/>
        <v>5.3525074415024659E-2</v>
      </c>
      <c r="AP1185" s="1">
        <f t="shared" si="907"/>
        <v>1.096499977210811</v>
      </c>
      <c r="AQ1185" s="1">
        <f t="shared" si="908"/>
        <v>1.0964999772108106</v>
      </c>
      <c r="AR1185" s="1">
        <f t="shared" si="909"/>
        <v>1.0964999772108106</v>
      </c>
      <c r="AS1185" s="1">
        <f t="shared" si="910"/>
        <v>1.0964999772108106</v>
      </c>
      <c r="AT1185" s="1">
        <f t="shared" si="911"/>
        <v>0.97711748784649444</v>
      </c>
      <c r="AU1185" s="1">
        <f t="shared" si="912"/>
        <v>1.5318137851438642</v>
      </c>
      <c r="AV1185" s="2">
        <f t="shared" si="913"/>
        <v>1184</v>
      </c>
      <c r="AW1185" s="1">
        <f t="shared" si="914"/>
        <v>1531.8137851438642</v>
      </c>
      <c r="AX1185" s="1">
        <f t="shared" si="915"/>
        <v>0.97711748784649444</v>
      </c>
      <c r="AY1185" s="1">
        <f t="shared" si="916"/>
        <v>1.0964999772108106</v>
      </c>
      <c r="AZ1185" s="1">
        <f t="shared" si="917"/>
        <v>5.3E-3</v>
      </c>
      <c r="BA1185" s="1">
        <f t="shared" si="918"/>
        <v>24.955381798433748</v>
      </c>
    </row>
    <row r="1186" spans="1:53">
      <c r="A1186" s="2">
        <f t="shared" si="883"/>
        <v>1.1849999999999803</v>
      </c>
      <c r="B1186" s="1">
        <f t="shared" si="920"/>
        <v>1.2566881666666463</v>
      </c>
      <c r="C1186" s="1">
        <f t="shared" si="884"/>
        <v>5.5812138086018648E-2</v>
      </c>
      <c r="D1186" s="1">
        <f t="shared" si="921"/>
        <v>1.1014903847294304</v>
      </c>
      <c r="E1186" s="1">
        <f t="shared" si="929"/>
        <v>1.1015465441180252</v>
      </c>
      <c r="F1186" s="1">
        <f t="shared" si="929"/>
        <v>1.1015486456176415</v>
      </c>
      <c r="G1186" s="1">
        <f t="shared" si="929"/>
        <v>1.1015487242356876</v>
      </c>
      <c r="H1186" s="1">
        <f t="shared" si="885"/>
        <v>1.5769003305809306</v>
      </c>
      <c r="I1186" s="1">
        <f t="shared" si="922"/>
        <v>25.197859045161415</v>
      </c>
      <c r="J1186" s="1">
        <f>VLOOKUP($I1186,Graph!$D$3:$M$50,col)</f>
        <v>6.1000000000000004E-3</v>
      </c>
      <c r="K1186" s="1">
        <f>VLOOKUP($I1186,Graph!$D$3:$M$50,col+1)</f>
        <v>4.8999999999999998E-3</v>
      </c>
      <c r="L1186" s="1">
        <f t="shared" si="886"/>
        <v>5.3E-3</v>
      </c>
      <c r="M1186" s="1">
        <f t="shared" si="928"/>
        <v>0.64031666666666653</v>
      </c>
      <c r="N1186" s="1">
        <f t="shared" si="887"/>
        <v>1.1796999999999802</v>
      </c>
      <c r="O1186" s="1">
        <f t="shared" si="888"/>
        <v>5.3527128618859589E-2</v>
      </c>
      <c r="P1186" s="1">
        <f t="shared" si="889"/>
        <v>1.0966786384528406</v>
      </c>
      <c r="Q1186" s="1">
        <f t="shared" si="890"/>
        <v>1.0965106251792482</v>
      </c>
      <c r="R1186" s="1">
        <f t="shared" si="891"/>
        <v>1.0965046863342034</v>
      </c>
      <c r="S1186" s="1">
        <f t="shared" si="892"/>
        <v>1.0965044762367719</v>
      </c>
      <c r="T1186" s="1">
        <f t="shared" si="893"/>
        <v>0.97712304935611538</v>
      </c>
      <c r="U1186" s="1">
        <f t="shared" si="894"/>
        <v>1.5337698602184244</v>
      </c>
      <c r="V1186" s="2">
        <f t="shared" si="923"/>
        <v>24.965999676687581</v>
      </c>
      <c r="W1186" s="1">
        <f>VLOOKUP(V1186,Graph!$D$3:$M$50,col)</f>
        <v>6.1000000000000004E-3</v>
      </c>
      <c r="X1186" s="1">
        <f>VLOOKUP(V1186,Graph!$D$3:$M$50,col+1)</f>
        <v>4.8999999999999998E-3</v>
      </c>
      <c r="Y1186" s="1">
        <f t="shared" si="895"/>
        <v>5.3E-3</v>
      </c>
      <c r="Z1186" s="1">
        <f t="shared" si="924"/>
        <v>0.64031666666666653</v>
      </c>
      <c r="AA1186" s="2">
        <f t="shared" si="896"/>
        <v>1.1796999999999802</v>
      </c>
      <c r="AB1186" s="1">
        <f t="shared" si="897"/>
        <v>5.3527128618859589E-2</v>
      </c>
      <c r="AC1186" s="1">
        <f t="shared" si="898"/>
        <v>1.0965044688039756</v>
      </c>
      <c r="AD1186" s="1">
        <f t="shared" si="899"/>
        <v>1.096504468541019</v>
      </c>
      <c r="AE1186" s="1">
        <f t="shared" si="900"/>
        <v>1.096504468531716</v>
      </c>
      <c r="AF1186" s="1">
        <f t="shared" si="901"/>
        <v>1.0965044685313869</v>
      </c>
      <c r="AG1186" s="1">
        <f t="shared" si="902"/>
        <v>0.97712304935611538</v>
      </c>
      <c r="AH1186" s="1">
        <f t="shared" si="903"/>
        <v>1.5337698494402767</v>
      </c>
      <c r="AI1186" s="2">
        <f t="shared" si="925"/>
        <v>24.965999618207011</v>
      </c>
      <c r="AJ1186" s="1">
        <f>VLOOKUP(AI1186,Graph!$D$3:$M$50,col)</f>
        <v>6.1000000000000004E-3</v>
      </c>
      <c r="AK1186" s="1">
        <f>VLOOKUP(AI1186,Graph!$D$3:$M$50,col+1)</f>
        <v>4.8999999999999998E-3</v>
      </c>
      <c r="AL1186" s="1">
        <f t="shared" si="904"/>
        <v>5.3E-3</v>
      </c>
      <c r="AM1186" s="1">
        <f t="shared" si="926"/>
        <v>0.64031666666666653</v>
      </c>
      <c r="AN1186" s="2">
        <f t="shared" si="905"/>
        <v>1.1796999999999802</v>
      </c>
      <c r="AO1186" s="1">
        <f t="shared" si="906"/>
        <v>5.3527128618859589E-2</v>
      </c>
      <c r="AP1186" s="1">
        <f t="shared" si="907"/>
        <v>1.0965044685313756</v>
      </c>
      <c r="AQ1186" s="1">
        <f t="shared" si="908"/>
        <v>1.096504468531375</v>
      </c>
      <c r="AR1186" s="1">
        <f t="shared" si="909"/>
        <v>1.0965044685313752</v>
      </c>
      <c r="AS1186" s="1">
        <f t="shared" si="910"/>
        <v>1.0965044685313747</v>
      </c>
      <c r="AT1186" s="1">
        <f t="shared" si="911"/>
        <v>0.97712304935611538</v>
      </c>
      <c r="AU1186" s="1">
        <f t="shared" si="912"/>
        <v>1.5337698494402596</v>
      </c>
      <c r="AV1186" s="2">
        <f t="shared" si="913"/>
        <v>1185</v>
      </c>
      <c r="AW1186" s="1">
        <f t="shared" si="914"/>
        <v>1533.7698494402596</v>
      </c>
      <c r="AX1186" s="1">
        <f t="shared" si="915"/>
        <v>0.97712304935611538</v>
      </c>
      <c r="AY1186" s="1">
        <f t="shared" si="916"/>
        <v>1.0965044685313747</v>
      </c>
      <c r="AZ1186" s="1">
        <f t="shared" si="917"/>
        <v>5.3E-3</v>
      </c>
      <c r="BA1186" s="1">
        <f t="shared" si="918"/>
        <v>24.965999618207011</v>
      </c>
    </row>
    <row r="1187" spans="1:53">
      <c r="A1187" s="2">
        <f t="shared" si="883"/>
        <v>1.1859999999999802</v>
      </c>
      <c r="B1187" s="1">
        <f t="shared" si="920"/>
        <v>1.2577293333333128</v>
      </c>
      <c r="C1187" s="1">
        <f t="shared" si="884"/>
        <v>5.5813853620253519E-2</v>
      </c>
      <c r="D1187" s="1">
        <f t="shared" si="921"/>
        <v>1.1014940610986748</v>
      </c>
      <c r="E1187" s="1">
        <f t="shared" si="929"/>
        <v>1.1015503623304002</v>
      </c>
      <c r="F1187" s="1">
        <f t="shared" si="929"/>
        <v>1.1015524692264123</v>
      </c>
      <c r="G1187" s="1">
        <f t="shared" si="929"/>
        <v>1.1015525480496029</v>
      </c>
      <c r="H1187" s="1">
        <f t="shared" si="885"/>
        <v>1.5789023088384828</v>
      </c>
      <c r="I1187" s="1">
        <f t="shared" si="922"/>
        <v>25.208517979871981</v>
      </c>
      <c r="J1187" s="1">
        <f>VLOOKUP($I1187,Graph!$D$3:$M$50,col)</f>
        <v>6.1000000000000004E-3</v>
      </c>
      <c r="K1187" s="1">
        <f>VLOOKUP($I1187,Graph!$D$3:$M$50,col+1)</f>
        <v>4.8999999999999998E-3</v>
      </c>
      <c r="L1187" s="1">
        <f t="shared" si="886"/>
        <v>5.3E-3</v>
      </c>
      <c r="M1187" s="1">
        <f t="shared" si="928"/>
        <v>0.64031666666666653</v>
      </c>
      <c r="N1187" s="1">
        <f t="shared" si="887"/>
        <v>1.1806999999999801</v>
      </c>
      <c r="O1187" s="1">
        <f t="shared" si="888"/>
        <v>5.3529179461014639E-2</v>
      </c>
      <c r="P1187" s="1">
        <f t="shared" si="889"/>
        <v>1.0966831093342035</v>
      </c>
      <c r="Q1187" s="1">
        <f t="shared" si="890"/>
        <v>1.0965151090748402</v>
      </c>
      <c r="R1187" s="1">
        <f t="shared" si="891"/>
        <v>1.0965091703873497</v>
      </c>
      <c r="S1187" s="1">
        <f t="shared" si="892"/>
        <v>1.0965089602848135</v>
      </c>
      <c r="T1187" s="1">
        <f t="shared" si="893"/>
        <v>0.97712860149766145</v>
      </c>
      <c r="U1187" s="1">
        <f t="shared" si="894"/>
        <v>1.5357267568866133</v>
      </c>
      <c r="V1187" s="2">
        <f t="shared" si="923"/>
        <v>24.976612985239431</v>
      </c>
      <c r="W1187" s="1">
        <f>VLOOKUP(V1187,Graph!$D$3:$M$50,col)</f>
        <v>6.1000000000000004E-3</v>
      </c>
      <c r="X1187" s="1">
        <f>VLOOKUP(V1187,Graph!$D$3:$M$50,col+1)</f>
        <v>4.8999999999999998E-3</v>
      </c>
      <c r="Y1187" s="1">
        <f t="shared" si="895"/>
        <v>5.3E-3</v>
      </c>
      <c r="Z1187" s="1">
        <f t="shared" si="924"/>
        <v>0.64031666666666653</v>
      </c>
      <c r="AA1187" s="2">
        <f t="shared" si="896"/>
        <v>1.1806999999999801</v>
      </c>
      <c r="AB1187" s="1">
        <f t="shared" si="897"/>
        <v>5.3529179461014639E-2</v>
      </c>
      <c r="AC1187" s="1">
        <f t="shared" si="898"/>
        <v>1.0965089528514589</v>
      </c>
      <c r="AD1187" s="1">
        <f t="shared" si="899"/>
        <v>1.0965089525884688</v>
      </c>
      <c r="AE1187" s="1">
        <f t="shared" si="900"/>
        <v>1.0965089525791645</v>
      </c>
      <c r="AF1187" s="1">
        <f t="shared" si="901"/>
        <v>1.0965089525788352</v>
      </c>
      <c r="AG1187" s="1">
        <f t="shared" si="902"/>
        <v>0.97712860149766145</v>
      </c>
      <c r="AH1187" s="1">
        <f t="shared" si="903"/>
        <v>1.5357267460939275</v>
      </c>
      <c r="AI1187" s="2">
        <f t="shared" si="925"/>
        <v>24.976612926729725</v>
      </c>
      <c r="AJ1187" s="1">
        <f>VLOOKUP(AI1187,Graph!$D$3:$M$50,col)</f>
        <v>6.1000000000000004E-3</v>
      </c>
      <c r="AK1187" s="1">
        <f>VLOOKUP(AI1187,Graph!$D$3:$M$50,col+1)</f>
        <v>4.8999999999999998E-3</v>
      </c>
      <c r="AL1187" s="1">
        <f t="shared" si="904"/>
        <v>5.3E-3</v>
      </c>
      <c r="AM1187" s="1">
        <f t="shared" si="926"/>
        <v>0.64031666666666653</v>
      </c>
      <c r="AN1187" s="2">
        <f t="shared" si="905"/>
        <v>1.1806999999999801</v>
      </c>
      <c r="AO1187" s="1">
        <f t="shared" si="906"/>
        <v>5.3529179461014639E-2</v>
      </c>
      <c r="AP1187" s="1">
        <f t="shared" si="907"/>
        <v>1.0965089525788234</v>
      </c>
      <c r="AQ1187" s="1">
        <f t="shared" si="908"/>
        <v>1.0965089525788234</v>
      </c>
      <c r="AR1187" s="1">
        <f t="shared" si="909"/>
        <v>1.0965089525788234</v>
      </c>
      <c r="AS1187" s="1">
        <f t="shared" si="910"/>
        <v>1.0965089525788234</v>
      </c>
      <c r="AT1187" s="1">
        <f t="shared" si="911"/>
        <v>0.97712860149766145</v>
      </c>
      <c r="AU1187" s="1">
        <f t="shared" si="912"/>
        <v>1.535726746093911</v>
      </c>
      <c r="AV1187" s="2">
        <f t="shared" si="913"/>
        <v>1186</v>
      </c>
      <c r="AW1187" s="1">
        <f t="shared" si="914"/>
        <v>1535.7267460939111</v>
      </c>
      <c r="AX1187" s="1">
        <f t="shared" si="915"/>
        <v>0.97712860149766145</v>
      </c>
      <c r="AY1187" s="1">
        <f t="shared" si="916"/>
        <v>1.0965089525788234</v>
      </c>
      <c r="AZ1187" s="1">
        <f t="shared" si="917"/>
        <v>5.3E-3</v>
      </c>
      <c r="BA1187" s="1">
        <f t="shared" si="918"/>
        <v>24.976612926729725</v>
      </c>
    </row>
    <row r="1188" spans="1:53">
      <c r="A1188" s="2">
        <f t="shared" si="883"/>
        <v>1.1869999999999801</v>
      </c>
      <c r="B1188" s="1">
        <f t="shared" si="920"/>
        <v>1.2587704999999794</v>
      </c>
      <c r="C1188" s="1">
        <f t="shared" si="884"/>
        <v>5.5815566342849163E-2</v>
      </c>
      <c r="D1188" s="1">
        <f t="shared" si="921"/>
        <v>1.1014977314793311</v>
      </c>
      <c r="E1188" s="1">
        <f t="shared" si="929"/>
        <v>1.1015541743394361</v>
      </c>
      <c r="F1188" s="1">
        <f t="shared" si="929"/>
        <v>1.10155628662411</v>
      </c>
      <c r="G1188" s="1">
        <f t="shared" si="929"/>
        <v>1.1015563656521674</v>
      </c>
      <c r="H1188" s="1">
        <f t="shared" si="885"/>
        <v>1.5809051339197429</v>
      </c>
      <c r="I1188" s="1">
        <f t="shared" si="922"/>
        <v>25.219172411295183</v>
      </c>
      <c r="J1188" s="1">
        <f>VLOOKUP($I1188,Graph!$D$3:$M$50,col)</f>
        <v>6.1000000000000004E-3</v>
      </c>
      <c r="K1188" s="1">
        <f>VLOOKUP($I1188,Graph!$D$3:$M$50,col+1)</f>
        <v>4.8999999999999998E-3</v>
      </c>
      <c r="L1188" s="1">
        <f t="shared" si="886"/>
        <v>5.3E-3</v>
      </c>
      <c r="M1188" s="1">
        <f t="shared" si="928"/>
        <v>0.64031666666666653</v>
      </c>
      <c r="N1188" s="1">
        <f t="shared" si="887"/>
        <v>1.18169999999998</v>
      </c>
      <c r="O1188" s="1">
        <f t="shared" si="888"/>
        <v>5.3531226949734022E-2</v>
      </c>
      <c r="P1188" s="1">
        <f t="shared" si="889"/>
        <v>1.0966875729781496</v>
      </c>
      <c r="Q1188" s="1">
        <f t="shared" si="890"/>
        <v>1.0965195857150523</v>
      </c>
      <c r="R1188" s="1">
        <f t="shared" si="891"/>
        <v>1.0965136471850152</v>
      </c>
      <c r="S1188" s="1">
        <f t="shared" si="892"/>
        <v>1.0965134370773879</v>
      </c>
      <c r="T1188" s="1">
        <f t="shared" si="893"/>
        <v>0.97713414429478285</v>
      </c>
      <c r="U1188" s="1">
        <f t="shared" si="894"/>
        <v>1.5376844855580307</v>
      </c>
      <c r="V1188" s="2">
        <f t="shared" si="923"/>
        <v>24.987221788283094</v>
      </c>
      <c r="W1188" s="1">
        <f>VLOOKUP(V1188,Graph!$D$3:$M$50,col)</f>
        <v>6.1000000000000004E-3</v>
      </c>
      <c r="X1188" s="1">
        <f>VLOOKUP(V1188,Graph!$D$3:$M$50,col+1)</f>
        <v>4.8999999999999998E-3</v>
      </c>
      <c r="Y1188" s="1">
        <f t="shared" si="895"/>
        <v>5.3E-3</v>
      </c>
      <c r="Z1188" s="1">
        <f t="shared" si="924"/>
        <v>0.64031666666666653</v>
      </c>
      <c r="AA1188" s="2">
        <f t="shared" si="896"/>
        <v>1.18169999999998</v>
      </c>
      <c r="AB1188" s="1">
        <f t="shared" si="897"/>
        <v>5.3531226949734022E-2</v>
      </c>
      <c r="AC1188" s="1">
        <f t="shared" si="898"/>
        <v>1.096513429643476</v>
      </c>
      <c r="AD1188" s="1">
        <f t="shared" si="899"/>
        <v>1.096513429380453</v>
      </c>
      <c r="AE1188" s="1">
        <f t="shared" si="900"/>
        <v>1.0965134293711472</v>
      </c>
      <c r="AF1188" s="1">
        <f t="shared" si="901"/>
        <v>1.0965134293708181</v>
      </c>
      <c r="AG1188" s="1">
        <f t="shared" si="902"/>
        <v>0.97713414429478285</v>
      </c>
      <c r="AH1188" s="1">
        <f t="shared" si="903"/>
        <v>1.5376844747508007</v>
      </c>
      <c r="AI1188" s="2">
        <f t="shared" si="925"/>
        <v>24.987221729744288</v>
      </c>
      <c r="AJ1188" s="1">
        <f>VLOOKUP(AI1188,Graph!$D$3:$M$50,col)</f>
        <v>6.1000000000000004E-3</v>
      </c>
      <c r="AK1188" s="1">
        <f>VLOOKUP(AI1188,Graph!$D$3:$M$50,col+1)</f>
        <v>4.8999999999999998E-3</v>
      </c>
      <c r="AL1188" s="1">
        <f t="shared" si="904"/>
        <v>5.3E-3</v>
      </c>
      <c r="AM1188" s="1">
        <f t="shared" si="926"/>
        <v>0.64031666666666653</v>
      </c>
      <c r="AN1188" s="2">
        <f t="shared" si="905"/>
        <v>1.18169999999998</v>
      </c>
      <c r="AO1188" s="1">
        <f t="shared" si="906"/>
        <v>5.3531226949734022E-2</v>
      </c>
      <c r="AP1188" s="1">
        <f t="shared" si="907"/>
        <v>1.0965134293708061</v>
      </c>
      <c r="AQ1188" s="1">
        <f t="shared" si="908"/>
        <v>1.0965134293708056</v>
      </c>
      <c r="AR1188" s="1">
        <f t="shared" si="909"/>
        <v>1.0965134293708059</v>
      </c>
      <c r="AS1188" s="1">
        <f t="shared" si="910"/>
        <v>1.0965134293708059</v>
      </c>
      <c r="AT1188" s="1">
        <f t="shared" si="911"/>
        <v>0.97713414429478285</v>
      </c>
      <c r="AU1188" s="1">
        <f t="shared" si="912"/>
        <v>1.5376844747507834</v>
      </c>
      <c r="AV1188" s="2">
        <f t="shared" si="913"/>
        <v>1187</v>
      </c>
      <c r="AW1188" s="1">
        <f t="shared" si="914"/>
        <v>1537.6844747507835</v>
      </c>
      <c r="AX1188" s="1">
        <f t="shared" si="915"/>
        <v>0.97713414429478285</v>
      </c>
      <c r="AY1188" s="1">
        <f t="shared" si="916"/>
        <v>1.0965134293708059</v>
      </c>
      <c r="AZ1188" s="1">
        <f t="shared" si="917"/>
        <v>5.3E-3</v>
      </c>
      <c r="BA1188" s="1">
        <f t="shared" si="918"/>
        <v>24.987221729744288</v>
      </c>
    </row>
    <row r="1189" spans="1:53">
      <c r="A1189" s="2">
        <f t="shared" si="883"/>
        <v>1.18799999999998</v>
      </c>
      <c r="B1189" s="1">
        <f t="shared" si="920"/>
        <v>1.2598116666666459</v>
      </c>
      <c r="C1189" s="1">
        <f t="shared" si="884"/>
        <v>5.5817276260711431E-2</v>
      </c>
      <c r="D1189" s="1">
        <f t="shared" si="921"/>
        <v>1.1015013958860185</v>
      </c>
      <c r="E1189" s="1">
        <f t="shared" si="929"/>
        <v>1.1015579801602366</v>
      </c>
      <c r="F1189" s="1">
        <f t="shared" si="929"/>
        <v>1.1015600978258555</v>
      </c>
      <c r="G1189" s="1">
        <f t="shared" si="929"/>
        <v>1.101560177058502</v>
      </c>
      <c r="H1189" s="1">
        <f t="shared" si="885"/>
        <v>1.5829088054667035</v>
      </c>
      <c r="I1189" s="1">
        <f t="shared" si="922"/>
        <v>25.229822345131932</v>
      </c>
      <c r="J1189" s="1">
        <f>VLOOKUP($I1189,Graph!$D$3:$M$50,col)</f>
        <v>6.1000000000000004E-3</v>
      </c>
      <c r="K1189" s="1">
        <f>VLOOKUP($I1189,Graph!$D$3:$M$50,col+1)</f>
        <v>4.8999999999999998E-3</v>
      </c>
      <c r="L1189" s="1">
        <f t="shared" si="886"/>
        <v>5.3E-3</v>
      </c>
      <c r="M1189" s="1">
        <f t="shared" si="928"/>
        <v>0.64031666666666653</v>
      </c>
      <c r="N1189" s="1">
        <f t="shared" si="887"/>
        <v>1.1826999999999799</v>
      </c>
      <c r="O1189" s="1">
        <f t="shared" si="888"/>
        <v>5.3533271093234892E-2</v>
      </c>
      <c r="P1189" s="1">
        <f t="shared" si="889"/>
        <v>1.0966920294022358</v>
      </c>
      <c r="Q1189" s="1">
        <f t="shared" si="890"/>
        <v>1.0965240551174782</v>
      </c>
      <c r="R1189" s="1">
        <f t="shared" si="891"/>
        <v>1.096518116744793</v>
      </c>
      <c r="S1189" s="1">
        <f t="shared" si="892"/>
        <v>1.0965179066320894</v>
      </c>
      <c r="T1189" s="1">
        <f t="shared" si="893"/>
        <v>0.97713967777104993</v>
      </c>
      <c r="U1189" s="1">
        <f t="shared" si="894"/>
        <v>1.5396430458790951</v>
      </c>
      <c r="V1189" s="2">
        <f t="shared" si="923"/>
        <v>24.997826091548792</v>
      </c>
      <c r="W1189" s="1">
        <f>VLOOKUP(V1189,Graph!$D$3:$M$50,col)</f>
        <v>6.1000000000000004E-3</v>
      </c>
      <c r="X1189" s="1">
        <f>VLOOKUP(V1189,Graph!$D$3:$M$50,col+1)</f>
        <v>4.8999999999999998E-3</v>
      </c>
      <c r="Y1189" s="1">
        <f t="shared" si="895"/>
        <v>5.3E-3</v>
      </c>
      <c r="Z1189" s="1">
        <f t="shared" si="924"/>
        <v>0.64031666666666653</v>
      </c>
      <c r="AA1189" s="2">
        <f t="shared" si="896"/>
        <v>1.1826999999999799</v>
      </c>
      <c r="AB1189" s="1">
        <f t="shared" si="897"/>
        <v>5.3533271093234892E-2</v>
      </c>
      <c r="AC1189" s="1">
        <f t="shared" si="898"/>
        <v>1.0965178991976214</v>
      </c>
      <c r="AD1189" s="1">
        <f t="shared" si="899"/>
        <v>1.0965178989345654</v>
      </c>
      <c r="AE1189" s="1">
        <f t="shared" si="900"/>
        <v>1.096517898925258</v>
      </c>
      <c r="AF1189" s="1">
        <f t="shared" si="901"/>
        <v>1.0965178989249285</v>
      </c>
      <c r="AG1189" s="1">
        <f t="shared" si="902"/>
        <v>0.97713967777104993</v>
      </c>
      <c r="AH1189" s="1">
        <f t="shared" si="903"/>
        <v>1.539643035057314</v>
      </c>
      <c r="AI1189" s="2">
        <f t="shared" si="925"/>
        <v>24.997826032980885</v>
      </c>
      <c r="AJ1189" s="1">
        <f>VLOOKUP(AI1189,Graph!$D$3:$M$50,col)</f>
        <v>6.1000000000000004E-3</v>
      </c>
      <c r="AK1189" s="1">
        <f>VLOOKUP(AI1189,Graph!$D$3:$M$50,col+1)</f>
        <v>4.8999999999999998E-3</v>
      </c>
      <c r="AL1189" s="1">
        <f t="shared" si="904"/>
        <v>5.3E-3</v>
      </c>
      <c r="AM1189" s="1">
        <f t="shared" si="926"/>
        <v>0.64031666666666653</v>
      </c>
      <c r="AN1189" s="2">
        <f t="shared" si="905"/>
        <v>1.1826999999999799</v>
      </c>
      <c r="AO1189" s="1">
        <f t="shared" si="906"/>
        <v>5.3533271093234892E-2</v>
      </c>
      <c r="AP1189" s="1">
        <f t="shared" si="907"/>
        <v>1.0965178989249169</v>
      </c>
      <c r="AQ1189" s="1">
        <f t="shared" si="908"/>
        <v>1.0965178989249165</v>
      </c>
      <c r="AR1189" s="1">
        <f t="shared" si="909"/>
        <v>1.0965178989249165</v>
      </c>
      <c r="AS1189" s="1">
        <f t="shared" si="910"/>
        <v>1.0965178989249165</v>
      </c>
      <c r="AT1189" s="1">
        <f t="shared" si="911"/>
        <v>0.97713967777104993</v>
      </c>
      <c r="AU1189" s="1">
        <f t="shared" si="912"/>
        <v>1.5396430350572969</v>
      </c>
      <c r="AV1189" s="2">
        <f t="shared" si="913"/>
        <v>1188</v>
      </c>
      <c r="AW1189" s="1">
        <f t="shared" si="914"/>
        <v>1539.6430350572969</v>
      </c>
      <c r="AX1189" s="1">
        <f t="shared" si="915"/>
        <v>0.97713967777104993</v>
      </c>
      <c r="AY1189" s="1">
        <f t="shared" si="916"/>
        <v>1.0965178989249165</v>
      </c>
      <c r="AZ1189" s="1">
        <f t="shared" si="917"/>
        <v>5.3E-3</v>
      </c>
      <c r="BA1189" s="1">
        <f t="shared" si="918"/>
        <v>24.997826032980885</v>
      </c>
    </row>
    <row r="1190" spans="1:53">
      <c r="A1190" s="2">
        <f t="shared" si="883"/>
        <v>1.1889999999999799</v>
      </c>
      <c r="B1190" s="1">
        <f t="shared" si="920"/>
        <v>1.2608528333333124</v>
      </c>
      <c r="C1190" s="1">
        <f t="shared" si="884"/>
        <v>5.581898338072358E-2</v>
      </c>
      <c r="D1190" s="1">
        <f t="shared" si="921"/>
        <v>1.1015050543333091</v>
      </c>
      <c r="E1190" s="1">
        <f t="shared" si="929"/>
        <v>1.1015617798078585</v>
      </c>
      <c r="F1190" s="1">
        <f t="shared" si="929"/>
        <v>1.1015639028467206</v>
      </c>
      <c r="G1190" s="1">
        <f t="shared" si="929"/>
        <v>1.1015639822836791</v>
      </c>
      <c r="H1190" s="1">
        <f t="shared" si="885"/>
        <v>1.5849133231218142</v>
      </c>
      <c r="I1190" s="1">
        <f t="shared" si="922"/>
        <v>25.240467787071154</v>
      </c>
      <c r="J1190" s="1">
        <f>VLOOKUP($I1190,Graph!$D$3:$M$50,col)</f>
        <v>6.1000000000000004E-3</v>
      </c>
      <c r="K1190" s="1">
        <f>VLOOKUP($I1190,Graph!$D$3:$M$50,col+1)</f>
        <v>4.8999999999999998E-3</v>
      </c>
      <c r="L1190" s="1">
        <f t="shared" si="886"/>
        <v>5.3E-3</v>
      </c>
      <c r="M1190" s="1">
        <f t="shared" si="928"/>
        <v>0.64031666666666653</v>
      </c>
      <c r="N1190" s="1">
        <f t="shared" si="887"/>
        <v>1.1836999999999798</v>
      </c>
      <c r="O1190" s="1">
        <f t="shared" si="888"/>
        <v>5.3535311899707699E-2</v>
      </c>
      <c r="P1190" s="1">
        <f t="shared" si="889"/>
        <v>1.0966964786239635</v>
      </c>
      <c r="Q1190" s="1">
        <f t="shared" si="890"/>
        <v>1.0965285172996557</v>
      </c>
      <c r="R1190" s="1">
        <f t="shared" si="891"/>
        <v>1.0965225790842206</v>
      </c>
      <c r="S1190" s="1">
        <f t="shared" si="892"/>
        <v>1.0965223689664545</v>
      </c>
      <c r="T1190" s="1">
        <f t="shared" si="893"/>
        <v>0.97714520194995413</v>
      </c>
      <c r="U1190" s="1">
        <f t="shared" si="894"/>
        <v>1.5416024374966768</v>
      </c>
      <c r="V1190" s="2">
        <f t="shared" si="923"/>
        <v>25.008425900754606</v>
      </c>
      <c r="W1190" s="1">
        <f>VLOOKUP(V1190,Graph!$D$3:$M$50,col)</f>
        <v>6.1000000000000004E-3</v>
      </c>
      <c r="X1190" s="1">
        <f>VLOOKUP(V1190,Graph!$D$3:$M$50,col+1)</f>
        <v>4.8999999999999998E-3</v>
      </c>
      <c r="Y1190" s="1">
        <f t="shared" si="895"/>
        <v>5.3E-3</v>
      </c>
      <c r="Z1190" s="1">
        <f t="shared" si="924"/>
        <v>0.64031666666666653</v>
      </c>
      <c r="AA1190" s="2">
        <f t="shared" si="896"/>
        <v>1.1836999999999798</v>
      </c>
      <c r="AB1190" s="1">
        <f t="shared" si="897"/>
        <v>5.3535311899707699E-2</v>
      </c>
      <c r="AC1190" s="1">
        <f t="shared" si="898"/>
        <v>1.0965223615314315</v>
      </c>
      <c r="AD1190" s="1">
        <f t="shared" si="899"/>
        <v>1.0965223612683423</v>
      </c>
      <c r="AE1190" s="1">
        <f t="shared" si="900"/>
        <v>1.0965223612590334</v>
      </c>
      <c r="AF1190" s="1">
        <f t="shared" si="901"/>
        <v>1.0965223612587038</v>
      </c>
      <c r="AG1190" s="1">
        <f t="shared" si="902"/>
        <v>0.97714520194995413</v>
      </c>
      <c r="AH1190" s="1">
        <f t="shared" si="903"/>
        <v>1.5416024266603385</v>
      </c>
      <c r="AI1190" s="2">
        <f t="shared" si="925"/>
        <v>25.008425842157624</v>
      </c>
      <c r="AJ1190" s="1">
        <f>VLOOKUP(AI1190,Graph!$D$3:$M$50,col)</f>
        <v>6.1000000000000004E-3</v>
      </c>
      <c r="AK1190" s="1">
        <f>VLOOKUP(AI1190,Graph!$D$3:$M$50,col+1)</f>
        <v>4.8999999999999998E-3</v>
      </c>
      <c r="AL1190" s="1">
        <f t="shared" si="904"/>
        <v>5.3E-3</v>
      </c>
      <c r="AM1190" s="1">
        <f t="shared" si="926"/>
        <v>0.64031666666666653</v>
      </c>
      <c r="AN1190" s="2">
        <f t="shared" si="905"/>
        <v>1.1836999999999798</v>
      </c>
      <c r="AO1190" s="1">
        <f t="shared" si="906"/>
        <v>5.3535311899707699E-2</v>
      </c>
      <c r="AP1190" s="1">
        <f t="shared" si="907"/>
        <v>1.0965223612586923</v>
      </c>
      <c r="AQ1190" s="1">
        <f t="shared" si="908"/>
        <v>1.0965223612586916</v>
      </c>
      <c r="AR1190" s="1">
        <f t="shared" si="909"/>
        <v>1.0965223612586916</v>
      </c>
      <c r="AS1190" s="1">
        <f t="shared" si="910"/>
        <v>1.0965223612586916</v>
      </c>
      <c r="AT1190" s="1">
        <f t="shared" si="911"/>
        <v>0.97714520194995413</v>
      </c>
      <c r="AU1190" s="1">
        <f t="shared" si="912"/>
        <v>1.5416024266603214</v>
      </c>
      <c r="AV1190" s="2">
        <f t="shared" si="913"/>
        <v>1189</v>
      </c>
      <c r="AW1190" s="1">
        <f t="shared" si="914"/>
        <v>1541.6024266603215</v>
      </c>
      <c r="AX1190" s="1">
        <f t="shared" si="915"/>
        <v>0.97714520194995413</v>
      </c>
      <c r="AY1190" s="1">
        <f t="shared" si="916"/>
        <v>1.0965223612586916</v>
      </c>
      <c r="AZ1190" s="1">
        <f t="shared" si="917"/>
        <v>5.3E-3</v>
      </c>
      <c r="BA1190" s="1">
        <f t="shared" si="918"/>
        <v>25.008425842157624</v>
      </c>
    </row>
    <row r="1191" spans="1:53">
      <c r="A1191" s="2">
        <f t="shared" si="883"/>
        <v>1.1899999999999797</v>
      </c>
      <c r="B1191" s="1">
        <f t="shared" si="920"/>
        <v>1.261893999999979</v>
      </c>
      <c r="C1191" s="1">
        <f t="shared" si="884"/>
        <v>5.5820687709746374E-2</v>
      </c>
      <c r="D1191" s="1">
        <f t="shared" si="921"/>
        <v>1.1015087068357274</v>
      </c>
      <c r="E1191" s="1">
        <f t="shared" si="929"/>
        <v>1.1015655732973066</v>
      </c>
      <c r="F1191" s="1">
        <f t="shared" si="929"/>
        <v>1.1015677017017278</v>
      </c>
      <c r="G1191" s="1">
        <f t="shared" si="929"/>
        <v>1.101567781342722</v>
      </c>
      <c r="H1191" s="1">
        <f t="shared" si="885"/>
        <v>1.5869186865279752</v>
      </c>
      <c r="I1191" s="1">
        <f t="shared" si="922"/>
        <v>25.251108742789778</v>
      </c>
      <c r="J1191" s="1">
        <f>VLOOKUP($I1191,Graph!$D$3:$M$50,col)</f>
        <v>6.1000000000000004E-3</v>
      </c>
      <c r="K1191" s="1">
        <f>VLOOKUP($I1191,Graph!$D$3:$M$50,col+1)</f>
        <v>4.8999999999999998E-3</v>
      </c>
      <c r="L1191" s="1">
        <f t="shared" si="886"/>
        <v>5.3E-3</v>
      </c>
      <c r="M1191" s="1">
        <f t="shared" si="928"/>
        <v>0.64031666666666653</v>
      </c>
      <c r="N1191" s="1">
        <f t="shared" si="887"/>
        <v>1.1846999999999797</v>
      </c>
      <c r="O1191" s="1">
        <f t="shared" si="888"/>
        <v>5.3537349377316114E-2</v>
      </c>
      <c r="P1191" s="1">
        <f t="shared" si="889"/>
        <v>1.0967009206607763</v>
      </c>
      <c r="Q1191" s="1">
        <f t="shared" si="890"/>
        <v>1.096532972279064</v>
      </c>
      <c r="R1191" s="1">
        <f t="shared" si="891"/>
        <v>1.096527034220778</v>
      </c>
      <c r="S1191" s="1">
        <f t="shared" si="892"/>
        <v>1.0965268240979631</v>
      </c>
      <c r="T1191" s="1">
        <f t="shared" si="893"/>
        <v>0.97715071685490806</v>
      </c>
      <c r="U1191" s="1">
        <f t="shared" si="894"/>
        <v>1.5435626600580941</v>
      </c>
      <c r="V1191" s="2">
        <f t="shared" si="923"/>
        <v>25.019021221606536</v>
      </c>
      <c r="W1191" s="1">
        <f>VLOOKUP(V1191,Graph!$D$3:$M$50,col)</f>
        <v>6.1000000000000004E-3</v>
      </c>
      <c r="X1191" s="1">
        <f>VLOOKUP(V1191,Graph!$D$3:$M$50,col+1)</f>
        <v>4.8999999999999998E-3</v>
      </c>
      <c r="Y1191" s="1">
        <f t="shared" si="895"/>
        <v>5.3E-3</v>
      </c>
      <c r="Z1191" s="1">
        <f t="shared" si="924"/>
        <v>0.64031666666666653</v>
      </c>
      <c r="AA1191" s="2">
        <f t="shared" si="896"/>
        <v>1.1846999999999797</v>
      </c>
      <c r="AB1191" s="1">
        <f t="shared" si="897"/>
        <v>5.3537349377316114E-2</v>
      </c>
      <c r="AC1191" s="1">
        <f t="shared" si="898"/>
        <v>1.0965268166623858</v>
      </c>
      <c r="AD1191" s="1">
        <f t="shared" si="899"/>
        <v>1.0965268163992645</v>
      </c>
      <c r="AE1191" s="1">
        <f t="shared" si="900"/>
        <v>1.0965268163899535</v>
      </c>
      <c r="AF1191" s="1">
        <f t="shared" si="901"/>
        <v>1.0965268163896238</v>
      </c>
      <c r="AG1191" s="1">
        <f t="shared" si="902"/>
        <v>0.97715071685490806</v>
      </c>
      <c r="AH1191" s="1">
        <f t="shared" si="903"/>
        <v>1.5435626492071923</v>
      </c>
      <c r="AI1191" s="2">
        <f t="shared" si="925"/>
        <v>25.019021162980486</v>
      </c>
      <c r="AJ1191" s="1">
        <f>VLOOKUP(AI1191,Graph!$D$3:$M$50,col)</f>
        <v>6.1000000000000004E-3</v>
      </c>
      <c r="AK1191" s="1">
        <f>VLOOKUP(AI1191,Graph!$D$3:$M$50,col+1)</f>
        <v>4.8999999999999998E-3</v>
      </c>
      <c r="AL1191" s="1">
        <f t="shared" si="904"/>
        <v>5.3E-3</v>
      </c>
      <c r="AM1191" s="1">
        <f t="shared" si="926"/>
        <v>0.64031666666666653</v>
      </c>
      <c r="AN1191" s="2">
        <f t="shared" si="905"/>
        <v>1.1846999999999797</v>
      </c>
      <c r="AO1191" s="1">
        <f t="shared" si="906"/>
        <v>5.3537349377316114E-2</v>
      </c>
      <c r="AP1191" s="1">
        <f t="shared" si="907"/>
        <v>1.0965268163896122</v>
      </c>
      <c r="AQ1191" s="1">
        <f t="shared" si="908"/>
        <v>1.0965268163896116</v>
      </c>
      <c r="AR1191" s="1">
        <f t="shared" si="909"/>
        <v>1.0965268163896116</v>
      </c>
      <c r="AS1191" s="1">
        <f t="shared" si="910"/>
        <v>1.0965268163896116</v>
      </c>
      <c r="AT1191" s="1">
        <f t="shared" si="911"/>
        <v>0.97715071685490806</v>
      </c>
      <c r="AU1191" s="1">
        <f t="shared" si="912"/>
        <v>1.543562649207175</v>
      </c>
      <c r="AV1191" s="2">
        <f t="shared" si="913"/>
        <v>1190</v>
      </c>
      <c r="AW1191" s="1">
        <f t="shared" si="914"/>
        <v>1543.5626492071749</v>
      </c>
      <c r="AX1191" s="1">
        <f t="shared" si="915"/>
        <v>0.97715071685490806</v>
      </c>
      <c r="AY1191" s="1">
        <f t="shared" si="916"/>
        <v>1.0965268163896116</v>
      </c>
      <c r="AZ1191" s="1">
        <f t="shared" si="917"/>
        <v>5.3E-3</v>
      </c>
      <c r="BA1191" s="1">
        <f t="shared" si="918"/>
        <v>25.019021162980486</v>
      </c>
    </row>
    <row r="1192" spans="1:53">
      <c r="A1192" s="2">
        <f t="shared" si="883"/>
        <v>1.1909999999999796</v>
      </c>
      <c r="B1192" s="1">
        <f t="shared" si="920"/>
        <v>1.2629351666666457</v>
      </c>
      <c r="C1192" s="1">
        <f t="shared" si="884"/>
        <v>5.5822389254618146E-2</v>
      </c>
      <c r="D1192" s="1">
        <f t="shared" si="921"/>
        <v>1.1015123534077511</v>
      </c>
      <c r="E1192" s="1">
        <f t="shared" si="929"/>
        <v>1.1015693606435395</v>
      </c>
      <c r="F1192" s="1">
        <f t="shared" si="929"/>
        <v>1.101571494405851</v>
      </c>
      <c r="G1192" s="1">
        <f t="shared" si="929"/>
        <v>1.1015715742506056</v>
      </c>
      <c r="H1192" s="1">
        <f t="shared" si="885"/>
        <v>1.5889248953285395</v>
      </c>
      <c r="I1192" s="1">
        <f t="shared" si="922"/>
        <v>25.261745217952772</v>
      </c>
      <c r="J1192" s="1">
        <f>VLOOKUP($I1192,Graph!$D$3:$M$50,col)</f>
        <v>6.1000000000000004E-3</v>
      </c>
      <c r="K1192" s="1">
        <f>VLOOKUP($I1192,Graph!$D$3:$M$50,col+1)</f>
        <v>4.8999999999999998E-3</v>
      </c>
      <c r="L1192" s="1">
        <f t="shared" si="886"/>
        <v>5.3E-3</v>
      </c>
      <c r="M1192" s="1">
        <f t="shared" si="928"/>
        <v>0.64031666666666653</v>
      </c>
      <c r="N1192" s="1">
        <f t="shared" si="887"/>
        <v>1.1856999999999795</v>
      </c>
      <c r="O1192" s="1">
        <f t="shared" si="888"/>
        <v>5.3539383534197182E-2</v>
      </c>
      <c r="P1192" s="1">
        <f t="shared" si="889"/>
        <v>1.0967053555300628</v>
      </c>
      <c r="Q1192" s="1">
        <f t="shared" si="890"/>
        <v>1.0965374200731277</v>
      </c>
      <c r="R1192" s="1">
        <f t="shared" si="891"/>
        <v>1.0965314821718886</v>
      </c>
      <c r="S1192" s="1">
        <f t="shared" si="892"/>
        <v>1.096531272044039</v>
      </c>
      <c r="T1192" s="1">
        <f t="shared" si="893"/>
        <v>0.97715622250924539</v>
      </c>
      <c r="U1192" s="1">
        <f t="shared" si="894"/>
        <v>1.5455237132111144</v>
      </c>
      <c r="V1192" s="2">
        <f t="shared" si="923"/>
        <v>25.029612059798492</v>
      </c>
      <c r="W1192" s="1">
        <f>VLOOKUP(V1192,Graph!$D$3:$M$50,col)</f>
        <v>6.1000000000000004E-3</v>
      </c>
      <c r="X1192" s="1">
        <f>VLOOKUP(V1192,Graph!$D$3:$M$50,col+1)</f>
        <v>4.8999999999999998E-3</v>
      </c>
      <c r="Y1192" s="1">
        <f t="shared" si="895"/>
        <v>5.3E-3</v>
      </c>
      <c r="Z1192" s="1">
        <f t="shared" si="924"/>
        <v>0.64031666666666653</v>
      </c>
      <c r="AA1192" s="2">
        <f t="shared" si="896"/>
        <v>1.1856999999999795</v>
      </c>
      <c r="AB1192" s="1">
        <f t="shared" si="897"/>
        <v>5.3539383534197182E-2</v>
      </c>
      <c r="AC1192" s="1">
        <f t="shared" si="898"/>
        <v>1.0965312646079091</v>
      </c>
      <c r="AD1192" s="1">
        <f t="shared" si="899"/>
        <v>1.0965312643447542</v>
      </c>
      <c r="AE1192" s="1">
        <f t="shared" si="900"/>
        <v>1.0965312643354419</v>
      </c>
      <c r="AF1192" s="1">
        <f t="shared" si="901"/>
        <v>1.0965312643351124</v>
      </c>
      <c r="AG1192" s="1">
        <f t="shared" si="902"/>
        <v>0.97715622250924539</v>
      </c>
      <c r="AH1192" s="1">
        <f t="shared" si="903"/>
        <v>1.545523702345643</v>
      </c>
      <c r="AI1192" s="2">
        <f t="shared" si="925"/>
        <v>25.029612001143391</v>
      </c>
      <c r="AJ1192" s="1">
        <f>VLOOKUP(AI1192,Graph!$D$3:$M$50,col)</f>
        <v>6.1000000000000004E-3</v>
      </c>
      <c r="AK1192" s="1">
        <f>VLOOKUP(AI1192,Graph!$D$3:$M$50,col+1)</f>
        <v>4.8999999999999998E-3</v>
      </c>
      <c r="AL1192" s="1">
        <f t="shared" si="904"/>
        <v>5.3E-3</v>
      </c>
      <c r="AM1192" s="1">
        <f t="shared" si="926"/>
        <v>0.64031666666666653</v>
      </c>
      <c r="AN1192" s="2">
        <f t="shared" si="905"/>
        <v>1.1856999999999795</v>
      </c>
      <c r="AO1192" s="1">
        <f t="shared" si="906"/>
        <v>5.3539383534197182E-2</v>
      </c>
      <c r="AP1192" s="1">
        <f t="shared" si="907"/>
        <v>1.0965312643351006</v>
      </c>
      <c r="AQ1192" s="1">
        <f t="shared" si="908"/>
        <v>1.0965312643351002</v>
      </c>
      <c r="AR1192" s="1">
        <f t="shared" si="909"/>
        <v>1.0965312643351</v>
      </c>
      <c r="AS1192" s="1">
        <f t="shared" si="910"/>
        <v>1.0965312643351</v>
      </c>
      <c r="AT1192" s="1">
        <f t="shared" si="911"/>
        <v>0.97715622250924539</v>
      </c>
      <c r="AU1192" s="1">
        <f t="shared" si="912"/>
        <v>1.5455237023456254</v>
      </c>
      <c r="AV1192" s="2">
        <f t="shared" si="913"/>
        <v>1191</v>
      </c>
      <c r="AW1192" s="1">
        <f t="shared" si="914"/>
        <v>1545.5237023456255</v>
      </c>
      <c r="AX1192" s="1">
        <f t="shared" si="915"/>
        <v>0.97715622250924539</v>
      </c>
      <c r="AY1192" s="1">
        <f t="shared" si="916"/>
        <v>1.0965312643351</v>
      </c>
      <c r="AZ1192" s="1">
        <f t="shared" si="917"/>
        <v>5.3E-3</v>
      </c>
      <c r="BA1192" s="1">
        <f t="shared" si="918"/>
        <v>25.029612001143391</v>
      </c>
    </row>
    <row r="1193" spans="1:53">
      <c r="A1193" s="2">
        <f t="shared" si="883"/>
        <v>1.1919999999999795</v>
      </c>
      <c r="B1193" s="1">
        <f t="shared" si="920"/>
        <v>1.2639763333333123</v>
      </c>
      <c r="C1193" s="1">
        <f t="shared" si="884"/>
        <v>5.5824088022154952E-2</v>
      </c>
      <c r="D1193" s="1">
        <f t="shared" si="921"/>
        <v>1.1015159940638102</v>
      </c>
      <c r="E1193" s="1">
        <f t="shared" si="929"/>
        <v>1.1015731418614665</v>
      </c>
      <c r="F1193" s="1">
        <f t="shared" si="929"/>
        <v>1.1015752809740158</v>
      </c>
      <c r="G1193" s="1">
        <f t="shared" si="929"/>
        <v>1.1015753610222558</v>
      </c>
      <c r="H1193" s="1">
        <f t="shared" si="885"/>
        <v>1.5909319491673113</v>
      </c>
      <c r="I1193" s="1">
        <f t="shared" si="922"/>
        <v>25.272377218213215</v>
      </c>
      <c r="J1193" s="1">
        <f>VLOOKUP($I1193,Graph!$D$3:$M$50,col)</f>
        <v>6.1000000000000004E-3</v>
      </c>
      <c r="K1193" s="1">
        <f>VLOOKUP($I1193,Graph!$D$3:$M$50,col+1)</f>
        <v>4.8999999999999998E-3</v>
      </c>
      <c r="L1193" s="1">
        <f t="shared" si="886"/>
        <v>5.3E-3</v>
      </c>
      <c r="M1193" s="1">
        <f t="shared" si="928"/>
        <v>0.64031666666666653</v>
      </c>
      <c r="N1193" s="1">
        <f t="shared" si="887"/>
        <v>1.1866999999999794</v>
      </c>
      <c r="O1193" s="1">
        <f t="shared" si="888"/>
        <v>5.3541414378461563E-2</v>
      </c>
      <c r="P1193" s="1">
        <f t="shared" si="889"/>
        <v>1.0967097832491544</v>
      </c>
      <c r="Q1193" s="1">
        <f t="shared" si="890"/>
        <v>1.0965418606992143</v>
      </c>
      <c r="R1193" s="1">
        <f t="shared" si="891"/>
        <v>1.0965359229549196</v>
      </c>
      <c r="S1193" s="1">
        <f t="shared" si="892"/>
        <v>1.0965357128220503</v>
      </c>
      <c r="T1193" s="1">
        <f t="shared" si="893"/>
        <v>0.97716171893622217</v>
      </c>
      <c r="U1193" s="1">
        <f t="shared" si="894"/>
        <v>1.5474855966039545</v>
      </c>
      <c r="V1193" s="2">
        <f t="shared" si="923"/>
        <v>25.040198421012395</v>
      </c>
      <c r="W1193" s="1">
        <f>VLOOKUP(V1193,Graph!$D$3:$M$50,col)</f>
        <v>6.1000000000000004E-3</v>
      </c>
      <c r="X1193" s="1">
        <f>VLOOKUP(V1193,Graph!$D$3:$M$50,col+1)</f>
        <v>4.8999999999999998E-3</v>
      </c>
      <c r="Y1193" s="1">
        <f t="shared" si="895"/>
        <v>5.3E-3</v>
      </c>
      <c r="Z1193" s="1">
        <f t="shared" si="924"/>
        <v>0.64031666666666653</v>
      </c>
      <c r="AA1193" s="2">
        <f t="shared" si="896"/>
        <v>1.1866999999999794</v>
      </c>
      <c r="AB1193" s="1">
        <f t="shared" si="897"/>
        <v>5.3541414378461563E-2</v>
      </c>
      <c r="AC1193" s="1">
        <f t="shared" si="898"/>
        <v>1.0965357053853679</v>
      </c>
      <c r="AD1193" s="1">
        <f t="shared" si="899"/>
        <v>1.0965357051221809</v>
      </c>
      <c r="AE1193" s="1">
        <f t="shared" si="900"/>
        <v>1.0965357051128664</v>
      </c>
      <c r="AF1193" s="1">
        <f t="shared" si="901"/>
        <v>1.0965357051125366</v>
      </c>
      <c r="AG1193" s="1">
        <f t="shared" si="902"/>
        <v>0.97716171893622217</v>
      </c>
      <c r="AH1193" s="1">
        <f t="shared" si="903"/>
        <v>1.5474855857239065</v>
      </c>
      <c r="AI1193" s="2">
        <f t="shared" si="925"/>
        <v>25.040198362328262</v>
      </c>
      <c r="AJ1193" s="1">
        <f>VLOOKUP(AI1193,Graph!$D$3:$M$50,col)</f>
        <v>6.1000000000000004E-3</v>
      </c>
      <c r="AK1193" s="1">
        <f>VLOOKUP(AI1193,Graph!$D$3:$M$50,col+1)</f>
        <v>4.8999999999999998E-3</v>
      </c>
      <c r="AL1193" s="1">
        <f t="shared" si="904"/>
        <v>5.3E-3</v>
      </c>
      <c r="AM1193" s="1">
        <f t="shared" si="926"/>
        <v>0.64031666666666653</v>
      </c>
      <c r="AN1193" s="2">
        <f t="shared" si="905"/>
        <v>1.1866999999999794</v>
      </c>
      <c r="AO1193" s="1">
        <f t="shared" si="906"/>
        <v>5.3541414378461563E-2</v>
      </c>
      <c r="AP1193" s="1">
        <f t="shared" si="907"/>
        <v>1.0965357051125253</v>
      </c>
      <c r="AQ1193" s="1">
        <f t="shared" si="908"/>
        <v>1.0965357051125251</v>
      </c>
      <c r="AR1193" s="1">
        <f t="shared" si="909"/>
        <v>1.0965357051125248</v>
      </c>
      <c r="AS1193" s="1">
        <f t="shared" si="910"/>
        <v>1.0965357051125248</v>
      </c>
      <c r="AT1193" s="1">
        <f t="shared" si="911"/>
        <v>0.97716171893622217</v>
      </c>
      <c r="AU1193" s="1">
        <f t="shared" si="912"/>
        <v>1.5474855857238896</v>
      </c>
      <c r="AV1193" s="2">
        <f t="shared" si="913"/>
        <v>1192</v>
      </c>
      <c r="AW1193" s="1">
        <f t="shared" si="914"/>
        <v>1547.4855857238897</v>
      </c>
      <c r="AX1193" s="1">
        <f t="shared" si="915"/>
        <v>0.97716171893622217</v>
      </c>
      <c r="AY1193" s="1">
        <f t="shared" si="916"/>
        <v>1.0965357051125248</v>
      </c>
      <c r="AZ1193" s="1">
        <f t="shared" si="917"/>
        <v>5.3E-3</v>
      </c>
      <c r="BA1193" s="1">
        <f t="shared" si="918"/>
        <v>25.040198362328262</v>
      </c>
    </row>
    <row r="1194" spans="1:53">
      <c r="A1194" s="2">
        <f t="shared" ref="A1194:A1257" si="930">A1193+0.001</f>
        <v>1.1929999999999794</v>
      </c>
      <c r="B1194" s="1">
        <f t="shared" si="920"/>
        <v>1.2650174999999788</v>
      </c>
      <c r="C1194" s="1">
        <f t="shared" ref="C1194:C1257" si="931">(4/27)*(b*A1194/B1194)^2</f>
        <v>5.5825784019150559E-2</v>
      </c>
      <c r="D1194" s="1">
        <f t="shared" si="921"/>
        <v>1.1015196288182885</v>
      </c>
      <c r="E1194" s="1">
        <f t="shared" si="929"/>
        <v>1.1015769169659486</v>
      </c>
      <c r="F1194" s="1">
        <f t="shared" si="929"/>
        <v>1.1015790614210998</v>
      </c>
      <c r="G1194" s="1">
        <f t="shared" si="929"/>
        <v>1.1015791416725504</v>
      </c>
      <c r="H1194" s="1">
        <f t="shared" ref="H1194:H1257" si="932">SQRT(gn*(2*A1194/3)^3)*G1194*b</f>
        <v>1.5929398476885428</v>
      </c>
      <c r="I1194" s="1">
        <f t="shared" si="922"/>
        <v>25.283004749212321</v>
      </c>
      <c r="J1194" s="1">
        <f>VLOOKUP($I1194,Graph!$D$3:$M$50,col)</f>
        <v>6.1000000000000004E-3</v>
      </c>
      <c r="K1194" s="1">
        <f>VLOOKUP($I1194,Graph!$D$3:$M$50,col+1)</f>
        <v>4.8999999999999998E-3</v>
      </c>
      <c r="L1194" s="1">
        <f t="shared" ref="L1194:L1257" si="933">J1194+Ratio*(K1194-J1194)</f>
        <v>5.3E-3</v>
      </c>
      <c r="M1194" s="1">
        <f t="shared" si="928"/>
        <v>0.64031666666666653</v>
      </c>
      <c r="N1194" s="1">
        <f t="shared" ref="N1194:N1257" si="934">A1194-L1194*L</f>
        <v>1.1876999999999793</v>
      </c>
      <c r="O1194" s="1">
        <f t="shared" ref="O1194:O1257" si="935">(4/27)*(M1194*N1194/B1194)^2</f>
        <v>5.3543441918193373E-2</v>
      </c>
      <c r="P1194" s="1">
        <f t="shared" ref="P1194:P1257" si="936">SQRT(G1194-(O1194*G1194-POWER(G1194,1/3)+1)/(O1194-POWER(G1194,-2/3)/3))</f>
        <v>1.0967142038353279</v>
      </c>
      <c r="Q1194" s="1">
        <f t="shared" ref="Q1194:Q1257" si="937">SQRT(P1194-(O1194*P1194-POWER(P1194,1/3)+1)/(O1194-POWER(P1194,-2/3)/3))</f>
        <v>1.0965462941746351</v>
      </c>
      <c r="R1194" s="1">
        <f t="shared" ref="R1194:R1257" si="938">SQRT(Q1194-(O1194*Q1194-POWER(Q1194,1/3)+1)/(O1194-POWER(Q1194,-2/3)/3))</f>
        <v>1.0965403565871841</v>
      </c>
      <c r="S1194" s="1">
        <f t="shared" ref="S1194:S1257" si="939">SQRT(R1194-(O1194*R1194-POWER(R1194,1/3)+1)/(O1194-POWER(R1194,-2/3)/3))</f>
        <v>1.0965401464493074</v>
      </c>
      <c r="T1194" s="1">
        <f t="shared" ref="T1194:T1257" si="940">(M1194/b)*POWER(N1194/A1194,3/2)</f>
        <v>0.97716720615901576</v>
      </c>
      <c r="U1194" s="1">
        <f t="shared" ref="U1194:U1257" si="941">SQRT(gn*(2*A1194/3)^3)*S1194*T1194*b</f>
        <v>1.5494483098852736</v>
      </c>
      <c r="V1194" s="2">
        <f t="shared" si="923"/>
        <v>25.050780310918153</v>
      </c>
      <c r="W1194" s="1">
        <f>VLOOKUP(V1194,Graph!$D$3:$M$50,col)</f>
        <v>6.1000000000000004E-3</v>
      </c>
      <c r="X1194" s="1">
        <f>VLOOKUP(V1194,Graph!$D$3:$M$50,col+1)</f>
        <v>4.8999999999999998E-3</v>
      </c>
      <c r="Y1194" s="1">
        <f t="shared" ref="Y1194:Y1257" si="942">W1194+Ratio*(X1194-W1194)</f>
        <v>5.3E-3</v>
      </c>
      <c r="Z1194" s="1">
        <f t="shared" si="924"/>
        <v>0.64031666666666653</v>
      </c>
      <c r="AA1194" s="2">
        <f t="shared" ref="AA1194:AA1257" si="943">A1194-Y1194*L</f>
        <v>1.1876999999999793</v>
      </c>
      <c r="AB1194" s="1">
        <f t="shared" ref="AB1194:AB1257" si="944">(4/27)*(Z1194*AA1194/B1194)^2</f>
        <v>5.3543441918193373E-2</v>
      </c>
      <c r="AC1194" s="1">
        <f t="shared" ref="AC1194:AC1257" si="945">SQRT(S1194-(AB1194*S1194-POWER(S1194,1/3)+1)/(AB1194-POWER(S1194,-2/3)/3))</f>
        <v>1.0965401390120746</v>
      </c>
      <c r="AD1194" s="1">
        <f t="shared" ref="AD1194:AD1257" si="946">SQRT(AC1194-(AB1194*AC1194-POWER(AC1194,1/3)+1)/(AB1194-POWER(AC1194,-2/3)/3))</f>
        <v>1.0965401387488547</v>
      </c>
      <c r="AE1194" s="1">
        <f t="shared" ref="AE1194:AE1257" si="947">SQRT(AD1194-(AB1194*AD1194-POWER(AD1194,1/3)+1)/(AB1194-POWER(AD1194,-2/3)/3))</f>
        <v>1.0965401387395388</v>
      </c>
      <c r="AF1194" s="1">
        <f t="shared" ref="AF1194:AF1257" si="948">SQRT(AE1194-(AB1194*AE1194-POWER(AE1194,1/3)+1)/(AB1194-POWER(AE1194,-2/3)/3))</f>
        <v>1.0965401387392089</v>
      </c>
      <c r="AG1194" s="1">
        <f t="shared" ref="AG1194:AG1257" si="949">(Z1194/b)*POWER(AA1194/A1194,3/2)</f>
        <v>0.97716720615901576</v>
      </c>
      <c r="AH1194" s="1">
        <f t="shared" ref="AH1194:AH1257" si="950">SQRT(gn*(2*A1194/3)^3)*AF1194*AG1194*b</f>
        <v>1.5494482989906437</v>
      </c>
      <c r="AI1194" s="2">
        <f t="shared" si="925"/>
        <v>25.050780252205001</v>
      </c>
      <c r="AJ1194" s="1">
        <f>VLOOKUP(AI1194,Graph!$D$3:$M$50,col)</f>
        <v>6.1000000000000004E-3</v>
      </c>
      <c r="AK1194" s="1">
        <f>VLOOKUP(AI1194,Graph!$D$3:$M$50,col+1)</f>
        <v>4.8999999999999998E-3</v>
      </c>
      <c r="AL1194" s="1">
        <f t="shared" ref="AL1194:AL1257" si="951">AJ1194+Ratio*(AK1194-AJ1194)</f>
        <v>5.3E-3</v>
      </c>
      <c r="AM1194" s="1">
        <f t="shared" si="926"/>
        <v>0.64031666666666653</v>
      </c>
      <c r="AN1194" s="2">
        <f t="shared" ref="AN1194:AN1257" si="952">A1194-AL1194*L</f>
        <v>1.1876999999999793</v>
      </c>
      <c r="AO1194" s="1">
        <f t="shared" ref="AO1194:AO1257" si="953">(4/27)*(AM1194*AN1194/B1194)^2</f>
        <v>5.3543441918193373E-2</v>
      </c>
      <c r="AP1194" s="1">
        <f t="shared" ref="AP1194:AP1257" si="954">SQRT(AF1194-(AO1194*AF1194-POWER(AF1194,1/3)+1)/(AO1194-POWER(AF1194,-2/3)/3))</f>
        <v>1.0965401387391971</v>
      </c>
      <c r="AQ1194" s="1">
        <f t="shared" ref="AQ1194:AQ1257" si="955">SQRT(AP1194-(AO1194*AP1194-POWER(AP1194,1/3)+1)/(AO1194-POWER(AP1194,-2/3)/3))</f>
        <v>1.0965401387391971</v>
      </c>
      <c r="AR1194" s="1">
        <f t="shared" ref="AR1194:AR1257" si="956">SQRT(AQ1194-(AO1194*AQ1194-POWER(AQ1194,1/3)+1)/(AO1194-POWER(AQ1194,-2/3)/3))</f>
        <v>1.0965401387391971</v>
      </c>
      <c r="AS1194" s="1">
        <f t="shared" ref="AS1194:AS1257" si="957">SQRT(AR1194-(AO1194*AR1194-POWER(AR1194,1/3)+1)/(AO1194-POWER(AR1194,-2/3)/3))</f>
        <v>1.0965401387391971</v>
      </c>
      <c r="AT1194" s="1">
        <f t="shared" ref="AT1194:AT1257" si="958">(AM1194/b)*POWER(AN1194/A1194,3/2)</f>
        <v>0.97716720615901576</v>
      </c>
      <c r="AU1194" s="1">
        <f t="shared" ref="AU1194:AU1257" si="959">SQRT(gn*(2*A1194/3)^3)*AS1194*AT1194*b</f>
        <v>1.5494482989906269</v>
      </c>
      <c r="AV1194" s="2">
        <f t="shared" ref="AV1194:AV1257" si="960">AV1193+1</f>
        <v>1193</v>
      </c>
      <c r="AW1194" s="1">
        <f t="shared" ref="AW1194:AW1257" si="961">AU1194*1000</f>
        <v>1549.4482989906269</v>
      </c>
      <c r="AX1194" s="1">
        <f t="shared" ref="AX1194:AX1257" si="962">AT1194</f>
        <v>0.97716720615901576</v>
      </c>
      <c r="AY1194" s="1">
        <f t="shared" ref="AY1194:AY1257" si="963">AS1194</f>
        <v>1.0965401387391971</v>
      </c>
      <c r="AZ1194" s="1">
        <f t="shared" ref="AZ1194:AZ1257" si="964">AL1194</f>
        <v>5.3E-3</v>
      </c>
      <c r="BA1194" s="1">
        <f t="shared" ref="BA1194:BA1257" si="965">AI1194</f>
        <v>25.050780252205001</v>
      </c>
    </row>
    <row r="1195" spans="1:53">
      <c r="A1195" s="2">
        <f t="shared" si="930"/>
        <v>1.1939999999999793</v>
      </c>
      <c r="B1195" s="1">
        <f t="shared" si="920"/>
        <v>1.2660586666666453</v>
      </c>
      <c r="C1195" s="1">
        <f t="shared" si="931"/>
        <v>5.5827477252376648E-2</v>
      </c>
      <c r="D1195" s="1">
        <f t="shared" si="921"/>
        <v>1.1015232576855229</v>
      </c>
      <c r="E1195" s="1">
        <f t="shared" si="929"/>
        <v>1.1015806859717994</v>
      </c>
      <c r="F1195" s="1">
        <f t="shared" si="929"/>
        <v>1.1015828357619324</v>
      </c>
      <c r="G1195" s="1">
        <f t="shared" si="929"/>
        <v>1.1015829162163193</v>
      </c>
      <c r="H1195" s="1">
        <f t="shared" si="932"/>
        <v>1.5949485905369372</v>
      </c>
      <c r="I1195" s="1">
        <f t="shared" si="922"/>
        <v>25.293627816579452</v>
      </c>
      <c r="J1195" s="1">
        <f>VLOOKUP($I1195,Graph!$D$3:$M$50,col)</f>
        <v>6.1000000000000004E-3</v>
      </c>
      <c r="K1195" s="1">
        <f>VLOOKUP($I1195,Graph!$D$3:$M$50,col+1)</f>
        <v>4.8999999999999998E-3</v>
      </c>
      <c r="L1195" s="1">
        <f t="shared" si="933"/>
        <v>5.3E-3</v>
      </c>
      <c r="M1195" s="1">
        <f t="shared" si="928"/>
        <v>0.64031666666666653</v>
      </c>
      <c r="N1195" s="1">
        <f t="shared" si="934"/>
        <v>1.1886999999999792</v>
      </c>
      <c r="O1195" s="1">
        <f t="shared" si="935"/>
        <v>5.354546616145061E-2</v>
      </c>
      <c r="P1195" s="1">
        <f t="shared" si="936"/>
        <v>1.0967186173058028</v>
      </c>
      <c r="Q1195" s="1">
        <f t="shared" si="937"/>
        <v>1.0965507205166469</v>
      </c>
      <c r="R1195" s="1">
        <f t="shared" si="938"/>
        <v>1.0965447830859367</v>
      </c>
      <c r="S1195" s="1">
        <f t="shared" si="939"/>
        <v>1.0965445729430674</v>
      </c>
      <c r="T1195" s="1">
        <f t="shared" si="940"/>
        <v>0.97717268420072678</v>
      </c>
      <c r="U1195" s="1">
        <f t="shared" si="941"/>
        <v>1.551411852704182</v>
      </c>
      <c r="V1195" s="2">
        <f t="shared" si="923"/>
        <v>25.06135773517374</v>
      </c>
      <c r="W1195" s="1">
        <f>VLOOKUP(V1195,Graph!$D$3:$M$50,col)</f>
        <v>6.1000000000000004E-3</v>
      </c>
      <c r="X1195" s="1">
        <f>VLOOKUP(V1195,Graph!$D$3:$M$50,col+1)</f>
        <v>4.8999999999999998E-3</v>
      </c>
      <c r="Y1195" s="1">
        <f t="shared" si="942"/>
        <v>5.3E-3</v>
      </c>
      <c r="Z1195" s="1">
        <f t="shared" si="924"/>
        <v>0.64031666666666653</v>
      </c>
      <c r="AA1195" s="2">
        <f t="shared" si="943"/>
        <v>1.1886999999999792</v>
      </c>
      <c r="AB1195" s="1">
        <f t="shared" si="944"/>
        <v>5.354546616145061E-2</v>
      </c>
      <c r="AC1195" s="1">
        <f t="shared" si="945"/>
        <v>1.0965445655052848</v>
      </c>
      <c r="AD1195" s="1">
        <f t="shared" si="946"/>
        <v>1.0965445652420325</v>
      </c>
      <c r="AE1195" s="1">
        <f t="shared" si="947"/>
        <v>1.0965445652327146</v>
      </c>
      <c r="AF1195" s="1">
        <f t="shared" si="948"/>
        <v>1.0965445652323846</v>
      </c>
      <c r="AG1195" s="1">
        <f t="shared" si="949"/>
        <v>0.97717268420072678</v>
      </c>
      <c r="AH1195" s="1">
        <f t="shared" si="950"/>
        <v>1.5514118417949634</v>
      </c>
      <c r="AI1195" s="2">
        <f t="shared" si="925"/>
        <v>25.06135767643158</v>
      </c>
      <c r="AJ1195" s="1">
        <f>VLOOKUP(AI1195,Graph!$D$3:$M$50,col)</f>
        <v>6.1000000000000004E-3</v>
      </c>
      <c r="AK1195" s="1">
        <f>VLOOKUP(AI1195,Graph!$D$3:$M$50,col+1)</f>
        <v>4.8999999999999998E-3</v>
      </c>
      <c r="AL1195" s="1">
        <f t="shared" si="951"/>
        <v>5.3E-3</v>
      </c>
      <c r="AM1195" s="1">
        <f t="shared" si="926"/>
        <v>0.64031666666666653</v>
      </c>
      <c r="AN1195" s="2">
        <f t="shared" si="952"/>
        <v>1.1886999999999792</v>
      </c>
      <c r="AO1195" s="1">
        <f t="shared" si="953"/>
        <v>5.354546616145061E-2</v>
      </c>
      <c r="AP1195" s="1">
        <f t="shared" si="954"/>
        <v>1.0965445652323731</v>
      </c>
      <c r="AQ1195" s="1">
        <f t="shared" si="955"/>
        <v>1.0965445652323729</v>
      </c>
      <c r="AR1195" s="1">
        <f t="shared" si="956"/>
        <v>1.0965445652323729</v>
      </c>
      <c r="AS1195" s="1">
        <f t="shared" si="957"/>
        <v>1.0965445652323729</v>
      </c>
      <c r="AT1195" s="1">
        <f t="shared" si="958"/>
        <v>0.97717268420072678</v>
      </c>
      <c r="AU1195" s="1">
        <f t="shared" si="959"/>
        <v>1.5514118417949472</v>
      </c>
      <c r="AV1195" s="2">
        <f t="shared" si="960"/>
        <v>1194</v>
      </c>
      <c r="AW1195" s="1">
        <f t="shared" si="961"/>
        <v>1551.4118417949471</v>
      </c>
      <c r="AX1195" s="1">
        <f t="shared" si="962"/>
        <v>0.97717268420072678</v>
      </c>
      <c r="AY1195" s="1">
        <f t="shared" si="963"/>
        <v>1.0965445652323729</v>
      </c>
      <c r="AZ1195" s="1">
        <f t="shared" si="964"/>
        <v>5.3E-3</v>
      </c>
      <c r="BA1195" s="1">
        <f t="shared" si="965"/>
        <v>25.06135767643158</v>
      </c>
    </row>
    <row r="1196" spans="1:53">
      <c r="A1196" s="2">
        <f t="shared" si="930"/>
        <v>1.1949999999999792</v>
      </c>
      <c r="B1196" s="1">
        <f t="shared" si="920"/>
        <v>1.2670998333333119</v>
      </c>
      <c r="C1196" s="1">
        <f t="shared" si="931"/>
        <v>5.5829167728582804E-2</v>
      </c>
      <c r="D1196" s="1">
        <f t="shared" si="921"/>
        <v>1.1015268806798046</v>
      </c>
      <c r="E1196" s="1">
        <f t="shared" si="929"/>
        <v>1.1015844488937838</v>
      </c>
      <c r="F1196" s="1">
        <f t="shared" si="929"/>
        <v>1.1015866040112952</v>
      </c>
      <c r="G1196" s="1">
        <f t="shared" si="929"/>
        <v>1.1015866846683444</v>
      </c>
      <c r="H1196" s="1">
        <f t="shared" si="932"/>
        <v>1.5969581773576444</v>
      </c>
      <c r="I1196" s="1">
        <f t="shared" si="922"/>
        <v>25.30424642593216</v>
      </c>
      <c r="J1196" s="1">
        <f>VLOOKUP($I1196,Graph!$D$3:$M$50,col)</f>
        <v>6.1000000000000004E-3</v>
      </c>
      <c r="K1196" s="1">
        <f>VLOOKUP($I1196,Graph!$D$3:$M$50,col+1)</f>
        <v>4.8999999999999998E-3</v>
      </c>
      <c r="L1196" s="1">
        <f t="shared" si="933"/>
        <v>5.3E-3</v>
      </c>
      <c r="M1196" s="1">
        <f t="shared" si="928"/>
        <v>0.64031666666666653</v>
      </c>
      <c r="N1196" s="1">
        <f t="shared" si="934"/>
        <v>1.1896999999999791</v>
      </c>
      <c r="O1196" s="1">
        <f t="shared" si="935"/>
        <v>5.3547487116264982E-2</v>
      </c>
      <c r="P1196" s="1">
        <f t="shared" si="936"/>
        <v>1.0967230236777452</v>
      </c>
      <c r="Q1196" s="1">
        <f t="shared" si="937"/>
        <v>1.09655513974245</v>
      </c>
      <c r="R1196" s="1">
        <f t="shared" si="938"/>
        <v>1.0965492024683785</v>
      </c>
      <c r="S1196" s="1">
        <f t="shared" si="939"/>
        <v>1.0965489923205305</v>
      </c>
      <c r="T1196" s="1">
        <f t="shared" si="940"/>
        <v>0.97717815308437816</v>
      </c>
      <c r="U1196" s="1">
        <f t="shared" si="941"/>
        <v>1.5533762247102321</v>
      </c>
      <c r="V1196" s="2">
        <f t="shared" si="923"/>
        <v>25.071930699425206</v>
      </c>
      <c r="W1196" s="1">
        <f>VLOOKUP(V1196,Graph!$D$3:$M$50,col)</f>
        <v>6.1000000000000004E-3</v>
      </c>
      <c r="X1196" s="1">
        <f>VLOOKUP(V1196,Graph!$D$3:$M$50,col+1)</f>
        <v>4.8999999999999998E-3</v>
      </c>
      <c r="Y1196" s="1">
        <f t="shared" si="942"/>
        <v>5.3E-3</v>
      </c>
      <c r="Z1196" s="1">
        <f t="shared" si="924"/>
        <v>0.64031666666666653</v>
      </c>
      <c r="AA1196" s="2">
        <f t="shared" si="943"/>
        <v>1.1896999999999791</v>
      </c>
      <c r="AB1196" s="1">
        <f t="shared" si="944"/>
        <v>5.3547487116264982E-2</v>
      </c>
      <c r="AC1196" s="1">
        <f t="shared" si="945"/>
        <v>1.0965489848821992</v>
      </c>
      <c r="AD1196" s="1">
        <f t="shared" si="946"/>
        <v>1.0965489846189138</v>
      </c>
      <c r="AE1196" s="1">
        <f t="shared" si="947"/>
        <v>1.0965489846095946</v>
      </c>
      <c r="AF1196" s="1">
        <f t="shared" si="948"/>
        <v>1.0965489846092646</v>
      </c>
      <c r="AG1196" s="1">
        <f t="shared" si="949"/>
        <v>0.97717815308437816</v>
      </c>
      <c r="AH1196" s="1">
        <f t="shared" si="950"/>
        <v>1.5533762137864184</v>
      </c>
      <c r="AI1196" s="2">
        <f t="shared" si="925"/>
        <v>25.07193064065406</v>
      </c>
      <c r="AJ1196" s="1">
        <f>VLOOKUP(AI1196,Graph!$D$3:$M$50,col)</f>
        <v>6.1000000000000004E-3</v>
      </c>
      <c r="AK1196" s="1">
        <f>VLOOKUP(AI1196,Graph!$D$3:$M$50,col+1)</f>
        <v>4.8999999999999998E-3</v>
      </c>
      <c r="AL1196" s="1">
        <f t="shared" si="951"/>
        <v>5.3E-3</v>
      </c>
      <c r="AM1196" s="1">
        <f t="shared" si="926"/>
        <v>0.64031666666666653</v>
      </c>
      <c r="AN1196" s="2">
        <f t="shared" si="952"/>
        <v>1.1896999999999791</v>
      </c>
      <c r="AO1196" s="1">
        <f t="shared" si="953"/>
        <v>5.3547487116264982E-2</v>
      </c>
      <c r="AP1196" s="1">
        <f t="shared" si="954"/>
        <v>1.0965489846092531</v>
      </c>
      <c r="AQ1196" s="1">
        <f t="shared" si="955"/>
        <v>1.0965489846092529</v>
      </c>
      <c r="AR1196" s="1">
        <f t="shared" si="956"/>
        <v>1.0965489846092529</v>
      </c>
      <c r="AS1196" s="1">
        <f t="shared" si="957"/>
        <v>1.0965489846092529</v>
      </c>
      <c r="AT1196" s="1">
        <f t="shared" si="958"/>
        <v>0.97717815308437816</v>
      </c>
      <c r="AU1196" s="1">
        <f t="shared" si="959"/>
        <v>1.5533762137864016</v>
      </c>
      <c r="AV1196" s="2">
        <f t="shared" si="960"/>
        <v>1195</v>
      </c>
      <c r="AW1196" s="1">
        <f t="shared" si="961"/>
        <v>1553.3762137864016</v>
      </c>
      <c r="AX1196" s="1">
        <f t="shared" si="962"/>
        <v>0.97717815308437816</v>
      </c>
      <c r="AY1196" s="1">
        <f t="shared" si="963"/>
        <v>1.0965489846092529</v>
      </c>
      <c r="AZ1196" s="1">
        <f t="shared" si="964"/>
        <v>5.3E-3</v>
      </c>
      <c r="BA1196" s="1">
        <f t="shared" si="965"/>
        <v>25.07193064065406</v>
      </c>
    </row>
    <row r="1197" spans="1:53">
      <c r="A1197" s="2">
        <f t="shared" si="930"/>
        <v>1.1959999999999791</v>
      </c>
      <c r="B1197" s="1">
        <f t="shared" si="920"/>
        <v>1.2681409999999784</v>
      </c>
      <c r="C1197" s="1">
        <f t="shared" si="931"/>
        <v>5.5830855454496647E-2</v>
      </c>
      <c r="D1197" s="1">
        <f t="shared" si="921"/>
        <v>1.1015304978153775</v>
      </c>
      <c r="E1197" s="1">
        <f t="shared" si="929"/>
        <v>1.1015882057466198</v>
      </c>
      <c r="F1197" s="1">
        <f t="shared" si="929"/>
        <v>1.1015903661839213</v>
      </c>
      <c r="G1197" s="1">
        <f t="shared" si="929"/>
        <v>1.1015904470433604</v>
      </c>
      <c r="H1197" s="1">
        <f t="shared" si="932"/>
        <v>1.5989686077962637</v>
      </c>
      <c r="I1197" s="1">
        <f t="shared" si="922"/>
        <v>25.314860582876246</v>
      </c>
      <c r="J1197" s="1">
        <f>VLOOKUP($I1197,Graph!$D$3:$M$50,col)</f>
        <v>6.1000000000000004E-3</v>
      </c>
      <c r="K1197" s="1">
        <f>VLOOKUP($I1197,Graph!$D$3:$M$50,col+1)</f>
        <v>4.8999999999999998E-3</v>
      </c>
      <c r="L1197" s="1">
        <f t="shared" si="933"/>
        <v>5.3E-3</v>
      </c>
      <c r="M1197" s="1">
        <f t="shared" si="928"/>
        <v>0.64031666666666653</v>
      </c>
      <c r="N1197" s="1">
        <f t="shared" si="934"/>
        <v>1.190699999999979</v>
      </c>
      <c r="O1197" s="1">
        <f t="shared" si="935"/>
        <v>5.354950479064214E-2</v>
      </c>
      <c r="P1197" s="1">
        <f t="shared" si="936"/>
        <v>1.0967274229682644</v>
      </c>
      <c r="Q1197" s="1">
        <f t="shared" si="937"/>
        <v>1.0965595518691897</v>
      </c>
      <c r="R1197" s="1">
        <f t="shared" si="938"/>
        <v>1.096553614751655</v>
      </c>
      <c r="S1197" s="1">
        <f t="shared" si="939"/>
        <v>1.0965534045988417</v>
      </c>
      <c r="T1197" s="1">
        <f t="shared" si="940"/>
        <v>0.97718361283291588</v>
      </c>
      <c r="U1197" s="1">
        <f t="shared" si="941"/>
        <v>1.5553414255534193</v>
      </c>
      <c r="V1197" s="2">
        <f t="shared" si="923"/>
        <v>25.082499209306707</v>
      </c>
      <c r="W1197" s="1">
        <f>VLOOKUP(V1197,Graph!$D$3:$M$50,col)</f>
        <v>6.1000000000000004E-3</v>
      </c>
      <c r="X1197" s="1">
        <f>VLOOKUP(V1197,Graph!$D$3:$M$50,col+1)</f>
        <v>4.8999999999999998E-3</v>
      </c>
      <c r="Y1197" s="1">
        <f t="shared" si="942"/>
        <v>5.3E-3</v>
      </c>
      <c r="Z1197" s="1">
        <f t="shared" si="924"/>
        <v>0.64031666666666653</v>
      </c>
      <c r="AA1197" s="2">
        <f t="shared" si="943"/>
        <v>1.190699999999979</v>
      </c>
      <c r="AB1197" s="1">
        <f t="shared" si="944"/>
        <v>5.354950479064214E-2</v>
      </c>
      <c r="AC1197" s="1">
        <f t="shared" si="945"/>
        <v>1.0965533971599626</v>
      </c>
      <c r="AD1197" s="1">
        <f t="shared" si="946"/>
        <v>1.0965533968966448</v>
      </c>
      <c r="AE1197" s="1">
        <f t="shared" si="947"/>
        <v>1.096553396887324</v>
      </c>
      <c r="AF1197" s="1">
        <f t="shared" si="948"/>
        <v>1.0965533968869945</v>
      </c>
      <c r="AG1197" s="1">
        <f t="shared" si="949"/>
        <v>0.97718361283291588</v>
      </c>
      <c r="AH1197" s="1">
        <f t="shared" si="950"/>
        <v>1.5553414146150049</v>
      </c>
      <c r="AI1197" s="2">
        <f t="shared" si="925"/>
        <v>25.082499150506585</v>
      </c>
      <c r="AJ1197" s="1">
        <f>VLOOKUP(AI1197,Graph!$D$3:$M$50,col)</f>
        <v>6.1000000000000004E-3</v>
      </c>
      <c r="AK1197" s="1">
        <f>VLOOKUP(AI1197,Graph!$D$3:$M$50,col+1)</f>
        <v>4.8999999999999998E-3</v>
      </c>
      <c r="AL1197" s="1">
        <f t="shared" si="951"/>
        <v>5.3E-3</v>
      </c>
      <c r="AM1197" s="1">
        <f t="shared" si="926"/>
        <v>0.64031666666666653</v>
      </c>
      <c r="AN1197" s="2">
        <f t="shared" si="952"/>
        <v>1.190699999999979</v>
      </c>
      <c r="AO1197" s="1">
        <f t="shared" si="953"/>
        <v>5.354950479064214E-2</v>
      </c>
      <c r="AP1197" s="1">
        <f t="shared" si="954"/>
        <v>1.0965533968869827</v>
      </c>
      <c r="AQ1197" s="1">
        <f t="shared" si="955"/>
        <v>1.0965533968869821</v>
      </c>
      <c r="AR1197" s="1">
        <f t="shared" si="956"/>
        <v>1.0965533968869821</v>
      </c>
      <c r="AS1197" s="1">
        <f t="shared" si="957"/>
        <v>1.0965533968869821</v>
      </c>
      <c r="AT1197" s="1">
        <f t="shared" si="958"/>
        <v>0.97718361283291588</v>
      </c>
      <c r="AU1197" s="1">
        <f t="shared" si="959"/>
        <v>1.5553414146149875</v>
      </c>
      <c r="AV1197" s="2">
        <f t="shared" si="960"/>
        <v>1196</v>
      </c>
      <c r="AW1197" s="1">
        <f t="shared" si="961"/>
        <v>1555.3414146149876</v>
      </c>
      <c r="AX1197" s="1">
        <f t="shared" si="962"/>
        <v>0.97718361283291588</v>
      </c>
      <c r="AY1197" s="1">
        <f t="shared" si="963"/>
        <v>1.0965533968869821</v>
      </c>
      <c r="AZ1197" s="1">
        <f t="shared" si="964"/>
        <v>5.3E-3</v>
      </c>
      <c r="BA1197" s="1">
        <f t="shared" si="965"/>
        <v>25.082499150506585</v>
      </c>
    </row>
    <row r="1198" spans="1:53">
      <c r="A1198" s="2">
        <f t="shared" si="930"/>
        <v>1.196999999999979</v>
      </c>
      <c r="B1198" s="1">
        <f t="shared" si="920"/>
        <v>1.269182166666645</v>
      </c>
      <c r="C1198" s="1">
        <f t="shared" si="931"/>
        <v>5.5832540436824042E-2</v>
      </c>
      <c r="D1198" s="1">
        <f t="shared" si="921"/>
        <v>1.1015341091064403</v>
      </c>
      <c r="E1198" s="1">
        <f t="shared" si="929"/>
        <v>1.1015919565449783</v>
      </c>
      <c r="F1198" s="1">
        <f t="shared" si="929"/>
        <v>1.1015941222944978</v>
      </c>
      <c r="G1198" s="1">
        <f t="shared" si="929"/>
        <v>1.101594203356054</v>
      </c>
      <c r="H1198" s="1">
        <f t="shared" si="932"/>
        <v>1.6009798814988379</v>
      </c>
      <c r="I1198" s="1">
        <f t="shared" si="922"/>
        <v>25.32547029300575</v>
      </c>
      <c r="J1198" s="1">
        <f>VLOOKUP($I1198,Graph!$D$3:$M$50,col)</f>
        <v>6.1000000000000004E-3</v>
      </c>
      <c r="K1198" s="1">
        <f>VLOOKUP($I1198,Graph!$D$3:$M$50,col+1)</f>
        <v>4.8999999999999998E-3</v>
      </c>
      <c r="L1198" s="1">
        <f t="shared" si="933"/>
        <v>5.3E-3</v>
      </c>
      <c r="M1198" s="1">
        <f t="shared" si="928"/>
        <v>0.64031666666666653</v>
      </c>
      <c r="N1198" s="1">
        <f t="shared" si="934"/>
        <v>1.1916999999999789</v>
      </c>
      <c r="O1198" s="1">
        <f t="shared" si="935"/>
        <v>5.3551519192561854E-2</v>
      </c>
      <c r="P1198" s="1">
        <f t="shared" si="936"/>
        <v>1.0967318151944154</v>
      </c>
      <c r="Q1198" s="1">
        <f t="shared" si="937"/>
        <v>1.0965639569139567</v>
      </c>
      <c r="R1198" s="1">
        <f t="shared" si="938"/>
        <v>1.0965580199528564</v>
      </c>
      <c r="S1198" s="1">
        <f t="shared" si="939"/>
        <v>1.0965578097950912</v>
      </c>
      <c r="T1198" s="1">
        <f t="shared" si="940"/>
        <v>0.97718906346920964</v>
      </c>
      <c r="U1198" s="1">
        <f t="shared" si="941"/>
        <v>1.557307454884183</v>
      </c>
      <c r="V1198" s="2">
        <f t="shared" si="923"/>
        <v>25.093063270440563</v>
      </c>
      <c r="W1198" s="1">
        <f>VLOOKUP(V1198,Graph!$D$3:$M$50,col)</f>
        <v>6.1000000000000004E-3</v>
      </c>
      <c r="X1198" s="1">
        <f>VLOOKUP(V1198,Graph!$D$3:$M$50,col+1)</f>
        <v>4.8999999999999998E-3</v>
      </c>
      <c r="Y1198" s="1">
        <f t="shared" si="942"/>
        <v>5.3E-3</v>
      </c>
      <c r="Z1198" s="1">
        <f t="shared" si="924"/>
        <v>0.64031666666666653</v>
      </c>
      <c r="AA1198" s="2">
        <f t="shared" si="943"/>
        <v>1.1916999999999789</v>
      </c>
      <c r="AB1198" s="1">
        <f t="shared" si="944"/>
        <v>5.3551519192561854E-2</v>
      </c>
      <c r="AC1198" s="1">
        <f t="shared" si="945"/>
        <v>1.0965578023556657</v>
      </c>
      <c r="AD1198" s="1">
        <f t="shared" si="946"/>
        <v>1.0965578020923157</v>
      </c>
      <c r="AE1198" s="1">
        <f t="shared" si="947"/>
        <v>1.0965578020829929</v>
      </c>
      <c r="AF1198" s="1">
        <f t="shared" si="948"/>
        <v>1.0965578020826627</v>
      </c>
      <c r="AG1198" s="1">
        <f t="shared" si="949"/>
        <v>0.97718906346920964</v>
      </c>
      <c r="AH1198" s="1">
        <f t="shared" si="950"/>
        <v>1.5573074439311605</v>
      </c>
      <c r="AI1198" s="2">
        <f t="shared" si="925"/>
        <v>25.093063211611486</v>
      </c>
      <c r="AJ1198" s="1">
        <f>VLOOKUP(AI1198,Graph!$D$3:$M$50,col)</f>
        <v>6.1000000000000004E-3</v>
      </c>
      <c r="AK1198" s="1">
        <f>VLOOKUP(AI1198,Graph!$D$3:$M$50,col+1)</f>
        <v>4.8999999999999998E-3</v>
      </c>
      <c r="AL1198" s="1">
        <f t="shared" si="951"/>
        <v>5.3E-3</v>
      </c>
      <c r="AM1198" s="1">
        <f t="shared" si="926"/>
        <v>0.64031666666666653</v>
      </c>
      <c r="AN1198" s="2">
        <f t="shared" si="952"/>
        <v>1.1916999999999789</v>
      </c>
      <c r="AO1198" s="1">
        <f t="shared" si="953"/>
        <v>5.3551519192561854E-2</v>
      </c>
      <c r="AP1198" s="1">
        <f t="shared" si="954"/>
        <v>1.0965578020826516</v>
      </c>
      <c r="AQ1198" s="1">
        <f t="shared" si="955"/>
        <v>1.096557802082651</v>
      </c>
      <c r="AR1198" s="1">
        <f t="shared" si="956"/>
        <v>1.0965578020826507</v>
      </c>
      <c r="AS1198" s="1">
        <f t="shared" si="957"/>
        <v>1.096557802082651</v>
      </c>
      <c r="AT1198" s="1">
        <f t="shared" si="958"/>
        <v>0.97718906346920964</v>
      </c>
      <c r="AU1198" s="1">
        <f t="shared" si="959"/>
        <v>1.5573074439311436</v>
      </c>
      <c r="AV1198" s="2">
        <f t="shared" si="960"/>
        <v>1197</v>
      </c>
      <c r="AW1198" s="1">
        <f t="shared" si="961"/>
        <v>1557.3074439311436</v>
      </c>
      <c r="AX1198" s="1">
        <f t="shared" si="962"/>
        <v>0.97718906346920964</v>
      </c>
      <c r="AY1198" s="1">
        <f t="shared" si="963"/>
        <v>1.096557802082651</v>
      </c>
      <c r="AZ1198" s="1">
        <f t="shared" si="964"/>
        <v>5.3E-3</v>
      </c>
      <c r="BA1198" s="1">
        <f t="shared" si="965"/>
        <v>25.093063211611486</v>
      </c>
    </row>
    <row r="1199" spans="1:53">
      <c r="A1199" s="2">
        <f t="shared" si="930"/>
        <v>1.1979999999999789</v>
      </c>
      <c r="B1199" s="1">
        <f t="shared" si="920"/>
        <v>1.2702233333333115</v>
      </c>
      <c r="C1199" s="1">
        <f t="shared" si="931"/>
        <v>5.583422268224892E-2</v>
      </c>
      <c r="D1199" s="1">
        <f t="shared" si="921"/>
        <v>1.1015377145671454</v>
      </c>
      <c r="E1199" s="1">
        <f t="shared" si="929"/>
        <v>1.1015957013034814</v>
      </c>
      <c r="F1199" s="1">
        <f t="shared" si="929"/>
        <v>1.1015978723576632</v>
      </c>
      <c r="G1199" s="1">
        <f t="shared" si="929"/>
        <v>1.1015979536210647</v>
      </c>
      <c r="H1199" s="1">
        <f t="shared" si="932"/>
        <v>1.6029919981118568</v>
      </c>
      <c r="I1199" s="1">
        <f t="shared" si="922"/>
        <v>25.336075561903048</v>
      </c>
      <c r="J1199" s="1">
        <f>VLOOKUP($I1199,Graph!$D$3:$M$50,col)</f>
        <v>6.1000000000000004E-3</v>
      </c>
      <c r="K1199" s="1">
        <f>VLOOKUP($I1199,Graph!$D$3:$M$50,col+1)</f>
        <v>4.8999999999999998E-3</v>
      </c>
      <c r="L1199" s="1">
        <f t="shared" si="933"/>
        <v>5.3E-3</v>
      </c>
      <c r="M1199" s="1">
        <f t="shared" si="928"/>
        <v>0.64031666666666653</v>
      </c>
      <c r="N1199" s="1">
        <f t="shared" si="934"/>
        <v>1.1926999999999788</v>
      </c>
      <c r="O1199" s="1">
        <f t="shared" si="935"/>
        <v>5.3553530329977929E-2</v>
      </c>
      <c r="P1199" s="1">
        <f t="shared" si="936"/>
        <v>1.0967362003731986</v>
      </c>
      <c r="Q1199" s="1">
        <f t="shared" si="937"/>
        <v>1.0965683548937861</v>
      </c>
      <c r="R1199" s="1">
        <f t="shared" si="938"/>
        <v>1.0965624180890174</v>
      </c>
      <c r="S1199" s="1">
        <f t="shared" si="939"/>
        <v>1.0965622079263149</v>
      </c>
      <c r="T1199" s="1">
        <f t="shared" si="940"/>
        <v>0.97719450501605276</v>
      </c>
      <c r="U1199" s="1">
        <f t="shared" si="941"/>
        <v>1.5592743123534063</v>
      </c>
      <c r="V1199" s="2">
        <f t="shared" si="923"/>
        <v>25.103622888437297</v>
      </c>
      <c r="W1199" s="1">
        <f>VLOOKUP(V1199,Graph!$D$3:$M$50,col)</f>
        <v>6.1000000000000004E-3</v>
      </c>
      <c r="X1199" s="1">
        <f>VLOOKUP(V1199,Graph!$D$3:$M$50,col+1)</f>
        <v>4.8999999999999998E-3</v>
      </c>
      <c r="Y1199" s="1">
        <f t="shared" si="942"/>
        <v>5.3E-3</v>
      </c>
      <c r="Z1199" s="1">
        <f t="shared" si="924"/>
        <v>0.64031666666666653</v>
      </c>
      <c r="AA1199" s="2">
        <f t="shared" si="943"/>
        <v>1.1926999999999788</v>
      </c>
      <c r="AB1199" s="1">
        <f t="shared" si="944"/>
        <v>5.3553530329977929E-2</v>
      </c>
      <c r="AC1199" s="1">
        <f t="shared" si="945"/>
        <v>1.0965622004863438</v>
      </c>
      <c r="AD1199" s="1">
        <f t="shared" si="946"/>
        <v>1.0965622002229611</v>
      </c>
      <c r="AE1199" s="1">
        <f t="shared" si="947"/>
        <v>1.096562200213637</v>
      </c>
      <c r="AF1199" s="1">
        <f t="shared" si="948"/>
        <v>1.0965622002133069</v>
      </c>
      <c r="AG1199" s="1">
        <f t="shared" si="949"/>
        <v>0.97719450501605276</v>
      </c>
      <c r="AH1199" s="1">
        <f t="shared" si="950"/>
        <v>1.5592743013857704</v>
      </c>
      <c r="AI1199" s="2">
        <f t="shared" si="925"/>
        <v>25.10362282957928</v>
      </c>
      <c r="AJ1199" s="1">
        <f>VLOOKUP(AI1199,Graph!$D$3:$M$50,col)</f>
        <v>6.1000000000000004E-3</v>
      </c>
      <c r="AK1199" s="1">
        <f>VLOOKUP(AI1199,Graph!$D$3:$M$50,col+1)</f>
        <v>4.8999999999999998E-3</v>
      </c>
      <c r="AL1199" s="1">
        <f t="shared" si="951"/>
        <v>5.3E-3</v>
      </c>
      <c r="AM1199" s="1">
        <f t="shared" si="926"/>
        <v>0.64031666666666653</v>
      </c>
      <c r="AN1199" s="2">
        <f t="shared" si="952"/>
        <v>1.1926999999999788</v>
      </c>
      <c r="AO1199" s="1">
        <f t="shared" si="953"/>
        <v>5.3553530329977929E-2</v>
      </c>
      <c r="AP1199" s="1">
        <f t="shared" si="954"/>
        <v>1.0965622002132951</v>
      </c>
      <c r="AQ1199" s="1">
        <f t="shared" si="955"/>
        <v>1.0965622002132949</v>
      </c>
      <c r="AR1199" s="1">
        <f t="shared" si="956"/>
        <v>1.0965622002132946</v>
      </c>
      <c r="AS1199" s="1">
        <f t="shared" si="957"/>
        <v>1.0965622002132944</v>
      </c>
      <c r="AT1199" s="1">
        <f t="shared" si="958"/>
        <v>0.97719450501605276</v>
      </c>
      <c r="AU1199" s="1">
        <f t="shared" si="959"/>
        <v>1.5592743013857526</v>
      </c>
      <c r="AV1199" s="2">
        <f t="shared" si="960"/>
        <v>1198</v>
      </c>
      <c r="AW1199" s="1">
        <f t="shared" si="961"/>
        <v>1559.2743013857526</v>
      </c>
      <c r="AX1199" s="1">
        <f t="shared" si="962"/>
        <v>0.97719450501605276</v>
      </c>
      <c r="AY1199" s="1">
        <f t="shared" si="963"/>
        <v>1.0965622002132944</v>
      </c>
      <c r="AZ1199" s="1">
        <f t="shared" si="964"/>
        <v>5.3E-3</v>
      </c>
      <c r="BA1199" s="1">
        <f t="shared" si="965"/>
        <v>25.10362282957928</v>
      </c>
    </row>
    <row r="1200" spans="1:53">
      <c r="A1200" s="2">
        <f t="shared" si="930"/>
        <v>1.1989999999999787</v>
      </c>
      <c r="B1200" s="1">
        <f t="shared" si="920"/>
        <v>1.271264499999978</v>
      </c>
      <c r="C1200" s="1">
        <f t="shared" si="931"/>
        <v>5.5835902197433639E-2</v>
      </c>
      <c r="D1200" s="1">
        <f t="shared" si="921"/>
        <v>1.1015413142116</v>
      </c>
      <c r="E1200" s="1">
        <f t="shared" si="929"/>
        <v>1.1015994400367055</v>
      </c>
      <c r="F1200" s="1">
        <f t="shared" si="929"/>
        <v>1.1016016163880098</v>
      </c>
      <c r="G1200" s="1">
        <f t="shared" si="929"/>
        <v>1.1016016978529855</v>
      </c>
      <c r="H1200" s="1">
        <f t="shared" si="932"/>
        <v>1.6050049572822538</v>
      </c>
      <c r="I1200" s="1">
        <f t="shared" si="922"/>
        <v>25.346676395138815</v>
      </c>
      <c r="J1200" s="1">
        <f>VLOOKUP($I1200,Graph!$D$3:$M$50,col)</f>
        <v>6.1000000000000004E-3</v>
      </c>
      <c r="K1200" s="1">
        <f>VLOOKUP($I1200,Graph!$D$3:$M$50,col+1)</f>
        <v>4.8999999999999998E-3</v>
      </c>
      <c r="L1200" s="1">
        <f t="shared" si="933"/>
        <v>5.3E-3</v>
      </c>
      <c r="M1200" s="1">
        <f t="shared" si="928"/>
        <v>0.64031666666666653</v>
      </c>
      <c r="N1200" s="1">
        <f t="shared" si="934"/>
        <v>1.1936999999999787</v>
      </c>
      <c r="O1200" s="1">
        <f t="shared" si="935"/>
        <v>5.3555538210818529E-2</v>
      </c>
      <c r="P1200" s="1">
        <f t="shared" si="936"/>
        <v>1.0967405785215603</v>
      </c>
      <c r="Q1200" s="1">
        <f t="shared" si="937"/>
        <v>1.0965727458256591</v>
      </c>
      <c r="R1200" s="1">
        <f t="shared" si="938"/>
        <v>1.0965668091771199</v>
      </c>
      <c r="S1200" s="1">
        <f t="shared" si="939"/>
        <v>1.0965665990094928</v>
      </c>
      <c r="T1200" s="1">
        <f t="shared" si="940"/>
        <v>0.97719993749616219</v>
      </c>
      <c r="U1200" s="1">
        <f t="shared" si="941"/>
        <v>1.5612419976124099</v>
      </c>
      <c r="V1200" s="2">
        <f t="shared" si="923"/>
        <v>25.114178068895622</v>
      </c>
      <c r="W1200" s="1">
        <f>VLOOKUP(V1200,Graph!$D$3:$M$50,col)</f>
        <v>6.1000000000000004E-3</v>
      </c>
      <c r="X1200" s="1">
        <f>VLOOKUP(V1200,Graph!$D$3:$M$50,col+1)</f>
        <v>4.8999999999999998E-3</v>
      </c>
      <c r="Y1200" s="1">
        <f t="shared" si="942"/>
        <v>5.3E-3</v>
      </c>
      <c r="Z1200" s="1">
        <f t="shared" si="924"/>
        <v>0.64031666666666653</v>
      </c>
      <c r="AA1200" s="2">
        <f t="shared" si="943"/>
        <v>1.1936999999999787</v>
      </c>
      <c r="AB1200" s="1">
        <f t="shared" si="944"/>
        <v>5.3555538210818529E-2</v>
      </c>
      <c r="AC1200" s="1">
        <f t="shared" si="945"/>
        <v>1.0965665915689775</v>
      </c>
      <c r="AD1200" s="1">
        <f t="shared" si="946"/>
        <v>1.0965665913055622</v>
      </c>
      <c r="AE1200" s="1">
        <f t="shared" si="947"/>
        <v>1.0965665912962368</v>
      </c>
      <c r="AF1200" s="1">
        <f t="shared" si="948"/>
        <v>1.0965665912959068</v>
      </c>
      <c r="AG1200" s="1">
        <f t="shared" si="949"/>
        <v>0.97719993749616219</v>
      </c>
      <c r="AH1200" s="1">
        <f t="shared" si="950"/>
        <v>1.5612419866301546</v>
      </c>
      <c r="AI1200" s="2">
        <f t="shared" si="925"/>
        <v>25.114178010008676</v>
      </c>
      <c r="AJ1200" s="1">
        <f>VLOOKUP(AI1200,Graph!$D$3:$M$50,col)</f>
        <v>6.1000000000000004E-3</v>
      </c>
      <c r="AK1200" s="1">
        <f>VLOOKUP(AI1200,Graph!$D$3:$M$50,col+1)</f>
        <v>4.8999999999999998E-3</v>
      </c>
      <c r="AL1200" s="1">
        <f t="shared" si="951"/>
        <v>5.3E-3</v>
      </c>
      <c r="AM1200" s="1">
        <f t="shared" si="926"/>
        <v>0.64031666666666653</v>
      </c>
      <c r="AN1200" s="2">
        <f t="shared" si="952"/>
        <v>1.1936999999999787</v>
      </c>
      <c r="AO1200" s="1">
        <f t="shared" si="953"/>
        <v>5.3555538210818529E-2</v>
      </c>
      <c r="AP1200" s="1">
        <f t="shared" si="954"/>
        <v>1.0965665912958951</v>
      </c>
      <c r="AQ1200" s="1">
        <f t="shared" si="955"/>
        <v>1.0965665912958944</v>
      </c>
      <c r="AR1200" s="1">
        <f t="shared" si="956"/>
        <v>1.0965665912958946</v>
      </c>
      <c r="AS1200" s="1">
        <f t="shared" si="957"/>
        <v>1.0965665912958946</v>
      </c>
      <c r="AT1200" s="1">
        <f t="shared" si="958"/>
        <v>0.97719993749616219</v>
      </c>
      <c r="AU1200" s="1">
        <f t="shared" si="959"/>
        <v>1.561241986630137</v>
      </c>
      <c r="AV1200" s="2">
        <f t="shared" si="960"/>
        <v>1199</v>
      </c>
      <c r="AW1200" s="1">
        <f t="shared" si="961"/>
        <v>1561.241986630137</v>
      </c>
      <c r="AX1200" s="1">
        <f t="shared" si="962"/>
        <v>0.97719993749616219</v>
      </c>
      <c r="AY1200" s="1">
        <f t="shared" si="963"/>
        <v>1.0965665912958946</v>
      </c>
      <c r="AZ1200" s="1">
        <f t="shared" si="964"/>
        <v>5.3E-3</v>
      </c>
      <c r="BA1200" s="1">
        <f t="shared" si="965"/>
        <v>25.114178010008676</v>
      </c>
    </row>
    <row r="1201" spans="1:53">
      <c r="A1201" s="2">
        <f t="shared" si="930"/>
        <v>1.1999999999999786</v>
      </c>
      <c r="B1201" s="1">
        <f t="shared" si="920"/>
        <v>1.2723056666666446</v>
      </c>
      <c r="C1201" s="1">
        <f t="shared" si="931"/>
        <v>5.5837578989018873E-2</v>
      </c>
      <c r="D1201" s="1">
        <f t="shared" si="921"/>
        <v>1.1015449080538653</v>
      </c>
      <c r="E1201" s="1">
        <f t="shared" ref="E1201:G1220" si="966">SQRT(D1201-($C1201*D1201-POWER(D1201,1/3)+1)/($C1201-POWER(D1201,-2/3)/3))</f>
        <v>1.10160317275918</v>
      </c>
      <c r="F1201" s="1">
        <f t="shared" si="966"/>
        <v>1.1016053544000826</v>
      </c>
      <c r="G1201" s="1">
        <f t="shared" si="966"/>
        <v>1.1016054360663607</v>
      </c>
      <c r="H1201" s="1">
        <f t="shared" si="932"/>
        <v>1.6070187586574047</v>
      </c>
      <c r="I1201" s="1">
        <f t="shared" si="922"/>
        <v>25.35727279827212</v>
      </c>
      <c r="J1201" s="1">
        <f>VLOOKUP($I1201,Graph!$D$3:$M$50,col)</f>
        <v>6.1000000000000004E-3</v>
      </c>
      <c r="K1201" s="1">
        <f>VLOOKUP($I1201,Graph!$D$3:$M$50,col+1)</f>
        <v>4.8999999999999998E-3</v>
      </c>
      <c r="L1201" s="1">
        <f t="shared" si="933"/>
        <v>5.3E-3</v>
      </c>
      <c r="M1201" s="1">
        <f t="shared" si="928"/>
        <v>0.64031666666666653</v>
      </c>
      <c r="N1201" s="1">
        <f t="shared" si="934"/>
        <v>1.1946999999999786</v>
      </c>
      <c r="O1201" s="1">
        <f t="shared" si="935"/>
        <v>5.3557542842986083E-2</v>
      </c>
      <c r="P1201" s="1">
        <f t="shared" si="936"/>
        <v>1.0967449496563908</v>
      </c>
      <c r="Q1201" s="1">
        <f t="shared" si="937"/>
        <v>1.0965771297265026</v>
      </c>
      <c r="R1201" s="1">
        <f t="shared" si="938"/>
        <v>1.0965711932340902</v>
      </c>
      <c r="S1201" s="1">
        <f t="shared" si="939"/>
        <v>1.0965709830615522</v>
      </c>
      <c r="T1201" s="1">
        <f t="shared" si="940"/>
        <v>0.9772053609321798</v>
      </c>
      <c r="U1201" s="1">
        <f t="shared" si="941"/>
        <v>1.5632105103129581</v>
      </c>
      <c r="V1201" s="2">
        <f t="shared" si="923"/>
        <v>25.124728817402545</v>
      </c>
      <c r="W1201" s="1">
        <f>VLOOKUP(V1201,Graph!$D$3:$M$50,col)</f>
        <v>6.1000000000000004E-3</v>
      </c>
      <c r="X1201" s="1">
        <f>VLOOKUP(V1201,Graph!$D$3:$M$50,col+1)</f>
        <v>4.8999999999999998E-3</v>
      </c>
      <c r="Y1201" s="1">
        <f t="shared" si="942"/>
        <v>5.3E-3</v>
      </c>
      <c r="Z1201" s="1">
        <f t="shared" si="924"/>
        <v>0.64031666666666653</v>
      </c>
      <c r="AA1201" s="2">
        <f t="shared" si="943"/>
        <v>1.1946999999999786</v>
      </c>
      <c r="AB1201" s="1">
        <f t="shared" si="944"/>
        <v>5.3557542842986083E-2</v>
      </c>
      <c r="AC1201" s="1">
        <f t="shared" si="945"/>
        <v>1.0965709756204931</v>
      </c>
      <c r="AD1201" s="1">
        <f t="shared" si="946"/>
        <v>1.0965709753570458</v>
      </c>
      <c r="AE1201" s="1">
        <f t="shared" si="947"/>
        <v>1.0965709753477189</v>
      </c>
      <c r="AF1201" s="1">
        <f t="shared" si="948"/>
        <v>1.0965709753473885</v>
      </c>
      <c r="AG1201" s="1">
        <f t="shared" si="949"/>
        <v>0.9772053609321798</v>
      </c>
      <c r="AH1201" s="1">
        <f t="shared" si="950"/>
        <v>1.563210499316076</v>
      </c>
      <c r="AI1201" s="2">
        <f t="shared" si="925"/>
        <v>25.124728758486683</v>
      </c>
      <c r="AJ1201" s="1">
        <f>VLOOKUP(AI1201,Graph!$D$3:$M$50,col)</f>
        <v>6.1000000000000004E-3</v>
      </c>
      <c r="AK1201" s="1">
        <f>VLOOKUP(AI1201,Graph!$D$3:$M$50,col+1)</f>
        <v>4.8999999999999998E-3</v>
      </c>
      <c r="AL1201" s="1">
        <f t="shared" si="951"/>
        <v>5.3E-3</v>
      </c>
      <c r="AM1201" s="1">
        <f t="shared" si="926"/>
        <v>0.64031666666666653</v>
      </c>
      <c r="AN1201" s="2">
        <f t="shared" si="952"/>
        <v>1.1946999999999786</v>
      </c>
      <c r="AO1201" s="1">
        <f t="shared" si="953"/>
        <v>5.3557542842986083E-2</v>
      </c>
      <c r="AP1201" s="1">
        <f t="shared" si="954"/>
        <v>1.0965709753473767</v>
      </c>
      <c r="AQ1201" s="1">
        <f t="shared" si="955"/>
        <v>1.0965709753473762</v>
      </c>
      <c r="AR1201" s="1">
        <f t="shared" si="956"/>
        <v>1.0965709753473762</v>
      </c>
      <c r="AS1201" s="1">
        <f t="shared" si="957"/>
        <v>1.0965709753473762</v>
      </c>
      <c r="AT1201" s="1">
        <f t="shared" si="958"/>
        <v>0.9772053609321798</v>
      </c>
      <c r="AU1201" s="1">
        <f t="shared" si="959"/>
        <v>1.5632104993160585</v>
      </c>
      <c r="AV1201" s="2">
        <f t="shared" si="960"/>
        <v>1200</v>
      </c>
      <c r="AW1201" s="1">
        <f t="shared" si="961"/>
        <v>1563.2104993160585</v>
      </c>
      <c r="AX1201" s="1">
        <f t="shared" si="962"/>
        <v>0.9772053609321798</v>
      </c>
      <c r="AY1201" s="1">
        <f t="shared" si="963"/>
        <v>1.0965709753473762</v>
      </c>
      <c r="AZ1201" s="1">
        <f t="shared" si="964"/>
        <v>5.3E-3</v>
      </c>
      <c r="BA1201" s="1">
        <f t="shared" si="965"/>
        <v>25.124728758486683</v>
      </c>
    </row>
    <row r="1202" spans="1:53">
      <c r="A1202" s="2">
        <f t="shared" si="930"/>
        <v>1.2009999999999785</v>
      </c>
      <c r="B1202" s="1">
        <f t="shared" si="920"/>
        <v>1.2733468333333111</v>
      </c>
      <c r="C1202" s="1">
        <f t="shared" si="931"/>
        <v>5.5839253063623813E-2</v>
      </c>
      <c r="D1202" s="1">
        <f t="shared" si="921"/>
        <v>1.1015484961079576</v>
      </c>
      <c r="E1202" s="1">
        <f t="shared" si="966"/>
        <v>1.1016068994853874</v>
      </c>
      <c r="F1202" s="1">
        <f t="shared" si="966"/>
        <v>1.1016090864083794</v>
      </c>
      <c r="G1202" s="1">
        <f t="shared" si="966"/>
        <v>1.1016091682756906</v>
      </c>
      <c r="H1202" s="1">
        <f t="shared" si="932"/>
        <v>1.6090334018851309</v>
      </c>
      <c r="I1202" s="1">
        <f t="shared" si="922"/>
        <v>25.367864776850407</v>
      </c>
      <c r="J1202" s="1">
        <f>VLOOKUP($I1202,Graph!$D$3:$M$50,col)</f>
        <v>6.1000000000000004E-3</v>
      </c>
      <c r="K1202" s="1">
        <f>VLOOKUP($I1202,Graph!$D$3:$M$50,col+1)</f>
        <v>4.8999999999999998E-3</v>
      </c>
      <c r="L1202" s="1">
        <f t="shared" si="933"/>
        <v>5.3E-3</v>
      </c>
      <c r="M1202" s="1">
        <f t="shared" si="928"/>
        <v>0.64031666666666653</v>
      </c>
      <c r="N1202" s="1">
        <f t="shared" si="934"/>
        <v>1.1956999999999784</v>
      </c>
      <c r="O1202" s="1">
        <f t="shared" si="935"/>
        <v>5.3559544234357499E-2</v>
      </c>
      <c r="P1202" s="1">
        <f t="shared" si="936"/>
        <v>1.096749313794529</v>
      </c>
      <c r="Q1202" s="1">
        <f t="shared" si="937"/>
        <v>1.0965815066131879</v>
      </c>
      <c r="R1202" s="1">
        <f t="shared" si="938"/>
        <v>1.0965755702767999</v>
      </c>
      <c r="S1202" s="1">
        <f t="shared" si="939"/>
        <v>1.0965753600993648</v>
      </c>
      <c r="T1202" s="1">
        <f t="shared" si="940"/>
        <v>0.977210775346672</v>
      </c>
      <c r="U1202" s="1">
        <f t="shared" si="941"/>
        <v>1.5651798501072522</v>
      </c>
      <c r="V1202" s="2">
        <f t="shared" si="923"/>
        <v>25.13527513953332</v>
      </c>
      <c r="W1202" s="1">
        <f>VLOOKUP(V1202,Graph!$D$3:$M$50,col)</f>
        <v>6.1000000000000004E-3</v>
      </c>
      <c r="X1202" s="1">
        <f>VLOOKUP(V1202,Graph!$D$3:$M$50,col+1)</f>
        <v>4.8999999999999998E-3</v>
      </c>
      <c r="Y1202" s="1">
        <f t="shared" si="942"/>
        <v>5.3E-3</v>
      </c>
      <c r="Z1202" s="1">
        <f t="shared" si="924"/>
        <v>0.64031666666666653</v>
      </c>
      <c r="AA1202" s="2">
        <f t="shared" si="943"/>
        <v>1.1956999999999784</v>
      </c>
      <c r="AB1202" s="1">
        <f t="shared" si="944"/>
        <v>5.3559544234357499E-2</v>
      </c>
      <c r="AC1202" s="1">
        <f t="shared" si="945"/>
        <v>1.096575352657764</v>
      </c>
      <c r="AD1202" s="1">
        <f t="shared" si="946"/>
        <v>1.0965753523942841</v>
      </c>
      <c r="AE1202" s="1">
        <f t="shared" si="947"/>
        <v>1.0965753523849551</v>
      </c>
      <c r="AF1202" s="1">
        <f t="shared" si="948"/>
        <v>1.0965753523846249</v>
      </c>
      <c r="AG1202" s="1">
        <f t="shared" si="949"/>
        <v>0.977210775346672</v>
      </c>
      <c r="AH1202" s="1">
        <f t="shared" si="950"/>
        <v>1.5651798390957377</v>
      </c>
      <c r="AI1202" s="2">
        <f t="shared" si="925"/>
        <v>25.135275080588563</v>
      </c>
      <c r="AJ1202" s="1">
        <f>VLOOKUP(AI1202,Graph!$D$3:$M$50,col)</f>
        <v>6.1000000000000004E-3</v>
      </c>
      <c r="AK1202" s="1">
        <f>VLOOKUP(AI1202,Graph!$D$3:$M$50,col+1)</f>
        <v>4.8999999999999998E-3</v>
      </c>
      <c r="AL1202" s="1">
        <f t="shared" si="951"/>
        <v>5.3E-3</v>
      </c>
      <c r="AM1202" s="1">
        <f t="shared" si="926"/>
        <v>0.64031666666666653</v>
      </c>
      <c r="AN1202" s="2">
        <f t="shared" si="952"/>
        <v>1.1956999999999784</v>
      </c>
      <c r="AO1202" s="1">
        <f t="shared" si="953"/>
        <v>5.3559544234357499E-2</v>
      </c>
      <c r="AP1202" s="1">
        <f t="shared" si="954"/>
        <v>1.0965753523846131</v>
      </c>
      <c r="AQ1202" s="1">
        <f t="shared" si="955"/>
        <v>1.0965753523846127</v>
      </c>
      <c r="AR1202" s="1">
        <f t="shared" si="956"/>
        <v>1.0965753523846129</v>
      </c>
      <c r="AS1202" s="1">
        <f t="shared" si="957"/>
        <v>1.0965753523846129</v>
      </c>
      <c r="AT1202" s="1">
        <f t="shared" si="958"/>
        <v>0.977210775346672</v>
      </c>
      <c r="AU1202" s="1">
        <f t="shared" si="959"/>
        <v>1.5651798390957206</v>
      </c>
      <c r="AV1202" s="2">
        <f t="shared" si="960"/>
        <v>1201</v>
      </c>
      <c r="AW1202" s="1">
        <f t="shared" si="961"/>
        <v>1565.1798390957206</v>
      </c>
      <c r="AX1202" s="1">
        <f t="shared" si="962"/>
        <v>0.977210775346672</v>
      </c>
      <c r="AY1202" s="1">
        <f t="shared" si="963"/>
        <v>1.0965753523846129</v>
      </c>
      <c r="AZ1202" s="1">
        <f t="shared" si="964"/>
        <v>5.3E-3</v>
      </c>
      <c r="BA1202" s="1">
        <f t="shared" si="965"/>
        <v>25.135275080588563</v>
      </c>
    </row>
    <row r="1203" spans="1:53">
      <c r="A1203" s="2">
        <f t="shared" si="930"/>
        <v>1.2019999999999784</v>
      </c>
      <c r="B1203" s="1">
        <f t="shared" si="920"/>
        <v>1.2743879999999776</v>
      </c>
      <c r="C1203" s="1">
        <f t="shared" si="931"/>
        <v>5.5840924427846189E-2</v>
      </c>
      <c r="D1203" s="1">
        <f t="shared" si="921"/>
        <v>1.1015520783878481</v>
      </c>
      <c r="E1203" s="1">
        <f t="shared" si="966"/>
        <v>1.1016106202297635</v>
      </c>
      <c r="F1203" s="1">
        <f t="shared" si="966"/>
        <v>1.1016128124273528</v>
      </c>
      <c r="G1203" s="1">
        <f t="shared" si="966"/>
        <v>1.1016128944954264</v>
      </c>
      <c r="H1203" s="1">
        <f t="shared" si="932"/>
        <v>1.6110488866136912</v>
      </c>
      <c r="I1203" s="1">
        <f t="shared" si="922"/>
        <v>25.378452336409584</v>
      </c>
      <c r="J1203" s="1">
        <f>VLOOKUP($I1203,Graph!$D$3:$M$50,col)</f>
        <v>6.1000000000000004E-3</v>
      </c>
      <c r="K1203" s="1">
        <f>VLOOKUP($I1203,Graph!$D$3:$M$50,col+1)</f>
        <v>4.8999999999999998E-3</v>
      </c>
      <c r="L1203" s="1">
        <f t="shared" si="933"/>
        <v>5.3E-3</v>
      </c>
      <c r="M1203" s="1">
        <f t="shared" si="928"/>
        <v>0.64031666666666653</v>
      </c>
      <c r="N1203" s="1">
        <f t="shared" si="934"/>
        <v>1.1966999999999783</v>
      </c>
      <c r="O1203" s="1">
        <f t="shared" si="935"/>
        <v>5.3561542392784281E-2</v>
      </c>
      <c r="P1203" s="1">
        <f t="shared" si="936"/>
        <v>1.0967536709527574</v>
      </c>
      <c r="Q1203" s="1">
        <f t="shared" si="937"/>
        <v>1.0965858765025351</v>
      </c>
      <c r="R1203" s="1">
        <f t="shared" si="938"/>
        <v>1.096579940322068</v>
      </c>
      <c r="S1203" s="1">
        <f t="shared" si="939"/>
        <v>1.0965797301397493</v>
      </c>
      <c r="T1203" s="1">
        <f t="shared" si="940"/>
        <v>0.97721618076213002</v>
      </c>
      <c r="U1203" s="1">
        <f t="shared" si="941"/>
        <v>1.5671500166479329</v>
      </c>
      <c r="V1203" s="2">
        <f t="shared" si="923"/>
        <v>25.145817040851568</v>
      </c>
      <c r="W1203" s="1">
        <f>VLOOKUP(V1203,Graph!$D$3:$M$50,col)</f>
        <v>6.1000000000000004E-3</v>
      </c>
      <c r="X1203" s="1">
        <f>VLOOKUP(V1203,Graph!$D$3:$M$50,col+1)</f>
        <v>4.8999999999999998E-3</v>
      </c>
      <c r="Y1203" s="1">
        <f t="shared" si="942"/>
        <v>5.3E-3</v>
      </c>
      <c r="Z1203" s="1">
        <f t="shared" si="924"/>
        <v>0.64031666666666653</v>
      </c>
      <c r="AA1203" s="2">
        <f t="shared" si="943"/>
        <v>1.1966999999999783</v>
      </c>
      <c r="AB1203" s="1">
        <f t="shared" si="944"/>
        <v>5.3561542392784281E-2</v>
      </c>
      <c r="AC1203" s="1">
        <f t="shared" si="945"/>
        <v>1.0965797226976071</v>
      </c>
      <c r="AD1203" s="1">
        <f t="shared" si="946"/>
        <v>1.0965797224340952</v>
      </c>
      <c r="AE1203" s="1">
        <f t="shared" si="947"/>
        <v>1.0965797224247649</v>
      </c>
      <c r="AF1203" s="1">
        <f t="shared" si="948"/>
        <v>1.0965797224244342</v>
      </c>
      <c r="AG1203" s="1">
        <f t="shared" si="949"/>
        <v>0.97721618076213002</v>
      </c>
      <c r="AH1203" s="1">
        <f t="shared" si="950"/>
        <v>1.5671500056217798</v>
      </c>
      <c r="AI1203" s="2">
        <f t="shared" si="925"/>
        <v>25.145816981877932</v>
      </c>
      <c r="AJ1203" s="1">
        <f>VLOOKUP(AI1203,Graph!$D$3:$M$50,col)</f>
        <v>6.1000000000000004E-3</v>
      </c>
      <c r="AK1203" s="1">
        <f>VLOOKUP(AI1203,Graph!$D$3:$M$50,col+1)</f>
        <v>4.8999999999999998E-3</v>
      </c>
      <c r="AL1203" s="1">
        <f t="shared" si="951"/>
        <v>5.3E-3</v>
      </c>
      <c r="AM1203" s="1">
        <f t="shared" si="926"/>
        <v>0.64031666666666653</v>
      </c>
      <c r="AN1203" s="2">
        <f t="shared" si="952"/>
        <v>1.1966999999999783</v>
      </c>
      <c r="AO1203" s="1">
        <f t="shared" si="953"/>
        <v>5.3561542392784281E-2</v>
      </c>
      <c r="AP1203" s="1">
        <f t="shared" si="954"/>
        <v>1.0965797224244225</v>
      </c>
      <c r="AQ1203" s="1">
        <f t="shared" si="955"/>
        <v>1.0965797224244223</v>
      </c>
      <c r="AR1203" s="1">
        <f t="shared" si="956"/>
        <v>1.0965797224244223</v>
      </c>
      <c r="AS1203" s="1">
        <f t="shared" si="957"/>
        <v>1.0965797224244223</v>
      </c>
      <c r="AT1203" s="1">
        <f t="shared" si="958"/>
        <v>0.97721618076213002</v>
      </c>
      <c r="AU1203" s="1">
        <f t="shared" si="959"/>
        <v>1.5671500056217622</v>
      </c>
      <c r="AV1203" s="2">
        <f t="shared" si="960"/>
        <v>1202</v>
      </c>
      <c r="AW1203" s="1">
        <f t="shared" si="961"/>
        <v>1567.1500056217621</v>
      </c>
      <c r="AX1203" s="1">
        <f t="shared" si="962"/>
        <v>0.97721618076213002</v>
      </c>
      <c r="AY1203" s="1">
        <f t="shared" si="963"/>
        <v>1.0965797224244223</v>
      </c>
      <c r="AZ1203" s="1">
        <f t="shared" si="964"/>
        <v>5.3E-3</v>
      </c>
      <c r="BA1203" s="1">
        <f t="shared" si="965"/>
        <v>25.145816981877932</v>
      </c>
    </row>
    <row r="1204" spans="1:53">
      <c r="A1204" s="2">
        <f t="shared" si="930"/>
        <v>1.2029999999999783</v>
      </c>
      <c r="B1204" s="1">
        <f t="shared" si="920"/>
        <v>1.2754291666666442</v>
      </c>
      <c r="C1204" s="1">
        <f t="shared" si="931"/>
        <v>5.584259308826247E-2</v>
      </c>
      <c r="D1204" s="1">
        <f t="shared" si="921"/>
        <v>1.1015556549074625</v>
      </c>
      <c r="E1204" s="1">
        <f t="shared" si="966"/>
        <v>1.101614335006698</v>
      </c>
      <c r="F1204" s="1">
        <f t="shared" si="966"/>
        <v>1.1016165324714078</v>
      </c>
      <c r="G1204" s="1">
        <f t="shared" si="966"/>
        <v>1.1016166147399753</v>
      </c>
      <c r="H1204" s="1">
        <f t="shared" si="932"/>
        <v>1.6130652124917895</v>
      </c>
      <c r="I1204" s="1">
        <f t="shared" si="922"/>
        <v>25.389035482474014</v>
      </c>
      <c r="J1204" s="1">
        <f>VLOOKUP($I1204,Graph!$D$3:$M$50,col)</f>
        <v>6.1000000000000004E-3</v>
      </c>
      <c r="K1204" s="1">
        <f>VLOOKUP($I1204,Graph!$D$3:$M$50,col+1)</f>
        <v>4.8999999999999998E-3</v>
      </c>
      <c r="L1204" s="1">
        <f t="shared" si="933"/>
        <v>5.3E-3</v>
      </c>
      <c r="M1204" s="1">
        <f t="shared" si="928"/>
        <v>0.64031666666666653</v>
      </c>
      <c r="N1204" s="1">
        <f t="shared" si="934"/>
        <v>1.1976999999999782</v>
      </c>
      <c r="O1204" s="1">
        <f t="shared" si="935"/>
        <v>5.3563537326092515E-2</v>
      </c>
      <c r="P1204" s="1">
        <f t="shared" si="936"/>
        <v>1.0967580211478065</v>
      </c>
      <c r="Q1204" s="1">
        <f t="shared" si="937"/>
        <v>1.0965902394113074</v>
      </c>
      <c r="R1204" s="1">
        <f t="shared" si="938"/>
        <v>1.0965843033866591</v>
      </c>
      <c r="S1204" s="1">
        <f t="shared" si="939"/>
        <v>1.0965840931994701</v>
      </c>
      <c r="T1204" s="1">
        <f t="shared" si="940"/>
        <v>0.97722157720097025</v>
      </c>
      <c r="U1204" s="1">
        <f t="shared" si="941"/>
        <v>1.5691210095880772</v>
      </c>
      <c r="V1204" s="2">
        <f t="shared" si="923"/>
        <v>25.156354526909251</v>
      </c>
      <c r="W1204" s="1">
        <f>VLOOKUP(V1204,Graph!$D$3:$M$50,col)</f>
        <v>6.1000000000000004E-3</v>
      </c>
      <c r="X1204" s="1">
        <f>VLOOKUP(V1204,Graph!$D$3:$M$50,col+1)</f>
        <v>4.8999999999999998E-3</v>
      </c>
      <c r="Y1204" s="1">
        <f t="shared" si="942"/>
        <v>5.3E-3</v>
      </c>
      <c r="Z1204" s="1">
        <f t="shared" si="924"/>
        <v>0.64031666666666653</v>
      </c>
      <c r="AA1204" s="2">
        <f t="shared" si="943"/>
        <v>1.1976999999999782</v>
      </c>
      <c r="AB1204" s="1">
        <f t="shared" si="944"/>
        <v>5.3563537326092515E-2</v>
      </c>
      <c r="AC1204" s="1">
        <f t="shared" si="945"/>
        <v>1.0965840857567875</v>
      </c>
      <c r="AD1204" s="1">
        <f t="shared" si="946"/>
        <v>1.0965840854932434</v>
      </c>
      <c r="AE1204" s="1">
        <f t="shared" si="947"/>
        <v>1.0965840854839115</v>
      </c>
      <c r="AF1204" s="1">
        <f t="shared" si="948"/>
        <v>1.0965840854835811</v>
      </c>
      <c r="AG1204" s="1">
        <f t="shared" si="949"/>
        <v>0.97722157720097025</v>
      </c>
      <c r="AH1204" s="1">
        <f t="shared" si="950"/>
        <v>1.5691209985472792</v>
      </c>
      <c r="AI1204" s="2">
        <f t="shared" si="925"/>
        <v>25.156354467906738</v>
      </c>
      <c r="AJ1204" s="1">
        <f>VLOOKUP(AI1204,Graph!$D$3:$M$50,col)</f>
        <v>6.1000000000000004E-3</v>
      </c>
      <c r="AK1204" s="1">
        <f>VLOOKUP(AI1204,Graph!$D$3:$M$50,col+1)</f>
        <v>4.8999999999999998E-3</v>
      </c>
      <c r="AL1204" s="1">
        <f t="shared" si="951"/>
        <v>5.3E-3</v>
      </c>
      <c r="AM1204" s="1">
        <f t="shared" si="926"/>
        <v>0.64031666666666653</v>
      </c>
      <c r="AN1204" s="2">
        <f t="shared" si="952"/>
        <v>1.1976999999999782</v>
      </c>
      <c r="AO1204" s="1">
        <f t="shared" si="953"/>
        <v>5.3563537326092515E-2</v>
      </c>
      <c r="AP1204" s="1">
        <f t="shared" si="954"/>
        <v>1.0965840854835693</v>
      </c>
      <c r="AQ1204" s="1">
        <f t="shared" si="955"/>
        <v>1.0965840854835691</v>
      </c>
      <c r="AR1204" s="1">
        <f t="shared" si="956"/>
        <v>1.0965840854835689</v>
      </c>
      <c r="AS1204" s="1">
        <f t="shared" si="957"/>
        <v>1.0965840854835689</v>
      </c>
      <c r="AT1204" s="1">
        <f t="shared" si="958"/>
        <v>0.97722157720097025</v>
      </c>
      <c r="AU1204" s="1">
        <f t="shared" si="959"/>
        <v>1.5691209985472616</v>
      </c>
      <c r="AV1204" s="2">
        <f t="shared" si="960"/>
        <v>1203</v>
      </c>
      <c r="AW1204" s="1">
        <f t="shared" si="961"/>
        <v>1569.1209985472617</v>
      </c>
      <c r="AX1204" s="1">
        <f t="shared" si="962"/>
        <v>0.97722157720097025</v>
      </c>
      <c r="AY1204" s="1">
        <f t="shared" si="963"/>
        <v>1.0965840854835689</v>
      </c>
      <c r="AZ1204" s="1">
        <f t="shared" si="964"/>
        <v>5.3E-3</v>
      </c>
      <c r="BA1204" s="1">
        <f t="shared" si="965"/>
        <v>25.156354467906738</v>
      </c>
    </row>
    <row r="1205" spans="1:53">
      <c r="A1205" s="2">
        <f t="shared" si="930"/>
        <v>1.2039999999999782</v>
      </c>
      <c r="B1205" s="1">
        <f t="shared" si="920"/>
        <v>1.2764703333333107</v>
      </c>
      <c r="C1205" s="1">
        <f t="shared" si="931"/>
        <v>5.5844259051427807E-2</v>
      </c>
      <c r="D1205" s="1">
        <f t="shared" si="921"/>
        <v>1.101559225680683</v>
      </c>
      <c r="E1205" s="1">
        <f t="shared" si="966"/>
        <v>1.1016180438305345</v>
      </c>
      <c r="F1205" s="1">
        <f t="shared" si="966"/>
        <v>1.1016202465549034</v>
      </c>
      <c r="G1205" s="1">
        <f t="shared" si="966"/>
        <v>1.1016203290236959</v>
      </c>
      <c r="H1205" s="1">
        <f t="shared" si="932"/>
        <v>1.6150823791685647</v>
      </c>
      <c r="I1205" s="1">
        <f t="shared" si="922"/>
        <v>25.399614220556561</v>
      </c>
      <c r="J1205" s="1">
        <f>VLOOKUP($I1205,Graph!$D$3:$M$50,col)</f>
        <v>6.1000000000000004E-3</v>
      </c>
      <c r="K1205" s="1">
        <f>VLOOKUP($I1205,Graph!$D$3:$M$50,col+1)</f>
        <v>4.8999999999999998E-3</v>
      </c>
      <c r="L1205" s="1">
        <f t="shared" si="933"/>
        <v>5.3E-3</v>
      </c>
      <c r="M1205" s="1">
        <f t="shared" si="928"/>
        <v>0.64031666666666653</v>
      </c>
      <c r="N1205" s="1">
        <f t="shared" si="934"/>
        <v>1.1986999999999781</v>
      </c>
      <c r="O1205" s="1">
        <f t="shared" si="935"/>
        <v>5.3565529042083171E-2</v>
      </c>
      <c r="P1205" s="1">
        <f t="shared" si="936"/>
        <v>1.0967623643963529</v>
      </c>
      <c r="Q1205" s="1">
        <f t="shared" si="937"/>
        <v>1.0965945953562173</v>
      </c>
      <c r="R1205" s="1">
        <f t="shared" si="938"/>
        <v>1.0965886594872845</v>
      </c>
      <c r="S1205" s="1">
        <f t="shared" si="939"/>
        <v>1.0965884492952387</v>
      </c>
      <c r="T1205" s="1">
        <f t="shared" si="940"/>
        <v>0.97722696468553527</v>
      </c>
      <c r="U1205" s="1">
        <f t="shared" si="941"/>
        <v>1.5710928285812</v>
      </c>
      <c r="V1205" s="2">
        <f t="shared" si="923"/>
        <v>25.166887603246728</v>
      </c>
      <c r="W1205" s="1">
        <f>VLOOKUP(V1205,Graph!$D$3:$M$50,col)</f>
        <v>6.1000000000000004E-3</v>
      </c>
      <c r="X1205" s="1">
        <f>VLOOKUP(V1205,Graph!$D$3:$M$50,col+1)</f>
        <v>4.8999999999999998E-3</v>
      </c>
      <c r="Y1205" s="1">
        <f t="shared" si="942"/>
        <v>5.3E-3</v>
      </c>
      <c r="Z1205" s="1">
        <f t="shared" si="924"/>
        <v>0.64031666666666653</v>
      </c>
      <c r="AA1205" s="2">
        <f t="shared" si="943"/>
        <v>1.1986999999999781</v>
      </c>
      <c r="AB1205" s="1">
        <f t="shared" si="944"/>
        <v>5.3565529042083171E-2</v>
      </c>
      <c r="AC1205" s="1">
        <f t="shared" si="945"/>
        <v>1.0965884418520169</v>
      </c>
      <c r="AD1205" s="1">
        <f t="shared" si="946"/>
        <v>1.0965884415884408</v>
      </c>
      <c r="AE1205" s="1">
        <f t="shared" si="947"/>
        <v>1.096588441579107</v>
      </c>
      <c r="AF1205" s="1">
        <f t="shared" si="948"/>
        <v>1.0965884415787763</v>
      </c>
      <c r="AG1205" s="1">
        <f t="shared" si="949"/>
        <v>0.97722696468553527</v>
      </c>
      <c r="AH1205" s="1">
        <f t="shared" si="950"/>
        <v>1.5710928175257504</v>
      </c>
      <c r="AI1205" s="2">
        <f t="shared" si="925"/>
        <v>25.16688754421536</v>
      </c>
      <c r="AJ1205" s="1">
        <f>VLOOKUP(AI1205,Graph!$D$3:$M$50,col)</f>
        <v>6.1000000000000004E-3</v>
      </c>
      <c r="AK1205" s="1">
        <f>VLOOKUP(AI1205,Graph!$D$3:$M$50,col+1)</f>
        <v>4.8999999999999998E-3</v>
      </c>
      <c r="AL1205" s="1">
        <f t="shared" si="951"/>
        <v>5.3E-3</v>
      </c>
      <c r="AM1205" s="1">
        <f t="shared" si="926"/>
        <v>0.64031666666666653</v>
      </c>
      <c r="AN1205" s="2">
        <f t="shared" si="952"/>
        <v>1.1986999999999781</v>
      </c>
      <c r="AO1205" s="1">
        <f t="shared" si="953"/>
        <v>5.3565529042083171E-2</v>
      </c>
      <c r="AP1205" s="1">
        <f t="shared" si="954"/>
        <v>1.0965884415787648</v>
      </c>
      <c r="AQ1205" s="1">
        <f t="shared" si="955"/>
        <v>1.0965884415787643</v>
      </c>
      <c r="AR1205" s="1">
        <f t="shared" si="956"/>
        <v>1.0965884415787643</v>
      </c>
      <c r="AS1205" s="1">
        <f t="shared" si="957"/>
        <v>1.0965884415787643</v>
      </c>
      <c r="AT1205" s="1">
        <f t="shared" si="958"/>
        <v>0.97722696468553527</v>
      </c>
      <c r="AU1205" s="1">
        <f t="shared" si="959"/>
        <v>1.571092817525733</v>
      </c>
      <c r="AV1205" s="2">
        <f t="shared" si="960"/>
        <v>1204</v>
      </c>
      <c r="AW1205" s="1">
        <f t="shared" si="961"/>
        <v>1571.0928175257332</v>
      </c>
      <c r="AX1205" s="1">
        <f t="shared" si="962"/>
        <v>0.97722696468553527</v>
      </c>
      <c r="AY1205" s="1">
        <f t="shared" si="963"/>
        <v>1.0965884415787643</v>
      </c>
      <c r="AZ1205" s="1">
        <f t="shared" si="964"/>
        <v>5.3E-3</v>
      </c>
      <c r="BA1205" s="1">
        <f t="shared" si="965"/>
        <v>25.16688754421536</v>
      </c>
    </row>
    <row r="1206" spans="1:53">
      <c r="A1206" s="2">
        <f t="shared" si="930"/>
        <v>1.2049999999999781</v>
      </c>
      <c r="B1206" s="1">
        <f t="shared" si="920"/>
        <v>1.2775114999999773</v>
      </c>
      <c r="C1206" s="1">
        <f t="shared" si="931"/>
        <v>5.5845922323876161E-2</v>
      </c>
      <c r="D1206" s="1">
        <f t="shared" si="921"/>
        <v>1.1015627907213461</v>
      </c>
      <c r="E1206" s="1">
        <f t="shared" si="966"/>
        <v>1.1016217467155713</v>
      </c>
      <c r="F1206" s="1">
        <f t="shared" si="966"/>
        <v>1.1016239546921538</v>
      </c>
      <c r="G1206" s="1">
        <f t="shared" si="966"/>
        <v>1.101624037360903</v>
      </c>
      <c r="H1206" s="1">
        <f t="shared" si="932"/>
        <v>1.6171003862935984</v>
      </c>
      <c r="I1206" s="1">
        <f t="shared" si="922"/>
        <v>25.410188556158626</v>
      </c>
      <c r="J1206" s="1">
        <f>VLOOKUP($I1206,Graph!$D$3:$M$50,col)</f>
        <v>6.1000000000000004E-3</v>
      </c>
      <c r="K1206" s="1">
        <f>VLOOKUP($I1206,Graph!$D$3:$M$50,col+1)</f>
        <v>4.8999999999999998E-3</v>
      </c>
      <c r="L1206" s="1">
        <f t="shared" si="933"/>
        <v>5.3E-3</v>
      </c>
      <c r="M1206" s="1">
        <f t="shared" si="928"/>
        <v>0.64031666666666653</v>
      </c>
      <c r="N1206" s="1">
        <f t="shared" si="934"/>
        <v>1.199699999999978</v>
      </c>
      <c r="O1206" s="1">
        <f t="shared" si="935"/>
        <v>5.3567517548531965E-2</v>
      </c>
      <c r="P1206" s="1">
        <f t="shared" si="936"/>
        <v>1.0967667007150192</v>
      </c>
      <c r="Q1206" s="1">
        <f t="shared" si="937"/>
        <v>1.0965989443539224</v>
      </c>
      <c r="R1206" s="1">
        <f t="shared" si="938"/>
        <v>1.0965930086406019</v>
      </c>
      <c r="S1206" s="1">
        <f t="shared" si="939"/>
        <v>1.0965927984437125</v>
      </c>
      <c r="T1206" s="1">
        <f t="shared" si="940"/>
        <v>0.97723234323809294</v>
      </c>
      <c r="U1206" s="1">
        <f t="shared" si="941"/>
        <v>1.573065473281251</v>
      </c>
      <c r="V1206" s="2">
        <f t="shared" si="923"/>
        <v>25.177416275392769</v>
      </c>
      <c r="W1206" s="1">
        <f>VLOOKUP(V1206,Graph!$D$3:$M$50,col)</f>
        <v>6.1000000000000004E-3</v>
      </c>
      <c r="X1206" s="1">
        <f>VLOOKUP(V1206,Graph!$D$3:$M$50,col+1)</f>
        <v>4.8999999999999998E-3</v>
      </c>
      <c r="Y1206" s="1">
        <f t="shared" si="942"/>
        <v>5.3E-3</v>
      </c>
      <c r="Z1206" s="1">
        <f t="shared" si="924"/>
        <v>0.64031666666666653</v>
      </c>
      <c r="AA1206" s="2">
        <f t="shared" si="943"/>
        <v>1.199699999999978</v>
      </c>
      <c r="AB1206" s="1">
        <f t="shared" si="944"/>
        <v>5.3567517548531965E-2</v>
      </c>
      <c r="AC1206" s="1">
        <f t="shared" si="945"/>
        <v>1.0965927909999524</v>
      </c>
      <c r="AD1206" s="1">
        <f t="shared" si="946"/>
        <v>1.0965927907363444</v>
      </c>
      <c r="AE1206" s="1">
        <f t="shared" si="947"/>
        <v>1.0965927907270092</v>
      </c>
      <c r="AF1206" s="1">
        <f t="shared" si="948"/>
        <v>1.0965927907266784</v>
      </c>
      <c r="AG1206" s="1">
        <f t="shared" si="949"/>
        <v>0.97723234323809294</v>
      </c>
      <c r="AH1206" s="1">
        <f t="shared" si="950"/>
        <v>1.5730654622111437</v>
      </c>
      <c r="AI1206" s="2">
        <f t="shared" si="925"/>
        <v>25.177416216332567</v>
      </c>
      <c r="AJ1206" s="1">
        <f>VLOOKUP(AI1206,Graph!$D$3:$M$50,col)</f>
        <v>6.1000000000000004E-3</v>
      </c>
      <c r="AK1206" s="1">
        <f>VLOOKUP(AI1206,Graph!$D$3:$M$50,col+1)</f>
        <v>4.8999999999999998E-3</v>
      </c>
      <c r="AL1206" s="1">
        <f t="shared" si="951"/>
        <v>5.3E-3</v>
      </c>
      <c r="AM1206" s="1">
        <f t="shared" si="926"/>
        <v>0.64031666666666653</v>
      </c>
      <c r="AN1206" s="2">
        <f t="shared" si="952"/>
        <v>1.199699999999978</v>
      </c>
      <c r="AO1206" s="1">
        <f t="shared" si="953"/>
        <v>5.3567517548531965E-2</v>
      </c>
      <c r="AP1206" s="1">
        <f t="shared" si="954"/>
        <v>1.0965927907266666</v>
      </c>
      <c r="AQ1206" s="1">
        <f t="shared" si="955"/>
        <v>1.0965927907266664</v>
      </c>
      <c r="AR1206" s="1">
        <f t="shared" si="956"/>
        <v>1.0965927907266662</v>
      </c>
      <c r="AS1206" s="1">
        <f t="shared" si="957"/>
        <v>1.0965927907266666</v>
      </c>
      <c r="AT1206" s="1">
        <f t="shared" si="958"/>
        <v>0.97723234323809294</v>
      </c>
      <c r="AU1206" s="1">
        <f t="shared" si="959"/>
        <v>1.5730654622111266</v>
      </c>
      <c r="AV1206" s="2">
        <f t="shared" si="960"/>
        <v>1205</v>
      </c>
      <c r="AW1206" s="1">
        <f t="shared" si="961"/>
        <v>1573.0654622111267</v>
      </c>
      <c r="AX1206" s="1">
        <f t="shared" si="962"/>
        <v>0.97723234323809294</v>
      </c>
      <c r="AY1206" s="1">
        <f t="shared" si="963"/>
        <v>1.0965927907266666</v>
      </c>
      <c r="AZ1206" s="1">
        <f t="shared" si="964"/>
        <v>5.3E-3</v>
      </c>
      <c r="BA1206" s="1">
        <f t="shared" si="965"/>
        <v>25.177416216332567</v>
      </c>
    </row>
    <row r="1207" spans="1:53">
      <c r="A1207" s="2">
        <f t="shared" si="930"/>
        <v>1.205999999999978</v>
      </c>
      <c r="B1207" s="1">
        <f t="shared" si="920"/>
        <v>1.278552666666644</v>
      </c>
      <c r="C1207" s="1">
        <f t="shared" si="931"/>
        <v>5.5847582912120421E-2</v>
      </c>
      <c r="D1207" s="1">
        <f t="shared" si="921"/>
        <v>1.1015663500432438</v>
      </c>
      <c r="E1207" s="1">
        <f t="shared" si="966"/>
        <v>1.1016254436760597</v>
      </c>
      <c r="F1207" s="1">
        <f t="shared" si="966"/>
        <v>1.1016276568974261</v>
      </c>
      <c r="G1207" s="1">
        <f t="shared" si="966"/>
        <v>1.1016277397658636</v>
      </c>
      <c r="H1207" s="1">
        <f t="shared" si="932"/>
        <v>1.6191192335169069</v>
      </c>
      <c r="I1207" s="1">
        <f t="shared" si="922"/>
        <v>25.420758494770187</v>
      </c>
      <c r="J1207" s="1">
        <f>VLOOKUP($I1207,Graph!$D$3:$M$50,col)</f>
        <v>6.1000000000000004E-3</v>
      </c>
      <c r="K1207" s="1">
        <f>VLOOKUP($I1207,Graph!$D$3:$M$50,col+1)</f>
        <v>4.8999999999999998E-3</v>
      </c>
      <c r="L1207" s="1">
        <f t="shared" si="933"/>
        <v>5.3E-3</v>
      </c>
      <c r="M1207" s="1">
        <f t="shared" si="928"/>
        <v>0.64031666666666653</v>
      </c>
      <c r="N1207" s="1">
        <f t="shared" si="934"/>
        <v>1.2006999999999779</v>
      </c>
      <c r="O1207" s="1">
        <f t="shared" si="935"/>
        <v>5.3569502853189607E-2</v>
      </c>
      <c r="P1207" s="1">
        <f t="shared" si="936"/>
        <v>1.0967710301203768</v>
      </c>
      <c r="Q1207" s="1">
        <f t="shared" si="937"/>
        <v>1.0966032864210273</v>
      </c>
      <c r="R1207" s="1">
        <f t="shared" si="938"/>
        <v>1.0965973508632165</v>
      </c>
      <c r="S1207" s="1">
        <f t="shared" si="939"/>
        <v>1.0965971406614969</v>
      </c>
      <c r="T1207" s="1">
        <f t="shared" si="940"/>
        <v>0.97723771288083761</v>
      </c>
      <c r="U1207" s="1">
        <f t="shared" si="941"/>
        <v>1.5750389433426148</v>
      </c>
      <c r="V1207" s="2">
        <f t="shared" si="923"/>
        <v>25.187940548864653</v>
      </c>
      <c r="W1207" s="1">
        <f>VLOOKUP(V1207,Graph!$D$3:$M$50,col)</f>
        <v>6.1000000000000004E-3</v>
      </c>
      <c r="X1207" s="1">
        <f>VLOOKUP(V1207,Graph!$D$3:$M$50,col+1)</f>
        <v>4.8999999999999998E-3</v>
      </c>
      <c r="Y1207" s="1">
        <f t="shared" si="942"/>
        <v>5.3E-3</v>
      </c>
      <c r="Z1207" s="1">
        <f t="shared" si="924"/>
        <v>0.64031666666666653</v>
      </c>
      <c r="AA1207" s="2">
        <f t="shared" si="943"/>
        <v>1.2006999999999779</v>
      </c>
      <c r="AB1207" s="1">
        <f t="shared" si="944"/>
        <v>5.3569502853189607E-2</v>
      </c>
      <c r="AC1207" s="1">
        <f t="shared" si="945"/>
        <v>1.0965971332171998</v>
      </c>
      <c r="AD1207" s="1">
        <f t="shared" si="946"/>
        <v>1.0965971329535591</v>
      </c>
      <c r="AE1207" s="1">
        <f t="shared" si="947"/>
        <v>1.0965971329442226</v>
      </c>
      <c r="AF1207" s="1">
        <f t="shared" si="948"/>
        <v>1.0965971329438919</v>
      </c>
      <c r="AG1207" s="1">
        <f t="shared" si="949"/>
        <v>0.97723771288083761</v>
      </c>
      <c r="AH1207" s="1">
        <f t="shared" si="950"/>
        <v>1.5750389322578437</v>
      </c>
      <c r="AI1207" s="2">
        <f t="shared" si="925"/>
        <v>25.187940489775624</v>
      </c>
      <c r="AJ1207" s="1">
        <f>VLOOKUP(AI1207,Graph!$D$3:$M$50,col)</f>
        <v>6.1000000000000004E-3</v>
      </c>
      <c r="AK1207" s="1">
        <f>VLOOKUP(AI1207,Graph!$D$3:$M$50,col+1)</f>
        <v>4.8999999999999998E-3</v>
      </c>
      <c r="AL1207" s="1">
        <f t="shared" si="951"/>
        <v>5.3E-3</v>
      </c>
      <c r="AM1207" s="1">
        <f t="shared" si="926"/>
        <v>0.64031666666666653</v>
      </c>
      <c r="AN1207" s="2">
        <f t="shared" si="952"/>
        <v>1.2006999999999779</v>
      </c>
      <c r="AO1207" s="1">
        <f t="shared" si="953"/>
        <v>5.3569502853189607E-2</v>
      </c>
      <c r="AP1207" s="1">
        <f t="shared" si="954"/>
        <v>1.0965971329438799</v>
      </c>
      <c r="AQ1207" s="1">
        <f t="shared" si="955"/>
        <v>1.0965971329438795</v>
      </c>
      <c r="AR1207" s="1">
        <f t="shared" si="956"/>
        <v>1.0965971329438797</v>
      </c>
      <c r="AS1207" s="1">
        <f t="shared" si="957"/>
        <v>1.0965971329438797</v>
      </c>
      <c r="AT1207" s="1">
        <f t="shared" si="958"/>
        <v>0.97723771288083761</v>
      </c>
      <c r="AU1207" s="1">
        <f t="shared" si="959"/>
        <v>1.5750389322578262</v>
      </c>
      <c r="AV1207" s="2">
        <f t="shared" si="960"/>
        <v>1206</v>
      </c>
      <c r="AW1207" s="1">
        <f t="shared" si="961"/>
        <v>1575.0389322578262</v>
      </c>
      <c r="AX1207" s="1">
        <f t="shared" si="962"/>
        <v>0.97723771288083761</v>
      </c>
      <c r="AY1207" s="1">
        <f t="shared" si="963"/>
        <v>1.0965971329438797</v>
      </c>
      <c r="AZ1207" s="1">
        <f t="shared" si="964"/>
        <v>5.3E-3</v>
      </c>
      <c r="BA1207" s="1">
        <f t="shared" si="965"/>
        <v>25.187940489775624</v>
      </c>
    </row>
    <row r="1208" spans="1:53">
      <c r="A1208" s="2">
        <f t="shared" si="930"/>
        <v>1.2069999999999779</v>
      </c>
      <c r="B1208" s="1">
        <f t="shared" si="920"/>
        <v>1.2795938333333106</v>
      </c>
      <c r="C1208" s="1">
        <f t="shared" si="931"/>
        <v>5.5849240822652524E-2</v>
      </c>
      <c r="D1208" s="1">
        <f t="shared" si="921"/>
        <v>1.1015699036601247</v>
      </c>
      <c r="E1208" s="1">
        <f t="shared" si="966"/>
        <v>1.1016291347262062</v>
      </c>
      <c r="F1208" s="1">
        <f t="shared" si="966"/>
        <v>1.1016313531849422</v>
      </c>
      <c r="G1208" s="1">
        <f t="shared" si="966"/>
        <v>1.1016314362528015</v>
      </c>
      <c r="H1208" s="1">
        <f t="shared" si="932"/>
        <v>1.6211389204889473</v>
      </c>
      <c r="I1208" s="1">
        <f t="shared" si="922"/>
        <v>25.431324041869821</v>
      </c>
      <c r="J1208" s="1">
        <f>VLOOKUP($I1208,Graph!$D$3:$M$50,col)</f>
        <v>6.1000000000000004E-3</v>
      </c>
      <c r="K1208" s="1">
        <f>VLOOKUP($I1208,Graph!$D$3:$M$50,col+1)</f>
        <v>4.8999999999999998E-3</v>
      </c>
      <c r="L1208" s="1">
        <f t="shared" si="933"/>
        <v>5.3E-3</v>
      </c>
      <c r="M1208" s="1">
        <f t="shared" si="928"/>
        <v>0.64031666666666653</v>
      </c>
      <c r="N1208" s="1">
        <f t="shared" si="934"/>
        <v>1.2016999999999778</v>
      </c>
      <c r="O1208" s="1">
        <f t="shared" si="935"/>
        <v>5.3571484963781953E-2</v>
      </c>
      <c r="P1208" s="1">
        <f t="shared" si="936"/>
        <v>1.0967753526289425</v>
      </c>
      <c r="Q1208" s="1">
        <f t="shared" si="937"/>
        <v>1.0966076215740841</v>
      </c>
      <c r="R1208" s="1">
        <f t="shared" si="938"/>
        <v>1.0966016861716794</v>
      </c>
      <c r="S1208" s="1">
        <f t="shared" si="939"/>
        <v>1.0966014759651426</v>
      </c>
      <c r="T1208" s="1">
        <f t="shared" si="940"/>
        <v>0.97724307363589036</v>
      </c>
      <c r="U1208" s="1">
        <f t="shared" si="941"/>
        <v>1.5770132384201083</v>
      </c>
      <c r="V1208" s="2">
        <f t="shared" si="923"/>
        <v>25.198460429168094</v>
      </c>
      <c r="W1208" s="1">
        <f>VLOOKUP(V1208,Graph!$D$3:$M$50,col)</f>
        <v>6.1000000000000004E-3</v>
      </c>
      <c r="X1208" s="1">
        <f>VLOOKUP(V1208,Graph!$D$3:$M$50,col+1)</f>
        <v>4.8999999999999998E-3</v>
      </c>
      <c r="Y1208" s="1">
        <f t="shared" si="942"/>
        <v>5.3E-3</v>
      </c>
      <c r="Z1208" s="1">
        <f t="shared" si="924"/>
        <v>0.64031666666666653</v>
      </c>
      <c r="AA1208" s="2">
        <f t="shared" si="943"/>
        <v>1.2016999999999778</v>
      </c>
      <c r="AB1208" s="1">
        <f t="shared" si="944"/>
        <v>5.3571484963781953E-2</v>
      </c>
      <c r="AC1208" s="1">
        <f t="shared" si="945"/>
        <v>1.0966014685203096</v>
      </c>
      <c r="AD1208" s="1">
        <f t="shared" si="946"/>
        <v>1.0966014682566374</v>
      </c>
      <c r="AE1208" s="1">
        <f t="shared" si="947"/>
        <v>1.0966014682472993</v>
      </c>
      <c r="AF1208" s="1">
        <f t="shared" si="948"/>
        <v>1.0966014682469682</v>
      </c>
      <c r="AG1208" s="1">
        <f t="shared" si="949"/>
        <v>0.97724307363589036</v>
      </c>
      <c r="AH1208" s="1">
        <f t="shared" si="950"/>
        <v>1.5770132273206678</v>
      </c>
      <c r="AI1208" s="2">
        <f t="shared" si="925"/>
        <v>25.19846037005026</v>
      </c>
      <c r="AJ1208" s="1">
        <f>VLOOKUP(AI1208,Graph!$D$3:$M$50,col)</f>
        <v>6.1000000000000004E-3</v>
      </c>
      <c r="AK1208" s="1">
        <f>VLOOKUP(AI1208,Graph!$D$3:$M$50,col+1)</f>
        <v>4.8999999999999998E-3</v>
      </c>
      <c r="AL1208" s="1">
        <f t="shared" si="951"/>
        <v>5.3E-3</v>
      </c>
      <c r="AM1208" s="1">
        <f t="shared" si="926"/>
        <v>0.64031666666666653</v>
      </c>
      <c r="AN1208" s="2">
        <f t="shared" si="952"/>
        <v>1.2016999999999778</v>
      </c>
      <c r="AO1208" s="1">
        <f t="shared" si="953"/>
        <v>5.3571484963781953E-2</v>
      </c>
      <c r="AP1208" s="1">
        <f t="shared" si="954"/>
        <v>1.0966014682469563</v>
      </c>
      <c r="AQ1208" s="1">
        <f t="shared" si="955"/>
        <v>1.096601468246956</v>
      </c>
      <c r="AR1208" s="1">
        <f t="shared" si="956"/>
        <v>1.0966014682469563</v>
      </c>
      <c r="AS1208" s="1">
        <f t="shared" si="957"/>
        <v>1.096601468246956</v>
      </c>
      <c r="AT1208" s="1">
        <f t="shared" si="958"/>
        <v>0.97724307363589036</v>
      </c>
      <c r="AU1208" s="1">
        <f t="shared" si="959"/>
        <v>1.5770132273206499</v>
      </c>
      <c r="AV1208" s="2">
        <f t="shared" si="960"/>
        <v>1207</v>
      </c>
      <c r="AW1208" s="1">
        <f t="shared" si="961"/>
        <v>1577.0132273206498</v>
      </c>
      <c r="AX1208" s="1">
        <f t="shared" si="962"/>
        <v>0.97724307363589036</v>
      </c>
      <c r="AY1208" s="1">
        <f t="shared" si="963"/>
        <v>1.096601468246956</v>
      </c>
      <c r="AZ1208" s="1">
        <f t="shared" si="964"/>
        <v>5.3E-3</v>
      </c>
      <c r="BA1208" s="1">
        <f t="shared" si="965"/>
        <v>25.19846037005026</v>
      </c>
    </row>
    <row r="1209" spans="1:53">
      <c r="A1209" s="2">
        <f t="shared" si="930"/>
        <v>1.2079999999999778</v>
      </c>
      <c r="B1209" s="1">
        <f t="shared" si="920"/>
        <v>1.2806349999999771</v>
      </c>
      <c r="C1209" s="1">
        <f t="shared" si="931"/>
        <v>5.5850896061943447E-2</v>
      </c>
      <c r="D1209" s="1">
        <f t="shared" si="921"/>
        <v>1.1015734515856932</v>
      </c>
      <c r="E1209" s="1">
        <f t="shared" si="966"/>
        <v>1.1016328198801719</v>
      </c>
      <c r="F1209" s="1">
        <f t="shared" si="966"/>
        <v>1.101635043568878</v>
      </c>
      <c r="G1209" s="1">
        <f t="shared" si="966"/>
        <v>1.1016351268358924</v>
      </c>
      <c r="H1209" s="1">
        <f t="shared" si="932"/>
        <v>1.6231594468606079</v>
      </c>
      <c r="I1209" s="1">
        <f t="shared" si="922"/>
        <v>25.441885202924734</v>
      </c>
      <c r="J1209" s="1">
        <f>VLOOKUP($I1209,Graph!$D$3:$M$50,col)</f>
        <v>6.1000000000000004E-3</v>
      </c>
      <c r="K1209" s="1">
        <f>VLOOKUP($I1209,Graph!$D$3:$M$50,col+1)</f>
        <v>4.8999999999999998E-3</v>
      </c>
      <c r="L1209" s="1">
        <f t="shared" si="933"/>
        <v>5.3E-3</v>
      </c>
      <c r="M1209" s="1">
        <f t="shared" si="928"/>
        <v>0.64031666666666653</v>
      </c>
      <c r="N1209" s="1">
        <f t="shared" si="934"/>
        <v>1.2026999999999777</v>
      </c>
      <c r="O1209" s="1">
        <f t="shared" si="935"/>
        <v>5.3573463888009945E-2</v>
      </c>
      <c r="P1209" s="1">
        <f t="shared" si="936"/>
        <v>1.096779668257182</v>
      </c>
      <c r="Q1209" s="1">
        <f t="shared" si="937"/>
        <v>1.0966119498295925</v>
      </c>
      <c r="R1209" s="1">
        <f t="shared" si="938"/>
        <v>1.0966060145824903</v>
      </c>
      <c r="S1209" s="1">
        <f t="shared" si="939"/>
        <v>1.0966058043711504</v>
      </c>
      <c r="T1209" s="1">
        <f t="shared" si="940"/>
        <v>0.977248425525299</v>
      </c>
      <c r="U1209" s="1">
        <f t="shared" si="941"/>
        <v>1.5789883581689848</v>
      </c>
      <c r="V1209" s="2">
        <f t="shared" si="923"/>
        <v>25.208975921797379</v>
      </c>
      <c r="W1209" s="1">
        <f>VLOOKUP(V1209,Graph!$D$3:$M$50,col)</f>
        <v>6.1000000000000004E-3</v>
      </c>
      <c r="X1209" s="1">
        <f>VLOOKUP(V1209,Graph!$D$3:$M$50,col+1)</f>
        <v>4.8999999999999998E-3</v>
      </c>
      <c r="Y1209" s="1">
        <f t="shared" si="942"/>
        <v>5.3E-3</v>
      </c>
      <c r="Z1209" s="1">
        <f t="shared" si="924"/>
        <v>0.64031666666666653</v>
      </c>
      <c r="AA1209" s="2">
        <f t="shared" si="943"/>
        <v>1.2026999999999777</v>
      </c>
      <c r="AB1209" s="1">
        <f t="shared" si="944"/>
        <v>5.3573463888009945E-2</v>
      </c>
      <c r="AC1209" s="1">
        <f t="shared" si="945"/>
        <v>1.0966057969257819</v>
      </c>
      <c r="AD1209" s="1">
        <f t="shared" si="946"/>
        <v>1.0966057966620781</v>
      </c>
      <c r="AE1209" s="1">
        <f t="shared" si="947"/>
        <v>1.0966057966527383</v>
      </c>
      <c r="AF1209" s="1">
        <f t="shared" si="948"/>
        <v>1.0966057966524074</v>
      </c>
      <c r="AG1209" s="1">
        <f t="shared" si="949"/>
        <v>0.977248425525299</v>
      </c>
      <c r="AH1209" s="1">
        <f t="shared" si="950"/>
        <v>1.578988347054868</v>
      </c>
      <c r="AI1209" s="2">
        <f t="shared" si="925"/>
        <v>25.208975862650753</v>
      </c>
      <c r="AJ1209" s="1">
        <f>VLOOKUP(AI1209,Graph!$D$3:$M$50,col)</f>
        <v>6.1000000000000004E-3</v>
      </c>
      <c r="AK1209" s="1">
        <f>VLOOKUP(AI1209,Graph!$D$3:$M$50,col+1)</f>
        <v>4.8999999999999998E-3</v>
      </c>
      <c r="AL1209" s="1">
        <f t="shared" si="951"/>
        <v>5.3E-3</v>
      </c>
      <c r="AM1209" s="1">
        <f t="shared" si="926"/>
        <v>0.64031666666666653</v>
      </c>
      <c r="AN1209" s="2">
        <f t="shared" si="952"/>
        <v>1.2026999999999777</v>
      </c>
      <c r="AO1209" s="1">
        <f t="shared" si="953"/>
        <v>5.3573463888009945E-2</v>
      </c>
      <c r="AP1209" s="1">
        <f t="shared" si="954"/>
        <v>1.0966057966523957</v>
      </c>
      <c r="AQ1209" s="1">
        <f t="shared" si="955"/>
        <v>1.0966057966523948</v>
      </c>
      <c r="AR1209" s="1">
        <f t="shared" si="956"/>
        <v>1.0966057966523952</v>
      </c>
      <c r="AS1209" s="1">
        <f t="shared" si="957"/>
        <v>1.096605796652395</v>
      </c>
      <c r="AT1209" s="1">
        <f t="shared" si="958"/>
        <v>0.977248425525299</v>
      </c>
      <c r="AU1209" s="1">
        <f t="shared" si="959"/>
        <v>1.5789883470548498</v>
      </c>
      <c r="AV1209" s="2">
        <f t="shared" si="960"/>
        <v>1208</v>
      </c>
      <c r="AW1209" s="1">
        <f t="shared" si="961"/>
        <v>1578.9883470548498</v>
      </c>
      <c r="AX1209" s="1">
        <f t="shared" si="962"/>
        <v>0.977248425525299</v>
      </c>
      <c r="AY1209" s="1">
        <f t="shared" si="963"/>
        <v>1.096605796652395</v>
      </c>
      <c r="AZ1209" s="1">
        <f t="shared" si="964"/>
        <v>5.3E-3</v>
      </c>
      <c r="BA1209" s="1">
        <f t="shared" si="965"/>
        <v>25.208975862650753</v>
      </c>
    </row>
    <row r="1210" spans="1:53">
      <c r="A1210" s="2">
        <f t="shared" si="930"/>
        <v>1.2089999999999776</v>
      </c>
      <c r="B1210" s="1">
        <f t="shared" si="920"/>
        <v>1.2816761666666436</v>
      </c>
      <c r="C1210" s="1">
        <f t="shared" si="931"/>
        <v>5.585254863644333E-2</v>
      </c>
      <c r="D1210" s="1">
        <f t="shared" si="921"/>
        <v>1.1015769938336095</v>
      </c>
      <c r="E1210" s="1">
        <f t="shared" si="966"/>
        <v>1.1016364991520722</v>
      </c>
      <c r="F1210" s="1">
        <f t="shared" si="966"/>
        <v>1.1016387280633662</v>
      </c>
      <c r="G1210" s="1">
        <f t="shared" si="966"/>
        <v>1.1016388115292688</v>
      </c>
      <c r="H1210" s="1">
        <f t="shared" si="932"/>
        <v>1.6251808122832165</v>
      </c>
      <c r="I1210" s="1">
        <f t="shared" si="922"/>
        <v>25.45244198339082</v>
      </c>
      <c r="J1210" s="1">
        <f>VLOOKUP($I1210,Graph!$D$3:$M$50,col)</f>
        <v>6.1000000000000004E-3</v>
      </c>
      <c r="K1210" s="1">
        <f>VLOOKUP($I1210,Graph!$D$3:$M$50,col+1)</f>
        <v>4.8999999999999998E-3</v>
      </c>
      <c r="L1210" s="1">
        <f t="shared" si="933"/>
        <v>5.3E-3</v>
      </c>
      <c r="M1210" s="1">
        <f t="shared" si="928"/>
        <v>0.64031666666666653</v>
      </c>
      <c r="N1210" s="1">
        <f t="shared" si="934"/>
        <v>1.2036999999999776</v>
      </c>
      <c r="O1210" s="1">
        <f t="shared" si="935"/>
        <v>5.3575439633549847E-2</v>
      </c>
      <c r="P1210" s="1">
        <f t="shared" si="936"/>
        <v>1.0967839770215071</v>
      </c>
      <c r="Q1210" s="1">
        <f t="shared" si="937"/>
        <v>1.0966162712039995</v>
      </c>
      <c r="R1210" s="1">
        <f t="shared" si="938"/>
        <v>1.0966103361120967</v>
      </c>
      <c r="S1210" s="1">
        <f t="shared" si="939"/>
        <v>1.096610125895966</v>
      </c>
      <c r="T1210" s="1">
        <f t="shared" si="940"/>
        <v>0.97725376857103796</v>
      </c>
      <c r="U1210" s="1">
        <f t="shared" si="941"/>
        <v>1.5809643022449258</v>
      </c>
      <c r="V1210" s="2">
        <f t="shared" si="923"/>
        <v>25.219487032235349</v>
      </c>
      <c r="W1210" s="1">
        <f>VLOOKUP(V1210,Graph!$D$3:$M$50,col)</f>
        <v>6.1000000000000004E-3</v>
      </c>
      <c r="X1210" s="1">
        <f>VLOOKUP(V1210,Graph!$D$3:$M$50,col+1)</f>
        <v>4.8999999999999998E-3</v>
      </c>
      <c r="Y1210" s="1">
        <f t="shared" si="942"/>
        <v>5.3E-3</v>
      </c>
      <c r="Z1210" s="1">
        <f t="shared" si="924"/>
        <v>0.64031666666666653</v>
      </c>
      <c r="AA1210" s="2">
        <f t="shared" si="943"/>
        <v>1.2036999999999776</v>
      </c>
      <c r="AB1210" s="1">
        <f t="shared" si="944"/>
        <v>5.3575439633549847E-2</v>
      </c>
      <c r="AC1210" s="1">
        <f t="shared" si="945"/>
        <v>1.0966101184500636</v>
      </c>
      <c r="AD1210" s="1">
        <f t="shared" si="946"/>
        <v>1.0966101181863277</v>
      </c>
      <c r="AE1210" s="1">
        <f t="shared" si="947"/>
        <v>1.0966101181769861</v>
      </c>
      <c r="AF1210" s="1">
        <f t="shared" si="948"/>
        <v>1.0966101181766554</v>
      </c>
      <c r="AG1210" s="1">
        <f t="shared" si="949"/>
        <v>0.97725376857103796</v>
      </c>
      <c r="AH1210" s="1">
        <f t="shared" si="950"/>
        <v>1.5809642911161264</v>
      </c>
      <c r="AI1210" s="2">
        <f t="shared" si="925"/>
        <v>25.21948697305994</v>
      </c>
      <c r="AJ1210" s="1">
        <f>VLOOKUP(AI1210,Graph!$D$3:$M$50,col)</f>
        <v>6.1000000000000004E-3</v>
      </c>
      <c r="AK1210" s="1">
        <f>VLOOKUP(AI1210,Graph!$D$3:$M$50,col+1)</f>
        <v>4.8999999999999998E-3</v>
      </c>
      <c r="AL1210" s="1">
        <f t="shared" si="951"/>
        <v>5.3E-3</v>
      </c>
      <c r="AM1210" s="1">
        <f t="shared" si="926"/>
        <v>0.64031666666666653</v>
      </c>
      <c r="AN1210" s="2">
        <f t="shared" si="952"/>
        <v>1.2036999999999776</v>
      </c>
      <c r="AO1210" s="1">
        <f t="shared" si="953"/>
        <v>5.3575439633549847E-2</v>
      </c>
      <c r="AP1210" s="1">
        <f t="shared" si="954"/>
        <v>1.0966101181766437</v>
      </c>
      <c r="AQ1210" s="1">
        <f t="shared" si="955"/>
        <v>1.096610118176643</v>
      </c>
      <c r="AR1210" s="1">
        <f t="shared" si="956"/>
        <v>1.096610118176643</v>
      </c>
      <c r="AS1210" s="1">
        <f t="shared" si="957"/>
        <v>1.096610118176643</v>
      </c>
      <c r="AT1210" s="1">
        <f t="shared" si="958"/>
        <v>0.97725376857103796</v>
      </c>
      <c r="AU1210" s="1">
        <f t="shared" si="959"/>
        <v>1.5809642911161084</v>
      </c>
      <c r="AV1210" s="2">
        <f t="shared" si="960"/>
        <v>1209</v>
      </c>
      <c r="AW1210" s="1">
        <f t="shared" si="961"/>
        <v>1580.9642911161084</v>
      </c>
      <c r="AX1210" s="1">
        <f t="shared" si="962"/>
        <v>0.97725376857103796</v>
      </c>
      <c r="AY1210" s="1">
        <f t="shared" si="963"/>
        <v>1.096610118176643</v>
      </c>
      <c r="AZ1210" s="1">
        <f t="shared" si="964"/>
        <v>5.3E-3</v>
      </c>
      <c r="BA1210" s="1">
        <f t="shared" si="965"/>
        <v>25.21948697305994</v>
      </c>
    </row>
    <row r="1211" spans="1:53">
      <c r="A1211" s="2">
        <f t="shared" si="930"/>
        <v>1.2099999999999775</v>
      </c>
      <c r="B1211" s="1">
        <f t="shared" si="920"/>
        <v>1.2827173333333102</v>
      </c>
      <c r="C1211" s="1">
        <f t="shared" si="931"/>
        <v>5.5854198552581592E-2</v>
      </c>
      <c r="D1211" s="1">
        <f t="shared" si="921"/>
        <v>1.1015805304174904</v>
      </c>
      <c r="E1211" s="1">
        <f t="shared" si="966"/>
        <v>1.1016401725559786</v>
      </c>
      <c r="F1211" s="1">
        <f t="shared" si="966"/>
        <v>1.1016424066824915</v>
      </c>
      <c r="G1211" s="1">
        <f t="shared" si="966"/>
        <v>1.1016424903470179</v>
      </c>
      <c r="H1211" s="1">
        <f t="shared" si="932"/>
        <v>1.6272030164085334</v>
      </c>
      <c r="I1211" s="1">
        <f t="shared" si="922"/>
        <v>25.462994388712648</v>
      </c>
      <c r="J1211" s="1">
        <f>VLOOKUP($I1211,Graph!$D$3:$M$50,col)</f>
        <v>6.1000000000000004E-3</v>
      </c>
      <c r="K1211" s="1">
        <f>VLOOKUP($I1211,Graph!$D$3:$M$50,col+1)</f>
        <v>4.8999999999999998E-3</v>
      </c>
      <c r="L1211" s="1">
        <f t="shared" si="933"/>
        <v>5.3E-3</v>
      </c>
      <c r="M1211" s="1">
        <f t="shared" si="928"/>
        <v>0.64031666666666653</v>
      </c>
      <c r="N1211" s="1">
        <f t="shared" si="934"/>
        <v>1.2046999999999775</v>
      </c>
      <c r="O1211" s="1">
        <f t="shared" si="935"/>
        <v>5.3577412208053198E-2</v>
      </c>
      <c r="P1211" s="1">
        <f t="shared" si="936"/>
        <v>1.096788278938279</v>
      </c>
      <c r="Q1211" s="1">
        <f t="shared" si="937"/>
        <v>1.096620585713699</v>
      </c>
      <c r="R1211" s="1">
        <f t="shared" si="938"/>
        <v>1.0966146507768926</v>
      </c>
      <c r="S1211" s="1">
        <f t="shared" si="939"/>
        <v>1.0966144405559841</v>
      </c>
      <c r="T1211" s="1">
        <f t="shared" si="940"/>
        <v>0.97725910279500994</v>
      </c>
      <c r="U1211" s="1">
        <f t="shared" si="941"/>
        <v>1.5829410703040454</v>
      </c>
      <c r="V1211" s="2">
        <f t="shared" si="923"/>
        <v>25.229993765953417</v>
      </c>
      <c r="W1211" s="1">
        <f>VLOOKUP(V1211,Graph!$D$3:$M$50,col)</f>
        <v>6.1000000000000004E-3</v>
      </c>
      <c r="X1211" s="1">
        <f>VLOOKUP(V1211,Graph!$D$3:$M$50,col+1)</f>
        <v>4.8999999999999998E-3</v>
      </c>
      <c r="Y1211" s="1">
        <f t="shared" si="942"/>
        <v>5.3E-3</v>
      </c>
      <c r="Z1211" s="1">
        <f t="shared" si="924"/>
        <v>0.64031666666666653</v>
      </c>
      <c r="AA1211" s="2">
        <f t="shared" si="943"/>
        <v>1.2046999999999775</v>
      </c>
      <c r="AB1211" s="1">
        <f t="shared" si="944"/>
        <v>5.3577412208053198E-2</v>
      </c>
      <c r="AC1211" s="1">
        <f t="shared" si="945"/>
        <v>1.0966144331095489</v>
      </c>
      <c r="AD1211" s="1">
        <f t="shared" si="946"/>
        <v>1.0966144328457812</v>
      </c>
      <c r="AE1211" s="1">
        <f t="shared" si="947"/>
        <v>1.0966144328364382</v>
      </c>
      <c r="AF1211" s="1">
        <f t="shared" si="948"/>
        <v>1.0966144328361072</v>
      </c>
      <c r="AG1211" s="1">
        <f t="shared" si="949"/>
        <v>0.97725910279500994</v>
      </c>
      <c r="AH1211" s="1">
        <f t="shared" si="950"/>
        <v>1.5829410591605571</v>
      </c>
      <c r="AI1211" s="2">
        <f t="shared" si="925"/>
        <v>25.229993706749248</v>
      </c>
      <c r="AJ1211" s="1">
        <f>VLOOKUP(AI1211,Graph!$D$3:$M$50,col)</f>
        <v>6.1000000000000004E-3</v>
      </c>
      <c r="AK1211" s="1">
        <f>VLOOKUP(AI1211,Graph!$D$3:$M$50,col+1)</f>
        <v>4.8999999999999998E-3</v>
      </c>
      <c r="AL1211" s="1">
        <f t="shared" si="951"/>
        <v>5.3E-3</v>
      </c>
      <c r="AM1211" s="1">
        <f t="shared" si="926"/>
        <v>0.64031666666666653</v>
      </c>
      <c r="AN1211" s="2">
        <f t="shared" si="952"/>
        <v>1.2046999999999775</v>
      </c>
      <c r="AO1211" s="1">
        <f t="shared" si="953"/>
        <v>5.3577412208053198E-2</v>
      </c>
      <c r="AP1211" s="1">
        <f t="shared" si="954"/>
        <v>1.0966144328360954</v>
      </c>
      <c r="AQ1211" s="1">
        <f t="shared" si="955"/>
        <v>1.0966144328360952</v>
      </c>
      <c r="AR1211" s="1">
        <f t="shared" si="956"/>
        <v>1.0966144328360949</v>
      </c>
      <c r="AS1211" s="1">
        <f t="shared" si="957"/>
        <v>1.0966144328360952</v>
      </c>
      <c r="AT1211" s="1">
        <f t="shared" si="958"/>
        <v>0.97725910279500994</v>
      </c>
      <c r="AU1211" s="1">
        <f t="shared" si="959"/>
        <v>1.5829410591605397</v>
      </c>
      <c r="AV1211" s="2">
        <f t="shared" si="960"/>
        <v>1210</v>
      </c>
      <c r="AW1211" s="1">
        <f t="shared" si="961"/>
        <v>1582.9410591605397</v>
      </c>
      <c r="AX1211" s="1">
        <f t="shared" si="962"/>
        <v>0.97725910279500994</v>
      </c>
      <c r="AY1211" s="1">
        <f t="shared" si="963"/>
        <v>1.0966144328360952</v>
      </c>
      <c r="AZ1211" s="1">
        <f t="shared" si="964"/>
        <v>5.3E-3</v>
      </c>
      <c r="BA1211" s="1">
        <f t="shared" si="965"/>
        <v>25.229993706749248</v>
      </c>
    </row>
    <row r="1212" spans="1:53">
      <c r="A1212" s="2">
        <f t="shared" si="930"/>
        <v>1.2109999999999774</v>
      </c>
      <c r="B1212" s="1">
        <f t="shared" si="920"/>
        <v>1.2837584999999767</v>
      </c>
      <c r="C1212" s="1">
        <f t="shared" si="931"/>
        <v>5.5855845816766975E-2</v>
      </c>
      <c r="D1212" s="1">
        <f t="shared" si="921"/>
        <v>1.1015840613509089</v>
      </c>
      <c r="E1212" s="1">
        <f t="shared" si="966"/>
        <v>1.1016438401059168</v>
      </c>
      <c r="F1212" s="1">
        <f t="shared" si="966"/>
        <v>1.1016460794402962</v>
      </c>
      <c r="G1212" s="1">
        <f t="shared" si="966"/>
        <v>1.1016461633031807</v>
      </c>
      <c r="H1212" s="1">
        <f t="shared" si="932"/>
        <v>1.629226058888751</v>
      </c>
      <c r="I1212" s="1">
        <f t="shared" si="922"/>
        <v>25.473542424323551</v>
      </c>
      <c r="J1212" s="1">
        <f>VLOOKUP($I1212,Graph!$D$3:$M$50,col)</f>
        <v>6.1000000000000004E-3</v>
      </c>
      <c r="K1212" s="1">
        <f>VLOOKUP($I1212,Graph!$D$3:$M$50,col+1)</f>
        <v>4.8999999999999998E-3</v>
      </c>
      <c r="L1212" s="1">
        <f t="shared" si="933"/>
        <v>5.3E-3</v>
      </c>
      <c r="M1212" s="1">
        <f t="shared" si="928"/>
        <v>0.64031666666666653</v>
      </c>
      <c r="N1212" s="1">
        <f t="shared" si="934"/>
        <v>1.2056999999999773</v>
      </c>
      <c r="O1212" s="1">
        <f t="shared" si="935"/>
        <v>5.3579381619147097E-2</v>
      </c>
      <c r="P1212" s="1">
        <f t="shared" si="936"/>
        <v>1.0967925740238056</v>
      </c>
      <c r="Q1212" s="1">
        <f t="shared" si="937"/>
        <v>1.0966248933750338</v>
      </c>
      <c r="R1212" s="1">
        <f t="shared" si="938"/>
        <v>1.0966189585932202</v>
      </c>
      <c r="S1212" s="1">
        <f t="shared" si="939"/>
        <v>1.0966187483675478</v>
      </c>
      <c r="T1212" s="1">
        <f t="shared" si="940"/>
        <v>0.97726442821904491</v>
      </c>
      <c r="U1212" s="1">
        <f t="shared" si="941"/>
        <v>1.5849186620028883</v>
      </c>
      <c r="V1212" s="2">
        <f t="shared" si="923"/>
        <v>25.24049612841166</v>
      </c>
      <c r="W1212" s="1">
        <f>VLOOKUP(V1212,Graph!$D$3:$M$50,col)</f>
        <v>6.1000000000000004E-3</v>
      </c>
      <c r="X1212" s="1">
        <f>VLOOKUP(V1212,Graph!$D$3:$M$50,col+1)</f>
        <v>4.8999999999999998E-3</v>
      </c>
      <c r="Y1212" s="1">
        <f t="shared" si="942"/>
        <v>5.3E-3</v>
      </c>
      <c r="Z1212" s="1">
        <f t="shared" si="924"/>
        <v>0.64031666666666653</v>
      </c>
      <c r="AA1212" s="2">
        <f t="shared" si="943"/>
        <v>1.2056999999999773</v>
      </c>
      <c r="AB1212" s="1">
        <f t="shared" si="944"/>
        <v>5.3579381619147097E-2</v>
      </c>
      <c r="AC1212" s="1">
        <f t="shared" si="945"/>
        <v>1.0966187409205803</v>
      </c>
      <c r="AD1212" s="1">
        <f t="shared" si="946"/>
        <v>1.0966187406567813</v>
      </c>
      <c r="AE1212" s="1">
        <f t="shared" si="947"/>
        <v>1.0966187406474361</v>
      </c>
      <c r="AF1212" s="1">
        <f t="shared" si="948"/>
        <v>1.0966187406471053</v>
      </c>
      <c r="AG1212" s="1">
        <f t="shared" si="949"/>
        <v>0.97726442821904491</v>
      </c>
      <c r="AH1212" s="1">
        <f t="shared" si="950"/>
        <v>1.5849186508447046</v>
      </c>
      <c r="AI1212" s="2">
        <f t="shared" si="925"/>
        <v>25.240496069178739</v>
      </c>
      <c r="AJ1212" s="1">
        <f>VLOOKUP(AI1212,Graph!$D$3:$M$50,col)</f>
        <v>6.1000000000000004E-3</v>
      </c>
      <c r="AK1212" s="1">
        <f>VLOOKUP(AI1212,Graph!$D$3:$M$50,col+1)</f>
        <v>4.8999999999999998E-3</v>
      </c>
      <c r="AL1212" s="1">
        <f t="shared" si="951"/>
        <v>5.3E-3</v>
      </c>
      <c r="AM1212" s="1">
        <f t="shared" si="926"/>
        <v>0.64031666666666653</v>
      </c>
      <c r="AN1212" s="2">
        <f t="shared" si="952"/>
        <v>1.2056999999999773</v>
      </c>
      <c r="AO1212" s="1">
        <f t="shared" si="953"/>
        <v>5.3579381619147097E-2</v>
      </c>
      <c r="AP1212" s="1">
        <f t="shared" si="954"/>
        <v>1.0966187406470937</v>
      </c>
      <c r="AQ1212" s="1">
        <f t="shared" si="955"/>
        <v>1.0966187406470933</v>
      </c>
      <c r="AR1212" s="1">
        <f t="shared" si="956"/>
        <v>1.0966187406470933</v>
      </c>
      <c r="AS1212" s="1">
        <f t="shared" si="957"/>
        <v>1.0966187406470933</v>
      </c>
      <c r="AT1212" s="1">
        <f t="shared" si="958"/>
        <v>0.97726442821904491</v>
      </c>
      <c r="AU1212" s="1">
        <f t="shared" si="959"/>
        <v>1.5849186508446873</v>
      </c>
      <c r="AV1212" s="2">
        <f t="shared" si="960"/>
        <v>1211</v>
      </c>
      <c r="AW1212" s="1">
        <f t="shared" si="961"/>
        <v>1584.9186508446874</v>
      </c>
      <c r="AX1212" s="1">
        <f t="shared" si="962"/>
        <v>0.97726442821904491</v>
      </c>
      <c r="AY1212" s="1">
        <f t="shared" si="963"/>
        <v>1.0966187406470933</v>
      </c>
      <c r="AZ1212" s="1">
        <f t="shared" si="964"/>
        <v>5.3E-3</v>
      </c>
      <c r="BA1212" s="1">
        <f t="shared" si="965"/>
        <v>25.240496069178739</v>
      </c>
    </row>
    <row r="1213" spans="1:53">
      <c r="A1213" s="2">
        <f t="shared" si="930"/>
        <v>1.2119999999999773</v>
      </c>
      <c r="B1213" s="1">
        <f t="shared" si="920"/>
        <v>1.2847996666666432</v>
      </c>
      <c r="C1213" s="1">
        <f t="shared" si="931"/>
        <v>5.5857490435387618E-2</v>
      </c>
      <c r="D1213" s="1">
        <f t="shared" si="921"/>
        <v>1.1015875866473952</v>
      </c>
      <c r="E1213" s="1">
        <f t="shared" si="966"/>
        <v>1.1016475018158671</v>
      </c>
      <c r="F1213" s="1">
        <f t="shared" si="966"/>
        <v>1.1016497463507766</v>
      </c>
      <c r="G1213" s="1">
        <f t="shared" si="966"/>
        <v>1.1016498304117546</v>
      </c>
      <c r="H1213" s="1">
        <f t="shared" si="932"/>
        <v>1.6312499393764959</v>
      </c>
      <c r="I1213" s="1">
        <f t="shared" si="922"/>
        <v>25.484086095645601</v>
      </c>
      <c r="J1213" s="1">
        <f>VLOOKUP($I1213,Graph!$D$3:$M$50,col)</f>
        <v>6.1000000000000004E-3</v>
      </c>
      <c r="K1213" s="1">
        <f>VLOOKUP($I1213,Graph!$D$3:$M$50,col+1)</f>
        <v>4.8999999999999998E-3</v>
      </c>
      <c r="L1213" s="1">
        <f t="shared" si="933"/>
        <v>5.3E-3</v>
      </c>
      <c r="M1213" s="1">
        <f t="shared" si="928"/>
        <v>0.64031666666666653</v>
      </c>
      <c r="N1213" s="1">
        <f t="shared" si="934"/>
        <v>1.2066999999999772</v>
      </c>
      <c r="O1213" s="1">
        <f t="shared" si="935"/>
        <v>5.3581347874434186E-2</v>
      </c>
      <c r="P1213" s="1">
        <f t="shared" si="936"/>
        <v>1.0967968622943445</v>
      </c>
      <c r="Q1213" s="1">
        <f t="shared" si="937"/>
        <v>1.0966291942042954</v>
      </c>
      <c r="R1213" s="1">
        <f t="shared" si="938"/>
        <v>1.0966232595773708</v>
      </c>
      <c r="S1213" s="1">
        <f t="shared" si="939"/>
        <v>1.0966230493469471</v>
      </c>
      <c r="T1213" s="1">
        <f t="shared" si="940"/>
        <v>0.97726974486490048</v>
      </c>
      <c r="U1213" s="1">
        <f t="shared" si="941"/>
        <v>1.5868970769984267</v>
      </c>
      <c r="V1213" s="2">
        <f t="shared" si="923"/>
        <v>25.250994125058785</v>
      </c>
      <c r="W1213" s="1">
        <f>VLOOKUP(V1213,Graph!$D$3:$M$50,col)</f>
        <v>6.1000000000000004E-3</v>
      </c>
      <c r="X1213" s="1">
        <f>VLOOKUP(V1213,Graph!$D$3:$M$50,col+1)</f>
        <v>4.8999999999999998E-3</v>
      </c>
      <c r="Y1213" s="1">
        <f t="shared" si="942"/>
        <v>5.3E-3</v>
      </c>
      <c r="Z1213" s="1">
        <f t="shared" si="924"/>
        <v>0.64031666666666653</v>
      </c>
      <c r="AA1213" s="2">
        <f t="shared" si="943"/>
        <v>1.2066999999999772</v>
      </c>
      <c r="AB1213" s="1">
        <f t="shared" si="944"/>
        <v>5.3581347874434186E-2</v>
      </c>
      <c r="AC1213" s="1">
        <f t="shared" si="945"/>
        <v>1.0966230418994489</v>
      </c>
      <c r="AD1213" s="1">
        <f t="shared" si="946"/>
        <v>1.096623041635618</v>
      </c>
      <c r="AE1213" s="1">
        <f t="shared" si="947"/>
        <v>1.0966230416262717</v>
      </c>
      <c r="AF1213" s="1">
        <f t="shared" si="948"/>
        <v>1.0966230416259404</v>
      </c>
      <c r="AG1213" s="1">
        <f t="shared" si="949"/>
        <v>0.97726974486490048</v>
      </c>
      <c r="AH1213" s="1">
        <f t="shared" si="950"/>
        <v>1.5868970658255419</v>
      </c>
      <c r="AI1213" s="2">
        <f t="shared" si="925"/>
        <v>25.25099406579713</v>
      </c>
      <c r="AJ1213" s="1">
        <f>VLOOKUP(AI1213,Graph!$D$3:$M$50,col)</f>
        <v>6.1000000000000004E-3</v>
      </c>
      <c r="AK1213" s="1">
        <f>VLOOKUP(AI1213,Graph!$D$3:$M$50,col+1)</f>
        <v>4.8999999999999998E-3</v>
      </c>
      <c r="AL1213" s="1">
        <f t="shared" si="951"/>
        <v>5.3E-3</v>
      </c>
      <c r="AM1213" s="1">
        <f t="shared" si="926"/>
        <v>0.64031666666666653</v>
      </c>
      <c r="AN1213" s="2">
        <f t="shared" si="952"/>
        <v>1.2066999999999772</v>
      </c>
      <c r="AO1213" s="1">
        <f t="shared" si="953"/>
        <v>5.3581347874434186E-2</v>
      </c>
      <c r="AP1213" s="1">
        <f t="shared" si="954"/>
        <v>1.0966230416259288</v>
      </c>
      <c r="AQ1213" s="1">
        <f t="shared" si="955"/>
        <v>1.0966230416259284</v>
      </c>
      <c r="AR1213" s="1">
        <f t="shared" si="956"/>
        <v>1.0966230416259286</v>
      </c>
      <c r="AS1213" s="1">
        <f t="shared" si="957"/>
        <v>1.0966230416259284</v>
      </c>
      <c r="AT1213" s="1">
        <f t="shared" si="958"/>
        <v>0.97726974486490048</v>
      </c>
      <c r="AU1213" s="1">
        <f t="shared" si="959"/>
        <v>1.5868970658255244</v>
      </c>
      <c r="AV1213" s="2">
        <f t="shared" si="960"/>
        <v>1212</v>
      </c>
      <c r="AW1213" s="1">
        <f t="shared" si="961"/>
        <v>1586.8970658255244</v>
      </c>
      <c r="AX1213" s="1">
        <f t="shared" si="962"/>
        <v>0.97726974486490048</v>
      </c>
      <c r="AY1213" s="1">
        <f t="shared" si="963"/>
        <v>1.0966230416259284</v>
      </c>
      <c r="AZ1213" s="1">
        <f t="shared" si="964"/>
        <v>5.3E-3</v>
      </c>
      <c r="BA1213" s="1">
        <f t="shared" si="965"/>
        <v>25.25099406579713</v>
      </c>
    </row>
    <row r="1214" spans="1:53">
      <c r="A1214" s="2">
        <f t="shared" si="930"/>
        <v>1.2129999999999772</v>
      </c>
      <c r="B1214" s="1">
        <f t="shared" si="920"/>
        <v>1.2858408333333098</v>
      </c>
      <c r="C1214" s="1">
        <f t="shared" si="931"/>
        <v>5.5859132414811205E-2</v>
      </c>
      <c r="D1214" s="1">
        <f t="shared" si="921"/>
        <v>1.1015911063204356</v>
      </c>
      <c r="E1214" s="1">
        <f t="shared" si="966"/>
        <v>1.1016511576997678</v>
      </c>
      <c r="F1214" s="1">
        <f t="shared" si="966"/>
        <v>1.101653407427885</v>
      </c>
      <c r="G1214" s="1">
        <f t="shared" si="966"/>
        <v>1.101653491686692</v>
      </c>
      <c r="H1214" s="1">
        <f t="shared" si="932"/>
        <v>1.633274657524826</v>
      </c>
      <c r="I1214" s="1">
        <f t="shared" si="922"/>
        <v>25.494625408089686</v>
      </c>
      <c r="J1214" s="1">
        <f>VLOOKUP($I1214,Graph!$D$3:$M$50,col)</f>
        <v>6.1000000000000004E-3</v>
      </c>
      <c r="K1214" s="1">
        <f>VLOOKUP($I1214,Graph!$D$3:$M$50,col+1)</f>
        <v>4.8999999999999998E-3</v>
      </c>
      <c r="L1214" s="1">
        <f t="shared" si="933"/>
        <v>5.3E-3</v>
      </c>
      <c r="M1214" s="1">
        <f t="shared" si="928"/>
        <v>0.64031666666666653</v>
      </c>
      <c r="N1214" s="1">
        <f t="shared" si="934"/>
        <v>1.2076999999999771</v>
      </c>
      <c r="O1214" s="1">
        <f t="shared" si="935"/>
        <v>5.3583310981492729E-2</v>
      </c>
      <c r="P1214" s="1">
        <f t="shared" si="936"/>
        <v>1.0968011437661003</v>
      </c>
      <c r="Q1214" s="1">
        <f t="shared" si="937"/>
        <v>1.0966334882177227</v>
      </c>
      <c r="R1214" s="1">
        <f t="shared" si="938"/>
        <v>1.0966275537455834</v>
      </c>
      <c r="S1214" s="1">
        <f t="shared" si="939"/>
        <v>1.0966273435104217</v>
      </c>
      <c r="T1214" s="1">
        <f t="shared" si="940"/>
        <v>0.97727505275426374</v>
      </c>
      <c r="U1214" s="1">
        <f t="shared" si="941"/>
        <v>1.5888763149480645</v>
      </c>
      <c r="V1214" s="2">
        <f t="shared" si="923"/>
        <v>25.261487761332216</v>
      </c>
      <c r="W1214" s="1">
        <f>VLOOKUP(V1214,Graph!$D$3:$M$50,col)</f>
        <v>6.1000000000000004E-3</v>
      </c>
      <c r="X1214" s="1">
        <f>VLOOKUP(V1214,Graph!$D$3:$M$50,col+1)</f>
        <v>4.8999999999999998E-3</v>
      </c>
      <c r="Y1214" s="1">
        <f t="shared" si="942"/>
        <v>5.3E-3</v>
      </c>
      <c r="Z1214" s="1">
        <f t="shared" si="924"/>
        <v>0.64031666666666653</v>
      </c>
      <c r="AA1214" s="2">
        <f t="shared" si="943"/>
        <v>1.2076999999999771</v>
      </c>
      <c r="AB1214" s="1">
        <f t="shared" si="944"/>
        <v>5.3583310981492729E-2</v>
      </c>
      <c r="AC1214" s="1">
        <f t="shared" si="945"/>
        <v>1.0966273360623935</v>
      </c>
      <c r="AD1214" s="1">
        <f t="shared" si="946"/>
        <v>1.0966273357985308</v>
      </c>
      <c r="AE1214" s="1">
        <f t="shared" si="947"/>
        <v>1.0966273357891829</v>
      </c>
      <c r="AF1214" s="1">
        <f t="shared" si="948"/>
        <v>1.0966273357888519</v>
      </c>
      <c r="AG1214" s="1">
        <f t="shared" si="949"/>
        <v>0.97727505275426374</v>
      </c>
      <c r="AH1214" s="1">
        <f t="shared" si="950"/>
        <v>1.5888763037604725</v>
      </c>
      <c r="AI1214" s="2">
        <f t="shared" si="925"/>
        <v>25.26148770204184</v>
      </c>
      <c r="AJ1214" s="1">
        <f>VLOOKUP(AI1214,Graph!$D$3:$M$50,col)</f>
        <v>6.1000000000000004E-3</v>
      </c>
      <c r="AK1214" s="1">
        <f>VLOOKUP(AI1214,Graph!$D$3:$M$50,col+1)</f>
        <v>4.8999999999999998E-3</v>
      </c>
      <c r="AL1214" s="1">
        <f t="shared" si="951"/>
        <v>5.3E-3</v>
      </c>
      <c r="AM1214" s="1">
        <f t="shared" si="926"/>
        <v>0.64031666666666653</v>
      </c>
      <c r="AN1214" s="2">
        <f t="shared" si="952"/>
        <v>1.2076999999999771</v>
      </c>
      <c r="AO1214" s="1">
        <f t="shared" si="953"/>
        <v>5.3583310981492729E-2</v>
      </c>
      <c r="AP1214" s="1">
        <f t="shared" si="954"/>
        <v>1.0966273357888399</v>
      </c>
      <c r="AQ1214" s="1">
        <f t="shared" si="955"/>
        <v>1.0966273357888394</v>
      </c>
      <c r="AR1214" s="1">
        <f t="shared" si="956"/>
        <v>1.0966273357888396</v>
      </c>
      <c r="AS1214" s="1">
        <f t="shared" si="957"/>
        <v>1.0966273357888394</v>
      </c>
      <c r="AT1214" s="1">
        <f t="shared" si="958"/>
        <v>0.97727505275426374</v>
      </c>
      <c r="AU1214" s="1">
        <f t="shared" si="959"/>
        <v>1.5888763037604543</v>
      </c>
      <c r="AV1214" s="2">
        <f t="shared" si="960"/>
        <v>1213</v>
      </c>
      <c r="AW1214" s="1">
        <f t="shared" si="961"/>
        <v>1588.8763037604542</v>
      </c>
      <c r="AX1214" s="1">
        <f t="shared" si="962"/>
        <v>0.97727505275426374</v>
      </c>
      <c r="AY1214" s="1">
        <f t="shared" si="963"/>
        <v>1.0966273357888394</v>
      </c>
      <c r="AZ1214" s="1">
        <f t="shared" si="964"/>
        <v>5.3E-3</v>
      </c>
      <c r="BA1214" s="1">
        <f t="shared" si="965"/>
        <v>25.26148770204184</v>
      </c>
    </row>
    <row r="1215" spans="1:53">
      <c r="A1215" s="2">
        <f t="shared" si="930"/>
        <v>1.2139999999999771</v>
      </c>
      <c r="B1215" s="1">
        <f t="shared" si="920"/>
        <v>1.2868819999999763</v>
      </c>
      <c r="C1215" s="1">
        <f t="shared" si="931"/>
        <v>5.5860771761384938E-2</v>
      </c>
      <c r="D1215" s="1">
        <f t="shared" si="921"/>
        <v>1.1015946203834739</v>
      </c>
      <c r="E1215" s="1">
        <f t="shared" si="966"/>
        <v>1.1016548077715107</v>
      </c>
      <c r="F1215" s="1">
        <f t="shared" si="966"/>
        <v>1.1016570626855284</v>
      </c>
      <c r="G1215" s="1">
        <f t="shared" si="966"/>
        <v>1.1016571471419017</v>
      </c>
      <c r="H1215" s="1">
        <f t="shared" si="932"/>
        <v>1.6353002129872292</v>
      </c>
      <c r="I1215" s="1">
        <f t="shared" si="922"/>
        <v>25.505160367055534</v>
      </c>
      <c r="J1215" s="1">
        <f>VLOOKUP($I1215,Graph!$D$3:$M$50,col)</f>
        <v>6.1000000000000004E-3</v>
      </c>
      <c r="K1215" s="1">
        <f>VLOOKUP($I1215,Graph!$D$3:$M$50,col+1)</f>
        <v>4.8999999999999998E-3</v>
      </c>
      <c r="L1215" s="1">
        <f t="shared" si="933"/>
        <v>5.3E-3</v>
      </c>
      <c r="M1215" s="1">
        <f t="shared" si="928"/>
        <v>0.64031666666666653</v>
      </c>
      <c r="N1215" s="1">
        <f t="shared" si="934"/>
        <v>1.208699999999977</v>
      </c>
      <c r="O1215" s="1">
        <f t="shared" si="935"/>
        <v>5.3585270947876774E-2</v>
      </c>
      <c r="P1215" s="1">
        <f t="shared" si="936"/>
        <v>1.0968054184552269</v>
      </c>
      <c r="Q1215" s="1">
        <f t="shared" si="937"/>
        <v>1.0966377754315031</v>
      </c>
      <c r="R1215" s="1">
        <f t="shared" si="938"/>
        <v>1.0966318411140459</v>
      </c>
      <c r="S1215" s="1">
        <f t="shared" si="939"/>
        <v>1.0966316308741586</v>
      </c>
      <c r="T1215" s="1">
        <f t="shared" si="940"/>
        <v>0.97728035190874929</v>
      </c>
      <c r="U1215" s="1">
        <f t="shared" si="941"/>
        <v>1.5908563755096286</v>
      </c>
      <c r="V1215" s="2">
        <f t="shared" si="923"/>
        <v>25.271977042658097</v>
      </c>
      <c r="W1215" s="1">
        <f>VLOOKUP(V1215,Graph!$D$3:$M$50,col)</f>
        <v>6.1000000000000004E-3</v>
      </c>
      <c r="X1215" s="1">
        <f>VLOOKUP(V1215,Graph!$D$3:$M$50,col+1)</f>
        <v>4.8999999999999998E-3</v>
      </c>
      <c r="Y1215" s="1">
        <f t="shared" si="942"/>
        <v>5.3E-3</v>
      </c>
      <c r="Z1215" s="1">
        <f t="shared" si="924"/>
        <v>0.64031666666666653</v>
      </c>
      <c r="AA1215" s="2">
        <f t="shared" si="943"/>
        <v>1.208699999999977</v>
      </c>
      <c r="AB1215" s="1">
        <f t="shared" si="944"/>
        <v>5.3585270947876774E-2</v>
      </c>
      <c r="AC1215" s="1">
        <f t="shared" si="945"/>
        <v>1.0966316234256013</v>
      </c>
      <c r="AD1215" s="1">
        <f t="shared" si="946"/>
        <v>1.0966316231617075</v>
      </c>
      <c r="AE1215" s="1">
        <f t="shared" si="947"/>
        <v>1.0966316231523578</v>
      </c>
      <c r="AF1215" s="1">
        <f t="shared" si="948"/>
        <v>1.0966316231520263</v>
      </c>
      <c r="AG1215" s="1">
        <f t="shared" si="949"/>
        <v>0.97728035190874929</v>
      </c>
      <c r="AH1215" s="1">
        <f t="shared" si="950"/>
        <v>1.5908563643073226</v>
      </c>
      <c r="AI1215" s="2">
        <f t="shared" si="925"/>
        <v>25.27197698333902</v>
      </c>
      <c r="AJ1215" s="1">
        <f>VLOOKUP(AI1215,Graph!$D$3:$M$50,col)</f>
        <v>6.1000000000000004E-3</v>
      </c>
      <c r="AK1215" s="1">
        <f>VLOOKUP(AI1215,Graph!$D$3:$M$50,col+1)</f>
        <v>4.8999999999999998E-3</v>
      </c>
      <c r="AL1215" s="1">
        <f t="shared" si="951"/>
        <v>5.3E-3</v>
      </c>
      <c r="AM1215" s="1">
        <f t="shared" si="926"/>
        <v>0.64031666666666653</v>
      </c>
      <c r="AN1215" s="2">
        <f t="shared" si="952"/>
        <v>1.208699999999977</v>
      </c>
      <c r="AO1215" s="1">
        <f t="shared" si="953"/>
        <v>5.3585270947876774E-2</v>
      </c>
      <c r="AP1215" s="1">
        <f t="shared" si="954"/>
        <v>1.0966316231520148</v>
      </c>
      <c r="AQ1215" s="1">
        <f t="shared" si="955"/>
        <v>1.0966316231520143</v>
      </c>
      <c r="AR1215" s="1">
        <f t="shared" si="956"/>
        <v>1.0966316231520141</v>
      </c>
      <c r="AS1215" s="1">
        <f t="shared" si="957"/>
        <v>1.0966316231520146</v>
      </c>
      <c r="AT1215" s="1">
        <f t="shared" si="958"/>
        <v>0.97728035190874929</v>
      </c>
      <c r="AU1215" s="1">
        <f t="shared" si="959"/>
        <v>1.5908563643073053</v>
      </c>
      <c r="AV1215" s="2">
        <f t="shared" si="960"/>
        <v>1214</v>
      </c>
      <c r="AW1215" s="1">
        <f t="shared" si="961"/>
        <v>1590.8563643073053</v>
      </c>
      <c r="AX1215" s="1">
        <f t="shared" si="962"/>
        <v>0.97728035190874929</v>
      </c>
      <c r="AY1215" s="1">
        <f t="shared" si="963"/>
        <v>1.0966316231520146</v>
      </c>
      <c r="AZ1215" s="1">
        <f t="shared" si="964"/>
        <v>5.3E-3</v>
      </c>
      <c r="BA1215" s="1">
        <f t="shared" si="965"/>
        <v>25.27197698333902</v>
      </c>
    </row>
    <row r="1216" spans="1:53">
      <c r="A1216" s="2">
        <f t="shared" si="930"/>
        <v>1.214999999999977</v>
      </c>
      <c r="B1216" s="1">
        <f t="shared" si="920"/>
        <v>1.2879231666666429</v>
      </c>
      <c r="C1216" s="1">
        <f t="shared" si="931"/>
        <v>5.5862408481435762E-2</v>
      </c>
      <c r="D1216" s="1">
        <f t="shared" si="921"/>
        <v>1.1015981288499113</v>
      </c>
      <c r="E1216" s="1">
        <f t="shared" si="966"/>
        <v>1.1016584520449437</v>
      </c>
      <c r="F1216" s="1">
        <f t="shared" si="966"/>
        <v>1.1016607121375714</v>
      </c>
      <c r="G1216" s="1">
        <f t="shared" si="966"/>
        <v>1.1016607967912471</v>
      </c>
      <c r="H1216" s="1">
        <f t="shared" si="932"/>
        <v>1.6373266054176232</v>
      </c>
      <c r="I1216" s="1">
        <f t="shared" si="922"/>
        <v>25.515690977931712</v>
      </c>
      <c r="J1216" s="1">
        <f>VLOOKUP($I1216,Graph!$D$3:$M$50,col)</f>
        <v>6.1000000000000004E-3</v>
      </c>
      <c r="K1216" s="1">
        <f>VLOOKUP($I1216,Graph!$D$3:$M$50,col+1)</f>
        <v>4.8999999999999998E-3</v>
      </c>
      <c r="L1216" s="1">
        <f t="shared" si="933"/>
        <v>5.3E-3</v>
      </c>
      <c r="M1216" s="1">
        <f t="shared" si="928"/>
        <v>0.64031666666666653</v>
      </c>
      <c r="N1216" s="1">
        <f t="shared" si="934"/>
        <v>1.2096999999999769</v>
      </c>
      <c r="O1216" s="1">
        <f t="shared" si="935"/>
        <v>5.3587227781116228E-2</v>
      </c>
      <c r="P1216" s="1">
        <f t="shared" si="936"/>
        <v>1.0968096863778276</v>
      </c>
      <c r="Q1216" s="1">
        <f t="shared" si="937"/>
        <v>1.0966420558617738</v>
      </c>
      <c r="R1216" s="1">
        <f t="shared" si="938"/>
        <v>1.0966361216988947</v>
      </c>
      <c r="S1216" s="1">
        <f t="shared" si="939"/>
        <v>1.0966359114542945</v>
      </c>
      <c r="T1216" s="1">
        <f t="shared" si="940"/>
        <v>0.9772856423499009</v>
      </c>
      <c r="U1216" s="1">
        <f t="shared" si="941"/>
        <v>1.5928372583413755</v>
      </c>
      <c r="V1216" s="2">
        <f t="shared" si="923"/>
        <v>25.282461974451323</v>
      </c>
      <c r="W1216" s="1">
        <f>VLOOKUP(V1216,Graph!$D$3:$M$50,col)</f>
        <v>6.1000000000000004E-3</v>
      </c>
      <c r="X1216" s="1">
        <f>VLOOKUP(V1216,Graph!$D$3:$M$50,col+1)</f>
        <v>4.8999999999999998E-3</v>
      </c>
      <c r="Y1216" s="1">
        <f t="shared" si="942"/>
        <v>5.3E-3</v>
      </c>
      <c r="Z1216" s="1">
        <f t="shared" si="924"/>
        <v>0.64031666666666653</v>
      </c>
      <c r="AA1216" s="2">
        <f t="shared" si="943"/>
        <v>1.2096999999999769</v>
      </c>
      <c r="AB1216" s="1">
        <f t="shared" si="944"/>
        <v>5.3587227781116228E-2</v>
      </c>
      <c r="AC1216" s="1">
        <f t="shared" si="945"/>
        <v>1.0966359040052096</v>
      </c>
      <c r="AD1216" s="1">
        <f t="shared" si="946"/>
        <v>1.0966359037412841</v>
      </c>
      <c r="AE1216" s="1">
        <f t="shared" si="947"/>
        <v>1.0966359037319331</v>
      </c>
      <c r="AF1216" s="1">
        <f t="shared" si="948"/>
        <v>1.0966359037316014</v>
      </c>
      <c r="AG1216" s="1">
        <f t="shared" si="949"/>
        <v>0.9772856423499009</v>
      </c>
      <c r="AH1216" s="1">
        <f t="shared" si="950"/>
        <v>1.5928372471243497</v>
      </c>
      <c r="AI1216" s="2">
        <f t="shared" si="925"/>
        <v>25.282461915103557</v>
      </c>
      <c r="AJ1216" s="1">
        <f>VLOOKUP(AI1216,Graph!$D$3:$M$50,col)</f>
        <v>6.1000000000000004E-3</v>
      </c>
      <c r="AK1216" s="1">
        <f>VLOOKUP(AI1216,Graph!$D$3:$M$50,col+1)</f>
        <v>4.8999999999999998E-3</v>
      </c>
      <c r="AL1216" s="1">
        <f t="shared" si="951"/>
        <v>5.3E-3</v>
      </c>
      <c r="AM1216" s="1">
        <f t="shared" si="926"/>
        <v>0.64031666666666653</v>
      </c>
      <c r="AN1216" s="2">
        <f t="shared" si="952"/>
        <v>1.2096999999999769</v>
      </c>
      <c r="AO1216" s="1">
        <f t="shared" si="953"/>
        <v>5.3587227781116228E-2</v>
      </c>
      <c r="AP1216" s="1">
        <f t="shared" si="954"/>
        <v>1.09663590373159</v>
      </c>
      <c r="AQ1216" s="1">
        <f t="shared" si="955"/>
        <v>1.0966359037315896</v>
      </c>
      <c r="AR1216" s="1">
        <f t="shared" si="956"/>
        <v>1.0966359037315894</v>
      </c>
      <c r="AS1216" s="1">
        <f t="shared" si="957"/>
        <v>1.0966359037315896</v>
      </c>
      <c r="AT1216" s="1">
        <f t="shared" si="958"/>
        <v>0.9772856423499009</v>
      </c>
      <c r="AU1216" s="1">
        <f t="shared" si="959"/>
        <v>1.5928372471243324</v>
      </c>
      <c r="AV1216" s="2">
        <f t="shared" si="960"/>
        <v>1215</v>
      </c>
      <c r="AW1216" s="1">
        <f t="shared" si="961"/>
        <v>1592.8372471243324</v>
      </c>
      <c r="AX1216" s="1">
        <f t="shared" si="962"/>
        <v>0.9772856423499009</v>
      </c>
      <c r="AY1216" s="1">
        <f t="shared" si="963"/>
        <v>1.0966359037315896</v>
      </c>
      <c r="AZ1216" s="1">
        <f t="shared" si="964"/>
        <v>5.3E-3</v>
      </c>
      <c r="BA1216" s="1">
        <f t="shared" si="965"/>
        <v>25.282461915103557</v>
      </c>
    </row>
    <row r="1217" spans="1:53">
      <c r="A1217" s="2">
        <f t="shared" si="930"/>
        <v>1.2159999999999769</v>
      </c>
      <c r="B1217" s="1">
        <f t="shared" si="920"/>
        <v>1.2889643333333094</v>
      </c>
      <c r="C1217" s="1">
        <f t="shared" si="931"/>
        <v>5.5864042581270319E-2</v>
      </c>
      <c r="D1217" s="1">
        <f t="shared" si="921"/>
        <v>1.1016016317331057</v>
      </c>
      <c r="E1217" s="1">
        <f t="shared" si="966"/>
        <v>1.1016620905338717</v>
      </c>
      <c r="F1217" s="1">
        <f t="shared" si="966"/>
        <v>1.101664355797833</v>
      </c>
      <c r="G1217" s="1">
        <f t="shared" si="966"/>
        <v>1.1016644406485494</v>
      </c>
      <c r="H1217" s="1">
        <f t="shared" si="932"/>
        <v>1.6393538344703558</v>
      </c>
      <c r="I1217" s="1">
        <f t="shared" si="922"/>
        <v>25.526217246095705</v>
      </c>
      <c r="J1217" s="1">
        <f>VLOOKUP($I1217,Graph!$D$3:$M$50,col)</f>
        <v>6.1000000000000004E-3</v>
      </c>
      <c r="K1217" s="1">
        <f>VLOOKUP($I1217,Graph!$D$3:$M$50,col+1)</f>
        <v>4.8999999999999998E-3</v>
      </c>
      <c r="L1217" s="1">
        <f t="shared" si="933"/>
        <v>5.3E-3</v>
      </c>
      <c r="M1217" s="1">
        <f t="shared" si="928"/>
        <v>0.64031666666666653</v>
      </c>
      <c r="N1217" s="1">
        <f t="shared" si="934"/>
        <v>1.2106999999999768</v>
      </c>
      <c r="O1217" s="1">
        <f t="shared" si="935"/>
        <v>5.3589181488716948E-2</v>
      </c>
      <c r="P1217" s="1">
        <f t="shared" si="936"/>
        <v>1.0968139475499539</v>
      </c>
      <c r="Q1217" s="1">
        <f t="shared" si="937"/>
        <v>1.0966463295246198</v>
      </c>
      <c r="R1217" s="1">
        <f t="shared" si="938"/>
        <v>1.0966403955162143</v>
      </c>
      <c r="S1217" s="1">
        <f t="shared" si="939"/>
        <v>1.0966401852669152</v>
      </c>
      <c r="T1217" s="1">
        <f t="shared" si="940"/>
        <v>0.97729092409919216</v>
      </c>
      <c r="U1217" s="1">
        <f t="shared" si="941"/>
        <v>1.5948189631019869</v>
      </c>
      <c r="V1217" s="2">
        <f t="shared" si="923"/>
        <v>25.292942562115602</v>
      </c>
      <c r="W1217" s="1">
        <f>VLOOKUP(V1217,Graph!$D$3:$M$50,col)</f>
        <v>6.1000000000000004E-3</v>
      </c>
      <c r="X1217" s="1">
        <f>VLOOKUP(V1217,Graph!$D$3:$M$50,col+1)</f>
        <v>4.8999999999999998E-3</v>
      </c>
      <c r="Y1217" s="1">
        <f t="shared" si="942"/>
        <v>5.3E-3</v>
      </c>
      <c r="Z1217" s="1">
        <f t="shared" si="924"/>
        <v>0.64031666666666653</v>
      </c>
      <c r="AA1217" s="2">
        <f t="shared" si="943"/>
        <v>1.2106999999999768</v>
      </c>
      <c r="AB1217" s="1">
        <f t="shared" si="944"/>
        <v>5.3589181488716948E-2</v>
      </c>
      <c r="AC1217" s="1">
        <f t="shared" si="945"/>
        <v>1.0966401778173029</v>
      </c>
      <c r="AD1217" s="1">
        <f t="shared" si="946"/>
        <v>1.0966401775533461</v>
      </c>
      <c r="AE1217" s="1">
        <f t="shared" si="947"/>
        <v>1.0966401775439938</v>
      </c>
      <c r="AF1217" s="1">
        <f t="shared" si="948"/>
        <v>1.0966401775436621</v>
      </c>
      <c r="AG1217" s="1">
        <f t="shared" si="949"/>
        <v>0.97729092409919216</v>
      </c>
      <c r="AH1217" s="1">
        <f t="shared" si="950"/>
        <v>1.5948189518702351</v>
      </c>
      <c r="AI1217" s="2">
        <f t="shared" si="925"/>
        <v>25.292942502739155</v>
      </c>
      <c r="AJ1217" s="1">
        <f>VLOOKUP(AI1217,Graph!$D$3:$M$50,col)</f>
        <v>6.1000000000000004E-3</v>
      </c>
      <c r="AK1217" s="1">
        <f>VLOOKUP(AI1217,Graph!$D$3:$M$50,col+1)</f>
        <v>4.8999999999999998E-3</v>
      </c>
      <c r="AL1217" s="1">
        <f t="shared" si="951"/>
        <v>5.3E-3</v>
      </c>
      <c r="AM1217" s="1">
        <f t="shared" si="926"/>
        <v>0.64031666666666653</v>
      </c>
      <c r="AN1217" s="2">
        <f t="shared" si="952"/>
        <v>1.2106999999999768</v>
      </c>
      <c r="AO1217" s="1">
        <f t="shared" si="953"/>
        <v>5.3589181488716948E-2</v>
      </c>
      <c r="AP1217" s="1">
        <f t="shared" si="954"/>
        <v>1.0966401775436503</v>
      </c>
      <c r="AQ1217" s="1">
        <f t="shared" si="955"/>
        <v>1.0966401775436503</v>
      </c>
      <c r="AR1217" s="1">
        <f t="shared" si="956"/>
        <v>1.0966401775436503</v>
      </c>
      <c r="AS1217" s="1">
        <f t="shared" si="957"/>
        <v>1.0966401775436503</v>
      </c>
      <c r="AT1217" s="1">
        <f t="shared" si="958"/>
        <v>0.97729092409919216</v>
      </c>
      <c r="AU1217" s="1">
        <f t="shared" si="959"/>
        <v>1.5948189518702178</v>
      </c>
      <c r="AV1217" s="2">
        <f t="shared" si="960"/>
        <v>1216</v>
      </c>
      <c r="AW1217" s="1">
        <f t="shared" si="961"/>
        <v>1594.8189518702179</v>
      </c>
      <c r="AX1217" s="1">
        <f t="shared" si="962"/>
        <v>0.97729092409919216</v>
      </c>
      <c r="AY1217" s="1">
        <f t="shared" si="963"/>
        <v>1.0966401775436503</v>
      </c>
      <c r="AZ1217" s="1">
        <f t="shared" si="964"/>
        <v>5.3E-3</v>
      </c>
      <c r="BA1217" s="1">
        <f t="shared" si="965"/>
        <v>25.292942502739155</v>
      </c>
    </row>
    <row r="1218" spans="1:53">
      <c r="A1218" s="2">
        <f t="shared" si="930"/>
        <v>1.2169999999999768</v>
      </c>
      <c r="B1218" s="1">
        <f t="shared" si="920"/>
        <v>1.2900054999999759</v>
      </c>
      <c r="C1218" s="1">
        <f t="shared" si="931"/>
        <v>5.5865674067175096E-2</v>
      </c>
      <c r="D1218" s="1">
        <f t="shared" si="921"/>
        <v>1.1016051290463731</v>
      </c>
      <c r="E1218" s="1">
        <f t="shared" si="966"/>
        <v>1.1016657232520555</v>
      </c>
      <c r="F1218" s="1">
        <f t="shared" si="966"/>
        <v>1.1016679936800886</v>
      </c>
      <c r="G1218" s="1">
        <f t="shared" si="966"/>
        <v>1.1016680787275834</v>
      </c>
      <c r="H1218" s="1">
        <f t="shared" si="932"/>
        <v>1.6413818998002003</v>
      </c>
      <c r="I1218" s="1">
        <f t="shared" si="922"/>
        <v>25.536739176913919</v>
      </c>
      <c r="J1218" s="1">
        <f>VLOOKUP($I1218,Graph!$D$3:$M$50,col)</f>
        <v>6.1000000000000004E-3</v>
      </c>
      <c r="K1218" s="1">
        <f>VLOOKUP($I1218,Graph!$D$3:$M$50,col+1)</f>
        <v>4.8999999999999998E-3</v>
      </c>
      <c r="L1218" s="1">
        <f t="shared" si="933"/>
        <v>5.3E-3</v>
      </c>
      <c r="M1218" s="1">
        <f t="shared" si="928"/>
        <v>0.64031666666666653</v>
      </c>
      <c r="N1218" s="1">
        <f t="shared" si="934"/>
        <v>1.2116999999999767</v>
      </c>
      <c r="O1218" s="1">
        <f t="shared" si="935"/>
        <v>5.3591132078160818E-2</v>
      </c>
      <c r="P1218" s="1">
        <f t="shared" si="936"/>
        <v>1.0968182019876074</v>
      </c>
      <c r="Q1218" s="1">
        <f t="shared" si="937"/>
        <v>1.0966505964360764</v>
      </c>
      <c r="R1218" s="1">
        <f t="shared" si="938"/>
        <v>1.096644662582041</v>
      </c>
      <c r="S1218" s="1">
        <f t="shared" si="939"/>
        <v>1.096644452328055</v>
      </c>
      <c r="T1218" s="1">
        <f t="shared" si="940"/>
        <v>0.97729619717802552</v>
      </c>
      <c r="U1218" s="1">
        <f t="shared" si="941"/>
        <v>1.59680148945057</v>
      </c>
      <c r="V1218" s="2">
        <f t="shared" si="923"/>
        <v>25.303418811043453</v>
      </c>
      <c r="W1218" s="1">
        <f>VLOOKUP(V1218,Graph!$D$3:$M$50,col)</f>
        <v>6.1000000000000004E-3</v>
      </c>
      <c r="X1218" s="1">
        <f>VLOOKUP(V1218,Graph!$D$3:$M$50,col+1)</f>
        <v>4.8999999999999998E-3</v>
      </c>
      <c r="Y1218" s="1">
        <f t="shared" si="942"/>
        <v>5.3E-3</v>
      </c>
      <c r="Z1218" s="1">
        <f t="shared" si="924"/>
        <v>0.64031666666666653</v>
      </c>
      <c r="AA1218" s="2">
        <f t="shared" si="943"/>
        <v>1.2116999999999767</v>
      </c>
      <c r="AB1218" s="1">
        <f t="shared" si="944"/>
        <v>5.3591132078160818E-2</v>
      </c>
      <c r="AC1218" s="1">
        <f t="shared" si="945"/>
        <v>1.0966444448779169</v>
      </c>
      <c r="AD1218" s="1">
        <f t="shared" si="946"/>
        <v>1.0966444446139287</v>
      </c>
      <c r="AE1218" s="1">
        <f t="shared" si="947"/>
        <v>1.0966444446045742</v>
      </c>
      <c r="AF1218" s="1">
        <f t="shared" si="948"/>
        <v>1.0966444446042429</v>
      </c>
      <c r="AG1218" s="1">
        <f t="shared" si="949"/>
        <v>0.97729619717802552</v>
      </c>
      <c r="AH1218" s="1">
        <f t="shared" si="950"/>
        <v>1.5968014782040858</v>
      </c>
      <c r="AI1218" s="2">
        <f t="shared" si="925"/>
        <v>25.30341875163835</v>
      </c>
      <c r="AJ1218" s="1">
        <f>VLOOKUP(AI1218,Graph!$D$3:$M$50,col)</f>
        <v>6.1000000000000004E-3</v>
      </c>
      <c r="AK1218" s="1">
        <f>VLOOKUP(AI1218,Graph!$D$3:$M$50,col+1)</f>
        <v>4.8999999999999998E-3</v>
      </c>
      <c r="AL1218" s="1">
        <f t="shared" si="951"/>
        <v>5.3E-3</v>
      </c>
      <c r="AM1218" s="1">
        <f t="shared" si="926"/>
        <v>0.64031666666666653</v>
      </c>
      <c r="AN1218" s="2">
        <f t="shared" si="952"/>
        <v>1.2116999999999767</v>
      </c>
      <c r="AO1218" s="1">
        <f t="shared" si="953"/>
        <v>5.3591132078160818E-2</v>
      </c>
      <c r="AP1218" s="1">
        <f t="shared" si="954"/>
        <v>1.0966444446042309</v>
      </c>
      <c r="AQ1218" s="1">
        <f t="shared" si="955"/>
        <v>1.0966444446042307</v>
      </c>
      <c r="AR1218" s="1">
        <f t="shared" si="956"/>
        <v>1.0966444446042309</v>
      </c>
      <c r="AS1218" s="1">
        <f t="shared" si="957"/>
        <v>1.0966444446042307</v>
      </c>
      <c r="AT1218" s="1">
        <f t="shared" si="958"/>
        <v>0.97729619717802552</v>
      </c>
      <c r="AU1218" s="1">
        <f t="shared" si="959"/>
        <v>1.5968014782040678</v>
      </c>
      <c r="AV1218" s="2">
        <f t="shared" si="960"/>
        <v>1217</v>
      </c>
      <c r="AW1218" s="1">
        <f t="shared" si="961"/>
        <v>1596.8014782040677</v>
      </c>
      <c r="AX1218" s="1">
        <f t="shared" si="962"/>
        <v>0.97729619717802552</v>
      </c>
      <c r="AY1218" s="1">
        <f t="shared" si="963"/>
        <v>1.0966444446042307</v>
      </c>
      <c r="AZ1218" s="1">
        <f t="shared" si="964"/>
        <v>5.3E-3</v>
      </c>
      <c r="BA1218" s="1">
        <f t="shared" si="965"/>
        <v>25.30341875163835</v>
      </c>
    </row>
    <row r="1219" spans="1:53">
      <c r="A1219" s="2">
        <f t="shared" si="930"/>
        <v>1.2179999999999767</v>
      </c>
      <c r="B1219" s="1">
        <f t="shared" ref="B1219:B1282" si="967">Ba*(A1219+rho)</f>
        <v>1.2910466666666425</v>
      </c>
      <c r="C1219" s="1">
        <f t="shared" si="931"/>
        <v>5.5867302945416468E-2</v>
      </c>
      <c r="D1219" s="1">
        <f t="shared" ref="D1219:D1282" si="968">SQRT(1.1-($C1219*1.1-POWER(1.1,1/3)+1)/($C1219-POWER(1.1,-2/3)/3))</f>
        <v>1.1016086208029869</v>
      </c>
      <c r="E1219" s="1">
        <f t="shared" si="966"/>
        <v>1.1016693502132118</v>
      </c>
      <c r="F1219" s="1">
        <f t="shared" si="966"/>
        <v>1.1016716257980714</v>
      </c>
      <c r="G1219" s="1">
        <f t="shared" si="966"/>
        <v>1.1016717110420828</v>
      </c>
      <c r="H1219" s="1">
        <f t="shared" si="932"/>
        <v>1.64341080106236</v>
      </c>
      <c r="I1219" s="1">
        <f t="shared" ref="I1219:I1282" si="969">(L/nu)*POWER(gn*H1219/b,1/3)/10^5</f>
        <v>25.547256775741715</v>
      </c>
      <c r="J1219" s="1">
        <f>VLOOKUP($I1219,Graph!$D$3:$M$50,col)</f>
        <v>6.1000000000000004E-3</v>
      </c>
      <c r="K1219" s="1">
        <f>VLOOKUP($I1219,Graph!$D$3:$M$50,col+1)</f>
        <v>4.8999999999999998E-3</v>
      </c>
      <c r="L1219" s="1">
        <f t="shared" si="933"/>
        <v>5.3E-3</v>
      </c>
      <c r="M1219" s="1">
        <f t="shared" si="928"/>
        <v>0.64031666666666653</v>
      </c>
      <c r="N1219" s="1">
        <f t="shared" si="934"/>
        <v>1.2126999999999766</v>
      </c>
      <c r="O1219" s="1">
        <f t="shared" si="935"/>
        <v>5.3593079556905898E-2</v>
      </c>
      <c r="P1219" s="1">
        <f t="shared" si="936"/>
        <v>1.0968224497067378</v>
      </c>
      <c r="Q1219" s="1">
        <f t="shared" si="937"/>
        <v>1.0966548566121268</v>
      </c>
      <c r="R1219" s="1">
        <f t="shared" si="938"/>
        <v>1.0966489229123575</v>
      </c>
      <c r="S1219" s="1">
        <f t="shared" si="939"/>
        <v>1.0966487126536977</v>
      </c>
      <c r="T1219" s="1">
        <f t="shared" si="940"/>
        <v>0.97730146160773335</v>
      </c>
      <c r="U1219" s="1">
        <f t="shared" si="941"/>
        <v>1.5987848370466529</v>
      </c>
      <c r="V1219" s="2">
        <f t="shared" ref="V1219:V1282" si="970">(L/nu)*POWER(gn*U1219/b,1/3)/10^5</f>
        <v>25.313890726616258</v>
      </c>
      <c r="W1219" s="1">
        <f>VLOOKUP(V1219,Graph!$D$3:$M$50,col)</f>
        <v>6.1000000000000004E-3</v>
      </c>
      <c r="X1219" s="1">
        <f>VLOOKUP(V1219,Graph!$D$3:$M$50,col+1)</f>
        <v>4.8999999999999998E-3</v>
      </c>
      <c r="Y1219" s="1">
        <f t="shared" si="942"/>
        <v>5.3E-3</v>
      </c>
      <c r="Z1219" s="1">
        <f t="shared" ref="Z1219:Z1282" si="971">b-2*Y1219*L</f>
        <v>0.64031666666666653</v>
      </c>
      <c r="AA1219" s="2">
        <f t="shared" si="943"/>
        <v>1.2126999999999766</v>
      </c>
      <c r="AB1219" s="1">
        <f t="shared" si="944"/>
        <v>5.3593079556905898E-2</v>
      </c>
      <c r="AC1219" s="1">
        <f t="shared" si="945"/>
        <v>1.0966487052030349</v>
      </c>
      <c r="AD1219" s="1">
        <f t="shared" si="946"/>
        <v>1.096648704939015</v>
      </c>
      <c r="AE1219" s="1">
        <f t="shared" si="947"/>
        <v>1.0966487049296596</v>
      </c>
      <c r="AF1219" s="1">
        <f t="shared" si="948"/>
        <v>1.0966487049293279</v>
      </c>
      <c r="AG1219" s="1">
        <f t="shared" si="949"/>
        <v>0.97730146160773335</v>
      </c>
      <c r="AH1219" s="1">
        <f t="shared" si="950"/>
        <v>1.5987848257854302</v>
      </c>
      <c r="AI1219" s="2">
        <f t="shared" ref="AI1219:AI1282" si="972">(L/nu)*POWER(gn*AH1219/b,1/3)/10^5</f>
        <v>25.313890667182505</v>
      </c>
      <c r="AJ1219" s="1">
        <f>VLOOKUP(AI1219,Graph!$D$3:$M$50,col)</f>
        <v>6.1000000000000004E-3</v>
      </c>
      <c r="AK1219" s="1">
        <f>VLOOKUP(AI1219,Graph!$D$3:$M$50,col+1)</f>
        <v>4.8999999999999998E-3</v>
      </c>
      <c r="AL1219" s="1">
        <f t="shared" si="951"/>
        <v>5.3E-3</v>
      </c>
      <c r="AM1219" s="1">
        <f t="shared" ref="AM1219:AM1282" si="973">b-2*AL1219*L</f>
        <v>0.64031666666666653</v>
      </c>
      <c r="AN1219" s="2">
        <f t="shared" si="952"/>
        <v>1.2126999999999766</v>
      </c>
      <c r="AO1219" s="1">
        <f t="shared" si="953"/>
        <v>5.3593079556905898E-2</v>
      </c>
      <c r="AP1219" s="1">
        <f t="shared" si="954"/>
        <v>1.0966487049293163</v>
      </c>
      <c r="AQ1219" s="1">
        <f t="shared" si="955"/>
        <v>1.0966487049293157</v>
      </c>
      <c r="AR1219" s="1">
        <f t="shared" si="956"/>
        <v>1.0966487049293159</v>
      </c>
      <c r="AS1219" s="1">
        <f t="shared" si="957"/>
        <v>1.0966487049293157</v>
      </c>
      <c r="AT1219" s="1">
        <f t="shared" si="958"/>
        <v>0.97730146160773335</v>
      </c>
      <c r="AU1219" s="1">
        <f t="shared" si="959"/>
        <v>1.5987848257854125</v>
      </c>
      <c r="AV1219" s="2">
        <f t="shared" si="960"/>
        <v>1218</v>
      </c>
      <c r="AW1219" s="1">
        <f t="shared" si="961"/>
        <v>1598.7848257854125</v>
      </c>
      <c r="AX1219" s="1">
        <f t="shared" si="962"/>
        <v>0.97730146160773335</v>
      </c>
      <c r="AY1219" s="1">
        <f t="shared" si="963"/>
        <v>1.0966487049293157</v>
      </c>
      <c r="AZ1219" s="1">
        <f t="shared" si="964"/>
        <v>5.3E-3</v>
      </c>
      <c r="BA1219" s="1">
        <f t="shared" si="965"/>
        <v>25.313890667182505</v>
      </c>
    </row>
    <row r="1220" spans="1:53">
      <c r="A1220" s="2">
        <f t="shared" si="930"/>
        <v>1.2189999999999765</v>
      </c>
      <c r="B1220" s="1">
        <f t="shared" si="967"/>
        <v>1.292087833333309</v>
      </c>
      <c r="C1220" s="1">
        <f t="shared" si="931"/>
        <v>5.5868929222240828E-2</v>
      </c>
      <c r="D1220" s="1">
        <f t="shared" si="968"/>
        <v>1.1016121070161784</v>
      </c>
      <c r="E1220" s="1">
        <f t="shared" si="966"/>
        <v>1.1016729714310141</v>
      </c>
      <c r="F1220" s="1">
        <f t="shared" si="966"/>
        <v>1.1016752521654689</v>
      </c>
      <c r="G1220" s="1">
        <f t="shared" si="966"/>
        <v>1.1016753376057362</v>
      </c>
      <c r="H1220" s="1">
        <f t="shared" si="932"/>
        <v>1.6454405379124621</v>
      </c>
      <c r="I1220" s="1">
        <f t="shared" si="969"/>
        <v>25.557770047923459</v>
      </c>
      <c r="J1220" s="1">
        <f>VLOOKUP($I1220,Graph!$D$3:$M$50,col)</f>
        <v>6.1000000000000004E-3</v>
      </c>
      <c r="K1220" s="1">
        <f>VLOOKUP($I1220,Graph!$D$3:$M$50,col+1)</f>
        <v>4.8999999999999998E-3</v>
      </c>
      <c r="L1220" s="1">
        <f t="shared" si="933"/>
        <v>5.3E-3</v>
      </c>
      <c r="M1220" s="1">
        <f t="shared" si="928"/>
        <v>0.64031666666666653</v>
      </c>
      <c r="N1220" s="1">
        <f t="shared" si="934"/>
        <v>1.2136999999999765</v>
      </c>
      <c r="O1220" s="1">
        <f t="shared" si="935"/>
        <v>5.3595023932386465E-2</v>
      </c>
      <c r="P1220" s="1">
        <f t="shared" si="936"/>
        <v>1.0968266907232467</v>
      </c>
      <c r="Q1220" s="1">
        <f t="shared" si="937"/>
        <v>1.0966591100687051</v>
      </c>
      <c r="R1220" s="1">
        <f t="shared" si="938"/>
        <v>1.096653176523098</v>
      </c>
      <c r="S1220" s="1">
        <f t="shared" si="939"/>
        <v>1.0966529662597773</v>
      </c>
      <c r="T1220" s="1">
        <f t="shared" si="940"/>
        <v>0.97730671740957809</v>
      </c>
      <c r="U1220" s="1">
        <f t="shared" si="941"/>
        <v>1.6007690055501902</v>
      </c>
      <c r="V1220" s="2">
        <f t="shared" si="970"/>
        <v>25.324358314204282</v>
      </c>
      <c r="W1220" s="1">
        <f>VLOOKUP(V1220,Graph!$D$3:$M$50,col)</f>
        <v>6.1000000000000004E-3</v>
      </c>
      <c r="X1220" s="1">
        <f>VLOOKUP(V1220,Graph!$D$3:$M$50,col+1)</f>
        <v>4.8999999999999998E-3</v>
      </c>
      <c r="Y1220" s="1">
        <f t="shared" si="942"/>
        <v>5.3E-3</v>
      </c>
      <c r="Z1220" s="1">
        <f t="shared" si="971"/>
        <v>0.64031666666666653</v>
      </c>
      <c r="AA1220" s="2">
        <f t="shared" si="943"/>
        <v>1.2136999999999765</v>
      </c>
      <c r="AB1220" s="1">
        <f t="shared" si="944"/>
        <v>5.3595023932386465E-2</v>
      </c>
      <c r="AC1220" s="1">
        <f t="shared" si="945"/>
        <v>1.0966529588085905</v>
      </c>
      <c r="AD1220" s="1">
        <f t="shared" si="946"/>
        <v>1.0966529585445395</v>
      </c>
      <c r="AE1220" s="1">
        <f t="shared" si="947"/>
        <v>1.0966529585351821</v>
      </c>
      <c r="AF1220" s="1">
        <f t="shared" si="948"/>
        <v>1.0966529585348508</v>
      </c>
      <c r="AG1220" s="1">
        <f t="shared" si="949"/>
        <v>0.97730671740957809</v>
      </c>
      <c r="AH1220" s="1">
        <f t="shared" si="950"/>
        <v>1.6007689942742229</v>
      </c>
      <c r="AI1220" s="2">
        <f t="shared" si="972"/>
        <v>25.324358254741892</v>
      </c>
      <c r="AJ1220" s="1">
        <f>VLOOKUP(AI1220,Graph!$D$3:$M$50,col)</f>
        <v>6.1000000000000004E-3</v>
      </c>
      <c r="AK1220" s="1">
        <f>VLOOKUP(AI1220,Graph!$D$3:$M$50,col+1)</f>
        <v>4.8999999999999998E-3</v>
      </c>
      <c r="AL1220" s="1">
        <f t="shared" si="951"/>
        <v>5.3E-3</v>
      </c>
      <c r="AM1220" s="1">
        <f t="shared" si="973"/>
        <v>0.64031666666666653</v>
      </c>
      <c r="AN1220" s="2">
        <f t="shared" si="952"/>
        <v>1.2136999999999765</v>
      </c>
      <c r="AO1220" s="1">
        <f t="shared" si="953"/>
        <v>5.3595023932386465E-2</v>
      </c>
      <c r="AP1220" s="1">
        <f t="shared" si="954"/>
        <v>1.0966529585348386</v>
      </c>
      <c r="AQ1220" s="1">
        <f t="shared" si="955"/>
        <v>1.0966529585348386</v>
      </c>
      <c r="AR1220" s="1">
        <f t="shared" si="956"/>
        <v>1.0966529585348386</v>
      </c>
      <c r="AS1220" s="1">
        <f t="shared" si="957"/>
        <v>1.0966529585348386</v>
      </c>
      <c r="AT1220" s="1">
        <f t="shared" si="958"/>
        <v>0.97730671740957809</v>
      </c>
      <c r="AU1220" s="1">
        <f t="shared" si="959"/>
        <v>1.6007689942742049</v>
      </c>
      <c r="AV1220" s="2">
        <f t="shared" si="960"/>
        <v>1219</v>
      </c>
      <c r="AW1220" s="1">
        <f t="shared" si="961"/>
        <v>1600.7689942742049</v>
      </c>
      <c r="AX1220" s="1">
        <f t="shared" si="962"/>
        <v>0.97730671740957809</v>
      </c>
      <c r="AY1220" s="1">
        <f t="shared" si="963"/>
        <v>1.0966529585348386</v>
      </c>
      <c r="AZ1220" s="1">
        <f t="shared" si="964"/>
        <v>5.3E-3</v>
      </c>
      <c r="BA1220" s="1">
        <f t="shared" si="965"/>
        <v>25.324358254741892</v>
      </c>
    </row>
    <row r="1221" spans="1:53">
      <c r="A1221" s="2">
        <f t="shared" si="930"/>
        <v>1.2199999999999764</v>
      </c>
      <c r="B1221" s="1">
        <f t="shared" si="967"/>
        <v>1.2931289999999755</v>
      </c>
      <c r="C1221" s="1">
        <f t="shared" si="931"/>
        <v>5.5870552903874576E-2</v>
      </c>
      <c r="D1221" s="1">
        <f t="shared" si="968"/>
        <v>1.1016155876991371</v>
      </c>
      <c r="E1221" s="1">
        <f t="shared" ref="E1221:G1240" si="974">SQRT(D1221-($C1221*D1221-POWER(D1221,1/3)+1)/($C1221-POWER(D1221,-2/3)/3))</f>
        <v>1.101676586919093</v>
      </c>
      <c r="F1221" s="1">
        <f t="shared" si="974"/>
        <v>1.1016788727959272</v>
      </c>
      <c r="G1221" s="1">
        <f t="shared" si="974"/>
        <v>1.1016789584321898</v>
      </c>
      <c r="H1221" s="1">
        <f t="shared" si="932"/>
        <v>1.6474711100065611</v>
      </c>
      <c r="I1221" s="1">
        <f t="shared" si="969"/>
        <v>25.568278998792529</v>
      </c>
      <c r="J1221" s="1">
        <f>VLOOKUP($I1221,Graph!$D$3:$M$50,col)</f>
        <v>6.1000000000000004E-3</v>
      </c>
      <c r="K1221" s="1">
        <f>VLOOKUP($I1221,Graph!$D$3:$M$50,col+1)</f>
        <v>4.8999999999999998E-3</v>
      </c>
      <c r="L1221" s="1">
        <f t="shared" si="933"/>
        <v>5.3E-3</v>
      </c>
      <c r="M1221" s="1">
        <f t="shared" si="928"/>
        <v>0.64031666666666653</v>
      </c>
      <c r="N1221" s="1">
        <f t="shared" si="934"/>
        <v>1.2146999999999764</v>
      </c>
      <c r="O1221" s="1">
        <f t="shared" si="935"/>
        <v>5.359696521201314E-2</v>
      </c>
      <c r="P1221" s="1">
        <f t="shared" si="936"/>
        <v>1.0968309250529831</v>
      </c>
      <c r="Q1221" s="1">
        <f t="shared" si="937"/>
        <v>1.0966633568216952</v>
      </c>
      <c r="R1221" s="1">
        <f t="shared" si="938"/>
        <v>1.096657423430146</v>
      </c>
      <c r="S1221" s="1">
        <f t="shared" si="939"/>
        <v>1.0966572131621768</v>
      </c>
      <c r="T1221" s="1">
        <f t="shared" si="940"/>
        <v>0.97731196460475278</v>
      </c>
      <c r="U1221" s="1">
        <f t="shared" si="941"/>
        <v>1.6027539946215565</v>
      </c>
      <c r="V1221" s="2">
        <f t="shared" si="970"/>
        <v>25.334821579166707</v>
      </c>
      <c r="W1221" s="1">
        <f>VLOOKUP(V1221,Graph!$D$3:$M$50,col)</f>
        <v>6.1000000000000004E-3</v>
      </c>
      <c r="X1221" s="1">
        <f>VLOOKUP(V1221,Graph!$D$3:$M$50,col+1)</f>
        <v>4.8999999999999998E-3</v>
      </c>
      <c r="Y1221" s="1">
        <f t="shared" si="942"/>
        <v>5.3E-3</v>
      </c>
      <c r="Z1221" s="1">
        <f t="shared" si="971"/>
        <v>0.64031666666666653</v>
      </c>
      <c r="AA1221" s="2">
        <f t="shared" si="943"/>
        <v>1.2146999999999764</v>
      </c>
      <c r="AB1221" s="1">
        <f t="shared" si="944"/>
        <v>5.359696521201314E-2</v>
      </c>
      <c r="AC1221" s="1">
        <f t="shared" si="945"/>
        <v>1.0966572057104673</v>
      </c>
      <c r="AD1221" s="1">
        <f t="shared" si="946"/>
        <v>1.096657205446385</v>
      </c>
      <c r="AE1221" s="1">
        <f t="shared" si="947"/>
        <v>1.0966572054370263</v>
      </c>
      <c r="AF1221" s="1">
        <f t="shared" si="948"/>
        <v>1.0966572054366945</v>
      </c>
      <c r="AG1221" s="1">
        <f t="shared" si="949"/>
        <v>0.97731196460475278</v>
      </c>
      <c r="AH1221" s="1">
        <f t="shared" si="950"/>
        <v>1.6027539833308382</v>
      </c>
      <c r="AI1221" s="2">
        <f t="shared" si="972"/>
        <v>25.334821519675707</v>
      </c>
      <c r="AJ1221" s="1">
        <f>VLOOKUP(AI1221,Graph!$D$3:$M$50,col)</f>
        <v>6.1000000000000004E-3</v>
      </c>
      <c r="AK1221" s="1">
        <f>VLOOKUP(AI1221,Graph!$D$3:$M$50,col+1)</f>
        <v>4.8999999999999998E-3</v>
      </c>
      <c r="AL1221" s="1">
        <f t="shared" si="951"/>
        <v>5.3E-3</v>
      </c>
      <c r="AM1221" s="1">
        <f t="shared" si="973"/>
        <v>0.64031666666666653</v>
      </c>
      <c r="AN1221" s="2">
        <f t="shared" si="952"/>
        <v>1.2146999999999764</v>
      </c>
      <c r="AO1221" s="1">
        <f t="shared" si="953"/>
        <v>5.359696521201314E-2</v>
      </c>
      <c r="AP1221" s="1">
        <f t="shared" si="954"/>
        <v>1.0966572054366828</v>
      </c>
      <c r="AQ1221" s="1">
        <f t="shared" si="955"/>
        <v>1.0966572054366823</v>
      </c>
      <c r="AR1221" s="1">
        <f t="shared" si="956"/>
        <v>1.0966572054366821</v>
      </c>
      <c r="AS1221" s="1">
        <f t="shared" si="957"/>
        <v>1.0966572054366825</v>
      </c>
      <c r="AT1221" s="1">
        <f t="shared" si="958"/>
        <v>0.97731196460475278</v>
      </c>
      <c r="AU1221" s="1">
        <f t="shared" si="959"/>
        <v>1.6027539833308209</v>
      </c>
      <c r="AV1221" s="2">
        <f t="shared" si="960"/>
        <v>1220</v>
      </c>
      <c r="AW1221" s="1">
        <f t="shared" si="961"/>
        <v>1602.7539833308208</v>
      </c>
      <c r="AX1221" s="1">
        <f t="shared" si="962"/>
        <v>0.97731196460475278</v>
      </c>
      <c r="AY1221" s="1">
        <f t="shared" si="963"/>
        <v>1.0966572054366825</v>
      </c>
      <c r="AZ1221" s="1">
        <f t="shared" si="964"/>
        <v>5.3E-3</v>
      </c>
      <c r="BA1221" s="1">
        <f t="shared" si="965"/>
        <v>25.334821519675707</v>
      </c>
    </row>
    <row r="1222" spans="1:53">
      <c r="A1222" s="2">
        <f t="shared" si="930"/>
        <v>1.2209999999999763</v>
      </c>
      <c r="B1222" s="1">
        <f t="shared" si="967"/>
        <v>1.2941701666666423</v>
      </c>
      <c r="C1222" s="1">
        <f t="shared" si="931"/>
        <v>5.5872173996524312E-2</v>
      </c>
      <c r="D1222" s="1">
        <f t="shared" si="968"/>
        <v>1.1016190628650104</v>
      </c>
      <c r="E1222" s="1">
        <f t="shared" si="974"/>
        <v>1.1016801966910352</v>
      </c>
      <c r="F1222" s="1">
        <f t="shared" si="974"/>
        <v>1.1016824877030482</v>
      </c>
      <c r="G1222" s="1">
        <f t="shared" si="974"/>
        <v>1.1016825735350457</v>
      </c>
      <c r="H1222" s="1">
        <f t="shared" si="932"/>
        <v>1.6495025170011339</v>
      </c>
      <c r="I1222" s="1">
        <f t="shared" si="969"/>
        <v>25.578783633671357</v>
      </c>
      <c r="J1222" s="1">
        <f>VLOOKUP($I1222,Graph!$D$3:$M$50,col)</f>
        <v>6.1000000000000004E-3</v>
      </c>
      <c r="K1222" s="1">
        <f>VLOOKUP($I1222,Graph!$D$3:$M$50,col+1)</f>
        <v>4.8999999999999998E-3</v>
      </c>
      <c r="L1222" s="1">
        <f t="shared" si="933"/>
        <v>5.3E-3</v>
      </c>
      <c r="M1222" s="1">
        <f t="shared" si="928"/>
        <v>0.64031666666666653</v>
      </c>
      <c r="N1222" s="1">
        <f t="shared" si="934"/>
        <v>1.2156999999999762</v>
      </c>
      <c r="O1222" s="1">
        <f t="shared" si="935"/>
        <v>5.3598903403172901E-2</v>
      </c>
      <c r="P1222" s="1">
        <f t="shared" si="936"/>
        <v>1.0968351527117477</v>
      </c>
      <c r="Q1222" s="1">
        <f t="shared" si="937"/>
        <v>1.0966675968869302</v>
      </c>
      <c r="R1222" s="1">
        <f t="shared" si="938"/>
        <v>1.0966616636493349</v>
      </c>
      <c r="S1222" s="1">
        <f t="shared" si="939"/>
        <v>1.0966614533767298</v>
      </c>
      <c r="T1222" s="1">
        <f t="shared" si="940"/>
        <v>0.97731720321438098</v>
      </c>
      <c r="U1222" s="1">
        <f t="shared" si="941"/>
        <v>1.604739803921549</v>
      </c>
      <c r="V1222" s="2">
        <f t="shared" si="970"/>
        <v>25.345280526851699</v>
      </c>
      <c r="W1222" s="1">
        <f>VLOOKUP(V1222,Graph!$D$3:$M$50,col)</f>
        <v>6.1000000000000004E-3</v>
      </c>
      <c r="X1222" s="1">
        <f>VLOOKUP(V1222,Graph!$D$3:$M$50,col+1)</f>
        <v>4.8999999999999998E-3</v>
      </c>
      <c r="Y1222" s="1">
        <f t="shared" si="942"/>
        <v>5.3E-3</v>
      </c>
      <c r="Z1222" s="1">
        <f t="shared" si="971"/>
        <v>0.64031666666666653</v>
      </c>
      <c r="AA1222" s="2">
        <f t="shared" si="943"/>
        <v>1.2156999999999762</v>
      </c>
      <c r="AB1222" s="1">
        <f t="shared" si="944"/>
        <v>5.3598903403172901E-2</v>
      </c>
      <c r="AC1222" s="1">
        <f t="shared" si="945"/>
        <v>1.0966614459244983</v>
      </c>
      <c r="AD1222" s="1">
        <f t="shared" si="946"/>
        <v>1.0966614456603847</v>
      </c>
      <c r="AE1222" s="1">
        <f t="shared" si="947"/>
        <v>1.0966614456510244</v>
      </c>
      <c r="AF1222" s="1">
        <f t="shared" si="948"/>
        <v>1.0966614456506927</v>
      </c>
      <c r="AG1222" s="1">
        <f t="shared" si="949"/>
        <v>0.97731720321438098</v>
      </c>
      <c r="AH1222" s="1">
        <f t="shared" si="950"/>
        <v>1.6047397926160736</v>
      </c>
      <c r="AI1222" s="2">
        <f t="shared" si="972"/>
        <v>25.345280467332088</v>
      </c>
      <c r="AJ1222" s="1">
        <f>VLOOKUP(AI1222,Graph!$D$3:$M$50,col)</f>
        <v>6.1000000000000004E-3</v>
      </c>
      <c r="AK1222" s="1">
        <f>VLOOKUP(AI1222,Graph!$D$3:$M$50,col+1)</f>
        <v>4.8999999999999998E-3</v>
      </c>
      <c r="AL1222" s="1">
        <f t="shared" si="951"/>
        <v>5.3E-3</v>
      </c>
      <c r="AM1222" s="1">
        <f t="shared" si="973"/>
        <v>0.64031666666666653</v>
      </c>
      <c r="AN1222" s="2">
        <f t="shared" si="952"/>
        <v>1.2156999999999762</v>
      </c>
      <c r="AO1222" s="1">
        <f t="shared" si="953"/>
        <v>5.3598903403172901E-2</v>
      </c>
      <c r="AP1222" s="1">
        <f t="shared" si="954"/>
        <v>1.0966614456506811</v>
      </c>
      <c r="AQ1222" s="1">
        <f t="shared" si="955"/>
        <v>1.0966614456506805</v>
      </c>
      <c r="AR1222" s="1">
        <f t="shared" si="956"/>
        <v>1.0966614456506807</v>
      </c>
      <c r="AS1222" s="1">
        <f t="shared" si="957"/>
        <v>1.0966614456506807</v>
      </c>
      <c r="AT1222" s="1">
        <f t="shared" si="958"/>
        <v>0.97731720321438098</v>
      </c>
      <c r="AU1222" s="1">
        <f t="shared" si="959"/>
        <v>1.6047397926160563</v>
      </c>
      <c r="AV1222" s="2">
        <f t="shared" si="960"/>
        <v>1221</v>
      </c>
      <c r="AW1222" s="1">
        <f t="shared" si="961"/>
        <v>1604.7397926160563</v>
      </c>
      <c r="AX1222" s="1">
        <f t="shared" si="962"/>
        <v>0.97731720321438098</v>
      </c>
      <c r="AY1222" s="1">
        <f t="shared" si="963"/>
        <v>1.0966614456506807</v>
      </c>
      <c r="AZ1222" s="1">
        <f t="shared" si="964"/>
        <v>5.3E-3</v>
      </c>
      <c r="BA1222" s="1">
        <f t="shared" si="965"/>
        <v>25.345280467332088</v>
      </c>
    </row>
    <row r="1223" spans="1:53">
      <c r="A1223" s="2">
        <f t="shared" si="930"/>
        <v>1.2219999999999762</v>
      </c>
      <c r="B1223" s="1">
        <f t="shared" si="967"/>
        <v>1.2952113333333088</v>
      </c>
      <c r="C1223" s="1">
        <f t="shared" si="931"/>
        <v>5.5873792506376911E-2</v>
      </c>
      <c r="D1223" s="1">
        <f t="shared" si="968"/>
        <v>1.1016225325269045</v>
      </c>
      <c r="E1223" s="1">
        <f t="shared" si="974"/>
        <v>1.1016838007603853</v>
      </c>
      <c r="F1223" s="1">
        <f t="shared" si="974"/>
        <v>1.1016860969003905</v>
      </c>
      <c r="G1223" s="1">
        <f t="shared" si="974"/>
        <v>1.1016861829278644</v>
      </c>
      <c r="H1223" s="1">
        <f t="shared" si="932"/>
        <v>1.6515347585530831</v>
      </c>
      <c r="I1223" s="1">
        <f t="shared" si="969"/>
        <v>25.589283957871476</v>
      </c>
      <c r="J1223" s="1">
        <f>VLOOKUP($I1223,Graph!$D$3:$M$50,col)</f>
        <v>6.1000000000000004E-3</v>
      </c>
      <c r="K1223" s="1">
        <f>VLOOKUP($I1223,Graph!$D$3:$M$50,col+1)</f>
        <v>4.8999999999999998E-3</v>
      </c>
      <c r="L1223" s="1">
        <f t="shared" si="933"/>
        <v>5.3E-3</v>
      </c>
      <c r="M1223" s="1">
        <f t="shared" si="928"/>
        <v>0.64031666666666653</v>
      </c>
      <c r="N1223" s="1">
        <f t="shared" si="934"/>
        <v>1.2166999999999761</v>
      </c>
      <c r="O1223" s="1">
        <f t="shared" si="935"/>
        <v>5.3600838513229401E-2</v>
      </c>
      <c r="P1223" s="1">
        <f t="shared" si="936"/>
        <v>1.0968393737152908</v>
      </c>
      <c r="Q1223" s="1">
        <f t="shared" si="937"/>
        <v>1.0966718302801939</v>
      </c>
      <c r="R1223" s="1">
        <f t="shared" si="938"/>
        <v>1.0966658971964482</v>
      </c>
      <c r="S1223" s="1">
        <f t="shared" si="939"/>
        <v>1.09666568691922</v>
      </c>
      <c r="T1223" s="1">
        <f t="shared" si="940"/>
        <v>0.97732243325951695</v>
      </c>
      <c r="U1223" s="1">
        <f t="shared" si="941"/>
        <v>1.6067264331113851</v>
      </c>
      <c r="V1223" s="2">
        <f t="shared" si="970"/>
        <v>25.355735162596378</v>
      </c>
      <c r="W1223" s="1">
        <f>VLOOKUP(V1223,Graph!$D$3:$M$50,col)</f>
        <v>6.1000000000000004E-3</v>
      </c>
      <c r="X1223" s="1">
        <f>VLOOKUP(V1223,Graph!$D$3:$M$50,col+1)</f>
        <v>4.8999999999999998E-3</v>
      </c>
      <c r="Y1223" s="1">
        <f t="shared" si="942"/>
        <v>5.3E-3</v>
      </c>
      <c r="Z1223" s="1">
        <f t="shared" si="971"/>
        <v>0.64031666666666653</v>
      </c>
      <c r="AA1223" s="2">
        <f t="shared" si="943"/>
        <v>1.2166999999999761</v>
      </c>
      <c r="AB1223" s="1">
        <f t="shared" si="944"/>
        <v>5.3600838513229401E-2</v>
      </c>
      <c r="AC1223" s="1">
        <f t="shared" si="945"/>
        <v>1.0966656794664675</v>
      </c>
      <c r="AD1223" s="1">
        <f t="shared" si="946"/>
        <v>1.0966656792023226</v>
      </c>
      <c r="AE1223" s="1">
        <f t="shared" si="947"/>
        <v>1.0966656791929612</v>
      </c>
      <c r="AF1223" s="1">
        <f t="shared" si="948"/>
        <v>1.0966656791926288</v>
      </c>
      <c r="AG1223" s="1">
        <f t="shared" si="949"/>
        <v>0.97732243325951695</v>
      </c>
      <c r="AH1223" s="1">
        <f t="shared" si="950"/>
        <v>1.6067264217911459</v>
      </c>
      <c r="AI1223" s="2">
        <f t="shared" si="972"/>
        <v>25.355735103048179</v>
      </c>
      <c r="AJ1223" s="1">
        <f>VLOOKUP(AI1223,Graph!$D$3:$M$50,col)</f>
        <v>6.1000000000000004E-3</v>
      </c>
      <c r="AK1223" s="1">
        <f>VLOOKUP(AI1223,Graph!$D$3:$M$50,col+1)</f>
        <v>4.8999999999999998E-3</v>
      </c>
      <c r="AL1223" s="1">
        <f t="shared" si="951"/>
        <v>5.3E-3</v>
      </c>
      <c r="AM1223" s="1">
        <f t="shared" si="973"/>
        <v>0.64031666666666653</v>
      </c>
      <c r="AN1223" s="2">
        <f t="shared" si="952"/>
        <v>1.2166999999999761</v>
      </c>
      <c r="AO1223" s="1">
        <f t="shared" si="953"/>
        <v>5.3600838513229401E-2</v>
      </c>
      <c r="AP1223" s="1">
        <f t="shared" si="954"/>
        <v>1.0966656791926175</v>
      </c>
      <c r="AQ1223" s="1">
        <f t="shared" si="955"/>
        <v>1.096665679192617</v>
      </c>
      <c r="AR1223" s="1">
        <f t="shared" si="956"/>
        <v>1.0966656791926168</v>
      </c>
      <c r="AS1223" s="1">
        <f t="shared" si="957"/>
        <v>1.0966656791926173</v>
      </c>
      <c r="AT1223" s="1">
        <f t="shared" si="958"/>
        <v>0.97732243325951695</v>
      </c>
      <c r="AU1223" s="1">
        <f t="shared" si="959"/>
        <v>1.6067264217911288</v>
      </c>
      <c r="AV1223" s="2">
        <f t="shared" si="960"/>
        <v>1222</v>
      </c>
      <c r="AW1223" s="1">
        <f t="shared" si="961"/>
        <v>1606.7264217911288</v>
      </c>
      <c r="AX1223" s="1">
        <f t="shared" si="962"/>
        <v>0.97732243325951695</v>
      </c>
      <c r="AY1223" s="1">
        <f t="shared" si="963"/>
        <v>1.0966656791926173</v>
      </c>
      <c r="AZ1223" s="1">
        <f t="shared" si="964"/>
        <v>5.3E-3</v>
      </c>
      <c r="BA1223" s="1">
        <f t="shared" si="965"/>
        <v>25.355735103048179</v>
      </c>
    </row>
    <row r="1224" spans="1:53">
      <c r="A1224" s="2">
        <f t="shared" si="930"/>
        <v>1.2229999999999761</v>
      </c>
      <c r="B1224" s="1">
        <f t="shared" si="967"/>
        <v>1.2962524999999754</v>
      </c>
      <c r="C1224" s="1">
        <f t="shared" si="931"/>
        <v>5.5875408439599442E-2</v>
      </c>
      <c r="D1224" s="1">
        <f t="shared" si="968"/>
        <v>1.1016259966978836</v>
      </c>
      <c r="E1224" s="1">
        <f t="shared" si="974"/>
        <v>1.1016873991406451</v>
      </c>
      <c r="F1224" s="1">
        <f t="shared" si="974"/>
        <v>1.1016897004014718</v>
      </c>
      <c r="G1224" s="1">
        <f t="shared" si="974"/>
        <v>1.1016897866241619</v>
      </c>
      <c r="H1224" s="1">
        <f t="shared" si="932"/>
        <v>1.653567834319732</v>
      </c>
      <c r="I1224" s="1">
        <f t="shared" si="969"/>
        <v>25.599779976693522</v>
      </c>
      <c r="J1224" s="1">
        <f>VLOOKUP($I1224,Graph!$D$3:$M$50,col)</f>
        <v>6.1000000000000004E-3</v>
      </c>
      <c r="K1224" s="1">
        <f>VLOOKUP($I1224,Graph!$D$3:$M$50,col+1)</f>
        <v>4.8999999999999998E-3</v>
      </c>
      <c r="L1224" s="1">
        <f t="shared" si="933"/>
        <v>5.3E-3</v>
      </c>
      <c r="M1224" s="1">
        <f t="shared" si="928"/>
        <v>0.64031666666666653</v>
      </c>
      <c r="N1224" s="1">
        <f t="shared" si="934"/>
        <v>1.217699999999976</v>
      </c>
      <c r="O1224" s="1">
        <f t="shared" si="935"/>
        <v>5.3602770549522755E-2</v>
      </c>
      <c r="P1224" s="1">
        <f t="shared" si="936"/>
        <v>1.0968435880793137</v>
      </c>
      <c r="Q1224" s="1">
        <f t="shared" si="937"/>
        <v>1.09667605701722</v>
      </c>
      <c r="R1224" s="1">
        <f t="shared" si="938"/>
        <v>1.0966701240872194</v>
      </c>
      <c r="S1224" s="1">
        <f t="shared" si="939"/>
        <v>1.096669913805381</v>
      </c>
      <c r="T1224" s="1">
        <f t="shared" si="940"/>
        <v>0.97732765476114636</v>
      </c>
      <c r="U1224" s="1">
        <f t="shared" si="941"/>
        <v>1.6087138818527007</v>
      </c>
      <c r="V1224" s="2">
        <f t="shared" si="970"/>
        <v>25.366185491726892</v>
      </c>
      <c r="W1224" s="1">
        <f>VLOOKUP(V1224,Graph!$D$3:$M$50,col)</f>
        <v>6.1000000000000004E-3</v>
      </c>
      <c r="X1224" s="1">
        <f>VLOOKUP(V1224,Graph!$D$3:$M$50,col+1)</f>
        <v>4.8999999999999998E-3</v>
      </c>
      <c r="Y1224" s="1">
        <f t="shared" si="942"/>
        <v>5.3E-3</v>
      </c>
      <c r="Z1224" s="1">
        <f t="shared" si="971"/>
        <v>0.64031666666666653</v>
      </c>
      <c r="AA1224" s="2">
        <f t="shared" si="943"/>
        <v>1.217699999999976</v>
      </c>
      <c r="AB1224" s="1">
        <f t="shared" si="944"/>
        <v>5.3602770549522755E-2</v>
      </c>
      <c r="AC1224" s="1">
        <f t="shared" si="945"/>
        <v>1.0966699063521086</v>
      </c>
      <c r="AD1224" s="1">
        <f t="shared" si="946"/>
        <v>1.0966699060879328</v>
      </c>
      <c r="AE1224" s="1">
        <f t="shared" si="947"/>
        <v>1.0966699060785694</v>
      </c>
      <c r="AF1224" s="1">
        <f t="shared" si="948"/>
        <v>1.0966699060782377</v>
      </c>
      <c r="AG1224" s="1">
        <f t="shared" si="949"/>
        <v>0.97732765476114636</v>
      </c>
      <c r="AH1224" s="1">
        <f t="shared" si="950"/>
        <v>1.6087138705176922</v>
      </c>
      <c r="AI1224" s="2">
        <f t="shared" si="972"/>
        <v>25.366185432150122</v>
      </c>
      <c r="AJ1224" s="1">
        <f>VLOOKUP(AI1224,Graph!$D$3:$M$50,col)</f>
        <v>6.1000000000000004E-3</v>
      </c>
      <c r="AK1224" s="1">
        <f>VLOOKUP(AI1224,Graph!$D$3:$M$50,col+1)</f>
        <v>4.8999999999999998E-3</v>
      </c>
      <c r="AL1224" s="1">
        <f t="shared" si="951"/>
        <v>5.3E-3</v>
      </c>
      <c r="AM1224" s="1">
        <f t="shared" si="973"/>
        <v>0.64031666666666653</v>
      </c>
      <c r="AN1224" s="2">
        <f t="shared" si="952"/>
        <v>1.217699999999976</v>
      </c>
      <c r="AO1224" s="1">
        <f t="shared" si="953"/>
        <v>5.3602770549522755E-2</v>
      </c>
      <c r="AP1224" s="1">
        <f t="shared" si="954"/>
        <v>1.0966699060782257</v>
      </c>
      <c r="AQ1224" s="1">
        <f t="shared" si="955"/>
        <v>1.0966699060782255</v>
      </c>
      <c r="AR1224" s="1">
        <f t="shared" si="956"/>
        <v>1.0966699060782252</v>
      </c>
      <c r="AS1224" s="1">
        <f t="shared" si="957"/>
        <v>1.0966699060782255</v>
      </c>
      <c r="AT1224" s="1">
        <f t="shared" si="958"/>
        <v>0.97732765476114636</v>
      </c>
      <c r="AU1224" s="1">
        <f t="shared" si="959"/>
        <v>1.6087138705176742</v>
      </c>
      <c r="AV1224" s="2">
        <f t="shared" si="960"/>
        <v>1223</v>
      </c>
      <c r="AW1224" s="1">
        <f t="shared" si="961"/>
        <v>1608.7138705176742</v>
      </c>
      <c r="AX1224" s="1">
        <f t="shared" si="962"/>
        <v>0.97732765476114636</v>
      </c>
      <c r="AY1224" s="1">
        <f t="shared" si="963"/>
        <v>1.0966699060782255</v>
      </c>
      <c r="AZ1224" s="1">
        <f t="shared" si="964"/>
        <v>5.3E-3</v>
      </c>
      <c r="BA1224" s="1">
        <f t="shared" si="965"/>
        <v>25.366185432150122</v>
      </c>
    </row>
    <row r="1225" spans="1:53">
      <c r="A1225" s="2">
        <f t="shared" si="930"/>
        <v>1.223999999999976</v>
      </c>
      <c r="B1225" s="1">
        <f t="shared" si="967"/>
        <v>1.2972936666666419</v>
      </c>
      <c r="C1225" s="1">
        <f t="shared" si="931"/>
        <v>5.5877021802339409E-2</v>
      </c>
      <c r="D1225" s="1">
        <f t="shared" si="968"/>
        <v>1.1016294553909709</v>
      </c>
      <c r="E1225" s="1">
        <f t="shared" si="974"/>
        <v>1.1016909918452731</v>
      </c>
      <c r="F1225" s="1">
        <f t="shared" si="974"/>
        <v>1.1016932982197647</v>
      </c>
      <c r="G1225" s="1">
        <f t="shared" si="974"/>
        <v>1.1016933846374137</v>
      </c>
      <c r="H1225" s="1">
        <f t="shared" si="932"/>
        <v>1.655601743958828</v>
      </c>
      <c r="I1225" s="1">
        <f t="shared" si="969"/>
        <v>25.61027169542729</v>
      </c>
      <c r="J1225" s="1">
        <f>VLOOKUP($I1225,Graph!$D$3:$M$50,col)</f>
        <v>6.1000000000000004E-3</v>
      </c>
      <c r="K1225" s="1">
        <f>VLOOKUP($I1225,Graph!$D$3:$M$50,col+1)</f>
        <v>4.8999999999999998E-3</v>
      </c>
      <c r="L1225" s="1">
        <f t="shared" si="933"/>
        <v>5.3E-3</v>
      </c>
      <c r="M1225" s="1">
        <f t="shared" si="928"/>
        <v>0.64031666666666653</v>
      </c>
      <c r="N1225" s="1">
        <f t="shared" si="934"/>
        <v>1.2186999999999759</v>
      </c>
      <c r="O1225" s="1">
        <f t="shared" si="935"/>
        <v>5.3604699519369893E-2</v>
      </c>
      <c r="P1225" s="1">
        <f t="shared" si="936"/>
        <v>1.096847795819468</v>
      </c>
      <c r="Q1225" s="1">
        <f t="shared" si="937"/>
        <v>1.0966802771136939</v>
      </c>
      <c r="R1225" s="1">
        <f t="shared" si="938"/>
        <v>1.0966743443373339</v>
      </c>
      <c r="S1225" s="1">
        <f t="shared" si="939"/>
        <v>1.0966741340508976</v>
      </c>
      <c r="T1225" s="1">
        <f t="shared" si="940"/>
        <v>0.97733286774018646</v>
      </c>
      <c r="U1225" s="1">
        <f t="shared" si="941"/>
        <v>1.6107021498075513</v>
      </c>
      <c r="V1225" s="2">
        <f t="shared" si="970"/>
        <v>25.376631519558433</v>
      </c>
      <c r="W1225" s="1">
        <f>VLOOKUP(V1225,Graph!$D$3:$M$50,col)</f>
        <v>6.1000000000000004E-3</v>
      </c>
      <c r="X1225" s="1">
        <f>VLOOKUP(V1225,Graph!$D$3:$M$50,col+1)</f>
        <v>4.8999999999999998E-3</v>
      </c>
      <c r="Y1225" s="1">
        <f t="shared" si="942"/>
        <v>5.3E-3</v>
      </c>
      <c r="Z1225" s="1">
        <f t="shared" si="971"/>
        <v>0.64031666666666653</v>
      </c>
      <c r="AA1225" s="2">
        <f t="shared" si="943"/>
        <v>1.2186999999999759</v>
      </c>
      <c r="AB1225" s="1">
        <f t="shared" si="944"/>
        <v>5.3604699519369893E-2</v>
      </c>
      <c r="AC1225" s="1">
        <f t="shared" si="945"/>
        <v>1.0966741265971063</v>
      </c>
      <c r="AD1225" s="1">
        <f t="shared" si="946"/>
        <v>1.0966741263328994</v>
      </c>
      <c r="AE1225" s="1">
        <f t="shared" si="947"/>
        <v>1.0966741263235347</v>
      </c>
      <c r="AF1225" s="1">
        <f t="shared" si="948"/>
        <v>1.0966741263232025</v>
      </c>
      <c r="AG1225" s="1">
        <f t="shared" si="949"/>
        <v>0.97733286774018646</v>
      </c>
      <c r="AH1225" s="1">
        <f t="shared" si="950"/>
        <v>1.6107021384577664</v>
      </c>
      <c r="AI1225" s="2">
        <f t="shared" si="972"/>
        <v>25.376631459953106</v>
      </c>
      <c r="AJ1225" s="1">
        <f>VLOOKUP(AI1225,Graph!$D$3:$M$50,col)</f>
        <v>6.1000000000000004E-3</v>
      </c>
      <c r="AK1225" s="1">
        <f>VLOOKUP(AI1225,Graph!$D$3:$M$50,col+1)</f>
        <v>4.8999999999999998E-3</v>
      </c>
      <c r="AL1225" s="1">
        <f t="shared" si="951"/>
        <v>5.3E-3</v>
      </c>
      <c r="AM1225" s="1">
        <f t="shared" si="973"/>
        <v>0.64031666666666653</v>
      </c>
      <c r="AN1225" s="2">
        <f t="shared" si="952"/>
        <v>1.2186999999999759</v>
      </c>
      <c r="AO1225" s="1">
        <f t="shared" si="953"/>
        <v>5.3604699519369893E-2</v>
      </c>
      <c r="AP1225" s="1">
        <f t="shared" si="954"/>
        <v>1.0966741263231907</v>
      </c>
      <c r="AQ1225" s="1">
        <f t="shared" si="955"/>
        <v>1.0966741263231905</v>
      </c>
      <c r="AR1225" s="1">
        <f t="shared" si="956"/>
        <v>1.0966741263231903</v>
      </c>
      <c r="AS1225" s="1">
        <f t="shared" si="957"/>
        <v>1.0966741263231903</v>
      </c>
      <c r="AT1225" s="1">
        <f t="shared" si="958"/>
        <v>0.97733286774018646</v>
      </c>
      <c r="AU1225" s="1">
        <f t="shared" si="959"/>
        <v>1.6107021384577489</v>
      </c>
      <c r="AV1225" s="2">
        <f t="shared" si="960"/>
        <v>1224</v>
      </c>
      <c r="AW1225" s="1">
        <f t="shared" si="961"/>
        <v>1610.7021384577488</v>
      </c>
      <c r="AX1225" s="1">
        <f t="shared" si="962"/>
        <v>0.97733286774018646</v>
      </c>
      <c r="AY1225" s="1">
        <f t="shared" si="963"/>
        <v>1.0966741263231903</v>
      </c>
      <c r="AZ1225" s="1">
        <f t="shared" si="964"/>
        <v>5.3E-3</v>
      </c>
      <c r="BA1225" s="1">
        <f t="shared" si="965"/>
        <v>25.376631459953106</v>
      </c>
    </row>
    <row r="1226" spans="1:53">
      <c r="A1226" s="2">
        <f t="shared" si="930"/>
        <v>1.2249999999999759</v>
      </c>
      <c r="B1226" s="1">
        <f t="shared" si="967"/>
        <v>1.2983348333333085</v>
      </c>
      <c r="C1226" s="1">
        <f t="shared" si="931"/>
        <v>5.5878632600724787E-2</v>
      </c>
      <c r="D1226" s="1">
        <f t="shared" si="968"/>
        <v>1.1016329086191481</v>
      </c>
      <c r="E1226" s="1">
        <f t="shared" si="974"/>
        <v>1.1016945788876864</v>
      </c>
      <c r="F1226" s="1">
        <f t="shared" si="974"/>
        <v>1.1016968903687014</v>
      </c>
      <c r="G1226" s="1">
        <f t="shared" si="974"/>
        <v>1.1016969769810503</v>
      </c>
      <c r="H1226" s="1">
        <f t="shared" si="932"/>
        <v>1.6576364871285365</v>
      </c>
      <c r="I1226" s="1">
        <f t="shared" si="969"/>
        <v>25.620759119351742</v>
      </c>
      <c r="J1226" s="1">
        <f>VLOOKUP($I1226,Graph!$D$3:$M$50,col)</f>
        <v>6.1000000000000004E-3</v>
      </c>
      <c r="K1226" s="1">
        <f>VLOOKUP($I1226,Graph!$D$3:$M$50,col+1)</f>
        <v>4.8999999999999998E-3</v>
      </c>
      <c r="L1226" s="1">
        <f t="shared" si="933"/>
        <v>5.3E-3</v>
      </c>
      <c r="M1226" s="1">
        <f t="shared" si="928"/>
        <v>0.64031666666666653</v>
      </c>
      <c r="N1226" s="1">
        <f t="shared" si="934"/>
        <v>1.2196999999999758</v>
      </c>
      <c r="O1226" s="1">
        <f t="shared" si="935"/>
        <v>5.3606625430064433E-2</v>
      </c>
      <c r="P1226" s="1">
        <f t="shared" si="936"/>
        <v>1.0968519969513564</v>
      </c>
      <c r="Q1226" s="1">
        <f t="shared" si="937"/>
        <v>1.09668449058525</v>
      </c>
      <c r="R1226" s="1">
        <f t="shared" si="938"/>
        <v>1.0966785579624267</v>
      </c>
      <c r="S1226" s="1">
        <f t="shared" si="939"/>
        <v>1.096678347671405</v>
      </c>
      <c r="T1226" s="1">
        <f t="shared" si="940"/>
        <v>0.97733807221748636</v>
      </c>
      <c r="U1226" s="1">
        <f t="shared" si="941"/>
        <v>1.6126912366384103</v>
      </c>
      <c r="V1226" s="2">
        <f t="shared" si="970"/>
        <v>25.387073251395289</v>
      </c>
      <c r="W1226" s="1">
        <f>VLOOKUP(V1226,Graph!$D$3:$M$50,col)</f>
        <v>6.1000000000000004E-3</v>
      </c>
      <c r="X1226" s="1">
        <f>VLOOKUP(V1226,Graph!$D$3:$M$50,col+1)</f>
        <v>4.8999999999999998E-3</v>
      </c>
      <c r="Y1226" s="1">
        <f t="shared" si="942"/>
        <v>5.3E-3</v>
      </c>
      <c r="Z1226" s="1">
        <f t="shared" si="971"/>
        <v>0.64031666666666653</v>
      </c>
      <c r="AA1226" s="2">
        <f t="shared" si="943"/>
        <v>1.2196999999999758</v>
      </c>
      <c r="AB1226" s="1">
        <f t="shared" si="944"/>
        <v>5.3606625430064433E-2</v>
      </c>
      <c r="AC1226" s="1">
        <f t="shared" si="945"/>
        <v>1.0966783402170952</v>
      </c>
      <c r="AD1226" s="1">
        <f t="shared" si="946"/>
        <v>1.0966783399528577</v>
      </c>
      <c r="AE1226" s="1">
        <f t="shared" si="947"/>
        <v>1.0966783399434912</v>
      </c>
      <c r="AF1226" s="1">
        <f t="shared" si="948"/>
        <v>1.0966783399431592</v>
      </c>
      <c r="AG1226" s="1">
        <f t="shared" si="949"/>
        <v>0.97733807221748636</v>
      </c>
      <c r="AH1226" s="1">
        <f t="shared" si="950"/>
        <v>1.6126912252738437</v>
      </c>
      <c r="AI1226" s="2">
        <f t="shared" si="972"/>
        <v>25.387073191761417</v>
      </c>
      <c r="AJ1226" s="1">
        <f>VLOOKUP(AI1226,Graph!$D$3:$M$50,col)</f>
        <v>6.1000000000000004E-3</v>
      </c>
      <c r="AK1226" s="1">
        <f>VLOOKUP(AI1226,Graph!$D$3:$M$50,col+1)</f>
        <v>4.8999999999999998E-3</v>
      </c>
      <c r="AL1226" s="1">
        <f t="shared" si="951"/>
        <v>5.3E-3</v>
      </c>
      <c r="AM1226" s="1">
        <f t="shared" si="973"/>
        <v>0.64031666666666653</v>
      </c>
      <c r="AN1226" s="2">
        <f t="shared" si="952"/>
        <v>1.2196999999999758</v>
      </c>
      <c r="AO1226" s="1">
        <f t="shared" si="953"/>
        <v>5.3606625430064433E-2</v>
      </c>
      <c r="AP1226" s="1">
        <f t="shared" si="954"/>
        <v>1.0966783399431475</v>
      </c>
      <c r="AQ1226" s="1">
        <f t="shared" si="955"/>
        <v>1.0966783399431475</v>
      </c>
      <c r="AR1226" s="1">
        <f t="shared" si="956"/>
        <v>1.0966783399431475</v>
      </c>
      <c r="AS1226" s="1">
        <f t="shared" si="957"/>
        <v>1.0966783399431475</v>
      </c>
      <c r="AT1226" s="1">
        <f t="shared" si="958"/>
        <v>0.97733807221748636</v>
      </c>
      <c r="AU1226" s="1">
        <f t="shared" si="959"/>
        <v>1.6126912252738264</v>
      </c>
      <c r="AV1226" s="2">
        <f t="shared" si="960"/>
        <v>1225</v>
      </c>
      <c r="AW1226" s="1">
        <f t="shared" si="961"/>
        <v>1612.6912252738264</v>
      </c>
      <c r="AX1226" s="1">
        <f t="shared" si="962"/>
        <v>0.97733807221748636</v>
      </c>
      <c r="AY1226" s="1">
        <f t="shared" si="963"/>
        <v>1.0966783399431475</v>
      </c>
      <c r="AZ1226" s="1">
        <f t="shared" si="964"/>
        <v>5.3E-3</v>
      </c>
      <c r="BA1226" s="1">
        <f t="shared" si="965"/>
        <v>25.387073191761417</v>
      </c>
    </row>
    <row r="1227" spans="1:53">
      <c r="A1227" s="2">
        <f t="shared" si="930"/>
        <v>1.2259999999999758</v>
      </c>
      <c r="B1227" s="1">
        <f t="shared" si="967"/>
        <v>1.299375999999975</v>
      </c>
      <c r="C1227" s="1">
        <f t="shared" si="931"/>
        <v>5.5880240840864077E-2</v>
      </c>
      <c r="D1227" s="1">
        <f t="shared" si="968"/>
        <v>1.1016363563953566</v>
      </c>
      <c r="E1227" s="1">
        <f t="shared" si="974"/>
        <v>1.1016981602812583</v>
      </c>
      <c r="F1227" s="1">
        <f t="shared" si="974"/>
        <v>1.1017004768616703</v>
      </c>
      <c r="G1227" s="1">
        <f t="shared" si="974"/>
        <v>1.1017005636684625</v>
      </c>
      <c r="H1227" s="1">
        <f t="shared" si="932"/>
        <v>1.6596720634874467</v>
      </c>
      <c r="I1227" s="1">
        <f t="shared" si="969"/>
        <v>25.631242253735071</v>
      </c>
      <c r="J1227" s="1">
        <f>VLOOKUP($I1227,Graph!$D$3:$M$50,col)</f>
        <v>6.1000000000000004E-3</v>
      </c>
      <c r="K1227" s="1">
        <f>VLOOKUP($I1227,Graph!$D$3:$M$50,col+1)</f>
        <v>4.8999999999999998E-3</v>
      </c>
      <c r="L1227" s="1">
        <f t="shared" si="933"/>
        <v>5.3E-3</v>
      </c>
      <c r="M1227" s="1">
        <f t="shared" si="928"/>
        <v>0.64031666666666653</v>
      </c>
      <c r="N1227" s="1">
        <f t="shared" si="934"/>
        <v>1.2206999999999757</v>
      </c>
      <c r="O1227" s="1">
        <f t="shared" si="935"/>
        <v>5.3608548288876949E-2</v>
      </c>
      <c r="P1227" s="1">
        <f t="shared" si="936"/>
        <v>1.0968561914905317</v>
      </c>
      <c r="Q1227" s="1">
        <f t="shared" si="937"/>
        <v>1.096688697447475</v>
      </c>
      <c r="R1227" s="1">
        <f t="shared" si="938"/>
        <v>1.0966827649780839</v>
      </c>
      <c r="S1227" s="1">
        <f t="shared" si="939"/>
        <v>1.0966825546824892</v>
      </c>
      <c r="T1227" s="1">
        <f t="shared" si="940"/>
        <v>0.97734326821382689</v>
      </c>
      <c r="U1227" s="1">
        <f t="shared" si="941"/>
        <v>1.6146811420081679</v>
      </c>
      <c r="V1227" s="2">
        <f t="shared" si="970"/>
        <v>25.397510692530847</v>
      </c>
      <c r="W1227" s="1">
        <f>VLOOKUP(V1227,Graph!$D$3:$M$50,col)</f>
        <v>6.1000000000000004E-3</v>
      </c>
      <c r="X1227" s="1">
        <f>VLOOKUP(V1227,Graph!$D$3:$M$50,col+1)</f>
        <v>4.8999999999999998E-3</v>
      </c>
      <c r="Y1227" s="1">
        <f t="shared" si="942"/>
        <v>5.3E-3</v>
      </c>
      <c r="Z1227" s="1">
        <f t="shared" si="971"/>
        <v>0.64031666666666653</v>
      </c>
      <c r="AA1227" s="2">
        <f t="shared" si="943"/>
        <v>1.2206999999999757</v>
      </c>
      <c r="AB1227" s="1">
        <f t="shared" si="944"/>
        <v>5.3608548288876949E-2</v>
      </c>
      <c r="AC1227" s="1">
        <f t="shared" si="945"/>
        <v>1.0966825472276627</v>
      </c>
      <c r="AD1227" s="1">
        <f t="shared" si="946"/>
        <v>1.0966825469633943</v>
      </c>
      <c r="AE1227" s="1">
        <f t="shared" si="947"/>
        <v>1.0966825469540258</v>
      </c>
      <c r="AF1227" s="1">
        <f t="shared" si="948"/>
        <v>1.0966825469536938</v>
      </c>
      <c r="AG1227" s="1">
        <f t="shared" si="949"/>
        <v>0.97734326821382689</v>
      </c>
      <c r="AH1227" s="1">
        <f t="shared" si="950"/>
        <v>1.6146811306288125</v>
      </c>
      <c r="AI1227" s="2">
        <f t="shared" si="972"/>
        <v>25.397510632868435</v>
      </c>
      <c r="AJ1227" s="1">
        <f>VLOOKUP(AI1227,Graph!$D$3:$M$50,col)</f>
        <v>6.1000000000000004E-3</v>
      </c>
      <c r="AK1227" s="1">
        <f>VLOOKUP(AI1227,Graph!$D$3:$M$50,col+1)</f>
        <v>4.8999999999999998E-3</v>
      </c>
      <c r="AL1227" s="1">
        <f t="shared" si="951"/>
        <v>5.3E-3</v>
      </c>
      <c r="AM1227" s="1">
        <f t="shared" si="973"/>
        <v>0.64031666666666653</v>
      </c>
      <c r="AN1227" s="2">
        <f t="shared" si="952"/>
        <v>1.2206999999999757</v>
      </c>
      <c r="AO1227" s="1">
        <f t="shared" si="953"/>
        <v>5.3608548288876949E-2</v>
      </c>
      <c r="AP1227" s="1">
        <f t="shared" si="954"/>
        <v>1.0966825469536821</v>
      </c>
      <c r="AQ1227" s="1">
        <f t="shared" si="955"/>
        <v>1.0966825469536816</v>
      </c>
      <c r="AR1227" s="1">
        <f t="shared" si="956"/>
        <v>1.0966825469536818</v>
      </c>
      <c r="AS1227" s="1">
        <f t="shared" si="957"/>
        <v>1.0966825469536821</v>
      </c>
      <c r="AT1227" s="1">
        <f t="shared" si="958"/>
        <v>0.97734326821382689</v>
      </c>
      <c r="AU1227" s="1">
        <f t="shared" si="959"/>
        <v>1.6146811306287954</v>
      </c>
      <c r="AV1227" s="2">
        <f t="shared" si="960"/>
        <v>1226</v>
      </c>
      <c r="AW1227" s="1">
        <f t="shared" si="961"/>
        <v>1614.6811306287955</v>
      </c>
      <c r="AX1227" s="1">
        <f t="shared" si="962"/>
        <v>0.97734326821382689</v>
      </c>
      <c r="AY1227" s="1">
        <f t="shared" si="963"/>
        <v>1.0966825469536821</v>
      </c>
      <c r="AZ1227" s="1">
        <f t="shared" si="964"/>
        <v>5.3E-3</v>
      </c>
      <c r="BA1227" s="1">
        <f t="shared" si="965"/>
        <v>25.397510632868435</v>
      </c>
    </row>
    <row r="1228" spans="1:53">
      <c r="A1228" s="2">
        <f t="shared" si="930"/>
        <v>1.2269999999999757</v>
      </c>
      <c r="B1228" s="1">
        <f t="shared" si="967"/>
        <v>1.3004171666666415</v>
      </c>
      <c r="C1228" s="1">
        <f t="shared" si="931"/>
        <v>5.5881846528846403E-2</v>
      </c>
      <c r="D1228" s="1">
        <f t="shared" si="968"/>
        <v>1.1016397987324964</v>
      </c>
      <c r="E1228" s="1">
        <f t="shared" si="974"/>
        <v>1.1017017360393224</v>
      </c>
      <c r="F1228" s="1">
        <f t="shared" si="974"/>
        <v>1.1017040577120187</v>
      </c>
      <c r="G1228" s="1">
        <f t="shared" si="974"/>
        <v>1.1017041447129967</v>
      </c>
      <c r="H1228" s="1">
        <f t="shared" si="932"/>
        <v>1.6617084726945639</v>
      </c>
      <c r="I1228" s="1">
        <f t="shared" si="969"/>
        <v>25.641721103834687</v>
      </c>
      <c r="J1228" s="1">
        <f>VLOOKUP($I1228,Graph!$D$3:$M$50,col)</f>
        <v>6.1000000000000004E-3</v>
      </c>
      <c r="K1228" s="1">
        <f>VLOOKUP($I1228,Graph!$D$3:$M$50,col+1)</f>
        <v>4.8999999999999998E-3</v>
      </c>
      <c r="L1228" s="1">
        <f t="shared" si="933"/>
        <v>5.3E-3</v>
      </c>
      <c r="M1228" s="1">
        <f t="shared" si="928"/>
        <v>0.64031666666666653</v>
      </c>
      <c r="N1228" s="1">
        <f t="shared" si="934"/>
        <v>1.2216999999999756</v>
      </c>
      <c r="O1228" s="1">
        <f t="shared" si="935"/>
        <v>5.3610468103055031E-2</v>
      </c>
      <c r="P1228" s="1">
        <f t="shared" si="936"/>
        <v>1.0968603794524987</v>
      </c>
      <c r="Q1228" s="1">
        <f t="shared" si="937"/>
        <v>1.0966928977159067</v>
      </c>
      <c r="R1228" s="1">
        <f t="shared" si="938"/>
        <v>1.0966869653998432</v>
      </c>
      <c r="S1228" s="1">
        <f t="shared" si="939"/>
        <v>1.0966867550996877</v>
      </c>
      <c r="T1228" s="1">
        <f t="shared" si="940"/>
        <v>0.97734845574992113</v>
      </c>
      <c r="U1228" s="1">
        <f t="shared" si="941"/>
        <v>1.6166718655801295</v>
      </c>
      <c r="V1228" s="2">
        <f t="shared" si="970"/>
        <v>25.407943848247633</v>
      </c>
      <c r="W1228" s="1">
        <f>VLOOKUP(V1228,Graph!$D$3:$M$50,col)</f>
        <v>6.1000000000000004E-3</v>
      </c>
      <c r="X1228" s="1">
        <f>VLOOKUP(V1228,Graph!$D$3:$M$50,col+1)</f>
        <v>4.8999999999999998E-3</v>
      </c>
      <c r="Y1228" s="1">
        <f t="shared" si="942"/>
        <v>5.3E-3</v>
      </c>
      <c r="Z1228" s="1">
        <f t="shared" si="971"/>
        <v>0.64031666666666653</v>
      </c>
      <c r="AA1228" s="2">
        <f t="shared" si="943"/>
        <v>1.2216999999999756</v>
      </c>
      <c r="AB1228" s="1">
        <f t="shared" si="944"/>
        <v>5.3610468103055031E-2</v>
      </c>
      <c r="AC1228" s="1">
        <f t="shared" si="945"/>
        <v>1.0966867476443452</v>
      </c>
      <c r="AD1228" s="1">
        <f t="shared" si="946"/>
        <v>1.0966867473800459</v>
      </c>
      <c r="AE1228" s="1">
        <f t="shared" si="947"/>
        <v>1.0966867473706761</v>
      </c>
      <c r="AF1228" s="1">
        <f t="shared" si="948"/>
        <v>1.0966867473703441</v>
      </c>
      <c r="AG1228" s="1">
        <f t="shared" si="949"/>
        <v>0.97734845574992113</v>
      </c>
      <c r="AH1228" s="1">
        <f t="shared" si="950"/>
        <v>1.6166718541859804</v>
      </c>
      <c r="AI1228" s="2">
        <f t="shared" si="972"/>
        <v>25.407943788556711</v>
      </c>
      <c r="AJ1228" s="1">
        <f>VLOOKUP(AI1228,Graph!$D$3:$M$50,col)</f>
        <v>6.1000000000000004E-3</v>
      </c>
      <c r="AK1228" s="1">
        <f>VLOOKUP(AI1228,Graph!$D$3:$M$50,col+1)</f>
        <v>4.8999999999999998E-3</v>
      </c>
      <c r="AL1228" s="1">
        <f t="shared" si="951"/>
        <v>5.3E-3</v>
      </c>
      <c r="AM1228" s="1">
        <f t="shared" si="973"/>
        <v>0.64031666666666653</v>
      </c>
      <c r="AN1228" s="2">
        <f t="shared" si="952"/>
        <v>1.2216999999999756</v>
      </c>
      <c r="AO1228" s="1">
        <f t="shared" si="953"/>
        <v>5.3610468103055031E-2</v>
      </c>
      <c r="AP1228" s="1">
        <f t="shared" si="954"/>
        <v>1.0966867473703323</v>
      </c>
      <c r="AQ1228" s="1">
        <f t="shared" si="955"/>
        <v>1.0966867473703319</v>
      </c>
      <c r="AR1228" s="1">
        <f t="shared" si="956"/>
        <v>1.0966867473703319</v>
      </c>
      <c r="AS1228" s="1">
        <f t="shared" si="957"/>
        <v>1.0966867473703319</v>
      </c>
      <c r="AT1228" s="1">
        <f t="shared" si="958"/>
        <v>0.97734845574992113</v>
      </c>
      <c r="AU1228" s="1">
        <f t="shared" si="959"/>
        <v>1.6166718541859622</v>
      </c>
      <c r="AV1228" s="2">
        <f t="shared" si="960"/>
        <v>1227</v>
      </c>
      <c r="AW1228" s="1">
        <f t="shared" si="961"/>
        <v>1616.671854185962</v>
      </c>
      <c r="AX1228" s="1">
        <f t="shared" si="962"/>
        <v>0.97734845574992113</v>
      </c>
      <c r="AY1228" s="1">
        <f t="shared" si="963"/>
        <v>1.0966867473703319</v>
      </c>
      <c r="AZ1228" s="1">
        <f t="shared" si="964"/>
        <v>5.3E-3</v>
      </c>
      <c r="BA1228" s="1">
        <f t="shared" si="965"/>
        <v>25.407943788556711</v>
      </c>
    </row>
    <row r="1229" spans="1:53">
      <c r="A1229" s="2">
        <f t="shared" si="930"/>
        <v>1.2279999999999756</v>
      </c>
      <c r="B1229" s="1">
        <f t="shared" si="967"/>
        <v>1.3014583333333081</v>
      </c>
      <c r="C1229" s="1">
        <f t="shared" si="931"/>
        <v>5.5883449670741547E-2</v>
      </c>
      <c r="D1229" s="1">
        <f t="shared" si="968"/>
        <v>1.1016432356434274</v>
      </c>
      <c r="E1229" s="1">
        <f t="shared" si="974"/>
        <v>1.1017053061751674</v>
      </c>
      <c r="F1229" s="1">
        <f t="shared" si="974"/>
        <v>1.1017076329330515</v>
      </c>
      <c r="G1229" s="1">
        <f t="shared" si="974"/>
        <v>1.1017077201279593</v>
      </c>
      <c r="H1229" s="1">
        <f t="shared" si="932"/>
        <v>1.6637457144093135</v>
      </c>
      <c r="I1229" s="1">
        <f t="shared" si="969"/>
        <v>25.652195674897303</v>
      </c>
      <c r="J1229" s="1">
        <f>VLOOKUP($I1229,Graph!$D$3:$M$50,col)</f>
        <v>6.1000000000000004E-3</v>
      </c>
      <c r="K1229" s="1">
        <f>VLOOKUP($I1229,Graph!$D$3:$M$50,col+1)</f>
        <v>4.8999999999999998E-3</v>
      </c>
      <c r="L1229" s="1">
        <f t="shared" si="933"/>
        <v>5.3E-3</v>
      </c>
      <c r="M1229" s="1">
        <f t="shared" si="928"/>
        <v>0.64031666666666653</v>
      </c>
      <c r="N1229" s="1">
        <f t="shared" si="934"/>
        <v>1.2226999999999755</v>
      </c>
      <c r="O1229" s="1">
        <f t="shared" si="935"/>
        <v>5.3612384879823269E-2</v>
      </c>
      <c r="P1229" s="1">
        <f t="shared" si="936"/>
        <v>1.0968645608527139</v>
      </c>
      <c r="Q1229" s="1">
        <f t="shared" si="937"/>
        <v>1.0966970914060339</v>
      </c>
      <c r="R1229" s="1">
        <f t="shared" si="938"/>
        <v>1.0966911592431932</v>
      </c>
      <c r="S1229" s="1">
        <f t="shared" si="939"/>
        <v>1.0966909489384895</v>
      </c>
      <c r="T1229" s="1">
        <f t="shared" si="940"/>
        <v>0.97735363484641535</v>
      </c>
      <c r="U1229" s="1">
        <f t="shared" si="941"/>
        <v>1.6186634070180173</v>
      </c>
      <c r="V1229" s="2">
        <f t="shared" si="970"/>
        <v>25.41837272381736</v>
      </c>
      <c r="W1229" s="1">
        <f>VLOOKUP(V1229,Graph!$D$3:$M$50,col)</f>
        <v>6.1000000000000004E-3</v>
      </c>
      <c r="X1229" s="1">
        <f>VLOOKUP(V1229,Graph!$D$3:$M$50,col+1)</f>
        <v>4.8999999999999998E-3</v>
      </c>
      <c r="Y1229" s="1">
        <f t="shared" si="942"/>
        <v>5.3E-3</v>
      </c>
      <c r="Z1229" s="1">
        <f t="shared" si="971"/>
        <v>0.64031666666666653</v>
      </c>
      <c r="AA1229" s="2">
        <f t="shared" si="943"/>
        <v>1.2226999999999755</v>
      </c>
      <c r="AB1229" s="1">
        <f t="shared" si="944"/>
        <v>5.3612384879823269E-2</v>
      </c>
      <c r="AC1229" s="1">
        <f t="shared" si="945"/>
        <v>1.0966909414826318</v>
      </c>
      <c r="AD1229" s="1">
        <f t="shared" si="946"/>
        <v>1.0966909412183017</v>
      </c>
      <c r="AE1229" s="1">
        <f t="shared" si="947"/>
        <v>1.0966909412089303</v>
      </c>
      <c r="AF1229" s="1">
        <f t="shared" si="948"/>
        <v>1.0966909412085983</v>
      </c>
      <c r="AG1229" s="1">
        <f t="shared" si="949"/>
        <v>0.97735363484641535</v>
      </c>
      <c r="AH1229" s="1">
        <f t="shared" si="950"/>
        <v>1.6186633956090675</v>
      </c>
      <c r="AI1229" s="2">
        <f t="shared" si="972"/>
        <v>25.418372664097937</v>
      </c>
      <c r="AJ1229" s="1">
        <f>VLOOKUP(AI1229,Graph!$D$3:$M$50,col)</f>
        <v>6.1000000000000004E-3</v>
      </c>
      <c r="AK1229" s="1">
        <f>VLOOKUP(AI1229,Graph!$D$3:$M$50,col+1)</f>
        <v>4.8999999999999998E-3</v>
      </c>
      <c r="AL1229" s="1">
        <f t="shared" si="951"/>
        <v>5.3E-3</v>
      </c>
      <c r="AM1229" s="1">
        <f t="shared" si="973"/>
        <v>0.64031666666666653</v>
      </c>
      <c r="AN1229" s="2">
        <f t="shared" si="952"/>
        <v>1.2226999999999755</v>
      </c>
      <c r="AO1229" s="1">
        <f t="shared" si="953"/>
        <v>5.3612384879823269E-2</v>
      </c>
      <c r="AP1229" s="1">
        <f t="shared" si="954"/>
        <v>1.0966909412085863</v>
      </c>
      <c r="AQ1229" s="1">
        <f t="shared" si="955"/>
        <v>1.0966909412085859</v>
      </c>
      <c r="AR1229" s="1">
        <f t="shared" si="956"/>
        <v>1.0966909412085861</v>
      </c>
      <c r="AS1229" s="1">
        <f t="shared" si="957"/>
        <v>1.0966909412085861</v>
      </c>
      <c r="AT1229" s="1">
        <f t="shared" si="958"/>
        <v>0.97735363484641535</v>
      </c>
      <c r="AU1229" s="1">
        <f t="shared" si="959"/>
        <v>1.6186633956090495</v>
      </c>
      <c r="AV1229" s="2">
        <f t="shared" si="960"/>
        <v>1228</v>
      </c>
      <c r="AW1229" s="1">
        <f t="shared" si="961"/>
        <v>1618.6633956090495</v>
      </c>
      <c r="AX1229" s="1">
        <f t="shared" si="962"/>
        <v>0.97735363484641535</v>
      </c>
      <c r="AY1229" s="1">
        <f t="shared" si="963"/>
        <v>1.0966909412085861</v>
      </c>
      <c r="AZ1229" s="1">
        <f t="shared" si="964"/>
        <v>5.3E-3</v>
      </c>
      <c r="BA1229" s="1">
        <f t="shared" si="965"/>
        <v>25.418372664097937</v>
      </c>
    </row>
    <row r="1230" spans="1:53">
      <c r="A1230" s="2">
        <f t="shared" si="930"/>
        <v>1.2289999999999754</v>
      </c>
      <c r="B1230" s="1">
        <f t="shared" si="967"/>
        <v>1.3024994999999746</v>
      </c>
      <c r="C1230" s="1">
        <f t="shared" si="931"/>
        <v>5.5885050272600136E-2</v>
      </c>
      <c r="D1230" s="1">
        <f t="shared" si="968"/>
        <v>1.1016466671409681</v>
      </c>
      <c r="E1230" s="1">
        <f t="shared" si="974"/>
        <v>1.101708870702043</v>
      </c>
      <c r="F1230" s="1">
        <f t="shared" si="974"/>
        <v>1.101711202538032</v>
      </c>
      <c r="G1230" s="1">
        <f t="shared" si="974"/>
        <v>1.101711289926613</v>
      </c>
      <c r="H1230" s="1">
        <f t="shared" si="932"/>
        <v>1.6657837882915378</v>
      </c>
      <c r="I1230" s="1">
        <f t="shared" si="969"/>
        <v>25.662665972158898</v>
      </c>
      <c r="J1230" s="1">
        <f>VLOOKUP($I1230,Graph!$D$3:$M$50,col)</f>
        <v>6.1000000000000004E-3</v>
      </c>
      <c r="K1230" s="1">
        <f>VLOOKUP($I1230,Graph!$D$3:$M$50,col+1)</f>
        <v>4.8999999999999998E-3</v>
      </c>
      <c r="L1230" s="1">
        <f t="shared" si="933"/>
        <v>5.3E-3</v>
      </c>
      <c r="M1230" s="1">
        <f t="shared" si="928"/>
        <v>0.64031666666666653</v>
      </c>
      <c r="N1230" s="1">
        <f t="shared" si="934"/>
        <v>1.2236999999999754</v>
      </c>
      <c r="O1230" s="1">
        <f t="shared" si="935"/>
        <v>5.3614298626383464E-2</v>
      </c>
      <c r="P1230" s="1">
        <f t="shared" si="936"/>
        <v>1.0968687357065854</v>
      </c>
      <c r="Q1230" s="1">
        <f t="shared" si="937"/>
        <v>1.0967012785332964</v>
      </c>
      <c r="R1230" s="1">
        <f t="shared" si="938"/>
        <v>1.096695346523574</v>
      </c>
      <c r="S1230" s="1">
        <f t="shared" si="939"/>
        <v>1.0966951362143342</v>
      </c>
      <c r="T1230" s="1">
        <f t="shared" si="940"/>
        <v>0.9773588055238881</v>
      </c>
      <c r="U1230" s="1">
        <f t="shared" si="941"/>
        <v>1.6206557659859664</v>
      </c>
      <c r="V1230" s="2">
        <f t="shared" si="970"/>
        <v>25.428797324500938</v>
      </c>
      <c r="W1230" s="1">
        <f>VLOOKUP(V1230,Graph!$D$3:$M$50,col)</f>
        <v>6.1000000000000004E-3</v>
      </c>
      <c r="X1230" s="1">
        <f>VLOOKUP(V1230,Graph!$D$3:$M$50,col+1)</f>
        <v>4.8999999999999998E-3</v>
      </c>
      <c r="Y1230" s="1">
        <f t="shared" si="942"/>
        <v>5.3E-3</v>
      </c>
      <c r="Z1230" s="1">
        <f t="shared" si="971"/>
        <v>0.64031666666666653</v>
      </c>
      <c r="AA1230" s="2">
        <f t="shared" si="943"/>
        <v>1.2236999999999754</v>
      </c>
      <c r="AB1230" s="1">
        <f t="shared" si="944"/>
        <v>5.3614298626383464E-2</v>
      </c>
      <c r="AC1230" s="1">
        <f t="shared" si="945"/>
        <v>1.0966951287579629</v>
      </c>
      <c r="AD1230" s="1">
        <f t="shared" si="946"/>
        <v>1.0966951284936017</v>
      </c>
      <c r="AE1230" s="1">
        <f t="shared" si="947"/>
        <v>1.096695128484229</v>
      </c>
      <c r="AF1230" s="1">
        <f t="shared" si="948"/>
        <v>1.0966951284838968</v>
      </c>
      <c r="AG1230" s="1">
        <f t="shared" si="949"/>
        <v>0.9773588055238881</v>
      </c>
      <c r="AH1230" s="1">
        <f t="shared" si="950"/>
        <v>1.62065575456221</v>
      </c>
      <c r="AI1230" s="2">
        <f t="shared" si="972"/>
        <v>25.428797264753026</v>
      </c>
      <c r="AJ1230" s="1">
        <f>VLOOKUP(AI1230,Graph!$D$3:$M$50,col)</f>
        <v>6.1000000000000004E-3</v>
      </c>
      <c r="AK1230" s="1">
        <f>VLOOKUP(AI1230,Graph!$D$3:$M$50,col+1)</f>
        <v>4.8999999999999998E-3</v>
      </c>
      <c r="AL1230" s="1">
        <f t="shared" si="951"/>
        <v>5.3E-3</v>
      </c>
      <c r="AM1230" s="1">
        <f t="shared" si="973"/>
        <v>0.64031666666666653</v>
      </c>
      <c r="AN1230" s="2">
        <f t="shared" si="952"/>
        <v>1.2236999999999754</v>
      </c>
      <c r="AO1230" s="1">
        <f t="shared" si="953"/>
        <v>5.3614298626383464E-2</v>
      </c>
      <c r="AP1230" s="1">
        <f t="shared" si="954"/>
        <v>1.0966951284838853</v>
      </c>
      <c r="AQ1230" s="1">
        <f t="shared" si="955"/>
        <v>1.0966951284838846</v>
      </c>
      <c r="AR1230" s="1">
        <f t="shared" si="956"/>
        <v>1.0966951284838846</v>
      </c>
      <c r="AS1230" s="1">
        <f t="shared" si="957"/>
        <v>1.0966951284838846</v>
      </c>
      <c r="AT1230" s="1">
        <f t="shared" si="958"/>
        <v>0.9773588055238881</v>
      </c>
      <c r="AU1230" s="1">
        <f t="shared" si="959"/>
        <v>1.620655754562192</v>
      </c>
      <c r="AV1230" s="2">
        <f t="shared" si="960"/>
        <v>1229</v>
      </c>
      <c r="AW1230" s="1">
        <f t="shared" si="961"/>
        <v>1620.655754562192</v>
      </c>
      <c r="AX1230" s="1">
        <f t="shared" si="962"/>
        <v>0.9773588055238881</v>
      </c>
      <c r="AY1230" s="1">
        <f t="shared" si="963"/>
        <v>1.0966951284838846</v>
      </c>
      <c r="AZ1230" s="1">
        <f t="shared" si="964"/>
        <v>5.3E-3</v>
      </c>
      <c r="BA1230" s="1">
        <f t="shared" si="965"/>
        <v>25.428797264753026</v>
      </c>
    </row>
    <row r="1231" spans="1:53">
      <c r="A1231" s="2">
        <f t="shared" si="930"/>
        <v>1.2299999999999753</v>
      </c>
      <c r="B1231" s="1">
        <f t="shared" si="967"/>
        <v>1.3035406666666411</v>
      </c>
      <c r="C1231" s="1">
        <f t="shared" si="931"/>
        <v>5.5886648340453586E-2</v>
      </c>
      <c r="D1231" s="1">
        <f t="shared" si="968"/>
        <v>1.1016500932378972</v>
      </c>
      <c r="E1231" s="1">
        <f t="shared" si="974"/>
        <v>1.1017124296331555</v>
      </c>
      <c r="F1231" s="1">
        <f t="shared" si="974"/>
        <v>1.1017147665401814</v>
      </c>
      <c r="G1231" s="1">
        <f t="shared" si="974"/>
        <v>1.1017148541221806</v>
      </c>
      <c r="H1231" s="1">
        <f t="shared" si="932"/>
        <v>1.6678226940014966</v>
      </c>
      <c r="I1231" s="1">
        <f t="shared" si="969"/>
        <v>25.673132000844834</v>
      </c>
      <c r="J1231" s="1">
        <f>VLOOKUP($I1231,Graph!$D$3:$M$50,col)</f>
        <v>6.1000000000000004E-3</v>
      </c>
      <c r="K1231" s="1">
        <f>VLOOKUP($I1231,Graph!$D$3:$M$50,col+1)</f>
        <v>4.8999999999999998E-3</v>
      </c>
      <c r="L1231" s="1">
        <f t="shared" si="933"/>
        <v>5.3E-3</v>
      </c>
      <c r="M1231" s="1">
        <f t="shared" si="928"/>
        <v>0.64031666666666653</v>
      </c>
      <c r="N1231" s="1">
        <f t="shared" si="934"/>
        <v>1.2246999999999753</v>
      </c>
      <c r="O1231" s="1">
        <f t="shared" si="935"/>
        <v>5.3616209349914637E-2</v>
      </c>
      <c r="P1231" s="1">
        <f t="shared" si="936"/>
        <v>1.096872904029472</v>
      </c>
      <c r="Q1231" s="1">
        <f t="shared" si="937"/>
        <v>1.0967054591130865</v>
      </c>
      <c r="R1231" s="1">
        <f t="shared" si="938"/>
        <v>1.0966995272563775</v>
      </c>
      <c r="S1231" s="1">
        <f t="shared" si="939"/>
        <v>1.0966993169426147</v>
      </c>
      <c r="T1231" s="1">
        <f t="shared" si="940"/>
        <v>0.97736396780285129</v>
      </c>
      <c r="U1231" s="1">
        <f t="shared" si="941"/>
        <v>1.6226489421485271</v>
      </c>
      <c r="V1231" s="2">
        <f t="shared" si="970"/>
        <v>25.439217655548504</v>
      </c>
      <c r="W1231" s="1">
        <f>VLOOKUP(V1231,Graph!$D$3:$M$50,col)</f>
        <v>6.1000000000000004E-3</v>
      </c>
      <c r="X1231" s="1">
        <f>VLOOKUP(V1231,Graph!$D$3:$M$50,col+1)</f>
        <v>4.8999999999999998E-3</v>
      </c>
      <c r="Y1231" s="1">
        <f t="shared" si="942"/>
        <v>5.3E-3</v>
      </c>
      <c r="Z1231" s="1">
        <f t="shared" si="971"/>
        <v>0.64031666666666653</v>
      </c>
      <c r="AA1231" s="2">
        <f t="shared" si="943"/>
        <v>1.2246999999999753</v>
      </c>
      <c r="AB1231" s="1">
        <f t="shared" si="944"/>
        <v>5.3616209349914637E-2</v>
      </c>
      <c r="AC1231" s="1">
        <f t="shared" si="945"/>
        <v>1.0966993094857298</v>
      </c>
      <c r="AD1231" s="1">
        <f t="shared" si="946"/>
        <v>1.0966993092213382</v>
      </c>
      <c r="AE1231" s="1">
        <f t="shared" si="947"/>
        <v>1.0966993092119639</v>
      </c>
      <c r="AF1231" s="1">
        <f t="shared" si="948"/>
        <v>1.0966993092116317</v>
      </c>
      <c r="AG1231" s="1">
        <f t="shared" si="949"/>
        <v>0.97736396780285129</v>
      </c>
      <c r="AH1231" s="1">
        <f t="shared" si="950"/>
        <v>1.6226489307099579</v>
      </c>
      <c r="AI1231" s="2">
        <f t="shared" si="972"/>
        <v>25.439217595772121</v>
      </c>
      <c r="AJ1231" s="1">
        <f>VLOOKUP(AI1231,Graph!$D$3:$M$50,col)</f>
        <v>6.1000000000000004E-3</v>
      </c>
      <c r="AK1231" s="1">
        <f>VLOOKUP(AI1231,Graph!$D$3:$M$50,col+1)</f>
        <v>4.8999999999999998E-3</v>
      </c>
      <c r="AL1231" s="1">
        <f t="shared" si="951"/>
        <v>5.3E-3</v>
      </c>
      <c r="AM1231" s="1">
        <f t="shared" si="973"/>
        <v>0.64031666666666653</v>
      </c>
      <c r="AN1231" s="2">
        <f t="shared" si="952"/>
        <v>1.2246999999999753</v>
      </c>
      <c r="AO1231" s="1">
        <f t="shared" si="953"/>
        <v>5.3616209349914637E-2</v>
      </c>
      <c r="AP1231" s="1">
        <f t="shared" si="954"/>
        <v>1.0966993092116202</v>
      </c>
      <c r="AQ1231" s="1">
        <f t="shared" si="955"/>
        <v>1.0966993092116195</v>
      </c>
      <c r="AR1231" s="1">
        <f t="shared" si="956"/>
        <v>1.0966993092116195</v>
      </c>
      <c r="AS1231" s="1">
        <f t="shared" si="957"/>
        <v>1.0966993092116195</v>
      </c>
      <c r="AT1231" s="1">
        <f t="shared" si="958"/>
        <v>0.97736396780285129</v>
      </c>
      <c r="AU1231" s="1">
        <f t="shared" si="959"/>
        <v>1.6226489307099399</v>
      </c>
      <c r="AV1231" s="2">
        <f t="shared" si="960"/>
        <v>1230</v>
      </c>
      <c r="AW1231" s="1">
        <f t="shared" si="961"/>
        <v>1622.6489307099398</v>
      </c>
      <c r="AX1231" s="1">
        <f t="shared" si="962"/>
        <v>0.97736396780285129</v>
      </c>
      <c r="AY1231" s="1">
        <f t="shared" si="963"/>
        <v>1.0966993092116195</v>
      </c>
      <c r="AZ1231" s="1">
        <f t="shared" si="964"/>
        <v>5.3E-3</v>
      </c>
      <c r="BA1231" s="1">
        <f t="shared" si="965"/>
        <v>25.439217595772121</v>
      </c>
    </row>
    <row r="1232" spans="1:53">
      <c r="A1232" s="2">
        <f t="shared" si="930"/>
        <v>1.2309999999999752</v>
      </c>
      <c r="B1232" s="1">
        <f t="shared" si="967"/>
        <v>1.3045818333333077</v>
      </c>
      <c r="C1232" s="1">
        <f t="shared" si="931"/>
        <v>5.5888243880314201E-2</v>
      </c>
      <c r="D1232" s="1">
        <f t="shared" si="968"/>
        <v>1.1016535139469537</v>
      </c>
      <c r="E1232" s="1">
        <f t="shared" si="974"/>
        <v>1.1017159829816707</v>
      </c>
      <c r="F1232" s="1">
        <f t="shared" si="974"/>
        <v>1.1017183249526801</v>
      </c>
      <c r="G1232" s="1">
        <f t="shared" si="974"/>
        <v>1.1017184127278425</v>
      </c>
      <c r="H1232" s="1">
        <f t="shared" si="932"/>
        <v>1.6698624311998651</v>
      </c>
      <c r="I1232" s="1">
        <f t="shared" si="969"/>
        <v>25.683593766169786</v>
      </c>
      <c r="J1232" s="1">
        <f>VLOOKUP($I1232,Graph!$D$3:$M$50,col)</f>
        <v>6.1000000000000004E-3</v>
      </c>
      <c r="K1232" s="1">
        <f>VLOOKUP($I1232,Graph!$D$3:$M$50,col+1)</f>
        <v>4.8999999999999998E-3</v>
      </c>
      <c r="L1232" s="1">
        <f t="shared" si="933"/>
        <v>5.3E-3</v>
      </c>
      <c r="M1232" s="1">
        <f t="shared" si="928"/>
        <v>0.64031666666666653</v>
      </c>
      <c r="N1232" s="1">
        <f t="shared" si="934"/>
        <v>1.2256999999999751</v>
      </c>
      <c r="O1232" s="1">
        <f t="shared" si="935"/>
        <v>5.3618117057573182E-2</v>
      </c>
      <c r="P1232" s="1">
        <f t="shared" si="936"/>
        <v>1.096877065836686</v>
      </c>
      <c r="Q1232" s="1">
        <f t="shared" si="937"/>
        <v>1.0967096331607487</v>
      </c>
      <c r="R1232" s="1">
        <f t="shared" si="938"/>
        <v>1.0967037014569483</v>
      </c>
      <c r="S1232" s="1">
        <f t="shared" si="939"/>
        <v>1.0967034911386742</v>
      </c>
      <c r="T1232" s="1">
        <f t="shared" si="940"/>
        <v>0.97736912170375057</v>
      </c>
      <c r="U1232" s="1">
        <f t="shared" si="941"/>
        <v>1.6246429351706613</v>
      </c>
      <c r="V1232" s="2">
        <f t="shared" si="970"/>
        <v>25.449633722199493</v>
      </c>
      <c r="W1232" s="1">
        <f>VLOOKUP(V1232,Graph!$D$3:$M$50,col)</f>
        <v>6.1000000000000004E-3</v>
      </c>
      <c r="X1232" s="1">
        <f>VLOOKUP(V1232,Graph!$D$3:$M$50,col+1)</f>
        <v>4.8999999999999998E-3</v>
      </c>
      <c r="Y1232" s="1">
        <f t="shared" si="942"/>
        <v>5.3E-3</v>
      </c>
      <c r="Z1232" s="1">
        <f t="shared" si="971"/>
        <v>0.64031666666666653</v>
      </c>
      <c r="AA1232" s="2">
        <f t="shared" si="943"/>
        <v>1.2256999999999751</v>
      </c>
      <c r="AB1232" s="1">
        <f t="shared" si="944"/>
        <v>5.3618117057573182E-2</v>
      </c>
      <c r="AC1232" s="1">
        <f t="shared" si="945"/>
        <v>1.0967034836812772</v>
      </c>
      <c r="AD1232" s="1">
        <f t="shared" si="946"/>
        <v>1.0967034834168552</v>
      </c>
      <c r="AE1232" s="1">
        <f t="shared" si="947"/>
        <v>1.0967034834074791</v>
      </c>
      <c r="AF1232" s="1">
        <f t="shared" si="948"/>
        <v>1.096703483407147</v>
      </c>
      <c r="AG1232" s="1">
        <f t="shared" si="949"/>
        <v>0.97736912170375057</v>
      </c>
      <c r="AH1232" s="1">
        <f t="shared" si="950"/>
        <v>1.6246429237172728</v>
      </c>
      <c r="AI1232" s="2">
        <f t="shared" si="972"/>
        <v>25.449633662394657</v>
      </c>
      <c r="AJ1232" s="1">
        <f>VLOOKUP(AI1232,Graph!$D$3:$M$50,col)</f>
        <v>6.1000000000000004E-3</v>
      </c>
      <c r="AK1232" s="1">
        <f>VLOOKUP(AI1232,Graph!$D$3:$M$50,col+1)</f>
        <v>4.8999999999999998E-3</v>
      </c>
      <c r="AL1232" s="1">
        <f t="shared" si="951"/>
        <v>5.3E-3</v>
      </c>
      <c r="AM1232" s="1">
        <f t="shared" si="973"/>
        <v>0.64031666666666653</v>
      </c>
      <c r="AN1232" s="2">
        <f t="shared" si="952"/>
        <v>1.2256999999999751</v>
      </c>
      <c r="AO1232" s="1">
        <f t="shared" si="953"/>
        <v>5.3618117057573182E-2</v>
      </c>
      <c r="AP1232" s="1">
        <f t="shared" si="954"/>
        <v>1.0967034834071352</v>
      </c>
      <c r="AQ1232" s="1">
        <f t="shared" si="955"/>
        <v>1.0967034834071345</v>
      </c>
      <c r="AR1232" s="1">
        <f t="shared" si="956"/>
        <v>1.0967034834071345</v>
      </c>
      <c r="AS1232" s="1">
        <f t="shared" si="957"/>
        <v>1.0967034834071345</v>
      </c>
      <c r="AT1232" s="1">
        <f t="shared" si="958"/>
        <v>0.97736912170375057</v>
      </c>
      <c r="AU1232" s="1">
        <f t="shared" si="959"/>
        <v>1.6246429237172544</v>
      </c>
      <c r="AV1232" s="2">
        <f t="shared" si="960"/>
        <v>1231</v>
      </c>
      <c r="AW1232" s="1">
        <f t="shared" si="961"/>
        <v>1624.6429237172545</v>
      </c>
      <c r="AX1232" s="1">
        <f t="shared" si="962"/>
        <v>0.97736912170375057</v>
      </c>
      <c r="AY1232" s="1">
        <f t="shared" si="963"/>
        <v>1.0967034834071345</v>
      </c>
      <c r="AZ1232" s="1">
        <f t="shared" si="964"/>
        <v>5.3E-3</v>
      </c>
      <c r="BA1232" s="1">
        <f t="shared" si="965"/>
        <v>25.449633662394657</v>
      </c>
    </row>
    <row r="1233" spans="1:53">
      <c r="A1233" s="2">
        <f t="shared" si="930"/>
        <v>1.2319999999999751</v>
      </c>
      <c r="B1233" s="1">
        <f t="shared" si="967"/>
        <v>1.3056229999999742</v>
      </c>
      <c r="C1233" s="1">
        <f t="shared" si="931"/>
        <v>5.5889836898175359E-2</v>
      </c>
      <c r="D1233" s="1">
        <f t="shared" si="968"/>
        <v>1.1016569292808354</v>
      </c>
      <c r="E1233" s="1">
        <f t="shared" si="974"/>
        <v>1.1017195307607126</v>
      </c>
      <c r="F1233" s="1">
        <f t="shared" si="974"/>
        <v>1.1017218777886666</v>
      </c>
      <c r="G1233" s="1">
        <f t="shared" si="974"/>
        <v>1.1017219657567372</v>
      </c>
      <c r="H1233" s="1">
        <f t="shared" si="932"/>
        <v>1.6719029995477313</v>
      </c>
      <c r="I1233" s="1">
        <f t="shared" si="969"/>
        <v>25.694051273337841</v>
      </c>
      <c r="J1233" s="1">
        <f>VLOOKUP($I1233,Graph!$D$3:$M$50,col)</f>
        <v>6.1000000000000004E-3</v>
      </c>
      <c r="K1233" s="1">
        <f>VLOOKUP($I1233,Graph!$D$3:$M$50,col+1)</f>
        <v>4.8999999999999998E-3</v>
      </c>
      <c r="L1233" s="1">
        <f t="shared" si="933"/>
        <v>5.3E-3</v>
      </c>
      <c r="M1233" s="1">
        <f t="shared" si="928"/>
        <v>0.64031666666666653</v>
      </c>
      <c r="N1233" s="1">
        <f t="shared" si="934"/>
        <v>1.226699999999975</v>
      </c>
      <c r="O1233" s="1">
        <f t="shared" si="935"/>
        <v>5.3620021756492907E-2</v>
      </c>
      <c r="P1233" s="1">
        <f t="shared" si="936"/>
        <v>1.0968812211434911</v>
      </c>
      <c r="Q1233" s="1">
        <f t="shared" si="937"/>
        <v>1.0967138006915782</v>
      </c>
      <c r="R1233" s="1">
        <f t="shared" si="938"/>
        <v>1.096707869140582</v>
      </c>
      <c r="S1233" s="1">
        <f t="shared" si="939"/>
        <v>1.0967076588178089</v>
      </c>
      <c r="T1233" s="1">
        <f t="shared" si="940"/>
        <v>0.97737426724696486</v>
      </c>
      <c r="U1233" s="1">
        <f t="shared" si="941"/>
        <v>1.6266377447177427</v>
      </c>
      <c r="V1233" s="2">
        <f t="shared" si="970"/>
        <v>25.46004552968261</v>
      </c>
      <c r="W1233" s="1">
        <f>VLOOKUP(V1233,Graph!$D$3:$M$50,col)</f>
        <v>6.1000000000000004E-3</v>
      </c>
      <c r="X1233" s="1">
        <f>VLOOKUP(V1233,Graph!$D$3:$M$50,col+1)</f>
        <v>4.8999999999999998E-3</v>
      </c>
      <c r="Y1233" s="1">
        <f t="shared" si="942"/>
        <v>5.3E-3</v>
      </c>
      <c r="Z1233" s="1">
        <f t="shared" si="971"/>
        <v>0.64031666666666653</v>
      </c>
      <c r="AA1233" s="2">
        <f t="shared" si="943"/>
        <v>1.226699999999975</v>
      </c>
      <c r="AB1233" s="1">
        <f t="shared" si="944"/>
        <v>5.3620021756492907E-2</v>
      </c>
      <c r="AC1233" s="1">
        <f t="shared" si="945"/>
        <v>1.0967076513599006</v>
      </c>
      <c r="AD1233" s="1">
        <f t="shared" si="946"/>
        <v>1.0967076510954479</v>
      </c>
      <c r="AE1233" s="1">
        <f t="shared" si="947"/>
        <v>1.0967076510860705</v>
      </c>
      <c r="AF1233" s="1">
        <f t="shared" si="948"/>
        <v>1.0967076510857379</v>
      </c>
      <c r="AG1233" s="1">
        <f t="shared" si="949"/>
        <v>0.97737426724696486</v>
      </c>
      <c r="AH1233" s="1">
        <f t="shared" si="950"/>
        <v>1.6266377332495283</v>
      </c>
      <c r="AI1233" s="2">
        <f t="shared" si="972"/>
        <v>25.460045469849319</v>
      </c>
      <c r="AJ1233" s="1">
        <f>VLOOKUP(AI1233,Graph!$D$3:$M$50,col)</f>
        <v>6.1000000000000004E-3</v>
      </c>
      <c r="AK1233" s="1">
        <f>VLOOKUP(AI1233,Graph!$D$3:$M$50,col+1)</f>
        <v>4.8999999999999998E-3</v>
      </c>
      <c r="AL1233" s="1">
        <f t="shared" si="951"/>
        <v>5.3E-3</v>
      </c>
      <c r="AM1233" s="1">
        <f t="shared" si="973"/>
        <v>0.64031666666666653</v>
      </c>
      <c r="AN1233" s="2">
        <f t="shared" si="952"/>
        <v>1.226699999999975</v>
      </c>
      <c r="AO1233" s="1">
        <f t="shared" si="953"/>
        <v>5.3620021756492907E-2</v>
      </c>
      <c r="AP1233" s="1">
        <f t="shared" si="954"/>
        <v>1.0967076510857263</v>
      </c>
      <c r="AQ1233" s="1">
        <f t="shared" si="955"/>
        <v>1.0967076510857259</v>
      </c>
      <c r="AR1233" s="1">
        <f t="shared" si="956"/>
        <v>1.0967076510857259</v>
      </c>
      <c r="AS1233" s="1">
        <f t="shared" si="957"/>
        <v>1.0967076510857259</v>
      </c>
      <c r="AT1233" s="1">
        <f t="shared" si="958"/>
        <v>0.97737426724696486</v>
      </c>
      <c r="AU1233" s="1">
        <f t="shared" si="959"/>
        <v>1.6266377332495103</v>
      </c>
      <c r="AV1233" s="2">
        <f t="shared" si="960"/>
        <v>1232</v>
      </c>
      <c r="AW1233" s="1">
        <f t="shared" si="961"/>
        <v>1626.6377332495103</v>
      </c>
      <c r="AX1233" s="1">
        <f t="shared" si="962"/>
        <v>0.97737426724696486</v>
      </c>
      <c r="AY1233" s="1">
        <f t="shared" si="963"/>
        <v>1.0967076510857259</v>
      </c>
      <c r="AZ1233" s="1">
        <f t="shared" si="964"/>
        <v>5.3E-3</v>
      </c>
      <c r="BA1233" s="1">
        <f t="shared" si="965"/>
        <v>25.460045469849319</v>
      </c>
    </row>
    <row r="1234" spans="1:53">
      <c r="A1234" s="2">
        <f t="shared" si="930"/>
        <v>1.232999999999975</v>
      </c>
      <c r="B1234" s="1">
        <f t="shared" si="967"/>
        <v>1.3066641666666408</v>
      </c>
      <c r="C1234" s="1">
        <f t="shared" si="931"/>
        <v>5.5891427400011483E-2</v>
      </c>
      <c r="D1234" s="1">
        <f t="shared" si="968"/>
        <v>1.1016603392522011</v>
      </c>
      <c r="E1234" s="1">
        <f t="shared" si="974"/>
        <v>1.1017230729833649</v>
      </c>
      <c r="F1234" s="1">
        <f t="shared" si="974"/>
        <v>1.1017254250612387</v>
      </c>
      <c r="G1234" s="1">
        <f t="shared" si="974"/>
        <v>1.1017255132219641</v>
      </c>
      <c r="H1234" s="1">
        <f t="shared" si="932"/>
        <v>1.6739443987066023</v>
      </c>
      <c r="I1234" s="1">
        <f t="shared" si="969"/>
        <v>25.704504527542529</v>
      </c>
      <c r="J1234" s="1">
        <f>VLOOKUP($I1234,Graph!$D$3:$M$50,col)</f>
        <v>6.1000000000000004E-3</v>
      </c>
      <c r="K1234" s="1">
        <f>VLOOKUP($I1234,Graph!$D$3:$M$50,col+1)</f>
        <v>4.8999999999999998E-3</v>
      </c>
      <c r="L1234" s="1">
        <f t="shared" si="933"/>
        <v>5.3E-3</v>
      </c>
      <c r="M1234" s="1">
        <f t="shared" si="928"/>
        <v>0.64031666666666653</v>
      </c>
      <c r="N1234" s="1">
        <f t="shared" si="934"/>
        <v>1.2276999999999749</v>
      </c>
      <c r="O1234" s="1">
        <f t="shared" si="935"/>
        <v>5.3621923453785157E-2</v>
      </c>
      <c r="P1234" s="1">
        <f t="shared" si="936"/>
        <v>1.0968853699651024</v>
      </c>
      <c r="Q1234" s="1">
        <f t="shared" si="937"/>
        <v>1.0967179617208245</v>
      </c>
      <c r="R1234" s="1">
        <f t="shared" si="938"/>
        <v>1.0967120303225268</v>
      </c>
      <c r="S1234" s="1">
        <f t="shared" si="939"/>
        <v>1.0967118199952668</v>
      </c>
      <c r="T1234" s="1">
        <f t="shared" si="940"/>
        <v>0.97737940445280702</v>
      </c>
      <c r="U1234" s="1">
        <f t="shared" si="941"/>
        <v>1.628633370455556</v>
      </c>
      <c r="V1234" s="2">
        <f t="shared" si="970"/>
        <v>25.470453083215887</v>
      </c>
      <c r="W1234" s="1">
        <f>VLOOKUP(V1234,Graph!$D$3:$M$50,col)</f>
        <v>6.1000000000000004E-3</v>
      </c>
      <c r="X1234" s="1">
        <f>VLOOKUP(V1234,Graph!$D$3:$M$50,col+1)</f>
        <v>4.8999999999999998E-3</v>
      </c>
      <c r="Y1234" s="1">
        <f t="shared" si="942"/>
        <v>5.3E-3</v>
      </c>
      <c r="Z1234" s="1">
        <f t="shared" si="971"/>
        <v>0.64031666666666653</v>
      </c>
      <c r="AA1234" s="2">
        <f t="shared" si="943"/>
        <v>1.2276999999999749</v>
      </c>
      <c r="AB1234" s="1">
        <f t="shared" si="944"/>
        <v>5.3621923453785157E-2</v>
      </c>
      <c r="AC1234" s="1">
        <f t="shared" si="945"/>
        <v>1.0967118125368489</v>
      </c>
      <c r="AD1234" s="1">
        <f t="shared" si="946"/>
        <v>1.0967118122723656</v>
      </c>
      <c r="AE1234" s="1">
        <f t="shared" si="947"/>
        <v>1.0967118122629864</v>
      </c>
      <c r="AF1234" s="1">
        <f t="shared" si="948"/>
        <v>1.096711812262654</v>
      </c>
      <c r="AG1234" s="1">
        <f t="shared" si="949"/>
        <v>0.97737940445280702</v>
      </c>
      <c r="AH1234" s="1">
        <f t="shared" si="950"/>
        <v>1.6286333589725108</v>
      </c>
      <c r="AI1234" s="2">
        <f t="shared" si="972"/>
        <v>25.470453023354175</v>
      </c>
      <c r="AJ1234" s="1">
        <f>VLOOKUP(AI1234,Graph!$D$3:$M$50,col)</f>
        <v>6.1000000000000004E-3</v>
      </c>
      <c r="AK1234" s="1">
        <f>VLOOKUP(AI1234,Graph!$D$3:$M$50,col+1)</f>
        <v>4.8999999999999998E-3</v>
      </c>
      <c r="AL1234" s="1">
        <f t="shared" si="951"/>
        <v>5.3E-3</v>
      </c>
      <c r="AM1234" s="1">
        <f t="shared" si="973"/>
        <v>0.64031666666666653</v>
      </c>
      <c r="AN1234" s="2">
        <f t="shared" si="952"/>
        <v>1.2276999999999749</v>
      </c>
      <c r="AO1234" s="1">
        <f t="shared" si="953"/>
        <v>5.3621923453785157E-2</v>
      </c>
      <c r="AP1234" s="1">
        <f t="shared" si="954"/>
        <v>1.0967118122626422</v>
      </c>
      <c r="AQ1234" s="1">
        <f t="shared" si="955"/>
        <v>1.0967118122626416</v>
      </c>
      <c r="AR1234" s="1">
        <f t="shared" si="956"/>
        <v>1.0967118122626416</v>
      </c>
      <c r="AS1234" s="1">
        <f t="shared" si="957"/>
        <v>1.0967118122626416</v>
      </c>
      <c r="AT1234" s="1">
        <f t="shared" si="958"/>
        <v>0.97737940445280702</v>
      </c>
      <c r="AU1234" s="1">
        <f t="shared" si="959"/>
        <v>1.6286333589724922</v>
      </c>
      <c r="AV1234" s="2">
        <f t="shared" si="960"/>
        <v>1233</v>
      </c>
      <c r="AW1234" s="1">
        <f t="shared" si="961"/>
        <v>1628.6333589724923</v>
      </c>
      <c r="AX1234" s="1">
        <f t="shared" si="962"/>
        <v>0.97737940445280702</v>
      </c>
      <c r="AY1234" s="1">
        <f t="shared" si="963"/>
        <v>1.0967118122626416</v>
      </c>
      <c r="AZ1234" s="1">
        <f t="shared" si="964"/>
        <v>5.3E-3</v>
      </c>
      <c r="BA1234" s="1">
        <f t="shared" si="965"/>
        <v>25.470453023354175</v>
      </c>
    </row>
    <row r="1235" spans="1:53">
      <c r="A1235" s="2">
        <f t="shared" si="930"/>
        <v>1.2339999999999749</v>
      </c>
      <c r="B1235" s="1">
        <f t="shared" si="967"/>
        <v>1.3077053333333073</v>
      </c>
      <c r="C1235" s="1">
        <f t="shared" si="931"/>
        <v>5.5893015391778079E-2</v>
      </c>
      <c r="D1235" s="1">
        <f t="shared" si="968"/>
        <v>1.1016637438736698</v>
      </c>
      <c r="E1235" s="1">
        <f t="shared" si="974"/>
        <v>1.1017266096626692</v>
      </c>
      <c r="F1235" s="1">
        <f t="shared" si="974"/>
        <v>1.1017289667834531</v>
      </c>
      <c r="G1235" s="1">
        <f t="shared" si="974"/>
        <v>1.1017290551365795</v>
      </c>
      <c r="H1235" s="1">
        <f t="shared" si="932"/>
        <v>1.6759866283383946</v>
      </c>
      <c r="I1235" s="1">
        <f t="shared" si="969"/>
        <v>25.71495353396682</v>
      </c>
      <c r="J1235" s="1">
        <f>VLOOKUP($I1235,Graph!$D$3:$M$50,col)</f>
        <v>6.1000000000000004E-3</v>
      </c>
      <c r="K1235" s="1">
        <f>VLOOKUP($I1235,Graph!$D$3:$M$50,col+1)</f>
        <v>4.8999999999999998E-3</v>
      </c>
      <c r="L1235" s="1">
        <f t="shared" si="933"/>
        <v>5.3E-3</v>
      </c>
      <c r="M1235" s="1">
        <f t="shared" si="928"/>
        <v>0.64031666666666653</v>
      </c>
      <c r="N1235" s="1">
        <f t="shared" si="934"/>
        <v>1.2286999999999748</v>
      </c>
      <c r="O1235" s="1">
        <f t="shared" si="935"/>
        <v>5.3623822156538888E-2</v>
      </c>
      <c r="P1235" s="1">
        <f t="shared" si="936"/>
        <v>1.09688951231669</v>
      </c>
      <c r="Q1235" s="1">
        <f t="shared" si="937"/>
        <v>1.0967221162636873</v>
      </c>
      <c r="R1235" s="1">
        <f t="shared" si="938"/>
        <v>1.0967161850179841</v>
      </c>
      <c r="S1235" s="1">
        <f t="shared" si="939"/>
        <v>1.0967159746862492</v>
      </c>
      <c r="T1235" s="1">
        <f t="shared" si="940"/>
        <v>0.97738453334152453</v>
      </c>
      <c r="U1235" s="1">
        <f t="shared" si="941"/>
        <v>1.6306298120502973</v>
      </c>
      <c r="V1235" s="2">
        <f t="shared" si="970"/>
        <v>25.480856388006735</v>
      </c>
      <c r="W1235" s="1">
        <f>VLOOKUP(V1235,Graph!$D$3:$M$50,col)</f>
        <v>6.1000000000000004E-3</v>
      </c>
      <c r="X1235" s="1">
        <f>VLOOKUP(V1235,Graph!$D$3:$M$50,col+1)</f>
        <v>4.8999999999999998E-3</v>
      </c>
      <c r="Y1235" s="1">
        <f t="shared" si="942"/>
        <v>5.3E-3</v>
      </c>
      <c r="Z1235" s="1">
        <f t="shared" si="971"/>
        <v>0.64031666666666653</v>
      </c>
      <c r="AA1235" s="2">
        <f t="shared" si="943"/>
        <v>1.2286999999999748</v>
      </c>
      <c r="AB1235" s="1">
        <f t="shared" si="944"/>
        <v>5.3623822156538888E-2</v>
      </c>
      <c r="AC1235" s="1">
        <f t="shared" si="945"/>
        <v>1.0967159672273219</v>
      </c>
      <c r="AD1235" s="1">
        <f t="shared" si="946"/>
        <v>1.0967159669628079</v>
      </c>
      <c r="AE1235" s="1">
        <f t="shared" si="947"/>
        <v>1.0967159669534277</v>
      </c>
      <c r="AF1235" s="1">
        <f t="shared" si="948"/>
        <v>1.096715966953095</v>
      </c>
      <c r="AG1235" s="1">
        <f t="shared" si="949"/>
        <v>0.97738453334152453</v>
      </c>
      <c r="AH1235" s="1">
        <f t="shared" si="950"/>
        <v>1.6306298005524145</v>
      </c>
      <c r="AI1235" s="2">
        <f t="shared" si="972"/>
        <v>25.480856328116598</v>
      </c>
      <c r="AJ1235" s="1">
        <f>VLOOKUP(AI1235,Graph!$D$3:$M$50,col)</f>
        <v>6.1000000000000004E-3</v>
      </c>
      <c r="AK1235" s="1">
        <f>VLOOKUP(AI1235,Graph!$D$3:$M$50,col+1)</f>
        <v>4.8999999999999998E-3</v>
      </c>
      <c r="AL1235" s="1">
        <f t="shared" si="951"/>
        <v>5.3E-3</v>
      </c>
      <c r="AM1235" s="1">
        <f t="shared" si="973"/>
        <v>0.64031666666666653</v>
      </c>
      <c r="AN1235" s="2">
        <f t="shared" si="952"/>
        <v>1.2286999999999748</v>
      </c>
      <c r="AO1235" s="1">
        <f t="shared" si="953"/>
        <v>5.3623822156538888E-2</v>
      </c>
      <c r="AP1235" s="1">
        <f t="shared" si="954"/>
        <v>1.0967159669530833</v>
      </c>
      <c r="AQ1235" s="1">
        <f t="shared" si="955"/>
        <v>1.0967159669530828</v>
      </c>
      <c r="AR1235" s="1">
        <f t="shared" si="956"/>
        <v>1.0967159669530828</v>
      </c>
      <c r="AS1235" s="1">
        <f t="shared" si="957"/>
        <v>1.0967159669530828</v>
      </c>
      <c r="AT1235" s="1">
        <f t="shared" si="958"/>
        <v>0.97738453334152453</v>
      </c>
      <c r="AU1235" s="1">
        <f t="shared" si="959"/>
        <v>1.6306298005523963</v>
      </c>
      <c r="AV1235" s="2">
        <f t="shared" si="960"/>
        <v>1234</v>
      </c>
      <c r="AW1235" s="1">
        <f t="shared" si="961"/>
        <v>1630.6298005523963</v>
      </c>
      <c r="AX1235" s="1">
        <f t="shared" si="962"/>
        <v>0.97738453334152453</v>
      </c>
      <c r="AY1235" s="1">
        <f t="shared" si="963"/>
        <v>1.0967159669530828</v>
      </c>
      <c r="AZ1235" s="1">
        <f t="shared" si="964"/>
        <v>5.3E-3</v>
      </c>
      <c r="BA1235" s="1">
        <f t="shared" si="965"/>
        <v>25.480856328116598</v>
      </c>
    </row>
    <row r="1236" spans="1:53">
      <c r="A1236" s="2">
        <f t="shared" si="930"/>
        <v>1.2349999999999748</v>
      </c>
      <c r="B1236" s="1">
        <f t="shared" si="967"/>
        <v>1.3087464999999738</v>
      </c>
      <c r="C1236" s="1">
        <f t="shared" si="931"/>
        <v>5.589460087941199E-2</v>
      </c>
      <c r="D1236" s="1">
        <f t="shared" si="968"/>
        <v>1.1016671431578211</v>
      </c>
      <c r="E1236" s="1">
        <f t="shared" si="974"/>
        <v>1.1017301408116269</v>
      </c>
      <c r="F1236" s="1">
        <f t="shared" si="974"/>
        <v>1.1017325029683254</v>
      </c>
      <c r="G1236" s="1">
        <f t="shared" si="974"/>
        <v>1.1017325915136</v>
      </c>
      <c r="H1236" s="1">
        <f t="shared" si="932"/>
        <v>1.6780296881054377</v>
      </c>
      <c r="I1236" s="1">
        <f t="shared" si="969"/>
        <v>25.725398297783169</v>
      </c>
      <c r="J1236" s="1">
        <f>VLOOKUP($I1236,Graph!$D$3:$M$50,col)</f>
        <v>6.1000000000000004E-3</v>
      </c>
      <c r="K1236" s="1">
        <f>VLOOKUP($I1236,Graph!$D$3:$M$50,col+1)</f>
        <v>4.8999999999999998E-3</v>
      </c>
      <c r="L1236" s="1">
        <f t="shared" si="933"/>
        <v>5.3E-3</v>
      </c>
      <c r="M1236" s="1">
        <f t="shared" si="928"/>
        <v>0.64031666666666653</v>
      </c>
      <c r="N1236" s="1">
        <f t="shared" si="934"/>
        <v>1.2296999999999747</v>
      </c>
      <c r="O1236" s="1">
        <f t="shared" si="935"/>
        <v>5.3625717871820709E-2</v>
      </c>
      <c r="P1236" s="1">
        <f t="shared" si="936"/>
        <v>1.0968936482133744</v>
      </c>
      <c r="Q1236" s="1">
        <f t="shared" si="937"/>
        <v>1.0967262643353206</v>
      </c>
      <c r="R1236" s="1">
        <f t="shared" si="938"/>
        <v>1.0967203332421067</v>
      </c>
      <c r="S1236" s="1">
        <f t="shared" si="939"/>
        <v>1.0967201229059091</v>
      </c>
      <c r="T1236" s="1">
        <f t="shared" si="940"/>
        <v>0.97738965393329902</v>
      </c>
      <c r="U1236" s="1">
        <f t="shared" si="941"/>
        <v>1.6326270691685703</v>
      </c>
      <c r="V1236" s="2">
        <f t="shared" si="970"/>
        <v>25.491255449251941</v>
      </c>
      <c r="W1236" s="1">
        <f>VLOOKUP(V1236,Graph!$D$3:$M$50,col)</f>
        <v>6.1000000000000004E-3</v>
      </c>
      <c r="X1236" s="1">
        <f>VLOOKUP(V1236,Graph!$D$3:$M$50,col+1)</f>
        <v>4.8999999999999998E-3</v>
      </c>
      <c r="Y1236" s="1">
        <f t="shared" si="942"/>
        <v>5.3E-3</v>
      </c>
      <c r="Z1236" s="1">
        <f t="shared" si="971"/>
        <v>0.64031666666666653</v>
      </c>
      <c r="AA1236" s="2">
        <f t="shared" si="943"/>
        <v>1.2296999999999747</v>
      </c>
      <c r="AB1236" s="1">
        <f t="shared" si="944"/>
        <v>5.3625717871820709E-2</v>
      </c>
      <c r="AC1236" s="1">
        <f t="shared" si="945"/>
        <v>1.0967201154464736</v>
      </c>
      <c r="AD1236" s="1">
        <f t="shared" si="946"/>
        <v>1.0967201151819292</v>
      </c>
      <c r="AE1236" s="1">
        <f t="shared" si="947"/>
        <v>1.0967201151725474</v>
      </c>
      <c r="AF1236" s="1">
        <f t="shared" si="948"/>
        <v>1.0967201151722146</v>
      </c>
      <c r="AG1236" s="1">
        <f t="shared" si="949"/>
        <v>0.97738965393329902</v>
      </c>
      <c r="AH1236" s="1">
        <f t="shared" si="950"/>
        <v>1.6326270576558435</v>
      </c>
      <c r="AI1236" s="2">
        <f t="shared" si="972"/>
        <v>25.4912553893334</v>
      </c>
      <c r="AJ1236" s="1">
        <f>VLOOKUP(AI1236,Graph!$D$3:$M$50,col)</f>
        <v>6.1000000000000004E-3</v>
      </c>
      <c r="AK1236" s="1">
        <f>VLOOKUP(AI1236,Graph!$D$3:$M$50,col+1)</f>
        <v>4.8999999999999998E-3</v>
      </c>
      <c r="AL1236" s="1">
        <f t="shared" si="951"/>
        <v>5.3E-3</v>
      </c>
      <c r="AM1236" s="1">
        <f t="shared" si="973"/>
        <v>0.64031666666666653</v>
      </c>
      <c r="AN1236" s="2">
        <f t="shared" si="952"/>
        <v>1.2296999999999747</v>
      </c>
      <c r="AO1236" s="1">
        <f t="shared" si="953"/>
        <v>5.3625717871820709E-2</v>
      </c>
      <c r="AP1236" s="1">
        <f t="shared" si="954"/>
        <v>1.096720115172203</v>
      </c>
      <c r="AQ1236" s="1">
        <f t="shared" si="955"/>
        <v>1.0967201151722024</v>
      </c>
      <c r="AR1236" s="1">
        <f t="shared" si="956"/>
        <v>1.0967201151722024</v>
      </c>
      <c r="AS1236" s="1">
        <f t="shared" si="957"/>
        <v>1.0967201151722024</v>
      </c>
      <c r="AT1236" s="1">
        <f t="shared" si="958"/>
        <v>0.97738965393329902</v>
      </c>
      <c r="AU1236" s="1">
        <f t="shared" si="959"/>
        <v>1.6326270576558253</v>
      </c>
      <c r="AV1236" s="2">
        <f t="shared" si="960"/>
        <v>1235</v>
      </c>
      <c r="AW1236" s="1">
        <f t="shared" si="961"/>
        <v>1632.6270576558252</v>
      </c>
      <c r="AX1236" s="1">
        <f t="shared" si="962"/>
        <v>0.97738965393329902</v>
      </c>
      <c r="AY1236" s="1">
        <f t="shared" si="963"/>
        <v>1.0967201151722024</v>
      </c>
      <c r="AZ1236" s="1">
        <f t="shared" si="964"/>
        <v>5.3E-3</v>
      </c>
      <c r="BA1236" s="1">
        <f t="shared" si="965"/>
        <v>25.4912553893334</v>
      </c>
    </row>
    <row r="1237" spans="1:53">
      <c r="A1237" s="2">
        <f t="shared" si="930"/>
        <v>1.2359999999999747</v>
      </c>
      <c r="B1237" s="1">
        <f t="shared" si="967"/>
        <v>1.3097876666666404</v>
      </c>
      <c r="C1237" s="1">
        <f t="shared" si="931"/>
        <v>5.5896183868831245E-2</v>
      </c>
      <c r="D1237" s="1">
        <f t="shared" si="968"/>
        <v>1.1016705371171942</v>
      </c>
      <c r="E1237" s="1">
        <f t="shared" si="974"/>
        <v>1.1017336664431991</v>
      </c>
      <c r="F1237" s="1">
        <f t="shared" si="974"/>
        <v>1.1017360336288311</v>
      </c>
      <c r="G1237" s="1">
        <f t="shared" si="974"/>
        <v>1.1017361223660007</v>
      </c>
      <c r="H1237" s="1">
        <f t="shared" si="932"/>
        <v>1.6800735776704738</v>
      </c>
      <c r="I1237" s="1">
        <f t="shared" si="969"/>
        <v>25.735838824153539</v>
      </c>
      <c r="J1237" s="1">
        <f>VLOOKUP($I1237,Graph!$D$3:$M$50,col)</f>
        <v>6.1000000000000004E-3</v>
      </c>
      <c r="K1237" s="1">
        <f>VLOOKUP($I1237,Graph!$D$3:$M$50,col+1)</f>
        <v>4.8999999999999998E-3</v>
      </c>
      <c r="L1237" s="1">
        <f t="shared" si="933"/>
        <v>5.3E-3</v>
      </c>
      <c r="M1237" s="1">
        <f t="shared" ref="M1237:M1300" si="975">b-2*L1237*L</f>
        <v>0.64031666666666653</v>
      </c>
      <c r="N1237" s="1">
        <f t="shared" si="934"/>
        <v>1.2306999999999746</v>
      </c>
      <c r="O1237" s="1">
        <f t="shared" si="935"/>
        <v>5.3627610606675036E-2</v>
      </c>
      <c r="P1237" s="1">
        <f t="shared" si="936"/>
        <v>1.0968977776702307</v>
      </c>
      <c r="Q1237" s="1">
        <f t="shared" si="937"/>
        <v>1.0967304059508309</v>
      </c>
      <c r="R1237" s="1">
        <f t="shared" si="938"/>
        <v>1.0967244750100009</v>
      </c>
      <c r="S1237" s="1">
        <f t="shared" si="939"/>
        <v>1.0967242646693529</v>
      </c>
      <c r="T1237" s="1">
        <f t="shared" si="940"/>
        <v>0.97739476624824684</v>
      </c>
      <c r="U1237" s="1">
        <f t="shared" si="941"/>
        <v>1.634625141477388</v>
      </c>
      <c r="V1237" s="2">
        <f t="shared" si="970"/>
        <v>25.501650272137699</v>
      </c>
      <c r="W1237" s="1">
        <f>VLOOKUP(V1237,Graph!$D$3:$M$50,col)</f>
        <v>6.1000000000000004E-3</v>
      </c>
      <c r="X1237" s="1">
        <f>VLOOKUP(V1237,Graph!$D$3:$M$50,col+1)</f>
        <v>4.8999999999999998E-3</v>
      </c>
      <c r="Y1237" s="1">
        <f t="shared" si="942"/>
        <v>5.3E-3</v>
      </c>
      <c r="Z1237" s="1">
        <f t="shared" si="971"/>
        <v>0.64031666666666653</v>
      </c>
      <c r="AA1237" s="2">
        <f t="shared" si="943"/>
        <v>1.2306999999999746</v>
      </c>
      <c r="AB1237" s="1">
        <f t="shared" si="944"/>
        <v>5.3627610606675036E-2</v>
      </c>
      <c r="AC1237" s="1">
        <f t="shared" si="945"/>
        <v>1.09672425720941</v>
      </c>
      <c r="AD1237" s="1">
        <f t="shared" si="946"/>
        <v>1.0967242569448354</v>
      </c>
      <c r="AE1237" s="1">
        <f t="shared" si="947"/>
        <v>1.0967242569354521</v>
      </c>
      <c r="AF1237" s="1">
        <f t="shared" si="948"/>
        <v>1.0967242569351192</v>
      </c>
      <c r="AG1237" s="1">
        <f t="shared" si="949"/>
        <v>0.97739476624824684</v>
      </c>
      <c r="AH1237" s="1">
        <f t="shared" si="950"/>
        <v>1.6346251299498116</v>
      </c>
      <c r="AI1237" s="2">
        <f t="shared" si="972"/>
        <v>25.501650212190775</v>
      </c>
      <c r="AJ1237" s="1">
        <f>VLOOKUP(AI1237,Graph!$D$3:$M$50,col)</f>
        <v>6.1000000000000004E-3</v>
      </c>
      <c r="AK1237" s="1">
        <f>VLOOKUP(AI1237,Graph!$D$3:$M$50,col+1)</f>
        <v>4.8999999999999998E-3</v>
      </c>
      <c r="AL1237" s="1">
        <f t="shared" si="951"/>
        <v>5.3E-3</v>
      </c>
      <c r="AM1237" s="1">
        <f t="shared" si="973"/>
        <v>0.64031666666666653</v>
      </c>
      <c r="AN1237" s="2">
        <f t="shared" si="952"/>
        <v>1.2306999999999746</v>
      </c>
      <c r="AO1237" s="1">
        <f t="shared" si="953"/>
        <v>5.3627610606675036E-2</v>
      </c>
      <c r="AP1237" s="1">
        <f t="shared" si="954"/>
        <v>1.0967242569351074</v>
      </c>
      <c r="AQ1237" s="1">
        <f t="shared" si="955"/>
        <v>1.0967242569351068</v>
      </c>
      <c r="AR1237" s="1">
        <f t="shared" si="956"/>
        <v>1.0967242569351068</v>
      </c>
      <c r="AS1237" s="1">
        <f t="shared" si="957"/>
        <v>1.0967242569351068</v>
      </c>
      <c r="AT1237" s="1">
        <f t="shared" si="958"/>
        <v>0.97739476624824684</v>
      </c>
      <c r="AU1237" s="1">
        <f t="shared" si="959"/>
        <v>1.6346251299497929</v>
      </c>
      <c r="AV1237" s="2">
        <f t="shared" si="960"/>
        <v>1236</v>
      </c>
      <c r="AW1237" s="1">
        <f t="shared" si="961"/>
        <v>1634.6251299497928</v>
      </c>
      <c r="AX1237" s="1">
        <f t="shared" si="962"/>
        <v>0.97739476624824684</v>
      </c>
      <c r="AY1237" s="1">
        <f t="shared" si="963"/>
        <v>1.0967242569351068</v>
      </c>
      <c r="AZ1237" s="1">
        <f t="shared" si="964"/>
        <v>5.3E-3</v>
      </c>
      <c r="BA1237" s="1">
        <f t="shared" si="965"/>
        <v>25.501650212190775</v>
      </c>
    </row>
    <row r="1238" spans="1:53">
      <c r="A1238" s="2">
        <f t="shared" si="930"/>
        <v>1.2369999999999746</v>
      </c>
      <c r="B1238" s="1">
        <f t="shared" si="967"/>
        <v>1.3108288333333071</v>
      </c>
      <c r="C1238" s="1">
        <f t="shared" si="931"/>
        <v>5.5897764365935312E-2</v>
      </c>
      <c r="D1238" s="1">
        <f t="shared" si="968"/>
        <v>1.1016739257642905</v>
      </c>
      <c r="E1238" s="1">
        <f t="shared" si="974"/>
        <v>1.1017371865703061</v>
      </c>
      <c r="F1238" s="1">
        <f t="shared" si="974"/>
        <v>1.1017395587779046</v>
      </c>
      <c r="G1238" s="1">
        <f t="shared" si="974"/>
        <v>1.1017396477067178</v>
      </c>
      <c r="H1238" s="1">
        <f t="shared" si="932"/>
        <v>1.6821182966966564</v>
      </c>
      <c r="I1238" s="1">
        <f t="shared" si="969"/>
        <v>25.746275118229459</v>
      </c>
      <c r="J1238" s="1">
        <f>VLOOKUP($I1238,Graph!$D$3:$M$50,col)</f>
        <v>6.1000000000000004E-3</v>
      </c>
      <c r="K1238" s="1">
        <f>VLOOKUP($I1238,Graph!$D$3:$M$50,col+1)</f>
        <v>4.8999999999999998E-3</v>
      </c>
      <c r="L1238" s="1">
        <f t="shared" si="933"/>
        <v>5.3E-3</v>
      </c>
      <c r="M1238" s="1">
        <f t="shared" si="975"/>
        <v>0.64031666666666653</v>
      </c>
      <c r="N1238" s="1">
        <f t="shared" si="934"/>
        <v>1.2316999999999745</v>
      </c>
      <c r="O1238" s="1">
        <f t="shared" si="935"/>
        <v>5.3629500368124222E-2</v>
      </c>
      <c r="P1238" s="1">
        <f t="shared" si="936"/>
        <v>1.0969019007022853</v>
      </c>
      <c r="Q1238" s="1">
        <f t="shared" si="937"/>
        <v>1.0967345411252769</v>
      </c>
      <c r="R1238" s="1">
        <f t="shared" si="938"/>
        <v>1.0967286103367264</v>
      </c>
      <c r="S1238" s="1">
        <f t="shared" si="939"/>
        <v>1.0967283999916402</v>
      </c>
      <c r="T1238" s="1">
        <f t="shared" si="940"/>
        <v>0.97739987030641962</v>
      </c>
      <c r="U1238" s="1">
        <f t="shared" si="941"/>
        <v>1.6366240286441716</v>
      </c>
      <c r="V1238" s="2">
        <f t="shared" si="970"/>
        <v>25.512040861839679</v>
      </c>
      <c r="W1238" s="1">
        <f>VLOOKUP(V1238,Graph!$D$3:$M$50,col)</f>
        <v>6.1000000000000004E-3</v>
      </c>
      <c r="X1238" s="1">
        <f>VLOOKUP(V1238,Graph!$D$3:$M$50,col+1)</f>
        <v>4.8999999999999998E-3</v>
      </c>
      <c r="Y1238" s="1">
        <f t="shared" si="942"/>
        <v>5.3E-3</v>
      </c>
      <c r="Z1238" s="1">
        <f t="shared" si="971"/>
        <v>0.64031666666666653</v>
      </c>
      <c r="AA1238" s="2">
        <f t="shared" si="943"/>
        <v>1.2316999999999745</v>
      </c>
      <c r="AB1238" s="1">
        <f t="shared" si="944"/>
        <v>5.3629500368124222E-2</v>
      </c>
      <c r="AC1238" s="1">
        <f t="shared" si="945"/>
        <v>1.0967283925311908</v>
      </c>
      <c r="AD1238" s="1">
        <f t="shared" si="946"/>
        <v>1.0967283922665856</v>
      </c>
      <c r="AE1238" s="1">
        <f t="shared" si="947"/>
        <v>1.0967283922572006</v>
      </c>
      <c r="AF1238" s="1">
        <f t="shared" si="948"/>
        <v>1.096728392256868</v>
      </c>
      <c r="AG1238" s="1">
        <f t="shared" si="949"/>
        <v>0.97739987030641962</v>
      </c>
      <c r="AH1238" s="1">
        <f t="shared" si="950"/>
        <v>1.6366240171017388</v>
      </c>
      <c r="AI1238" s="2">
        <f t="shared" si="972"/>
        <v>25.512040801864387</v>
      </c>
      <c r="AJ1238" s="1">
        <f>VLOOKUP(AI1238,Graph!$D$3:$M$50,col)</f>
        <v>6.1000000000000004E-3</v>
      </c>
      <c r="AK1238" s="1">
        <f>VLOOKUP(AI1238,Graph!$D$3:$M$50,col+1)</f>
        <v>4.8999999999999998E-3</v>
      </c>
      <c r="AL1238" s="1">
        <f t="shared" si="951"/>
        <v>5.3E-3</v>
      </c>
      <c r="AM1238" s="1">
        <f t="shared" si="973"/>
        <v>0.64031666666666653</v>
      </c>
      <c r="AN1238" s="2">
        <f t="shared" si="952"/>
        <v>1.2316999999999745</v>
      </c>
      <c r="AO1238" s="1">
        <f t="shared" si="953"/>
        <v>5.3629500368124222E-2</v>
      </c>
      <c r="AP1238" s="1">
        <f t="shared" si="954"/>
        <v>1.096728392256856</v>
      </c>
      <c r="AQ1238" s="1">
        <f t="shared" si="955"/>
        <v>1.0967283922568556</v>
      </c>
      <c r="AR1238" s="1">
        <f t="shared" si="956"/>
        <v>1.0967283922568558</v>
      </c>
      <c r="AS1238" s="1">
        <f t="shared" si="957"/>
        <v>1.0967283922568556</v>
      </c>
      <c r="AT1238" s="1">
        <f t="shared" si="958"/>
        <v>0.97739987030641962</v>
      </c>
      <c r="AU1238" s="1">
        <f t="shared" si="959"/>
        <v>1.6366240171017201</v>
      </c>
      <c r="AV1238" s="2">
        <f t="shared" si="960"/>
        <v>1237</v>
      </c>
      <c r="AW1238" s="1">
        <f t="shared" si="961"/>
        <v>1636.62401710172</v>
      </c>
      <c r="AX1238" s="1">
        <f t="shared" si="962"/>
        <v>0.97739987030641962</v>
      </c>
      <c r="AY1238" s="1">
        <f t="shared" si="963"/>
        <v>1.0967283922568556</v>
      </c>
      <c r="AZ1238" s="1">
        <f t="shared" si="964"/>
        <v>5.3E-3</v>
      </c>
      <c r="BA1238" s="1">
        <f t="shared" si="965"/>
        <v>25.512040801864387</v>
      </c>
    </row>
    <row r="1239" spans="1:53">
      <c r="A1239" s="2">
        <f t="shared" si="930"/>
        <v>1.2379999999999745</v>
      </c>
      <c r="B1239" s="1">
        <f t="shared" si="967"/>
        <v>1.3118699999999737</v>
      </c>
      <c r="C1239" s="1">
        <f t="shared" si="931"/>
        <v>5.5899342376605064E-2</v>
      </c>
      <c r="D1239" s="1">
        <f t="shared" si="968"/>
        <v>1.1016773091115712</v>
      </c>
      <c r="E1239" s="1">
        <f t="shared" si="974"/>
        <v>1.1017407012058278</v>
      </c>
      <c r="F1239" s="1">
        <f t="shared" si="974"/>
        <v>1.1017430784284405</v>
      </c>
      <c r="G1239" s="1">
        <f t="shared" si="974"/>
        <v>1.1017431675486451</v>
      </c>
      <c r="H1239" s="1">
        <f t="shared" si="932"/>
        <v>1.6841638448475462</v>
      </c>
      <c r="I1239" s="1">
        <f t="shared" si="969"/>
        <v>25.756707185151996</v>
      </c>
      <c r="J1239" s="1">
        <f>VLOOKUP($I1239,Graph!$D$3:$M$50,col)</f>
        <v>6.1000000000000004E-3</v>
      </c>
      <c r="K1239" s="1">
        <f>VLOOKUP($I1239,Graph!$D$3:$M$50,col+1)</f>
        <v>4.8999999999999998E-3</v>
      </c>
      <c r="L1239" s="1">
        <f t="shared" si="933"/>
        <v>5.3E-3</v>
      </c>
      <c r="M1239" s="1">
        <f t="shared" si="975"/>
        <v>0.64031666666666653</v>
      </c>
      <c r="N1239" s="1">
        <f t="shared" si="934"/>
        <v>1.2326999999999744</v>
      </c>
      <c r="O1239" s="1">
        <f t="shared" si="935"/>
        <v>5.3631387163168516E-2</v>
      </c>
      <c r="P1239" s="1">
        <f t="shared" si="936"/>
        <v>1.0969060173245195</v>
      </c>
      <c r="Q1239" s="1">
        <f t="shared" si="937"/>
        <v>1.0967386698736723</v>
      </c>
      <c r="R1239" s="1">
        <f t="shared" si="938"/>
        <v>1.0967327392372959</v>
      </c>
      <c r="S1239" s="1">
        <f t="shared" si="939"/>
        <v>1.0967325288877825</v>
      </c>
      <c r="T1239" s="1">
        <f t="shared" si="940"/>
        <v>0.97740496612780414</v>
      </c>
      <c r="U1239" s="1">
        <f t="shared" si="941"/>
        <v>1.6386237303367477</v>
      </c>
      <c r="V1239" s="2">
        <f t="shared" si="970"/>
        <v>25.522427223523014</v>
      </c>
      <c r="W1239" s="1">
        <f>VLOOKUP(V1239,Graph!$D$3:$M$50,col)</f>
        <v>6.1000000000000004E-3</v>
      </c>
      <c r="X1239" s="1">
        <f>VLOOKUP(V1239,Graph!$D$3:$M$50,col+1)</f>
        <v>4.8999999999999998E-3</v>
      </c>
      <c r="Y1239" s="1">
        <f t="shared" si="942"/>
        <v>5.3E-3</v>
      </c>
      <c r="Z1239" s="1">
        <f t="shared" si="971"/>
        <v>0.64031666666666653</v>
      </c>
      <c r="AA1239" s="2">
        <f t="shared" si="943"/>
        <v>1.2326999999999744</v>
      </c>
      <c r="AB1239" s="1">
        <f t="shared" si="944"/>
        <v>5.3631387163168516E-2</v>
      </c>
      <c r="AC1239" s="1">
        <f t="shared" si="945"/>
        <v>1.0967325214268278</v>
      </c>
      <c r="AD1239" s="1">
        <f t="shared" si="946"/>
        <v>1.0967325211621926</v>
      </c>
      <c r="AE1239" s="1">
        <f t="shared" si="947"/>
        <v>1.0967325211528061</v>
      </c>
      <c r="AF1239" s="1">
        <f t="shared" si="948"/>
        <v>1.0967325211524732</v>
      </c>
      <c r="AG1239" s="1">
        <f t="shared" si="949"/>
        <v>0.97740496612780414</v>
      </c>
      <c r="AH1239" s="1">
        <f t="shared" si="950"/>
        <v>1.6386237187794528</v>
      </c>
      <c r="AI1239" s="2">
        <f t="shared" si="972"/>
        <v>25.522427163519367</v>
      </c>
      <c r="AJ1239" s="1">
        <f>VLOOKUP(AI1239,Graph!$D$3:$M$50,col)</f>
        <v>6.1000000000000004E-3</v>
      </c>
      <c r="AK1239" s="1">
        <f>VLOOKUP(AI1239,Graph!$D$3:$M$50,col+1)</f>
        <v>4.8999999999999998E-3</v>
      </c>
      <c r="AL1239" s="1">
        <f t="shared" si="951"/>
        <v>5.3E-3</v>
      </c>
      <c r="AM1239" s="1">
        <f t="shared" si="973"/>
        <v>0.64031666666666653</v>
      </c>
      <c r="AN1239" s="2">
        <f t="shared" si="952"/>
        <v>1.2326999999999744</v>
      </c>
      <c r="AO1239" s="1">
        <f t="shared" si="953"/>
        <v>5.3631387163168516E-2</v>
      </c>
      <c r="AP1239" s="1">
        <f t="shared" si="954"/>
        <v>1.0967325211524614</v>
      </c>
      <c r="AQ1239" s="1">
        <f t="shared" si="955"/>
        <v>1.0967325211524612</v>
      </c>
      <c r="AR1239" s="1">
        <f t="shared" si="956"/>
        <v>1.096732521152461</v>
      </c>
      <c r="AS1239" s="1">
        <f t="shared" si="957"/>
        <v>1.096732521152461</v>
      </c>
      <c r="AT1239" s="1">
        <f t="shared" si="958"/>
        <v>0.97740496612780414</v>
      </c>
      <c r="AU1239" s="1">
        <f t="shared" si="959"/>
        <v>1.6386237187794346</v>
      </c>
      <c r="AV1239" s="2">
        <f t="shared" si="960"/>
        <v>1238</v>
      </c>
      <c r="AW1239" s="1">
        <f t="shared" si="961"/>
        <v>1638.6237187794345</v>
      </c>
      <c r="AX1239" s="1">
        <f t="shared" si="962"/>
        <v>0.97740496612780414</v>
      </c>
      <c r="AY1239" s="1">
        <f t="shared" si="963"/>
        <v>1.096732521152461</v>
      </c>
      <c r="AZ1239" s="1">
        <f t="shared" si="964"/>
        <v>5.3E-3</v>
      </c>
      <c r="BA1239" s="1">
        <f t="shared" si="965"/>
        <v>25.522427163519367</v>
      </c>
    </row>
    <row r="1240" spans="1:53">
      <c r="A1240" s="2">
        <f t="shared" si="930"/>
        <v>1.2389999999999743</v>
      </c>
      <c r="B1240" s="1">
        <f t="shared" si="967"/>
        <v>1.3129111666666402</v>
      </c>
      <c r="C1240" s="1">
        <f t="shared" si="931"/>
        <v>5.5900917906702909E-2</v>
      </c>
      <c r="D1240" s="1">
        <f t="shared" si="968"/>
        <v>1.1016806871714586</v>
      </c>
      <c r="E1240" s="1">
        <f t="shared" si="974"/>
        <v>1.1017442103626041</v>
      </c>
      <c r="F1240" s="1">
        <f t="shared" si="974"/>
        <v>1.1017465925932926</v>
      </c>
      <c r="G1240" s="1">
        <f t="shared" si="974"/>
        <v>1.1017466819046378</v>
      </c>
      <c r="H1240" s="1">
        <f t="shared" si="932"/>
        <v>1.686210221787116</v>
      </c>
      <c r="I1240" s="1">
        <f t="shared" si="969"/>
        <v>25.76713503005185</v>
      </c>
      <c r="J1240" s="1">
        <f>VLOOKUP($I1240,Graph!$D$3:$M$50,col)</f>
        <v>6.1000000000000004E-3</v>
      </c>
      <c r="K1240" s="1">
        <f>VLOOKUP($I1240,Graph!$D$3:$M$50,col+1)</f>
        <v>4.8999999999999998E-3</v>
      </c>
      <c r="L1240" s="1">
        <f t="shared" si="933"/>
        <v>5.3E-3</v>
      </c>
      <c r="M1240" s="1">
        <f t="shared" si="975"/>
        <v>0.64031666666666653</v>
      </c>
      <c r="N1240" s="1">
        <f t="shared" si="934"/>
        <v>1.2336999999999743</v>
      </c>
      <c r="O1240" s="1">
        <f t="shared" si="935"/>
        <v>5.3633270998786217E-2</v>
      </c>
      <c r="P1240" s="1">
        <f t="shared" si="936"/>
        <v>1.0969101275518678</v>
      </c>
      <c r="Q1240" s="1">
        <f t="shared" si="937"/>
        <v>1.0967427922109818</v>
      </c>
      <c r="R1240" s="1">
        <f t="shared" si="938"/>
        <v>1.0967368617266744</v>
      </c>
      <c r="S1240" s="1">
        <f t="shared" si="939"/>
        <v>1.0967366513727468</v>
      </c>
      <c r="T1240" s="1">
        <f t="shared" si="940"/>
        <v>0.97741005373232304</v>
      </c>
      <c r="U1240" s="1">
        <f t="shared" si="941"/>
        <v>1.6406242462233509</v>
      </c>
      <c r="V1240" s="2">
        <f t="shared" si="970"/>
        <v>25.532809362342352</v>
      </c>
      <c r="W1240" s="1">
        <f>VLOOKUP(V1240,Graph!$D$3:$M$50,col)</f>
        <v>6.1000000000000004E-3</v>
      </c>
      <c r="X1240" s="1">
        <f>VLOOKUP(V1240,Graph!$D$3:$M$50,col+1)</f>
        <v>4.8999999999999998E-3</v>
      </c>
      <c r="Y1240" s="1">
        <f t="shared" si="942"/>
        <v>5.3E-3</v>
      </c>
      <c r="Z1240" s="1">
        <f t="shared" si="971"/>
        <v>0.64031666666666653</v>
      </c>
      <c r="AA1240" s="2">
        <f t="shared" si="943"/>
        <v>1.2336999999999743</v>
      </c>
      <c r="AB1240" s="1">
        <f t="shared" si="944"/>
        <v>5.3633270998786217E-2</v>
      </c>
      <c r="AC1240" s="1">
        <f t="shared" si="945"/>
        <v>1.096736643911288</v>
      </c>
      <c r="AD1240" s="1">
        <f t="shared" si="946"/>
        <v>1.0967366436466222</v>
      </c>
      <c r="AE1240" s="1">
        <f t="shared" si="947"/>
        <v>1.0967366436372341</v>
      </c>
      <c r="AF1240" s="1">
        <f t="shared" si="948"/>
        <v>1.096736643636901</v>
      </c>
      <c r="AG1240" s="1">
        <f t="shared" si="949"/>
        <v>0.97741005373232304</v>
      </c>
      <c r="AH1240" s="1">
        <f t="shared" si="950"/>
        <v>1.640624234651187</v>
      </c>
      <c r="AI1240" s="2">
        <f t="shared" si="972"/>
        <v>25.532809302310351</v>
      </c>
      <c r="AJ1240" s="1">
        <f>VLOOKUP(AI1240,Graph!$D$3:$M$50,col)</f>
        <v>6.1000000000000004E-3</v>
      </c>
      <c r="AK1240" s="1">
        <f>VLOOKUP(AI1240,Graph!$D$3:$M$50,col+1)</f>
        <v>4.8999999999999998E-3</v>
      </c>
      <c r="AL1240" s="1">
        <f t="shared" si="951"/>
        <v>5.3E-3</v>
      </c>
      <c r="AM1240" s="1">
        <f t="shared" si="973"/>
        <v>0.64031666666666653</v>
      </c>
      <c r="AN1240" s="2">
        <f t="shared" si="952"/>
        <v>1.2336999999999743</v>
      </c>
      <c r="AO1240" s="1">
        <f t="shared" si="953"/>
        <v>5.3633270998786217E-2</v>
      </c>
      <c r="AP1240" s="1">
        <f t="shared" si="954"/>
        <v>1.0967366436368891</v>
      </c>
      <c r="AQ1240" s="1">
        <f t="shared" si="955"/>
        <v>1.0967366436368888</v>
      </c>
      <c r="AR1240" s="1">
        <f t="shared" si="956"/>
        <v>1.0967366436368891</v>
      </c>
      <c r="AS1240" s="1">
        <f t="shared" si="957"/>
        <v>1.0967366436368888</v>
      </c>
      <c r="AT1240" s="1">
        <f t="shared" si="958"/>
        <v>0.97741005373232304</v>
      </c>
      <c r="AU1240" s="1">
        <f t="shared" si="959"/>
        <v>1.6406242346511692</v>
      </c>
      <c r="AV1240" s="2">
        <f t="shared" si="960"/>
        <v>1239</v>
      </c>
      <c r="AW1240" s="1">
        <f t="shared" si="961"/>
        <v>1640.6242346511692</v>
      </c>
      <c r="AX1240" s="1">
        <f t="shared" si="962"/>
        <v>0.97741005373232304</v>
      </c>
      <c r="AY1240" s="1">
        <f t="shared" si="963"/>
        <v>1.0967366436368888</v>
      </c>
      <c r="AZ1240" s="1">
        <f t="shared" si="964"/>
        <v>5.3E-3</v>
      </c>
      <c r="BA1240" s="1">
        <f t="shared" si="965"/>
        <v>25.532809302310351</v>
      </c>
    </row>
    <row r="1241" spans="1:53">
      <c r="A1241" s="2">
        <f t="shared" si="930"/>
        <v>1.2399999999999742</v>
      </c>
      <c r="B1241" s="1">
        <f t="shared" si="967"/>
        <v>1.3139523333333067</v>
      </c>
      <c r="C1241" s="1">
        <f t="shared" si="931"/>
        <v>5.5902490962072823E-2</v>
      </c>
      <c r="D1241" s="1">
        <f t="shared" si="968"/>
        <v>1.1016840599563371</v>
      </c>
      <c r="E1241" s="1">
        <f t="shared" ref="E1241:G1260" si="976">SQRT(D1241-($C1241*D1241-POWER(D1241,1/3)+1)/($C1241-POWER(D1241,-2/3)/3))</f>
        <v>1.1017477140534346</v>
      </c>
      <c r="F1241" s="1">
        <f t="shared" si="976"/>
        <v>1.1017501012852744</v>
      </c>
      <c r="G1241" s="1">
        <f t="shared" si="976"/>
        <v>1.1017501907875102</v>
      </c>
      <c r="H1241" s="1">
        <f t="shared" si="932"/>
        <v>1.6882574271797453</v>
      </c>
      <c r="I1241" s="1">
        <f t="shared" si="969"/>
        <v>25.777558658049347</v>
      </c>
      <c r="J1241" s="1">
        <f>VLOOKUP($I1241,Graph!$D$3:$M$50,col)</f>
        <v>6.1000000000000004E-3</v>
      </c>
      <c r="K1241" s="1">
        <f>VLOOKUP($I1241,Graph!$D$3:$M$50,col+1)</f>
        <v>4.8999999999999998E-3</v>
      </c>
      <c r="L1241" s="1">
        <f t="shared" si="933"/>
        <v>5.3E-3</v>
      </c>
      <c r="M1241" s="1">
        <f t="shared" si="975"/>
        <v>0.64031666666666653</v>
      </c>
      <c r="N1241" s="1">
        <f t="shared" si="934"/>
        <v>1.2346999999999742</v>
      </c>
      <c r="O1241" s="1">
        <f t="shared" si="935"/>
        <v>5.3635151881933754E-2</v>
      </c>
      <c r="P1241" s="1">
        <f t="shared" si="936"/>
        <v>1.0969142313992175</v>
      </c>
      <c r="Q1241" s="1">
        <f t="shared" si="937"/>
        <v>1.0967469081521259</v>
      </c>
      <c r="R1241" s="1">
        <f t="shared" si="938"/>
        <v>1.0967409778197823</v>
      </c>
      <c r="S1241" s="1">
        <f t="shared" si="939"/>
        <v>1.096740767461452</v>
      </c>
      <c r="T1241" s="1">
        <f t="shared" si="940"/>
        <v>0.97741513313983397</v>
      </c>
      <c r="U1241" s="1">
        <f t="shared" si="941"/>
        <v>1.6426255759726189</v>
      </c>
      <c r="V1241" s="2">
        <f t="shared" si="970"/>
        <v>25.543187283441878</v>
      </c>
      <c r="W1241" s="1">
        <f>VLOOKUP(V1241,Graph!$D$3:$M$50,col)</f>
        <v>6.1000000000000004E-3</v>
      </c>
      <c r="X1241" s="1">
        <f>VLOOKUP(V1241,Graph!$D$3:$M$50,col+1)</f>
        <v>4.8999999999999998E-3</v>
      </c>
      <c r="Y1241" s="1">
        <f t="shared" si="942"/>
        <v>5.3E-3</v>
      </c>
      <c r="Z1241" s="1">
        <f t="shared" si="971"/>
        <v>0.64031666666666653</v>
      </c>
      <c r="AA1241" s="2">
        <f t="shared" si="943"/>
        <v>1.2346999999999742</v>
      </c>
      <c r="AB1241" s="1">
        <f t="shared" si="944"/>
        <v>5.3635151881933754E-2</v>
      </c>
      <c r="AC1241" s="1">
        <f t="shared" si="945"/>
        <v>1.0967407599994892</v>
      </c>
      <c r="AD1241" s="1">
        <f t="shared" si="946"/>
        <v>1.0967407597347936</v>
      </c>
      <c r="AE1241" s="1">
        <f t="shared" si="947"/>
        <v>1.096740759725404</v>
      </c>
      <c r="AF1241" s="1">
        <f t="shared" si="948"/>
        <v>1.0967407597250709</v>
      </c>
      <c r="AG1241" s="1">
        <f t="shared" si="949"/>
        <v>0.97741513313983397</v>
      </c>
      <c r="AH1241" s="1">
        <f t="shared" si="950"/>
        <v>1.6426255643855805</v>
      </c>
      <c r="AI1241" s="2">
        <f t="shared" si="972"/>
        <v>25.543187223381544</v>
      </c>
      <c r="AJ1241" s="1">
        <f>VLOOKUP(AI1241,Graph!$D$3:$M$50,col)</f>
        <v>6.1000000000000004E-3</v>
      </c>
      <c r="AK1241" s="1">
        <f>VLOOKUP(AI1241,Graph!$D$3:$M$50,col+1)</f>
        <v>4.8999999999999998E-3</v>
      </c>
      <c r="AL1241" s="1">
        <f t="shared" si="951"/>
        <v>5.3E-3</v>
      </c>
      <c r="AM1241" s="1">
        <f t="shared" si="973"/>
        <v>0.64031666666666653</v>
      </c>
      <c r="AN1241" s="2">
        <f t="shared" si="952"/>
        <v>1.2346999999999742</v>
      </c>
      <c r="AO1241" s="1">
        <f t="shared" si="953"/>
        <v>5.3635151881933754E-2</v>
      </c>
      <c r="AP1241" s="1">
        <f t="shared" si="954"/>
        <v>1.0967407597250589</v>
      </c>
      <c r="AQ1241" s="1">
        <f t="shared" si="955"/>
        <v>1.0967407597250585</v>
      </c>
      <c r="AR1241" s="1">
        <f t="shared" si="956"/>
        <v>1.0967407597250587</v>
      </c>
      <c r="AS1241" s="1">
        <f t="shared" si="957"/>
        <v>1.0967407597250587</v>
      </c>
      <c r="AT1241" s="1">
        <f t="shared" si="958"/>
        <v>0.97741513313983397</v>
      </c>
      <c r="AU1241" s="1">
        <f t="shared" si="959"/>
        <v>1.6426255643855623</v>
      </c>
      <c r="AV1241" s="2">
        <f t="shared" si="960"/>
        <v>1240</v>
      </c>
      <c r="AW1241" s="1">
        <f t="shared" si="961"/>
        <v>1642.6255643855623</v>
      </c>
      <c r="AX1241" s="1">
        <f t="shared" si="962"/>
        <v>0.97741513313983397</v>
      </c>
      <c r="AY1241" s="1">
        <f t="shared" si="963"/>
        <v>1.0967407597250587</v>
      </c>
      <c r="AZ1241" s="1">
        <f t="shared" si="964"/>
        <v>5.3E-3</v>
      </c>
      <c r="BA1241" s="1">
        <f t="shared" si="965"/>
        <v>25.543187223381544</v>
      </c>
    </row>
    <row r="1242" spans="1:53">
      <c r="A1242" s="2">
        <f t="shared" si="930"/>
        <v>1.2409999999999741</v>
      </c>
      <c r="B1242" s="1">
        <f t="shared" si="967"/>
        <v>1.3149934999999733</v>
      </c>
      <c r="C1242" s="1">
        <f t="shared" si="931"/>
        <v>5.5904061548540419E-2</v>
      </c>
      <c r="D1242" s="1">
        <f t="shared" si="968"/>
        <v>1.1016874274785518</v>
      </c>
      <c r="E1242" s="1">
        <f t="shared" si="976"/>
        <v>1.1017512122910798</v>
      </c>
      <c r="F1242" s="1">
        <f t="shared" si="976"/>
        <v>1.1017536045171614</v>
      </c>
      <c r="G1242" s="1">
        <f t="shared" si="976"/>
        <v>1.101753694210037</v>
      </c>
      <c r="H1242" s="1">
        <f t="shared" si="932"/>
        <v>1.6903054606902219</v>
      </c>
      <c r="I1242" s="1">
        <f t="shared" si="969"/>
        <v>25.787978074254482</v>
      </c>
      <c r="J1242" s="1">
        <f>VLOOKUP($I1242,Graph!$D$3:$M$50,col)</f>
        <v>6.1000000000000004E-3</v>
      </c>
      <c r="K1242" s="1">
        <f>VLOOKUP($I1242,Graph!$D$3:$M$50,col+1)</f>
        <v>4.8999999999999998E-3</v>
      </c>
      <c r="L1242" s="1">
        <f t="shared" si="933"/>
        <v>5.3E-3</v>
      </c>
      <c r="M1242" s="1">
        <f t="shared" si="975"/>
        <v>0.64031666666666653</v>
      </c>
      <c r="N1242" s="1">
        <f t="shared" si="934"/>
        <v>1.235699999999974</v>
      </c>
      <c r="O1242" s="1">
        <f t="shared" si="935"/>
        <v>5.3637029819545774E-2</v>
      </c>
      <c r="P1242" s="1">
        <f t="shared" si="936"/>
        <v>1.0969183288814106</v>
      </c>
      <c r="Q1242" s="1">
        <f t="shared" si="937"/>
        <v>1.096751017711977</v>
      </c>
      <c r="R1242" s="1">
        <f t="shared" si="938"/>
        <v>1.0967450875314921</v>
      </c>
      <c r="S1242" s="1">
        <f t="shared" si="939"/>
        <v>1.0967448771687711</v>
      </c>
      <c r="T1242" s="1">
        <f t="shared" si="940"/>
        <v>0.97742020437013133</v>
      </c>
      <c r="U1242" s="1">
        <f t="shared" si="941"/>
        <v>1.644627719253595</v>
      </c>
      <c r="V1242" s="2">
        <f t="shared" si="970"/>
        <v>25.553560991955333</v>
      </c>
      <c r="W1242" s="1">
        <f>VLOOKUP(V1242,Graph!$D$3:$M$50,col)</f>
        <v>6.1000000000000004E-3</v>
      </c>
      <c r="X1242" s="1">
        <f>VLOOKUP(V1242,Graph!$D$3:$M$50,col+1)</f>
        <v>4.8999999999999998E-3</v>
      </c>
      <c r="Y1242" s="1">
        <f t="shared" si="942"/>
        <v>5.3E-3</v>
      </c>
      <c r="Z1242" s="1">
        <f t="shared" si="971"/>
        <v>0.64031666666666653</v>
      </c>
      <c r="AA1242" s="2">
        <f t="shared" si="943"/>
        <v>1.235699999999974</v>
      </c>
      <c r="AB1242" s="1">
        <f t="shared" si="944"/>
        <v>5.3637029819545774E-2</v>
      </c>
      <c r="AC1242" s="1">
        <f t="shared" si="945"/>
        <v>1.0967448697063058</v>
      </c>
      <c r="AD1242" s="1">
        <f t="shared" si="946"/>
        <v>1.0967448694415798</v>
      </c>
      <c r="AE1242" s="1">
        <f t="shared" si="947"/>
        <v>1.0967448694321891</v>
      </c>
      <c r="AF1242" s="1">
        <f t="shared" si="948"/>
        <v>1.0967448694318558</v>
      </c>
      <c r="AG1242" s="1">
        <f t="shared" si="949"/>
        <v>0.97742020437013133</v>
      </c>
      <c r="AH1242" s="1">
        <f t="shared" si="950"/>
        <v>1.6446277076516755</v>
      </c>
      <c r="AI1242" s="2">
        <f t="shared" si="972"/>
        <v>25.553560931866691</v>
      </c>
      <c r="AJ1242" s="1">
        <f>VLOOKUP(AI1242,Graph!$D$3:$M$50,col)</f>
        <v>6.1000000000000004E-3</v>
      </c>
      <c r="AK1242" s="1">
        <f>VLOOKUP(AI1242,Graph!$D$3:$M$50,col+1)</f>
        <v>4.8999999999999998E-3</v>
      </c>
      <c r="AL1242" s="1">
        <f t="shared" si="951"/>
        <v>5.3E-3</v>
      </c>
      <c r="AM1242" s="1">
        <f t="shared" si="973"/>
        <v>0.64031666666666653</v>
      </c>
      <c r="AN1242" s="2">
        <f t="shared" si="952"/>
        <v>1.235699999999974</v>
      </c>
      <c r="AO1242" s="1">
        <f t="shared" si="953"/>
        <v>5.3637029819545774E-2</v>
      </c>
      <c r="AP1242" s="1">
        <f t="shared" si="954"/>
        <v>1.096744869431844</v>
      </c>
      <c r="AQ1242" s="1">
        <f t="shared" si="955"/>
        <v>1.0967448694318433</v>
      </c>
      <c r="AR1242" s="1">
        <f t="shared" si="956"/>
        <v>1.0967448694318433</v>
      </c>
      <c r="AS1242" s="1">
        <f t="shared" si="957"/>
        <v>1.0967448694318433</v>
      </c>
      <c r="AT1242" s="1">
        <f t="shared" si="958"/>
        <v>0.97742020437013133</v>
      </c>
      <c r="AU1242" s="1">
        <f t="shared" si="959"/>
        <v>1.6446277076516571</v>
      </c>
      <c r="AV1242" s="2">
        <f t="shared" si="960"/>
        <v>1241</v>
      </c>
      <c r="AW1242" s="1">
        <f t="shared" si="961"/>
        <v>1644.6277076516571</v>
      </c>
      <c r="AX1242" s="1">
        <f t="shared" si="962"/>
        <v>0.97742020437013133</v>
      </c>
      <c r="AY1242" s="1">
        <f t="shared" si="963"/>
        <v>1.0967448694318433</v>
      </c>
      <c r="AZ1242" s="1">
        <f t="shared" si="964"/>
        <v>5.3E-3</v>
      </c>
      <c r="BA1242" s="1">
        <f t="shared" si="965"/>
        <v>25.553560931866691</v>
      </c>
    </row>
    <row r="1243" spans="1:53">
      <c r="A1243" s="2">
        <f t="shared" si="930"/>
        <v>1.241999999999974</v>
      </c>
      <c r="B1243" s="1">
        <f t="shared" si="967"/>
        <v>1.3160346666666398</v>
      </c>
      <c r="C1243" s="1">
        <f t="shared" si="931"/>
        <v>5.5905629671913128E-2</v>
      </c>
      <c r="D1243" s="1">
        <f t="shared" si="968"/>
        <v>1.1016907897504091</v>
      </c>
      <c r="E1243" s="1">
        <f t="shared" si="976"/>
        <v>1.1017547050882599</v>
      </c>
      <c r="F1243" s="1">
        <f t="shared" si="976"/>
        <v>1.1017571023016877</v>
      </c>
      <c r="G1243" s="1">
        <f t="shared" si="976"/>
        <v>1.1017571921849534</v>
      </c>
      <c r="H1243" s="1">
        <f t="shared" si="932"/>
        <v>1.6923543219837396</v>
      </c>
      <c r="I1243" s="1">
        <f t="shared" si="969"/>
        <v>25.798393283766917</v>
      </c>
      <c r="J1243" s="1">
        <f>VLOOKUP($I1243,Graph!$D$3:$M$50,col)</f>
        <v>6.1000000000000004E-3</v>
      </c>
      <c r="K1243" s="1">
        <f>VLOOKUP($I1243,Graph!$D$3:$M$50,col+1)</f>
        <v>4.8999999999999998E-3</v>
      </c>
      <c r="L1243" s="1">
        <f t="shared" si="933"/>
        <v>5.3E-3</v>
      </c>
      <c r="M1243" s="1">
        <f t="shared" si="975"/>
        <v>0.64031666666666653</v>
      </c>
      <c r="N1243" s="1">
        <f t="shared" si="934"/>
        <v>1.2366999999999739</v>
      </c>
      <c r="O1243" s="1">
        <f t="shared" si="935"/>
        <v>5.3638904818535282E-2</v>
      </c>
      <c r="P1243" s="1">
        <f t="shared" si="936"/>
        <v>1.0969224200132424</v>
      </c>
      <c r="Q1243" s="1">
        <f t="shared" si="937"/>
        <v>1.0967551209053632</v>
      </c>
      <c r="R1243" s="1">
        <f t="shared" si="938"/>
        <v>1.0967491908766314</v>
      </c>
      <c r="S1243" s="1">
        <f t="shared" si="939"/>
        <v>1.0967489805095316</v>
      </c>
      <c r="T1243" s="1">
        <f t="shared" si="940"/>
        <v>0.97742526744294578</v>
      </c>
      <c r="U1243" s="1">
        <f t="shared" si="941"/>
        <v>1.6466306757357256</v>
      </c>
      <c r="V1243" s="2">
        <f t="shared" si="970"/>
        <v>25.563930493006087</v>
      </c>
      <c r="W1243" s="1">
        <f>VLOOKUP(V1243,Graph!$D$3:$M$50,col)</f>
        <v>6.1000000000000004E-3</v>
      </c>
      <c r="X1243" s="1">
        <f>VLOOKUP(V1243,Graph!$D$3:$M$50,col+1)</f>
        <v>4.8999999999999998E-3</v>
      </c>
      <c r="Y1243" s="1">
        <f t="shared" si="942"/>
        <v>5.3E-3</v>
      </c>
      <c r="Z1243" s="1">
        <f t="shared" si="971"/>
        <v>0.64031666666666653</v>
      </c>
      <c r="AA1243" s="2">
        <f t="shared" si="943"/>
        <v>1.2366999999999739</v>
      </c>
      <c r="AB1243" s="1">
        <f t="shared" si="944"/>
        <v>5.3638904818535282E-2</v>
      </c>
      <c r="AC1243" s="1">
        <f t="shared" si="945"/>
        <v>1.0967489730465647</v>
      </c>
      <c r="AD1243" s="1">
        <f t="shared" si="946"/>
        <v>1.0967489727818087</v>
      </c>
      <c r="AE1243" s="1">
        <f t="shared" si="947"/>
        <v>1.0967489727724162</v>
      </c>
      <c r="AF1243" s="1">
        <f t="shared" si="948"/>
        <v>1.0967489727720829</v>
      </c>
      <c r="AG1243" s="1">
        <f t="shared" si="949"/>
        <v>0.97742526744294578</v>
      </c>
      <c r="AH1243" s="1">
        <f t="shared" si="950"/>
        <v>1.6466306641189192</v>
      </c>
      <c r="AI1243" s="2">
        <f t="shared" si="972"/>
        <v>25.563930432889141</v>
      </c>
      <c r="AJ1243" s="1">
        <f>VLOOKUP(AI1243,Graph!$D$3:$M$50,col)</f>
        <v>6.1000000000000004E-3</v>
      </c>
      <c r="AK1243" s="1">
        <f>VLOOKUP(AI1243,Graph!$D$3:$M$50,col+1)</f>
        <v>4.8999999999999998E-3</v>
      </c>
      <c r="AL1243" s="1">
        <f t="shared" si="951"/>
        <v>5.3E-3</v>
      </c>
      <c r="AM1243" s="1">
        <f t="shared" si="973"/>
        <v>0.64031666666666653</v>
      </c>
      <c r="AN1243" s="2">
        <f t="shared" si="952"/>
        <v>1.2366999999999739</v>
      </c>
      <c r="AO1243" s="1">
        <f t="shared" si="953"/>
        <v>5.3638904818535282E-2</v>
      </c>
      <c r="AP1243" s="1">
        <f t="shared" si="954"/>
        <v>1.096748972772071</v>
      </c>
      <c r="AQ1243" s="1">
        <f t="shared" si="955"/>
        <v>1.0967489727720705</v>
      </c>
      <c r="AR1243" s="1">
        <f t="shared" si="956"/>
        <v>1.0967489727720707</v>
      </c>
      <c r="AS1243" s="1">
        <f t="shared" si="957"/>
        <v>1.0967489727720707</v>
      </c>
      <c r="AT1243" s="1">
        <f t="shared" si="958"/>
        <v>0.97742526744294578</v>
      </c>
      <c r="AU1243" s="1">
        <f t="shared" si="959"/>
        <v>1.646630664118901</v>
      </c>
      <c r="AV1243" s="2">
        <f t="shared" si="960"/>
        <v>1242</v>
      </c>
      <c r="AW1243" s="1">
        <f t="shared" si="961"/>
        <v>1646.630664118901</v>
      </c>
      <c r="AX1243" s="1">
        <f t="shared" si="962"/>
        <v>0.97742526744294578</v>
      </c>
      <c r="AY1243" s="1">
        <f t="shared" si="963"/>
        <v>1.0967489727720707</v>
      </c>
      <c r="AZ1243" s="1">
        <f t="shared" si="964"/>
        <v>5.3E-3</v>
      </c>
      <c r="BA1243" s="1">
        <f t="shared" si="965"/>
        <v>25.563930432889141</v>
      </c>
    </row>
    <row r="1244" spans="1:53">
      <c r="A1244" s="2">
        <f t="shared" si="930"/>
        <v>1.2429999999999739</v>
      </c>
      <c r="B1244" s="1">
        <f t="shared" si="967"/>
        <v>1.3170758333333064</v>
      </c>
      <c r="C1244" s="1">
        <f t="shared" si="931"/>
        <v>5.5907195337980074E-2</v>
      </c>
      <c r="D1244" s="1">
        <f t="shared" si="968"/>
        <v>1.1016941467841777</v>
      </c>
      <c r="E1244" s="1">
        <f t="shared" si="976"/>
        <v>1.1017581924576558</v>
      </c>
      <c r="F1244" s="1">
        <f t="shared" si="976"/>
        <v>1.1017605946515476</v>
      </c>
      <c r="G1244" s="1">
        <f t="shared" si="976"/>
        <v>1.1017606847249546</v>
      </c>
      <c r="H1244" s="1">
        <f t="shared" si="932"/>
        <v>1.6944040107258989</v>
      </c>
      <c r="I1244" s="1">
        <f t="shared" si="969"/>
        <v>25.808804291676051</v>
      </c>
      <c r="J1244" s="1">
        <f>VLOOKUP($I1244,Graph!$D$3:$M$50,col)</f>
        <v>6.1000000000000004E-3</v>
      </c>
      <c r="K1244" s="1">
        <f>VLOOKUP($I1244,Graph!$D$3:$M$50,col+1)</f>
        <v>4.8999999999999998E-3</v>
      </c>
      <c r="L1244" s="1">
        <f t="shared" si="933"/>
        <v>5.3E-3</v>
      </c>
      <c r="M1244" s="1">
        <f t="shared" si="975"/>
        <v>0.64031666666666653</v>
      </c>
      <c r="N1244" s="1">
        <f t="shared" si="934"/>
        <v>1.2376999999999738</v>
      </c>
      <c r="O1244" s="1">
        <f t="shared" si="935"/>
        <v>5.3640776885793565E-2</v>
      </c>
      <c r="P1244" s="1">
        <f t="shared" si="936"/>
        <v>1.0969265048094636</v>
      </c>
      <c r="Q1244" s="1">
        <f t="shared" si="937"/>
        <v>1.0967592177470651</v>
      </c>
      <c r="R1244" s="1">
        <f t="shared" si="938"/>
        <v>1.0967532878699813</v>
      </c>
      <c r="S1244" s="1">
        <f t="shared" si="939"/>
        <v>1.0967530774985144</v>
      </c>
      <c r="T1244" s="1">
        <f t="shared" si="940"/>
        <v>0.97743032237794425</v>
      </c>
      <c r="U1244" s="1">
        <f t="shared" si="941"/>
        <v>1.6486344450888601</v>
      </c>
      <c r="V1244" s="2">
        <f t="shared" si="970"/>
        <v>25.574295791707108</v>
      </c>
      <c r="W1244" s="1">
        <f>VLOOKUP(V1244,Graph!$D$3:$M$50,col)</f>
        <v>6.1000000000000004E-3</v>
      </c>
      <c r="X1244" s="1">
        <f>VLOOKUP(V1244,Graph!$D$3:$M$50,col+1)</f>
        <v>4.8999999999999998E-3</v>
      </c>
      <c r="Y1244" s="1">
        <f t="shared" si="942"/>
        <v>5.3E-3</v>
      </c>
      <c r="Z1244" s="1">
        <f t="shared" si="971"/>
        <v>0.64031666666666653</v>
      </c>
      <c r="AA1244" s="2">
        <f t="shared" si="943"/>
        <v>1.2376999999999738</v>
      </c>
      <c r="AB1244" s="1">
        <f t="shared" si="944"/>
        <v>5.3640776885793565E-2</v>
      </c>
      <c r="AC1244" s="1">
        <f t="shared" si="945"/>
        <v>1.0967530700350467</v>
      </c>
      <c r="AD1244" s="1">
        <f t="shared" si="946"/>
        <v>1.0967530697702605</v>
      </c>
      <c r="AE1244" s="1">
        <f t="shared" si="947"/>
        <v>1.0967530697608667</v>
      </c>
      <c r="AF1244" s="1">
        <f t="shared" si="948"/>
        <v>1.0967530697605334</v>
      </c>
      <c r="AG1244" s="1">
        <f t="shared" si="949"/>
        <v>0.97743032237794425</v>
      </c>
      <c r="AH1244" s="1">
        <f t="shared" si="950"/>
        <v>1.6486344334571608</v>
      </c>
      <c r="AI1244" s="2">
        <f t="shared" si="972"/>
        <v>25.574295731561879</v>
      </c>
      <c r="AJ1244" s="1">
        <f>VLOOKUP(AI1244,Graph!$D$3:$M$50,col)</f>
        <v>6.1000000000000004E-3</v>
      </c>
      <c r="AK1244" s="1">
        <f>VLOOKUP(AI1244,Graph!$D$3:$M$50,col+1)</f>
        <v>4.8999999999999998E-3</v>
      </c>
      <c r="AL1244" s="1">
        <f t="shared" si="951"/>
        <v>5.3E-3</v>
      </c>
      <c r="AM1244" s="1">
        <f t="shared" si="973"/>
        <v>0.64031666666666653</v>
      </c>
      <c r="AN1244" s="2">
        <f t="shared" si="952"/>
        <v>1.2376999999999738</v>
      </c>
      <c r="AO1244" s="1">
        <f t="shared" si="953"/>
        <v>5.3640776885793565E-2</v>
      </c>
      <c r="AP1244" s="1">
        <f t="shared" si="954"/>
        <v>1.0967530697605214</v>
      </c>
      <c r="AQ1244" s="1">
        <f t="shared" si="955"/>
        <v>1.096753069760521</v>
      </c>
      <c r="AR1244" s="1">
        <f t="shared" si="956"/>
        <v>1.0967530697605212</v>
      </c>
      <c r="AS1244" s="1">
        <f t="shared" si="957"/>
        <v>1.0967530697605214</v>
      </c>
      <c r="AT1244" s="1">
        <f t="shared" si="958"/>
        <v>0.97743032237794425</v>
      </c>
      <c r="AU1244" s="1">
        <f t="shared" si="959"/>
        <v>1.648634433457143</v>
      </c>
      <c r="AV1244" s="2">
        <f t="shared" si="960"/>
        <v>1243</v>
      </c>
      <c r="AW1244" s="1">
        <f t="shared" si="961"/>
        <v>1648.6344334571429</v>
      </c>
      <c r="AX1244" s="1">
        <f t="shared" si="962"/>
        <v>0.97743032237794425</v>
      </c>
      <c r="AY1244" s="1">
        <f t="shared" si="963"/>
        <v>1.0967530697605214</v>
      </c>
      <c r="AZ1244" s="1">
        <f t="shared" si="964"/>
        <v>5.3E-3</v>
      </c>
      <c r="BA1244" s="1">
        <f t="shared" si="965"/>
        <v>25.574295731561879</v>
      </c>
    </row>
    <row r="1245" spans="1:53">
      <c r="A1245" s="2">
        <f t="shared" si="930"/>
        <v>1.2439999999999738</v>
      </c>
      <c r="B1245" s="1">
        <f t="shared" si="967"/>
        <v>1.3181169999999729</v>
      </c>
      <c r="C1245" s="1">
        <f t="shared" si="931"/>
        <v>5.5908758552512337E-2</v>
      </c>
      <c r="D1245" s="1">
        <f t="shared" si="968"/>
        <v>1.1016974985920873</v>
      </c>
      <c r="E1245" s="1">
        <f t="shared" si="976"/>
        <v>1.1017616744119085</v>
      </c>
      <c r="F1245" s="1">
        <f t="shared" si="976"/>
        <v>1.1017640815793974</v>
      </c>
      <c r="G1245" s="1">
        <f t="shared" si="976"/>
        <v>1.1017641718426965</v>
      </c>
      <c r="H1245" s="1">
        <f t="shared" si="932"/>
        <v>1.696454526582704</v>
      </c>
      <c r="I1245" s="1">
        <f t="shared" si="969"/>
        <v>25.819211103061033</v>
      </c>
      <c r="J1245" s="1">
        <f>VLOOKUP($I1245,Graph!$D$3:$M$50,col)</f>
        <v>6.1000000000000004E-3</v>
      </c>
      <c r="K1245" s="1">
        <f>VLOOKUP($I1245,Graph!$D$3:$M$50,col+1)</f>
        <v>4.8999999999999998E-3</v>
      </c>
      <c r="L1245" s="1">
        <f t="shared" si="933"/>
        <v>5.3E-3</v>
      </c>
      <c r="M1245" s="1">
        <f t="shared" si="975"/>
        <v>0.64031666666666653</v>
      </c>
      <c r="N1245" s="1">
        <f t="shared" si="934"/>
        <v>1.2386999999999737</v>
      </c>
      <c r="O1245" s="1">
        <f t="shared" si="935"/>
        <v>5.3642646028190487E-2</v>
      </c>
      <c r="P1245" s="1">
        <f t="shared" si="936"/>
        <v>1.0969305832847775</v>
      </c>
      <c r="Q1245" s="1">
        <f t="shared" si="937"/>
        <v>1.0967633082518187</v>
      </c>
      <c r="R1245" s="1">
        <f t="shared" si="938"/>
        <v>1.0967573785262776</v>
      </c>
      <c r="S1245" s="1">
        <f t="shared" si="939"/>
        <v>1.0967571681504555</v>
      </c>
      <c r="T1245" s="1">
        <f t="shared" si="940"/>
        <v>0.97743536919473073</v>
      </c>
      <c r="U1245" s="1">
        <f t="shared" si="941"/>
        <v>1.6506390269832503</v>
      </c>
      <c r="V1245" s="2">
        <f t="shared" si="970"/>
        <v>25.584656893161043</v>
      </c>
      <c r="W1245" s="1">
        <f>VLOOKUP(V1245,Graph!$D$3:$M$50,col)</f>
        <v>6.1000000000000004E-3</v>
      </c>
      <c r="X1245" s="1">
        <f>VLOOKUP(V1245,Graph!$D$3:$M$50,col+1)</f>
        <v>4.8999999999999998E-3</v>
      </c>
      <c r="Y1245" s="1">
        <f t="shared" si="942"/>
        <v>5.3E-3</v>
      </c>
      <c r="Z1245" s="1">
        <f t="shared" si="971"/>
        <v>0.64031666666666653</v>
      </c>
      <c r="AA1245" s="2">
        <f t="shared" si="943"/>
        <v>1.2386999999999737</v>
      </c>
      <c r="AB1245" s="1">
        <f t="shared" si="944"/>
        <v>5.3642646028190487E-2</v>
      </c>
      <c r="AC1245" s="1">
        <f t="shared" si="945"/>
        <v>1.0967571606864879</v>
      </c>
      <c r="AD1245" s="1">
        <f t="shared" si="946"/>
        <v>1.0967571604216717</v>
      </c>
      <c r="AE1245" s="1">
        <f t="shared" si="947"/>
        <v>1.0967571604122763</v>
      </c>
      <c r="AF1245" s="1">
        <f t="shared" si="948"/>
        <v>1.0967571604119428</v>
      </c>
      <c r="AG1245" s="1">
        <f t="shared" si="949"/>
        <v>0.97743536919473073</v>
      </c>
      <c r="AH1245" s="1">
        <f t="shared" si="950"/>
        <v>1.650639015336651</v>
      </c>
      <c r="AI1245" s="2">
        <f t="shared" si="972"/>
        <v>25.584656832987527</v>
      </c>
      <c r="AJ1245" s="1">
        <f>VLOOKUP(AI1245,Graph!$D$3:$M$50,col)</f>
        <v>6.1000000000000004E-3</v>
      </c>
      <c r="AK1245" s="1">
        <f>VLOOKUP(AI1245,Graph!$D$3:$M$50,col+1)</f>
        <v>4.8999999999999998E-3</v>
      </c>
      <c r="AL1245" s="1">
        <f t="shared" si="951"/>
        <v>5.3E-3</v>
      </c>
      <c r="AM1245" s="1">
        <f t="shared" si="973"/>
        <v>0.64031666666666653</v>
      </c>
      <c r="AN1245" s="2">
        <f t="shared" si="952"/>
        <v>1.2386999999999737</v>
      </c>
      <c r="AO1245" s="1">
        <f t="shared" si="953"/>
        <v>5.3642646028190487E-2</v>
      </c>
      <c r="AP1245" s="1">
        <f t="shared" si="954"/>
        <v>1.0967571604119311</v>
      </c>
      <c r="AQ1245" s="1">
        <f t="shared" si="955"/>
        <v>1.0967571604119304</v>
      </c>
      <c r="AR1245" s="1">
        <f t="shared" si="956"/>
        <v>1.0967571604119306</v>
      </c>
      <c r="AS1245" s="1">
        <f t="shared" si="957"/>
        <v>1.0967571604119306</v>
      </c>
      <c r="AT1245" s="1">
        <f t="shared" si="958"/>
        <v>0.97743536919473073</v>
      </c>
      <c r="AU1245" s="1">
        <f t="shared" si="959"/>
        <v>1.6506390153366328</v>
      </c>
      <c r="AV1245" s="2">
        <f t="shared" si="960"/>
        <v>1244</v>
      </c>
      <c r="AW1245" s="1">
        <f t="shared" si="961"/>
        <v>1650.6390153366328</v>
      </c>
      <c r="AX1245" s="1">
        <f t="shared" si="962"/>
        <v>0.97743536919473073</v>
      </c>
      <c r="AY1245" s="1">
        <f t="shared" si="963"/>
        <v>1.0967571604119306</v>
      </c>
      <c r="AZ1245" s="1">
        <f t="shared" si="964"/>
        <v>5.3E-3</v>
      </c>
      <c r="BA1245" s="1">
        <f t="shared" si="965"/>
        <v>25.584656832987527</v>
      </c>
    </row>
    <row r="1246" spans="1:53">
      <c r="A1246" s="2">
        <f t="shared" si="930"/>
        <v>1.2449999999999737</v>
      </c>
      <c r="B1246" s="1">
        <f t="shared" si="967"/>
        <v>1.3191581666666394</v>
      </c>
      <c r="C1246" s="1">
        <f t="shared" si="931"/>
        <v>5.5910319321262898E-2</v>
      </c>
      <c r="D1246" s="1">
        <f t="shared" si="968"/>
        <v>1.1017008451863306</v>
      </c>
      <c r="E1246" s="1">
        <f t="shared" si="976"/>
        <v>1.1017651509636208</v>
      </c>
      <c r="F1246" s="1">
        <f t="shared" si="976"/>
        <v>1.1017675630978525</v>
      </c>
      <c r="G1246" s="1">
        <f t="shared" si="976"/>
        <v>1.1017676535507963</v>
      </c>
      <c r="H1246" s="1">
        <f t="shared" si="932"/>
        <v>1.6985058692205648</v>
      </c>
      <c r="I1246" s="1">
        <f t="shared" si="969"/>
        <v>25.829613722990789</v>
      </c>
      <c r="J1246" s="1">
        <f>VLOOKUP($I1246,Graph!$D$3:$M$50,col)</f>
        <v>6.1000000000000004E-3</v>
      </c>
      <c r="K1246" s="1">
        <f>VLOOKUP($I1246,Graph!$D$3:$M$50,col+1)</f>
        <v>4.8999999999999998E-3</v>
      </c>
      <c r="L1246" s="1">
        <f t="shared" si="933"/>
        <v>5.3E-3</v>
      </c>
      <c r="M1246" s="1">
        <f t="shared" si="975"/>
        <v>0.64031666666666653</v>
      </c>
      <c r="N1246" s="1">
        <f t="shared" si="934"/>
        <v>1.2396999999999736</v>
      </c>
      <c r="O1246" s="1">
        <f t="shared" si="935"/>
        <v>5.3644512252574404E-2</v>
      </c>
      <c r="P1246" s="1">
        <f t="shared" si="936"/>
        <v>1.0969346554538431</v>
      </c>
      <c r="Q1246" s="1">
        <f t="shared" si="937"/>
        <v>1.0967673924343138</v>
      </c>
      <c r="R1246" s="1">
        <f t="shared" si="938"/>
        <v>1.0967614628602098</v>
      </c>
      <c r="S1246" s="1">
        <f t="shared" si="939"/>
        <v>1.0967612524800441</v>
      </c>
      <c r="T1246" s="1">
        <f t="shared" si="940"/>
        <v>0.97744040791284603</v>
      </c>
      <c r="U1246" s="1">
        <f t="shared" si="941"/>
        <v>1.6526444210895461</v>
      </c>
      <c r="V1246" s="2">
        <f t="shared" si="970"/>
        <v>25.595013802460194</v>
      </c>
      <c r="W1246" s="1">
        <f>VLOOKUP(V1246,Graph!$D$3:$M$50,col)</f>
        <v>6.1000000000000004E-3</v>
      </c>
      <c r="X1246" s="1">
        <f>VLOOKUP(V1246,Graph!$D$3:$M$50,col+1)</f>
        <v>4.8999999999999998E-3</v>
      </c>
      <c r="Y1246" s="1">
        <f t="shared" si="942"/>
        <v>5.3E-3</v>
      </c>
      <c r="Z1246" s="1">
        <f t="shared" si="971"/>
        <v>0.64031666666666653</v>
      </c>
      <c r="AA1246" s="2">
        <f t="shared" si="943"/>
        <v>1.2396999999999736</v>
      </c>
      <c r="AB1246" s="1">
        <f t="shared" si="944"/>
        <v>5.3644512252574404E-2</v>
      </c>
      <c r="AC1246" s="1">
        <f t="shared" si="945"/>
        <v>1.0967612450155777</v>
      </c>
      <c r="AD1246" s="1">
        <f t="shared" si="946"/>
        <v>1.0967612447507318</v>
      </c>
      <c r="AE1246" s="1">
        <f t="shared" si="947"/>
        <v>1.0967612447413349</v>
      </c>
      <c r="AF1246" s="1">
        <f t="shared" si="948"/>
        <v>1.0967612447410013</v>
      </c>
      <c r="AG1246" s="1">
        <f t="shared" si="949"/>
        <v>0.97744040791284603</v>
      </c>
      <c r="AH1246" s="1">
        <f t="shared" si="950"/>
        <v>1.6526444094280424</v>
      </c>
      <c r="AI1246" s="2">
        <f t="shared" si="972"/>
        <v>25.595013742258423</v>
      </c>
      <c r="AJ1246" s="1">
        <f>VLOOKUP(AI1246,Graph!$D$3:$M$50,col)</f>
        <v>6.1000000000000004E-3</v>
      </c>
      <c r="AK1246" s="1">
        <f>VLOOKUP(AI1246,Graph!$D$3:$M$50,col+1)</f>
        <v>4.8999999999999998E-3</v>
      </c>
      <c r="AL1246" s="1">
        <f t="shared" si="951"/>
        <v>5.3E-3</v>
      </c>
      <c r="AM1246" s="1">
        <f t="shared" si="973"/>
        <v>0.64031666666666653</v>
      </c>
      <c r="AN1246" s="2">
        <f t="shared" si="952"/>
        <v>1.2396999999999736</v>
      </c>
      <c r="AO1246" s="1">
        <f t="shared" si="953"/>
        <v>5.3644512252574404E-2</v>
      </c>
      <c r="AP1246" s="1">
        <f t="shared" si="954"/>
        <v>1.0967612447409896</v>
      </c>
      <c r="AQ1246" s="1">
        <f t="shared" si="955"/>
        <v>1.0967612447409889</v>
      </c>
      <c r="AR1246" s="1">
        <f t="shared" si="956"/>
        <v>1.0967612447409887</v>
      </c>
      <c r="AS1246" s="1">
        <f t="shared" si="957"/>
        <v>1.0967612447409891</v>
      </c>
      <c r="AT1246" s="1">
        <f t="shared" si="958"/>
        <v>0.97744040791284603</v>
      </c>
      <c r="AU1246" s="1">
        <f t="shared" si="959"/>
        <v>1.6526444094280242</v>
      </c>
      <c r="AV1246" s="2">
        <f t="shared" si="960"/>
        <v>1245</v>
      </c>
      <c r="AW1246" s="1">
        <f t="shared" si="961"/>
        <v>1652.6444094280241</v>
      </c>
      <c r="AX1246" s="1">
        <f t="shared" si="962"/>
        <v>0.97744040791284603</v>
      </c>
      <c r="AY1246" s="1">
        <f t="shared" si="963"/>
        <v>1.0967612447409891</v>
      </c>
      <c r="AZ1246" s="1">
        <f t="shared" si="964"/>
        <v>5.3E-3</v>
      </c>
      <c r="BA1246" s="1">
        <f t="shared" si="965"/>
        <v>25.595013742258423</v>
      </c>
    </row>
    <row r="1247" spans="1:53">
      <c r="A1247" s="2">
        <f t="shared" si="930"/>
        <v>1.2459999999999736</v>
      </c>
      <c r="B1247" s="1">
        <f t="shared" si="967"/>
        <v>1.320199333333306</v>
      </c>
      <c r="C1247" s="1">
        <f t="shared" si="931"/>
        <v>5.5911877649966753E-2</v>
      </c>
      <c r="D1247" s="1">
        <f t="shared" si="968"/>
        <v>1.1017041865790616</v>
      </c>
      <c r="E1247" s="1">
        <f t="shared" si="976"/>
        <v>1.1017686221253553</v>
      </c>
      <c r="F1247" s="1">
        <f t="shared" si="976"/>
        <v>1.101771039219491</v>
      </c>
      <c r="G1247" s="1">
        <f t="shared" si="976"/>
        <v>1.1017711298618311</v>
      </c>
      <c r="H1247" s="1">
        <f t="shared" si="932"/>
        <v>1.7005580383062933</v>
      </c>
      <c r="I1247" s="1">
        <f t="shared" si="969"/>
        <v>25.840012156524043</v>
      </c>
      <c r="J1247" s="1">
        <f>VLOOKUP($I1247,Graph!$D$3:$M$50,col)</f>
        <v>6.1000000000000004E-3</v>
      </c>
      <c r="K1247" s="1">
        <f>VLOOKUP($I1247,Graph!$D$3:$M$50,col+1)</f>
        <v>4.8999999999999998E-3</v>
      </c>
      <c r="L1247" s="1">
        <f t="shared" si="933"/>
        <v>5.3E-3</v>
      </c>
      <c r="M1247" s="1">
        <f t="shared" si="975"/>
        <v>0.64031666666666653</v>
      </c>
      <c r="N1247" s="1">
        <f t="shared" si="934"/>
        <v>1.2406999999999735</v>
      </c>
      <c r="O1247" s="1">
        <f t="shared" si="935"/>
        <v>5.3646375565772286E-2</v>
      </c>
      <c r="P1247" s="1">
        <f t="shared" si="936"/>
        <v>1.0969387213312738</v>
      </c>
      <c r="Q1247" s="1">
        <f t="shared" si="937"/>
        <v>1.0967714703091949</v>
      </c>
      <c r="R1247" s="1">
        <f t="shared" si="938"/>
        <v>1.0967655408864228</v>
      </c>
      <c r="S1247" s="1">
        <f t="shared" si="939"/>
        <v>1.0967653305019249</v>
      </c>
      <c r="T1247" s="1">
        <f t="shared" si="940"/>
        <v>0.97744543855176902</v>
      </c>
      <c r="U1247" s="1">
        <f t="shared" si="941"/>
        <v>1.6546506270788022</v>
      </c>
      <c r="V1247" s="2">
        <f t="shared" si="970"/>
        <v>25.605366524686612</v>
      </c>
      <c r="W1247" s="1">
        <f>VLOOKUP(V1247,Graph!$D$3:$M$50,col)</f>
        <v>6.1000000000000004E-3</v>
      </c>
      <c r="X1247" s="1">
        <f>VLOOKUP(V1247,Graph!$D$3:$M$50,col+1)</f>
        <v>4.8999999999999998E-3</v>
      </c>
      <c r="Y1247" s="1">
        <f t="shared" si="942"/>
        <v>5.3E-3</v>
      </c>
      <c r="Z1247" s="1">
        <f t="shared" si="971"/>
        <v>0.64031666666666653</v>
      </c>
      <c r="AA1247" s="2">
        <f t="shared" si="943"/>
        <v>1.2406999999999735</v>
      </c>
      <c r="AB1247" s="1">
        <f t="shared" si="944"/>
        <v>5.3646375565772286E-2</v>
      </c>
      <c r="AC1247" s="1">
        <f t="shared" si="945"/>
        <v>1.0967653230369607</v>
      </c>
      <c r="AD1247" s="1">
        <f t="shared" si="946"/>
        <v>1.0967653227720853</v>
      </c>
      <c r="AE1247" s="1">
        <f t="shared" si="947"/>
        <v>1.0967653227626868</v>
      </c>
      <c r="AF1247" s="1">
        <f t="shared" si="948"/>
        <v>1.0967653227623531</v>
      </c>
      <c r="AG1247" s="1">
        <f t="shared" si="949"/>
        <v>0.97744543855176902</v>
      </c>
      <c r="AH1247" s="1">
        <f t="shared" si="950"/>
        <v>1.654650615402387</v>
      </c>
      <c r="AI1247" s="2">
        <f t="shared" si="972"/>
        <v>25.605366464456598</v>
      </c>
      <c r="AJ1247" s="1">
        <f>VLOOKUP(AI1247,Graph!$D$3:$M$50,col)</f>
        <v>6.1000000000000004E-3</v>
      </c>
      <c r="AK1247" s="1">
        <f>VLOOKUP(AI1247,Graph!$D$3:$M$50,col+1)</f>
        <v>4.8999999999999998E-3</v>
      </c>
      <c r="AL1247" s="1">
        <f t="shared" si="951"/>
        <v>5.3E-3</v>
      </c>
      <c r="AM1247" s="1">
        <f t="shared" si="973"/>
        <v>0.64031666666666653</v>
      </c>
      <c r="AN1247" s="2">
        <f t="shared" si="952"/>
        <v>1.2406999999999735</v>
      </c>
      <c r="AO1247" s="1">
        <f t="shared" si="953"/>
        <v>5.3646375565772286E-2</v>
      </c>
      <c r="AP1247" s="1">
        <f t="shared" si="954"/>
        <v>1.0967653227623413</v>
      </c>
      <c r="AQ1247" s="1">
        <f t="shared" si="955"/>
        <v>1.0967653227623408</v>
      </c>
      <c r="AR1247" s="1">
        <f t="shared" si="956"/>
        <v>1.0967653227623406</v>
      </c>
      <c r="AS1247" s="1">
        <f t="shared" si="957"/>
        <v>1.0967653227623411</v>
      </c>
      <c r="AT1247" s="1">
        <f t="shared" si="958"/>
        <v>0.97744543855176902</v>
      </c>
      <c r="AU1247" s="1">
        <f t="shared" si="959"/>
        <v>1.6546506154023688</v>
      </c>
      <c r="AV1247" s="2">
        <f t="shared" si="960"/>
        <v>1246</v>
      </c>
      <c r="AW1247" s="1">
        <f t="shared" si="961"/>
        <v>1654.6506154023689</v>
      </c>
      <c r="AX1247" s="1">
        <f t="shared" si="962"/>
        <v>0.97744543855176902</v>
      </c>
      <c r="AY1247" s="1">
        <f t="shared" si="963"/>
        <v>1.0967653227623411</v>
      </c>
      <c r="AZ1247" s="1">
        <f t="shared" si="964"/>
        <v>5.3E-3</v>
      </c>
      <c r="BA1247" s="1">
        <f t="shared" si="965"/>
        <v>25.605366464456598</v>
      </c>
    </row>
    <row r="1248" spans="1:53">
      <c r="A1248" s="2">
        <f t="shared" si="930"/>
        <v>1.2469999999999735</v>
      </c>
      <c r="B1248" s="1">
        <f t="shared" si="967"/>
        <v>1.3212404999999725</v>
      </c>
      <c r="C1248" s="1">
        <f t="shared" si="931"/>
        <v>5.5913433544341008E-2</v>
      </c>
      <c r="D1248" s="1">
        <f t="shared" si="968"/>
        <v>1.1017075227823965</v>
      </c>
      <c r="E1248" s="1">
        <f t="shared" si="976"/>
        <v>1.1017720879096367</v>
      </c>
      <c r="F1248" s="1">
        <f t="shared" si="976"/>
        <v>1.1017745099568503</v>
      </c>
      <c r="G1248" s="1">
        <f t="shared" si="976"/>
        <v>1.1017746007883398</v>
      </c>
      <c r="H1248" s="1">
        <f t="shared" si="932"/>
        <v>1.7026110335071047</v>
      </c>
      <c r="I1248" s="1">
        <f t="shared" si="969"/>
        <v>25.850406408709361</v>
      </c>
      <c r="J1248" s="1">
        <f>VLOOKUP($I1248,Graph!$D$3:$M$50,col)</f>
        <v>6.1000000000000004E-3</v>
      </c>
      <c r="K1248" s="1">
        <f>VLOOKUP($I1248,Graph!$D$3:$M$50,col+1)</f>
        <v>4.8999999999999998E-3</v>
      </c>
      <c r="L1248" s="1">
        <f t="shared" si="933"/>
        <v>5.3E-3</v>
      </c>
      <c r="M1248" s="1">
        <f t="shared" si="975"/>
        <v>0.64031666666666653</v>
      </c>
      <c r="N1248" s="1">
        <f t="shared" si="934"/>
        <v>1.2416999999999734</v>
      </c>
      <c r="O1248" s="1">
        <f t="shared" si="935"/>
        <v>5.3648235974589953E-2</v>
      </c>
      <c r="P1248" s="1">
        <f t="shared" si="936"/>
        <v>1.0969427809316383</v>
      </c>
      <c r="Q1248" s="1">
        <f t="shared" si="937"/>
        <v>1.0967755418910621</v>
      </c>
      <c r="R1248" s="1">
        <f t="shared" si="938"/>
        <v>1.0967696126195161</v>
      </c>
      <c r="S1248" s="1">
        <f t="shared" si="939"/>
        <v>1.0967694022306982</v>
      </c>
      <c r="T1248" s="1">
        <f t="shared" si="940"/>
        <v>0.97745046113091505</v>
      </c>
      <c r="U1248" s="1">
        <f t="shared" si="941"/>
        <v>1.6566576446224697</v>
      </c>
      <c r="V1248" s="2">
        <f t="shared" si="970"/>
        <v>25.615715064912088</v>
      </c>
      <c r="W1248" s="1">
        <f>VLOOKUP(V1248,Graph!$D$3:$M$50,col)</f>
        <v>6.1000000000000004E-3</v>
      </c>
      <c r="X1248" s="1">
        <f>VLOOKUP(V1248,Graph!$D$3:$M$50,col+1)</f>
        <v>4.8999999999999998E-3</v>
      </c>
      <c r="Y1248" s="1">
        <f t="shared" si="942"/>
        <v>5.3E-3</v>
      </c>
      <c r="Z1248" s="1">
        <f t="shared" si="971"/>
        <v>0.64031666666666653</v>
      </c>
      <c r="AA1248" s="2">
        <f t="shared" si="943"/>
        <v>1.2416999999999734</v>
      </c>
      <c r="AB1248" s="1">
        <f t="shared" si="944"/>
        <v>5.3648235974589953E-2</v>
      </c>
      <c r="AC1248" s="1">
        <f t="shared" si="945"/>
        <v>1.096769394765237</v>
      </c>
      <c r="AD1248" s="1">
        <f t="shared" si="946"/>
        <v>1.0967693945003314</v>
      </c>
      <c r="AE1248" s="1">
        <f t="shared" si="947"/>
        <v>1.0967693944909314</v>
      </c>
      <c r="AF1248" s="1">
        <f t="shared" si="948"/>
        <v>1.0967693944905978</v>
      </c>
      <c r="AG1248" s="1">
        <f t="shared" si="949"/>
        <v>0.97745046113091505</v>
      </c>
      <c r="AH1248" s="1">
        <f t="shared" si="950"/>
        <v>1.6566576329311369</v>
      </c>
      <c r="AI1248" s="2">
        <f t="shared" si="972"/>
        <v>25.615715004653847</v>
      </c>
      <c r="AJ1248" s="1">
        <f>VLOOKUP(AI1248,Graph!$D$3:$M$50,col)</f>
        <v>6.1000000000000004E-3</v>
      </c>
      <c r="AK1248" s="1">
        <f>VLOOKUP(AI1248,Graph!$D$3:$M$50,col+1)</f>
        <v>4.8999999999999998E-3</v>
      </c>
      <c r="AL1248" s="1">
        <f t="shared" si="951"/>
        <v>5.3E-3</v>
      </c>
      <c r="AM1248" s="1">
        <f t="shared" si="973"/>
        <v>0.64031666666666653</v>
      </c>
      <c r="AN1248" s="2">
        <f t="shared" si="952"/>
        <v>1.2416999999999734</v>
      </c>
      <c r="AO1248" s="1">
        <f t="shared" si="953"/>
        <v>5.3648235974589953E-2</v>
      </c>
      <c r="AP1248" s="1">
        <f t="shared" si="954"/>
        <v>1.0967693944905861</v>
      </c>
      <c r="AQ1248" s="1">
        <f t="shared" si="955"/>
        <v>1.0967693944905856</v>
      </c>
      <c r="AR1248" s="1">
        <f t="shared" si="956"/>
        <v>1.0967693944905856</v>
      </c>
      <c r="AS1248" s="1">
        <f t="shared" si="957"/>
        <v>1.0967693944905856</v>
      </c>
      <c r="AT1248" s="1">
        <f t="shared" si="958"/>
        <v>0.97745046113091505</v>
      </c>
      <c r="AU1248" s="1">
        <f t="shared" si="959"/>
        <v>1.6566576329311182</v>
      </c>
      <c r="AV1248" s="2">
        <f t="shared" si="960"/>
        <v>1247</v>
      </c>
      <c r="AW1248" s="1">
        <f t="shared" si="961"/>
        <v>1656.6576329311183</v>
      </c>
      <c r="AX1248" s="1">
        <f t="shared" si="962"/>
        <v>0.97745046113091505</v>
      </c>
      <c r="AY1248" s="1">
        <f t="shared" si="963"/>
        <v>1.0967693944905856</v>
      </c>
      <c r="AZ1248" s="1">
        <f t="shared" si="964"/>
        <v>5.3E-3</v>
      </c>
      <c r="BA1248" s="1">
        <f t="shared" si="965"/>
        <v>25.615715004653847</v>
      </c>
    </row>
    <row r="1249" spans="1:53">
      <c r="A1249" s="2">
        <f t="shared" si="930"/>
        <v>1.2479999999999734</v>
      </c>
      <c r="B1249" s="1">
        <f t="shared" si="967"/>
        <v>1.322281666666639</v>
      </c>
      <c r="C1249" s="1">
        <f t="shared" si="931"/>
        <v>5.5914987010084898E-2</v>
      </c>
      <c r="D1249" s="1">
        <f t="shared" si="968"/>
        <v>1.1017108538084148</v>
      </c>
      <c r="E1249" s="1">
        <f t="shared" si="976"/>
        <v>1.1017755483289502</v>
      </c>
      <c r="F1249" s="1">
        <f t="shared" si="976"/>
        <v>1.1017779753224304</v>
      </c>
      <c r="G1249" s="1">
        <f t="shared" si="976"/>
        <v>1.101778066342822</v>
      </c>
      <c r="H1249" s="1">
        <f t="shared" si="932"/>
        <v>1.7046648544906162</v>
      </c>
      <c r="I1249" s="1">
        <f t="shared" si="969"/>
        <v>25.86079648458519</v>
      </c>
      <c r="J1249" s="1">
        <f>VLOOKUP($I1249,Graph!$D$3:$M$50,col)</f>
        <v>6.1000000000000004E-3</v>
      </c>
      <c r="K1249" s="1">
        <f>VLOOKUP($I1249,Graph!$D$3:$M$50,col+1)</f>
        <v>4.8999999999999998E-3</v>
      </c>
      <c r="L1249" s="1">
        <f t="shared" si="933"/>
        <v>5.3E-3</v>
      </c>
      <c r="M1249" s="1">
        <f t="shared" si="975"/>
        <v>0.64031666666666653</v>
      </c>
      <c r="N1249" s="1">
        <f t="shared" si="934"/>
        <v>1.2426999999999733</v>
      </c>
      <c r="O1249" s="1">
        <f t="shared" si="935"/>
        <v>5.3650093485811873E-2</v>
      </c>
      <c r="P1249" s="1">
        <f t="shared" si="936"/>
        <v>1.0969468342694599</v>
      </c>
      <c r="Q1249" s="1">
        <f t="shared" si="937"/>
        <v>1.0967796071944691</v>
      </c>
      <c r="R1249" s="1">
        <f t="shared" si="938"/>
        <v>1.0967736780740442</v>
      </c>
      <c r="S1249" s="1">
        <f t="shared" si="939"/>
        <v>1.0967734676809173</v>
      </c>
      <c r="T1249" s="1">
        <f t="shared" si="940"/>
        <v>0.97745547566963831</v>
      </c>
      <c r="U1249" s="1">
        <f t="shared" si="941"/>
        <v>1.6586654733923996</v>
      </c>
      <c r="V1249" s="2">
        <f t="shared" si="970"/>
        <v>25.626059428198168</v>
      </c>
      <c r="W1249" s="1">
        <f>VLOOKUP(V1249,Graph!$D$3:$M$50,col)</f>
        <v>6.1000000000000004E-3</v>
      </c>
      <c r="X1249" s="1">
        <f>VLOOKUP(V1249,Graph!$D$3:$M$50,col+1)</f>
        <v>4.8999999999999998E-3</v>
      </c>
      <c r="Y1249" s="1">
        <f t="shared" si="942"/>
        <v>5.3E-3</v>
      </c>
      <c r="Z1249" s="1">
        <f t="shared" si="971"/>
        <v>0.64031666666666653</v>
      </c>
      <c r="AA1249" s="2">
        <f t="shared" si="943"/>
        <v>1.2426999999999733</v>
      </c>
      <c r="AB1249" s="1">
        <f t="shared" si="944"/>
        <v>5.3650093485811873E-2</v>
      </c>
      <c r="AC1249" s="1">
        <f t="shared" si="945"/>
        <v>1.0967734602149601</v>
      </c>
      <c r="AD1249" s="1">
        <f t="shared" si="946"/>
        <v>1.0967734599500247</v>
      </c>
      <c r="AE1249" s="1">
        <f t="shared" si="947"/>
        <v>1.0967734599406234</v>
      </c>
      <c r="AF1249" s="1">
        <f t="shared" si="948"/>
        <v>1.0967734599402896</v>
      </c>
      <c r="AG1249" s="1">
        <f t="shared" si="949"/>
        <v>0.97745547566963831</v>
      </c>
      <c r="AH1249" s="1">
        <f t="shared" si="950"/>
        <v>1.6586654616861427</v>
      </c>
      <c r="AI1249" s="2">
        <f t="shared" si="972"/>
        <v>25.626059367911708</v>
      </c>
      <c r="AJ1249" s="1">
        <f>VLOOKUP(AI1249,Graph!$D$3:$M$50,col)</f>
        <v>6.1000000000000004E-3</v>
      </c>
      <c r="AK1249" s="1">
        <f>VLOOKUP(AI1249,Graph!$D$3:$M$50,col+1)</f>
        <v>4.8999999999999998E-3</v>
      </c>
      <c r="AL1249" s="1">
        <f t="shared" si="951"/>
        <v>5.3E-3</v>
      </c>
      <c r="AM1249" s="1">
        <f t="shared" si="973"/>
        <v>0.64031666666666653</v>
      </c>
      <c r="AN1249" s="2">
        <f t="shared" si="952"/>
        <v>1.2426999999999733</v>
      </c>
      <c r="AO1249" s="1">
        <f t="shared" si="953"/>
        <v>5.3650093485811873E-2</v>
      </c>
      <c r="AP1249" s="1">
        <f t="shared" si="954"/>
        <v>1.0967734599402779</v>
      </c>
      <c r="AQ1249" s="1">
        <f t="shared" si="955"/>
        <v>1.0967734599402774</v>
      </c>
      <c r="AR1249" s="1">
        <f t="shared" si="956"/>
        <v>1.0967734599402772</v>
      </c>
      <c r="AS1249" s="1">
        <f t="shared" si="957"/>
        <v>1.0967734599402776</v>
      </c>
      <c r="AT1249" s="1">
        <f t="shared" si="958"/>
        <v>0.97745547566963831</v>
      </c>
      <c r="AU1249" s="1">
        <f t="shared" si="959"/>
        <v>1.6586654616861245</v>
      </c>
      <c r="AV1249" s="2">
        <f t="shared" si="960"/>
        <v>1248</v>
      </c>
      <c r="AW1249" s="1">
        <f t="shared" si="961"/>
        <v>1658.6654616861244</v>
      </c>
      <c r="AX1249" s="1">
        <f t="shared" si="962"/>
        <v>0.97745547566963831</v>
      </c>
      <c r="AY1249" s="1">
        <f t="shared" si="963"/>
        <v>1.0967734599402776</v>
      </c>
      <c r="AZ1249" s="1">
        <f t="shared" si="964"/>
        <v>5.3E-3</v>
      </c>
      <c r="BA1249" s="1">
        <f t="shared" si="965"/>
        <v>25.626059367911708</v>
      </c>
    </row>
    <row r="1250" spans="1:53">
      <c r="A1250" s="2">
        <f t="shared" si="930"/>
        <v>1.2489999999999732</v>
      </c>
      <c r="B1250" s="1">
        <f t="shared" si="967"/>
        <v>1.3233228333333056</v>
      </c>
      <c r="C1250" s="1">
        <f t="shared" si="931"/>
        <v>5.5916538052879917E-2</v>
      </c>
      <c r="D1250" s="1">
        <f t="shared" si="968"/>
        <v>1.1017141796691574</v>
      </c>
      <c r="E1250" s="1">
        <f t="shared" si="976"/>
        <v>1.1017790033957429</v>
      </c>
      <c r="F1250" s="1">
        <f t="shared" si="976"/>
        <v>1.1017814353286912</v>
      </c>
      <c r="G1250" s="1">
        <f t="shared" si="976"/>
        <v>1.1017815265377393</v>
      </c>
      <c r="H1250" s="1">
        <f t="shared" si="932"/>
        <v>1.7067195009248457</v>
      </c>
      <c r="I1250" s="1">
        <f t="shared" si="969"/>
        <v>25.87118238917984</v>
      </c>
      <c r="J1250" s="1">
        <f>VLOOKUP($I1250,Graph!$D$3:$M$50,col)</f>
        <v>6.1000000000000004E-3</v>
      </c>
      <c r="K1250" s="1">
        <f>VLOOKUP($I1250,Graph!$D$3:$M$50,col+1)</f>
        <v>4.8999999999999998E-3</v>
      </c>
      <c r="L1250" s="1">
        <f t="shared" si="933"/>
        <v>5.3E-3</v>
      </c>
      <c r="M1250" s="1">
        <f t="shared" si="975"/>
        <v>0.64031666666666653</v>
      </c>
      <c r="N1250" s="1">
        <f t="shared" si="934"/>
        <v>1.2436999999999732</v>
      </c>
      <c r="O1250" s="1">
        <f t="shared" si="935"/>
        <v>5.3651948106201518E-2</v>
      </c>
      <c r="P1250" s="1">
        <f t="shared" si="936"/>
        <v>1.0969508813592173</v>
      </c>
      <c r="Q1250" s="1">
        <f t="shared" si="937"/>
        <v>1.0967836662339263</v>
      </c>
      <c r="R1250" s="1">
        <f t="shared" si="938"/>
        <v>1.0967777372645164</v>
      </c>
      <c r="S1250" s="1">
        <f t="shared" si="939"/>
        <v>1.0967775268670925</v>
      </c>
      <c r="T1250" s="1">
        <f t="shared" si="940"/>
        <v>0.97746048218723036</v>
      </c>
      <c r="U1250" s="1">
        <f t="shared" si="941"/>
        <v>1.6606741130608398</v>
      </c>
      <c r="V1250" s="2">
        <f t="shared" si="970"/>
        <v>25.636399619596219</v>
      </c>
      <c r="W1250" s="1">
        <f>VLOOKUP(V1250,Graph!$D$3:$M$50,col)</f>
        <v>6.1000000000000004E-3</v>
      </c>
      <c r="X1250" s="1">
        <f>VLOOKUP(V1250,Graph!$D$3:$M$50,col+1)</f>
        <v>4.8999999999999998E-3</v>
      </c>
      <c r="Y1250" s="1">
        <f t="shared" si="942"/>
        <v>5.3E-3</v>
      </c>
      <c r="Z1250" s="1">
        <f t="shared" si="971"/>
        <v>0.64031666666666653</v>
      </c>
      <c r="AA1250" s="2">
        <f t="shared" si="943"/>
        <v>1.2436999999999732</v>
      </c>
      <c r="AB1250" s="1">
        <f t="shared" si="944"/>
        <v>5.3651948106201518E-2</v>
      </c>
      <c r="AC1250" s="1">
        <f t="shared" si="945"/>
        <v>1.0967775194006402</v>
      </c>
      <c r="AD1250" s="1">
        <f t="shared" si="946"/>
        <v>1.096777519135675</v>
      </c>
      <c r="AE1250" s="1">
        <f t="shared" si="947"/>
        <v>1.0967775191262721</v>
      </c>
      <c r="AF1250" s="1">
        <f t="shared" si="948"/>
        <v>1.0967775191259386</v>
      </c>
      <c r="AG1250" s="1">
        <f t="shared" si="949"/>
        <v>0.97746048218723036</v>
      </c>
      <c r="AH1250" s="1">
        <f t="shared" si="950"/>
        <v>1.6606741013396531</v>
      </c>
      <c r="AI1250" s="2">
        <f t="shared" si="972"/>
        <v>25.636399559281553</v>
      </c>
      <c r="AJ1250" s="1">
        <f>VLOOKUP(AI1250,Graph!$D$3:$M$50,col)</f>
        <v>6.1000000000000004E-3</v>
      </c>
      <c r="AK1250" s="1">
        <f>VLOOKUP(AI1250,Graph!$D$3:$M$50,col+1)</f>
        <v>4.8999999999999998E-3</v>
      </c>
      <c r="AL1250" s="1">
        <f t="shared" si="951"/>
        <v>5.3E-3</v>
      </c>
      <c r="AM1250" s="1">
        <f t="shared" si="973"/>
        <v>0.64031666666666653</v>
      </c>
      <c r="AN1250" s="2">
        <f t="shared" si="952"/>
        <v>1.2436999999999732</v>
      </c>
      <c r="AO1250" s="1">
        <f t="shared" si="953"/>
        <v>5.3651948106201518E-2</v>
      </c>
      <c r="AP1250" s="1">
        <f t="shared" si="954"/>
        <v>1.0967775191259266</v>
      </c>
      <c r="AQ1250" s="1">
        <f t="shared" si="955"/>
        <v>1.0967775191259264</v>
      </c>
      <c r="AR1250" s="1">
        <f t="shared" si="956"/>
        <v>1.0967775191259264</v>
      </c>
      <c r="AS1250" s="1">
        <f t="shared" si="957"/>
        <v>1.0967775191259264</v>
      </c>
      <c r="AT1250" s="1">
        <f t="shared" si="958"/>
        <v>0.97746048218723036</v>
      </c>
      <c r="AU1250" s="1">
        <f t="shared" si="959"/>
        <v>1.6606741013396349</v>
      </c>
      <c r="AV1250" s="2">
        <f t="shared" si="960"/>
        <v>1249</v>
      </c>
      <c r="AW1250" s="1">
        <f t="shared" si="961"/>
        <v>1660.6741013396349</v>
      </c>
      <c r="AX1250" s="1">
        <f t="shared" si="962"/>
        <v>0.97746048218723036</v>
      </c>
      <c r="AY1250" s="1">
        <f t="shared" si="963"/>
        <v>1.0967775191259264</v>
      </c>
      <c r="AZ1250" s="1">
        <f t="shared" si="964"/>
        <v>5.3E-3</v>
      </c>
      <c r="BA1250" s="1">
        <f t="shared" si="965"/>
        <v>25.636399559281553</v>
      </c>
    </row>
    <row r="1251" spans="1:53">
      <c r="A1251" s="2">
        <f t="shared" si="930"/>
        <v>1.2499999999999731</v>
      </c>
      <c r="B1251" s="1">
        <f t="shared" si="967"/>
        <v>1.3243639999999721</v>
      </c>
      <c r="C1251" s="1">
        <f t="shared" si="931"/>
        <v>5.5918086678389822E-2</v>
      </c>
      <c r="D1251" s="1">
        <f t="shared" si="968"/>
        <v>1.1017175003766289</v>
      </c>
      <c r="E1251" s="1">
        <f t="shared" si="976"/>
        <v>1.1017824531224223</v>
      </c>
      <c r="F1251" s="1">
        <f t="shared" si="976"/>
        <v>1.101784889988056</v>
      </c>
      <c r="G1251" s="1">
        <f t="shared" si="976"/>
        <v>1.1017849813855143</v>
      </c>
      <c r="H1251" s="1">
        <f t="shared" si="932"/>
        <v>1.7087749724782118</v>
      </c>
      <c r="I1251" s="1">
        <f t="shared" si="969"/>
        <v>25.881564127511563</v>
      </c>
      <c r="J1251" s="1">
        <f>VLOOKUP($I1251,Graph!$D$3:$M$50,col)</f>
        <v>6.1000000000000004E-3</v>
      </c>
      <c r="K1251" s="1">
        <f>VLOOKUP($I1251,Graph!$D$3:$M$50,col+1)</f>
        <v>4.8999999999999998E-3</v>
      </c>
      <c r="L1251" s="1">
        <f t="shared" si="933"/>
        <v>5.3E-3</v>
      </c>
      <c r="M1251" s="1">
        <f t="shared" si="975"/>
        <v>0.64031666666666653</v>
      </c>
      <c r="N1251" s="1">
        <f t="shared" si="934"/>
        <v>1.2446999999999731</v>
      </c>
      <c r="O1251" s="1">
        <f t="shared" si="935"/>
        <v>5.3653799842501258E-2</v>
      </c>
      <c r="P1251" s="1">
        <f t="shared" si="936"/>
        <v>1.0969549222153443</v>
      </c>
      <c r="Q1251" s="1">
        <f t="shared" si="937"/>
        <v>1.0967877190238982</v>
      </c>
      <c r="R1251" s="1">
        <f t="shared" si="938"/>
        <v>1.096781790205398</v>
      </c>
      <c r="S1251" s="1">
        <f t="shared" si="939"/>
        <v>1.0967815798036886</v>
      </c>
      <c r="T1251" s="1">
        <f t="shared" si="940"/>
        <v>0.9774654807029215</v>
      </c>
      <c r="U1251" s="1">
        <f t="shared" si="941"/>
        <v>1.6626835633004362</v>
      </c>
      <c r="V1251" s="2">
        <f t="shared" si="970"/>
        <v>25.646735644147423</v>
      </c>
      <c r="W1251" s="1">
        <f>VLOOKUP(V1251,Graph!$D$3:$M$50,col)</f>
        <v>6.1000000000000004E-3</v>
      </c>
      <c r="X1251" s="1">
        <f>VLOOKUP(V1251,Graph!$D$3:$M$50,col+1)</f>
        <v>4.8999999999999998E-3</v>
      </c>
      <c r="Y1251" s="1">
        <f t="shared" si="942"/>
        <v>5.3E-3</v>
      </c>
      <c r="Z1251" s="1">
        <f t="shared" si="971"/>
        <v>0.64031666666666653</v>
      </c>
      <c r="AA1251" s="2">
        <f t="shared" si="943"/>
        <v>1.2446999999999731</v>
      </c>
      <c r="AB1251" s="1">
        <f t="shared" si="944"/>
        <v>5.3653799842501258E-2</v>
      </c>
      <c r="AC1251" s="1">
        <f t="shared" si="945"/>
        <v>1.096781572336742</v>
      </c>
      <c r="AD1251" s="1">
        <f t="shared" si="946"/>
        <v>1.0967815720717471</v>
      </c>
      <c r="AE1251" s="1">
        <f t="shared" si="947"/>
        <v>1.0967815720623428</v>
      </c>
      <c r="AF1251" s="1">
        <f t="shared" si="948"/>
        <v>1.0967815720620089</v>
      </c>
      <c r="AG1251" s="1">
        <f t="shared" si="949"/>
        <v>0.9774654807029215</v>
      </c>
      <c r="AH1251" s="1">
        <f t="shared" si="950"/>
        <v>1.6626835515643132</v>
      </c>
      <c r="AI1251" s="2">
        <f t="shared" si="972"/>
        <v>25.646735583804563</v>
      </c>
      <c r="AJ1251" s="1">
        <f>VLOOKUP(AI1251,Graph!$D$3:$M$50,col)</f>
        <v>6.1000000000000004E-3</v>
      </c>
      <c r="AK1251" s="1">
        <f>VLOOKUP(AI1251,Graph!$D$3:$M$50,col+1)</f>
        <v>4.8999999999999998E-3</v>
      </c>
      <c r="AL1251" s="1">
        <f t="shared" si="951"/>
        <v>5.3E-3</v>
      </c>
      <c r="AM1251" s="1">
        <f t="shared" si="973"/>
        <v>0.64031666666666653</v>
      </c>
      <c r="AN1251" s="2">
        <f t="shared" si="952"/>
        <v>1.2446999999999731</v>
      </c>
      <c r="AO1251" s="1">
        <f t="shared" si="953"/>
        <v>5.3653799842501258E-2</v>
      </c>
      <c r="AP1251" s="1">
        <f t="shared" si="954"/>
        <v>1.0967815720619973</v>
      </c>
      <c r="AQ1251" s="1">
        <f t="shared" si="955"/>
        <v>1.0967815720619969</v>
      </c>
      <c r="AR1251" s="1">
        <f t="shared" si="956"/>
        <v>1.0967815720619969</v>
      </c>
      <c r="AS1251" s="1">
        <f t="shared" si="957"/>
        <v>1.0967815720619969</v>
      </c>
      <c r="AT1251" s="1">
        <f t="shared" si="958"/>
        <v>0.9774654807029215</v>
      </c>
      <c r="AU1251" s="1">
        <f t="shared" si="959"/>
        <v>1.662683551564295</v>
      </c>
      <c r="AV1251" s="2">
        <f t="shared" si="960"/>
        <v>1250</v>
      </c>
      <c r="AW1251" s="1">
        <f t="shared" si="961"/>
        <v>1662.6835515642949</v>
      </c>
      <c r="AX1251" s="1">
        <f t="shared" si="962"/>
        <v>0.9774654807029215</v>
      </c>
      <c r="AY1251" s="1">
        <f t="shared" si="963"/>
        <v>1.0967815720619969</v>
      </c>
      <c r="AZ1251" s="1">
        <f t="shared" si="964"/>
        <v>5.3E-3</v>
      </c>
      <c r="BA1251" s="1">
        <f t="shared" si="965"/>
        <v>25.646735583804563</v>
      </c>
    </row>
    <row r="1252" spans="1:53">
      <c r="A1252" s="2">
        <f t="shared" si="930"/>
        <v>1.250999999999973</v>
      </c>
      <c r="B1252" s="1">
        <f t="shared" si="967"/>
        <v>1.3254051666666387</v>
      </c>
      <c r="C1252" s="1">
        <f t="shared" si="931"/>
        <v>5.5919632892260727E-2</v>
      </c>
      <c r="D1252" s="1">
        <f t="shared" si="968"/>
        <v>1.1017208159427958</v>
      </c>
      <c r="E1252" s="1">
        <f t="shared" si="976"/>
        <v>1.1017858975213599</v>
      </c>
      <c r="F1252" s="1">
        <f t="shared" si="976"/>
        <v>1.1017883393129075</v>
      </c>
      <c r="G1252" s="1">
        <f t="shared" si="976"/>
        <v>1.1017884308985308</v>
      </c>
      <c r="H1252" s="1">
        <f t="shared" si="932"/>
        <v>1.71083126881953</v>
      </c>
      <c r="I1252" s="1">
        <f t="shared" si="969"/>
        <v>25.891941704588533</v>
      </c>
      <c r="J1252" s="1">
        <f>VLOOKUP($I1252,Graph!$D$3:$M$50,col)</f>
        <v>6.1000000000000004E-3</v>
      </c>
      <c r="K1252" s="1">
        <f>VLOOKUP($I1252,Graph!$D$3:$M$50,col+1)</f>
        <v>4.8999999999999998E-3</v>
      </c>
      <c r="L1252" s="1">
        <f t="shared" si="933"/>
        <v>5.3E-3</v>
      </c>
      <c r="M1252" s="1">
        <f t="shared" si="975"/>
        <v>0.64031666666666653</v>
      </c>
      <c r="N1252" s="1">
        <f t="shared" si="934"/>
        <v>1.2456999999999729</v>
      </c>
      <c r="O1252" s="1">
        <f t="shared" si="935"/>
        <v>5.3655648701432558E-2</v>
      </c>
      <c r="P1252" s="1">
        <f t="shared" si="936"/>
        <v>1.0969589568522307</v>
      </c>
      <c r="Q1252" s="1">
        <f t="shared" si="937"/>
        <v>1.0967917655788049</v>
      </c>
      <c r="R1252" s="1">
        <f t="shared" si="938"/>
        <v>1.0967858369111092</v>
      </c>
      <c r="S1252" s="1">
        <f t="shared" si="939"/>
        <v>1.0967856265051257</v>
      </c>
      <c r="T1252" s="1">
        <f t="shared" si="940"/>
        <v>0.9774704712358806</v>
      </c>
      <c r="U1252" s="1">
        <f t="shared" si="941"/>
        <v>1.6646938237842299</v>
      </c>
      <c r="V1252" s="2">
        <f t="shared" si="970"/>
        <v>25.657067506882832</v>
      </c>
      <c r="W1252" s="1">
        <f>VLOOKUP(V1252,Graph!$D$3:$M$50,col)</f>
        <v>6.1000000000000004E-3</v>
      </c>
      <c r="X1252" s="1">
        <f>VLOOKUP(V1252,Graph!$D$3:$M$50,col+1)</f>
        <v>4.8999999999999998E-3</v>
      </c>
      <c r="Y1252" s="1">
        <f t="shared" si="942"/>
        <v>5.3E-3</v>
      </c>
      <c r="Z1252" s="1">
        <f t="shared" si="971"/>
        <v>0.64031666666666653</v>
      </c>
      <c r="AA1252" s="2">
        <f t="shared" si="943"/>
        <v>1.2456999999999729</v>
      </c>
      <c r="AB1252" s="1">
        <f t="shared" si="944"/>
        <v>5.3655648701432558E-2</v>
      </c>
      <c r="AC1252" s="1">
        <f t="shared" si="945"/>
        <v>1.0967856190376857</v>
      </c>
      <c r="AD1252" s="1">
        <f t="shared" si="946"/>
        <v>1.0967856187726615</v>
      </c>
      <c r="AE1252" s="1">
        <f t="shared" si="947"/>
        <v>1.0967856187632556</v>
      </c>
      <c r="AF1252" s="1">
        <f t="shared" si="948"/>
        <v>1.0967856187629219</v>
      </c>
      <c r="AG1252" s="1">
        <f t="shared" si="949"/>
        <v>0.9774704712358806</v>
      </c>
      <c r="AH1252" s="1">
        <f t="shared" si="950"/>
        <v>1.6646938120331656</v>
      </c>
      <c r="AI1252" s="2">
        <f t="shared" si="972"/>
        <v>25.657067446511803</v>
      </c>
      <c r="AJ1252" s="1">
        <f>VLOOKUP(AI1252,Graph!$D$3:$M$50,col)</f>
        <v>6.1000000000000004E-3</v>
      </c>
      <c r="AK1252" s="1">
        <f>VLOOKUP(AI1252,Graph!$D$3:$M$50,col+1)</f>
        <v>4.8999999999999998E-3</v>
      </c>
      <c r="AL1252" s="1">
        <f t="shared" si="951"/>
        <v>5.3E-3</v>
      </c>
      <c r="AM1252" s="1">
        <f t="shared" si="973"/>
        <v>0.64031666666666653</v>
      </c>
      <c r="AN1252" s="2">
        <f t="shared" si="952"/>
        <v>1.2456999999999729</v>
      </c>
      <c r="AO1252" s="1">
        <f t="shared" si="953"/>
        <v>5.3655648701432558E-2</v>
      </c>
      <c r="AP1252" s="1">
        <f t="shared" si="954"/>
        <v>1.0967856187629099</v>
      </c>
      <c r="AQ1252" s="1">
        <f t="shared" si="955"/>
        <v>1.0967856187629097</v>
      </c>
      <c r="AR1252" s="1">
        <f t="shared" si="956"/>
        <v>1.0967856187629095</v>
      </c>
      <c r="AS1252" s="1">
        <f t="shared" si="957"/>
        <v>1.0967856187629095</v>
      </c>
      <c r="AT1252" s="1">
        <f t="shared" si="958"/>
        <v>0.9774704712358806</v>
      </c>
      <c r="AU1252" s="1">
        <f t="shared" si="959"/>
        <v>1.6646938120331465</v>
      </c>
      <c r="AV1252" s="2">
        <f t="shared" si="960"/>
        <v>1251</v>
      </c>
      <c r="AW1252" s="1">
        <f t="shared" si="961"/>
        <v>1664.6938120331465</v>
      </c>
      <c r="AX1252" s="1">
        <f t="shared" si="962"/>
        <v>0.9774704712358806</v>
      </c>
      <c r="AY1252" s="1">
        <f t="shared" si="963"/>
        <v>1.0967856187629095</v>
      </c>
      <c r="AZ1252" s="1">
        <f t="shared" si="964"/>
        <v>5.3E-3</v>
      </c>
      <c r="BA1252" s="1">
        <f t="shared" si="965"/>
        <v>25.657067446511803</v>
      </c>
    </row>
    <row r="1253" spans="1:53">
      <c r="A1253" s="2">
        <f t="shared" si="930"/>
        <v>1.2519999999999729</v>
      </c>
      <c r="B1253" s="1">
        <f t="shared" si="967"/>
        <v>1.3264463333333054</v>
      </c>
      <c r="C1253" s="1">
        <f t="shared" si="931"/>
        <v>5.5921176700121193E-2</v>
      </c>
      <c r="D1253" s="1">
        <f t="shared" si="968"/>
        <v>1.1017241263795881</v>
      </c>
      <c r="E1253" s="1">
        <f t="shared" si="976"/>
        <v>1.1017893366048863</v>
      </c>
      <c r="F1253" s="1">
        <f t="shared" si="976"/>
        <v>1.1017917833155926</v>
      </c>
      <c r="G1253" s="1">
        <f t="shared" si="976"/>
        <v>1.1017918750891353</v>
      </c>
      <c r="H1253" s="1">
        <f t="shared" si="932"/>
        <v>1.7128883896180174</v>
      </c>
      <c r="I1253" s="1">
        <f t="shared" si="969"/>
        <v>25.90231512540894</v>
      </c>
      <c r="J1253" s="1">
        <f>VLOOKUP($I1253,Graph!$D$3:$M$50,col)</f>
        <v>6.1000000000000004E-3</v>
      </c>
      <c r="K1253" s="1">
        <f>VLOOKUP($I1253,Graph!$D$3:$M$50,col+1)</f>
        <v>4.8999999999999998E-3</v>
      </c>
      <c r="L1253" s="1">
        <f t="shared" si="933"/>
        <v>5.3E-3</v>
      </c>
      <c r="M1253" s="1">
        <f t="shared" si="975"/>
        <v>0.64031666666666653</v>
      </c>
      <c r="N1253" s="1">
        <f t="shared" si="934"/>
        <v>1.2466999999999728</v>
      </c>
      <c r="O1253" s="1">
        <f t="shared" si="935"/>
        <v>5.3657494689695974E-2</v>
      </c>
      <c r="P1253" s="1">
        <f t="shared" si="936"/>
        <v>1.0969629852842218</v>
      </c>
      <c r="Q1253" s="1">
        <f t="shared" si="937"/>
        <v>1.0967958059130232</v>
      </c>
      <c r="R1253" s="1">
        <f t="shared" si="938"/>
        <v>1.0967898773960261</v>
      </c>
      <c r="S1253" s="1">
        <f t="shared" si="939"/>
        <v>1.09678966698578</v>
      </c>
      <c r="T1253" s="1">
        <f t="shared" si="940"/>
        <v>0.97747545380521517</v>
      </c>
      <c r="U1253" s="1">
        <f t="shared" si="941"/>
        <v>1.6667048941856586</v>
      </c>
      <c r="V1253" s="2">
        <f t="shared" si="970"/>
        <v>25.66739521282339</v>
      </c>
      <c r="W1253" s="1">
        <f>VLOOKUP(V1253,Graph!$D$3:$M$50,col)</f>
        <v>6.1000000000000004E-3</v>
      </c>
      <c r="X1253" s="1">
        <f>VLOOKUP(V1253,Graph!$D$3:$M$50,col+1)</f>
        <v>4.8999999999999998E-3</v>
      </c>
      <c r="Y1253" s="1">
        <f t="shared" si="942"/>
        <v>5.3E-3</v>
      </c>
      <c r="Z1253" s="1">
        <f t="shared" si="971"/>
        <v>0.64031666666666653</v>
      </c>
      <c r="AA1253" s="2">
        <f t="shared" si="943"/>
        <v>1.2466999999999728</v>
      </c>
      <c r="AB1253" s="1">
        <f t="shared" si="944"/>
        <v>5.3657494689695974E-2</v>
      </c>
      <c r="AC1253" s="1">
        <f t="shared" si="945"/>
        <v>1.0967896595178475</v>
      </c>
      <c r="AD1253" s="1">
        <f t="shared" si="946"/>
        <v>1.0967896592527937</v>
      </c>
      <c r="AE1253" s="1">
        <f t="shared" si="947"/>
        <v>1.0967896592433863</v>
      </c>
      <c r="AF1253" s="1">
        <f t="shared" si="948"/>
        <v>1.0967896592430524</v>
      </c>
      <c r="AG1253" s="1">
        <f t="shared" si="949"/>
        <v>0.97747545380521517</v>
      </c>
      <c r="AH1253" s="1">
        <f t="shared" si="950"/>
        <v>1.6667048824196451</v>
      </c>
      <c r="AI1253" s="2">
        <f t="shared" si="972"/>
        <v>25.667395152424191</v>
      </c>
      <c r="AJ1253" s="1">
        <f>VLOOKUP(AI1253,Graph!$D$3:$M$50,col)</f>
        <v>6.1000000000000004E-3</v>
      </c>
      <c r="AK1253" s="1">
        <f>VLOOKUP(AI1253,Graph!$D$3:$M$50,col+1)</f>
        <v>4.8999999999999998E-3</v>
      </c>
      <c r="AL1253" s="1">
        <f t="shared" si="951"/>
        <v>5.3E-3</v>
      </c>
      <c r="AM1253" s="1">
        <f t="shared" si="973"/>
        <v>0.64031666666666653</v>
      </c>
      <c r="AN1253" s="2">
        <f t="shared" si="952"/>
        <v>1.2466999999999728</v>
      </c>
      <c r="AO1253" s="1">
        <f t="shared" si="953"/>
        <v>5.3657494689695974E-2</v>
      </c>
      <c r="AP1253" s="1">
        <f t="shared" si="954"/>
        <v>1.0967896592430404</v>
      </c>
      <c r="AQ1253" s="1">
        <f t="shared" si="955"/>
        <v>1.0967896592430399</v>
      </c>
      <c r="AR1253" s="1">
        <f t="shared" si="956"/>
        <v>1.0967896592430402</v>
      </c>
      <c r="AS1253" s="1">
        <f t="shared" si="957"/>
        <v>1.0967896592430399</v>
      </c>
      <c r="AT1253" s="1">
        <f t="shared" si="958"/>
        <v>0.97747545380521517</v>
      </c>
      <c r="AU1253" s="1">
        <f t="shared" si="959"/>
        <v>1.6667048824196262</v>
      </c>
      <c r="AV1253" s="2">
        <f t="shared" si="960"/>
        <v>1252</v>
      </c>
      <c r="AW1253" s="1">
        <f t="shared" si="961"/>
        <v>1666.7048824196263</v>
      </c>
      <c r="AX1253" s="1">
        <f t="shared" si="962"/>
        <v>0.97747545380521517</v>
      </c>
      <c r="AY1253" s="1">
        <f t="shared" si="963"/>
        <v>1.0967896592430399</v>
      </c>
      <c r="AZ1253" s="1">
        <f t="shared" si="964"/>
        <v>5.3E-3</v>
      </c>
      <c r="BA1253" s="1">
        <f t="shared" si="965"/>
        <v>25.667395152424191</v>
      </c>
    </row>
    <row r="1254" spans="1:53">
      <c r="A1254" s="2">
        <f t="shared" si="930"/>
        <v>1.2529999999999728</v>
      </c>
      <c r="B1254" s="1">
        <f t="shared" si="967"/>
        <v>1.327487499999972</v>
      </c>
      <c r="C1254" s="1">
        <f t="shared" si="931"/>
        <v>5.5922718107582314E-2</v>
      </c>
      <c r="D1254" s="1">
        <f t="shared" si="968"/>
        <v>1.1017274316988994</v>
      </c>
      <c r="E1254" s="1">
        <f t="shared" si="976"/>
        <v>1.1017927703852959</v>
      </c>
      <c r="F1254" s="1">
        <f t="shared" si="976"/>
        <v>1.1017952220084173</v>
      </c>
      <c r="G1254" s="1">
        <f t="shared" si="976"/>
        <v>1.1017953139696361</v>
      </c>
      <c r="H1254" s="1">
        <f t="shared" si="932"/>
        <v>1.7149463345432883</v>
      </c>
      <c r="I1254" s="1">
        <f t="shared" si="969"/>
        <v>25.912684394960952</v>
      </c>
      <c r="J1254" s="1">
        <f>VLOOKUP($I1254,Graph!$D$3:$M$50,col)</f>
        <v>6.1000000000000004E-3</v>
      </c>
      <c r="K1254" s="1">
        <f>VLOOKUP($I1254,Graph!$D$3:$M$50,col+1)</f>
        <v>4.8999999999999998E-3</v>
      </c>
      <c r="L1254" s="1">
        <f t="shared" si="933"/>
        <v>5.3E-3</v>
      </c>
      <c r="M1254" s="1">
        <f t="shared" si="975"/>
        <v>0.64031666666666653</v>
      </c>
      <c r="N1254" s="1">
        <f t="shared" si="934"/>
        <v>1.2476999999999727</v>
      </c>
      <c r="O1254" s="1">
        <f t="shared" si="935"/>
        <v>5.3659337813971336E-2</v>
      </c>
      <c r="P1254" s="1">
        <f t="shared" si="936"/>
        <v>1.0969670075256195</v>
      </c>
      <c r="Q1254" s="1">
        <f t="shared" si="937"/>
        <v>1.0967998400408847</v>
      </c>
      <c r="R1254" s="1">
        <f t="shared" si="938"/>
        <v>1.0967939116744805</v>
      </c>
      <c r="S1254" s="1">
        <f t="shared" si="939"/>
        <v>1.0967937012599833</v>
      </c>
      <c r="T1254" s="1">
        <f t="shared" si="940"/>
        <v>0.97748042842997174</v>
      </c>
      <c r="U1254" s="1">
        <f t="shared" si="941"/>
        <v>1.668716774178554</v>
      </c>
      <c r="V1254" s="2">
        <f t="shared" si="970"/>
        <v>25.677718766979947</v>
      </c>
      <c r="W1254" s="1">
        <f>VLOOKUP(V1254,Graph!$D$3:$M$50,col)</f>
        <v>6.1000000000000004E-3</v>
      </c>
      <c r="X1254" s="1">
        <f>VLOOKUP(V1254,Graph!$D$3:$M$50,col+1)</f>
        <v>4.8999999999999998E-3</v>
      </c>
      <c r="Y1254" s="1">
        <f t="shared" si="942"/>
        <v>5.3E-3</v>
      </c>
      <c r="Z1254" s="1">
        <f t="shared" si="971"/>
        <v>0.64031666666666653</v>
      </c>
      <c r="AA1254" s="2">
        <f t="shared" si="943"/>
        <v>1.2476999999999727</v>
      </c>
      <c r="AB1254" s="1">
        <f t="shared" si="944"/>
        <v>5.3659337813971336E-2</v>
      </c>
      <c r="AC1254" s="1">
        <f t="shared" si="945"/>
        <v>1.0967936937915594</v>
      </c>
      <c r="AD1254" s="1">
        <f t="shared" si="946"/>
        <v>1.0967936935264759</v>
      </c>
      <c r="AE1254" s="1">
        <f t="shared" si="947"/>
        <v>1.0967936935170672</v>
      </c>
      <c r="AF1254" s="1">
        <f t="shared" si="948"/>
        <v>1.0967936935167328</v>
      </c>
      <c r="AG1254" s="1">
        <f t="shared" si="949"/>
        <v>0.97748042842997174</v>
      </c>
      <c r="AH1254" s="1">
        <f t="shared" si="950"/>
        <v>1.6687167623975854</v>
      </c>
      <c r="AI1254" s="2">
        <f t="shared" si="972"/>
        <v>25.677718706552596</v>
      </c>
      <c r="AJ1254" s="1">
        <f>VLOOKUP(AI1254,Graph!$D$3:$M$50,col)</f>
        <v>6.1000000000000004E-3</v>
      </c>
      <c r="AK1254" s="1">
        <f>VLOOKUP(AI1254,Graph!$D$3:$M$50,col+1)</f>
        <v>4.8999999999999998E-3</v>
      </c>
      <c r="AL1254" s="1">
        <f t="shared" si="951"/>
        <v>5.3E-3</v>
      </c>
      <c r="AM1254" s="1">
        <f t="shared" si="973"/>
        <v>0.64031666666666653</v>
      </c>
      <c r="AN1254" s="2">
        <f t="shared" si="952"/>
        <v>1.2476999999999727</v>
      </c>
      <c r="AO1254" s="1">
        <f t="shared" si="953"/>
        <v>5.3659337813971336E-2</v>
      </c>
      <c r="AP1254" s="1">
        <f t="shared" si="954"/>
        <v>1.0967936935167213</v>
      </c>
      <c r="AQ1254" s="1">
        <f t="shared" si="955"/>
        <v>1.0967936935167211</v>
      </c>
      <c r="AR1254" s="1">
        <f t="shared" si="956"/>
        <v>1.0967936935167208</v>
      </c>
      <c r="AS1254" s="1">
        <f t="shared" si="957"/>
        <v>1.0967936935167206</v>
      </c>
      <c r="AT1254" s="1">
        <f t="shared" si="958"/>
        <v>0.97748042842997174</v>
      </c>
      <c r="AU1254" s="1">
        <f t="shared" si="959"/>
        <v>1.6687167623975669</v>
      </c>
      <c r="AV1254" s="2">
        <f t="shared" si="960"/>
        <v>1253</v>
      </c>
      <c r="AW1254" s="1">
        <f t="shared" si="961"/>
        <v>1668.716762397567</v>
      </c>
      <c r="AX1254" s="1">
        <f t="shared" si="962"/>
        <v>0.97748042842997174</v>
      </c>
      <c r="AY1254" s="1">
        <f t="shared" si="963"/>
        <v>1.0967936935167206</v>
      </c>
      <c r="AZ1254" s="1">
        <f t="shared" si="964"/>
        <v>5.3E-3</v>
      </c>
      <c r="BA1254" s="1">
        <f t="shared" si="965"/>
        <v>25.677718706552596</v>
      </c>
    </row>
    <row r="1255" spans="1:53">
      <c r="A1255" s="2">
        <f t="shared" si="930"/>
        <v>1.2539999999999727</v>
      </c>
      <c r="B1255" s="1">
        <f t="shared" si="967"/>
        <v>1.3285286666666385</v>
      </c>
      <c r="C1255" s="1">
        <f t="shared" si="931"/>
        <v>5.5924257120237665E-2</v>
      </c>
      <c r="D1255" s="1">
        <f t="shared" si="968"/>
        <v>1.1017307319125851</v>
      </c>
      <c r="E1255" s="1">
        <f t="shared" si="976"/>
        <v>1.1017961988748448</v>
      </c>
      <c r="F1255" s="1">
        <f t="shared" si="976"/>
        <v>1.101798655403653</v>
      </c>
      <c r="G1255" s="1">
        <f t="shared" si="976"/>
        <v>1.101798747552303</v>
      </c>
      <c r="H1255" s="1">
        <f t="shared" si="932"/>
        <v>1.7170051032653524</v>
      </c>
      <c r="I1255" s="1">
        <f t="shared" si="969"/>
        <v>25.923049518222779</v>
      </c>
      <c r="J1255" s="1">
        <f>VLOOKUP($I1255,Graph!$D$3:$M$50,col)</f>
        <v>6.1000000000000004E-3</v>
      </c>
      <c r="K1255" s="1">
        <f>VLOOKUP($I1255,Graph!$D$3:$M$50,col+1)</f>
        <v>4.8999999999999998E-3</v>
      </c>
      <c r="L1255" s="1">
        <f t="shared" si="933"/>
        <v>5.3E-3</v>
      </c>
      <c r="M1255" s="1">
        <f t="shared" si="975"/>
        <v>0.64031666666666653</v>
      </c>
      <c r="N1255" s="1">
        <f t="shared" si="934"/>
        <v>1.2486999999999726</v>
      </c>
      <c r="O1255" s="1">
        <f t="shared" si="935"/>
        <v>5.3661178080917755E-2</v>
      </c>
      <c r="P1255" s="1">
        <f t="shared" si="936"/>
        <v>1.09697102359068</v>
      </c>
      <c r="Q1255" s="1">
        <f t="shared" si="937"/>
        <v>1.0968038679766776</v>
      </c>
      <c r="R1255" s="1">
        <f t="shared" si="938"/>
        <v>1.0967979397607603</v>
      </c>
      <c r="S1255" s="1">
        <f t="shared" si="939"/>
        <v>1.0967977293420235</v>
      </c>
      <c r="T1255" s="1">
        <f t="shared" si="940"/>
        <v>0.97748539512913635</v>
      </c>
      <c r="U1255" s="1">
        <f t="shared" si="941"/>
        <v>1.6707294634371412</v>
      </c>
      <c r="V1255" s="2">
        <f t="shared" si="970"/>
        <v>25.688038174353299</v>
      </c>
      <c r="W1255" s="1">
        <f>VLOOKUP(V1255,Graph!$D$3:$M$50,col)</f>
        <v>6.1000000000000004E-3</v>
      </c>
      <c r="X1255" s="1">
        <f>VLOOKUP(V1255,Graph!$D$3:$M$50,col+1)</f>
        <v>4.8999999999999998E-3</v>
      </c>
      <c r="Y1255" s="1">
        <f t="shared" si="942"/>
        <v>5.3E-3</v>
      </c>
      <c r="Z1255" s="1">
        <f t="shared" si="971"/>
        <v>0.64031666666666653</v>
      </c>
      <c r="AA1255" s="2">
        <f t="shared" si="943"/>
        <v>1.2486999999999726</v>
      </c>
      <c r="AB1255" s="1">
        <f t="shared" si="944"/>
        <v>5.3661178080917755E-2</v>
      </c>
      <c r="AC1255" s="1">
        <f t="shared" si="945"/>
        <v>1.0967977218731091</v>
      </c>
      <c r="AD1255" s="1">
        <f t="shared" si="946"/>
        <v>1.096797721607996</v>
      </c>
      <c r="AE1255" s="1">
        <f t="shared" si="947"/>
        <v>1.0967977215985858</v>
      </c>
      <c r="AF1255" s="1">
        <f t="shared" si="948"/>
        <v>1.0967977215982518</v>
      </c>
      <c r="AG1255" s="1">
        <f t="shared" si="949"/>
        <v>0.97748539512913635</v>
      </c>
      <c r="AH1255" s="1">
        <f t="shared" si="950"/>
        <v>1.6707294516412128</v>
      </c>
      <c r="AI1255" s="2">
        <f t="shared" si="972"/>
        <v>25.688038113897822</v>
      </c>
      <c r="AJ1255" s="1">
        <f>VLOOKUP(AI1255,Graph!$D$3:$M$50,col)</f>
        <v>6.1000000000000004E-3</v>
      </c>
      <c r="AK1255" s="1">
        <f>VLOOKUP(AI1255,Graph!$D$3:$M$50,col+1)</f>
        <v>4.8999999999999998E-3</v>
      </c>
      <c r="AL1255" s="1">
        <f t="shared" si="951"/>
        <v>5.3E-3</v>
      </c>
      <c r="AM1255" s="1">
        <f t="shared" si="973"/>
        <v>0.64031666666666653</v>
      </c>
      <c r="AN1255" s="2">
        <f t="shared" si="952"/>
        <v>1.2486999999999726</v>
      </c>
      <c r="AO1255" s="1">
        <f t="shared" si="953"/>
        <v>5.3661178080917755E-2</v>
      </c>
      <c r="AP1255" s="1">
        <f t="shared" si="954"/>
        <v>1.0967977215982398</v>
      </c>
      <c r="AQ1255" s="1">
        <f t="shared" si="955"/>
        <v>1.0967977215982394</v>
      </c>
      <c r="AR1255" s="1">
        <f t="shared" si="956"/>
        <v>1.0967977215982396</v>
      </c>
      <c r="AS1255" s="1">
        <f t="shared" si="957"/>
        <v>1.0967977215982392</v>
      </c>
      <c r="AT1255" s="1">
        <f t="shared" si="958"/>
        <v>0.97748539512913635</v>
      </c>
      <c r="AU1255" s="1">
        <f t="shared" si="959"/>
        <v>1.6707294516411937</v>
      </c>
      <c r="AV1255" s="2">
        <f t="shared" si="960"/>
        <v>1254</v>
      </c>
      <c r="AW1255" s="1">
        <f t="shared" si="961"/>
        <v>1670.7294516411937</v>
      </c>
      <c r="AX1255" s="1">
        <f t="shared" si="962"/>
        <v>0.97748539512913635</v>
      </c>
      <c r="AY1255" s="1">
        <f t="shared" si="963"/>
        <v>1.0967977215982392</v>
      </c>
      <c r="AZ1255" s="1">
        <f t="shared" si="964"/>
        <v>5.3E-3</v>
      </c>
      <c r="BA1255" s="1">
        <f t="shared" si="965"/>
        <v>25.688038113897822</v>
      </c>
    </row>
    <row r="1256" spans="1:53">
      <c r="A1256" s="2">
        <f t="shared" si="930"/>
        <v>1.2549999999999726</v>
      </c>
      <c r="B1256" s="1">
        <f t="shared" si="967"/>
        <v>1.329569833333305</v>
      </c>
      <c r="C1256" s="1">
        <f t="shared" si="931"/>
        <v>5.5925793743663563E-2</v>
      </c>
      <c r="D1256" s="1">
        <f t="shared" si="968"/>
        <v>1.1017340270324658</v>
      </c>
      <c r="E1256" s="1">
        <f t="shared" si="976"/>
        <v>1.1017996220857507</v>
      </c>
      <c r="F1256" s="1">
        <f t="shared" si="976"/>
        <v>1.1018020835135305</v>
      </c>
      <c r="G1256" s="1">
        <f t="shared" si="976"/>
        <v>1.1018021758493683</v>
      </c>
      <c r="H1256" s="1">
        <f t="shared" si="932"/>
        <v>1.7190646954546167</v>
      </c>
      <c r="I1256" s="1">
        <f t="shared" si="969"/>
        <v>25.933410500162694</v>
      </c>
      <c r="J1256" s="1">
        <f>VLOOKUP($I1256,Graph!$D$3:$M$50,col)</f>
        <v>6.1000000000000004E-3</v>
      </c>
      <c r="K1256" s="1">
        <f>VLOOKUP($I1256,Graph!$D$3:$M$50,col+1)</f>
        <v>4.8999999999999998E-3</v>
      </c>
      <c r="L1256" s="1">
        <f t="shared" si="933"/>
        <v>5.3E-3</v>
      </c>
      <c r="M1256" s="1">
        <f t="shared" si="975"/>
        <v>0.64031666666666653</v>
      </c>
      <c r="N1256" s="1">
        <f t="shared" si="934"/>
        <v>1.2496999999999725</v>
      </c>
      <c r="O1256" s="1">
        <f t="shared" si="935"/>
        <v>5.3663015497173651E-2</v>
      </c>
      <c r="P1256" s="1">
        <f t="shared" si="936"/>
        <v>1.0969750334936181</v>
      </c>
      <c r="Q1256" s="1">
        <f t="shared" si="937"/>
        <v>1.0968078897346458</v>
      </c>
      <c r="R1256" s="1">
        <f t="shared" si="938"/>
        <v>1.0968019616691103</v>
      </c>
      <c r="S1256" s="1">
        <f t="shared" si="939"/>
        <v>1.0968017512461448</v>
      </c>
      <c r="T1256" s="1">
        <f t="shared" si="940"/>
        <v>0.97749035392163464</v>
      </c>
      <c r="U1256" s="1">
        <f t="shared" si="941"/>
        <v>1.672742961636039</v>
      </c>
      <c r="V1256" s="2">
        <f t="shared" si="970"/>
        <v>25.698353439934227</v>
      </c>
      <c r="W1256" s="1">
        <f>VLOOKUP(V1256,Graph!$D$3:$M$50,col)</f>
        <v>6.1000000000000004E-3</v>
      </c>
      <c r="X1256" s="1">
        <f>VLOOKUP(V1256,Graph!$D$3:$M$50,col+1)</f>
        <v>4.8999999999999998E-3</v>
      </c>
      <c r="Y1256" s="1">
        <f t="shared" si="942"/>
        <v>5.3E-3</v>
      </c>
      <c r="Z1256" s="1">
        <f t="shared" si="971"/>
        <v>0.64031666666666653</v>
      </c>
      <c r="AA1256" s="2">
        <f t="shared" si="943"/>
        <v>1.2496999999999725</v>
      </c>
      <c r="AB1256" s="1">
        <f t="shared" si="944"/>
        <v>5.3663015497173651E-2</v>
      </c>
      <c r="AC1256" s="1">
        <f t="shared" si="945"/>
        <v>1.0968017437767408</v>
      </c>
      <c r="AD1256" s="1">
        <f t="shared" si="946"/>
        <v>1.0968017435115982</v>
      </c>
      <c r="AE1256" s="1">
        <f t="shared" si="947"/>
        <v>1.0968017435021866</v>
      </c>
      <c r="AF1256" s="1">
        <f t="shared" si="948"/>
        <v>1.0968017435018527</v>
      </c>
      <c r="AG1256" s="1">
        <f t="shared" si="949"/>
        <v>0.97749035392163464</v>
      </c>
      <c r="AH1256" s="1">
        <f t="shared" si="950"/>
        <v>1.6727429498251445</v>
      </c>
      <c r="AI1256" s="2">
        <f t="shared" si="972"/>
        <v>25.698353379450623</v>
      </c>
      <c r="AJ1256" s="1">
        <f>VLOOKUP(AI1256,Graph!$D$3:$M$50,col)</f>
        <v>6.1000000000000004E-3</v>
      </c>
      <c r="AK1256" s="1">
        <f>VLOOKUP(AI1256,Graph!$D$3:$M$50,col+1)</f>
        <v>4.8999999999999998E-3</v>
      </c>
      <c r="AL1256" s="1">
        <f t="shared" si="951"/>
        <v>5.3E-3</v>
      </c>
      <c r="AM1256" s="1">
        <f t="shared" si="973"/>
        <v>0.64031666666666653</v>
      </c>
      <c r="AN1256" s="2">
        <f t="shared" si="952"/>
        <v>1.2496999999999725</v>
      </c>
      <c r="AO1256" s="1">
        <f t="shared" si="953"/>
        <v>5.3663015497173651E-2</v>
      </c>
      <c r="AP1256" s="1">
        <f t="shared" si="954"/>
        <v>1.0968017435018407</v>
      </c>
      <c r="AQ1256" s="1">
        <f t="shared" si="955"/>
        <v>1.0968017435018402</v>
      </c>
      <c r="AR1256" s="1">
        <f t="shared" si="956"/>
        <v>1.09680174350184</v>
      </c>
      <c r="AS1256" s="1">
        <f t="shared" si="957"/>
        <v>1.0968017435018405</v>
      </c>
      <c r="AT1256" s="1">
        <f t="shared" si="958"/>
        <v>0.97749035392163464</v>
      </c>
      <c r="AU1256" s="1">
        <f t="shared" si="959"/>
        <v>1.6727429498251256</v>
      </c>
      <c r="AV1256" s="2">
        <f t="shared" si="960"/>
        <v>1255</v>
      </c>
      <c r="AW1256" s="1">
        <f t="shared" si="961"/>
        <v>1672.7429498251256</v>
      </c>
      <c r="AX1256" s="1">
        <f t="shared" si="962"/>
        <v>0.97749035392163464</v>
      </c>
      <c r="AY1256" s="1">
        <f t="shared" si="963"/>
        <v>1.0968017435018405</v>
      </c>
      <c r="AZ1256" s="1">
        <f t="shared" si="964"/>
        <v>5.3E-3</v>
      </c>
      <c r="BA1256" s="1">
        <f t="shared" si="965"/>
        <v>25.698353379450623</v>
      </c>
    </row>
    <row r="1257" spans="1:53">
      <c r="A1257" s="2">
        <f t="shared" si="930"/>
        <v>1.2559999999999725</v>
      </c>
      <c r="B1257" s="1">
        <f t="shared" si="967"/>
        <v>1.3306109999999716</v>
      </c>
      <c r="C1257" s="1">
        <f t="shared" si="931"/>
        <v>5.5927327983418935E-2</v>
      </c>
      <c r="D1257" s="1">
        <f t="shared" si="968"/>
        <v>1.1017373170703246</v>
      </c>
      <c r="E1257" s="1">
        <f t="shared" si="976"/>
        <v>1.101803040030195</v>
      </c>
      <c r="F1257" s="1">
        <f t="shared" si="976"/>
        <v>1.1018055063502441</v>
      </c>
      <c r="G1257" s="1">
        <f t="shared" si="976"/>
        <v>1.1018055988730275</v>
      </c>
      <c r="H1257" s="1">
        <f t="shared" si="932"/>
        <v>1.7211251107818843</v>
      </c>
      <c r="I1257" s="1">
        <f t="shared" si="969"/>
        <v>25.943767345739058</v>
      </c>
      <c r="J1257" s="1">
        <f>VLOOKUP($I1257,Graph!$D$3:$M$50,col)</f>
        <v>6.1000000000000004E-3</v>
      </c>
      <c r="K1257" s="1">
        <f>VLOOKUP($I1257,Graph!$D$3:$M$50,col+1)</f>
        <v>4.8999999999999998E-3</v>
      </c>
      <c r="L1257" s="1">
        <f t="shared" si="933"/>
        <v>5.3E-3</v>
      </c>
      <c r="M1257" s="1">
        <f t="shared" si="975"/>
        <v>0.64031666666666653</v>
      </c>
      <c r="N1257" s="1">
        <f t="shared" si="934"/>
        <v>1.2506999999999724</v>
      </c>
      <c r="O1257" s="1">
        <f t="shared" si="935"/>
        <v>5.3664850069356944E-2</v>
      </c>
      <c r="P1257" s="1">
        <f t="shared" si="936"/>
        <v>1.0969790372486032</v>
      </c>
      <c r="Q1257" s="1">
        <f t="shared" si="937"/>
        <v>1.0968119053289902</v>
      </c>
      <c r="R1257" s="1">
        <f t="shared" si="938"/>
        <v>1.0968059774137304</v>
      </c>
      <c r="S1257" s="1">
        <f t="shared" si="939"/>
        <v>1.0968057669865479</v>
      </c>
      <c r="T1257" s="1">
        <f t="shared" si="940"/>
        <v>0.97749530482633162</v>
      </c>
      <c r="U1257" s="1">
        <f t="shared" si="941"/>
        <v>1.6747572684502587</v>
      </c>
      <c r="V1257" s="2">
        <f t="shared" si="970"/>
        <v>25.70866456870349</v>
      </c>
      <c r="W1257" s="1">
        <f>VLOOKUP(V1257,Graph!$D$3:$M$50,col)</f>
        <v>6.1000000000000004E-3</v>
      </c>
      <c r="X1257" s="1">
        <f>VLOOKUP(V1257,Graph!$D$3:$M$50,col+1)</f>
        <v>4.8999999999999998E-3</v>
      </c>
      <c r="Y1257" s="1">
        <f t="shared" si="942"/>
        <v>5.3E-3</v>
      </c>
      <c r="Z1257" s="1">
        <f t="shared" si="971"/>
        <v>0.64031666666666653</v>
      </c>
      <c r="AA1257" s="2">
        <f t="shared" si="943"/>
        <v>1.2506999999999724</v>
      </c>
      <c r="AB1257" s="1">
        <f t="shared" si="944"/>
        <v>5.3664850069356944E-2</v>
      </c>
      <c r="AC1257" s="1">
        <f t="shared" si="945"/>
        <v>1.0968057595166552</v>
      </c>
      <c r="AD1257" s="1">
        <f t="shared" si="946"/>
        <v>1.096805759251483</v>
      </c>
      <c r="AE1257" s="1">
        <f t="shared" si="947"/>
        <v>1.0968057592420699</v>
      </c>
      <c r="AF1257" s="1">
        <f t="shared" si="948"/>
        <v>1.0968057592417357</v>
      </c>
      <c r="AG1257" s="1">
        <f t="shared" si="949"/>
        <v>0.97749530482633162</v>
      </c>
      <c r="AH1257" s="1">
        <f t="shared" si="950"/>
        <v>1.6747572566243907</v>
      </c>
      <c r="AI1257" s="2">
        <f t="shared" si="972"/>
        <v>25.708664508191784</v>
      </c>
      <c r="AJ1257" s="1">
        <f>VLOOKUP(AI1257,Graph!$D$3:$M$50,col)</f>
        <v>6.1000000000000004E-3</v>
      </c>
      <c r="AK1257" s="1">
        <f>VLOOKUP(AI1257,Graph!$D$3:$M$50,col+1)</f>
        <v>4.8999999999999998E-3</v>
      </c>
      <c r="AL1257" s="1">
        <f t="shared" si="951"/>
        <v>5.3E-3</v>
      </c>
      <c r="AM1257" s="1">
        <f t="shared" si="973"/>
        <v>0.64031666666666653</v>
      </c>
      <c r="AN1257" s="2">
        <f t="shared" si="952"/>
        <v>1.2506999999999724</v>
      </c>
      <c r="AO1257" s="1">
        <f t="shared" si="953"/>
        <v>5.3664850069356944E-2</v>
      </c>
      <c r="AP1257" s="1">
        <f t="shared" si="954"/>
        <v>1.0968057592417237</v>
      </c>
      <c r="AQ1257" s="1">
        <f t="shared" si="955"/>
        <v>1.0968057592417233</v>
      </c>
      <c r="AR1257" s="1">
        <f t="shared" si="956"/>
        <v>1.0968057592417235</v>
      </c>
      <c r="AS1257" s="1">
        <f t="shared" si="957"/>
        <v>1.0968057592417233</v>
      </c>
      <c r="AT1257" s="1">
        <f t="shared" si="958"/>
        <v>0.97749530482633162</v>
      </c>
      <c r="AU1257" s="1">
        <f t="shared" si="959"/>
        <v>1.6747572566243716</v>
      </c>
      <c r="AV1257" s="2">
        <f t="shared" si="960"/>
        <v>1256</v>
      </c>
      <c r="AW1257" s="1">
        <f t="shared" si="961"/>
        <v>1674.7572566243716</v>
      </c>
      <c r="AX1257" s="1">
        <f t="shared" si="962"/>
        <v>0.97749530482633162</v>
      </c>
      <c r="AY1257" s="1">
        <f t="shared" si="963"/>
        <v>1.0968057592417233</v>
      </c>
      <c r="AZ1257" s="1">
        <f t="shared" si="964"/>
        <v>5.3E-3</v>
      </c>
      <c r="BA1257" s="1">
        <f t="shared" si="965"/>
        <v>25.708664508191784</v>
      </c>
    </row>
    <row r="1258" spans="1:53">
      <c r="A1258" s="2">
        <f t="shared" ref="A1258:A1321" si="977">A1257+0.001</f>
        <v>1.2569999999999724</v>
      </c>
      <c r="B1258" s="1">
        <f t="shared" si="967"/>
        <v>1.3316521666666381</v>
      </c>
      <c r="C1258" s="1">
        <f t="shared" ref="C1258:C1321" si="978">(4/27)*(b*A1258/B1258)^2</f>
        <v>5.5928859845045531E-2</v>
      </c>
      <c r="D1258" s="1">
        <f t="shared" si="968"/>
        <v>1.1017406020379081</v>
      </c>
      <c r="E1258" s="1">
        <f t="shared" si="976"/>
        <v>1.1018064527203202</v>
      </c>
      <c r="F1258" s="1">
        <f t="shared" si="976"/>
        <v>1.1018089239259512</v>
      </c>
      <c r="G1258" s="1">
        <f t="shared" si="976"/>
        <v>1.1018090166354368</v>
      </c>
      <c r="H1258" s="1">
        <f t="shared" ref="H1258:H1321" si="979">SQRT(gn*(2*A1258/3)^3)*G1258*b</f>
        <v>1.7231863489183505</v>
      </c>
      <c r="I1258" s="1">
        <f t="shared" si="969"/>
        <v>25.95412005990034</v>
      </c>
      <c r="J1258" s="1">
        <f>VLOOKUP($I1258,Graph!$D$3:$M$50,col)</f>
        <v>6.1000000000000004E-3</v>
      </c>
      <c r="K1258" s="1">
        <f>VLOOKUP($I1258,Graph!$D$3:$M$50,col+1)</f>
        <v>4.8999999999999998E-3</v>
      </c>
      <c r="L1258" s="1">
        <f t="shared" ref="L1258:L1321" si="980">J1258+Ratio*(K1258-J1258)</f>
        <v>5.3E-3</v>
      </c>
      <c r="M1258" s="1">
        <f t="shared" si="975"/>
        <v>0.64031666666666653</v>
      </c>
      <c r="N1258" s="1">
        <f t="shared" ref="N1258:N1321" si="981">A1258-L1258*L</f>
        <v>1.2516999999999723</v>
      </c>
      <c r="O1258" s="1">
        <f t="shared" ref="O1258:O1321" si="982">(4/27)*(M1258*N1258/B1258)^2</f>
        <v>5.3666681804065114E-2</v>
      </c>
      <c r="P1258" s="1">
        <f t="shared" ref="P1258:P1321" si="983">SQRT(G1258-(O1258*G1258-POWER(G1258,1/3)+1)/(O1258-POWER(G1258,-2/3)/3))</f>
        <v>1.0969830348697629</v>
      </c>
      <c r="Q1258" s="1">
        <f t="shared" ref="Q1258:Q1321" si="984">SQRT(P1258-(O1258*P1258-POWER(P1258,1/3)+1)/(O1258-POWER(P1258,-2/3)/3))</f>
        <v>1.0968159147738674</v>
      </c>
      <c r="R1258" s="1">
        <f t="shared" ref="R1258:R1321" si="985">SQRT(Q1258-(O1258*Q1258-POWER(Q1258,1/3)+1)/(O1258-POWER(Q1258,-2/3)/3))</f>
        <v>1.0968099870087773</v>
      </c>
      <c r="S1258" s="1">
        <f t="shared" ref="S1258:S1321" si="986">SQRT(R1258-(O1258*R1258-POWER(R1258,1/3)+1)/(O1258-POWER(R1258,-2/3)/3))</f>
        <v>1.096809776577389</v>
      </c>
      <c r="T1258" s="1">
        <f t="shared" ref="T1258:T1321" si="987">(M1258/b)*POWER(N1258/A1258,3/2)</f>
        <v>0.97750024786203304</v>
      </c>
      <c r="U1258" s="1">
        <f t="shared" ref="U1258:U1321" si="988">SQRT(gn*(2*A1258/3)^3)*S1258*T1258*b</f>
        <v>1.6767723835552022</v>
      </c>
      <c r="V1258" s="2">
        <f t="shared" si="970"/>
        <v>25.718971565631911</v>
      </c>
      <c r="W1258" s="1">
        <f>VLOOKUP(V1258,Graph!$D$3:$M$50,col)</f>
        <v>6.1000000000000004E-3</v>
      </c>
      <c r="X1258" s="1">
        <f>VLOOKUP(V1258,Graph!$D$3:$M$50,col+1)</f>
        <v>4.8999999999999998E-3</v>
      </c>
      <c r="Y1258" s="1">
        <f t="shared" ref="Y1258:Y1321" si="989">W1258+Ratio*(X1258-W1258)</f>
        <v>5.3E-3</v>
      </c>
      <c r="Z1258" s="1">
        <f t="shared" si="971"/>
        <v>0.64031666666666653</v>
      </c>
      <c r="AA1258" s="2">
        <f t="shared" ref="AA1258:AA1321" si="990">A1258-Y1258*L</f>
        <v>1.2516999999999723</v>
      </c>
      <c r="AB1258" s="1">
        <f t="shared" ref="AB1258:AB1321" si="991">(4/27)*(Z1258*AA1258/B1258)^2</f>
        <v>5.3666681804065114E-2</v>
      </c>
      <c r="AC1258" s="1">
        <f t="shared" ref="AC1258:AC1321" si="992">SQRT(S1258-(AB1258*S1258-POWER(S1258,1/3)+1)/(AB1258-POWER(S1258,-2/3)/3))</f>
        <v>1.0968097691070084</v>
      </c>
      <c r="AD1258" s="1">
        <f t="shared" ref="AD1258:AD1321" si="993">SQRT(AC1258-(AB1258*AC1258-POWER(AC1258,1/3)+1)/(AB1258-POWER(AC1258,-2/3)/3))</f>
        <v>1.0968097688418073</v>
      </c>
      <c r="AE1258" s="1">
        <f t="shared" ref="AE1258:AE1321" si="994">SQRT(AD1258-(AB1258*AD1258-POWER(AD1258,1/3)+1)/(AB1258-POWER(AD1258,-2/3)/3))</f>
        <v>1.0968097688323928</v>
      </c>
      <c r="AF1258" s="1">
        <f t="shared" ref="AF1258:AF1321" si="995">SQRT(AE1258-(AB1258*AE1258-POWER(AE1258,1/3)+1)/(AB1258-POWER(AE1258,-2/3)/3))</f>
        <v>1.0968097688320584</v>
      </c>
      <c r="AG1258" s="1">
        <f t="shared" ref="AG1258:AG1321" si="996">(Z1258/b)*POWER(AA1258/A1258,3/2)</f>
        <v>0.97750024786203304</v>
      </c>
      <c r="AH1258" s="1">
        <f t="shared" ref="AH1258:AH1321" si="997">SQRT(gn*(2*A1258/3)^3)*AF1258*AG1258*b</f>
        <v>1.6767723717143552</v>
      </c>
      <c r="AI1258" s="2">
        <f t="shared" si="972"/>
        <v>25.718971505092114</v>
      </c>
      <c r="AJ1258" s="1">
        <f>VLOOKUP(AI1258,Graph!$D$3:$M$50,col)</f>
        <v>6.1000000000000004E-3</v>
      </c>
      <c r="AK1258" s="1">
        <f>VLOOKUP(AI1258,Graph!$D$3:$M$50,col+1)</f>
        <v>4.8999999999999998E-3</v>
      </c>
      <c r="AL1258" s="1">
        <f t="shared" ref="AL1258:AL1321" si="998">AJ1258+Ratio*(AK1258-AJ1258)</f>
        <v>5.3E-3</v>
      </c>
      <c r="AM1258" s="1">
        <f t="shared" si="973"/>
        <v>0.64031666666666653</v>
      </c>
      <c r="AN1258" s="2">
        <f t="shared" ref="AN1258:AN1321" si="999">A1258-AL1258*L</f>
        <v>1.2516999999999723</v>
      </c>
      <c r="AO1258" s="1">
        <f t="shared" ref="AO1258:AO1321" si="1000">(4/27)*(AM1258*AN1258/B1258)^2</f>
        <v>5.3666681804065114E-2</v>
      </c>
      <c r="AP1258" s="1">
        <f t="shared" ref="AP1258:AP1321" si="1001">SQRT(AF1258-(AO1258*AF1258-POWER(AF1258,1/3)+1)/(AO1258-POWER(AF1258,-2/3)/3))</f>
        <v>1.0968097688320464</v>
      </c>
      <c r="AQ1258" s="1">
        <f t="shared" ref="AQ1258:AQ1321" si="1002">SQRT(AP1258-(AO1258*AP1258-POWER(AP1258,1/3)+1)/(AO1258-POWER(AP1258,-2/3)/3))</f>
        <v>1.0968097688320462</v>
      </c>
      <c r="AR1258" s="1">
        <f t="shared" ref="AR1258:AR1321" si="1003">SQRT(AQ1258-(AO1258*AQ1258-POWER(AQ1258,1/3)+1)/(AO1258-POWER(AQ1258,-2/3)/3))</f>
        <v>1.096809768832046</v>
      </c>
      <c r="AS1258" s="1">
        <f t="shared" ref="AS1258:AS1321" si="1004">SQRT(AR1258-(AO1258*AR1258-POWER(AR1258,1/3)+1)/(AO1258-POWER(AR1258,-2/3)/3))</f>
        <v>1.0968097688320462</v>
      </c>
      <c r="AT1258" s="1">
        <f t="shared" ref="AT1258:AT1321" si="1005">(AM1258/b)*POWER(AN1258/A1258,3/2)</f>
        <v>0.97750024786203304</v>
      </c>
      <c r="AU1258" s="1">
        <f t="shared" ref="AU1258:AU1321" si="1006">SQRT(gn*(2*A1258/3)^3)*AS1258*AT1258*b</f>
        <v>1.6767723717143368</v>
      </c>
      <c r="AV1258" s="2">
        <f t="shared" ref="AV1258:AV1321" si="1007">AV1257+1</f>
        <v>1257</v>
      </c>
      <c r="AW1258" s="1">
        <f t="shared" ref="AW1258:AW1321" si="1008">AU1258*1000</f>
        <v>1676.7723717143367</v>
      </c>
      <c r="AX1258" s="1">
        <f t="shared" ref="AX1258:AX1321" si="1009">AT1258</f>
        <v>0.97750024786203304</v>
      </c>
      <c r="AY1258" s="1">
        <f t="shared" ref="AY1258:AY1321" si="1010">AS1258</f>
        <v>1.0968097688320462</v>
      </c>
      <c r="AZ1258" s="1">
        <f t="shared" ref="AZ1258:AZ1321" si="1011">AL1258</f>
        <v>5.3E-3</v>
      </c>
      <c r="BA1258" s="1">
        <f t="shared" ref="BA1258:BA1321" si="1012">AI1258</f>
        <v>25.718971505092114</v>
      </c>
    </row>
    <row r="1259" spans="1:53">
      <c r="A1259" s="2">
        <f t="shared" si="977"/>
        <v>1.2579999999999723</v>
      </c>
      <c r="B1259" s="1">
        <f t="shared" si="967"/>
        <v>1.3326933333333046</v>
      </c>
      <c r="C1259" s="1">
        <f t="shared" si="978"/>
        <v>5.5930389334067916E-2</v>
      </c>
      <c r="D1259" s="1">
        <f t="shared" si="968"/>
        <v>1.1017438819469274</v>
      </c>
      <c r="E1259" s="1">
        <f t="shared" si="976"/>
        <v>1.1018098601682327</v>
      </c>
      <c r="F1259" s="1">
        <f t="shared" si="976"/>
        <v>1.1018123362527703</v>
      </c>
      <c r="G1259" s="1">
        <f t="shared" si="976"/>
        <v>1.1018124291487166</v>
      </c>
      <c r="H1259" s="1">
        <f t="shared" si="979"/>
        <v>1.7252484095356071</v>
      </c>
      <c r="I1259" s="1">
        <f t="shared" si="969"/>
        <v>25.964468647585161</v>
      </c>
      <c r="J1259" s="1">
        <f>VLOOKUP($I1259,Graph!$D$3:$M$50,col)</f>
        <v>6.1000000000000004E-3</v>
      </c>
      <c r="K1259" s="1">
        <f>VLOOKUP($I1259,Graph!$D$3:$M$50,col+1)</f>
        <v>4.8999999999999998E-3</v>
      </c>
      <c r="L1259" s="1">
        <f t="shared" si="980"/>
        <v>5.3E-3</v>
      </c>
      <c r="M1259" s="1">
        <f t="shared" si="975"/>
        <v>0.64031666666666653</v>
      </c>
      <c r="N1259" s="1">
        <f t="shared" si="981"/>
        <v>1.2526999999999722</v>
      </c>
      <c r="O1259" s="1">
        <f t="shared" si="982"/>
        <v>5.3668510707875178E-2</v>
      </c>
      <c r="P1259" s="1">
        <f t="shared" si="983"/>
        <v>1.096987026371179</v>
      </c>
      <c r="Q1259" s="1">
        <f t="shared" si="984"/>
        <v>1.0968199180833911</v>
      </c>
      <c r="R1259" s="1">
        <f t="shared" si="985"/>
        <v>1.0968139904683651</v>
      </c>
      <c r="S1259" s="1">
        <f t="shared" si="986"/>
        <v>1.0968137800327824</v>
      </c>
      <c r="T1259" s="1">
        <f t="shared" si="987"/>
        <v>0.97750518304748424</v>
      </c>
      <c r="U1259" s="1">
        <f t="shared" si="988"/>
        <v>1.6787883066266633</v>
      </c>
      <c r="V1259" s="2">
        <f t="shared" si="970"/>
        <v>25.729274435680345</v>
      </c>
      <c r="W1259" s="1">
        <f>VLOOKUP(V1259,Graph!$D$3:$M$50,col)</f>
        <v>6.1000000000000004E-3</v>
      </c>
      <c r="X1259" s="1">
        <f>VLOOKUP(V1259,Graph!$D$3:$M$50,col+1)</f>
        <v>4.8999999999999998E-3</v>
      </c>
      <c r="Y1259" s="1">
        <f t="shared" si="989"/>
        <v>5.3E-3</v>
      </c>
      <c r="Z1259" s="1">
        <f t="shared" si="971"/>
        <v>0.64031666666666653</v>
      </c>
      <c r="AA1259" s="2">
        <f t="shared" si="990"/>
        <v>1.2526999999999722</v>
      </c>
      <c r="AB1259" s="1">
        <f t="shared" si="991"/>
        <v>5.3668510707875178E-2</v>
      </c>
      <c r="AC1259" s="1">
        <f t="shared" si="992"/>
        <v>1.0968137725619149</v>
      </c>
      <c r="AD1259" s="1">
        <f t="shared" si="993"/>
        <v>1.0968137722966846</v>
      </c>
      <c r="AE1259" s="1">
        <f t="shared" si="994"/>
        <v>1.0968137722872684</v>
      </c>
      <c r="AF1259" s="1">
        <f t="shared" si="995"/>
        <v>1.0968137722869342</v>
      </c>
      <c r="AG1259" s="1">
        <f t="shared" si="996"/>
        <v>0.97750518304748424</v>
      </c>
      <c r="AH1259" s="1">
        <f t="shared" si="997"/>
        <v>1.6787882947708321</v>
      </c>
      <c r="AI1259" s="2">
        <f t="shared" si="972"/>
        <v>25.729274375112468</v>
      </c>
      <c r="AJ1259" s="1">
        <f>VLOOKUP(AI1259,Graph!$D$3:$M$50,col)</f>
        <v>6.1000000000000004E-3</v>
      </c>
      <c r="AK1259" s="1">
        <f>VLOOKUP(AI1259,Graph!$D$3:$M$50,col+1)</f>
        <v>4.8999999999999998E-3</v>
      </c>
      <c r="AL1259" s="1">
        <f t="shared" si="998"/>
        <v>5.3E-3</v>
      </c>
      <c r="AM1259" s="1">
        <f t="shared" si="973"/>
        <v>0.64031666666666653</v>
      </c>
      <c r="AN1259" s="2">
        <f t="shared" si="999"/>
        <v>1.2526999999999722</v>
      </c>
      <c r="AO1259" s="1">
        <f t="shared" si="1000"/>
        <v>5.3668510707875178E-2</v>
      </c>
      <c r="AP1259" s="1">
        <f t="shared" si="1001"/>
        <v>1.0968137722869225</v>
      </c>
      <c r="AQ1259" s="1">
        <f t="shared" si="1002"/>
        <v>1.0968137722869216</v>
      </c>
      <c r="AR1259" s="1">
        <f t="shared" si="1003"/>
        <v>1.096813772286922</v>
      </c>
      <c r="AS1259" s="1">
        <f t="shared" si="1004"/>
        <v>1.0968137722869218</v>
      </c>
      <c r="AT1259" s="1">
        <f t="shared" si="1005"/>
        <v>0.97750518304748424</v>
      </c>
      <c r="AU1259" s="1">
        <f t="shared" si="1006"/>
        <v>1.678788294770813</v>
      </c>
      <c r="AV1259" s="2">
        <f t="shared" si="1007"/>
        <v>1258</v>
      </c>
      <c r="AW1259" s="1">
        <f t="shared" si="1008"/>
        <v>1678.7882947708131</v>
      </c>
      <c r="AX1259" s="1">
        <f t="shared" si="1009"/>
        <v>0.97750518304748424</v>
      </c>
      <c r="AY1259" s="1">
        <f t="shared" si="1010"/>
        <v>1.0968137722869218</v>
      </c>
      <c r="AZ1259" s="1">
        <f t="shared" si="1011"/>
        <v>5.3E-3</v>
      </c>
      <c r="BA1259" s="1">
        <f t="shared" si="1012"/>
        <v>25.729274375112468</v>
      </c>
    </row>
    <row r="1260" spans="1:53">
      <c r="A1260" s="2">
        <f t="shared" si="977"/>
        <v>1.2589999999999721</v>
      </c>
      <c r="B1260" s="1">
        <f t="shared" si="967"/>
        <v>1.3337344999999712</v>
      </c>
      <c r="C1260" s="1">
        <f t="shared" si="978"/>
        <v>5.5931916455993561E-2</v>
      </c>
      <c r="D1260" s="1">
        <f t="shared" si="968"/>
        <v>1.1017471568090571</v>
      </c>
      <c r="E1260" s="1">
        <f t="shared" si="976"/>
        <v>1.1018132623860004</v>
      </c>
      <c r="F1260" s="1">
        <f t="shared" si="976"/>
        <v>1.1018157433427849</v>
      </c>
      <c r="G1260" s="1">
        <f t="shared" si="976"/>
        <v>1.1018158364249495</v>
      </c>
      <c r="H1260" s="1">
        <f t="shared" si="979"/>
        <v>1.7273112923056364</v>
      </c>
      <c r="I1260" s="1">
        <f t="shared" si="969"/>
        <v>25.974813113722316</v>
      </c>
      <c r="J1260" s="1">
        <f>VLOOKUP($I1260,Graph!$D$3:$M$50,col)</f>
        <v>6.1000000000000004E-3</v>
      </c>
      <c r="K1260" s="1">
        <f>VLOOKUP($I1260,Graph!$D$3:$M$50,col+1)</f>
        <v>4.8999999999999998E-3</v>
      </c>
      <c r="L1260" s="1">
        <f t="shared" si="980"/>
        <v>5.3E-3</v>
      </c>
      <c r="M1260" s="1">
        <f t="shared" si="975"/>
        <v>0.64031666666666653</v>
      </c>
      <c r="N1260" s="1">
        <f t="shared" si="981"/>
        <v>1.2536999999999721</v>
      </c>
      <c r="O1260" s="1">
        <f t="shared" si="982"/>
        <v>5.367033678734396E-2</v>
      </c>
      <c r="P1260" s="1">
        <f t="shared" si="983"/>
        <v>1.0969910117668933</v>
      </c>
      <c r="Q1260" s="1">
        <f t="shared" si="984"/>
        <v>1.0968239152716326</v>
      </c>
      <c r="R1260" s="1">
        <f t="shared" si="985"/>
        <v>1.0968179878065649</v>
      </c>
      <c r="S1260" s="1">
        <f t="shared" si="986"/>
        <v>1.0968177773667984</v>
      </c>
      <c r="T1260" s="1">
        <f t="shared" si="987"/>
        <v>0.97751011040137148</v>
      </c>
      <c r="U1260" s="1">
        <f t="shared" si="988"/>
        <v>1.680805037340825</v>
      </c>
      <c r="V1260" s="2">
        <f t="shared" si="970"/>
        <v>25.739573183799735</v>
      </c>
      <c r="W1260" s="1">
        <f>VLOOKUP(V1260,Graph!$D$3:$M$50,col)</f>
        <v>6.1000000000000004E-3</v>
      </c>
      <c r="X1260" s="1">
        <f>VLOOKUP(V1260,Graph!$D$3:$M$50,col+1)</f>
        <v>4.8999999999999998E-3</v>
      </c>
      <c r="Y1260" s="1">
        <f t="shared" si="989"/>
        <v>5.3E-3</v>
      </c>
      <c r="Z1260" s="1">
        <f t="shared" si="971"/>
        <v>0.64031666666666653</v>
      </c>
      <c r="AA1260" s="2">
        <f t="shared" si="990"/>
        <v>1.2536999999999721</v>
      </c>
      <c r="AB1260" s="1">
        <f t="shared" si="991"/>
        <v>5.367033678734396E-2</v>
      </c>
      <c r="AC1260" s="1">
        <f t="shared" si="992"/>
        <v>1.0968177698954451</v>
      </c>
      <c r="AD1260" s="1">
        <f t="shared" si="993"/>
        <v>1.0968177696301855</v>
      </c>
      <c r="AE1260" s="1">
        <f t="shared" si="994"/>
        <v>1.0968177696207677</v>
      </c>
      <c r="AF1260" s="1">
        <f t="shared" si="995"/>
        <v>1.0968177696204335</v>
      </c>
      <c r="AG1260" s="1">
        <f t="shared" si="996"/>
        <v>0.97751011040137148</v>
      </c>
      <c r="AH1260" s="1">
        <f t="shared" si="997"/>
        <v>1.6808050254700022</v>
      </c>
      <c r="AI1260" s="2">
        <f t="shared" si="972"/>
        <v>25.739573123203787</v>
      </c>
      <c r="AJ1260" s="1">
        <f>VLOOKUP(AI1260,Graph!$D$3:$M$50,col)</f>
        <v>6.1000000000000004E-3</v>
      </c>
      <c r="AK1260" s="1">
        <f>VLOOKUP(AI1260,Graph!$D$3:$M$50,col+1)</f>
        <v>4.8999999999999998E-3</v>
      </c>
      <c r="AL1260" s="1">
        <f t="shared" si="998"/>
        <v>5.3E-3</v>
      </c>
      <c r="AM1260" s="1">
        <f t="shared" si="973"/>
        <v>0.64031666666666653</v>
      </c>
      <c r="AN1260" s="2">
        <f t="shared" si="999"/>
        <v>1.2536999999999721</v>
      </c>
      <c r="AO1260" s="1">
        <f t="shared" si="1000"/>
        <v>5.367033678734396E-2</v>
      </c>
      <c r="AP1260" s="1">
        <f t="shared" si="1001"/>
        <v>1.0968177696204215</v>
      </c>
      <c r="AQ1260" s="1">
        <f t="shared" si="1002"/>
        <v>1.0968177696204211</v>
      </c>
      <c r="AR1260" s="1">
        <f t="shared" si="1003"/>
        <v>1.0968177696204213</v>
      </c>
      <c r="AS1260" s="1">
        <f t="shared" si="1004"/>
        <v>1.0968177696204215</v>
      </c>
      <c r="AT1260" s="1">
        <f t="shared" si="1005"/>
        <v>0.97751011040137148</v>
      </c>
      <c r="AU1260" s="1">
        <f t="shared" si="1006"/>
        <v>1.680805025469984</v>
      </c>
      <c r="AV1260" s="2">
        <f t="shared" si="1007"/>
        <v>1259</v>
      </c>
      <c r="AW1260" s="1">
        <f t="shared" si="1008"/>
        <v>1680.805025469984</v>
      </c>
      <c r="AX1260" s="1">
        <f t="shared" si="1009"/>
        <v>0.97751011040137148</v>
      </c>
      <c r="AY1260" s="1">
        <f t="shared" si="1010"/>
        <v>1.0968177696204215</v>
      </c>
      <c r="AZ1260" s="1">
        <f t="shared" si="1011"/>
        <v>5.3E-3</v>
      </c>
      <c r="BA1260" s="1">
        <f t="shared" si="1012"/>
        <v>25.739573123203787</v>
      </c>
    </row>
    <row r="1261" spans="1:53">
      <c r="A1261" s="2">
        <f t="shared" si="977"/>
        <v>1.259999999999972</v>
      </c>
      <c r="B1261" s="1">
        <f t="shared" si="967"/>
        <v>1.3347756666666377</v>
      </c>
      <c r="C1261" s="1">
        <f t="shared" si="978"/>
        <v>5.5933441216312899E-2</v>
      </c>
      <c r="D1261" s="1">
        <f t="shared" si="968"/>
        <v>1.1017504266359361</v>
      </c>
      <c r="E1261" s="1">
        <f t="shared" ref="E1261:G1280" si="1013">SQRT(D1261-($C1261*D1261-POWER(D1261,1/3)+1)/($C1261-POWER(D1261,-2/3)/3))</f>
        <v>1.1018166593856566</v>
      </c>
      <c r="F1261" s="1">
        <f t="shared" si="1013"/>
        <v>1.1018191452080388</v>
      </c>
      <c r="G1261" s="1">
        <f t="shared" si="1013"/>
        <v>1.1018192384761809</v>
      </c>
      <c r="H1261" s="1">
        <f t="shared" si="979"/>
        <v>1.7293749969008148</v>
      </c>
      <c r="I1261" s="1">
        <f t="shared" si="969"/>
        <v>25.985153463230791</v>
      </c>
      <c r="J1261" s="1">
        <f>VLOOKUP($I1261,Graph!$D$3:$M$50,col)</f>
        <v>6.1000000000000004E-3</v>
      </c>
      <c r="K1261" s="1">
        <f>VLOOKUP($I1261,Graph!$D$3:$M$50,col+1)</f>
        <v>4.8999999999999998E-3</v>
      </c>
      <c r="L1261" s="1">
        <f t="shared" si="980"/>
        <v>5.3E-3</v>
      </c>
      <c r="M1261" s="1">
        <f t="shared" si="975"/>
        <v>0.64031666666666653</v>
      </c>
      <c r="N1261" s="1">
        <f t="shared" si="981"/>
        <v>1.2546999999999719</v>
      </c>
      <c r="O1261" s="1">
        <f t="shared" si="982"/>
        <v>5.3672160049007954E-2</v>
      </c>
      <c r="P1261" s="1">
        <f t="shared" si="983"/>
        <v>1.0969949910709029</v>
      </c>
      <c r="Q1261" s="1">
        <f t="shared" si="984"/>
        <v>1.0968279063526183</v>
      </c>
      <c r="R1261" s="1">
        <f t="shared" si="985"/>
        <v>1.0968219790374034</v>
      </c>
      <c r="S1261" s="1">
        <f t="shared" si="986"/>
        <v>1.0968217685934651</v>
      </c>
      <c r="T1261" s="1">
        <f t="shared" si="987"/>
        <v>0.97751502994232142</v>
      </c>
      <c r="U1261" s="1">
        <f t="shared" si="988"/>
        <v>1.6828225753742589</v>
      </c>
      <c r="V1261" s="2">
        <f t="shared" si="970"/>
        <v>25.749867814931132</v>
      </c>
      <c r="W1261" s="1">
        <f>VLOOKUP(V1261,Graph!$D$3:$M$50,col)</f>
        <v>6.1000000000000004E-3</v>
      </c>
      <c r="X1261" s="1">
        <f>VLOOKUP(V1261,Graph!$D$3:$M$50,col+1)</f>
        <v>4.8999999999999998E-3</v>
      </c>
      <c r="Y1261" s="1">
        <f t="shared" si="989"/>
        <v>5.3E-3</v>
      </c>
      <c r="Z1261" s="1">
        <f t="shared" si="971"/>
        <v>0.64031666666666653</v>
      </c>
      <c r="AA1261" s="2">
        <f t="shared" si="990"/>
        <v>1.2546999999999719</v>
      </c>
      <c r="AB1261" s="1">
        <f t="shared" si="991"/>
        <v>5.3672160049007954E-2</v>
      </c>
      <c r="AC1261" s="1">
        <f t="shared" si="992"/>
        <v>1.0968217611216262</v>
      </c>
      <c r="AD1261" s="1">
        <f t="shared" si="993"/>
        <v>1.0968217608563373</v>
      </c>
      <c r="AE1261" s="1">
        <f t="shared" si="994"/>
        <v>1.0968217608469184</v>
      </c>
      <c r="AF1261" s="1">
        <f t="shared" si="995"/>
        <v>1.096821760846584</v>
      </c>
      <c r="AG1261" s="1">
        <f t="shared" si="996"/>
        <v>0.97751502994232142</v>
      </c>
      <c r="AH1261" s="1">
        <f t="shared" si="997"/>
        <v>1.6828225634884388</v>
      </c>
      <c r="AI1261" s="2">
        <f t="shared" si="972"/>
        <v>25.749867754307139</v>
      </c>
      <c r="AJ1261" s="1">
        <f>VLOOKUP(AI1261,Graph!$D$3:$M$50,col)</f>
        <v>6.1000000000000004E-3</v>
      </c>
      <c r="AK1261" s="1">
        <f>VLOOKUP(AI1261,Graph!$D$3:$M$50,col+1)</f>
        <v>4.8999999999999998E-3</v>
      </c>
      <c r="AL1261" s="1">
        <f t="shared" si="998"/>
        <v>5.3E-3</v>
      </c>
      <c r="AM1261" s="1">
        <f t="shared" si="973"/>
        <v>0.64031666666666653</v>
      </c>
      <c r="AN1261" s="2">
        <f t="shared" si="999"/>
        <v>1.2546999999999719</v>
      </c>
      <c r="AO1261" s="1">
        <f t="shared" si="1000"/>
        <v>5.3672160049007954E-2</v>
      </c>
      <c r="AP1261" s="1">
        <f t="shared" si="1001"/>
        <v>1.096821760846572</v>
      </c>
      <c r="AQ1261" s="1">
        <f t="shared" si="1002"/>
        <v>1.0968217608465718</v>
      </c>
      <c r="AR1261" s="1">
        <f t="shared" si="1003"/>
        <v>1.0968217608465716</v>
      </c>
      <c r="AS1261" s="1">
        <f t="shared" si="1004"/>
        <v>1.0968217608465713</v>
      </c>
      <c r="AT1261" s="1">
        <f t="shared" si="1005"/>
        <v>0.97751502994232142</v>
      </c>
      <c r="AU1261" s="1">
        <f t="shared" si="1006"/>
        <v>1.6828225634884193</v>
      </c>
      <c r="AV1261" s="2">
        <f t="shared" si="1007"/>
        <v>1260</v>
      </c>
      <c r="AW1261" s="1">
        <f t="shared" si="1008"/>
        <v>1682.8225634884193</v>
      </c>
      <c r="AX1261" s="1">
        <f t="shared" si="1009"/>
        <v>0.97751502994232142</v>
      </c>
      <c r="AY1261" s="1">
        <f t="shared" si="1010"/>
        <v>1.0968217608465713</v>
      </c>
      <c r="AZ1261" s="1">
        <f t="shared" si="1011"/>
        <v>5.3E-3</v>
      </c>
      <c r="BA1261" s="1">
        <f t="shared" si="1012"/>
        <v>25.749867754307139</v>
      </c>
    </row>
    <row r="1262" spans="1:53">
      <c r="A1262" s="2">
        <f t="shared" si="977"/>
        <v>1.2609999999999719</v>
      </c>
      <c r="B1262" s="1">
        <f t="shared" si="967"/>
        <v>1.3358168333333043</v>
      </c>
      <c r="C1262" s="1">
        <f t="shared" si="978"/>
        <v>5.593496362049942E-2</v>
      </c>
      <c r="D1262" s="1">
        <f t="shared" si="968"/>
        <v>1.1017536914391677</v>
      </c>
      <c r="E1262" s="1">
        <f t="shared" si="1013"/>
        <v>1.1018200511791947</v>
      </c>
      <c r="F1262" s="1">
        <f t="shared" si="1013"/>
        <v>1.1018225418605414</v>
      </c>
      <c r="G1262" s="1">
        <f t="shared" si="1013"/>
        <v>1.1018226353144203</v>
      </c>
      <c r="H1262" s="1">
        <f t="shared" si="979"/>
        <v>1.7314395229939097</v>
      </c>
      <c r="I1262" s="1">
        <f t="shared" si="969"/>
        <v>25.995489701019803</v>
      </c>
      <c r="J1262" s="1">
        <f>VLOOKUP($I1262,Graph!$D$3:$M$50,col)</f>
        <v>6.1000000000000004E-3</v>
      </c>
      <c r="K1262" s="1">
        <f>VLOOKUP($I1262,Graph!$D$3:$M$50,col+1)</f>
        <v>4.8999999999999998E-3</v>
      </c>
      <c r="L1262" s="1">
        <f t="shared" si="980"/>
        <v>5.3E-3</v>
      </c>
      <c r="M1262" s="1">
        <f t="shared" si="975"/>
        <v>0.64031666666666653</v>
      </c>
      <c r="N1262" s="1">
        <f t="shared" si="981"/>
        <v>1.2556999999999718</v>
      </c>
      <c r="O1262" s="1">
        <f t="shared" si="982"/>
        <v>5.3673980499383503E-2</v>
      </c>
      <c r="P1262" s="1">
        <f t="shared" si="983"/>
        <v>1.096998964297162</v>
      </c>
      <c r="Q1262" s="1">
        <f t="shared" si="984"/>
        <v>1.0968318913403339</v>
      </c>
      <c r="R1262" s="1">
        <f t="shared" si="985"/>
        <v>1.0968259641748652</v>
      </c>
      <c r="S1262" s="1">
        <f t="shared" si="986"/>
        <v>1.0968257537267658</v>
      </c>
      <c r="T1262" s="1">
        <f t="shared" si="987"/>
        <v>0.97751994168890188</v>
      </c>
      <c r="U1262" s="1">
        <f t="shared" si="988"/>
        <v>1.684840920403925</v>
      </c>
      <c r="V1262" s="2">
        <f t="shared" si="970"/>
        <v>25.760158334005759</v>
      </c>
      <c r="W1262" s="1">
        <f>VLOOKUP(V1262,Graph!$D$3:$M$50,col)</f>
        <v>6.1000000000000004E-3</v>
      </c>
      <c r="X1262" s="1">
        <f>VLOOKUP(V1262,Graph!$D$3:$M$50,col+1)</f>
        <v>4.8999999999999998E-3</v>
      </c>
      <c r="Y1262" s="1">
        <f t="shared" si="989"/>
        <v>5.3E-3</v>
      </c>
      <c r="Z1262" s="1">
        <f t="shared" si="971"/>
        <v>0.64031666666666653</v>
      </c>
      <c r="AA1262" s="2">
        <f t="shared" si="990"/>
        <v>1.2556999999999718</v>
      </c>
      <c r="AB1262" s="1">
        <f t="shared" si="991"/>
        <v>5.3673980499383503E-2</v>
      </c>
      <c r="AC1262" s="1">
        <f t="shared" si="992"/>
        <v>1.0968257462544431</v>
      </c>
      <c r="AD1262" s="1">
        <f t="shared" si="993"/>
        <v>1.0968257459891251</v>
      </c>
      <c r="AE1262" s="1">
        <f t="shared" si="994"/>
        <v>1.0968257459797044</v>
      </c>
      <c r="AF1262" s="1">
        <f t="shared" si="995"/>
        <v>1.09682574597937</v>
      </c>
      <c r="AG1262" s="1">
        <f t="shared" si="996"/>
        <v>0.97751994168890188</v>
      </c>
      <c r="AH1262" s="1">
        <f t="shared" si="997"/>
        <v>1.6848409085031018</v>
      </c>
      <c r="AI1262" s="2">
        <f t="shared" si="972"/>
        <v>25.760158273353721</v>
      </c>
      <c r="AJ1262" s="1">
        <f>VLOOKUP(AI1262,Graph!$D$3:$M$50,col)</f>
        <v>6.1000000000000004E-3</v>
      </c>
      <c r="AK1262" s="1">
        <f>VLOOKUP(AI1262,Graph!$D$3:$M$50,col+1)</f>
        <v>4.8999999999999998E-3</v>
      </c>
      <c r="AL1262" s="1">
        <f t="shared" si="998"/>
        <v>5.3E-3</v>
      </c>
      <c r="AM1262" s="1">
        <f t="shared" si="973"/>
        <v>0.64031666666666653</v>
      </c>
      <c r="AN1262" s="2">
        <f t="shared" si="999"/>
        <v>1.2556999999999718</v>
      </c>
      <c r="AO1262" s="1">
        <f t="shared" si="1000"/>
        <v>5.3673980499383503E-2</v>
      </c>
      <c r="AP1262" s="1">
        <f t="shared" si="1001"/>
        <v>1.096825745979358</v>
      </c>
      <c r="AQ1262" s="1">
        <f t="shared" si="1002"/>
        <v>1.0968257459793576</v>
      </c>
      <c r="AR1262" s="1">
        <f t="shared" si="1003"/>
        <v>1.0968257459793578</v>
      </c>
      <c r="AS1262" s="1">
        <f t="shared" si="1004"/>
        <v>1.096825745979358</v>
      </c>
      <c r="AT1262" s="1">
        <f t="shared" si="1005"/>
        <v>0.97751994168890188</v>
      </c>
      <c r="AU1262" s="1">
        <f t="shared" si="1006"/>
        <v>1.6848409085030833</v>
      </c>
      <c r="AV1262" s="2">
        <f t="shared" si="1007"/>
        <v>1261</v>
      </c>
      <c r="AW1262" s="1">
        <f t="shared" si="1008"/>
        <v>1684.8409085030833</v>
      </c>
      <c r="AX1262" s="1">
        <f t="shared" si="1009"/>
        <v>0.97751994168890188</v>
      </c>
      <c r="AY1262" s="1">
        <f t="shared" si="1010"/>
        <v>1.096825745979358</v>
      </c>
      <c r="AZ1262" s="1">
        <f t="shared" si="1011"/>
        <v>5.3E-3</v>
      </c>
      <c r="BA1262" s="1">
        <f t="shared" si="1012"/>
        <v>25.760158273353721</v>
      </c>
    </row>
    <row r="1263" spans="1:53">
      <c r="A1263" s="2">
        <f t="shared" si="977"/>
        <v>1.2619999999999718</v>
      </c>
      <c r="B1263" s="1">
        <f t="shared" si="967"/>
        <v>1.3368579999999708</v>
      </c>
      <c r="C1263" s="1">
        <f t="shared" si="978"/>
        <v>5.5936483674009697E-2</v>
      </c>
      <c r="D1263" s="1">
        <f t="shared" si="968"/>
        <v>1.1017569512303189</v>
      </c>
      <c r="E1263" s="1">
        <f t="shared" si="1013"/>
        <v>1.1018234377785734</v>
      </c>
      <c r="F1263" s="1">
        <f t="shared" si="1013"/>
        <v>1.101825933312264</v>
      </c>
      <c r="G1263" s="1">
        <f t="shared" si="1013"/>
        <v>1.1018260269516391</v>
      </c>
      <c r="H1263" s="1">
        <f t="shared" si="979"/>
        <v>1.7335048702580786</v>
      </c>
      <c r="I1263" s="1">
        <f t="shared" si="969"/>
        <v>26.005821831988829</v>
      </c>
      <c r="J1263" s="1">
        <f>VLOOKUP($I1263,Graph!$D$3:$M$50,col)</f>
        <v>6.1999999999999998E-3</v>
      </c>
      <c r="K1263" s="1">
        <f>VLOOKUP($I1263,Graph!$D$3:$M$50,col+1)</f>
        <v>5.0000000000000001E-3</v>
      </c>
      <c r="L1263" s="1">
        <f t="shared" si="980"/>
        <v>5.4000000000000003E-3</v>
      </c>
      <c r="M1263" s="1">
        <f t="shared" si="975"/>
        <v>0.64011666666666656</v>
      </c>
      <c r="N1263" s="1">
        <f t="shared" si="981"/>
        <v>1.2565999999999717</v>
      </c>
      <c r="O1263" s="1">
        <f t="shared" si="982"/>
        <v>5.3633735932864336E-2</v>
      </c>
      <c r="P1263" s="1">
        <f t="shared" si="983"/>
        <v>1.0969137923319627</v>
      </c>
      <c r="Q1263" s="1">
        <f t="shared" si="984"/>
        <v>1.096743903477059</v>
      </c>
      <c r="R1263" s="1">
        <f t="shared" si="985"/>
        <v>1.0967378825035854</v>
      </c>
      <c r="S1263" s="1">
        <f t="shared" si="986"/>
        <v>1.0967376689376533</v>
      </c>
      <c r="T1263" s="1">
        <f t="shared" si="987"/>
        <v>0.97710288139237012</v>
      </c>
      <c r="U1263" s="1">
        <f t="shared" si="988"/>
        <v>1.6859903842255668</v>
      </c>
      <c r="V1263" s="2">
        <f t="shared" si="970"/>
        <v>25.766015195318559</v>
      </c>
      <c r="W1263" s="1">
        <f>VLOOKUP(V1263,Graph!$D$3:$M$50,col)</f>
        <v>6.1000000000000004E-3</v>
      </c>
      <c r="X1263" s="1">
        <f>VLOOKUP(V1263,Graph!$D$3:$M$50,col+1)</f>
        <v>4.8999999999999998E-3</v>
      </c>
      <c r="Y1263" s="1">
        <f t="shared" si="989"/>
        <v>5.3E-3</v>
      </c>
      <c r="Z1263" s="1">
        <f t="shared" si="971"/>
        <v>0.64031666666666653</v>
      </c>
      <c r="AA1263" s="2">
        <f t="shared" si="990"/>
        <v>1.2566999999999717</v>
      </c>
      <c r="AB1263" s="1">
        <f t="shared" si="991"/>
        <v>5.3675798144966938E-2</v>
      </c>
      <c r="AC1263" s="1">
        <f t="shared" si="992"/>
        <v>1.0968264548422912</v>
      </c>
      <c r="AD1263" s="1">
        <f t="shared" si="993"/>
        <v>1.0968296089118188</v>
      </c>
      <c r="AE1263" s="1">
        <f t="shared" si="994"/>
        <v>1.0968297209094564</v>
      </c>
      <c r="AF1263" s="1">
        <f t="shared" si="995"/>
        <v>1.0968297248863115</v>
      </c>
      <c r="AG1263" s="1">
        <f t="shared" si="996"/>
        <v>0.97752484565962228</v>
      </c>
      <c r="AH1263" s="1">
        <f t="shared" si="997"/>
        <v>1.6868600599661505</v>
      </c>
      <c r="AI1263" s="2">
        <f t="shared" si="972"/>
        <v>25.770444684118139</v>
      </c>
      <c r="AJ1263" s="1">
        <f>VLOOKUP(AI1263,Graph!$D$3:$M$50,col)</f>
        <v>6.1000000000000004E-3</v>
      </c>
      <c r="AK1263" s="1">
        <f>VLOOKUP(AI1263,Graph!$D$3:$M$50,col+1)</f>
        <v>4.8999999999999998E-3</v>
      </c>
      <c r="AL1263" s="1">
        <f t="shared" si="998"/>
        <v>5.3E-3</v>
      </c>
      <c r="AM1263" s="1">
        <f t="shared" si="973"/>
        <v>0.64031666666666653</v>
      </c>
      <c r="AN1263" s="2">
        <f t="shared" si="999"/>
        <v>1.2566999999999717</v>
      </c>
      <c r="AO1263" s="1">
        <f t="shared" si="1000"/>
        <v>5.3675798144966938E-2</v>
      </c>
      <c r="AP1263" s="1">
        <f t="shared" si="1001"/>
        <v>1.0968297250275227</v>
      </c>
      <c r="AQ1263" s="1">
        <f t="shared" si="1002"/>
        <v>1.0968297250325367</v>
      </c>
      <c r="AR1263" s="1">
        <f t="shared" si="1003"/>
        <v>1.096829725032715</v>
      </c>
      <c r="AS1263" s="1">
        <f t="shared" si="1004"/>
        <v>1.0968297250327217</v>
      </c>
      <c r="AT1263" s="1">
        <f t="shared" si="1005"/>
        <v>0.97752484565962228</v>
      </c>
      <c r="AU1263" s="1">
        <f t="shared" si="1006"/>
        <v>1.6868600601913208</v>
      </c>
      <c r="AV1263" s="2">
        <f t="shared" si="1007"/>
        <v>1262</v>
      </c>
      <c r="AW1263" s="1">
        <f t="shared" si="1008"/>
        <v>1686.8600601913208</v>
      </c>
      <c r="AX1263" s="1">
        <f t="shared" si="1009"/>
        <v>0.97752484565962228</v>
      </c>
      <c r="AY1263" s="1">
        <f t="shared" si="1010"/>
        <v>1.0968297250327217</v>
      </c>
      <c r="AZ1263" s="1">
        <f t="shared" si="1011"/>
        <v>5.3E-3</v>
      </c>
      <c r="BA1263" s="1">
        <f t="shared" si="1012"/>
        <v>25.770444684118139</v>
      </c>
    </row>
    <row r="1264" spans="1:53">
      <c r="A1264" s="2">
        <f t="shared" si="977"/>
        <v>1.2629999999999717</v>
      </c>
      <c r="B1264" s="1">
        <f t="shared" si="967"/>
        <v>1.3378991666666373</v>
      </c>
      <c r="C1264" s="1">
        <f t="shared" si="978"/>
        <v>5.5938001382283477E-2</v>
      </c>
      <c r="D1264" s="1">
        <f t="shared" si="968"/>
        <v>1.1017602060209224</v>
      </c>
      <c r="E1264" s="1">
        <f t="shared" si="1013"/>
        <v>1.1018268191957141</v>
      </c>
      <c r="F1264" s="1">
        <f t="shared" si="1013"/>
        <v>1.1018293195751414</v>
      </c>
      <c r="G1264" s="1">
        <f t="shared" si="1013"/>
        <v>1.1018294133997728</v>
      </c>
      <c r="H1264" s="1">
        <f t="shared" si="979"/>
        <v>1.7355710383668692</v>
      </c>
      <c r="I1264" s="1">
        <f t="shared" si="969"/>
        <v>26.016149861027603</v>
      </c>
      <c r="J1264" s="1">
        <f>VLOOKUP($I1264,Graph!$D$3:$M$50,col)</f>
        <v>6.1999999999999998E-3</v>
      </c>
      <c r="K1264" s="1">
        <f>VLOOKUP($I1264,Graph!$D$3:$M$50,col+1)</f>
        <v>5.0000000000000001E-3</v>
      </c>
      <c r="L1264" s="1">
        <f t="shared" si="980"/>
        <v>5.4000000000000003E-3</v>
      </c>
      <c r="M1264" s="1">
        <f t="shared" si="975"/>
        <v>0.64011666666666656</v>
      </c>
      <c r="N1264" s="1">
        <f t="shared" si="981"/>
        <v>1.2575999999999716</v>
      </c>
      <c r="O1264" s="1">
        <f t="shared" si="982"/>
        <v>5.3635556145435866E-2</v>
      </c>
      <c r="P1264" s="1">
        <f t="shared" si="983"/>
        <v>1.0969177636460261</v>
      </c>
      <c r="Q1264" s="1">
        <f t="shared" si="984"/>
        <v>1.0967478866652431</v>
      </c>
      <c r="R1264" s="1">
        <f t="shared" si="985"/>
        <v>1.0967418658407784</v>
      </c>
      <c r="S1264" s="1">
        <f t="shared" si="986"/>
        <v>1.0967416522705102</v>
      </c>
      <c r="T1264" s="1">
        <f t="shared" si="987"/>
        <v>0.97710786823055584</v>
      </c>
      <c r="U1264" s="1">
        <f t="shared" si="988"/>
        <v>1.6880094775037104</v>
      </c>
      <c r="V1264" s="2">
        <f t="shared" si="970"/>
        <v>25.776296636799259</v>
      </c>
      <c r="W1264" s="1">
        <f>VLOOKUP(V1264,Graph!$D$3:$M$50,col)</f>
        <v>6.1000000000000004E-3</v>
      </c>
      <c r="X1264" s="1">
        <f>VLOOKUP(V1264,Graph!$D$3:$M$50,col+1)</f>
        <v>4.8999999999999998E-3</v>
      </c>
      <c r="Y1264" s="1">
        <f t="shared" si="989"/>
        <v>5.3E-3</v>
      </c>
      <c r="Z1264" s="1">
        <f t="shared" si="971"/>
        <v>0.64031666666666653</v>
      </c>
      <c r="AA1264" s="2">
        <f t="shared" si="990"/>
        <v>1.2576999999999716</v>
      </c>
      <c r="AB1264" s="1">
        <f t="shared" si="991"/>
        <v>5.3677612992234558E-2</v>
      </c>
      <c r="AC1264" s="1">
        <f t="shared" si="992"/>
        <v>1.0968304280510544</v>
      </c>
      <c r="AD1264" s="1">
        <f t="shared" si="993"/>
        <v>1.0968335819022921</v>
      </c>
      <c r="AE1264" s="1">
        <f t="shared" si="994"/>
        <v>1.0968336938972061</v>
      </c>
      <c r="AF1264" s="1">
        <f t="shared" si="995"/>
        <v>1.0968336978741426</v>
      </c>
      <c r="AG1264" s="1">
        <f t="shared" si="996"/>
        <v>0.97752974187293262</v>
      </c>
      <c r="AH1264" s="1">
        <f t="shared" si="997"/>
        <v>1.6888800180054138</v>
      </c>
      <c r="AI1264" s="2">
        <f t="shared" si="972"/>
        <v>25.780726993804937</v>
      </c>
      <c r="AJ1264" s="1">
        <f>VLOOKUP(AI1264,Graph!$D$3:$M$50,col)</f>
        <v>6.1000000000000004E-3</v>
      </c>
      <c r="AK1264" s="1">
        <f>VLOOKUP(AI1264,Graph!$D$3:$M$50,col+1)</f>
        <v>4.8999999999999998E-3</v>
      </c>
      <c r="AL1264" s="1">
        <f t="shared" si="998"/>
        <v>5.3E-3</v>
      </c>
      <c r="AM1264" s="1">
        <f t="shared" si="973"/>
        <v>0.64031666666666653</v>
      </c>
      <c r="AN1264" s="2">
        <f t="shared" si="999"/>
        <v>1.2576999999999716</v>
      </c>
      <c r="AO1264" s="1">
        <f t="shared" si="1000"/>
        <v>5.3677612992234558E-2</v>
      </c>
      <c r="AP1264" s="1">
        <f t="shared" si="1001"/>
        <v>1.0968336980153635</v>
      </c>
      <c r="AQ1264" s="1">
        <f t="shared" si="1002"/>
        <v>1.0968336980203781</v>
      </c>
      <c r="AR1264" s="1">
        <f t="shared" si="1003"/>
        <v>1.0968336980205562</v>
      </c>
      <c r="AS1264" s="1">
        <f t="shared" si="1004"/>
        <v>1.0968336980205626</v>
      </c>
      <c r="AT1264" s="1">
        <f t="shared" si="1005"/>
        <v>0.97752974187293262</v>
      </c>
      <c r="AU1264" s="1">
        <f t="shared" si="1006"/>
        <v>1.6888800182308676</v>
      </c>
      <c r="AV1264" s="2">
        <f t="shared" si="1007"/>
        <v>1263</v>
      </c>
      <c r="AW1264" s="1">
        <f t="shared" si="1008"/>
        <v>1688.8800182308676</v>
      </c>
      <c r="AX1264" s="1">
        <f t="shared" si="1009"/>
        <v>0.97752974187293262</v>
      </c>
      <c r="AY1264" s="1">
        <f t="shared" si="1010"/>
        <v>1.0968336980205626</v>
      </c>
      <c r="AZ1264" s="1">
        <f t="shared" si="1011"/>
        <v>5.3E-3</v>
      </c>
      <c r="BA1264" s="1">
        <f t="shared" si="1012"/>
        <v>25.780726993804937</v>
      </c>
    </row>
    <row r="1265" spans="1:53">
      <c r="A1265" s="2">
        <f t="shared" si="977"/>
        <v>1.2639999999999716</v>
      </c>
      <c r="B1265" s="1">
        <f t="shared" si="967"/>
        <v>1.3389403333333039</v>
      </c>
      <c r="C1265" s="1">
        <f t="shared" si="978"/>
        <v>5.5939516750743726E-2</v>
      </c>
      <c r="D1265" s="1">
        <f t="shared" si="968"/>
        <v>1.101763455822474</v>
      </c>
      <c r="E1265" s="1">
        <f t="shared" si="1013"/>
        <v>1.1018301954425018</v>
      </c>
      <c r="F1265" s="1">
        <f t="shared" si="1013"/>
        <v>1.1018327006610713</v>
      </c>
      <c r="G1265" s="1">
        <f t="shared" si="1013"/>
        <v>1.1018327946707203</v>
      </c>
      <c r="H1265" s="1">
        <f t="shared" si="979"/>
        <v>1.7376380269942187</v>
      </c>
      <c r="I1265" s="1">
        <f t="shared" si="969"/>
        <v>26.026473793016198</v>
      </c>
      <c r="J1265" s="1">
        <f>VLOOKUP($I1265,Graph!$D$3:$M$50,col)</f>
        <v>6.1999999999999998E-3</v>
      </c>
      <c r="K1265" s="1">
        <f>VLOOKUP($I1265,Graph!$D$3:$M$50,col+1)</f>
        <v>5.0000000000000001E-3</v>
      </c>
      <c r="L1265" s="1">
        <f t="shared" si="980"/>
        <v>5.4000000000000003E-3</v>
      </c>
      <c r="M1265" s="1">
        <f t="shared" si="975"/>
        <v>0.64011666666666656</v>
      </c>
      <c r="N1265" s="1">
        <f t="shared" si="981"/>
        <v>1.2585999999999715</v>
      </c>
      <c r="O1265" s="1">
        <f t="shared" si="982"/>
        <v>5.3637373558009155E-2</v>
      </c>
      <c r="P1265" s="1">
        <f t="shared" si="983"/>
        <v>1.0969217289087678</v>
      </c>
      <c r="Q1265" s="1">
        <f t="shared" si="984"/>
        <v>1.0967518637865064</v>
      </c>
      <c r="R1265" s="1">
        <f t="shared" si="985"/>
        <v>1.0967458431109476</v>
      </c>
      <c r="S1265" s="1">
        <f t="shared" si="986"/>
        <v>1.0967456295363547</v>
      </c>
      <c r="T1265" s="1">
        <f t="shared" si="987"/>
        <v>0.97711284718663849</v>
      </c>
      <c r="U1265" s="1">
        <f t="shared" si="988"/>
        <v>1.6900293765390348</v>
      </c>
      <c r="V1265" s="2">
        <f t="shared" si="970"/>
        <v>25.786573980957932</v>
      </c>
      <c r="W1265" s="1">
        <f>VLOOKUP(V1265,Graph!$D$3:$M$50,col)</f>
        <v>6.1000000000000004E-3</v>
      </c>
      <c r="X1265" s="1">
        <f>VLOOKUP(V1265,Graph!$D$3:$M$50,col+1)</f>
        <v>4.8999999999999998E-3</v>
      </c>
      <c r="Y1265" s="1">
        <f t="shared" si="989"/>
        <v>5.3E-3</v>
      </c>
      <c r="Z1265" s="1">
        <f t="shared" si="971"/>
        <v>0.64031666666666653</v>
      </c>
      <c r="AA1265" s="2">
        <f t="shared" si="990"/>
        <v>1.2586999999999715</v>
      </c>
      <c r="AB1265" s="1">
        <f t="shared" si="991"/>
        <v>5.3679425047642747E-2</v>
      </c>
      <c r="AC1265" s="1">
        <f t="shared" si="992"/>
        <v>1.0968343952078625</v>
      </c>
      <c r="AD1265" s="1">
        <f t="shared" si="993"/>
        <v>1.0968375488410984</v>
      </c>
      <c r="AE1265" s="1">
        <f t="shared" si="994"/>
        <v>1.0968376608332906</v>
      </c>
      <c r="AF1265" s="1">
        <f t="shared" si="995"/>
        <v>1.0968376648103086</v>
      </c>
      <c r="AG1265" s="1">
        <f t="shared" si="996"/>
        <v>0.97753463034722532</v>
      </c>
      <c r="AH1265" s="1">
        <f t="shared" si="997"/>
        <v>1.6909007820741078</v>
      </c>
      <c r="AI1265" s="2">
        <f t="shared" si="972"/>
        <v>25.791005206169675</v>
      </c>
      <c r="AJ1265" s="1">
        <f>VLOOKUP(AI1265,Graph!$D$3:$M$50,col)</f>
        <v>6.1000000000000004E-3</v>
      </c>
      <c r="AK1265" s="1">
        <f>VLOOKUP(AI1265,Graph!$D$3:$M$50,col+1)</f>
        <v>4.8999999999999998E-3</v>
      </c>
      <c r="AL1265" s="1">
        <f t="shared" si="998"/>
        <v>5.3E-3</v>
      </c>
      <c r="AM1265" s="1">
        <f t="shared" si="973"/>
        <v>0.64031666666666653</v>
      </c>
      <c r="AN1265" s="2">
        <f t="shared" si="999"/>
        <v>1.2586999999999715</v>
      </c>
      <c r="AO1265" s="1">
        <f t="shared" si="1000"/>
        <v>5.3679425047642747E-2</v>
      </c>
      <c r="AP1265" s="1">
        <f t="shared" si="1001"/>
        <v>1.0968376649515386</v>
      </c>
      <c r="AQ1265" s="1">
        <f t="shared" si="1002"/>
        <v>1.0968376649565541</v>
      </c>
      <c r="AR1265" s="1">
        <f t="shared" si="1003"/>
        <v>1.0968376649567322</v>
      </c>
      <c r="AS1265" s="1">
        <f t="shared" si="1004"/>
        <v>1.0968376649567384</v>
      </c>
      <c r="AT1265" s="1">
        <f t="shared" si="1005"/>
        <v>0.97753463034722532</v>
      </c>
      <c r="AU1265" s="1">
        <f t="shared" si="1006"/>
        <v>1.6909007822998459</v>
      </c>
      <c r="AV1265" s="2">
        <f t="shared" si="1007"/>
        <v>1264</v>
      </c>
      <c r="AW1265" s="1">
        <f t="shared" si="1008"/>
        <v>1690.9007822998458</v>
      </c>
      <c r="AX1265" s="1">
        <f t="shared" si="1009"/>
        <v>0.97753463034722532</v>
      </c>
      <c r="AY1265" s="1">
        <f t="shared" si="1010"/>
        <v>1.0968376649567384</v>
      </c>
      <c r="AZ1265" s="1">
        <f t="shared" si="1011"/>
        <v>5.3E-3</v>
      </c>
      <c r="BA1265" s="1">
        <f t="shared" si="1012"/>
        <v>25.791005206169675</v>
      </c>
    </row>
    <row r="1266" spans="1:53">
      <c r="A1266" s="2">
        <f t="shared" si="977"/>
        <v>1.2649999999999715</v>
      </c>
      <c r="B1266" s="1">
        <f t="shared" si="967"/>
        <v>1.3399814999999704</v>
      </c>
      <c r="C1266" s="1">
        <f t="shared" si="978"/>
        <v>5.5941029784796703E-2</v>
      </c>
      <c r="D1266" s="1">
        <f t="shared" si="968"/>
        <v>1.101766700646436</v>
      </c>
      <c r="E1266" s="1">
        <f t="shared" si="1013"/>
        <v>1.1018335665307852</v>
      </c>
      <c r="F1266" s="1">
        <f t="shared" si="1013"/>
        <v>1.1018360765819171</v>
      </c>
      <c r="G1266" s="1">
        <f t="shared" si="1013"/>
        <v>1.101836170776344</v>
      </c>
      <c r="H1266" s="1">
        <f t="shared" si="979"/>
        <v>1.7397058358144519</v>
      </c>
      <c r="I1266" s="1">
        <f t="shared" si="969"/>
        <v>26.036793632825002</v>
      </c>
      <c r="J1266" s="1">
        <f>VLOOKUP($I1266,Graph!$D$3:$M$50,col)</f>
        <v>6.1999999999999998E-3</v>
      </c>
      <c r="K1266" s="1">
        <f>VLOOKUP($I1266,Graph!$D$3:$M$50,col+1)</f>
        <v>5.0000000000000001E-3</v>
      </c>
      <c r="L1266" s="1">
        <f t="shared" si="980"/>
        <v>5.4000000000000003E-3</v>
      </c>
      <c r="M1266" s="1">
        <f t="shared" si="975"/>
        <v>0.64011666666666656</v>
      </c>
      <c r="N1266" s="1">
        <f t="shared" si="981"/>
        <v>1.2595999999999714</v>
      </c>
      <c r="O1266" s="1">
        <f t="shared" si="982"/>
        <v>5.3639188177039283E-2</v>
      </c>
      <c r="P1266" s="1">
        <f t="shared" si="983"/>
        <v>1.0969256881340077</v>
      </c>
      <c r="Q1266" s="1">
        <f t="shared" si="984"/>
        <v>1.096755834854698</v>
      </c>
      <c r="R1266" s="1">
        <f t="shared" si="985"/>
        <v>1.0967498143279417</v>
      </c>
      <c r="S1266" s="1">
        <f t="shared" si="986"/>
        <v>1.0967496007490356</v>
      </c>
      <c r="T1266" s="1">
        <f t="shared" si="987"/>
        <v>0.97711781827929067</v>
      </c>
      <c r="U1266" s="1">
        <f t="shared" si="988"/>
        <v>1.6920500810101249</v>
      </c>
      <c r="V1266" s="2">
        <f t="shared" si="970"/>
        <v>25.796847232687007</v>
      </c>
      <c r="W1266" s="1">
        <f>VLOOKUP(V1266,Graph!$D$3:$M$50,col)</f>
        <v>6.1000000000000004E-3</v>
      </c>
      <c r="X1266" s="1">
        <f>VLOOKUP(V1266,Graph!$D$3:$M$50,col+1)</f>
        <v>4.8999999999999998E-3</v>
      </c>
      <c r="Y1266" s="1">
        <f t="shared" si="989"/>
        <v>5.3E-3</v>
      </c>
      <c r="Z1266" s="1">
        <f t="shared" si="971"/>
        <v>0.64031666666666653</v>
      </c>
      <c r="AA1266" s="2">
        <f t="shared" si="990"/>
        <v>1.2596999999999714</v>
      </c>
      <c r="AB1266" s="1">
        <f t="shared" si="991"/>
        <v>5.3681234317628043E-2</v>
      </c>
      <c r="AC1266" s="1">
        <f t="shared" si="992"/>
        <v>1.0968383563265305</v>
      </c>
      <c r="AD1266" s="1">
        <f t="shared" si="993"/>
        <v>1.0968415097420525</v>
      </c>
      <c r="AE1266" s="1">
        <f t="shared" si="994"/>
        <v>1.0968416217315244</v>
      </c>
      <c r="AF1266" s="1">
        <f t="shared" si="995"/>
        <v>1.0968416257086242</v>
      </c>
      <c r="AG1266" s="1">
        <f t="shared" si="996"/>
        <v>0.97753951110083459</v>
      </c>
      <c r="AH1266" s="1">
        <f t="shared" si="997"/>
        <v>1.6929223518507388</v>
      </c>
      <c r="AI1266" s="2">
        <f t="shared" si="972"/>
        <v>25.801279326104392</v>
      </c>
      <c r="AJ1266" s="1">
        <f>VLOOKUP(AI1266,Graph!$D$3:$M$50,col)</f>
        <v>6.1000000000000004E-3</v>
      </c>
      <c r="AK1266" s="1">
        <f>VLOOKUP(AI1266,Graph!$D$3:$M$50,col+1)</f>
        <v>4.8999999999999998E-3</v>
      </c>
      <c r="AL1266" s="1">
        <f t="shared" si="998"/>
        <v>5.3E-3</v>
      </c>
      <c r="AM1266" s="1">
        <f t="shared" si="973"/>
        <v>0.64031666666666653</v>
      </c>
      <c r="AN1266" s="2">
        <f t="shared" si="999"/>
        <v>1.2596999999999714</v>
      </c>
      <c r="AO1266" s="1">
        <f t="shared" si="1000"/>
        <v>5.3681234317628043E-2</v>
      </c>
      <c r="AP1266" s="1">
        <f t="shared" si="1001"/>
        <v>1.0968416258498634</v>
      </c>
      <c r="AQ1266" s="1">
        <f t="shared" si="1002"/>
        <v>1.0968416258548792</v>
      </c>
      <c r="AR1266" s="1">
        <f t="shared" si="1003"/>
        <v>1.0968416258550573</v>
      </c>
      <c r="AS1266" s="1">
        <f t="shared" si="1004"/>
        <v>1.0968416258550637</v>
      </c>
      <c r="AT1266" s="1">
        <f t="shared" si="1005"/>
        <v>0.97753951110083459</v>
      </c>
      <c r="AU1266" s="1">
        <f t="shared" si="1006"/>
        <v>1.6929223520767611</v>
      </c>
      <c r="AV1266" s="2">
        <f t="shared" si="1007"/>
        <v>1265</v>
      </c>
      <c r="AW1266" s="1">
        <f t="shared" si="1008"/>
        <v>1692.9223520767612</v>
      </c>
      <c r="AX1266" s="1">
        <f t="shared" si="1009"/>
        <v>0.97753951110083459</v>
      </c>
      <c r="AY1266" s="1">
        <f t="shared" si="1010"/>
        <v>1.0968416258550637</v>
      </c>
      <c r="AZ1266" s="1">
        <f t="shared" si="1011"/>
        <v>5.3E-3</v>
      </c>
      <c r="BA1266" s="1">
        <f t="shared" si="1012"/>
        <v>25.801279326104392</v>
      </c>
    </row>
    <row r="1267" spans="1:53">
      <c r="A1267" s="2">
        <f t="shared" si="977"/>
        <v>1.2659999999999714</v>
      </c>
      <c r="B1267" s="1">
        <f t="shared" si="967"/>
        <v>1.3410226666666369</v>
      </c>
      <c r="C1267" s="1">
        <f t="shared" si="978"/>
        <v>5.5942540489832035E-2</v>
      </c>
      <c r="D1267" s="1">
        <f t="shared" si="968"/>
        <v>1.1017699405042343</v>
      </c>
      <c r="E1267" s="1">
        <f t="shared" si="1013"/>
        <v>1.1018369324723776</v>
      </c>
      <c r="F1267" s="1">
        <f t="shared" si="1013"/>
        <v>1.1018394473495032</v>
      </c>
      <c r="G1267" s="1">
        <f t="shared" si="1013"/>
        <v>1.1018395417284703</v>
      </c>
      <c r="H1267" s="1">
        <f t="shared" si="979"/>
        <v>1.7417744645022823</v>
      </c>
      <c r="I1267" s="1">
        <f t="shared" si="969"/>
        <v>26.047109385314769</v>
      </c>
      <c r="J1267" s="1">
        <f>VLOOKUP($I1267,Graph!$D$3:$M$50,col)</f>
        <v>6.1999999999999998E-3</v>
      </c>
      <c r="K1267" s="1">
        <f>VLOOKUP($I1267,Graph!$D$3:$M$50,col+1)</f>
        <v>5.0000000000000001E-3</v>
      </c>
      <c r="L1267" s="1">
        <f t="shared" si="980"/>
        <v>5.4000000000000003E-3</v>
      </c>
      <c r="M1267" s="1">
        <f t="shared" si="975"/>
        <v>0.64011666666666656</v>
      </c>
      <c r="N1267" s="1">
        <f t="shared" si="981"/>
        <v>1.2605999999999713</v>
      </c>
      <c r="O1267" s="1">
        <f t="shared" si="982"/>
        <v>5.3641000008961416E-2</v>
      </c>
      <c r="P1267" s="1">
        <f t="shared" si="983"/>
        <v>1.0969296413355225</v>
      </c>
      <c r="Q1267" s="1">
        <f t="shared" si="984"/>
        <v>1.0967597998836247</v>
      </c>
      <c r="R1267" s="1">
        <f t="shared" si="985"/>
        <v>1.0967537795055686</v>
      </c>
      <c r="S1267" s="1">
        <f t="shared" si="986"/>
        <v>1.09675356592236</v>
      </c>
      <c r="T1267" s="1">
        <f t="shared" si="987"/>
        <v>0.97712278152712617</v>
      </c>
      <c r="U1267" s="1">
        <f t="shared" si="988"/>
        <v>1.69407159059595</v>
      </c>
      <c r="V1267" s="2">
        <f t="shared" si="970"/>
        <v>25.807116396869215</v>
      </c>
      <c r="W1267" s="1">
        <f>VLOOKUP(V1267,Graph!$D$3:$M$50,col)</f>
        <v>6.1000000000000004E-3</v>
      </c>
      <c r="X1267" s="1">
        <f>VLOOKUP(V1267,Graph!$D$3:$M$50,col+1)</f>
        <v>4.8999999999999998E-3</v>
      </c>
      <c r="Y1267" s="1">
        <f t="shared" si="989"/>
        <v>5.3E-3</v>
      </c>
      <c r="Z1267" s="1">
        <f t="shared" si="971"/>
        <v>0.64031666666666653</v>
      </c>
      <c r="AA1267" s="2">
        <f t="shared" si="990"/>
        <v>1.2606999999999713</v>
      </c>
      <c r="AB1267" s="1">
        <f t="shared" si="991"/>
        <v>5.3683040808607183E-2</v>
      </c>
      <c r="AC1267" s="1">
        <f t="shared" si="992"/>
        <v>1.0968423114208319</v>
      </c>
      <c r="AD1267" s="1">
        <f t="shared" si="993"/>
        <v>1.096845464618927</v>
      </c>
      <c r="AE1267" s="1">
        <f t="shared" si="994"/>
        <v>1.0968455766056813</v>
      </c>
      <c r="AF1267" s="1">
        <f t="shared" si="995"/>
        <v>1.0968455805828623</v>
      </c>
      <c r="AG1267" s="1">
        <f t="shared" si="996"/>
        <v>0.97754438415203615</v>
      </c>
      <c r="AH1267" s="1">
        <f t="shared" si="997"/>
        <v>1.6949447270141971</v>
      </c>
      <c r="AI1267" s="2">
        <f t="shared" si="972"/>
        <v>25.811549358491398</v>
      </c>
      <c r="AJ1267" s="1">
        <f>VLOOKUP(AI1267,Graph!$D$3:$M$50,col)</f>
        <v>6.1000000000000004E-3</v>
      </c>
      <c r="AK1267" s="1">
        <f>VLOOKUP(AI1267,Graph!$D$3:$M$50,col+1)</f>
        <v>4.8999999999999998E-3</v>
      </c>
      <c r="AL1267" s="1">
        <f t="shared" si="998"/>
        <v>5.3E-3</v>
      </c>
      <c r="AM1267" s="1">
        <f t="shared" si="973"/>
        <v>0.64031666666666653</v>
      </c>
      <c r="AN1267" s="2">
        <f t="shared" si="999"/>
        <v>1.2606999999999713</v>
      </c>
      <c r="AO1267" s="1">
        <f t="shared" si="1000"/>
        <v>5.3683040808607183E-2</v>
      </c>
      <c r="AP1267" s="1">
        <f t="shared" si="1001"/>
        <v>1.0968455807241109</v>
      </c>
      <c r="AQ1267" s="1">
        <f t="shared" si="1002"/>
        <v>1.0968455807291271</v>
      </c>
      <c r="AR1267" s="1">
        <f t="shared" si="1003"/>
        <v>1.0968455807293054</v>
      </c>
      <c r="AS1267" s="1">
        <f t="shared" si="1004"/>
        <v>1.0968455807293116</v>
      </c>
      <c r="AT1267" s="1">
        <f t="shared" si="1005"/>
        <v>0.97754438415203615</v>
      </c>
      <c r="AU1267" s="1">
        <f t="shared" si="1006"/>
        <v>1.6949447272405038</v>
      </c>
      <c r="AV1267" s="2">
        <f t="shared" si="1007"/>
        <v>1266</v>
      </c>
      <c r="AW1267" s="1">
        <f t="shared" si="1008"/>
        <v>1694.9447272405039</v>
      </c>
      <c r="AX1267" s="1">
        <f t="shared" si="1009"/>
        <v>0.97754438415203615</v>
      </c>
      <c r="AY1267" s="1">
        <f t="shared" si="1010"/>
        <v>1.0968455807293116</v>
      </c>
      <c r="AZ1267" s="1">
        <f t="shared" si="1011"/>
        <v>5.3E-3</v>
      </c>
      <c r="BA1267" s="1">
        <f t="shared" si="1012"/>
        <v>25.811549358491398</v>
      </c>
    </row>
    <row r="1268" spans="1:53">
      <c r="A1268" s="2">
        <f t="shared" si="977"/>
        <v>1.2669999999999713</v>
      </c>
      <c r="B1268" s="1">
        <f t="shared" si="967"/>
        <v>1.3420638333333037</v>
      </c>
      <c r="C1268" s="1">
        <f t="shared" si="978"/>
        <v>5.5944048871222764E-2</v>
      </c>
      <c r="D1268" s="1">
        <f t="shared" si="968"/>
        <v>1.1017731754072604</v>
      </c>
      <c r="E1268" s="1">
        <f t="shared" si="1013"/>
        <v>1.1018402932790545</v>
      </c>
      <c r="F1268" s="1">
        <f t="shared" si="1013"/>
        <v>1.1018428129756208</v>
      </c>
      <c r="G1268" s="1">
        <f t="shared" si="1013"/>
        <v>1.1018429075388894</v>
      </c>
      <c r="H1268" s="1">
        <f t="shared" si="979"/>
        <v>1.7438439127328085</v>
      </c>
      <c r="I1268" s="1">
        <f t="shared" si="969"/>
        <v>26.057421055336622</v>
      </c>
      <c r="J1268" s="1">
        <f>VLOOKUP($I1268,Graph!$D$3:$M$50,col)</f>
        <v>6.1999999999999998E-3</v>
      </c>
      <c r="K1268" s="1">
        <f>VLOOKUP($I1268,Graph!$D$3:$M$50,col+1)</f>
        <v>5.0000000000000001E-3</v>
      </c>
      <c r="L1268" s="1">
        <f t="shared" si="980"/>
        <v>5.4000000000000003E-3</v>
      </c>
      <c r="M1268" s="1">
        <f t="shared" si="975"/>
        <v>0.64011666666666656</v>
      </c>
      <c r="N1268" s="1">
        <f t="shared" si="981"/>
        <v>1.2615999999999712</v>
      </c>
      <c r="O1268" s="1">
        <f t="shared" si="982"/>
        <v>5.3642809060191012E-2</v>
      </c>
      <c r="P1268" s="1">
        <f t="shared" si="983"/>
        <v>1.096933588527047</v>
      </c>
      <c r="Q1268" s="1">
        <f t="shared" si="984"/>
        <v>1.0967637588870518</v>
      </c>
      <c r="R1268" s="1">
        <f t="shared" si="985"/>
        <v>1.0967577386575924</v>
      </c>
      <c r="S1268" s="1">
        <f t="shared" si="986"/>
        <v>1.0967575250700934</v>
      </c>
      <c r="T1268" s="1">
        <f t="shared" si="987"/>
        <v>0.9771277369486997</v>
      </c>
      <c r="U1268" s="1">
        <f t="shared" si="988"/>
        <v>1.6960939049758632</v>
      </c>
      <c r="V1268" s="2">
        <f t="shared" si="970"/>
        <v>25.817381478377548</v>
      </c>
      <c r="W1268" s="1">
        <f>VLOOKUP(V1268,Graph!$D$3:$M$50,col)</f>
        <v>6.1000000000000004E-3</v>
      </c>
      <c r="X1268" s="1">
        <f>VLOOKUP(V1268,Graph!$D$3:$M$50,col+1)</f>
        <v>4.8999999999999998E-3</v>
      </c>
      <c r="Y1268" s="1">
        <f t="shared" si="989"/>
        <v>5.3E-3</v>
      </c>
      <c r="Z1268" s="1">
        <f t="shared" si="971"/>
        <v>0.64031666666666653</v>
      </c>
      <c r="AA1268" s="2">
        <f t="shared" si="990"/>
        <v>1.2616999999999712</v>
      </c>
      <c r="AB1268" s="1">
        <f t="shared" si="991"/>
        <v>5.3684844526977284E-2</v>
      </c>
      <c r="AC1268" s="1">
        <f t="shared" si="992"/>
        <v>1.0968462605044984</v>
      </c>
      <c r="AD1268" s="1">
        <f t="shared" si="993"/>
        <v>1.0968494134854536</v>
      </c>
      <c r="AE1268" s="1">
        <f t="shared" si="994"/>
        <v>1.0968495254694921</v>
      </c>
      <c r="AF1268" s="1">
        <f t="shared" si="995"/>
        <v>1.096849529446754</v>
      </c>
      <c r="AG1268" s="1">
        <f t="shared" si="996"/>
        <v>0.97754924951904887</v>
      </c>
      <c r="AH1268" s="1">
        <f t="shared" si="997"/>
        <v>1.696967907243756</v>
      </c>
      <c r="AI1268" s="2">
        <f t="shared" si="972"/>
        <v>25.821815308203302</v>
      </c>
      <c r="AJ1268" s="1">
        <f>VLOOKUP(AI1268,Graph!$D$3:$M$50,col)</f>
        <v>6.1000000000000004E-3</v>
      </c>
      <c r="AK1268" s="1">
        <f>VLOOKUP(AI1268,Graph!$D$3:$M$50,col+1)</f>
        <v>4.8999999999999998E-3</v>
      </c>
      <c r="AL1268" s="1">
        <f t="shared" si="998"/>
        <v>5.3E-3</v>
      </c>
      <c r="AM1268" s="1">
        <f t="shared" si="973"/>
        <v>0.64031666666666653</v>
      </c>
      <c r="AN1268" s="2">
        <f t="shared" si="999"/>
        <v>1.2616999999999712</v>
      </c>
      <c r="AO1268" s="1">
        <f t="shared" si="1000"/>
        <v>5.3684844526977284E-2</v>
      </c>
      <c r="AP1268" s="1">
        <f t="shared" si="1001"/>
        <v>1.0968495295880114</v>
      </c>
      <c r="AQ1268" s="1">
        <f t="shared" si="1002"/>
        <v>1.0968495295930283</v>
      </c>
      <c r="AR1268" s="1">
        <f t="shared" si="1003"/>
        <v>1.0968495295932066</v>
      </c>
      <c r="AS1268" s="1">
        <f t="shared" si="1004"/>
        <v>1.0968495295932128</v>
      </c>
      <c r="AT1268" s="1">
        <f t="shared" si="1005"/>
        <v>0.97754924951904887</v>
      </c>
      <c r="AU1268" s="1">
        <f t="shared" si="1006"/>
        <v>1.6969679074703465</v>
      </c>
      <c r="AV1268" s="2">
        <f t="shared" si="1007"/>
        <v>1267</v>
      </c>
      <c r="AW1268" s="1">
        <f t="shared" si="1008"/>
        <v>1696.9679074703465</v>
      </c>
      <c r="AX1268" s="1">
        <f t="shared" si="1009"/>
        <v>0.97754924951904887</v>
      </c>
      <c r="AY1268" s="1">
        <f t="shared" si="1010"/>
        <v>1.0968495295932128</v>
      </c>
      <c r="AZ1268" s="1">
        <f t="shared" si="1011"/>
        <v>5.3E-3</v>
      </c>
      <c r="BA1268" s="1">
        <f t="shared" si="1012"/>
        <v>25.821815308203302</v>
      </c>
    </row>
    <row r="1269" spans="1:53">
      <c r="A1269" s="2">
        <f t="shared" si="977"/>
        <v>1.2679999999999712</v>
      </c>
      <c r="B1269" s="1">
        <f t="shared" si="967"/>
        <v>1.3431049999999702</v>
      </c>
      <c r="C1269" s="1">
        <f t="shared" si="978"/>
        <v>5.5945554934325438E-2</v>
      </c>
      <c r="D1269" s="1">
        <f t="shared" si="968"/>
        <v>1.1017764053668708</v>
      </c>
      <c r="E1269" s="1">
        <f t="shared" si="1013"/>
        <v>1.1018436489625574</v>
      </c>
      <c r="F1269" s="1">
        <f t="shared" si="1013"/>
        <v>1.1018461734720226</v>
      </c>
      <c r="G1269" s="1">
        <f t="shared" si="1013"/>
        <v>1.1018462682193557</v>
      </c>
      <c r="H1269" s="1">
        <f t="shared" si="979"/>
        <v>1.7459141801815166</v>
      </c>
      <c r="I1269" s="1">
        <f t="shared" si="969"/>
        <v>26.067728647732139</v>
      </c>
      <c r="J1269" s="1">
        <f>VLOOKUP($I1269,Graph!$D$3:$M$50,col)</f>
        <v>6.1999999999999998E-3</v>
      </c>
      <c r="K1269" s="1">
        <f>VLOOKUP($I1269,Graph!$D$3:$M$50,col+1)</f>
        <v>5.0000000000000001E-3</v>
      </c>
      <c r="L1269" s="1">
        <f t="shared" si="980"/>
        <v>5.4000000000000003E-3</v>
      </c>
      <c r="M1269" s="1">
        <f t="shared" si="975"/>
        <v>0.64011666666666656</v>
      </c>
      <c r="N1269" s="1">
        <f t="shared" si="981"/>
        <v>1.2625999999999711</v>
      </c>
      <c r="O1269" s="1">
        <f t="shared" si="982"/>
        <v>5.3644615337123884E-2</v>
      </c>
      <c r="P1269" s="1">
        <f t="shared" si="983"/>
        <v>1.0969375297222752</v>
      </c>
      <c r="Q1269" s="1">
        <f t="shared" si="984"/>
        <v>1.0967677118787029</v>
      </c>
      <c r="R1269" s="1">
        <f t="shared" si="985"/>
        <v>1.0967616917977372</v>
      </c>
      <c r="S1269" s="1">
        <f t="shared" si="986"/>
        <v>1.0967614782059585</v>
      </c>
      <c r="T1269" s="1">
        <f t="shared" si="987"/>
        <v>0.97713268456250835</v>
      </c>
      <c r="U1269" s="1">
        <f t="shared" si="988"/>
        <v>1.6981170238296015</v>
      </c>
      <c r="V1269" s="2">
        <f t="shared" si="970"/>
        <v>25.827642482075362</v>
      </c>
      <c r="W1269" s="1">
        <f>VLOOKUP(V1269,Graph!$D$3:$M$50,col)</f>
        <v>6.1000000000000004E-3</v>
      </c>
      <c r="X1269" s="1">
        <f>VLOOKUP(V1269,Graph!$D$3:$M$50,col+1)</f>
        <v>4.8999999999999998E-3</v>
      </c>
      <c r="Y1269" s="1">
        <f t="shared" si="989"/>
        <v>5.3E-3</v>
      </c>
      <c r="Z1269" s="1">
        <f t="shared" si="971"/>
        <v>0.64031666666666653</v>
      </c>
      <c r="AA1269" s="2">
        <f t="shared" si="990"/>
        <v>1.2626999999999711</v>
      </c>
      <c r="AB1269" s="1">
        <f t="shared" si="991"/>
        <v>5.3686645479115773E-2</v>
      </c>
      <c r="AC1269" s="1">
        <f t="shared" si="992"/>
        <v>1.09685020359122</v>
      </c>
      <c r="AD1269" s="1">
        <f t="shared" si="993"/>
        <v>1.0968533563553216</v>
      </c>
      <c r="AE1269" s="1">
        <f t="shared" si="994"/>
        <v>1.096853468336646</v>
      </c>
      <c r="AF1269" s="1">
        <f t="shared" si="995"/>
        <v>1.0968534723139884</v>
      </c>
      <c r="AG1269" s="1">
        <f t="shared" si="996"/>
        <v>0.97755410722003411</v>
      </c>
      <c r="AH1269" s="1">
        <f t="shared" si="997"/>
        <v>1.6989918922190737</v>
      </c>
      <c r="AI1269" s="2">
        <f t="shared" si="972"/>
        <v>25.83207718010306</v>
      </c>
      <c r="AJ1269" s="1">
        <f>VLOOKUP(AI1269,Graph!$D$3:$M$50,col)</f>
        <v>6.1000000000000004E-3</v>
      </c>
      <c r="AK1269" s="1">
        <f>VLOOKUP(AI1269,Graph!$D$3:$M$50,col+1)</f>
        <v>4.8999999999999998E-3</v>
      </c>
      <c r="AL1269" s="1">
        <f t="shared" si="998"/>
        <v>5.3E-3</v>
      </c>
      <c r="AM1269" s="1">
        <f t="shared" si="973"/>
        <v>0.64031666666666653</v>
      </c>
      <c r="AN1269" s="2">
        <f t="shared" si="999"/>
        <v>1.2626999999999711</v>
      </c>
      <c r="AO1269" s="1">
        <f t="shared" si="1000"/>
        <v>5.3686645479115773E-2</v>
      </c>
      <c r="AP1269" s="1">
        <f t="shared" si="1001"/>
        <v>1.0968534724552552</v>
      </c>
      <c r="AQ1269" s="1">
        <f t="shared" si="1002"/>
        <v>1.096853472460273</v>
      </c>
      <c r="AR1269" s="1">
        <f t="shared" si="1003"/>
        <v>1.0968534724604508</v>
      </c>
      <c r="AS1269" s="1">
        <f t="shared" si="1004"/>
        <v>1.0968534724604573</v>
      </c>
      <c r="AT1269" s="1">
        <f t="shared" si="1005"/>
        <v>0.97755410722003411</v>
      </c>
      <c r="AU1269" s="1">
        <f t="shared" si="1006"/>
        <v>1.6989918924459493</v>
      </c>
      <c r="AV1269" s="2">
        <f t="shared" si="1007"/>
        <v>1268</v>
      </c>
      <c r="AW1269" s="1">
        <f t="shared" si="1008"/>
        <v>1698.9918924459494</v>
      </c>
      <c r="AX1269" s="1">
        <f t="shared" si="1009"/>
        <v>0.97755410722003411</v>
      </c>
      <c r="AY1269" s="1">
        <f t="shared" si="1010"/>
        <v>1.0968534724604573</v>
      </c>
      <c r="AZ1269" s="1">
        <f t="shared" si="1011"/>
        <v>5.3E-3</v>
      </c>
      <c r="BA1269" s="1">
        <f t="shared" si="1012"/>
        <v>25.83207718010306</v>
      </c>
    </row>
    <row r="1270" spans="1:53">
      <c r="A1270" s="2">
        <f t="shared" si="977"/>
        <v>1.268999999999971</v>
      </c>
      <c r="B1270" s="1">
        <f t="shared" si="967"/>
        <v>1.3441461666666368</v>
      </c>
      <c r="C1270" s="1">
        <f t="shared" si="978"/>
        <v>5.5947058684480147E-2</v>
      </c>
      <c r="D1270" s="1">
        <f t="shared" si="968"/>
        <v>1.1017796303943876</v>
      </c>
      <c r="E1270" s="1">
        <f t="shared" si="1013"/>
        <v>1.1018469995345908</v>
      </c>
      <c r="F1270" s="1">
        <f t="shared" si="1013"/>
        <v>1.1018495288504275</v>
      </c>
      <c r="G1270" s="1">
        <f t="shared" si="1013"/>
        <v>1.1018496237815876</v>
      </c>
      <c r="H1270" s="1">
        <f t="shared" si="979"/>
        <v>1.7479852665242774</v>
      </c>
      <c r="I1270" s="1">
        <f t="shared" si="969"/>
        <v>26.078032167333308</v>
      </c>
      <c r="J1270" s="1">
        <f>VLOOKUP($I1270,Graph!$D$3:$M$50,col)</f>
        <v>6.1999999999999998E-3</v>
      </c>
      <c r="K1270" s="1">
        <f>VLOOKUP($I1270,Graph!$D$3:$M$50,col+1)</f>
        <v>5.0000000000000001E-3</v>
      </c>
      <c r="L1270" s="1">
        <f t="shared" si="980"/>
        <v>5.4000000000000003E-3</v>
      </c>
      <c r="M1270" s="1">
        <f t="shared" si="975"/>
        <v>0.64011666666666656</v>
      </c>
      <c r="N1270" s="1">
        <f t="shared" si="981"/>
        <v>1.263599999999971</v>
      </c>
      <c r="O1270" s="1">
        <f t="shared" si="982"/>
        <v>5.3646418846136211E-2</v>
      </c>
      <c r="P1270" s="1">
        <f t="shared" si="983"/>
        <v>1.0969414649348592</v>
      </c>
      <c r="Q1270" s="1">
        <f t="shared" si="984"/>
        <v>1.0967716588722594</v>
      </c>
      <c r="R1270" s="1">
        <f t="shared" si="985"/>
        <v>1.0967656389396838</v>
      </c>
      <c r="S1270" s="1">
        <f t="shared" si="986"/>
        <v>1.096765425343637</v>
      </c>
      <c r="T1270" s="1">
        <f t="shared" si="987"/>
        <v>0.97713762438699003</v>
      </c>
      <c r="U1270" s="1">
        <f t="shared" si="988"/>
        <v>1.7001409468372823</v>
      </c>
      <c r="V1270" s="2">
        <f t="shared" si="970"/>
        <v>25.837899412816338</v>
      </c>
      <c r="W1270" s="1">
        <f>VLOOKUP(V1270,Graph!$D$3:$M$50,col)</f>
        <v>6.1000000000000004E-3</v>
      </c>
      <c r="X1270" s="1">
        <f>VLOOKUP(V1270,Graph!$D$3:$M$50,col+1)</f>
        <v>4.8999999999999998E-3</v>
      </c>
      <c r="Y1270" s="1">
        <f t="shared" si="989"/>
        <v>5.3E-3</v>
      </c>
      <c r="Z1270" s="1">
        <f t="shared" si="971"/>
        <v>0.64031666666666653</v>
      </c>
      <c r="AA1270" s="2">
        <f t="shared" si="990"/>
        <v>1.263699999999971</v>
      </c>
      <c r="AB1270" s="1">
        <f t="shared" si="991"/>
        <v>5.3688443671380599E-2</v>
      </c>
      <c r="AC1270" s="1">
        <f t="shared" si="992"/>
        <v>1.0968541406946457</v>
      </c>
      <c r="AD1270" s="1">
        <f t="shared" si="993"/>
        <v>1.0968572932421794</v>
      </c>
      <c r="AE1270" s="1">
        <f t="shared" si="994"/>
        <v>1.0968574052207913</v>
      </c>
      <c r="AF1270" s="1">
        <f t="shared" si="995"/>
        <v>1.0968574091982146</v>
      </c>
      <c r="AG1270" s="1">
        <f t="shared" si="996"/>
        <v>0.97755895727309539</v>
      </c>
      <c r="AH1270" s="1">
        <f t="shared" si="997"/>
        <v>1.7010166816201906</v>
      </c>
      <c r="AI1270" s="2">
        <f t="shared" si="972"/>
        <v>25.842334979043965</v>
      </c>
      <c r="AJ1270" s="1">
        <f>VLOOKUP(AI1270,Graph!$D$3:$M$50,col)</f>
        <v>6.1000000000000004E-3</v>
      </c>
      <c r="AK1270" s="1">
        <f>VLOOKUP(AI1270,Graph!$D$3:$M$50,col+1)</f>
        <v>4.8999999999999998E-3</v>
      </c>
      <c r="AL1270" s="1">
        <f t="shared" si="998"/>
        <v>5.3E-3</v>
      </c>
      <c r="AM1270" s="1">
        <f t="shared" si="973"/>
        <v>0.64031666666666653</v>
      </c>
      <c r="AN1270" s="2">
        <f t="shared" si="999"/>
        <v>1.263699999999971</v>
      </c>
      <c r="AO1270" s="1">
        <f t="shared" si="1000"/>
        <v>5.3688443671380599E-2</v>
      </c>
      <c r="AP1270" s="1">
        <f t="shared" si="1001"/>
        <v>1.0968574093394905</v>
      </c>
      <c r="AQ1270" s="1">
        <f t="shared" si="1002"/>
        <v>1.0968574093445083</v>
      </c>
      <c r="AR1270" s="1">
        <f t="shared" si="1003"/>
        <v>1.0968574093446868</v>
      </c>
      <c r="AS1270" s="1">
        <f t="shared" si="1004"/>
        <v>1.096857409344693</v>
      </c>
      <c r="AT1270" s="1">
        <f t="shared" si="1005"/>
        <v>0.97755895727309539</v>
      </c>
      <c r="AU1270" s="1">
        <f t="shared" si="1006"/>
        <v>1.7010166818473507</v>
      </c>
      <c r="AV1270" s="2">
        <f t="shared" si="1007"/>
        <v>1269</v>
      </c>
      <c r="AW1270" s="1">
        <f t="shared" si="1008"/>
        <v>1701.0166818473506</v>
      </c>
      <c r="AX1270" s="1">
        <f t="shared" si="1009"/>
        <v>0.97755895727309539</v>
      </c>
      <c r="AY1270" s="1">
        <f t="shared" si="1010"/>
        <v>1.096857409344693</v>
      </c>
      <c r="AZ1270" s="1">
        <f t="shared" si="1011"/>
        <v>5.3E-3</v>
      </c>
      <c r="BA1270" s="1">
        <f t="shared" si="1012"/>
        <v>25.842334979043965</v>
      </c>
    </row>
    <row r="1271" spans="1:53">
      <c r="A1271" s="2">
        <f t="shared" si="977"/>
        <v>1.2699999999999709</v>
      </c>
      <c r="B1271" s="1">
        <f t="shared" si="967"/>
        <v>1.3451873333333033</v>
      </c>
      <c r="C1271" s="1">
        <f t="shared" si="978"/>
        <v>5.5948560127010577E-2</v>
      </c>
      <c r="D1271" s="1">
        <f t="shared" si="968"/>
        <v>1.1017828505010983</v>
      </c>
      <c r="E1271" s="1">
        <f t="shared" si="1013"/>
        <v>1.1018503450068236</v>
      </c>
      <c r="F1271" s="1">
        <f t="shared" si="1013"/>
        <v>1.1018528791225173</v>
      </c>
      <c r="G1271" s="1">
        <f t="shared" si="1013"/>
        <v>1.1018529742372676</v>
      </c>
      <c r="H1271" s="1">
        <f t="shared" si="979"/>
        <v>1.7500571714373461</v>
      </c>
      <c r="I1271" s="1">
        <f t="shared" si="969"/>
        <v>26.088331618962584</v>
      </c>
      <c r="J1271" s="1">
        <f>VLOOKUP($I1271,Graph!$D$3:$M$50,col)</f>
        <v>6.1999999999999998E-3</v>
      </c>
      <c r="K1271" s="1">
        <f>VLOOKUP($I1271,Graph!$D$3:$M$50,col+1)</f>
        <v>5.0000000000000001E-3</v>
      </c>
      <c r="L1271" s="1">
        <f t="shared" si="980"/>
        <v>5.4000000000000003E-3</v>
      </c>
      <c r="M1271" s="1">
        <f t="shared" si="975"/>
        <v>0.64011666666666656</v>
      </c>
      <c r="N1271" s="1">
        <f t="shared" si="981"/>
        <v>1.2645999999999709</v>
      </c>
      <c r="O1271" s="1">
        <f t="shared" si="982"/>
        <v>5.3648219593584658E-2</v>
      </c>
      <c r="P1271" s="1">
        <f t="shared" si="983"/>
        <v>1.0969453941784091</v>
      </c>
      <c r="Q1271" s="1">
        <f t="shared" si="984"/>
        <v>1.0967755998813611</v>
      </c>
      <c r="R1271" s="1">
        <f t="shared" si="985"/>
        <v>1.0967695800970727</v>
      </c>
      <c r="S1271" s="1">
        <f t="shared" si="986"/>
        <v>1.0967693664967688</v>
      </c>
      <c r="T1271" s="1">
        <f t="shared" si="987"/>
        <v>0.97714255644052517</v>
      </c>
      <c r="U1271" s="1">
        <f t="shared" si="988"/>
        <v>1.7021656736794053</v>
      </c>
      <c r="V1271" s="2">
        <f t="shared" si="970"/>
        <v>25.848152275444573</v>
      </c>
      <c r="W1271" s="1">
        <f>VLOOKUP(V1271,Graph!$D$3:$M$50,col)</f>
        <v>6.1000000000000004E-3</v>
      </c>
      <c r="X1271" s="1">
        <f>VLOOKUP(V1271,Graph!$D$3:$M$50,col+1)</f>
        <v>4.8999999999999998E-3</v>
      </c>
      <c r="Y1271" s="1">
        <f t="shared" si="989"/>
        <v>5.3E-3</v>
      </c>
      <c r="Z1271" s="1">
        <f t="shared" si="971"/>
        <v>0.64031666666666653</v>
      </c>
      <c r="AA1271" s="2">
        <f t="shared" si="990"/>
        <v>1.2646999999999708</v>
      </c>
      <c r="AB1271" s="1">
        <f t="shared" si="991"/>
        <v>5.3690239110110206E-2</v>
      </c>
      <c r="AC1271" s="1">
        <f t="shared" si="992"/>
        <v>1.0968580718283822</v>
      </c>
      <c r="AD1271" s="1">
        <f t="shared" si="993"/>
        <v>1.0968612241596325</v>
      </c>
      <c r="AE1271" s="1">
        <f t="shared" si="994"/>
        <v>1.0968613361355346</v>
      </c>
      <c r="AF1271" s="1">
        <f t="shared" si="995"/>
        <v>1.0968613401130378</v>
      </c>
      <c r="AG1271" s="1">
        <f t="shared" si="996"/>
        <v>0.97756379969628004</v>
      </c>
      <c r="AH1271" s="1">
        <f t="shared" si="997"/>
        <v>1.703042275127526</v>
      </c>
      <c r="AI1271" s="2">
        <f t="shared" si="972"/>
        <v>25.852588709869707</v>
      </c>
      <c r="AJ1271" s="1">
        <f>VLOOKUP(AI1271,Graph!$D$3:$M$50,col)</f>
        <v>6.1000000000000004E-3</v>
      </c>
      <c r="AK1271" s="1">
        <f>VLOOKUP(AI1271,Graph!$D$3:$M$50,col+1)</f>
        <v>4.8999999999999998E-3</v>
      </c>
      <c r="AL1271" s="1">
        <f t="shared" si="998"/>
        <v>5.3E-3</v>
      </c>
      <c r="AM1271" s="1">
        <f t="shared" si="973"/>
        <v>0.64031666666666653</v>
      </c>
      <c r="AN1271" s="2">
        <f t="shared" si="999"/>
        <v>1.2646999999999708</v>
      </c>
      <c r="AO1271" s="1">
        <f t="shared" si="1000"/>
        <v>5.3690239110110206E-2</v>
      </c>
      <c r="AP1271" s="1">
        <f t="shared" si="1001"/>
        <v>1.0968613402543232</v>
      </c>
      <c r="AQ1271" s="1">
        <f t="shared" si="1002"/>
        <v>1.0968613402593417</v>
      </c>
      <c r="AR1271" s="1">
        <f t="shared" si="1003"/>
        <v>1.09686134025952</v>
      </c>
      <c r="AS1271" s="1">
        <f t="shared" si="1004"/>
        <v>1.0968613402595262</v>
      </c>
      <c r="AT1271" s="1">
        <f t="shared" si="1005"/>
        <v>0.97756379969628004</v>
      </c>
      <c r="AU1271" s="1">
        <f t="shared" si="1006"/>
        <v>1.7030422753549714</v>
      </c>
      <c r="AV1271" s="2">
        <f t="shared" si="1007"/>
        <v>1270</v>
      </c>
      <c r="AW1271" s="1">
        <f t="shared" si="1008"/>
        <v>1703.0422753549715</v>
      </c>
      <c r="AX1271" s="1">
        <f t="shared" si="1009"/>
        <v>0.97756379969628004</v>
      </c>
      <c r="AY1271" s="1">
        <f t="shared" si="1010"/>
        <v>1.0968613402595262</v>
      </c>
      <c r="AZ1271" s="1">
        <f t="shared" si="1011"/>
        <v>5.3E-3</v>
      </c>
      <c r="BA1271" s="1">
        <f t="shared" si="1012"/>
        <v>25.852588709869707</v>
      </c>
    </row>
    <row r="1272" spans="1:53">
      <c r="A1272" s="2">
        <f t="shared" si="977"/>
        <v>1.2709999999999708</v>
      </c>
      <c r="B1272" s="1">
        <f t="shared" si="967"/>
        <v>1.3462284999999699</v>
      </c>
      <c r="C1272" s="1">
        <f t="shared" si="978"/>
        <v>5.59500592672241E-2</v>
      </c>
      <c r="D1272" s="1">
        <f t="shared" si="968"/>
        <v>1.1017860656982557</v>
      </c>
      <c r="E1272" s="1">
        <f t="shared" si="1013"/>
        <v>1.1018536853908902</v>
      </c>
      <c r="F1272" s="1">
        <f t="shared" si="1013"/>
        <v>1.101856224299939</v>
      </c>
      <c r="G1272" s="1">
        <f t="shared" si="1013"/>
        <v>1.101856319598044</v>
      </c>
      <c r="H1272" s="1">
        <f t="shared" si="979"/>
        <v>1.7521298945973629</v>
      </c>
      <c r="I1272" s="1">
        <f t="shared" si="969"/>
        <v>26.098627007432938</v>
      </c>
      <c r="J1272" s="1">
        <f>VLOOKUP($I1272,Graph!$D$3:$M$50,col)</f>
        <v>6.1999999999999998E-3</v>
      </c>
      <c r="K1272" s="1">
        <f>VLOOKUP($I1272,Graph!$D$3:$M$50,col+1)</f>
        <v>5.0000000000000001E-3</v>
      </c>
      <c r="L1272" s="1">
        <f t="shared" si="980"/>
        <v>5.4000000000000003E-3</v>
      </c>
      <c r="M1272" s="1">
        <f t="shared" si="975"/>
        <v>0.64011666666666656</v>
      </c>
      <c r="N1272" s="1">
        <f t="shared" si="981"/>
        <v>1.2655999999999707</v>
      </c>
      <c r="O1272" s="1">
        <f t="shared" si="982"/>
        <v>5.3650017585806439E-2</v>
      </c>
      <c r="P1272" s="1">
        <f t="shared" si="983"/>
        <v>1.0969493174664946</v>
      </c>
      <c r="Q1272" s="1">
        <f t="shared" si="984"/>
        <v>1.0967795349196077</v>
      </c>
      <c r="R1272" s="1">
        <f t="shared" si="985"/>
        <v>1.096773515283503</v>
      </c>
      <c r="S1272" s="1">
        <f t="shared" si="986"/>
        <v>1.0967733016789536</v>
      </c>
      <c r="T1272" s="1">
        <f t="shared" si="987"/>
        <v>0.97714748074143642</v>
      </c>
      <c r="U1272" s="1">
        <f t="shared" si="988"/>
        <v>1.7041912040368521</v>
      </c>
      <c r="V1272" s="2">
        <f t="shared" si="970"/>
        <v>25.858401074794553</v>
      </c>
      <c r="W1272" s="1">
        <f>VLOOKUP(V1272,Graph!$D$3:$M$50,col)</f>
        <v>6.1000000000000004E-3</v>
      </c>
      <c r="X1272" s="1">
        <f>VLOOKUP(V1272,Graph!$D$3:$M$50,col+1)</f>
        <v>4.8999999999999998E-3</v>
      </c>
      <c r="Y1272" s="1">
        <f t="shared" si="989"/>
        <v>5.3E-3</v>
      </c>
      <c r="Z1272" s="1">
        <f t="shared" si="971"/>
        <v>0.64031666666666653</v>
      </c>
      <c r="AA1272" s="2">
        <f t="shared" si="990"/>
        <v>1.2656999999999707</v>
      </c>
      <c r="AB1272" s="1">
        <f t="shared" si="991"/>
        <v>5.3692031801623644E-2</v>
      </c>
      <c r="AC1272" s="1">
        <f t="shared" si="992"/>
        <v>1.0968619970059952</v>
      </c>
      <c r="AD1272" s="1">
        <f t="shared" si="993"/>
        <v>1.0968651491212467</v>
      </c>
      <c r="AE1272" s="1">
        <f t="shared" si="994"/>
        <v>1.0968652610944405</v>
      </c>
      <c r="AF1272" s="1">
        <f t="shared" si="995"/>
        <v>1.0968652650720243</v>
      </c>
      <c r="AG1272" s="1">
        <f t="shared" si="996"/>
        <v>0.97756863450757803</v>
      </c>
      <c r="AH1272" s="1">
        <f t="shared" si="997"/>
        <v>1.7050686724218831</v>
      </c>
      <c r="AI1272" s="2">
        <f t="shared" si="972"/>
        <v>25.862838377414405</v>
      </c>
      <c r="AJ1272" s="1">
        <f>VLOOKUP(AI1272,Graph!$D$3:$M$50,col)</f>
        <v>6.1000000000000004E-3</v>
      </c>
      <c r="AK1272" s="1">
        <f>VLOOKUP(AI1272,Graph!$D$3:$M$50,col+1)</f>
        <v>4.8999999999999998E-3</v>
      </c>
      <c r="AL1272" s="1">
        <f t="shared" si="998"/>
        <v>5.3E-3</v>
      </c>
      <c r="AM1272" s="1">
        <f t="shared" si="973"/>
        <v>0.64031666666666653</v>
      </c>
      <c r="AN1272" s="2">
        <f t="shared" si="999"/>
        <v>1.2656999999999707</v>
      </c>
      <c r="AO1272" s="1">
        <f t="shared" si="1000"/>
        <v>5.3692031801623644E-2</v>
      </c>
      <c r="AP1272" s="1">
        <f t="shared" si="1001"/>
        <v>1.0968652652133184</v>
      </c>
      <c r="AQ1272" s="1">
        <f t="shared" si="1002"/>
        <v>1.0968652652183377</v>
      </c>
      <c r="AR1272" s="1">
        <f t="shared" si="1003"/>
        <v>1.0968652652185158</v>
      </c>
      <c r="AS1272" s="1">
        <f t="shared" si="1004"/>
        <v>1.0968652652185222</v>
      </c>
      <c r="AT1272" s="1">
        <f t="shared" si="1005"/>
        <v>0.97756863450757803</v>
      </c>
      <c r="AU1272" s="1">
        <f t="shared" si="1006"/>
        <v>1.7050686726496131</v>
      </c>
      <c r="AV1272" s="2">
        <f t="shared" si="1007"/>
        <v>1271</v>
      </c>
      <c r="AW1272" s="1">
        <f t="shared" si="1008"/>
        <v>1705.0686726496131</v>
      </c>
      <c r="AX1272" s="1">
        <f t="shared" si="1009"/>
        <v>0.97756863450757803</v>
      </c>
      <c r="AY1272" s="1">
        <f t="shared" si="1010"/>
        <v>1.0968652652185222</v>
      </c>
      <c r="AZ1272" s="1">
        <f t="shared" si="1011"/>
        <v>5.3E-3</v>
      </c>
      <c r="BA1272" s="1">
        <f t="shared" si="1012"/>
        <v>25.862838377414405</v>
      </c>
    </row>
    <row r="1273" spans="1:53">
      <c r="A1273" s="2">
        <f t="shared" si="977"/>
        <v>1.2719999999999707</v>
      </c>
      <c r="B1273" s="1">
        <f t="shared" si="967"/>
        <v>1.3472696666666364</v>
      </c>
      <c r="C1273" s="1">
        <f t="shared" si="978"/>
        <v>5.5951556110411825E-2</v>
      </c>
      <c r="D1273" s="1">
        <f t="shared" si="968"/>
        <v>1.1017892759970782</v>
      </c>
      <c r="E1273" s="1">
        <f t="shared" si="1013"/>
        <v>1.1018570206983889</v>
      </c>
      <c r="F1273" s="1">
        <f t="shared" si="1013"/>
        <v>1.1018595643943043</v>
      </c>
      <c r="G1273" s="1">
        <f t="shared" si="1013"/>
        <v>1.1018596598755275</v>
      </c>
      <c r="H1273" s="1">
        <f t="shared" si="979"/>
        <v>1.7542034356813476</v>
      </c>
      <c r="I1273" s="1">
        <f t="shared" si="969"/>
        <v>26.108918337547827</v>
      </c>
      <c r="J1273" s="1">
        <f>VLOOKUP($I1273,Graph!$D$3:$M$50,col)</f>
        <v>6.1999999999999998E-3</v>
      </c>
      <c r="K1273" s="1">
        <f>VLOOKUP($I1273,Graph!$D$3:$M$50,col+1)</f>
        <v>5.0000000000000001E-3</v>
      </c>
      <c r="L1273" s="1">
        <f t="shared" si="980"/>
        <v>5.4000000000000003E-3</v>
      </c>
      <c r="M1273" s="1">
        <f t="shared" si="975"/>
        <v>0.64011666666666656</v>
      </c>
      <c r="N1273" s="1">
        <f t="shared" si="981"/>
        <v>1.2665999999999706</v>
      </c>
      <c r="O1273" s="1">
        <f t="shared" si="982"/>
        <v>5.3651812829119398E-2</v>
      </c>
      <c r="P1273" s="1">
        <f t="shared" si="983"/>
        <v>1.0969532348126438</v>
      </c>
      <c r="Q1273" s="1">
        <f t="shared" si="984"/>
        <v>1.0967834640005558</v>
      </c>
      <c r="R1273" s="1">
        <f t="shared" si="985"/>
        <v>1.0967774445125325</v>
      </c>
      <c r="S1273" s="1">
        <f t="shared" si="986"/>
        <v>1.096777230903748</v>
      </c>
      <c r="T1273" s="1">
        <f t="shared" si="987"/>
        <v>0.97715239730798864</v>
      </c>
      <c r="U1273" s="1">
        <f t="shared" si="988"/>
        <v>1.7062175375908804</v>
      </c>
      <c r="V1273" s="2">
        <f t="shared" si="970"/>
        <v>25.868645815691199</v>
      </c>
      <c r="W1273" s="1">
        <f>VLOOKUP(V1273,Graph!$D$3:$M$50,col)</f>
        <v>6.1000000000000004E-3</v>
      </c>
      <c r="X1273" s="1">
        <f>VLOOKUP(V1273,Graph!$D$3:$M$50,col+1)</f>
        <v>4.8999999999999998E-3</v>
      </c>
      <c r="Y1273" s="1">
        <f t="shared" si="989"/>
        <v>5.3E-3</v>
      </c>
      <c r="Z1273" s="1">
        <f t="shared" si="971"/>
        <v>0.64031666666666653</v>
      </c>
      <c r="AA1273" s="2">
        <f t="shared" si="990"/>
        <v>1.2666999999999706</v>
      </c>
      <c r="AB1273" s="1">
        <f t="shared" si="991"/>
        <v>5.3693821752220643E-2</v>
      </c>
      <c r="AC1273" s="1">
        <f t="shared" si="992"/>
        <v>1.0968659162410093</v>
      </c>
      <c r="AD1273" s="1">
        <f t="shared" si="993"/>
        <v>1.0968690681405469</v>
      </c>
      <c r="AE1273" s="1">
        <f t="shared" si="994"/>
        <v>1.0968691801110344</v>
      </c>
      <c r="AF1273" s="1">
        <f t="shared" si="995"/>
        <v>1.0968691840886977</v>
      </c>
      <c r="AG1273" s="1">
        <f t="shared" si="996"/>
        <v>0.97757346172492343</v>
      </c>
      <c r="AH1273" s="1">
        <f t="shared" si="997"/>
        <v>1.7070958731844419</v>
      </c>
      <c r="AI1273" s="2">
        <f t="shared" si="972"/>
        <v>25.873083986502575</v>
      </c>
      <c r="AJ1273" s="1">
        <f>VLOOKUP(AI1273,Graph!$D$3:$M$50,col)</f>
        <v>6.1000000000000004E-3</v>
      </c>
      <c r="AK1273" s="1">
        <f>VLOOKUP(AI1273,Graph!$D$3:$M$50,col+1)</f>
        <v>4.8999999999999998E-3</v>
      </c>
      <c r="AL1273" s="1">
        <f t="shared" si="998"/>
        <v>5.3E-3</v>
      </c>
      <c r="AM1273" s="1">
        <f t="shared" si="973"/>
        <v>0.64031666666666653</v>
      </c>
      <c r="AN1273" s="2">
        <f t="shared" si="999"/>
        <v>1.2666999999999706</v>
      </c>
      <c r="AO1273" s="1">
        <f t="shared" si="1000"/>
        <v>5.3693821752220643E-2</v>
      </c>
      <c r="AP1273" s="1">
        <f t="shared" si="1001"/>
        <v>1.0968691842300011</v>
      </c>
      <c r="AQ1273" s="1">
        <f t="shared" si="1002"/>
        <v>1.0968691842350204</v>
      </c>
      <c r="AR1273" s="1">
        <f t="shared" si="1003"/>
        <v>1.096869184235199</v>
      </c>
      <c r="AS1273" s="1">
        <f t="shared" si="1004"/>
        <v>1.0968691842352054</v>
      </c>
      <c r="AT1273" s="1">
        <f t="shared" si="1005"/>
        <v>0.97757346172492343</v>
      </c>
      <c r="AU1273" s="1">
        <f t="shared" si="1006"/>
        <v>1.7070958734124571</v>
      </c>
      <c r="AV1273" s="2">
        <f t="shared" si="1007"/>
        <v>1272</v>
      </c>
      <c r="AW1273" s="1">
        <f t="shared" si="1008"/>
        <v>1707.095873412457</v>
      </c>
      <c r="AX1273" s="1">
        <f t="shared" si="1009"/>
        <v>0.97757346172492343</v>
      </c>
      <c r="AY1273" s="1">
        <f t="shared" si="1010"/>
        <v>1.0968691842352054</v>
      </c>
      <c r="AZ1273" s="1">
        <f t="shared" si="1011"/>
        <v>5.3E-3</v>
      </c>
      <c r="BA1273" s="1">
        <f t="shared" si="1012"/>
        <v>25.873083986502575</v>
      </c>
    </row>
    <row r="1274" spans="1:53">
      <c r="A1274" s="2">
        <f t="shared" si="977"/>
        <v>1.2729999999999706</v>
      </c>
      <c r="B1274" s="1">
        <f t="shared" si="967"/>
        <v>1.3483108333333029</v>
      </c>
      <c r="C1274" s="1">
        <f t="shared" si="978"/>
        <v>5.5953050661848643E-2</v>
      </c>
      <c r="D1274" s="1">
        <f t="shared" si="968"/>
        <v>1.101792481408751</v>
      </c>
      <c r="E1274" s="1">
        <f t="shared" si="1013"/>
        <v>1.1018603509408826</v>
      </c>
      <c r="F1274" s="1">
        <f t="shared" si="1013"/>
        <v>1.1018628994171893</v>
      </c>
      <c r="G1274" s="1">
        <f t="shared" si="1013"/>
        <v>1.1018629950812957</v>
      </c>
      <c r="H1274" s="1">
        <f t="shared" si="979"/>
        <v>1.7562777943667067</v>
      </c>
      <c r="I1274" s="1">
        <f t="shared" si="969"/>
        <v>26.119205614101276</v>
      </c>
      <c r="J1274" s="1">
        <f>VLOOKUP($I1274,Graph!$D$3:$M$50,col)</f>
        <v>6.1999999999999998E-3</v>
      </c>
      <c r="K1274" s="1">
        <f>VLOOKUP($I1274,Graph!$D$3:$M$50,col+1)</f>
        <v>5.0000000000000001E-3</v>
      </c>
      <c r="L1274" s="1">
        <f t="shared" si="980"/>
        <v>5.4000000000000003E-3</v>
      </c>
      <c r="M1274" s="1">
        <f t="shared" si="975"/>
        <v>0.64011666666666656</v>
      </c>
      <c r="N1274" s="1">
        <f t="shared" si="981"/>
        <v>1.2675999999999705</v>
      </c>
      <c r="O1274" s="1">
        <f t="shared" si="982"/>
        <v>5.3653605329822086E-2</v>
      </c>
      <c r="P1274" s="1">
        <f t="shared" si="983"/>
        <v>1.0969571462303433</v>
      </c>
      <c r="Q1274" s="1">
        <f t="shared" si="984"/>
        <v>1.0967873871377232</v>
      </c>
      <c r="R1274" s="1">
        <f t="shared" si="985"/>
        <v>1.0967813677976774</v>
      </c>
      <c r="S1274" s="1">
        <f t="shared" si="986"/>
        <v>1.096781154184669</v>
      </c>
      <c r="T1274" s="1">
        <f t="shared" si="987"/>
        <v>0.97715730615838936</v>
      </c>
      <c r="U1274" s="1">
        <f t="shared" si="988"/>
        <v>1.708244674023131</v>
      </c>
      <c r="V1274" s="2">
        <f t="shared" si="970"/>
        <v>25.878886502949893</v>
      </c>
      <c r="W1274" s="1">
        <f>VLOOKUP(V1274,Graph!$D$3:$M$50,col)</f>
        <v>6.1000000000000004E-3</v>
      </c>
      <c r="X1274" s="1">
        <f>VLOOKUP(V1274,Graph!$D$3:$M$50,col+1)</f>
        <v>4.8999999999999998E-3</v>
      </c>
      <c r="Y1274" s="1">
        <f t="shared" si="989"/>
        <v>5.3E-3</v>
      </c>
      <c r="Z1274" s="1">
        <f t="shared" si="971"/>
        <v>0.64031666666666653</v>
      </c>
      <c r="AA1274" s="2">
        <f t="shared" si="990"/>
        <v>1.2676999999999705</v>
      </c>
      <c r="AB1274" s="1">
        <f t="shared" si="991"/>
        <v>5.3695608968181714E-2</v>
      </c>
      <c r="AC1274" s="1">
        <f t="shared" si="992"/>
        <v>1.0968698295469086</v>
      </c>
      <c r="AD1274" s="1">
        <f t="shared" si="993"/>
        <v>1.0968729812310152</v>
      </c>
      <c r="AE1274" s="1">
        <f t="shared" si="994"/>
        <v>1.0968730931987982</v>
      </c>
      <c r="AF1274" s="1">
        <f t="shared" si="995"/>
        <v>1.0968730971765417</v>
      </c>
      <c r="AG1274" s="1">
        <f t="shared" si="996"/>
        <v>0.97757828136619351</v>
      </c>
      <c r="AH1274" s="1">
        <f t="shared" si="997"/>
        <v>1.7091238770967643</v>
      </c>
      <c r="AI1274" s="2">
        <f t="shared" si="972"/>
        <v>25.883325541949223</v>
      </c>
      <c r="AJ1274" s="1">
        <f>VLOOKUP(AI1274,Graph!$D$3:$M$50,col)</f>
        <v>6.1000000000000004E-3</v>
      </c>
      <c r="AK1274" s="1">
        <f>VLOOKUP(AI1274,Graph!$D$3:$M$50,col+1)</f>
        <v>4.8999999999999998E-3</v>
      </c>
      <c r="AL1274" s="1">
        <f t="shared" si="998"/>
        <v>5.3E-3</v>
      </c>
      <c r="AM1274" s="1">
        <f t="shared" si="973"/>
        <v>0.64031666666666653</v>
      </c>
      <c r="AN1274" s="2">
        <f t="shared" si="999"/>
        <v>1.2676999999999705</v>
      </c>
      <c r="AO1274" s="1">
        <f t="shared" si="1000"/>
        <v>5.3695608968181714E-2</v>
      </c>
      <c r="AP1274" s="1">
        <f t="shared" si="1001"/>
        <v>1.0968730973178538</v>
      </c>
      <c r="AQ1274" s="1">
        <f t="shared" si="1002"/>
        <v>1.0968730973228742</v>
      </c>
      <c r="AR1274" s="1">
        <f t="shared" si="1003"/>
        <v>1.0968730973230525</v>
      </c>
      <c r="AS1274" s="1">
        <f t="shared" si="1004"/>
        <v>1.0968730973230589</v>
      </c>
      <c r="AT1274" s="1">
        <f t="shared" si="1005"/>
        <v>0.97757828136619351</v>
      </c>
      <c r="AU1274" s="1">
        <f t="shared" si="1006"/>
        <v>1.7091238773250641</v>
      </c>
      <c r="AV1274" s="2">
        <f t="shared" si="1007"/>
        <v>1273</v>
      </c>
      <c r="AW1274" s="1">
        <f t="shared" si="1008"/>
        <v>1709.1238773250641</v>
      </c>
      <c r="AX1274" s="1">
        <f t="shared" si="1009"/>
        <v>0.97757828136619351</v>
      </c>
      <c r="AY1274" s="1">
        <f t="shared" si="1010"/>
        <v>1.0968730973230589</v>
      </c>
      <c r="AZ1274" s="1">
        <f t="shared" si="1011"/>
        <v>5.3E-3</v>
      </c>
      <c r="BA1274" s="1">
        <f t="shared" si="1012"/>
        <v>25.883325541949223</v>
      </c>
    </row>
    <row r="1275" spans="1:53">
      <c r="A1275" s="2">
        <f t="shared" si="977"/>
        <v>1.2739999999999705</v>
      </c>
      <c r="B1275" s="1">
        <f t="shared" si="967"/>
        <v>1.3493519999999695</v>
      </c>
      <c r="C1275" s="1">
        <f t="shared" si="978"/>
        <v>5.5954542926793374E-2</v>
      </c>
      <c r="D1275" s="1">
        <f t="shared" si="968"/>
        <v>1.1017956819444241</v>
      </c>
      <c r="E1275" s="1">
        <f t="shared" si="1013"/>
        <v>1.1018636761298997</v>
      </c>
      <c r="F1275" s="1">
        <f t="shared" si="1013"/>
        <v>1.1018662293801351</v>
      </c>
      <c r="G1275" s="1">
        <f t="shared" si="1013"/>
        <v>1.1018663252268892</v>
      </c>
      <c r="H1275" s="1">
        <f t="shared" si="979"/>
        <v>1.7583529703312251</v>
      </c>
      <c r="I1275" s="1">
        <f t="shared" si="969"/>
        <v>26.12948884187789</v>
      </c>
      <c r="J1275" s="1">
        <f>VLOOKUP($I1275,Graph!$D$3:$M$50,col)</f>
        <v>6.1999999999999998E-3</v>
      </c>
      <c r="K1275" s="1">
        <f>VLOOKUP($I1275,Graph!$D$3:$M$50,col+1)</f>
        <v>5.0000000000000001E-3</v>
      </c>
      <c r="L1275" s="1">
        <f t="shared" si="980"/>
        <v>5.4000000000000003E-3</v>
      </c>
      <c r="M1275" s="1">
        <f t="shared" si="975"/>
        <v>0.64011666666666656</v>
      </c>
      <c r="N1275" s="1">
        <f t="shared" si="981"/>
        <v>1.2685999999999704</v>
      </c>
      <c r="O1275" s="1">
        <f t="shared" si="982"/>
        <v>5.3655395094193849E-2</v>
      </c>
      <c r="P1275" s="1">
        <f t="shared" si="983"/>
        <v>1.0969610517330404</v>
      </c>
      <c r="Q1275" s="1">
        <f t="shared" si="984"/>
        <v>1.0967913043445852</v>
      </c>
      <c r="R1275" s="1">
        <f t="shared" si="985"/>
        <v>1.0967852851524134</v>
      </c>
      <c r="S1275" s="1">
        <f t="shared" si="986"/>
        <v>1.0967850715351926</v>
      </c>
      <c r="T1275" s="1">
        <f t="shared" si="987"/>
        <v>0.97716220731078929</v>
      </c>
      <c r="U1275" s="1">
        <f t="shared" si="988"/>
        <v>1.7102726130156218</v>
      </c>
      <c r="V1275" s="2">
        <f t="shared" si="970"/>
        <v>25.88912314137654</v>
      </c>
      <c r="W1275" s="1">
        <f>VLOOKUP(V1275,Graph!$D$3:$M$50,col)</f>
        <v>6.1000000000000004E-3</v>
      </c>
      <c r="X1275" s="1">
        <f>VLOOKUP(V1275,Graph!$D$3:$M$50,col+1)</f>
        <v>4.8999999999999998E-3</v>
      </c>
      <c r="Y1275" s="1">
        <f t="shared" si="989"/>
        <v>5.3E-3</v>
      </c>
      <c r="Z1275" s="1">
        <f t="shared" si="971"/>
        <v>0.64031666666666653</v>
      </c>
      <c r="AA1275" s="2">
        <f t="shared" si="990"/>
        <v>1.2686999999999704</v>
      </c>
      <c r="AB1275" s="1">
        <f t="shared" si="991"/>
        <v>5.3697393455768169E-2</v>
      </c>
      <c r="AC1275" s="1">
        <f t="shared" si="992"/>
        <v>1.0968737369371366</v>
      </c>
      <c r="AD1275" s="1">
        <f t="shared" si="993"/>
        <v>1.0968768884060953</v>
      </c>
      <c r="AE1275" s="1">
        <f t="shared" si="994"/>
        <v>1.0968770003711759</v>
      </c>
      <c r="AF1275" s="1">
        <f t="shared" si="995"/>
        <v>1.0968770043489986</v>
      </c>
      <c r="AG1275" s="1">
        <f t="shared" si="996"/>
        <v>0.97758309344920968</v>
      </c>
      <c r="AH1275" s="1">
        <f t="shared" si="997"/>
        <v>1.7111526838407887</v>
      </c>
      <c r="AI1275" s="2">
        <f t="shared" si="972"/>
        <v>25.893563048559841</v>
      </c>
      <c r="AJ1275" s="1">
        <f>VLOOKUP(AI1275,Graph!$D$3:$M$50,col)</f>
        <v>6.1000000000000004E-3</v>
      </c>
      <c r="AK1275" s="1">
        <f>VLOOKUP(AI1275,Graph!$D$3:$M$50,col+1)</f>
        <v>4.8999999999999998E-3</v>
      </c>
      <c r="AL1275" s="1">
        <f t="shared" si="998"/>
        <v>5.3E-3</v>
      </c>
      <c r="AM1275" s="1">
        <f t="shared" si="973"/>
        <v>0.64031666666666653</v>
      </c>
      <c r="AN1275" s="2">
        <f t="shared" si="999"/>
        <v>1.2686999999999704</v>
      </c>
      <c r="AO1275" s="1">
        <f t="shared" si="1000"/>
        <v>5.3697393455768169E-2</v>
      </c>
      <c r="AP1275" s="1">
        <f t="shared" si="1001"/>
        <v>1.09687700449032</v>
      </c>
      <c r="AQ1275" s="1">
        <f t="shared" si="1002"/>
        <v>1.0968770044953406</v>
      </c>
      <c r="AR1275" s="1">
        <f t="shared" si="1003"/>
        <v>1.0968770044955192</v>
      </c>
      <c r="AS1275" s="1">
        <f t="shared" si="1004"/>
        <v>1.0968770044955256</v>
      </c>
      <c r="AT1275" s="1">
        <f t="shared" si="1005"/>
        <v>0.97758309344920968</v>
      </c>
      <c r="AU1275" s="1">
        <f t="shared" si="1006"/>
        <v>1.711152684069374</v>
      </c>
      <c r="AV1275" s="2">
        <f t="shared" si="1007"/>
        <v>1274</v>
      </c>
      <c r="AW1275" s="1">
        <f t="shared" si="1008"/>
        <v>1711.1526840693741</v>
      </c>
      <c r="AX1275" s="1">
        <f t="shared" si="1009"/>
        <v>0.97758309344920968</v>
      </c>
      <c r="AY1275" s="1">
        <f t="shared" si="1010"/>
        <v>1.0968770044955256</v>
      </c>
      <c r="AZ1275" s="1">
        <f t="shared" si="1011"/>
        <v>5.3E-3</v>
      </c>
      <c r="BA1275" s="1">
        <f t="shared" si="1012"/>
        <v>25.893563048559841</v>
      </c>
    </row>
    <row r="1276" spans="1:53">
      <c r="A1276" s="2">
        <f t="shared" si="977"/>
        <v>1.2749999999999704</v>
      </c>
      <c r="B1276" s="1">
        <f t="shared" si="967"/>
        <v>1.350393166666636</v>
      </c>
      <c r="C1276" s="1">
        <f t="shared" si="978"/>
        <v>5.5956032910488694E-2</v>
      </c>
      <c r="D1276" s="1">
        <f t="shared" si="968"/>
        <v>1.1017988776152141</v>
      </c>
      <c r="E1276" s="1">
        <f t="shared" si="1013"/>
        <v>1.1018669962769332</v>
      </c>
      <c r="F1276" s="1">
        <f t="shared" si="1013"/>
        <v>1.1018695542946471</v>
      </c>
      <c r="G1276" s="1">
        <f t="shared" si="1013"/>
        <v>1.1018696503238155</v>
      </c>
      <c r="H1276" s="1">
        <f t="shared" si="979"/>
        <v>1.7604289632530692</v>
      </c>
      <c r="I1276" s="1">
        <f t="shared" si="969"/>
        <v>26.139768025652849</v>
      </c>
      <c r="J1276" s="1">
        <f>VLOOKUP($I1276,Graph!$D$3:$M$50,col)</f>
        <v>6.1999999999999998E-3</v>
      </c>
      <c r="K1276" s="1">
        <f>VLOOKUP($I1276,Graph!$D$3:$M$50,col+1)</f>
        <v>5.0000000000000001E-3</v>
      </c>
      <c r="L1276" s="1">
        <f t="shared" si="980"/>
        <v>5.4000000000000003E-3</v>
      </c>
      <c r="M1276" s="1">
        <f t="shared" si="975"/>
        <v>0.64011666666666656</v>
      </c>
      <c r="N1276" s="1">
        <f t="shared" si="981"/>
        <v>1.2695999999999703</v>
      </c>
      <c r="O1276" s="1">
        <f t="shared" si="982"/>
        <v>5.365718212849481E-2</v>
      </c>
      <c r="P1276" s="1">
        <f t="shared" si="983"/>
        <v>1.0969649513341406</v>
      </c>
      <c r="Q1276" s="1">
        <f t="shared" si="984"/>
        <v>1.0967952156345764</v>
      </c>
      <c r="R1276" s="1">
        <f t="shared" si="985"/>
        <v>1.0967891965901762</v>
      </c>
      <c r="S1276" s="1">
        <f t="shared" si="986"/>
        <v>1.0967889829687536</v>
      </c>
      <c r="T1276" s="1">
        <f t="shared" si="987"/>
        <v>0.97716710078328195</v>
      </c>
      <c r="U1276" s="1">
        <f t="shared" si="988"/>
        <v>1.7123013542507468</v>
      </c>
      <c r="V1276" s="2">
        <f t="shared" si="970"/>
        <v>25.899355735767504</v>
      </c>
      <c r="W1276" s="1">
        <f>VLOOKUP(V1276,Graph!$D$3:$M$50,col)</f>
        <v>6.1000000000000004E-3</v>
      </c>
      <c r="X1276" s="1">
        <f>VLOOKUP(V1276,Graph!$D$3:$M$50,col+1)</f>
        <v>4.8999999999999998E-3</v>
      </c>
      <c r="Y1276" s="1">
        <f t="shared" si="989"/>
        <v>5.3E-3</v>
      </c>
      <c r="Z1276" s="1">
        <f t="shared" si="971"/>
        <v>0.64031666666666653</v>
      </c>
      <c r="AA1276" s="2">
        <f t="shared" si="990"/>
        <v>1.2696999999999703</v>
      </c>
      <c r="AB1276" s="1">
        <f t="shared" si="991"/>
        <v>5.3699175221222278E-2</v>
      </c>
      <c r="AC1276" s="1">
        <f t="shared" si="992"/>
        <v>1.0968776384250962</v>
      </c>
      <c r="AD1276" s="1">
        <f t="shared" si="993"/>
        <v>1.0968807896791883</v>
      </c>
      <c r="AE1276" s="1">
        <f t="shared" si="994"/>
        <v>1.0968809016415684</v>
      </c>
      <c r="AF1276" s="1">
        <f t="shared" si="995"/>
        <v>1.0968809056194704</v>
      </c>
      <c r="AG1276" s="1">
        <f t="shared" si="996"/>
        <v>0.97758789799173751</v>
      </c>
      <c r="AH1276" s="1">
        <f t="shared" si="997"/>
        <v>1.7131822930988321</v>
      </c>
      <c r="AI1276" s="2">
        <f t="shared" si="972"/>
        <v>25.903796511130434</v>
      </c>
      <c r="AJ1276" s="1">
        <f>VLOOKUP(AI1276,Graph!$D$3:$M$50,col)</f>
        <v>6.1000000000000004E-3</v>
      </c>
      <c r="AK1276" s="1">
        <f>VLOOKUP(AI1276,Graph!$D$3:$M$50,col+1)</f>
        <v>4.8999999999999998E-3</v>
      </c>
      <c r="AL1276" s="1">
        <f t="shared" si="998"/>
        <v>5.3E-3</v>
      </c>
      <c r="AM1276" s="1">
        <f t="shared" si="973"/>
        <v>0.64031666666666653</v>
      </c>
      <c r="AN1276" s="2">
        <f t="shared" si="999"/>
        <v>1.2696999999999703</v>
      </c>
      <c r="AO1276" s="1">
        <f t="shared" si="1000"/>
        <v>5.3699175221222278E-2</v>
      </c>
      <c r="AP1276" s="1">
        <f t="shared" si="1001"/>
        <v>1.0968809057608011</v>
      </c>
      <c r="AQ1276" s="1">
        <f t="shared" si="1002"/>
        <v>1.0968809057658224</v>
      </c>
      <c r="AR1276" s="1">
        <f t="shared" si="1003"/>
        <v>1.0968809057660005</v>
      </c>
      <c r="AS1276" s="1">
        <f t="shared" si="1004"/>
        <v>1.0968809057660069</v>
      </c>
      <c r="AT1276" s="1">
        <f t="shared" si="1005"/>
        <v>0.97758789799173751</v>
      </c>
      <c r="AU1276" s="1">
        <f t="shared" si="1006"/>
        <v>1.7131822933277026</v>
      </c>
      <c r="AV1276" s="2">
        <f t="shared" si="1007"/>
        <v>1275</v>
      </c>
      <c r="AW1276" s="1">
        <f t="shared" si="1008"/>
        <v>1713.1822933277026</v>
      </c>
      <c r="AX1276" s="1">
        <f t="shared" si="1009"/>
        <v>0.97758789799173751</v>
      </c>
      <c r="AY1276" s="1">
        <f t="shared" si="1010"/>
        <v>1.0968809057660069</v>
      </c>
      <c r="AZ1276" s="1">
        <f t="shared" si="1011"/>
        <v>5.3E-3</v>
      </c>
      <c r="BA1276" s="1">
        <f t="shared" si="1012"/>
        <v>25.903796511130434</v>
      </c>
    </row>
    <row r="1277" spans="1:53">
      <c r="A1277" s="2">
        <f t="shared" si="977"/>
        <v>1.2759999999999703</v>
      </c>
      <c r="B1277" s="1">
        <f t="shared" si="967"/>
        <v>1.3514343333333025</v>
      </c>
      <c r="C1277" s="1">
        <f t="shared" si="978"/>
        <v>5.595752061816129E-2</v>
      </c>
      <c r="D1277" s="1">
        <f t="shared" si="968"/>
        <v>1.1018020684322043</v>
      </c>
      <c r="E1277" s="1">
        <f t="shared" si="1013"/>
        <v>1.1018703113934412</v>
      </c>
      <c r="F1277" s="1">
        <f t="shared" si="1013"/>
        <v>1.1018728741721979</v>
      </c>
      <c r="G1277" s="1">
        <f t="shared" si="1013"/>
        <v>1.1018729703835455</v>
      </c>
      <c r="H1277" s="1">
        <f t="shared" si="979"/>
        <v>1.7625057728107856</v>
      </c>
      <c r="I1277" s="1">
        <f t="shared" si="969"/>
        <v>26.150043170191971</v>
      </c>
      <c r="J1277" s="1">
        <f>VLOOKUP($I1277,Graph!$D$3:$M$50,col)</f>
        <v>6.1999999999999998E-3</v>
      </c>
      <c r="K1277" s="1">
        <f>VLOOKUP($I1277,Graph!$D$3:$M$50,col+1)</f>
        <v>5.0000000000000001E-3</v>
      </c>
      <c r="L1277" s="1">
        <f t="shared" si="980"/>
        <v>5.4000000000000003E-3</v>
      </c>
      <c r="M1277" s="1">
        <f t="shared" si="975"/>
        <v>0.64011666666666656</v>
      </c>
      <c r="N1277" s="1">
        <f t="shared" si="981"/>
        <v>1.2705999999999702</v>
      </c>
      <c r="O1277" s="1">
        <f t="shared" si="982"/>
        <v>5.3658966438966088E-2</v>
      </c>
      <c r="P1277" s="1">
        <f t="shared" si="983"/>
        <v>1.0969688450470096</v>
      </c>
      <c r="Q1277" s="1">
        <f t="shared" si="984"/>
        <v>1.0967991210210926</v>
      </c>
      <c r="R1277" s="1">
        <f t="shared" si="985"/>
        <v>1.0967931021243595</v>
      </c>
      <c r="S1277" s="1">
        <f t="shared" si="986"/>
        <v>1.0967928884987466</v>
      </c>
      <c r="T1277" s="1">
        <f t="shared" si="987"/>
        <v>0.97717198659390436</v>
      </c>
      <c r="U1277" s="1">
        <f t="shared" si="988"/>
        <v>1.7143308974112785</v>
      </c>
      <c r="V1277" s="2">
        <f t="shared" si="970"/>
        <v>25.909584290909734</v>
      </c>
      <c r="W1277" s="1">
        <f>VLOOKUP(V1277,Graph!$D$3:$M$50,col)</f>
        <v>6.1000000000000004E-3</v>
      </c>
      <c r="X1277" s="1">
        <f>VLOOKUP(V1277,Graph!$D$3:$M$50,col+1)</f>
        <v>4.8999999999999998E-3</v>
      </c>
      <c r="Y1277" s="1">
        <f t="shared" si="989"/>
        <v>5.3E-3</v>
      </c>
      <c r="Z1277" s="1">
        <f t="shared" si="971"/>
        <v>0.64031666666666653</v>
      </c>
      <c r="AA1277" s="2">
        <f t="shared" si="990"/>
        <v>1.2706999999999702</v>
      </c>
      <c r="AB1277" s="1">
        <f t="shared" si="991"/>
        <v>5.3700954270767168E-2</v>
      </c>
      <c r="AC1277" s="1">
        <f t="shared" si="992"/>
        <v>1.096881534024148</v>
      </c>
      <c r="AD1277" s="1">
        <f t="shared" si="993"/>
        <v>1.0968846850636564</v>
      </c>
      <c r="AE1277" s="1">
        <f t="shared" si="994"/>
        <v>1.0968847970233377</v>
      </c>
      <c r="AF1277" s="1">
        <f t="shared" si="995"/>
        <v>1.0968848010013192</v>
      </c>
      <c r="AG1277" s="1">
        <f t="shared" si="996"/>
        <v>0.97759269501148682</v>
      </c>
      <c r="AH1277" s="1">
        <f t="shared" si="997"/>
        <v>1.7152127045535883</v>
      </c>
      <c r="AI1277" s="2">
        <f t="shared" si="972"/>
        <v>25.914025934447569</v>
      </c>
      <c r="AJ1277" s="1">
        <f>VLOOKUP(AI1277,Graph!$D$3:$M$50,col)</f>
        <v>6.1000000000000004E-3</v>
      </c>
      <c r="AK1277" s="1">
        <f>VLOOKUP(AI1277,Graph!$D$3:$M$50,col+1)</f>
        <v>4.8999999999999998E-3</v>
      </c>
      <c r="AL1277" s="1">
        <f t="shared" si="998"/>
        <v>5.3E-3</v>
      </c>
      <c r="AM1277" s="1">
        <f t="shared" si="973"/>
        <v>0.64031666666666653</v>
      </c>
      <c r="AN1277" s="2">
        <f t="shared" si="999"/>
        <v>1.2706999999999702</v>
      </c>
      <c r="AO1277" s="1">
        <f t="shared" si="1000"/>
        <v>5.3700954270767168E-2</v>
      </c>
      <c r="AP1277" s="1">
        <f t="shared" si="1001"/>
        <v>1.0968848011426586</v>
      </c>
      <c r="AQ1277" s="1">
        <f t="shared" si="1002"/>
        <v>1.0968848011476804</v>
      </c>
      <c r="AR1277" s="1">
        <f t="shared" si="1003"/>
        <v>1.0968848011478589</v>
      </c>
      <c r="AS1277" s="1">
        <f t="shared" si="1004"/>
        <v>1.0968848011478654</v>
      </c>
      <c r="AT1277" s="1">
        <f t="shared" si="1005"/>
        <v>0.97759269501148682</v>
      </c>
      <c r="AU1277" s="1">
        <f t="shared" si="1006"/>
        <v>1.7152127047827446</v>
      </c>
      <c r="AV1277" s="2">
        <f t="shared" si="1007"/>
        <v>1276</v>
      </c>
      <c r="AW1277" s="1">
        <f t="shared" si="1008"/>
        <v>1715.2127047827446</v>
      </c>
      <c r="AX1277" s="1">
        <f t="shared" si="1009"/>
        <v>0.97759269501148682</v>
      </c>
      <c r="AY1277" s="1">
        <f t="shared" si="1010"/>
        <v>1.0968848011478654</v>
      </c>
      <c r="AZ1277" s="1">
        <f t="shared" si="1011"/>
        <v>5.3E-3</v>
      </c>
      <c r="BA1277" s="1">
        <f t="shared" si="1012"/>
        <v>25.914025934447569</v>
      </c>
    </row>
    <row r="1278" spans="1:53">
      <c r="A1278" s="2">
        <f t="shared" si="977"/>
        <v>1.2769999999999702</v>
      </c>
      <c r="B1278" s="1">
        <f t="shared" si="967"/>
        <v>1.3524754999999691</v>
      </c>
      <c r="C1278" s="1">
        <f t="shared" si="978"/>
        <v>5.5959006055021875E-2</v>
      </c>
      <c r="D1278" s="1">
        <f t="shared" si="968"/>
        <v>1.1018052544064436</v>
      </c>
      <c r="E1278" s="1">
        <f t="shared" si="1013"/>
        <v>1.1018736214908476</v>
      </c>
      <c r="F1278" s="1">
        <f t="shared" si="1013"/>
        <v>1.101876189024223</v>
      </c>
      <c r="G1278" s="1">
        <f t="shared" si="1013"/>
        <v>1.1018762854175168</v>
      </c>
      <c r="H1278" s="1">
        <f t="shared" si="979"/>
        <v>1.7645833986832999</v>
      </c>
      <c r="I1278" s="1">
        <f t="shared" si="969"/>
        <v>26.160314280251715</v>
      </c>
      <c r="J1278" s="1">
        <f>VLOOKUP($I1278,Graph!$D$3:$M$50,col)</f>
        <v>6.1999999999999998E-3</v>
      </c>
      <c r="K1278" s="1">
        <f>VLOOKUP($I1278,Graph!$D$3:$M$50,col+1)</f>
        <v>5.0000000000000001E-3</v>
      </c>
      <c r="L1278" s="1">
        <f t="shared" si="980"/>
        <v>5.4000000000000003E-3</v>
      </c>
      <c r="M1278" s="1">
        <f t="shared" si="975"/>
        <v>0.64011666666666656</v>
      </c>
      <c r="N1278" s="1">
        <f t="shared" si="981"/>
        <v>1.2715999999999701</v>
      </c>
      <c r="O1278" s="1">
        <f t="shared" si="982"/>
        <v>5.3660748031829776E-2</v>
      </c>
      <c r="P1278" s="1">
        <f t="shared" si="983"/>
        <v>1.0969727328849719</v>
      </c>
      <c r="Q1278" s="1">
        <f t="shared" si="984"/>
        <v>1.0968030205174875</v>
      </c>
      <c r="R1278" s="1">
        <f t="shared" si="985"/>
        <v>1.0967970017683184</v>
      </c>
      <c r="S1278" s="1">
        <f t="shared" si="986"/>
        <v>1.0967967881385257</v>
      </c>
      <c r="T1278" s="1">
        <f t="shared" si="987"/>
        <v>0.97717686476063725</v>
      </c>
      <c r="U1278" s="1">
        <f t="shared" si="988"/>
        <v>1.7163612421803656</v>
      </c>
      <c r="V1278" s="2">
        <f t="shared" si="970"/>
        <v>25.919808811580729</v>
      </c>
      <c r="W1278" s="1">
        <f>VLOOKUP(V1278,Graph!$D$3:$M$50,col)</f>
        <v>6.1000000000000004E-3</v>
      </c>
      <c r="X1278" s="1">
        <f>VLOOKUP(V1278,Graph!$D$3:$M$50,col+1)</f>
        <v>4.8999999999999998E-3</v>
      </c>
      <c r="Y1278" s="1">
        <f t="shared" si="989"/>
        <v>5.3E-3</v>
      </c>
      <c r="Z1278" s="1">
        <f t="shared" si="971"/>
        <v>0.64031666666666653</v>
      </c>
      <c r="AA1278" s="2">
        <f t="shared" si="990"/>
        <v>1.2716999999999701</v>
      </c>
      <c r="AB1278" s="1">
        <f t="shared" si="991"/>
        <v>5.3702730610607159E-2</v>
      </c>
      <c r="AC1278" s="1">
        <f t="shared" si="992"/>
        <v>1.0968854237476149</v>
      </c>
      <c r="AD1278" s="1">
        <f t="shared" si="993"/>
        <v>1.0968885745728203</v>
      </c>
      <c r="AE1278" s="1">
        <f t="shared" si="994"/>
        <v>1.0968886865298053</v>
      </c>
      <c r="AF1278" s="1">
        <f t="shared" si="995"/>
        <v>1.0968886905078652</v>
      </c>
      <c r="AG1278" s="1">
        <f t="shared" si="996"/>
        <v>0.97759748452611217</v>
      </c>
      <c r="AH1278" s="1">
        <f t="shared" si="997"/>
        <v>1.7172439178881265</v>
      </c>
      <c r="AI1278" s="2">
        <f t="shared" si="972"/>
        <v>25.924251323288338</v>
      </c>
      <c r="AJ1278" s="1">
        <f>VLOOKUP(AI1278,Graph!$D$3:$M$50,col)</f>
        <v>6.1000000000000004E-3</v>
      </c>
      <c r="AK1278" s="1">
        <f>VLOOKUP(AI1278,Graph!$D$3:$M$50,col+1)</f>
        <v>4.8999999999999998E-3</v>
      </c>
      <c r="AL1278" s="1">
        <f t="shared" si="998"/>
        <v>5.3E-3</v>
      </c>
      <c r="AM1278" s="1">
        <f t="shared" si="973"/>
        <v>0.64031666666666653</v>
      </c>
      <c r="AN1278" s="2">
        <f t="shared" si="999"/>
        <v>1.2716999999999701</v>
      </c>
      <c r="AO1278" s="1">
        <f t="shared" si="1000"/>
        <v>5.3702730610607159E-2</v>
      </c>
      <c r="AP1278" s="1">
        <f t="shared" si="1001"/>
        <v>1.0968886906492139</v>
      </c>
      <c r="AQ1278" s="1">
        <f t="shared" si="1002"/>
        <v>1.0968886906542361</v>
      </c>
      <c r="AR1278" s="1">
        <f t="shared" si="1003"/>
        <v>1.0968886906544149</v>
      </c>
      <c r="AS1278" s="1">
        <f t="shared" si="1004"/>
        <v>1.0968886906544209</v>
      </c>
      <c r="AT1278" s="1">
        <f t="shared" si="1005"/>
        <v>0.97759748452611217</v>
      </c>
      <c r="AU1278" s="1">
        <f t="shared" si="1006"/>
        <v>1.717243918117568</v>
      </c>
      <c r="AV1278" s="2">
        <f t="shared" si="1007"/>
        <v>1277</v>
      </c>
      <c r="AW1278" s="1">
        <f t="shared" si="1008"/>
        <v>1717.243918117568</v>
      </c>
      <c r="AX1278" s="1">
        <f t="shared" si="1009"/>
        <v>0.97759748452611217</v>
      </c>
      <c r="AY1278" s="1">
        <f t="shared" si="1010"/>
        <v>1.0968886906544209</v>
      </c>
      <c r="AZ1278" s="1">
        <f t="shared" si="1011"/>
        <v>5.3E-3</v>
      </c>
      <c r="BA1278" s="1">
        <f t="shared" si="1012"/>
        <v>25.924251323288338</v>
      </c>
    </row>
    <row r="1279" spans="1:53">
      <c r="A1279" s="2">
        <f t="shared" si="977"/>
        <v>1.27799999999997</v>
      </c>
      <c r="B1279" s="1">
        <f t="shared" si="967"/>
        <v>1.3535166666666356</v>
      </c>
      <c r="C1279" s="1">
        <f t="shared" si="978"/>
        <v>5.5960489226265286E-2</v>
      </c>
      <c r="D1279" s="1">
        <f t="shared" si="968"/>
        <v>1.1018084355489475</v>
      </c>
      <c r="E1279" s="1">
        <f t="shared" si="1013"/>
        <v>1.1018769265805413</v>
      </c>
      <c r="F1279" s="1">
        <f t="shared" si="1013"/>
        <v>1.1018794988621243</v>
      </c>
      <c r="G1279" s="1">
        <f t="shared" si="1013"/>
        <v>1.1018795954371314</v>
      </c>
      <c r="H1279" s="1">
        <f t="shared" si="979"/>
        <v>1.7666618405499179</v>
      </c>
      <c r="I1279" s="1">
        <f t="shared" si="969"/>
        <v>26.170581360579234</v>
      </c>
      <c r="J1279" s="1">
        <f>VLOOKUP($I1279,Graph!$D$3:$M$50,col)</f>
        <v>6.1999999999999998E-3</v>
      </c>
      <c r="K1279" s="1">
        <f>VLOOKUP($I1279,Graph!$D$3:$M$50,col+1)</f>
        <v>5.0000000000000001E-3</v>
      </c>
      <c r="L1279" s="1">
        <f t="shared" si="980"/>
        <v>5.4000000000000003E-3</v>
      </c>
      <c r="M1279" s="1">
        <f t="shared" si="975"/>
        <v>0.64011666666666656</v>
      </c>
      <c r="N1279" s="1">
        <f t="shared" si="981"/>
        <v>1.27259999999997</v>
      </c>
      <c r="O1279" s="1">
        <f t="shared" si="982"/>
        <v>5.3662526913288995E-2</v>
      </c>
      <c r="P1279" s="1">
        <f t="shared" si="983"/>
        <v>1.0969766148613123</v>
      </c>
      <c r="Q1279" s="1">
        <f t="shared" si="984"/>
        <v>1.096806914137074</v>
      </c>
      <c r="R1279" s="1">
        <f t="shared" si="985"/>
        <v>1.0968008955353661</v>
      </c>
      <c r="S1279" s="1">
        <f t="shared" si="986"/>
        <v>1.0968006819014047</v>
      </c>
      <c r="T1279" s="1">
        <f t="shared" si="987"/>
        <v>0.97718173530140473</v>
      </c>
      <c r="U1279" s="1">
        <f t="shared" si="988"/>
        <v>1.7183923882415311</v>
      </c>
      <c r="V1279" s="2">
        <f t="shared" si="970"/>
        <v>25.93002930254859</v>
      </c>
      <c r="W1279" s="1">
        <f>VLOOKUP(V1279,Graph!$D$3:$M$50,col)</f>
        <v>6.1000000000000004E-3</v>
      </c>
      <c r="X1279" s="1">
        <f>VLOOKUP(V1279,Graph!$D$3:$M$50,col+1)</f>
        <v>4.8999999999999998E-3</v>
      </c>
      <c r="Y1279" s="1">
        <f t="shared" si="989"/>
        <v>5.3E-3</v>
      </c>
      <c r="Z1279" s="1">
        <f t="shared" si="971"/>
        <v>0.64031666666666653</v>
      </c>
      <c r="AA1279" s="2">
        <f t="shared" si="990"/>
        <v>1.27269999999997</v>
      </c>
      <c r="AB1279" s="1">
        <f t="shared" si="991"/>
        <v>5.3704504246927555E-2</v>
      </c>
      <c r="AC1279" s="1">
        <f t="shared" si="992"/>
        <v>1.0968893076087778</v>
      </c>
      <c r="AD1279" s="1">
        <f t="shared" si="993"/>
        <v>1.0968924582199615</v>
      </c>
      <c r="AE1279" s="1">
        <f t="shared" si="994"/>
        <v>1.0968925701742513</v>
      </c>
      <c r="AF1279" s="1">
        <f t="shared" si="995"/>
        <v>1.0968925741523903</v>
      </c>
      <c r="AG1279" s="1">
        <f t="shared" si="996"/>
        <v>0.97760226655321292</v>
      </c>
      <c r="AH1279" s="1">
        <f t="shared" si="997"/>
        <v>1.7192759327858937</v>
      </c>
      <c r="AI1279" s="2">
        <f t="shared" si="972"/>
        <v>25.934472682420495</v>
      </c>
      <c r="AJ1279" s="1">
        <f>VLOOKUP(AI1279,Graph!$D$3:$M$50,col)</f>
        <v>6.1000000000000004E-3</v>
      </c>
      <c r="AK1279" s="1">
        <f>VLOOKUP(AI1279,Graph!$D$3:$M$50,col+1)</f>
        <v>4.8999999999999998E-3</v>
      </c>
      <c r="AL1279" s="1">
        <f t="shared" si="998"/>
        <v>5.3E-3</v>
      </c>
      <c r="AM1279" s="1">
        <f t="shared" si="973"/>
        <v>0.64031666666666653</v>
      </c>
      <c r="AN1279" s="2">
        <f t="shared" si="999"/>
        <v>1.27269999999997</v>
      </c>
      <c r="AO1279" s="1">
        <f t="shared" si="1000"/>
        <v>5.3704504246927555E-2</v>
      </c>
      <c r="AP1279" s="1">
        <f t="shared" si="1001"/>
        <v>1.0968925742937479</v>
      </c>
      <c r="AQ1279" s="1">
        <f t="shared" si="1002"/>
        <v>1.0968925742987707</v>
      </c>
      <c r="AR1279" s="1">
        <f t="shared" si="1003"/>
        <v>1.0968925742989493</v>
      </c>
      <c r="AS1279" s="1">
        <f t="shared" si="1004"/>
        <v>1.0968925742989557</v>
      </c>
      <c r="AT1279" s="1">
        <f t="shared" si="1005"/>
        <v>0.97760226655321292</v>
      </c>
      <c r="AU1279" s="1">
        <f t="shared" si="1006"/>
        <v>1.7192759330156213</v>
      </c>
      <c r="AV1279" s="2">
        <f t="shared" si="1007"/>
        <v>1278</v>
      </c>
      <c r="AW1279" s="1">
        <f t="shared" si="1008"/>
        <v>1719.2759330156214</v>
      </c>
      <c r="AX1279" s="1">
        <f t="shared" si="1009"/>
        <v>0.97760226655321292</v>
      </c>
      <c r="AY1279" s="1">
        <f t="shared" si="1010"/>
        <v>1.0968925742989557</v>
      </c>
      <c r="AZ1279" s="1">
        <f t="shared" si="1011"/>
        <v>5.3E-3</v>
      </c>
      <c r="BA1279" s="1">
        <f t="shared" si="1012"/>
        <v>25.934472682420495</v>
      </c>
    </row>
    <row r="1280" spans="1:53">
      <c r="A1280" s="2">
        <f t="shared" si="977"/>
        <v>1.2789999999999699</v>
      </c>
      <c r="B1280" s="1">
        <f t="shared" si="967"/>
        <v>1.3545578333333022</v>
      </c>
      <c r="C1280" s="1">
        <f t="shared" si="978"/>
        <v>5.5961970137070535E-2</v>
      </c>
      <c r="D1280" s="1">
        <f t="shared" si="968"/>
        <v>1.1018116118706986</v>
      </c>
      <c r="E1280" s="1">
        <f t="shared" si="1013"/>
        <v>1.1018802266738779</v>
      </c>
      <c r="F1280" s="1">
        <f t="shared" si="1013"/>
        <v>1.1018828036972699</v>
      </c>
      <c r="G1280" s="1">
        <f t="shared" si="1013"/>
        <v>1.1018829004537576</v>
      </c>
      <c r="H1280" s="1">
        <f t="shared" si="979"/>
        <v>1.76874109809032</v>
      </c>
      <c r="I1280" s="1">
        <f t="shared" si="969"/>
        <v>26.18084441591235</v>
      </c>
      <c r="J1280" s="1">
        <f>VLOOKUP($I1280,Graph!$D$3:$M$50,col)</f>
        <v>6.1999999999999998E-3</v>
      </c>
      <c r="K1280" s="1">
        <f>VLOOKUP($I1280,Graph!$D$3:$M$50,col+1)</f>
        <v>5.0000000000000001E-3</v>
      </c>
      <c r="L1280" s="1">
        <f t="shared" si="980"/>
        <v>5.4000000000000003E-3</v>
      </c>
      <c r="M1280" s="1">
        <f t="shared" si="975"/>
        <v>0.64011666666666656</v>
      </c>
      <c r="N1280" s="1">
        <f t="shared" si="981"/>
        <v>1.2735999999999699</v>
      </c>
      <c r="O1280" s="1">
        <f t="shared" si="982"/>
        <v>5.3664303089528062E-2</v>
      </c>
      <c r="P1280" s="1">
        <f t="shared" si="983"/>
        <v>1.0969804909892762</v>
      </c>
      <c r="Q1280" s="1">
        <f t="shared" si="984"/>
        <v>1.0968108018931275</v>
      </c>
      <c r="R1280" s="1">
        <f t="shared" si="985"/>
        <v>1.0968047834387769</v>
      </c>
      <c r="S1280" s="1">
        <f t="shared" si="986"/>
        <v>1.0968045698006574</v>
      </c>
      <c r="T1280" s="1">
        <f t="shared" si="987"/>
        <v>0.97718659823407517</v>
      </c>
      <c r="U1280" s="1">
        <f t="shared" si="988"/>
        <v>1.7204243352786732</v>
      </c>
      <c r="V1280" s="2">
        <f t="shared" si="970"/>
        <v>25.940245768572012</v>
      </c>
      <c r="W1280" s="1">
        <f>VLOOKUP(V1280,Graph!$D$3:$M$50,col)</f>
        <v>6.1000000000000004E-3</v>
      </c>
      <c r="X1280" s="1">
        <f>VLOOKUP(V1280,Graph!$D$3:$M$50,col+1)</f>
        <v>4.8999999999999998E-3</v>
      </c>
      <c r="Y1280" s="1">
        <f t="shared" si="989"/>
        <v>5.3E-3</v>
      </c>
      <c r="Z1280" s="1">
        <f t="shared" si="971"/>
        <v>0.64031666666666653</v>
      </c>
      <c r="AA1280" s="2">
        <f t="shared" si="990"/>
        <v>1.2736999999999699</v>
      </c>
      <c r="AB1280" s="1">
        <f t="shared" si="991"/>
        <v>5.3706275185894971E-2</v>
      </c>
      <c r="AC1280" s="1">
        <f t="shared" si="992"/>
        <v>1.0968931856208792</v>
      </c>
      <c r="AD1280" s="1">
        <f t="shared" si="993"/>
        <v>1.0968963360183208</v>
      </c>
      <c r="AE1280" s="1">
        <f t="shared" si="994"/>
        <v>1.0968964479699179</v>
      </c>
      <c r="AF1280" s="1">
        <f t="shared" si="995"/>
        <v>1.0968964519481355</v>
      </c>
      <c r="AG1280" s="1">
        <f t="shared" si="996"/>
        <v>0.97760704111033336</v>
      </c>
      <c r="AH1280" s="1">
        <f t="shared" si="997"/>
        <v>1.7213087489307091</v>
      </c>
      <c r="AI1280" s="2">
        <f t="shared" si="972"/>
        <v>25.944690016602344</v>
      </c>
      <c r="AJ1280" s="1">
        <f>VLOOKUP(AI1280,Graph!$D$3:$M$50,col)</f>
        <v>6.1000000000000004E-3</v>
      </c>
      <c r="AK1280" s="1">
        <f>VLOOKUP(AI1280,Graph!$D$3:$M$50,col+1)</f>
        <v>4.8999999999999998E-3</v>
      </c>
      <c r="AL1280" s="1">
        <f t="shared" si="998"/>
        <v>5.3E-3</v>
      </c>
      <c r="AM1280" s="1">
        <f t="shared" si="973"/>
        <v>0.64031666666666653</v>
      </c>
      <c r="AN1280" s="2">
        <f t="shared" si="999"/>
        <v>1.2736999999999699</v>
      </c>
      <c r="AO1280" s="1">
        <f t="shared" si="1000"/>
        <v>5.3706275185894971E-2</v>
      </c>
      <c r="AP1280" s="1">
        <f t="shared" si="1001"/>
        <v>1.0968964520895017</v>
      </c>
      <c r="AQ1280" s="1">
        <f t="shared" si="1002"/>
        <v>1.0968964520945255</v>
      </c>
      <c r="AR1280" s="1">
        <f t="shared" si="1003"/>
        <v>1.096896452094704</v>
      </c>
      <c r="AS1280" s="1">
        <f t="shared" si="1004"/>
        <v>1.0968964520947102</v>
      </c>
      <c r="AT1280" s="1">
        <f t="shared" si="1005"/>
        <v>0.97760704111033336</v>
      </c>
      <c r="AU1280" s="1">
        <f t="shared" si="1006"/>
        <v>1.7213087491607217</v>
      </c>
      <c r="AV1280" s="2">
        <f t="shared" si="1007"/>
        <v>1279</v>
      </c>
      <c r="AW1280" s="1">
        <f t="shared" si="1008"/>
        <v>1721.3087491607218</v>
      </c>
      <c r="AX1280" s="1">
        <f t="shared" si="1009"/>
        <v>0.97760704111033336</v>
      </c>
      <c r="AY1280" s="1">
        <f t="shared" si="1010"/>
        <v>1.0968964520947102</v>
      </c>
      <c r="AZ1280" s="1">
        <f t="shared" si="1011"/>
        <v>5.3E-3</v>
      </c>
      <c r="BA1280" s="1">
        <f t="shared" si="1012"/>
        <v>25.944690016602344</v>
      </c>
    </row>
    <row r="1281" spans="1:53">
      <c r="A1281" s="2">
        <f t="shared" si="977"/>
        <v>1.2799999999999698</v>
      </c>
      <c r="B1281" s="1">
        <f t="shared" si="967"/>
        <v>1.3555989999999687</v>
      </c>
      <c r="C1281" s="1">
        <f t="shared" si="978"/>
        <v>5.5963448792600866E-2</v>
      </c>
      <c r="D1281" s="1">
        <f t="shared" si="968"/>
        <v>1.1018147833826462</v>
      </c>
      <c r="E1281" s="1">
        <f t="shared" ref="E1281:G1300" si="1014">SQRT(D1281-($C1281*D1281-POWER(D1281,1/3)+1)/($C1281-POWER(D1281,-2/3)/3))</f>
        <v>1.1018835217821759</v>
      </c>
      <c r="F1281" s="1">
        <f t="shared" si="1014"/>
        <v>1.1018861035409924</v>
      </c>
      <c r="G1281" s="1">
        <f t="shared" si="1014"/>
        <v>1.1018862004787282</v>
      </c>
      <c r="H1281" s="1">
        <f t="shared" si="979"/>
        <v>1.7708211709845652</v>
      </c>
      <c r="I1281" s="1">
        <f t="shared" si="969"/>
        <v>26.191103450979636</v>
      </c>
      <c r="J1281" s="1">
        <f>VLOOKUP($I1281,Graph!$D$3:$M$50,col)</f>
        <v>6.1999999999999998E-3</v>
      </c>
      <c r="K1281" s="1">
        <f>VLOOKUP($I1281,Graph!$D$3:$M$50,col+1)</f>
        <v>5.0000000000000001E-3</v>
      </c>
      <c r="L1281" s="1">
        <f t="shared" si="980"/>
        <v>5.4000000000000003E-3</v>
      </c>
      <c r="M1281" s="1">
        <f t="shared" si="975"/>
        <v>0.64011666666666656</v>
      </c>
      <c r="N1281" s="1">
        <f t="shared" si="981"/>
        <v>1.2745999999999698</v>
      </c>
      <c r="O1281" s="1">
        <f t="shared" si="982"/>
        <v>5.3666076566712462E-2</v>
      </c>
      <c r="P1281" s="1">
        <f t="shared" si="983"/>
        <v>1.0969843612820682</v>
      </c>
      <c r="Q1281" s="1">
        <f t="shared" si="984"/>
        <v>1.0968146837988808</v>
      </c>
      <c r="R1281" s="1">
        <f t="shared" si="985"/>
        <v>1.0968086654917844</v>
      </c>
      <c r="S1281" s="1">
        <f t="shared" si="986"/>
        <v>1.096808451849518</v>
      </c>
      <c r="T1281" s="1">
        <f t="shared" si="987"/>
        <v>0.97719145357646109</v>
      </c>
      <c r="U1281" s="1">
        <f t="shared" si="988"/>
        <v>1.7224570829760644</v>
      </c>
      <c r="V1281" s="2">
        <f t="shared" si="970"/>
        <v>25.950458214400388</v>
      </c>
      <c r="W1281" s="1">
        <f>VLOOKUP(V1281,Graph!$D$3:$M$50,col)</f>
        <v>6.1000000000000004E-3</v>
      </c>
      <c r="X1281" s="1">
        <f>VLOOKUP(V1281,Graph!$D$3:$M$50,col+1)</f>
        <v>4.8999999999999998E-3</v>
      </c>
      <c r="Y1281" s="1">
        <f t="shared" si="989"/>
        <v>5.3E-3</v>
      </c>
      <c r="Z1281" s="1">
        <f t="shared" si="971"/>
        <v>0.64031666666666653</v>
      </c>
      <c r="AA1281" s="2">
        <f t="shared" si="990"/>
        <v>1.2746999999999697</v>
      </c>
      <c r="AB1281" s="1">
        <f t="shared" si="991"/>
        <v>5.3708043433657225E-2</v>
      </c>
      <c r="AC1281" s="1">
        <f t="shared" si="992"/>
        <v>1.0968970577971202</v>
      </c>
      <c r="AD1281" s="1">
        <f t="shared" si="993"/>
        <v>1.0969002079810994</v>
      </c>
      <c r="AE1281" s="1">
        <f t="shared" si="994"/>
        <v>1.096900319930006</v>
      </c>
      <c r="AF1281" s="1">
        <f t="shared" si="995"/>
        <v>1.0969003239083015</v>
      </c>
      <c r="AG1281" s="1">
        <f t="shared" si="996"/>
        <v>0.97761180821496285</v>
      </c>
      <c r="AH1281" s="1">
        <f t="shared" si="997"/>
        <v>1.7233423660067659</v>
      </c>
      <c r="AI1281" s="2">
        <f t="shared" si="972"/>
        <v>25.954903330582884</v>
      </c>
      <c r="AJ1281" s="1">
        <f>VLOOKUP(AI1281,Graph!$D$3:$M$50,col)</f>
        <v>6.1000000000000004E-3</v>
      </c>
      <c r="AK1281" s="1">
        <f>VLOOKUP(AI1281,Graph!$D$3:$M$50,col+1)</f>
        <v>4.8999999999999998E-3</v>
      </c>
      <c r="AL1281" s="1">
        <f t="shared" si="998"/>
        <v>5.3E-3</v>
      </c>
      <c r="AM1281" s="1">
        <f t="shared" si="973"/>
        <v>0.64031666666666653</v>
      </c>
      <c r="AN1281" s="2">
        <f t="shared" si="999"/>
        <v>1.2746999999999697</v>
      </c>
      <c r="AO1281" s="1">
        <f t="shared" si="1000"/>
        <v>5.3708043433657225E-2</v>
      </c>
      <c r="AP1281" s="1">
        <f t="shared" si="1001"/>
        <v>1.0969003240496773</v>
      </c>
      <c r="AQ1281" s="1">
        <f t="shared" si="1002"/>
        <v>1.0969003240547011</v>
      </c>
      <c r="AR1281" s="1">
        <f t="shared" si="1003"/>
        <v>1.0969003240548796</v>
      </c>
      <c r="AS1281" s="1">
        <f t="shared" si="1004"/>
        <v>1.0969003240548858</v>
      </c>
      <c r="AT1281" s="1">
        <f t="shared" si="1005"/>
        <v>0.97761180821496285</v>
      </c>
      <c r="AU1281" s="1">
        <f t="shared" si="1006"/>
        <v>1.7233423662370648</v>
      </c>
      <c r="AV1281" s="2">
        <f t="shared" si="1007"/>
        <v>1280</v>
      </c>
      <c r="AW1281" s="1">
        <f t="shared" si="1008"/>
        <v>1723.3423662370649</v>
      </c>
      <c r="AX1281" s="1">
        <f t="shared" si="1009"/>
        <v>0.97761180821496285</v>
      </c>
      <c r="AY1281" s="1">
        <f t="shared" si="1010"/>
        <v>1.0969003240548858</v>
      </c>
      <c r="AZ1281" s="1">
        <f t="shared" si="1011"/>
        <v>5.3E-3</v>
      </c>
      <c r="BA1281" s="1">
        <f t="shared" si="1012"/>
        <v>25.954903330582884</v>
      </c>
    </row>
    <row r="1282" spans="1:53">
      <c r="A1282" s="2">
        <f t="shared" si="977"/>
        <v>1.2809999999999697</v>
      </c>
      <c r="B1282" s="1">
        <f t="shared" si="967"/>
        <v>1.3566401666666352</v>
      </c>
      <c r="C1282" s="1">
        <f t="shared" si="978"/>
        <v>5.59649251980038E-2</v>
      </c>
      <c r="D1282" s="1">
        <f t="shared" si="968"/>
        <v>1.1018179500957062</v>
      </c>
      <c r="E1282" s="1">
        <f t="shared" si="1014"/>
        <v>1.1018868119167229</v>
      </c>
      <c r="F1282" s="1">
        <f t="shared" si="1014"/>
        <v>1.1018893984045917</v>
      </c>
      <c r="G1282" s="1">
        <f t="shared" si="1014"/>
        <v>1.1018894955233431</v>
      </c>
      <c r="H1282" s="1">
        <f t="shared" si="979"/>
        <v>1.7729020589130891</v>
      </c>
      <c r="I1282" s="1">
        <f t="shared" si="969"/>
        <v>26.201358470500406</v>
      </c>
      <c r="J1282" s="1">
        <f>VLOOKUP($I1282,Graph!$D$3:$M$50,col)</f>
        <v>6.1999999999999998E-3</v>
      </c>
      <c r="K1282" s="1">
        <f>VLOOKUP($I1282,Graph!$D$3:$M$50,col+1)</f>
        <v>5.0000000000000001E-3</v>
      </c>
      <c r="L1282" s="1">
        <f t="shared" si="980"/>
        <v>5.4000000000000003E-3</v>
      </c>
      <c r="M1282" s="1">
        <f t="shared" si="975"/>
        <v>0.64011666666666656</v>
      </c>
      <c r="N1282" s="1">
        <f t="shared" si="981"/>
        <v>1.2755999999999696</v>
      </c>
      <c r="O1282" s="1">
        <f t="shared" si="982"/>
        <v>5.3667847350988972E-2</v>
      </c>
      <c r="P1282" s="1">
        <f t="shared" si="983"/>
        <v>1.0969882257528538</v>
      </c>
      <c r="Q1282" s="1">
        <f t="shared" si="984"/>
        <v>1.0968185598675286</v>
      </c>
      <c r="R1282" s="1">
        <f t="shared" si="985"/>
        <v>1.0968125417075827</v>
      </c>
      <c r="S1282" s="1">
        <f t="shared" si="986"/>
        <v>1.0968123280611803</v>
      </c>
      <c r="T1282" s="1">
        <f t="shared" si="987"/>
        <v>0.97719630134631974</v>
      </c>
      <c r="U1282" s="1">
        <f t="shared" si="988"/>
        <v>1.7244906310183503</v>
      </c>
      <c r="V1282" s="2">
        <f t="shared" si="970"/>
        <v>25.960666644773724</v>
      </c>
      <c r="W1282" s="1">
        <f>VLOOKUP(V1282,Graph!$D$3:$M$50,col)</f>
        <v>6.1000000000000004E-3</v>
      </c>
      <c r="X1282" s="1">
        <f>VLOOKUP(V1282,Graph!$D$3:$M$50,col+1)</f>
        <v>4.8999999999999998E-3</v>
      </c>
      <c r="Y1282" s="1">
        <f t="shared" si="989"/>
        <v>5.3E-3</v>
      </c>
      <c r="Z1282" s="1">
        <f t="shared" si="971"/>
        <v>0.64031666666666653</v>
      </c>
      <c r="AA1282" s="2">
        <f t="shared" si="990"/>
        <v>1.2756999999999696</v>
      </c>
      <c r="AB1282" s="1">
        <f t="shared" si="991"/>
        <v>5.3709808996343415E-2</v>
      </c>
      <c r="AC1282" s="1">
        <f t="shared" si="992"/>
        <v>1.0969009241506629</v>
      </c>
      <c r="AD1282" s="1">
        <f t="shared" si="993"/>
        <v>1.0969040741214593</v>
      </c>
      <c r="AE1282" s="1">
        <f t="shared" si="994"/>
        <v>1.0969041860676767</v>
      </c>
      <c r="AF1282" s="1">
        <f t="shared" si="995"/>
        <v>1.0969041900460506</v>
      </c>
      <c r="AG1282" s="1">
        <f t="shared" si="996"/>
        <v>0.97761656788453644</v>
      </c>
      <c r="AH1282" s="1">
        <f t="shared" si="997"/>
        <v>1.7253767836986322</v>
      </c>
      <c r="AI1282" s="2">
        <f t="shared" si="972"/>
        <v>25.96511262910175</v>
      </c>
      <c r="AJ1282" s="1">
        <f>VLOOKUP(AI1282,Graph!$D$3:$M$50,col)</f>
        <v>6.1000000000000004E-3</v>
      </c>
      <c r="AK1282" s="1">
        <f>VLOOKUP(AI1282,Graph!$D$3:$M$50,col+1)</f>
        <v>4.8999999999999998E-3</v>
      </c>
      <c r="AL1282" s="1">
        <f t="shared" si="998"/>
        <v>5.3E-3</v>
      </c>
      <c r="AM1282" s="1">
        <f t="shared" si="973"/>
        <v>0.64031666666666653</v>
      </c>
      <c r="AN1282" s="2">
        <f t="shared" si="999"/>
        <v>1.2756999999999696</v>
      </c>
      <c r="AO1282" s="1">
        <f t="shared" si="1000"/>
        <v>5.3709808996343415E-2</v>
      </c>
      <c r="AP1282" s="1">
        <f t="shared" si="1001"/>
        <v>1.0969041901874346</v>
      </c>
      <c r="AQ1282" s="1">
        <f t="shared" si="1002"/>
        <v>1.0969041901924594</v>
      </c>
      <c r="AR1282" s="1">
        <f t="shared" si="1003"/>
        <v>1.0969041901926377</v>
      </c>
      <c r="AS1282" s="1">
        <f t="shared" si="1004"/>
        <v>1.0969041901926444</v>
      </c>
      <c r="AT1282" s="1">
        <f t="shared" si="1005"/>
        <v>0.97761656788453644</v>
      </c>
      <c r="AU1282" s="1">
        <f t="shared" si="1006"/>
        <v>1.7253767839292171</v>
      </c>
      <c r="AV1282" s="2">
        <f t="shared" si="1007"/>
        <v>1281</v>
      </c>
      <c r="AW1282" s="1">
        <f t="shared" si="1008"/>
        <v>1725.376783929217</v>
      </c>
      <c r="AX1282" s="1">
        <f t="shared" si="1009"/>
        <v>0.97761656788453644</v>
      </c>
      <c r="AY1282" s="1">
        <f t="shared" si="1010"/>
        <v>1.0969041901926444</v>
      </c>
      <c r="AZ1282" s="1">
        <f t="shared" si="1011"/>
        <v>5.3E-3</v>
      </c>
      <c r="BA1282" s="1">
        <f t="shared" si="1012"/>
        <v>25.96511262910175</v>
      </c>
    </row>
    <row r="1283" spans="1:53">
      <c r="A1283" s="2">
        <f t="shared" si="977"/>
        <v>1.2819999999999696</v>
      </c>
      <c r="B1283" s="1">
        <f t="shared" ref="B1283:B1346" si="1015">Ba*(A1283+rho)</f>
        <v>1.357681333333302</v>
      </c>
      <c r="C1283" s="1">
        <f t="shared" si="978"/>
        <v>5.5966399358411197E-2</v>
      </c>
      <c r="D1283" s="1">
        <f t="shared" ref="D1283:D1346" si="1016">SQRT(1.1-($C1283*1.1-POWER(1.1,1/3)+1)/($C1283-POWER(1.1,-2/3)/3))</f>
        <v>1.1018211120207608</v>
      </c>
      <c r="E1283" s="1">
        <f t="shared" si="1014"/>
        <v>1.1018900970887708</v>
      </c>
      <c r="F1283" s="1">
        <f t="shared" si="1014"/>
        <v>1.101892688299331</v>
      </c>
      <c r="G1283" s="1">
        <f t="shared" si="1014"/>
        <v>1.1018927855988676</v>
      </c>
      <c r="H1283" s="1">
        <f t="shared" si="979"/>
        <v>1.7749837615567026</v>
      </c>
      <c r="I1283" s="1">
        <f t="shared" ref="I1283:I1346" si="1017">(L/nu)*POWER(gn*H1283/b,1/3)/10^5</f>
        <v>26.211609479184755</v>
      </c>
      <c r="J1283" s="1">
        <f>VLOOKUP($I1283,Graph!$D$3:$M$50,col)</f>
        <v>6.1999999999999998E-3</v>
      </c>
      <c r="K1283" s="1">
        <f>VLOOKUP($I1283,Graph!$D$3:$M$50,col+1)</f>
        <v>5.0000000000000001E-3</v>
      </c>
      <c r="L1283" s="1">
        <f t="shared" si="980"/>
        <v>5.4000000000000003E-3</v>
      </c>
      <c r="M1283" s="1">
        <f t="shared" si="975"/>
        <v>0.64011666666666656</v>
      </c>
      <c r="N1283" s="1">
        <f t="shared" si="981"/>
        <v>1.2765999999999695</v>
      </c>
      <c r="O1283" s="1">
        <f t="shared" si="982"/>
        <v>5.3669615448485683E-2</v>
      </c>
      <c r="P1283" s="1">
        <f t="shared" si="983"/>
        <v>1.0969920844147587</v>
      </c>
      <c r="Q1283" s="1">
        <f t="shared" si="984"/>
        <v>1.0968224301122254</v>
      </c>
      <c r="R1283" s="1">
        <f t="shared" si="985"/>
        <v>1.0968164120993265</v>
      </c>
      <c r="S1283" s="1">
        <f t="shared" si="986"/>
        <v>1.0968161984487985</v>
      </c>
      <c r="T1283" s="1">
        <f t="shared" si="987"/>
        <v>0.9772011415613524</v>
      </c>
      <c r="U1283" s="1">
        <f t="shared" si="988"/>
        <v>1.7265249790905468</v>
      </c>
      <c r="V1283" s="2">
        <f t="shared" ref="V1283:V1346" si="1018">(L/nu)*POWER(gn*U1283/b,1/3)/10^5</f>
        <v>25.970871064422745</v>
      </c>
      <c r="W1283" s="1">
        <f>VLOOKUP(V1283,Graph!$D$3:$M$50,col)</f>
        <v>6.1000000000000004E-3</v>
      </c>
      <c r="X1283" s="1">
        <f>VLOOKUP(V1283,Graph!$D$3:$M$50,col+1)</f>
        <v>4.8999999999999998E-3</v>
      </c>
      <c r="Y1283" s="1">
        <f t="shared" si="989"/>
        <v>5.3E-3</v>
      </c>
      <c r="Z1283" s="1">
        <f t="shared" ref="Z1283:Z1346" si="1019">b-2*Y1283*L</f>
        <v>0.64031666666666653</v>
      </c>
      <c r="AA1283" s="2">
        <f t="shared" si="990"/>
        <v>1.2766999999999695</v>
      </c>
      <c r="AB1283" s="1">
        <f t="shared" si="991"/>
        <v>5.3711571880064146E-2</v>
      </c>
      <c r="AC1283" s="1">
        <f t="shared" si="992"/>
        <v>1.09690478469463</v>
      </c>
      <c r="AD1283" s="1">
        <f t="shared" si="993"/>
        <v>1.0969079344525219</v>
      </c>
      <c r="AE1283" s="1">
        <f t="shared" si="994"/>
        <v>1.0969080463960521</v>
      </c>
      <c r="AF1283" s="1">
        <f t="shared" si="995"/>
        <v>1.0969080503745041</v>
      </c>
      <c r="AG1283" s="1">
        <f t="shared" si="996"/>
        <v>0.97762132013643488</v>
      </c>
      <c r="AH1283" s="1">
        <f t="shared" si="997"/>
        <v>1.7274120016912473</v>
      </c>
      <c r="AI1283" s="2">
        <f t="shared" ref="AI1283:AI1346" si="1020">(L/nu)*POWER(gn*AH1283/b,1/3)/10^5</f>
        <v>25.975317916889317</v>
      </c>
      <c r="AJ1283" s="1">
        <f>VLOOKUP(AI1283,Graph!$D$3:$M$50,col)</f>
        <v>6.1000000000000004E-3</v>
      </c>
      <c r="AK1283" s="1">
        <f>VLOOKUP(AI1283,Graph!$D$3:$M$50,col+1)</f>
        <v>4.8999999999999998E-3</v>
      </c>
      <c r="AL1283" s="1">
        <f t="shared" si="998"/>
        <v>5.3E-3</v>
      </c>
      <c r="AM1283" s="1">
        <f t="shared" ref="AM1283:AM1346" si="1021">b-2*AL1283*L</f>
        <v>0.64031666666666653</v>
      </c>
      <c r="AN1283" s="2">
        <f t="shared" si="999"/>
        <v>1.2766999999999695</v>
      </c>
      <c r="AO1283" s="1">
        <f t="shared" si="1000"/>
        <v>5.3711571880064146E-2</v>
      </c>
      <c r="AP1283" s="1">
        <f t="shared" si="1001"/>
        <v>1.0969080505158975</v>
      </c>
      <c r="AQ1283" s="1">
        <f t="shared" si="1002"/>
        <v>1.0969080505209223</v>
      </c>
      <c r="AR1283" s="1">
        <f t="shared" si="1003"/>
        <v>1.0969080505211011</v>
      </c>
      <c r="AS1283" s="1">
        <f t="shared" si="1004"/>
        <v>1.0969080505211075</v>
      </c>
      <c r="AT1283" s="1">
        <f t="shared" si="1005"/>
        <v>0.97762132013643488</v>
      </c>
      <c r="AU1283" s="1">
        <f t="shared" si="1006"/>
        <v>1.7274120019221186</v>
      </c>
      <c r="AV1283" s="2">
        <f t="shared" si="1007"/>
        <v>1282</v>
      </c>
      <c r="AW1283" s="1">
        <f t="shared" si="1008"/>
        <v>1727.4120019221186</v>
      </c>
      <c r="AX1283" s="1">
        <f t="shared" si="1009"/>
        <v>0.97762132013643488</v>
      </c>
      <c r="AY1283" s="1">
        <f t="shared" si="1010"/>
        <v>1.0969080505211075</v>
      </c>
      <c r="AZ1283" s="1">
        <f t="shared" si="1011"/>
        <v>5.3E-3</v>
      </c>
      <c r="BA1283" s="1">
        <f t="shared" si="1012"/>
        <v>25.975317916889317</v>
      </c>
    </row>
    <row r="1284" spans="1:53">
      <c r="A1284" s="2">
        <f t="shared" si="977"/>
        <v>1.2829999999999695</v>
      </c>
      <c r="B1284" s="1">
        <f t="shared" si="1015"/>
        <v>1.3587224999999685</v>
      </c>
      <c r="C1284" s="1">
        <f t="shared" si="978"/>
        <v>5.5967871278939339E-2</v>
      </c>
      <c r="D1284" s="1">
        <f t="shared" si="1016"/>
        <v>1.1018242691686611</v>
      </c>
      <c r="E1284" s="1">
        <f t="shared" si="1014"/>
        <v>1.1018933773095372</v>
      </c>
      <c r="F1284" s="1">
        <f t="shared" si="1014"/>
        <v>1.1018959732364424</v>
      </c>
      <c r="G1284" s="1">
        <f t="shared" si="1014"/>
        <v>1.1018960707165331</v>
      </c>
      <c r="H1284" s="1">
        <f t="shared" si="979"/>
        <v>1.7770662785965914</v>
      </c>
      <c r="I1284" s="1">
        <f t="shared" si="1017"/>
        <v>26.221856481733578</v>
      </c>
      <c r="J1284" s="1">
        <f>VLOOKUP($I1284,Graph!$D$3:$M$50,col)</f>
        <v>6.1999999999999998E-3</v>
      </c>
      <c r="K1284" s="1">
        <f>VLOOKUP($I1284,Graph!$D$3:$M$50,col+1)</f>
        <v>5.0000000000000001E-3</v>
      </c>
      <c r="L1284" s="1">
        <f t="shared" si="980"/>
        <v>5.4000000000000003E-3</v>
      </c>
      <c r="M1284" s="1">
        <f t="shared" si="975"/>
        <v>0.64011666666666656</v>
      </c>
      <c r="N1284" s="1">
        <f t="shared" si="981"/>
        <v>1.2775999999999694</v>
      </c>
      <c r="O1284" s="1">
        <f t="shared" si="982"/>
        <v>5.3671380865312229E-2</v>
      </c>
      <c r="P1284" s="1">
        <f t="shared" si="983"/>
        <v>1.0969959372808686</v>
      </c>
      <c r="Q1284" s="1">
        <f t="shared" si="984"/>
        <v>1.0968262945460854</v>
      </c>
      <c r="R1284" s="1">
        <f t="shared" si="985"/>
        <v>1.0968202766801305</v>
      </c>
      <c r="S1284" s="1">
        <f t="shared" si="986"/>
        <v>1.0968200630254878</v>
      </c>
      <c r="T1284" s="1">
        <f t="shared" si="987"/>
        <v>0.97720597423920585</v>
      </c>
      <c r="U1284" s="1">
        <f t="shared" si="988"/>
        <v>1.7285601268780446</v>
      </c>
      <c r="V1284" s="2">
        <f t="shared" si="1018"/>
        <v>25.981071478068916</v>
      </c>
      <c r="W1284" s="1">
        <f>VLOOKUP(V1284,Graph!$D$3:$M$50,col)</f>
        <v>6.1000000000000004E-3</v>
      </c>
      <c r="X1284" s="1">
        <f>VLOOKUP(V1284,Graph!$D$3:$M$50,col+1)</f>
        <v>4.8999999999999998E-3</v>
      </c>
      <c r="Y1284" s="1">
        <f t="shared" si="989"/>
        <v>5.3E-3</v>
      </c>
      <c r="Z1284" s="1">
        <f t="shared" si="1019"/>
        <v>0.64031666666666653</v>
      </c>
      <c r="AA1284" s="2">
        <f t="shared" si="990"/>
        <v>1.2776999999999694</v>
      </c>
      <c r="AB1284" s="1">
        <f t="shared" si="991"/>
        <v>5.3713332090911448E-2</v>
      </c>
      <c r="AC1284" s="1">
        <f t="shared" si="992"/>
        <v>1.0969086394421053</v>
      </c>
      <c r="AD1284" s="1">
        <f t="shared" si="993"/>
        <v>1.0969117889873703</v>
      </c>
      <c r="AE1284" s="1">
        <f t="shared" si="994"/>
        <v>1.0969119009282151</v>
      </c>
      <c r="AF1284" s="1">
        <f t="shared" si="995"/>
        <v>1.0969119049067448</v>
      </c>
      <c r="AG1284" s="1">
        <f t="shared" si="996"/>
        <v>0.97762606498798454</v>
      </c>
      <c r="AH1284" s="1">
        <f t="shared" si="997"/>
        <v>1.7294480196699225</v>
      </c>
      <c r="AI1284" s="2">
        <f t="shared" si="1020"/>
        <v>25.985519198666658</v>
      </c>
      <c r="AJ1284" s="1">
        <f>VLOOKUP(AI1284,Graph!$D$3:$M$50,col)</f>
        <v>6.1000000000000004E-3</v>
      </c>
      <c r="AK1284" s="1">
        <f>VLOOKUP(AI1284,Graph!$D$3:$M$50,col+1)</f>
        <v>4.8999999999999998E-3</v>
      </c>
      <c r="AL1284" s="1">
        <f t="shared" si="998"/>
        <v>5.3E-3</v>
      </c>
      <c r="AM1284" s="1">
        <f t="shared" si="1021"/>
        <v>0.64031666666666653</v>
      </c>
      <c r="AN1284" s="2">
        <f t="shared" si="999"/>
        <v>1.2776999999999694</v>
      </c>
      <c r="AO1284" s="1">
        <f t="shared" si="1000"/>
        <v>5.3713332090911448E-2</v>
      </c>
      <c r="AP1284" s="1">
        <f t="shared" si="1001"/>
        <v>1.0969119050481468</v>
      </c>
      <c r="AQ1284" s="1">
        <f t="shared" si="1002"/>
        <v>1.0969119050531726</v>
      </c>
      <c r="AR1284" s="1">
        <f t="shared" si="1003"/>
        <v>1.0969119050533513</v>
      </c>
      <c r="AS1284" s="1">
        <f t="shared" si="1004"/>
        <v>1.0969119050533578</v>
      </c>
      <c r="AT1284" s="1">
        <f t="shared" si="1005"/>
        <v>0.97762606498798454</v>
      </c>
      <c r="AU1284" s="1">
        <f t="shared" si="1006"/>
        <v>1.72944801990108</v>
      </c>
      <c r="AV1284" s="2">
        <f t="shared" si="1007"/>
        <v>1283</v>
      </c>
      <c r="AW1284" s="1">
        <f t="shared" si="1008"/>
        <v>1729.44801990108</v>
      </c>
      <c r="AX1284" s="1">
        <f t="shared" si="1009"/>
        <v>0.97762606498798454</v>
      </c>
      <c r="AY1284" s="1">
        <f t="shared" si="1010"/>
        <v>1.0969119050533578</v>
      </c>
      <c r="AZ1284" s="1">
        <f t="shared" si="1011"/>
        <v>5.3E-3</v>
      </c>
      <c r="BA1284" s="1">
        <f t="shared" si="1012"/>
        <v>25.985519198666658</v>
      </c>
    </row>
    <row r="1285" spans="1:53">
      <c r="A1285" s="2">
        <f t="shared" si="977"/>
        <v>1.2839999999999694</v>
      </c>
      <c r="B1285" s="1">
        <f t="shared" si="1015"/>
        <v>1.3597636666666351</v>
      </c>
      <c r="C1285" s="1">
        <f t="shared" si="978"/>
        <v>5.5969340964688974E-2</v>
      </c>
      <c r="D1285" s="1">
        <f t="shared" si="1016"/>
        <v>1.1018274215502237</v>
      </c>
      <c r="E1285" s="1">
        <f t="shared" si="1014"/>
        <v>1.1018966525902074</v>
      </c>
      <c r="F1285" s="1">
        <f t="shared" si="1014"/>
        <v>1.1018992532271221</v>
      </c>
      <c r="G1285" s="1">
        <f t="shared" si="1014"/>
        <v>1.1018993508875363</v>
      </c>
      <c r="H1285" s="1">
        <f t="shared" si="979"/>
        <v>1.779149609714314</v>
      </c>
      <c r="I1285" s="1">
        <f t="shared" si="1017"/>
        <v>26.232099482838599</v>
      </c>
      <c r="J1285" s="1">
        <f>VLOOKUP($I1285,Graph!$D$3:$M$50,col)</f>
        <v>6.1999999999999998E-3</v>
      </c>
      <c r="K1285" s="1">
        <f>VLOOKUP($I1285,Graph!$D$3:$M$50,col+1)</f>
        <v>5.0000000000000001E-3</v>
      </c>
      <c r="L1285" s="1">
        <f t="shared" si="980"/>
        <v>5.4000000000000003E-3</v>
      </c>
      <c r="M1285" s="1">
        <f t="shared" si="975"/>
        <v>0.64011666666666656</v>
      </c>
      <c r="N1285" s="1">
        <f t="shared" si="981"/>
        <v>1.2785999999999693</v>
      </c>
      <c r="O1285" s="1">
        <f t="shared" si="982"/>
        <v>5.3673143607559599E-2</v>
      </c>
      <c r="P1285" s="1">
        <f t="shared" si="983"/>
        <v>1.0969997843642312</v>
      </c>
      <c r="Q1285" s="1">
        <f t="shared" si="984"/>
        <v>1.0968301531821854</v>
      </c>
      <c r="R1285" s="1">
        <f t="shared" si="985"/>
        <v>1.0968241354630706</v>
      </c>
      <c r="S1285" s="1">
        <f t="shared" si="986"/>
        <v>1.0968239218043236</v>
      </c>
      <c r="T1285" s="1">
        <f t="shared" si="987"/>
        <v>0.97721079939747169</v>
      </c>
      <c r="U1285" s="1">
        <f t="shared" si="988"/>
        <v>1.7305960740666044</v>
      </c>
      <c r="V1285" s="2">
        <f t="shared" si="1018"/>
        <v>25.991267890424432</v>
      </c>
      <c r="W1285" s="1">
        <f>VLOOKUP(V1285,Graph!$D$3:$M$50,col)</f>
        <v>6.1000000000000004E-3</v>
      </c>
      <c r="X1285" s="1">
        <f>VLOOKUP(V1285,Graph!$D$3:$M$50,col+1)</f>
        <v>4.8999999999999998E-3</v>
      </c>
      <c r="Y1285" s="1">
        <f t="shared" si="989"/>
        <v>5.3E-3</v>
      </c>
      <c r="Z1285" s="1">
        <f t="shared" si="1019"/>
        <v>0.64031666666666653</v>
      </c>
      <c r="AA1285" s="2">
        <f t="shared" si="990"/>
        <v>1.2786999999999693</v>
      </c>
      <c r="AB1285" s="1">
        <f t="shared" si="991"/>
        <v>5.3715089634958912E-2</v>
      </c>
      <c r="AC1285" s="1">
        <f t="shared" si="992"/>
        <v>1.0969124884061312</v>
      </c>
      <c r="AD1285" s="1">
        <f t="shared" si="993"/>
        <v>1.0969156377390472</v>
      </c>
      <c r="AE1285" s="1">
        <f t="shared" si="994"/>
        <v>1.0969157496772093</v>
      </c>
      <c r="AF1285" s="1">
        <f t="shared" si="995"/>
        <v>1.0969157536558163</v>
      </c>
      <c r="AG1285" s="1">
        <f t="shared" si="996"/>
        <v>0.97763080245645817</v>
      </c>
      <c r="AH1285" s="1">
        <f t="shared" si="997"/>
        <v>1.7314848373203406</v>
      </c>
      <c r="AI1285" s="2">
        <f t="shared" si="1020"/>
        <v>25.995716479145592</v>
      </c>
      <c r="AJ1285" s="1">
        <f>VLOOKUP(AI1285,Graph!$D$3:$M$50,col)</f>
        <v>6.1000000000000004E-3</v>
      </c>
      <c r="AK1285" s="1">
        <f>VLOOKUP(AI1285,Graph!$D$3:$M$50,col+1)</f>
        <v>4.8999999999999998E-3</v>
      </c>
      <c r="AL1285" s="1">
        <f t="shared" si="998"/>
        <v>5.3E-3</v>
      </c>
      <c r="AM1285" s="1">
        <f t="shared" si="1021"/>
        <v>0.64031666666666653</v>
      </c>
      <c r="AN1285" s="2">
        <f t="shared" si="999"/>
        <v>1.2786999999999693</v>
      </c>
      <c r="AO1285" s="1">
        <f t="shared" si="1000"/>
        <v>5.3715089634958912E-2</v>
      </c>
      <c r="AP1285" s="1">
        <f t="shared" si="1001"/>
        <v>1.0969157537972274</v>
      </c>
      <c r="AQ1285" s="1">
        <f t="shared" si="1002"/>
        <v>1.0969157538022538</v>
      </c>
      <c r="AR1285" s="1">
        <f t="shared" si="1003"/>
        <v>1.0969157538024321</v>
      </c>
      <c r="AS1285" s="1">
        <f t="shared" si="1004"/>
        <v>1.0969157538024388</v>
      </c>
      <c r="AT1285" s="1">
        <f t="shared" si="1005"/>
        <v>0.97763080245645817</v>
      </c>
      <c r="AU1285" s="1">
        <f t="shared" si="1006"/>
        <v>1.7314848375517846</v>
      </c>
      <c r="AV1285" s="2">
        <f t="shared" si="1007"/>
        <v>1284</v>
      </c>
      <c r="AW1285" s="1">
        <f t="shared" si="1008"/>
        <v>1731.4848375517847</v>
      </c>
      <c r="AX1285" s="1">
        <f t="shared" si="1009"/>
        <v>0.97763080245645817</v>
      </c>
      <c r="AY1285" s="1">
        <f t="shared" si="1010"/>
        <v>1.0969157538024388</v>
      </c>
      <c r="AZ1285" s="1">
        <f t="shared" si="1011"/>
        <v>5.3E-3</v>
      </c>
      <c r="BA1285" s="1">
        <f t="shared" si="1012"/>
        <v>25.995716479145592</v>
      </c>
    </row>
    <row r="1286" spans="1:53">
      <c r="A1286" s="2">
        <f t="shared" si="977"/>
        <v>1.2849999999999693</v>
      </c>
      <c r="B1286" s="1">
        <f t="shared" si="1015"/>
        <v>1.3608048333333016</v>
      </c>
      <c r="C1286" s="1">
        <f t="shared" si="978"/>
        <v>5.5970808420745373E-2</v>
      </c>
      <c r="D1286" s="1">
        <f t="shared" si="1016"/>
        <v>1.1018305691762336</v>
      </c>
      <c r="E1286" s="1">
        <f t="shared" si="1014"/>
        <v>1.1018999229419313</v>
      </c>
      <c r="F1286" s="1">
        <f t="shared" si="1014"/>
        <v>1.1019025282825348</v>
      </c>
      <c r="G1286" s="1">
        <f t="shared" si="1014"/>
        <v>1.1019026261230422</v>
      </c>
      <c r="H1286" s="1">
        <f t="shared" si="979"/>
        <v>1.7812337545918053</v>
      </c>
      <c r="I1286" s="1">
        <f t="shared" si="1017"/>
        <v>26.24233848718238</v>
      </c>
      <c r="J1286" s="1">
        <f>VLOOKUP($I1286,Graph!$D$3:$M$50,col)</f>
        <v>6.1999999999999998E-3</v>
      </c>
      <c r="K1286" s="1">
        <f>VLOOKUP($I1286,Graph!$D$3:$M$50,col+1)</f>
        <v>5.0000000000000001E-3</v>
      </c>
      <c r="L1286" s="1">
        <f t="shared" si="980"/>
        <v>5.4000000000000003E-3</v>
      </c>
      <c r="M1286" s="1">
        <f t="shared" si="975"/>
        <v>0.64011666666666656</v>
      </c>
      <c r="N1286" s="1">
        <f t="shared" si="981"/>
        <v>1.2795999999999692</v>
      </c>
      <c r="O1286" s="1">
        <f t="shared" si="982"/>
        <v>5.3674903681300436E-2</v>
      </c>
      <c r="P1286" s="1">
        <f t="shared" si="983"/>
        <v>1.0970036256778539</v>
      </c>
      <c r="Q1286" s="1">
        <f t="shared" si="984"/>
        <v>1.0968340060335606</v>
      </c>
      <c r="R1286" s="1">
        <f t="shared" si="985"/>
        <v>1.0968279884611831</v>
      </c>
      <c r="S1286" s="1">
        <f t="shared" si="986"/>
        <v>1.096827774798343</v>
      </c>
      <c r="T1286" s="1">
        <f t="shared" si="987"/>
        <v>0.97721561705368676</v>
      </c>
      <c r="U1286" s="1">
        <f t="shared" si="988"/>
        <v>1.7326328203423571</v>
      </c>
      <c r="V1286" s="2">
        <f t="shared" si="1018"/>
        <v>26.00146030619225</v>
      </c>
      <c r="W1286" s="1">
        <f>VLOOKUP(V1286,Graph!$D$3:$M$50,col)</f>
        <v>6.1999999999999998E-3</v>
      </c>
      <c r="X1286" s="1">
        <f>VLOOKUP(V1286,Graph!$D$3:$M$50,col+1)</f>
        <v>5.0000000000000001E-3</v>
      </c>
      <c r="Y1286" s="1">
        <f t="shared" si="989"/>
        <v>5.4000000000000003E-3</v>
      </c>
      <c r="Z1286" s="1">
        <f t="shared" si="1019"/>
        <v>0.64011666666666656</v>
      </c>
      <c r="AA1286" s="2">
        <f t="shared" si="990"/>
        <v>1.2795999999999692</v>
      </c>
      <c r="AB1286" s="1">
        <f t="shared" si="991"/>
        <v>5.3674903681300436E-2</v>
      </c>
      <c r="AC1286" s="1">
        <f t="shared" si="992"/>
        <v>1.0968277672117022</v>
      </c>
      <c r="AD1286" s="1">
        <f t="shared" si="993"/>
        <v>1.096827766942319</v>
      </c>
      <c r="AE1286" s="1">
        <f t="shared" si="994"/>
        <v>1.0968277669327537</v>
      </c>
      <c r="AF1286" s="1">
        <f t="shared" si="995"/>
        <v>1.096827766932414</v>
      </c>
      <c r="AG1286" s="1">
        <f t="shared" si="996"/>
        <v>0.97721561705368676</v>
      </c>
      <c r="AH1286" s="1">
        <f t="shared" si="997"/>
        <v>1.7326328079167357</v>
      </c>
      <c r="AI1286" s="2">
        <f t="shared" si="1020"/>
        <v>26.001460244035535</v>
      </c>
      <c r="AJ1286" s="1">
        <f>VLOOKUP(AI1286,Graph!$D$3:$M$50,col)</f>
        <v>6.1999999999999998E-3</v>
      </c>
      <c r="AK1286" s="1">
        <f>VLOOKUP(AI1286,Graph!$D$3:$M$50,col+1)</f>
        <v>5.0000000000000001E-3</v>
      </c>
      <c r="AL1286" s="1">
        <f t="shared" si="998"/>
        <v>5.4000000000000003E-3</v>
      </c>
      <c r="AM1286" s="1">
        <f t="shared" si="1021"/>
        <v>0.64011666666666656</v>
      </c>
      <c r="AN1286" s="2">
        <f t="shared" si="999"/>
        <v>1.2795999999999692</v>
      </c>
      <c r="AO1286" s="1">
        <f t="shared" si="1000"/>
        <v>5.3674903681300436E-2</v>
      </c>
      <c r="AP1286" s="1">
        <f t="shared" si="1001"/>
        <v>1.0968277669324022</v>
      </c>
      <c r="AQ1286" s="1">
        <f t="shared" si="1002"/>
        <v>1.0968277669324014</v>
      </c>
      <c r="AR1286" s="1">
        <f t="shared" si="1003"/>
        <v>1.0968277669324014</v>
      </c>
      <c r="AS1286" s="1">
        <f t="shared" si="1004"/>
        <v>1.0968277669324014</v>
      </c>
      <c r="AT1286" s="1">
        <f t="shared" si="1005"/>
        <v>0.97721561705368676</v>
      </c>
      <c r="AU1286" s="1">
        <f t="shared" si="1006"/>
        <v>1.7326328079167157</v>
      </c>
      <c r="AV1286" s="2">
        <f t="shared" si="1007"/>
        <v>1285</v>
      </c>
      <c r="AW1286" s="1">
        <f t="shared" si="1008"/>
        <v>1732.6328079167156</v>
      </c>
      <c r="AX1286" s="1">
        <f t="shared" si="1009"/>
        <v>0.97721561705368676</v>
      </c>
      <c r="AY1286" s="1">
        <f t="shared" si="1010"/>
        <v>1.0968277669324014</v>
      </c>
      <c r="AZ1286" s="1">
        <f t="shared" si="1011"/>
        <v>5.4000000000000003E-3</v>
      </c>
      <c r="BA1286" s="1">
        <f t="shared" si="1012"/>
        <v>26.001460244035535</v>
      </c>
    </row>
    <row r="1287" spans="1:53">
      <c r="A1287" s="2">
        <f t="shared" si="977"/>
        <v>1.2859999999999692</v>
      </c>
      <c r="B1287" s="1">
        <f t="shared" si="1015"/>
        <v>1.3618459999999681</v>
      </c>
      <c r="C1287" s="1">
        <f t="shared" si="978"/>
        <v>5.5972273652178349E-2</v>
      </c>
      <c r="D1287" s="1">
        <f t="shared" si="1016"/>
        <v>1.1018337120574428</v>
      </c>
      <c r="E1287" s="1">
        <f t="shared" si="1014"/>
        <v>1.1019031883758268</v>
      </c>
      <c r="F1287" s="1">
        <f t="shared" si="1014"/>
        <v>1.101905798413809</v>
      </c>
      <c r="G1287" s="1">
        <f t="shared" si="1014"/>
        <v>1.1019058964341804</v>
      </c>
      <c r="H1287" s="1">
        <f t="shared" si="979"/>
        <v>1.7833187129113695</v>
      </c>
      <c r="I1287" s="1">
        <f t="shared" si="1017"/>
        <v>26.252573499438395</v>
      </c>
      <c r="J1287" s="1">
        <f>VLOOKUP($I1287,Graph!$D$3:$M$50,col)</f>
        <v>6.1999999999999998E-3</v>
      </c>
      <c r="K1287" s="1">
        <f>VLOOKUP($I1287,Graph!$D$3:$M$50,col+1)</f>
        <v>5.0000000000000001E-3</v>
      </c>
      <c r="L1287" s="1">
        <f t="shared" si="980"/>
        <v>5.4000000000000003E-3</v>
      </c>
      <c r="M1287" s="1">
        <f t="shared" si="975"/>
        <v>0.64011666666666656</v>
      </c>
      <c r="N1287" s="1">
        <f t="shared" si="981"/>
        <v>1.2805999999999691</v>
      </c>
      <c r="O1287" s="1">
        <f t="shared" si="982"/>
        <v>5.3676661092588937E-2</v>
      </c>
      <c r="P1287" s="1">
        <f t="shared" si="983"/>
        <v>1.0970074612347058</v>
      </c>
      <c r="Q1287" s="1">
        <f t="shared" si="984"/>
        <v>1.0968378531132097</v>
      </c>
      <c r="R1287" s="1">
        <f t="shared" si="985"/>
        <v>1.0968318356874653</v>
      </c>
      <c r="S1287" s="1">
        <f t="shared" si="986"/>
        <v>1.0968316220205423</v>
      </c>
      <c r="T1287" s="1">
        <f t="shared" si="987"/>
        <v>0.97722042722533342</v>
      </c>
      <c r="U1287" s="1">
        <f t="shared" si="988"/>
        <v>1.7346703653918005</v>
      </c>
      <c r="V1287" s="2">
        <f t="shared" si="1018"/>
        <v>26.011648730066145</v>
      </c>
      <c r="W1287" s="1">
        <f>VLOOKUP(V1287,Graph!$D$3:$M$50,col)</f>
        <v>6.1999999999999998E-3</v>
      </c>
      <c r="X1287" s="1">
        <f>VLOOKUP(V1287,Graph!$D$3:$M$50,col+1)</f>
        <v>5.0000000000000001E-3</v>
      </c>
      <c r="Y1287" s="1">
        <f t="shared" si="989"/>
        <v>5.4000000000000003E-3</v>
      </c>
      <c r="Z1287" s="1">
        <f t="shared" si="1019"/>
        <v>0.64011666666666656</v>
      </c>
      <c r="AA1287" s="2">
        <f t="shared" si="990"/>
        <v>1.2805999999999691</v>
      </c>
      <c r="AB1287" s="1">
        <f t="shared" si="991"/>
        <v>5.3676661092588937E-2</v>
      </c>
      <c r="AC1287" s="1">
        <f t="shared" si="992"/>
        <v>1.0968316144334267</v>
      </c>
      <c r="AD1287" s="1">
        <f t="shared" si="993"/>
        <v>1.0968316141640149</v>
      </c>
      <c r="AE1287" s="1">
        <f t="shared" si="994"/>
        <v>1.0968316141544485</v>
      </c>
      <c r="AF1287" s="1">
        <f t="shared" si="995"/>
        <v>1.0968316141541086</v>
      </c>
      <c r="AG1287" s="1">
        <f t="shared" si="996"/>
        <v>0.97722042722533342</v>
      </c>
      <c r="AH1287" s="1">
        <f t="shared" si="997"/>
        <v>1.7346703529508127</v>
      </c>
      <c r="AI1287" s="2">
        <f t="shared" si="1020"/>
        <v>26.011648667881307</v>
      </c>
      <c r="AJ1287" s="1">
        <f>VLOOKUP(AI1287,Graph!$D$3:$M$50,col)</f>
        <v>6.1999999999999998E-3</v>
      </c>
      <c r="AK1287" s="1">
        <f>VLOOKUP(AI1287,Graph!$D$3:$M$50,col+1)</f>
        <v>5.0000000000000001E-3</v>
      </c>
      <c r="AL1287" s="1">
        <f t="shared" si="998"/>
        <v>5.4000000000000003E-3</v>
      </c>
      <c r="AM1287" s="1">
        <f t="shared" si="1021"/>
        <v>0.64011666666666656</v>
      </c>
      <c r="AN1287" s="2">
        <f t="shared" si="999"/>
        <v>1.2805999999999691</v>
      </c>
      <c r="AO1287" s="1">
        <f t="shared" si="1000"/>
        <v>5.3676661092588937E-2</v>
      </c>
      <c r="AP1287" s="1">
        <f t="shared" si="1001"/>
        <v>1.0968316141540964</v>
      </c>
      <c r="AQ1287" s="1">
        <f t="shared" si="1002"/>
        <v>1.0968316141540959</v>
      </c>
      <c r="AR1287" s="1">
        <f t="shared" si="1003"/>
        <v>1.0968316141540959</v>
      </c>
      <c r="AS1287" s="1">
        <f t="shared" si="1004"/>
        <v>1.0968316141540959</v>
      </c>
      <c r="AT1287" s="1">
        <f t="shared" si="1005"/>
        <v>0.97722042722533342</v>
      </c>
      <c r="AU1287" s="1">
        <f t="shared" si="1006"/>
        <v>1.7346703529507923</v>
      </c>
      <c r="AV1287" s="2">
        <f t="shared" si="1007"/>
        <v>1286</v>
      </c>
      <c r="AW1287" s="1">
        <f t="shared" si="1008"/>
        <v>1734.6703529507922</v>
      </c>
      <c r="AX1287" s="1">
        <f t="shared" si="1009"/>
        <v>0.97722042722533342</v>
      </c>
      <c r="AY1287" s="1">
        <f t="shared" si="1010"/>
        <v>1.0968316141540959</v>
      </c>
      <c r="AZ1287" s="1">
        <f t="shared" si="1011"/>
        <v>5.4000000000000003E-3</v>
      </c>
      <c r="BA1287" s="1">
        <f t="shared" si="1012"/>
        <v>26.011648667881307</v>
      </c>
    </row>
    <row r="1288" spans="1:53">
      <c r="A1288" s="2">
        <f t="shared" si="977"/>
        <v>1.2869999999999691</v>
      </c>
      <c r="B1288" s="1">
        <f t="shared" si="1015"/>
        <v>1.3628871666666347</v>
      </c>
      <c r="C1288" s="1">
        <f t="shared" si="978"/>
        <v>5.5973736664042463E-2</v>
      </c>
      <c r="D1288" s="1">
        <f t="shared" si="1016"/>
        <v>1.1018368502045712</v>
      </c>
      <c r="E1288" s="1">
        <f t="shared" si="1014"/>
        <v>1.1019064489029775</v>
      </c>
      <c r="F1288" s="1">
        <f t="shared" si="1014"/>
        <v>1.1019090636320421</v>
      </c>
      <c r="G1288" s="1">
        <f t="shared" si="1014"/>
        <v>1.1019091618320478</v>
      </c>
      <c r="H1288" s="1">
        <f t="shared" si="979"/>
        <v>1.785404484355684</v>
      </c>
      <c r="I1288" s="1">
        <f t="shared" si="1017"/>
        <v>26.26280452427098</v>
      </c>
      <c r="J1288" s="1">
        <f>VLOOKUP($I1288,Graph!$D$3:$M$50,col)</f>
        <v>6.1999999999999998E-3</v>
      </c>
      <c r="K1288" s="1">
        <f>VLOOKUP($I1288,Graph!$D$3:$M$50,col+1)</f>
        <v>5.0000000000000001E-3</v>
      </c>
      <c r="L1288" s="1">
        <f t="shared" si="980"/>
        <v>5.4000000000000003E-3</v>
      </c>
      <c r="M1288" s="1">
        <f t="shared" si="975"/>
        <v>0.64011666666666656</v>
      </c>
      <c r="N1288" s="1">
        <f t="shared" si="981"/>
        <v>1.281599999999969</v>
      </c>
      <c r="O1288" s="1">
        <f t="shared" si="982"/>
        <v>5.3678415847461046E-2</v>
      </c>
      <c r="P1288" s="1">
        <f t="shared" si="983"/>
        <v>1.0970112910477168</v>
      </c>
      <c r="Q1288" s="1">
        <f t="shared" si="984"/>
        <v>1.0968416944340902</v>
      </c>
      <c r="R1288" s="1">
        <f t="shared" si="985"/>
        <v>1.0968356771548755</v>
      </c>
      <c r="S1288" s="1">
        <f t="shared" si="986"/>
        <v>1.0968354634838806</v>
      </c>
      <c r="T1288" s="1">
        <f t="shared" si="987"/>
        <v>0.97722522992983996</v>
      </c>
      <c r="U1288" s="1">
        <f t="shared" si="988"/>
        <v>1.7367087089018063</v>
      </c>
      <c r="V1288" s="2">
        <f t="shared" si="1018"/>
        <v>26.021833166730715</v>
      </c>
      <c r="W1288" s="1">
        <f>VLOOKUP(V1288,Graph!$D$3:$M$50,col)</f>
        <v>6.1999999999999998E-3</v>
      </c>
      <c r="X1288" s="1">
        <f>VLOOKUP(V1288,Graph!$D$3:$M$50,col+1)</f>
        <v>5.0000000000000001E-3</v>
      </c>
      <c r="Y1288" s="1">
        <f t="shared" si="989"/>
        <v>5.4000000000000003E-3</v>
      </c>
      <c r="Z1288" s="1">
        <f t="shared" si="1019"/>
        <v>0.64011666666666656</v>
      </c>
      <c r="AA1288" s="2">
        <f t="shared" si="990"/>
        <v>1.281599999999969</v>
      </c>
      <c r="AB1288" s="1">
        <f t="shared" si="991"/>
        <v>5.3678415847461046E-2</v>
      </c>
      <c r="AC1288" s="1">
        <f t="shared" si="992"/>
        <v>1.0968354558962912</v>
      </c>
      <c r="AD1288" s="1">
        <f t="shared" si="993"/>
        <v>1.0968354556268503</v>
      </c>
      <c r="AE1288" s="1">
        <f t="shared" si="994"/>
        <v>1.0968354556172824</v>
      </c>
      <c r="AF1288" s="1">
        <f t="shared" si="995"/>
        <v>1.0968354556169426</v>
      </c>
      <c r="AG1288" s="1">
        <f t="shared" si="996"/>
        <v>0.97722522992983996</v>
      </c>
      <c r="AH1288" s="1">
        <f t="shared" si="997"/>
        <v>1.7367086964454439</v>
      </c>
      <c r="AI1288" s="2">
        <f t="shared" si="1020"/>
        <v>26.02183310451775</v>
      </c>
      <c r="AJ1288" s="1">
        <f>VLOOKUP(AI1288,Graph!$D$3:$M$50,col)</f>
        <v>6.1999999999999998E-3</v>
      </c>
      <c r="AK1288" s="1">
        <f>VLOOKUP(AI1288,Graph!$D$3:$M$50,col+1)</f>
        <v>5.0000000000000001E-3</v>
      </c>
      <c r="AL1288" s="1">
        <f t="shared" si="998"/>
        <v>5.4000000000000003E-3</v>
      </c>
      <c r="AM1288" s="1">
        <f t="shared" si="1021"/>
        <v>0.64011666666666656</v>
      </c>
      <c r="AN1288" s="2">
        <f t="shared" si="999"/>
        <v>1.281599999999969</v>
      </c>
      <c r="AO1288" s="1">
        <f t="shared" si="1000"/>
        <v>5.3678415847461046E-2</v>
      </c>
      <c r="AP1288" s="1">
        <f t="shared" si="1001"/>
        <v>1.0968354556169309</v>
      </c>
      <c r="AQ1288" s="1">
        <f t="shared" si="1002"/>
        <v>1.0968354556169302</v>
      </c>
      <c r="AR1288" s="1">
        <f t="shared" si="1003"/>
        <v>1.0968354556169302</v>
      </c>
      <c r="AS1288" s="1">
        <f t="shared" si="1004"/>
        <v>1.0968354556169302</v>
      </c>
      <c r="AT1288" s="1">
        <f t="shared" si="1005"/>
        <v>0.97722522992983996</v>
      </c>
      <c r="AU1288" s="1">
        <f t="shared" si="1006"/>
        <v>1.7367086964454244</v>
      </c>
      <c r="AV1288" s="2">
        <f t="shared" si="1007"/>
        <v>1287</v>
      </c>
      <c r="AW1288" s="1">
        <f t="shared" si="1008"/>
        <v>1736.7086964454243</v>
      </c>
      <c r="AX1288" s="1">
        <f t="shared" si="1009"/>
        <v>0.97722522992983996</v>
      </c>
      <c r="AY1288" s="1">
        <f t="shared" si="1010"/>
        <v>1.0968354556169302</v>
      </c>
      <c r="AZ1288" s="1">
        <f t="shared" si="1011"/>
        <v>5.4000000000000003E-3</v>
      </c>
      <c r="BA1288" s="1">
        <f t="shared" si="1012"/>
        <v>26.02183310451775</v>
      </c>
    </row>
    <row r="1289" spans="1:53">
      <c r="A1289" s="2">
        <f t="shared" si="977"/>
        <v>1.2879999999999689</v>
      </c>
      <c r="B1289" s="1">
        <f t="shared" si="1015"/>
        <v>1.3639283333333012</v>
      </c>
      <c r="C1289" s="1">
        <f t="shared" si="978"/>
        <v>5.5975197461376858E-2</v>
      </c>
      <c r="D1289" s="1">
        <f t="shared" si="1016"/>
        <v>1.1018399836283062</v>
      </c>
      <c r="E1289" s="1">
        <f t="shared" si="1014"/>
        <v>1.1019097045344342</v>
      </c>
      <c r="F1289" s="1">
        <f t="shared" si="1014"/>
        <v>1.1019123239482964</v>
      </c>
      <c r="G1289" s="1">
        <f t="shared" si="1014"/>
        <v>1.1019124223277081</v>
      </c>
      <c r="H1289" s="1">
        <f t="shared" si="979"/>
        <v>1.7874910686077989</v>
      </c>
      <c r="I1289" s="1">
        <f t="shared" si="1017"/>
        <v>26.273031566335415</v>
      </c>
      <c r="J1289" s="1">
        <f>VLOOKUP($I1289,Graph!$D$3:$M$50,col)</f>
        <v>6.1999999999999998E-3</v>
      </c>
      <c r="K1289" s="1">
        <f>VLOOKUP($I1289,Graph!$D$3:$M$50,col+1)</f>
        <v>5.0000000000000001E-3</v>
      </c>
      <c r="L1289" s="1">
        <f t="shared" si="980"/>
        <v>5.4000000000000003E-3</v>
      </c>
      <c r="M1289" s="1">
        <f t="shared" si="975"/>
        <v>0.64011666666666656</v>
      </c>
      <c r="N1289" s="1">
        <f t="shared" si="981"/>
        <v>1.2825999999999689</v>
      </c>
      <c r="O1289" s="1">
        <f t="shared" si="982"/>
        <v>5.3680167951934518E-2</v>
      </c>
      <c r="P1289" s="1">
        <f t="shared" si="983"/>
        <v>1.0970151151297787</v>
      </c>
      <c r="Q1289" s="1">
        <f t="shared" si="984"/>
        <v>1.096845530009122</v>
      </c>
      <c r="R1289" s="1">
        <f t="shared" si="985"/>
        <v>1.0968395128763335</v>
      </c>
      <c r="S1289" s="1">
        <f t="shared" si="986"/>
        <v>1.096839299201277</v>
      </c>
      <c r="T1289" s="1">
        <f t="shared" si="987"/>
        <v>0.97723002518458024</v>
      </c>
      <c r="U1289" s="1">
        <f t="shared" si="988"/>
        <v>1.7387478505596092</v>
      </c>
      <c r="V1289" s="2">
        <f t="shared" si="1018"/>
        <v>26.032013620861381</v>
      </c>
      <c r="W1289" s="1">
        <f>VLOOKUP(V1289,Graph!$D$3:$M$50,col)</f>
        <v>6.1999999999999998E-3</v>
      </c>
      <c r="X1289" s="1">
        <f>VLOOKUP(V1289,Graph!$D$3:$M$50,col+1)</f>
        <v>5.0000000000000001E-3</v>
      </c>
      <c r="Y1289" s="1">
        <f t="shared" si="989"/>
        <v>5.4000000000000003E-3</v>
      </c>
      <c r="Z1289" s="1">
        <f t="shared" si="1019"/>
        <v>0.64011666666666656</v>
      </c>
      <c r="AA1289" s="2">
        <f t="shared" si="990"/>
        <v>1.2825999999999689</v>
      </c>
      <c r="AB1289" s="1">
        <f t="shared" si="991"/>
        <v>5.3680167951934518E-2</v>
      </c>
      <c r="AC1289" s="1">
        <f t="shared" si="992"/>
        <v>1.0968392916132146</v>
      </c>
      <c r="AD1289" s="1">
        <f t="shared" si="993"/>
        <v>1.0968392913437455</v>
      </c>
      <c r="AE1289" s="1">
        <f t="shared" si="994"/>
        <v>1.0968392913341762</v>
      </c>
      <c r="AF1289" s="1">
        <f t="shared" si="995"/>
        <v>1.0968392913338363</v>
      </c>
      <c r="AG1289" s="1">
        <f t="shared" si="996"/>
        <v>0.97723002518458024</v>
      </c>
      <c r="AH1289" s="1">
        <f t="shared" si="997"/>
        <v>1.7387478380878683</v>
      </c>
      <c r="AI1289" s="2">
        <f t="shared" si="1020"/>
        <v>26.032013558620321</v>
      </c>
      <c r="AJ1289" s="1">
        <f>VLOOKUP(AI1289,Graph!$D$3:$M$50,col)</f>
        <v>6.1999999999999998E-3</v>
      </c>
      <c r="AK1289" s="1">
        <f>VLOOKUP(AI1289,Graph!$D$3:$M$50,col+1)</f>
        <v>5.0000000000000001E-3</v>
      </c>
      <c r="AL1289" s="1">
        <f t="shared" si="998"/>
        <v>5.4000000000000003E-3</v>
      </c>
      <c r="AM1289" s="1">
        <f t="shared" si="1021"/>
        <v>0.64011666666666656</v>
      </c>
      <c r="AN1289" s="2">
        <f t="shared" si="999"/>
        <v>1.2825999999999689</v>
      </c>
      <c r="AO1289" s="1">
        <f t="shared" si="1000"/>
        <v>5.3680167951934518E-2</v>
      </c>
      <c r="AP1289" s="1">
        <f t="shared" si="1001"/>
        <v>1.0968392913338245</v>
      </c>
      <c r="AQ1289" s="1">
        <f t="shared" si="1002"/>
        <v>1.0968392913338241</v>
      </c>
      <c r="AR1289" s="1">
        <f t="shared" si="1003"/>
        <v>1.0968392913338239</v>
      </c>
      <c r="AS1289" s="1">
        <f t="shared" si="1004"/>
        <v>1.0968392913338241</v>
      </c>
      <c r="AT1289" s="1">
        <f t="shared" si="1005"/>
        <v>0.97723002518458024</v>
      </c>
      <c r="AU1289" s="1">
        <f t="shared" si="1006"/>
        <v>1.7387478380878489</v>
      </c>
      <c r="AV1289" s="2">
        <f t="shared" si="1007"/>
        <v>1288</v>
      </c>
      <c r="AW1289" s="1">
        <f t="shared" si="1008"/>
        <v>1738.747838087849</v>
      </c>
      <c r="AX1289" s="1">
        <f t="shared" si="1009"/>
        <v>0.97723002518458024</v>
      </c>
      <c r="AY1289" s="1">
        <f t="shared" si="1010"/>
        <v>1.0968392913338241</v>
      </c>
      <c r="AZ1289" s="1">
        <f t="shared" si="1011"/>
        <v>5.4000000000000003E-3</v>
      </c>
      <c r="BA1289" s="1">
        <f t="shared" si="1012"/>
        <v>26.032013558620321</v>
      </c>
    </row>
    <row r="1290" spans="1:53">
      <c r="A1290" s="2">
        <f t="shared" si="977"/>
        <v>1.2889999999999688</v>
      </c>
      <c r="B1290" s="1">
        <f t="shared" si="1015"/>
        <v>1.3649694999999678</v>
      </c>
      <c r="C1290" s="1">
        <f t="shared" si="978"/>
        <v>5.5976656049205528E-2</v>
      </c>
      <c r="D1290" s="1">
        <f t="shared" si="1016"/>
        <v>1.1018431123393033</v>
      </c>
      <c r="E1290" s="1">
        <f t="shared" si="1014"/>
        <v>1.1019129552812137</v>
      </c>
      <c r="F1290" s="1">
        <f t="shared" si="1014"/>
        <v>1.1019155793736017</v>
      </c>
      <c r="G1290" s="1">
        <f t="shared" si="1014"/>
        <v>1.1019156779321913</v>
      </c>
      <c r="H1290" s="1">
        <f t="shared" si="979"/>
        <v>1.7895784653511311</v>
      </c>
      <c r="I1290" s="1">
        <f t="shared" si="1017"/>
        <v>26.283254630277938</v>
      </c>
      <c r="J1290" s="1">
        <f>VLOOKUP($I1290,Graph!$D$3:$M$50,col)</f>
        <v>6.1999999999999998E-3</v>
      </c>
      <c r="K1290" s="1">
        <f>VLOOKUP($I1290,Graph!$D$3:$M$50,col+1)</f>
        <v>5.0000000000000001E-3</v>
      </c>
      <c r="L1290" s="1">
        <f t="shared" si="980"/>
        <v>5.4000000000000003E-3</v>
      </c>
      <c r="M1290" s="1">
        <f t="shared" si="975"/>
        <v>0.64011666666666656</v>
      </c>
      <c r="N1290" s="1">
        <f t="shared" si="981"/>
        <v>1.2835999999999688</v>
      </c>
      <c r="O1290" s="1">
        <f t="shared" si="982"/>
        <v>5.3681917412008867E-2</v>
      </c>
      <c r="P1290" s="1">
        <f t="shared" si="983"/>
        <v>1.0970189334937437</v>
      </c>
      <c r="Q1290" s="1">
        <f t="shared" si="984"/>
        <v>1.0968493598511866</v>
      </c>
      <c r="R1290" s="1">
        <f t="shared" si="985"/>
        <v>1.0968433428647206</v>
      </c>
      <c r="S1290" s="1">
        <f t="shared" si="986"/>
        <v>1.0968431291856131</v>
      </c>
      <c r="T1290" s="1">
        <f t="shared" si="987"/>
        <v>0.97723481300687443</v>
      </c>
      <c r="U1290" s="1">
        <f t="shared" si="988"/>
        <v>1.7407877900528139</v>
      </c>
      <c r="V1290" s="2">
        <f t="shared" si="1018"/>
        <v>26.042190097124468</v>
      </c>
      <c r="W1290" s="1">
        <f>VLOOKUP(V1290,Graph!$D$3:$M$50,col)</f>
        <v>6.1999999999999998E-3</v>
      </c>
      <c r="X1290" s="1">
        <f>VLOOKUP(V1290,Graph!$D$3:$M$50,col+1)</f>
        <v>5.0000000000000001E-3</v>
      </c>
      <c r="Y1290" s="1">
        <f t="shared" si="989"/>
        <v>5.4000000000000003E-3</v>
      </c>
      <c r="Z1290" s="1">
        <f t="shared" si="1019"/>
        <v>0.64011666666666656</v>
      </c>
      <c r="AA1290" s="2">
        <f t="shared" si="990"/>
        <v>1.2835999999999688</v>
      </c>
      <c r="AB1290" s="1">
        <f t="shared" si="991"/>
        <v>5.3681917412008867E-2</v>
      </c>
      <c r="AC1290" s="1">
        <f t="shared" si="992"/>
        <v>1.0968431215970784</v>
      </c>
      <c r="AD1290" s="1">
        <f t="shared" si="993"/>
        <v>1.0968431213275813</v>
      </c>
      <c r="AE1290" s="1">
        <f t="shared" si="994"/>
        <v>1.0968431213180103</v>
      </c>
      <c r="AF1290" s="1">
        <f t="shared" si="995"/>
        <v>1.0968431213176704</v>
      </c>
      <c r="AG1290" s="1">
        <f t="shared" si="996"/>
        <v>0.97723481300687443</v>
      </c>
      <c r="AH1290" s="1">
        <f t="shared" si="997"/>
        <v>1.7407877775656875</v>
      </c>
      <c r="AI1290" s="2">
        <f t="shared" si="1020"/>
        <v>26.04219003485532</v>
      </c>
      <c r="AJ1290" s="1">
        <f>VLOOKUP(AI1290,Graph!$D$3:$M$50,col)</f>
        <v>6.1999999999999998E-3</v>
      </c>
      <c r="AK1290" s="1">
        <f>VLOOKUP(AI1290,Graph!$D$3:$M$50,col+1)</f>
        <v>5.0000000000000001E-3</v>
      </c>
      <c r="AL1290" s="1">
        <f t="shared" si="998"/>
        <v>5.4000000000000003E-3</v>
      </c>
      <c r="AM1290" s="1">
        <f t="shared" si="1021"/>
        <v>0.64011666666666656</v>
      </c>
      <c r="AN1290" s="2">
        <f t="shared" si="999"/>
        <v>1.2835999999999688</v>
      </c>
      <c r="AO1290" s="1">
        <f t="shared" si="1000"/>
        <v>5.3681917412008867E-2</v>
      </c>
      <c r="AP1290" s="1">
        <f t="shared" si="1001"/>
        <v>1.0968431213176584</v>
      </c>
      <c r="AQ1290" s="1">
        <f t="shared" si="1002"/>
        <v>1.0968431213176579</v>
      </c>
      <c r="AR1290" s="1">
        <f t="shared" si="1003"/>
        <v>1.0968431213176577</v>
      </c>
      <c r="AS1290" s="1">
        <f t="shared" si="1004"/>
        <v>1.0968431213176579</v>
      </c>
      <c r="AT1290" s="1">
        <f t="shared" si="1005"/>
        <v>0.97723481300687443</v>
      </c>
      <c r="AU1290" s="1">
        <f t="shared" si="1006"/>
        <v>1.7407877775656682</v>
      </c>
      <c r="AV1290" s="2">
        <f t="shared" si="1007"/>
        <v>1289</v>
      </c>
      <c r="AW1290" s="1">
        <f t="shared" si="1008"/>
        <v>1740.7877775656682</v>
      </c>
      <c r="AX1290" s="1">
        <f t="shared" si="1009"/>
        <v>0.97723481300687443</v>
      </c>
      <c r="AY1290" s="1">
        <f t="shared" si="1010"/>
        <v>1.0968431213176579</v>
      </c>
      <c r="AZ1290" s="1">
        <f t="shared" si="1011"/>
        <v>5.4000000000000003E-3</v>
      </c>
      <c r="BA1290" s="1">
        <f t="shared" si="1012"/>
        <v>26.04219003485532</v>
      </c>
    </row>
    <row r="1291" spans="1:53">
      <c r="A1291" s="2">
        <f t="shared" si="977"/>
        <v>1.2899999999999687</v>
      </c>
      <c r="B1291" s="1">
        <f t="shared" si="1015"/>
        <v>1.3660106666666343</v>
      </c>
      <c r="C1291" s="1">
        <f t="shared" si="978"/>
        <v>5.5978112432537204E-2</v>
      </c>
      <c r="D1291" s="1">
        <f t="shared" si="1016"/>
        <v>1.1018462363481856</v>
      </c>
      <c r="E1291" s="1">
        <f t="shared" si="1014"/>
        <v>1.1019162011543009</v>
      </c>
      <c r="F1291" s="1">
        <f t="shared" si="1014"/>
        <v>1.1019188299189557</v>
      </c>
      <c r="G1291" s="1">
        <f t="shared" si="1014"/>
        <v>1.1019189286564945</v>
      </c>
      <c r="H1291" s="1">
        <f t="shared" si="979"/>
        <v>1.7916666742694702</v>
      </c>
      <c r="I1291" s="1">
        <f t="shared" si="1017"/>
        <v>26.293473720735754</v>
      </c>
      <c r="J1291" s="1">
        <f>VLOOKUP($I1291,Graph!$D$3:$M$50,col)</f>
        <v>6.1999999999999998E-3</v>
      </c>
      <c r="K1291" s="1">
        <f>VLOOKUP($I1291,Graph!$D$3:$M$50,col+1)</f>
        <v>5.0000000000000001E-3</v>
      </c>
      <c r="L1291" s="1">
        <f t="shared" si="980"/>
        <v>5.4000000000000003E-3</v>
      </c>
      <c r="M1291" s="1">
        <f t="shared" si="975"/>
        <v>0.64011666666666656</v>
      </c>
      <c r="N1291" s="1">
        <f t="shared" si="981"/>
        <v>1.2845999999999687</v>
      </c>
      <c r="O1291" s="1">
        <f t="shared" si="982"/>
        <v>5.3683664233665558E-2</v>
      </c>
      <c r="P1291" s="1">
        <f t="shared" si="983"/>
        <v>1.0970227461524269</v>
      </c>
      <c r="Q1291" s="1">
        <f t="shared" si="984"/>
        <v>1.0968531839731261</v>
      </c>
      <c r="R1291" s="1">
        <f t="shared" si="985"/>
        <v>1.0968471671328794</v>
      </c>
      <c r="S1291" s="1">
        <f t="shared" si="986"/>
        <v>1.096846953449732</v>
      </c>
      <c r="T1291" s="1">
        <f t="shared" si="987"/>
        <v>0.97723959341398958</v>
      </c>
      <c r="U1291" s="1">
        <f t="shared" si="988"/>
        <v>1.7428285270693935</v>
      </c>
      <c r="V1291" s="2">
        <f t="shared" si="1018"/>
        <v>26.052362600177201</v>
      </c>
      <c r="W1291" s="1">
        <f>VLOOKUP(V1291,Graph!$D$3:$M$50,col)</f>
        <v>6.1999999999999998E-3</v>
      </c>
      <c r="X1291" s="1">
        <f>VLOOKUP(V1291,Graph!$D$3:$M$50,col+1)</f>
        <v>5.0000000000000001E-3</v>
      </c>
      <c r="Y1291" s="1">
        <f t="shared" si="989"/>
        <v>5.4000000000000003E-3</v>
      </c>
      <c r="Z1291" s="1">
        <f t="shared" si="1019"/>
        <v>0.64011666666666656</v>
      </c>
      <c r="AA1291" s="2">
        <f t="shared" si="990"/>
        <v>1.2845999999999687</v>
      </c>
      <c r="AB1291" s="1">
        <f t="shared" si="991"/>
        <v>5.3683664233665558E-2</v>
      </c>
      <c r="AC1291" s="1">
        <f t="shared" si="992"/>
        <v>1.0968469458607253</v>
      </c>
      <c r="AD1291" s="1">
        <f t="shared" si="993"/>
        <v>1.0968469455911998</v>
      </c>
      <c r="AE1291" s="1">
        <f t="shared" si="994"/>
        <v>1.0968469455816277</v>
      </c>
      <c r="AF1291" s="1">
        <f t="shared" si="995"/>
        <v>1.0968469455812875</v>
      </c>
      <c r="AG1291" s="1">
        <f t="shared" si="996"/>
        <v>0.97723959341398958</v>
      </c>
      <c r="AH1291" s="1">
        <f t="shared" si="997"/>
        <v>1.7428285145668752</v>
      </c>
      <c r="AI1291" s="2">
        <f t="shared" si="1020"/>
        <v>26.052362537879983</v>
      </c>
      <c r="AJ1291" s="1">
        <f>VLOOKUP(AI1291,Graph!$D$3:$M$50,col)</f>
        <v>6.1999999999999998E-3</v>
      </c>
      <c r="AK1291" s="1">
        <f>VLOOKUP(AI1291,Graph!$D$3:$M$50,col+1)</f>
        <v>5.0000000000000001E-3</v>
      </c>
      <c r="AL1291" s="1">
        <f t="shared" si="998"/>
        <v>5.4000000000000003E-3</v>
      </c>
      <c r="AM1291" s="1">
        <f t="shared" si="1021"/>
        <v>0.64011666666666656</v>
      </c>
      <c r="AN1291" s="2">
        <f t="shared" si="999"/>
        <v>1.2845999999999687</v>
      </c>
      <c r="AO1291" s="1">
        <f t="shared" si="1000"/>
        <v>5.3683664233665558E-2</v>
      </c>
      <c r="AP1291" s="1">
        <f t="shared" si="1001"/>
        <v>1.0968469455812755</v>
      </c>
      <c r="AQ1291" s="1">
        <f t="shared" si="1002"/>
        <v>1.096846945581275</v>
      </c>
      <c r="AR1291" s="1">
        <f t="shared" si="1003"/>
        <v>1.0968469455812748</v>
      </c>
      <c r="AS1291" s="1">
        <f t="shared" si="1004"/>
        <v>1.096846945581275</v>
      </c>
      <c r="AT1291" s="1">
        <f t="shared" si="1005"/>
        <v>0.97723959341398958</v>
      </c>
      <c r="AU1291" s="1">
        <f t="shared" si="1006"/>
        <v>1.7428285145668552</v>
      </c>
      <c r="AV1291" s="2">
        <f t="shared" si="1007"/>
        <v>1290</v>
      </c>
      <c r="AW1291" s="1">
        <f t="shared" si="1008"/>
        <v>1742.8285145668551</v>
      </c>
      <c r="AX1291" s="1">
        <f t="shared" si="1009"/>
        <v>0.97723959341398958</v>
      </c>
      <c r="AY1291" s="1">
        <f t="shared" si="1010"/>
        <v>1.096846945581275</v>
      </c>
      <c r="AZ1291" s="1">
        <f t="shared" si="1011"/>
        <v>5.4000000000000003E-3</v>
      </c>
      <c r="BA1291" s="1">
        <f t="shared" si="1012"/>
        <v>26.052362537879983</v>
      </c>
    </row>
    <row r="1292" spans="1:53">
      <c r="A1292" s="2">
        <f t="shared" si="977"/>
        <v>1.2909999999999686</v>
      </c>
      <c r="B1292" s="1">
        <f t="shared" si="1015"/>
        <v>1.3670518333333008</v>
      </c>
      <c r="C1292" s="1">
        <f t="shared" si="978"/>
        <v>5.597956661636555E-2</v>
      </c>
      <c r="D1292" s="1">
        <f t="shared" si="1016"/>
        <v>1.1018493556655451</v>
      </c>
      <c r="E1292" s="1">
        <f t="shared" si="1014"/>
        <v>1.1019194421646472</v>
      </c>
      <c r="F1292" s="1">
        <f t="shared" si="1014"/>
        <v>1.1019220755953218</v>
      </c>
      <c r="G1292" s="1">
        <f t="shared" si="1014"/>
        <v>1.1019221745115826</v>
      </c>
      <c r="H1292" s="1">
        <f t="shared" si="979"/>
        <v>1.7937556950469742</v>
      </c>
      <c r="I1292" s="1">
        <f t="shared" si="1017"/>
        <v>26.303688842337063</v>
      </c>
      <c r="J1292" s="1">
        <f>VLOOKUP($I1292,Graph!$D$3:$M$50,col)</f>
        <v>6.1999999999999998E-3</v>
      </c>
      <c r="K1292" s="1">
        <f>VLOOKUP($I1292,Graph!$D$3:$M$50,col+1)</f>
        <v>5.0000000000000001E-3</v>
      </c>
      <c r="L1292" s="1">
        <f t="shared" si="980"/>
        <v>5.4000000000000003E-3</v>
      </c>
      <c r="M1292" s="1">
        <f t="shared" si="975"/>
        <v>0.64011666666666656</v>
      </c>
      <c r="N1292" s="1">
        <f t="shared" si="981"/>
        <v>1.2855999999999685</v>
      </c>
      <c r="O1292" s="1">
        <f t="shared" si="982"/>
        <v>5.3685408422868043E-2</v>
      </c>
      <c r="P1292" s="1">
        <f t="shared" si="983"/>
        <v>1.0970265531186036</v>
      </c>
      <c r="Q1292" s="1">
        <f t="shared" si="984"/>
        <v>1.0968570023877455</v>
      </c>
      <c r="R1292" s="1">
        <f t="shared" si="985"/>
        <v>1.0968509856936139</v>
      </c>
      <c r="S1292" s="1">
        <f t="shared" si="986"/>
        <v>1.0968507720064367</v>
      </c>
      <c r="T1292" s="1">
        <f t="shared" si="987"/>
        <v>0.97724436642313817</v>
      </c>
      <c r="U1292" s="1">
        <f t="shared" si="988"/>
        <v>1.7448700612976817</v>
      </c>
      <c r="V1292" s="2">
        <f t="shared" si="1018"/>
        <v>26.062531134667687</v>
      </c>
      <c r="W1292" s="1">
        <f>VLOOKUP(V1292,Graph!$D$3:$M$50,col)</f>
        <v>6.1999999999999998E-3</v>
      </c>
      <c r="X1292" s="1">
        <f>VLOOKUP(V1292,Graph!$D$3:$M$50,col+1)</f>
        <v>5.0000000000000001E-3</v>
      </c>
      <c r="Y1292" s="1">
        <f t="shared" si="989"/>
        <v>5.4000000000000003E-3</v>
      </c>
      <c r="Z1292" s="1">
        <f t="shared" si="1019"/>
        <v>0.64011666666666656</v>
      </c>
      <c r="AA1292" s="2">
        <f t="shared" si="990"/>
        <v>1.2855999999999685</v>
      </c>
      <c r="AB1292" s="1">
        <f t="shared" si="991"/>
        <v>5.3685408422868043E-2</v>
      </c>
      <c r="AC1292" s="1">
        <f t="shared" si="992"/>
        <v>1.0968507644169596</v>
      </c>
      <c r="AD1292" s="1">
        <f t="shared" si="993"/>
        <v>1.0968507641474055</v>
      </c>
      <c r="AE1292" s="1">
        <f t="shared" si="994"/>
        <v>1.0968507641378318</v>
      </c>
      <c r="AF1292" s="1">
        <f t="shared" si="995"/>
        <v>1.0968507641374918</v>
      </c>
      <c r="AG1292" s="1">
        <f t="shared" si="996"/>
        <v>0.97724436642313817</v>
      </c>
      <c r="AH1292" s="1">
        <f t="shared" si="997"/>
        <v>1.7448700487797655</v>
      </c>
      <c r="AI1292" s="2">
        <f t="shared" si="1020"/>
        <v>26.062531072342402</v>
      </c>
      <c r="AJ1292" s="1">
        <f>VLOOKUP(AI1292,Graph!$D$3:$M$50,col)</f>
        <v>6.1999999999999998E-3</v>
      </c>
      <c r="AK1292" s="1">
        <f>VLOOKUP(AI1292,Graph!$D$3:$M$50,col+1)</f>
        <v>5.0000000000000001E-3</v>
      </c>
      <c r="AL1292" s="1">
        <f t="shared" si="998"/>
        <v>5.4000000000000003E-3</v>
      </c>
      <c r="AM1292" s="1">
        <f t="shared" si="1021"/>
        <v>0.64011666666666656</v>
      </c>
      <c r="AN1292" s="2">
        <f t="shared" si="999"/>
        <v>1.2855999999999685</v>
      </c>
      <c r="AO1292" s="1">
        <f t="shared" si="1000"/>
        <v>5.3685408422868043E-2</v>
      </c>
      <c r="AP1292" s="1">
        <f t="shared" si="1001"/>
        <v>1.0968507641374796</v>
      </c>
      <c r="AQ1292" s="1">
        <f t="shared" si="1002"/>
        <v>1.0968507641374796</v>
      </c>
      <c r="AR1292" s="1">
        <f t="shared" si="1003"/>
        <v>1.0968507641374796</v>
      </c>
      <c r="AS1292" s="1">
        <f t="shared" si="1004"/>
        <v>1.0968507641374796</v>
      </c>
      <c r="AT1292" s="1">
        <f t="shared" si="1005"/>
        <v>0.97724436642313817</v>
      </c>
      <c r="AU1292" s="1">
        <f t="shared" si="1006"/>
        <v>1.7448700487797457</v>
      </c>
      <c r="AV1292" s="2">
        <f t="shared" si="1007"/>
        <v>1291</v>
      </c>
      <c r="AW1292" s="1">
        <f t="shared" si="1008"/>
        <v>1744.8700487797457</v>
      </c>
      <c r="AX1292" s="1">
        <f t="shared" si="1009"/>
        <v>0.97724436642313817</v>
      </c>
      <c r="AY1292" s="1">
        <f t="shared" si="1010"/>
        <v>1.0968507641374796</v>
      </c>
      <c r="AZ1292" s="1">
        <f t="shared" si="1011"/>
        <v>5.4000000000000003E-3</v>
      </c>
      <c r="BA1292" s="1">
        <f t="shared" si="1012"/>
        <v>26.062531072342402</v>
      </c>
    </row>
    <row r="1293" spans="1:53">
      <c r="A1293" s="2">
        <f t="shared" si="977"/>
        <v>1.2919999999999685</v>
      </c>
      <c r="B1293" s="1">
        <f t="shared" si="1015"/>
        <v>1.3680929999999674</v>
      </c>
      <c r="C1293" s="1">
        <f t="shared" si="978"/>
        <v>5.5981018605669161E-2</v>
      </c>
      <c r="D1293" s="1">
        <f t="shared" si="1016"/>
        <v>1.1018524703019406</v>
      </c>
      <c r="E1293" s="1">
        <f t="shared" si="1014"/>
        <v>1.1019226783231708</v>
      </c>
      <c r="F1293" s="1">
        <f t="shared" si="1014"/>
        <v>1.1019253164136313</v>
      </c>
      <c r="G1293" s="1">
        <f t="shared" si="1014"/>
        <v>1.1019254155083866</v>
      </c>
      <c r="H1293" s="1">
        <f t="shared" si="979"/>
        <v>1.7958455273681684</v>
      </c>
      <c r="I1293" s="1">
        <f t="shared" si="1017"/>
        <v>26.3138999997011</v>
      </c>
      <c r="J1293" s="1">
        <f>VLOOKUP($I1293,Graph!$D$3:$M$50,col)</f>
        <v>6.1999999999999998E-3</v>
      </c>
      <c r="K1293" s="1">
        <f>VLOOKUP($I1293,Graph!$D$3:$M$50,col+1)</f>
        <v>5.0000000000000001E-3</v>
      </c>
      <c r="L1293" s="1">
        <f t="shared" si="980"/>
        <v>5.4000000000000003E-3</v>
      </c>
      <c r="M1293" s="1">
        <f t="shared" si="975"/>
        <v>0.64011666666666656</v>
      </c>
      <c r="N1293" s="1">
        <f t="shared" si="981"/>
        <v>1.2865999999999684</v>
      </c>
      <c r="O1293" s="1">
        <f t="shared" si="982"/>
        <v>5.3687149985561788E-2</v>
      </c>
      <c r="P1293" s="1">
        <f t="shared" si="983"/>
        <v>1.0970303544050126</v>
      </c>
      <c r="Q1293" s="1">
        <f t="shared" si="984"/>
        <v>1.0968608151078105</v>
      </c>
      <c r="R1293" s="1">
        <f t="shared" si="985"/>
        <v>1.0968547985596908</v>
      </c>
      <c r="S1293" s="1">
        <f t="shared" si="986"/>
        <v>1.0968545848684936</v>
      </c>
      <c r="T1293" s="1">
        <f t="shared" si="987"/>
        <v>0.97724913205148056</v>
      </c>
      <c r="U1293" s="1">
        <f t="shared" si="988"/>
        <v>1.7469123924263819</v>
      </c>
      <c r="V1293" s="2">
        <f t="shared" si="1018"/>
        <v>26.07269570523502</v>
      </c>
      <c r="W1293" s="1">
        <f>VLOOKUP(V1293,Graph!$D$3:$M$50,col)</f>
        <v>6.1999999999999998E-3</v>
      </c>
      <c r="X1293" s="1">
        <f>VLOOKUP(V1293,Graph!$D$3:$M$50,col+1)</f>
        <v>5.0000000000000001E-3</v>
      </c>
      <c r="Y1293" s="1">
        <f t="shared" si="989"/>
        <v>5.4000000000000003E-3</v>
      </c>
      <c r="Z1293" s="1">
        <f t="shared" si="1019"/>
        <v>0.64011666666666656</v>
      </c>
      <c r="AA1293" s="2">
        <f t="shared" si="990"/>
        <v>1.2865999999999684</v>
      </c>
      <c r="AB1293" s="1">
        <f t="shared" si="991"/>
        <v>5.3687149985561788E-2</v>
      </c>
      <c r="AC1293" s="1">
        <f t="shared" si="992"/>
        <v>1.0968545772785472</v>
      </c>
      <c r="AD1293" s="1">
        <f t="shared" si="993"/>
        <v>1.0968545770089648</v>
      </c>
      <c r="AE1293" s="1">
        <f t="shared" si="994"/>
        <v>1.0968545769993896</v>
      </c>
      <c r="AF1293" s="1">
        <f t="shared" si="995"/>
        <v>1.0968545769990499</v>
      </c>
      <c r="AG1293" s="1">
        <f t="shared" si="996"/>
        <v>0.97724913205148056</v>
      </c>
      <c r="AH1293" s="1">
        <f t="shared" si="997"/>
        <v>1.7469123798930624</v>
      </c>
      <c r="AI1293" s="2">
        <f t="shared" si="1020"/>
        <v>26.072695642881691</v>
      </c>
      <c r="AJ1293" s="1">
        <f>VLOOKUP(AI1293,Graph!$D$3:$M$50,col)</f>
        <v>6.1999999999999998E-3</v>
      </c>
      <c r="AK1293" s="1">
        <f>VLOOKUP(AI1293,Graph!$D$3:$M$50,col+1)</f>
        <v>5.0000000000000001E-3</v>
      </c>
      <c r="AL1293" s="1">
        <f t="shared" si="998"/>
        <v>5.4000000000000003E-3</v>
      </c>
      <c r="AM1293" s="1">
        <f t="shared" si="1021"/>
        <v>0.64011666666666656</v>
      </c>
      <c r="AN1293" s="2">
        <f t="shared" si="999"/>
        <v>1.2865999999999684</v>
      </c>
      <c r="AO1293" s="1">
        <f t="shared" si="1000"/>
        <v>5.3687149985561788E-2</v>
      </c>
      <c r="AP1293" s="1">
        <f t="shared" si="1001"/>
        <v>1.0968545769990374</v>
      </c>
      <c r="AQ1293" s="1">
        <f t="shared" si="1002"/>
        <v>1.0968545769990372</v>
      </c>
      <c r="AR1293" s="1">
        <f t="shared" si="1003"/>
        <v>1.0968545769990372</v>
      </c>
      <c r="AS1293" s="1">
        <f t="shared" si="1004"/>
        <v>1.0968545769990372</v>
      </c>
      <c r="AT1293" s="1">
        <f t="shared" si="1005"/>
        <v>0.97724913205148056</v>
      </c>
      <c r="AU1293" s="1">
        <f t="shared" si="1006"/>
        <v>1.7469123798930424</v>
      </c>
      <c r="AV1293" s="2">
        <f t="shared" si="1007"/>
        <v>1292</v>
      </c>
      <c r="AW1293" s="1">
        <f t="shared" si="1008"/>
        <v>1746.9123798930423</v>
      </c>
      <c r="AX1293" s="1">
        <f t="shared" si="1009"/>
        <v>0.97724913205148056</v>
      </c>
      <c r="AY1293" s="1">
        <f t="shared" si="1010"/>
        <v>1.0968545769990372</v>
      </c>
      <c r="AZ1293" s="1">
        <f t="shared" si="1011"/>
        <v>5.4000000000000003E-3</v>
      </c>
      <c r="BA1293" s="1">
        <f t="shared" si="1012"/>
        <v>26.072695642881691</v>
      </c>
    </row>
    <row r="1294" spans="1:53">
      <c r="A1294" s="2">
        <f t="shared" si="977"/>
        <v>1.2929999999999684</v>
      </c>
      <c r="B1294" s="1">
        <f t="shared" si="1015"/>
        <v>1.3691341666666339</v>
      </c>
      <c r="C1294" s="1">
        <f t="shared" si="978"/>
        <v>5.5982468405411545E-2</v>
      </c>
      <c r="D1294" s="1">
        <f t="shared" si="1016"/>
        <v>1.1018555802679006</v>
      </c>
      <c r="E1294" s="1">
        <f t="shared" si="1014"/>
        <v>1.1019259096407583</v>
      </c>
      <c r="F1294" s="1">
        <f t="shared" si="1014"/>
        <v>1.1019285523847819</v>
      </c>
      <c r="G1294" s="1">
        <f t="shared" si="1014"/>
        <v>1.1019286516578057</v>
      </c>
      <c r="H1294" s="1">
        <f t="shared" si="979"/>
        <v>1.7979361709179473</v>
      </c>
      <c r="I1294" s="1">
        <f t="shared" si="1017"/>
        <v>26.324107197438163</v>
      </c>
      <c r="J1294" s="1">
        <f>VLOOKUP($I1294,Graph!$D$3:$M$50,col)</f>
        <v>6.1999999999999998E-3</v>
      </c>
      <c r="K1294" s="1">
        <f>VLOOKUP($I1294,Graph!$D$3:$M$50,col+1)</f>
        <v>5.0000000000000001E-3</v>
      </c>
      <c r="L1294" s="1">
        <f t="shared" si="980"/>
        <v>5.4000000000000003E-3</v>
      </c>
      <c r="M1294" s="1">
        <f t="shared" si="975"/>
        <v>0.64011666666666656</v>
      </c>
      <c r="N1294" s="1">
        <f t="shared" si="981"/>
        <v>1.2875999999999683</v>
      </c>
      <c r="O1294" s="1">
        <f t="shared" si="982"/>
        <v>5.3688888927674393E-2</v>
      </c>
      <c r="P1294" s="1">
        <f t="shared" si="983"/>
        <v>1.0970341500243532</v>
      </c>
      <c r="Q1294" s="1">
        <f t="shared" si="984"/>
        <v>1.096864622146049</v>
      </c>
      <c r="R1294" s="1">
        <f t="shared" si="985"/>
        <v>1.0968586057438374</v>
      </c>
      <c r="S1294" s="1">
        <f t="shared" si="986"/>
        <v>1.0968583920486314</v>
      </c>
      <c r="T1294" s="1">
        <f t="shared" si="987"/>
        <v>0.97725389031612342</v>
      </c>
      <c r="U1294" s="1">
        <f t="shared" si="988"/>
        <v>1.748955520144561</v>
      </c>
      <c r="V1294" s="2">
        <f t="shared" si="1018"/>
        <v>26.082856316509258</v>
      </c>
      <c r="W1294" s="1">
        <f>VLOOKUP(V1294,Graph!$D$3:$M$50,col)</f>
        <v>6.1999999999999998E-3</v>
      </c>
      <c r="X1294" s="1">
        <f>VLOOKUP(V1294,Graph!$D$3:$M$50,col+1)</f>
        <v>5.0000000000000001E-3</v>
      </c>
      <c r="Y1294" s="1">
        <f t="shared" si="989"/>
        <v>5.4000000000000003E-3</v>
      </c>
      <c r="Z1294" s="1">
        <f t="shared" si="1019"/>
        <v>0.64011666666666656</v>
      </c>
      <c r="AA1294" s="2">
        <f t="shared" si="990"/>
        <v>1.2875999999999683</v>
      </c>
      <c r="AB1294" s="1">
        <f t="shared" si="991"/>
        <v>5.3688888927674393E-2</v>
      </c>
      <c r="AC1294" s="1">
        <f t="shared" si="992"/>
        <v>1.0968583844582158</v>
      </c>
      <c r="AD1294" s="1">
        <f t="shared" si="993"/>
        <v>1.0968583841886055</v>
      </c>
      <c r="AE1294" s="1">
        <f t="shared" si="994"/>
        <v>1.0968583841790291</v>
      </c>
      <c r="AF1294" s="1">
        <f t="shared" si="995"/>
        <v>1.096858384178689</v>
      </c>
      <c r="AG1294" s="1">
        <f t="shared" si="996"/>
        <v>0.97725389031612342</v>
      </c>
      <c r="AH1294" s="1">
        <f t="shared" si="997"/>
        <v>1.7489555075958312</v>
      </c>
      <c r="AI1294" s="2">
        <f t="shared" si="1020"/>
        <v>26.082856254127893</v>
      </c>
      <c r="AJ1294" s="1">
        <f>VLOOKUP(AI1294,Graph!$D$3:$M$50,col)</f>
        <v>6.1999999999999998E-3</v>
      </c>
      <c r="AK1294" s="1">
        <f>VLOOKUP(AI1294,Graph!$D$3:$M$50,col+1)</f>
        <v>5.0000000000000001E-3</v>
      </c>
      <c r="AL1294" s="1">
        <f t="shared" si="998"/>
        <v>5.4000000000000003E-3</v>
      </c>
      <c r="AM1294" s="1">
        <f t="shared" si="1021"/>
        <v>0.64011666666666656</v>
      </c>
      <c r="AN1294" s="2">
        <f t="shared" si="999"/>
        <v>1.2875999999999683</v>
      </c>
      <c r="AO1294" s="1">
        <f t="shared" si="1000"/>
        <v>5.3688888927674393E-2</v>
      </c>
      <c r="AP1294" s="1">
        <f t="shared" si="1001"/>
        <v>1.096858384178677</v>
      </c>
      <c r="AQ1294" s="1">
        <f t="shared" si="1002"/>
        <v>1.0968583841786765</v>
      </c>
      <c r="AR1294" s="1">
        <f t="shared" si="1003"/>
        <v>1.0968583841786763</v>
      </c>
      <c r="AS1294" s="1">
        <f t="shared" si="1004"/>
        <v>1.0968583841786765</v>
      </c>
      <c r="AT1294" s="1">
        <f t="shared" si="1005"/>
        <v>0.97725389031612342</v>
      </c>
      <c r="AU1294" s="1">
        <f t="shared" si="1006"/>
        <v>1.7489555075958112</v>
      </c>
      <c r="AV1294" s="2">
        <f t="shared" si="1007"/>
        <v>1293</v>
      </c>
      <c r="AW1294" s="1">
        <f t="shared" si="1008"/>
        <v>1748.9555075958112</v>
      </c>
      <c r="AX1294" s="1">
        <f t="shared" si="1009"/>
        <v>0.97725389031612342</v>
      </c>
      <c r="AY1294" s="1">
        <f t="shared" si="1010"/>
        <v>1.0968583841786765</v>
      </c>
      <c r="AZ1294" s="1">
        <f t="shared" si="1011"/>
        <v>5.4000000000000003E-3</v>
      </c>
      <c r="BA1294" s="1">
        <f t="shared" si="1012"/>
        <v>26.082856254127893</v>
      </c>
    </row>
    <row r="1295" spans="1:53">
      <c r="A1295" s="2">
        <f t="shared" si="977"/>
        <v>1.2939999999999683</v>
      </c>
      <c r="B1295" s="1">
        <f t="shared" si="1015"/>
        <v>1.3701753333333004</v>
      </c>
      <c r="C1295" s="1">
        <f t="shared" si="978"/>
        <v>5.5983916020541369E-2</v>
      </c>
      <c r="D1295" s="1">
        <f t="shared" si="1016"/>
        <v>1.1018586855739219</v>
      </c>
      <c r="E1295" s="1">
        <f t="shared" si="1014"/>
        <v>1.101929136128263</v>
      </c>
      <c r="F1295" s="1">
        <f t="shared" si="1014"/>
        <v>1.1019317835196403</v>
      </c>
      <c r="G1295" s="1">
        <f t="shared" si="1014"/>
        <v>1.1019318829707054</v>
      </c>
      <c r="H1295" s="1">
        <f t="shared" si="979"/>
        <v>1.8000276253815697</v>
      </c>
      <c r="I1295" s="1">
        <f t="shared" si="1017"/>
        <v>26.334310440149576</v>
      </c>
      <c r="J1295" s="1">
        <f>VLOOKUP($I1295,Graph!$D$3:$M$50,col)</f>
        <v>6.1999999999999998E-3</v>
      </c>
      <c r="K1295" s="1">
        <f>VLOOKUP($I1295,Graph!$D$3:$M$50,col+1)</f>
        <v>5.0000000000000001E-3</v>
      </c>
      <c r="L1295" s="1">
        <f t="shared" si="980"/>
        <v>5.4000000000000003E-3</v>
      </c>
      <c r="M1295" s="1">
        <f t="shared" si="975"/>
        <v>0.64011666666666656</v>
      </c>
      <c r="N1295" s="1">
        <f t="shared" si="981"/>
        <v>1.2885999999999682</v>
      </c>
      <c r="O1295" s="1">
        <f t="shared" si="982"/>
        <v>5.3690625255115622E-2</v>
      </c>
      <c r="P1295" s="1">
        <f t="shared" si="983"/>
        <v>1.0970379399892887</v>
      </c>
      <c r="Q1295" s="1">
        <f t="shared" si="984"/>
        <v>1.0968684235151513</v>
      </c>
      <c r="R1295" s="1">
        <f t="shared" si="985"/>
        <v>1.0968624072587445</v>
      </c>
      <c r="S1295" s="1">
        <f t="shared" si="986"/>
        <v>1.09686219355954</v>
      </c>
      <c r="T1295" s="1">
        <f t="shared" si="987"/>
        <v>0.97725864123412076</v>
      </c>
      <c r="U1295" s="1">
        <f t="shared" si="988"/>
        <v>1.7509994441416483</v>
      </c>
      <c r="V1295" s="2">
        <f t="shared" si="1018"/>
        <v>26.093012973111449</v>
      </c>
      <c r="W1295" s="1">
        <f>VLOOKUP(V1295,Graph!$D$3:$M$50,col)</f>
        <v>6.1999999999999998E-3</v>
      </c>
      <c r="X1295" s="1">
        <f>VLOOKUP(V1295,Graph!$D$3:$M$50,col+1)</f>
        <v>5.0000000000000001E-3</v>
      </c>
      <c r="Y1295" s="1">
        <f t="shared" si="989"/>
        <v>5.4000000000000003E-3</v>
      </c>
      <c r="Z1295" s="1">
        <f t="shared" si="1019"/>
        <v>0.64011666666666656</v>
      </c>
      <c r="AA1295" s="2">
        <f t="shared" si="990"/>
        <v>1.2885999999999682</v>
      </c>
      <c r="AB1295" s="1">
        <f t="shared" si="991"/>
        <v>5.3690625255115622E-2</v>
      </c>
      <c r="AC1295" s="1">
        <f t="shared" si="992"/>
        <v>1.0968621859686565</v>
      </c>
      <c r="AD1295" s="1">
        <f t="shared" si="993"/>
        <v>1.0968621856990177</v>
      </c>
      <c r="AE1295" s="1">
        <f t="shared" si="994"/>
        <v>1.0968621856894398</v>
      </c>
      <c r="AF1295" s="1">
        <f t="shared" si="995"/>
        <v>1.0968621856890994</v>
      </c>
      <c r="AG1295" s="1">
        <f t="shared" si="996"/>
        <v>0.97725864123412076</v>
      </c>
      <c r="AH1295" s="1">
        <f t="shared" si="997"/>
        <v>1.7509994315775022</v>
      </c>
      <c r="AI1295" s="2">
        <f t="shared" si="1020"/>
        <v>26.093012910702058</v>
      </c>
      <c r="AJ1295" s="1">
        <f>VLOOKUP(AI1295,Graph!$D$3:$M$50,col)</f>
        <v>6.1999999999999998E-3</v>
      </c>
      <c r="AK1295" s="1">
        <f>VLOOKUP(AI1295,Graph!$D$3:$M$50,col+1)</f>
        <v>5.0000000000000001E-3</v>
      </c>
      <c r="AL1295" s="1">
        <f t="shared" si="998"/>
        <v>5.4000000000000003E-3</v>
      </c>
      <c r="AM1295" s="1">
        <f t="shared" si="1021"/>
        <v>0.64011666666666656</v>
      </c>
      <c r="AN1295" s="2">
        <f t="shared" si="999"/>
        <v>1.2885999999999682</v>
      </c>
      <c r="AO1295" s="1">
        <f t="shared" si="1000"/>
        <v>5.3690625255115622E-2</v>
      </c>
      <c r="AP1295" s="1">
        <f t="shared" si="1001"/>
        <v>1.0968621856890879</v>
      </c>
      <c r="AQ1295" s="1">
        <f t="shared" si="1002"/>
        <v>1.096862185689087</v>
      </c>
      <c r="AR1295" s="1">
        <f t="shared" si="1003"/>
        <v>1.096862185689087</v>
      </c>
      <c r="AS1295" s="1">
        <f t="shared" si="1004"/>
        <v>1.096862185689087</v>
      </c>
      <c r="AT1295" s="1">
        <f t="shared" si="1005"/>
        <v>0.97725864123412076</v>
      </c>
      <c r="AU1295" s="1">
        <f t="shared" si="1006"/>
        <v>1.7509994315774824</v>
      </c>
      <c r="AV1295" s="2">
        <f t="shared" si="1007"/>
        <v>1294</v>
      </c>
      <c r="AW1295" s="1">
        <f t="shared" si="1008"/>
        <v>1750.9994315774825</v>
      </c>
      <c r="AX1295" s="1">
        <f t="shared" si="1009"/>
        <v>0.97725864123412076</v>
      </c>
      <c r="AY1295" s="1">
        <f t="shared" si="1010"/>
        <v>1.096862185689087</v>
      </c>
      <c r="AZ1295" s="1">
        <f t="shared" si="1011"/>
        <v>5.4000000000000003E-3</v>
      </c>
      <c r="BA1295" s="1">
        <f t="shared" si="1012"/>
        <v>26.093012910702058</v>
      </c>
    </row>
    <row r="1296" spans="1:53">
      <c r="A1296" s="2">
        <f t="shared" si="977"/>
        <v>1.2949999999999682</v>
      </c>
      <c r="B1296" s="1">
        <f t="shared" si="1015"/>
        <v>1.371216499999967</v>
      </c>
      <c r="C1296" s="1">
        <f t="shared" si="978"/>
        <v>5.5985361455992297E-2</v>
      </c>
      <c r="D1296" s="1">
        <f t="shared" si="1016"/>
        <v>1.1018617862304689</v>
      </c>
      <c r="E1296" s="1">
        <f t="shared" si="1014"/>
        <v>1.1019323577965057</v>
      </c>
      <c r="F1296" s="1">
        <f t="shared" si="1014"/>
        <v>1.101935009829039</v>
      </c>
      <c r="G1296" s="1">
        <f t="shared" si="1014"/>
        <v>1.1019351094579204</v>
      </c>
      <c r="H1296" s="1">
        <f t="shared" si="979"/>
        <v>1.8021198904446634</v>
      </c>
      <c r="I1296" s="1">
        <f t="shared" si="1017"/>
        <v>26.34450973242782</v>
      </c>
      <c r="J1296" s="1">
        <f>VLOOKUP($I1296,Graph!$D$3:$M$50,col)</f>
        <v>6.1999999999999998E-3</v>
      </c>
      <c r="K1296" s="1">
        <f>VLOOKUP($I1296,Graph!$D$3:$M$50,col+1)</f>
        <v>5.0000000000000001E-3</v>
      </c>
      <c r="L1296" s="1">
        <f t="shared" si="980"/>
        <v>5.4000000000000003E-3</v>
      </c>
      <c r="M1296" s="1">
        <f t="shared" si="975"/>
        <v>0.64011666666666656</v>
      </c>
      <c r="N1296" s="1">
        <f t="shared" si="981"/>
        <v>1.2895999999999681</v>
      </c>
      <c r="O1296" s="1">
        <f t="shared" si="982"/>
        <v>5.3692358973777492E-2</v>
      </c>
      <c r="P1296" s="1">
        <f t="shared" si="983"/>
        <v>1.0970417243124424</v>
      </c>
      <c r="Q1296" s="1">
        <f t="shared" si="984"/>
        <v>1.0968722192277705</v>
      </c>
      <c r="R1296" s="1">
        <f t="shared" si="985"/>
        <v>1.0968662031170644</v>
      </c>
      <c r="S1296" s="1">
        <f t="shared" si="986"/>
        <v>1.0968659894138715</v>
      </c>
      <c r="T1296" s="1">
        <f t="shared" si="987"/>
        <v>0.9772633848224741</v>
      </c>
      <c r="U1296" s="1">
        <f t="shared" si="988"/>
        <v>1.7530441641074377</v>
      </c>
      <c r="V1296" s="2">
        <f t="shared" si="1018"/>
        <v>26.103165679653664</v>
      </c>
      <c r="W1296" s="1">
        <f>VLOOKUP(V1296,Graph!$D$3:$M$50,col)</f>
        <v>6.1999999999999998E-3</v>
      </c>
      <c r="X1296" s="1">
        <f>VLOOKUP(V1296,Graph!$D$3:$M$50,col+1)</f>
        <v>5.0000000000000001E-3</v>
      </c>
      <c r="Y1296" s="1">
        <f t="shared" si="989"/>
        <v>5.4000000000000003E-3</v>
      </c>
      <c r="Z1296" s="1">
        <f t="shared" si="1019"/>
        <v>0.64011666666666656</v>
      </c>
      <c r="AA1296" s="2">
        <f t="shared" si="990"/>
        <v>1.2895999999999681</v>
      </c>
      <c r="AB1296" s="1">
        <f t="shared" si="991"/>
        <v>5.3692358973777492E-2</v>
      </c>
      <c r="AC1296" s="1">
        <f t="shared" si="992"/>
        <v>1.0968659818225208</v>
      </c>
      <c r="AD1296" s="1">
        <f t="shared" si="993"/>
        <v>1.0968659815528541</v>
      </c>
      <c r="AE1296" s="1">
        <f t="shared" si="994"/>
        <v>1.0968659815432744</v>
      </c>
      <c r="AF1296" s="1">
        <f t="shared" si="995"/>
        <v>1.0968659815429345</v>
      </c>
      <c r="AG1296" s="1">
        <f t="shared" si="996"/>
        <v>0.9772633848224741</v>
      </c>
      <c r="AH1296" s="1">
        <f t="shared" si="997"/>
        <v>1.7530441515278699</v>
      </c>
      <c r="AI1296" s="2">
        <f t="shared" si="1020"/>
        <v>26.103165617216263</v>
      </c>
      <c r="AJ1296" s="1">
        <f>VLOOKUP(AI1296,Graph!$D$3:$M$50,col)</f>
        <v>6.1999999999999998E-3</v>
      </c>
      <c r="AK1296" s="1">
        <f>VLOOKUP(AI1296,Graph!$D$3:$M$50,col+1)</f>
        <v>5.0000000000000001E-3</v>
      </c>
      <c r="AL1296" s="1">
        <f t="shared" si="998"/>
        <v>5.4000000000000003E-3</v>
      </c>
      <c r="AM1296" s="1">
        <f t="shared" si="1021"/>
        <v>0.64011666666666656</v>
      </c>
      <c r="AN1296" s="2">
        <f t="shared" si="999"/>
        <v>1.2895999999999681</v>
      </c>
      <c r="AO1296" s="1">
        <f t="shared" si="1000"/>
        <v>5.3692358973777492E-2</v>
      </c>
      <c r="AP1296" s="1">
        <f t="shared" si="1001"/>
        <v>1.0968659815429225</v>
      </c>
      <c r="AQ1296" s="1">
        <f t="shared" si="1002"/>
        <v>1.096865981542922</v>
      </c>
      <c r="AR1296" s="1">
        <f t="shared" si="1003"/>
        <v>1.0968659815429218</v>
      </c>
      <c r="AS1296" s="1">
        <f t="shared" si="1004"/>
        <v>1.0968659815429218</v>
      </c>
      <c r="AT1296" s="1">
        <f t="shared" si="1005"/>
        <v>0.9772633848224741</v>
      </c>
      <c r="AU1296" s="1">
        <f t="shared" si="1006"/>
        <v>1.7530441515278492</v>
      </c>
      <c r="AV1296" s="2">
        <f t="shared" si="1007"/>
        <v>1295</v>
      </c>
      <c r="AW1296" s="1">
        <f t="shared" si="1008"/>
        <v>1753.0441515278492</v>
      </c>
      <c r="AX1296" s="1">
        <f t="shared" si="1009"/>
        <v>0.9772633848224741</v>
      </c>
      <c r="AY1296" s="1">
        <f t="shared" si="1010"/>
        <v>1.0968659815429218</v>
      </c>
      <c r="AZ1296" s="1">
        <f t="shared" si="1011"/>
        <v>5.4000000000000003E-3</v>
      </c>
      <c r="BA1296" s="1">
        <f t="shared" si="1012"/>
        <v>26.103165617216263</v>
      </c>
    </row>
    <row r="1297" spans="1:53">
      <c r="A1297" s="2">
        <f t="shared" si="977"/>
        <v>1.2959999999999681</v>
      </c>
      <c r="B1297" s="1">
        <f t="shared" si="1015"/>
        <v>1.3722576666666335</v>
      </c>
      <c r="C1297" s="1">
        <f t="shared" si="978"/>
        <v>5.5986804716683193E-2</v>
      </c>
      <c r="D1297" s="1">
        <f t="shared" si="1016"/>
        <v>1.1018648822479755</v>
      </c>
      <c r="E1297" s="1">
        <f t="shared" si="1014"/>
        <v>1.1019355746562758</v>
      </c>
      <c r="F1297" s="1">
        <f t="shared" si="1014"/>
        <v>1.1019382313237793</v>
      </c>
      <c r="G1297" s="1">
        <f t="shared" si="1014"/>
        <v>1.1019383311302513</v>
      </c>
      <c r="H1297" s="1">
        <f t="shared" si="979"/>
        <v>1.8042129657932198</v>
      </c>
      <c r="I1297" s="1">
        <f t="shared" si="1017"/>
        <v>26.354705078856451</v>
      </c>
      <c r="J1297" s="1">
        <f>VLOOKUP($I1297,Graph!$D$3:$M$50,col)</f>
        <v>6.1999999999999998E-3</v>
      </c>
      <c r="K1297" s="1">
        <f>VLOOKUP($I1297,Graph!$D$3:$M$50,col+1)</f>
        <v>5.0000000000000001E-3</v>
      </c>
      <c r="L1297" s="1">
        <f t="shared" si="980"/>
        <v>5.4000000000000003E-3</v>
      </c>
      <c r="M1297" s="1">
        <f t="shared" si="975"/>
        <v>0.64011666666666656</v>
      </c>
      <c r="N1297" s="1">
        <f t="shared" si="981"/>
        <v>1.290599999999968</v>
      </c>
      <c r="O1297" s="1">
        <f t="shared" si="982"/>
        <v>5.3694090089534324E-2</v>
      </c>
      <c r="P1297" s="1">
        <f t="shared" si="983"/>
        <v>1.0970455030064024</v>
      </c>
      <c r="Q1297" s="1">
        <f t="shared" si="984"/>
        <v>1.09687600929652</v>
      </c>
      <c r="R1297" s="1">
        <f t="shared" si="985"/>
        <v>1.0968699933314117</v>
      </c>
      <c r="S1297" s="1">
        <f t="shared" si="986"/>
        <v>1.0968697796242408</v>
      </c>
      <c r="T1297" s="1">
        <f t="shared" si="987"/>
        <v>0.97726812109813199</v>
      </c>
      <c r="U1297" s="1">
        <f t="shared" si="988"/>
        <v>1.7550896797320841</v>
      </c>
      <c r="V1297" s="2">
        <f t="shared" si="1018"/>
        <v>26.113314440739014</v>
      </c>
      <c r="W1297" s="1">
        <f>VLOOKUP(V1297,Graph!$D$3:$M$50,col)</f>
        <v>6.1999999999999998E-3</v>
      </c>
      <c r="X1297" s="1">
        <f>VLOOKUP(V1297,Graph!$D$3:$M$50,col+1)</f>
        <v>5.0000000000000001E-3</v>
      </c>
      <c r="Y1297" s="1">
        <f t="shared" si="989"/>
        <v>5.4000000000000003E-3</v>
      </c>
      <c r="Z1297" s="1">
        <f t="shared" si="1019"/>
        <v>0.64011666666666656</v>
      </c>
      <c r="AA1297" s="2">
        <f t="shared" si="990"/>
        <v>1.290599999999968</v>
      </c>
      <c r="AB1297" s="1">
        <f t="shared" si="991"/>
        <v>5.3694090089534324E-2</v>
      </c>
      <c r="AC1297" s="1">
        <f t="shared" si="992"/>
        <v>1.0968697720324236</v>
      </c>
      <c r="AD1297" s="1">
        <f t="shared" si="993"/>
        <v>1.0968697717627287</v>
      </c>
      <c r="AE1297" s="1">
        <f t="shared" si="994"/>
        <v>1.0968697717531484</v>
      </c>
      <c r="AF1297" s="1">
        <f t="shared" si="995"/>
        <v>1.0968697717528078</v>
      </c>
      <c r="AG1297" s="1">
        <f t="shared" si="996"/>
        <v>0.97726812109813199</v>
      </c>
      <c r="AH1297" s="1">
        <f t="shared" si="997"/>
        <v>1.7550896671370877</v>
      </c>
      <c r="AI1297" s="2">
        <f t="shared" si="1020"/>
        <v>26.113314378273621</v>
      </c>
      <c r="AJ1297" s="1">
        <f>VLOOKUP(AI1297,Graph!$D$3:$M$50,col)</f>
        <v>6.1999999999999998E-3</v>
      </c>
      <c r="AK1297" s="1">
        <f>VLOOKUP(AI1297,Graph!$D$3:$M$50,col+1)</f>
        <v>5.0000000000000001E-3</v>
      </c>
      <c r="AL1297" s="1">
        <f t="shared" si="998"/>
        <v>5.4000000000000003E-3</v>
      </c>
      <c r="AM1297" s="1">
        <f t="shared" si="1021"/>
        <v>0.64011666666666656</v>
      </c>
      <c r="AN1297" s="2">
        <f t="shared" si="999"/>
        <v>1.290599999999968</v>
      </c>
      <c r="AO1297" s="1">
        <f t="shared" si="1000"/>
        <v>5.3694090089534324E-2</v>
      </c>
      <c r="AP1297" s="1">
        <f t="shared" si="1001"/>
        <v>1.0968697717527955</v>
      </c>
      <c r="AQ1297" s="1">
        <f t="shared" si="1002"/>
        <v>1.0968697717527953</v>
      </c>
      <c r="AR1297" s="1">
        <f t="shared" si="1003"/>
        <v>1.0968697717527951</v>
      </c>
      <c r="AS1297" s="1">
        <f t="shared" si="1004"/>
        <v>1.0968697717527953</v>
      </c>
      <c r="AT1297" s="1">
        <f t="shared" si="1005"/>
        <v>0.97726812109813199</v>
      </c>
      <c r="AU1297" s="1">
        <f t="shared" si="1006"/>
        <v>1.7550896671370677</v>
      </c>
      <c r="AV1297" s="2">
        <f t="shared" si="1007"/>
        <v>1296</v>
      </c>
      <c r="AW1297" s="1">
        <f t="shared" si="1008"/>
        <v>1755.0896671370676</v>
      </c>
      <c r="AX1297" s="1">
        <f t="shared" si="1009"/>
        <v>0.97726812109813199</v>
      </c>
      <c r="AY1297" s="1">
        <f t="shared" si="1010"/>
        <v>1.0968697717527953</v>
      </c>
      <c r="AZ1297" s="1">
        <f t="shared" si="1011"/>
        <v>5.4000000000000003E-3</v>
      </c>
      <c r="BA1297" s="1">
        <f t="shared" si="1012"/>
        <v>26.113314378273621</v>
      </c>
    </row>
    <row r="1298" spans="1:53">
      <c r="A1298" s="2">
        <f t="shared" si="977"/>
        <v>1.296999999999968</v>
      </c>
      <c r="B1298" s="1">
        <f t="shared" si="1015"/>
        <v>1.3732988333333001</v>
      </c>
      <c r="C1298" s="1">
        <f t="shared" si="978"/>
        <v>5.5988245807518149E-2</v>
      </c>
      <c r="D1298" s="1">
        <f t="shared" si="1016"/>
        <v>1.1018679736368444</v>
      </c>
      <c r="E1298" s="1">
        <f t="shared" si="1014"/>
        <v>1.101938786718329</v>
      </c>
      <c r="F1298" s="1">
        <f t="shared" si="1014"/>
        <v>1.1019414480146299</v>
      </c>
      <c r="G1298" s="1">
        <f t="shared" si="1014"/>
        <v>1.101941547998468</v>
      </c>
      <c r="H1298" s="1">
        <f t="shared" si="979"/>
        <v>1.8063068511135962</v>
      </c>
      <c r="I1298" s="1">
        <f t="shared" si="1017"/>
        <v>26.364896484010202</v>
      </c>
      <c r="J1298" s="1">
        <f>VLOOKUP($I1298,Graph!$D$3:$M$50,col)</f>
        <v>6.1999999999999998E-3</v>
      </c>
      <c r="K1298" s="1">
        <f>VLOOKUP($I1298,Graph!$D$3:$M$50,col+1)</f>
        <v>5.0000000000000001E-3</v>
      </c>
      <c r="L1298" s="1">
        <f t="shared" si="980"/>
        <v>5.4000000000000003E-3</v>
      </c>
      <c r="M1298" s="1">
        <f t="shared" si="975"/>
        <v>0.64011666666666656</v>
      </c>
      <c r="N1298" s="1">
        <f t="shared" si="981"/>
        <v>1.2915999999999679</v>
      </c>
      <c r="O1298" s="1">
        <f t="shared" si="982"/>
        <v>5.3695818608242823E-2</v>
      </c>
      <c r="P1298" s="1">
        <f t="shared" si="983"/>
        <v>1.0970492760837176</v>
      </c>
      <c r="Q1298" s="1">
        <f t="shared" si="984"/>
        <v>1.0968797937339787</v>
      </c>
      <c r="R1298" s="1">
        <f t="shared" si="985"/>
        <v>1.0968737779143638</v>
      </c>
      <c r="S1298" s="1">
        <f t="shared" si="986"/>
        <v>1.0968735642032252</v>
      </c>
      <c r="T1298" s="1">
        <f t="shared" si="987"/>
        <v>0.97727285007799192</v>
      </c>
      <c r="U1298" s="1">
        <f t="shared" si="988"/>
        <v>1.7571359907061062</v>
      </c>
      <c r="V1298" s="2">
        <f t="shared" si="1018"/>
        <v>26.123459260961717</v>
      </c>
      <c r="W1298" s="1">
        <f>VLOOKUP(V1298,Graph!$D$3:$M$50,col)</f>
        <v>6.1999999999999998E-3</v>
      </c>
      <c r="X1298" s="1">
        <f>VLOOKUP(V1298,Graph!$D$3:$M$50,col+1)</f>
        <v>5.0000000000000001E-3</v>
      </c>
      <c r="Y1298" s="1">
        <f t="shared" si="989"/>
        <v>5.4000000000000003E-3</v>
      </c>
      <c r="Z1298" s="1">
        <f t="shared" si="1019"/>
        <v>0.64011666666666656</v>
      </c>
      <c r="AA1298" s="2">
        <f t="shared" si="990"/>
        <v>1.2915999999999679</v>
      </c>
      <c r="AB1298" s="1">
        <f t="shared" si="991"/>
        <v>5.3695818608242823E-2</v>
      </c>
      <c r="AC1298" s="1">
        <f t="shared" si="992"/>
        <v>1.0968735566109427</v>
      </c>
      <c r="AD1298" s="1">
        <f t="shared" si="993"/>
        <v>1.0968735563412195</v>
      </c>
      <c r="AE1298" s="1">
        <f t="shared" si="994"/>
        <v>1.0968735563316376</v>
      </c>
      <c r="AF1298" s="1">
        <f t="shared" si="995"/>
        <v>1.0968735563312972</v>
      </c>
      <c r="AG1298" s="1">
        <f t="shared" si="996"/>
        <v>0.97727285007799192</v>
      </c>
      <c r="AH1298" s="1">
        <f t="shared" si="997"/>
        <v>1.7571359780956755</v>
      </c>
      <c r="AI1298" s="2">
        <f t="shared" si="1020"/>
        <v>26.123459198468336</v>
      </c>
      <c r="AJ1298" s="1">
        <f>VLOOKUP(AI1298,Graph!$D$3:$M$50,col)</f>
        <v>6.1999999999999998E-3</v>
      </c>
      <c r="AK1298" s="1">
        <f>VLOOKUP(AI1298,Graph!$D$3:$M$50,col+1)</f>
        <v>5.0000000000000001E-3</v>
      </c>
      <c r="AL1298" s="1">
        <f t="shared" si="998"/>
        <v>5.4000000000000003E-3</v>
      </c>
      <c r="AM1298" s="1">
        <f t="shared" si="1021"/>
        <v>0.64011666666666656</v>
      </c>
      <c r="AN1298" s="2">
        <f t="shared" si="999"/>
        <v>1.2915999999999679</v>
      </c>
      <c r="AO1298" s="1">
        <f t="shared" si="1000"/>
        <v>5.3695818608242823E-2</v>
      </c>
      <c r="AP1298" s="1">
        <f t="shared" si="1001"/>
        <v>1.0968735563312852</v>
      </c>
      <c r="AQ1298" s="1">
        <f t="shared" si="1002"/>
        <v>1.0968735563312848</v>
      </c>
      <c r="AR1298" s="1">
        <f t="shared" si="1003"/>
        <v>1.0968735563312846</v>
      </c>
      <c r="AS1298" s="1">
        <f t="shared" si="1004"/>
        <v>1.0968735563312844</v>
      </c>
      <c r="AT1298" s="1">
        <f t="shared" si="1005"/>
        <v>0.97727285007799192</v>
      </c>
      <c r="AU1298" s="1">
        <f t="shared" si="1006"/>
        <v>1.757135978095655</v>
      </c>
      <c r="AV1298" s="2">
        <f t="shared" si="1007"/>
        <v>1297</v>
      </c>
      <c r="AW1298" s="1">
        <f t="shared" si="1008"/>
        <v>1757.135978095655</v>
      </c>
      <c r="AX1298" s="1">
        <f t="shared" si="1009"/>
        <v>0.97727285007799192</v>
      </c>
      <c r="AY1298" s="1">
        <f t="shared" si="1010"/>
        <v>1.0968735563312844</v>
      </c>
      <c r="AZ1298" s="1">
        <f t="shared" si="1011"/>
        <v>5.4000000000000003E-3</v>
      </c>
      <c r="BA1298" s="1">
        <f t="shared" si="1012"/>
        <v>26.123459198468336</v>
      </c>
    </row>
    <row r="1299" spans="1:53">
      <c r="A1299" s="2">
        <f t="shared" si="977"/>
        <v>1.2979999999999678</v>
      </c>
      <c r="B1299" s="1">
        <f t="shared" si="1015"/>
        <v>1.3743399999999668</v>
      </c>
      <c r="C1299" s="1">
        <f t="shared" si="978"/>
        <v>5.5989684733386461E-2</v>
      </c>
      <c r="D1299" s="1">
        <f t="shared" si="1016"/>
        <v>1.1018710604074469</v>
      </c>
      <c r="E1299" s="1">
        <f t="shared" si="1014"/>
        <v>1.1019419939933903</v>
      </c>
      <c r="F1299" s="1">
        <f t="shared" si="1014"/>
        <v>1.1019446599123282</v>
      </c>
      <c r="G1299" s="1">
        <f t="shared" si="1014"/>
        <v>1.1019447600733074</v>
      </c>
      <c r="H1299" s="1">
        <f t="shared" si="979"/>
        <v>1.808401546092512</v>
      </c>
      <c r="I1299" s="1">
        <f t="shared" si="1017"/>
        <v>26.375083952454947</v>
      </c>
      <c r="J1299" s="1">
        <f>VLOOKUP($I1299,Graph!$D$3:$M$50,col)</f>
        <v>6.1999999999999998E-3</v>
      </c>
      <c r="K1299" s="1">
        <f>VLOOKUP($I1299,Graph!$D$3:$M$50,col+1)</f>
        <v>5.0000000000000001E-3</v>
      </c>
      <c r="L1299" s="1">
        <f t="shared" si="980"/>
        <v>5.4000000000000003E-3</v>
      </c>
      <c r="M1299" s="1">
        <f t="shared" si="975"/>
        <v>0.64011666666666656</v>
      </c>
      <c r="N1299" s="1">
        <f t="shared" si="981"/>
        <v>1.2925999999999678</v>
      </c>
      <c r="O1299" s="1">
        <f t="shared" si="982"/>
        <v>5.3697544535742138E-2</v>
      </c>
      <c r="P1299" s="1">
        <f t="shared" si="983"/>
        <v>1.097053043556901</v>
      </c>
      <c r="Q1299" s="1">
        <f t="shared" si="984"/>
        <v>1.0968835725526853</v>
      </c>
      <c r="R1299" s="1">
        <f t="shared" si="985"/>
        <v>1.0968775568784608</v>
      </c>
      <c r="S1299" s="1">
        <f t="shared" si="986"/>
        <v>1.0968773431633647</v>
      </c>
      <c r="T1299" s="1">
        <f t="shared" si="987"/>
        <v>0.97727757177889818</v>
      </c>
      <c r="U1299" s="1">
        <f t="shared" si="988"/>
        <v>1.7591830967203808</v>
      </c>
      <c r="V1299" s="2">
        <f t="shared" si="1018"/>
        <v>26.133600144907028</v>
      </c>
      <c r="W1299" s="1">
        <f>VLOOKUP(V1299,Graph!$D$3:$M$50,col)</f>
        <v>6.1999999999999998E-3</v>
      </c>
      <c r="X1299" s="1">
        <f>VLOOKUP(V1299,Graph!$D$3:$M$50,col+1)</f>
        <v>5.0000000000000001E-3</v>
      </c>
      <c r="Y1299" s="1">
        <f t="shared" si="989"/>
        <v>5.4000000000000003E-3</v>
      </c>
      <c r="Z1299" s="1">
        <f t="shared" si="1019"/>
        <v>0.64011666666666656</v>
      </c>
      <c r="AA1299" s="2">
        <f t="shared" si="990"/>
        <v>1.2925999999999678</v>
      </c>
      <c r="AB1299" s="1">
        <f t="shared" si="991"/>
        <v>5.3697544535742138E-2</v>
      </c>
      <c r="AC1299" s="1">
        <f t="shared" si="992"/>
        <v>1.0968773355706176</v>
      </c>
      <c r="AD1299" s="1">
        <f t="shared" si="993"/>
        <v>1.0968773353008663</v>
      </c>
      <c r="AE1299" s="1">
        <f t="shared" si="994"/>
        <v>1.0968773352912826</v>
      </c>
      <c r="AF1299" s="1">
        <f t="shared" si="995"/>
        <v>1.0968773352909422</v>
      </c>
      <c r="AG1299" s="1">
        <f t="shared" si="996"/>
        <v>0.97727757177889818</v>
      </c>
      <c r="AH1299" s="1">
        <f t="shared" si="997"/>
        <v>1.7591830840945089</v>
      </c>
      <c r="AI1299" s="2">
        <f t="shared" si="1020"/>
        <v>26.13360008238568</v>
      </c>
      <c r="AJ1299" s="1">
        <f>VLOOKUP(AI1299,Graph!$D$3:$M$50,col)</f>
        <v>6.1999999999999998E-3</v>
      </c>
      <c r="AK1299" s="1">
        <f>VLOOKUP(AI1299,Graph!$D$3:$M$50,col+1)</f>
        <v>5.0000000000000001E-3</v>
      </c>
      <c r="AL1299" s="1">
        <f t="shared" si="998"/>
        <v>5.4000000000000003E-3</v>
      </c>
      <c r="AM1299" s="1">
        <f t="shared" si="1021"/>
        <v>0.64011666666666656</v>
      </c>
      <c r="AN1299" s="2">
        <f t="shared" si="999"/>
        <v>1.2925999999999678</v>
      </c>
      <c r="AO1299" s="1">
        <f t="shared" si="1000"/>
        <v>5.3697544535742138E-2</v>
      </c>
      <c r="AP1299" s="1">
        <f t="shared" si="1001"/>
        <v>1.0968773352909305</v>
      </c>
      <c r="AQ1299" s="1">
        <f t="shared" si="1002"/>
        <v>1.0968773352909298</v>
      </c>
      <c r="AR1299" s="1">
        <f t="shared" si="1003"/>
        <v>1.0968773352909298</v>
      </c>
      <c r="AS1299" s="1">
        <f t="shared" si="1004"/>
        <v>1.0968773352909298</v>
      </c>
      <c r="AT1299" s="1">
        <f t="shared" si="1005"/>
        <v>0.97727757177889818</v>
      </c>
      <c r="AU1299" s="1">
        <f t="shared" si="1006"/>
        <v>1.7591830840944889</v>
      </c>
      <c r="AV1299" s="2">
        <f t="shared" si="1007"/>
        <v>1298</v>
      </c>
      <c r="AW1299" s="1">
        <f t="shared" si="1008"/>
        <v>1759.1830840944888</v>
      </c>
      <c r="AX1299" s="1">
        <f t="shared" si="1009"/>
        <v>0.97727757177889818</v>
      </c>
      <c r="AY1299" s="1">
        <f t="shared" si="1010"/>
        <v>1.0968773352909298</v>
      </c>
      <c r="AZ1299" s="1">
        <f t="shared" si="1011"/>
        <v>5.4000000000000003E-3</v>
      </c>
      <c r="BA1299" s="1">
        <f t="shared" si="1012"/>
        <v>26.13360008238568</v>
      </c>
    </row>
    <row r="1300" spans="1:53">
      <c r="A1300" s="2">
        <f t="shared" si="977"/>
        <v>1.2989999999999677</v>
      </c>
      <c r="B1300" s="1">
        <f t="shared" si="1015"/>
        <v>1.3753811666666333</v>
      </c>
      <c r="C1300" s="1">
        <f t="shared" si="978"/>
        <v>5.599112149916282E-2</v>
      </c>
      <c r="D1300" s="1">
        <f t="shared" si="1016"/>
        <v>1.1018741425701233</v>
      </c>
      <c r="E1300" s="1">
        <f t="shared" si="1014"/>
        <v>1.1019451964921523</v>
      </c>
      <c r="F1300" s="1">
        <f t="shared" si="1014"/>
        <v>1.1019478670275784</v>
      </c>
      <c r="G1300" s="1">
        <f t="shared" si="1014"/>
        <v>1.1019479673654744</v>
      </c>
      <c r="H1300" s="1">
        <f t="shared" si="979"/>
        <v>1.8104970504170521</v>
      </c>
      <c r="I1300" s="1">
        <f t="shared" si="1017"/>
        <v>26.38526748874779</v>
      </c>
      <c r="J1300" s="1">
        <f>VLOOKUP($I1300,Graph!$D$3:$M$50,col)</f>
        <v>6.1999999999999998E-3</v>
      </c>
      <c r="K1300" s="1">
        <f>VLOOKUP($I1300,Graph!$D$3:$M$50,col+1)</f>
        <v>5.0000000000000001E-3</v>
      </c>
      <c r="L1300" s="1">
        <f t="shared" si="980"/>
        <v>5.4000000000000003E-3</v>
      </c>
      <c r="M1300" s="1">
        <f t="shared" si="975"/>
        <v>0.64011666666666656</v>
      </c>
      <c r="N1300" s="1">
        <f t="shared" si="981"/>
        <v>1.2935999999999677</v>
      </c>
      <c r="O1300" s="1">
        <f t="shared" si="982"/>
        <v>5.3699267877853979E-2</v>
      </c>
      <c r="P1300" s="1">
        <f t="shared" si="983"/>
        <v>1.0970568054384267</v>
      </c>
      <c r="Q1300" s="1">
        <f t="shared" si="984"/>
        <v>1.0968873457651434</v>
      </c>
      <c r="R1300" s="1">
        <f t="shared" si="985"/>
        <v>1.0968813302362053</v>
      </c>
      <c r="S1300" s="1">
        <f t="shared" si="986"/>
        <v>1.0968811165171619</v>
      </c>
      <c r="T1300" s="1">
        <f t="shared" si="987"/>
        <v>0.9772822862176439</v>
      </c>
      <c r="U1300" s="1">
        <f t="shared" si="988"/>
        <v>1.7612309974661469</v>
      </c>
      <c r="V1300" s="2">
        <f t="shared" si="1018"/>
        <v>26.143737097151348</v>
      </c>
      <c r="W1300" s="1">
        <f>VLOOKUP(V1300,Graph!$D$3:$M$50,col)</f>
        <v>6.1999999999999998E-3</v>
      </c>
      <c r="X1300" s="1">
        <f>VLOOKUP(V1300,Graph!$D$3:$M$50,col+1)</f>
        <v>5.0000000000000001E-3</v>
      </c>
      <c r="Y1300" s="1">
        <f t="shared" si="989"/>
        <v>5.4000000000000003E-3</v>
      </c>
      <c r="Z1300" s="1">
        <f t="shared" si="1019"/>
        <v>0.64011666666666656</v>
      </c>
      <c r="AA1300" s="2">
        <f t="shared" si="990"/>
        <v>1.2935999999999677</v>
      </c>
      <c r="AB1300" s="1">
        <f t="shared" si="991"/>
        <v>5.3699267877853979E-2</v>
      </c>
      <c r="AC1300" s="1">
        <f t="shared" si="992"/>
        <v>1.0968811089239512</v>
      </c>
      <c r="AD1300" s="1">
        <f t="shared" si="993"/>
        <v>1.0968811086541723</v>
      </c>
      <c r="AE1300" s="1">
        <f t="shared" si="994"/>
        <v>1.0968811086445871</v>
      </c>
      <c r="AF1300" s="1">
        <f t="shared" si="995"/>
        <v>1.0968811086442465</v>
      </c>
      <c r="AG1300" s="1">
        <f t="shared" si="996"/>
        <v>0.9772822862176439</v>
      </c>
      <c r="AH1300" s="1">
        <f t="shared" si="997"/>
        <v>1.7612309848248289</v>
      </c>
      <c r="AI1300" s="2">
        <f t="shared" si="1020"/>
        <v>26.143737034602054</v>
      </c>
      <c r="AJ1300" s="1">
        <f>VLOOKUP(AI1300,Graph!$D$3:$M$50,col)</f>
        <v>6.1999999999999998E-3</v>
      </c>
      <c r="AK1300" s="1">
        <f>VLOOKUP(AI1300,Graph!$D$3:$M$50,col+1)</f>
        <v>5.0000000000000001E-3</v>
      </c>
      <c r="AL1300" s="1">
        <f t="shared" si="998"/>
        <v>5.4000000000000003E-3</v>
      </c>
      <c r="AM1300" s="1">
        <f t="shared" si="1021"/>
        <v>0.64011666666666656</v>
      </c>
      <c r="AN1300" s="2">
        <f t="shared" si="999"/>
        <v>1.2935999999999677</v>
      </c>
      <c r="AO1300" s="1">
        <f t="shared" si="1000"/>
        <v>5.3699267877853979E-2</v>
      </c>
      <c r="AP1300" s="1">
        <f t="shared" si="1001"/>
        <v>1.0968811086442345</v>
      </c>
      <c r="AQ1300" s="1">
        <f t="shared" si="1002"/>
        <v>1.096881108644234</v>
      </c>
      <c r="AR1300" s="1">
        <f t="shared" si="1003"/>
        <v>1.0968811086442338</v>
      </c>
      <c r="AS1300" s="1">
        <f t="shared" si="1004"/>
        <v>1.096881108644234</v>
      </c>
      <c r="AT1300" s="1">
        <f t="shared" si="1005"/>
        <v>0.9772822862176439</v>
      </c>
      <c r="AU1300" s="1">
        <f t="shared" si="1006"/>
        <v>1.7612309848248091</v>
      </c>
      <c r="AV1300" s="2">
        <f t="shared" si="1007"/>
        <v>1299</v>
      </c>
      <c r="AW1300" s="1">
        <f t="shared" si="1008"/>
        <v>1761.2309848248092</v>
      </c>
      <c r="AX1300" s="1">
        <f t="shared" si="1009"/>
        <v>0.9772822862176439</v>
      </c>
      <c r="AY1300" s="1">
        <f t="shared" si="1010"/>
        <v>1.096881108644234</v>
      </c>
      <c r="AZ1300" s="1">
        <f t="shared" si="1011"/>
        <v>5.4000000000000003E-3</v>
      </c>
      <c r="BA1300" s="1">
        <f t="shared" si="1012"/>
        <v>26.143737034602054</v>
      </c>
    </row>
    <row r="1301" spans="1:53">
      <c r="A1301" s="2">
        <f t="shared" si="977"/>
        <v>1.2999999999999676</v>
      </c>
      <c r="B1301" s="1">
        <f t="shared" si="1015"/>
        <v>1.3764223333332999</v>
      </c>
      <c r="C1301" s="1">
        <f t="shared" si="978"/>
        <v>5.5992556109707284E-2</v>
      </c>
      <c r="D1301" s="1">
        <f t="shared" si="1016"/>
        <v>1.1018772201351836</v>
      </c>
      <c r="E1301" s="1">
        <f t="shared" ref="E1301:G1320" si="1022">SQRT(D1301-($C1301*D1301-POWER(D1301,1/3)+1)/($C1301-POWER(D1301,-2/3)/3))</f>
        <v>1.1019483942252755</v>
      </c>
      <c r="F1301" s="1">
        <f t="shared" si="1022"/>
        <v>1.1019510693710532</v>
      </c>
      <c r="G1301" s="1">
        <f t="shared" si="1022"/>
        <v>1.1019511698856428</v>
      </c>
      <c r="H1301" s="1">
        <f t="shared" si="979"/>
        <v>1.8125933637746627</v>
      </c>
      <c r="I1301" s="1">
        <f t="shared" si="1017"/>
        <v>26.39544709743701</v>
      </c>
      <c r="J1301" s="1">
        <f>VLOOKUP($I1301,Graph!$D$3:$M$50,col)</f>
        <v>6.1999999999999998E-3</v>
      </c>
      <c r="K1301" s="1">
        <f>VLOOKUP($I1301,Graph!$D$3:$M$50,col+1)</f>
        <v>5.0000000000000001E-3</v>
      </c>
      <c r="L1301" s="1">
        <f t="shared" si="980"/>
        <v>5.4000000000000003E-3</v>
      </c>
      <c r="M1301" s="1">
        <f t="shared" ref="M1301:M1364" si="1023">b-2*L1301*L</f>
        <v>0.64011666666666656</v>
      </c>
      <c r="N1301" s="1">
        <f t="shared" si="981"/>
        <v>1.2945999999999676</v>
      </c>
      <c r="O1301" s="1">
        <f t="shared" si="982"/>
        <v>5.370098864038253E-2</v>
      </c>
      <c r="P1301" s="1">
        <f t="shared" si="983"/>
        <v>1.0970605617407336</v>
      </c>
      <c r="Q1301" s="1">
        <f t="shared" si="984"/>
        <v>1.0968911133838186</v>
      </c>
      <c r="R1301" s="1">
        <f t="shared" si="985"/>
        <v>1.0968850980000633</v>
      </c>
      <c r="S1301" s="1">
        <f t="shared" si="986"/>
        <v>1.0968848842770826</v>
      </c>
      <c r="T1301" s="1">
        <f t="shared" si="987"/>
        <v>0.97728699341097025</v>
      </c>
      <c r="U1301" s="1">
        <f t="shared" si="988"/>
        <v>1.7632796926350025</v>
      </c>
      <c r="V1301" s="2">
        <f t="shared" si="1018"/>
        <v>26.153870122262255</v>
      </c>
      <c r="W1301" s="1">
        <f>VLOOKUP(V1301,Graph!$D$3:$M$50,col)</f>
        <v>6.1999999999999998E-3</v>
      </c>
      <c r="X1301" s="1">
        <f>VLOOKUP(V1301,Graph!$D$3:$M$50,col+1)</f>
        <v>5.0000000000000001E-3</v>
      </c>
      <c r="Y1301" s="1">
        <f t="shared" si="989"/>
        <v>5.4000000000000003E-3</v>
      </c>
      <c r="Z1301" s="1">
        <f t="shared" si="1019"/>
        <v>0.64011666666666656</v>
      </c>
      <c r="AA1301" s="2">
        <f t="shared" si="990"/>
        <v>1.2945999999999676</v>
      </c>
      <c r="AB1301" s="1">
        <f t="shared" si="991"/>
        <v>5.370098864038253E-2</v>
      </c>
      <c r="AC1301" s="1">
        <f t="shared" si="992"/>
        <v>1.0968848766834087</v>
      </c>
      <c r="AD1301" s="1">
        <f t="shared" si="993"/>
        <v>1.0968848764136017</v>
      </c>
      <c r="AE1301" s="1">
        <f t="shared" si="994"/>
        <v>1.0968848764040158</v>
      </c>
      <c r="AF1301" s="1">
        <f t="shared" si="995"/>
        <v>1.0968848764036749</v>
      </c>
      <c r="AG1301" s="1">
        <f t="shared" si="996"/>
        <v>0.97728699341097025</v>
      </c>
      <c r="AH1301" s="1">
        <f t="shared" si="997"/>
        <v>1.7632796799782324</v>
      </c>
      <c r="AI1301" s="2">
        <f t="shared" si="1020"/>
        <v>26.153870059685008</v>
      </c>
      <c r="AJ1301" s="1">
        <f>VLOOKUP(AI1301,Graph!$D$3:$M$50,col)</f>
        <v>6.1999999999999998E-3</v>
      </c>
      <c r="AK1301" s="1">
        <f>VLOOKUP(AI1301,Graph!$D$3:$M$50,col+1)</f>
        <v>5.0000000000000001E-3</v>
      </c>
      <c r="AL1301" s="1">
        <f t="shared" si="998"/>
        <v>5.4000000000000003E-3</v>
      </c>
      <c r="AM1301" s="1">
        <f t="shared" si="1021"/>
        <v>0.64011666666666656</v>
      </c>
      <c r="AN1301" s="2">
        <f t="shared" si="999"/>
        <v>1.2945999999999676</v>
      </c>
      <c r="AO1301" s="1">
        <f t="shared" si="1000"/>
        <v>5.370098864038253E-2</v>
      </c>
      <c r="AP1301" s="1">
        <f t="shared" si="1001"/>
        <v>1.0968848764036629</v>
      </c>
      <c r="AQ1301" s="1">
        <f t="shared" si="1002"/>
        <v>1.0968848764036625</v>
      </c>
      <c r="AR1301" s="1">
        <f t="shared" si="1003"/>
        <v>1.0968848764036621</v>
      </c>
      <c r="AS1301" s="1">
        <f t="shared" si="1004"/>
        <v>1.0968848764036623</v>
      </c>
      <c r="AT1301" s="1">
        <f t="shared" si="1005"/>
        <v>0.97728699341097025</v>
      </c>
      <c r="AU1301" s="1">
        <f t="shared" si="1006"/>
        <v>1.7632796799782118</v>
      </c>
      <c r="AV1301" s="2">
        <f t="shared" si="1007"/>
        <v>1300</v>
      </c>
      <c r="AW1301" s="1">
        <f t="shared" si="1008"/>
        <v>1763.2796799782118</v>
      </c>
      <c r="AX1301" s="1">
        <f t="shared" si="1009"/>
        <v>0.97728699341097025</v>
      </c>
      <c r="AY1301" s="1">
        <f t="shared" si="1010"/>
        <v>1.0968848764036623</v>
      </c>
      <c r="AZ1301" s="1">
        <f t="shared" si="1011"/>
        <v>5.4000000000000003E-3</v>
      </c>
      <c r="BA1301" s="1">
        <f t="shared" si="1012"/>
        <v>26.153870059685008</v>
      </c>
    </row>
    <row r="1302" spans="1:53">
      <c r="A1302" s="2">
        <f t="shared" si="977"/>
        <v>1.3009999999999675</v>
      </c>
      <c r="B1302" s="1">
        <f t="shared" si="1015"/>
        <v>1.3774634999999664</v>
      </c>
      <c r="C1302" s="1">
        <f t="shared" si="978"/>
        <v>5.5993988569865323E-2</v>
      </c>
      <c r="D1302" s="1">
        <f t="shared" si="1016"/>
        <v>1.1018802931129066</v>
      </c>
      <c r="E1302" s="1">
        <f t="shared" si="1022"/>
        <v>1.1019515872033891</v>
      </c>
      <c r="F1302" s="1">
        <f t="shared" si="1022"/>
        <v>1.1019542669533942</v>
      </c>
      <c r="G1302" s="1">
        <f t="shared" si="1022"/>
        <v>1.1019543676444534</v>
      </c>
      <c r="H1302" s="1">
        <f t="shared" si="979"/>
        <v>1.8146904858531516</v>
      </c>
      <c r="I1302" s="1">
        <f t="shared" si="1017"/>
        <v>26.40562278306216</v>
      </c>
      <c r="J1302" s="1">
        <f>VLOOKUP($I1302,Graph!$D$3:$M$50,col)</f>
        <v>6.1999999999999998E-3</v>
      </c>
      <c r="K1302" s="1">
        <f>VLOOKUP($I1302,Graph!$D$3:$M$50,col+1)</f>
        <v>5.0000000000000001E-3</v>
      </c>
      <c r="L1302" s="1">
        <f t="shared" si="980"/>
        <v>5.4000000000000003E-3</v>
      </c>
      <c r="M1302" s="1">
        <f t="shared" si="1023"/>
        <v>0.64011666666666656</v>
      </c>
      <c r="N1302" s="1">
        <f t="shared" si="981"/>
        <v>1.2955999999999674</v>
      </c>
      <c r="O1302" s="1">
        <f t="shared" si="982"/>
        <v>5.3702706829114683E-2</v>
      </c>
      <c r="P1302" s="1">
        <f t="shared" si="983"/>
        <v>1.0970643124762232</v>
      </c>
      <c r="Q1302" s="1">
        <f t="shared" si="984"/>
        <v>1.0968948754211392</v>
      </c>
      <c r="R1302" s="1">
        <f t="shared" si="985"/>
        <v>1.0968888601824629</v>
      </c>
      <c r="S1302" s="1">
        <f t="shared" si="986"/>
        <v>1.0968886464555561</v>
      </c>
      <c r="T1302" s="1">
        <f t="shared" si="987"/>
        <v>0.97729169337556721</v>
      </c>
      <c r="U1302" s="1">
        <f t="shared" si="988"/>
        <v>1.7653291819189054</v>
      </c>
      <c r="V1302" s="2">
        <f t="shared" si="1018"/>
        <v>26.163999224798424</v>
      </c>
      <c r="W1302" s="1">
        <f>VLOOKUP(V1302,Graph!$D$3:$M$50,col)</f>
        <v>6.1999999999999998E-3</v>
      </c>
      <c r="X1302" s="1">
        <f>VLOOKUP(V1302,Graph!$D$3:$M$50,col+1)</f>
        <v>5.0000000000000001E-3</v>
      </c>
      <c r="Y1302" s="1">
        <f t="shared" si="989"/>
        <v>5.4000000000000003E-3</v>
      </c>
      <c r="Z1302" s="1">
        <f t="shared" si="1019"/>
        <v>0.64011666666666656</v>
      </c>
      <c r="AA1302" s="2">
        <f t="shared" si="990"/>
        <v>1.2955999999999674</v>
      </c>
      <c r="AB1302" s="1">
        <f t="shared" si="991"/>
        <v>5.3702706829114683E-2</v>
      </c>
      <c r="AC1302" s="1">
        <f t="shared" si="992"/>
        <v>1.0968886388614201</v>
      </c>
      <c r="AD1302" s="1">
        <f t="shared" si="993"/>
        <v>1.0968886385915848</v>
      </c>
      <c r="AE1302" s="1">
        <f t="shared" si="994"/>
        <v>1.0968886385819974</v>
      </c>
      <c r="AF1302" s="1">
        <f t="shared" si="995"/>
        <v>1.0968886385816565</v>
      </c>
      <c r="AG1302" s="1">
        <f t="shared" si="996"/>
        <v>0.97729169337556721</v>
      </c>
      <c r="AH1302" s="1">
        <f t="shared" si="997"/>
        <v>1.7653291692466762</v>
      </c>
      <c r="AI1302" s="2">
        <f t="shared" si="1020"/>
        <v>26.163999162193264</v>
      </c>
      <c r="AJ1302" s="1">
        <f>VLOOKUP(AI1302,Graph!$D$3:$M$50,col)</f>
        <v>6.1999999999999998E-3</v>
      </c>
      <c r="AK1302" s="1">
        <f>VLOOKUP(AI1302,Graph!$D$3:$M$50,col+1)</f>
        <v>5.0000000000000001E-3</v>
      </c>
      <c r="AL1302" s="1">
        <f t="shared" si="998"/>
        <v>5.4000000000000003E-3</v>
      </c>
      <c r="AM1302" s="1">
        <f t="shared" si="1021"/>
        <v>0.64011666666666656</v>
      </c>
      <c r="AN1302" s="2">
        <f t="shared" si="999"/>
        <v>1.2955999999999674</v>
      </c>
      <c r="AO1302" s="1">
        <f t="shared" si="1000"/>
        <v>5.3702706829114683E-2</v>
      </c>
      <c r="AP1302" s="1">
        <f t="shared" si="1001"/>
        <v>1.0968886385816445</v>
      </c>
      <c r="AQ1302" s="1">
        <f t="shared" si="1002"/>
        <v>1.0968886385816441</v>
      </c>
      <c r="AR1302" s="1">
        <f t="shared" si="1003"/>
        <v>1.0968886385816439</v>
      </c>
      <c r="AS1302" s="1">
        <f t="shared" si="1004"/>
        <v>1.0968886385816441</v>
      </c>
      <c r="AT1302" s="1">
        <f t="shared" si="1005"/>
        <v>0.97729169337556721</v>
      </c>
      <c r="AU1302" s="1">
        <f t="shared" si="1006"/>
        <v>1.7653291692466562</v>
      </c>
      <c r="AV1302" s="2">
        <f t="shared" si="1007"/>
        <v>1301</v>
      </c>
      <c r="AW1302" s="1">
        <f t="shared" si="1008"/>
        <v>1765.3291692466562</v>
      </c>
      <c r="AX1302" s="1">
        <f t="shared" si="1009"/>
        <v>0.97729169337556721</v>
      </c>
      <c r="AY1302" s="1">
        <f t="shared" si="1010"/>
        <v>1.0968886385816441</v>
      </c>
      <c r="AZ1302" s="1">
        <f t="shared" si="1011"/>
        <v>5.4000000000000003E-3</v>
      </c>
      <c r="BA1302" s="1">
        <f t="shared" si="1012"/>
        <v>26.163999162193264</v>
      </c>
    </row>
    <row r="1303" spans="1:53">
      <c r="A1303" s="2">
        <f t="shared" si="977"/>
        <v>1.3019999999999674</v>
      </c>
      <c r="B1303" s="1">
        <f t="shared" si="1015"/>
        <v>1.378504666666633</v>
      </c>
      <c r="C1303" s="1">
        <f t="shared" si="978"/>
        <v>5.5995418884467858E-2</v>
      </c>
      <c r="D1303" s="1">
        <f t="shared" si="1016"/>
        <v>1.1018833615135402</v>
      </c>
      <c r="E1303" s="1">
        <f t="shared" si="1022"/>
        <v>1.1019547754370911</v>
      </c>
      <c r="F1303" s="1">
        <f t="shared" si="1022"/>
        <v>1.1019574597852104</v>
      </c>
      <c r="G1303" s="1">
        <f t="shared" si="1022"/>
        <v>1.1019575606525172</v>
      </c>
      <c r="H1303" s="1">
        <f t="shared" si="979"/>
        <v>1.8167884163406895</v>
      </c>
      <c r="I1303" s="1">
        <f t="shared" si="1017"/>
        <v>26.415794550154043</v>
      </c>
      <c r="J1303" s="1">
        <f>VLOOKUP($I1303,Graph!$D$3:$M$50,col)</f>
        <v>6.1999999999999998E-3</v>
      </c>
      <c r="K1303" s="1">
        <f>VLOOKUP($I1303,Graph!$D$3:$M$50,col+1)</f>
        <v>5.0000000000000001E-3</v>
      </c>
      <c r="L1303" s="1">
        <f t="shared" si="980"/>
        <v>5.4000000000000003E-3</v>
      </c>
      <c r="M1303" s="1">
        <f t="shared" si="1023"/>
        <v>0.64011666666666656</v>
      </c>
      <c r="N1303" s="1">
        <f t="shared" si="981"/>
        <v>1.2965999999999673</v>
      </c>
      <c r="O1303" s="1">
        <f t="shared" si="982"/>
        <v>5.3704422449820016E-2</v>
      </c>
      <c r="P1303" s="1">
        <f t="shared" si="983"/>
        <v>1.09706805765726</v>
      </c>
      <c r="Q1303" s="1">
        <f t="shared" si="984"/>
        <v>1.0968986318894978</v>
      </c>
      <c r="R1303" s="1">
        <f t="shared" si="985"/>
        <v>1.0968926167957973</v>
      </c>
      <c r="S1303" s="1">
        <f t="shared" si="986"/>
        <v>1.0968924030649736</v>
      </c>
      <c r="T1303" s="1">
        <f t="shared" si="987"/>
        <v>0.97729638612807335</v>
      </c>
      <c r="U1303" s="1">
        <f t="shared" si="988"/>
        <v>1.7673794650101693</v>
      </c>
      <c r="V1303" s="2">
        <f t="shared" si="1018"/>
        <v>26.174124409309776</v>
      </c>
      <c r="W1303" s="1">
        <f>VLOOKUP(V1303,Graph!$D$3:$M$50,col)</f>
        <v>6.1999999999999998E-3</v>
      </c>
      <c r="X1303" s="1">
        <f>VLOOKUP(V1303,Graph!$D$3:$M$50,col+1)</f>
        <v>5.0000000000000001E-3</v>
      </c>
      <c r="Y1303" s="1">
        <f t="shared" si="989"/>
        <v>5.4000000000000003E-3</v>
      </c>
      <c r="Z1303" s="1">
        <f t="shared" si="1019"/>
        <v>0.64011666666666656</v>
      </c>
      <c r="AA1303" s="2">
        <f t="shared" si="990"/>
        <v>1.2965999999999673</v>
      </c>
      <c r="AB1303" s="1">
        <f t="shared" si="991"/>
        <v>5.3704422449820016E-2</v>
      </c>
      <c r="AC1303" s="1">
        <f t="shared" si="992"/>
        <v>1.0968923954703758</v>
      </c>
      <c r="AD1303" s="1">
        <f t="shared" si="993"/>
        <v>1.0968923952005134</v>
      </c>
      <c r="AE1303" s="1">
        <f t="shared" si="994"/>
        <v>1.096892395190924</v>
      </c>
      <c r="AF1303" s="1">
        <f t="shared" si="995"/>
        <v>1.0968923951905833</v>
      </c>
      <c r="AG1303" s="1">
        <f t="shared" si="996"/>
        <v>0.97729638612807335</v>
      </c>
      <c r="AH1303" s="1">
        <f t="shared" si="997"/>
        <v>1.7673794523224748</v>
      </c>
      <c r="AI1303" s="2">
        <f t="shared" si="1020"/>
        <v>26.174124346676692</v>
      </c>
      <c r="AJ1303" s="1">
        <f>VLOOKUP(AI1303,Graph!$D$3:$M$50,col)</f>
        <v>6.1999999999999998E-3</v>
      </c>
      <c r="AK1303" s="1">
        <f>VLOOKUP(AI1303,Graph!$D$3:$M$50,col+1)</f>
        <v>5.0000000000000001E-3</v>
      </c>
      <c r="AL1303" s="1">
        <f t="shared" si="998"/>
        <v>5.4000000000000003E-3</v>
      </c>
      <c r="AM1303" s="1">
        <f t="shared" si="1021"/>
        <v>0.64011666666666656</v>
      </c>
      <c r="AN1303" s="2">
        <f t="shared" si="999"/>
        <v>1.2965999999999673</v>
      </c>
      <c r="AO1303" s="1">
        <f t="shared" si="1000"/>
        <v>5.3704422449820016E-2</v>
      </c>
      <c r="AP1303" s="1">
        <f t="shared" si="1001"/>
        <v>1.0968923951905714</v>
      </c>
      <c r="AQ1303" s="1">
        <f t="shared" si="1002"/>
        <v>1.0968923951905709</v>
      </c>
      <c r="AR1303" s="1">
        <f t="shared" si="1003"/>
        <v>1.0968923951905707</v>
      </c>
      <c r="AS1303" s="1">
        <f t="shared" si="1004"/>
        <v>1.0968923951905709</v>
      </c>
      <c r="AT1303" s="1">
        <f t="shared" si="1005"/>
        <v>0.97729638612807335</v>
      </c>
      <c r="AU1303" s="1">
        <f t="shared" si="1006"/>
        <v>1.7673794523224549</v>
      </c>
      <c r="AV1303" s="2">
        <f t="shared" si="1007"/>
        <v>1302</v>
      </c>
      <c r="AW1303" s="1">
        <f t="shared" si="1008"/>
        <v>1767.3794523224549</v>
      </c>
      <c r="AX1303" s="1">
        <f t="shared" si="1009"/>
        <v>0.97729638612807335</v>
      </c>
      <c r="AY1303" s="1">
        <f t="shared" si="1010"/>
        <v>1.0968923951905709</v>
      </c>
      <c r="AZ1303" s="1">
        <f t="shared" si="1011"/>
        <v>5.4000000000000003E-3</v>
      </c>
      <c r="BA1303" s="1">
        <f t="shared" si="1012"/>
        <v>26.174124346676692</v>
      </c>
    </row>
    <row r="1304" spans="1:53">
      <c r="A1304" s="2">
        <f t="shared" si="977"/>
        <v>1.3029999999999673</v>
      </c>
      <c r="B1304" s="1">
        <f t="shared" si="1015"/>
        <v>1.3795458333332995</v>
      </c>
      <c r="C1304" s="1">
        <f t="shared" si="978"/>
        <v>5.5996847058331439E-2</v>
      </c>
      <c r="D1304" s="1">
        <f t="shared" si="1016"/>
        <v>1.1018864253473029</v>
      </c>
      <c r="E1304" s="1">
        <f t="shared" si="1022"/>
        <v>1.1019579589369466</v>
      </c>
      <c r="F1304" s="1">
        <f t="shared" si="1022"/>
        <v>1.1019606478770805</v>
      </c>
      <c r="G1304" s="1">
        <f t="shared" si="1022"/>
        <v>1.101960748920412</v>
      </c>
      <c r="H1304" s="1">
        <f t="shared" si="979"/>
        <v>1.8188871549258059</v>
      </c>
      <c r="I1304" s="1">
        <f t="shared" si="1017"/>
        <v>26.425962403234745</v>
      </c>
      <c r="J1304" s="1">
        <f>VLOOKUP($I1304,Graph!$D$3:$M$50,col)</f>
        <v>6.1999999999999998E-3</v>
      </c>
      <c r="K1304" s="1">
        <f>VLOOKUP($I1304,Graph!$D$3:$M$50,col+1)</f>
        <v>5.0000000000000001E-3</v>
      </c>
      <c r="L1304" s="1">
        <f t="shared" si="980"/>
        <v>5.4000000000000003E-3</v>
      </c>
      <c r="M1304" s="1">
        <f t="shared" si="1023"/>
        <v>0.64011666666666656</v>
      </c>
      <c r="N1304" s="1">
        <f t="shared" si="981"/>
        <v>1.2975999999999672</v>
      </c>
      <c r="O1304" s="1">
        <f t="shared" si="982"/>
        <v>5.3706135508250909E-2</v>
      </c>
      <c r="P1304" s="1">
        <f t="shared" si="983"/>
        <v>1.0970717972961714</v>
      </c>
      <c r="Q1304" s="1">
        <f t="shared" si="984"/>
        <v>1.0969023828012496</v>
      </c>
      <c r="R1304" s="1">
        <f t="shared" si="985"/>
        <v>1.0968963678524206</v>
      </c>
      <c r="S1304" s="1">
        <f t="shared" si="986"/>
        <v>1.0968961541176905</v>
      </c>
      <c r="T1304" s="1">
        <f t="shared" si="987"/>
        <v>0.97730107168507674</v>
      </c>
      <c r="U1304" s="1">
        <f t="shared" si="988"/>
        <v>1.7694305416014673</v>
      </c>
      <c r="V1304" s="2">
        <f t="shared" si="1018"/>
        <v>26.184245680337419</v>
      </c>
      <c r="W1304" s="1">
        <f>VLOOKUP(V1304,Graph!$D$3:$M$50,col)</f>
        <v>6.1999999999999998E-3</v>
      </c>
      <c r="X1304" s="1">
        <f>VLOOKUP(V1304,Graph!$D$3:$M$50,col+1)</f>
        <v>5.0000000000000001E-3</v>
      </c>
      <c r="Y1304" s="1">
        <f t="shared" si="989"/>
        <v>5.4000000000000003E-3</v>
      </c>
      <c r="Z1304" s="1">
        <f t="shared" si="1019"/>
        <v>0.64011666666666656</v>
      </c>
      <c r="AA1304" s="2">
        <f t="shared" si="990"/>
        <v>1.2975999999999672</v>
      </c>
      <c r="AB1304" s="1">
        <f t="shared" si="991"/>
        <v>5.3706135508250909E-2</v>
      </c>
      <c r="AC1304" s="1">
        <f t="shared" si="992"/>
        <v>1.0968961465226323</v>
      </c>
      <c r="AD1304" s="1">
        <f t="shared" si="993"/>
        <v>1.096896146252742</v>
      </c>
      <c r="AE1304" s="1">
        <f t="shared" si="994"/>
        <v>1.0968961462431515</v>
      </c>
      <c r="AF1304" s="1">
        <f t="shared" si="995"/>
        <v>1.0968961462428102</v>
      </c>
      <c r="AG1304" s="1">
        <f t="shared" si="996"/>
        <v>0.97730107168507674</v>
      </c>
      <c r="AH1304" s="1">
        <f t="shared" si="997"/>
        <v>1.7694305288983014</v>
      </c>
      <c r="AI1304" s="2">
        <f t="shared" si="1020"/>
        <v>26.184245617676432</v>
      </c>
      <c r="AJ1304" s="1">
        <f>VLOOKUP(AI1304,Graph!$D$3:$M$50,col)</f>
        <v>6.1999999999999998E-3</v>
      </c>
      <c r="AK1304" s="1">
        <f>VLOOKUP(AI1304,Graph!$D$3:$M$50,col+1)</f>
        <v>5.0000000000000001E-3</v>
      </c>
      <c r="AL1304" s="1">
        <f t="shared" si="998"/>
        <v>5.4000000000000003E-3</v>
      </c>
      <c r="AM1304" s="1">
        <f t="shared" si="1021"/>
        <v>0.64011666666666656</v>
      </c>
      <c r="AN1304" s="2">
        <f t="shared" si="999"/>
        <v>1.2975999999999672</v>
      </c>
      <c r="AO1304" s="1">
        <f t="shared" si="1000"/>
        <v>5.3706135508250909E-2</v>
      </c>
      <c r="AP1304" s="1">
        <f t="shared" si="1001"/>
        <v>1.0968961462427984</v>
      </c>
      <c r="AQ1304" s="1">
        <f t="shared" si="1002"/>
        <v>1.0968961462427982</v>
      </c>
      <c r="AR1304" s="1">
        <f t="shared" si="1003"/>
        <v>1.096896146242798</v>
      </c>
      <c r="AS1304" s="1">
        <f t="shared" si="1004"/>
        <v>1.0968961462427977</v>
      </c>
      <c r="AT1304" s="1">
        <f t="shared" si="1005"/>
        <v>0.97730107168507674</v>
      </c>
      <c r="AU1304" s="1">
        <f t="shared" si="1006"/>
        <v>1.7694305288982815</v>
      </c>
      <c r="AV1304" s="2">
        <f t="shared" si="1007"/>
        <v>1303</v>
      </c>
      <c r="AW1304" s="1">
        <f t="shared" si="1008"/>
        <v>1769.4305288982814</v>
      </c>
      <c r="AX1304" s="1">
        <f t="shared" si="1009"/>
        <v>0.97730107168507674</v>
      </c>
      <c r="AY1304" s="1">
        <f t="shared" si="1010"/>
        <v>1.0968961462427977</v>
      </c>
      <c r="AZ1304" s="1">
        <f t="shared" si="1011"/>
        <v>5.4000000000000003E-3</v>
      </c>
      <c r="BA1304" s="1">
        <f t="shared" si="1012"/>
        <v>26.184245617676432</v>
      </c>
    </row>
    <row r="1305" spans="1:53">
      <c r="A1305" s="2">
        <f t="shared" si="977"/>
        <v>1.3039999999999672</v>
      </c>
      <c r="B1305" s="1">
        <f t="shared" si="1015"/>
        <v>1.380586999999966</v>
      </c>
      <c r="C1305" s="1">
        <f t="shared" si="978"/>
        <v>5.5998273096258114E-2</v>
      </c>
      <c r="D1305" s="1">
        <f t="shared" si="1016"/>
        <v>1.1018894846243819</v>
      </c>
      <c r="E1305" s="1">
        <f t="shared" si="1022"/>
        <v>1.1019611377134912</v>
      </c>
      <c r="F1305" s="1">
        <f t="shared" si="1022"/>
        <v>1.1019638312395508</v>
      </c>
      <c r="G1305" s="1">
        <f t="shared" si="1022"/>
        <v>1.101963932458685</v>
      </c>
      <c r="H1305" s="1">
        <f t="shared" si="979"/>
        <v>1.8209867012973906</v>
      </c>
      <c r="I1305" s="1">
        <f t="shared" si="1017"/>
        <v>26.436126346817684</v>
      </c>
      <c r="J1305" s="1">
        <f>VLOOKUP($I1305,Graph!$D$3:$M$50,col)</f>
        <v>6.1999999999999998E-3</v>
      </c>
      <c r="K1305" s="1">
        <f>VLOOKUP($I1305,Graph!$D$3:$M$50,col+1)</f>
        <v>5.0000000000000001E-3</v>
      </c>
      <c r="L1305" s="1">
        <f t="shared" si="980"/>
        <v>5.4000000000000003E-3</v>
      </c>
      <c r="M1305" s="1">
        <f t="shared" si="1023"/>
        <v>0.64011666666666656</v>
      </c>
      <c r="N1305" s="1">
        <f t="shared" si="981"/>
        <v>1.2985999999999671</v>
      </c>
      <c r="O1305" s="1">
        <f t="shared" si="982"/>
        <v>5.3707846010142515E-2</v>
      </c>
      <c r="P1305" s="1">
        <f t="shared" si="983"/>
        <v>1.0970755314052498</v>
      </c>
      <c r="Q1305" s="1">
        <f t="shared" si="984"/>
        <v>1.0969061281687134</v>
      </c>
      <c r="R1305" s="1">
        <f t="shared" si="985"/>
        <v>1.0969001133646525</v>
      </c>
      <c r="S1305" s="1">
        <f t="shared" si="986"/>
        <v>1.0968998996260255</v>
      </c>
      <c r="T1305" s="1">
        <f t="shared" si="987"/>
        <v>0.97730575006311382</v>
      </c>
      <c r="U1305" s="1">
        <f t="shared" si="988"/>
        <v>1.7714824113858281</v>
      </c>
      <c r="V1305" s="2">
        <f t="shared" si="1018"/>
        <v>26.194363042413727</v>
      </c>
      <c r="W1305" s="1">
        <f>VLOOKUP(V1305,Graph!$D$3:$M$50,col)</f>
        <v>6.1999999999999998E-3</v>
      </c>
      <c r="X1305" s="1">
        <f>VLOOKUP(V1305,Graph!$D$3:$M$50,col+1)</f>
        <v>5.0000000000000001E-3</v>
      </c>
      <c r="Y1305" s="1">
        <f t="shared" si="989"/>
        <v>5.4000000000000003E-3</v>
      </c>
      <c r="Z1305" s="1">
        <f t="shared" si="1019"/>
        <v>0.64011666666666656</v>
      </c>
      <c r="AA1305" s="2">
        <f t="shared" si="990"/>
        <v>1.2985999999999671</v>
      </c>
      <c r="AB1305" s="1">
        <f t="shared" si="991"/>
        <v>5.3707846010142515E-2</v>
      </c>
      <c r="AC1305" s="1">
        <f t="shared" si="992"/>
        <v>1.0968998920305078</v>
      </c>
      <c r="AD1305" s="1">
        <f t="shared" si="993"/>
        <v>1.0968998917605897</v>
      </c>
      <c r="AE1305" s="1">
        <f t="shared" si="994"/>
        <v>1.0968998917509976</v>
      </c>
      <c r="AF1305" s="1">
        <f t="shared" si="995"/>
        <v>1.0968998917506567</v>
      </c>
      <c r="AG1305" s="1">
        <f t="shared" si="996"/>
        <v>0.97730575006311382</v>
      </c>
      <c r="AH1305" s="1">
        <f t="shared" si="997"/>
        <v>1.7714823986671859</v>
      </c>
      <c r="AI1305" s="2">
        <f t="shared" si="1020"/>
        <v>26.194362979724843</v>
      </c>
      <c r="AJ1305" s="1">
        <f>VLOOKUP(AI1305,Graph!$D$3:$M$50,col)</f>
        <v>6.1999999999999998E-3</v>
      </c>
      <c r="AK1305" s="1">
        <f>VLOOKUP(AI1305,Graph!$D$3:$M$50,col+1)</f>
        <v>5.0000000000000001E-3</v>
      </c>
      <c r="AL1305" s="1">
        <f t="shared" si="998"/>
        <v>5.4000000000000003E-3</v>
      </c>
      <c r="AM1305" s="1">
        <f t="shared" si="1021"/>
        <v>0.64011666666666656</v>
      </c>
      <c r="AN1305" s="2">
        <f t="shared" si="999"/>
        <v>1.2985999999999671</v>
      </c>
      <c r="AO1305" s="1">
        <f t="shared" si="1000"/>
        <v>5.3707846010142515E-2</v>
      </c>
      <c r="AP1305" s="1">
        <f t="shared" si="1001"/>
        <v>1.0968998917506447</v>
      </c>
      <c r="AQ1305" s="1">
        <f t="shared" si="1002"/>
        <v>1.0968998917506441</v>
      </c>
      <c r="AR1305" s="1">
        <f t="shared" si="1003"/>
        <v>1.0968998917506443</v>
      </c>
      <c r="AS1305" s="1">
        <f t="shared" si="1004"/>
        <v>1.0968998917506443</v>
      </c>
      <c r="AT1305" s="1">
        <f t="shared" si="1005"/>
        <v>0.97730575006311382</v>
      </c>
      <c r="AU1305" s="1">
        <f t="shared" si="1006"/>
        <v>1.7714823986671657</v>
      </c>
      <c r="AV1305" s="2">
        <f t="shared" si="1007"/>
        <v>1304</v>
      </c>
      <c r="AW1305" s="1">
        <f t="shared" si="1008"/>
        <v>1771.4823986671656</v>
      </c>
      <c r="AX1305" s="1">
        <f t="shared" si="1009"/>
        <v>0.97730575006311382</v>
      </c>
      <c r="AY1305" s="1">
        <f t="shared" si="1010"/>
        <v>1.0968998917506443</v>
      </c>
      <c r="AZ1305" s="1">
        <f t="shared" si="1011"/>
        <v>5.4000000000000003E-3</v>
      </c>
      <c r="BA1305" s="1">
        <f t="shared" si="1012"/>
        <v>26.194362979724843</v>
      </c>
    </row>
    <row r="1306" spans="1:53">
      <c r="A1306" s="2">
        <f t="shared" si="977"/>
        <v>1.3049999999999671</v>
      </c>
      <c r="B1306" s="1">
        <f t="shared" si="1015"/>
        <v>1.3816281666666326</v>
      </c>
      <c r="C1306" s="1">
        <f t="shared" si="978"/>
        <v>5.5999697003035642E-2</v>
      </c>
      <c r="D1306" s="1">
        <f t="shared" si="1016"/>
        <v>1.1018925393549335</v>
      </c>
      <c r="E1306" s="1">
        <f t="shared" si="1022"/>
        <v>1.1019643117772278</v>
      </c>
      <c r="F1306" s="1">
        <f t="shared" si="1022"/>
        <v>1.1019670098831367</v>
      </c>
      <c r="G1306" s="1">
        <f t="shared" si="1022"/>
        <v>1.101967111277852</v>
      </c>
      <c r="H1306" s="1">
        <f t="shared" si="979"/>
        <v>1.8230870551446925</v>
      </c>
      <c r="I1306" s="1">
        <f t="shared" si="1017"/>
        <v>26.446286385407593</v>
      </c>
      <c r="J1306" s="1">
        <f>VLOOKUP($I1306,Graph!$D$3:$M$50,col)</f>
        <v>6.1999999999999998E-3</v>
      </c>
      <c r="K1306" s="1">
        <f>VLOOKUP($I1306,Graph!$D$3:$M$50,col+1)</f>
        <v>5.0000000000000001E-3</v>
      </c>
      <c r="L1306" s="1">
        <f t="shared" si="980"/>
        <v>5.4000000000000003E-3</v>
      </c>
      <c r="M1306" s="1">
        <f t="shared" si="1023"/>
        <v>0.64011666666666656</v>
      </c>
      <c r="N1306" s="1">
        <f t="shared" si="981"/>
        <v>1.299599999999967</v>
      </c>
      <c r="O1306" s="1">
        <f t="shared" si="982"/>
        <v>5.3709553961212957E-2</v>
      </c>
      <c r="P1306" s="1">
        <f t="shared" si="983"/>
        <v>1.0970792599967498</v>
      </c>
      <c r="Q1306" s="1">
        <f t="shared" si="984"/>
        <v>1.0969098680041713</v>
      </c>
      <c r="R1306" s="1">
        <f t="shared" si="985"/>
        <v>1.096903853344775</v>
      </c>
      <c r="S1306" s="1">
        <f t="shared" si="986"/>
        <v>1.096903639602262</v>
      </c>
      <c r="T1306" s="1">
        <f t="shared" si="987"/>
        <v>0.97731042127867074</v>
      </c>
      <c r="U1306" s="1">
        <f t="shared" si="988"/>
        <v>1.7735350740566376</v>
      </c>
      <c r="V1306" s="2">
        <f t="shared" si="1018"/>
        <v>26.204476500062285</v>
      </c>
      <c r="W1306" s="1">
        <f>VLOOKUP(V1306,Graph!$D$3:$M$50,col)</f>
        <v>6.1999999999999998E-3</v>
      </c>
      <c r="X1306" s="1">
        <f>VLOOKUP(V1306,Graph!$D$3:$M$50,col+1)</f>
        <v>5.0000000000000001E-3</v>
      </c>
      <c r="Y1306" s="1">
        <f t="shared" si="989"/>
        <v>5.4000000000000003E-3</v>
      </c>
      <c r="Z1306" s="1">
        <f t="shared" si="1019"/>
        <v>0.64011666666666656</v>
      </c>
      <c r="AA1306" s="2">
        <f t="shared" si="990"/>
        <v>1.299599999999967</v>
      </c>
      <c r="AB1306" s="1">
        <f t="shared" si="991"/>
        <v>5.3709553961212957E-2</v>
      </c>
      <c r="AC1306" s="1">
        <f t="shared" si="992"/>
        <v>1.0969036320062853</v>
      </c>
      <c r="AD1306" s="1">
        <f t="shared" si="993"/>
        <v>1.0969036317363392</v>
      </c>
      <c r="AE1306" s="1">
        <f t="shared" si="994"/>
        <v>1.0969036317267458</v>
      </c>
      <c r="AF1306" s="1">
        <f t="shared" si="995"/>
        <v>1.0969036317264049</v>
      </c>
      <c r="AG1306" s="1">
        <f t="shared" si="996"/>
        <v>0.97731042127867074</v>
      </c>
      <c r="AH1306" s="1">
        <f t="shared" si="997"/>
        <v>1.773535061322512</v>
      </c>
      <c r="AI1306" s="2">
        <f t="shared" si="1020"/>
        <v>26.20447643734553</v>
      </c>
      <c r="AJ1306" s="1">
        <f>VLOOKUP(AI1306,Graph!$D$3:$M$50,col)</f>
        <v>6.1999999999999998E-3</v>
      </c>
      <c r="AK1306" s="1">
        <f>VLOOKUP(AI1306,Graph!$D$3:$M$50,col+1)</f>
        <v>5.0000000000000001E-3</v>
      </c>
      <c r="AL1306" s="1">
        <f t="shared" si="998"/>
        <v>5.4000000000000003E-3</v>
      </c>
      <c r="AM1306" s="1">
        <f t="shared" si="1021"/>
        <v>0.64011666666666656</v>
      </c>
      <c r="AN1306" s="2">
        <f t="shared" si="999"/>
        <v>1.299599999999967</v>
      </c>
      <c r="AO1306" s="1">
        <f t="shared" si="1000"/>
        <v>5.3709553961212957E-2</v>
      </c>
      <c r="AP1306" s="1">
        <f t="shared" si="1001"/>
        <v>1.0969036317263927</v>
      </c>
      <c r="AQ1306" s="1">
        <f t="shared" si="1002"/>
        <v>1.0969036317263923</v>
      </c>
      <c r="AR1306" s="1">
        <f t="shared" si="1003"/>
        <v>1.0969036317263925</v>
      </c>
      <c r="AS1306" s="1">
        <f t="shared" si="1004"/>
        <v>1.096903631726392</v>
      </c>
      <c r="AT1306" s="1">
        <f t="shared" si="1005"/>
        <v>0.97731042127867074</v>
      </c>
      <c r="AU1306" s="1">
        <f t="shared" si="1006"/>
        <v>1.7735350613224912</v>
      </c>
      <c r="AV1306" s="2">
        <f t="shared" si="1007"/>
        <v>1305</v>
      </c>
      <c r="AW1306" s="1">
        <f t="shared" si="1008"/>
        <v>1773.5350613224912</v>
      </c>
      <c r="AX1306" s="1">
        <f t="shared" si="1009"/>
        <v>0.97731042127867074</v>
      </c>
      <c r="AY1306" s="1">
        <f t="shared" si="1010"/>
        <v>1.096903631726392</v>
      </c>
      <c r="AZ1306" s="1">
        <f t="shared" si="1011"/>
        <v>5.4000000000000003E-3</v>
      </c>
      <c r="BA1306" s="1">
        <f t="shared" si="1012"/>
        <v>26.20447643734553</v>
      </c>
    </row>
    <row r="1307" spans="1:53">
      <c r="A1307" s="2">
        <f t="shared" si="977"/>
        <v>1.305999999999967</v>
      </c>
      <c r="B1307" s="1">
        <f t="shared" si="1015"/>
        <v>1.3826693333332991</v>
      </c>
      <c r="C1307" s="1">
        <f t="shared" si="978"/>
        <v>5.6001118783437498E-2</v>
      </c>
      <c r="D1307" s="1">
        <f t="shared" si="1016"/>
        <v>1.1018955895490856</v>
      </c>
      <c r="E1307" s="1">
        <f t="shared" si="1022"/>
        <v>1.1019674811386284</v>
      </c>
      <c r="F1307" s="1">
        <f t="shared" si="1022"/>
        <v>1.1019701838183227</v>
      </c>
      <c r="G1307" s="1">
        <f t="shared" si="1022"/>
        <v>1.1019702853883973</v>
      </c>
      <c r="H1307" s="1">
        <f t="shared" si="979"/>
        <v>1.825188216157319</v>
      </c>
      <c r="I1307" s="1">
        <f t="shared" si="1017"/>
        <v>26.45644252350057</v>
      </c>
      <c r="J1307" s="1">
        <f>VLOOKUP($I1307,Graph!$D$3:$M$50,col)</f>
        <v>6.1999999999999998E-3</v>
      </c>
      <c r="K1307" s="1">
        <f>VLOOKUP($I1307,Graph!$D$3:$M$50,col+1)</f>
        <v>5.0000000000000001E-3</v>
      </c>
      <c r="L1307" s="1">
        <f t="shared" si="980"/>
        <v>5.4000000000000003E-3</v>
      </c>
      <c r="M1307" s="1">
        <f t="shared" si="1023"/>
        <v>0.64011666666666656</v>
      </c>
      <c r="N1307" s="1">
        <f t="shared" si="981"/>
        <v>1.3005999999999669</v>
      </c>
      <c r="O1307" s="1">
        <f t="shared" si="982"/>
        <v>5.3711259367163255E-2</v>
      </c>
      <c r="P1307" s="1">
        <f t="shared" si="983"/>
        <v>1.0970829830828908</v>
      </c>
      <c r="Q1307" s="1">
        <f t="shared" si="984"/>
        <v>1.0969136023198702</v>
      </c>
      <c r="R1307" s="1">
        <f t="shared" si="985"/>
        <v>1.0969075878050349</v>
      </c>
      <c r="S1307" s="1">
        <f t="shared" si="986"/>
        <v>1.096907374058645</v>
      </c>
      <c r="T1307" s="1">
        <f t="shared" si="987"/>
        <v>0.97731508534818334</v>
      </c>
      <c r="U1307" s="1">
        <f t="shared" si="988"/>
        <v>1.7755885293076357</v>
      </c>
      <c r="V1307" s="2">
        <f t="shared" si="1018"/>
        <v>26.214586057798009</v>
      </c>
      <c r="W1307" s="1">
        <f>VLOOKUP(V1307,Graph!$D$3:$M$50,col)</f>
        <v>6.1999999999999998E-3</v>
      </c>
      <c r="X1307" s="1">
        <f>VLOOKUP(V1307,Graph!$D$3:$M$50,col+1)</f>
        <v>5.0000000000000001E-3</v>
      </c>
      <c r="Y1307" s="1">
        <f t="shared" si="989"/>
        <v>5.4000000000000003E-3</v>
      </c>
      <c r="Z1307" s="1">
        <f t="shared" si="1019"/>
        <v>0.64011666666666656</v>
      </c>
      <c r="AA1307" s="2">
        <f t="shared" si="990"/>
        <v>1.3005999999999669</v>
      </c>
      <c r="AB1307" s="1">
        <f t="shared" si="991"/>
        <v>5.3711259367163255E-2</v>
      </c>
      <c r="AC1307" s="1">
        <f t="shared" si="992"/>
        <v>1.0969073664622102</v>
      </c>
      <c r="AD1307" s="1">
        <f t="shared" si="993"/>
        <v>1.0969073661922364</v>
      </c>
      <c r="AE1307" s="1">
        <f t="shared" si="994"/>
        <v>1.0969073661826418</v>
      </c>
      <c r="AF1307" s="1">
        <f t="shared" si="995"/>
        <v>1.096907366182301</v>
      </c>
      <c r="AG1307" s="1">
        <f t="shared" si="996"/>
        <v>0.97731508534818334</v>
      </c>
      <c r="AH1307" s="1">
        <f t="shared" si="997"/>
        <v>1.7755885165580214</v>
      </c>
      <c r="AI1307" s="2">
        <f t="shared" si="1020"/>
        <v>26.214585995053394</v>
      </c>
      <c r="AJ1307" s="1">
        <f>VLOOKUP(AI1307,Graph!$D$3:$M$50,col)</f>
        <v>6.1999999999999998E-3</v>
      </c>
      <c r="AK1307" s="1">
        <f>VLOOKUP(AI1307,Graph!$D$3:$M$50,col+1)</f>
        <v>5.0000000000000001E-3</v>
      </c>
      <c r="AL1307" s="1">
        <f t="shared" si="998"/>
        <v>5.4000000000000003E-3</v>
      </c>
      <c r="AM1307" s="1">
        <f t="shared" si="1021"/>
        <v>0.64011666666666656</v>
      </c>
      <c r="AN1307" s="2">
        <f t="shared" si="999"/>
        <v>1.3005999999999669</v>
      </c>
      <c r="AO1307" s="1">
        <f t="shared" si="1000"/>
        <v>5.3711259367163255E-2</v>
      </c>
      <c r="AP1307" s="1">
        <f t="shared" si="1001"/>
        <v>1.0969073661822888</v>
      </c>
      <c r="AQ1307" s="1">
        <f t="shared" si="1002"/>
        <v>1.0969073661822881</v>
      </c>
      <c r="AR1307" s="1">
        <f t="shared" si="1003"/>
        <v>1.0969073661822881</v>
      </c>
      <c r="AS1307" s="1">
        <f t="shared" si="1004"/>
        <v>1.0969073661822881</v>
      </c>
      <c r="AT1307" s="1">
        <f t="shared" si="1005"/>
        <v>0.97731508534818334</v>
      </c>
      <c r="AU1307" s="1">
        <f t="shared" si="1006"/>
        <v>1.775588516558001</v>
      </c>
      <c r="AV1307" s="2">
        <f t="shared" si="1007"/>
        <v>1306</v>
      </c>
      <c r="AW1307" s="1">
        <f t="shared" si="1008"/>
        <v>1775.5885165580009</v>
      </c>
      <c r="AX1307" s="1">
        <f t="shared" si="1009"/>
        <v>0.97731508534818334</v>
      </c>
      <c r="AY1307" s="1">
        <f t="shared" si="1010"/>
        <v>1.0969073661822881</v>
      </c>
      <c r="AZ1307" s="1">
        <f t="shared" si="1011"/>
        <v>5.4000000000000003E-3</v>
      </c>
      <c r="BA1307" s="1">
        <f t="shared" si="1012"/>
        <v>26.214585995053394</v>
      </c>
    </row>
    <row r="1308" spans="1:53">
      <c r="A1308" s="2">
        <f t="shared" si="977"/>
        <v>1.3069999999999669</v>
      </c>
      <c r="B1308" s="1">
        <f t="shared" si="1015"/>
        <v>1.3837104999999656</v>
      </c>
      <c r="C1308" s="1">
        <f t="shared" si="978"/>
        <v>5.6002538442222853E-2</v>
      </c>
      <c r="D1308" s="1">
        <f t="shared" si="1016"/>
        <v>1.1018986352169349</v>
      </c>
      <c r="E1308" s="1">
        <f t="shared" si="1022"/>
        <v>1.1019706458081346</v>
      </c>
      <c r="F1308" s="1">
        <f t="shared" si="1022"/>
        <v>1.101973353055562</v>
      </c>
      <c r="G1308" s="1">
        <f t="shared" si="1022"/>
        <v>1.1019734548007754</v>
      </c>
      <c r="H1308" s="1">
        <f t="shared" si="979"/>
        <v>1.8272901840252367</v>
      </c>
      <c r="I1308" s="1">
        <f t="shared" si="1017"/>
        <v>26.466594765584102</v>
      </c>
      <c r="J1308" s="1">
        <f>VLOOKUP($I1308,Graph!$D$3:$M$50,col)</f>
        <v>6.1999999999999998E-3</v>
      </c>
      <c r="K1308" s="1">
        <f>VLOOKUP($I1308,Graph!$D$3:$M$50,col+1)</f>
        <v>5.0000000000000001E-3</v>
      </c>
      <c r="L1308" s="1">
        <f t="shared" si="980"/>
        <v>5.4000000000000003E-3</v>
      </c>
      <c r="M1308" s="1">
        <f t="shared" si="1023"/>
        <v>0.64011666666666656</v>
      </c>
      <c r="N1308" s="1">
        <f t="shared" si="981"/>
        <v>1.3015999999999668</v>
      </c>
      <c r="O1308" s="1">
        <f t="shared" si="982"/>
        <v>5.371296223367749E-2</v>
      </c>
      <c r="P1308" s="1">
        <f t="shared" si="983"/>
        <v>1.0970867006758558</v>
      </c>
      <c r="Q1308" s="1">
        <f t="shared" si="984"/>
        <v>1.0969173311280196</v>
      </c>
      <c r="R1308" s="1">
        <f t="shared" si="985"/>
        <v>1.0969113167576414</v>
      </c>
      <c r="S1308" s="1">
        <f t="shared" si="986"/>
        <v>1.0969111030073848</v>
      </c>
      <c r="T1308" s="1">
        <f t="shared" si="987"/>
        <v>0.97731974228803753</v>
      </c>
      <c r="U1308" s="1">
        <f t="shared" si="988"/>
        <v>1.7776427768329188</v>
      </c>
      <c r="V1308" s="2">
        <f t="shared" si="1018"/>
        <v>26.224691720127119</v>
      </c>
      <c r="W1308" s="1">
        <f>VLOOKUP(V1308,Graph!$D$3:$M$50,col)</f>
        <v>6.1999999999999998E-3</v>
      </c>
      <c r="X1308" s="1">
        <f>VLOOKUP(V1308,Graph!$D$3:$M$50,col+1)</f>
        <v>5.0000000000000001E-3</v>
      </c>
      <c r="Y1308" s="1">
        <f t="shared" si="989"/>
        <v>5.4000000000000003E-3</v>
      </c>
      <c r="Z1308" s="1">
        <f t="shared" si="1019"/>
        <v>0.64011666666666656</v>
      </c>
      <c r="AA1308" s="2">
        <f t="shared" si="990"/>
        <v>1.3015999999999668</v>
      </c>
      <c r="AB1308" s="1">
        <f t="shared" si="991"/>
        <v>5.371296223367749E-2</v>
      </c>
      <c r="AC1308" s="1">
        <f t="shared" si="992"/>
        <v>1.0969110954104928</v>
      </c>
      <c r="AD1308" s="1">
        <f t="shared" si="993"/>
        <v>1.0969110951404917</v>
      </c>
      <c r="AE1308" s="1">
        <f t="shared" si="994"/>
        <v>1.0969110951308958</v>
      </c>
      <c r="AF1308" s="1">
        <f t="shared" si="995"/>
        <v>1.0969110951305545</v>
      </c>
      <c r="AG1308" s="1">
        <f t="shared" si="996"/>
        <v>0.97731974228803753</v>
      </c>
      <c r="AH1308" s="1">
        <f t="shared" si="997"/>
        <v>1.7776427640678096</v>
      </c>
      <c r="AI1308" s="2">
        <f t="shared" si="1020"/>
        <v>26.224691657354658</v>
      </c>
      <c r="AJ1308" s="1">
        <f>VLOOKUP(AI1308,Graph!$D$3:$M$50,col)</f>
        <v>6.1999999999999998E-3</v>
      </c>
      <c r="AK1308" s="1">
        <f>VLOOKUP(AI1308,Graph!$D$3:$M$50,col+1)</f>
        <v>5.0000000000000001E-3</v>
      </c>
      <c r="AL1308" s="1">
        <f t="shared" si="998"/>
        <v>5.4000000000000003E-3</v>
      </c>
      <c r="AM1308" s="1">
        <f t="shared" si="1021"/>
        <v>0.64011666666666656</v>
      </c>
      <c r="AN1308" s="2">
        <f t="shared" si="999"/>
        <v>1.3015999999999668</v>
      </c>
      <c r="AO1308" s="1">
        <f t="shared" si="1000"/>
        <v>5.371296223367749E-2</v>
      </c>
      <c r="AP1308" s="1">
        <f t="shared" si="1001"/>
        <v>1.0969110951305423</v>
      </c>
      <c r="AQ1308" s="1">
        <f t="shared" si="1002"/>
        <v>1.0969110951305421</v>
      </c>
      <c r="AR1308" s="1">
        <f t="shared" si="1003"/>
        <v>1.0969110951305419</v>
      </c>
      <c r="AS1308" s="1">
        <f t="shared" si="1004"/>
        <v>1.0969110951305419</v>
      </c>
      <c r="AT1308" s="1">
        <f t="shared" si="1005"/>
        <v>0.97731974228803753</v>
      </c>
      <c r="AU1308" s="1">
        <f t="shared" si="1006"/>
        <v>1.7776427640677888</v>
      </c>
      <c r="AV1308" s="2">
        <f t="shared" si="1007"/>
        <v>1307</v>
      </c>
      <c r="AW1308" s="1">
        <f t="shared" si="1008"/>
        <v>1777.6427640677887</v>
      </c>
      <c r="AX1308" s="1">
        <f t="shared" si="1009"/>
        <v>0.97731974228803753</v>
      </c>
      <c r="AY1308" s="1">
        <f t="shared" si="1010"/>
        <v>1.0969110951305419</v>
      </c>
      <c r="AZ1308" s="1">
        <f t="shared" si="1011"/>
        <v>5.4000000000000003E-3</v>
      </c>
      <c r="BA1308" s="1">
        <f t="shared" si="1012"/>
        <v>26.224691657354658</v>
      </c>
    </row>
    <row r="1309" spans="1:53">
      <c r="A1309" s="2">
        <f t="shared" si="977"/>
        <v>1.3079999999999667</v>
      </c>
      <c r="B1309" s="1">
        <f t="shared" si="1015"/>
        <v>1.3847516666666322</v>
      </c>
      <c r="C1309" s="1">
        <f t="shared" si="978"/>
        <v>5.6003955984136745E-2</v>
      </c>
      <c r="D1309" s="1">
        <f t="shared" si="1016"/>
        <v>1.1019016763685483</v>
      </c>
      <c r="E1309" s="1">
        <f t="shared" si="1022"/>
        <v>1.1019738057961572</v>
      </c>
      <c r="F1309" s="1">
        <f t="shared" si="1022"/>
        <v>1.1019765176052765</v>
      </c>
      <c r="G1309" s="1">
        <f t="shared" si="1022"/>
        <v>1.1019766195254082</v>
      </c>
      <c r="H1309" s="1">
        <f t="shared" si="979"/>
        <v>1.8293929584387658</v>
      </c>
      <c r="I1309" s="1">
        <f t="shared" si="1017"/>
        <v>26.476743116137051</v>
      </c>
      <c r="J1309" s="1">
        <f>VLOOKUP($I1309,Graph!$D$3:$M$50,col)</f>
        <v>6.1999999999999998E-3</v>
      </c>
      <c r="K1309" s="1">
        <f>VLOOKUP($I1309,Graph!$D$3:$M$50,col+1)</f>
        <v>5.0000000000000001E-3</v>
      </c>
      <c r="L1309" s="1">
        <f t="shared" si="980"/>
        <v>5.4000000000000003E-3</v>
      </c>
      <c r="M1309" s="1">
        <f t="shared" si="1023"/>
        <v>0.64011666666666656</v>
      </c>
      <c r="N1309" s="1">
        <f t="shared" si="981"/>
        <v>1.3025999999999667</v>
      </c>
      <c r="O1309" s="1">
        <f t="shared" si="982"/>
        <v>5.3714662566422836E-2</v>
      </c>
      <c r="P1309" s="1">
        <f t="shared" si="983"/>
        <v>1.0970904127877916</v>
      </c>
      <c r="Q1309" s="1">
        <f t="shared" si="984"/>
        <v>1.0969210544407941</v>
      </c>
      <c r="R1309" s="1">
        <f t="shared" si="985"/>
        <v>1.0969150402147692</v>
      </c>
      <c r="S1309" s="1">
        <f t="shared" si="986"/>
        <v>1.0969148264606563</v>
      </c>
      <c r="T1309" s="1">
        <f t="shared" si="987"/>
        <v>0.97732439211456812</v>
      </c>
      <c r="U1309" s="1">
        <f t="shared" si="988"/>
        <v>1.7796978163269361</v>
      </c>
      <c r="V1309" s="2">
        <f t="shared" si="1018"/>
        <v>26.234793491547151</v>
      </c>
      <c r="W1309" s="1">
        <f>VLOOKUP(V1309,Graph!$D$3:$M$50,col)</f>
        <v>6.1999999999999998E-3</v>
      </c>
      <c r="X1309" s="1">
        <f>VLOOKUP(V1309,Graph!$D$3:$M$50,col+1)</f>
        <v>5.0000000000000001E-3</v>
      </c>
      <c r="Y1309" s="1">
        <f t="shared" si="989"/>
        <v>5.4000000000000003E-3</v>
      </c>
      <c r="Z1309" s="1">
        <f t="shared" si="1019"/>
        <v>0.64011666666666656</v>
      </c>
      <c r="AA1309" s="2">
        <f t="shared" si="990"/>
        <v>1.3025999999999667</v>
      </c>
      <c r="AB1309" s="1">
        <f t="shared" si="991"/>
        <v>5.3714662566422836E-2</v>
      </c>
      <c r="AC1309" s="1">
        <f t="shared" si="992"/>
        <v>1.0969148188633076</v>
      </c>
      <c r="AD1309" s="1">
        <f t="shared" si="993"/>
        <v>1.0969148185932789</v>
      </c>
      <c r="AE1309" s="1">
        <f t="shared" si="994"/>
        <v>1.0969148185836812</v>
      </c>
      <c r="AF1309" s="1">
        <f t="shared" si="995"/>
        <v>1.0969148185833402</v>
      </c>
      <c r="AG1309" s="1">
        <f t="shared" si="996"/>
        <v>0.97732439211456812</v>
      </c>
      <c r="AH1309" s="1">
        <f t="shared" si="997"/>
        <v>1.7796978035463247</v>
      </c>
      <c r="AI1309" s="2">
        <f t="shared" si="1020"/>
        <v>26.234793428746841</v>
      </c>
      <c r="AJ1309" s="1">
        <f>VLOOKUP(AI1309,Graph!$D$3:$M$50,col)</f>
        <v>6.1999999999999998E-3</v>
      </c>
      <c r="AK1309" s="1">
        <f>VLOOKUP(AI1309,Graph!$D$3:$M$50,col+1)</f>
        <v>5.0000000000000001E-3</v>
      </c>
      <c r="AL1309" s="1">
        <f t="shared" si="998"/>
        <v>5.4000000000000003E-3</v>
      </c>
      <c r="AM1309" s="1">
        <f t="shared" si="1021"/>
        <v>0.64011666666666656</v>
      </c>
      <c r="AN1309" s="2">
        <f t="shared" si="999"/>
        <v>1.3025999999999667</v>
      </c>
      <c r="AO1309" s="1">
        <f t="shared" si="1000"/>
        <v>5.3714662566422836E-2</v>
      </c>
      <c r="AP1309" s="1">
        <f t="shared" si="1001"/>
        <v>1.0969148185833282</v>
      </c>
      <c r="AQ1309" s="1">
        <f t="shared" si="1002"/>
        <v>1.096914818583328</v>
      </c>
      <c r="AR1309" s="1">
        <f t="shared" si="1003"/>
        <v>1.0969148185833277</v>
      </c>
      <c r="AS1309" s="1">
        <f t="shared" si="1004"/>
        <v>1.0969148185833277</v>
      </c>
      <c r="AT1309" s="1">
        <f t="shared" si="1005"/>
        <v>0.97732439211456812</v>
      </c>
      <c r="AU1309" s="1">
        <f t="shared" si="1006"/>
        <v>1.7796978035463045</v>
      </c>
      <c r="AV1309" s="2">
        <f t="shared" si="1007"/>
        <v>1308</v>
      </c>
      <c r="AW1309" s="1">
        <f t="shared" si="1008"/>
        <v>1779.6978035463044</v>
      </c>
      <c r="AX1309" s="1">
        <f t="shared" si="1009"/>
        <v>0.97732439211456812</v>
      </c>
      <c r="AY1309" s="1">
        <f t="shared" si="1010"/>
        <v>1.0969148185833277</v>
      </c>
      <c r="AZ1309" s="1">
        <f t="shared" si="1011"/>
        <v>5.4000000000000003E-3</v>
      </c>
      <c r="BA1309" s="1">
        <f t="shared" si="1012"/>
        <v>26.234793428746841</v>
      </c>
    </row>
    <row r="1310" spans="1:53">
      <c r="A1310" s="2">
        <f t="shared" si="977"/>
        <v>1.3089999999999666</v>
      </c>
      <c r="B1310" s="1">
        <f t="shared" si="1015"/>
        <v>1.3857928333332987</v>
      </c>
      <c r="C1310" s="1">
        <f t="shared" si="978"/>
        <v>5.6005371413910023E-2</v>
      </c>
      <c r="D1310" s="1">
        <f t="shared" si="1016"/>
        <v>1.1019047130139628</v>
      </c>
      <c r="E1310" s="1">
        <f t="shared" si="1022"/>
        <v>1.1019769611130754</v>
      </c>
      <c r="F1310" s="1">
        <f t="shared" si="1022"/>
        <v>1.1019796774778581</v>
      </c>
      <c r="G1310" s="1">
        <f t="shared" si="1022"/>
        <v>1.1019797795726884</v>
      </c>
      <c r="H1310" s="1">
        <f t="shared" si="979"/>
        <v>1.8314965390885869</v>
      </c>
      <c r="I1310" s="1">
        <f t="shared" si="1017"/>
        <v>26.486887579629748</v>
      </c>
      <c r="J1310" s="1">
        <f>VLOOKUP($I1310,Graph!$D$3:$M$50,col)</f>
        <v>6.1999999999999998E-3</v>
      </c>
      <c r="K1310" s="1">
        <f>VLOOKUP($I1310,Graph!$D$3:$M$50,col+1)</f>
        <v>5.0000000000000001E-3</v>
      </c>
      <c r="L1310" s="1">
        <f t="shared" si="980"/>
        <v>5.4000000000000003E-3</v>
      </c>
      <c r="M1310" s="1">
        <f t="shared" si="1023"/>
        <v>0.64011666666666656</v>
      </c>
      <c r="N1310" s="1">
        <f t="shared" si="981"/>
        <v>1.3035999999999666</v>
      </c>
      <c r="O1310" s="1">
        <f t="shared" si="982"/>
        <v>5.3716360371049605E-2</v>
      </c>
      <c r="P1310" s="1">
        <f t="shared" si="983"/>
        <v>1.0970941194308099</v>
      </c>
      <c r="Q1310" s="1">
        <f t="shared" si="984"/>
        <v>1.0969247722703315</v>
      </c>
      <c r="R1310" s="1">
        <f t="shared" si="985"/>
        <v>1.0969187581885562</v>
      </c>
      <c r="S1310" s="1">
        <f t="shared" si="986"/>
        <v>1.0969185444305967</v>
      </c>
      <c r="T1310" s="1">
        <f t="shared" si="987"/>
        <v>0.97732903484406108</v>
      </c>
      <c r="U1310" s="1">
        <f t="shared" si="988"/>
        <v>1.7817536474844899</v>
      </c>
      <c r="V1310" s="2">
        <f t="shared" si="1018"/>
        <v>26.244891376546999</v>
      </c>
      <c r="W1310" s="1">
        <f>VLOOKUP(V1310,Graph!$D$3:$M$50,col)</f>
        <v>6.1999999999999998E-3</v>
      </c>
      <c r="X1310" s="1">
        <f>VLOOKUP(V1310,Graph!$D$3:$M$50,col+1)</f>
        <v>5.0000000000000001E-3</v>
      </c>
      <c r="Y1310" s="1">
        <f t="shared" si="989"/>
        <v>5.4000000000000003E-3</v>
      </c>
      <c r="Z1310" s="1">
        <f t="shared" si="1019"/>
        <v>0.64011666666666656</v>
      </c>
      <c r="AA1310" s="2">
        <f t="shared" si="990"/>
        <v>1.3035999999999666</v>
      </c>
      <c r="AB1310" s="1">
        <f t="shared" si="991"/>
        <v>5.3716360371049605E-2</v>
      </c>
      <c r="AC1310" s="1">
        <f t="shared" si="992"/>
        <v>1.0969185368327925</v>
      </c>
      <c r="AD1310" s="1">
        <f t="shared" si="993"/>
        <v>1.0969185365627361</v>
      </c>
      <c r="AE1310" s="1">
        <f t="shared" si="994"/>
        <v>1.0969185365531373</v>
      </c>
      <c r="AF1310" s="1">
        <f t="shared" si="995"/>
        <v>1.0969185365527963</v>
      </c>
      <c r="AG1310" s="1">
        <f t="shared" si="996"/>
        <v>0.97732903484406108</v>
      </c>
      <c r="AH1310" s="1">
        <f t="shared" si="997"/>
        <v>1.7817536346883711</v>
      </c>
      <c r="AI1310" s="2">
        <f t="shared" si="1020"/>
        <v>26.24489131371887</v>
      </c>
      <c r="AJ1310" s="1">
        <f>VLOOKUP(AI1310,Graph!$D$3:$M$50,col)</f>
        <v>6.1999999999999998E-3</v>
      </c>
      <c r="AK1310" s="1">
        <f>VLOOKUP(AI1310,Graph!$D$3:$M$50,col+1)</f>
        <v>5.0000000000000001E-3</v>
      </c>
      <c r="AL1310" s="1">
        <f t="shared" si="998"/>
        <v>5.4000000000000003E-3</v>
      </c>
      <c r="AM1310" s="1">
        <f t="shared" si="1021"/>
        <v>0.64011666666666656</v>
      </c>
      <c r="AN1310" s="2">
        <f t="shared" si="999"/>
        <v>1.3035999999999666</v>
      </c>
      <c r="AO1310" s="1">
        <f t="shared" si="1000"/>
        <v>5.3716360371049605E-2</v>
      </c>
      <c r="AP1310" s="1">
        <f t="shared" si="1001"/>
        <v>1.096918536552784</v>
      </c>
      <c r="AQ1310" s="1">
        <f t="shared" si="1002"/>
        <v>1.0969185365527834</v>
      </c>
      <c r="AR1310" s="1">
        <f t="shared" si="1003"/>
        <v>1.0969185365527834</v>
      </c>
      <c r="AS1310" s="1">
        <f t="shared" si="1004"/>
        <v>1.0969185365527834</v>
      </c>
      <c r="AT1310" s="1">
        <f t="shared" si="1005"/>
        <v>0.97732903484406108</v>
      </c>
      <c r="AU1310" s="1">
        <f t="shared" si="1006"/>
        <v>1.7817536346883505</v>
      </c>
      <c r="AV1310" s="2">
        <f t="shared" si="1007"/>
        <v>1309</v>
      </c>
      <c r="AW1310" s="1">
        <f t="shared" si="1008"/>
        <v>1781.7536346883505</v>
      </c>
      <c r="AX1310" s="1">
        <f t="shared" si="1009"/>
        <v>0.97732903484406108</v>
      </c>
      <c r="AY1310" s="1">
        <f t="shared" si="1010"/>
        <v>1.0969185365527834</v>
      </c>
      <c r="AZ1310" s="1">
        <f t="shared" si="1011"/>
        <v>5.4000000000000003E-3</v>
      </c>
      <c r="BA1310" s="1">
        <f t="shared" si="1012"/>
        <v>26.24489131371887</v>
      </c>
    </row>
    <row r="1311" spans="1:53">
      <c r="A1311" s="2">
        <f t="shared" si="977"/>
        <v>1.3099999999999665</v>
      </c>
      <c r="B1311" s="1">
        <f t="shared" si="1015"/>
        <v>1.3868339999999653</v>
      </c>
      <c r="C1311" s="1">
        <f t="shared" si="978"/>
        <v>5.6006784736259502E-2</v>
      </c>
      <c r="D1311" s="1">
        <f t="shared" si="1016"/>
        <v>1.1019077451631858</v>
      </c>
      <c r="E1311" s="1">
        <f t="shared" si="1022"/>
        <v>1.1019801117692385</v>
      </c>
      <c r="F1311" s="1">
        <f t="shared" si="1022"/>
        <v>1.1019828326836676</v>
      </c>
      <c r="G1311" s="1">
        <f t="shared" si="1022"/>
        <v>1.1019829349529762</v>
      </c>
      <c r="H1311" s="1">
        <f t="shared" si="979"/>
        <v>1.8336009256657322</v>
      </c>
      <c r="I1311" s="1">
        <f t="shared" si="1017"/>
        <v>26.497028160523943</v>
      </c>
      <c r="J1311" s="1">
        <f>VLOOKUP($I1311,Graph!$D$3:$M$50,col)</f>
        <v>6.1999999999999998E-3</v>
      </c>
      <c r="K1311" s="1">
        <f>VLOOKUP($I1311,Graph!$D$3:$M$50,col+1)</f>
        <v>5.0000000000000001E-3</v>
      </c>
      <c r="L1311" s="1">
        <f t="shared" si="980"/>
        <v>5.4000000000000003E-3</v>
      </c>
      <c r="M1311" s="1">
        <f t="shared" si="1023"/>
        <v>0.64011666666666656</v>
      </c>
      <c r="N1311" s="1">
        <f t="shared" si="981"/>
        <v>1.3045999999999665</v>
      </c>
      <c r="O1311" s="1">
        <f t="shared" si="982"/>
        <v>5.3718055653191307E-2</v>
      </c>
      <c r="P1311" s="1">
        <f t="shared" si="983"/>
        <v>1.0970978206169861</v>
      </c>
      <c r="Q1311" s="1">
        <f t="shared" si="984"/>
        <v>1.0969284846287344</v>
      </c>
      <c r="R1311" s="1">
        <f t="shared" si="985"/>
        <v>1.0969224706911054</v>
      </c>
      <c r="S1311" s="1">
        <f t="shared" si="986"/>
        <v>1.0969222569293091</v>
      </c>
      <c r="T1311" s="1">
        <f t="shared" si="987"/>
        <v>0.97733367049275233</v>
      </c>
      <c r="U1311" s="1">
        <f t="shared" si="988"/>
        <v>1.7838102700007361</v>
      </c>
      <c r="V1311" s="2">
        <f t="shared" si="1018"/>
        <v>26.254985379606936</v>
      </c>
      <c r="W1311" s="1">
        <f>VLOOKUP(V1311,Graph!$D$3:$M$50,col)</f>
        <v>6.1999999999999998E-3</v>
      </c>
      <c r="X1311" s="1">
        <f>VLOOKUP(V1311,Graph!$D$3:$M$50,col+1)</f>
        <v>5.0000000000000001E-3</v>
      </c>
      <c r="Y1311" s="1">
        <f t="shared" si="989"/>
        <v>5.4000000000000003E-3</v>
      </c>
      <c r="Z1311" s="1">
        <f t="shared" si="1019"/>
        <v>0.64011666666666656</v>
      </c>
      <c r="AA1311" s="2">
        <f t="shared" si="990"/>
        <v>1.3045999999999665</v>
      </c>
      <c r="AB1311" s="1">
        <f t="shared" si="991"/>
        <v>5.3718055653191307E-2</v>
      </c>
      <c r="AC1311" s="1">
        <f t="shared" si="992"/>
        <v>1.09692224933105</v>
      </c>
      <c r="AD1311" s="1">
        <f t="shared" si="993"/>
        <v>1.096922249060966</v>
      </c>
      <c r="AE1311" s="1">
        <f t="shared" si="994"/>
        <v>1.0969222490513659</v>
      </c>
      <c r="AF1311" s="1">
        <f t="shared" si="995"/>
        <v>1.0969222490510244</v>
      </c>
      <c r="AG1311" s="1">
        <f t="shared" si="996"/>
        <v>0.97733367049275233</v>
      </c>
      <c r="AH1311" s="1">
        <f t="shared" si="997"/>
        <v>1.7838102571891032</v>
      </c>
      <c r="AI1311" s="2">
        <f t="shared" si="1020"/>
        <v>26.254985316750989</v>
      </c>
      <c r="AJ1311" s="1">
        <f>VLOOKUP(AI1311,Graph!$D$3:$M$50,col)</f>
        <v>6.1999999999999998E-3</v>
      </c>
      <c r="AK1311" s="1">
        <f>VLOOKUP(AI1311,Graph!$D$3:$M$50,col+1)</f>
        <v>5.0000000000000001E-3</v>
      </c>
      <c r="AL1311" s="1">
        <f t="shared" si="998"/>
        <v>5.4000000000000003E-3</v>
      </c>
      <c r="AM1311" s="1">
        <f t="shared" si="1021"/>
        <v>0.64011666666666656</v>
      </c>
      <c r="AN1311" s="2">
        <f t="shared" si="999"/>
        <v>1.3045999999999665</v>
      </c>
      <c r="AO1311" s="1">
        <f t="shared" si="1000"/>
        <v>5.3718055653191307E-2</v>
      </c>
      <c r="AP1311" s="1">
        <f t="shared" si="1001"/>
        <v>1.0969222490510124</v>
      </c>
      <c r="AQ1311" s="1">
        <f t="shared" si="1002"/>
        <v>1.096922249051012</v>
      </c>
      <c r="AR1311" s="1">
        <f t="shared" si="1003"/>
        <v>1.096922249051012</v>
      </c>
      <c r="AS1311" s="1">
        <f t="shared" si="1004"/>
        <v>1.096922249051012</v>
      </c>
      <c r="AT1311" s="1">
        <f t="shared" si="1005"/>
        <v>0.97733367049275233</v>
      </c>
      <c r="AU1311" s="1">
        <f t="shared" si="1006"/>
        <v>1.7838102571890833</v>
      </c>
      <c r="AV1311" s="2">
        <f t="shared" si="1007"/>
        <v>1310</v>
      </c>
      <c r="AW1311" s="1">
        <f t="shared" si="1008"/>
        <v>1783.8102571890834</v>
      </c>
      <c r="AX1311" s="1">
        <f t="shared" si="1009"/>
        <v>0.97733367049275233</v>
      </c>
      <c r="AY1311" s="1">
        <f t="shared" si="1010"/>
        <v>1.096922249051012</v>
      </c>
      <c r="AZ1311" s="1">
        <f t="shared" si="1011"/>
        <v>5.4000000000000003E-3</v>
      </c>
      <c r="BA1311" s="1">
        <f t="shared" si="1012"/>
        <v>26.254985316750989</v>
      </c>
    </row>
    <row r="1312" spans="1:53">
      <c r="A1312" s="2">
        <f t="shared" si="977"/>
        <v>1.3109999999999664</v>
      </c>
      <c r="B1312" s="1">
        <f t="shared" si="1015"/>
        <v>1.3878751666666318</v>
      </c>
      <c r="C1312" s="1">
        <f t="shared" si="978"/>
        <v>5.6008195955887886E-2</v>
      </c>
      <c r="D1312" s="1">
        <f t="shared" si="1016"/>
        <v>1.1019107728261957</v>
      </c>
      <c r="E1312" s="1">
        <f t="shared" si="1022"/>
        <v>1.1019832577749646</v>
      </c>
      <c r="F1312" s="1">
        <f t="shared" si="1022"/>
        <v>1.1019859832330343</v>
      </c>
      <c r="G1312" s="1">
        <f t="shared" si="1022"/>
        <v>1.1019860856766031</v>
      </c>
      <c r="H1312" s="1">
        <f t="shared" si="979"/>
        <v>1.835706117861593</v>
      </c>
      <c r="I1312" s="1">
        <f t="shared" si="1017"/>
        <v>26.507164863272887</v>
      </c>
      <c r="J1312" s="1">
        <f>VLOOKUP($I1312,Graph!$D$3:$M$50,col)</f>
        <v>6.1999999999999998E-3</v>
      </c>
      <c r="K1312" s="1">
        <f>VLOOKUP($I1312,Graph!$D$3:$M$50,col+1)</f>
        <v>5.0000000000000001E-3</v>
      </c>
      <c r="L1312" s="1">
        <f t="shared" si="980"/>
        <v>5.4000000000000003E-3</v>
      </c>
      <c r="M1312" s="1">
        <f t="shared" si="1023"/>
        <v>0.64011666666666656</v>
      </c>
      <c r="N1312" s="1">
        <f t="shared" si="981"/>
        <v>1.3055999999999663</v>
      </c>
      <c r="O1312" s="1">
        <f t="shared" si="982"/>
        <v>5.3719748418464774E-2</v>
      </c>
      <c r="P1312" s="1">
        <f t="shared" si="983"/>
        <v>1.0971015163583606</v>
      </c>
      <c r="Q1312" s="1">
        <f t="shared" si="984"/>
        <v>1.0969321915280699</v>
      </c>
      <c r="R1312" s="1">
        <f t="shared" si="985"/>
        <v>1.0969261777344832</v>
      </c>
      <c r="S1312" s="1">
        <f t="shared" si="986"/>
        <v>1.09692596396886</v>
      </c>
      <c r="T1312" s="1">
        <f t="shared" si="987"/>
        <v>0.97733829907682823</v>
      </c>
      <c r="U1312" s="1">
        <f t="shared" si="988"/>
        <v>1.7858676835711818</v>
      </c>
      <c r="V1312" s="2">
        <f t="shared" si="1018"/>
        <v>26.265075505198649</v>
      </c>
      <c r="W1312" s="1">
        <f>VLOOKUP(V1312,Graph!$D$3:$M$50,col)</f>
        <v>6.1999999999999998E-3</v>
      </c>
      <c r="X1312" s="1">
        <f>VLOOKUP(V1312,Graph!$D$3:$M$50,col+1)</f>
        <v>5.0000000000000001E-3</v>
      </c>
      <c r="Y1312" s="1">
        <f t="shared" si="989"/>
        <v>5.4000000000000003E-3</v>
      </c>
      <c r="Z1312" s="1">
        <f t="shared" si="1019"/>
        <v>0.64011666666666656</v>
      </c>
      <c r="AA1312" s="2">
        <f t="shared" si="990"/>
        <v>1.3055999999999663</v>
      </c>
      <c r="AB1312" s="1">
        <f t="shared" si="991"/>
        <v>5.3719748418464774E-2</v>
      </c>
      <c r="AC1312" s="1">
        <f t="shared" si="992"/>
        <v>1.0969259563701472</v>
      </c>
      <c r="AD1312" s="1">
        <f t="shared" si="993"/>
        <v>1.0969259561000355</v>
      </c>
      <c r="AE1312" s="1">
        <f t="shared" si="994"/>
        <v>1.0969259560904341</v>
      </c>
      <c r="AF1312" s="1">
        <f t="shared" si="995"/>
        <v>1.096925956090093</v>
      </c>
      <c r="AG1312" s="1">
        <f t="shared" si="996"/>
        <v>0.97733829907682823</v>
      </c>
      <c r="AH1312" s="1">
        <f t="shared" si="997"/>
        <v>1.7858676707440304</v>
      </c>
      <c r="AI1312" s="2">
        <f t="shared" si="1020"/>
        <v>26.265075442314917</v>
      </c>
      <c r="AJ1312" s="1">
        <f>VLOOKUP(AI1312,Graph!$D$3:$M$50,col)</f>
        <v>6.1999999999999998E-3</v>
      </c>
      <c r="AK1312" s="1">
        <f>VLOOKUP(AI1312,Graph!$D$3:$M$50,col+1)</f>
        <v>5.0000000000000001E-3</v>
      </c>
      <c r="AL1312" s="1">
        <f t="shared" si="998"/>
        <v>5.4000000000000003E-3</v>
      </c>
      <c r="AM1312" s="1">
        <f t="shared" si="1021"/>
        <v>0.64011666666666656</v>
      </c>
      <c r="AN1312" s="2">
        <f t="shared" si="999"/>
        <v>1.3055999999999663</v>
      </c>
      <c r="AO1312" s="1">
        <f t="shared" si="1000"/>
        <v>5.3719748418464774E-2</v>
      </c>
      <c r="AP1312" s="1">
        <f t="shared" si="1001"/>
        <v>1.0969259560900806</v>
      </c>
      <c r="AQ1312" s="1">
        <f t="shared" si="1002"/>
        <v>1.0969259560900799</v>
      </c>
      <c r="AR1312" s="1">
        <f t="shared" si="1003"/>
        <v>1.0969259560900799</v>
      </c>
      <c r="AS1312" s="1">
        <f t="shared" si="1004"/>
        <v>1.0969259560900799</v>
      </c>
      <c r="AT1312" s="1">
        <f t="shared" si="1005"/>
        <v>0.97733829907682823</v>
      </c>
      <c r="AU1312" s="1">
        <f t="shared" si="1006"/>
        <v>1.7858676707440091</v>
      </c>
      <c r="AV1312" s="2">
        <f t="shared" si="1007"/>
        <v>1311</v>
      </c>
      <c r="AW1312" s="1">
        <f t="shared" si="1008"/>
        <v>1785.867670744009</v>
      </c>
      <c r="AX1312" s="1">
        <f t="shared" si="1009"/>
        <v>0.97733829907682823</v>
      </c>
      <c r="AY1312" s="1">
        <f t="shared" si="1010"/>
        <v>1.0969259560900799</v>
      </c>
      <c r="AZ1312" s="1">
        <f t="shared" si="1011"/>
        <v>5.4000000000000003E-3</v>
      </c>
      <c r="BA1312" s="1">
        <f t="shared" si="1012"/>
        <v>26.265075442314917</v>
      </c>
    </row>
    <row r="1313" spans="1:53">
      <c r="A1313" s="2">
        <f t="shared" si="977"/>
        <v>1.3119999999999663</v>
      </c>
      <c r="B1313" s="1">
        <f t="shared" si="1015"/>
        <v>1.3889163333332983</v>
      </c>
      <c r="C1313" s="1">
        <f t="shared" si="978"/>
        <v>5.6009605077484023E-2</v>
      </c>
      <c r="D1313" s="1">
        <f t="shared" si="1016"/>
        <v>1.1019137960129401</v>
      </c>
      <c r="E1313" s="1">
        <f t="shared" si="1022"/>
        <v>1.1019863991405421</v>
      </c>
      <c r="F1313" s="1">
        <f t="shared" si="1022"/>
        <v>1.1019891291362596</v>
      </c>
      <c r="G1313" s="1">
        <f t="shared" si="1022"/>
        <v>1.1019892317538693</v>
      </c>
      <c r="H1313" s="1">
        <f t="shared" si="979"/>
        <v>1.8378121153679123</v>
      </c>
      <c r="I1313" s="1">
        <f t="shared" si="1017"/>
        <v>26.517297692321296</v>
      </c>
      <c r="J1313" s="1">
        <f>VLOOKUP($I1313,Graph!$D$3:$M$50,col)</f>
        <v>6.1999999999999998E-3</v>
      </c>
      <c r="K1313" s="1">
        <f>VLOOKUP($I1313,Graph!$D$3:$M$50,col+1)</f>
        <v>5.0000000000000001E-3</v>
      </c>
      <c r="L1313" s="1">
        <f t="shared" si="980"/>
        <v>5.4000000000000003E-3</v>
      </c>
      <c r="M1313" s="1">
        <f t="shared" si="1023"/>
        <v>0.64011666666666656</v>
      </c>
      <c r="N1313" s="1">
        <f t="shared" si="981"/>
        <v>1.3065999999999662</v>
      </c>
      <c r="O1313" s="1">
        <f t="shared" si="982"/>
        <v>5.3721438672470152E-2</v>
      </c>
      <c r="P1313" s="1">
        <f t="shared" si="983"/>
        <v>1.097105206666938</v>
      </c>
      <c r="Q1313" s="1">
        <f t="shared" si="984"/>
        <v>1.0969358929803694</v>
      </c>
      <c r="R1313" s="1">
        <f t="shared" si="985"/>
        <v>1.0969298793307214</v>
      </c>
      <c r="S1313" s="1">
        <f t="shared" si="986"/>
        <v>1.0969296655612812</v>
      </c>
      <c r="T1313" s="1">
        <f t="shared" si="987"/>
        <v>0.97734292061242589</v>
      </c>
      <c r="U1313" s="1">
        <f t="shared" si="988"/>
        <v>1.7879258878916855</v>
      </c>
      <c r="V1313" s="2">
        <f t="shared" si="1018"/>
        <v>26.275161757785245</v>
      </c>
      <c r="W1313" s="1">
        <f>VLOOKUP(V1313,Graph!$D$3:$M$50,col)</f>
        <v>6.1999999999999998E-3</v>
      </c>
      <c r="X1313" s="1">
        <f>VLOOKUP(V1313,Graph!$D$3:$M$50,col+1)</f>
        <v>5.0000000000000001E-3</v>
      </c>
      <c r="Y1313" s="1">
        <f t="shared" si="989"/>
        <v>5.4000000000000003E-3</v>
      </c>
      <c r="Z1313" s="1">
        <f t="shared" si="1019"/>
        <v>0.64011666666666656</v>
      </c>
      <c r="AA1313" s="2">
        <f t="shared" si="990"/>
        <v>1.3065999999999662</v>
      </c>
      <c r="AB1313" s="1">
        <f t="shared" si="991"/>
        <v>5.3721438672470152E-2</v>
      </c>
      <c r="AC1313" s="1">
        <f t="shared" si="992"/>
        <v>1.0969296579621151</v>
      </c>
      <c r="AD1313" s="1">
        <f t="shared" si="993"/>
        <v>1.0969296576919765</v>
      </c>
      <c r="AE1313" s="1">
        <f t="shared" si="994"/>
        <v>1.0969296576823735</v>
      </c>
      <c r="AF1313" s="1">
        <f t="shared" si="995"/>
        <v>1.096929657682032</v>
      </c>
      <c r="AG1313" s="1">
        <f t="shared" si="996"/>
        <v>0.97734292061242589</v>
      </c>
      <c r="AH1313" s="1">
        <f t="shared" si="997"/>
        <v>1.7879258750490081</v>
      </c>
      <c r="AI1313" s="2">
        <f t="shared" si="1020"/>
        <v>26.275161694873717</v>
      </c>
      <c r="AJ1313" s="1">
        <f>VLOOKUP(AI1313,Graph!$D$3:$M$50,col)</f>
        <v>6.1999999999999998E-3</v>
      </c>
      <c r="AK1313" s="1">
        <f>VLOOKUP(AI1313,Graph!$D$3:$M$50,col+1)</f>
        <v>5.0000000000000001E-3</v>
      </c>
      <c r="AL1313" s="1">
        <f t="shared" si="998"/>
        <v>5.4000000000000003E-3</v>
      </c>
      <c r="AM1313" s="1">
        <f t="shared" si="1021"/>
        <v>0.64011666666666656</v>
      </c>
      <c r="AN1313" s="2">
        <f t="shared" si="999"/>
        <v>1.3065999999999662</v>
      </c>
      <c r="AO1313" s="1">
        <f t="shared" si="1000"/>
        <v>5.3721438672470152E-2</v>
      </c>
      <c r="AP1313" s="1">
        <f t="shared" si="1001"/>
        <v>1.0969296576820196</v>
      </c>
      <c r="AQ1313" s="1">
        <f t="shared" si="1002"/>
        <v>1.0969296576820193</v>
      </c>
      <c r="AR1313" s="1">
        <f t="shared" si="1003"/>
        <v>1.0969296576820193</v>
      </c>
      <c r="AS1313" s="1">
        <f t="shared" si="1004"/>
        <v>1.0969296576820193</v>
      </c>
      <c r="AT1313" s="1">
        <f t="shared" si="1005"/>
        <v>0.97734292061242589</v>
      </c>
      <c r="AU1313" s="1">
        <f t="shared" si="1006"/>
        <v>1.7879258750489875</v>
      </c>
      <c r="AV1313" s="2">
        <f t="shared" si="1007"/>
        <v>1312</v>
      </c>
      <c r="AW1313" s="1">
        <f t="shared" si="1008"/>
        <v>1787.9258750489876</v>
      </c>
      <c r="AX1313" s="1">
        <f t="shared" si="1009"/>
        <v>0.97734292061242589</v>
      </c>
      <c r="AY1313" s="1">
        <f t="shared" si="1010"/>
        <v>1.0969296576820193</v>
      </c>
      <c r="AZ1313" s="1">
        <f t="shared" si="1011"/>
        <v>5.4000000000000003E-3</v>
      </c>
      <c r="BA1313" s="1">
        <f t="shared" si="1012"/>
        <v>26.275161694873717</v>
      </c>
    </row>
    <row r="1314" spans="1:53">
      <c r="A1314" s="2">
        <f t="shared" si="977"/>
        <v>1.3129999999999662</v>
      </c>
      <c r="B1314" s="1">
        <f t="shared" si="1015"/>
        <v>1.3899574999999651</v>
      </c>
      <c r="C1314" s="1">
        <f t="shared" si="978"/>
        <v>5.6011012105722693E-2</v>
      </c>
      <c r="D1314" s="1">
        <f t="shared" si="1016"/>
        <v>1.1019168147333382</v>
      </c>
      <c r="E1314" s="1">
        <f t="shared" si="1022"/>
        <v>1.1019895358762282</v>
      </c>
      <c r="F1314" s="1">
        <f t="shared" si="1022"/>
        <v>1.1019922704036118</v>
      </c>
      <c r="G1314" s="1">
        <f t="shared" si="1022"/>
        <v>1.1019923731950438</v>
      </c>
      <c r="H1314" s="1">
        <f t="shared" si="979"/>
        <v>1.8399189178767867</v>
      </c>
      <c r="I1314" s="1">
        <f t="shared" si="1017"/>
        <v>26.527426652105412</v>
      </c>
      <c r="J1314" s="1">
        <f>VLOOKUP($I1314,Graph!$D$3:$M$50,col)</f>
        <v>6.1999999999999998E-3</v>
      </c>
      <c r="K1314" s="1">
        <f>VLOOKUP($I1314,Graph!$D$3:$M$50,col+1)</f>
        <v>5.0000000000000001E-3</v>
      </c>
      <c r="L1314" s="1">
        <f t="shared" si="980"/>
        <v>5.4000000000000003E-3</v>
      </c>
      <c r="M1314" s="1">
        <f t="shared" si="1023"/>
        <v>0.64011666666666656</v>
      </c>
      <c r="N1314" s="1">
        <f t="shared" si="981"/>
        <v>1.3075999999999661</v>
      </c>
      <c r="O1314" s="1">
        <f t="shared" si="982"/>
        <v>5.3723126420790933E-2</v>
      </c>
      <c r="P1314" s="1">
        <f t="shared" si="983"/>
        <v>1.0971088915546876</v>
      </c>
      <c r="Q1314" s="1">
        <f t="shared" si="984"/>
        <v>1.0969395889976292</v>
      </c>
      <c r="R1314" s="1">
        <f t="shared" si="985"/>
        <v>1.0969335754918161</v>
      </c>
      <c r="S1314" s="1">
        <f t="shared" si="986"/>
        <v>1.0969333617185686</v>
      </c>
      <c r="T1314" s="1">
        <f t="shared" si="987"/>
        <v>0.9773475351156331</v>
      </c>
      <c r="U1314" s="1">
        <f t="shared" si="988"/>
        <v>1.7899848826584557</v>
      </c>
      <c r="V1314" s="2">
        <f t="shared" si="1018"/>
        <v>26.285244141821256</v>
      </c>
      <c r="W1314" s="1">
        <f>VLOOKUP(V1314,Graph!$D$3:$M$50,col)</f>
        <v>6.1999999999999998E-3</v>
      </c>
      <c r="X1314" s="1">
        <f>VLOOKUP(V1314,Graph!$D$3:$M$50,col+1)</f>
        <v>5.0000000000000001E-3</v>
      </c>
      <c r="Y1314" s="1">
        <f t="shared" si="989"/>
        <v>5.4000000000000003E-3</v>
      </c>
      <c r="Z1314" s="1">
        <f t="shared" si="1019"/>
        <v>0.64011666666666656</v>
      </c>
      <c r="AA1314" s="2">
        <f t="shared" si="990"/>
        <v>1.3075999999999661</v>
      </c>
      <c r="AB1314" s="1">
        <f t="shared" si="991"/>
        <v>5.3723126420790933E-2</v>
      </c>
      <c r="AC1314" s="1">
        <f t="shared" si="992"/>
        <v>1.0969333541189503</v>
      </c>
      <c r="AD1314" s="1">
        <f t="shared" si="993"/>
        <v>1.0969333538487842</v>
      </c>
      <c r="AE1314" s="1">
        <f t="shared" si="994"/>
        <v>1.0969333538391799</v>
      </c>
      <c r="AF1314" s="1">
        <f t="shared" si="995"/>
        <v>1.0969333538388382</v>
      </c>
      <c r="AG1314" s="1">
        <f t="shared" si="996"/>
        <v>0.9773475351156331</v>
      </c>
      <c r="AH1314" s="1">
        <f t="shared" si="997"/>
        <v>1.789984869800247</v>
      </c>
      <c r="AI1314" s="2">
        <f t="shared" si="1020"/>
        <v>26.285244078881959</v>
      </c>
      <c r="AJ1314" s="1">
        <f>VLOOKUP(AI1314,Graph!$D$3:$M$50,col)</f>
        <v>6.1999999999999998E-3</v>
      </c>
      <c r="AK1314" s="1">
        <f>VLOOKUP(AI1314,Graph!$D$3:$M$50,col+1)</f>
        <v>5.0000000000000001E-3</v>
      </c>
      <c r="AL1314" s="1">
        <f t="shared" si="998"/>
        <v>5.4000000000000003E-3</v>
      </c>
      <c r="AM1314" s="1">
        <f t="shared" si="1021"/>
        <v>0.64011666666666656</v>
      </c>
      <c r="AN1314" s="2">
        <f t="shared" si="999"/>
        <v>1.3075999999999661</v>
      </c>
      <c r="AO1314" s="1">
        <f t="shared" si="1000"/>
        <v>5.3723126420790933E-2</v>
      </c>
      <c r="AP1314" s="1">
        <f t="shared" si="1001"/>
        <v>1.0969333538388264</v>
      </c>
      <c r="AQ1314" s="1">
        <f t="shared" si="1002"/>
        <v>1.0969333538388257</v>
      </c>
      <c r="AR1314" s="1">
        <f t="shared" si="1003"/>
        <v>1.0969333538388257</v>
      </c>
      <c r="AS1314" s="1">
        <f t="shared" si="1004"/>
        <v>1.0969333538388257</v>
      </c>
      <c r="AT1314" s="1">
        <f t="shared" si="1005"/>
        <v>0.9773475351156331</v>
      </c>
      <c r="AU1314" s="1">
        <f t="shared" si="1006"/>
        <v>1.7899848698002265</v>
      </c>
      <c r="AV1314" s="2">
        <f t="shared" si="1007"/>
        <v>1313</v>
      </c>
      <c r="AW1314" s="1">
        <f t="shared" si="1008"/>
        <v>1789.9848698002265</v>
      </c>
      <c r="AX1314" s="1">
        <f t="shared" si="1009"/>
        <v>0.9773475351156331</v>
      </c>
      <c r="AY1314" s="1">
        <f t="shared" si="1010"/>
        <v>1.0969333538388257</v>
      </c>
      <c r="AZ1314" s="1">
        <f t="shared" si="1011"/>
        <v>5.4000000000000003E-3</v>
      </c>
      <c r="BA1314" s="1">
        <f t="shared" si="1012"/>
        <v>26.285244078881959</v>
      </c>
    </row>
    <row r="1315" spans="1:53">
      <c r="A1315" s="2">
        <f t="shared" si="977"/>
        <v>1.3139999999999661</v>
      </c>
      <c r="B1315" s="1">
        <f t="shared" si="1015"/>
        <v>1.3909986666666316</v>
      </c>
      <c r="C1315" s="1">
        <f t="shared" si="978"/>
        <v>5.6012417045264905E-2</v>
      </c>
      <c r="D1315" s="1">
        <f t="shared" si="1016"/>
        <v>1.1019198289972796</v>
      </c>
      <c r="E1315" s="1">
        <f t="shared" si="1022"/>
        <v>1.1019926679922505</v>
      </c>
      <c r="F1315" s="1">
        <f t="shared" si="1022"/>
        <v>1.1019954070453308</v>
      </c>
      <c r="G1315" s="1">
        <f t="shared" si="1022"/>
        <v>1.1019955100103671</v>
      </c>
      <c r="H1315" s="1">
        <f t="shared" si="979"/>
        <v>1.8420265250806676</v>
      </c>
      <c r="I1315" s="1">
        <f t="shared" si="1017"/>
        <v>26.537551747053048</v>
      </c>
      <c r="J1315" s="1">
        <f>VLOOKUP($I1315,Graph!$D$3:$M$50,col)</f>
        <v>6.1999999999999998E-3</v>
      </c>
      <c r="K1315" s="1">
        <f>VLOOKUP($I1315,Graph!$D$3:$M$50,col+1)</f>
        <v>5.0000000000000001E-3</v>
      </c>
      <c r="L1315" s="1">
        <f t="shared" si="980"/>
        <v>5.4000000000000003E-3</v>
      </c>
      <c r="M1315" s="1">
        <f t="shared" si="1023"/>
        <v>0.64011666666666656</v>
      </c>
      <c r="N1315" s="1">
        <f t="shared" si="981"/>
        <v>1.308599999999966</v>
      </c>
      <c r="O1315" s="1">
        <f t="shared" si="982"/>
        <v>5.3724811668994212E-2</v>
      </c>
      <c r="P1315" s="1">
        <f t="shared" si="983"/>
        <v>1.0971125710335441</v>
      </c>
      <c r="Q1315" s="1">
        <f t="shared" si="984"/>
        <v>1.0969432795918101</v>
      </c>
      <c r="R1315" s="1">
        <f t="shared" si="985"/>
        <v>1.0969372662297285</v>
      </c>
      <c r="S1315" s="1">
        <f t="shared" si="986"/>
        <v>1.0969370524526838</v>
      </c>
      <c r="T1315" s="1">
        <f t="shared" si="987"/>
        <v>0.97735214260248948</v>
      </c>
      <c r="U1315" s="1">
        <f t="shared" si="988"/>
        <v>1.7920446675680546</v>
      </c>
      <c r="V1315" s="2">
        <f t="shared" si="1018"/>
        <v>26.295322661752724</v>
      </c>
      <c r="W1315" s="1">
        <f>VLOOKUP(V1315,Graph!$D$3:$M$50,col)</f>
        <v>6.1999999999999998E-3</v>
      </c>
      <c r="X1315" s="1">
        <f>VLOOKUP(V1315,Graph!$D$3:$M$50,col+1)</f>
        <v>5.0000000000000001E-3</v>
      </c>
      <c r="Y1315" s="1">
        <f t="shared" si="989"/>
        <v>5.4000000000000003E-3</v>
      </c>
      <c r="Z1315" s="1">
        <f t="shared" si="1019"/>
        <v>0.64011666666666656</v>
      </c>
      <c r="AA1315" s="2">
        <f t="shared" si="990"/>
        <v>1.308599999999966</v>
      </c>
      <c r="AB1315" s="1">
        <f t="shared" si="991"/>
        <v>5.3724811668994212E-2</v>
      </c>
      <c r="AC1315" s="1">
        <f t="shared" si="992"/>
        <v>1.0969370448526135</v>
      </c>
      <c r="AD1315" s="1">
        <f t="shared" si="993"/>
        <v>1.09693704458242</v>
      </c>
      <c r="AE1315" s="1">
        <f t="shared" si="994"/>
        <v>1.0969370445728144</v>
      </c>
      <c r="AF1315" s="1">
        <f t="shared" si="995"/>
        <v>1.0969370445724727</v>
      </c>
      <c r="AG1315" s="1">
        <f t="shared" si="996"/>
        <v>0.97735214260248948</v>
      </c>
      <c r="AH1315" s="1">
        <f t="shared" si="997"/>
        <v>1.7920446546943072</v>
      </c>
      <c r="AI1315" s="2">
        <f t="shared" si="1020"/>
        <v>26.29532259878567</v>
      </c>
      <c r="AJ1315" s="1">
        <f>VLOOKUP(AI1315,Graph!$D$3:$M$50,col)</f>
        <v>6.1999999999999998E-3</v>
      </c>
      <c r="AK1315" s="1">
        <f>VLOOKUP(AI1315,Graph!$D$3:$M$50,col+1)</f>
        <v>5.0000000000000001E-3</v>
      </c>
      <c r="AL1315" s="1">
        <f t="shared" si="998"/>
        <v>5.4000000000000003E-3</v>
      </c>
      <c r="AM1315" s="1">
        <f t="shared" si="1021"/>
        <v>0.64011666666666656</v>
      </c>
      <c r="AN1315" s="2">
        <f t="shared" si="999"/>
        <v>1.308599999999966</v>
      </c>
      <c r="AO1315" s="1">
        <f t="shared" si="1000"/>
        <v>5.3724811668994212E-2</v>
      </c>
      <c r="AP1315" s="1">
        <f t="shared" si="1001"/>
        <v>1.0969370445724609</v>
      </c>
      <c r="AQ1315" s="1">
        <f t="shared" si="1002"/>
        <v>1.0969370445724602</v>
      </c>
      <c r="AR1315" s="1">
        <f t="shared" si="1003"/>
        <v>1.0969370445724602</v>
      </c>
      <c r="AS1315" s="1">
        <f t="shared" si="1004"/>
        <v>1.0969370445724602</v>
      </c>
      <c r="AT1315" s="1">
        <f t="shared" si="1005"/>
        <v>0.97735214260248948</v>
      </c>
      <c r="AU1315" s="1">
        <f t="shared" si="1006"/>
        <v>1.7920446546942868</v>
      </c>
      <c r="AV1315" s="2">
        <f t="shared" si="1007"/>
        <v>1314</v>
      </c>
      <c r="AW1315" s="1">
        <f t="shared" si="1008"/>
        <v>1792.0446546942867</v>
      </c>
      <c r="AX1315" s="1">
        <f t="shared" si="1009"/>
        <v>0.97735214260248948</v>
      </c>
      <c r="AY1315" s="1">
        <f t="shared" si="1010"/>
        <v>1.0969370445724602</v>
      </c>
      <c r="AZ1315" s="1">
        <f t="shared" si="1011"/>
        <v>5.4000000000000003E-3</v>
      </c>
      <c r="BA1315" s="1">
        <f t="shared" si="1012"/>
        <v>26.29532259878567</v>
      </c>
    </row>
    <row r="1316" spans="1:53">
      <c r="A1316" s="2">
        <f t="shared" si="977"/>
        <v>1.314999999999966</v>
      </c>
      <c r="B1316" s="1">
        <f t="shared" si="1015"/>
        <v>1.3920398333332982</v>
      </c>
      <c r="C1316" s="1">
        <f t="shared" si="978"/>
        <v>5.6013819900757801E-2</v>
      </c>
      <c r="D1316" s="1">
        <f t="shared" si="1016"/>
        <v>1.1019228388146249</v>
      </c>
      <c r="E1316" s="1">
        <f t="shared" si="1022"/>
        <v>1.1019957954988067</v>
      </c>
      <c r="F1316" s="1">
        <f t="shared" si="1022"/>
        <v>1.1019985390716245</v>
      </c>
      <c r="G1316" s="1">
        <f t="shared" si="1022"/>
        <v>1.1019986422100478</v>
      </c>
      <c r="H1316" s="1">
        <f t="shared" si="979"/>
        <v>1.8441349366723565</v>
      </c>
      <c r="I1316" s="1">
        <f t="shared" si="1017"/>
        <v>26.547672981583531</v>
      </c>
      <c r="J1316" s="1">
        <f>VLOOKUP($I1316,Graph!$D$3:$M$50,col)</f>
        <v>6.1999999999999998E-3</v>
      </c>
      <c r="K1316" s="1">
        <f>VLOOKUP($I1316,Graph!$D$3:$M$50,col+1)</f>
        <v>5.0000000000000001E-3</v>
      </c>
      <c r="L1316" s="1">
        <f t="shared" si="980"/>
        <v>5.4000000000000003E-3</v>
      </c>
      <c r="M1316" s="1">
        <f t="shared" si="1023"/>
        <v>0.64011666666666656</v>
      </c>
      <c r="N1316" s="1">
        <f t="shared" si="981"/>
        <v>1.3095999999999659</v>
      </c>
      <c r="O1316" s="1">
        <f t="shared" si="982"/>
        <v>5.3726494422630423E-2</v>
      </c>
      <c r="P1316" s="1">
        <f t="shared" si="983"/>
        <v>1.0971162451154064</v>
      </c>
      <c r="Q1316" s="1">
        <f t="shared" si="984"/>
        <v>1.0969469647748382</v>
      </c>
      <c r="R1316" s="1">
        <f t="shared" si="985"/>
        <v>1.0969409515563842</v>
      </c>
      <c r="S1316" s="1">
        <f t="shared" si="986"/>
        <v>1.096940737775552</v>
      </c>
      <c r="T1316" s="1">
        <f t="shared" si="987"/>
        <v>0.9773567430889849</v>
      </c>
      <c r="U1316" s="1">
        <f t="shared" si="988"/>
        <v>1.7941052423173884</v>
      </c>
      <c r="V1316" s="2">
        <f t="shared" si="1018"/>
        <v>26.305397322017161</v>
      </c>
      <c r="W1316" s="1">
        <f>VLOOKUP(V1316,Graph!$D$3:$M$50,col)</f>
        <v>6.1999999999999998E-3</v>
      </c>
      <c r="X1316" s="1">
        <f>VLOOKUP(V1316,Graph!$D$3:$M$50,col+1)</f>
        <v>5.0000000000000001E-3</v>
      </c>
      <c r="Y1316" s="1">
        <f t="shared" si="989"/>
        <v>5.4000000000000003E-3</v>
      </c>
      <c r="Z1316" s="1">
        <f t="shared" si="1019"/>
        <v>0.64011666666666656</v>
      </c>
      <c r="AA1316" s="2">
        <f t="shared" si="990"/>
        <v>1.3095999999999659</v>
      </c>
      <c r="AB1316" s="1">
        <f t="shared" si="991"/>
        <v>5.3726494422630423E-2</v>
      </c>
      <c r="AC1316" s="1">
        <f t="shared" si="992"/>
        <v>1.0969407301750305</v>
      </c>
      <c r="AD1316" s="1">
        <f t="shared" si="993"/>
        <v>1.09694072990481</v>
      </c>
      <c r="AE1316" s="1">
        <f t="shared" si="994"/>
        <v>1.0969407298952027</v>
      </c>
      <c r="AF1316" s="1">
        <f t="shared" si="995"/>
        <v>1.0969407298948612</v>
      </c>
      <c r="AG1316" s="1">
        <f t="shared" si="996"/>
        <v>0.9773567430889849</v>
      </c>
      <c r="AH1316" s="1">
        <f t="shared" si="997"/>
        <v>1.7941052294280972</v>
      </c>
      <c r="AI1316" s="2">
        <f t="shared" si="1020"/>
        <v>26.305397259022346</v>
      </c>
      <c r="AJ1316" s="1">
        <f>VLOOKUP(AI1316,Graph!$D$3:$M$50,col)</f>
        <v>6.1999999999999998E-3</v>
      </c>
      <c r="AK1316" s="1">
        <f>VLOOKUP(AI1316,Graph!$D$3:$M$50,col+1)</f>
        <v>5.0000000000000001E-3</v>
      </c>
      <c r="AL1316" s="1">
        <f t="shared" si="998"/>
        <v>5.4000000000000003E-3</v>
      </c>
      <c r="AM1316" s="1">
        <f t="shared" si="1021"/>
        <v>0.64011666666666656</v>
      </c>
      <c r="AN1316" s="2">
        <f t="shared" si="999"/>
        <v>1.3095999999999659</v>
      </c>
      <c r="AO1316" s="1">
        <f t="shared" si="1000"/>
        <v>5.3726494422630423E-2</v>
      </c>
      <c r="AP1316" s="1">
        <f t="shared" si="1001"/>
        <v>1.0969407298948493</v>
      </c>
      <c r="AQ1316" s="1">
        <f t="shared" si="1002"/>
        <v>1.0969407298948488</v>
      </c>
      <c r="AR1316" s="1">
        <f t="shared" si="1003"/>
        <v>1.0969407298948486</v>
      </c>
      <c r="AS1316" s="1">
        <f t="shared" si="1004"/>
        <v>1.0969407298948488</v>
      </c>
      <c r="AT1316" s="1">
        <f t="shared" si="1005"/>
        <v>0.9773567430889849</v>
      </c>
      <c r="AU1316" s="1">
        <f t="shared" si="1006"/>
        <v>1.7941052294280766</v>
      </c>
      <c r="AV1316" s="2">
        <f t="shared" si="1007"/>
        <v>1315</v>
      </c>
      <c r="AW1316" s="1">
        <f t="shared" si="1008"/>
        <v>1794.1052294280767</v>
      </c>
      <c r="AX1316" s="1">
        <f t="shared" si="1009"/>
        <v>0.9773567430889849</v>
      </c>
      <c r="AY1316" s="1">
        <f t="shared" si="1010"/>
        <v>1.0969407298948488</v>
      </c>
      <c r="AZ1316" s="1">
        <f t="shared" si="1011"/>
        <v>5.4000000000000003E-3</v>
      </c>
      <c r="BA1316" s="1">
        <f t="shared" si="1012"/>
        <v>26.305397259022346</v>
      </c>
    </row>
    <row r="1317" spans="1:53">
      <c r="A1317" s="2">
        <f t="shared" si="977"/>
        <v>1.3159999999999659</v>
      </c>
      <c r="B1317" s="1">
        <f t="shared" si="1015"/>
        <v>1.3930809999999647</v>
      </c>
      <c r="C1317" s="1">
        <f t="shared" si="978"/>
        <v>5.6015220676834745E-2</v>
      </c>
      <c r="D1317" s="1">
        <f t="shared" si="1016"/>
        <v>1.1019258441952053</v>
      </c>
      <c r="E1317" s="1">
        <f t="shared" si="1022"/>
        <v>1.1019989184060641</v>
      </c>
      <c r="F1317" s="1">
        <f t="shared" si="1022"/>
        <v>1.1020016664926735</v>
      </c>
      <c r="G1317" s="1">
        <f t="shared" si="1022"/>
        <v>1.1020017698042663</v>
      </c>
      <c r="H1317" s="1">
        <f t="shared" si="979"/>
        <v>1.8462441523450084</v>
      </c>
      <c r="I1317" s="1">
        <f t="shared" si="1017"/>
        <v>26.557790360107827</v>
      </c>
      <c r="J1317" s="1">
        <f>VLOOKUP($I1317,Graph!$D$3:$M$50,col)</f>
        <v>6.1999999999999998E-3</v>
      </c>
      <c r="K1317" s="1">
        <f>VLOOKUP($I1317,Graph!$D$3:$M$50,col+1)</f>
        <v>5.0000000000000001E-3</v>
      </c>
      <c r="L1317" s="1">
        <f t="shared" si="980"/>
        <v>5.4000000000000003E-3</v>
      </c>
      <c r="M1317" s="1">
        <f t="shared" si="1023"/>
        <v>0.64011666666666656</v>
      </c>
      <c r="N1317" s="1">
        <f t="shared" si="981"/>
        <v>1.3105999999999658</v>
      </c>
      <c r="O1317" s="1">
        <f t="shared" si="982"/>
        <v>5.3728174687233773E-2</v>
      </c>
      <c r="P1317" s="1">
        <f t="shared" si="983"/>
        <v>1.0971199138121395</v>
      </c>
      <c r="Q1317" s="1">
        <f t="shared" si="984"/>
        <v>1.0969506445586044</v>
      </c>
      <c r="R1317" s="1">
        <f t="shared" si="985"/>
        <v>1.0969446314836748</v>
      </c>
      <c r="S1317" s="1">
        <f t="shared" si="986"/>
        <v>1.0969444176990641</v>
      </c>
      <c r="T1317" s="1">
        <f t="shared" si="987"/>
        <v>0.97736133659106139</v>
      </c>
      <c r="U1317" s="1">
        <f t="shared" si="988"/>
        <v>1.7961666066037139</v>
      </c>
      <c r="V1317" s="2">
        <f t="shared" si="1018"/>
        <v>26.315468127043587</v>
      </c>
      <c r="W1317" s="1">
        <f>VLOOKUP(V1317,Graph!$D$3:$M$50,col)</f>
        <v>6.1999999999999998E-3</v>
      </c>
      <c r="X1317" s="1">
        <f>VLOOKUP(V1317,Graph!$D$3:$M$50,col+1)</f>
        <v>5.0000000000000001E-3</v>
      </c>
      <c r="Y1317" s="1">
        <f t="shared" si="989"/>
        <v>5.4000000000000003E-3</v>
      </c>
      <c r="Z1317" s="1">
        <f t="shared" si="1019"/>
        <v>0.64011666666666656</v>
      </c>
      <c r="AA1317" s="2">
        <f t="shared" si="990"/>
        <v>1.3105999999999658</v>
      </c>
      <c r="AB1317" s="1">
        <f t="shared" si="991"/>
        <v>5.3728174687233773E-2</v>
      </c>
      <c r="AC1317" s="1">
        <f t="shared" si="992"/>
        <v>1.0969444100980927</v>
      </c>
      <c r="AD1317" s="1">
        <f t="shared" si="993"/>
        <v>1.0969444098278449</v>
      </c>
      <c r="AE1317" s="1">
        <f t="shared" si="994"/>
        <v>1.0969444098182366</v>
      </c>
      <c r="AF1317" s="1">
        <f t="shared" si="995"/>
        <v>1.0969444098178949</v>
      </c>
      <c r="AG1317" s="1">
        <f t="shared" si="996"/>
        <v>0.97736133659106139</v>
      </c>
      <c r="AH1317" s="1">
        <f t="shared" si="997"/>
        <v>1.7961665936988729</v>
      </c>
      <c r="AI1317" s="2">
        <f t="shared" si="1020"/>
        <v>26.315468064021044</v>
      </c>
      <c r="AJ1317" s="1">
        <f>VLOOKUP(AI1317,Graph!$D$3:$M$50,col)</f>
        <v>6.1999999999999998E-3</v>
      </c>
      <c r="AK1317" s="1">
        <f>VLOOKUP(AI1317,Graph!$D$3:$M$50,col+1)</f>
        <v>5.0000000000000001E-3</v>
      </c>
      <c r="AL1317" s="1">
        <f t="shared" si="998"/>
        <v>5.4000000000000003E-3</v>
      </c>
      <c r="AM1317" s="1">
        <f t="shared" si="1021"/>
        <v>0.64011666666666656</v>
      </c>
      <c r="AN1317" s="2">
        <f t="shared" si="999"/>
        <v>1.3105999999999658</v>
      </c>
      <c r="AO1317" s="1">
        <f t="shared" si="1000"/>
        <v>5.3728174687233773E-2</v>
      </c>
      <c r="AP1317" s="1">
        <f t="shared" si="1001"/>
        <v>1.0969444098178827</v>
      </c>
      <c r="AQ1317" s="1">
        <f t="shared" si="1002"/>
        <v>1.0969444098178824</v>
      </c>
      <c r="AR1317" s="1">
        <f t="shared" si="1003"/>
        <v>1.0969444098178822</v>
      </c>
      <c r="AS1317" s="1">
        <f t="shared" si="1004"/>
        <v>1.0969444098178822</v>
      </c>
      <c r="AT1317" s="1">
        <f t="shared" si="1005"/>
        <v>0.97736133659106139</v>
      </c>
      <c r="AU1317" s="1">
        <f t="shared" si="1006"/>
        <v>1.7961665936988522</v>
      </c>
      <c r="AV1317" s="2">
        <f t="shared" si="1007"/>
        <v>1316</v>
      </c>
      <c r="AW1317" s="1">
        <f t="shared" si="1008"/>
        <v>1796.1665936988522</v>
      </c>
      <c r="AX1317" s="1">
        <f t="shared" si="1009"/>
        <v>0.97736133659106139</v>
      </c>
      <c r="AY1317" s="1">
        <f t="shared" si="1010"/>
        <v>1.0969444098178822</v>
      </c>
      <c r="AZ1317" s="1">
        <f t="shared" si="1011"/>
        <v>5.4000000000000003E-3</v>
      </c>
      <c r="BA1317" s="1">
        <f t="shared" si="1012"/>
        <v>26.315468064021044</v>
      </c>
    </row>
    <row r="1318" spans="1:53">
      <c r="A1318" s="2">
        <f t="shared" si="977"/>
        <v>1.3169999999999658</v>
      </c>
      <c r="B1318" s="1">
        <f t="shared" si="1015"/>
        <v>1.3941221666666312</v>
      </c>
      <c r="C1318" s="1">
        <f t="shared" si="978"/>
        <v>5.6016619378115341E-2</v>
      </c>
      <c r="D1318" s="1">
        <f t="shared" si="1016"/>
        <v>1.1019288451488236</v>
      </c>
      <c r="E1318" s="1">
        <f t="shared" si="1022"/>
        <v>1.1020020367241601</v>
      </c>
      <c r="F1318" s="1">
        <f t="shared" si="1022"/>
        <v>1.1020047893186256</v>
      </c>
      <c r="G1318" s="1">
        <f t="shared" si="1022"/>
        <v>1.1020048928031712</v>
      </c>
      <c r="H1318" s="1">
        <f t="shared" si="979"/>
        <v>1.848354171792127</v>
      </c>
      <c r="I1318" s="1">
        <f t="shared" si="1017"/>
        <v>26.567903887028461</v>
      </c>
      <c r="J1318" s="1">
        <f>VLOOKUP($I1318,Graph!$D$3:$M$50,col)</f>
        <v>6.1999999999999998E-3</v>
      </c>
      <c r="K1318" s="1">
        <f>VLOOKUP($I1318,Graph!$D$3:$M$50,col+1)</f>
        <v>5.0000000000000001E-3</v>
      </c>
      <c r="L1318" s="1">
        <f t="shared" si="980"/>
        <v>5.4000000000000003E-3</v>
      </c>
      <c r="M1318" s="1">
        <f t="shared" si="1023"/>
        <v>0.64011666666666656</v>
      </c>
      <c r="N1318" s="1">
        <f t="shared" si="981"/>
        <v>1.3115999999999657</v>
      </c>
      <c r="O1318" s="1">
        <f t="shared" si="982"/>
        <v>5.3729852468321959E-2</v>
      </c>
      <c r="P1318" s="1">
        <f t="shared" si="983"/>
        <v>1.097123577135573</v>
      </c>
      <c r="Q1318" s="1">
        <f t="shared" si="984"/>
        <v>1.0969543189549644</v>
      </c>
      <c r="R1318" s="1">
        <f t="shared" si="985"/>
        <v>1.0969483060234553</v>
      </c>
      <c r="S1318" s="1">
        <f t="shared" si="986"/>
        <v>1.0969480922350767</v>
      </c>
      <c r="T1318" s="1">
        <f t="shared" si="987"/>
        <v>0.97736592312461223</v>
      </c>
      <c r="U1318" s="1">
        <f t="shared" si="988"/>
        <v>1.7982287601246367</v>
      </c>
      <c r="V1318" s="2">
        <f t="shared" si="1018"/>
        <v>26.325535081252571</v>
      </c>
      <c r="W1318" s="1">
        <f>VLOOKUP(V1318,Graph!$D$3:$M$50,col)</f>
        <v>6.1999999999999998E-3</v>
      </c>
      <c r="X1318" s="1">
        <f>VLOOKUP(V1318,Graph!$D$3:$M$50,col+1)</f>
        <v>5.0000000000000001E-3</v>
      </c>
      <c r="Y1318" s="1">
        <f t="shared" si="989"/>
        <v>5.4000000000000003E-3</v>
      </c>
      <c r="Z1318" s="1">
        <f t="shared" si="1019"/>
        <v>0.64011666666666656</v>
      </c>
      <c r="AA1318" s="2">
        <f t="shared" si="990"/>
        <v>1.3115999999999657</v>
      </c>
      <c r="AB1318" s="1">
        <f t="shared" si="991"/>
        <v>5.3729852468321959E-2</v>
      </c>
      <c r="AC1318" s="1">
        <f t="shared" si="992"/>
        <v>1.0969480846336557</v>
      </c>
      <c r="AD1318" s="1">
        <f t="shared" si="993"/>
        <v>1.096948084363381</v>
      </c>
      <c r="AE1318" s="1">
        <f t="shared" si="994"/>
        <v>1.0969480843537711</v>
      </c>
      <c r="AF1318" s="1">
        <f t="shared" si="995"/>
        <v>1.0969480843534294</v>
      </c>
      <c r="AG1318" s="1">
        <f t="shared" si="996"/>
        <v>0.97736592312461223</v>
      </c>
      <c r="AH1318" s="1">
        <f t="shared" si="997"/>
        <v>1.7982287472042398</v>
      </c>
      <c r="AI1318" s="2">
        <f t="shared" si="1020"/>
        <v>26.325535018202316</v>
      </c>
      <c r="AJ1318" s="1">
        <f>VLOOKUP(AI1318,Graph!$D$3:$M$50,col)</f>
        <v>6.1999999999999998E-3</v>
      </c>
      <c r="AK1318" s="1">
        <f>VLOOKUP(AI1318,Graph!$D$3:$M$50,col+1)</f>
        <v>5.0000000000000001E-3</v>
      </c>
      <c r="AL1318" s="1">
        <f t="shared" si="998"/>
        <v>5.4000000000000003E-3</v>
      </c>
      <c r="AM1318" s="1">
        <f t="shared" si="1021"/>
        <v>0.64011666666666656</v>
      </c>
      <c r="AN1318" s="2">
        <f t="shared" si="999"/>
        <v>1.3115999999999657</v>
      </c>
      <c r="AO1318" s="1">
        <f t="shared" si="1000"/>
        <v>5.3729852468321959E-2</v>
      </c>
      <c r="AP1318" s="1">
        <f t="shared" si="1001"/>
        <v>1.0969480843534172</v>
      </c>
      <c r="AQ1318" s="1">
        <f t="shared" si="1002"/>
        <v>1.0969480843534172</v>
      </c>
      <c r="AR1318" s="1">
        <f t="shared" si="1003"/>
        <v>1.0969480843534172</v>
      </c>
      <c r="AS1318" s="1">
        <f t="shared" si="1004"/>
        <v>1.0969480843534172</v>
      </c>
      <c r="AT1318" s="1">
        <f t="shared" si="1005"/>
        <v>0.97736592312461223</v>
      </c>
      <c r="AU1318" s="1">
        <f t="shared" si="1006"/>
        <v>1.7982287472042198</v>
      </c>
      <c r="AV1318" s="2">
        <f t="shared" si="1007"/>
        <v>1317</v>
      </c>
      <c r="AW1318" s="1">
        <f t="shared" si="1008"/>
        <v>1798.2287472042199</v>
      </c>
      <c r="AX1318" s="1">
        <f t="shared" si="1009"/>
        <v>0.97736592312461223</v>
      </c>
      <c r="AY1318" s="1">
        <f t="shared" si="1010"/>
        <v>1.0969480843534172</v>
      </c>
      <c r="AZ1318" s="1">
        <f t="shared" si="1011"/>
        <v>5.4000000000000003E-3</v>
      </c>
      <c r="BA1318" s="1">
        <f t="shared" si="1012"/>
        <v>26.325535018202316</v>
      </c>
    </row>
    <row r="1319" spans="1:53">
      <c r="A1319" s="2">
        <f t="shared" si="977"/>
        <v>1.3179999999999656</v>
      </c>
      <c r="B1319" s="1">
        <f t="shared" si="1015"/>
        <v>1.3951633333332978</v>
      </c>
      <c r="C1319" s="1">
        <f t="shared" si="978"/>
        <v>5.6018016009205605E-2</v>
      </c>
      <c r="D1319" s="1">
        <f t="shared" si="1016"/>
        <v>1.1019318416852528</v>
      </c>
      <c r="E1319" s="1">
        <f t="shared" si="1022"/>
        <v>1.102005150463202</v>
      </c>
      <c r="F1319" s="1">
        <f t="shared" si="1022"/>
        <v>1.1020079075596003</v>
      </c>
      <c r="G1319" s="1">
        <f t="shared" si="1022"/>
        <v>1.1020080112168826</v>
      </c>
      <c r="H1319" s="1">
        <f t="shared" si="979"/>
        <v>1.8504649947075693</v>
      </c>
      <c r="I1319" s="1">
        <f t="shared" si="1017"/>
        <v>26.578013566739635</v>
      </c>
      <c r="J1319" s="1">
        <f>VLOOKUP($I1319,Graph!$D$3:$M$50,col)</f>
        <v>6.1999999999999998E-3</v>
      </c>
      <c r="K1319" s="1">
        <f>VLOOKUP($I1319,Graph!$D$3:$M$50,col+1)</f>
        <v>5.0000000000000001E-3</v>
      </c>
      <c r="L1319" s="1">
        <f t="shared" si="980"/>
        <v>5.4000000000000003E-3</v>
      </c>
      <c r="M1319" s="1">
        <f t="shared" si="1023"/>
        <v>0.64011666666666656</v>
      </c>
      <c r="N1319" s="1">
        <f t="shared" si="981"/>
        <v>1.3125999999999656</v>
      </c>
      <c r="O1319" s="1">
        <f t="shared" si="982"/>
        <v>5.3731527771396427E-2</v>
      </c>
      <c r="P1319" s="1">
        <f t="shared" si="983"/>
        <v>1.0971272350975017</v>
      </c>
      <c r="Q1319" s="1">
        <f t="shared" si="984"/>
        <v>1.0969579879757403</v>
      </c>
      <c r="R1319" s="1">
        <f t="shared" si="985"/>
        <v>1.0969519751875483</v>
      </c>
      <c r="S1319" s="1">
        <f t="shared" si="986"/>
        <v>1.0969517613954105</v>
      </c>
      <c r="T1319" s="1">
        <f t="shared" si="987"/>
        <v>0.97737050270548276</v>
      </c>
      <c r="U1319" s="1">
        <f t="shared" si="988"/>
        <v>1.8002917025781091</v>
      </c>
      <c r="V1319" s="2">
        <f t="shared" si="1018"/>
        <v>26.33559818905627</v>
      </c>
      <c r="W1319" s="1">
        <f>VLOOKUP(V1319,Graph!$D$3:$M$50,col)</f>
        <v>6.1999999999999998E-3</v>
      </c>
      <c r="X1319" s="1">
        <f>VLOOKUP(V1319,Graph!$D$3:$M$50,col+1)</f>
        <v>5.0000000000000001E-3</v>
      </c>
      <c r="Y1319" s="1">
        <f t="shared" si="989"/>
        <v>5.4000000000000003E-3</v>
      </c>
      <c r="Z1319" s="1">
        <f t="shared" si="1019"/>
        <v>0.64011666666666656</v>
      </c>
      <c r="AA1319" s="2">
        <f t="shared" si="990"/>
        <v>1.3125999999999656</v>
      </c>
      <c r="AB1319" s="1">
        <f t="shared" si="991"/>
        <v>5.3731527771396427E-2</v>
      </c>
      <c r="AC1319" s="1">
        <f t="shared" si="992"/>
        <v>1.0969517537935416</v>
      </c>
      <c r="AD1319" s="1">
        <f t="shared" si="993"/>
        <v>1.0969517535232394</v>
      </c>
      <c r="AE1319" s="1">
        <f t="shared" si="994"/>
        <v>1.0969517535136284</v>
      </c>
      <c r="AF1319" s="1">
        <f t="shared" si="995"/>
        <v>1.0969517535132862</v>
      </c>
      <c r="AG1319" s="1">
        <f t="shared" si="996"/>
        <v>0.97737050270548276</v>
      </c>
      <c r="AH1319" s="1">
        <f t="shared" si="997"/>
        <v>1.8002916896421506</v>
      </c>
      <c r="AI1319" s="2">
        <f t="shared" si="1020"/>
        <v>26.335598125978308</v>
      </c>
      <c r="AJ1319" s="1">
        <f>VLOOKUP(AI1319,Graph!$D$3:$M$50,col)</f>
        <v>6.1999999999999998E-3</v>
      </c>
      <c r="AK1319" s="1">
        <f>VLOOKUP(AI1319,Graph!$D$3:$M$50,col+1)</f>
        <v>5.0000000000000001E-3</v>
      </c>
      <c r="AL1319" s="1">
        <f t="shared" si="998"/>
        <v>5.4000000000000003E-3</v>
      </c>
      <c r="AM1319" s="1">
        <f t="shared" si="1021"/>
        <v>0.64011666666666656</v>
      </c>
      <c r="AN1319" s="2">
        <f t="shared" si="999"/>
        <v>1.3125999999999656</v>
      </c>
      <c r="AO1319" s="1">
        <f t="shared" si="1000"/>
        <v>5.3731527771396427E-2</v>
      </c>
      <c r="AP1319" s="1">
        <f t="shared" si="1001"/>
        <v>1.096951753513274</v>
      </c>
      <c r="AQ1319" s="1">
        <f t="shared" si="1002"/>
        <v>1.096951753513274</v>
      </c>
      <c r="AR1319" s="1">
        <f t="shared" si="1003"/>
        <v>1.096951753513274</v>
      </c>
      <c r="AS1319" s="1">
        <f t="shared" si="1004"/>
        <v>1.096951753513274</v>
      </c>
      <c r="AT1319" s="1">
        <f t="shared" si="1005"/>
        <v>0.97737050270548276</v>
      </c>
      <c r="AU1319" s="1">
        <f t="shared" si="1006"/>
        <v>1.8002916896421304</v>
      </c>
      <c r="AV1319" s="2">
        <f t="shared" si="1007"/>
        <v>1318</v>
      </c>
      <c r="AW1319" s="1">
        <f t="shared" si="1008"/>
        <v>1800.2916896421305</v>
      </c>
      <c r="AX1319" s="1">
        <f t="shared" si="1009"/>
        <v>0.97737050270548276</v>
      </c>
      <c r="AY1319" s="1">
        <f t="shared" si="1010"/>
        <v>1.096951753513274</v>
      </c>
      <c r="AZ1319" s="1">
        <f t="shared" si="1011"/>
        <v>5.4000000000000003E-3</v>
      </c>
      <c r="BA1319" s="1">
        <f t="shared" si="1012"/>
        <v>26.335598125978308</v>
      </c>
    </row>
    <row r="1320" spans="1:53">
      <c r="A1320" s="2">
        <f t="shared" si="977"/>
        <v>1.3189999999999655</v>
      </c>
      <c r="B1320" s="1">
        <f t="shared" si="1015"/>
        <v>1.3962044999999643</v>
      </c>
      <c r="C1320" s="1">
        <f t="shared" si="978"/>
        <v>5.6019410574697885E-2</v>
      </c>
      <c r="D1320" s="1">
        <f t="shared" si="1016"/>
        <v>1.1019348338142385</v>
      </c>
      <c r="E1320" s="1">
        <f t="shared" si="1022"/>
        <v>1.1020082596332688</v>
      </c>
      <c r="F1320" s="1">
        <f t="shared" si="1022"/>
        <v>1.1020110212256879</v>
      </c>
      <c r="G1320" s="1">
        <f t="shared" si="1022"/>
        <v>1.1020111250554903</v>
      </c>
      <c r="H1320" s="1">
        <f t="shared" si="979"/>
        <v>1.8525766207855394</v>
      </c>
      <c r="I1320" s="1">
        <f t="shared" si="1017"/>
        <v>26.588119403627172</v>
      </c>
      <c r="J1320" s="1">
        <f>VLOOKUP($I1320,Graph!$D$3:$M$50,col)</f>
        <v>6.1999999999999998E-3</v>
      </c>
      <c r="K1320" s="1">
        <f>VLOOKUP($I1320,Graph!$D$3:$M$50,col+1)</f>
        <v>5.0000000000000001E-3</v>
      </c>
      <c r="L1320" s="1">
        <f t="shared" si="980"/>
        <v>5.4000000000000003E-3</v>
      </c>
      <c r="M1320" s="1">
        <f t="shared" si="1023"/>
        <v>0.64011666666666656</v>
      </c>
      <c r="N1320" s="1">
        <f t="shared" si="981"/>
        <v>1.3135999999999655</v>
      </c>
      <c r="O1320" s="1">
        <f t="shared" si="982"/>
        <v>5.3733200601942442E-2</v>
      </c>
      <c r="P1320" s="1">
        <f t="shared" si="983"/>
        <v>1.0971308877096864</v>
      </c>
      <c r="Q1320" s="1">
        <f t="shared" si="984"/>
        <v>1.0969616516327192</v>
      </c>
      <c r="R1320" s="1">
        <f t="shared" si="985"/>
        <v>1.09695563898774</v>
      </c>
      <c r="S1320" s="1">
        <f t="shared" si="986"/>
        <v>1.096955425191853</v>
      </c>
      <c r="T1320" s="1">
        <f t="shared" si="987"/>
        <v>0.97737507534947032</v>
      </c>
      <c r="U1320" s="1">
        <f t="shared" si="988"/>
        <v>1.8023554336624306</v>
      </c>
      <c r="V1320" s="2">
        <f t="shared" si="1018"/>
        <v>26.345657454858387</v>
      </c>
      <c r="W1320" s="1">
        <f>VLOOKUP(V1320,Graph!$D$3:$M$50,col)</f>
        <v>6.1999999999999998E-3</v>
      </c>
      <c r="X1320" s="1">
        <f>VLOOKUP(V1320,Graph!$D$3:$M$50,col+1)</f>
        <v>5.0000000000000001E-3</v>
      </c>
      <c r="Y1320" s="1">
        <f t="shared" si="989"/>
        <v>5.4000000000000003E-3</v>
      </c>
      <c r="Z1320" s="1">
        <f t="shared" si="1019"/>
        <v>0.64011666666666656</v>
      </c>
      <c r="AA1320" s="2">
        <f t="shared" si="990"/>
        <v>1.3135999999999655</v>
      </c>
      <c r="AB1320" s="1">
        <f t="shared" si="991"/>
        <v>5.3733200601942442E-2</v>
      </c>
      <c r="AC1320" s="1">
        <f t="shared" si="992"/>
        <v>1.0969554175895364</v>
      </c>
      <c r="AD1320" s="1">
        <f t="shared" si="993"/>
        <v>1.0969554173192075</v>
      </c>
      <c r="AE1320" s="1">
        <f t="shared" si="994"/>
        <v>1.0969554173095946</v>
      </c>
      <c r="AF1320" s="1">
        <f t="shared" si="995"/>
        <v>1.0969554173092531</v>
      </c>
      <c r="AG1320" s="1">
        <f t="shared" si="996"/>
        <v>0.97737507534947032</v>
      </c>
      <c r="AH1320" s="1">
        <f t="shared" si="997"/>
        <v>1.8023554207109047</v>
      </c>
      <c r="AI1320" s="2">
        <f t="shared" si="1020"/>
        <v>26.345657391752727</v>
      </c>
      <c r="AJ1320" s="1">
        <f>VLOOKUP(AI1320,Graph!$D$3:$M$50,col)</f>
        <v>6.1999999999999998E-3</v>
      </c>
      <c r="AK1320" s="1">
        <f>VLOOKUP(AI1320,Graph!$D$3:$M$50,col+1)</f>
        <v>5.0000000000000001E-3</v>
      </c>
      <c r="AL1320" s="1">
        <f t="shared" si="998"/>
        <v>5.4000000000000003E-3</v>
      </c>
      <c r="AM1320" s="1">
        <f t="shared" si="1021"/>
        <v>0.64011666666666656</v>
      </c>
      <c r="AN1320" s="2">
        <f t="shared" si="999"/>
        <v>1.3135999999999655</v>
      </c>
      <c r="AO1320" s="1">
        <f t="shared" si="1000"/>
        <v>5.3733200601942442E-2</v>
      </c>
      <c r="AP1320" s="1">
        <f t="shared" si="1001"/>
        <v>1.0969554173092408</v>
      </c>
      <c r="AQ1320" s="1">
        <f t="shared" si="1002"/>
        <v>1.0969554173092404</v>
      </c>
      <c r="AR1320" s="1">
        <f t="shared" si="1003"/>
        <v>1.0969554173092402</v>
      </c>
      <c r="AS1320" s="1">
        <f t="shared" si="1004"/>
        <v>1.0969554173092402</v>
      </c>
      <c r="AT1320" s="1">
        <f t="shared" si="1005"/>
        <v>0.97737507534947032</v>
      </c>
      <c r="AU1320" s="1">
        <f t="shared" si="1006"/>
        <v>1.8023554207108836</v>
      </c>
      <c r="AV1320" s="2">
        <f t="shared" si="1007"/>
        <v>1319</v>
      </c>
      <c r="AW1320" s="1">
        <f t="shared" si="1008"/>
        <v>1802.3554207108837</v>
      </c>
      <c r="AX1320" s="1">
        <f t="shared" si="1009"/>
        <v>0.97737507534947032</v>
      </c>
      <c r="AY1320" s="1">
        <f t="shared" si="1010"/>
        <v>1.0969554173092402</v>
      </c>
      <c r="AZ1320" s="1">
        <f t="shared" si="1011"/>
        <v>5.4000000000000003E-3</v>
      </c>
      <c r="BA1320" s="1">
        <f t="shared" si="1012"/>
        <v>26.345657391752727</v>
      </c>
    </row>
    <row r="1321" spans="1:53">
      <c r="A1321" s="2">
        <f t="shared" si="977"/>
        <v>1.3199999999999654</v>
      </c>
      <c r="B1321" s="1">
        <f t="shared" si="1015"/>
        <v>1.3972456666666309</v>
      </c>
      <c r="C1321" s="1">
        <f t="shared" si="978"/>
        <v>5.6020803079170949E-2</v>
      </c>
      <c r="D1321" s="1">
        <f t="shared" si="1016"/>
        <v>1.1019378215454962</v>
      </c>
      <c r="E1321" s="1">
        <f t="shared" ref="E1321:G1340" si="1024">SQRT(D1321-($C1321*D1321-POWER(D1321,1/3)+1)/($C1321-POWER(D1321,-2/3)/3))</f>
        <v>1.1020113642444085</v>
      </c>
      <c r="F1321" s="1">
        <f t="shared" si="1024"/>
        <v>1.1020141303269477</v>
      </c>
      <c r="G1321" s="1">
        <f t="shared" si="1024"/>
        <v>1.1020142343290553</v>
      </c>
      <c r="H1321" s="1">
        <f t="shared" si="979"/>
        <v>1.8546890497205926</v>
      </c>
      <c r="I1321" s="1">
        <f t="shared" si="1017"/>
        <v>26.598221402068582</v>
      </c>
      <c r="J1321" s="1">
        <f>VLOOKUP($I1321,Graph!$D$3:$M$50,col)</f>
        <v>6.1999999999999998E-3</v>
      </c>
      <c r="K1321" s="1">
        <f>VLOOKUP($I1321,Graph!$D$3:$M$50,col+1)</f>
        <v>5.0000000000000001E-3</v>
      </c>
      <c r="L1321" s="1">
        <f t="shared" si="980"/>
        <v>5.4000000000000003E-3</v>
      </c>
      <c r="M1321" s="1">
        <f t="shared" si="1023"/>
        <v>0.64011666666666656</v>
      </c>
      <c r="N1321" s="1">
        <f t="shared" si="981"/>
        <v>1.3145999999999654</v>
      </c>
      <c r="O1321" s="1">
        <f t="shared" si="982"/>
        <v>5.373487096542906E-2</v>
      </c>
      <c r="P1321" s="1">
        <f t="shared" si="983"/>
        <v>1.097134534983853</v>
      </c>
      <c r="Q1321" s="1">
        <f t="shared" si="984"/>
        <v>1.0969653099376528</v>
      </c>
      <c r="R1321" s="1">
        <f t="shared" si="985"/>
        <v>1.0969592974357831</v>
      </c>
      <c r="S1321" s="1">
        <f t="shared" si="986"/>
        <v>1.0969590836361567</v>
      </c>
      <c r="T1321" s="1">
        <f t="shared" si="987"/>
        <v>0.97737964107232433</v>
      </c>
      <c r="U1321" s="1">
        <f t="shared" si="988"/>
        <v>1.8044199530762464</v>
      </c>
      <c r="V1321" s="2">
        <f t="shared" si="1018"/>
        <v>26.355712883054245</v>
      </c>
      <c r="W1321" s="1">
        <f>VLOOKUP(V1321,Graph!$D$3:$M$50,col)</f>
        <v>6.1999999999999998E-3</v>
      </c>
      <c r="X1321" s="1">
        <f>VLOOKUP(V1321,Graph!$D$3:$M$50,col+1)</f>
        <v>5.0000000000000001E-3</v>
      </c>
      <c r="Y1321" s="1">
        <f t="shared" si="989"/>
        <v>5.4000000000000003E-3</v>
      </c>
      <c r="Z1321" s="1">
        <f t="shared" si="1019"/>
        <v>0.64011666666666656</v>
      </c>
      <c r="AA1321" s="2">
        <f t="shared" si="990"/>
        <v>1.3145999999999654</v>
      </c>
      <c r="AB1321" s="1">
        <f t="shared" si="991"/>
        <v>5.373487096542906E-2</v>
      </c>
      <c r="AC1321" s="1">
        <f t="shared" si="992"/>
        <v>1.0969590760333932</v>
      </c>
      <c r="AD1321" s="1">
        <f t="shared" si="993"/>
        <v>1.096959075763037</v>
      </c>
      <c r="AE1321" s="1">
        <f t="shared" si="994"/>
        <v>1.0969590757534229</v>
      </c>
      <c r="AF1321" s="1">
        <f t="shared" si="995"/>
        <v>1.0969590757530809</v>
      </c>
      <c r="AG1321" s="1">
        <f t="shared" si="996"/>
        <v>0.97737964107232433</v>
      </c>
      <c r="AH1321" s="1">
        <f t="shared" si="997"/>
        <v>1.8044199401091456</v>
      </c>
      <c r="AI1321" s="2">
        <f t="shared" si="1020"/>
        <v>26.3557128199209</v>
      </c>
      <c r="AJ1321" s="1">
        <f>VLOOKUP(AI1321,Graph!$D$3:$M$50,col)</f>
        <v>6.1999999999999998E-3</v>
      </c>
      <c r="AK1321" s="1">
        <f>VLOOKUP(AI1321,Graph!$D$3:$M$50,col+1)</f>
        <v>5.0000000000000001E-3</v>
      </c>
      <c r="AL1321" s="1">
        <f t="shared" si="998"/>
        <v>5.4000000000000003E-3</v>
      </c>
      <c r="AM1321" s="1">
        <f t="shared" si="1021"/>
        <v>0.64011666666666656</v>
      </c>
      <c r="AN1321" s="2">
        <f t="shared" si="999"/>
        <v>1.3145999999999654</v>
      </c>
      <c r="AO1321" s="1">
        <f t="shared" si="1000"/>
        <v>5.373487096542906E-2</v>
      </c>
      <c r="AP1321" s="1">
        <f t="shared" si="1001"/>
        <v>1.0969590757530687</v>
      </c>
      <c r="AQ1321" s="1">
        <f t="shared" si="1002"/>
        <v>1.0969590757530685</v>
      </c>
      <c r="AR1321" s="1">
        <f t="shared" si="1003"/>
        <v>1.0969590757530685</v>
      </c>
      <c r="AS1321" s="1">
        <f t="shared" si="1004"/>
        <v>1.0969590757530685</v>
      </c>
      <c r="AT1321" s="1">
        <f t="shared" si="1005"/>
        <v>0.97737964107232433</v>
      </c>
      <c r="AU1321" s="1">
        <f t="shared" si="1006"/>
        <v>1.8044199401091254</v>
      </c>
      <c r="AV1321" s="2">
        <f t="shared" si="1007"/>
        <v>1320</v>
      </c>
      <c r="AW1321" s="1">
        <f t="shared" si="1008"/>
        <v>1804.4199401091255</v>
      </c>
      <c r="AX1321" s="1">
        <f t="shared" si="1009"/>
        <v>0.97737964107232433</v>
      </c>
      <c r="AY1321" s="1">
        <f t="shared" si="1010"/>
        <v>1.0969590757530685</v>
      </c>
      <c r="AZ1321" s="1">
        <f t="shared" si="1011"/>
        <v>5.4000000000000003E-3</v>
      </c>
      <c r="BA1321" s="1">
        <f t="shared" si="1012"/>
        <v>26.3557128199209</v>
      </c>
    </row>
    <row r="1322" spans="1:53">
      <c r="A1322" s="2">
        <f t="shared" ref="A1322:A1385" si="1025">A1321+0.001</f>
        <v>1.3209999999999653</v>
      </c>
      <c r="B1322" s="1">
        <f t="shared" si="1015"/>
        <v>1.3982868333332974</v>
      </c>
      <c r="C1322" s="1">
        <f t="shared" ref="C1322:C1385" si="1026">(4/27)*(b*A1322/B1322)^2</f>
        <v>5.6022193527190026E-2</v>
      </c>
      <c r="D1322" s="1">
        <f t="shared" si="1016"/>
        <v>1.101940804888714</v>
      </c>
      <c r="E1322" s="1">
        <f t="shared" si="1024"/>
        <v>1.1020144643066399</v>
      </c>
      <c r="F1322" s="1">
        <f t="shared" si="1024"/>
        <v>1.1020172348734112</v>
      </c>
      <c r="G1322" s="1">
        <f t="shared" si="1024"/>
        <v>1.102017339047608</v>
      </c>
      <c r="H1322" s="1">
        <f t="shared" ref="H1322:H1385" si="1027">SQRT(gn*(2*A1322/3)^3)*G1322*b</f>
        <v>1.8568022812076292</v>
      </c>
      <c r="I1322" s="1">
        <f t="shared" si="1017"/>
        <v>26.60831956643306</v>
      </c>
      <c r="J1322" s="1">
        <f>VLOOKUP($I1322,Graph!$D$3:$M$50,col)</f>
        <v>6.1999999999999998E-3</v>
      </c>
      <c r="K1322" s="1">
        <f>VLOOKUP($I1322,Graph!$D$3:$M$50,col+1)</f>
        <v>5.0000000000000001E-3</v>
      </c>
      <c r="L1322" s="1">
        <f t="shared" ref="L1322:L1385" si="1028">J1322+Ratio*(K1322-J1322)</f>
        <v>5.4000000000000003E-3</v>
      </c>
      <c r="M1322" s="1">
        <f t="shared" si="1023"/>
        <v>0.64011666666666656</v>
      </c>
      <c r="N1322" s="1">
        <f t="shared" ref="N1322:N1385" si="1029">A1322-L1322*L</f>
        <v>1.3155999999999652</v>
      </c>
      <c r="O1322" s="1">
        <f t="shared" ref="O1322:O1385" si="1030">(4/27)*(M1322*N1322/B1322)^2</f>
        <v>5.3736538867309162E-2</v>
      </c>
      <c r="P1322" s="1">
        <f t="shared" ref="P1322:P1385" si="1031">SQRT(G1322-(O1322*G1322-POWER(G1322,1/3)+1)/(O1322-POWER(G1322,-2/3)/3))</f>
        <v>1.0971381769316944</v>
      </c>
      <c r="Q1322" s="1">
        <f t="shared" ref="Q1322:Q1385" si="1032">SQRT(P1322-(O1322*P1322-POWER(P1322,1/3)+1)/(O1322-POWER(P1322,-2/3)/3))</f>
        <v>1.0969689629022592</v>
      </c>
      <c r="R1322" s="1">
        <f t="shared" ref="R1322:R1385" si="1033">SQRT(Q1322-(O1322*Q1322-POWER(Q1322,1/3)+1)/(O1322-POWER(Q1322,-2/3)/3))</f>
        <v>1.0969629505433958</v>
      </c>
      <c r="S1322" s="1">
        <f t="shared" ref="S1322:S1385" si="1034">SQRT(R1322-(O1322*R1322-POWER(R1322,1/3)+1)/(O1322-POWER(R1322,-2/3)/3))</f>
        <v>1.0969627367400396</v>
      </c>
      <c r="T1322" s="1">
        <f t="shared" ref="T1322:T1385" si="1035">(M1322/b)*POWER(N1322/A1322,3/2)</f>
        <v>0.97738419988974656</v>
      </c>
      <c r="U1322" s="1">
        <f t="shared" ref="U1322:U1385" si="1036">SQRT(gn*(2*A1322/3)^3)*S1322*T1322*b</f>
        <v>1.8064852605185466</v>
      </c>
      <c r="V1322" s="2">
        <f t="shared" si="1018"/>
        <v>26.365764478030801</v>
      </c>
      <c r="W1322" s="1">
        <f>VLOOKUP(V1322,Graph!$D$3:$M$50,col)</f>
        <v>6.1999999999999998E-3</v>
      </c>
      <c r="X1322" s="1">
        <f>VLOOKUP(V1322,Graph!$D$3:$M$50,col+1)</f>
        <v>5.0000000000000001E-3</v>
      </c>
      <c r="Y1322" s="1">
        <f t="shared" ref="Y1322:Y1385" si="1037">W1322+Ratio*(X1322-W1322)</f>
        <v>5.4000000000000003E-3</v>
      </c>
      <c r="Z1322" s="1">
        <f t="shared" si="1019"/>
        <v>0.64011666666666656</v>
      </c>
      <c r="AA1322" s="2">
        <f t="shared" ref="AA1322:AA1385" si="1038">A1322-Y1322*L</f>
        <v>1.3155999999999652</v>
      </c>
      <c r="AB1322" s="1">
        <f t="shared" ref="AB1322:AB1385" si="1039">(4/27)*(Z1322*AA1322/B1322)^2</f>
        <v>5.3736538867309162E-2</v>
      </c>
      <c r="AC1322" s="1">
        <f t="shared" ref="AC1322:AC1385" si="1040">SQRT(S1322-(AB1322*S1322-POWER(S1322,1/3)+1)/(AB1322-POWER(S1322,-2/3)/3))</f>
        <v>1.0969627291368298</v>
      </c>
      <c r="AD1322" s="1">
        <f t="shared" ref="AD1322:AD1385" si="1041">SQRT(AC1322-(AB1322*AC1322-POWER(AC1322,1/3)+1)/(AB1322-POWER(AC1322,-2/3)/3))</f>
        <v>1.0969627288664465</v>
      </c>
      <c r="AE1322" s="1">
        <f t="shared" ref="AE1322:AE1385" si="1042">SQRT(AD1322-(AB1322*AD1322-POWER(AD1322,1/3)+1)/(AB1322-POWER(AD1322,-2/3)/3))</f>
        <v>1.0969627288568315</v>
      </c>
      <c r="AF1322" s="1">
        <f t="shared" ref="AF1322:AF1385" si="1043">SQRT(AE1322-(AB1322*AE1322-POWER(AE1322,1/3)+1)/(AB1322-POWER(AE1322,-2/3)/3))</f>
        <v>1.0969627288564894</v>
      </c>
      <c r="AG1322" s="1">
        <f t="shared" ref="AG1322:AG1385" si="1044">(Z1322/b)*POWER(AA1322/A1322,3/2)</f>
        <v>0.97738419988974656</v>
      </c>
      <c r="AH1322" s="1">
        <f t="shared" ref="AH1322:AH1385" si="1045">SQRT(gn*(2*A1322/3)^3)*AF1322*AG1322*b</f>
        <v>1.8064852475358657</v>
      </c>
      <c r="AI1322" s="2">
        <f t="shared" si="1020"/>
        <v>26.365764414869794</v>
      </c>
      <c r="AJ1322" s="1">
        <f>VLOOKUP(AI1322,Graph!$D$3:$M$50,col)</f>
        <v>6.1999999999999998E-3</v>
      </c>
      <c r="AK1322" s="1">
        <f>VLOOKUP(AI1322,Graph!$D$3:$M$50,col+1)</f>
        <v>5.0000000000000001E-3</v>
      </c>
      <c r="AL1322" s="1">
        <f t="shared" ref="AL1322:AL1385" si="1046">AJ1322+Ratio*(AK1322-AJ1322)</f>
        <v>5.4000000000000003E-3</v>
      </c>
      <c r="AM1322" s="1">
        <f t="shared" si="1021"/>
        <v>0.64011666666666656</v>
      </c>
      <c r="AN1322" s="2">
        <f t="shared" ref="AN1322:AN1385" si="1047">A1322-AL1322*L</f>
        <v>1.3155999999999652</v>
      </c>
      <c r="AO1322" s="1">
        <f t="shared" ref="AO1322:AO1385" si="1048">(4/27)*(AM1322*AN1322/B1322)^2</f>
        <v>5.3736538867309162E-2</v>
      </c>
      <c r="AP1322" s="1">
        <f t="shared" ref="AP1322:AP1385" si="1049">SQRT(AF1322-(AO1322*AF1322-POWER(AF1322,1/3)+1)/(AO1322-POWER(AF1322,-2/3)/3))</f>
        <v>1.0969627288564774</v>
      </c>
      <c r="AQ1322" s="1">
        <f t="shared" ref="AQ1322:AQ1385" si="1050">SQRT(AP1322-(AO1322*AP1322-POWER(AP1322,1/3)+1)/(AO1322-POWER(AP1322,-2/3)/3))</f>
        <v>1.0969627288564769</v>
      </c>
      <c r="AR1322" s="1">
        <f t="shared" ref="AR1322:AR1385" si="1051">SQRT(AQ1322-(AO1322*AQ1322-POWER(AQ1322,1/3)+1)/(AO1322-POWER(AQ1322,-2/3)/3))</f>
        <v>1.0969627288564767</v>
      </c>
      <c r="AS1322" s="1">
        <f t="shared" ref="AS1322:AS1385" si="1052">SQRT(AR1322-(AO1322*AR1322-POWER(AR1322,1/3)+1)/(AO1322-POWER(AR1322,-2/3)/3))</f>
        <v>1.0969627288564769</v>
      </c>
      <c r="AT1322" s="1">
        <f t="shared" ref="AT1322:AT1385" si="1053">(AM1322/b)*POWER(AN1322/A1322,3/2)</f>
        <v>0.97738419988974656</v>
      </c>
      <c r="AU1322" s="1">
        <f t="shared" ref="AU1322:AU1385" si="1054">SQRT(gn*(2*A1322/3)^3)*AS1322*AT1322*b</f>
        <v>1.8064852475358448</v>
      </c>
      <c r="AV1322" s="2">
        <f t="shared" ref="AV1322:AV1385" si="1055">AV1321+1</f>
        <v>1321</v>
      </c>
      <c r="AW1322" s="1">
        <f t="shared" ref="AW1322:AW1385" si="1056">AU1322*1000</f>
        <v>1806.4852475358448</v>
      </c>
      <c r="AX1322" s="1">
        <f t="shared" ref="AX1322:AX1385" si="1057">AT1322</f>
        <v>0.97738419988974656</v>
      </c>
      <c r="AY1322" s="1">
        <f t="shared" ref="AY1322:AY1385" si="1058">AS1322</f>
        <v>1.0969627288564769</v>
      </c>
      <c r="AZ1322" s="1">
        <f t="shared" ref="AZ1322:AZ1385" si="1059">AL1322</f>
        <v>5.4000000000000003E-3</v>
      </c>
      <c r="BA1322" s="1">
        <f t="shared" ref="BA1322:BA1385" si="1060">AI1322</f>
        <v>26.365764414869794</v>
      </c>
    </row>
    <row r="1323" spans="1:53">
      <c r="A1323" s="2">
        <f t="shared" si="1025"/>
        <v>1.3219999999999652</v>
      </c>
      <c r="B1323" s="1">
        <f t="shared" si="1015"/>
        <v>1.3993279999999639</v>
      </c>
      <c r="C1323" s="1">
        <f t="shared" si="1026"/>
        <v>5.6023581923306941E-2</v>
      </c>
      <c r="D1323" s="1">
        <f t="shared" si="1016"/>
        <v>1.1019437838535509</v>
      </c>
      <c r="E1323" s="1">
        <f t="shared" si="1024"/>
        <v>1.1020175598299535</v>
      </c>
      <c r="F1323" s="1">
        <f t="shared" si="1024"/>
        <v>1.1020203348750788</v>
      </c>
      <c r="G1323" s="1">
        <f t="shared" si="1024"/>
        <v>1.1020204392211506</v>
      </c>
      <c r="H1323" s="1">
        <f t="shared" si="1027"/>
        <v>1.8589163149419008</v>
      </c>
      <c r="I1323" s="1">
        <f t="shared" si="1017"/>
        <v>26.618413901081563</v>
      </c>
      <c r="J1323" s="1">
        <f>VLOOKUP($I1323,Graph!$D$3:$M$50,col)</f>
        <v>6.1999999999999998E-3</v>
      </c>
      <c r="K1323" s="1">
        <f>VLOOKUP($I1323,Graph!$D$3:$M$50,col+1)</f>
        <v>5.0000000000000001E-3</v>
      </c>
      <c r="L1323" s="1">
        <f t="shared" si="1028"/>
        <v>5.4000000000000003E-3</v>
      </c>
      <c r="M1323" s="1">
        <f t="shared" si="1023"/>
        <v>0.64011666666666656</v>
      </c>
      <c r="N1323" s="1">
        <f t="shared" si="1029"/>
        <v>1.3165999999999651</v>
      </c>
      <c r="O1323" s="1">
        <f t="shared" si="1030"/>
        <v>5.3738204313019691E-2</v>
      </c>
      <c r="P1323" s="1">
        <f t="shared" si="1031"/>
        <v>1.0971418135648674</v>
      </c>
      <c r="Q1323" s="1">
        <f t="shared" si="1032"/>
        <v>1.0969726105382234</v>
      </c>
      <c r="R1323" s="1">
        <f t="shared" si="1033"/>
        <v>1.0969665983222621</v>
      </c>
      <c r="S1323" s="1">
        <f t="shared" si="1034"/>
        <v>1.0969663845151854</v>
      </c>
      <c r="T1323" s="1">
        <f t="shared" si="1035"/>
        <v>0.97738875181739104</v>
      </c>
      <c r="U1323" s="1">
        <f t="shared" si="1036"/>
        <v>1.8085513556886639</v>
      </c>
      <c r="V1323" s="2">
        <f t="shared" si="1018"/>
        <v>26.375812244166649</v>
      </c>
      <c r="W1323" s="1">
        <f>VLOOKUP(V1323,Graph!$D$3:$M$50,col)</f>
        <v>6.1999999999999998E-3</v>
      </c>
      <c r="X1323" s="1">
        <f>VLOOKUP(V1323,Graph!$D$3:$M$50,col+1)</f>
        <v>5.0000000000000001E-3</v>
      </c>
      <c r="Y1323" s="1">
        <f t="shared" si="1037"/>
        <v>5.4000000000000003E-3</v>
      </c>
      <c r="Z1323" s="1">
        <f t="shared" si="1019"/>
        <v>0.64011666666666656</v>
      </c>
      <c r="AA1323" s="2">
        <f t="shared" si="1038"/>
        <v>1.3165999999999651</v>
      </c>
      <c r="AB1323" s="1">
        <f t="shared" si="1039"/>
        <v>5.3738204313019691E-2</v>
      </c>
      <c r="AC1323" s="1">
        <f t="shared" si="1040"/>
        <v>1.0969663769115305</v>
      </c>
      <c r="AD1323" s="1">
        <f t="shared" si="1041"/>
        <v>1.0969663766411204</v>
      </c>
      <c r="AE1323" s="1">
        <f t="shared" si="1042"/>
        <v>1.0969663766315034</v>
      </c>
      <c r="AF1323" s="1">
        <f t="shared" si="1043"/>
        <v>1.0969663766311617</v>
      </c>
      <c r="AG1323" s="1">
        <f t="shared" si="1044"/>
        <v>0.97738875181739104</v>
      </c>
      <c r="AH1323" s="1">
        <f t="shared" si="1045"/>
        <v>1.808551342690397</v>
      </c>
      <c r="AI1323" s="2">
        <f t="shared" si="1020"/>
        <v>26.375812180977981</v>
      </c>
      <c r="AJ1323" s="1">
        <f>VLOOKUP(AI1323,Graph!$D$3:$M$50,col)</f>
        <v>6.1999999999999998E-3</v>
      </c>
      <c r="AK1323" s="1">
        <f>VLOOKUP(AI1323,Graph!$D$3:$M$50,col+1)</f>
        <v>5.0000000000000001E-3</v>
      </c>
      <c r="AL1323" s="1">
        <f t="shared" si="1046"/>
        <v>5.4000000000000003E-3</v>
      </c>
      <c r="AM1323" s="1">
        <f t="shared" si="1021"/>
        <v>0.64011666666666656</v>
      </c>
      <c r="AN1323" s="2">
        <f t="shared" si="1047"/>
        <v>1.3165999999999651</v>
      </c>
      <c r="AO1323" s="1">
        <f t="shared" si="1048"/>
        <v>5.3738204313019691E-2</v>
      </c>
      <c r="AP1323" s="1">
        <f t="shared" si="1049"/>
        <v>1.0969663766311495</v>
      </c>
      <c r="AQ1323" s="1">
        <f t="shared" si="1050"/>
        <v>1.096966376631149</v>
      </c>
      <c r="AR1323" s="1">
        <f t="shared" si="1051"/>
        <v>1.096966376631149</v>
      </c>
      <c r="AS1323" s="1">
        <f t="shared" si="1052"/>
        <v>1.096966376631149</v>
      </c>
      <c r="AT1323" s="1">
        <f t="shared" si="1053"/>
        <v>0.97738875181739104</v>
      </c>
      <c r="AU1323" s="1">
        <f t="shared" si="1054"/>
        <v>1.8085513426903763</v>
      </c>
      <c r="AV1323" s="2">
        <f t="shared" si="1055"/>
        <v>1322</v>
      </c>
      <c r="AW1323" s="1">
        <f t="shared" si="1056"/>
        <v>1808.5513426903763</v>
      </c>
      <c r="AX1323" s="1">
        <f t="shared" si="1057"/>
        <v>0.97738875181739104</v>
      </c>
      <c r="AY1323" s="1">
        <f t="shared" si="1058"/>
        <v>1.096966376631149</v>
      </c>
      <c r="AZ1323" s="1">
        <f t="shared" si="1059"/>
        <v>5.4000000000000003E-3</v>
      </c>
      <c r="BA1323" s="1">
        <f t="shared" si="1060"/>
        <v>26.375812180977981</v>
      </c>
    </row>
    <row r="1324" spans="1:53">
      <c r="A1324" s="2">
        <f t="shared" si="1025"/>
        <v>1.3229999999999651</v>
      </c>
      <c r="B1324" s="1">
        <f t="shared" si="1015"/>
        <v>1.4003691666666305</v>
      </c>
      <c r="C1324" s="1">
        <f t="shared" si="1026"/>
        <v>5.6024968272060015E-2</v>
      </c>
      <c r="D1324" s="1">
        <f t="shared" si="1016"/>
        <v>1.1019467584496379</v>
      </c>
      <c r="E1324" s="1">
        <f t="shared" si="1024"/>
        <v>1.1020206508243093</v>
      </c>
      <c r="F1324" s="1">
        <f t="shared" si="1024"/>
        <v>1.1020234303419225</v>
      </c>
      <c r="G1324" s="1">
        <f t="shared" si="1024"/>
        <v>1.1020235348596548</v>
      </c>
      <c r="H1324" s="1">
        <f t="shared" si="1027"/>
        <v>1.8610311506190031</v>
      </c>
      <c r="I1324" s="1">
        <f t="shared" si="1017"/>
        <v>26.628504410366734</v>
      </c>
      <c r="J1324" s="1">
        <f>VLOOKUP($I1324,Graph!$D$3:$M$50,col)</f>
        <v>6.1999999999999998E-3</v>
      </c>
      <c r="K1324" s="1">
        <f>VLOOKUP($I1324,Graph!$D$3:$M$50,col+1)</f>
        <v>5.0000000000000001E-3</v>
      </c>
      <c r="L1324" s="1">
        <f t="shared" si="1028"/>
        <v>5.4000000000000003E-3</v>
      </c>
      <c r="M1324" s="1">
        <f t="shared" si="1023"/>
        <v>0.64011666666666656</v>
      </c>
      <c r="N1324" s="1">
        <f t="shared" si="1029"/>
        <v>1.317599999999965</v>
      </c>
      <c r="O1324" s="1">
        <f t="shared" si="1030"/>
        <v>5.3739867307981484E-2</v>
      </c>
      <c r="P1324" s="1">
        <f t="shared" si="1031"/>
        <v>1.0971454448949967</v>
      </c>
      <c r="Q1324" s="1">
        <f t="shared" si="1032"/>
        <v>1.0969762528571947</v>
      </c>
      <c r="R1324" s="1">
        <f t="shared" si="1033"/>
        <v>1.0969702407840318</v>
      </c>
      <c r="S1324" s="1">
        <f t="shared" si="1034"/>
        <v>1.0969700269732443</v>
      </c>
      <c r="T1324" s="1">
        <f t="shared" si="1035"/>
        <v>0.97739329687086518</v>
      </c>
      <c r="U1324" s="1">
        <f t="shared" si="1036"/>
        <v>1.8106182382862794</v>
      </c>
      <c r="V1324" s="2">
        <f t="shared" si="1018"/>
        <v>26.385856185832072</v>
      </c>
      <c r="W1324" s="1">
        <f>VLOOKUP(V1324,Graph!$D$3:$M$50,col)</f>
        <v>6.1999999999999998E-3</v>
      </c>
      <c r="X1324" s="1">
        <f>VLOOKUP(V1324,Graph!$D$3:$M$50,col+1)</f>
        <v>5.0000000000000001E-3</v>
      </c>
      <c r="Y1324" s="1">
        <f t="shared" si="1037"/>
        <v>5.4000000000000003E-3</v>
      </c>
      <c r="Z1324" s="1">
        <f t="shared" si="1019"/>
        <v>0.64011666666666656</v>
      </c>
      <c r="AA1324" s="2">
        <f t="shared" si="1038"/>
        <v>1.317599999999965</v>
      </c>
      <c r="AB1324" s="1">
        <f t="shared" si="1039"/>
        <v>5.3739867307981484E-2</v>
      </c>
      <c r="AC1324" s="1">
        <f t="shared" si="1040"/>
        <v>1.0969700193691447</v>
      </c>
      <c r="AD1324" s="1">
        <f t="shared" si="1041"/>
        <v>1.0969700190987077</v>
      </c>
      <c r="AE1324" s="1">
        <f t="shared" si="1042"/>
        <v>1.0969700190890899</v>
      </c>
      <c r="AF1324" s="1">
        <f t="shared" si="1043"/>
        <v>1.0969700190887475</v>
      </c>
      <c r="AG1324" s="1">
        <f t="shared" si="1044"/>
        <v>0.97739329687086518</v>
      </c>
      <c r="AH1324" s="1">
        <f t="shared" si="1045"/>
        <v>1.8106182252724201</v>
      </c>
      <c r="AI1324" s="2">
        <f t="shared" si="1020"/>
        <v>26.385856122615756</v>
      </c>
      <c r="AJ1324" s="1">
        <f>VLOOKUP(AI1324,Graph!$D$3:$M$50,col)</f>
        <v>6.1999999999999998E-3</v>
      </c>
      <c r="AK1324" s="1">
        <f>VLOOKUP(AI1324,Graph!$D$3:$M$50,col+1)</f>
        <v>5.0000000000000001E-3</v>
      </c>
      <c r="AL1324" s="1">
        <f t="shared" si="1046"/>
        <v>5.4000000000000003E-3</v>
      </c>
      <c r="AM1324" s="1">
        <f t="shared" si="1021"/>
        <v>0.64011666666666656</v>
      </c>
      <c r="AN1324" s="2">
        <f t="shared" si="1047"/>
        <v>1.317599999999965</v>
      </c>
      <c r="AO1324" s="1">
        <f t="shared" si="1048"/>
        <v>5.3739867307981484E-2</v>
      </c>
      <c r="AP1324" s="1">
        <f t="shared" si="1049"/>
        <v>1.0969700190887353</v>
      </c>
      <c r="AQ1324" s="1">
        <f t="shared" si="1050"/>
        <v>1.0969700190887353</v>
      </c>
      <c r="AR1324" s="1">
        <f t="shared" si="1051"/>
        <v>1.0969700190887353</v>
      </c>
      <c r="AS1324" s="1">
        <f t="shared" si="1052"/>
        <v>1.0969700190887353</v>
      </c>
      <c r="AT1324" s="1">
        <f t="shared" si="1053"/>
        <v>0.97739329687086518</v>
      </c>
      <c r="AU1324" s="1">
        <f t="shared" si="1054"/>
        <v>1.8106182252723995</v>
      </c>
      <c r="AV1324" s="2">
        <f t="shared" si="1055"/>
        <v>1323</v>
      </c>
      <c r="AW1324" s="1">
        <f t="shared" si="1056"/>
        <v>1810.6182252723995</v>
      </c>
      <c r="AX1324" s="1">
        <f t="shared" si="1057"/>
        <v>0.97739329687086518</v>
      </c>
      <c r="AY1324" s="1">
        <f t="shared" si="1058"/>
        <v>1.0969700190887353</v>
      </c>
      <c r="AZ1324" s="1">
        <f t="shared" si="1059"/>
        <v>5.4000000000000003E-3</v>
      </c>
      <c r="BA1324" s="1">
        <f t="shared" si="1060"/>
        <v>26.385856122615756</v>
      </c>
    </row>
    <row r="1325" spans="1:53">
      <c r="A1325" s="2">
        <f t="shared" si="1025"/>
        <v>1.323999999999965</v>
      </c>
      <c r="B1325" s="1">
        <f t="shared" si="1015"/>
        <v>1.401410333333297</v>
      </c>
      <c r="C1325" s="1">
        <f t="shared" si="1026"/>
        <v>5.602635257797426E-2</v>
      </c>
      <c r="D1325" s="1">
        <f t="shared" si="1016"/>
        <v>1.1019497286865776</v>
      </c>
      <c r="E1325" s="1">
        <f t="shared" si="1024"/>
        <v>1.1020237372996389</v>
      </c>
      <c r="F1325" s="1">
        <f t="shared" si="1024"/>
        <v>1.1020265212838856</v>
      </c>
      <c r="G1325" s="1">
        <f t="shared" si="1024"/>
        <v>1.102026625973064</v>
      </c>
      <c r="H1325" s="1">
        <f t="shared" si="1027"/>
        <v>1.86314678793488</v>
      </c>
      <c r="I1325" s="1">
        <f t="shared" si="1017"/>
        <v>26.638591098633007</v>
      </c>
      <c r="J1325" s="1">
        <f>VLOOKUP($I1325,Graph!$D$3:$M$50,col)</f>
        <v>6.1999999999999998E-3</v>
      </c>
      <c r="K1325" s="1">
        <f>VLOOKUP($I1325,Graph!$D$3:$M$50,col+1)</f>
        <v>5.0000000000000001E-3</v>
      </c>
      <c r="L1325" s="1">
        <f t="shared" si="1028"/>
        <v>5.4000000000000003E-3</v>
      </c>
      <c r="M1325" s="1">
        <f t="shared" si="1023"/>
        <v>0.64011666666666656</v>
      </c>
      <c r="N1325" s="1">
        <f t="shared" si="1029"/>
        <v>1.3185999999999649</v>
      </c>
      <c r="O1325" s="1">
        <f t="shared" si="1030"/>
        <v>5.3741527857599475E-2</v>
      </c>
      <c r="P1325" s="1">
        <f t="shared" si="1031"/>
        <v>1.097149070933672</v>
      </c>
      <c r="Q1325" s="1">
        <f t="shared" si="1032"/>
        <v>1.0969798898707888</v>
      </c>
      <c r="R1325" s="1">
        <f t="shared" si="1033"/>
        <v>1.0969738779403211</v>
      </c>
      <c r="S1325" s="1">
        <f t="shared" si="1034"/>
        <v>1.0969736641258323</v>
      </c>
      <c r="T1325" s="1">
        <f t="shared" si="1035"/>
        <v>0.97739783506572886</v>
      </c>
      <c r="U1325" s="1">
        <f t="shared" si="1036"/>
        <v>1.8126859080114146</v>
      </c>
      <c r="V1325" s="2">
        <f t="shared" si="1018"/>
        <v>26.395896307389055</v>
      </c>
      <c r="W1325" s="1">
        <f>VLOOKUP(V1325,Graph!$D$3:$M$50,col)</f>
        <v>6.1999999999999998E-3</v>
      </c>
      <c r="X1325" s="1">
        <f>VLOOKUP(V1325,Graph!$D$3:$M$50,col+1)</f>
        <v>5.0000000000000001E-3</v>
      </c>
      <c r="Y1325" s="1">
        <f t="shared" si="1037"/>
        <v>5.4000000000000003E-3</v>
      </c>
      <c r="Z1325" s="1">
        <f t="shared" si="1019"/>
        <v>0.64011666666666656</v>
      </c>
      <c r="AA1325" s="2">
        <f t="shared" si="1038"/>
        <v>1.3185999999999649</v>
      </c>
      <c r="AB1325" s="1">
        <f t="shared" si="1039"/>
        <v>5.3741527857599475E-2</v>
      </c>
      <c r="AC1325" s="1">
        <f t="shared" si="1040"/>
        <v>1.0969736565212891</v>
      </c>
      <c r="AD1325" s="1">
        <f t="shared" si="1041"/>
        <v>1.0969736562508248</v>
      </c>
      <c r="AE1325" s="1">
        <f t="shared" si="1042"/>
        <v>1.0969736562412056</v>
      </c>
      <c r="AF1325" s="1">
        <f t="shared" si="1043"/>
        <v>1.0969736562408636</v>
      </c>
      <c r="AG1325" s="1">
        <f t="shared" si="1044"/>
        <v>0.97739783506572886</v>
      </c>
      <c r="AH1325" s="1">
        <f t="shared" si="1045"/>
        <v>1.8126858949819573</v>
      </c>
      <c r="AI1325" s="2">
        <f t="shared" si="1020"/>
        <v>26.39589624414511</v>
      </c>
      <c r="AJ1325" s="1">
        <f>VLOOKUP(AI1325,Graph!$D$3:$M$50,col)</f>
        <v>6.1999999999999998E-3</v>
      </c>
      <c r="AK1325" s="1">
        <f>VLOOKUP(AI1325,Graph!$D$3:$M$50,col+1)</f>
        <v>5.0000000000000001E-3</v>
      </c>
      <c r="AL1325" s="1">
        <f t="shared" si="1046"/>
        <v>5.4000000000000003E-3</v>
      </c>
      <c r="AM1325" s="1">
        <f t="shared" si="1021"/>
        <v>0.64011666666666656</v>
      </c>
      <c r="AN1325" s="2">
        <f t="shared" si="1047"/>
        <v>1.3185999999999649</v>
      </c>
      <c r="AO1325" s="1">
        <f t="shared" si="1048"/>
        <v>5.3741527857599475E-2</v>
      </c>
      <c r="AP1325" s="1">
        <f t="shared" si="1049"/>
        <v>1.0969736562408514</v>
      </c>
      <c r="AQ1325" s="1">
        <f t="shared" si="1050"/>
        <v>1.096973656240851</v>
      </c>
      <c r="AR1325" s="1">
        <f t="shared" si="1051"/>
        <v>1.0969736562408505</v>
      </c>
      <c r="AS1325" s="1">
        <f t="shared" si="1052"/>
        <v>1.0969736562408507</v>
      </c>
      <c r="AT1325" s="1">
        <f t="shared" si="1053"/>
        <v>0.97739783506572886</v>
      </c>
      <c r="AU1325" s="1">
        <f t="shared" si="1054"/>
        <v>1.8126858949819358</v>
      </c>
      <c r="AV1325" s="2">
        <f t="shared" si="1055"/>
        <v>1324</v>
      </c>
      <c r="AW1325" s="1">
        <f t="shared" si="1056"/>
        <v>1812.6858949819357</v>
      </c>
      <c r="AX1325" s="1">
        <f t="shared" si="1057"/>
        <v>0.97739783506572886</v>
      </c>
      <c r="AY1325" s="1">
        <f t="shared" si="1058"/>
        <v>1.0969736562408507</v>
      </c>
      <c r="AZ1325" s="1">
        <f t="shared" si="1059"/>
        <v>5.4000000000000003E-3</v>
      </c>
      <c r="BA1325" s="1">
        <f t="shared" si="1060"/>
        <v>26.39589624414511</v>
      </c>
    </row>
    <row r="1326" spans="1:53">
      <c r="A1326" s="2">
        <f t="shared" si="1025"/>
        <v>1.3249999999999649</v>
      </c>
      <c r="B1326" s="1">
        <f t="shared" si="1015"/>
        <v>1.4024514999999635</v>
      </c>
      <c r="C1326" s="1">
        <f t="shared" si="1026"/>
        <v>5.6027734845561339E-2</v>
      </c>
      <c r="D1326" s="1">
        <f t="shared" si="1016"/>
        <v>1.1019526945739448</v>
      </c>
      <c r="E1326" s="1">
        <f t="shared" si="1024"/>
        <v>1.1020268192658442</v>
      </c>
      <c r="F1326" s="1">
        <f t="shared" si="1024"/>
        <v>1.1020296077108815</v>
      </c>
      <c r="G1326" s="1">
        <f t="shared" si="1024"/>
        <v>1.1020297125712928</v>
      </c>
      <c r="H1326" s="1">
        <f t="shared" si="1027"/>
        <v>1.8652632265858202</v>
      </c>
      <c r="I1326" s="1">
        <f t="shared" si="1017"/>
        <v>26.648673970216603</v>
      </c>
      <c r="J1326" s="1">
        <f>VLOOKUP($I1326,Graph!$D$3:$M$50,col)</f>
        <v>6.1999999999999998E-3</v>
      </c>
      <c r="K1326" s="1">
        <f>VLOOKUP($I1326,Graph!$D$3:$M$50,col+1)</f>
        <v>5.0000000000000001E-3</v>
      </c>
      <c r="L1326" s="1">
        <f t="shared" si="1028"/>
        <v>5.4000000000000003E-3</v>
      </c>
      <c r="M1326" s="1">
        <f t="shared" si="1023"/>
        <v>0.64011666666666656</v>
      </c>
      <c r="N1326" s="1">
        <f t="shared" si="1029"/>
        <v>1.3195999999999648</v>
      </c>
      <c r="O1326" s="1">
        <f t="shared" si="1030"/>
        <v>5.3743185967262797E-2</v>
      </c>
      <c r="P1326" s="1">
        <f t="shared" si="1031"/>
        <v>1.0971526916924497</v>
      </c>
      <c r="Q1326" s="1">
        <f t="shared" si="1032"/>
        <v>1.0969835215905883</v>
      </c>
      <c r="R1326" s="1">
        <f t="shared" si="1033"/>
        <v>1.0969775098027124</v>
      </c>
      <c r="S1326" s="1">
        <f t="shared" si="1034"/>
        <v>1.0969772959845316</v>
      </c>
      <c r="T1326" s="1">
        <f t="shared" si="1035"/>
        <v>0.97740236641749478</v>
      </c>
      <c r="U1326" s="1">
        <f t="shared" si="1036"/>
        <v>1.8147543645644342</v>
      </c>
      <c r="V1326" s="2">
        <f t="shared" si="1018"/>
        <v>26.405932613191275</v>
      </c>
      <c r="W1326" s="1">
        <f>VLOOKUP(V1326,Graph!$D$3:$M$50,col)</f>
        <v>6.1999999999999998E-3</v>
      </c>
      <c r="X1326" s="1">
        <f>VLOOKUP(V1326,Graph!$D$3:$M$50,col+1)</f>
        <v>5.0000000000000001E-3</v>
      </c>
      <c r="Y1326" s="1">
        <f t="shared" si="1037"/>
        <v>5.4000000000000003E-3</v>
      </c>
      <c r="Z1326" s="1">
        <f t="shared" si="1019"/>
        <v>0.64011666666666656</v>
      </c>
      <c r="AA1326" s="2">
        <f t="shared" si="1038"/>
        <v>1.3195999999999648</v>
      </c>
      <c r="AB1326" s="1">
        <f t="shared" si="1039"/>
        <v>5.3743185967262797E-2</v>
      </c>
      <c r="AC1326" s="1">
        <f t="shared" si="1040"/>
        <v>1.0969772883795454</v>
      </c>
      <c r="AD1326" s="1">
        <f t="shared" si="1041"/>
        <v>1.0969772881090547</v>
      </c>
      <c r="AE1326" s="1">
        <f t="shared" si="1042"/>
        <v>1.0969772880994335</v>
      </c>
      <c r="AF1326" s="1">
        <f t="shared" si="1043"/>
        <v>1.0969772880990913</v>
      </c>
      <c r="AG1326" s="1">
        <f t="shared" si="1044"/>
        <v>0.97740236641749478</v>
      </c>
      <c r="AH1326" s="1">
        <f t="shared" si="1045"/>
        <v>1.8147543515193718</v>
      </c>
      <c r="AI1326" s="2">
        <f t="shared" si="1020"/>
        <v>26.405932549919704</v>
      </c>
      <c r="AJ1326" s="1">
        <f>VLOOKUP(AI1326,Graph!$D$3:$M$50,col)</f>
        <v>6.1999999999999998E-3</v>
      </c>
      <c r="AK1326" s="1">
        <f>VLOOKUP(AI1326,Graph!$D$3:$M$50,col+1)</f>
        <v>5.0000000000000001E-3</v>
      </c>
      <c r="AL1326" s="1">
        <f t="shared" si="1046"/>
        <v>5.4000000000000003E-3</v>
      </c>
      <c r="AM1326" s="1">
        <f t="shared" si="1021"/>
        <v>0.64011666666666656</v>
      </c>
      <c r="AN1326" s="2">
        <f t="shared" si="1047"/>
        <v>1.3195999999999648</v>
      </c>
      <c r="AO1326" s="1">
        <f t="shared" si="1048"/>
        <v>5.3743185967262797E-2</v>
      </c>
      <c r="AP1326" s="1">
        <f t="shared" si="1049"/>
        <v>1.0969772880990791</v>
      </c>
      <c r="AQ1326" s="1">
        <f t="shared" si="1050"/>
        <v>1.0969772880990789</v>
      </c>
      <c r="AR1326" s="1">
        <f t="shared" si="1051"/>
        <v>1.0969772880990789</v>
      </c>
      <c r="AS1326" s="1">
        <f t="shared" si="1052"/>
        <v>1.0969772880990789</v>
      </c>
      <c r="AT1326" s="1">
        <f t="shared" si="1053"/>
        <v>0.97740236641749478</v>
      </c>
      <c r="AU1326" s="1">
        <f t="shared" si="1054"/>
        <v>1.8147543515193514</v>
      </c>
      <c r="AV1326" s="2">
        <f t="shared" si="1055"/>
        <v>1325</v>
      </c>
      <c r="AW1326" s="1">
        <f t="shared" si="1056"/>
        <v>1814.7543515193513</v>
      </c>
      <c r="AX1326" s="1">
        <f t="shared" si="1057"/>
        <v>0.97740236641749478</v>
      </c>
      <c r="AY1326" s="1">
        <f t="shared" si="1058"/>
        <v>1.0969772880990789</v>
      </c>
      <c r="AZ1326" s="1">
        <f t="shared" si="1059"/>
        <v>5.4000000000000003E-3</v>
      </c>
      <c r="BA1326" s="1">
        <f t="shared" si="1060"/>
        <v>26.405932549919704</v>
      </c>
    </row>
    <row r="1327" spans="1:53">
      <c r="A1327" s="2">
        <f t="shared" si="1025"/>
        <v>1.3259999999999648</v>
      </c>
      <c r="B1327" s="1">
        <f t="shared" si="1015"/>
        <v>1.4034926666666301</v>
      </c>
      <c r="C1327" s="1">
        <f t="shared" si="1026"/>
        <v>5.6029115079319632E-2</v>
      </c>
      <c r="D1327" s="1">
        <f t="shared" si="1016"/>
        <v>1.101955656121286</v>
      </c>
      <c r="E1327" s="1">
        <f t="shared" si="1024"/>
        <v>1.1020298967327993</v>
      </c>
      <c r="F1327" s="1">
        <f t="shared" si="1024"/>
        <v>1.102032689632795</v>
      </c>
      <c r="G1327" s="1">
        <f t="shared" si="1024"/>
        <v>1.1020327946642261</v>
      </c>
      <c r="H1327" s="1">
        <f t="shared" si="1027"/>
        <v>1.8673804662684581</v>
      </c>
      <c r="I1327" s="1">
        <f t="shared" si="1017"/>
        <v>26.658753029445545</v>
      </c>
      <c r="J1327" s="1">
        <f>VLOOKUP($I1327,Graph!$D$3:$M$50,col)</f>
        <v>6.1999999999999998E-3</v>
      </c>
      <c r="K1327" s="1">
        <f>VLOOKUP($I1327,Graph!$D$3:$M$50,col+1)</f>
        <v>5.0000000000000001E-3</v>
      </c>
      <c r="L1327" s="1">
        <f t="shared" si="1028"/>
        <v>5.4000000000000003E-3</v>
      </c>
      <c r="M1327" s="1">
        <f t="shared" si="1023"/>
        <v>0.64011666666666656</v>
      </c>
      <c r="N1327" s="1">
        <f t="shared" si="1029"/>
        <v>1.3205999999999647</v>
      </c>
      <c r="O1327" s="1">
        <f t="shared" si="1030"/>
        <v>5.3744841642344603E-2</v>
      </c>
      <c r="P1327" s="1">
        <f t="shared" si="1031"/>
        <v>1.0971563071828521</v>
      </c>
      <c r="Q1327" s="1">
        <f t="shared" si="1032"/>
        <v>1.0969871480281417</v>
      </c>
      <c r="R1327" s="1">
        <f t="shared" si="1033"/>
        <v>1.0969811363827537</v>
      </c>
      <c r="S1327" s="1">
        <f t="shared" si="1034"/>
        <v>1.0969809225608902</v>
      </c>
      <c r="T1327" s="1">
        <f t="shared" si="1035"/>
        <v>0.97740689094162958</v>
      </c>
      <c r="U1327" s="1">
        <f t="shared" si="1036"/>
        <v>1.8168236076460444</v>
      </c>
      <c r="V1327" s="2">
        <f t="shared" si="1018"/>
        <v>26.415965107584157</v>
      </c>
      <c r="W1327" s="1">
        <f>VLOOKUP(V1327,Graph!$D$3:$M$50,col)</f>
        <v>6.1999999999999998E-3</v>
      </c>
      <c r="X1327" s="1">
        <f>VLOOKUP(V1327,Graph!$D$3:$M$50,col+1)</f>
        <v>5.0000000000000001E-3</v>
      </c>
      <c r="Y1327" s="1">
        <f t="shared" si="1037"/>
        <v>5.4000000000000003E-3</v>
      </c>
      <c r="Z1327" s="1">
        <f t="shared" si="1019"/>
        <v>0.64011666666666656</v>
      </c>
      <c r="AA1327" s="2">
        <f t="shared" si="1038"/>
        <v>1.3205999999999647</v>
      </c>
      <c r="AB1327" s="1">
        <f t="shared" si="1039"/>
        <v>5.3744841642344603E-2</v>
      </c>
      <c r="AC1327" s="1">
        <f t="shared" si="1040"/>
        <v>1.0969809149554621</v>
      </c>
      <c r="AD1327" s="1">
        <f t="shared" si="1041"/>
        <v>1.0969809146849445</v>
      </c>
      <c r="AE1327" s="1">
        <f t="shared" si="1042"/>
        <v>1.096980914675322</v>
      </c>
      <c r="AF1327" s="1">
        <f t="shared" si="1043"/>
        <v>1.0969809146749798</v>
      </c>
      <c r="AG1327" s="1">
        <f t="shared" si="1044"/>
        <v>0.97740689094162958</v>
      </c>
      <c r="AH1327" s="1">
        <f t="shared" si="1045"/>
        <v>1.8168235945853721</v>
      </c>
      <c r="AI1327" s="2">
        <f t="shared" si="1020"/>
        <v>26.415965044284995</v>
      </c>
      <c r="AJ1327" s="1">
        <f>VLOOKUP(AI1327,Graph!$D$3:$M$50,col)</f>
        <v>6.1999999999999998E-3</v>
      </c>
      <c r="AK1327" s="1">
        <f>VLOOKUP(AI1327,Graph!$D$3:$M$50,col+1)</f>
        <v>5.0000000000000001E-3</v>
      </c>
      <c r="AL1327" s="1">
        <f t="shared" si="1046"/>
        <v>5.4000000000000003E-3</v>
      </c>
      <c r="AM1327" s="1">
        <f t="shared" si="1021"/>
        <v>0.64011666666666656</v>
      </c>
      <c r="AN1327" s="2">
        <f t="shared" si="1047"/>
        <v>1.3205999999999647</v>
      </c>
      <c r="AO1327" s="1">
        <f t="shared" si="1048"/>
        <v>5.3744841642344603E-2</v>
      </c>
      <c r="AP1327" s="1">
        <f t="shared" si="1049"/>
        <v>1.0969809146749676</v>
      </c>
      <c r="AQ1327" s="1">
        <f t="shared" si="1050"/>
        <v>1.0969809146749676</v>
      </c>
      <c r="AR1327" s="1">
        <f t="shared" si="1051"/>
        <v>1.0969809146749676</v>
      </c>
      <c r="AS1327" s="1">
        <f t="shared" si="1052"/>
        <v>1.0969809146749676</v>
      </c>
      <c r="AT1327" s="1">
        <f t="shared" si="1053"/>
        <v>0.97740689094162958</v>
      </c>
      <c r="AU1327" s="1">
        <f t="shared" si="1054"/>
        <v>1.8168235945853519</v>
      </c>
      <c r="AV1327" s="2">
        <f t="shared" si="1055"/>
        <v>1326</v>
      </c>
      <c r="AW1327" s="1">
        <f t="shared" si="1056"/>
        <v>1816.8235945853519</v>
      </c>
      <c r="AX1327" s="1">
        <f t="shared" si="1057"/>
        <v>0.97740689094162958</v>
      </c>
      <c r="AY1327" s="1">
        <f t="shared" si="1058"/>
        <v>1.0969809146749676</v>
      </c>
      <c r="AZ1327" s="1">
        <f t="shared" si="1059"/>
        <v>5.4000000000000003E-3</v>
      </c>
      <c r="BA1327" s="1">
        <f t="shared" si="1060"/>
        <v>26.415965044284995</v>
      </c>
    </row>
    <row r="1328" spans="1:53">
      <c r="A1328" s="2">
        <f t="shared" si="1025"/>
        <v>1.3269999999999647</v>
      </c>
      <c r="B1328" s="1">
        <f t="shared" si="1015"/>
        <v>1.4045338333332966</v>
      </c>
      <c r="C1328" s="1">
        <f t="shared" si="1026"/>
        <v>5.6030493283734301E-2</v>
      </c>
      <c r="D1328" s="1">
        <f t="shared" si="1016"/>
        <v>1.1019586133381194</v>
      </c>
      <c r="E1328" s="1">
        <f t="shared" si="1024"/>
        <v>1.1020329697103488</v>
      </c>
      <c r="F1328" s="1">
        <f t="shared" si="1024"/>
        <v>1.1020357670594823</v>
      </c>
      <c r="G1328" s="1">
        <f t="shared" si="1024"/>
        <v>1.1020358722617196</v>
      </c>
      <c r="H1328" s="1">
        <f t="shared" si="1027"/>
        <v>1.8694985066797705</v>
      </c>
      <c r="I1328" s="1">
        <f t="shared" si="1017"/>
        <v>26.668828280639687</v>
      </c>
      <c r="J1328" s="1">
        <f>VLOOKUP($I1328,Graph!$D$3:$M$50,col)</f>
        <v>6.1999999999999998E-3</v>
      </c>
      <c r="K1328" s="1">
        <f>VLOOKUP($I1328,Graph!$D$3:$M$50,col+1)</f>
        <v>5.0000000000000001E-3</v>
      </c>
      <c r="L1328" s="1">
        <f t="shared" si="1028"/>
        <v>5.4000000000000003E-3</v>
      </c>
      <c r="M1328" s="1">
        <f t="shared" si="1023"/>
        <v>0.64011666666666656</v>
      </c>
      <c r="N1328" s="1">
        <f t="shared" si="1029"/>
        <v>1.3215999999999646</v>
      </c>
      <c r="O1328" s="1">
        <f t="shared" si="1030"/>
        <v>5.374649488820242E-2</v>
      </c>
      <c r="P1328" s="1">
        <f t="shared" si="1031"/>
        <v>1.0971599174163686</v>
      </c>
      <c r="Q1328" s="1">
        <f t="shared" si="1032"/>
        <v>1.0969907691949639</v>
      </c>
      <c r="R1328" s="1">
        <f t="shared" si="1033"/>
        <v>1.0969847576919605</v>
      </c>
      <c r="S1328" s="1">
        <f t="shared" si="1034"/>
        <v>1.0969845438664239</v>
      </c>
      <c r="T1328" s="1">
        <f t="shared" si="1035"/>
        <v>0.97741140865355292</v>
      </c>
      <c r="U1328" s="1">
        <f t="shared" si="1036"/>
        <v>1.8188936369572952</v>
      </c>
      <c r="V1328" s="2">
        <f t="shared" si="1018"/>
        <v>26.425993794904915</v>
      </c>
      <c r="W1328" s="1">
        <f>VLOOKUP(V1328,Graph!$D$3:$M$50,col)</f>
        <v>6.1999999999999998E-3</v>
      </c>
      <c r="X1328" s="1">
        <f>VLOOKUP(V1328,Graph!$D$3:$M$50,col+1)</f>
        <v>5.0000000000000001E-3</v>
      </c>
      <c r="Y1328" s="1">
        <f t="shared" si="1037"/>
        <v>5.4000000000000003E-3</v>
      </c>
      <c r="Z1328" s="1">
        <f t="shared" si="1019"/>
        <v>0.64011666666666656</v>
      </c>
      <c r="AA1328" s="2">
        <f t="shared" si="1038"/>
        <v>1.3215999999999646</v>
      </c>
      <c r="AB1328" s="1">
        <f t="shared" si="1039"/>
        <v>5.374649488820242E-2</v>
      </c>
      <c r="AC1328" s="1">
        <f t="shared" si="1040"/>
        <v>1.0969845362605539</v>
      </c>
      <c r="AD1328" s="1">
        <f t="shared" si="1041"/>
        <v>1.0969845359900094</v>
      </c>
      <c r="AE1328" s="1">
        <f t="shared" si="1042"/>
        <v>1.096984535980386</v>
      </c>
      <c r="AF1328" s="1">
        <f t="shared" si="1043"/>
        <v>1.0969845359800436</v>
      </c>
      <c r="AG1328" s="1">
        <f t="shared" si="1044"/>
        <v>0.97741140865355292</v>
      </c>
      <c r="AH1328" s="1">
        <f t="shared" si="1045"/>
        <v>1.8188936238810061</v>
      </c>
      <c r="AI1328" s="2">
        <f t="shared" si="1020"/>
        <v>26.42599373157816</v>
      </c>
      <c r="AJ1328" s="1">
        <f>VLOOKUP(AI1328,Graph!$D$3:$M$50,col)</f>
        <v>6.1999999999999998E-3</v>
      </c>
      <c r="AK1328" s="1">
        <f>VLOOKUP(AI1328,Graph!$D$3:$M$50,col+1)</f>
        <v>5.0000000000000001E-3</v>
      </c>
      <c r="AL1328" s="1">
        <f t="shared" si="1046"/>
        <v>5.4000000000000003E-3</v>
      </c>
      <c r="AM1328" s="1">
        <f t="shared" si="1021"/>
        <v>0.64011666666666656</v>
      </c>
      <c r="AN1328" s="2">
        <f t="shared" si="1047"/>
        <v>1.3215999999999646</v>
      </c>
      <c r="AO1328" s="1">
        <f t="shared" si="1048"/>
        <v>5.374649488820242E-2</v>
      </c>
      <c r="AP1328" s="1">
        <f t="shared" si="1049"/>
        <v>1.0969845359800316</v>
      </c>
      <c r="AQ1328" s="1">
        <f t="shared" si="1050"/>
        <v>1.0969845359800312</v>
      </c>
      <c r="AR1328" s="1">
        <f t="shared" si="1051"/>
        <v>1.0969845359800312</v>
      </c>
      <c r="AS1328" s="1">
        <f t="shared" si="1052"/>
        <v>1.0969845359800312</v>
      </c>
      <c r="AT1328" s="1">
        <f t="shared" si="1053"/>
        <v>0.97741140865355292</v>
      </c>
      <c r="AU1328" s="1">
        <f t="shared" si="1054"/>
        <v>1.8188936238809856</v>
      </c>
      <c r="AV1328" s="2">
        <f t="shared" si="1055"/>
        <v>1327</v>
      </c>
      <c r="AW1328" s="1">
        <f t="shared" si="1056"/>
        <v>1818.8936238809856</v>
      </c>
      <c r="AX1328" s="1">
        <f t="shared" si="1057"/>
        <v>0.97741140865355292</v>
      </c>
      <c r="AY1328" s="1">
        <f t="shared" si="1058"/>
        <v>1.0969845359800312</v>
      </c>
      <c r="AZ1328" s="1">
        <f t="shared" si="1059"/>
        <v>5.4000000000000003E-3</v>
      </c>
      <c r="BA1328" s="1">
        <f t="shared" si="1060"/>
        <v>26.42599373157816</v>
      </c>
    </row>
    <row r="1329" spans="1:53">
      <c r="A1329" s="2">
        <f t="shared" si="1025"/>
        <v>1.3279999999999645</v>
      </c>
      <c r="B1329" s="1">
        <f t="shared" si="1015"/>
        <v>1.4055749999999634</v>
      </c>
      <c r="C1329" s="1">
        <f t="shared" si="1026"/>
        <v>5.6031869463277324E-2</v>
      </c>
      <c r="D1329" s="1">
        <f t="shared" si="1016"/>
        <v>1.1019615662339362</v>
      </c>
      <c r="E1329" s="1">
        <f t="shared" si="1024"/>
        <v>1.1020360382083083</v>
      </c>
      <c r="F1329" s="1">
        <f t="shared" si="1024"/>
        <v>1.1020388400007706</v>
      </c>
      <c r="G1329" s="1">
        <f t="shared" si="1024"/>
        <v>1.1020389453736021</v>
      </c>
      <c r="H1329" s="1">
        <f t="shared" si="1027"/>
        <v>1.8716173475170803</v>
      </c>
      <c r="I1329" s="1">
        <f t="shared" si="1017"/>
        <v>26.678899728110725</v>
      </c>
      <c r="J1329" s="1">
        <f>VLOOKUP($I1329,Graph!$D$3:$M$50,col)</f>
        <v>6.1999999999999998E-3</v>
      </c>
      <c r="K1329" s="1">
        <f>VLOOKUP($I1329,Graph!$D$3:$M$50,col+1)</f>
        <v>5.0000000000000001E-3</v>
      </c>
      <c r="L1329" s="1">
        <f t="shared" si="1028"/>
        <v>5.4000000000000003E-3</v>
      </c>
      <c r="M1329" s="1">
        <f t="shared" si="1023"/>
        <v>0.64011666666666656</v>
      </c>
      <c r="N1329" s="1">
        <f t="shared" si="1029"/>
        <v>1.3225999999999645</v>
      </c>
      <c r="O1329" s="1">
        <f t="shared" si="1030"/>
        <v>5.374814571017799E-2</v>
      </c>
      <c r="P1329" s="1">
        <f t="shared" si="1031"/>
        <v>1.0971635224044554</v>
      </c>
      <c r="Q1329" s="1">
        <f t="shared" si="1032"/>
        <v>1.0969943851025363</v>
      </c>
      <c r="R1329" s="1">
        <f t="shared" si="1033"/>
        <v>1.0969883737418136</v>
      </c>
      <c r="S1329" s="1">
        <f t="shared" si="1034"/>
        <v>1.0969881599126137</v>
      </c>
      <c r="T1329" s="1">
        <f t="shared" si="1035"/>
        <v>0.97741591956863805</v>
      </c>
      <c r="U1329" s="1">
        <f t="shared" si="1036"/>
        <v>1.8209644521995736</v>
      </c>
      <c r="V1329" s="2">
        <f t="shared" si="1018"/>
        <v>26.436018679482522</v>
      </c>
      <c r="W1329" s="1">
        <f>VLOOKUP(V1329,Graph!$D$3:$M$50,col)</f>
        <v>6.1999999999999998E-3</v>
      </c>
      <c r="X1329" s="1">
        <f>VLOOKUP(V1329,Graph!$D$3:$M$50,col+1)</f>
        <v>5.0000000000000001E-3</v>
      </c>
      <c r="Y1329" s="1">
        <f t="shared" si="1037"/>
        <v>5.4000000000000003E-3</v>
      </c>
      <c r="Z1329" s="1">
        <f t="shared" si="1019"/>
        <v>0.64011666666666656</v>
      </c>
      <c r="AA1329" s="2">
        <f t="shared" si="1038"/>
        <v>1.3225999999999645</v>
      </c>
      <c r="AB1329" s="1">
        <f t="shared" si="1039"/>
        <v>5.374814571017799E-2</v>
      </c>
      <c r="AC1329" s="1">
        <f t="shared" si="1040"/>
        <v>1.096988152306303</v>
      </c>
      <c r="AD1329" s="1">
        <f t="shared" si="1041"/>
        <v>1.0969881520357319</v>
      </c>
      <c r="AE1329" s="1">
        <f t="shared" si="1042"/>
        <v>1.0969881520261071</v>
      </c>
      <c r="AF1329" s="1">
        <f t="shared" si="1043"/>
        <v>1.0969881520257647</v>
      </c>
      <c r="AG1329" s="1">
        <f t="shared" si="1044"/>
        <v>0.97741591956863805</v>
      </c>
      <c r="AH1329" s="1">
        <f t="shared" si="1045"/>
        <v>1.8209644391076627</v>
      </c>
      <c r="AI1329" s="2">
        <f t="shared" si="1020"/>
        <v>26.43601861612818</v>
      </c>
      <c r="AJ1329" s="1">
        <f>VLOOKUP(AI1329,Graph!$D$3:$M$50,col)</f>
        <v>6.1999999999999998E-3</v>
      </c>
      <c r="AK1329" s="1">
        <f>VLOOKUP(AI1329,Graph!$D$3:$M$50,col+1)</f>
        <v>5.0000000000000001E-3</v>
      </c>
      <c r="AL1329" s="1">
        <f t="shared" si="1046"/>
        <v>5.4000000000000003E-3</v>
      </c>
      <c r="AM1329" s="1">
        <f t="shared" si="1021"/>
        <v>0.64011666666666656</v>
      </c>
      <c r="AN1329" s="2">
        <f t="shared" si="1047"/>
        <v>1.3225999999999645</v>
      </c>
      <c r="AO1329" s="1">
        <f t="shared" si="1048"/>
        <v>5.374814571017799E-2</v>
      </c>
      <c r="AP1329" s="1">
        <f t="shared" si="1049"/>
        <v>1.0969881520257523</v>
      </c>
      <c r="AQ1329" s="1">
        <f t="shared" si="1050"/>
        <v>1.0969881520257516</v>
      </c>
      <c r="AR1329" s="1">
        <f t="shared" si="1051"/>
        <v>1.0969881520257516</v>
      </c>
      <c r="AS1329" s="1">
        <f t="shared" si="1052"/>
        <v>1.0969881520257516</v>
      </c>
      <c r="AT1329" s="1">
        <f t="shared" si="1053"/>
        <v>0.97741591956863805</v>
      </c>
      <c r="AU1329" s="1">
        <f t="shared" si="1054"/>
        <v>1.8209644391076409</v>
      </c>
      <c r="AV1329" s="2">
        <f t="shared" si="1055"/>
        <v>1328</v>
      </c>
      <c r="AW1329" s="1">
        <f t="shared" si="1056"/>
        <v>1820.9644391076408</v>
      </c>
      <c r="AX1329" s="1">
        <f t="shared" si="1057"/>
        <v>0.97741591956863805</v>
      </c>
      <c r="AY1329" s="1">
        <f t="shared" si="1058"/>
        <v>1.0969881520257516</v>
      </c>
      <c r="AZ1329" s="1">
        <f t="shared" si="1059"/>
        <v>5.4000000000000003E-3</v>
      </c>
      <c r="BA1329" s="1">
        <f t="shared" si="1060"/>
        <v>26.43601861612818</v>
      </c>
    </row>
    <row r="1330" spans="1:53">
      <c r="A1330" s="2">
        <f t="shared" si="1025"/>
        <v>1.3289999999999644</v>
      </c>
      <c r="B1330" s="1">
        <f t="shared" si="1015"/>
        <v>1.4066161666666299</v>
      </c>
      <c r="C1330" s="1">
        <f t="shared" si="1026"/>
        <v>5.603324362240758E-2</v>
      </c>
      <c r="D1330" s="1">
        <f t="shared" si="1016"/>
        <v>1.1019645148181993</v>
      </c>
      <c r="E1330" s="1">
        <f t="shared" si="1024"/>
        <v>1.102039102236466</v>
      </c>
      <c r="F1330" s="1">
        <f t="shared" si="1024"/>
        <v>1.1020419084664583</v>
      </c>
      <c r="G1330" s="1">
        <f t="shared" si="1024"/>
        <v>1.1020420140096723</v>
      </c>
      <c r="H1330" s="1">
        <f t="shared" si="1027"/>
        <v>1.873736988478053</v>
      </c>
      <c r="I1330" s="1">
        <f t="shared" si="1017"/>
        <v>26.688967376162246</v>
      </c>
      <c r="J1330" s="1">
        <f>VLOOKUP($I1330,Graph!$D$3:$M$50,col)</f>
        <v>6.1999999999999998E-3</v>
      </c>
      <c r="K1330" s="1">
        <f>VLOOKUP($I1330,Graph!$D$3:$M$50,col+1)</f>
        <v>5.0000000000000001E-3</v>
      </c>
      <c r="L1330" s="1">
        <f t="shared" si="1028"/>
        <v>5.4000000000000003E-3</v>
      </c>
      <c r="M1330" s="1">
        <f t="shared" si="1023"/>
        <v>0.64011666666666656</v>
      </c>
      <c r="N1330" s="1">
        <f t="shared" si="1029"/>
        <v>1.3235999999999644</v>
      </c>
      <c r="O1330" s="1">
        <f t="shared" si="1030"/>
        <v>5.3749794113597468E-2</v>
      </c>
      <c r="P1330" s="1">
        <f t="shared" si="1031"/>
        <v>1.0971671221585342</v>
      </c>
      <c r="Q1330" s="1">
        <f t="shared" si="1032"/>
        <v>1.0969979957623075</v>
      </c>
      <c r="R1330" s="1">
        <f t="shared" si="1033"/>
        <v>1.0969919845437619</v>
      </c>
      <c r="S1330" s="1">
        <f t="shared" si="1034"/>
        <v>1.0969917707109074</v>
      </c>
      <c r="T1330" s="1">
        <f t="shared" si="1035"/>
        <v>0.97742042370221172</v>
      </c>
      <c r="U1330" s="1">
        <f t="shared" si="1036"/>
        <v>1.8230360530746086</v>
      </c>
      <c r="V1330" s="2">
        <f t="shared" si="1018"/>
        <v>26.446039765637735</v>
      </c>
      <c r="W1330" s="1">
        <f>VLOOKUP(V1330,Graph!$D$3:$M$50,col)</f>
        <v>6.1999999999999998E-3</v>
      </c>
      <c r="X1330" s="1">
        <f>VLOOKUP(V1330,Graph!$D$3:$M$50,col+1)</f>
        <v>5.0000000000000001E-3</v>
      </c>
      <c r="Y1330" s="1">
        <f t="shared" si="1037"/>
        <v>5.4000000000000003E-3</v>
      </c>
      <c r="Z1330" s="1">
        <f t="shared" si="1019"/>
        <v>0.64011666666666656</v>
      </c>
      <c r="AA1330" s="2">
        <f t="shared" si="1038"/>
        <v>1.3235999999999644</v>
      </c>
      <c r="AB1330" s="1">
        <f t="shared" si="1039"/>
        <v>5.3749794113597468E-2</v>
      </c>
      <c r="AC1330" s="1">
        <f t="shared" si="1040"/>
        <v>1.0969917631041568</v>
      </c>
      <c r="AD1330" s="1">
        <f t="shared" si="1041"/>
        <v>1.0969917628335588</v>
      </c>
      <c r="AE1330" s="1">
        <f t="shared" si="1042"/>
        <v>1.0969917628239327</v>
      </c>
      <c r="AF1330" s="1">
        <f t="shared" si="1043"/>
        <v>1.0969917628235903</v>
      </c>
      <c r="AG1330" s="1">
        <f t="shared" si="1044"/>
        <v>0.97742042370221172</v>
      </c>
      <c r="AH1330" s="1">
        <f t="shared" si="1045"/>
        <v>1.8230360399670689</v>
      </c>
      <c r="AI1330" s="2">
        <f t="shared" si="1020"/>
        <v>26.446039702255828</v>
      </c>
      <c r="AJ1330" s="1">
        <f>VLOOKUP(AI1330,Graph!$D$3:$M$50,col)</f>
        <v>6.1999999999999998E-3</v>
      </c>
      <c r="AK1330" s="1">
        <f>VLOOKUP(AI1330,Graph!$D$3:$M$50,col+1)</f>
        <v>5.0000000000000001E-3</v>
      </c>
      <c r="AL1330" s="1">
        <f t="shared" si="1046"/>
        <v>5.4000000000000003E-3</v>
      </c>
      <c r="AM1330" s="1">
        <f t="shared" si="1021"/>
        <v>0.64011666666666656</v>
      </c>
      <c r="AN1330" s="2">
        <f t="shared" si="1047"/>
        <v>1.3235999999999644</v>
      </c>
      <c r="AO1330" s="1">
        <f t="shared" si="1048"/>
        <v>5.3749794113597468E-2</v>
      </c>
      <c r="AP1330" s="1">
        <f t="shared" si="1049"/>
        <v>1.0969917628235781</v>
      </c>
      <c r="AQ1330" s="1">
        <f t="shared" si="1050"/>
        <v>1.0969917628235779</v>
      </c>
      <c r="AR1330" s="1">
        <f t="shared" si="1051"/>
        <v>1.0969917628235779</v>
      </c>
      <c r="AS1330" s="1">
        <f t="shared" si="1052"/>
        <v>1.0969917628235779</v>
      </c>
      <c r="AT1330" s="1">
        <f t="shared" si="1053"/>
        <v>0.97742042370221172</v>
      </c>
      <c r="AU1330" s="1">
        <f t="shared" si="1054"/>
        <v>1.823036039967048</v>
      </c>
      <c r="AV1330" s="2">
        <f t="shared" si="1055"/>
        <v>1329</v>
      </c>
      <c r="AW1330" s="1">
        <f t="shared" si="1056"/>
        <v>1823.0360399670481</v>
      </c>
      <c r="AX1330" s="1">
        <f t="shared" si="1057"/>
        <v>0.97742042370221172</v>
      </c>
      <c r="AY1330" s="1">
        <f t="shared" si="1058"/>
        <v>1.0969917628235779</v>
      </c>
      <c r="AZ1330" s="1">
        <f t="shared" si="1059"/>
        <v>5.4000000000000003E-3</v>
      </c>
      <c r="BA1330" s="1">
        <f t="shared" si="1060"/>
        <v>26.446039702255828</v>
      </c>
    </row>
    <row r="1331" spans="1:53">
      <c r="A1331" s="2">
        <f t="shared" si="1025"/>
        <v>1.3299999999999643</v>
      </c>
      <c r="B1331" s="1">
        <f t="shared" si="1015"/>
        <v>1.4076573333332965</v>
      </c>
      <c r="C1331" s="1">
        <f t="shared" si="1026"/>
        <v>5.6034615765570832E-2</v>
      </c>
      <c r="D1331" s="1">
        <f t="shared" si="1016"/>
        <v>1.1019674591003445</v>
      </c>
      <c r="E1331" s="1">
        <f t="shared" si="1024"/>
        <v>1.1020421618045793</v>
      </c>
      <c r="F1331" s="1">
        <f t="shared" si="1024"/>
        <v>1.1020449724663155</v>
      </c>
      <c r="G1331" s="1">
        <f t="shared" si="1024"/>
        <v>1.1020450781797</v>
      </c>
      <c r="H1331" s="1">
        <f t="shared" si="1027"/>
        <v>1.875857429260694</v>
      </c>
      <c r="I1331" s="1">
        <f t="shared" si="1017"/>
        <v>26.699031229089709</v>
      </c>
      <c r="J1331" s="1">
        <f>VLOOKUP($I1331,Graph!$D$3:$M$50,col)</f>
        <v>6.1999999999999998E-3</v>
      </c>
      <c r="K1331" s="1">
        <f>VLOOKUP($I1331,Graph!$D$3:$M$50,col+1)</f>
        <v>5.0000000000000001E-3</v>
      </c>
      <c r="L1331" s="1">
        <f t="shared" si="1028"/>
        <v>5.4000000000000003E-3</v>
      </c>
      <c r="M1331" s="1">
        <f t="shared" si="1023"/>
        <v>0.64011666666666656</v>
      </c>
      <c r="N1331" s="1">
        <f t="shared" si="1029"/>
        <v>1.3245999999999643</v>
      </c>
      <c r="O1331" s="1">
        <f t="shared" si="1030"/>
        <v>5.3751440103771371E-2</v>
      </c>
      <c r="P1331" s="1">
        <f t="shared" si="1031"/>
        <v>1.0971707166899949</v>
      </c>
      <c r="Q1331" s="1">
        <f t="shared" si="1032"/>
        <v>1.0970016011856918</v>
      </c>
      <c r="R1331" s="1">
        <f t="shared" si="1033"/>
        <v>1.0969955901092203</v>
      </c>
      <c r="S1331" s="1">
        <f t="shared" si="1034"/>
        <v>1.0969953762727203</v>
      </c>
      <c r="T1331" s="1">
        <f t="shared" si="1035"/>
        <v>0.97742492106955559</v>
      </c>
      <c r="U1331" s="1">
        <f t="shared" si="1036"/>
        <v>1.8251084392844696</v>
      </c>
      <c r="V1331" s="2">
        <f t="shared" si="1018"/>
        <v>26.456057057683203</v>
      </c>
      <c r="W1331" s="1">
        <f>VLOOKUP(V1331,Graph!$D$3:$M$50,col)</f>
        <v>6.1999999999999998E-3</v>
      </c>
      <c r="X1331" s="1">
        <f>VLOOKUP(V1331,Graph!$D$3:$M$50,col+1)</f>
        <v>5.0000000000000001E-3</v>
      </c>
      <c r="Y1331" s="1">
        <f t="shared" si="1037"/>
        <v>5.4000000000000003E-3</v>
      </c>
      <c r="Z1331" s="1">
        <f t="shared" si="1019"/>
        <v>0.64011666666666656</v>
      </c>
      <c r="AA1331" s="2">
        <f t="shared" si="1038"/>
        <v>1.3245999999999643</v>
      </c>
      <c r="AB1331" s="1">
        <f t="shared" si="1039"/>
        <v>5.3751440103771371E-2</v>
      </c>
      <c r="AC1331" s="1">
        <f t="shared" si="1040"/>
        <v>1.0969953686655307</v>
      </c>
      <c r="AD1331" s="1">
        <f t="shared" si="1041"/>
        <v>1.0969953683949063</v>
      </c>
      <c r="AE1331" s="1">
        <f t="shared" si="1042"/>
        <v>1.0969953683852789</v>
      </c>
      <c r="AF1331" s="1">
        <f t="shared" si="1043"/>
        <v>1.0969953683849365</v>
      </c>
      <c r="AG1331" s="1">
        <f t="shared" si="1044"/>
        <v>0.97742492106955559</v>
      </c>
      <c r="AH1331" s="1">
        <f t="shared" si="1045"/>
        <v>1.825108426161296</v>
      </c>
      <c r="AI1331" s="2">
        <f t="shared" si="1020"/>
        <v>26.456056994273734</v>
      </c>
      <c r="AJ1331" s="1">
        <f>VLOOKUP(AI1331,Graph!$D$3:$M$50,col)</f>
        <v>6.1999999999999998E-3</v>
      </c>
      <c r="AK1331" s="1">
        <f>VLOOKUP(AI1331,Graph!$D$3:$M$50,col+1)</f>
        <v>5.0000000000000001E-3</v>
      </c>
      <c r="AL1331" s="1">
        <f t="shared" si="1046"/>
        <v>5.4000000000000003E-3</v>
      </c>
      <c r="AM1331" s="1">
        <f t="shared" si="1021"/>
        <v>0.64011666666666656</v>
      </c>
      <c r="AN1331" s="2">
        <f t="shared" si="1047"/>
        <v>1.3245999999999643</v>
      </c>
      <c r="AO1331" s="1">
        <f t="shared" si="1048"/>
        <v>5.3751440103771371E-2</v>
      </c>
      <c r="AP1331" s="1">
        <f t="shared" si="1049"/>
        <v>1.0969953683849243</v>
      </c>
      <c r="AQ1331" s="1">
        <f t="shared" si="1050"/>
        <v>1.0969953683849238</v>
      </c>
      <c r="AR1331" s="1">
        <f t="shared" si="1051"/>
        <v>1.0969953683849238</v>
      </c>
      <c r="AS1331" s="1">
        <f t="shared" si="1052"/>
        <v>1.0969953683849238</v>
      </c>
      <c r="AT1331" s="1">
        <f t="shared" si="1053"/>
        <v>0.97742492106955559</v>
      </c>
      <c r="AU1331" s="1">
        <f t="shared" si="1054"/>
        <v>1.8251084261612749</v>
      </c>
      <c r="AV1331" s="2">
        <f t="shared" si="1055"/>
        <v>1330</v>
      </c>
      <c r="AW1331" s="1">
        <f t="shared" si="1056"/>
        <v>1825.1084261612748</v>
      </c>
      <c r="AX1331" s="1">
        <f t="shared" si="1057"/>
        <v>0.97742492106955559</v>
      </c>
      <c r="AY1331" s="1">
        <f t="shared" si="1058"/>
        <v>1.0969953683849238</v>
      </c>
      <c r="AZ1331" s="1">
        <f t="shared" si="1059"/>
        <v>5.4000000000000003E-3</v>
      </c>
      <c r="BA1331" s="1">
        <f t="shared" si="1060"/>
        <v>26.456056994273734</v>
      </c>
    </row>
    <row r="1332" spans="1:53">
      <c r="A1332" s="2">
        <f t="shared" si="1025"/>
        <v>1.3309999999999642</v>
      </c>
      <c r="B1332" s="1">
        <f t="shared" si="1015"/>
        <v>1.408698499999963</v>
      </c>
      <c r="C1332" s="1">
        <f t="shared" si="1026"/>
        <v>5.6035985897199804E-2</v>
      </c>
      <c r="D1332" s="1">
        <f t="shared" si="1016"/>
        <v>1.1019703990897796</v>
      </c>
      <c r="E1332" s="1">
        <f t="shared" si="1024"/>
        <v>1.10204521692238</v>
      </c>
      <c r="F1332" s="1">
        <f t="shared" si="1024"/>
        <v>1.1020480320100845</v>
      </c>
      <c r="G1332" s="1">
        <f t="shared" si="1024"/>
        <v>1.1020481378934281</v>
      </c>
      <c r="H1332" s="1">
        <f t="shared" si="1027"/>
        <v>1.877978669563354</v>
      </c>
      <c r="I1332" s="1">
        <f t="shared" si="1017"/>
        <v>26.709091291180481</v>
      </c>
      <c r="J1332" s="1">
        <f>VLOOKUP($I1332,Graph!$D$3:$M$50,col)</f>
        <v>6.1999999999999998E-3</v>
      </c>
      <c r="K1332" s="1">
        <f>VLOOKUP($I1332,Graph!$D$3:$M$50,col+1)</f>
        <v>5.0000000000000001E-3</v>
      </c>
      <c r="L1332" s="1">
        <f t="shared" si="1028"/>
        <v>5.4000000000000003E-3</v>
      </c>
      <c r="M1332" s="1">
        <f t="shared" si="1023"/>
        <v>0.64011666666666656</v>
      </c>
      <c r="N1332" s="1">
        <f t="shared" si="1029"/>
        <v>1.3255999999999641</v>
      </c>
      <c r="O1332" s="1">
        <f t="shared" si="1030"/>
        <v>5.3753083685994678E-2</v>
      </c>
      <c r="P1332" s="1">
        <f t="shared" si="1031"/>
        <v>1.0971743060101939</v>
      </c>
      <c r="Q1332" s="1">
        <f t="shared" si="1032"/>
        <v>1.0970052013840716</v>
      </c>
      <c r="R1332" s="1">
        <f t="shared" si="1033"/>
        <v>1.0969991904495702</v>
      </c>
      <c r="S1332" s="1">
        <f t="shared" si="1034"/>
        <v>1.0969989766094344</v>
      </c>
      <c r="T1332" s="1">
        <f t="shared" si="1035"/>
        <v>0.97742941168590414</v>
      </c>
      <c r="U1332" s="1">
        <f t="shared" si="1036"/>
        <v>1.8271816105315621</v>
      </c>
      <c r="V1332" s="2">
        <f t="shared" si="1018"/>
        <v>26.466070559923331</v>
      </c>
      <c r="W1332" s="1">
        <f>VLOOKUP(V1332,Graph!$D$3:$M$50,col)</f>
        <v>6.1999999999999998E-3</v>
      </c>
      <c r="X1332" s="1">
        <f>VLOOKUP(V1332,Graph!$D$3:$M$50,col+1)</f>
        <v>5.0000000000000001E-3</v>
      </c>
      <c r="Y1332" s="1">
        <f t="shared" si="1037"/>
        <v>5.4000000000000003E-3</v>
      </c>
      <c r="Z1332" s="1">
        <f t="shared" si="1019"/>
        <v>0.64011666666666656</v>
      </c>
      <c r="AA1332" s="2">
        <f t="shared" si="1038"/>
        <v>1.3255999999999641</v>
      </c>
      <c r="AB1332" s="1">
        <f t="shared" si="1039"/>
        <v>5.3753083685994678E-2</v>
      </c>
      <c r="AC1332" s="1">
        <f t="shared" si="1040"/>
        <v>1.0969989690018069</v>
      </c>
      <c r="AD1332" s="1">
        <f t="shared" si="1041"/>
        <v>1.0969989687311557</v>
      </c>
      <c r="AE1332" s="1">
        <f t="shared" si="1042"/>
        <v>1.0969989687215267</v>
      </c>
      <c r="AF1332" s="1">
        <f t="shared" si="1043"/>
        <v>1.0969989687211843</v>
      </c>
      <c r="AG1332" s="1">
        <f t="shared" si="1044"/>
        <v>0.97742941168590414</v>
      </c>
      <c r="AH1332" s="1">
        <f t="shared" si="1045"/>
        <v>1.8271815973927481</v>
      </c>
      <c r="AI1332" s="2">
        <f t="shared" si="1020"/>
        <v>26.466070496486331</v>
      </c>
      <c r="AJ1332" s="1">
        <f>VLOOKUP(AI1332,Graph!$D$3:$M$50,col)</f>
        <v>6.1999999999999998E-3</v>
      </c>
      <c r="AK1332" s="1">
        <f>VLOOKUP(AI1332,Graph!$D$3:$M$50,col+1)</f>
        <v>5.0000000000000001E-3</v>
      </c>
      <c r="AL1332" s="1">
        <f t="shared" si="1046"/>
        <v>5.4000000000000003E-3</v>
      </c>
      <c r="AM1332" s="1">
        <f t="shared" si="1021"/>
        <v>0.64011666666666656</v>
      </c>
      <c r="AN1332" s="2">
        <f t="shared" si="1047"/>
        <v>1.3255999999999641</v>
      </c>
      <c r="AO1332" s="1">
        <f t="shared" si="1048"/>
        <v>5.3753083685994678E-2</v>
      </c>
      <c r="AP1332" s="1">
        <f t="shared" si="1049"/>
        <v>1.0969989687211719</v>
      </c>
      <c r="AQ1332" s="1">
        <f t="shared" si="1050"/>
        <v>1.0969989687211716</v>
      </c>
      <c r="AR1332" s="1">
        <f t="shared" si="1051"/>
        <v>1.0969989687211716</v>
      </c>
      <c r="AS1332" s="1">
        <f t="shared" si="1052"/>
        <v>1.0969989687211716</v>
      </c>
      <c r="AT1332" s="1">
        <f t="shared" si="1053"/>
        <v>0.97742941168590414</v>
      </c>
      <c r="AU1332" s="1">
        <f t="shared" si="1054"/>
        <v>1.8271815973927272</v>
      </c>
      <c r="AV1332" s="2">
        <f t="shared" si="1055"/>
        <v>1331</v>
      </c>
      <c r="AW1332" s="1">
        <f t="shared" si="1056"/>
        <v>1827.1815973927273</v>
      </c>
      <c r="AX1332" s="1">
        <f t="shared" si="1057"/>
        <v>0.97742941168590414</v>
      </c>
      <c r="AY1332" s="1">
        <f t="shared" si="1058"/>
        <v>1.0969989687211716</v>
      </c>
      <c r="AZ1332" s="1">
        <f t="shared" si="1059"/>
        <v>5.4000000000000003E-3</v>
      </c>
      <c r="BA1332" s="1">
        <f t="shared" si="1060"/>
        <v>26.466070496486331</v>
      </c>
    </row>
    <row r="1333" spans="1:53">
      <c r="A1333" s="2">
        <f t="shared" si="1025"/>
        <v>1.3319999999999641</v>
      </c>
      <c r="B1333" s="1">
        <f t="shared" si="1015"/>
        <v>1.4097396666666295</v>
      </c>
      <c r="C1333" s="1">
        <f t="shared" si="1026"/>
        <v>5.6037354021714288E-2</v>
      </c>
      <c r="D1333" s="1">
        <f t="shared" si="1016"/>
        <v>1.1019733347958853</v>
      </c>
      <c r="E1333" s="1">
        <f t="shared" si="1024"/>
        <v>1.1020482675995702</v>
      </c>
      <c r="F1333" s="1">
        <f t="shared" si="1024"/>
        <v>1.102051087107478</v>
      </c>
      <c r="G1333" s="1">
        <f t="shared" si="1024"/>
        <v>1.1020511931605703</v>
      </c>
      <c r="H1333" s="1">
        <f t="shared" si="1027"/>
        <v>1.8801007090847233</v>
      </c>
      <c r="I1333" s="1">
        <f t="shared" si="1017"/>
        <v>26.719147566713911</v>
      </c>
      <c r="J1333" s="1">
        <f>VLOOKUP($I1333,Graph!$D$3:$M$50,col)</f>
        <v>6.1999999999999998E-3</v>
      </c>
      <c r="K1333" s="1">
        <f>VLOOKUP($I1333,Graph!$D$3:$M$50,col+1)</f>
        <v>5.0000000000000001E-3</v>
      </c>
      <c r="L1333" s="1">
        <f t="shared" si="1028"/>
        <v>5.4000000000000003E-3</v>
      </c>
      <c r="M1333" s="1">
        <f t="shared" si="1023"/>
        <v>0.64011666666666656</v>
      </c>
      <c r="N1333" s="1">
        <f t="shared" si="1029"/>
        <v>1.326599999999964</v>
      </c>
      <c r="O1333" s="1">
        <f t="shared" si="1030"/>
        <v>5.3754724865546943E-2</v>
      </c>
      <c r="P1333" s="1">
        <f t="shared" si="1031"/>
        <v>1.0971778901304545</v>
      </c>
      <c r="Q1333" s="1">
        <f t="shared" si="1032"/>
        <v>1.0970087963687958</v>
      </c>
      <c r="R1333" s="1">
        <f t="shared" si="1033"/>
        <v>1.097002785576161</v>
      </c>
      <c r="S1333" s="1">
        <f t="shared" si="1034"/>
        <v>1.0970025717323988</v>
      </c>
      <c r="T1333" s="1">
        <f t="shared" si="1035"/>
        <v>0.97743389556644733</v>
      </c>
      <c r="U1333" s="1">
        <f t="shared" si="1036"/>
        <v>1.8292555665186339</v>
      </c>
      <c r="V1333" s="2">
        <f t="shared" si="1018"/>
        <v>26.476080276654493</v>
      </c>
      <c r="W1333" s="1">
        <f>VLOOKUP(V1333,Graph!$D$3:$M$50,col)</f>
        <v>6.1999999999999998E-3</v>
      </c>
      <c r="X1333" s="1">
        <f>VLOOKUP(V1333,Graph!$D$3:$M$50,col+1)</f>
        <v>5.0000000000000001E-3</v>
      </c>
      <c r="Y1333" s="1">
        <f t="shared" si="1037"/>
        <v>5.4000000000000003E-3</v>
      </c>
      <c r="Z1333" s="1">
        <f t="shared" si="1019"/>
        <v>0.64011666666666656</v>
      </c>
      <c r="AA1333" s="2">
        <f t="shared" si="1038"/>
        <v>1.326599999999964</v>
      </c>
      <c r="AB1333" s="1">
        <f t="shared" si="1039"/>
        <v>5.3754724865546943E-2</v>
      </c>
      <c r="AC1333" s="1">
        <f t="shared" si="1040"/>
        <v>1.0970025641243335</v>
      </c>
      <c r="AD1333" s="1">
        <f t="shared" si="1041"/>
        <v>1.0970025638536556</v>
      </c>
      <c r="AE1333" s="1">
        <f t="shared" si="1042"/>
        <v>1.0970025638440255</v>
      </c>
      <c r="AF1333" s="1">
        <f t="shared" si="1043"/>
        <v>1.0970025638436831</v>
      </c>
      <c r="AG1333" s="1">
        <f t="shared" si="1044"/>
        <v>0.97743389556644733</v>
      </c>
      <c r="AH1333" s="1">
        <f t="shared" si="1045"/>
        <v>1.8292555533641732</v>
      </c>
      <c r="AI1333" s="2">
        <f t="shared" si="1020"/>
        <v>26.476080213189963</v>
      </c>
      <c r="AJ1333" s="1">
        <f>VLOOKUP(AI1333,Graph!$D$3:$M$50,col)</f>
        <v>6.1999999999999998E-3</v>
      </c>
      <c r="AK1333" s="1">
        <f>VLOOKUP(AI1333,Graph!$D$3:$M$50,col+1)</f>
        <v>5.0000000000000001E-3</v>
      </c>
      <c r="AL1333" s="1">
        <f t="shared" si="1046"/>
        <v>5.4000000000000003E-3</v>
      </c>
      <c r="AM1333" s="1">
        <f t="shared" si="1021"/>
        <v>0.64011666666666656</v>
      </c>
      <c r="AN1333" s="2">
        <f t="shared" si="1047"/>
        <v>1.326599999999964</v>
      </c>
      <c r="AO1333" s="1">
        <f t="shared" si="1048"/>
        <v>5.3754724865546943E-2</v>
      </c>
      <c r="AP1333" s="1">
        <f t="shared" si="1049"/>
        <v>1.0970025638436707</v>
      </c>
      <c r="AQ1333" s="1">
        <f t="shared" si="1050"/>
        <v>1.0970025638436705</v>
      </c>
      <c r="AR1333" s="1">
        <f t="shared" si="1051"/>
        <v>1.0970025638436705</v>
      </c>
      <c r="AS1333" s="1">
        <f t="shared" si="1052"/>
        <v>1.0970025638436705</v>
      </c>
      <c r="AT1333" s="1">
        <f t="shared" si="1053"/>
        <v>0.97743389556644733</v>
      </c>
      <c r="AU1333" s="1">
        <f t="shared" si="1054"/>
        <v>1.8292555533641521</v>
      </c>
      <c r="AV1333" s="2">
        <f t="shared" si="1055"/>
        <v>1332</v>
      </c>
      <c r="AW1333" s="1">
        <f t="shared" si="1056"/>
        <v>1829.2555533641521</v>
      </c>
      <c r="AX1333" s="1">
        <f t="shared" si="1057"/>
        <v>0.97743389556644733</v>
      </c>
      <c r="AY1333" s="1">
        <f t="shared" si="1058"/>
        <v>1.0970025638436705</v>
      </c>
      <c r="AZ1333" s="1">
        <f t="shared" si="1059"/>
        <v>5.4000000000000003E-3</v>
      </c>
      <c r="BA1333" s="1">
        <f t="shared" si="1060"/>
        <v>26.476080213189963</v>
      </c>
    </row>
    <row r="1334" spans="1:53">
      <c r="A1334" s="2">
        <f t="shared" si="1025"/>
        <v>1.332999999999964</v>
      </c>
      <c r="B1334" s="1">
        <f t="shared" si="1015"/>
        <v>1.4107808333332961</v>
      </c>
      <c r="C1334" s="1">
        <f t="shared" si="1026"/>
        <v>5.6038720143521077E-2</v>
      </c>
      <c r="D1334" s="1">
        <f t="shared" si="1016"/>
        <v>1.1019762662280146</v>
      </c>
      <c r="E1334" s="1">
        <f t="shared" si="1024"/>
        <v>1.1020513138458234</v>
      </c>
      <c r="F1334" s="1">
        <f t="shared" si="1024"/>
        <v>1.1020541377681818</v>
      </c>
      <c r="G1334" s="1">
        <f t="shared" si="1024"/>
        <v>1.1020542439908119</v>
      </c>
      <c r="H1334" s="1">
        <f t="shared" si="1027"/>
        <v>1.8822235475238316</v>
      </c>
      <c r="I1334" s="1">
        <f t="shared" si="1017"/>
        <v>26.729200059961247</v>
      </c>
      <c r="J1334" s="1">
        <f>VLOOKUP($I1334,Graph!$D$3:$M$50,col)</f>
        <v>6.1999999999999998E-3</v>
      </c>
      <c r="K1334" s="1">
        <f>VLOOKUP($I1334,Graph!$D$3:$M$50,col+1)</f>
        <v>5.0000000000000001E-3</v>
      </c>
      <c r="L1334" s="1">
        <f t="shared" si="1028"/>
        <v>5.4000000000000003E-3</v>
      </c>
      <c r="M1334" s="1">
        <f t="shared" si="1023"/>
        <v>0.64011666666666656</v>
      </c>
      <c r="N1334" s="1">
        <f t="shared" si="1029"/>
        <v>1.3275999999999639</v>
      </c>
      <c r="O1334" s="1">
        <f t="shared" si="1030"/>
        <v>5.3756363647692214E-2</v>
      </c>
      <c r="P1334" s="1">
        <f t="shared" si="1031"/>
        <v>1.0971814690620671</v>
      </c>
      <c r="Q1334" s="1">
        <f t="shared" si="1032"/>
        <v>1.09701238615118</v>
      </c>
      <c r="R1334" s="1">
        <f t="shared" si="1033"/>
        <v>1.097006375500309</v>
      </c>
      <c r="S1334" s="1">
        <f t="shared" si="1034"/>
        <v>1.0970061616529292</v>
      </c>
      <c r="T1334" s="1">
        <f t="shared" si="1035"/>
        <v>0.97743837272632883</v>
      </c>
      <c r="U1334" s="1">
        <f t="shared" si="1036"/>
        <v>1.8313303069487654</v>
      </c>
      <c r="V1334" s="2">
        <f t="shared" si="1018"/>
        <v>26.486086212164896</v>
      </c>
      <c r="W1334" s="1">
        <f>VLOOKUP(V1334,Graph!$D$3:$M$50,col)</f>
        <v>6.1999999999999998E-3</v>
      </c>
      <c r="X1334" s="1">
        <f>VLOOKUP(V1334,Graph!$D$3:$M$50,col+1)</f>
        <v>5.0000000000000001E-3</v>
      </c>
      <c r="Y1334" s="1">
        <f t="shared" si="1037"/>
        <v>5.4000000000000003E-3</v>
      </c>
      <c r="Z1334" s="1">
        <f t="shared" si="1019"/>
        <v>0.64011666666666656</v>
      </c>
      <c r="AA1334" s="2">
        <f t="shared" si="1038"/>
        <v>1.3275999999999639</v>
      </c>
      <c r="AB1334" s="1">
        <f t="shared" si="1039"/>
        <v>5.3756363647692214E-2</v>
      </c>
      <c r="AC1334" s="1">
        <f t="shared" si="1040"/>
        <v>1.0970061540444267</v>
      </c>
      <c r="AD1334" s="1">
        <f t="shared" si="1041"/>
        <v>1.0970061537737228</v>
      </c>
      <c r="AE1334" s="1">
        <f t="shared" si="1042"/>
        <v>1.0970061537640914</v>
      </c>
      <c r="AF1334" s="1">
        <f t="shared" si="1043"/>
        <v>1.0970061537637488</v>
      </c>
      <c r="AG1334" s="1">
        <f t="shared" si="1044"/>
        <v>0.97743837272632883</v>
      </c>
      <c r="AH1334" s="1">
        <f t="shared" si="1045"/>
        <v>1.8313302937786522</v>
      </c>
      <c r="AI1334" s="2">
        <f t="shared" si="1020"/>
        <v>26.486086148672836</v>
      </c>
      <c r="AJ1334" s="1">
        <f>VLOOKUP(AI1334,Graph!$D$3:$M$50,col)</f>
        <v>6.1999999999999998E-3</v>
      </c>
      <c r="AK1334" s="1">
        <f>VLOOKUP(AI1334,Graph!$D$3:$M$50,col+1)</f>
        <v>5.0000000000000001E-3</v>
      </c>
      <c r="AL1334" s="1">
        <f t="shared" si="1046"/>
        <v>5.4000000000000003E-3</v>
      </c>
      <c r="AM1334" s="1">
        <f t="shared" si="1021"/>
        <v>0.64011666666666656</v>
      </c>
      <c r="AN1334" s="2">
        <f t="shared" si="1047"/>
        <v>1.3275999999999639</v>
      </c>
      <c r="AO1334" s="1">
        <f t="shared" si="1048"/>
        <v>5.3756363647692214E-2</v>
      </c>
      <c r="AP1334" s="1">
        <f t="shared" si="1049"/>
        <v>1.0970061537637363</v>
      </c>
      <c r="AQ1334" s="1">
        <f t="shared" si="1050"/>
        <v>1.0970061537637359</v>
      </c>
      <c r="AR1334" s="1">
        <f t="shared" si="1051"/>
        <v>1.0970061537637359</v>
      </c>
      <c r="AS1334" s="1">
        <f t="shared" si="1052"/>
        <v>1.0970061537637359</v>
      </c>
      <c r="AT1334" s="1">
        <f t="shared" si="1053"/>
        <v>0.97743837272632883</v>
      </c>
      <c r="AU1334" s="1">
        <f t="shared" si="1054"/>
        <v>1.8313302937786307</v>
      </c>
      <c r="AV1334" s="2">
        <f t="shared" si="1055"/>
        <v>1333</v>
      </c>
      <c r="AW1334" s="1">
        <f t="shared" si="1056"/>
        <v>1831.3302937786307</v>
      </c>
      <c r="AX1334" s="1">
        <f t="shared" si="1057"/>
        <v>0.97743837272632883</v>
      </c>
      <c r="AY1334" s="1">
        <f t="shared" si="1058"/>
        <v>1.0970061537637359</v>
      </c>
      <c r="AZ1334" s="1">
        <f t="shared" si="1059"/>
        <v>5.4000000000000003E-3</v>
      </c>
      <c r="BA1334" s="1">
        <f t="shared" si="1060"/>
        <v>26.486086148672836</v>
      </c>
    </row>
    <row r="1335" spans="1:53">
      <c r="A1335" s="2">
        <f t="shared" si="1025"/>
        <v>1.3339999999999639</v>
      </c>
      <c r="B1335" s="1">
        <f t="shared" si="1015"/>
        <v>1.4118219999999626</v>
      </c>
      <c r="C1335" s="1">
        <f t="shared" si="1026"/>
        <v>5.6040084267014109E-2</v>
      </c>
      <c r="D1335" s="1">
        <f t="shared" si="1016"/>
        <v>1.1019791933954937</v>
      </c>
      <c r="E1335" s="1">
        <f t="shared" si="1024"/>
        <v>1.1020543556707856</v>
      </c>
      <c r="F1335" s="1">
        <f t="shared" si="1024"/>
        <v>1.1020571840018529</v>
      </c>
      <c r="G1335" s="1">
        <f t="shared" si="1024"/>
        <v>1.1020572903938102</v>
      </c>
      <c r="H1335" s="1">
        <f t="shared" si="1027"/>
        <v>1.8843471845800497</v>
      </c>
      <c r="I1335" s="1">
        <f t="shared" si="1017"/>
        <v>26.739248775185757</v>
      </c>
      <c r="J1335" s="1">
        <f>VLOOKUP($I1335,Graph!$D$3:$M$50,col)</f>
        <v>6.1999999999999998E-3</v>
      </c>
      <c r="K1335" s="1">
        <f>VLOOKUP($I1335,Graph!$D$3:$M$50,col+1)</f>
        <v>5.0000000000000001E-3</v>
      </c>
      <c r="L1335" s="1">
        <f t="shared" si="1028"/>
        <v>5.4000000000000003E-3</v>
      </c>
      <c r="M1335" s="1">
        <f t="shared" si="1023"/>
        <v>0.64011666666666656</v>
      </c>
      <c r="N1335" s="1">
        <f t="shared" si="1029"/>
        <v>1.3285999999999638</v>
      </c>
      <c r="O1335" s="1">
        <f t="shared" si="1030"/>
        <v>5.375800003767927E-2</v>
      </c>
      <c r="P1335" s="1">
        <f t="shared" si="1031"/>
        <v>1.0971850428162901</v>
      </c>
      <c r="Q1335" s="1">
        <f t="shared" si="1032"/>
        <v>1.0970159707425087</v>
      </c>
      <c r="R1335" s="1">
        <f t="shared" si="1033"/>
        <v>1.0970099602332972</v>
      </c>
      <c r="S1335" s="1">
        <f t="shared" si="1034"/>
        <v>1.0970097463823087</v>
      </c>
      <c r="T1335" s="1">
        <f t="shared" si="1035"/>
        <v>0.97744284318064723</v>
      </c>
      <c r="U1335" s="1">
        <f t="shared" si="1036"/>
        <v>1.8334058315253765</v>
      </c>
      <c r="V1335" s="2">
        <f t="shared" si="1018"/>
        <v>26.49608837073465</v>
      </c>
      <c r="W1335" s="1">
        <f>VLOOKUP(V1335,Graph!$D$3:$M$50,col)</f>
        <v>6.1999999999999998E-3</v>
      </c>
      <c r="X1335" s="1">
        <f>VLOOKUP(V1335,Graph!$D$3:$M$50,col+1)</f>
        <v>5.0000000000000001E-3</v>
      </c>
      <c r="Y1335" s="1">
        <f t="shared" si="1037"/>
        <v>5.4000000000000003E-3</v>
      </c>
      <c r="Z1335" s="1">
        <f t="shared" si="1019"/>
        <v>0.64011666666666656</v>
      </c>
      <c r="AA1335" s="2">
        <f t="shared" si="1038"/>
        <v>1.3285999999999638</v>
      </c>
      <c r="AB1335" s="1">
        <f t="shared" si="1039"/>
        <v>5.375800003767927E-2</v>
      </c>
      <c r="AC1335" s="1">
        <f t="shared" si="1040"/>
        <v>1.0970097387733704</v>
      </c>
      <c r="AD1335" s="1">
        <f t="shared" si="1041"/>
        <v>1.0970097385026403</v>
      </c>
      <c r="AE1335" s="1">
        <f t="shared" si="1042"/>
        <v>1.0970097384930073</v>
      </c>
      <c r="AF1335" s="1">
        <f t="shared" si="1043"/>
        <v>1.0970097384926645</v>
      </c>
      <c r="AG1335" s="1">
        <f t="shared" si="1044"/>
        <v>0.97744284318064723</v>
      </c>
      <c r="AH1335" s="1">
        <f t="shared" si="1045"/>
        <v>1.8334058183396049</v>
      </c>
      <c r="AI1335" s="2">
        <f t="shared" si="1020"/>
        <v>26.496088307215093</v>
      </c>
      <c r="AJ1335" s="1">
        <f>VLOOKUP(AI1335,Graph!$D$3:$M$50,col)</f>
        <v>6.1999999999999998E-3</v>
      </c>
      <c r="AK1335" s="1">
        <f>VLOOKUP(AI1335,Graph!$D$3:$M$50,col+1)</f>
        <v>5.0000000000000001E-3</v>
      </c>
      <c r="AL1335" s="1">
        <f t="shared" si="1046"/>
        <v>5.4000000000000003E-3</v>
      </c>
      <c r="AM1335" s="1">
        <f t="shared" si="1021"/>
        <v>0.64011666666666656</v>
      </c>
      <c r="AN1335" s="2">
        <f t="shared" si="1047"/>
        <v>1.3285999999999638</v>
      </c>
      <c r="AO1335" s="1">
        <f t="shared" si="1048"/>
        <v>5.375800003767927E-2</v>
      </c>
      <c r="AP1335" s="1">
        <f t="shared" si="1049"/>
        <v>1.0970097384926523</v>
      </c>
      <c r="AQ1335" s="1">
        <f t="shared" si="1050"/>
        <v>1.097009738492652</v>
      </c>
      <c r="AR1335" s="1">
        <f t="shared" si="1051"/>
        <v>1.097009738492652</v>
      </c>
      <c r="AS1335" s="1">
        <f t="shared" si="1052"/>
        <v>1.097009738492652</v>
      </c>
      <c r="AT1335" s="1">
        <f t="shared" si="1053"/>
        <v>0.97744284318064723</v>
      </c>
      <c r="AU1335" s="1">
        <f t="shared" si="1054"/>
        <v>1.8334058183395845</v>
      </c>
      <c r="AV1335" s="2">
        <f t="shared" si="1055"/>
        <v>1334</v>
      </c>
      <c r="AW1335" s="1">
        <f t="shared" si="1056"/>
        <v>1833.4058183395846</v>
      </c>
      <c r="AX1335" s="1">
        <f t="shared" si="1057"/>
        <v>0.97744284318064723</v>
      </c>
      <c r="AY1335" s="1">
        <f t="shared" si="1058"/>
        <v>1.097009738492652</v>
      </c>
      <c r="AZ1335" s="1">
        <f t="shared" si="1059"/>
        <v>5.4000000000000003E-3</v>
      </c>
      <c r="BA1335" s="1">
        <f t="shared" si="1060"/>
        <v>26.496088307215093</v>
      </c>
    </row>
    <row r="1336" spans="1:53">
      <c r="A1336" s="2">
        <f t="shared" si="1025"/>
        <v>1.3349999999999638</v>
      </c>
      <c r="B1336" s="1">
        <f t="shared" si="1015"/>
        <v>1.4128631666666291</v>
      </c>
      <c r="C1336" s="1">
        <f t="shared" si="1026"/>
        <v>5.6041446396574476E-2</v>
      </c>
      <c r="D1336" s="1">
        <f t="shared" si="1016"/>
        <v>1.1019821163076216</v>
      </c>
      <c r="E1336" s="1">
        <f t="shared" si="1024"/>
        <v>1.1020573930840754</v>
      </c>
      <c r="F1336" s="1">
        <f t="shared" si="1024"/>
        <v>1.1020602258181196</v>
      </c>
      <c r="G1336" s="1">
        <f t="shared" si="1024"/>
        <v>1.1020603323791949</v>
      </c>
      <c r="H1336" s="1">
        <f t="shared" si="1027"/>
        <v>1.8864716199530875</v>
      </c>
      <c r="I1336" s="1">
        <f t="shared" si="1017"/>
        <v>26.749293716642683</v>
      </c>
      <c r="J1336" s="1">
        <f>VLOOKUP($I1336,Graph!$D$3:$M$50,col)</f>
        <v>6.1999999999999998E-3</v>
      </c>
      <c r="K1336" s="1">
        <f>VLOOKUP($I1336,Graph!$D$3:$M$50,col+1)</f>
        <v>5.0000000000000001E-3</v>
      </c>
      <c r="L1336" s="1">
        <f t="shared" si="1028"/>
        <v>5.4000000000000003E-3</v>
      </c>
      <c r="M1336" s="1">
        <f t="shared" si="1023"/>
        <v>0.64011666666666656</v>
      </c>
      <c r="N1336" s="1">
        <f t="shared" si="1029"/>
        <v>1.3295999999999637</v>
      </c>
      <c r="O1336" s="1">
        <f t="shared" si="1030"/>
        <v>5.3759634040741508E-2</v>
      </c>
      <c r="P1336" s="1">
        <f t="shared" si="1031"/>
        <v>1.097188611404349</v>
      </c>
      <c r="Q1336" s="1">
        <f t="shared" si="1032"/>
        <v>1.0970195501540314</v>
      </c>
      <c r="R1336" s="1">
        <f t="shared" si="1033"/>
        <v>1.0970135397863763</v>
      </c>
      <c r="S1336" s="1">
        <f t="shared" si="1034"/>
        <v>1.0970133259317894</v>
      </c>
      <c r="T1336" s="1">
        <f t="shared" si="1035"/>
        <v>0.97744730694445581</v>
      </c>
      <c r="U1336" s="1">
        <f t="shared" si="1036"/>
        <v>1.8354821399522252</v>
      </c>
      <c r="V1336" s="2">
        <f t="shared" si="1018"/>
        <v>26.506086756635852</v>
      </c>
      <c r="W1336" s="1">
        <f>VLOOKUP(V1336,Graph!$D$3:$M$50,col)</f>
        <v>6.1999999999999998E-3</v>
      </c>
      <c r="X1336" s="1">
        <f>VLOOKUP(V1336,Graph!$D$3:$M$50,col+1)</f>
        <v>5.0000000000000001E-3</v>
      </c>
      <c r="Y1336" s="1">
        <f t="shared" si="1037"/>
        <v>5.4000000000000003E-3</v>
      </c>
      <c r="Z1336" s="1">
        <f t="shared" si="1019"/>
        <v>0.64011666666666656</v>
      </c>
      <c r="AA1336" s="2">
        <f t="shared" si="1038"/>
        <v>1.3295999999999637</v>
      </c>
      <c r="AB1336" s="1">
        <f t="shared" si="1039"/>
        <v>5.3759634040741508E-2</v>
      </c>
      <c r="AC1336" s="1">
        <f t="shared" si="1040"/>
        <v>1.0970133183224156</v>
      </c>
      <c r="AD1336" s="1">
        <f t="shared" si="1041"/>
        <v>1.0970133180516584</v>
      </c>
      <c r="AE1336" s="1">
        <f t="shared" si="1042"/>
        <v>1.0970133180420245</v>
      </c>
      <c r="AF1336" s="1">
        <f t="shared" si="1043"/>
        <v>1.0970133180416815</v>
      </c>
      <c r="AG1336" s="1">
        <f t="shared" si="1044"/>
        <v>0.97744730694445581</v>
      </c>
      <c r="AH1336" s="1">
        <f t="shared" si="1045"/>
        <v>1.8354821267507886</v>
      </c>
      <c r="AI1336" s="2">
        <f t="shared" si="1020"/>
        <v>26.506086693088804</v>
      </c>
      <c r="AJ1336" s="1">
        <f>VLOOKUP(AI1336,Graph!$D$3:$M$50,col)</f>
        <v>6.1999999999999998E-3</v>
      </c>
      <c r="AK1336" s="1">
        <f>VLOOKUP(AI1336,Graph!$D$3:$M$50,col+1)</f>
        <v>5.0000000000000001E-3</v>
      </c>
      <c r="AL1336" s="1">
        <f t="shared" si="1046"/>
        <v>5.4000000000000003E-3</v>
      </c>
      <c r="AM1336" s="1">
        <f t="shared" si="1021"/>
        <v>0.64011666666666656</v>
      </c>
      <c r="AN1336" s="2">
        <f t="shared" si="1047"/>
        <v>1.3295999999999637</v>
      </c>
      <c r="AO1336" s="1">
        <f t="shared" si="1048"/>
        <v>5.3759634040741508E-2</v>
      </c>
      <c r="AP1336" s="1">
        <f t="shared" si="1049"/>
        <v>1.0970133180416692</v>
      </c>
      <c r="AQ1336" s="1">
        <f t="shared" si="1050"/>
        <v>1.097013318041669</v>
      </c>
      <c r="AR1336" s="1">
        <f t="shared" si="1051"/>
        <v>1.097013318041669</v>
      </c>
      <c r="AS1336" s="1">
        <f t="shared" si="1052"/>
        <v>1.097013318041669</v>
      </c>
      <c r="AT1336" s="1">
        <f t="shared" si="1053"/>
        <v>0.97744730694445581</v>
      </c>
      <c r="AU1336" s="1">
        <f t="shared" si="1054"/>
        <v>1.8354821267507675</v>
      </c>
      <c r="AV1336" s="2">
        <f t="shared" si="1055"/>
        <v>1335</v>
      </c>
      <c r="AW1336" s="1">
        <f t="shared" si="1056"/>
        <v>1835.4821267507675</v>
      </c>
      <c r="AX1336" s="1">
        <f t="shared" si="1057"/>
        <v>0.97744730694445581</v>
      </c>
      <c r="AY1336" s="1">
        <f t="shared" si="1058"/>
        <v>1.097013318041669</v>
      </c>
      <c r="AZ1336" s="1">
        <f t="shared" si="1059"/>
        <v>5.4000000000000003E-3</v>
      </c>
      <c r="BA1336" s="1">
        <f t="shared" si="1060"/>
        <v>26.506086693088804</v>
      </c>
    </row>
    <row r="1337" spans="1:53">
      <c r="A1337" s="2">
        <f t="shared" si="1025"/>
        <v>1.3359999999999637</v>
      </c>
      <c r="B1337" s="1">
        <f t="shared" si="1015"/>
        <v>1.4139043333332957</v>
      </c>
      <c r="C1337" s="1">
        <f t="shared" si="1026"/>
        <v>5.6042806536570448E-2</v>
      </c>
      <c r="D1337" s="1">
        <f t="shared" si="1016"/>
        <v>1.1019850349736702</v>
      </c>
      <c r="E1337" s="1">
        <f t="shared" si="1024"/>
        <v>1.1020604260952822</v>
      </c>
      <c r="F1337" s="1">
        <f t="shared" si="1024"/>
        <v>1.1020632632265839</v>
      </c>
      <c r="G1337" s="1">
        <f t="shared" si="1024"/>
        <v>1.1020633699565676</v>
      </c>
      <c r="H1337" s="1">
        <f t="shared" si="1027"/>
        <v>1.8885968533429929</v>
      </c>
      <c r="I1337" s="1">
        <f t="shared" si="1017"/>
        <v>26.759334888579296</v>
      </c>
      <c r="J1337" s="1">
        <f>VLOOKUP($I1337,Graph!$D$3:$M$50,col)</f>
        <v>6.1999999999999998E-3</v>
      </c>
      <c r="K1337" s="1">
        <f>VLOOKUP($I1337,Graph!$D$3:$M$50,col+1)</f>
        <v>5.0000000000000001E-3</v>
      </c>
      <c r="L1337" s="1">
        <f t="shared" si="1028"/>
        <v>5.4000000000000003E-3</v>
      </c>
      <c r="M1337" s="1">
        <f t="shared" si="1023"/>
        <v>0.64011666666666656</v>
      </c>
      <c r="N1337" s="1">
        <f t="shared" si="1029"/>
        <v>1.3305999999999636</v>
      </c>
      <c r="O1337" s="1">
        <f t="shared" si="1030"/>
        <v>5.3761265662097102E-2</v>
      </c>
      <c r="P1337" s="1">
        <f t="shared" si="1031"/>
        <v>1.0971921748374369</v>
      </c>
      <c r="Q1337" s="1">
        <f t="shared" si="1032"/>
        <v>1.0970231243969668</v>
      </c>
      <c r="R1337" s="1">
        <f t="shared" si="1033"/>
        <v>1.0970171141707645</v>
      </c>
      <c r="S1337" s="1">
        <f t="shared" si="1034"/>
        <v>1.0970169003125878</v>
      </c>
      <c r="T1337" s="1">
        <f t="shared" si="1035"/>
        <v>0.97745176403276302</v>
      </c>
      <c r="U1337" s="1">
        <f t="shared" si="1036"/>
        <v>1.8375592319333995</v>
      </c>
      <c r="V1337" s="2">
        <f t="shared" si="1018"/>
        <v>26.516081374132494</v>
      </c>
      <c r="W1337" s="1">
        <f>VLOOKUP(V1337,Graph!$D$3:$M$50,col)</f>
        <v>6.1999999999999998E-3</v>
      </c>
      <c r="X1337" s="1">
        <f>VLOOKUP(V1337,Graph!$D$3:$M$50,col+1)</f>
        <v>5.0000000000000001E-3</v>
      </c>
      <c r="Y1337" s="1">
        <f t="shared" si="1037"/>
        <v>5.4000000000000003E-3</v>
      </c>
      <c r="Z1337" s="1">
        <f t="shared" si="1019"/>
        <v>0.64011666666666656</v>
      </c>
      <c r="AA1337" s="2">
        <f t="shared" si="1038"/>
        <v>1.3305999999999636</v>
      </c>
      <c r="AB1337" s="1">
        <f t="shared" si="1039"/>
        <v>5.3761265662097102E-2</v>
      </c>
      <c r="AC1337" s="1">
        <f t="shared" si="1040"/>
        <v>1.0970168927027797</v>
      </c>
      <c r="AD1337" s="1">
        <f t="shared" si="1041"/>
        <v>1.0970168924319961</v>
      </c>
      <c r="AE1337" s="1">
        <f t="shared" si="1042"/>
        <v>1.0970168924223609</v>
      </c>
      <c r="AF1337" s="1">
        <f t="shared" si="1043"/>
        <v>1.0970168924220178</v>
      </c>
      <c r="AG1337" s="1">
        <f t="shared" si="1044"/>
        <v>0.97745176403276302</v>
      </c>
      <c r="AH1337" s="1">
        <f t="shared" si="1045"/>
        <v>1.8375592187162926</v>
      </c>
      <c r="AI1337" s="2">
        <f t="shared" si="1020"/>
        <v>26.516081310557968</v>
      </c>
      <c r="AJ1337" s="1">
        <f>VLOOKUP(AI1337,Graph!$D$3:$M$50,col)</f>
        <v>6.1999999999999998E-3</v>
      </c>
      <c r="AK1337" s="1">
        <f>VLOOKUP(AI1337,Graph!$D$3:$M$50,col+1)</f>
        <v>5.0000000000000001E-3</v>
      </c>
      <c r="AL1337" s="1">
        <f t="shared" si="1046"/>
        <v>5.4000000000000003E-3</v>
      </c>
      <c r="AM1337" s="1">
        <f t="shared" si="1021"/>
        <v>0.64011666666666656</v>
      </c>
      <c r="AN1337" s="2">
        <f t="shared" si="1047"/>
        <v>1.3305999999999636</v>
      </c>
      <c r="AO1337" s="1">
        <f t="shared" si="1048"/>
        <v>5.3761265662097102E-2</v>
      </c>
      <c r="AP1337" s="1">
        <f t="shared" si="1049"/>
        <v>1.0970168924220056</v>
      </c>
      <c r="AQ1337" s="1">
        <f t="shared" si="1050"/>
        <v>1.0970168924220054</v>
      </c>
      <c r="AR1337" s="1">
        <f t="shared" si="1051"/>
        <v>1.0970168924220054</v>
      </c>
      <c r="AS1337" s="1">
        <f t="shared" si="1052"/>
        <v>1.0970168924220054</v>
      </c>
      <c r="AT1337" s="1">
        <f t="shared" si="1053"/>
        <v>0.97745176403276302</v>
      </c>
      <c r="AU1337" s="1">
        <f t="shared" si="1054"/>
        <v>1.8375592187162719</v>
      </c>
      <c r="AV1337" s="2">
        <f t="shared" si="1055"/>
        <v>1336</v>
      </c>
      <c r="AW1337" s="1">
        <f t="shared" si="1056"/>
        <v>1837.559218716272</v>
      </c>
      <c r="AX1337" s="1">
        <f t="shared" si="1057"/>
        <v>0.97745176403276302</v>
      </c>
      <c r="AY1337" s="1">
        <f t="shared" si="1058"/>
        <v>1.0970168924220054</v>
      </c>
      <c r="AZ1337" s="1">
        <f t="shared" si="1059"/>
        <v>5.4000000000000003E-3</v>
      </c>
      <c r="BA1337" s="1">
        <f t="shared" si="1060"/>
        <v>26.516081310557968</v>
      </c>
    </row>
    <row r="1338" spans="1:53">
      <c r="A1338" s="2">
        <f t="shared" si="1025"/>
        <v>1.3369999999999636</v>
      </c>
      <c r="B1338" s="1">
        <f t="shared" si="1015"/>
        <v>1.4149454999999622</v>
      </c>
      <c r="C1338" s="1">
        <f t="shared" si="1026"/>
        <v>5.6044164691357569E-2</v>
      </c>
      <c r="D1338" s="1">
        <f t="shared" si="1016"/>
        <v>1.1019879494028844</v>
      </c>
      <c r="E1338" s="1">
        <f t="shared" si="1024"/>
        <v>1.1020634547139687</v>
      </c>
      <c r="F1338" s="1">
        <f t="shared" si="1024"/>
        <v>1.1020662962368191</v>
      </c>
      <c r="G1338" s="1">
        <f t="shared" si="1024"/>
        <v>1.1020664031355023</v>
      </c>
      <c r="H1338" s="1">
        <f t="shared" si="1027"/>
        <v>1.8907228844501529</v>
      </c>
      <c r="I1338" s="1">
        <f t="shared" si="1017"/>
        <v>26.76937229523492</v>
      </c>
      <c r="J1338" s="1">
        <f>VLOOKUP($I1338,Graph!$D$3:$M$50,col)</f>
        <v>6.1999999999999998E-3</v>
      </c>
      <c r="K1338" s="1">
        <f>VLOOKUP($I1338,Graph!$D$3:$M$50,col+1)</f>
        <v>5.0000000000000001E-3</v>
      </c>
      <c r="L1338" s="1">
        <f t="shared" si="1028"/>
        <v>5.4000000000000003E-3</v>
      </c>
      <c r="M1338" s="1">
        <f t="shared" si="1023"/>
        <v>0.64011666666666656</v>
      </c>
      <c r="N1338" s="1">
        <f t="shared" si="1029"/>
        <v>1.3315999999999635</v>
      </c>
      <c r="O1338" s="1">
        <f t="shared" si="1030"/>
        <v>5.3762894906949042E-2</v>
      </c>
      <c r="P1338" s="1">
        <f t="shared" si="1031"/>
        <v>1.0971957331267141</v>
      </c>
      <c r="Q1338" s="1">
        <f t="shared" si="1032"/>
        <v>1.0970266934825013</v>
      </c>
      <c r="R1338" s="1">
        <f t="shared" si="1033"/>
        <v>1.0970206833976488</v>
      </c>
      <c r="S1338" s="1">
        <f t="shared" si="1034"/>
        <v>1.0970204695358909</v>
      </c>
      <c r="T1338" s="1">
        <f t="shared" si="1035"/>
        <v>0.97745621446053221</v>
      </c>
      <c r="U1338" s="1">
        <f t="shared" si="1036"/>
        <v>1.8396371071733284</v>
      </c>
      <c r="V1338" s="2">
        <f t="shared" si="1018"/>
        <v>26.526072227480597</v>
      </c>
      <c r="W1338" s="1">
        <f>VLOOKUP(V1338,Graph!$D$3:$M$50,col)</f>
        <v>6.1999999999999998E-3</v>
      </c>
      <c r="X1338" s="1">
        <f>VLOOKUP(V1338,Graph!$D$3:$M$50,col+1)</f>
        <v>5.0000000000000001E-3</v>
      </c>
      <c r="Y1338" s="1">
        <f t="shared" si="1037"/>
        <v>5.4000000000000003E-3</v>
      </c>
      <c r="Z1338" s="1">
        <f t="shared" si="1019"/>
        <v>0.64011666666666656</v>
      </c>
      <c r="AA1338" s="2">
        <f t="shared" si="1038"/>
        <v>1.3315999999999635</v>
      </c>
      <c r="AB1338" s="1">
        <f t="shared" si="1039"/>
        <v>5.3762894906949042E-2</v>
      </c>
      <c r="AC1338" s="1">
        <f t="shared" si="1040"/>
        <v>1.0970204619256492</v>
      </c>
      <c r="AD1338" s="1">
        <f t="shared" si="1041"/>
        <v>1.0970204616548389</v>
      </c>
      <c r="AE1338" s="1">
        <f t="shared" si="1042"/>
        <v>1.0970204616452024</v>
      </c>
      <c r="AF1338" s="1">
        <f t="shared" si="1043"/>
        <v>1.0970204616448598</v>
      </c>
      <c r="AG1338" s="1">
        <f t="shared" si="1044"/>
        <v>0.97745621446053221</v>
      </c>
      <c r="AH1338" s="1">
        <f t="shared" si="1045"/>
        <v>1.8396370939405453</v>
      </c>
      <c r="AI1338" s="2">
        <f t="shared" si="1020"/>
        <v>26.526072163878606</v>
      </c>
      <c r="AJ1338" s="1">
        <f>VLOOKUP(AI1338,Graph!$D$3:$M$50,col)</f>
        <v>6.1999999999999998E-3</v>
      </c>
      <c r="AK1338" s="1">
        <f>VLOOKUP(AI1338,Graph!$D$3:$M$50,col+1)</f>
        <v>5.0000000000000001E-3</v>
      </c>
      <c r="AL1338" s="1">
        <f t="shared" si="1046"/>
        <v>5.4000000000000003E-3</v>
      </c>
      <c r="AM1338" s="1">
        <f t="shared" si="1021"/>
        <v>0.64011666666666656</v>
      </c>
      <c r="AN1338" s="2">
        <f t="shared" si="1047"/>
        <v>1.3315999999999635</v>
      </c>
      <c r="AO1338" s="1">
        <f t="shared" si="1048"/>
        <v>5.3762894906949042E-2</v>
      </c>
      <c r="AP1338" s="1">
        <f t="shared" si="1049"/>
        <v>1.0970204616448473</v>
      </c>
      <c r="AQ1338" s="1">
        <f t="shared" si="1050"/>
        <v>1.0970204616448469</v>
      </c>
      <c r="AR1338" s="1">
        <f t="shared" si="1051"/>
        <v>1.0970204616448467</v>
      </c>
      <c r="AS1338" s="1">
        <f t="shared" si="1052"/>
        <v>1.0970204616448471</v>
      </c>
      <c r="AT1338" s="1">
        <f t="shared" si="1053"/>
        <v>0.97745621446053221</v>
      </c>
      <c r="AU1338" s="1">
        <f t="shared" si="1054"/>
        <v>1.8396370939405242</v>
      </c>
      <c r="AV1338" s="2">
        <f t="shared" si="1055"/>
        <v>1337</v>
      </c>
      <c r="AW1338" s="1">
        <f t="shared" si="1056"/>
        <v>1839.6370939405242</v>
      </c>
      <c r="AX1338" s="1">
        <f t="shared" si="1057"/>
        <v>0.97745621446053221</v>
      </c>
      <c r="AY1338" s="1">
        <f t="shared" si="1058"/>
        <v>1.0970204616448471</v>
      </c>
      <c r="AZ1338" s="1">
        <f t="shared" si="1059"/>
        <v>5.4000000000000003E-3</v>
      </c>
      <c r="BA1338" s="1">
        <f t="shared" si="1060"/>
        <v>26.526072163878606</v>
      </c>
    </row>
    <row r="1339" spans="1:53">
      <c r="A1339" s="2">
        <f t="shared" si="1025"/>
        <v>1.3379999999999634</v>
      </c>
      <c r="B1339" s="1">
        <f t="shared" si="1015"/>
        <v>1.4159866666666288</v>
      </c>
      <c r="C1339" s="1">
        <f t="shared" si="1026"/>
        <v>5.6045520865278677E-2</v>
      </c>
      <c r="D1339" s="1">
        <f t="shared" si="1016"/>
        <v>1.1019908596044825</v>
      </c>
      <c r="E1339" s="1">
        <f t="shared" si="1024"/>
        <v>1.1020664789496699</v>
      </c>
      <c r="F1339" s="1">
        <f t="shared" si="1024"/>
        <v>1.1020693248583704</v>
      </c>
      <c r="G1339" s="1">
        <f t="shared" si="1024"/>
        <v>1.1020694319255446</v>
      </c>
      <c r="H1339" s="1">
        <f t="shared" si="1027"/>
        <v>1.8928497129752899</v>
      </c>
      <c r="I1339" s="1">
        <f t="shared" si="1017"/>
        <v>26.779405940840928</v>
      </c>
      <c r="J1339" s="1">
        <f>VLOOKUP($I1339,Graph!$D$3:$M$50,col)</f>
        <v>6.1999999999999998E-3</v>
      </c>
      <c r="K1339" s="1">
        <f>VLOOKUP($I1339,Graph!$D$3:$M$50,col+1)</f>
        <v>5.0000000000000001E-3</v>
      </c>
      <c r="L1339" s="1">
        <f t="shared" si="1028"/>
        <v>5.4000000000000003E-3</v>
      </c>
      <c r="M1339" s="1">
        <f t="shared" si="1023"/>
        <v>0.64011666666666656</v>
      </c>
      <c r="N1339" s="1">
        <f t="shared" si="1029"/>
        <v>1.3325999999999634</v>
      </c>
      <c r="O1339" s="1">
        <f t="shared" si="1030"/>
        <v>5.3764521780485124E-2</v>
      </c>
      <c r="P1339" s="1">
        <f t="shared" si="1031"/>
        <v>1.0971992862833093</v>
      </c>
      <c r="Q1339" s="1">
        <f t="shared" si="1032"/>
        <v>1.0970302574217883</v>
      </c>
      <c r="R1339" s="1">
        <f t="shared" si="1033"/>
        <v>1.0970242474781817</v>
      </c>
      <c r="S1339" s="1">
        <f t="shared" si="1034"/>
        <v>1.0970240336128523</v>
      </c>
      <c r="T1339" s="1">
        <f t="shared" si="1035"/>
        <v>0.97746065824268236</v>
      </c>
      <c r="U1339" s="1">
        <f t="shared" si="1036"/>
        <v>1.8417157653767711</v>
      </c>
      <c r="V1339" s="2">
        <f t="shared" si="1018"/>
        <v>26.536059320928153</v>
      </c>
      <c r="W1339" s="1">
        <f>VLOOKUP(V1339,Graph!$D$3:$M$50,col)</f>
        <v>6.1999999999999998E-3</v>
      </c>
      <c r="X1339" s="1">
        <f>VLOOKUP(V1339,Graph!$D$3:$M$50,col+1)</f>
        <v>5.0000000000000001E-3</v>
      </c>
      <c r="Y1339" s="1">
        <f t="shared" si="1037"/>
        <v>5.4000000000000003E-3</v>
      </c>
      <c r="Z1339" s="1">
        <f t="shared" si="1019"/>
        <v>0.64011666666666656</v>
      </c>
      <c r="AA1339" s="2">
        <f t="shared" si="1038"/>
        <v>1.3325999999999634</v>
      </c>
      <c r="AB1339" s="1">
        <f t="shared" si="1039"/>
        <v>5.3764521780485124E-2</v>
      </c>
      <c r="AC1339" s="1">
        <f t="shared" si="1040"/>
        <v>1.0970240260021773</v>
      </c>
      <c r="AD1339" s="1">
        <f t="shared" si="1041"/>
        <v>1.0970240257313413</v>
      </c>
      <c r="AE1339" s="1">
        <f t="shared" si="1042"/>
        <v>1.0970240257217032</v>
      </c>
      <c r="AF1339" s="1">
        <f t="shared" si="1043"/>
        <v>1.0970240257213599</v>
      </c>
      <c r="AG1339" s="1">
        <f t="shared" si="1044"/>
        <v>0.97746065824268236</v>
      </c>
      <c r="AH1339" s="1">
        <f t="shared" si="1045"/>
        <v>1.8417157521283047</v>
      </c>
      <c r="AI1339" s="2">
        <f t="shared" si="1020"/>
        <v>26.5360592572987</v>
      </c>
      <c r="AJ1339" s="1">
        <f>VLOOKUP(AI1339,Graph!$D$3:$M$50,col)</f>
        <v>6.1999999999999998E-3</v>
      </c>
      <c r="AK1339" s="1">
        <f>VLOOKUP(AI1339,Graph!$D$3:$M$50,col+1)</f>
        <v>5.0000000000000001E-3</v>
      </c>
      <c r="AL1339" s="1">
        <f t="shared" si="1046"/>
        <v>5.4000000000000003E-3</v>
      </c>
      <c r="AM1339" s="1">
        <f t="shared" si="1021"/>
        <v>0.64011666666666656</v>
      </c>
      <c r="AN1339" s="2">
        <f t="shared" si="1047"/>
        <v>1.3325999999999634</v>
      </c>
      <c r="AO1339" s="1">
        <f t="shared" si="1048"/>
        <v>5.3764521780485124E-2</v>
      </c>
      <c r="AP1339" s="1">
        <f t="shared" si="1049"/>
        <v>1.0970240257213479</v>
      </c>
      <c r="AQ1339" s="1">
        <f t="shared" si="1050"/>
        <v>1.0970240257213475</v>
      </c>
      <c r="AR1339" s="1">
        <f t="shared" si="1051"/>
        <v>1.0970240257213473</v>
      </c>
      <c r="AS1339" s="1">
        <f t="shared" si="1052"/>
        <v>1.0970240257213475</v>
      </c>
      <c r="AT1339" s="1">
        <f t="shared" si="1053"/>
        <v>0.97746065824268236</v>
      </c>
      <c r="AU1339" s="1">
        <f t="shared" si="1054"/>
        <v>1.8417157521282839</v>
      </c>
      <c r="AV1339" s="2">
        <f t="shared" si="1055"/>
        <v>1338</v>
      </c>
      <c r="AW1339" s="1">
        <f t="shared" si="1056"/>
        <v>1841.7157521282838</v>
      </c>
      <c r="AX1339" s="1">
        <f t="shared" si="1057"/>
        <v>0.97746065824268236</v>
      </c>
      <c r="AY1339" s="1">
        <f t="shared" si="1058"/>
        <v>1.0970240257213475</v>
      </c>
      <c r="AZ1339" s="1">
        <f t="shared" si="1059"/>
        <v>5.4000000000000003E-3</v>
      </c>
      <c r="BA1339" s="1">
        <f t="shared" si="1060"/>
        <v>26.5360592572987</v>
      </c>
    </row>
    <row r="1340" spans="1:53">
      <c r="A1340" s="2">
        <f t="shared" si="1025"/>
        <v>1.3389999999999633</v>
      </c>
      <c r="B1340" s="1">
        <f t="shared" si="1015"/>
        <v>1.4170278333332953</v>
      </c>
      <c r="C1340" s="1">
        <f t="shared" si="1026"/>
        <v>5.6046875062663953E-2</v>
      </c>
      <c r="D1340" s="1">
        <f t="shared" si="1016"/>
        <v>1.1019937655876562</v>
      </c>
      <c r="E1340" s="1">
        <f t="shared" si="1024"/>
        <v>1.1020694988118922</v>
      </c>
      <c r="F1340" s="1">
        <f t="shared" si="1024"/>
        <v>1.1020723491007558</v>
      </c>
      <c r="G1340" s="1">
        <f t="shared" si="1024"/>
        <v>1.102072456336213</v>
      </c>
      <c r="H1340" s="1">
        <f t="shared" si="1027"/>
        <v>1.8949773386194644</v>
      </c>
      <c r="I1340" s="1">
        <f t="shared" si="1017"/>
        <v>26.789435829620771</v>
      </c>
      <c r="J1340" s="1">
        <f>VLOOKUP($I1340,Graph!$D$3:$M$50,col)</f>
        <v>6.1999999999999998E-3</v>
      </c>
      <c r="K1340" s="1">
        <f>VLOOKUP($I1340,Graph!$D$3:$M$50,col+1)</f>
        <v>5.0000000000000001E-3</v>
      </c>
      <c r="L1340" s="1">
        <f t="shared" si="1028"/>
        <v>5.4000000000000003E-3</v>
      </c>
      <c r="M1340" s="1">
        <f t="shared" si="1023"/>
        <v>0.64011666666666656</v>
      </c>
      <c r="N1340" s="1">
        <f t="shared" si="1029"/>
        <v>1.3335999999999633</v>
      </c>
      <c r="O1340" s="1">
        <f t="shared" si="1030"/>
        <v>5.3766146287878118E-2</v>
      </c>
      <c r="P1340" s="1">
        <f t="shared" si="1031"/>
        <v>1.0972028343183191</v>
      </c>
      <c r="Q1340" s="1">
        <f t="shared" si="1032"/>
        <v>1.097033816225949</v>
      </c>
      <c r="R1340" s="1">
        <f t="shared" si="1033"/>
        <v>1.0970278064234853</v>
      </c>
      <c r="S1340" s="1">
        <f t="shared" si="1034"/>
        <v>1.0970275925545931</v>
      </c>
      <c r="T1340" s="1">
        <f t="shared" si="1035"/>
        <v>0.97746509539408755</v>
      </c>
      <c r="U1340" s="1">
        <f t="shared" si="1036"/>
        <v>1.8437952062488228</v>
      </c>
      <c r="V1340" s="2">
        <f t="shared" si="1018"/>
        <v>26.546042658715173</v>
      </c>
      <c r="W1340" s="1">
        <f>VLOOKUP(V1340,Graph!$D$3:$M$50,col)</f>
        <v>6.1999999999999998E-3</v>
      </c>
      <c r="X1340" s="1">
        <f>VLOOKUP(V1340,Graph!$D$3:$M$50,col+1)</f>
        <v>5.0000000000000001E-3</v>
      </c>
      <c r="Y1340" s="1">
        <f t="shared" si="1037"/>
        <v>5.4000000000000003E-3</v>
      </c>
      <c r="Z1340" s="1">
        <f t="shared" si="1019"/>
        <v>0.64011666666666656</v>
      </c>
      <c r="AA1340" s="2">
        <f t="shared" si="1038"/>
        <v>1.3335999999999633</v>
      </c>
      <c r="AB1340" s="1">
        <f t="shared" si="1039"/>
        <v>5.3766146287878118E-2</v>
      </c>
      <c r="AC1340" s="1">
        <f t="shared" si="1040"/>
        <v>1.0970275849434858</v>
      </c>
      <c r="AD1340" s="1">
        <f t="shared" si="1041"/>
        <v>1.0970275846726234</v>
      </c>
      <c r="AE1340" s="1">
        <f t="shared" si="1042"/>
        <v>1.0970275846629844</v>
      </c>
      <c r="AF1340" s="1">
        <f t="shared" si="1043"/>
        <v>1.0970275846626409</v>
      </c>
      <c r="AG1340" s="1">
        <f t="shared" si="1044"/>
        <v>0.97746509539408755</v>
      </c>
      <c r="AH1340" s="1">
        <f t="shared" si="1045"/>
        <v>1.8437951929846681</v>
      </c>
      <c r="AI1340" s="2">
        <f t="shared" si="1020"/>
        <v>26.546042595058285</v>
      </c>
      <c r="AJ1340" s="1">
        <f>VLOOKUP(AI1340,Graph!$D$3:$M$50,col)</f>
        <v>6.1999999999999998E-3</v>
      </c>
      <c r="AK1340" s="1">
        <f>VLOOKUP(AI1340,Graph!$D$3:$M$50,col+1)</f>
        <v>5.0000000000000001E-3</v>
      </c>
      <c r="AL1340" s="1">
        <f t="shared" si="1046"/>
        <v>5.4000000000000003E-3</v>
      </c>
      <c r="AM1340" s="1">
        <f t="shared" si="1021"/>
        <v>0.64011666666666656</v>
      </c>
      <c r="AN1340" s="2">
        <f t="shared" si="1047"/>
        <v>1.3335999999999633</v>
      </c>
      <c r="AO1340" s="1">
        <f t="shared" si="1048"/>
        <v>5.3766146287878118E-2</v>
      </c>
      <c r="AP1340" s="1">
        <f t="shared" si="1049"/>
        <v>1.0970275846626287</v>
      </c>
      <c r="AQ1340" s="1">
        <f t="shared" si="1050"/>
        <v>1.0970275846626283</v>
      </c>
      <c r="AR1340" s="1">
        <f t="shared" si="1051"/>
        <v>1.0970275846626283</v>
      </c>
      <c r="AS1340" s="1">
        <f t="shared" si="1052"/>
        <v>1.0970275846626283</v>
      </c>
      <c r="AT1340" s="1">
        <f t="shared" si="1053"/>
        <v>0.97746509539408755</v>
      </c>
      <c r="AU1340" s="1">
        <f t="shared" si="1054"/>
        <v>1.843795192984647</v>
      </c>
      <c r="AV1340" s="2">
        <f t="shared" si="1055"/>
        <v>1339</v>
      </c>
      <c r="AW1340" s="1">
        <f t="shared" si="1056"/>
        <v>1843.795192984647</v>
      </c>
      <c r="AX1340" s="1">
        <f t="shared" si="1057"/>
        <v>0.97746509539408755</v>
      </c>
      <c r="AY1340" s="1">
        <f t="shared" si="1058"/>
        <v>1.0970275846626283</v>
      </c>
      <c r="AZ1340" s="1">
        <f t="shared" si="1059"/>
        <v>5.4000000000000003E-3</v>
      </c>
      <c r="BA1340" s="1">
        <f t="shared" si="1060"/>
        <v>26.546042595058285</v>
      </c>
    </row>
    <row r="1341" spans="1:53">
      <c r="A1341" s="2">
        <f t="shared" si="1025"/>
        <v>1.3399999999999632</v>
      </c>
      <c r="B1341" s="1">
        <f t="shared" si="1015"/>
        <v>1.4180689999999618</v>
      </c>
      <c r="C1341" s="1">
        <f t="shared" si="1026"/>
        <v>5.6048227287830994E-2</v>
      </c>
      <c r="D1341" s="1">
        <f t="shared" si="1016"/>
        <v>1.10199666736157</v>
      </c>
      <c r="E1341" s="1">
        <f t="shared" ref="E1341:G1360" si="1061">SQRT(D1341-($C1341*D1341-POWER(D1341,1/3)+1)/($C1341-POWER(D1341,-2/3)/3))</f>
        <v>1.1020725143101158</v>
      </c>
      <c r="F1341" s="1">
        <f t="shared" si="1061"/>
        <v>1.102075368973467</v>
      </c>
      <c r="G1341" s="1">
        <f t="shared" si="1061"/>
        <v>1.1020754763769984</v>
      </c>
      <c r="H1341" s="1">
        <f t="shared" si="1027"/>
        <v>1.8971057610840723</v>
      </c>
      <c r="I1341" s="1">
        <f t="shared" si="1017"/>
        <v>26.799461965790012</v>
      </c>
      <c r="J1341" s="1">
        <f>VLOOKUP($I1341,Graph!$D$3:$M$50,col)</f>
        <v>6.1999999999999998E-3</v>
      </c>
      <c r="K1341" s="1">
        <f>VLOOKUP($I1341,Graph!$D$3:$M$50,col+1)</f>
        <v>5.0000000000000001E-3</v>
      </c>
      <c r="L1341" s="1">
        <f t="shared" si="1028"/>
        <v>5.4000000000000003E-3</v>
      </c>
      <c r="M1341" s="1">
        <f t="shared" si="1023"/>
        <v>0.64011666666666656</v>
      </c>
      <c r="N1341" s="1">
        <f t="shared" si="1029"/>
        <v>1.3345999999999631</v>
      </c>
      <c r="O1341" s="1">
        <f t="shared" si="1030"/>
        <v>5.3767768434285754E-2</v>
      </c>
      <c r="P1341" s="1">
        <f t="shared" si="1031"/>
        <v>1.0972063772428082</v>
      </c>
      <c r="Q1341" s="1">
        <f t="shared" si="1032"/>
        <v>1.0970373699060731</v>
      </c>
      <c r="R1341" s="1">
        <f t="shared" si="1033"/>
        <v>1.0970313602446491</v>
      </c>
      <c r="S1341" s="1">
        <f t="shared" si="1034"/>
        <v>1.0970311463722033</v>
      </c>
      <c r="T1341" s="1">
        <f t="shared" si="1035"/>
        <v>0.97746952592957781</v>
      </c>
      <c r="U1341" s="1">
        <f t="shared" si="1036"/>
        <v>1.8458754294949109</v>
      </c>
      <c r="V1341" s="2">
        <f t="shared" si="1018"/>
        <v>26.556022245073709</v>
      </c>
      <c r="W1341" s="1">
        <f>VLOOKUP(V1341,Graph!$D$3:$M$50,col)</f>
        <v>6.1999999999999998E-3</v>
      </c>
      <c r="X1341" s="1">
        <f>VLOOKUP(V1341,Graph!$D$3:$M$50,col+1)</f>
        <v>5.0000000000000001E-3</v>
      </c>
      <c r="Y1341" s="1">
        <f t="shared" si="1037"/>
        <v>5.4000000000000003E-3</v>
      </c>
      <c r="Z1341" s="1">
        <f t="shared" si="1019"/>
        <v>0.64011666666666656</v>
      </c>
      <c r="AA1341" s="2">
        <f t="shared" si="1038"/>
        <v>1.3345999999999631</v>
      </c>
      <c r="AB1341" s="1">
        <f t="shared" si="1039"/>
        <v>5.3767768434285754E-2</v>
      </c>
      <c r="AC1341" s="1">
        <f t="shared" si="1040"/>
        <v>1.0970311387606644</v>
      </c>
      <c r="AD1341" s="1">
        <f t="shared" si="1041"/>
        <v>1.097031138489776</v>
      </c>
      <c r="AE1341" s="1">
        <f t="shared" si="1042"/>
        <v>1.0970311384801352</v>
      </c>
      <c r="AF1341" s="1">
        <f t="shared" si="1043"/>
        <v>1.0970311384797924</v>
      </c>
      <c r="AG1341" s="1">
        <f t="shared" si="1044"/>
        <v>0.97746952592957781</v>
      </c>
      <c r="AH1341" s="1">
        <f t="shared" si="1045"/>
        <v>1.8458754162150626</v>
      </c>
      <c r="AI1341" s="2">
        <f t="shared" si="1020"/>
        <v>26.556022181389391</v>
      </c>
      <c r="AJ1341" s="1">
        <f>VLOOKUP(AI1341,Graph!$D$3:$M$50,col)</f>
        <v>6.1999999999999998E-3</v>
      </c>
      <c r="AK1341" s="1">
        <f>VLOOKUP(AI1341,Graph!$D$3:$M$50,col+1)</f>
        <v>5.0000000000000001E-3</v>
      </c>
      <c r="AL1341" s="1">
        <f t="shared" si="1046"/>
        <v>5.4000000000000003E-3</v>
      </c>
      <c r="AM1341" s="1">
        <f t="shared" si="1021"/>
        <v>0.64011666666666656</v>
      </c>
      <c r="AN1341" s="2">
        <f t="shared" si="1047"/>
        <v>1.3345999999999631</v>
      </c>
      <c r="AO1341" s="1">
        <f t="shared" si="1048"/>
        <v>5.3767768434285754E-2</v>
      </c>
      <c r="AP1341" s="1">
        <f t="shared" si="1049"/>
        <v>1.0970311384797797</v>
      </c>
      <c r="AQ1341" s="1">
        <f t="shared" si="1050"/>
        <v>1.0970311384797793</v>
      </c>
      <c r="AR1341" s="1">
        <f t="shared" si="1051"/>
        <v>1.0970311384797793</v>
      </c>
      <c r="AS1341" s="1">
        <f t="shared" si="1052"/>
        <v>1.0970311384797793</v>
      </c>
      <c r="AT1341" s="1">
        <f t="shared" si="1053"/>
        <v>0.97746952592957781</v>
      </c>
      <c r="AU1341" s="1">
        <f t="shared" si="1054"/>
        <v>1.8458754162150404</v>
      </c>
      <c r="AV1341" s="2">
        <f t="shared" si="1055"/>
        <v>1340</v>
      </c>
      <c r="AW1341" s="1">
        <f t="shared" si="1056"/>
        <v>1845.8754162150403</v>
      </c>
      <c r="AX1341" s="1">
        <f t="shared" si="1057"/>
        <v>0.97746952592957781</v>
      </c>
      <c r="AY1341" s="1">
        <f t="shared" si="1058"/>
        <v>1.0970311384797793</v>
      </c>
      <c r="AZ1341" s="1">
        <f t="shared" si="1059"/>
        <v>5.4000000000000003E-3</v>
      </c>
      <c r="BA1341" s="1">
        <f t="shared" si="1060"/>
        <v>26.556022181389391</v>
      </c>
    </row>
    <row r="1342" spans="1:53">
      <c r="A1342" s="2">
        <f t="shared" si="1025"/>
        <v>1.3409999999999631</v>
      </c>
      <c r="B1342" s="1">
        <f t="shared" si="1015"/>
        <v>1.4191101666666284</v>
      </c>
      <c r="C1342" s="1">
        <f t="shared" si="1026"/>
        <v>5.6049577545084751E-2</v>
      </c>
      <c r="D1342" s="1">
        <f t="shared" si="1016"/>
        <v>1.101999564935362</v>
      </c>
      <c r="E1342" s="1">
        <f t="shared" si="1061"/>
        <v>1.1020755254537926</v>
      </c>
      <c r="F1342" s="1">
        <f t="shared" si="1061"/>
        <v>1.1020783844859658</v>
      </c>
      <c r="G1342" s="1">
        <f t="shared" si="1061"/>
        <v>1.102078492057365</v>
      </c>
      <c r="H1342" s="1">
        <f t="shared" si="1027"/>
        <v>1.8992349800708461</v>
      </c>
      <c r="I1342" s="1">
        <f t="shared" si="1017"/>
        <v>26.809484353556343</v>
      </c>
      <c r="J1342" s="1">
        <f>VLOOKUP($I1342,Graph!$D$3:$M$50,col)</f>
        <v>6.1999999999999998E-3</v>
      </c>
      <c r="K1342" s="1">
        <f>VLOOKUP($I1342,Graph!$D$3:$M$50,col+1)</f>
        <v>5.0000000000000001E-3</v>
      </c>
      <c r="L1342" s="1">
        <f t="shared" si="1028"/>
        <v>5.4000000000000003E-3</v>
      </c>
      <c r="M1342" s="1">
        <f t="shared" si="1023"/>
        <v>0.64011666666666656</v>
      </c>
      <c r="N1342" s="1">
        <f t="shared" si="1029"/>
        <v>1.335599999999963</v>
      </c>
      <c r="O1342" s="1">
        <f t="shared" si="1030"/>
        <v>5.3769388224850716E-2</v>
      </c>
      <c r="P1342" s="1">
        <f t="shared" si="1031"/>
        <v>1.0972099150678094</v>
      </c>
      <c r="Q1342" s="1">
        <f t="shared" si="1032"/>
        <v>1.0970409184732184</v>
      </c>
      <c r="R1342" s="1">
        <f t="shared" si="1033"/>
        <v>1.0970349089527307</v>
      </c>
      <c r="S1342" s="1">
        <f t="shared" si="1034"/>
        <v>1.09703469507674</v>
      </c>
      <c r="T1342" s="1">
        <f t="shared" si="1035"/>
        <v>0.97747394986393887</v>
      </c>
      <c r="U1342" s="1">
        <f t="shared" si="1036"/>
        <v>1.8479564348207946</v>
      </c>
      <c r="V1342" s="2">
        <f t="shared" si="1018"/>
        <v>26.565998084227893</v>
      </c>
      <c r="W1342" s="1">
        <f>VLOOKUP(V1342,Graph!$D$3:$M$50,col)</f>
        <v>6.1999999999999998E-3</v>
      </c>
      <c r="X1342" s="1">
        <f>VLOOKUP(V1342,Graph!$D$3:$M$50,col+1)</f>
        <v>5.0000000000000001E-3</v>
      </c>
      <c r="Y1342" s="1">
        <f t="shared" si="1037"/>
        <v>5.4000000000000003E-3</v>
      </c>
      <c r="Z1342" s="1">
        <f t="shared" si="1019"/>
        <v>0.64011666666666656</v>
      </c>
      <c r="AA1342" s="2">
        <f t="shared" si="1038"/>
        <v>1.335599999999963</v>
      </c>
      <c r="AB1342" s="1">
        <f t="shared" si="1039"/>
        <v>5.3769388224850716E-2</v>
      </c>
      <c r="AC1342" s="1">
        <f t="shared" si="1040"/>
        <v>1.0970346874647705</v>
      </c>
      <c r="AD1342" s="1">
        <f t="shared" si="1041"/>
        <v>1.0970346871938557</v>
      </c>
      <c r="AE1342" s="1">
        <f t="shared" si="1042"/>
        <v>1.0970346871842138</v>
      </c>
      <c r="AF1342" s="1">
        <f t="shared" si="1043"/>
        <v>1.0970346871838705</v>
      </c>
      <c r="AG1342" s="1">
        <f t="shared" si="1044"/>
        <v>0.97747394986393887</v>
      </c>
      <c r="AH1342" s="1">
        <f t="shared" si="1045"/>
        <v>1.8479564215252453</v>
      </c>
      <c r="AI1342" s="2">
        <f t="shared" si="1020"/>
        <v>26.565998020516158</v>
      </c>
      <c r="AJ1342" s="1">
        <f>VLOOKUP(AI1342,Graph!$D$3:$M$50,col)</f>
        <v>6.1999999999999998E-3</v>
      </c>
      <c r="AK1342" s="1">
        <f>VLOOKUP(AI1342,Graph!$D$3:$M$50,col+1)</f>
        <v>5.0000000000000001E-3</v>
      </c>
      <c r="AL1342" s="1">
        <f t="shared" si="1046"/>
        <v>5.4000000000000003E-3</v>
      </c>
      <c r="AM1342" s="1">
        <f t="shared" si="1021"/>
        <v>0.64011666666666656</v>
      </c>
      <c r="AN1342" s="2">
        <f t="shared" si="1047"/>
        <v>1.335599999999963</v>
      </c>
      <c r="AO1342" s="1">
        <f t="shared" si="1048"/>
        <v>5.3769388224850716E-2</v>
      </c>
      <c r="AP1342" s="1">
        <f t="shared" si="1049"/>
        <v>1.0970346871838583</v>
      </c>
      <c r="AQ1342" s="1">
        <f t="shared" si="1050"/>
        <v>1.0970346871838579</v>
      </c>
      <c r="AR1342" s="1">
        <f t="shared" si="1051"/>
        <v>1.0970346871838579</v>
      </c>
      <c r="AS1342" s="1">
        <f t="shared" si="1052"/>
        <v>1.0970346871838579</v>
      </c>
      <c r="AT1342" s="1">
        <f t="shared" si="1053"/>
        <v>0.97747394986393887</v>
      </c>
      <c r="AU1342" s="1">
        <f t="shared" si="1054"/>
        <v>1.847956421525224</v>
      </c>
      <c r="AV1342" s="2">
        <f t="shared" si="1055"/>
        <v>1341</v>
      </c>
      <c r="AW1342" s="1">
        <f t="shared" si="1056"/>
        <v>1847.956421525224</v>
      </c>
      <c r="AX1342" s="1">
        <f t="shared" si="1057"/>
        <v>0.97747394986393887</v>
      </c>
      <c r="AY1342" s="1">
        <f t="shared" si="1058"/>
        <v>1.0970346871838579</v>
      </c>
      <c r="AZ1342" s="1">
        <f t="shared" si="1059"/>
        <v>5.4000000000000003E-3</v>
      </c>
      <c r="BA1342" s="1">
        <f t="shared" si="1060"/>
        <v>26.565998020516158</v>
      </c>
    </row>
    <row r="1343" spans="1:53">
      <c r="A1343" s="2">
        <f t="shared" si="1025"/>
        <v>1.341999999999963</v>
      </c>
      <c r="B1343" s="1">
        <f t="shared" si="1015"/>
        <v>1.4201513333332949</v>
      </c>
      <c r="C1343" s="1">
        <f t="shared" si="1026"/>
        <v>5.6050925838717729E-2</v>
      </c>
      <c r="D1343" s="1">
        <f t="shared" si="1016"/>
        <v>1.1020024583181447</v>
      </c>
      <c r="E1343" s="1">
        <f t="shared" si="1061"/>
        <v>1.1020785322523474</v>
      </c>
      <c r="F1343" s="1">
        <f t="shared" si="1061"/>
        <v>1.1020813956476885</v>
      </c>
      <c r="G1343" s="1">
        <f t="shared" si="1061"/>
        <v>1.1020815033867482</v>
      </c>
      <c r="H1343" s="1">
        <f t="shared" si="1027"/>
        <v>1.9013649952818503</v>
      </c>
      <c r="I1343" s="1">
        <f t="shared" si="1017"/>
        <v>26.819502997119585</v>
      </c>
      <c r="J1343" s="1">
        <f>VLOOKUP($I1343,Graph!$D$3:$M$50,col)</f>
        <v>6.1999999999999998E-3</v>
      </c>
      <c r="K1343" s="1">
        <f>VLOOKUP($I1343,Graph!$D$3:$M$50,col+1)</f>
        <v>5.0000000000000001E-3</v>
      </c>
      <c r="L1343" s="1">
        <f t="shared" si="1028"/>
        <v>5.4000000000000003E-3</v>
      </c>
      <c r="M1343" s="1">
        <f t="shared" si="1023"/>
        <v>0.64011666666666656</v>
      </c>
      <c r="N1343" s="1">
        <f t="shared" si="1029"/>
        <v>1.3365999999999629</v>
      </c>
      <c r="O1343" s="1">
        <f t="shared" si="1030"/>
        <v>5.3771005664700861E-2</v>
      </c>
      <c r="P1343" s="1">
        <f t="shared" si="1031"/>
        <v>1.0972134478043227</v>
      </c>
      <c r="Q1343" s="1">
        <f t="shared" si="1032"/>
        <v>1.097044461938411</v>
      </c>
      <c r="R1343" s="1">
        <f t="shared" si="1033"/>
        <v>1.0970384525587555</v>
      </c>
      <c r="S1343" s="1">
        <f t="shared" si="1034"/>
        <v>1.0970382386792297</v>
      </c>
      <c r="T1343" s="1">
        <f t="shared" si="1035"/>
        <v>0.97747836721191228</v>
      </c>
      <c r="U1343" s="1">
        <f t="shared" si="1036"/>
        <v>1.8500382219325666</v>
      </c>
      <c r="V1343" s="2">
        <f t="shared" si="1018"/>
        <v>26.575970180393909</v>
      </c>
      <c r="W1343" s="1">
        <f>VLOOKUP(V1343,Graph!$D$3:$M$50,col)</f>
        <v>6.1999999999999998E-3</v>
      </c>
      <c r="X1343" s="1">
        <f>VLOOKUP(V1343,Graph!$D$3:$M$50,col+1)</f>
        <v>5.0000000000000001E-3</v>
      </c>
      <c r="Y1343" s="1">
        <f t="shared" si="1037"/>
        <v>5.4000000000000003E-3</v>
      </c>
      <c r="Z1343" s="1">
        <f t="shared" si="1019"/>
        <v>0.64011666666666656</v>
      </c>
      <c r="AA1343" s="2">
        <f t="shared" si="1038"/>
        <v>1.3365999999999629</v>
      </c>
      <c r="AB1343" s="1">
        <f t="shared" si="1039"/>
        <v>5.3771005664700861E-2</v>
      </c>
      <c r="AC1343" s="1">
        <f t="shared" si="1040"/>
        <v>1.0970382310668296</v>
      </c>
      <c r="AD1343" s="1">
        <f t="shared" si="1041"/>
        <v>1.0970382307958888</v>
      </c>
      <c r="AE1343" s="1">
        <f t="shared" si="1042"/>
        <v>1.0970382307862454</v>
      </c>
      <c r="AF1343" s="1">
        <f t="shared" si="1043"/>
        <v>1.0970382307859023</v>
      </c>
      <c r="AG1343" s="1">
        <f t="shared" si="1044"/>
        <v>0.97747836721191228</v>
      </c>
      <c r="AH1343" s="1">
        <f t="shared" si="1045"/>
        <v>1.8500382086213101</v>
      </c>
      <c r="AI1343" s="2">
        <f t="shared" si="1020"/>
        <v>26.575970116654769</v>
      </c>
      <c r="AJ1343" s="1">
        <f>VLOOKUP(AI1343,Graph!$D$3:$M$50,col)</f>
        <v>6.1999999999999998E-3</v>
      </c>
      <c r="AK1343" s="1">
        <f>VLOOKUP(AI1343,Graph!$D$3:$M$50,col+1)</f>
        <v>5.0000000000000001E-3</v>
      </c>
      <c r="AL1343" s="1">
        <f t="shared" si="1046"/>
        <v>5.4000000000000003E-3</v>
      </c>
      <c r="AM1343" s="1">
        <f t="shared" si="1021"/>
        <v>0.64011666666666656</v>
      </c>
      <c r="AN1343" s="2">
        <f t="shared" si="1047"/>
        <v>1.3365999999999629</v>
      </c>
      <c r="AO1343" s="1">
        <f t="shared" si="1048"/>
        <v>5.3771005664700861E-2</v>
      </c>
      <c r="AP1343" s="1">
        <f t="shared" si="1049"/>
        <v>1.0970382307858901</v>
      </c>
      <c r="AQ1343" s="1">
        <f t="shared" si="1050"/>
        <v>1.0970382307858897</v>
      </c>
      <c r="AR1343" s="1">
        <f t="shared" si="1051"/>
        <v>1.0970382307858899</v>
      </c>
      <c r="AS1343" s="1">
        <f t="shared" si="1052"/>
        <v>1.0970382307858895</v>
      </c>
      <c r="AT1343" s="1">
        <f t="shared" si="1053"/>
        <v>0.97747836721191228</v>
      </c>
      <c r="AU1343" s="1">
        <f t="shared" si="1054"/>
        <v>1.8500382086212883</v>
      </c>
      <c r="AV1343" s="2">
        <f t="shared" si="1055"/>
        <v>1342</v>
      </c>
      <c r="AW1343" s="1">
        <f t="shared" si="1056"/>
        <v>1850.0382086212883</v>
      </c>
      <c r="AX1343" s="1">
        <f t="shared" si="1057"/>
        <v>0.97747836721191228</v>
      </c>
      <c r="AY1343" s="1">
        <f t="shared" si="1058"/>
        <v>1.0970382307858895</v>
      </c>
      <c r="AZ1343" s="1">
        <f t="shared" si="1059"/>
        <v>5.4000000000000003E-3</v>
      </c>
      <c r="BA1343" s="1">
        <f t="shared" si="1060"/>
        <v>26.575970116654769</v>
      </c>
    </row>
    <row r="1344" spans="1:53">
      <c r="A1344" s="2">
        <f t="shared" si="1025"/>
        <v>1.3429999999999629</v>
      </c>
      <c r="B1344" s="1">
        <f t="shared" si="1015"/>
        <v>1.4211924999999617</v>
      </c>
      <c r="C1344" s="1">
        <f t="shared" si="1026"/>
        <v>5.6052272173009905E-2</v>
      </c>
      <c r="D1344" s="1">
        <f t="shared" si="1016"/>
        <v>1.1020053475190035</v>
      </c>
      <c r="E1344" s="1">
        <f t="shared" si="1061"/>
        <v>1.1020815347151782</v>
      </c>
      <c r="F1344" s="1">
        <f t="shared" si="1061"/>
        <v>1.1020844024680441</v>
      </c>
      <c r="G1344" s="1">
        <f t="shared" si="1061"/>
        <v>1.1020845103745571</v>
      </c>
      <c r="H1344" s="1">
        <f t="shared" si="1027"/>
        <v>1.9034958064194865</v>
      </c>
      <c r="I1344" s="1">
        <f t="shared" si="1017"/>
        <v>26.829517900671739</v>
      </c>
      <c r="J1344" s="1">
        <f>VLOOKUP($I1344,Graph!$D$3:$M$50,col)</f>
        <v>6.1999999999999998E-3</v>
      </c>
      <c r="K1344" s="1">
        <f>VLOOKUP($I1344,Graph!$D$3:$M$50,col+1)</f>
        <v>5.0000000000000001E-3</v>
      </c>
      <c r="L1344" s="1">
        <f t="shared" si="1028"/>
        <v>5.4000000000000003E-3</v>
      </c>
      <c r="M1344" s="1">
        <f t="shared" si="1023"/>
        <v>0.64011666666666656</v>
      </c>
      <c r="N1344" s="1">
        <f t="shared" si="1029"/>
        <v>1.3375999999999628</v>
      </c>
      <c r="O1344" s="1">
        <f t="shared" si="1030"/>
        <v>5.3772620758949084E-2</v>
      </c>
      <c r="P1344" s="1">
        <f t="shared" si="1031"/>
        <v>1.0972169754633181</v>
      </c>
      <c r="Q1344" s="1">
        <f t="shared" si="1032"/>
        <v>1.0970480003126442</v>
      </c>
      <c r="R1344" s="1">
        <f t="shared" si="1033"/>
        <v>1.0970419910737186</v>
      </c>
      <c r="S1344" s="1">
        <f t="shared" si="1034"/>
        <v>1.0970417771906655</v>
      </c>
      <c r="T1344" s="1">
        <f t="shared" si="1035"/>
        <v>0.97748277798819594</v>
      </c>
      <c r="U1344" s="1">
        <f t="shared" si="1036"/>
        <v>1.8521207905366481</v>
      </c>
      <c r="V1344" s="2">
        <f t="shared" si="1018"/>
        <v>26.585938537780059</v>
      </c>
      <c r="W1344" s="1">
        <f>VLOOKUP(V1344,Graph!$D$3:$M$50,col)</f>
        <v>6.1999999999999998E-3</v>
      </c>
      <c r="X1344" s="1">
        <f>VLOOKUP(V1344,Graph!$D$3:$M$50,col+1)</f>
        <v>5.0000000000000001E-3</v>
      </c>
      <c r="Y1344" s="1">
        <f t="shared" si="1037"/>
        <v>5.4000000000000003E-3</v>
      </c>
      <c r="Z1344" s="1">
        <f t="shared" si="1019"/>
        <v>0.64011666666666656</v>
      </c>
      <c r="AA1344" s="2">
        <f t="shared" si="1038"/>
        <v>1.3375999999999628</v>
      </c>
      <c r="AB1344" s="1">
        <f t="shared" si="1039"/>
        <v>5.3772620758949084E-2</v>
      </c>
      <c r="AC1344" s="1">
        <f t="shared" si="1040"/>
        <v>1.0970417695778365</v>
      </c>
      <c r="AD1344" s="1">
        <f t="shared" si="1041"/>
        <v>1.0970417693068695</v>
      </c>
      <c r="AE1344" s="1">
        <f t="shared" si="1042"/>
        <v>1.097041769297225</v>
      </c>
      <c r="AF1344" s="1">
        <f t="shared" si="1043"/>
        <v>1.0970417692968817</v>
      </c>
      <c r="AG1344" s="1">
        <f t="shared" si="1044"/>
        <v>0.97748277798819594</v>
      </c>
      <c r="AH1344" s="1">
        <f t="shared" si="1045"/>
        <v>1.8521207772096795</v>
      </c>
      <c r="AI1344" s="2">
        <f t="shared" si="1020"/>
        <v>26.585938474013528</v>
      </c>
      <c r="AJ1344" s="1">
        <f>VLOOKUP(AI1344,Graph!$D$3:$M$50,col)</f>
        <v>6.1999999999999998E-3</v>
      </c>
      <c r="AK1344" s="1">
        <f>VLOOKUP(AI1344,Graph!$D$3:$M$50,col+1)</f>
        <v>5.0000000000000001E-3</v>
      </c>
      <c r="AL1344" s="1">
        <f t="shared" si="1046"/>
        <v>5.4000000000000003E-3</v>
      </c>
      <c r="AM1344" s="1">
        <f t="shared" si="1021"/>
        <v>0.64011666666666656</v>
      </c>
      <c r="AN1344" s="2">
        <f t="shared" si="1047"/>
        <v>1.3375999999999628</v>
      </c>
      <c r="AO1344" s="1">
        <f t="shared" si="1048"/>
        <v>5.3772620758949084E-2</v>
      </c>
      <c r="AP1344" s="1">
        <f t="shared" si="1049"/>
        <v>1.0970417692968697</v>
      </c>
      <c r="AQ1344" s="1">
        <f t="shared" si="1050"/>
        <v>1.0970417692968688</v>
      </c>
      <c r="AR1344" s="1">
        <f t="shared" si="1051"/>
        <v>1.097041769296869</v>
      </c>
      <c r="AS1344" s="1">
        <f t="shared" si="1052"/>
        <v>1.0970417692968688</v>
      </c>
      <c r="AT1344" s="1">
        <f t="shared" si="1053"/>
        <v>0.97748277798819594</v>
      </c>
      <c r="AU1344" s="1">
        <f t="shared" si="1054"/>
        <v>1.852120777209658</v>
      </c>
      <c r="AV1344" s="2">
        <f t="shared" si="1055"/>
        <v>1343</v>
      </c>
      <c r="AW1344" s="1">
        <f t="shared" si="1056"/>
        <v>1852.1207772096579</v>
      </c>
      <c r="AX1344" s="1">
        <f t="shared" si="1057"/>
        <v>0.97748277798819594</v>
      </c>
      <c r="AY1344" s="1">
        <f t="shared" si="1058"/>
        <v>1.0970417692968688</v>
      </c>
      <c r="AZ1344" s="1">
        <f t="shared" si="1059"/>
        <v>5.4000000000000003E-3</v>
      </c>
      <c r="BA1344" s="1">
        <f t="shared" si="1060"/>
        <v>26.585938474013528</v>
      </c>
    </row>
    <row r="1345" spans="1:53">
      <c r="A1345" s="2">
        <f t="shared" si="1025"/>
        <v>1.3439999999999628</v>
      </c>
      <c r="B1345" s="1">
        <f t="shared" si="1015"/>
        <v>1.4222336666666282</v>
      </c>
      <c r="C1345" s="1">
        <f t="shared" si="1026"/>
        <v>5.6053616552228916E-2</v>
      </c>
      <c r="D1345" s="1">
        <f t="shared" si="1016"/>
        <v>1.1020082325469975</v>
      </c>
      <c r="E1345" s="1">
        <f t="shared" si="1061"/>
        <v>1.1020845328516562</v>
      </c>
      <c r="F1345" s="1">
        <f t="shared" si="1061"/>
        <v>1.1020874049564138</v>
      </c>
      <c r="G1345" s="1">
        <f t="shared" si="1061"/>
        <v>1.1020875130301737</v>
      </c>
      <c r="H1345" s="1">
        <f t="shared" si="1027"/>
        <v>1.9056274131864872</v>
      </c>
      <c r="I1345" s="1">
        <f t="shared" si="1017"/>
        <v>26.839529068396985</v>
      </c>
      <c r="J1345" s="1">
        <f>VLOOKUP($I1345,Graph!$D$3:$M$50,col)</f>
        <v>6.1999999999999998E-3</v>
      </c>
      <c r="K1345" s="1">
        <f>VLOOKUP($I1345,Graph!$D$3:$M$50,col+1)</f>
        <v>5.0000000000000001E-3</v>
      </c>
      <c r="L1345" s="1">
        <f t="shared" si="1028"/>
        <v>5.4000000000000003E-3</v>
      </c>
      <c r="M1345" s="1">
        <f t="shared" si="1023"/>
        <v>0.64011666666666656</v>
      </c>
      <c r="N1345" s="1">
        <f t="shared" si="1029"/>
        <v>1.3385999999999627</v>
      </c>
      <c r="O1345" s="1">
        <f t="shared" si="1030"/>
        <v>5.3774233512693552E-2</v>
      </c>
      <c r="P1345" s="1">
        <f t="shared" si="1031"/>
        <v>1.0972204980557339</v>
      </c>
      <c r="Q1345" s="1">
        <f t="shared" si="1032"/>
        <v>1.0970515336068813</v>
      </c>
      <c r="R1345" s="1">
        <f t="shared" si="1033"/>
        <v>1.0970455245085813</v>
      </c>
      <c r="S1345" s="1">
        <f t="shared" si="1034"/>
        <v>1.0970453106220108</v>
      </c>
      <c r="T1345" s="1">
        <f t="shared" si="1035"/>
        <v>0.97748718220744402</v>
      </c>
      <c r="U1345" s="1">
        <f t="shared" si="1036"/>
        <v>1.8542041403397937</v>
      </c>
      <c r="V1345" s="2">
        <f t="shared" si="1018"/>
        <v>26.595903160586769</v>
      </c>
      <c r="W1345" s="1">
        <f>VLOOKUP(V1345,Graph!$D$3:$M$50,col)</f>
        <v>6.1999999999999998E-3</v>
      </c>
      <c r="X1345" s="1">
        <f>VLOOKUP(V1345,Graph!$D$3:$M$50,col+1)</f>
        <v>5.0000000000000001E-3</v>
      </c>
      <c r="Y1345" s="1">
        <f t="shared" si="1037"/>
        <v>5.4000000000000003E-3</v>
      </c>
      <c r="Z1345" s="1">
        <f t="shared" si="1019"/>
        <v>0.64011666666666656</v>
      </c>
      <c r="AA1345" s="2">
        <f t="shared" si="1038"/>
        <v>1.3385999999999627</v>
      </c>
      <c r="AB1345" s="1">
        <f t="shared" si="1039"/>
        <v>5.3774233512693552E-2</v>
      </c>
      <c r="AC1345" s="1">
        <f t="shared" si="1040"/>
        <v>1.0970453030087532</v>
      </c>
      <c r="AD1345" s="1">
        <f t="shared" si="1041"/>
        <v>1.09704530273776</v>
      </c>
      <c r="AE1345" s="1">
        <f t="shared" si="1042"/>
        <v>1.0970453027281144</v>
      </c>
      <c r="AF1345" s="1">
        <f t="shared" si="1043"/>
        <v>1.0970453027277709</v>
      </c>
      <c r="AG1345" s="1">
        <f t="shared" si="1044"/>
        <v>0.97748718220744402</v>
      </c>
      <c r="AH1345" s="1">
        <f t="shared" si="1045"/>
        <v>1.8542041269971066</v>
      </c>
      <c r="AI1345" s="2">
        <f t="shared" si="1020"/>
        <v>26.595903096792853</v>
      </c>
      <c r="AJ1345" s="1">
        <f>VLOOKUP(AI1345,Graph!$D$3:$M$50,col)</f>
        <v>6.1999999999999998E-3</v>
      </c>
      <c r="AK1345" s="1">
        <f>VLOOKUP(AI1345,Graph!$D$3:$M$50,col+1)</f>
        <v>5.0000000000000001E-3</v>
      </c>
      <c r="AL1345" s="1">
        <f t="shared" si="1046"/>
        <v>5.4000000000000003E-3</v>
      </c>
      <c r="AM1345" s="1">
        <f t="shared" si="1021"/>
        <v>0.64011666666666656</v>
      </c>
      <c r="AN1345" s="2">
        <f t="shared" si="1047"/>
        <v>1.3385999999999627</v>
      </c>
      <c r="AO1345" s="1">
        <f t="shared" si="1048"/>
        <v>5.3774233512693552E-2</v>
      </c>
      <c r="AP1345" s="1">
        <f t="shared" si="1049"/>
        <v>1.0970453027277585</v>
      </c>
      <c r="AQ1345" s="1">
        <f t="shared" si="1050"/>
        <v>1.0970453027277585</v>
      </c>
      <c r="AR1345" s="1">
        <f t="shared" si="1051"/>
        <v>1.0970453027277585</v>
      </c>
      <c r="AS1345" s="1">
        <f t="shared" si="1052"/>
        <v>1.0970453027277585</v>
      </c>
      <c r="AT1345" s="1">
        <f t="shared" si="1053"/>
        <v>0.97748718220744402</v>
      </c>
      <c r="AU1345" s="1">
        <f t="shared" si="1054"/>
        <v>1.8542041269970855</v>
      </c>
      <c r="AV1345" s="2">
        <f t="shared" si="1055"/>
        <v>1344</v>
      </c>
      <c r="AW1345" s="1">
        <f t="shared" si="1056"/>
        <v>1854.2041269970855</v>
      </c>
      <c r="AX1345" s="1">
        <f t="shared" si="1057"/>
        <v>0.97748718220744402</v>
      </c>
      <c r="AY1345" s="1">
        <f t="shared" si="1058"/>
        <v>1.0970453027277585</v>
      </c>
      <c r="AZ1345" s="1">
        <f t="shared" si="1059"/>
        <v>5.4000000000000003E-3</v>
      </c>
      <c r="BA1345" s="1">
        <f t="shared" si="1060"/>
        <v>26.595903096792853</v>
      </c>
    </row>
    <row r="1346" spans="1:53">
      <c r="A1346" s="2">
        <f t="shared" si="1025"/>
        <v>1.3449999999999627</v>
      </c>
      <c r="B1346" s="1">
        <f t="shared" si="1015"/>
        <v>1.4232748333332947</v>
      </c>
      <c r="C1346" s="1">
        <f t="shared" si="1026"/>
        <v>5.605495898062994E-2</v>
      </c>
      <c r="D1346" s="1">
        <f t="shared" si="1016"/>
        <v>1.1020111134111601</v>
      </c>
      <c r="E1346" s="1">
        <f t="shared" si="1061"/>
        <v>1.1020875266711241</v>
      </c>
      <c r="F1346" s="1">
        <f t="shared" si="1061"/>
        <v>1.1020904031221523</v>
      </c>
      <c r="G1346" s="1">
        <f t="shared" si="1061"/>
        <v>1.1020905113629538</v>
      </c>
      <c r="H1346" s="1">
        <f t="shared" si="1027"/>
        <v>1.9077598152859219</v>
      </c>
      <c r="I1346" s="1">
        <f t="shared" si="1017"/>
        <v>26.849536504471718</v>
      </c>
      <c r="J1346" s="1">
        <f>VLOOKUP($I1346,Graph!$D$3:$M$50,col)</f>
        <v>6.1999999999999998E-3</v>
      </c>
      <c r="K1346" s="1">
        <f>VLOOKUP($I1346,Graph!$D$3:$M$50,col+1)</f>
        <v>5.0000000000000001E-3</v>
      </c>
      <c r="L1346" s="1">
        <f t="shared" si="1028"/>
        <v>5.4000000000000003E-3</v>
      </c>
      <c r="M1346" s="1">
        <f t="shared" si="1023"/>
        <v>0.64011666666666656</v>
      </c>
      <c r="N1346" s="1">
        <f t="shared" si="1029"/>
        <v>1.3395999999999626</v>
      </c>
      <c r="O1346" s="1">
        <f t="shared" si="1030"/>
        <v>5.3775843931017607E-2</v>
      </c>
      <c r="P1346" s="1">
        <f t="shared" si="1031"/>
        <v>1.0972240155924757</v>
      </c>
      <c r="Q1346" s="1">
        <f t="shared" si="1032"/>
        <v>1.0970550618320529</v>
      </c>
      <c r="R1346" s="1">
        <f t="shared" si="1033"/>
        <v>1.0970490528742758</v>
      </c>
      <c r="S1346" s="1">
        <f t="shared" si="1034"/>
        <v>1.0970488389841966</v>
      </c>
      <c r="T1346" s="1">
        <f t="shared" si="1035"/>
        <v>0.97749157988426705</v>
      </c>
      <c r="U1346" s="1">
        <f t="shared" si="1036"/>
        <v>1.8562882710490869</v>
      </c>
      <c r="V1346" s="2">
        <f t="shared" si="1018"/>
        <v>26.605864053006602</v>
      </c>
      <c r="W1346" s="1">
        <f>VLOOKUP(V1346,Graph!$D$3:$M$50,col)</f>
        <v>6.1999999999999998E-3</v>
      </c>
      <c r="X1346" s="1">
        <f>VLOOKUP(V1346,Graph!$D$3:$M$50,col+1)</f>
        <v>5.0000000000000001E-3</v>
      </c>
      <c r="Y1346" s="1">
        <f t="shared" si="1037"/>
        <v>5.4000000000000003E-3</v>
      </c>
      <c r="Z1346" s="1">
        <f t="shared" si="1019"/>
        <v>0.64011666666666656</v>
      </c>
      <c r="AA1346" s="2">
        <f t="shared" si="1038"/>
        <v>1.3395999999999626</v>
      </c>
      <c r="AB1346" s="1">
        <f t="shared" si="1039"/>
        <v>5.3775843931017607E-2</v>
      </c>
      <c r="AC1346" s="1">
        <f t="shared" si="1040"/>
        <v>1.0970488313705111</v>
      </c>
      <c r="AD1346" s="1">
        <f t="shared" si="1041"/>
        <v>1.0970488310994924</v>
      </c>
      <c r="AE1346" s="1">
        <f t="shared" si="1042"/>
        <v>1.0970488310898447</v>
      </c>
      <c r="AF1346" s="1">
        <f t="shared" si="1043"/>
        <v>1.0970488310895015</v>
      </c>
      <c r="AG1346" s="1">
        <f t="shared" si="1044"/>
        <v>0.97749157988426705</v>
      </c>
      <c r="AH1346" s="1">
        <f t="shared" si="1045"/>
        <v>1.8562882576906756</v>
      </c>
      <c r="AI1346" s="2">
        <f t="shared" si="1020"/>
        <v>26.60586398918532</v>
      </c>
      <c r="AJ1346" s="1">
        <f>VLOOKUP(AI1346,Graph!$D$3:$M$50,col)</f>
        <v>6.1999999999999998E-3</v>
      </c>
      <c r="AK1346" s="1">
        <f>VLOOKUP(AI1346,Graph!$D$3:$M$50,col+1)</f>
        <v>5.0000000000000001E-3</v>
      </c>
      <c r="AL1346" s="1">
        <f t="shared" si="1046"/>
        <v>5.4000000000000003E-3</v>
      </c>
      <c r="AM1346" s="1">
        <f t="shared" si="1021"/>
        <v>0.64011666666666656</v>
      </c>
      <c r="AN1346" s="2">
        <f t="shared" si="1047"/>
        <v>1.3395999999999626</v>
      </c>
      <c r="AO1346" s="1">
        <f t="shared" si="1048"/>
        <v>5.3775843931017607E-2</v>
      </c>
      <c r="AP1346" s="1">
        <f t="shared" si="1049"/>
        <v>1.097048831089489</v>
      </c>
      <c r="AQ1346" s="1">
        <f t="shared" si="1050"/>
        <v>1.0970488310894888</v>
      </c>
      <c r="AR1346" s="1">
        <f t="shared" si="1051"/>
        <v>1.0970488310894888</v>
      </c>
      <c r="AS1346" s="1">
        <f t="shared" si="1052"/>
        <v>1.0970488310894888</v>
      </c>
      <c r="AT1346" s="1">
        <f t="shared" si="1053"/>
        <v>0.97749157988426705</v>
      </c>
      <c r="AU1346" s="1">
        <f t="shared" si="1054"/>
        <v>1.8562882576906541</v>
      </c>
      <c r="AV1346" s="2">
        <f t="shared" si="1055"/>
        <v>1345</v>
      </c>
      <c r="AW1346" s="1">
        <f t="shared" si="1056"/>
        <v>1856.2882576906541</v>
      </c>
      <c r="AX1346" s="1">
        <f t="shared" si="1057"/>
        <v>0.97749157988426705</v>
      </c>
      <c r="AY1346" s="1">
        <f t="shared" si="1058"/>
        <v>1.0970488310894888</v>
      </c>
      <c r="AZ1346" s="1">
        <f t="shared" si="1059"/>
        <v>5.4000000000000003E-3</v>
      </c>
      <c r="BA1346" s="1">
        <f t="shared" si="1060"/>
        <v>26.60586398918532</v>
      </c>
    </row>
    <row r="1347" spans="1:53">
      <c r="A1347" s="2">
        <f t="shared" si="1025"/>
        <v>1.3459999999999626</v>
      </c>
      <c r="B1347" s="1">
        <f t="shared" ref="B1347:B1410" si="1062">Ba*(A1347+rho)</f>
        <v>1.4243159999999613</v>
      </c>
      <c r="C1347" s="1">
        <f t="shared" si="1026"/>
        <v>5.6056299462455841E-2</v>
      </c>
      <c r="D1347" s="1">
        <f t="shared" ref="D1347:D1410" si="1063">SQRT(1.1-($C1347*1.1-POWER(1.1,1/3)+1)/($C1347-POWER(1.1,-2/3)/3))</f>
        <v>1.1020139901204979</v>
      </c>
      <c r="E1347" s="1">
        <f t="shared" si="1061"/>
        <v>1.1020905161829</v>
      </c>
      <c r="F1347" s="1">
        <f t="shared" si="1061"/>
        <v>1.102093396974587</v>
      </c>
      <c r="G1347" s="1">
        <f t="shared" si="1061"/>
        <v>1.1020935053822238</v>
      </c>
      <c r="H1347" s="1">
        <f t="shared" si="1027"/>
        <v>1.9098930124211866</v>
      </c>
      <c r="I1347" s="1">
        <f t="shared" ref="I1347:I1410" si="1064">(L/nu)*POWER(gn*H1347/b,1/3)/10^5</f>
        <v>26.859540213064534</v>
      </c>
      <c r="J1347" s="1">
        <f>VLOOKUP($I1347,Graph!$D$3:$M$50,col)</f>
        <v>6.1999999999999998E-3</v>
      </c>
      <c r="K1347" s="1">
        <f>VLOOKUP($I1347,Graph!$D$3:$M$50,col+1)</f>
        <v>5.0000000000000001E-3</v>
      </c>
      <c r="L1347" s="1">
        <f t="shared" si="1028"/>
        <v>5.4000000000000003E-3</v>
      </c>
      <c r="M1347" s="1">
        <f t="shared" si="1023"/>
        <v>0.64011666666666656</v>
      </c>
      <c r="N1347" s="1">
        <f t="shared" si="1029"/>
        <v>1.3405999999999625</v>
      </c>
      <c r="O1347" s="1">
        <f t="shared" si="1030"/>
        <v>5.3777452018989938E-2</v>
      </c>
      <c r="P1347" s="1">
        <f t="shared" si="1031"/>
        <v>1.0972275280844193</v>
      </c>
      <c r="Q1347" s="1">
        <f t="shared" si="1032"/>
        <v>1.0970585849990591</v>
      </c>
      <c r="R1347" s="1">
        <f t="shared" si="1033"/>
        <v>1.0970525761817018</v>
      </c>
      <c r="S1347" s="1">
        <f t="shared" si="1034"/>
        <v>1.097052362288123</v>
      </c>
      <c r="T1347" s="1">
        <f t="shared" si="1035"/>
        <v>0.97749597103323227</v>
      </c>
      <c r="U1347" s="1">
        <f t="shared" si="1036"/>
        <v>1.8583731823719412</v>
      </c>
      <c r="V1347" s="2">
        <f t="shared" ref="V1347:V1410" si="1065">(L/nu)*POWER(gn*U1347/b,1/3)/10^5</f>
        <v>26.615821219224305</v>
      </c>
      <c r="W1347" s="1">
        <f>VLOOKUP(V1347,Graph!$D$3:$M$50,col)</f>
        <v>6.1999999999999998E-3</v>
      </c>
      <c r="X1347" s="1">
        <f>VLOOKUP(V1347,Graph!$D$3:$M$50,col+1)</f>
        <v>5.0000000000000001E-3</v>
      </c>
      <c r="Y1347" s="1">
        <f t="shared" si="1037"/>
        <v>5.4000000000000003E-3</v>
      </c>
      <c r="Z1347" s="1">
        <f t="shared" ref="Z1347:Z1410" si="1066">b-2*Y1347*L</f>
        <v>0.64011666666666656</v>
      </c>
      <c r="AA1347" s="2">
        <f t="shared" si="1038"/>
        <v>1.3405999999999625</v>
      </c>
      <c r="AB1347" s="1">
        <f t="shared" si="1039"/>
        <v>5.3777452018989938E-2</v>
      </c>
      <c r="AC1347" s="1">
        <f t="shared" si="1040"/>
        <v>1.0970523546740099</v>
      </c>
      <c r="AD1347" s="1">
        <f t="shared" si="1041"/>
        <v>1.0970523544029653</v>
      </c>
      <c r="AE1347" s="1">
        <f t="shared" si="1042"/>
        <v>1.0970523543933166</v>
      </c>
      <c r="AF1347" s="1">
        <f t="shared" si="1043"/>
        <v>1.0970523543929731</v>
      </c>
      <c r="AG1347" s="1">
        <f t="shared" si="1044"/>
        <v>0.97749597103323227</v>
      </c>
      <c r="AH1347" s="1">
        <f t="shared" si="1045"/>
        <v>1.8583731689977985</v>
      </c>
      <c r="AI1347" s="2">
        <f t="shared" ref="AI1347:AI1410" si="1067">(L/nu)*POWER(gn*AH1347/b,1/3)/10^5</f>
        <v>26.615821155375667</v>
      </c>
      <c r="AJ1347" s="1">
        <f>VLOOKUP(AI1347,Graph!$D$3:$M$50,col)</f>
        <v>6.1999999999999998E-3</v>
      </c>
      <c r="AK1347" s="1">
        <f>VLOOKUP(AI1347,Graph!$D$3:$M$50,col+1)</f>
        <v>5.0000000000000001E-3</v>
      </c>
      <c r="AL1347" s="1">
        <f t="shared" si="1046"/>
        <v>5.4000000000000003E-3</v>
      </c>
      <c r="AM1347" s="1">
        <f t="shared" ref="AM1347:AM1410" si="1068">b-2*AL1347*L</f>
        <v>0.64011666666666656</v>
      </c>
      <c r="AN1347" s="2">
        <f t="shared" si="1047"/>
        <v>1.3405999999999625</v>
      </c>
      <c r="AO1347" s="1">
        <f t="shared" si="1048"/>
        <v>5.3777452018989938E-2</v>
      </c>
      <c r="AP1347" s="1">
        <f t="shared" si="1049"/>
        <v>1.0970523543929609</v>
      </c>
      <c r="AQ1347" s="1">
        <f t="shared" si="1050"/>
        <v>1.0970523543929604</v>
      </c>
      <c r="AR1347" s="1">
        <f t="shared" si="1051"/>
        <v>1.0970523543929602</v>
      </c>
      <c r="AS1347" s="1">
        <f t="shared" si="1052"/>
        <v>1.0970523543929604</v>
      </c>
      <c r="AT1347" s="1">
        <f t="shared" si="1053"/>
        <v>0.97749597103323227</v>
      </c>
      <c r="AU1347" s="1">
        <f t="shared" si="1054"/>
        <v>1.8583731689977767</v>
      </c>
      <c r="AV1347" s="2">
        <f t="shared" si="1055"/>
        <v>1346</v>
      </c>
      <c r="AW1347" s="1">
        <f t="shared" si="1056"/>
        <v>1858.3731689977767</v>
      </c>
      <c r="AX1347" s="1">
        <f t="shared" si="1057"/>
        <v>0.97749597103323227</v>
      </c>
      <c r="AY1347" s="1">
        <f t="shared" si="1058"/>
        <v>1.0970523543929604</v>
      </c>
      <c r="AZ1347" s="1">
        <f t="shared" si="1059"/>
        <v>5.4000000000000003E-3</v>
      </c>
      <c r="BA1347" s="1">
        <f t="shared" si="1060"/>
        <v>26.615821155375667</v>
      </c>
    </row>
    <row r="1348" spans="1:53">
      <c r="A1348" s="2">
        <f t="shared" si="1025"/>
        <v>1.3469999999999624</v>
      </c>
      <c r="B1348" s="1">
        <f t="shared" si="1062"/>
        <v>1.4253571666666278</v>
      </c>
      <c r="C1348" s="1">
        <f t="shared" si="1026"/>
        <v>5.6057638001937152E-2</v>
      </c>
      <c r="D1348" s="1">
        <f t="shared" si="1063"/>
        <v>1.102016862683993</v>
      </c>
      <c r="E1348" s="1">
        <f t="shared" si="1061"/>
        <v>1.1020935013962729</v>
      </c>
      <c r="F1348" s="1">
        <f t="shared" si="1061"/>
        <v>1.1020963865230191</v>
      </c>
      <c r="G1348" s="1">
        <f t="shared" si="1061"/>
        <v>1.1020964950972865</v>
      </c>
      <c r="H1348" s="1">
        <f t="shared" si="1027"/>
        <v>1.9120270042960144</v>
      </c>
      <c r="I1348" s="1">
        <f t="shared" si="1064"/>
        <v>26.86954019833631</v>
      </c>
      <c r="J1348" s="1">
        <f>VLOOKUP($I1348,Graph!$D$3:$M$50,col)</f>
        <v>6.1999999999999998E-3</v>
      </c>
      <c r="K1348" s="1">
        <f>VLOOKUP($I1348,Graph!$D$3:$M$50,col+1)</f>
        <v>5.0000000000000001E-3</v>
      </c>
      <c r="L1348" s="1">
        <f t="shared" si="1028"/>
        <v>5.4000000000000003E-3</v>
      </c>
      <c r="M1348" s="1">
        <f t="shared" si="1023"/>
        <v>0.64011666666666656</v>
      </c>
      <c r="N1348" s="1">
        <f t="shared" si="1029"/>
        <v>1.3415999999999624</v>
      </c>
      <c r="O1348" s="1">
        <f t="shared" si="1030"/>
        <v>5.3779057781664474E-2</v>
      </c>
      <c r="P1348" s="1">
        <f t="shared" si="1031"/>
        <v>1.097231035542408</v>
      </c>
      <c r="Q1348" s="1">
        <f t="shared" si="1032"/>
        <v>1.0970621031187686</v>
      </c>
      <c r="R1348" s="1">
        <f t="shared" si="1033"/>
        <v>1.0970560944417278</v>
      </c>
      <c r="S1348" s="1">
        <f t="shared" si="1034"/>
        <v>1.0970558805446575</v>
      </c>
      <c r="T1348" s="1">
        <f t="shared" si="1035"/>
        <v>0.97750035566886362</v>
      </c>
      <c r="U1348" s="1">
        <f t="shared" si="1036"/>
        <v>1.860458874016095</v>
      </c>
      <c r="V1348" s="2">
        <f t="shared" si="1065"/>
        <v>26.625774663416767</v>
      </c>
      <c r="W1348" s="1">
        <f>VLOOKUP(V1348,Graph!$D$3:$M$50,col)</f>
        <v>6.1999999999999998E-3</v>
      </c>
      <c r="X1348" s="1">
        <f>VLOOKUP(V1348,Graph!$D$3:$M$50,col+1)</f>
        <v>5.0000000000000001E-3</v>
      </c>
      <c r="Y1348" s="1">
        <f t="shared" si="1037"/>
        <v>5.4000000000000003E-3</v>
      </c>
      <c r="Z1348" s="1">
        <f t="shared" si="1066"/>
        <v>0.64011666666666656</v>
      </c>
      <c r="AA1348" s="2">
        <f t="shared" si="1038"/>
        <v>1.3415999999999624</v>
      </c>
      <c r="AB1348" s="1">
        <f t="shared" si="1039"/>
        <v>5.3779057781664474E-2</v>
      </c>
      <c r="AC1348" s="1">
        <f t="shared" si="1040"/>
        <v>1.0970558729301181</v>
      </c>
      <c r="AD1348" s="1">
        <f t="shared" si="1041"/>
        <v>1.0970558726590471</v>
      </c>
      <c r="AE1348" s="1">
        <f t="shared" si="1042"/>
        <v>1.0970558726493977</v>
      </c>
      <c r="AF1348" s="1">
        <f t="shared" si="1043"/>
        <v>1.097055872649054</v>
      </c>
      <c r="AG1348" s="1">
        <f t="shared" si="1044"/>
        <v>0.97750035566886362</v>
      </c>
      <c r="AH1348" s="1">
        <f t="shared" si="1045"/>
        <v>1.860458860626216</v>
      </c>
      <c r="AI1348" s="2">
        <f t="shared" si="1067"/>
        <v>26.625774599540787</v>
      </c>
      <c r="AJ1348" s="1">
        <f>VLOOKUP(AI1348,Graph!$D$3:$M$50,col)</f>
        <v>6.1999999999999998E-3</v>
      </c>
      <c r="AK1348" s="1">
        <f>VLOOKUP(AI1348,Graph!$D$3:$M$50,col+1)</f>
        <v>5.0000000000000001E-3</v>
      </c>
      <c r="AL1348" s="1">
        <f t="shared" si="1046"/>
        <v>5.4000000000000003E-3</v>
      </c>
      <c r="AM1348" s="1">
        <f t="shared" si="1068"/>
        <v>0.64011666666666656</v>
      </c>
      <c r="AN1348" s="2">
        <f t="shared" si="1047"/>
        <v>1.3415999999999624</v>
      </c>
      <c r="AO1348" s="1">
        <f t="shared" si="1048"/>
        <v>5.3779057781664474E-2</v>
      </c>
      <c r="AP1348" s="1">
        <f t="shared" si="1049"/>
        <v>1.0970558726490418</v>
      </c>
      <c r="AQ1348" s="1">
        <f t="shared" si="1050"/>
        <v>1.0970558726490411</v>
      </c>
      <c r="AR1348" s="1">
        <f t="shared" si="1051"/>
        <v>1.0970558726490411</v>
      </c>
      <c r="AS1348" s="1">
        <f t="shared" si="1052"/>
        <v>1.0970558726490411</v>
      </c>
      <c r="AT1348" s="1">
        <f t="shared" si="1053"/>
        <v>0.97750035566886362</v>
      </c>
      <c r="AU1348" s="1">
        <f t="shared" si="1054"/>
        <v>1.8604588606261945</v>
      </c>
      <c r="AV1348" s="2">
        <f t="shared" si="1055"/>
        <v>1347</v>
      </c>
      <c r="AW1348" s="1">
        <f t="shared" si="1056"/>
        <v>1860.4588606261946</v>
      </c>
      <c r="AX1348" s="1">
        <f t="shared" si="1057"/>
        <v>0.97750035566886362</v>
      </c>
      <c r="AY1348" s="1">
        <f t="shared" si="1058"/>
        <v>1.0970558726490411</v>
      </c>
      <c r="AZ1348" s="1">
        <f t="shared" si="1059"/>
        <v>5.4000000000000003E-3</v>
      </c>
      <c r="BA1348" s="1">
        <f t="shared" si="1060"/>
        <v>26.625774599540787</v>
      </c>
    </row>
    <row r="1349" spans="1:53">
      <c r="A1349" s="2">
        <f t="shared" si="1025"/>
        <v>1.3479999999999623</v>
      </c>
      <c r="B1349" s="1">
        <f t="shared" si="1062"/>
        <v>1.4263983333332944</v>
      </c>
      <c r="C1349" s="1">
        <f t="shared" si="1026"/>
        <v>5.6058974603292219E-2</v>
      </c>
      <c r="D1349" s="1">
        <f t="shared" si="1063"/>
        <v>1.1020197311105999</v>
      </c>
      <c r="E1349" s="1">
        <f t="shared" si="1061"/>
        <v>1.1020964823205062</v>
      </c>
      <c r="F1349" s="1">
        <f t="shared" si="1061"/>
        <v>1.1020993717767225</v>
      </c>
      <c r="G1349" s="1">
        <f t="shared" si="1061"/>
        <v>1.1020994805174151</v>
      </c>
      <c r="H1349" s="1">
        <f t="shared" si="1027"/>
        <v>1.9141617906144652</v>
      </c>
      <c r="I1349" s="1">
        <f t="shared" si="1064"/>
        <v>26.879536464440161</v>
      </c>
      <c r="J1349" s="1">
        <f>VLOOKUP($I1349,Graph!$D$3:$M$50,col)</f>
        <v>6.1999999999999998E-3</v>
      </c>
      <c r="K1349" s="1">
        <f>VLOOKUP($I1349,Graph!$D$3:$M$50,col+1)</f>
        <v>5.0000000000000001E-3</v>
      </c>
      <c r="L1349" s="1">
        <f t="shared" si="1028"/>
        <v>5.4000000000000003E-3</v>
      </c>
      <c r="M1349" s="1">
        <f t="shared" si="1023"/>
        <v>0.64011666666666656</v>
      </c>
      <c r="N1349" s="1">
        <f t="shared" si="1029"/>
        <v>1.3425999999999623</v>
      </c>
      <c r="O1349" s="1">
        <f t="shared" si="1030"/>
        <v>5.3780661224080678E-2</v>
      </c>
      <c r="P1349" s="1">
        <f t="shared" si="1031"/>
        <v>1.0972345379772552</v>
      </c>
      <c r="Q1349" s="1">
        <f t="shared" si="1032"/>
        <v>1.0970656162020189</v>
      </c>
      <c r="R1349" s="1">
        <f t="shared" si="1033"/>
        <v>1.0970596076651908</v>
      </c>
      <c r="S1349" s="1">
        <f t="shared" si="1034"/>
        <v>1.0970593937646382</v>
      </c>
      <c r="T1349" s="1">
        <f t="shared" si="1035"/>
        <v>0.97750473380564229</v>
      </c>
      <c r="U1349" s="1">
        <f t="shared" si="1036"/>
        <v>1.8625453456896204</v>
      </c>
      <c r="V1349" s="2">
        <f t="shared" si="1065"/>
        <v>26.635724389753129</v>
      </c>
      <c r="W1349" s="1">
        <f>VLOOKUP(V1349,Graph!$D$3:$M$50,col)</f>
        <v>6.1999999999999998E-3</v>
      </c>
      <c r="X1349" s="1">
        <f>VLOOKUP(V1349,Graph!$D$3:$M$50,col+1)</f>
        <v>5.0000000000000001E-3</v>
      </c>
      <c r="Y1349" s="1">
        <f t="shared" si="1037"/>
        <v>5.4000000000000003E-3</v>
      </c>
      <c r="Z1349" s="1">
        <f t="shared" si="1066"/>
        <v>0.64011666666666656</v>
      </c>
      <c r="AA1349" s="2">
        <f t="shared" si="1038"/>
        <v>1.3425999999999623</v>
      </c>
      <c r="AB1349" s="1">
        <f t="shared" si="1039"/>
        <v>5.3780661224080678E-2</v>
      </c>
      <c r="AC1349" s="1">
        <f t="shared" si="1040"/>
        <v>1.0970593861496736</v>
      </c>
      <c r="AD1349" s="1">
        <f t="shared" si="1041"/>
        <v>1.0970593858785769</v>
      </c>
      <c r="AE1349" s="1">
        <f t="shared" si="1042"/>
        <v>1.0970593858689257</v>
      </c>
      <c r="AF1349" s="1">
        <f t="shared" si="1043"/>
        <v>1.097059385868582</v>
      </c>
      <c r="AG1349" s="1">
        <f t="shared" si="1044"/>
        <v>0.97750473380564229</v>
      </c>
      <c r="AH1349" s="1">
        <f t="shared" si="1045"/>
        <v>1.8625453322839991</v>
      </c>
      <c r="AI1349" s="2">
        <f t="shared" si="1067"/>
        <v>26.635724325849818</v>
      </c>
      <c r="AJ1349" s="1">
        <f>VLOOKUP(AI1349,Graph!$D$3:$M$50,col)</f>
        <v>6.1999999999999998E-3</v>
      </c>
      <c r="AK1349" s="1">
        <f>VLOOKUP(AI1349,Graph!$D$3:$M$50,col+1)</f>
        <v>5.0000000000000001E-3</v>
      </c>
      <c r="AL1349" s="1">
        <f t="shared" si="1046"/>
        <v>5.4000000000000003E-3</v>
      </c>
      <c r="AM1349" s="1">
        <f t="shared" si="1068"/>
        <v>0.64011666666666656</v>
      </c>
      <c r="AN1349" s="2">
        <f t="shared" si="1047"/>
        <v>1.3425999999999623</v>
      </c>
      <c r="AO1349" s="1">
        <f t="shared" si="1048"/>
        <v>5.3780661224080678E-2</v>
      </c>
      <c r="AP1349" s="1">
        <f t="shared" si="1049"/>
        <v>1.0970593858685695</v>
      </c>
      <c r="AQ1349" s="1">
        <f t="shared" si="1050"/>
        <v>1.0970593858685693</v>
      </c>
      <c r="AR1349" s="1">
        <f t="shared" si="1051"/>
        <v>1.0970593858685691</v>
      </c>
      <c r="AS1349" s="1">
        <f t="shared" si="1052"/>
        <v>1.0970593858685695</v>
      </c>
      <c r="AT1349" s="1">
        <f t="shared" si="1053"/>
        <v>0.97750473380564229</v>
      </c>
      <c r="AU1349" s="1">
        <f t="shared" si="1054"/>
        <v>1.862545332283978</v>
      </c>
      <c r="AV1349" s="2">
        <f t="shared" si="1055"/>
        <v>1348</v>
      </c>
      <c r="AW1349" s="1">
        <f t="shared" si="1056"/>
        <v>1862.545332283978</v>
      </c>
      <c r="AX1349" s="1">
        <f t="shared" si="1057"/>
        <v>0.97750473380564229</v>
      </c>
      <c r="AY1349" s="1">
        <f t="shared" si="1058"/>
        <v>1.0970593858685695</v>
      </c>
      <c r="AZ1349" s="1">
        <f t="shared" si="1059"/>
        <v>5.4000000000000003E-3</v>
      </c>
      <c r="BA1349" s="1">
        <f t="shared" si="1060"/>
        <v>26.635724325849818</v>
      </c>
    </row>
    <row r="1350" spans="1:53">
      <c r="A1350" s="2">
        <f t="shared" si="1025"/>
        <v>1.3489999999999622</v>
      </c>
      <c r="B1350" s="1">
        <f t="shared" si="1062"/>
        <v>1.4274394999999609</v>
      </c>
      <c r="C1350" s="1">
        <f t="shared" si="1026"/>
        <v>5.6060309270727131E-2</v>
      </c>
      <c r="D1350" s="1">
        <f t="shared" si="1063"/>
        <v>1.1020225954092482</v>
      </c>
      <c r="E1350" s="1">
        <f t="shared" si="1061"/>
        <v>1.1020994589648372</v>
      </c>
      <c r="F1350" s="1">
        <f t="shared" si="1061"/>
        <v>1.1021023527449445</v>
      </c>
      <c r="G1350" s="1">
        <f t="shared" si="1061"/>
        <v>1.1021024616518584</v>
      </c>
      <c r="H1350" s="1">
        <f t="shared" si="1027"/>
        <v>1.916297371080933</v>
      </c>
      <c r="I1350" s="1">
        <f t="shared" si="1064"/>
        <v>26.889529015521518</v>
      </c>
      <c r="J1350" s="1">
        <f>VLOOKUP($I1350,Graph!$D$3:$M$50,col)</f>
        <v>6.1999999999999998E-3</v>
      </c>
      <c r="K1350" s="1">
        <f>VLOOKUP($I1350,Graph!$D$3:$M$50,col+1)</f>
        <v>5.0000000000000001E-3</v>
      </c>
      <c r="L1350" s="1">
        <f t="shared" si="1028"/>
        <v>5.4000000000000003E-3</v>
      </c>
      <c r="M1350" s="1">
        <f t="shared" si="1023"/>
        <v>0.64011666666666656</v>
      </c>
      <c r="N1350" s="1">
        <f t="shared" si="1029"/>
        <v>1.3435999999999622</v>
      </c>
      <c r="O1350" s="1">
        <f t="shared" si="1030"/>
        <v>5.3782262351263384E-2</v>
      </c>
      <c r="P1350" s="1">
        <f t="shared" si="1031"/>
        <v>1.0972380353997426</v>
      </c>
      <c r="Q1350" s="1">
        <f t="shared" si="1032"/>
        <v>1.0970691242596156</v>
      </c>
      <c r="R1350" s="1">
        <f t="shared" si="1033"/>
        <v>1.0970631158628981</v>
      </c>
      <c r="S1350" s="1">
        <f t="shared" si="1034"/>
        <v>1.0970629019588718</v>
      </c>
      <c r="T1350" s="1">
        <f t="shared" si="1035"/>
        <v>0.97750910545800618</v>
      </c>
      <c r="U1350" s="1">
        <f t="shared" si="1036"/>
        <v>1.8646325971009137</v>
      </c>
      <c r="V1350" s="2">
        <f t="shared" si="1065"/>
        <v>26.645670402394732</v>
      </c>
      <c r="W1350" s="1">
        <f>VLOOKUP(V1350,Graph!$D$3:$M$50,col)</f>
        <v>6.1999999999999998E-3</v>
      </c>
      <c r="X1350" s="1">
        <f>VLOOKUP(V1350,Graph!$D$3:$M$50,col+1)</f>
        <v>5.0000000000000001E-3</v>
      </c>
      <c r="Y1350" s="1">
        <f t="shared" si="1037"/>
        <v>5.4000000000000003E-3</v>
      </c>
      <c r="Z1350" s="1">
        <f t="shared" si="1066"/>
        <v>0.64011666666666656</v>
      </c>
      <c r="AA1350" s="2">
        <f t="shared" si="1038"/>
        <v>1.3435999999999622</v>
      </c>
      <c r="AB1350" s="1">
        <f t="shared" si="1039"/>
        <v>5.3782262351263384E-2</v>
      </c>
      <c r="AC1350" s="1">
        <f t="shared" si="1040"/>
        <v>1.0970628943434821</v>
      </c>
      <c r="AD1350" s="1">
        <f t="shared" si="1041"/>
        <v>1.0970628940723595</v>
      </c>
      <c r="AE1350" s="1">
        <f t="shared" si="1042"/>
        <v>1.097062894062707</v>
      </c>
      <c r="AF1350" s="1">
        <f t="shared" si="1043"/>
        <v>1.0970628940623635</v>
      </c>
      <c r="AG1350" s="1">
        <f t="shared" si="1044"/>
        <v>0.97750910545800618</v>
      </c>
      <c r="AH1350" s="1">
        <f t="shared" si="1045"/>
        <v>1.8646325836795439</v>
      </c>
      <c r="AI1350" s="2">
        <f t="shared" si="1067"/>
        <v>26.645670338464104</v>
      </c>
      <c r="AJ1350" s="1">
        <f>VLOOKUP(AI1350,Graph!$D$3:$M$50,col)</f>
        <v>6.1999999999999998E-3</v>
      </c>
      <c r="AK1350" s="1">
        <f>VLOOKUP(AI1350,Graph!$D$3:$M$50,col+1)</f>
        <v>5.0000000000000001E-3</v>
      </c>
      <c r="AL1350" s="1">
        <f t="shared" si="1046"/>
        <v>5.4000000000000003E-3</v>
      </c>
      <c r="AM1350" s="1">
        <f t="shared" si="1068"/>
        <v>0.64011666666666656</v>
      </c>
      <c r="AN1350" s="2">
        <f t="shared" si="1047"/>
        <v>1.3435999999999622</v>
      </c>
      <c r="AO1350" s="1">
        <f t="shared" si="1048"/>
        <v>5.3782262351263384E-2</v>
      </c>
      <c r="AP1350" s="1">
        <f t="shared" si="1049"/>
        <v>1.0970628940623512</v>
      </c>
      <c r="AQ1350" s="1">
        <f t="shared" si="1050"/>
        <v>1.097062894062351</v>
      </c>
      <c r="AR1350" s="1">
        <f t="shared" si="1051"/>
        <v>1.0970628940623508</v>
      </c>
      <c r="AS1350" s="1">
        <f t="shared" si="1052"/>
        <v>1.0970628940623508</v>
      </c>
      <c r="AT1350" s="1">
        <f t="shared" si="1053"/>
        <v>0.97750910545800618</v>
      </c>
      <c r="AU1350" s="1">
        <f t="shared" si="1054"/>
        <v>1.8646325836795226</v>
      </c>
      <c r="AV1350" s="2">
        <f t="shared" si="1055"/>
        <v>1349</v>
      </c>
      <c r="AW1350" s="1">
        <f t="shared" si="1056"/>
        <v>1864.6325836795227</v>
      </c>
      <c r="AX1350" s="1">
        <f t="shared" si="1057"/>
        <v>0.97750910545800618</v>
      </c>
      <c r="AY1350" s="1">
        <f t="shared" si="1058"/>
        <v>1.0970628940623508</v>
      </c>
      <c r="AZ1350" s="1">
        <f t="shared" si="1059"/>
        <v>5.4000000000000003E-3</v>
      </c>
      <c r="BA1350" s="1">
        <f t="shared" si="1060"/>
        <v>26.645670338464104</v>
      </c>
    </row>
    <row r="1351" spans="1:53">
      <c r="A1351" s="2">
        <f t="shared" si="1025"/>
        <v>1.3499999999999621</v>
      </c>
      <c r="B1351" s="1">
        <f t="shared" si="1062"/>
        <v>1.4284806666666274</v>
      </c>
      <c r="C1351" s="1">
        <f t="shared" si="1026"/>
        <v>5.6061642008435823E-2</v>
      </c>
      <c r="D1351" s="1">
        <f t="shared" si="1063"/>
        <v>1.102025455588842</v>
      </c>
      <c r="E1351" s="1">
        <f t="shared" si="1061"/>
        <v>1.102102431338476</v>
      </c>
      <c r="F1351" s="1">
        <f t="shared" si="1061"/>
        <v>1.1021053294369059</v>
      </c>
      <c r="G1351" s="1">
        <f t="shared" si="1061"/>
        <v>1.102105438509837</v>
      </c>
      <c r="H1351" s="1">
        <f t="shared" si="1027"/>
        <v>1.9184337454001374</v>
      </c>
      <c r="I1351" s="1">
        <f t="shared" si="1064"/>
        <v>26.899517855718074</v>
      </c>
      <c r="J1351" s="1">
        <f>VLOOKUP($I1351,Graph!$D$3:$M$50,col)</f>
        <v>6.1999999999999998E-3</v>
      </c>
      <c r="K1351" s="1">
        <f>VLOOKUP($I1351,Graph!$D$3:$M$50,col+1)</f>
        <v>5.0000000000000001E-3</v>
      </c>
      <c r="L1351" s="1">
        <f t="shared" si="1028"/>
        <v>5.4000000000000003E-3</v>
      </c>
      <c r="M1351" s="1">
        <f t="shared" si="1023"/>
        <v>0.64011666666666656</v>
      </c>
      <c r="N1351" s="1">
        <f t="shared" si="1029"/>
        <v>1.344599999999962</v>
      </c>
      <c r="O1351" s="1">
        <f t="shared" si="1030"/>
        <v>5.3783861168222889E-2</v>
      </c>
      <c r="P1351" s="1">
        <f t="shared" si="1031"/>
        <v>1.0972415278206218</v>
      </c>
      <c r="Q1351" s="1">
        <f t="shared" si="1032"/>
        <v>1.0970726273023357</v>
      </c>
      <c r="R1351" s="1">
        <f t="shared" si="1033"/>
        <v>1.0970666190456246</v>
      </c>
      <c r="S1351" s="1">
        <f t="shared" si="1034"/>
        <v>1.0970664051381336</v>
      </c>
      <c r="T1351" s="1">
        <f t="shared" si="1035"/>
        <v>0.97751347064035066</v>
      </c>
      <c r="U1351" s="1">
        <f t="shared" si="1036"/>
        <v>1.866720627958699</v>
      </c>
      <c r="V1351" s="2">
        <f t="shared" si="1065"/>
        <v>26.655612705495169</v>
      </c>
      <c r="W1351" s="1">
        <f>VLOOKUP(V1351,Graph!$D$3:$M$50,col)</f>
        <v>6.1999999999999998E-3</v>
      </c>
      <c r="X1351" s="1">
        <f>VLOOKUP(V1351,Graph!$D$3:$M$50,col+1)</f>
        <v>5.0000000000000001E-3</v>
      </c>
      <c r="Y1351" s="1">
        <f t="shared" si="1037"/>
        <v>5.4000000000000003E-3</v>
      </c>
      <c r="Z1351" s="1">
        <f t="shared" si="1066"/>
        <v>0.64011666666666656</v>
      </c>
      <c r="AA1351" s="2">
        <f t="shared" si="1038"/>
        <v>1.344599999999962</v>
      </c>
      <c r="AB1351" s="1">
        <f t="shared" si="1039"/>
        <v>5.3783861168222889E-2</v>
      </c>
      <c r="AC1351" s="1">
        <f t="shared" si="1040"/>
        <v>1.0970663975223198</v>
      </c>
      <c r="AD1351" s="1">
        <f t="shared" si="1041"/>
        <v>1.0970663972511712</v>
      </c>
      <c r="AE1351" s="1">
        <f t="shared" si="1042"/>
        <v>1.0970663972415176</v>
      </c>
      <c r="AF1351" s="1">
        <f t="shared" si="1043"/>
        <v>1.0970663972411738</v>
      </c>
      <c r="AG1351" s="1">
        <f t="shared" si="1044"/>
        <v>0.97751347064035066</v>
      </c>
      <c r="AH1351" s="1">
        <f t="shared" si="1045"/>
        <v>1.8667206145215747</v>
      </c>
      <c r="AI1351" s="2">
        <f t="shared" si="1067"/>
        <v>26.655612641537246</v>
      </c>
      <c r="AJ1351" s="1">
        <f>VLOOKUP(AI1351,Graph!$D$3:$M$50,col)</f>
        <v>6.1999999999999998E-3</v>
      </c>
      <c r="AK1351" s="1">
        <f>VLOOKUP(AI1351,Graph!$D$3:$M$50,col+1)</f>
        <v>5.0000000000000001E-3</v>
      </c>
      <c r="AL1351" s="1">
        <f t="shared" si="1046"/>
        <v>5.4000000000000003E-3</v>
      </c>
      <c r="AM1351" s="1">
        <f t="shared" si="1068"/>
        <v>0.64011666666666656</v>
      </c>
      <c r="AN1351" s="2">
        <f t="shared" si="1047"/>
        <v>1.344599999999962</v>
      </c>
      <c r="AO1351" s="1">
        <f t="shared" si="1048"/>
        <v>5.3783861168222889E-2</v>
      </c>
      <c r="AP1351" s="1">
        <f t="shared" si="1049"/>
        <v>1.0970663972411614</v>
      </c>
      <c r="AQ1351" s="1">
        <f t="shared" si="1050"/>
        <v>1.0970663972411607</v>
      </c>
      <c r="AR1351" s="1">
        <f t="shared" si="1051"/>
        <v>1.097066397241161</v>
      </c>
      <c r="AS1351" s="1">
        <f t="shared" si="1052"/>
        <v>1.097066397241161</v>
      </c>
      <c r="AT1351" s="1">
        <f t="shared" si="1053"/>
        <v>0.97751347064035066</v>
      </c>
      <c r="AU1351" s="1">
        <f t="shared" si="1054"/>
        <v>1.8667206145215527</v>
      </c>
      <c r="AV1351" s="2">
        <f t="shared" si="1055"/>
        <v>1350</v>
      </c>
      <c r="AW1351" s="1">
        <f t="shared" si="1056"/>
        <v>1866.7206145215528</v>
      </c>
      <c r="AX1351" s="1">
        <f t="shared" si="1057"/>
        <v>0.97751347064035066</v>
      </c>
      <c r="AY1351" s="1">
        <f t="shared" si="1058"/>
        <v>1.097066397241161</v>
      </c>
      <c r="AZ1351" s="1">
        <f t="shared" si="1059"/>
        <v>5.4000000000000003E-3</v>
      </c>
      <c r="BA1351" s="1">
        <f t="shared" si="1060"/>
        <v>26.655612641537246</v>
      </c>
    </row>
    <row r="1352" spans="1:53">
      <c r="A1352" s="2">
        <f t="shared" si="1025"/>
        <v>1.350999999999962</v>
      </c>
      <c r="B1352" s="1">
        <f t="shared" si="1062"/>
        <v>1.429521833333294</v>
      </c>
      <c r="C1352" s="1">
        <f t="shared" si="1026"/>
        <v>5.6062972820600188E-2</v>
      </c>
      <c r="D1352" s="1">
        <f t="shared" si="1063"/>
        <v>1.1020283116582597</v>
      </c>
      <c r="E1352" s="1">
        <f t="shared" si="1061"/>
        <v>1.1021053994506065</v>
      </c>
      <c r="F1352" s="1">
        <f t="shared" si="1061"/>
        <v>1.1021083018618016</v>
      </c>
      <c r="G1352" s="1">
        <f t="shared" si="1061"/>
        <v>1.1021084111005457</v>
      </c>
      <c r="H1352" s="1">
        <f t="shared" si="1027"/>
        <v>1.9205709132771309</v>
      </c>
      <c r="I1352" s="1">
        <f t="shared" si="1064"/>
        <v>26.909502989159908</v>
      </c>
      <c r="J1352" s="1">
        <f>VLOOKUP($I1352,Graph!$D$3:$M$50,col)</f>
        <v>6.1999999999999998E-3</v>
      </c>
      <c r="K1352" s="1">
        <f>VLOOKUP($I1352,Graph!$D$3:$M$50,col+1)</f>
        <v>5.0000000000000001E-3</v>
      </c>
      <c r="L1352" s="1">
        <f t="shared" si="1028"/>
        <v>5.4000000000000003E-3</v>
      </c>
      <c r="M1352" s="1">
        <f t="shared" si="1023"/>
        <v>0.64011666666666656</v>
      </c>
      <c r="N1352" s="1">
        <f t="shared" si="1029"/>
        <v>1.3455999999999619</v>
      </c>
      <c r="O1352" s="1">
        <f t="shared" si="1030"/>
        <v>5.3785457679955177E-2</v>
      </c>
      <c r="P1352" s="1">
        <f t="shared" si="1031"/>
        <v>1.0972450152506128</v>
      </c>
      <c r="Q1352" s="1">
        <f t="shared" si="1032"/>
        <v>1.0970761253409225</v>
      </c>
      <c r="R1352" s="1">
        <f t="shared" si="1033"/>
        <v>1.0970701172241153</v>
      </c>
      <c r="S1352" s="1">
        <f t="shared" si="1034"/>
        <v>1.0970699033131681</v>
      </c>
      <c r="T1352" s="1">
        <f t="shared" si="1035"/>
        <v>0.97751782936702836</v>
      </c>
      <c r="U1352" s="1">
        <f t="shared" si="1036"/>
        <v>1.8688094379720255</v>
      </c>
      <c r="V1352" s="2">
        <f t="shared" si="1065"/>
        <v>26.665551303200314</v>
      </c>
      <c r="W1352" s="1">
        <f>VLOOKUP(V1352,Graph!$D$3:$M$50,col)</f>
        <v>6.1999999999999998E-3</v>
      </c>
      <c r="X1352" s="1">
        <f>VLOOKUP(V1352,Graph!$D$3:$M$50,col+1)</f>
        <v>5.0000000000000001E-3</v>
      </c>
      <c r="Y1352" s="1">
        <f t="shared" si="1037"/>
        <v>5.4000000000000003E-3</v>
      </c>
      <c r="Z1352" s="1">
        <f t="shared" si="1066"/>
        <v>0.64011666666666656</v>
      </c>
      <c r="AA1352" s="2">
        <f t="shared" si="1038"/>
        <v>1.3455999999999619</v>
      </c>
      <c r="AB1352" s="1">
        <f t="shared" si="1039"/>
        <v>5.3785457679955177E-2</v>
      </c>
      <c r="AC1352" s="1">
        <f t="shared" si="1040"/>
        <v>1.0970698956969311</v>
      </c>
      <c r="AD1352" s="1">
        <f t="shared" si="1041"/>
        <v>1.0970698954257569</v>
      </c>
      <c r="AE1352" s="1">
        <f t="shared" si="1042"/>
        <v>1.0970698954161016</v>
      </c>
      <c r="AF1352" s="1">
        <f t="shared" si="1043"/>
        <v>1.0970698954157581</v>
      </c>
      <c r="AG1352" s="1">
        <f t="shared" si="1044"/>
        <v>0.97751782936702836</v>
      </c>
      <c r="AH1352" s="1">
        <f t="shared" si="1045"/>
        <v>1.8688094245191411</v>
      </c>
      <c r="AI1352" s="2">
        <f t="shared" si="1067"/>
        <v>26.665551239215084</v>
      </c>
      <c r="AJ1352" s="1">
        <f>VLOOKUP(AI1352,Graph!$D$3:$M$50,col)</f>
        <v>6.1999999999999998E-3</v>
      </c>
      <c r="AK1352" s="1">
        <f>VLOOKUP(AI1352,Graph!$D$3:$M$50,col+1)</f>
        <v>5.0000000000000001E-3</v>
      </c>
      <c r="AL1352" s="1">
        <f t="shared" si="1046"/>
        <v>5.4000000000000003E-3</v>
      </c>
      <c r="AM1352" s="1">
        <f t="shared" si="1068"/>
        <v>0.64011666666666656</v>
      </c>
      <c r="AN1352" s="2">
        <f t="shared" si="1047"/>
        <v>1.3455999999999619</v>
      </c>
      <c r="AO1352" s="1">
        <f t="shared" si="1048"/>
        <v>5.3785457679955177E-2</v>
      </c>
      <c r="AP1352" s="1">
        <f t="shared" si="1049"/>
        <v>1.0970698954157456</v>
      </c>
      <c r="AQ1352" s="1">
        <f t="shared" si="1050"/>
        <v>1.0970698954157452</v>
      </c>
      <c r="AR1352" s="1">
        <f t="shared" si="1051"/>
        <v>1.0970698954157454</v>
      </c>
      <c r="AS1352" s="1">
        <f t="shared" si="1052"/>
        <v>1.0970698954157454</v>
      </c>
      <c r="AT1352" s="1">
        <f t="shared" si="1053"/>
        <v>0.97751782936702836</v>
      </c>
      <c r="AU1352" s="1">
        <f t="shared" si="1054"/>
        <v>1.8688094245191196</v>
      </c>
      <c r="AV1352" s="2">
        <f t="shared" si="1055"/>
        <v>1351</v>
      </c>
      <c r="AW1352" s="1">
        <f t="shared" si="1056"/>
        <v>1868.8094245191196</v>
      </c>
      <c r="AX1352" s="1">
        <f t="shared" si="1057"/>
        <v>0.97751782936702836</v>
      </c>
      <c r="AY1352" s="1">
        <f t="shared" si="1058"/>
        <v>1.0970698954157454</v>
      </c>
      <c r="AZ1352" s="1">
        <f t="shared" si="1059"/>
        <v>5.4000000000000003E-3</v>
      </c>
      <c r="BA1352" s="1">
        <f t="shared" si="1060"/>
        <v>26.665551239215084</v>
      </c>
    </row>
    <row r="1353" spans="1:53">
      <c r="A1353" s="2">
        <f t="shared" si="1025"/>
        <v>1.3519999999999619</v>
      </c>
      <c r="B1353" s="1">
        <f t="shared" si="1062"/>
        <v>1.4305629999999605</v>
      </c>
      <c r="C1353" s="1">
        <f t="shared" si="1026"/>
        <v>5.6064301711389916E-2</v>
      </c>
      <c r="D1353" s="1">
        <f t="shared" si="1063"/>
        <v>1.1020311636263538</v>
      </c>
      <c r="E1353" s="1">
        <f t="shared" si="1061"/>
        <v>1.1021083633103856</v>
      </c>
      <c r="F1353" s="1">
        <f t="shared" si="1061"/>
        <v>1.1021112700287998</v>
      </c>
      <c r="G1353" s="1">
        <f t="shared" si="1061"/>
        <v>1.1021113794331536</v>
      </c>
      <c r="H1353" s="1">
        <f t="shared" si="1027"/>
        <v>1.9227088744172935</v>
      </c>
      <c r="I1353" s="1">
        <f t="shared" si="1064"/>
        <v>26.91948441996939</v>
      </c>
      <c r="J1353" s="1">
        <f>VLOOKUP($I1353,Graph!$D$3:$M$50,col)</f>
        <v>6.1999999999999998E-3</v>
      </c>
      <c r="K1353" s="1">
        <f>VLOOKUP($I1353,Graph!$D$3:$M$50,col+1)</f>
        <v>5.0000000000000001E-3</v>
      </c>
      <c r="L1353" s="1">
        <f t="shared" si="1028"/>
        <v>5.4000000000000003E-3</v>
      </c>
      <c r="M1353" s="1">
        <f t="shared" si="1023"/>
        <v>0.64011666666666656</v>
      </c>
      <c r="N1353" s="1">
        <f t="shared" si="1029"/>
        <v>1.3465999999999618</v>
      </c>
      <c r="O1353" s="1">
        <f t="shared" si="1030"/>
        <v>5.3787051891441708E-2</v>
      </c>
      <c r="P1353" s="1">
        <f t="shared" si="1031"/>
        <v>1.0972484977004056</v>
      </c>
      <c r="Q1353" s="1">
        <f t="shared" si="1032"/>
        <v>1.0970796183860909</v>
      </c>
      <c r="R1353" s="1">
        <f t="shared" si="1033"/>
        <v>1.0970736104090844</v>
      </c>
      <c r="S1353" s="1">
        <f t="shared" si="1034"/>
        <v>1.0970733964946897</v>
      </c>
      <c r="T1353" s="1">
        <f t="shared" si="1035"/>
        <v>0.97752218165234961</v>
      </c>
      <c r="U1353" s="1">
        <f t="shared" si="1036"/>
        <v>1.8708990268502699</v>
      </c>
      <c r="V1353" s="2">
        <f t="shared" si="1065"/>
        <v>26.675486199648283</v>
      </c>
      <c r="W1353" s="1">
        <f>VLOOKUP(V1353,Graph!$D$3:$M$50,col)</f>
        <v>6.1999999999999998E-3</v>
      </c>
      <c r="X1353" s="1">
        <f>VLOOKUP(V1353,Graph!$D$3:$M$50,col+1)</f>
        <v>5.0000000000000001E-3</v>
      </c>
      <c r="Y1353" s="1">
        <f t="shared" si="1037"/>
        <v>5.4000000000000003E-3</v>
      </c>
      <c r="Z1353" s="1">
        <f t="shared" si="1066"/>
        <v>0.64011666666666656</v>
      </c>
      <c r="AA1353" s="2">
        <f t="shared" si="1038"/>
        <v>1.3465999999999618</v>
      </c>
      <c r="AB1353" s="1">
        <f t="shared" si="1039"/>
        <v>5.3787051891441708E-2</v>
      </c>
      <c r="AC1353" s="1">
        <f t="shared" si="1040"/>
        <v>1.09707338887803</v>
      </c>
      <c r="AD1353" s="1">
        <f t="shared" si="1041"/>
        <v>1.0970733886068302</v>
      </c>
      <c r="AE1353" s="1">
        <f t="shared" si="1042"/>
        <v>1.0970733885971735</v>
      </c>
      <c r="AF1353" s="1">
        <f t="shared" si="1043"/>
        <v>1.09707338859683</v>
      </c>
      <c r="AG1353" s="1">
        <f t="shared" si="1044"/>
        <v>0.97752218165234961</v>
      </c>
      <c r="AH1353" s="1">
        <f t="shared" si="1045"/>
        <v>1.8708990133816192</v>
      </c>
      <c r="AI1353" s="2">
        <f t="shared" si="1067"/>
        <v>26.675486135635776</v>
      </c>
      <c r="AJ1353" s="1">
        <f>VLOOKUP(AI1353,Graph!$D$3:$M$50,col)</f>
        <v>6.1999999999999998E-3</v>
      </c>
      <c r="AK1353" s="1">
        <f>VLOOKUP(AI1353,Graph!$D$3:$M$50,col+1)</f>
        <v>5.0000000000000001E-3</v>
      </c>
      <c r="AL1353" s="1">
        <f t="shared" si="1046"/>
        <v>5.4000000000000003E-3</v>
      </c>
      <c r="AM1353" s="1">
        <f t="shared" si="1068"/>
        <v>0.64011666666666656</v>
      </c>
      <c r="AN1353" s="2">
        <f t="shared" si="1047"/>
        <v>1.3465999999999618</v>
      </c>
      <c r="AO1353" s="1">
        <f t="shared" si="1048"/>
        <v>5.3787051891441708E-2</v>
      </c>
      <c r="AP1353" s="1">
        <f t="shared" si="1049"/>
        <v>1.0970733885968178</v>
      </c>
      <c r="AQ1353" s="1">
        <f t="shared" si="1050"/>
        <v>1.0970733885968174</v>
      </c>
      <c r="AR1353" s="1">
        <f t="shared" si="1051"/>
        <v>1.0970733885968171</v>
      </c>
      <c r="AS1353" s="1">
        <f t="shared" si="1052"/>
        <v>1.0970733885968174</v>
      </c>
      <c r="AT1353" s="1">
        <f t="shared" si="1053"/>
        <v>0.97752218165234961</v>
      </c>
      <c r="AU1353" s="1">
        <f t="shared" si="1054"/>
        <v>1.8708990133815979</v>
      </c>
      <c r="AV1353" s="2">
        <f t="shared" si="1055"/>
        <v>1352</v>
      </c>
      <c r="AW1353" s="1">
        <f t="shared" si="1056"/>
        <v>1870.899013381598</v>
      </c>
      <c r="AX1353" s="1">
        <f t="shared" si="1057"/>
        <v>0.97752218165234961</v>
      </c>
      <c r="AY1353" s="1">
        <f t="shared" si="1058"/>
        <v>1.0970733885968174</v>
      </c>
      <c r="AZ1353" s="1">
        <f t="shared" si="1059"/>
        <v>5.4000000000000003E-3</v>
      </c>
      <c r="BA1353" s="1">
        <f t="shared" si="1060"/>
        <v>26.675486135635776</v>
      </c>
    </row>
    <row r="1354" spans="1:53">
      <c r="A1354" s="2">
        <f t="shared" si="1025"/>
        <v>1.3529999999999618</v>
      </c>
      <c r="B1354" s="1">
        <f t="shared" si="1062"/>
        <v>1.431604166666627</v>
      </c>
      <c r="C1354" s="1">
        <f t="shared" si="1026"/>
        <v>5.6065628684962773E-2</v>
      </c>
      <c r="D1354" s="1">
        <f t="shared" si="1063"/>
        <v>1.1020340115019516</v>
      </c>
      <c r="E1354" s="1">
        <f t="shared" si="1061"/>
        <v>1.1021113229269457</v>
      </c>
      <c r="F1354" s="1">
        <f t="shared" si="1061"/>
        <v>1.102114233947042</v>
      </c>
      <c r="G1354" s="1">
        <f t="shared" si="1061"/>
        <v>1.1021143435168028</v>
      </c>
      <c r="H1354" s="1">
        <f t="shared" si="1027"/>
        <v>1.9248476285263323</v>
      </c>
      <c r="I1354" s="1">
        <f t="shared" si="1064"/>
        <v>26.929462152261291</v>
      </c>
      <c r="J1354" s="1">
        <f>VLOOKUP($I1354,Graph!$D$3:$M$50,col)</f>
        <v>6.1999999999999998E-3</v>
      </c>
      <c r="K1354" s="1">
        <f>VLOOKUP($I1354,Graph!$D$3:$M$50,col+1)</f>
        <v>5.0000000000000001E-3</v>
      </c>
      <c r="L1354" s="1">
        <f t="shared" si="1028"/>
        <v>5.4000000000000003E-3</v>
      </c>
      <c r="M1354" s="1">
        <f t="shared" si="1023"/>
        <v>0.64011666666666656</v>
      </c>
      <c r="N1354" s="1">
        <f t="shared" si="1029"/>
        <v>1.3475999999999617</v>
      </c>
      <c r="O1354" s="1">
        <f t="shared" si="1030"/>
        <v>5.3788643807649653E-2</v>
      </c>
      <c r="P1354" s="1">
        <f t="shared" si="1031"/>
        <v>1.0972519751806595</v>
      </c>
      <c r="Q1354" s="1">
        <f t="shared" si="1032"/>
        <v>1.0970831064485245</v>
      </c>
      <c r="R1354" s="1">
        <f t="shared" si="1033"/>
        <v>1.0970770986112157</v>
      </c>
      <c r="S1354" s="1">
        <f t="shared" si="1034"/>
        <v>1.0970768846933825</v>
      </c>
      <c r="T1354" s="1">
        <f t="shared" si="1035"/>
        <v>0.97752652751058255</v>
      </c>
      <c r="U1354" s="1">
        <f t="shared" si="1036"/>
        <v>1.872989394303133</v>
      </c>
      <c r="V1354" s="2">
        <f t="shared" si="1065"/>
        <v>26.685417398969545</v>
      </c>
      <c r="W1354" s="1">
        <f>VLOOKUP(V1354,Graph!$D$3:$M$50,col)</f>
        <v>6.1999999999999998E-3</v>
      </c>
      <c r="X1354" s="1">
        <f>VLOOKUP(V1354,Graph!$D$3:$M$50,col+1)</f>
        <v>5.0000000000000001E-3</v>
      </c>
      <c r="Y1354" s="1">
        <f t="shared" si="1037"/>
        <v>5.4000000000000003E-3</v>
      </c>
      <c r="Z1354" s="1">
        <f t="shared" si="1066"/>
        <v>0.64011666666666656</v>
      </c>
      <c r="AA1354" s="2">
        <f t="shared" si="1038"/>
        <v>1.3475999999999617</v>
      </c>
      <c r="AB1354" s="1">
        <f t="shared" si="1039"/>
        <v>5.3788643807649653E-2</v>
      </c>
      <c r="AC1354" s="1">
        <f t="shared" si="1040"/>
        <v>1.0970768770763006</v>
      </c>
      <c r="AD1354" s="1">
        <f t="shared" si="1041"/>
        <v>1.0970768768050747</v>
      </c>
      <c r="AE1354" s="1">
        <f t="shared" si="1042"/>
        <v>1.0970768767954173</v>
      </c>
      <c r="AF1354" s="1">
        <f t="shared" si="1043"/>
        <v>1.0970768767950734</v>
      </c>
      <c r="AG1354" s="1">
        <f t="shared" si="1044"/>
        <v>0.97752652751058255</v>
      </c>
      <c r="AH1354" s="1">
        <f t="shared" si="1045"/>
        <v>1.8729893808187097</v>
      </c>
      <c r="AI1354" s="2">
        <f t="shared" si="1067"/>
        <v>26.68541733492976</v>
      </c>
      <c r="AJ1354" s="1">
        <f>VLOOKUP(AI1354,Graph!$D$3:$M$50,col)</f>
        <v>6.1999999999999998E-3</v>
      </c>
      <c r="AK1354" s="1">
        <f>VLOOKUP(AI1354,Graph!$D$3:$M$50,col+1)</f>
        <v>5.0000000000000001E-3</v>
      </c>
      <c r="AL1354" s="1">
        <f t="shared" si="1046"/>
        <v>5.4000000000000003E-3</v>
      </c>
      <c r="AM1354" s="1">
        <f t="shared" si="1068"/>
        <v>0.64011666666666656</v>
      </c>
      <c r="AN1354" s="2">
        <f t="shared" si="1047"/>
        <v>1.3475999999999617</v>
      </c>
      <c r="AO1354" s="1">
        <f t="shared" si="1048"/>
        <v>5.3788643807649653E-2</v>
      </c>
      <c r="AP1354" s="1">
        <f t="shared" si="1049"/>
        <v>1.0970768767950609</v>
      </c>
      <c r="AQ1354" s="1">
        <f t="shared" si="1050"/>
        <v>1.0970768767950607</v>
      </c>
      <c r="AR1354" s="1">
        <f t="shared" si="1051"/>
        <v>1.0970768767950607</v>
      </c>
      <c r="AS1354" s="1">
        <f t="shared" si="1052"/>
        <v>1.0970768767950607</v>
      </c>
      <c r="AT1354" s="1">
        <f t="shared" si="1053"/>
        <v>0.97752652751058255</v>
      </c>
      <c r="AU1354" s="1">
        <f t="shared" si="1054"/>
        <v>1.8729893808186882</v>
      </c>
      <c r="AV1354" s="2">
        <f t="shared" si="1055"/>
        <v>1353</v>
      </c>
      <c r="AW1354" s="1">
        <f t="shared" si="1056"/>
        <v>1872.9893808186882</v>
      </c>
      <c r="AX1354" s="1">
        <f t="shared" si="1057"/>
        <v>0.97752652751058255</v>
      </c>
      <c r="AY1354" s="1">
        <f t="shared" si="1058"/>
        <v>1.0970768767950607</v>
      </c>
      <c r="AZ1354" s="1">
        <f t="shared" si="1059"/>
        <v>5.4000000000000003E-3</v>
      </c>
      <c r="BA1354" s="1">
        <f t="shared" si="1060"/>
        <v>26.68541733492976</v>
      </c>
    </row>
    <row r="1355" spans="1:53">
      <c r="A1355" s="2">
        <f t="shared" si="1025"/>
        <v>1.3539999999999617</v>
      </c>
      <c r="B1355" s="1">
        <f t="shared" si="1062"/>
        <v>1.4326453333332936</v>
      </c>
      <c r="C1355" s="1">
        <f t="shared" si="1026"/>
        <v>5.6066953745464471E-2</v>
      </c>
      <c r="D1355" s="1">
        <f t="shared" si="1063"/>
        <v>1.1020368552938553</v>
      </c>
      <c r="E1355" s="1">
        <f t="shared" si="1061"/>
        <v>1.1021142783093911</v>
      </c>
      <c r="F1355" s="1">
        <f t="shared" si="1061"/>
        <v>1.1021171936256444</v>
      </c>
      <c r="G1355" s="1">
        <f t="shared" si="1061"/>
        <v>1.1021173033606093</v>
      </c>
      <c r="H1355" s="1">
        <f t="shared" si="1027"/>
        <v>1.9269871753102825</v>
      </c>
      <c r="I1355" s="1">
        <f t="shared" si="1064"/>
        <v>26.939436190142761</v>
      </c>
      <c r="J1355" s="1">
        <f>VLOOKUP($I1355,Graph!$D$3:$M$50,col)</f>
        <v>6.1999999999999998E-3</v>
      </c>
      <c r="K1355" s="1">
        <f>VLOOKUP($I1355,Graph!$D$3:$M$50,col+1)</f>
        <v>5.0000000000000001E-3</v>
      </c>
      <c r="L1355" s="1">
        <f t="shared" si="1028"/>
        <v>5.4000000000000003E-3</v>
      </c>
      <c r="M1355" s="1">
        <f t="shared" si="1023"/>
        <v>0.64011666666666656</v>
      </c>
      <c r="N1355" s="1">
        <f t="shared" si="1029"/>
        <v>1.3485999999999616</v>
      </c>
      <c r="O1355" s="1">
        <f t="shared" si="1030"/>
        <v>5.3790233433531918E-2</v>
      </c>
      <c r="P1355" s="1">
        <f t="shared" si="1031"/>
        <v>1.0972554477020033</v>
      </c>
      <c r="Q1355" s="1">
        <f t="shared" si="1032"/>
        <v>1.0970865895388762</v>
      </c>
      <c r="R1355" s="1">
        <f t="shared" si="1033"/>
        <v>1.0970805818411622</v>
      </c>
      <c r="S1355" s="1">
        <f t="shared" si="1034"/>
        <v>1.0970803679198984</v>
      </c>
      <c r="T1355" s="1">
        <f t="shared" si="1035"/>
        <v>0.97753086695595304</v>
      </c>
      <c r="U1355" s="1">
        <f t="shared" si="1036"/>
        <v>1.875080540040639</v>
      </c>
      <c r="V1355" s="2">
        <f t="shared" si="1065"/>
        <v>26.695344905286859</v>
      </c>
      <c r="W1355" s="1">
        <f>VLOOKUP(V1355,Graph!$D$3:$M$50,col)</f>
        <v>6.1999999999999998E-3</v>
      </c>
      <c r="X1355" s="1">
        <f>VLOOKUP(V1355,Graph!$D$3:$M$50,col+1)</f>
        <v>5.0000000000000001E-3</v>
      </c>
      <c r="Y1355" s="1">
        <f t="shared" si="1037"/>
        <v>5.4000000000000003E-3</v>
      </c>
      <c r="Z1355" s="1">
        <f t="shared" si="1066"/>
        <v>0.64011666666666656</v>
      </c>
      <c r="AA1355" s="2">
        <f t="shared" si="1038"/>
        <v>1.3485999999999616</v>
      </c>
      <c r="AB1355" s="1">
        <f t="shared" si="1039"/>
        <v>5.3790233433531918E-2</v>
      </c>
      <c r="AC1355" s="1">
        <f t="shared" si="1040"/>
        <v>1.0970803603023955</v>
      </c>
      <c r="AD1355" s="1">
        <f t="shared" si="1041"/>
        <v>1.0970803600311443</v>
      </c>
      <c r="AE1355" s="1">
        <f t="shared" si="1042"/>
        <v>1.0970803600214853</v>
      </c>
      <c r="AF1355" s="1">
        <f t="shared" si="1043"/>
        <v>1.0970803600211416</v>
      </c>
      <c r="AG1355" s="1">
        <f t="shared" si="1044"/>
        <v>0.97753086695595304</v>
      </c>
      <c r="AH1355" s="1">
        <f t="shared" si="1045"/>
        <v>1.8750805265404382</v>
      </c>
      <c r="AI1355" s="2">
        <f t="shared" si="1067"/>
        <v>26.695344841219836</v>
      </c>
      <c r="AJ1355" s="1">
        <f>VLOOKUP(AI1355,Graph!$D$3:$M$50,col)</f>
        <v>6.1999999999999998E-3</v>
      </c>
      <c r="AK1355" s="1">
        <f>VLOOKUP(AI1355,Graph!$D$3:$M$50,col+1)</f>
        <v>5.0000000000000001E-3</v>
      </c>
      <c r="AL1355" s="1">
        <f t="shared" si="1046"/>
        <v>5.4000000000000003E-3</v>
      </c>
      <c r="AM1355" s="1">
        <f t="shared" si="1068"/>
        <v>0.64011666666666656</v>
      </c>
      <c r="AN1355" s="2">
        <f t="shared" si="1047"/>
        <v>1.3485999999999616</v>
      </c>
      <c r="AO1355" s="1">
        <f t="shared" si="1048"/>
        <v>5.3790233433531918E-2</v>
      </c>
      <c r="AP1355" s="1">
        <f t="shared" si="1049"/>
        <v>1.097080360021129</v>
      </c>
      <c r="AQ1355" s="1">
        <f t="shared" si="1050"/>
        <v>1.0970803600211287</v>
      </c>
      <c r="AR1355" s="1">
        <f t="shared" si="1051"/>
        <v>1.0970803600211287</v>
      </c>
      <c r="AS1355" s="1">
        <f t="shared" si="1052"/>
        <v>1.0970803600211287</v>
      </c>
      <c r="AT1355" s="1">
        <f t="shared" si="1053"/>
        <v>0.97753086695595304</v>
      </c>
      <c r="AU1355" s="1">
        <f t="shared" si="1054"/>
        <v>1.8750805265404162</v>
      </c>
      <c r="AV1355" s="2">
        <f t="shared" si="1055"/>
        <v>1354</v>
      </c>
      <c r="AW1355" s="1">
        <f t="shared" si="1056"/>
        <v>1875.0805265404163</v>
      </c>
      <c r="AX1355" s="1">
        <f t="shared" si="1057"/>
        <v>0.97753086695595304</v>
      </c>
      <c r="AY1355" s="1">
        <f t="shared" si="1058"/>
        <v>1.0970803600211287</v>
      </c>
      <c r="AZ1355" s="1">
        <f t="shared" si="1059"/>
        <v>5.4000000000000003E-3</v>
      </c>
      <c r="BA1355" s="1">
        <f t="shared" si="1060"/>
        <v>26.695344841219836</v>
      </c>
    </row>
    <row r="1356" spans="1:53">
      <c r="A1356" s="2">
        <f t="shared" si="1025"/>
        <v>1.3549999999999616</v>
      </c>
      <c r="B1356" s="1">
        <f t="shared" si="1062"/>
        <v>1.4336864999999601</v>
      </c>
      <c r="C1356" s="1">
        <f t="shared" si="1026"/>
        <v>5.6068276897028847E-2</v>
      </c>
      <c r="D1356" s="1">
        <f t="shared" si="1063"/>
        <v>1.1020396950108418</v>
      </c>
      <c r="E1356" s="1">
        <f t="shared" si="1061"/>
        <v>1.1021172294668016</v>
      </c>
      <c r="F1356" s="1">
        <f t="shared" si="1061"/>
        <v>1.1021201490736965</v>
      </c>
      <c r="G1356" s="1">
        <f t="shared" si="1061"/>
        <v>1.1021202589736629</v>
      </c>
      <c r="H1356" s="1">
        <f t="shared" si="1027"/>
        <v>1.9291275144755049</v>
      </c>
      <c r="I1356" s="1">
        <f t="shared" si="1064"/>
        <v>26.949406537713344</v>
      </c>
      <c r="J1356" s="1">
        <f>VLOOKUP($I1356,Graph!$D$3:$M$50,col)</f>
        <v>6.1999999999999998E-3</v>
      </c>
      <c r="K1356" s="1">
        <f>VLOOKUP($I1356,Graph!$D$3:$M$50,col+1)</f>
        <v>5.0000000000000001E-3</v>
      </c>
      <c r="L1356" s="1">
        <f t="shared" si="1028"/>
        <v>5.4000000000000003E-3</v>
      </c>
      <c r="M1356" s="1">
        <f t="shared" si="1023"/>
        <v>0.64011666666666656</v>
      </c>
      <c r="N1356" s="1">
        <f t="shared" si="1029"/>
        <v>1.3495999999999615</v>
      </c>
      <c r="O1356" s="1">
        <f t="shared" si="1030"/>
        <v>5.3791820774027138E-2</v>
      </c>
      <c r="P1356" s="1">
        <f t="shared" si="1031"/>
        <v>1.0972589152750361</v>
      </c>
      <c r="Q1356" s="1">
        <f t="shared" si="1032"/>
        <v>1.0970900676677691</v>
      </c>
      <c r="R1356" s="1">
        <f t="shared" si="1033"/>
        <v>1.0970840601095462</v>
      </c>
      <c r="S1356" s="1">
        <f t="shared" si="1034"/>
        <v>1.0970838461848615</v>
      </c>
      <c r="T1356" s="1">
        <f t="shared" si="1035"/>
        <v>0.97753520000264504</v>
      </c>
      <c r="U1356" s="1">
        <f t="shared" si="1036"/>
        <v>1.8771724637731384</v>
      </c>
      <c r="V1356" s="2">
        <f t="shared" si="1065"/>
        <v>26.705268722715378</v>
      </c>
      <c r="W1356" s="1">
        <f>VLOOKUP(V1356,Graph!$D$3:$M$50,col)</f>
        <v>6.1999999999999998E-3</v>
      </c>
      <c r="X1356" s="1">
        <f>VLOOKUP(V1356,Graph!$D$3:$M$50,col+1)</f>
        <v>5.0000000000000001E-3</v>
      </c>
      <c r="Y1356" s="1">
        <f t="shared" si="1037"/>
        <v>5.4000000000000003E-3</v>
      </c>
      <c r="Z1356" s="1">
        <f t="shared" si="1066"/>
        <v>0.64011666666666656</v>
      </c>
      <c r="AA1356" s="2">
        <f t="shared" si="1038"/>
        <v>1.3495999999999615</v>
      </c>
      <c r="AB1356" s="1">
        <f t="shared" si="1039"/>
        <v>5.3791820774027138E-2</v>
      </c>
      <c r="AC1356" s="1">
        <f t="shared" si="1040"/>
        <v>1.0970838385669377</v>
      </c>
      <c r="AD1356" s="1">
        <f t="shared" si="1041"/>
        <v>1.0970838382956607</v>
      </c>
      <c r="AE1356" s="1">
        <f t="shared" si="1042"/>
        <v>1.0970838382860006</v>
      </c>
      <c r="AF1356" s="1">
        <f t="shared" si="1043"/>
        <v>1.0970838382856565</v>
      </c>
      <c r="AG1356" s="1">
        <f t="shared" si="1044"/>
        <v>0.97753520000264504</v>
      </c>
      <c r="AH1356" s="1">
        <f t="shared" si="1045"/>
        <v>1.8771724502571518</v>
      </c>
      <c r="AI1356" s="2">
        <f t="shared" si="1067"/>
        <v>26.705268658621097</v>
      </c>
      <c r="AJ1356" s="1">
        <f>VLOOKUP(AI1356,Graph!$D$3:$M$50,col)</f>
        <v>6.1999999999999998E-3</v>
      </c>
      <c r="AK1356" s="1">
        <f>VLOOKUP(AI1356,Graph!$D$3:$M$50,col+1)</f>
        <v>5.0000000000000001E-3</v>
      </c>
      <c r="AL1356" s="1">
        <f t="shared" si="1046"/>
        <v>5.4000000000000003E-3</v>
      </c>
      <c r="AM1356" s="1">
        <f t="shared" si="1068"/>
        <v>0.64011666666666656</v>
      </c>
      <c r="AN1356" s="2">
        <f t="shared" si="1047"/>
        <v>1.3495999999999615</v>
      </c>
      <c r="AO1356" s="1">
        <f t="shared" si="1048"/>
        <v>5.3791820774027138E-2</v>
      </c>
      <c r="AP1356" s="1">
        <f t="shared" si="1049"/>
        <v>1.0970838382856445</v>
      </c>
      <c r="AQ1356" s="1">
        <f t="shared" si="1050"/>
        <v>1.097083838285644</v>
      </c>
      <c r="AR1356" s="1">
        <f t="shared" si="1051"/>
        <v>1.0970838382856438</v>
      </c>
      <c r="AS1356" s="1">
        <f t="shared" si="1052"/>
        <v>1.0970838382856438</v>
      </c>
      <c r="AT1356" s="1">
        <f t="shared" si="1053"/>
        <v>0.97753520000264504</v>
      </c>
      <c r="AU1356" s="1">
        <f t="shared" si="1054"/>
        <v>1.8771724502571305</v>
      </c>
      <c r="AV1356" s="2">
        <f t="shared" si="1055"/>
        <v>1355</v>
      </c>
      <c r="AW1356" s="1">
        <f t="shared" si="1056"/>
        <v>1877.1724502571305</v>
      </c>
      <c r="AX1356" s="1">
        <f t="shared" si="1057"/>
        <v>0.97753520000264504</v>
      </c>
      <c r="AY1356" s="1">
        <f t="shared" si="1058"/>
        <v>1.0970838382856438</v>
      </c>
      <c r="AZ1356" s="1">
        <f t="shared" si="1059"/>
        <v>5.4000000000000003E-3</v>
      </c>
      <c r="BA1356" s="1">
        <f t="shared" si="1060"/>
        <v>26.705268658621097</v>
      </c>
    </row>
    <row r="1357" spans="1:53">
      <c r="A1357" s="2">
        <f t="shared" si="1025"/>
        <v>1.3559999999999615</v>
      </c>
      <c r="B1357" s="1">
        <f t="shared" si="1062"/>
        <v>1.4347276666666267</v>
      </c>
      <c r="C1357" s="1">
        <f t="shared" si="1026"/>
        <v>5.6069598143777745E-2</v>
      </c>
      <c r="D1357" s="1">
        <f t="shared" si="1063"/>
        <v>1.1020425306616624</v>
      </c>
      <c r="E1357" s="1">
        <f t="shared" si="1061"/>
        <v>1.1021201764082298</v>
      </c>
      <c r="F1357" s="1">
        <f t="shared" si="1061"/>
        <v>1.1021231003002616</v>
      </c>
      <c r="G1357" s="1">
        <f t="shared" si="1061"/>
        <v>1.1021232103650282</v>
      </c>
      <c r="H1357" s="1">
        <f t="shared" si="1027"/>
        <v>1.9312686457286889</v>
      </c>
      <c r="I1357" s="1">
        <f t="shared" si="1064"/>
        <v>26.959373199065034</v>
      </c>
      <c r="J1357" s="1">
        <f>VLOOKUP($I1357,Graph!$D$3:$M$50,col)</f>
        <v>6.1999999999999998E-3</v>
      </c>
      <c r="K1357" s="1">
        <f>VLOOKUP($I1357,Graph!$D$3:$M$50,col+1)</f>
        <v>5.0000000000000001E-3</v>
      </c>
      <c r="L1357" s="1">
        <f t="shared" si="1028"/>
        <v>5.4000000000000003E-3</v>
      </c>
      <c r="M1357" s="1">
        <f t="shared" si="1023"/>
        <v>0.64011666666666656</v>
      </c>
      <c r="N1357" s="1">
        <f t="shared" si="1029"/>
        <v>1.3505999999999614</v>
      </c>
      <c r="O1357" s="1">
        <f t="shared" si="1030"/>
        <v>5.3793405834059733E-2</v>
      </c>
      <c r="P1357" s="1">
        <f t="shared" si="1031"/>
        <v>1.0972623779103257</v>
      </c>
      <c r="Q1357" s="1">
        <f t="shared" si="1032"/>
        <v>1.0970935408457949</v>
      </c>
      <c r="R1357" s="1">
        <f t="shared" si="1033"/>
        <v>1.0970875334269603</v>
      </c>
      <c r="S1357" s="1">
        <f t="shared" si="1034"/>
        <v>1.0970873194988628</v>
      </c>
      <c r="T1357" s="1">
        <f t="shared" si="1035"/>
        <v>0.97753952666480104</v>
      </c>
      <c r="U1357" s="1">
        <f t="shared" si="1036"/>
        <v>1.8792651652113024</v>
      </c>
      <c r="V1357" s="2">
        <f t="shared" si="1065"/>
        <v>26.715188855362562</v>
      </c>
      <c r="W1357" s="1">
        <f>VLOOKUP(V1357,Graph!$D$3:$M$50,col)</f>
        <v>6.1999999999999998E-3</v>
      </c>
      <c r="X1357" s="1">
        <f>VLOOKUP(V1357,Graph!$D$3:$M$50,col+1)</f>
        <v>5.0000000000000001E-3</v>
      </c>
      <c r="Y1357" s="1">
        <f t="shared" si="1037"/>
        <v>5.4000000000000003E-3</v>
      </c>
      <c r="Z1357" s="1">
        <f t="shared" si="1066"/>
        <v>0.64011666666666656</v>
      </c>
      <c r="AA1357" s="2">
        <f t="shared" si="1038"/>
        <v>1.3505999999999614</v>
      </c>
      <c r="AB1357" s="1">
        <f t="shared" si="1039"/>
        <v>5.3793405834059733E-2</v>
      </c>
      <c r="AC1357" s="1">
        <f t="shared" si="1040"/>
        <v>1.0970873118805193</v>
      </c>
      <c r="AD1357" s="1">
        <f t="shared" si="1041"/>
        <v>1.097087311609217</v>
      </c>
      <c r="AE1357" s="1">
        <f t="shared" si="1042"/>
        <v>1.0970873115995554</v>
      </c>
      <c r="AF1357" s="1">
        <f t="shared" si="1043"/>
        <v>1.0970873115992115</v>
      </c>
      <c r="AG1357" s="1">
        <f t="shared" si="1044"/>
        <v>0.97753952666480104</v>
      </c>
      <c r="AH1357" s="1">
        <f t="shared" si="1045"/>
        <v>1.8792651516795265</v>
      </c>
      <c r="AI1357" s="2">
        <f t="shared" si="1067"/>
        <v>26.715188791241065</v>
      </c>
      <c r="AJ1357" s="1">
        <f>VLOOKUP(AI1357,Graph!$D$3:$M$50,col)</f>
        <v>6.1999999999999998E-3</v>
      </c>
      <c r="AK1357" s="1">
        <f>VLOOKUP(AI1357,Graph!$D$3:$M$50,col+1)</f>
        <v>5.0000000000000001E-3</v>
      </c>
      <c r="AL1357" s="1">
        <f t="shared" si="1046"/>
        <v>5.4000000000000003E-3</v>
      </c>
      <c r="AM1357" s="1">
        <f t="shared" si="1068"/>
        <v>0.64011666666666656</v>
      </c>
      <c r="AN1357" s="2">
        <f t="shared" si="1047"/>
        <v>1.3505999999999614</v>
      </c>
      <c r="AO1357" s="1">
        <f t="shared" si="1048"/>
        <v>5.3793405834059733E-2</v>
      </c>
      <c r="AP1357" s="1">
        <f t="shared" si="1049"/>
        <v>1.0970873115991993</v>
      </c>
      <c r="AQ1357" s="1">
        <f t="shared" si="1050"/>
        <v>1.0970873115991988</v>
      </c>
      <c r="AR1357" s="1">
        <f t="shared" si="1051"/>
        <v>1.097087311599199</v>
      </c>
      <c r="AS1357" s="1">
        <f t="shared" si="1052"/>
        <v>1.0970873115991986</v>
      </c>
      <c r="AT1357" s="1">
        <f t="shared" si="1053"/>
        <v>0.97753952666480104</v>
      </c>
      <c r="AU1357" s="1">
        <f t="shared" si="1054"/>
        <v>1.8792651516795043</v>
      </c>
      <c r="AV1357" s="2">
        <f t="shared" si="1055"/>
        <v>1356</v>
      </c>
      <c r="AW1357" s="1">
        <f t="shared" si="1056"/>
        <v>1879.2651516795042</v>
      </c>
      <c r="AX1357" s="1">
        <f t="shared" si="1057"/>
        <v>0.97753952666480104</v>
      </c>
      <c r="AY1357" s="1">
        <f t="shared" si="1058"/>
        <v>1.0970873115991986</v>
      </c>
      <c r="AZ1357" s="1">
        <f t="shared" si="1059"/>
        <v>5.4000000000000003E-3</v>
      </c>
      <c r="BA1357" s="1">
        <f t="shared" si="1060"/>
        <v>26.715188791241065</v>
      </c>
    </row>
    <row r="1358" spans="1:53">
      <c r="A1358" s="2">
        <f t="shared" si="1025"/>
        <v>1.3569999999999613</v>
      </c>
      <c r="B1358" s="1">
        <f t="shared" si="1062"/>
        <v>1.4357688333332932</v>
      </c>
      <c r="C1358" s="1">
        <f t="shared" si="1026"/>
        <v>5.6070917489821237E-2</v>
      </c>
      <c r="D1358" s="1">
        <f t="shared" si="1063"/>
        <v>1.1020453622550441</v>
      </c>
      <c r="E1358" s="1">
        <f t="shared" si="1061"/>
        <v>1.1021231191427037</v>
      </c>
      <c r="F1358" s="1">
        <f t="shared" si="1061"/>
        <v>1.1021260473143784</v>
      </c>
      <c r="G1358" s="1">
        <f t="shared" si="1061"/>
        <v>1.1021261575437433</v>
      </c>
      <c r="H1358" s="1">
        <f t="shared" si="1027"/>
        <v>1.9334105687768472</v>
      </c>
      <c r="I1358" s="1">
        <f t="shared" si="1064"/>
        <v>26.969336178282234</v>
      </c>
      <c r="J1358" s="1">
        <f>VLOOKUP($I1358,Graph!$D$3:$M$50,col)</f>
        <v>6.1999999999999998E-3</v>
      </c>
      <c r="K1358" s="1">
        <f>VLOOKUP($I1358,Graph!$D$3:$M$50,col+1)</f>
        <v>5.0000000000000001E-3</v>
      </c>
      <c r="L1358" s="1">
        <f t="shared" si="1028"/>
        <v>5.4000000000000003E-3</v>
      </c>
      <c r="M1358" s="1">
        <f t="shared" si="1023"/>
        <v>0.64011666666666656</v>
      </c>
      <c r="N1358" s="1">
        <f t="shared" si="1029"/>
        <v>1.3515999999999613</v>
      </c>
      <c r="O1358" s="1">
        <f t="shared" si="1030"/>
        <v>5.3794988618540068E-2</v>
      </c>
      <c r="P1358" s="1">
        <f t="shared" si="1031"/>
        <v>1.0972658356184111</v>
      </c>
      <c r="Q1358" s="1">
        <f t="shared" si="1032"/>
        <v>1.0970970090835168</v>
      </c>
      <c r="R1358" s="1">
        <f t="shared" si="1033"/>
        <v>1.0970910018039679</v>
      </c>
      <c r="S1358" s="1">
        <f t="shared" si="1034"/>
        <v>1.0970907878724661</v>
      </c>
      <c r="T1358" s="1">
        <f t="shared" si="1035"/>
        <v>0.97754384695652119</v>
      </c>
      <c r="U1358" s="1">
        <f t="shared" si="1036"/>
        <v>1.8813586440661265</v>
      </c>
      <c r="V1358" s="2">
        <f t="shared" si="1065"/>
        <v>26.725105307328313</v>
      </c>
      <c r="W1358" s="1">
        <f>VLOOKUP(V1358,Graph!$D$3:$M$50,col)</f>
        <v>6.1999999999999998E-3</v>
      </c>
      <c r="X1358" s="1">
        <f>VLOOKUP(V1358,Graph!$D$3:$M$50,col+1)</f>
        <v>5.0000000000000001E-3</v>
      </c>
      <c r="Y1358" s="1">
        <f t="shared" si="1037"/>
        <v>5.4000000000000003E-3</v>
      </c>
      <c r="Z1358" s="1">
        <f t="shared" si="1066"/>
        <v>0.64011666666666656</v>
      </c>
      <c r="AA1358" s="2">
        <f t="shared" si="1038"/>
        <v>1.3515999999999613</v>
      </c>
      <c r="AB1358" s="1">
        <f t="shared" si="1039"/>
        <v>5.3794988618540068E-2</v>
      </c>
      <c r="AC1358" s="1">
        <f t="shared" si="1040"/>
        <v>1.0970907802537035</v>
      </c>
      <c r="AD1358" s="1">
        <f t="shared" si="1041"/>
        <v>1.0970907799823757</v>
      </c>
      <c r="AE1358" s="1">
        <f t="shared" si="1042"/>
        <v>1.0970907799727125</v>
      </c>
      <c r="AF1358" s="1">
        <f t="shared" si="1043"/>
        <v>1.0970907799723688</v>
      </c>
      <c r="AG1358" s="1">
        <f t="shared" si="1044"/>
        <v>0.97754384695652119</v>
      </c>
      <c r="AH1358" s="1">
        <f t="shared" si="1045"/>
        <v>1.8813586305185548</v>
      </c>
      <c r="AI1358" s="2">
        <f t="shared" si="1067"/>
        <v>26.725105243179584</v>
      </c>
      <c r="AJ1358" s="1">
        <f>VLOOKUP(AI1358,Graph!$D$3:$M$50,col)</f>
        <v>6.1999999999999998E-3</v>
      </c>
      <c r="AK1358" s="1">
        <f>VLOOKUP(AI1358,Graph!$D$3:$M$50,col+1)</f>
        <v>5.0000000000000001E-3</v>
      </c>
      <c r="AL1358" s="1">
        <f t="shared" si="1046"/>
        <v>5.4000000000000003E-3</v>
      </c>
      <c r="AM1358" s="1">
        <f t="shared" si="1068"/>
        <v>0.64011666666666656</v>
      </c>
      <c r="AN1358" s="2">
        <f t="shared" si="1047"/>
        <v>1.3515999999999613</v>
      </c>
      <c r="AO1358" s="1">
        <f t="shared" si="1048"/>
        <v>5.3794988618540068E-2</v>
      </c>
      <c r="AP1358" s="1">
        <f t="shared" si="1049"/>
        <v>1.0970907799723564</v>
      </c>
      <c r="AQ1358" s="1">
        <f t="shared" si="1050"/>
        <v>1.0970907799723557</v>
      </c>
      <c r="AR1358" s="1">
        <f t="shared" si="1051"/>
        <v>1.0970907799723557</v>
      </c>
      <c r="AS1358" s="1">
        <f t="shared" si="1052"/>
        <v>1.0970907799723557</v>
      </c>
      <c r="AT1358" s="1">
        <f t="shared" si="1053"/>
        <v>0.97754384695652119</v>
      </c>
      <c r="AU1358" s="1">
        <f t="shared" si="1054"/>
        <v>1.8813586305185321</v>
      </c>
      <c r="AV1358" s="2">
        <f t="shared" si="1055"/>
        <v>1357</v>
      </c>
      <c r="AW1358" s="1">
        <f t="shared" si="1056"/>
        <v>1881.3586305185322</v>
      </c>
      <c r="AX1358" s="1">
        <f t="shared" si="1057"/>
        <v>0.97754384695652119</v>
      </c>
      <c r="AY1358" s="1">
        <f t="shared" si="1058"/>
        <v>1.0970907799723557</v>
      </c>
      <c r="AZ1358" s="1">
        <f t="shared" si="1059"/>
        <v>5.4000000000000003E-3</v>
      </c>
      <c r="BA1358" s="1">
        <f t="shared" si="1060"/>
        <v>26.725105243179584</v>
      </c>
    </row>
    <row r="1359" spans="1:53">
      <c r="A1359" s="2">
        <f t="shared" si="1025"/>
        <v>1.3579999999999612</v>
      </c>
      <c r="B1359" s="1">
        <f t="shared" si="1062"/>
        <v>1.4368099999999597</v>
      </c>
      <c r="C1359" s="1">
        <f t="shared" si="1026"/>
        <v>5.6072234939257566E-2</v>
      </c>
      <c r="D1359" s="1">
        <f t="shared" si="1063"/>
        <v>1.1020481897996883</v>
      </c>
      <c r="E1359" s="1">
        <f t="shared" si="1061"/>
        <v>1.1021260576792244</v>
      </c>
      <c r="F1359" s="1">
        <f t="shared" si="1061"/>
        <v>1.1021289901250584</v>
      </c>
      <c r="G1359" s="1">
        <f t="shared" si="1061"/>
        <v>1.1021291005188207</v>
      </c>
      <c r="H1359" s="1">
        <f t="shared" si="1027"/>
        <v>1.935553283327319</v>
      </c>
      <c r="I1359" s="1">
        <f t="shared" si="1064"/>
        <v>26.979295479441863</v>
      </c>
      <c r="J1359" s="1">
        <f>VLOOKUP($I1359,Graph!$D$3:$M$50,col)</f>
        <v>6.1999999999999998E-3</v>
      </c>
      <c r="K1359" s="1">
        <f>VLOOKUP($I1359,Graph!$D$3:$M$50,col+1)</f>
        <v>5.0000000000000001E-3</v>
      </c>
      <c r="L1359" s="1">
        <f t="shared" si="1028"/>
        <v>5.4000000000000003E-3</v>
      </c>
      <c r="M1359" s="1">
        <f t="shared" si="1023"/>
        <v>0.64011666666666656</v>
      </c>
      <c r="N1359" s="1">
        <f t="shared" si="1029"/>
        <v>1.3525999999999612</v>
      </c>
      <c r="O1359" s="1">
        <f t="shared" si="1030"/>
        <v>5.3796569132364358E-2</v>
      </c>
      <c r="P1359" s="1">
        <f t="shared" si="1031"/>
        <v>1.0972692884098003</v>
      </c>
      <c r="Q1359" s="1">
        <f t="shared" si="1032"/>
        <v>1.0971004723914666</v>
      </c>
      <c r="R1359" s="1">
        <f t="shared" si="1033"/>
        <v>1.0970944652511001</v>
      </c>
      <c r="S1359" s="1">
        <f t="shared" si="1034"/>
        <v>1.097094251316203</v>
      </c>
      <c r="T1359" s="1">
        <f t="shared" si="1035"/>
        <v>0.9775481608918648</v>
      </c>
      <c r="U1359" s="1">
        <f t="shared" si="1036"/>
        <v>1.8834529000489275</v>
      </c>
      <c r="V1359" s="2">
        <f t="shared" si="1065"/>
        <v>26.735018082704894</v>
      </c>
      <c r="W1359" s="1">
        <f>VLOOKUP(V1359,Graph!$D$3:$M$50,col)</f>
        <v>6.1999999999999998E-3</v>
      </c>
      <c r="X1359" s="1">
        <f>VLOOKUP(V1359,Graph!$D$3:$M$50,col+1)</f>
        <v>5.0000000000000001E-3</v>
      </c>
      <c r="Y1359" s="1">
        <f t="shared" si="1037"/>
        <v>5.4000000000000003E-3</v>
      </c>
      <c r="Z1359" s="1">
        <f t="shared" si="1066"/>
        <v>0.64011666666666656</v>
      </c>
      <c r="AA1359" s="2">
        <f t="shared" si="1038"/>
        <v>1.3525999999999612</v>
      </c>
      <c r="AB1359" s="1">
        <f t="shared" si="1039"/>
        <v>5.3796569132364358E-2</v>
      </c>
      <c r="AC1359" s="1">
        <f t="shared" si="1040"/>
        <v>1.0970942436970221</v>
      </c>
      <c r="AD1359" s="1">
        <f t="shared" si="1041"/>
        <v>1.0970942434256683</v>
      </c>
      <c r="AE1359" s="1">
        <f t="shared" si="1042"/>
        <v>1.0970942434160043</v>
      </c>
      <c r="AF1359" s="1">
        <f t="shared" si="1043"/>
        <v>1.0970942434156603</v>
      </c>
      <c r="AG1359" s="1">
        <f t="shared" si="1044"/>
        <v>0.9775481608918648</v>
      </c>
      <c r="AH1359" s="1">
        <f t="shared" si="1045"/>
        <v>1.8834528864855533</v>
      </c>
      <c r="AI1359" s="2">
        <f t="shared" si="1067"/>
        <v>26.735018018528955</v>
      </c>
      <c r="AJ1359" s="1">
        <f>VLOOKUP(AI1359,Graph!$D$3:$M$50,col)</f>
        <v>6.1999999999999998E-3</v>
      </c>
      <c r="AK1359" s="1">
        <f>VLOOKUP(AI1359,Graph!$D$3:$M$50,col+1)</f>
        <v>5.0000000000000001E-3</v>
      </c>
      <c r="AL1359" s="1">
        <f t="shared" si="1046"/>
        <v>5.4000000000000003E-3</v>
      </c>
      <c r="AM1359" s="1">
        <f t="shared" si="1068"/>
        <v>0.64011666666666656</v>
      </c>
      <c r="AN1359" s="2">
        <f t="shared" si="1047"/>
        <v>1.3525999999999612</v>
      </c>
      <c r="AO1359" s="1">
        <f t="shared" si="1048"/>
        <v>5.3796569132364358E-2</v>
      </c>
      <c r="AP1359" s="1">
        <f t="shared" si="1049"/>
        <v>1.0970942434156481</v>
      </c>
      <c r="AQ1359" s="1">
        <f t="shared" si="1050"/>
        <v>1.0970942434156474</v>
      </c>
      <c r="AR1359" s="1">
        <f t="shared" si="1051"/>
        <v>1.0970942434156474</v>
      </c>
      <c r="AS1359" s="1">
        <f t="shared" si="1052"/>
        <v>1.0970942434156474</v>
      </c>
      <c r="AT1359" s="1">
        <f t="shared" si="1053"/>
        <v>0.9775481608918648</v>
      </c>
      <c r="AU1359" s="1">
        <f t="shared" si="1054"/>
        <v>1.8834528864855313</v>
      </c>
      <c r="AV1359" s="2">
        <f t="shared" si="1055"/>
        <v>1358</v>
      </c>
      <c r="AW1359" s="1">
        <f t="shared" si="1056"/>
        <v>1883.4528864855313</v>
      </c>
      <c r="AX1359" s="1">
        <f t="shared" si="1057"/>
        <v>0.9775481608918648</v>
      </c>
      <c r="AY1359" s="1">
        <f t="shared" si="1058"/>
        <v>1.0970942434156474</v>
      </c>
      <c r="AZ1359" s="1">
        <f t="shared" si="1059"/>
        <v>5.4000000000000003E-3</v>
      </c>
      <c r="BA1359" s="1">
        <f t="shared" si="1060"/>
        <v>26.735018018528955</v>
      </c>
    </row>
    <row r="1360" spans="1:53">
      <c r="A1360" s="2">
        <f t="shared" si="1025"/>
        <v>1.3589999999999611</v>
      </c>
      <c r="B1360" s="1">
        <f t="shared" si="1062"/>
        <v>1.4378511666666265</v>
      </c>
      <c r="C1360" s="1">
        <f t="shared" si="1026"/>
        <v>5.607355049617313E-2</v>
      </c>
      <c r="D1360" s="1">
        <f t="shared" si="1063"/>
        <v>1.1020510133042722</v>
      </c>
      <c r="E1360" s="1">
        <f t="shared" si="1061"/>
        <v>1.1021289920267683</v>
      </c>
      <c r="F1360" s="1">
        <f t="shared" si="1061"/>
        <v>1.1021319287412881</v>
      </c>
      <c r="G1360" s="1">
        <f t="shared" si="1061"/>
        <v>1.1021320392992469</v>
      </c>
      <c r="H1360" s="1">
        <f t="shared" si="1027"/>
        <v>1.9376967890877652</v>
      </c>
      <c r="I1360" s="1">
        <f t="shared" si="1064"/>
        <v>26.989251106613263</v>
      </c>
      <c r="J1360" s="1">
        <f>VLOOKUP($I1360,Graph!$D$3:$M$50,col)</f>
        <v>6.1999999999999998E-3</v>
      </c>
      <c r="K1360" s="1">
        <f>VLOOKUP($I1360,Graph!$D$3:$M$50,col+1)</f>
        <v>5.0000000000000001E-3</v>
      </c>
      <c r="L1360" s="1">
        <f t="shared" si="1028"/>
        <v>5.4000000000000003E-3</v>
      </c>
      <c r="M1360" s="1">
        <f t="shared" si="1023"/>
        <v>0.64011666666666656</v>
      </c>
      <c r="N1360" s="1">
        <f t="shared" si="1029"/>
        <v>1.3535999999999611</v>
      </c>
      <c r="O1360" s="1">
        <f t="shared" si="1030"/>
        <v>5.3798147380414787E-2</v>
      </c>
      <c r="P1360" s="1">
        <f t="shared" si="1031"/>
        <v>1.0972727362949719</v>
      </c>
      <c r="Q1360" s="1">
        <f t="shared" si="1032"/>
        <v>1.0971039307801471</v>
      </c>
      <c r="R1360" s="1">
        <f t="shared" si="1033"/>
        <v>1.0970979237788605</v>
      </c>
      <c r="S1360" s="1">
        <f t="shared" si="1034"/>
        <v>1.0970977098405759</v>
      </c>
      <c r="T1360" s="1">
        <f t="shared" si="1035"/>
        <v>0.97755246848484945</v>
      </c>
      <c r="U1360" s="1">
        <f t="shared" si="1036"/>
        <v>1.8855479328713431</v>
      </c>
      <c r="V1360" s="2">
        <f t="shared" si="1065"/>
        <v>26.744927185577001</v>
      </c>
      <c r="W1360" s="1">
        <f>VLOOKUP(V1360,Graph!$D$3:$M$50,col)</f>
        <v>6.1999999999999998E-3</v>
      </c>
      <c r="X1360" s="1">
        <f>VLOOKUP(V1360,Graph!$D$3:$M$50,col+1)</f>
        <v>5.0000000000000001E-3</v>
      </c>
      <c r="Y1360" s="1">
        <f t="shared" si="1037"/>
        <v>5.4000000000000003E-3</v>
      </c>
      <c r="Z1360" s="1">
        <f t="shared" si="1066"/>
        <v>0.64011666666666656</v>
      </c>
      <c r="AA1360" s="2">
        <f t="shared" si="1038"/>
        <v>1.3535999999999611</v>
      </c>
      <c r="AB1360" s="1">
        <f t="shared" si="1039"/>
        <v>5.3798147380414787E-2</v>
      </c>
      <c r="AC1360" s="1">
        <f t="shared" si="1040"/>
        <v>1.0970977022209774</v>
      </c>
      <c r="AD1360" s="1">
        <f t="shared" si="1041"/>
        <v>1.0970977019495984</v>
      </c>
      <c r="AE1360" s="1">
        <f t="shared" si="1042"/>
        <v>1.0970977019399331</v>
      </c>
      <c r="AF1360" s="1">
        <f t="shared" si="1043"/>
        <v>1.0970977019395887</v>
      </c>
      <c r="AG1360" s="1">
        <f t="shared" si="1044"/>
        <v>0.97755246848484945</v>
      </c>
      <c r="AH1360" s="1">
        <f t="shared" si="1045"/>
        <v>1.8855479192921607</v>
      </c>
      <c r="AI1360" s="2">
        <f t="shared" si="1067"/>
        <v>26.744927121373866</v>
      </c>
      <c r="AJ1360" s="1">
        <f>VLOOKUP(AI1360,Graph!$D$3:$M$50,col)</f>
        <v>6.1999999999999998E-3</v>
      </c>
      <c r="AK1360" s="1">
        <f>VLOOKUP(AI1360,Graph!$D$3:$M$50,col+1)</f>
        <v>5.0000000000000001E-3</v>
      </c>
      <c r="AL1360" s="1">
        <f t="shared" si="1046"/>
        <v>5.4000000000000003E-3</v>
      </c>
      <c r="AM1360" s="1">
        <f t="shared" si="1068"/>
        <v>0.64011666666666656</v>
      </c>
      <c r="AN1360" s="2">
        <f t="shared" si="1047"/>
        <v>1.3535999999999611</v>
      </c>
      <c r="AO1360" s="1">
        <f t="shared" si="1048"/>
        <v>5.3798147380414787E-2</v>
      </c>
      <c r="AP1360" s="1">
        <f t="shared" si="1049"/>
        <v>1.0970977019395765</v>
      </c>
      <c r="AQ1360" s="1">
        <f t="shared" si="1050"/>
        <v>1.097097701939576</v>
      </c>
      <c r="AR1360" s="1">
        <f t="shared" si="1051"/>
        <v>1.097097701939576</v>
      </c>
      <c r="AS1360" s="1">
        <f t="shared" si="1052"/>
        <v>1.097097701939576</v>
      </c>
      <c r="AT1360" s="1">
        <f t="shared" si="1053"/>
        <v>0.97755246848484945</v>
      </c>
      <c r="AU1360" s="1">
        <f t="shared" si="1054"/>
        <v>1.8855479192921387</v>
      </c>
      <c r="AV1360" s="2">
        <f t="shared" si="1055"/>
        <v>1359</v>
      </c>
      <c r="AW1360" s="1">
        <f t="shared" si="1056"/>
        <v>1885.5479192921387</v>
      </c>
      <c r="AX1360" s="1">
        <f t="shared" si="1057"/>
        <v>0.97755246848484945</v>
      </c>
      <c r="AY1360" s="1">
        <f t="shared" si="1058"/>
        <v>1.097097701939576</v>
      </c>
      <c r="AZ1360" s="1">
        <f t="shared" si="1059"/>
        <v>5.4000000000000003E-3</v>
      </c>
      <c r="BA1360" s="1">
        <f t="shared" si="1060"/>
        <v>26.744927121373866</v>
      </c>
    </row>
    <row r="1361" spans="1:53">
      <c r="A1361" s="2">
        <f t="shared" si="1025"/>
        <v>1.359999999999961</v>
      </c>
      <c r="B1361" s="1">
        <f t="shared" si="1062"/>
        <v>1.438892333333293</v>
      </c>
      <c r="C1361" s="1">
        <f t="shared" si="1026"/>
        <v>5.6074864164642697E-2</v>
      </c>
      <c r="D1361" s="1">
        <f t="shared" si="1063"/>
        <v>1.1020538327774478</v>
      </c>
      <c r="E1361" s="1">
        <f t="shared" ref="E1361:G1380" si="1069">SQRT(D1361-($C1361*D1361-POWER(D1361,1/3)+1)/($C1361-POWER(D1361,-2/3)/3))</f>
        <v>1.1021319221942854</v>
      </c>
      <c r="F1361" s="1">
        <f t="shared" si="1069"/>
        <v>1.1021348631720285</v>
      </c>
      <c r="G1361" s="1">
        <f t="shared" si="1069"/>
        <v>1.1021349738939834</v>
      </c>
      <c r="H1361" s="1">
        <f t="shared" si="1027"/>
        <v>1.9398410857661741</v>
      </c>
      <c r="I1361" s="1">
        <f t="shared" si="1064"/>
        <v>26.999203063858332</v>
      </c>
      <c r="J1361" s="1">
        <f>VLOOKUP($I1361,Graph!$D$3:$M$50,col)</f>
        <v>6.1999999999999998E-3</v>
      </c>
      <c r="K1361" s="1">
        <f>VLOOKUP($I1361,Graph!$D$3:$M$50,col+1)</f>
        <v>5.0000000000000001E-3</v>
      </c>
      <c r="L1361" s="1">
        <f t="shared" si="1028"/>
        <v>5.4000000000000003E-3</v>
      </c>
      <c r="M1361" s="1">
        <f t="shared" si="1023"/>
        <v>0.64011666666666656</v>
      </c>
      <c r="N1361" s="1">
        <f t="shared" si="1029"/>
        <v>1.3545999999999609</v>
      </c>
      <c r="O1361" s="1">
        <f t="shared" si="1030"/>
        <v>5.3799723367559615E-2</v>
      </c>
      <c r="P1361" s="1">
        <f t="shared" si="1031"/>
        <v>1.0972761792843748</v>
      </c>
      <c r="Q1361" s="1">
        <f t="shared" si="1032"/>
        <v>1.097107384260031</v>
      </c>
      <c r="R1361" s="1">
        <f t="shared" si="1033"/>
        <v>1.0971013773977207</v>
      </c>
      <c r="S1361" s="1">
        <f t="shared" si="1034"/>
        <v>1.0971011634560577</v>
      </c>
      <c r="T1361" s="1">
        <f t="shared" si="1035"/>
        <v>0.97755676974945194</v>
      </c>
      <c r="U1361" s="1">
        <f t="shared" si="1036"/>
        <v>1.887643742245334</v>
      </c>
      <c r="V1361" s="2">
        <f t="shared" si="1065"/>
        <v>26.754832620021798</v>
      </c>
      <c r="W1361" s="1">
        <f>VLOOKUP(V1361,Graph!$D$3:$M$50,col)</f>
        <v>6.1999999999999998E-3</v>
      </c>
      <c r="X1361" s="1">
        <f>VLOOKUP(V1361,Graph!$D$3:$M$50,col+1)</f>
        <v>5.0000000000000001E-3</v>
      </c>
      <c r="Y1361" s="1">
        <f t="shared" si="1037"/>
        <v>5.4000000000000003E-3</v>
      </c>
      <c r="Z1361" s="1">
        <f t="shared" si="1066"/>
        <v>0.64011666666666656</v>
      </c>
      <c r="AA1361" s="2">
        <f t="shared" si="1038"/>
        <v>1.3545999999999609</v>
      </c>
      <c r="AB1361" s="1">
        <f t="shared" si="1039"/>
        <v>5.3799723367559615E-2</v>
      </c>
      <c r="AC1361" s="1">
        <f t="shared" si="1040"/>
        <v>1.0971011558360426</v>
      </c>
      <c r="AD1361" s="1">
        <f t="shared" si="1041"/>
        <v>1.0971011555646382</v>
      </c>
      <c r="AE1361" s="1">
        <f t="shared" si="1042"/>
        <v>1.0971011555549715</v>
      </c>
      <c r="AF1361" s="1">
        <f t="shared" si="1043"/>
        <v>1.0971011555546271</v>
      </c>
      <c r="AG1361" s="1">
        <f t="shared" si="1044"/>
        <v>0.97755676974945194</v>
      </c>
      <c r="AH1361" s="1">
        <f t="shared" si="1045"/>
        <v>1.887643728650338</v>
      </c>
      <c r="AI1361" s="2">
        <f t="shared" si="1067"/>
        <v>26.754832555791488</v>
      </c>
      <c r="AJ1361" s="1">
        <f>VLOOKUP(AI1361,Graph!$D$3:$M$50,col)</f>
        <v>6.1999999999999998E-3</v>
      </c>
      <c r="AK1361" s="1">
        <f>VLOOKUP(AI1361,Graph!$D$3:$M$50,col+1)</f>
        <v>5.0000000000000001E-3</v>
      </c>
      <c r="AL1361" s="1">
        <f t="shared" si="1046"/>
        <v>5.4000000000000003E-3</v>
      </c>
      <c r="AM1361" s="1">
        <f t="shared" si="1068"/>
        <v>0.64011666666666656</v>
      </c>
      <c r="AN1361" s="2">
        <f t="shared" si="1047"/>
        <v>1.3545999999999609</v>
      </c>
      <c r="AO1361" s="1">
        <f t="shared" si="1048"/>
        <v>5.3799723367559615E-2</v>
      </c>
      <c r="AP1361" s="1">
        <f t="shared" si="1049"/>
        <v>1.0971011555546148</v>
      </c>
      <c r="AQ1361" s="1">
        <f t="shared" si="1050"/>
        <v>1.0971011555546142</v>
      </c>
      <c r="AR1361" s="1">
        <f t="shared" si="1051"/>
        <v>1.0971011555546142</v>
      </c>
      <c r="AS1361" s="1">
        <f t="shared" si="1052"/>
        <v>1.0971011555546142</v>
      </c>
      <c r="AT1361" s="1">
        <f t="shared" si="1053"/>
        <v>0.97755676974945194</v>
      </c>
      <c r="AU1361" s="1">
        <f t="shared" si="1054"/>
        <v>1.8876437286503158</v>
      </c>
      <c r="AV1361" s="2">
        <f t="shared" si="1055"/>
        <v>1360</v>
      </c>
      <c r="AW1361" s="1">
        <f t="shared" si="1056"/>
        <v>1887.6437286503158</v>
      </c>
      <c r="AX1361" s="1">
        <f t="shared" si="1057"/>
        <v>0.97755676974945194</v>
      </c>
      <c r="AY1361" s="1">
        <f t="shared" si="1058"/>
        <v>1.0971011555546142</v>
      </c>
      <c r="AZ1361" s="1">
        <f t="shared" si="1059"/>
        <v>5.4000000000000003E-3</v>
      </c>
      <c r="BA1361" s="1">
        <f t="shared" si="1060"/>
        <v>26.754832555791488</v>
      </c>
    </row>
    <row r="1362" spans="1:53">
      <c r="A1362" s="2">
        <f t="shared" si="1025"/>
        <v>1.3609999999999609</v>
      </c>
      <c r="B1362" s="1">
        <f t="shared" si="1062"/>
        <v>1.4399334999999596</v>
      </c>
      <c r="C1362" s="1">
        <f t="shared" si="1026"/>
        <v>5.6076175948729302E-2</v>
      </c>
      <c r="D1362" s="1">
        <f t="shared" si="1063"/>
        <v>1.1020566482278424</v>
      </c>
      <c r="E1362" s="1">
        <f t="shared" si="1069"/>
        <v>1.1021348481907012</v>
      </c>
      <c r="F1362" s="1">
        <f t="shared" si="1069"/>
        <v>1.1021377934262151</v>
      </c>
      <c r="G1362" s="1">
        <f t="shared" si="1069"/>
        <v>1.1021379043119659</v>
      </c>
      <c r="H1362" s="1">
        <f t="shared" si="1027"/>
        <v>1.9419861730708552</v>
      </c>
      <c r="I1362" s="1">
        <f t="shared" si="1064"/>
        <v>27.009151355231467</v>
      </c>
      <c r="J1362" s="1">
        <f>VLOOKUP($I1362,Graph!$D$3:$M$50,col)</f>
        <v>6.1999999999999998E-3</v>
      </c>
      <c r="K1362" s="1">
        <f>VLOOKUP($I1362,Graph!$D$3:$M$50,col+1)</f>
        <v>5.0000000000000001E-3</v>
      </c>
      <c r="L1362" s="1">
        <f t="shared" si="1028"/>
        <v>5.4000000000000003E-3</v>
      </c>
      <c r="M1362" s="1">
        <f t="shared" si="1023"/>
        <v>0.64011666666666656</v>
      </c>
      <c r="N1362" s="1">
        <f t="shared" si="1029"/>
        <v>1.3555999999999608</v>
      </c>
      <c r="O1362" s="1">
        <f t="shared" si="1030"/>
        <v>5.3801297098653049E-2</v>
      </c>
      <c r="P1362" s="1">
        <f t="shared" si="1031"/>
        <v>1.0972796173884281</v>
      </c>
      <c r="Q1362" s="1">
        <f t="shared" si="1032"/>
        <v>1.0971108328415611</v>
      </c>
      <c r="R1362" s="1">
        <f t="shared" si="1033"/>
        <v>1.0971048261181247</v>
      </c>
      <c r="S1362" s="1">
        <f t="shared" si="1034"/>
        <v>1.0971046121730914</v>
      </c>
      <c r="T1362" s="1">
        <f t="shared" si="1035"/>
        <v>0.97756106469960735</v>
      </c>
      <c r="U1362" s="1">
        <f t="shared" si="1036"/>
        <v>1.8897403278831786</v>
      </c>
      <c r="V1362" s="2">
        <f t="shared" si="1065"/>
        <v>26.764734390108913</v>
      </c>
      <c r="W1362" s="1">
        <f>VLOOKUP(V1362,Graph!$D$3:$M$50,col)</f>
        <v>6.1999999999999998E-3</v>
      </c>
      <c r="X1362" s="1">
        <f>VLOOKUP(V1362,Graph!$D$3:$M$50,col+1)</f>
        <v>5.0000000000000001E-3</v>
      </c>
      <c r="Y1362" s="1">
        <f t="shared" si="1037"/>
        <v>5.4000000000000003E-3</v>
      </c>
      <c r="Z1362" s="1">
        <f t="shared" si="1066"/>
        <v>0.64011666666666656</v>
      </c>
      <c r="AA1362" s="2">
        <f t="shared" si="1038"/>
        <v>1.3555999999999608</v>
      </c>
      <c r="AB1362" s="1">
        <f t="shared" si="1039"/>
        <v>5.3801297098653049E-2</v>
      </c>
      <c r="AC1362" s="1">
        <f t="shared" si="1040"/>
        <v>1.0971046045526598</v>
      </c>
      <c r="AD1362" s="1">
        <f t="shared" si="1041"/>
        <v>1.0971046042812302</v>
      </c>
      <c r="AE1362" s="1">
        <f t="shared" si="1042"/>
        <v>1.0971046042715622</v>
      </c>
      <c r="AF1362" s="1">
        <f t="shared" si="1043"/>
        <v>1.0971046042712176</v>
      </c>
      <c r="AG1362" s="1">
        <f t="shared" si="1044"/>
        <v>0.97756106469960735</v>
      </c>
      <c r="AH1362" s="1">
        <f t="shared" si="1045"/>
        <v>1.8897403142723619</v>
      </c>
      <c r="AI1362" s="2">
        <f t="shared" si="1067"/>
        <v>26.764734325851425</v>
      </c>
      <c r="AJ1362" s="1">
        <f>VLOOKUP(AI1362,Graph!$D$3:$M$50,col)</f>
        <v>6.1999999999999998E-3</v>
      </c>
      <c r="AK1362" s="1">
        <f>VLOOKUP(AI1362,Graph!$D$3:$M$50,col+1)</f>
        <v>5.0000000000000001E-3</v>
      </c>
      <c r="AL1362" s="1">
        <f t="shared" si="1046"/>
        <v>5.4000000000000003E-3</v>
      </c>
      <c r="AM1362" s="1">
        <f t="shared" si="1068"/>
        <v>0.64011666666666656</v>
      </c>
      <c r="AN1362" s="2">
        <f t="shared" si="1047"/>
        <v>1.3555999999999608</v>
      </c>
      <c r="AO1362" s="1">
        <f t="shared" si="1048"/>
        <v>5.3801297098653049E-2</v>
      </c>
      <c r="AP1362" s="1">
        <f t="shared" si="1049"/>
        <v>1.0971046042712056</v>
      </c>
      <c r="AQ1362" s="1">
        <f t="shared" si="1050"/>
        <v>1.0971046042712052</v>
      </c>
      <c r="AR1362" s="1">
        <f t="shared" si="1051"/>
        <v>1.0971046042712049</v>
      </c>
      <c r="AS1362" s="1">
        <f t="shared" si="1052"/>
        <v>1.0971046042712054</v>
      </c>
      <c r="AT1362" s="1">
        <f t="shared" si="1053"/>
        <v>0.97756106469960735</v>
      </c>
      <c r="AU1362" s="1">
        <f t="shared" si="1054"/>
        <v>1.889740314272341</v>
      </c>
      <c r="AV1362" s="2">
        <f t="shared" si="1055"/>
        <v>1361</v>
      </c>
      <c r="AW1362" s="1">
        <f t="shared" si="1056"/>
        <v>1889.740314272341</v>
      </c>
      <c r="AX1362" s="1">
        <f t="shared" si="1057"/>
        <v>0.97756106469960735</v>
      </c>
      <c r="AY1362" s="1">
        <f t="shared" si="1058"/>
        <v>1.0971046042712054</v>
      </c>
      <c r="AZ1362" s="1">
        <f t="shared" si="1059"/>
        <v>5.4000000000000003E-3</v>
      </c>
      <c r="BA1362" s="1">
        <f t="shared" si="1060"/>
        <v>26.764734325851425</v>
      </c>
    </row>
    <row r="1363" spans="1:53">
      <c r="A1363" s="2">
        <f t="shared" si="1025"/>
        <v>1.3619999999999608</v>
      </c>
      <c r="B1363" s="1">
        <f t="shared" si="1062"/>
        <v>1.4409746666666261</v>
      </c>
      <c r="C1363" s="1">
        <f t="shared" si="1026"/>
        <v>5.6077485852484295E-2</v>
      </c>
      <c r="D1363" s="1">
        <f t="shared" si="1063"/>
        <v>1.1020594596640589</v>
      </c>
      <c r="E1363" s="1">
        <f t="shared" si="1069"/>
        <v>1.1021377700249146</v>
      </c>
      <c r="F1363" s="1">
        <f t="shared" si="1069"/>
        <v>1.102140719512757</v>
      </c>
      <c r="G1363" s="1">
        <f t="shared" si="1069"/>
        <v>1.1021408305621039</v>
      </c>
      <c r="H1363" s="1">
        <f t="shared" si="1027"/>
        <v>1.9441320507104387</v>
      </c>
      <c r="I1363" s="1">
        <f t="shared" si="1064"/>
        <v>27.019095984779597</v>
      </c>
      <c r="J1363" s="1">
        <f>VLOOKUP($I1363,Graph!$D$3:$M$50,col)</f>
        <v>6.1999999999999998E-3</v>
      </c>
      <c r="K1363" s="1">
        <f>VLOOKUP($I1363,Graph!$D$3:$M$50,col+1)</f>
        <v>5.0000000000000001E-3</v>
      </c>
      <c r="L1363" s="1">
        <f t="shared" si="1028"/>
        <v>5.4000000000000003E-3</v>
      </c>
      <c r="M1363" s="1">
        <f t="shared" si="1023"/>
        <v>0.64011666666666656</v>
      </c>
      <c r="N1363" s="1">
        <f t="shared" si="1029"/>
        <v>1.3565999999999607</v>
      </c>
      <c r="O1363" s="1">
        <f t="shared" si="1030"/>
        <v>5.3802868578535536E-2</v>
      </c>
      <c r="P1363" s="1">
        <f t="shared" si="1031"/>
        <v>1.097283050617522</v>
      </c>
      <c r="Q1363" s="1">
        <f t="shared" si="1032"/>
        <v>1.0971142765351509</v>
      </c>
      <c r="R1363" s="1">
        <f t="shared" si="1033"/>
        <v>1.0971082699504853</v>
      </c>
      <c r="S1363" s="1">
        <f t="shared" si="1034"/>
        <v>1.0971080560020905</v>
      </c>
      <c r="T1363" s="1">
        <f t="shared" si="1035"/>
        <v>0.97756535334921046</v>
      </c>
      <c r="U1363" s="1">
        <f t="shared" si="1036"/>
        <v>1.8918376894974764</v>
      </c>
      <c r="V1363" s="2">
        <f t="shared" si="1065"/>
        <v>26.774632499900417</v>
      </c>
      <c r="W1363" s="1">
        <f>VLOOKUP(V1363,Graph!$D$3:$M$50,col)</f>
        <v>6.1999999999999998E-3</v>
      </c>
      <c r="X1363" s="1">
        <f>VLOOKUP(V1363,Graph!$D$3:$M$50,col+1)</f>
        <v>5.0000000000000001E-3</v>
      </c>
      <c r="Y1363" s="1">
        <f t="shared" si="1037"/>
        <v>5.4000000000000003E-3</v>
      </c>
      <c r="Z1363" s="1">
        <f t="shared" si="1066"/>
        <v>0.64011666666666656</v>
      </c>
      <c r="AA1363" s="2">
        <f t="shared" si="1038"/>
        <v>1.3565999999999607</v>
      </c>
      <c r="AB1363" s="1">
        <f t="shared" si="1039"/>
        <v>5.3802868578535536E-2</v>
      </c>
      <c r="AC1363" s="1">
        <f t="shared" si="1040"/>
        <v>1.0971080483812434</v>
      </c>
      <c r="AD1363" s="1">
        <f t="shared" si="1041"/>
        <v>1.0971080481097883</v>
      </c>
      <c r="AE1363" s="1">
        <f t="shared" si="1042"/>
        <v>1.0971080481001187</v>
      </c>
      <c r="AF1363" s="1">
        <f t="shared" si="1043"/>
        <v>1.0971080480997744</v>
      </c>
      <c r="AG1363" s="1">
        <f t="shared" si="1044"/>
        <v>0.97756535334921046</v>
      </c>
      <c r="AH1363" s="1">
        <f t="shared" si="1045"/>
        <v>1.891837675870834</v>
      </c>
      <c r="AI1363" s="2">
        <f t="shared" si="1067"/>
        <v>26.774632435615771</v>
      </c>
      <c r="AJ1363" s="1">
        <f>VLOOKUP(AI1363,Graph!$D$3:$M$50,col)</f>
        <v>6.1999999999999998E-3</v>
      </c>
      <c r="AK1363" s="1">
        <f>VLOOKUP(AI1363,Graph!$D$3:$M$50,col+1)</f>
        <v>5.0000000000000001E-3</v>
      </c>
      <c r="AL1363" s="1">
        <f t="shared" si="1046"/>
        <v>5.4000000000000003E-3</v>
      </c>
      <c r="AM1363" s="1">
        <f t="shared" si="1068"/>
        <v>0.64011666666666656</v>
      </c>
      <c r="AN1363" s="2">
        <f t="shared" si="1047"/>
        <v>1.3565999999999607</v>
      </c>
      <c r="AO1363" s="1">
        <f t="shared" si="1048"/>
        <v>5.3802868578535536E-2</v>
      </c>
      <c r="AP1363" s="1">
        <f t="shared" si="1049"/>
        <v>1.0971080480997621</v>
      </c>
      <c r="AQ1363" s="1">
        <f t="shared" si="1050"/>
        <v>1.0971080480997621</v>
      </c>
      <c r="AR1363" s="1">
        <f t="shared" si="1051"/>
        <v>1.0971080480997621</v>
      </c>
      <c r="AS1363" s="1">
        <f t="shared" si="1052"/>
        <v>1.0971080480997621</v>
      </c>
      <c r="AT1363" s="1">
        <f t="shared" si="1053"/>
        <v>0.97756535334921046</v>
      </c>
      <c r="AU1363" s="1">
        <f t="shared" si="1054"/>
        <v>1.8918376758708129</v>
      </c>
      <c r="AV1363" s="2">
        <f t="shared" si="1055"/>
        <v>1362</v>
      </c>
      <c r="AW1363" s="1">
        <f t="shared" si="1056"/>
        <v>1891.837675870813</v>
      </c>
      <c r="AX1363" s="1">
        <f t="shared" si="1057"/>
        <v>0.97756535334921046</v>
      </c>
      <c r="AY1363" s="1">
        <f t="shared" si="1058"/>
        <v>1.0971080480997621</v>
      </c>
      <c r="AZ1363" s="1">
        <f t="shared" si="1059"/>
        <v>5.4000000000000003E-3</v>
      </c>
      <c r="BA1363" s="1">
        <f t="shared" si="1060"/>
        <v>26.774632435615771</v>
      </c>
    </row>
    <row r="1364" spans="1:53">
      <c r="A1364" s="2">
        <f t="shared" si="1025"/>
        <v>1.3629999999999607</v>
      </c>
      <c r="B1364" s="1">
        <f t="shared" si="1062"/>
        <v>1.4420158333332926</v>
      </c>
      <c r="C1364" s="1">
        <f t="shared" si="1026"/>
        <v>5.6078793879947471E-2</v>
      </c>
      <c r="D1364" s="1">
        <f t="shared" si="1063"/>
        <v>1.1020622670946749</v>
      </c>
      <c r="E1364" s="1">
        <f t="shared" si="1069"/>
        <v>1.1021406877058002</v>
      </c>
      <c r="F1364" s="1">
        <f t="shared" si="1069"/>
        <v>1.1021436414405397</v>
      </c>
      <c r="G1364" s="1">
        <f t="shared" si="1069"/>
        <v>1.1021437526532831</v>
      </c>
      <c r="H1364" s="1">
        <f t="shared" si="1027"/>
        <v>1.9462787183938806</v>
      </c>
      <c r="I1364" s="1">
        <f t="shared" si="1064"/>
        <v>27.029036956542235</v>
      </c>
      <c r="J1364" s="1">
        <f>VLOOKUP($I1364,Graph!$D$3:$M$50,col)</f>
        <v>6.1999999999999998E-3</v>
      </c>
      <c r="K1364" s="1">
        <f>VLOOKUP($I1364,Graph!$D$3:$M$50,col+1)</f>
        <v>5.0000000000000001E-3</v>
      </c>
      <c r="L1364" s="1">
        <f t="shared" si="1028"/>
        <v>5.4000000000000003E-3</v>
      </c>
      <c r="M1364" s="1">
        <f t="shared" si="1023"/>
        <v>0.64011666666666656</v>
      </c>
      <c r="N1364" s="1">
        <f t="shared" si="1029"/>
        <v>1.3575999999999606</v>
      </c>
      <c r="O1364" s="1">
        <f t="shared" si="1030"/>
        <v>5.3804437812033624E-2</v>
      </c>
      <c r="P1364" s="1">
        <f t="shared" si="1031"/>
        <v>1.0972864789820156</v>
      </c>
      <c r="Q1364" s="1">
        <f t="shared" si="1032"/>
        <v>1.0971177153511837</v>
      </c>
      <c r="R1364" s="1">
        <f t="shared" si="1033"/>
        <v>1.0971117089051865</v>
      </c>
      <c r="S1364" s="1">
        <f t="shared" si="1034"/>
        <v>1.0971114949534386</v>
      </c>
      <c r="T1364" s="1">
        <f t="shared" si="1035"/>
        <v>0.97756963571211553</v>
      </c>
      <c r="U1364" s="1">
        <f t="shared" si="1036"/>
        <v>1.8939358268011461</v>
      </c>
      <c r="V1364" s="2">
        <f t="shared" si="1065"/>
        <v>26.784526953450932</v>
      </c>
      <c r="W1364" s="1">
        <f>VLOOKUP(V1364,Graph!$D$3:$M$50,col)</f>
        <v>6.1999999999999998E-3</v>
      </c>
      <c r="X1364" s="1">
        <f>VLOOKUP(V1364,Graph!$D$3:$M$50,col+1)</f>
        <v>5.0000000000000001E-3</v>
      </c>
      <c r="Y1364" s="1">
        <f t="shared" si="1037"/>
        <v>5.4000000000000003E-3</v>
      </c>
      <c r="Z1364" s="1">
        <f t="shared" si="1066"/>
        <v>0.64011666666666656</v>
      </c>
      <c r="AA1364" s="2">
        <f t="shared" si="1038"/>
        <v>1.3575999999999606</v>
      </c>
      <c r="AB1364" s="1">
        <f t="shared" si="1039"/>
        <v>5.3804437812033624E-2</v>
      </c>
      <c r="AC1364" s="1">
        <f t="shared" si="1040"/>
        <v>1.0971114873321766</v>
      </c>
      <c r="AD1364" s="1">
        <f t="shared" si="1041"/>
        <v>1.0971114870606962</v>
      </c>
      <c r="AE1364" s="1">
        <f t="shared" si="1042"/>
        <v>1.0971114870510255</v>
      </c>
      <c r="AF1364" s="1">
        <f t="shared" si="1043"/>
        <v>1.0971114870506813</v>
      </c>
      <c r="AG1364" s="1">
        <f t="shared" si="1044"/>
        <v>0.97756963571211553</v>
      </c>
      <c r="AH1364" s="1">
        <f t="shared" si="1045"/>
        <v>1.8939358131586723</v>
      </c>
      <c r="AI1364" s="2">
        <f t="shared" si="1067"/>
        <v>26.784526889139141</v>
      </c>
      <c r="AJ1364" s="1">
        <f>VLOOKUP(AI1364,Graph!$D$3:$M$50,col)</f>
        <v>6.1999999999999998E-3</v>
      </c>
      <c r="AK1364" s="1">
        <f>VLOOKUP(AI1364,Graph!$D$3:$M$50,col+1)</f>
        <v>5.0000000000000001E-3</v>
      </c>
      <c r="AL1364" s="1">
        <f t="shared" si="1046"/>
        <v>5.4000000000000003E-3</v>
      </c>
      <c r="AM1364" s="1">
        <f t="shared" si="1068"/>
        <v>0.64011666666666656</v>
      </c>
      <c r="AN1364" s="2">
        <f t="shared" si="1047"/>
        <v>1.3575999999999606</v>
      </c>
      <c r="AO1364" s="1">
        <f t="shared" si="1048"/>
        <v>5.3804437812033624E-2</v>
      </c>
      <c r="AP1364" s="1">
        <f t="shared" si="1049"/>
        <v>1.0971114870506691</v>
      </c>
      <c r="AQ1364" s="1">
        <f t="shared" si="1050"/>
        <v>1.0971114870506684</v>
      </c>
      <c r="AR1364" s="1">
        <f t="shared" si="1051"/>
        <v>1.0971114870506686</v>
      </c>
      <c r="AS1364" s="1">
        <f t="shared" si="1052"/>
        <v>1.0971114870506682</v>
      </c>
      <c r="AT1364" s="1">
        <f t="shared" si="1053"/>
        <v>0.97756963571211553</v>
      </c>
      <c r="AU1364" s="1">
        <f t="shared" si="1054"/>
        <v>1.8939358131586497</v>
      </c>
      <c r="AV1364" s="2">
        <f t="shared" si="1055"/>
        <v>1363</v>
      </c>
      <c r="AW1364" s="1">
        <f t="shared" si="1056"/>
        <v>1893.9358131586496</v>
      </c>
      <c r="AX1364" s="1">
        <f t="shared" si="1057"/>
        <v>0.97756963571211553</v>
      </c>
      <c r="AY1364" s="1">
        <f t="shared" si="1058"/>
        <v>1.0971114870506682</v>
      </c>
      <c r="AZ1364" s="1">
        <f t="shared" si="1059"/>
        <v>5.4000000000000003E-3</v>
      </c>
      <c r="BA1364" s="1">
        <f t="shared" si="1060"/>
        <v>26.784526889139141</v>
      </c>
    </row>
    <row r="1365" spans="1:53">
      <c r="A1365" s="2">
        <f t="shared" si="1025"/>
        <v>1.3639999999999606</v>
      </c>
      <c r="B1365" s="1">
        <f t="shared" si="1062"/>
        <v>1.4430569999999592</v>
      </c>
      <c r="C1365" s="1">
        <f t="shared" si="1026"/>
        <v>5.608010003514706E-2</v>
      </c>
      <c r="D1365" s="1">
        <f t="shared" si="1063"/>
        <v>1.1020650705282453</v>
      </c>
      <c r="E1365" s="1">
        <f t="shared" si="1069"/>
        <v>1.1021436012422068</v>
      </c>
      <c r="F1365" s="1">
        <f t="shared" si="1069"/>
        <v>1.1021465592184216</v>
      </c>
      <c r="G1365" s="1">
        <f t="shared" si="1069"/>
        <v>1.1021466705943632</v>
      </c>
      <c r="H1365" s="1">
        <f t="shared" si="1027"/>
        <v>1.9484261758304564</v>
      </c>
      <c r="I1365" s="1">
        <f t="shared" si="1064"/>
        <v>27.038974274551478</v>
      </c>
      <c r="J1365" s="1">
        <f>VLOOKUP($I1365,Graph!$D$3:$M$50,col)</f>
        <v>6.1999999999999998E-3</v>
      </c>
      <c r="K1365" s="1">
        <f>VLOOKUP($I1365,Graph!$D$3:$M$50,col+1)</f>
        <v>5.0000000000000001E-3</v>
      </c>
      <c r="L1365" s="1">
        <f t="shared" si="1028"/>
        <v>5.4000000000000003E-3</v>
      </c>
      <c r="M1365" s="1">
        <f t="shared" ref="M1365:M1428" si="1070">b-2*L1365*L</f>
        <v>0.64011666666666656</v>
      </c>
      <c r="N1365" s="1">
        <f t="shared" si="1029"/>
        <v>1.3585999999999605</v>
      </c>
      <c r="O1365" s="1">
        <f t="shared" si="1030"/>
        <v>5.380600480396007E-2</v>
      </c>
      <c r="P1365" s="1">
        <f t="shared" si="1031"/>
        <v>1.0972899024922407</v>
      </c>
      <c r="Q1365" s="1">
        <f t="shared" si="1032"/>
        <v>1.0971211493000146</v>
      </c>
      <c r="R1365" s="1">
        <f t="shared" si="1033"/>
        <v>1.0971151429925829</v>
      </c>
      <c r="S1365" s="1">
        <f t="shared" si="1034"/>
        <v>1.0971149290374898</v>
      </c>
      <c r="T1365" s="1">
        <f t="shared" si="1035"/>
        <v>0.97757391180213526</v>
      </c>
      <c r="U1365" s="1">
        <f t="shared" si="1036"/>
        <v>1.8960347395074233</v>
      </c>
      <c r="V1365" s="2">
        <f t="shared" si="1065"/>
        <v>26.794417754807576</v>
      </c>
      <c r="W1365" s="1">
        <f>VLOOKUP(V1365,Graph!$D$3:$M$50,col)</f>
        <v>6.1999999999999998E-3</v>
      </c>
      <c r="X1365" s="1">
        <f>VLOOKUP(V1365,Graph!$D$3:$M$50,col+1)</f>
        <v>5.0000000000000001E-3</v>
      </c>
      <c r="Y1365" s="1">
        <f t="shared" si="1037"/>
        <v>5.4000000000000003E-3</v>
      </c>
      <c r="Z1365" s="1">
        <f t="shared" si="1066"/>
        <v>0.64011666666666656</v>
      </c>
      <c r="AA1365" s="2">
        <f t="shared" si="1038"/>
        <v>1.3585999999999605</v>
      </c>
      <c r="AB1365" s="1">
        <f t="shared" si="1039"/>
        <v>5.380600480396007E-2</v>
      </c>
      <c r="AC1365" s="1">
        <f t="shared" si="1040"/>
        <v>1.0971149214158138</v>
      </c>
      <c r="AD1365" s="1">
        <f t="shared" si="1041"/>
        <v>1.0971149211443081</v>
      </c>
      <c r="AE1365" s="1">
        <f t="shared" si="1042"/>
        <v>1.0971149211346363</v>
      </c>
      <c r="AF1365" s="1">
        <f t="shared" si="1043"/>
        <v>1.0971149211342917</v>
      </c>
      <c r="AG1365" s="1">
        <f t="shared" si="1044"/>
        <v>0.97757391180213526</v>
      </c>
      <c r="AH1365" s="1">
        <f t="shared" si="1045"/>
        <v>1.896034725849111</v>
      </c>
      <c r="AI1365" s="2">
        <f t="shared" si="1067"/>
        <v>26.794417690468649</v>
      </c>
      <c r="AJ1365" s="1">
        <f>VLOOKUP(AI1365,Graph!$D$3:$M$50,col)</f>
        <v>6.1999999999999998E-3</v>
      </c>
      <c r="AK1365" s="1">
        <f>VLOOKUP(AI1365,Graph!$D$3:$M$50,col+1)</f>
        <v>5.0000000000000001E-3</v>
      </c>
      <c r="AL1365" s="1">
        <f t="shared" si="1046"/>
        <v>5.4000000000000003E-3</v>
      </c>
      <c r="AM1365" s="1">
        <f t="shared" si="1068"/>
        <v>0.64011666666666656</v>
      </c>
      <c r="AN1365" s="2">
        <f t="shared" si="1047"/>
        <v>1.3585999999999605</v>
      </c>
      <c r="AO1365" s="1">
        <f t="shared" si="1048"/>
        <v>5.380600480396007E-2</v>
      </c>
      <c r="AP1365" s="1">
        <f t="shared" si="1049"/>
        <v>1.0971149211342797</v>
      </c>
      <c r="AQ1365" s="1">
        <f t="shared" si="1050"/>
        <v>1.0971149211342792</v>
      </c>
      <c r="AR1365" s="1">
        <f t="shared" si="1051"/>
        <v>1.097114921134279</v>
      </c>
      <c r="AS1365" s="1">
        <f t="shared" si="1052"/>
        <v>1.0971149211342792</v>
      </c>
      <c r="AT1365" s="1">
        <f t="shared" si="1053"/>
        <v>0.97757391180213526</v>
      </c>
      <c r="AU1365" s="1">
        <f t="shared" si="1054"/>
        <v>1.8960347258490895</v>
      </c>
      <c r="AV1365" s="2">
        <f t="shared" si="1055"/>
        <v>1364</v>
      </c>
      <c r="AW1365" s="1">
        <f t="shared" si="1056"/>
        <v>1896.0347258490895</v>
      </c>
      <c r="AX1365" s="1">
        <f t="shared" si="1057"/>
        <v>0.97757391180213526</v>
      </c>
      <c r="AY1365" s="1">
        <f t="shared" si="1058"/>
        <v>1.0971149211342792</v>
      </c>
      <c r="AZ1365" s="1">
        <f t="shared" si="1059"/>
        <v>5.4000000000000003E-3</v>
      </c>
      <c r="BA1365" s="1">
        <f t="shared" si="1060"/>
        <v>26.794417690468649</v>
      </c>
    </row>
    <row r="1366" spans="1:53">
      <c r="A1366" s="2">
        <f t="shared" si="1025"/>
        <v>1.3649999999999605</v>
      </c>
      <c r="B1366" s="1">
        <f t="shared" si="1062"/>
        <v>1.4440981666666257</v>
      </c>
      <c r="C1366" s="1">
        <f t="shared" si="1026"/>
        <v>5.6081404322099758E-2</v>
      </c>
      <c r="D1366" s="1">
        <f t="shared" si="1063"/>
        <v>1.1020678699732989</v>
      </c>
      <c r="E1366" s="1">
        <f t="shared" si="1069"/>
        <v>1.1021465106429584</v>
      </c>
      <c r="F1366" s="1">
        <f t="shared" si="1069"/>
        <v>1.1021494728552383</v>
      </c>
      <c r="G1366" s="1">
        <f t="shared" si="1069"/>
        <v>1.1021495843941782</v>
      </c>
      <c r="H1366" s="1">
        <f t="shared" si="1027"/>
        <v>1.9505744227297612</v>
      </c>
      <c r="I1366" s="1">
        <f t="shared" si="1064"/>
        <v>27.048907942831978</v>
      </c>
      <c r="J1366" s="1">
        <f>VLOOKUP($I1366,Graph!$D$3:$M$50,col)</f>
        <v>6.1999999999999998E-3</v>
      </c>
      <c r="K1366" s="1">
        <f>VLOOKUP($I1366,Graph!$D$3:$M$50,col+1)</f>
        <v>5.0000000000000001E-3</v>
      </c>
      <c r="L1366" s="1">
        <f t="shared" si="1028"/>
        <v>5.4000000000000003E-3</v>
      </c>
      <c r="M1366" s="1">
        <f t="shared" si="1070"/>
        <v>0.64011666666666656</v>
      </c>
      <c r="N1366" s="1">
        <f t="shared" si="1029"/>
        <v>1.3595999999999604</v>
      </c>
      <c r="O1366" s="1">
        <f t="shared" si="1030"/>
        <v>5.3807569559113921E-2</v>
      </c>
      <c r="P1366" s="1">
        <f t="shared" si="1031"/>
        <v>1.0972933211584981</v>
      </c>
      <c r="Q1366" s="1">
        <f t="shared" si="1032"/>
        <v>1.0971245783919685</v>
      </c>
      <c r="R1366" s="1">
        <f t="shared" si="1033"/>
        <v>1.097118572222999</v>
      </c>
      <c r="S1366" s="1">
        <f t="shared" si="1034"/>
        <v>1.0971183582645698</v>
      </c>
      <c r="T1366" s="1">
        <f t="shared" si="1035"/>
        <v>0.97757818163304289</v>
      </c>
      <c r="U1366" s="1">
        <f t="shared" si="1036"/>
        <v>1.8981344273298633</v>
      </c>
      <c r="V1366" s="2">
        <f t="shared" si="1065"/>
        <v>26.804304908010014</v>
      </c>
      <c r="W1366" s="1">
        <f>VLOOKUP(V1366,Graph!$D$3:$M$50,col)</f>
        <v>6.1999999999999998E-3</v>
      </c>
      <c r="X1366" s="1">
        <f>VLOOKUP(V1366,Graph!$D$3:$M$50,col+1)</f>
        <v>5.0000000000000001E-3</v>
      </c>
      <c r="Y1366" s="1">
        <f t="shared" si="1037"/>
        <v>5.4000000000000003E-3</v>
      </c>
      <c r="Z1366" s="1">
        <f t="shared" si="1066"/>
        <v>0.64011666666666656</v>
      </c>
      <c r="AA1366" s="2">
        <f t="shared" si="1038"/>
        <v>1.3595999999999604</v>
      </c>
      <c r="AB1366" s="1">
        <f t="shared" si="1039"/>
        <v>5.3807569559113921E-2</v>
      </c>
      <c r="AC1366" s="1">
        <f t="shared" si="1040"/>
        <v>1.0971183506424804</v>
      </c>
      <c r="AD1366" s="1">
        <f t="shared" si="1041"/>
        <v>1.0971183503709496</v>
      </c>
      <c r="AE1366" s="1">
        <f t="shared" si="1042"/>
        <v>1.0971183503612767</v>
      </c>
      <c r="AF1366" s="1">
        <f t="shared" si="1043"/>
        <v>1.0971183503609319</v>
      </c>
      <c r="AG1366" s="1">
        <f t="shared" si="1044"/>
        <v>0.97757818163304289</v>
      </c>
      <c r="AH1366" s="1">
        <f t="shared" si="1045"/>
        <v>1.8981344136557072</v>
      </c>
      <c r="AI1366" s="2">
        <f t="shared" si="1067"/>
        <v>26.804304843643965</v>
      </c>
      <c r="AJ1366" s="1">
        <f>VLOOKUP(AI1366,Graph!$D$3:$M$50,col)</f>
        <v>6.1999999999999998E-3</v>
      </c>
      <c r="AK1366" s="1">
        <f>VLOOKUP(AI1366,Graph!$D$3:$M$50,col+1)</f>
        <v>5.0000000000000001E-3</v>
      </c>
      <c r="AL1366" s="1">
        <f t="shared" si="1046"/>
        <v>5.4000000000000003E-3</v>
      </c>
      <c r="AM1366" s="1">
        <f t="shared" si="1068"/>
        <v>0.64011666666666656</v>
      </c>
      <c r="AN1366" s="2">
        <f t="shared" si="1047"/>
        <v>1.3595999999999604</v>
      </c>
      <c r="AO1366" s="1">
        <f t="shared" si="1048"/>
        <v>5.3807569559113921E-2</v>
      </c>
      <c r="AP1366" s="1">
        <f t="shared" si="1049"/>
        <v>1.0971183503609194</v>
      </c>
      <c r="AQ1366" s="1">
        <f t="shared" si="1050"/>
        <v>1.0971183503609192</v>
      </c>
      <c r="AR1366" s="1">
        <f t="shared" si="1051"/>
        <v>1.0971183503609192</v>
      </c>
      <c r="AS1366" s="1">
        <f t="shared" si="1052"/>
        <v>1.0971183503609192</v>
      </c>
      <c r="AT1366" s="1">
        <f t="shared" si="1053"/>
        <v>0.97757818163304289</v>
      </c>
      <c r="AU1366" s="1">
        <f t="shared" si="1054"/>
        <v>1.8981344136556857</v>
      </c>
      <c r="AV1366" s="2">
        <f t="shared" si="1055"/>
        <v>1365</v>
      </c>
      <c r="AW1366" s="1">
        <f t="shared" si="1056"/>
        <v>1898.1344136556856</v>
      </c>
      <c r="AX1366" s="1">
        <f t="shared" si="1057"/>
        <v>0.97757818163304289</v>
      </c>
      <c r="AY1366" s="1">
        <f t="shared" si="1058"/>
        <v>1.0971183503609192</v>
      </c>
      <c r="AZ1366" s="1">
        <f t="shared" si="1059"/>
        <v>5.4000000000000003E-3</v>
      </c>
      <c r="BA1366" s="1">
        <f t="shared" si="1060"/>
        <v>26.804304843643965</v>
      </c>
    </row>
    <row r="1367" spans="1:53">
      <c r="A1367" s="2">
        <f t="shared" si="1025"/>
        <v>1.3659999999999604</v>
      </c>
      <c r="B1367" s="1">
        <f t="shared" si="1062"/>
        <v>1.4451393333332923</v>
      </c>
      <c r="C1367" s="1">
        <f t="shared" si="1026"/>
        <v>5.6082706744810785E-2</v>
      </c>
      <c r="D1367" s="1">
        <f t="shared" si="1063"/>
        <v>1.102070665438341</v>
      </c>
      <c r="E1367" s="1">
        <f t="shared" si="1069"/>
        <v>1.1021494159168541</v>
      </c>
      <c r="F1367" s="1">
        <f t="shared" si="1069"/>
        <v>1.1021523823597972</v>
      </c>
      <c r="G1367" s="1">
        <f t="shared" si="1069"/>
        <v>1.1021524940615381</v>
      </c>
      <c r="H1367" s="1">
        <f t="shared" si="1027"/>
        <v>1.9527234588017128</v>
      </c>
      <c r="I1367" s="1">
        <f t="shared" si="1064"/>
        <v>27.058837965401072</v>
      </c>
      <c r="J1367" s="1">
        <f>VLOOKUP($I1367,Graph!$D$3:$M$50,col)</f>
        <v>6.1999999999999998E-3</v>
      </c>
      <c r="K1367" s="1">
        <f>VLOOKUP($I1367,Graph!$D$3:$M$50,col+1)</f>
        <v>5.0000000000000001E-3</v>
      </c>
      <c r="L1367" s="1">
        <f t="shared" si="1028"/>
        <v>5.4000000000000003E-3</v>
      </c>
      <c r="M1367" s="1">
        <f t="shared" si="1070"/>
        <v>0.64011666666666656</v>
      </c>
      <c r="N1367" s="1">
        <f t="shared" si="1029"/>
        <v>1.3605999999999603</v>
      </c>
      <c r="O1367" s="1">
        <f t="shared" si="1030"/>
        <v>5.3809132082280532E-2</v>
      </c>
      <c r="P1367" s="1">
        <f t="shared" si="1031"/>
        <v>1.0972967349910614</v>
      </c>
      <c r="Q1367" s="1">
        <f t="shared" si="1032"/>
        <v>1.0971280026373411</v>
      </c>
      <c r="R1367" s="1">
        <f t="shared" si="1033"/>
        <v>1.097121996606732</v>
      </c>
      <c r="S1367" s="1">
        <f t="shared" si="1034"/>
        <v>1.0971217826449746</v>
      </c>
      <c r="T1367" s="1">
        <f t="shared" si="1035"/>
        <v>0.97758244521857052</v>
      </c>
      <c r="U1367" s="1">
        <f t="shared" si="1036"/>
        <v>1.9002348899823371</v>
      </c>
      <c r="V1367" s="2">
        <f t="shared" si="1065"/>
        <v>26.814188417090474</v>
      </c>
      <c r="W1367" s="1">
        <f>VLOOKUP(V1367,Graph!$D$3:$M$50,col)</f>
        <v>6.1999999999999998E-3</v>
      </c>
      <c r="X1367" s="1">
        <f>VLOOKUP(V1367,Graph!$D$3:$M$50,col+1)</f>
        <v>5.0000000000000001E-3</v>
      </c>
      <c r="Y1367" s="1">
        <f t="shared" si="1037"/>
        <v>5.4000000000000003E-3</v>
      </c>
      <c r="Z1367" s="1">
        <f t="shared" si="1066"/>
        <v>0.64011666666666656</v>
      </c>
      <c r="AA1367" s="2">
        <f t="shared" si="1038"/>
        <v>1.3605999999999603</v>
      </c>
      <c r="AB1367" s="1">
        <f t="shared" si="1039"/>
        <v>5.3809132082280532E-2</v>
      </c>
      <c r="AC1367" s="1">
        <f t="shared" si="1040"/>
        <v>1.0971217750224722</v>
      </c>
      <c r="AD1367" s="1">
        <f t="shared" si="1041"/>
        <v>1.0971217747509163</v>
      </c>
      <c r="AE1367" s="1">
        <f t="shared" si="1042"/>
        <v>1.0971217747412421</v>
      </c>
      <c r="AF1367" s="1">
        <f t="shared" si="1043"/>
        <v>1.0971217747408974</v>
      </c>
      <c r="AG1367" s="1">
        <f t="shared" si="1044"/>
        <v>0.97758244521857052</v>
      </c>
      <c r="AH1367" s="1">
        <f t="shared" si="1045"/>
        <v>1.9002348762923318</v>
      </c>
      <c r="AI1367" s="2">
        <f t="shared" si="1067"/>
        <v>26.814188352697315</v>
      </c>
      <c r="AJ1367" s="1">
        <f>VLOOKUP(AI1367,Graph!$D$3:$M$50,col)</f>
        <v>6.1999999999999998E-3</v>
      </c>
      <c r="AK1367" s="1">
        <f>VLOOKUP(AI1367,Graph!$D$3:$M$50,col+1)</f>
        <v>5.0000000000000001E-3</v>
      </c>
      <c r="AL1367" s="1">
        <f t="shared" si="1046"/>
        <v>5.4000000000000003E-3</v>
      </c>
      <c r="AM1367" s="1">
        <f t="shared" si="1068"/>
        <v>0.64011666666666656</v>
      </c>
      <c r="AN1367" s="2">
        <f t="shared" si="1047"/>
        <v>1.3605999999999603</v>
      </c>
      <c r="AO1367" s="1">
        <f t="shared" si="1048"/>
        <v>5.3809132082280532E-2</v>
      </c>
      <c r="AP1367" s="1">
        <f t="shared" si="1049"/>
        <v>1.097121774740885</v>
      </c>
      <c r="AQ1367" s="1">
        <f t="shared" si="1050"/>
        <v>1.0971217747408843</v>
      </c>
      <c r="AR1367" s="1">
        <f t="shared" si="1051"/>
        <v>1.0971217747408843</v>
      </c>
      <c r="AS1367" s="1">
        <f t="shared" si="1052"/>
        <v>1.0971217747408843</v>
      </c>
      <c r="AT1367" s="1">
        <f t="shared" si="1053"/>
        <v>0.97758244521857052</v>
      </c>
      <c r="AU1367" s="1">
        <f t="shared" si="1054"/>
        <v>1.9002348762923091</v>
      </c>
      <c r="AV1367" s="2">
        <f t="shared" si="1055"/>
        <v>1366</v>
      </c>
      <c r="AW1367" s="1">
        <f t="shared" si="1056"/>
        <v>1900.2348762923091</v>
      </c>
      <c r="AX1367" s="1">
        <f t="shared" si="1057"/>
        <v>0.97758244521857052</v>
      </c>
      <c r="AY1367" s="1">
        <f t="shared" si="1058"/>
        <v>1.0971217747408843</v>
      </c>
      <c r="AZ1367" s="1">
        <f t="shared" si="1059"/>
        <v>5.4000000000000003E-3</v>
      </c>
      <c r="BA1367" s="1">
        <f t="shared" si="1060"/>
        <v>26.814188352697315</v>
      </c>
    </row>
    <row r="1368" spans="1:53">
      <c r="A1368" s="2">
        <f t="shared" si="1025"/>
        <v>1.3669999999999602</v>
      </c>
      <c r="B1368" s="1">
        <f t="shared" si="1062"/>
        <v>1.4461804999999588</v>
      </c>
      <c r="C1368" s="1">
        <f t="shared" si="1026"/>
        <v>5.6084007307273885E-2</v>
      </c>
      <c r="D1368" s="1">
        <f t="shared" si="1063"/>
        <v>1.1020734569318529</v>
      </c>
      <c r="E1368" s="1">
        <f t="shared" si="1069"/>
        <v>1.1021523170726679</v>
      </c>
      <c r="F1368" s="1">
        <f t="shared" si="1069"/>
        <v>1.1021552877408838</v>
      </c>
      <c r="G1368" s="1">
        <f t="shared" si="1069"/>
        <v>1.1021553996052273</v>
      </c>
      <c r="H1368" s="1">
        <f t="shared" si="1027"/>
        <v>1.9548732837565463</v>
      </c>
      <c r="I1368" s="1">
        <f t="shared" si="1064"/>
        <v>27.068764346268676</v>
      </c>
      <c r="J1368" s="1">
        <f>VLOOKUP($I1368,Graph!$D$3:$M$50,col)</f>
        <v>6.1999999999999998E-3</v>
      </c>
      <c r="K1368" s="1">
        <f>VLOOKUP($I1368,Graph!$D$3:$M$50,col+1)</f>
        <v>5.0000000000000001E-3</v>
      </c>
      <c r="L1368" s="1">
        <f t="shared" si="1028"/>
        <v>5.4000000000000003E-3</v>
      </c>
      <c r="M1368" s="1">
        <f t="shared" si="1070"/>
        <v>0.64011666666666656</v>
      </c>
      <c r="N1368" s="1">
        <f t="shared" si="1029"/>
        <v>1.3615999999999602</v>
      </c>
      <c r="O1368" s="1">
        <f t="shared" si="1030"/>
        <v>5.3810692378231564E-2</v>
      </c>
      <c r="P1368" s="1">
        <f t="shared" si="1031"/>
        <v>1.0973001440001733</v>
      </c>
      <c r="Q1368" s="1">
        <f t="shared" si="1032"/>
        <v>1.0971314220463999</v>
      </c>
      <c r="R1368" s="1">
        <f t="shared" si="1033"/>
        <v>1.0971254161540482</v>
      </c>
      <c r="S1368" s="1">
        <f t="shared" si="1034"/>
        <v>1.0971252021889706</v>
      </c>
      <c r="T1368" s="1">
        <f t="shared" si="1035"/>
        <v>0.9775867025724112</v>
      </c>
      <c r="U1368" s="1">
        <f t="shared" si="1036"/>
        <v>1.9023361271790342</v>
      </c>
      <c r="V1368" s="2">
        <f t="shared" si="1065"/>
        <v>26.824068286073768</v>
      </c>
      <c r="W1368" s="1">
        <f>VLOOKUP(V1368,Graph!$D$3:$M$50,col)</f>
        <v>6.1999999999999998E-3</v>
      </c>
      <c r="X1368" s="1">
        <f>VLOOKUP(V1368,Graph!$D$3:$M$50,col+1)</f>
        <v>5.0000000000000001E-3</v>
      </c>
      <c r="Y1368" s="1">
        <f t="shared" si="1037"/>
        <v>5.4000000000000003E-3</v>
      </c>
      <c r="Z1368" s="1">
        <f t="shared" si="1066"/>
        <v>0.64011666666666656</v>
      </c>
      <c r="AA1368" s="2">
        <f t="shared" si="1038"/>
        <v>1.3615999999999602</v>
      </c>
      <c r="AB1368" s="1">
        <f t="shared" si="1039"/>
        <v>5.3810692378231564E-2</v>
      </c>
      <c r="AC1368" s="1">
        <f t="shared" si="1040"/>
        <v>1.0971251945660567</v>
      </c>
      <c r="AD1368" s="1">
        <f t="shared" si="1041"/>
        <v>1.0971251942944753</v>
      </c>
      <c r="AE1368" s="1">
        <f t="shared" si="1042"/>
        <v>1.0971251942847999</v>
      </c>
      <c r="AF1368" s="1">
        <f t="shared" si="1043"/>
        <v>1.0971251942844549</v>
      </c>
      <c r="AG1368" s="1">
        <f t="shared" si="1044"/>
        <v>0.9775867025724112</v>
      </c>
      <c r="AH1368" s="1">
        <f t="shared" si="1045"/>
        <v>1.9023361134731729</v>
      </c>
      <c r="AI1368" s="2">
        <f t="shared" si="1067"/>
        <v>26.824068221653508</v>
      </c>
      <c r="AJ1368" s="1">
        <f>VLOOKUP(AI1368,Graph!$D$3:$M$50,col)</f>
        <v>6.1999999999999998E-3</v>
      </c>
      <c r="AK1368" s="1">
        <f>VLOOKUP(AI1368,Graph!$D$3:$M$50,col+1)</f>
        <v>5.0000000000000001E-3</v>
      </c>
      <c r="AL1368" s="1">
        <f t="shared" si="1046"/>
        <v>5.4000000000000003E-3</v>
      </c>
      <c r="AM1368" s="1">
        <f t="shared" si="1068"/>
        <v>0.64011666666666656</v>
      </c>
      <c r="AN1368" s="2">
        <f t="shared" si="1047"/>
        <v>1.3615999999999602</v>
      </c>
      <c r="AO1368" s="1">
        <f t="shared" si="1048"/>
        <v>5.3810692378231564E-2</v>
      </c>
      <c r="AP1368" s="1">
        <f t="shared" si="1049"/>
        <v>1.0971251942844427</v>
      </c>
      <c r="AQ1368" s="1">
        <f t="shared" si="1050"/>
        <v>1.0971251942844422</v>
      </c>
      <c r="AR1368" s="1">
        <f t="shared" si="1051"/>
        <v>1.0971251942844424</v>
      </c>
      <c r="AS1368" s="1">
        <f t="shared" si="1052"/>
        <v>1.0971251942844424</v>
      </c>
      <c r="AT1368" s="1">
        <f t="shared" si="1053"/>
        <v>0.9775867025724112</v>
      </c>
      <c r="AU1368" s="1">
        <f t="shared" si="1054"/>
        <v>1.9023361134731516</v>
      </c>
      <c r="AV1368" s="2">
        <f t="shared" si="1055"/>
        <v>1367</v>
      </c>
      <c r="AW1368" s="1">
        <f t="shared" si="1056"/>
        <v>1902.3361134731515</v>
      </c>
      <c r="AX1368" s="1">
        <f t="shared" si="1057"/>
        <v>0.9775867025724112</v>
      </c>
      <c r="AY1368" s="1">
        <f t="shared" si="1058"/>
        <v>1.0971251942844424</v>
      </c>
      <c r="AZ1368" s="1">
        <f t="shared" si="1059"/>
        <v>5.4000000000000003E-3</v>
      </c>
      <c r="BA1368" s="1">
        <f t="shared" si="1060"/>
        <v>26.824068221653508</v>
      </c>
    </row>
    <row r="1369" spans="1:53">
      <c r="A1369" s="2">
        <f t="shared" si="1025"/>
        <v>1.3679999999999601</v>
      </c>
      <c r="B1369" s="1">
        <f t="shared" si="1062"/>
        <v>1.4472216666666253</v>
      </c>
      <c r="C1369" s="1">
        <f t="shared" si="1026"/>
        <v>5.6085306013471468E-2</v>
      </c>
      <c r="D1369" s="1">
        <f t="shared" si="1063"/>
        <v>1.1020762444622916</v>
      </c>
      <c r="E1369" s="1">
        <f t="shared" si="1069"/>
        <v>1.1021552141191486</v>
      </c>
      <c r="F1369" s="1">
        <f t="shared" si="1069"/>
        <v>1.102158189007256</v>
      </c>
      <c r="G1369" s="1">
        <f t="shared" si="1069"/>
        <v>1.1021583010340052</v>
      </c>
      <c r="H1369" s="1">
        <f t="shared" si="1027"/>
        <v>1.9570238973048166</v>
      </c>
      <c r="I1369" s="1">
        <f t="shared" si="1064"/>
        <v>27.078687089437395</v>
      </c>
      <c r="J1369" s="1">
        <f>VLOOKUP($I1369,Graph!$D$3:$M$50,col)</f>
        <v>6.1999999999999998E-3</v>
      </c>
      <c r="K1369" s="1">
        <f>VLOOKUP($I1369,Graph!$D$3:$M$50,col+1)</f>
        <v>5.0000000000000001E-3</v>
      </c>
      <c r="L1369" s="1">
        <f t="shared" si="1028"/>
        <v>5.4000000000000003E-3</v>
      </c>
      <c r="M1369" s="1">
        <f t="shared" si="1070"/>
        <v>0.64011666666666656</v>
      </c>
      <c r="N1369" s="1">
        <f t="shared" si="1029"/>
        <v>1.3625999999999601</v>
      </c>
      <c r="O1369" s="1">
        <f t="shared" si="1030"/>
        <v>5.3812250451725184E-2</v>
      </c>
      <c r="P1369" s="1">
        <f t="shared" si="1031"/>
        <v>1.0973035481960483</v>
      </c>
      <c r="Q1369" s="1">
        <f t="shared" si="1032"/>
        <v>1.0971348366293829</v>
      </c>
      <c r="R1369" s="1">
        <f t="shared" si="1033"/>
        <v>1.0971288308751854</v>
      </c>
      <c r="S1369" s="1">
        <f t="shared" si="1034"/>
        <v>1.0971286169067969</v>
      </c>
      <c r="T1369" s="1">
        <f t="shared" si="1035"/>
        <v>0.9775909537082168</v>
      </c>
      <c r="U1369" s="1">
        <f t="shared" si="1036"/>
        <v>1.9044381386344591</v>
      </c>
      <c r="V1369" s="2">
        <f t="shared" si="1065"/>
        <v>26.833944518977297</v>
      </c>
      <c r="W1369" s="1">
        <f>VLOOKUP(V1369,Graph!$D$3:$M$50,col)</f>
        <v>6.1999999999999998E-3</v>
      </c>
      <c r="X1369" s="1">
        <f>VLOOKUP(V1369,Graph!$D$3:$M$50,col+1)</f>
        <v>5.0000000000000001E-3</v>
      </c>
      <c r="Y1369" s="1">
        <f t="shared" si="1037"/>
        <v>5.4000000000000003E-3</v>
      </c>
      <c r="Z1369" s="1">
        <f t="shared" si="1066"/>
        <v>0.64011666666666656</v>
      </c>
      <c r="AA1369" s="2">
        <f t="shared" si="1038"/>
        <v>1.3625999999999601</v>
      </c>
      <c r="AB1369" s="1">
        <f t="shared" si="1039"/>
        <v>5.3812250451725184E-2</v>
      </c>
      <c r="AC1369" s="1">
        <f t="shared" si="1040"/>
        <v>1.0971286092834709</v>
      </c>
      <c r="AD1369" s="1">
        <f t="shared" si="1041"/>
        <v>1.0971286090118648</v>
      </c>
      <c r="AE1369" s="1">
        <f t="shared" si="1042"/>
        <v>1.0971286090021881</v>
      </c>
      <c r="AF1369" s="1">
        <f t="shared" si="1043"/>
        <v>1.0971286090018433</v>
      </c>
      <c r="AG1369" s="1">
        <f t="shared" si="1044"/>
        <v>0.9775909537082168</v>
      </c>
      <c r="AH1369" s="1">
        <f t="shared" si="1045"/>
        <v>1.904438124912736</v>
      </c>
      <c r="AI1369" s="2">
        <f t="shared" si="1067"/>
        <v>26.833944454529945</v>
      </c>
      <c r="AJ1369" s="1">
        <f>VLOOKUP(AI1369,Graph!$D$3:$M$50,col)</f>
        <v>6.1999999999999998E-3</v>
      </c>
      <c r="AK1369" s="1">
        <f>VLOOKUP(AI1369,Graph!$D$3:$M$50,col+1)</f>
        <v>5.0000000000000001E-3</v>
      </c>
      <c r="AL1369" s="1">
        <f t="shared" si="1046"/>
        <v>5.4000000000000003E-3</v>
      </c>
      <c r="AM1369" s="1">
        <f t="shared" si="1068"/>
        <v>0.64011666666666656</v>
      </c>
      <c r="AN1369" s="2">
        <f t="shared" si="1047"/>
        <v>1.3625999999999601</v>
      </c>
      <c r="AO1369" s="1">
        <f t="shared" si="1048"/>
        <v>5.3812250451725184E-2</v>
      </c>
      <c r="AP1369" s="1">
        <f t="shared" si="1049"/>
        <v>1.0971286090018308</v>
      </c>
      <c r="AQ1369" s="1">
        <f t="shared" si="1050"/>
        <v>1.0971286090018306</v>
      </c>
      <c r="AR1369" s="1">
        <f t="shared" si="1051"/>
        <v>1.0971286090018304</v>
      </c>
      <c r="AS1369" s="1">
        <f t="shared" si="1052"/>
        <v>1.0971286090018306</v>
      </c>
      <c r="AT1369" s="1">
        <f t="shared" si="1053"/>
        <v>0.9775909537082168</v>
      </c>
      <c r="AU1369" s="1">
        <f t="shared" si="1054"/>
        <v>1.9044381249127145</v>
      </c>
      <c r="AV1369" s="2">
        <f t="shared" si="1055"/>
        <v>1368</v>
      </c>
      <c r="AW1369" s="1">
        <f t="shared" si="1056"/>
        <v>1904.4381249127146</v>
      </c>
      <c r="AX1369" s="1">
        <f t="shared" si="1057"/>
        <v>0.9775909537082168</v>
      </c>
      <c r="AY1369" s="1">
        <f t="shared" si="1058"/>
        <v>1.0971286090018306</v>
      </c>
      <c r="AZ1369" s="1">
        <f t="shared" si="1059"/>
        <v>5.4000000000000003E-3</v>
      </c>
      <c r="BA1369" s="1">
        <f t="shared" si="1060"/>
        <v>26.833944454529945</v>
      </c>
    </row>
    <row r="1370" spans="1:53">
      <c r="A1370" s="2">
        <f t="shared" si="1025"/>
        <v>1.36899999999996</v>
      </c>
      <c r="B1370" s="1">
        <f t="shared" si="1062"/>
        <v>1.4482628333332919</v>
      </c>
      <c r="C1370" s="1">
        <f t="shared" si="1026"/>
        <v>5.6086602867374519E-2</v>
      </c>
      <c r="D1370" s="1">
        <f t="shared" si="1063"/>
        <v>1.1020790280380899</v>
      </c>
      <c r="E1370" s="1">
        <f t="shared" si="1069"/>
        <v>1.1021581070650199</v>
      </c>
      <c r="F1370" s="1">
        <f t="shared" si="1069"/>
        <v>1.1021610861676499</v>
      </c>
      <c r="G1370" s="1">
        <f t="shared" si="1069"/>
        <v>1.1021611983566066</v>
      </c>
      <c r="H1370" s="1">
        <f t="shared" si="1027"/>
        <v>1.9591752991573976</v>
      </c>
      <c r="I1370" s="1">
        <f t="shared" si="1064"/>
        <v>27.088606198902497</v>
      </c>
      <c r="J1370" s="1">
        <f>VLOOKUP($I1370,Graph!$D$3:$M$50,col)</f>
        <v>6.1999999999999998E-3</v>
      </c>
      <c r="K1370" s="1">
        <f>VLOOKUP($I1370,Graph!$D$3:$M$50,col+1)</f>
        <v>5.0000000000000001E-3</v>
      </c>
      <c r="L1370" s="1">
        <f t="shared" si="1028"/>
        <v>5.4000000000000003E-3</v>
      </c>
      <c r="M1370" s="1">
        <f t="shared" si="1070"/>
        <v>0.64011666666666656</v>
      </c>
      <c r="N1370" s="1">
        <f t="shared" si="1029"/>
        <v>1.36359999999996</v>
      </c>
      <c r="O1370" s="1">
        <f t="shared" si="1030"/>
        <v>5.381380630750595E-2</v>
      </c>
      <c r="P1370" s="1">
        <f t="shared" si="1031"/>
        <v>1.0973069475888722</v>
      </c>
      <c r="Q1370" s="1">
        <f t="shared" si="1032"/>
        <v>1.0971382463964983</v>
      </c>
      <c r="R1370" s="1">
        <f t="shared" si="1033"/>
        <v>1.097132240780353</v>
      </c>
      <c r="S1370" s="1">
        <f t="shared" si="1034"/>
        <v>1.0971320268086611</v>
      </c>
      <c r="T1370" s="1">
        <f t="shared" si="1035"/>
        <v>0.9775951986396002</v>
      </c>
      <c r="U1370" s="1">
        <f t="shared" si="1036"/>
        <v>1.9065409240634317</v>
      </c>
      <c r="V1370" s="2">
        <f t="shared" si="1065"/>
        <v>26.843817119811092</v>
      </c>
      <c r="W1370" s="1">
        <f>VLOOKUP(V1370,Graph!$D$3:$M$50,col)</f>
        <v>6.1999999999999998E-3</v>
      </c>
      <c r="X1370" s="1">
        <f>VLOOKUP(V1370,Graph!$D$3:$M$50,col+1)</f>
        <v>5.0000000000000001E-3</v>
      </c>
      <c r="Y1370" s="1">
        <f t="shared" si="1037"/>
        <v>5.4000000000000003E-3</v>
      </c>
      <c r="Z1370" s="1">
        <f t="shared" si="1066"/>
        <v>0.64011666666666656</v>
      </c>
      <c r="AA1370" s="2">
        <f t="shared" si="1038"/>
        <v>1.36359999999996</v>
      </c>
      <c r="AB1370" s="1">
        <f t="shared" si="1039"/>
        <v>5.381380630750595E-2</v>
      </c>
      <c r="AC1370" s="1">
        <f t="shared" si="1040"/>
        <v>1.097132019184925</v>
      </c>
      <c r="AD1370" s="1">
        <f t="shared" si="1041"/>
        <v>1.0971320189132936</v>
      </c>
      <c r="AE1370" s="1">
        <f t="shared" si="1042"/>
        <v>1.0971320189036151</v>
      </c>
      <c r="AF1370" s="1">
        <f t="shared" si="1043"/>
        <v>1.0971320189032705</v>
      </c>
      <c r="AG1370" s="1">
        <f t="shared" si="1044"/>
        <v>0.9775951986396002</v>
      </c>
      <c r="AH1370" s="1">
        <f t="shared" si="1045"/>
        <v>1.9065409103258408</v>
      </c>
      <c r="AI1370" s="2">
        <f t="shared" si="1067"/>
        <v>26.843817055336672</v>
      </c>
      <c r="AJ1370" s="1">
        <f>VLOOKUP(AI1370,Graph!$D$3:$M$50,col)</f>
        <v>6.1999999999999998E-3</v>
      </c>
      <c r="AK1370" s="1">
        <f>VLOOKUP(AI1370,Graph!$D$3:$M$50,col+1)</f>
        <v>5.0000000000000001E-3</v>
      </c>
      <c r="AL1370" s="1">
        <f t="shared" si="1046"/>
        <v>5.4000000000000003E-3</v>
      </c>
      <c r="AM1370" s="1">
        <f t="shared" si="1068"/>
        <v>0.64011666666666656</v>
      </c>
      <c r="AN1370" s="2">
        <f t="shared" si="1047"/>
        <v>1.36359999999996</v>
      </c>
      <c r="AO1370" s="1">
        <f t="shared" si="1048"/>
        <v>5.381380630750595E-2</v>
      </c>
      <c r="AP1370" s="1">
        <f t="shared" si="1049"/>
        <v>1.0971320189032581</v>
      </c>
      <c r="AQ1370" s="1">
        <f t="shared" si="1050"/>
        <v>1.0971320189032578</v>
      </c>
      <c r="AR1370" s="1">
        <f t="shared" si="1051"/>
        <v>1.0971320189032578</v>
      </c>
      <c r="AS1370" s="1">
        <f t="shared" si="1052"/>
        <v>1.0971320189032578</v>
      </c>
      <c r="AT1370" s="1">
        <f t="shared" si="1053"/>
        <v>0.9775951986396002</v>
      </c>
      <c r="AU1370" s="1">
        <f t="shared" si="1054"/>
        <v>1.9065409103258188</v>
      </c>
      <c r="AV1370" s="2">
        <f t="shared" si="1055"/>
        <v>1369</v>
      </c>
      <c r="AW1370" s="1">
        <f t="shared" si="1056"/>
        <v>1906.5409103258189</v>
      </c>
      <c r="AX1370" s="1">
        <f t="shared" si="1057"/>
        <v>0.9775951986396002</v>
      </c>
      <c r="AY1370" s="1">
        <f t="shared" si="1058"/>
        <v>1.0971320189032578</v>
      </c>
      <c r="AZ1370" s="1">
        <f t="shared" si="1059"/>
        <v>5.4000000000000003E-3</v>
      </c>
      <c r="BA1370" s="1">
        <f t="shared" si="1060"/>
        <v>26.843817055336672</v>
      </c>
    </row>
    <row r="1371" spans="1:53">
      <c r="A1371" s="2">
        <f t="shared" si="1025"/>
        <v>1.3699999999999599</v>
      </c>
      <c r="B1371" s="1">
        <f t="shared" si="1062"/>
        <v>1.4493039999999584</v>
      </c>
      <c r="C1371" s="1">
        <f t="shared" si="1026"/>
        <v>5.6087897872942799E-2</v>
      </c>
      <c r="D1371" s="1">
        <f t="shared" si="1063"/>
        <v>1.1020818076676571</v>
      </c>
      <c r="E1371" s="1">
        <f t="shared" si="1069"/>
        <v>1.1021609959189831</v>
      </c>
      <c r="F1371" s="1">
        <f t="shared" si="1069"/>
        <v>1.1021639792307745</v>
      </c>
      <c r="G1371" s="1">
        <f t="shared" si="1069"/>
        <v>1.1021640915817421</v>
      </c>
      <c r="H1371" s="1">
        <f t="shared" si="1027"/>
        <v>1.9613274890254806</v>
      </c>
      <c r="I1371" s="1">
        <f t="shared" si="1064"/>
        <v>27.098521678651949</v>
      </c>
      <c r="J1371" s="1">
        <f>VLOOKUP($I1371,Graph!$D$3:$M$50,col)</f>
        <v>6.1999999999999998E-3</v>
      </c>
      <c r="K1371" s="1">
        <f>VLOOKUP($I1371,Graph!$D$3:$M$50,col+1)</f>
        <v>5.0000000000000001E-3</v>
      </c>
      <c r="L1371" s="1">
        <f t="shared" si="1028"/>
        <v>5.4000000000000003E-3</v>
      </c>
      <c r="M1371" s="1">
        <f t="shared" si="1070"/>
        <v>0.64011666666666656</v>
      </c>
      <c r="N1371" s="1">
        <f t="shared" si="1029"/>
        <v>1.3645999999999598</v>
      </c>
      <c r="O1371" s="1">
        <f t="shared" si="1030"/>
        <v>5.3815359950304932E-2</v>
      </c>
      <c r="P1371" s="1">
        <f t="shared" si="1031"/>
        <v>1.0973103421888024</v>
      </c>
      <c r="Q1371" s="1">
        <f t="shared" si="1032"/>
        <v>1.0971416513579273</v>
      </c>
      <c r="R1371" s="1">
        <f t="shared" si="1033"/>
        <v>1.0971356458797308</v>
      </c>
      <c r="S1371" s="1">
        <f t="shared" si="1034"/>
        <v>1.0971354319047444</v>
      </c>
      <c r="T1371" s="1">
        <f t="shared" si="1035"/>
        <v>0.97759943738013422</v>
      </c>
      <c r="U1371" s="1">
        <f t="shared" si="1036"/>
        <v>1.9086444831810871</v>
      </c>
      <c r="V1371" s="2">
        <f t="shared" si="1065"/>
        <v>26.853686092577814</v>
      </c>
      <c r="W1371" s="1">
        <f>VLOOKUP(V1371,Graph!$D$3:$M$50,col)</f>
        <v>6.1999999999999998E-3</v>
      </c>
      <c r="X1371" s="1">
        <f>VLOOKUP(V1371,Graph!$D$3:$M$50,col+1)</f>
        <v>5.0000000000000001E-3</v>
      </c>
      <c r="Y1371" s="1">
        <f t="shared" si="1037"/>
        <v>5.4000000000000003E-3</v>
      </c>
      <c r="Z1371" s="1">
        <f t="shared" si="1066"/>
        <v>0.64011666666666656</v>
      </c>
      <c r="AA1371" s="2">
        <f t="shared" si="1038"/>
        <v>1.3645999999999598</v>
      </c>
      <c r="AB1371" s="1">
        <f t="shared" si="1039"/>
        <v>5.3815359950304932E-2</v>
      </c>
      <c r="AC1371" s="1">
        <f t="shared" si="1040"/>
        <v>1.0971354242805982</v>
      </c>
      <c r="AD1371" s="1">
        <f t="shared" si="1041"/>
        <v>1.0971354240089417</v>
      </c>
      <c r="AE1371" s="1">
        <f t="shared" si="1042"/>
        <v>1.0971354239992626</v>
      </c>
      <c r="AF1371" s="1">
        <f t="shared" si="1043"/>
        <v>1.0971354239989173</v>
      </c>
      <c r="AG1371" s="1">
        <f t="shared" si="1044"/>
        <v>0.97759943738013422</v>
      </c>
      <c r="AH1371" s="1">
        <f t="shared" si="1045"/>
        <v>1.9086444694276228</v>
      </c>
      <c r="AI1371" s="2">
        <f t="shared" si="1067"/>
        <v>26.853686028076325</v>
      </c>
      <c r="AJ1371" s="1">
        <f>VLOOKUP(AI1371,Graph!$D$3:$M$50,col)</f>
        <v>6.1999999999999998E-3</v>
      </c>
      <c r="AK1371" s="1">
        <f>VLOOKUP(AI1371,Graph!$D$3:$M$50,col+1)</f>
        <v>5.0000000000000001E-3</v>
      </c>
      <c r="AL1371" s="1">
        <f t="shared" si="1046"/>
        <v>5.4000000000000003E-3</v>
      </c>
      <c r="AM1371" s="1">
        <f t="shared" si="1068"/>
        <v>0.64011666666666656</v>
      </c>
      <c r="AN1371" s="2">
        <f t="shared" si="1047"/>
        <v>1.3645999999999598</v>
      </c>
      <c r="AO1371" s="1">
        <f t="shared" si="1048"/>
        <v>5.3815359950304932E-2</v>
      </c>
      <c r="AP1371" s="1">
        <f t="shared" si="1049"/>
        <v>1.0971354239989053</v>
      </c>
      <c r="AQ1371" s="1">
        <f t="shared" si="1050"/>
        <v>1.0971354239989046</v>
      </c>
      <c r="AR1371" s="1">
        <f t="shared" si="1051"/>
        <v>1.0971354239989046</v>
      </c>
      <c r="AS1371" s="1">
        <f t="shared" si="1052"/>
        <v>1.0971354239989046</v>
      </c>
      <c r="AT1371" s="1">
        <f t="shared" si="1053"/>
        <v>0.97759943738013422</v>
      </c>
      <c r="AU1371" s="1">
        <f t="shared" si="1054"/>
        <v>1.9086444694276008</v>
      </c>
      <c r="AV1371" s="2">
        <f t="shared" si="1055"/>
        <v>1370</v>
      </c>
      <c r="AW1371" s="1">
        <f t="shared" si="1056"/>
        <v>1908.6444694276008</v>
      </c>
      <c r="AX1371" s="1">
        <f t="shared" si="1057"/>
        <v>0.97759943738013422</v>
      </c>
      <c r="AY1371" s="1">
        <f t="shared" si="1058"/>
        <v>1.0971354239989046</v>
      </c>
      <c r="AZ1371" s="1">
        <f t="shared" si="1059"/>
        <v>5.4000000000000003E-3</v>
      </c>
      <c r="BA1371" s="1">
        <f t="shared" si="1060"/>
        <v>26.853686028076325</v>
      </c>
    </row>
    <row r="1372" spans="1:53">
      <c r="A1372" s="2">
        <f t="shared" si="1025"/>
        <v>1.3709999999999598</v>
      </c>
      <c r="B1372" s="1">
        <f t="shared" si="1062"/>
        <v>1.4503451666666249</v>
      </c>
      <c r="C1372" s="1">
        <f t="shared" si="1026"/>
        <v>5.6089191034124672E-2</v>
      </c>
      <c r="D1372" s="1">
        <f t="shared" si="1063"/>
        <v>1.1020845833593786</v>
      </c>
      <c r="E1372" s="1">
        <f t="shared" si="1069"/>
        <v>1.1021638806897112</v>
      </c>
      <c r="F1372" s="1">
        <f t="shared" si="1069"/>
        <v>1.102166868205315</v>
      </c>
      <c r="G1372" s="1">
        <f t="shared" si="1069"/>
        <v>1.1021669807180969</v>
      </c>
      <c r="H1372" s="1">
        <f t="shared" si="1027"/>
        <v>1.9634804666205741</v>
      </c>
      <c r="I1372" s="1">
        <f t="shared" si="1064"/>
        <v>27.108433532666428</v>
      </c>
      <c r="J1372" s="1">
        <f>VLOOKUP($I1372,Graph!$D$3:$M$50,col)</f>
        <v>6.1999999999999998E-3</v>
      </c>
      <c r="K1372" s="1">
        <f>VLOOKUP($I1372,Graph!$D$3:$M$50,col+1)</f>
        <v>5.0000000000000001E-3</v>
      </c>
      <c r="L1372" s="1">
        <f t="shared" si="1028"/>
        <v>5.4000000000000003E-3</v>
      </c>
      <c r="M1372" s="1">
        <f t="shared" si="1070"/>
        <v>0.64011666666666656</v>
      </c>
      <c r="N1372" s="1">
        <f t="shared" si="1029"/>
        <v>1.3655999999999597</v>
      </c>
      <c r="O1372" s="1">
        <f t="shared" si="1030"/>
        <v>5.3816911384839752E-2</v>
      </c>
      <c r="P1372" s="1">
        <f t="shared" si="1031"/>
        <v>1.0973137320059667</v>
      </c>
      <c r="Q1372" s="1">
        <f t="shared" si="1032"/>
        <v>1.097145051523821</v>
      </c>
      <c r="R1372" s="1">
        <f t="shared" si="1033"/>
        <v>1.0971390461834711</v>
      </c>
      <c r="S1372" s="1">
        <f t="shared" si="1034"/>
        <v>1.0971388322051978</v>
      </c>
      <c r="T1372" s="1">
        <f t="shared" si="1035"/>
        <v>0.97760366994335235</v>
      </c>
      <c r="U1372" s="1">
        <f t="shared" si="1036"/>
        <v>1.9107488157028751</v>
      </c>
      <c r="V1372" s="2">
        <f t="shared" si="1065"/>
        <v>26.863551441272776</v>
      </c>
      <c r="W1372" s="1">
        <f>VLOOKUP(V1372,Graph!$D$3:$M$50,col)</f>
        <v>6.1999999999999998E-3</v>
      </c>
      <c r="X1372" s="1">
        <f>VLOOKUP(V1372,Graph!$D$3:$M$50,col+1)</f>
        <v>5.0000000000000001E-3</v>
      </c>
      <c r="Y1372" s="1">
        <f t="shared" si="1037"/>
        <v>5.4000000000000003E-3</v>
      </c>
      <c r="Z1372" s="1">
        <f t="shared" si="1066"/>
        <v>0.64011666666666656</v>
      </c>
      <c r="AA1372" s="2">
        <f t="shared" si="1038"/>
        <v>1.3655999999999597</v>
      </c>
      <c r="AB1372" s="1">
        <f t="shared" si="1039"/>
        <v>5.3816911384839752E-2</v>
      </c>
      <c r="AC1372" s="1">
        <f t="shared" si="1040"/>
        <v>1.0971388245806424</v>
      </c>
      <c r="AD1372" s="1">
        <f t="shared" si="1041"/>
        <v>1.0971388243089613</v>
      </c>
      <c r="AE1372" s="1">
        <f t="shared" si="1042"/>
        <v>1.0971388242992803</v>
      </c>
      <c r="AF1372" s="1">
        <f t="shared" si="1043"/>
        <v>1.0971388242989355</v>
      </c>
      <c r="AG1372" s="1">
        <f t="shared" si="1044"/>
        <v>0.97760366994335235</v>
      </c>
      <c r="AH1372" s="1">
        <f t="shared" si="1045"/>
        <v>1.9107488019335317</v>
      </c>
      <c r="AI1372" s="2">
        <f t="shared" si="1067"/>
        <v>26.863551376744244</v>
      </c>
      <c r="AJ1372" s="1">
        <f>VLOOKUP(AI1372,Graph!$D$3:$M$50,col)</f>
        <v>6.1999999999999998E-3</v>
      </c>
      <c r="AK1372" s="1">
        <f>VLOOKUP(AI1372,Graph!$D$3:$M$50,col+1)</f>
        <v>5.0000000000000001E-3</v>
      </c>
      <c r="AL1372" s="1">
        <f t="shared" si="1046"/>
        <v>5.4000000000000003E-3</v>
      </c>
      <c r="AM1372" s="1">
        <f t="shared" si="1068"/>
        <v>0.64011666666666656</v>
      </c>
      <c r="AN1372" s="2">
        <f t="shared" si="1047"/>
        <v>1.3655999999999597</v>
      </c>
      <c r="AO1372" s="1">
        <f t="shared" si="1048"/>
        <v>5.3816911384839752E-2</v>
      </c>
      <c r="AP1372" s="1">
        <f t="shared" si="1049"/>
        <v>1.0971388242989233</v>
      </c>
      <c r="AQ1372" s="1">
        <f t="shared" si="1050"/>
        <v>1.0971388242989228</v>
      </c>
      <c r="AR1372" s="1">
        <f t="shared" si="1051"/>
        <v>1.0971388242989228</v>
      </c>
      <c r="AS1372" s="1">
        <f t="shared" si="1052"/>
        <v>1.0971388242989228</v>
      </c>
      <c r="AT1372" s="1">
        <f t="shared" si="1053"/>
        <v>0.97760366994335235</v>
      </c>
      <c r="AU1372" s="1">
        <f t="shared" si="1054"/>
        <v>1.9107488019335097</v>
      </c>
      <c r="AV1372" s="2">
        <f t="shared" si="1055"/>
        <v>1371</v>
      </c>
      <c r="AW1372" s="1">
        <f t="shared" si="1056"/>
        <v>1910.7488019335096</v>
      </c>
      <c r="AX1372" s="1">
        <f t="shared" si="1057"/>
        <v>0.97760366994335235</v>
      </c>
      <c r="AY1372" s="1">
        <f t="shared" si="1058"/>
        <v>1.0971388242989228</v>
      </c>
      <c r="AZ1372" s="1">
        <f t="shared" si="1059"/>
        <v>5.4000000000000003E-3</v>
      </c>
      <c r="BA1372" s="1">
        <f t="shared" si="1060"/>
        <v>26.863551376744244</v>
      </c>
    </row>
    <row r="1373" spans="1:53">
      <c r="A1373" s="2">
        <f t="shared" si="1025"/>
        <v>1.3719999999999597</v>
      </c>
      <c r="B1373" s="1">
        <f t="shared" si="1062"/>
        <v>1.4513863333332915</v>
      </c>
      <c r="C1373" s="1">
        <f t="shared" si="1026"/>
        <v>5.6090482354857349E-2</v>
      </c>
      <c r="D1373" s="1">
        <f t="shared" si="1063"/>
        <v>1.1020873551216157</v>
      </c>
      <c r="E1373" s="1">
        <f t="shared" si="1069"/>
        <v>1.1021667613858563</v>
      </c>
      <c r="F1373" s="1">
        <f t="shared" si="1069"/>
        <v>1.1021697530999321</v>
      </c>
      <c r="G1373" s="1">
        <f t="shared" si="1069"/>
        <v>1.1021698657743326</v>
      </c>
      <c r="H1373" s="1">
        <f t="shared" si="1027"/>
        <v>1.9656342316545041</v>
      </c>
      <c r="I1373" s="1">
        <f t="shared" si="1064"/>
        <v>27.118341764919347</v>
      </c>
      <c r="J1373" s="1">
        <f>VLOOKUP($I1373,Graph!$D$3:$M$50,col)</f>
        <v>6.1999999999999998E-3</v>
      </c>
      <c r="K1373" s="1">
        <f>VLOOKUP($I1373,Graph!$D$3:$M$50,col+1)</f>
        <v>5.0000000000000001E-3</v>
      </c>
      <c r="L1373" s="1">
        <f t="shared" si="1028"/>
        <v>5.4000000000000003E-3</v>
      </c>
      <c r="M1373" s="1">
        <f t="shared" si="1070"/>
        <v>0.64011666666666656</v>
      </c>
      <c r="N1373" s="1">
        <f t="shared" si="1029"/>
        <v>1.3665999999999596</v>
      </c>
      <c r="O1373" s="1">
        <f t="shared" si="1030"/>
        <v>5.3818460615814703E-2</v>
      </c>
      <c r="P1373" s="1">
        <f t="shared" si="1031"/>
        <v>1.0973171170504654</v>
      </c>
      <c r="Q1373" s="1">
        <f t="shared" si="1032"/>
        <v>1.0971484469043027</v>
      </c>
      <c r="R1373" s="1">
        <f t="shared" si="1033"/>
        <v>1.0971424417016973</v>
      </c>
      <c r="S1373" s="1">
        <f t="shared" si="1034"/>
        <v>1.0971422277201452</v>
      </c>
      <c r="T1373" s="1">
        <f t="shared" si="1035"/>
        <v>0.97760789634274781</v>
      </c>
      <c r="U1373" s="1">
        <f t="shared" si="1036"/>
        <v>1.9128539213445588</v>
      </c>
      <c r="V1373" s="2">
        <f t="shared" si="1065"/>
        <v>26.873413169883989</v>
      </c>
      <c r="W1373" s="1">
        <f>VLOOKUP(V1373,Graph!$D$3:$M$50,col)</f>
        <v>6.1999999999999998E-3</v>
      </c>
      <c r="X1373" s="1">
        <f>VLOOKUP(V1373,Graph!$D$3:$M$50,col+1)</f>
        <v>5.0000000000000001E-3</v>
      </c>
      <c r="Y1373" s="1">
        <f t="shared" si="1037"/>
        <v>5.4000000000000003E-3</v>
      </c>
      <c r="Z1373" s="1">
        <f t="shared" si="1066"/>
        <v>0.64011666666666656</v>
      </c>
      <c r="AA1373" s="2">
        <f t="shared" si="1038"/>
        <v>1.3665999999999596</v>
      </c>
      <c r="AB1373" s="1">
        <f t="shared" si="1039"/>
        <v>5.3818460615814703E-2</v>
      </c>
      <c r="AC1373" s="1">
        <f t="shared" si="1040"/>
        <v>1.0971422200951815</v>
      </c>
      <c r="AD1373" s="1">
        <f t="shared" si="1041"/>
        <v>1.0971422198234753</v>
      </c>
      <c r="AE1373" s="1">
        <f t="shared" si="1042"/>
        <v>1.0971422198137932</v>
      </c>
      <c r="AF1373" s="1">
        <f t="shared" si="1043"/>
        <v>1.0971422198134482</v>
      </c>
      <c r="AG1373" s="1">
        <f t="shared" si="1044"/>
        <v>0.97760789634274781</v>
      </c>
      <c r="AH1373" s="1">
        <f t="shared" si="1045"/>
        <v>1.91285390755933</v>
      </c>
      <c r="AI1373" s="2">
        <f t="shared" si="1067"/>
        <v>26.87341310532841</v>
      </c>
      <c r="AJ1373" s="1">
        <f>VLOOKUP(AI1373,Graph!$D$3:$M$50,col)</f>
        <v>6.1999999999999998E-3</v>
      </c>
      <c r="AK1373" s="1">
        <f>VLOOKUP(AI1373,Graph!$D$3:$M$50,col+1)</f>
        <v>5.0000000000000001E-3</v>
      </c>
      <c r="AL1373" s="1">
        <f t="shared" si="1046"/>
        <v>5.4000000000000003E-3</v>
      </c>
      <c r="AM1373" s="1">
        <f t="shared" si="1068"/>
        <v>0.64011666666666656</v>
      </c>
      <c r="AN1373" s="2">
        <f t="shared" si="1047"/>
        <v>1.3665999999999596</v>
      </c>
      <c r="AO1373" s="1">
        <f t="shared" si="1048"/>
        <v>5.3818460615814703E-2</v>
      </c>
      <c r="AP1373" s="1">
        <f t="shared" si="1049"/>
        <v>1.0971422198134357</v>
      </c>
      <c r="AQ1373" s="1">
        <f t="shared" si="1050"/>
        <v>1.0971422198134355</v>
      </c>
      <c r="AR1373" s="1">
        <f t="shared" si="1051"/>
        <v>1.0971422198134353</v>
      </c>
      <c r="AS1373" s="1">
        <f t="shared" si="1052"/>
        <v>1.0971422198134353</v>
      </c>
      <c r="AT1373" s="1">
        <f t="shared" si="1053"/>
        <v>0.97760789634274781</v>
      </c>
      <c r="AU1373" s="1">
        <f t="shared" si="1054"/>
        <v>1.9128539075593074</v>
      </c>
      <c r="AV1373" s="2">
        <f t="shared" si="1055"/>
        <v>1372</v>
      </c>
      <c r="AW1373" s="1">
        <f t="shared" si="1056"/>
        <v>1912.8539075593073</v>
      </c>
      <c r="AX1373" s="1">
        <f t="shared" si="1057"/>
        <v>0.97760789634274781</v>
      </c>
      <c r="AY1373" s="1">
        <f t="shared" si="1058"/>
        <v>1.0971422198134353</v>
      </c>
      <c r="AZ1373" s="1">
        <f t="shared" si="1059"/>
        <v>5.4000000000000003E-3</v>
      </c>
      <c r="BA1373" s="1">
        <f t="shared" si="1060"/>
        <v>26.87341310532841</v>
      </c>
    </row>
    <row r="1374" spans="1:53">
      <c r="A1374" s="2">
        <f t="shared" si="1025"/>
        <v>1.3729999999999596</v>
      </c>
      <c r="B1374" s="1">
        <f t="shared" si="1062"/>
        <v>1.452427499999958</v>
      </c>
      <c r="C1374" s="1">
        <f t="shared" si="1026"/>
        <v>5.6091771839066808E-2</v>
      </c>
      <c r="D1374" s="1">
        <f t="shared" si="1063"/>
        <v>1.1020901229627067</v>
      </c>
      <c r="E1374" s="1">
        <f t="shared" si="1069"/>
        <v>1.1021696380160444</v>
      </c>
      <c r="F1374" s="1">
        <f t="shared" si="1069"/>
        <v>1.102172633923262</v>
      </c>
      <c r="G1374" s="1">
        <f t="shared" si="1069"/>
        <v>1.1021727467590847</v>
      </c>
      <c r="H1374" s="1">
        <f t="shared" si="1027"/>
        <v>1.9677887838394101</v>
      </c>
      <c r="I1374" s="1">
        <f t="shared" si="1064"/>
        <v>27.128246379376858</v>
      </c>
      <c r="J1374" s="1">
        <f>VLOOKUP($I1374,Graph!$D$3:$M$50,col)</f>
        <v>6.1999999999999998E-3</v>
      </c>
      <c r="K1374" s="1">
        <f>VLOOKUP($I1374,Graph!$D$3:$M$50,col+1)</f>
        <v>5.0000000000000001E-3</v>
      </c>
      <c r="L1374" s="1">
        <f t="shared" si="1028"/>
        <v>5.4000000000000003E-3</v>
      </c>
      <c r="M1374" s="1">
        <f t="shared" si="1070"/>
        <v>0.64011666666666656</v>
      </c>
      <c r="N1374" s="1">
        <f t="shared" si="1029"/>
        <v>1.3675999999999595</v>
      </c>
      <c r="O1374" s="1">
        <f t="shared" si="1030"/>
        <v>5.3820007647920609E-2</v>
      </c>
      <c r="P1374" s="1">
        <f t="shared" si="1031"/>
        <v>1.0973204973323702</v>
      </c>
      <c r="Q1374" s="1">
        <f t="shared" si="1032"/>
        <v>1.0971518375094667</v>
      </c>
      <c r="R1374" s="1">
        <f t="shared" si="1033"/>
        <v>1.0971458324445029</v>
      </c>
      <c r="S1374" s="1">
        <f t="shared" si="1034"/>
        <v>1.0971456184596806</v>
      </c>
      <c r="T1374" s="1">
        <f t="shared" si="1035"/>
        <v>0.97761211659177583</v>
      </c>
      <c r="U1374" s="1">
        <f t="shared" si="1036"/>
        <v>1.9149597998222143</v>
      </c>
      <c r="V1374" s="2">
        <f t="shared" si="1065"/>
        <v>26.883271282392116</v>
      </c>
      <c r="W1374" s="1">
        <f>VLOOKUP(V1374,Graph!$D$3:$M$50,col)</f>
        <v>6.1999999999999998E-3</v>
      </c>
      <c r="X1374" s="1">
        <f>VLOOKUP(V1374,Graph!$D$3:$M$50,col+1)</f>
        <v>5.0000000000000001E-3</v>
      </c>
      <c r="Y1374" s="1">
        <f t="shared" si="1037"/>
        <v>5.4000000000000003E-3</v>
      </c>
      <c r="Z1374" s="1">
        <f t="shared" si="1066"/>
        <v>0.64011666666666656</v>
      </c>
      <c r="AA1374" s="2">
        <f t="shared" si="1038"/>
        <v>1.3675999999999595</v>
      </c>
      <c r="AB1374" s="1">
        <f t="shared" si="1039"/>
        <v>5.3820007647920609E-2</v>
      </c>
      <c r="AC1374" s="1">
        <f t="shared" si="1040"/>
        <v>1.0971456108343092</v>
      </c>
      <c r="AD1374" s="1">
        <f t="shared" si="1041"/>
        <v>1.0971456105625781</v>
      </c>
      <c r="AE1374" s="1">
        <f t="shared" si="1042"/>
        <v>1.0971456105528947</v>
      </c>
      <c r="AF1374" s="1">
        <f t="shared" si="1043"/>
        <v>1.0971456105525497</v>
      </c>
      <c r="AG1374" s="1">
        <f t="shared" si="1044"/>
        <v>0.97761211659177583</v>
      </c>
      <c r="AH1374" s="1">
        <f t="shared" si="1045"/>
        <v>1.914959786021095</v>
      </c>
      <c r="AI1374" s="2">
        <f t="shared" si="1067"/>
        <v>26.883271217809515</v>
      </c>
      <c r="AJ1374" s="1">
        <f>VLOOKUP(AI1374,Graph!$D$3:$M$50,col)</f>
        <v>6.1999999999999998E-3</v>
      </c>
      <c r="AK1374" s="1">
        <f>VLOOKUP(AI1374,Graph!$D$3:$M$50,col+1)</f>
        <v>5.0000000000000001E-3</v>
      </c>
      <c r="AL1374" s="1">
        <f t="shared" si="1046"/>
        <v>5.4000000000000003E-3</v>
      </c>
      <c r="AM1374" s="1">
        <f t="shared" si="1068"/>
        <v>0.64011666666666656</v>
      </c>
      <c r="AN1374" s="2">
        <f t="shared" si="1047"/>
        <v>1.3675999999999595</v>
      </c>
      <c r="AO1374" s="1">
        <f t="shared" si="1048"/>
        <v>5.3820007647920609E-2</v>
      </c>
      <c r="AP1374" s="1">
        <f t="shared" si="1049"/>
        <v>1.0971456105525372</v>
      </c>
      <c r="AQ1374" s="1">
        <f t="shared" si="1050"/>
        <v>1.097145610552537</v>
      </c>
      <c r="AR1374" s="1">
        <f t="shared" si="1051"/>
        <v>1.0971456105525368</v>
      </c>
      <c r="AS1374" s="1">
        <f t="shared" si="1052"/>
        <v>1.097145610552537</v>
      </c>
      <c r="AT1374" s="1">
        <f t="shared" si="1053"/>
        <v>0.97761211659177583</v>
      </c>
      <c r="AU1374" s="1">
        <f t="shared" si="1054"/>
        <v>1.9149597860210728</v>
      </c>
      <c r="AV1374" s="2">
        <f t="shared" si="1055"/>
        <v>1373</v>
      </c>
      <c r="AW1374" s="1">
        <f t="shared" si="1056"/>
        <v>1914.9597860210727</v>
      </c>
      <c r="AX1374" s="1">
        <f t="shared" si="1057"/>
        <v>0.97761211659177583</v>
      </c>
      <c r="AY1374" s="1">
        <f t="shared" si="1058"/>
        <v>1.097145610552537</v>
      </c>
      <c r="AZ1374" s="1">
        <f t="shared" si="1059"/>
        <v>5.4000000000000003E-3</v>
      </c>
      <c r="BA1374" s="1">
        <f t="shared" si="1060"/>
        <v>26.883271217809515</v>
      </c>
    </row>
    <row r="1375" spans="1:53">
      <c r="A1375" s="2">
        <f t="shared" si="1025"/>
        <v>1.3739999999999595</v>
      </c>
      <c r="B1375" s="1">
        <f t="shared" si="1062"/>
        <v>1.4534686666666248</v>
      </c>
      <c r="C1375" s="1">
        <f t="shared" si="1026"/>
        <v>5.6093059490667882E-2</v>
      </c>
      <c r="D1375" s="1">
        <f t="shared" si="1063"/>
        <v>1.1020928868909652</v>
      </c>
      <c r="E1375" s="1">
        <f t="shared" si="1069"/>
        <v>1.102172510588876</v>
      </c>
      <c r="F1375" s="1">
        <f t="shared" si="1069"/>
        <v>1.1021755106839162</v>
      </c>
      <c r="G1375" s="1">
        <f t="shared" si="1069"/>
        <v>1.1021756236809661</v>
      </c>
      <c r="H1375" s="1">
        <f t="shared" si="1027"/>
        <v>1.9699441228877506</v>
      </c>
      <c r="I1375" s="1">
        <f t="shared" si="1064"/>
        <v>27.1381473799979</v>
      </c>
      <c r="J1375" s="1">
        <f>VLOOKUP($I1375,Graph!$D$3:$M$50,col)</f>
        <v>6.1999999999999998E-3</v>
      </c>
      <c r="K1375" s="1">
        <f>VLOOKUP($I1375,Graph!$D$3:$M$50,col+1)</f>
        <v>5.0000000000000001E-3</v>
      </c>
      <c r="L1375" s="1">
        <f t="shared" si="1028"/>
        <v>5.4000000000000003E-3</v>
      </c>
      <c r="M1375" s="1">
        <f t="shared" si="1070"/>
        <v>0.64011666666666656</v>
      </c>
      <c r="N1375" s="1">
        <f t="shared" si="1029"/>
        <v>1.3685999999999594</v>
      </c>
      <c r="O1375" s="1">
        <f t="shared" si="1030"/>
        <v>5.3821552485835075E-2</v>
      </c>
      <c r="P1375" s="1">
        <f t="shared" si="1031"/>
        <v>1.0973238728617241</v>
      </c>
      <c r="Q1375" s="1">
        <f t="shared" si="1032"/>
        <v>1.0971552233493791</v>
      </c>
      <c r="R1375" s="1">
        <f t="shared" si="1033"/>
        <v>1.0971492184219549</v>
      </c>
      <c r="S1375" s="1">
        <f t="shared" si="1034"/>
        <v>1.0971490044338703</v>
      </c>
      <c r="T1375" s="1">
        <f t="shared" si="1035"/>
        <v>0.97761633070385168</v>
      </c>
      <c r="U1375" s="1">
        <f t="shared" si="1036"/>
        <v>1.9170664508522322</v>
      </c>
      <c r="V1375" s="2">
        <f t="shared" si="1065"/>
        <v>26.893125782770579</v>
      </c>
      <c r="W1375" s="1">
        <f>VLOOKUP(V1375,Graph!$D$3:$M$50,col)</f>
        <v>6.1999999999999998E-3</v>
      </c>
      <c r="X1375" s="1">
        <f>VLOOKUP(V1375,Graph!$D$3:$M$50,col+1)</f>
        <v>5.0000000000000001E-3</v>
      </c>
      <c r="Y1375" s="1">
        <f t="shared" si="1037"/>
        <v>5.4000000000000003E-3</v>
      </c>
      <c r="Z1375" s="1">
        <f t="shared" si="1066"/>
        <v>0.64011666666666656</v>
      </c>
      <c r="AA1375" s="2">
        <f t="shared" si="1038"/>
        <v>1.3685999999999594</v>
      </c>
      <c r="AB1375" s="1">
        <f t="shared" si="1039"/>
        <v>5.3821552485835075E-2</v>
      </c>
      <c r="AC1375" s="1">
        <f t="shared" si="1040"/>
        <v>1.0971489968080919</v>
      </c>
      <c r="AD1375" s="1">
        <f t="shared" si="1041"/>
        <v>1.0971489965363357</v>
      </c>
      <c r="AE1375" s="1">
        <f t="shared" si="1042"/>
        <v>1.0971489965266514</v>
      </c>
      <c r="AF1375" s="1">
        <f t="shared" si="1043"/>
        <v>1.0971489965263059</v>
      </c>
      <c r="AG1375" s="1">
        <f t="shared" si="1044"/>
        <v>0.97761633070385168</v>
      </c>
      <c r="AH1375" s="1">
        <f t="shared" si="1045"/>
        <v>1.9170664370352153</v>
      </c>
      <c r="AI1375" s="2">
        <f t="shared" si="1067"/>
        <v>26.893125718160967</v>
      </c>
      <c r="AJ1375" s="1">
        <f>VLOOKUP(AI1375,Graph!$D$3:$M$50,col)</f>
        <v>6.1999999999999998E-3</v>
      </c>
      <c r="AK1375" s="1">
        <f>VLOOKUP(AI1375,Graph!$D$3:$M$50,col+1)</f>
        <v>5.0000000000000001E-3</v>
      </c>
      <c r="AL1375" s="1">
        <f t="shared" si="1046"/>
        <v>5.4000000000000003E-3</v>
      </c>
      <c r="AM1375" s="1">
        <f t="shared" si="1068"/>
        <v>0.64011666666666656</v>
      </c>
      <c r="AN1375" s="2">
        <f t="shared" si="1047"/>
        <v>1.3685999999999594</v>
      </c>
      <c r="AO1375" s="1">
        <f t="shared" si="1048"/>
        <v>5.3821552485835075E-2</v>
      </c>
      <c r="AP1375" s="1">
        <f t="shared" si="1049"/>
        <v>1.0971489965262937</v>
      </c>
      <c r="AQ1375" s="1">
        <f t="shared" si="1050"/>
        <v>1.0971489965262931</v>
      </c>
      <c r="AR1375" s="1">
        <f t="shared" si="1051"/>
        <v>1.0971489965262933</v>
      </c>
      <c r="AS1375" s="1">
        <f t="shared" si="1052"/>
        <v>1.0971489965262933</v>
      </c>
      <c r="AT1375" s="1">
        <f t="shared" si="1053"/>
        <v>0.97761633070385168</v>
      </c>
      <c r="AU1375" s="1">
        <f t="shared" si="1054"/>
        <v>1.9170664370351933</v>
      </c>
      <c r="AV1375" s="2">
        <f t="shared" si="1055"/>
        <v>1374</v>
      </c>
      <c r="AW1375" s="1">
        <f t="shared" si="1056"/>
        <v>1917.0664370351933</v>
      </c>
      <c r="AX1375" s="1">
        <f t="shared" si="1057"/>
        <v>0.97761633070385168</v>
      </c>
      <c r="AY1375" s="1">
        <f t="shared" si="1058"/>
        <v>1.0971489965262933</v>
      </c>
      <c r="AZ1375" s="1">
        <f t="shared" si="1059"/>
        <v>5.4000000000000003E-3</v>
      </c>
      <c r="BA1375" s="1">
        <f t="shared" si="1060"/>
        <v>26.893125718160967</v>
      </c>
    </row>
    <row r="1376" spans="1:53">
      <c r="A1376" s="2">
        <f t="shared" si="1025"/>
        <v>1.3749999999999594</v>
      </c>
      <c r="B1376" s="1">
        <f t="shared" si="1062"/>
        <v>1.4545098333332913</v>
      </c>
      <c r="C1376" s="1">
        <f t="shared" si="1026"/>
        <v>5.6094345313564303E-2</v>
      </c>
      <c r="D1376" s="1">
        <f t="shared" si="1063"/>
        <v>1.1020956469146828</v>
      </c>
      <c r="E1376" s="1">
        <f t="shared" si="1069"/>
        <v>1.1021753791129305</v>
      </c>
      <c r="F1376" s="1">
        <f t="shared" si="1069"/>
        <v>1.1021783833904828</v>
      </c>
      <c r="G1376" s="1">
        <f t="shared" si="1069"/>
        <v>1.1021784965485644</v>
      </c>
      <c r="H1376" s="1">
        <f t="shared" si="1027"/>
        <v>1.9721002485122963</v>
      </c>
      <c r="I1376" s="1">
        <f t="shared" si="1064"/>
        <v>27.148044770734167</v>
      </c>
      <c r="J1376" s="1">
        <f>VLOOKUP($I1376,Graph!$D$3:$M$50,col)</f>
        <v>6.1999999999999998E-3</v>
      </c>
      <c r="K1376" s="1">
        <f>VLOOKUP($I1376,Graph!$D$3:$M$50,col+1)</f>
        <v>5.0000000000000001E-3</v>
      </c>
      <c r="L1376" s="1">
        <f t="shared" si="1028"/>
        <v>5.4000000000000003E-3</v>
      </c>
      <c r="M1376" s="1">
        <f t="shared" si="1070"/>
        <v>0.64011666666666656</v>
      </c>
      <c r="N1376" s="1">
        <f t="shared" si="1029"/>
        <v>1.3695999999999593</v>
      </c>
      <c r="O1376" s="1">
        <f t="shared" si="1030"/>
        <v>5.3823095134222419E-2</v>
      </c>
      <c r="P1376" s="1">
        <f t="shared" si="1031"/>
        <v>1.0973272436485415</v>
      </c>
      <c r="Q1376" s="1">
        <f t="shared" si="1032"/>
        <v>1.0971586044340786</v>
      </c>
      <c r="R1376" s="1">
        <f t="shared" si="1033"/>
        <v>1.097152599644091</v>
      </c>
      <c r="S1376" s="1">
        <f t="shared" si="1034"/>
        <v>1.0971523856527527</v>
      </c>
      <c r="T1376" s="1">
        <f t="shared" si="1035"/>
        <v>0.97762053869235199</v>
      </c>
      <c r="U1376" s="1">
        <f t="shared" si="1036"/>
        <v>1.9191738741513136</v>
      </c>
      <c r="V1376" s="2">
        <f t="shared" si="1065"/>
        <v>26.90297667498551</v>
      </c>
      <c r="W1376" s="1">
        <f>VLOOKUP(V1376,Graph!$D$3:$M$50,col)</f>
        <v>6.1999999999999998E-3</v>
      </c>
      <c r="X1376" s="1">
        <f>VLOOKUP(V1376,Graph!$D$3:$M$50,col+1)</f>
        <v>5.0000000000000001E-3</v>
      </c>
      <c r="Y1376" s="1">
        <f t="shared" si="1037"/>
        <v>5.4000000000000003E-3</v>
      </c>
      <c r="Z1376" s="1">
        <f t="shared" si="1066"/>
        <v>0.64011666666666656</v>
      </c>
      <c r="AA1376" s="2">
        <f t="shared" si="1038"/>
        <v>1.3695999999999593</v>
      </c>
      <c r="AB1376" s="1">
        <f t="shared" si="1039"/>
        <v>5.3823095134222419E-2</v>
      </c>
      <c r="AC1376" s="1">
        <f t="shared" si="1040"/>
        <v>1.0971523780265673</v>
      </c>
      <c r="AD1376" s="1">
        <f t="shared" si="1041"/>
        <v>1.0971523777547865</v>
      </c>
      <c r="AE1376" s="1">
        <f t="shared" si="1042"/>
        <v>1.0971523777451009</v>
      </c>
      <c r="AF1376" s="1">
        <f t="shared" si="1043"/>
        <v>1.0971523777447556</v>
      </c>
      <c r="AG1376" s="1">
        <f t="shared" si="1044"/>
        <v>0.97762053869235199</v>
      </c>
      <c r="AH1376" s="1">
        <f t="shared" si="1045"/>
        <v>1.9191738603183934</v>
      </c>
      <c r="AI1376" s="2">
        <f t="shared" si="1067"/>
        <v>26.90297661034889</v>
      </c>
      <c r="AJ1376" s="1">
        <f>VLOOKUP(AI1376,Graph!$D$3:$M$50,col)</f>
        <v>6.1999999999999998E-3</v>
      </c>
      <c r="AK1376" s="1">
        <f>VLOOKUP(AI1376,Graph!$D$3:$M$50,col+1)</f>
        <v>5.0000000000000001E-3</v>
      </c>
      <c r="AL1376" s="1">
        <f t="shared" si="1046"/>
        <v>5.4000000000000003E-3</v>
      </c>
      <c r="AM1376" s="1">
        <f t="shared" si="1068"/>
        <v>0.64011666666666656</v>
      </c>
      <c r="AN1376" s="2">
        <f t="shared" si="1047"/>
        <v>1.3695999999999593</v>
      </c>
      <c r="AO1376" s="1">
        <f t="shared" si="1048"/>
        <v>5.3823095134222419E-2</v>
      </c>
      <c r="AP1376" s="1">
        <f t="shared" si="1049"/>
        <v>1.0971523777447434</v>
      </c>
      <c r="AQ1376" s="1">
        <f t="shared" si="1050"/>
        <v>1.0971523777447432</v>
      </c>
      <c r="AR1376" s="1">
        <f t="shared" si="1051"/>
        <v>1.0971523777447427</v>
      </c>
      <c r="AS1376" s="1">
        <f t="shared" si="1052"/>
        <v>1.0971523777447429</v>
      </c>
      <c r="AT1376" s="1">
        <f t="shared" si="1053"/>
        <v>0.97762053869235199</v>
      </c>
      <c r="AU1376" s="1">
        <f t="shared" si="1054"/>
        <v>1.9191738603183712</v>
      </c>
      <c r="AV1376" s="2">
        <f t="shared" si="1055"/>
        <v>1375</v>
      </c>
      <c r="AW1376" s="1">
        <f t="shared" si="1056"/>
        <v>1919.1738603183712</v>
      </c>
      <c r="AX1376" s="1">
        <f t="shared" si="1057"/>
        <v>0.97762053869235199</v>
      </c>
      <c r="AY1376" s="1">
        <f t="shared" si="1058"/>
        <v>1.0971523777447429</v>
      </c>
      <c r="AZ1376" s="1">
        <f t="shared" si="1059"/>
        <v>5.4000000000000003E-3</v>
      </c>
      <c r="BA1376" s="1">
        <f t="shared" si="1060"/>
        <v>26.90297661034889</v>
      </c>
    </row>
    <row r="1377" spans="1:53">
      <c r="A1377" s="2">
        <f t="shared" si="1025"/>
        <v>1.3759999999999593</v>
      </c>
      <c r="B1377" s="1">
        <f t="shared" si="1062"/>
        <v>1.4555509999999579</v>
      </c>
      <c r="C1377" s="1">
        <f t="shared" si="1026"/>
        <v>5.6095629311648666E-2</v>
      </c>
      <c r="D1377" s="1">
        <f t="shared" si="1063"/>
        <v>1.1020984030421264</v>
      </c>
      <c r="E1377" s="1">
        <f t="shared" si="1069"/>
        <v>1.1021782435967598</v>
      </c>
      <c r="F1377" s="1">
        <f t="shared" si="1069"/>
        <v>1.1021812520515251</v>
      </c>
      <c r="G1377" s="1">
        <f t="shared" si="1069"/>
        <v>1.1021813653704433</v>
      </c>
      <c r="H1377" s="1">
        <f t="shared" si="1027"/>
        <v>1.9742571604261332</v>
      </c>
      <c r="I1377" s="1">
        <f t="shared" si="1064"/>
        <v>27.157938555530187</v>
      </c>
      <c r="J1377" s="1">
        <f>VLOOKUP($I1377,Graph!$D$3:$M$50,col)</f>
        <v>6.1999999999999998E-3</v>
      </c>
      <c r="K1377" s="1">
        <f>VLOOKUP($I1377,Graph!$D$3:$M$50,col+1)</f>
        <v>5.0000000000000001E-3</v>
      </c>
      <c r="L1377" s="1">
        <f t="shared" si="1028"/>
        <v>5.4000000000000003E-3</v>
      </c>
      <c r="M1377" s="1">
        <f t="shared" si="1070"/>
        <v>0.64011666666666656</v>
      </c>
      <c r="N1377" s="1">
        <f t="shared" si="1029"/>
        <v>1.3705999999999592</v>
      </c>
      <c r="O1377" s="1">
        <f t="shared" si="1030"/>
        <v>5.3824635597733768E-2</v>
      </c>
      <c r="P1377" s="1">
        <f t="shared" si="1031"/>
        <v>1.0973306097028095</v>
      </c>
      <c r="Q1377" s="1">
        <f t="shared" si="1032"/>
        <v>1.0971619807735742</v>
      </c>
      <c r="R1377" s="1">
        <f t="shared" si="1033"/>
        <v>1.0971559761209211</v>
      </c>
      <c r="S1377" s="1">
        <f t="shared" si="1034"/>
        <v>1.0971557621263368</v>
      </c>
      <c r="T1377" s="1">
        <f t="shared" si="1035"/>
        <v>0.97762474057061433</v>
      </c>
      <c r="U1377" s="1">
        <f t="shared" si="1036"/>
        <v>1.9212820694364696</v>
      </c>
      <c r="V1377" s="2">
        <f t="shared" si="1065"/>
        <v>26.912823962995777</v>
      </c>
      <c r="W1377" s="1">
        <f>VLOOKUP(V1377,Graph!$D$3:$M$50,col)</f>
        <v>6.1999999999999998E-3</v>
      </c>
      <c r="X1377" s="1">
        <f>VLOOKUP(V1377,Graph!$D$3:$M$50,col+1)</f>
        <v>5.0000000000000001E-3</v>
      </c>
      <c r="Y1377" s="1">
        <f t="shared" si="1037"/>
        <v>5.4000000000000003E-3</v>
      </c>
      <c r="Z1377" s="1">
        <f t="shared" si="1066"/>
        <v>0.64011666666666656</v>
      </c>
      <c r="AA1377" s="2">
        <f t="shared" si="1038"/>
        <v>1.3705999999999592</v>
      </c>
      <c r="AB1377" s="1">
        <f t="shared" si="1039"/>
        <v>5.3824635597733768E-2</v>
      </c>
      <c r="AC1377" s="1">
        <f t="shared" si="1040"/>
        <v>1.0971557544997459</v>
      </c>
      <c r="AD1377" s="1">
        <f t="shared" si="1041"/>
        <v>1.0971557542279404</v>
      </c>
      <c r="AE1377" s="1">
        <f t="shared" si="1042"/>
        <v>1.0971557542182535</v>
      </c>
      <c r="AF1377" s="1">
        <f t="shared" si="1043"/>
        <v>1.0971557542179082</v>
      </c>
      <c r="AG1377" s="1">
        <f t="shared" si="1044"/>
        <v>0.97762474057061433</v>
      </c>
      <c r="AH1377" s="1">
        <f t="shared" si="1045"/>
        <v>1.9212820555876411</v>
      </c>
      <c r="AI1377" s="2">
        <f t="shared" si="1067"/>
        <v>26.912823898332174</v>
      </c>
      <c r="AJ1377" s="1">
        <f>VLOOKUP(AI1377,Graph!$D$3:$M$50,col)</f>
        <v>6.1999999999999998E-3</v>
      </c>
      <c r="AK1377" s="1">
        <f>VLOOKUP(AI1377,Graph!$D$3:$M$50,col+1)</f>
        <v>5.0000000000000001E-3</v>
      </c>
      <c r="AL1377" s="1">
        <f t="shared" si="1046"/>
        <v>5.4000000000000003E-3</v>
      </c>
      <c r="AM1377" s="1">
        <f t="shared" si="1068"/>
        <v>0.64011666666666656</v>
      </c>
      <c r="AN1377" s="2">
        <f t="shared" si="1047"/>
        <v>1.3705999999999592</v>
      </c>
      <c r="AO1377" s="1">
        <f t="shared" si="1048"/>
        <v>5.3824635597733768E-2</v>
      </c>
      <c r="AP1377" s="1">
        <f t="shared" si="1049"/>
        <v>1.0971557542178956</v>
      </c>
      <c r="AQ1377" s="1">
        <f t="shared" si="1050"/>
        <v>1.0971557542178954</v>
      </c>
      <c r="AR1377" s="1">
        <f t="shared" si="1051"/>
        <v>1.0971557542178951</v>
      </c>
      <c r="AS1377" s="1">
        <f t="shared" si="1052"/>
        <v>1.0971557542178954</v>
      </c>
      <c r="AT1377" s="1">
        <f t="shared" si="1053"/>
        <v>0.97762474057061433</v>
      </c>
      <c r="AU1377" s="1">
        <f t="shared" si="1054"/>
        <v>1.9212820555876187</v>
      </c>
      <c r="AV1377" s="2">
        <f t="shared" si="1055"/>
        <v>1376</v>
      </c>
      <c r="AW1377" s="1">
        <f t="shared" si="1056"/>
        <v>1921.2820555876187</v>
      </c>
      <c r="AX1377" s="1">
        <f t="shared" si="1057"/>
        <v>0.97762474057061433</v>
      </c>
      <c r="AY1377" s="1">
        <f t="shared" si="1058"/>
        <v>1.0971557542178954</v>
      </c>
      <c r="AZ1377" s="1">
        <f t="shared" si="1059"/>
        <v>5.4000000000000003E-3</v>
      </c>
      <c r="BA1377" s="1">
        <f t="shared" si="1060"/>
        <v>26.912823898332174</v>
      </c>
    </row>
    <row r="1378" spans="1:53">
      <c r="A1378" s="2">
        <f t="shared" si="1025"/>
        <v>1.3769999999999591</v>
      </c>
      <c r="B1378" s="1">
        <f t="shared" si="1062"/>
        <v>1.4565921666666244</v>
      </c>
      <c r="C1378" s="1">
        <f t="shared" si="1026"/>
        <v>5.6096911488802602E-2</v>
      </c>
      <c r="D1378" s="1">
        <f t="shared" si="1063"/>
        <v>1.1021011552815405</v>
      </c>
      <c r="E1378" s="1">
        <f t="shared" si="1069"/>
        <v>1.102181104048894</v>
      </c>
      <c r="F1378" s="1">
        <f t="shared" si="1069"/>
        <v>1.1021841166755821</v>
      </c>
      <c r="G1378" s="1">
        <f t="shared" si="1069"/>
        <v>1.1021842301551432</v>
      </c>
      <c r="H1378" s="1">
        <f t="shared" si="1027"/>
        <v>1.9764148583426635</v>
      </c>
      <c r="I1378" s="1">
        <f t="shared" si="1064"/>
        <v>27.167828738323315</v>
      </c>
      <c r="J1378" s="1">
        <f>VLOOKUP($I1378,Graph!$D$3:$M$50,col)</f>
        <v>6.1999999999999998E-3</v>
      </c>
      <c r="K1378" s="1">
        <f>VLOOKUP($I1378,Graph!$D$3:$M$50,col+1)</f>
        <v>5.0000000000000001E-3</v>
      </c>
      <c r="L1378" s="1">
        <f t="shared" si="1028"/>
        <v>5.4000000000000003E-3</v>
      </c>
      <c r="M1378" s="1">
        <f t="shared" si="1070"/>
        <v>0.64011666666666656</v>
      </c>
      <c r="N1378" s="1">
        <f t="shared" si="1029"/>
        <v>1.3715999999999591</v>
      </c>
      <c r="O1378" s="1">
        <f t="shared" si="1030"/>
        <v>5.3826173881007078E-2</v>
      </c>
      <c r="P1378" s="1">
        <f t="shared" si="1031"/>
        <v>1.0973339710344874</v>
      </c>
      <c r="Q1378" s="1">
        <f t="shared" si="1032"/>
        <v>1.0971653523778484</v>
      </c>
      <c r="R1378" s="1">
        <f t="shared" si="1033"/>
        <v>1.0971593478624271</v>
      </c>
      <c r="S1378" s="1">
        <f t="shared" si="1034"/>
        <v>1.0971591338646052</v>
      </c>
      <c r="T1378" s="1">
        <f t="shared" si="1035"/>
        <v>0.97762893635193737</v>
      </c>
      <c r="U1378" s="1">
        <f t="shared" si="1036"/>
        <v>1.9233910364250264</v>
      </c>
      <c r="V1378" s="2">
        <f t="shared" si="1065"/>
        <v>26.922667650753041</v>
      </c>
      <c r="W1378" s="1">
        <f>VLOOKUP(V1378,Graph!$D$3:$M$50,col)</f>
        <v>6.1999999999999998E-3</v>
      </c>
      <c r="X1378" s="1">
        <f>VLOOKUP(V1378,Graph!$D$3:$M$50,col+1)</f>
        <v>5.0000000000000001E-3</v>
      </c>
      <c r="Y1378" s="1">
        <f t="shared" si="1037"/>
        <v>5.4000000000000003E-3</v>
      </c>
      <c r="Z1378" s="1">
        <f t="shared" si="1066"/>
        <v>0.64011666666666656</v>
      </c>
      <c r="AA1378" s="2">
        <f t="shared" si="1038"/>
        <v>1.3715999999999591</v>
      </c>
      <c r="AB1378" s="1">
        <f t="shared" si="1039"/>
        <v>5.3826173881007078E-2</v>
      </c>
      <c r="AC1378" s="1">
        <f t="shared" si="1040"/>
        <v>1.0971591262376093</v>
      </c>
      <c r="AD1378" s="1">
        <f t="shared" si="1041"/>
        <v>1.0971591259657787</v>
      </c>
      <c r="AE1378" s="1">
        <f t="shared" si="1042"/>
        <v>1.0971591259560902</v>
      </c>
      <c r="AF1378" s="1">
        <f t="shared" si="1043"/>
        <v>1.0971591259557452</v>
      </c>
      <c r="AG1378" s="1">
        <f t="shared" si="1044"/>
        <v>0.97762893635193737</v>
      </c>
      <c r="AH1378" s="1">
        <f t="shared" si="1045"/>
        <v>1.9233910225602824</v>
      </c>
      <c r="AI1378" s="2">
        <f t="shared" si="1067"/>
        <v>26.922667586062456</v>
      </c>
      <c r="AJ1378" s="1">
        <f>VLOOKUP(AI1378,Graph!$D$3:$M$50,col)</f>
        <v>6.1999999999999998E-3</v>
      </c>
      <c r="AK1378" s="1">
        <f>VLOOKUP(AI1378,Graph!$D$3:$M$50,col+1)</f>
        <v>5.0000000000000001E-3</v>
      </c>
      <c r="AL1378" s="1">
        <f t="shared" si="1046"/>
        <v>5.4000000000000003E-3</v>
      </c>
      <c r="AM1378" s="1">
        <f t="shared" si="1068"/>
        <v>0.64011666666666656</v>
      </c>
      <c r="AN1378" s="2">
        <f t="shared" si="1047"/>
        <v>1.3715999999999591</v>
      </c>
      <c r="AO1378" s="1">
        <f t="shared" si="1048"/>
        <v>5.3826173881007078E-2</v>
      </c>
      <c r="AP1378" s="1">
        <f t="shared" si="1049"/>
        <v>1.097159125955733</v>
      </c>
      <c r="AQ1378" s="1">
        <f t="shared" si="1050"/>
        <v>1.0971591259557323</v>
      </c>
      <c r="AR1378" s="1">
        <f t="shared" si="1051"/>
        <v>1.0971591259557323</v>
      </c>
      <c r="AS1378" s="1">
        <f t="shared" si="1052"/>
        <v>1.0971591259557323</v>
      </c>
      <c r="AT1378" s="1">
        <f t="shared" si="1053"/>
        <v>0.97762893635193737</v>
      </c>
      <c r="AU1378" s="1">
        <f t="shared" si="1054"/>
        <v>1.9233910225602597</v>
      </c>
      <c r="AV1378" s="2">
        <f t="shared" si="1055"/>
        <v>1377</v>
      </c>
      <c r="AW1378" s="1">
        <f t="shared" si="1056"/>
        <v>1923.3910225602597</v>
      </c>
      <c r="AX1378" s="1">
        <f t="shared" si="1057"/>
        <v>0.97762893635193737</v>
      </c>
      <c r="AY1378" s="1">
        <f t="shared" si="1058"/>
        <v>1.0971591259557323</v>
      </c>
      <c r="AZ1378" s="1">
        <f t="shared" si="1059"/>
        <v>5.4000000000000003E-3</v>
      </c>
      <c r="BA1378" s="1">
        <f t="shared" si="1060"/>
        <v>26.922667586062456</v>
      </c>
    </row>
    <row r="1379" spans="1:53">
      <c r="A1379" s="2">
        <f t="shared" si="1025"/>
        <v>1.377999999999959</v>
      </c>
      <c r="B1379" s="1">
        <f t="shared" si="1062"/>
        <v>1.4576333333332909</v>
      </c>
      <c r="C1379" s="1">
        <f t="shared" si="1026"/>
        <v>5.6098191848896695E-2</v>
      </c>
      <c r="D1379" s="1">
        <f t="shared" si="1063"/>
        <v>1.1021039036411457</v>
      </c>
      <c r="E1379" s="1">
        <f t="shared" si="1069"/>
        <v>1.1021839604778385</v>
      </c>
      <c r="F1379" s="1">
        <f t="shared" si="1069"/>
        <v>1.1021869772711694</v>
      </c>
      <c r="G1379" s="1">
        <f t="shared" si="1069"/>
        <v>1.1021870909111791</v>
      </c>
      <c r="H1379" s="1">
        <f t="shared" si="1027"/>
        <v>1.9785733419755982</v>
      </c>
      <c r="I1379" s="1">
        <f t="shared" si="1064"/>
        <v>27.177715323043714</v>
      </c>
      <c r="J1379" s="1">
        <f>VLOOKUP($I1379,Graph!$D$3:$M$50,col)</f>
        <v>6.1999999999999998E-3</v>
      </c>
      <c r="K1379" s="1">
        <f>VLOOKUP($I1379,Graph!$D$3:$M$50,col+1)</f>
        <v>5.0000000000000001E-3</v>
      </c>
      <c r="L1379" s="1">
        <f t="shared" si="1028"/>
        <v>5.4000000000000003E-3</v>
      </c>
      <c r="M1379" s="1">
        <f t="shared" si="1070"/>
        <v>0.64011666666666656</v>
      </c>
      <c r="N1379" s="1">
        <f t="shared" si="1029"/>
        <v>1.372599999999959</v>
      </c>
      <c r="O1379" s="1">
        <f t="shared" si="1030"/>
        <v>5.382770998866717E-2</v>
      </c>
      <c r="P1379" s="1">
        <f t="shared" si="1031"/>
        <v>1.0973373276535057</v>
      </c>
      <c r="Q1379" s="1">
        <f t="shared" si="1032"/>
        <v>1.0971687192568538</v>
      </c>
      <c r="R1379" s="1">
        <f t="shared" si="1033"/>
        <v>1.0971627148785625</v>
      </c>
      <c r="S1379" s="1">
        <f t="shared" si="1034"/>
        <v>1.0971625008775105</v>
      </c>
      <c r="T1379" s="1">
        <f t="shared" si="1035"/>
        <v>0.97763312604958197</v>
      </c>
      <c r="U1379" s="1">
        <f t="shared" si="1036"/>
        <v>1.9255007748346153</v>
      </c>
      <c r="V1379" s="2">
        <f t="shared" si="1065"/>
        <v>26.932507742201729</v>
      </c>
      <c r="W1379" s="1">
        <f>VLOOKUP(V1379,Graph!$D$3:$M$50,col)</f>
        <v>6.1999999999999998E-3</v>
      </c>
      <c r="X1379" s="1">
        <f>VLOOKUP(V1379,Graph!$D$3:$M$50,col+1)</f>
        <v>5.0000000000000001E-3</v>
      </c>
      <c r="Y1379" s="1">
        <f t="shared" si="1037"/>
        <v>5.4000000000000003E-3</v>
      </c>
      <c r="Z1379" s="1">
        <f t="shared" si="1066"/>
        <v>0.64011666666666656</v>
      </c>
      <c r="AA1379" s="2">
        <f t="shared" si="1038"/>
        <v>1.372599999999959</v>
      </c>
      <c r="AB1379" s="1">
        <f t="shared" si="1039"/>
        <v>5.382770998866717E-2</v>
      </c>
      <c r="AC1379" s="1">
        <f t="shared" si="1040"/>
        <v>1.0971624932501105</v>
      </c>
      <c r="AD1379" s="1">
        <f t="shared" si="1041"/>
        <v>1.0971624929782551</v>
      </c>
      <c r="AE1379" s="1">
        <f t="shared" si="1042"/>
        <v>1.0971624929685657</v>
      </c>
      <c r="AF1379" s="1">
        <f t="shared" si="1043"/>
        <v>1.0971624929682204</v>
      </c>
      <c r="AG1379" s="1">
        <f t="shared" si="1044"/>
        <v>0.97763312604958197</v>
      </c>
      <c r="AH1379" s="1">
        <f t="shared" si="1045"/>
        <v>1.9255007609539512</v>
      </c>
      <c r="AI1379" s="2">
        <f t="shared" si="1067"/>
        <v>26.932507677484175</v>
      </c>
      <c r="AJ1379" s="1">
        <f>VLOOKUP(AI1379,Graph!$D$3:$M$50,col)</f>
        <v>6.1999999999999998E-3</v>
      </c>
      <c r="AK1379" s="1">
        <f>VLOOKUP(AI1379,Graph!$D$3:$M$50,col+1)</f>
        <v>5.0000000000000001E-3</v>
      </c>
      <c r="AL1379" s="1">
        <f t="shared" si="1046"/>
        <v>5.4000000000000003E-3</v>
      </c>
      <c r="AM1379" s="1">
        <f t="shared" si="1068"/>
        <v>0.64011666666666656</v>
      </c>
      <c r="AN1379" s="2">
        <f t="shared" si="1047"/>
        <v>1.372599999999959</v>
      </c>
      <c r="AO1379" s="1">
        <f t="shared" si="1048"/>
        <v>5.382770998866717E-2</v>
      </c>
      <c r="AP1379" s="1">
        <f t="shared" si="1049"/>
        <v>1.097162492968208</v>
      </c>
      <c r="AQ1379" s="1">
        <f t="shared" si="1050"/>
        <v>1.0971624929682073</v>
      </c>
      <c r="AR1379" s="1">
        <f t="shared" si="1051"/>
        <v>1.0971624929682073</v>
      </c>
      <c r="AS1379" s="1">
        <f t="shared" si="1052"/>
        <v>1.0971624929682073</v>
      </c>
      <c r="AT1379" s="1">
        <f t="shared" si="1053"/>
        <v>0.97763312604958197</v>
      </c>
      <c r="AU1379" s="1">
        <f t="shared" si="1054"/>
        <v>1.9255007609539281</v>
      </c>
      <c r="AV1379" s="2">
        <f t="shared" si="1055"/>
        <v>1378</v>
      </c>
      <c r="AW1379" s="1">
        <f t="shared" si="1056"/>
        <v>1925.5007609539282</v>
      </c>
      <c r="AX1379" s="1">
        <f t="shared" si="1057"/>
        <v>0.97763312604958197</v>
      </c>
      <c r="AY1379" s="1">
        <f t="shared" si="1058"/>
        <v>1.0971624929682073</v>
      </c>
      <c r="AZ1379" s="1">
        <f t="shared" si="1059"/>
        <v>5.4000000000000003E-3</v>
      </c>
      <c r="BA1379" s="1">
        <f t="shared" si="1060"/>
        <v>26.932507677484175</v>
      </c>
    </row>
    <row r="1380" spans="1:53">
      <c r="A1380" s="2">
        <f t="shared" si="1025"/>
        <v>1.3789999999999589</v>
      </c>
      <c r="B1380" s="1">
        <f t="shared" si="1062"/>
        <v>1.4586744999999575</v>
      </c>
      <c r="C1380" s="1">
        <f t="shared" si="1026"/>
        <v>5.6099470395790579E-2</v>
      </c>
      <c r="D1380" s="1">
        <f t="shared" si="1063"/>
        <v>1.1021066481291397</v>
      </c>
      <c r="E1380" s="1">
        <f t="shared" si="1069"/>
        <v>1.1021868128920742</v>
      </c>
      <c r="F1380" s="1">
        <f t="shared" si="1069"/>
        <v>1.1021898338467786</v>
      </c>
      <c r="G1380" s="1">
        <f t="shared" si="1069"/>
        <v>1.1021899476470423</v>
      </c>
      <c r="H1380" s="1">
        <f t="shared" si="1027"/>
        <v>1.9807326110389625</v>
      </c>
      <c r="I1380" s="1">
        <f t="shared" si="1064"/>
        <v>27.187598313614437</v>
      </c>
      <c r="J1380" s="1">
        <f>VLOOKUP($I1380,Graph!$D$3:$M$50,col)</f>
        <v>6.1999999999999998E-3</v>
      </c>
      <c r="K1380" s="1">
        <f>VLOOKUP($I1380,Graph!$D$3:$M$50,col+1)</f>
        <v>5.0000000000000001E-3</v>
      </c>
      <c r="L1380" s="1">
        <f t="shared" si="1028"/>
        <v>5.4000000000000003E-3</v>
      </c>
      <c r="M1380" s="1">
        <f t="shared" si="1070"/>
        <v>0.64011666666666656</v>
      </c>
      <c r="N1380" s="1">
        <f t="shared" si="1029"/>
        <v>1.3735999999999589</v>
      </c>
      <c r="O1380" s="1">
        <f t="shared" si="1030"/>
        <v>5.3829243925325808E-2</v>
      </c>
      <c r="P1380" s="1">
        <f t="shared" si="1031"/>
        <v>1.0973406795697671</v>
      </c>
      <c r="Q1380" s="1">
        <f t="shared" si="1032"/>
        <v>1.0971720814205175</v>
      </c>
      <c r="R1380" s="1">
        <f t="shared" si="1033"/>
        <v>1.0971660771792533</v>
      </c>
      <c r="S1380" s="1">
        <f t="shared" si="1034"/>
        <v>1.0971658631749799</v>
      </c>
      <c r="T1380" s="1">
        <f t="shared" si="1035"/>
        <v>0.97763730967676965</v>
      </c>
      <c r="U1380" s="1">
        <f t="shared" si="1036"/>
        <v>1.9276112843831827</v>
      </c>
      <c r="V1380" s="2">
        <f t="shared" si="1065"/>
        <v>26.942344241279098</v>
      </c>
      <c r="W1380" s="1">
        <f>VLOOKUP(V1380,Graph!$D$3:$M$50,col)</f>
        <v>6.1999999999999998E-3</v>
      </c>
      <c r="X1380" s="1">
        <f>VLOOKUP(V1380,Graph!$D$3:$M$50,col+1)</f>
        <v>5.0000000000000001E-3</v>
      </c>
      <c r="Y1380" s="1">
        <f t="shared" si="1037"/>
        <v>5.4000000000000003E-3</v>
      </c>
      <c r="Z1380" s="1">
        <f t="shared" si="1066"/>
        <v>0.64011666666666656</v>
      </c>
      <c r="AA1380" s="2">
        <f t="shared" si="1038"/>
        <v>1.3735999999999589</v>
      </c>
      <c r="AB1380" s="1">
        <f t="shared" si="1039"/>
        <v>5.3829243925325808E-2</v>
      </c>
      <c r="AC1380" s="1">
        <f t="shared" si="1040"/>
        <v>1.0971658555471757</v>
      </c>
      <c r="AD1380" s="1">
        <f t="shared" si="1041"/>
        <v>1.0971658552752959</v>
      </c>
      <c r="AE1380" s="1">
        <f t="shared" si="1042"/>
        <v>1.097165855265605</v>
      </c>
      <c r="AF1380" s="1">
        <f t="shared" si="1043"/>
        <v>1.0971658552652597</v>
      </c>
      <c r="AG1380" s="1">
        <f t="shared" si="1044"/>
        <v>0.97763730967676965</v>
      </c>
      <c r="AH1380" s="1">
        <f t="shared" si="1045"/>
        <v>1.9276112704865911</v>
      </c>
      <c r="AI1380" s="2">
        <f t="shared" si="1067"/>
        <v>26.942344176534583</v>
      </c>
      <c r="AJ1380" s="1">
        <f>VLOOKUP(AI1380,Graph!$D$3:$M$50,col)</f>
        <v>6.1999999999999998E-3</v>
      </c>
      <c r="AK1380" s="1">
        <f>VLOOKUP(AI1380,Graph!$D$3:$M$50,col+1)</f>
        <v>5.0000000000000001E-3</v>
      </c>
      <c r="AL1380" s="1">
        <f t="shared" si="1046"/>
        <v>5.4000000000000003E-3</v>
      </c>
      <c r="AM1380" s="1">
        <f t="shared" si="1068"/>
        <v>0.64011666666666656</v>
      </c>
      <c r="AN1380" s="2">
        <f t="shared" si="1047"/>
        <v>1.3735999999999589</v>
      </c>
      <c r="AO1380" s="1">
        <f t="shared" si="1048"/>
        <v>5.3829243925325808E-2</v>
      </c>
      <c r="AP1380" s="1">
        <f t="shared" si="1049"/>
        <v>1.0971658552652475</v>
      </c>
      <c r="AQ1380" s="1">
        <f t="shared" si="1050"/>
        <v>1.097165855265247</v>
      </c>
      <c r="AR1380" s="1">
        <f t="shared" si="1051"/>
        <v>1.0971658552652468</v>
      </c>
      <c r="AS1380" s="1">
        <f t="shared" si="1052"/>
        <v>1.097165855265247</v>
      </c>
      <c r="AT1380" s="1">
        <f t="shared" si="1053"/>
        <v>0.97763730967676965</v>
      </c>
      <c r="AU1380" s="1">
        <f t="shared" si="1054"/>
        <v>1.9276112704865691</v>
      </c>
      <c r="AV1380" s="2">
        <f t="shared" si="1055"/>
        <v>1379</v>
      </c>
      <c r="AW1380" s="1">
        <f t="shared" si="1056"/>
        <v>1927.6112704865691</v>
      </c>
      <c r="AX1380" s="1">
        <f t="shared" si="1057"/>
        <v>0.97763730967676965</v>
      </c>
      <c r="AY1380" s="1">
        <f t="shared" si="1058"/>
        <v>1.097165855265247</v>
      </c>
      <c r="AZ1380" s="1">
        <f t="shared" si="1059"/>
        <v>5.4000000000000003E-3</v>
      </c>
      <c r="BA1380" s="1">
        <f t="shared" si="1060"/>
        <v>26.942344176534583</v>
      </c>
    </row>
    <row r="1381" spans="1:53">
      <c r="A1381" s="2">
        <f t="shared" si="1025"/>
        <v>1.3799999999999588</v>
      </c>
      <c r="B1381" s="1">
        <f t="shared" si="1062"/>
        <v>1.459715666666624</v>
      </c>
      <c r="C1381" s="1">
        <f t="shared" si="1026"/>
        <v>5.6100747133332941E-2</v>
      </c>
      <c r="D1381" s="1">
        <f t="shared" si="1063"/>
        <v>1.1021093887536975</v>
      </c>
      <c r="E1381" s="1">
        <f t="shared" ref="E1381:G1400" si="1071">SQRT(D1381-($C1381*D1381-POWER(D1381,1/3)+1)/($C1381-POWER(D1381,-2/3)/3))</f>
        <v>1.102189661300059</v>
      </c>
      <c r="F1381" s="1">
        <f t="shared" si="1071"/>
        <v>1.1021926864108764</v>
      </c>
      <c r="G1381" s="1">
        <f t="shared" si="1071"/>
        <v>1.1021928003712018</v>
      </c>
      <c r="H1381" s="1">
        <f t="shared" si="1027"/>
        <v>1.9828926652470975</v>
      </c>
      <c r="I1381" s="1">
        <f t="shared" si="1064"/>
        <v>27.197477713951418</v>
      </c>
      <c r="J1381" s="1">
        <f>VLOOKUP($I1381,Graph!$D$3:$M$50,col)</f>
        <v>6.1999999999999998E-3</v>
      </c>
      <c r="K1381" s="1">
        <f>VLOOKUP($I1381,Graph!$D$3:$M$50,col+1)</f>
        <v>5.0000000000000001E-3</v>
      </c>
      <c r="L1381" s="1">
        <f t="shared" si="1028"/>
        <v>5.4000000000000003E-3</v>
      </c>
      <c r="M1381" s="1">
        <f t="shared" si="1070"/>
        <v>0.64011666666666656</v>
      </c>
      <c r="N1381" s="1">
        <f t="shared" si="1029"/>
        <v>1.3745999999999587</v>
      </c>
      <c r="O1381" s="1">
        <f t="shared" si="1030"/>
        <v>5.3830775695581728E-2</v>
      </c>
      <c r="P1381" s="1">
        <f t="shared" si="1031"/>
        <v>1.0973440267931476</v>
      </c>
      <c r="Q1381" s="1">
        <f t="shared" si="1032"/>
        <v>1.097175438878736</v>
      </c>
      <c r="R1381" s="1">
        <f t="shared" si="1033"/>
        <v>1.0971694347743977</v>
      </c>
      <c r="S1381" s="1">
        <f t="shared" si="1034"/>
        <v>1.0971692207669104</v>
      </c>
      <c r="T1381" s="1">
        <f t="shared" si="1035"/>
        <v>0.97764148724668454</v>
      </c>
      <c r="U1381" s="1">
        <f t="shared" si="1036"/>
        <v>1.9297225647889809</v>
      </c>
      <c r="V1381" s="2">
        <f t="shared" si="1065"/>
        <v>26.952177151915201</v>
      </c>
      <c r="W1381" s="1">
        <f>VLOOKUP(V1381,Graph!$D$3:$M$50,col)</f>
        <v>6.1999999999999998E-3</v>
      </c>
      <c r="X1381" s="1">
        <f>VLOOKUP(V1381,Graph!$D$3:$M$50,col+1)</f>
        <v>5.0000000000000001E-3</v>
      </c>
      <c r="Y1381" s="1">
        <f t="shared" si="1037"/>
        <v>5.4000000000000003E-3</v>
      </c>
      <c r="Z1381" s="1">
        <f t="shared" si="1066"/>
        <v>0.64011666666666656</v>
      </c>
      <c r="AA1381" s="2">
        <f t="shared" si="1038"/>
        <v>1.3745999999999587</v>
      </c>
      <c r="AB1381" s="1">
        <f t="shared" si="1039"/>
        <v>5.3830775695581728E-2</v>
      </c>
      <c r="AC1381" s="1">
        <f t="shared" si="1040"/>
        <v>1.0971692131387032</v>
      </c>
      <c r="AD1381" s="1">
        <f t="shared" si="1041"/>
        <v>1.0971692128667987</v>
      </c>
      <c r="AE1381" s="1">
        <f t="shared" si="1042"/>
        <v>1.0971692128571067</v>
      </c>
      <c r="AF1381" s="1">
        <f t="shared" si="1043"/>
        <v>1.0971692128567614</v>
      </c>
      <c r="AG1381" s="1">
        <f t="shared" si="1044"/>
        <v>0.97764148724668454</v>
      </c>
      <c r="AH1381" s="1">
        <f t="shared" si="1045"/>
        <v>1.9297225508764571</v>
      </c>
      <c r="AI1381" s="2">
        <f t="shared" si="1067"/>
        <v>26.952177087143749</v>
      </c>
      <c r="AJ1381" s="1">
        <f>VLOOKUP(AI1381,Graph!$D$3:$M$50,col)</f>
        <v>6.1999999999999998E-3</v>
      </c>
      <c r="AK1381" s="1">
        <f>VLOOKUP(AI1381,Graph!$D$3:$M$50,col+1)</f>
        <v>5.0000000000000001E-3</v>
      </c>
      <c r="AL1381" s="1">
        <f t="shared" si="1046"/>
        <v>5.4000000000000003E-3</v>
      </c>
      <c r="AM1381" s="1">
        <f t="shared" si="1068"/>
        <v>0.64011666666666656</v>
      </c>
      <c r="AN1381" s="2">
        <f t="shared" si="1047"/>
        <v>1.3745999999999587</v>
      </c>
      <c r="AO1381" s="1">
        <f t="shared" si="1048"/>
        <v>5.3830775695581728E-2</v>
      </c>
      <c r="AP1381" s="1">
        <f t="shared" si="1049"/>
        <v>1.097169212856749</v>
      </c>
      <c r="AQ1381" s="1">
        <f t="shared" si="1050"/>
        <v>1.0971692128567487</v>
      </c>
      <c r="AR1381" s="1">
        <f t="shared" si="1051"/>
        <v>1.0971692128567485</v>
      </c>
      <c r="AS1381" s="1">
        <f t="shared" si="1052"/>
        <v>1.0971692128567483</v>
      </c>
      <c r="AT1381" s="1">
        <f t="shared" si="1053"/>
        <v>0.97764148724668454</v>
      </c>
      <c r="AU1381" s="1">
        <f t="shared" si="1054"/>
        <v>1.929722550876434</v>
      </c>
      <c r="AV1381" s="2">
        <f t="shared" si="1055"/>
        <v>1380</v>
      </c>
      <c r="AW1381" s="1">
        <f t="shared" si="1056"/>
        <v>1929.7225508764341</v>
      </c>
      <c r="AX1381" s="1">
        <f t="shared" si="1057"/>
        <v>0.97764148724668454</v>
      </c>
      <c r="AY1381" s="1">
        <f t="shared" si="1058"/>
        <v>1.0971692128567483</v>
      </c>
      <c r="AZ1381" s="1">
        <f t="shared" si="1059"/>
        <v>5.4000000000000003E-3</v>
      </c>
      <c r="BA1381" s="1">
        <f t="shared" si="1060"/>
        <v>26.952177087143749</v>
      </c>
    </row>
    <row r="1382" spans="1:53">
      <c r="A1382" s="2">
        <f t="shared" si="1025"/>
        <v>1.3809999999999587</v>
      </c>
      <c r="B1382" s="1">
        <f t="shared" si="1062"/>
        <v>1.4607568333332905</v>
      </c>
      <c r="C1382" s="1">
        <f t="shared" si="1026"/>
        <v>5.6102022065361648E-2</v>
      </c>
      <c r="D1382" s="1">
        <f t="shared" si="1063"/>
        <v>1.1021121255229702</v>
      </c>
      <c r="E1382" s="1">
        <f t="shared" si="1071"/>
        <v>1.1021925057102266</v>
      </c>
      <c r="F1382" s="1">
        <f t="shared" si="1071"/>
        <v>1.1021955349719068</v>
      </c>
      <c r="G1382" s="1">
        <f t="shared" si="1071"/>
        <v>1.1021956490921008</v>
      </c>
      <c r="H1382" s="1">
        <f t="shared" si="1027"/>
        <v>1.9850535043146496</v>
      </c>
      <c r="I1382" s="1">
        <f t="shared" si="1064"/>
        <v>27.207353527963448</v>
      </c>
      <c r="J1382" s="1">
        <f>VLOOKUP($I1382,Graph!$D$3:$M$50,col)</f>
        <v>6.1999999999999998E-3</v>
      </c>
      <c r="K1382" s="1">
        <f>VLOOKUP($I1382,Graph!$D$3:$M$50,col+1)</f>
        <v>5.0000000000000001E-3</v>
      </c>
      <c r="L1382" s="1">
        <f t="shared" si="1028"/>
        <v>5.4000000000000003E-3</v>
      </c>
      <c r="M1382" s="1">
        <f t="shared" si="1070"/>
        <v>0.64011666666666656</v>
      </c>
      <c r="N1382" s="1">
        <f t="shared" si="1029"/>
        <v>1.3755999999999586</v>
      </c>
      <c r="O1382" s="1">
        <f t="shared" si="1030"/>
        <v>5.3832305304020722E-2</v>
      </c>
      <c r="P1382" s="1">
        <f t="shared" si="1031"/>
        <v>1.097347369333495</v>
      </c>
      <c r="Q1382" s="1">
        <f t="shared" si="1032"/>
        <v>1.0971787916413813</v>
      </c>
      <c r="R1382" s="1">
        <f t="shared" si="1033"/>
        <v>1.0971727876738655</v>
      </c>
      <c r="S1382" s="1">
        <f t="shared" si="1034"/>
        <v>1.0971725736631732</v>
      </c>
      <c r="T1382" s="1">
        <f t="shared" si="1035"/>
        <v>0.97764565877247167</v>
      </c>
      <c r="U1382" s="1">
        <f t="shared" si="1036"/>
        <v>1.9318346157705719</v>
      </c>
      <c r="V1382" s="2">
        <f t="shared" si="1065"/>
        <v>26.962006478032954</v>
      </c>
      <c r="W1382" s="1">
        <f>VLOOKUP(V1382,Graph!$D$3:$M$50,col)</f>
        <v>6.1999999999999998E-3</v>
      </c>
      <c r="X1382" s="1">
        <f>VLOOKUP(V1382,Graph!$D$3:$M$50,col+1)</f>
        <v>5.0000000000000001E-3</v>
      </c>
      <c r="Y1382" s="1">
        <f t="shared" si="1037"/>
        <v>5.4000000000000003E-3</v>
      </c>
      <c r="Z1382" s="1">
        <f t="shared" si="1066"/>
        <v>0.64011666666666656</v>
      </c>
      <c r="AA1382" s="2">
        <f t="shared" si="1038"/>
        <v>1.3755999999999586</v>
      </c>
      <c r="AB1382" s="1">
        <f t="shared" si="1039"/>
        <v>5.3832305304020722E-2</v>
      </c>
      <c r="AC1382" s="1">
        <f t="shared" si="1040"/>
        <v>1.0971725660345633</v>
      </c>
      <c r="AD1382" s="1">
        <f t="shared" si="1041"/>
        <v>1.0971725657626341</v>
      </c>
      <c r="AE1382" s="1">
        <f t="shared" si="1042"/>
        <v>1.0971725657529412</v>
      </c>
      <c r="AF1382" s="1">
        <f t="shared" si="1043"/>
        <v>1.0971725657525953</v>
      </c>
      <c r="AG1382" s="1">
        <f t="shared" si="1044"/>
        <v>0.97764565877247167</v>
      </c>
      <c r="AH1382" s="1">
        <f t="shared" si="1045"/>
        <v>1.9318346018421082</v>
      </c>
      <c r="AI1382" s="2">
        <f t="shared" si="1067"/>
        <v>26.962006413234569</v>
      </c>
      <c r="AJ1382" s="1">
        <f>VLOOKUP(AI1382,Graph!$D$3:$M$50,col)</f>
        <v>6.1999999999999998E-3</v>
      </c>
      <c r="AK1382" s="1">
        <f>VLOOKUP(AI1382,Graph!$D$3:$M$50,col+1)</f>
        <v>5.0000000000000001E-3</v>
      </c>
      <c r="AL1382" s="1">
        <f t="shared" si="1046"/>
        <v>5.4000000000000003E-3</v>
      </c>
      <c r="AM1382" s="1">
        <f t="shared" si="1068"/>
        <v>0.64011666666666656</v>
      </c>
      <c r="AN1382" s="2">
        <f t="shared" si="1047"/>
        <v>1.3755999999999586</v>
      </c>
      <c r="AO1382" s="1">
        <f t="shared" si="1048"/>
        <v>5.3832305304020722E-2</v>
      </c>
      <c r="AP1382" s="1">
        <f t="shared" si="1049"/>
        <v>1.0971725657525833</v>
      </c>
      <c r="AQ1382" s="1">
        <f t="shared" si="1050"/>
        <v>1.0971725657525826</v>
      </c>
      <c r="AR1382" s="1">
        <f t="shared" si="1051"/>
        <v>1.0971725657525826</v>
      </c>
      <c r="AS1382" s="1">
        <f t="shared" si="1052"/>
        <v>1.0971725657525826</v>
      </c>
      <c r="AT1382" s="1">
        <f t="shared" si="1053"/>
        <v>0.97764565877247167</v>
      </c>
      <c r="AU1382" s="1">
        <f t="shared" si="1054"/>
        <v>1.931834601842086</v>
      </c>
      <c r="AV1382" s="2">
        <f t="shared" si="1055"/>
        <v>1381</v>
      </c>
      <c r="AW1382" s="1">
        <f t="shared" si="1056"/>
        <v>1931.8346018420859</v>
      </c>
      <c r="AX1382" s="1">
        <f t="shared" si="1057"/>
        <v>0.97764565877247167</v>
      </c>
      <c r="AY1382" s="1">
        <f t="shared" si="1058"/>
        <v>1.0971725657525826</v>
      </c>
      <c r="AZ1382" s="1">
        <f t="shared" si="1059"/>
        <v>5.4000000000000003E-3</v>
      </c>
      <c r="BA1382" s="1">
        <f t="shared" si="1060"/>
        <v>26.962006413234569</v>
      </c>
    </row>
    <row r="1383" spans="1:53">
      <c r="A1383" s="2">
        <f t="shared" si="1025"/>
        <v>1.3819999999999586</v>
      </c>
      <c r="B1383" s="1">
        <f t="shared" si="1062"/>
        <v>1.4617979999999571</v>
      </c>
      <c r="C1383" s="1">
        <f t="shared" si="1026"/>
        <v>5.6103295195703645E-2</v>
      </c>
      <c r="D1383" s="1">
        <f t="shared" si="1063"/>
        <v>1.1021148584450871</v>
      </c>
      <c r="E1383" s="1">
        <f t="shared" si="1071"/>
        <v>1.1021953461309875</v>
      </c>
      <c r="F1383" s="1">
        <f t="shared" si="1071"/>
        <v>1.1021983795382906</v>
      </c>
      <c r="G1383" s="1">
        <f t="shared" si="1071"/>
        <v>1.1021984938181595</v>
      </c>
      <c r="H1383" s="1">
        <f t="shared" si="1027"/>
        <v>1.9872151279565797</v>
      </c>
      <c r="I1383" s="1">
        <f t="shared" si="1064"/>
        <v>27.217225759552278</v>
      </c>
      <c r="J1383" s="1">
        <f>VLOOKUP($I1383,Graph!$D$3:$M$50,col)</f>
        <v>6.1999999999999998E-3</v>
      </c>
      <c r="K1383" s="1">
        <f>VLOOKUP($I1383,Graph!$D$3:$M$50,col+1)</f>
        <v>5.0000000000000001E-3</v>
      </c>
      <c r="L1383" s="1">
        <f t="shared" si="1028"/>
        <v>5.4000000000000003E-3</v>
      </c>
      <c r="M1383" s="1">
        <f t="shared" si="1070"/>
        <v>0.64011666666666656</v>
      </c>
      <c r="N1383" s="1">
        <f t="shared" si="1029"/>
        <v>1.3765999999999585</v>
      </c>
      <c r="O1383" s="1">
        <f t="shared" si="1030"/>
        <v>5.383383275521559E-2</v>
      </c>
      <c r="P1383" s="1">
        <f t="shared" si="1031"/>
        <v>1.0973507072006283</v>
      </c>
      <c r="Q1383" s="1">
        <f t="shared" si="1032"/>
        <v>1.0971821397182955</v>
      </c>
      <c r="R1383" s="1">
        <f t="shared" si="1033"/>
        <v>1.0971761358875005</v>
      </c>
      <c r="S1383" s="1">
        <f t="shared" si="1034"/>
        <v>1.0971759218736103</v>
      </c>
      <c r="T1383" s="1">
        <f t="shared" si="1035"/>
        <v>0.97764982426723868</v>
      </c>
      <c r="U1383" s="1">
        <f t="shared" si="1036"/>
        <v>1.9339474370468241</v>
      </c>
      <c r="V1383" s="2">
        <f t="shared" si="1065"/>
        <v>26.97183222354813</v>
      </c>
      <c r="W1383" s="1">
        <f>VLOOKUP(V1383,Graph!$D$3:$M$50,col)</f>
        <v>6.1999999999999998E-3</v>
      </c>
      <c r="X1383" s="1">
        <f>VLOOKUP(V1383,Graph!$D$3:$M$50,col+1)</f>
        <v>5.0000000000000001E-3</v>
      </c>
      <c r="Y1383" s="1">
        <f t="shared" si="1037"/>
        <v>5.4000000000000003E-3</v>
      </c>
      <c r="Z1383" s="1">
        <f t="shared" si="1066"/>
        <v>0.64011666666666656</v>
      </c>
      <c r="AA1383" s="2">
        <f t="shared" si="1038"/>
        <v>1.3765999999999585</v>
      </c>
      <c r="AB1383" s="1">
        <f t="shared" si="1039"/>
        <v>5.383383275521559E-2</v>
      </c>
      <c r="AC1383" s="1">
        <f t="shared" si="1040"/>
        <v>1.0971759142445987</v>
      </c>
      <c r="AD1383" s="1">
        <f t="shared" si="1041"/>
        <v>1.0971759139726454</v>
      </c>
      <c r="AE1383" s="1">
        <f t="shared" si="1042"/>
        <v>1.0971759139629507</v>
      </c>
      <c r="AF1383" s="1">
        <f t="shared" si="1043"/>
        <v>1.0971759139626049</v>
      </c>
      <c r="AG1383" s="1">
        <f t="shared" si="1044"/>
        <v>0.97764982426723868</v>
      </c>
      <c r="AH1383" s="1">
        <f t="shared" si="1045"/>
        <v>1.9339474231024163</v>
      </c>
      <c r="AI1383" s="2">
        <f t="shared" si="1067"/>
        <v>26.971832158722812</v>
      </c>
      <c r="AJ1383" s="1">
        <f>VLOOKUP(AI1383,Graph!$D$3:$M$50,col)</f>
        <v>6.1999999999999998E-3</v>
      </c>
      <c r="AK1383" s="1">
        <f>VLOOKUP(AI1383,Graph!$D$3:$M$50,col+1)</f>
        <v>5.0000000000000001E-3</v>
      </c>
      <c r="AL1383" s="1">
        <f t="shared" si="1046"/>
        <v>5.4000000000000003E-3</v>
      </c>
      <c r="AM1383" s="1">
        <f t="shared" si="1068"/>
        <v>0.64011666666666656</v>
      </c>
      <c r="AN1383" s="2">
        <f t="shared" si="1047"/>
        <v>1.3765999999999585</v>
      </c>
      <c r="AO1383" s="1">
        <f t="shared" si="1048"/>
        <v>5.383383275521559E-2</v>
      </c>
      <c r="AP1383" s="1">
        <f t="shared" si="1049"/>
        <v>1.0971759139625925</v>
      </c>
      <c r="AQ1383" s="1">
        <f t="shared" si="1050"/>
        <v>1.0971759139625925</v>
      </c>
      <c r="AR1383" s="1">
        <f t="shared" si="1051"/>
        <v>1.0971759139625925</v>
      </c>
      <c r="AS1383" s="1">
        <f t="shared" si="1052"/>
        <v>1.0971759139625925</v>
      </c>
      <c r="AT1383" s="1">
        <f t="shared" si="1053"/>
        <v>0.97764982426723868</v>
      </c>
      <c r="AU1383" s="1">
        <f t="shared" si="1054"/>
        <v>1.9339474231023948</v>
      </c>
      <c r="AV1383" s="2">
        <f t="shared" si="1055"/>
        <v>1382</v>
      </c>
      <c r="AW1383" s="1">
        <f t="shared" si="1056"/>
        <v>1933.9474231023949</v>
      </c>
      <c r="AX1383" s="1">
        <f t="shared" si="1057"/>
        <v>0.97764982426723868</v>
      </c>
      <c r="AY1383" s="1">
        <f t="shared" si="1058"/>
        <v>1.0971759139625925</v>
      </c>
      <c r="AZ1383" s="1">
        <f t="shared" si="1059"/>
        <v>5.4000000000000003E-3</v>
      </c>
      <c r="BA1383" s="1">
        <f t="shared" si="1060"/>
        <v>26.971832158722812</v>
      </c>
    </row>
    <row r="1384" spans="1:53">
      <c r="A1384" s="2">
        <f t="shared" si="1025"/>
        <v>1.3829999999999585</v>
      </c>
      <c r="B1384" s="1">
        <f t="shared" si="1062"/>
        <v>1.4628391666666236</v>
      </c>
      <c r="C1384" s="1">
        <f t="shared" si="1026"/>
        <v>5.6104566528175123E-2</v>
      </c>
      <c r="D1384" s="1">
        <f t="shared" si="1063"/>
        <v>1.1021175875281537</v>
      </c>
      <c r="E1384" s="1">
        <f t="shared" si="1071"/>
        <v>1.1021981825707279</v>
      </c>
      <c r="F1384" s="1">
        <f t="shared" si="1071"/>
        <v>1.1022012201184237</v>
      </c>
      <c r="G1384" s="1">
        <f t="shared" si="1071"/>
        <v>1.1022013345577757</v>
      </c>
      <c r="H1384" s="1">
        <f t="shared" si="1027"/>
        <v>1.9893775358881602</v>
      </c>
      <c r="I1384" s="1">
        <f t="shared" si="1064"/>
        <v>27.227094412612576</v>
      </c>
      <c r="J1384" s="1">
        <f>VLOOKUP($I1384,Graph!$D$3:$M$50,col)</f>
        <v>6.1999999999999998E-3</v>
      </c>
      <c r="K1384" s="1">
        <f>VLOOKUP($I1384,Graph!$D$3:$M$50,col+1)</f>
        <v>5.0000000000000001E-3</v>
      </c>
      <c r="L1384" s="1">
        <f t="shared" si="1028"/>
        <v>5.4000000000000003E-3</v>
      </c>
      <c r="M1384" s="1">
        <f t="shared" si="1070"/>
        <v>0.64011666666666656</v>
      </c>
      <c r="N1384" s="1">
        <f t="shared" si="1029"/>
        <v>1.3775999999999584</v>
      </c>
      <c r="O1384" s="1">
        <f t="shared" si="1030"/>
        <v>5.3835358053726322E-2</v>
      </c>
      <c r="P1384" s="1">
        <f t="shared" si="1031"/>
        <v>1.0973540404043416</v>
      </c>
      <c r="Q1384" s="1">
        <f t="shared" si="1032"/>
        <v>1.097185483119294</v>
      </c>
      <c r="R1384" s="1">
        <f t="shared" si="1033"/>
        <v>1.0971794794251175</v>
      </c>
      <c r="S1384" s="1">
        <f t="shared" si="1034"/>
        <v>1.0971792654080375</v>
      </c>
      <c r="T1384" s="1">
        <f t="shared" si="1035"/>
        <v>0.97765398374405543</v>
      </c>
      <c r="U1384" s="1">
        <f t="shared" si="1036"/>
        <v>1.9360610283369164</v>
      </c>
      <c r="V1384" s="2">
        <f t="shared" si="1065"/>
        <v>26.981654392369357</v>
      </c>
      <c r="W1384" s="1">
        <f>VLOOKUP(V1384,Graph!$D$3:$M$50,col)</f>
        <v>6.1999999999999998E-3</v>
      </c>
      <c r="X1384" s="1">
        <f>VLOOKUP(V1384,Graph!$D$3:$M$50,col+1)</f>
        <v>5.0000000000000001E-3</v>
      </c>
      <c r="Y1384" s="1">
        <f t="shared" si="1037"/>
        <v>5.4000000000000003E-3</v>
      </c>
      <c r="Z1384" s="1">
        <f t="shared" si="1066"/>
        <v>0.64011666666666656</v>
      </c>
      <c r="AA1384" s="2">
        <f t="shared" si="1038"/>
        <v>1.3775999999999584</v>
      </c>
      <c r="AB1384" s="1">
        <f t="shared" si="1039"/>
        <v>5.3835358053726322E-2</v>
      </c>
      <c r="AC1384" s="1">
        <f t="shared" si="1040"/>
        <v>1.0971792577786255</v>
      </c>
      <c r="AD1384" s="1">
        <f t="shared" si="1041"/>
        <v>1.0971792575066468</v>
      </c>
      <c r="AE1384" s="1">
        <f t="shared" si="1042"/>
        <v>1.0971792574969514</v>
      </c>
      <c r="AF1384" s="1">
        <f t="shared" si="1043"/>
        <v>1.0971792574966057</v>
      </c>
      <c r="AG1384" s="1">
        <f t="shared" si="1044"/>
        <v>0.97765398374405543</v>
      </c>
      <c r="AH1384" s="1">
        <f t="shared" si="1045"/>
        <v>1.9360610143765591</v>
      </c>
      <c r="AI1384" s="2">
        <f t="shared" si="1067"/>
        <v>26.981654327517141</v>
      </c>
      <c r="AJ1384" s="1">
        <f>VLOOKUP(AI1384,Graph!$D$3:$M$50,col)</f>
        <v>6.1999999999999998E-3</v>
      </c>
      <c r="AK1384" s="1">
        <f>VLOOKUP(AI1384,Graph!$D$3:$M$50,col+1)</f>
        <v>5.0000000000000001E-3</v>
      </c>
      <c r="AL1384" s="1">
        <f t="shared" si="1046"/>
        <v>5.4000000000000003E-3</v>
      </c>
      <c r="AM1384" s="1">
        <f t="shared" si="1068"/>
        <v>0.64011666666666656</v>
      </c>
      <c r="AN1384" s="2">
        <f t="shared" si="1047"/>
        <v>1.3775999999999584</v>
      </c>
      <c r="AO1384" s="1">
        <f t="shared" si="1048"/>
        <v>5.3835358053726322E-2</v>
      </c>
      <c r="AP1384" s="1">
        <f t="shared" si="1049"/>
        <v>1.0971792574965933</v>
      </c>
      <c r="AQ1384" s="1">
        <f t="shared" si="1050"/>
        <v>1.0971792574965928</v>
      </c>
      <c r="AR1384" s="1">
        <f t="shared" si="1051"/>
        <v>1.0971792574965931</v>
      </c>
      <c r="AS1384" s="1">
        <f t="shared" si="1052"/>
        <v>1.0971792574965926</v>
      </c>
      <c r="AT1384" s="1">
        <f t="shared" si="1053"/>
        <v>0.97765398374405543</v>
      </c>
      <c r="AU1384" s="1">
        <f t="shared" si="1054"/>
        <v>1.9360610143765364</v>
      </c>
      <c r="AV1384" s="2">
        <f t="shared" si="1055"/>
        <v>1383</v>
      </c>
      <c r="AW1384" s="1">
        <f t="shared" si="1056"/>
        <v>1936.0610143765364</v>
      </c>
      <c r="AX1384" s="1">
        <f t="shared" si="1057"/>
        <v>0.97765398374405543</v>
      </c>
      <c r="AY1384" s="1">
        <f t="shared" si="1058"/>
        <v>1.0971792574965926</v>
      </c>
      <c r="AZ1384" s="1">
        <f t="shared" si="1059"/>
        <v>5.4000000000000003E-3</v>
      </c>
      <c r="BA1384" s="1">
        <f t="shared" si="1060"/>
        <v>26.981654327517141</v>
      </c>
    </row>
    <row r="1385" spans="1:53">
      <c r="A1385" s="2">
        <f t="shared" si="1025"/>
        <v>1.3839999999999584</v>
      </c>
      <c r="B1385" s="1">
        <f t="shared" si="1062"/>
        <v>1.4638803333332902</v>
      </c>
      <c r="C1385" s="1">
        <f t="shared" si="1026"/>
        <v>5.6105836066581476E-2</v>
      </c>
      <c r="D1385" s="1">
        <f t="shared" si="1063"/>
        <v>1.102120312780253</v>
      </c>
      <c r="E1385" s="1">
        <f t="shared" si="1071"/>
        <v>1.1022010150378114</v>
      </c>
      <c r="F1385" s="1">
        <f t="shared" si="1071"/>
        <v>1.1022040567206786</v>
      </c>
      <c r="G1385" s="1">
        <f t="shared" si="1071"/>
        <v>1.1022041713193218</v>
      </c>
      <c r="H1385" s="1">
        <f t="shared" si="1027"/>
        <v>1.9915407278249706</v>
      </c>
      <c r="I1385" s="1">
        <f t="shared" si="1064"/>
        <v>27.236959491031946</v>
      </c>
      <c r="J1385" s="1">
        <f>VLOOKUP($I1385,Graph!$D$3:$M$50,col)</f>
        <v>6.1999999999999998E-3</v>
      </c>
      <c r="K1385" s="1">
        <f>VLOOKUP($I1385,Graph!$D$3:$M$50,col+1)</f>
        <v>5.0000000000000001E-3</v>
      </c>
      <c r="L1385" s="1">
        <f t="shared" si="1028"/>
        <v>5.4000000000000003E-3</v>
      </c>
      <c r="M1385" s="1">
        <f t="shared" si="1070"/>
        <v>0.64011666666666656</v>
      </c>
      <c r="N1385" s="1">
        <f t="shared" si="1029"/>
        <v>1.3785999999999583</v>
      </c>
      <c r="O1385" s="1">
        <f t="shared" si="1030"/>
        <v>5.3836881204099955E-2</v>
      </c>
      <c r="P1385" s="1">
        <f t="shared" si="1031"/>
        <v>1.0973573689543996</v>
      </c>
      <c r="Q1385" s="1">
        <f t="shared" si="1032"/>
        <v>1.0971888218541646</v>
      </c>
      <c r="R1385" s="1">
        <f t="shared" si="1033"/>
        <v>1.0971828182965047</v>
      </c>
      <c r="S1385" s="1">
        <f t="shared" si="1034"/>
        <v>1.0971826042762425</v>
      </c>
      <c r="T1385" s="1">
        <f t="shared" si="1035"/>
        <v>0.97765813721595363</v>
      </c>
      <c r="U1385" s="1">
        <f t="shared" si="1036"/>
        <v>1.938175389360334</v>
      </c>
      <c r="V1385" s="2">
        <f t="shared" si="1065"/>
        <v>26.991472988398197</v>
      </c>
      <c r="W1385" s="1">
        <f>VLOOKUP(V1385,Graph!$D$3:$M$50,col)</f>
        <v>6.1999999999999998E-3</v>
      </c>
      <c r="X1385" s="1">
        <f>VLOOKUP(V1385,Graph!$D$3:$M$50,col+1)</f>
        <v>5.0000000000000001E-3</v>
      </c>
      <c r="Y1385" s="1">
        <f t="shared" si="1037"/>
        <v>5.4000000000000003E-3</v>
      </c>
      <c r="Z1385" s="1">
        <f t="shared" si="1066"/>
        <v>0.64011666666666656</v>
      </c>
      <c r="AA1385" s="2">
        <f t="shared" si="1038"/>
        <v>1.3785999999999583</v>
      </c>
      <c r="AB1385" s="1">
        <f t="shared" si="1039"/>
        <v>5.3836881204099955E-2</v>
      </c>
      <c r="AC1385" s="1">
        <f t="shared" si="1040"/>
        <v>1.0971825966464299</v>
      </c>
      <c r="AD1385" s="1">
        <f t="shared" si="1041"/>
        <v>1.0971825963744275</v>
      </c>
      <c r="AE1385" s="1">
        <f t="shared" si="1042"/>
        <v>1.0971825963647304</v>
      </c>
      <c r="AF1385" s="1">
        <f t="shared" si="1043"/>
        <v>1.0971825963643849</v>
      </c>
      <c r="AG1385" s="1">
        <f t="shared" si="1044"/>
        <v>0.97765813721595363</v>
      </c>
      <c r="AH1385" s="1">
        <f t="shared" si="1045"/>
        <v>1.9381753753840205</v>
      </c>
      <c r="AI1385" s="2">
        <f t="shared" si="1067"/>
        <v>26.991472923519087</v>
      </c>
      <c r="AJ1385" s="1">
        <f>VLOOKUP(AI1385,Graph!$D$3:$M$50,col)</f>
        <v>6.1999999999999998E-3</v>
      </c>
      <c r="AK1385" s="1">
        <f>VLOOKUP(AI1385,Graph!$D$3:$M$50,col+1)</f>
        <v>5.0000000000000001E-3</v>
      </c>
      <c r="AL1385" s="1">
        <f t="shared" si="1046"/>
        <v>5.4000000000000003E-3</v>
      </c>
      <c r="AM1385" s="1">
        <f t="shared" si="1068"/>
        <v>0.64011666666666656</v>
      </c>
      <c r="AN1385" s="2">
        <f t="shared" si="1047"/>
        <v>1.3785999999999583</v>
      </c>
      <c r="AO1385" s="1">
        <f t="shared" si="1048"/>
        <v>5.3836881204099955E-2</v>
      </c>
      <c r="AP1385" s="1">
        <f t="shared" si="1049"/>
        <v>1.0971825963643724</v>
      </c>
      <c r="AQ1385" s="1">
        <f t="shared" si="1050"/>
        <v>1.097182596364372</v>
      </c>
      <c r="AR1385" s="1">
        <f t="shared" si="1051"/>
        <v>1.0971825963643718</v>
      </c>
      <c r="AS1385" s="1">
        <f t="shared" si="1052"/>
        <v>1.0971825963643722</v>
      </c>
      <c r="AT1385" s="1">
        <f t="shared" si="1053"/>
        <v>0.97765813721595363</v>
      </c>
      <c r="AU1385" s="1">
        <f t="shared" si="1054"/>
        <v>1.9381753753839983</v>
      </c>
      <c r="AV1385" s="2">
        <f t="shared" si="1055"/>
        <v>1384</v>
      </c>
      <c r="AW1385" s="1">
        <f t="shared" si="1056"/>
        <v>1938.1753753839982</v>
      </c>
      <c r="AX1385" s="1">
        <f t="shared" si="1057"/>
        <v>0.97765813721595363</v>
      </c>
      <c r="AY1385" s="1">
        <f t="shared" si="1058"/>
        <v>1.0971825963643722</v>
      </c>
      <c r="AZ1385" s="1">
        <f t="shared" si="1059"/>
        <v>5.4000000000000003E-3</v>
      </c>
      <c r="BA1385" s="1">
        <f t="shared" si="1060"/>
        <v>26.991472923519087</v>
      </c>
    </row>
    <row r="1386" spans="1:53">
      <c r="A1386" s="2">
        <f t="shared" ref="A1386:A1449" si="1072">A1385+0.001</f>
        <v>1.3849999999999583</v>
      </c>
      <c r="B1386" s="1">
        <f t="shared" si="1062"/>
        <v>1.4649214999999567</v>
      </c>
      <c r="C1386" s="1">
        <f t="shared" ref="C1386:C1449" si="1073">(4/27)*(b*A1386/B1386)^2</f>
        <v>5.6107103814717382E-2</v>
      </c>
      <c r="D1386" s="1">
        <f t="shared" si="1063"/>
        <v>1.1021230342094459</v>
      </c>
      <c r="E1386" s="1">
        <f t="shared" si="1071"/>
        <v>1.1022038435405774</v>
      </c>
      <c r="F1386" s="1">
        <f t="shared" si="1071"/>
        <v>1.1022068893534056</v>
      </c>
      <c r="G1386" s="1">
        <f t="shared" si="1071"/>
        <v>1.102207004111148</v>
      </c>
      <c r="H1386" s="1">
        <f t="shared" ref="H1386:H1449" si="1074">SQRT(gn*(2*A1386/3)^3)*G1386*b</f>
        <v>1.9937047034829001</v>
      </c>
      <c r="I1386" s="1">
        <f t="shared" si="1064"/>
        <v>27.246820998690971</v>
      </c>
      <c r="J1386" s="1">
        <f>VLOOKUP($I1386,Graph!$D$3:$M$50,col)</f>
        <v>6.1999999999999998E-3</v>
      </c>
      <c r="K1386" s="1">
        <f>VLOOKUP($I1386,Graph!$D$3:$M$50,col+1)</f>
        <v>5.0000000000000001E-3</v>
      </c>
      <c r="L1386" s="1">
        <f t="shared" ref="L1386:L1449" si="1075">J1386+Ratio*(K1386-J1386)</f>
        <v>5.4000000000000003E-3</v>
      </c>
      <c r="M1386" s="1">
        <f t="shared" si="1070"/>
        <v>0.64011666666666656</v>
      </c>
      <c r="N1386" s="1">
        <f t="shared" ref="N1386:N1449" si="1076">A1386-L1386*L</f>
        <v>1.3795999999999582</v>
      </c>
      <c r="O1386" s="1">
        <f t="shared" ref="O1386:O1449" si="1077">(4/27)*(M1386*N1386/B1386)^2</f>
        <v>5.3838402210870849E-2</v>
      </c>
      <c r="P1386" s="1">
        <f t="shared" ref="P1386:P1449" si="1078">SQRT(G1386-(O1386*G1386-POWER(G1386,1/3)+1)/(O1386-POWER(G1386,-2/3)/3))</f>
        <v>1.0973606928605408</v>
      </c>
      <c r="Q1386" s="1">
        <f t="shared" ref="Q1386:Q1449" si="1079">SQRT(P1386-(O1386*P1386-POWER(P1386,1/3)+1)/(O1386-POWER(P1386,-2/3)/3))</f>
        <v>1.0971921559326678</v>
      </c>
      <c r="R1386" s="1">
        <f t="shared" ref="R1386:R1449" si="1080">SQRT(Q1386-(O1386*Q1386-POWER(Q1386,1/3)+1)/(O1386-POWER(Q1386,-2/3)/3))</f>
        <v>1.0971861525114224</v>
      </c>
      <c r="S1386" s="1">
        <f t="shared" ref="S1386:S1449" si="1081">SQRT(R1386-(O1386*R1386-POWER(R1386,1/3)+1)/(O1386-POWER(R1386,-2/3)/3))</f>
        <v>1.0971859384879865</v>
      </c>
      <c r="T1386" s="1">
        <f t="shared" ref="T1386:T1449" si="1082">(M1386/b)*POWER(N1386/A1386,3/2)</f>
        <v>0.97766228469592753</v>
      </c>
      <c r="U1386" s="1">
        <f t="shared" ref="U1386:U1449" si="1083">SQRT(gn*(2*A1386/3)^3)*S1386*T1386*b</f>
        <v>1.9402905198368656</v>
      </c>
      <c r="V1386" s="2">
        <f t="shared" si="1065"/>
        <v>27.001288015529095</v>
      </c>
      <c r="W1386" s="1">
        <f>VLOOKUP(V1386,Graph!$D$3:$M$50,col)</f>
        <v>6.1999999999999998E-3</v>
      </c>
      <c r="X1386" s="1">
        <f>VLOOKUP(V1386,Graph!$D$3:$M$50,col+1)</f>
        <v>5.0000000000000001E-3</v>
      </c>
      <c r="Y1386" s="1">
        <f t="shared" ref="Y1386:Y1449" si="1084">W1386+Ratio*(X1386-W1386)</f>
        <v>5.4000000000000003E-3</v>
      </c>
      <c r="Z1386" s="1">
        <f t="shared" si="1066"/>
        <v>0.64011666666666656</v>
      </c>
      <c r="AA1386" s="2">
        <f t="shared" ref="AA1386:AA1449" si="1085">A1386-Y1386*L</f>
        <v>1.3795999999999582</v>
      </c>
      <c r="AB1386" s="1">
        <f t="shared" ref="AB1386:AB1449" si="1086">(4/27)*(Z1386*AA1386/B1386)^2</f>
        <v>5.3838402210870849E-2</v>
      </c>
      <c r="AC1386" s="1">
        <f t="shared" ref="AC1386:AC1449" si="1087">SQRT(S1386-(AB1386*S1386-POWER(S1386,1/3)+1)/(AB1386-POWER(S1386,-2/3)/3))</f>
        <v>1.0971859308577745</v>
      </c>
      <c r="AD1386" s="1">
        <f t="shared" ref="AD1386:AD1449" si="1088">SQRT(AC1386-(AB1386*AC1386-POWER(AC1386,1/3)+1)/(AB1386-POWER(AC1386,-2/3)/3))</f>
        <v>1.097185930585747</v>
      </c>
      <c r="AE1386" s="1">
        <f t="shared" ref="AE1386:AE1449" si="1089">SQRT(AD1386-(AB1386*AD1386-POWER(AD1386,1/3)+1)/(AB1386-POWER(AD1386,-2/3)/3))</f>
        <v>1.097185930576049</v>
      </c>
      <c r="AF1386" s="1">
        <f t="shared" ref="AF1386:AF1449" si="1090">SQRT(AE1386-(AB1386*AE1386-POWER(AE1386,1/3)+1)/(AB1386-POWER(AE1386,-2/3)/3))</f>
        <v>1.0971859305757032</v>
      </c>
      <c r="AG1386" s="1">
        <f t="shared" ref="AG1386:AG1449" si="1091">(Z1386/b)*POWER(AA1386/A1386,3/2)</f>
        <v>0.97766228469592753</v>
      </c>
      <c r="AH1386" s="1">
        <f t="shared" ref="AH1386:AH1449" si="1092">SQRT(gn*(2*A1386/3)^3)*AF1386*AG1386*b</f>
        <v>1.9402905058445903</v>
      </c>
      <c r="AI1386" s="2">
        <f t="shared" si="1067"/>
        <v>27.001287950623095</v>
      </c>
      <c r="AJ1386" s="1">
        <f>VLOOKUP(AI1386,Graph!$D$3:$M$50,col)</f>
        <v>6.1999999999999998E-3</v>
      </c>
      <c r="AK1386" s="1">
        <f>VLOOKUP(AI1386,Graph!$D$3:$M$50,col+1)</f>
        <v>5.0000000000000001E-3</v>
      </c>
      <c r="AL1386" s="1">
        <f t="shared" ref="AL1386:AL1449" si="1093">AJ1386+Ratio*(AK1386-AJ1386)</f>
        <v>5.4000000000000003E-3</v>
      </c>
      <c r="AM1386" s="1">
        <f t="shared" si="1068"/>
        <v>0.64011666666666656</v>
      </c>
      <c r="AN1386" s="2">
        <f t="shared" ref="AN1386:AN1449" si="1094">A1386-AL1386*L</f>
        <v>1.3795999999999582</v>
      </c>
      <c r="AO1386" s="1">
        <f t="shared" ref="AO1386:AO1449" si="1095">(4/27)*(AM1386*AN1386/B1386)^2</f>
        <v>5.3838402210870849E-2</v>
      </c>
      <c r="AP1386" s="1">
        <f t="shared" ref="AP1386:AP1449" si="1096">SQRT(AF1386-(AO1386*AF1386-POWER(AF1386,1/3)+1)/(AO1386-POWER(AF1386,-2/3)/3))</f>
        <v>1.0971859305756908</v>
      </c>
      <c r="AQ1386" s="1">
        <f t="shared" ref="AQ1386:AQ1449" si="1097">SQRT(AP1386-(AO1386*AP1386-POWER(AP1386,1/3)+1)/(AO1386-POWER(AP1386,-2/3)/3))</f>
        <v>1.0971859305756906</v>
      </c>
      <c r="AR1386" s="1">
        <f t="shared" ref="AR1386:AR1449" si="1098">SQRT(AQ1386-(AO1386*AQ1386-POWER(AQ1386,1/3)+1)/(AO1386-POWER(AQ1386,-2/3)/3))</f>
        <v>1.0971859305756904</v>
      </c>
      <c r="AS1386" s="1">
        <f t="shared" ref="AS1386:AS1449" si="1099">SQRT(AR1386-(AO1386*AR1386-POWER(AR1386,1/3)+1)/(AO1386-POWER(AR1386,-2/3)/3))</f>
        <v>1.0971859305756904</v>
      </c>
      <c r="AT1386" s="1">
        <f t="shared" ref="AT1386:AT1449" si="1100">(AM1386/b)*POWER(AN1386/A1386,3/2)</f>
        <v>0.97766228469592753</v>
      </c>
      <c r="AU1386" s="1">
        <f t="shared" ref="AU1386:AU1449" si="1101">SQRT(gn*(2*A1386/3)^3)*AS1386*AT1386*b</f>
        <v>1.9402905058445672</v>
      </c>
      <c r="AV1386" s="2">
        <f t="shared" ref="AV1386:AV1449" si="1102">AV1385+1</f>
        <v>1385</v>
      </c>
      <c r="AW1386" s="1">
        <f t="shared" ref="AW1386:AW1449" si="1103">AU1386*1000</f>
        <v>1940.2905058445672</v>
      </c>
      <c r="AX1386" s="1">
        <f t="shared" ref="AX1386:AX1449" si="1104">AT1386</f>
        <v>0.97766228469592753</v>
      </c>
      <c r="AY1386" s="1">
        <f t="shared" ref="AY1386:AY1449" si="1105">AS1386</f>
        <v>1.0971859305756904</v>
      </c>
      <c r="AZ1386" s="1">
        <f t="shared" ref="AZ1386:AZ1449" si="1106">AL1386</f>
        <v>5.4000000000000003E-3</v>
      </c>
      <c r="BA1386" s="1">
        <f t="shared" ref="BA1386:BA1449" si="1107">AI1386</f>
        <v>27.001287950623095</v>
      </c>
    </row>
    <row r="1387" spans="1:53">
      <c r="A1387" s="2">
        <f t="shared" si="1072"/>
        <v>1.3859999999999582</v>
      </c>
      <c r="B1387" s="1">
        <f t="shared" si="1062"/>
        <v>1.4659626666666232</v>
      </c>
      <c r="C1387" s="1">
        <f t="shared" si="1073"/>
        <v>5.6108369776366837E-2</v>
      </c>
      <c r="D1387" s="1">
        <f t="shared" si="1063"/>
        <v>1.1021257518237702</v>
      </c>
      <c r="E1387" s="1">
        <f t="shared" si="1071"/>
        <v>1.1022066680873428</v>
      </c>
      <c r="F1387" s="1">
        <f t="shared" si="1071"/>
        <v>1.1022097180249306</v>
      </c>
      <c r="G1387" s="1">
        <f t="shared" si="1071"/>
        <v>1.1022098329415806</v>
      </c>
      <c r="H1387" s="1">
        <f t="shared" si="1074"/>
        <v>1.9958694625781477</v>
      </c>
      <c r="I1387" s="1">
        <f t="shared" si="1064"/>
        <v>27.256678939463217</v>
      </c>
      <c r="J1387" s="1">
        <f>VLOOKUP($I1387,Graph!$D$3:$M$50,col)</f>
        <v>6.1999999999999998E-3</v>
      </c>
      <c r="K1387" s="1">
        <f>VLOOKUP($I1387,Graph!$D$3:$M$50,col+1)</f>
        <v>5.0000000000000001E-3</v>
      </c>
      <c r="L1387" s="1">
        <f t="shared" si="1075"/>
        <v>5.4000000000000003E-3</v>
      </c>
      <c r="M1387" s="1">
        <f t="shared" si="1070"/>
        <v>0.64011666666666656</v>
      </c>
      <c r="N1387" s="1">
        <f t="shared" si="1076"/>
        <v>1.3805999999999581</v>
      </c>
      <c r="O1387" s="1">
        <f t="shared" si="1077"/>
        <v>5.3839921078560539E-2</v>
      </c>
      <c r="P1387" s="1">
        <f t="shared" si="1078"/>
        <v>1.0973640121324761</v>
      </c>
      <c r="Q1387" s="1">
        <f t="shared" si="1079"/>
        <v>1.0971954853645374</v>
      </c>
      <c r="R1387" s="1">
        <f t="shared" si="1080"/>
        <v>1.0971894820796042</v>
      </c>
      <c r="S1387" s="1">
        <f t="shared" si="1081"/>
        <v>1.0971892680530027</v>
      </c>
      <c r="T1387" s="1">
        <f t="shared" si="1082"/>
        <v>0.97766642619693411</v>
      </c>
      <c r="U1387" s="1">
        <f t="shared" si="1083"/>
        <v>1.9424064194866102</v>
      </c>
      <c r="V1387" s="2">
        <f t="shared" si="1065"/>
        <v>27.011099477649442</v>
      </c>
      <c r="W1387" s="1">
        <f>VLOOKUP(V1387,Graph!$D$3:$M$50,col)</f>
        <v>6.1999999999999998E-3</v>
      </c>
      <c r="X1387" s="1">
        <f>VLOOKUP(V1387,Graph!$D$3:$M$50,col+1)</f>
        <v>5.0000000000000001E-3</v>
      </c>
      <c r="Y1387" s="1">
        <f t="shared" si="1084"/>
        <v>5.4000000000000003E-3</v>
      </c>
      <c r="Z1387" s="1">
        <f t="shared" si="1066"/>
        <v>0.64011666666666656</v>
      </c>
      <c r="AA1387" s="2">
        <f t="shared" si="1085"/>
        <v>1.3805999999999581</v>
      </c>
      <c r="AB1387" s="1">
        <f t="shared" si="1086"/>
        <v>5.3839921078560539E-2</v>
      </c>
      <c r="AC1387" s="1">
        <f t="shared" si="1087"/>
        <v>1.0971892604223914</v>
      </c>
      <c r="AD1387" s="1">
        <f t="shared" si="1088"/>
        <v>1.0971892601503399</v>
      </c>
      <c r="AE1387" s="1">
        <f t="shared" si="1089"/>
        <v>1.0971892601406403</v>
      </c>
      <c r="AF1387" s="1">
        <f t="shared" si="1090"/>
        <v>1.0971892601402944</v>
      </c>
      <c r="AG1387" s="1">
        <f t="shared" si="1091"/>
        <v>0.97766642619693411</v>
      </c>
      <c r="AH1387" s="1">
        <f t="shared" si="1092"/>
        <v>1.9424064054783661</v>
      </c>
      <c r="AI1387" s="2">
        <f t="shared" si="1067"/>
        <v>27.011099412716575</v>
      </c>
      <c r="AJ1387" s="1">
        <f>VLOOKUP(AI1387,Graph!$D$3:$M$50,col)</f>
        <v>6.1999999999999998E-3</v>
      </c>
      <c r="AK1387" s="1">
        <f>VLOOKUP(AI1387,Graph!$D$3:$M$50,col+1)</f>
        <v>5.0000000000000001E-3</v>
      </c>
      <c r="AL1387" s="1">
        <f t="shared" si="1093"/>
        <v>5.4000000000000003E-3</v>
      </c>
      <c r="AM1387" s="1">
        <f t="shared" si="1068"/>
        <v>0.64011666666666656</v>
      </c>
      <c r="AN1387" s="2">
        <f t="shared" si="1094"/>
        <v>1.3805999999999581</v>
      </c>
      <c r="AO1387" s="1">
        <f t="shared" si="1095"/>
        <v>5.3839921078560539E-2</v>
      </c>
      <c r="AP1387" s="1">
        <f t="shared" si="1096"/>
        <v>1.0971892601402822</v>
      </c>
      <c r="AQ1387" s="1">
        <f t="shared" si="1097"/>
        <v>1.0971892601402817</v>
      </c>
      <c r="AR1387" s="1">
        <f t="shared" si="1098"/>
        <v>1.0971892601402817</v>
      </c>
      <c r="AS1387" s="1">
        <f t="shared" si="1099"/>
        <v>1.0971892601402817</v>
      </c>
      <c r="AT1387" s="1">
        <f t="shared" si="1100"/>
        <v>0.97766642619693411</v>
      </c>
      <c r="AU1387" s="1">
        <f t="shared" si="1101"/>
        <v>1.9424064054783434</v>
      </c>
      <c r="AV1387" s="2">
        <f t="shared" si="1102"/>
        <v>1386</v>
      </c>
      <c r="AW1387" s="1">
        <f t="shared" si="1103"/>
        <v>1942.4064054783435</v>
      </c>
      <c r="AX1387" s="1">
        <f t="shared" si="1104"/>
        <v>0.97766642619693411</v>
      </c>
      <c r="AY1387" s="1">
        <f t="shared" si="1105"/>
        <v>1.0971892601402817</v>
      </c>
      <c r="AZ1387" s="1">
        <f t="shared" si="1106"/>
        <v>5.4000000000000003E-3</v>
      </c>
      <c r="BA1387" s="1">
        <f t="shared" si="1107"/>
        <v>27.011099412716575</v>
      </c>
    </row>
    <row r="1388" spans="1:53">
      <c r="A1388" s="2">
        <f t="shared" si="1072"/>
        <v>1.386999999999958</v>
      </c>
      <c r="B1388" s="1">
        <f t="shared" si="1062"/>
        <v>1.4670038333332898</v>
      </c>
      <c r="C1388" s="1">
        <f t="shared" si="1073"/>
        <v>5.6109633955303155E-2</v>
      </c>
      <c r="D1388" s="1">
        <f t="shared" si="1063"/>
        <v>1.1021284656312409</v>
      </c>
      <c r="E1388" s="1">
        <f t="shared" si="1071"/>
        <v>1.1022094886864005</v>
      </c>
      <c r="F1388" s="1">
        <f t="shared" si="1071"/>
        <v>1.1022125427435565</v>
      </c>
      <c r="G1388" s="1">
        <f t="shared" si="1071"/>
        <v>1.1022126578189233</v>
      </c>
      <c r="H1388" s="1">
        <f t="shared" si="1074"/>
        <v>1.9980350048272213</v>
      </c>
      <c r="I1388" s="1">
        <f t="shared" si="1064"/>
        <v>27.266533317215266</v>
      </c>
      <c r="J1388" s="1">
        <f>VLOOKUP($I1388,Graph!$D$3:$M$50,col)</f>
        <v>6.1999999999999998E-3</v>
      </c>
      <c r="K1388" s="1">
        <f>VLOOKUP($I1388,Graph!$D$3:$M$50,col+1)</f>
        <v>5.0000000000000001E-3</v>
      </c>
      <c r="L1388" s="1">
        <f t="shared" si="1075"/>
        <v>5.4000000000000003E-3</v>
      </c>
      <c r="M1388" s="1">
        <f t="shared" si="1070"/>
        <v>0.64011666666666656</v>
      </c>
      <c r="N1388" s="1">
        <f t="shared" si="1076"/>
        <v>1.381599999999958</v>
      </c>
      <c r="O1388" s="1">
        <f t="shared" si="1077"/>
        <v>5.3841437811677884E-2</v>
      </c>
      <c r="P1388" s="1">
        <f t="shared" si="1078"/>
        <v>1.0973673267798891</v>
      </c>
      <c r="Q1388" s="1">
        <f t="shared" si="1079"/>
        <v>1.0971988101594798</v>
      </c>
      <c r="R1388" s="1">
        <f t="shared" si="1080"/>
        <v>1.0971928070107571</v>
      </c>
      <c r="S1388" s="1">
        <f t="shared" si="1081"/>
        <v>1.0971925929809971</v>
      </c>
      <c r="T1388" s="1">
        <f t="shared" si="1082"/>
        <v>0.97767056173189271</v>
      </c>
      <c r="U1388" s="1">
        <f t="shared" si="1083"/>
        <v>1.9445230880299684</v>
      </c>
      <c r="V1388" s="2">
        <f t="shared" si="1065"/>
        <v>27.020907378639592</v>
      </c>
      <c r="W1388" s="1">
        <f>VLOOKUP(V1388,Graph!$D$3:$M$50,col)</f>
        <v>6.1999999999999998E-3</v>
      </c>
      <c r="X1388" s="1">
        <f>VLOOKUP(V1388,Graph!$D$3:$M$50,col+1)</f>
        <v>5.0000000000000001E-3</v>
      </c>
      <c r="Y1388" s="1">
        <f t="shared" si="1084"/>
        <v>5.4000000000000003E-3</v>
      </c>
      <c r="Z1388" s="1">
        <f t="shared" si="1066"/>
        <v>0.64011666666666656</v>
      </c>
      <c r="AA1388" s="2">
        <f t="shared" si="1085"/>
        <v>1.381599999999958</v>
      </c>
      <c r="AB1388" s="1">
        <f t="shared" si="1086"/>
        <v>5.3841437811677884E-2</v>
      </c>
      <c r="AC1388" s="1">
        <f t="shared" si="1087"/>
        <v>1.0971925853499871</v>
      </c>
      <c r="AD1388" s="1">
        <f t="shared" si="1088"/>
        <v>1.0971925850779112</v>
      </c>
      <c r="AE1388" s="1">
        <f t="shared" si="1089"/>
        <v>1.0971925850682105</v>
      </c>
      <c r="AF1388" s="1">
        <f t="shared" si="1090"/>
        <v>1.097192585067865</v>
      </c>
      <c r="AG1388" s="1">
        <f t="shared" si="1091"/>
        <v>0.97767056173189271</v>
      </c>
      <c r="AH1388" s="1">
        <f t="shared" si="1092"/>
        <v>1.9445230740057506</v>
      </c>
      <c r="AI1388" s="2">
        <f t="shared" si="1067"/>
        <v>27.020907313679867</v>
      </c>
      <c r="AJ1388" s="1">
        <f>VLOOKUP(AI1388,Graph!$D$3:$M$50,col)</f>
        <v>6.1999999999999998E-3</v>
      </c>
      <c r="AK1388" s="1">
        <f>VLOOKUP(AI1388,Graph!$D$3:$M$50,col+1)</f>
        <v>5.0000000000000001E-3</v>
      </c>
      <c r="AL1388" s="1">
        <f t="shared" si="1093"/>
        <v>5.4000000000000003E-3</v>
      </c>
      <c r="AM1388" s="1">
        <f t="shared" si="1068"/>
        <v>0.64011666666666656</v>
      </c>
      <c r="AN1388" s="2">
        <f t="shared" si="1094"/>
        <v>1.381599999999958</v>
      </c>
      <c r="AO1388" s="1">
        <f t="shared" si="1095"/>
        <v>5.3841437811677884E-2</v>
      </c>
      <c r="AP1388" s="1">
        <f t="shared" si="1096"/>
        <v>1.0971925850678523</v>
      </c>
      <c r="AQ1388" s="1">
        <f t="shared" si="1097"/>
        <v>1.0971925850678519</v>
      </c>
      <c r="AR1388" s="1">
        <f t="shared" si="1098"/>
        <v>1.0971925850678521</v>
      </c>
      <c r="AS1388" s="1">
        <f t="shared" si="1099"/>
        <v>1.0971925850678523</v>
      </c>
      <c r="AT1388" s="1">
        <f t="shared" si="1100"/>
        <v>0.97767056173189271</v>
      </c>
      <c r="AU1388" s="1">
        <f t="shared" si="1101"/>
        <v>1.9445230740057282</v>
      </c>
      <c r="AV1388" s="2">
        <f t="shared" si="1102"/>
        <v>1387</v>
      </c>
      <c r="AW1388" s="1">
        <f t="shared" si="1103"/>
        <v>1944.5230740057282</v>
      </c>
      <c r="AX1388" s="1">
        <f t="shared" si="1104"/>
        <v>0.97767056173189271</v>
      </c>
      <c r="AY1388" s="1">
        <f t="shared" si="1105"/>
        <v>1.0971925850678523</v>
      </c>
      <c r="AZ1388" s="1">
        <f t="shared" si="1106"/>
        <v>5.4000000000000003E-3</v>
      </c>
      <c r="BA1388" s="1">
        <f t="shared" si="1107"/>
        <v>27.020907313679867</v>
      </c>
    </row>
    <row r="1389" spans="1:53">
      <c r="A1389" s="2">
        <f t="shared" si="1072"/>
        <v>1.3879999999999579</v>
      </c>
      <c r="B1389" s="1">
        <f t="shared" si="1062"/>
        <v>1.4680449999999563</v>
      </c>
      <c r="C1389" s="1">
        <f t="shared" si="1073"/>
        <v>5.6110896355288993E-2</v>
      </c>
      <c r="D1389" s="1">
        <f t="shared" si="1063"/>
        <v>1.1021311756398511</v>
      </c>
      <c r="E1389" s="1">
        <f t="shared" si="1071"/>
        <v>1.1022123053460198</v>
      </c>
      <c r="F1389" s="1">
        <f t="shared" si="1071"/>
        <v>1.1022153635175622</v>
      </c>
      <c r="G1389" s="1">
        <f t="shared" si="1071"/>
        <v>1.1022154787514562</v>
      </c>
      <c r="H1389" s="1">
        <f t="shared" si="1074"/>
        <v>2.0002013299469343</v>
      </c>
      <c r="I1389" s="1">
        <f t="shared" si="1064"/>
        <v>27.276384135806701</v>
      </c>
      <c r="J1389" s="1">
        <f>VLOOKUP($I1389,Graph!$D$3:$M$50,col)</f>
        <v>6.1999999999999998E-3</v>
      </c>
      <c r="K1389" s="1">
        <f>VLOOKUP($I1389,Graph!$D$3:$M$50,col+1)</f>
        <v>5.0000000000000001E-3</v>
      </c>
      <c r="L1389" s="1">
        <f t="shared" si="1075"/>
        <v>5.4000000000000003E-3</v>
      </c>
      <c r="M1389" s="1">
        <f t="shared" si="1070"/>
        <v>0.64011666666666656</v>
      </c>
      <c r="N1389" s="1">
        <f t="shared" si="1076"/>
        <v>1.3825999999999579</v>
      </c>
      <c r="O1389" s="1">
        <f t="shared" si="1077"/>
        <v>5.3842952414719057E-2</v>
      </c>
      <c r="P1389" s="1">
        <f t="shared" si="1078"/>
        <v>1.0973706368124374</v>
      </c>
      <c r="Q1389" s="1">
        <f t="shared" si="1079"/>
        <v>1.0972021303271737</v>
      </c>
      <c r="R1389" s="1">
        <f t="shared" si="1080"/>
        <v>1.0971961273145592</v>
      </c>
      <c r="S1389" s="1">
        <f t="shared" si="1081"/>
        <v>1.0971959132816491</v>
      </c>
      <c r="T1389" s="1">
        <f t="shared" si="1082"/>
        <v>0.97767469131368601</v>
      </c>
      <c r="U1389" s="1">
        <f t="shared" si="1083"/>
        <v>1.9466405251876475</v>
      </c>
      <c r="V1389" s="2">
        <f t="shared" si="1065"/>
        <v>27.03071172237285</v>
      </c>
      <c r="W1389" s="1">
        <f>VLOOKUP(V1389,Graph!$D$3:$M$50,col)</f>
        <v>6.1999999999999998E-3</v>
      </c>
      <c r="X1389" s="1">
        <f>VLOOKUP(V1389,Graph!$D$3:$M$50,col+1)</f>
        <v>5.0000000000000001E-3</v>
      </c>
      <c r="Y1389" s="1">
        <f t="shared" si="1084"/>
        <v>5.4000000000000003E-3</v>
      </c>
      <c r="Z1389" s="1">
        <f t="shared" si="1066"/>
        <v>0.64011666666666656</v>
      </c>
      <c r="AA1389" s="2">
        <f t="shared" si="1085"/>
        <v>1.3825999999999579</v>
      </c>
      <c r="AB1389" s="1">
        <f t="shared" si="1086"/>
        <v>5.3842952414719057E-2</v>
      </c>
      <c r="AC1389" s="1">
        <f t="shared" si="1087"/>
        <v>1.0971959056502416</v>
      </c>
      <c r="AD1389" s="1">
        <f t="shared" si="1088"/>
        <v>1.0971959053781415</v>
      </c>
      <c r="AE1389" s="1">
        <f t="shared" si="1089"/>
        <v>1.0971959053684397</v>
      </c>
      <c r="AF1389" s="1">
        <f t="shared" si="1090"/>
        <v>1.0971959053680935</v>
      </c>
      <c r="AG1389" s="1">
        <f t="shared" si="1091"/>
        <v>0.97767469131368601</v>
      </c>
      <c r="AH1389" s="1">
        <f t="shared" si="1092"/>
        <v>1.9466405111474496</v>
      </c>
      <c r="AI1389" s="2">
        <f t="shared" si="1067"/>
        <v>27.030711657386263</v>
      </c>
      <c r="AJ1389" s="1">
        <f>VLOOKUP(AI1389,Graph!$D$3:$M$50,col)</f>
        <v>6.1999999999999998E-3</v>
      </c>
      <c r="AK1389" s="1">
        <f>VLOOKUP(AI1389,Graph!$D$3:$M$50,col+1)</f>
        <v>5.0000000000000001E-3</v>
      </c>
      <c r="AL1389" s="1">
        <f t="shared" si="1093"/>
        <v>5.4000000000000003E-3</v>
      </c>
      <c r="AM1389" s="1">
        <f t="shared" si="1068"/>
        <v>0.64011666666666656</v>
      </c>
      <c r="AN1389" s="2">
        <f t="shared" si="1094"/>
        <v>1.3825999999999579</v>
      </c>
      <c r="AO1389" s="1">
        <f t="shared" si="1095"/>
        <v>5.3842952414719057E-2</v>
      </c>
      <c r="AP1389" s="1">
        <f t="shared" si="1096"/>
        <v>1.0971959053680813</v>
      </c>
      <c r="AQ1389" s="1">
        <f t="shared" si="1097"/>
        <v>1.0971959053680811</v>
      </c>
      <c r="AR1389" s="1">
        <f t="shared" si="1098"/>
        <v>1.0971959053680809</v>
      </c>
      <c r="AS1389" s="1">
        <f t="shared" si="1099"/>
        <v>1.0971959053680806</v>
      </c>
      <c r="AT1389" s="1">
        <f t="shared" si="1100"/>
        <v>0.97767469131368601</v>
      </c>
      <c r="AU1389" s="1">
        <f t="shared" si="1101"/>
        <v>1.9466405111474265</v>
      </c>
      <c r="AV1389" s="2">
        <f t="shared" si="1102"/>
        <v>1388</v>
      </c>
      <c r="AW1389" s="1">
        <f t="shared" si="1103"/>
        <v>1946.6405111474264</v>
      </c>
      <c r="AX1389" s="1">
        <f t="shared" si="1104"/>
        <v>0.97767469131368601</v>
      </c>
      <c r="AY1389" s="1">
        <f t="shared" si="1105"/>
        <v>1.0971959053680806</v>
      </c>
      <c r="AZ1389" s="1">
        <f t="shared" si="1106"/>
        <v>5.4000000000000003E-3</v>
      </c>
      <c r="BA1389" s="1">
        <f t="shared" si="1107"/>
        <v>27.030711657386263</v>
      </c>
    </row>
    <row r="1390" spans="1:53">
      <c r="A1390" s="2">
        <f t="shared" si="1072"/>
        <v>1.3889999999999578</v>
      </c>
      <c r="B1390" s="1">
        <f t="shared" si="1062"/>
        <v>1.4690861666666231</v>
      </c>
      <c r="C1390" s="1">
        <f t="shared" si="1073"/>
        <v>5.611215698007653E-2</v>
      </c>
      <c r="D1390" s="1">
        <f t="shared" si="1063"/>
        <v>1.1021338818575712</v>
      </c>
      <c r="E1390" s="1">
        <f t="shared" si="1071"/>
        <v>1.1022151180744486</v>
      </c>
      <c r="F1390" s="1">
        <f t="shared" si="1071"/>
        <v>1.102218180355206</v>
      </c>
      <c r="G1390" s="1">
        <f t="shared" si="1071"/>
        <v>1.1022182957474356</v>
      </c>
      <c r="H1390" s="1">
        <f t="shared" si="1074"/>
        <v>2.0023684376544075</v>
      </c>
      <c r="I1390" s="1">
        <f t="shared" si="1064"/>
        <v>27.286231399090163</v>
      </c>
      <c r="J1390" s="1">
        <f>VLOOKUP($I1390,Graph!$D$3:$M$50,col)</f>
        <v>6.1999999999999998E-3</v>
      </c>
      <c r="K1390" s="1">
        <f>VLOOKUP($I1390,Graph!$D$3:$M$50,col+1)</f>
        <v>5.0000000000000001E-3</v>
      </c>
      <c r="L1390" s="1">
        <f t="shared" si="1075"/>
        <v>5.4000000000000003E-3</v>
      </c>
      <c r="M1390" s="1">
        <f t="shared" si="1070"/>
        <v>0.64011666666666656</v>
      </c>
      <c r="N1390" s="1">
        <f t="shared" si="1076"/>
        <v>1.3835999999999578</v>
      </c>
      <c r="O1390" s="1">
        <f t="shared" si="1077"/>
        <v>5.3844464892167661E-2</v>
      </c>
      <c r="P1390" s="1">
        <f t="shared" si="1078"/>
        <v>1.0973739422397504</v>
      </c>
      <c r="Q1390" s="1">
        <f t="shared" si="1079"/>
        <v>1.097205445877272</v>
      </c>
      <c r="R1390" s="1">
        <f t="shared" si="1080"/>
        <v>1.0971994430006642</v>
      </c>
      <c r="S1390" s="1">
        <f t="shared" si="1081"/>
        <v>1.0971992289646113</v>
      </c>
      <c r="T1390" s="1">
        <f t="shared" si="1082"/>
        <v>0.97767881495515863</v>
      </c>
      <c r="U1390" s="1">
        <f t="shared" si="1083"/>
        <v>1.948758730680658</v>
      </c>
      <c r="V1390" s="2">
        <f t="shared" si="1065"/>
        <v>27.040512512715495</v>
      </c>
      <c r="W1390" s="1">
        <f>VLOOKUP(V1390,Graph!$D$3:$M$50,col)</f>
        <v>6.1999999999999998E-3</v>
      </c>
      <c r="X1390" s="1">
        <f>VLOOKUP(V1390,Graph!$D$3:$M$50,col+1)</f>
        <v>5.0000000000000001E-3</v>
      </c>
      <c r="Y1390" s="1">
        <f t="shared" si="1084"/>
        <v>5.4000000000000003E-3</v>
      </c>
      <c r="Z1390" s="1">
        <f t="shared" si="1066"/>
        <v>0.64011666666666656</v>
      </c>
      <c r="AA1390" s="2">
        <f t="shared" si="1085"/>
        <v>1.3835999999999578</v>
      </c>
      <c r="AB1390" s="1">
        <f t="shared" si="1086"/>
        <v>5.3844464892167661E-2</v>
      </c>
      <c r="AC1390" s="1">
        <f t="shared" si="1087"/>
        <v>1.0971992213328068</v>
      </c>
      <c r="AD1390" s="1">
        <f t="shared" si="1088"/>
        <v>1.0971992210606822</v>
      </c>
      <c r="AE1390" s="1">
        <f t="shared" si="1089"/>
        <v>1.0971992210509791</v>
      </c>
      <c r="AF1390" s="1">
        <f t="shared" si="1090"/>
        <v>1.0971992210506332</v>
      </c>
      <c r="AG1390" s="1">
        <f t="shared" si="1091"/>
        <v>0.97767881495515863</v>
      </c>
      <c r="AH1390" s="1">
        <f t="shared" si="1092"/>
        <v>1.948758716624474</v>
      </c>
      <c r="AI1390" s="2">
        <f t="shared" si="1067"/>
        <v>27.040512447702064</v>
      </c>
      <c r="AJ1390" s="1">
        <f>VLOOKUP(AI1390,Graph!$D$3:$M$50,col)</f>
        <v>6.1999999999999998E-3</v>
      </c>
      <c r="AK1390" s="1">
        <f>VLOOKUP(AI1390,Graph!$D$3:$M$50,col+1)</f>
        <v>5.0000000000000001E-3</v>
      </c>
      <c r="AL1390" s="1">
        <f t="shared" si="1093"/>
        <v>5.4000000000000003E-3</v>
      </c>
      <c r="AM1390" s="1">
        <f t="shared" si="1068"/>
        <v>0.64011666666666656</v>
      </c>
      <c r="AN1390" s="2">
        <f t="shared" si="1094"/>
        <v>1.3835999999999578</v>
      </c>
      <c r="AO1390" s="1">
        <f t="shared" si="1095"/>
        <v>5.3844464892167661E-2</v>
      </c>
      <c r="AP1390" s="1">
        <f t="shared" si="1096"/>
        <v>1.0971992210506207</v>
      </c>
      <c r="AQ1390" s="1">
        <f t="shared" si="1097"/>
        <v>1.0971992210506205</v>
      </c>
      <c r="AR1390" s="1">
        <f t="shared" si="1098"/>
        <v>1.0971992210506205</v>
      </c>
      <c r="AS1390" s="1">
        <f t="shared" si="1099"/>
        <v>1.0971992210506205</v>
      </c>
      <c r="AT1390" s="1">
        <f t="shared" si="1100"/>
        <v>0.97767881495515863</v>
      </c>
      <c r="AU1390" s="1">
        <f t="shared" si="1101"/>
        <v>1.9487587166244515</v>
      </c>
      <c r="AV1390" s="2">
        <f t="shared" si="1102"/>
        <v>1389</v>
      </c>
      <c r="AW1390" s="1">
        <f t="shared" si="1103"/>
        <v>1948.7587166244516</v>
      </c>
      <c r="AX1390" s="1">
        <f t="shared" si="1104"/>
        <v>0.97767881495515863</v>
      </c>
      <c r="AY1390" s="1">
        <f t="shared" si="1105"/>
        <v>1.0971992210506205</v>
      </c>
      <c r="AZ1390" s="1">
        <f t="shared" si="1106"/>
        <v>5.4000000000000003E-3</v>
      </c>
      <c r="BA1390" s="1">
        <f t="shared" si="1107"/>
        <v>27.040512447702064</v>
      </c>
    </row>
    <row r="1391" spans="1:53">
      <c r="A1391" s="2">
        <f t="shared" si="1072"/>
        <v>1.3899999999999577</v>
      </c>
      <c r="B1391" s="1">
        <f t="shared" si="1062"/>
        <v>1.4701273333332896</v>
      </c>
      <c r="C1391" s="1">
        <f t="shared" si="1073"/>
        <v>5.6113415833407364E-2</v>
      </c>
      <c r="D1391" s="1">
        <f t="shared" si="1063"/>
        <v>1.1021365842923501</v>
      </c>
      <c r="E1391" s="1">
        <f t="shared" si="1071"/>
        <v>1.1022179268799108</v>
      </c>
      <c r="F1391" s="1">
        <f t="shared" si="1071"/>
        <v>1.1022209932647202</v>
      </c>
      <c r="G1391" s="1">
        <f t="shared" si="1071"/>
        <v>1.1022211088150955</v>
      </c>
      <c r="H1391" s="1">
        <f t="shared" si="1074"/>
        <v>2.0045363276670689</v>
      </c>
      <c r="I1391" s="1">
        <f t="shared" si="1064"/>
        <v>27.296075110911328</v>
      </c>
      <c r="J1391" s="1">
        <f>VLOOKUP($I1391,Graph!$D$3:$M$50,col)</f>
        <v>6.1999999999999998E-3</v>
      </c>
      <c r="K1391" s="1">
        <f>VLOOKUP($I1391,Graph!$D$3:$M$50,col+1)</f>
        <v>5.0000000000000001E-3</v>
      </c>
      <c r="L1391" s="1">
        <f t="shared" si="1075"/>
        <v>5.4000000000000003E-3</v>
      </c>
      <c r="M1391" s="1">
        <f t="shared" si="1070"/>
        <v>0.64011666666666656</v>
      </c>
      <c r="N1391" s="1">
        <f t="shared" si="1076"/>
        <v>1.3845999999999576</v>
      </c>
      <c r="O1391" s="1">
        <f t="shared" si="1077"/>
        <v>5.3845975248494639E-2</v>
      </c>
      <c r="P1391" s="1">
        <f t="shared" si="1078"/>
        <v>1.0973772430714324</v>
      </c>
      <c r="Q1391" s="1">
        <f t="shared" si="1079"/>
        <v>1.0972087568194</v>
      </c>
      <c r="R1391" s="1">
        <f t="shared" si="1080"/>
        <v>1.0972027540786968</v>
      </c>
      <c r="S1391" s="1">
        <f t="shared" si="1081"/>
        <v>1.0972025400395091</v>
      </c>
      <c r="T1391" s="1">
        <f t="shared" si="1082"/>
        <v>0.9776829326691191</v>
      </c>
      <c r="U1391" s="1">
        <f t="shared" si="1083"/>
        <v>1.950877704230314</v>
      </c>
      <c r="V1391" s="2">
        <f t="shared" si="1065"/>
        <v>27.050309753526832</v>
      </c>
      <c r="W1391" s="1">
        <f>VLOOKUP(V1391,Graph!$D$3:$M$50,col)</f>
        <v>6.1999999999999998E-3</v>
      </c>
      <c r="X1391" s="1">
        <f>VLOOKUP(V1391,Graph!$D$3:$M$50,col+1)</f>
        <v>5.0000000000000001E-3</v>
      </c>
      <c r="Y1391" s="1">
        <f t="shared" si="1084"/>
        <v>5.4000000000000003E-3</v>
      </c>
      <c r="Z1391" s="1">
        <f t="shared" si="1066"/>
        <v>0.64011666666666656</v>
      </c>
      <c r="AA1391" s="2">
        <f t="shared" si="1085"/>
        <v>1.3845999999999576</v>
      </c>
      <c r="AB1391" s="1">
        <f t="shared" si="1086"/>
        <v>5.3845975248494639E-2</v>
      </c>
      <c r="AC1391" s="1">
        <f t="shared" si="1087"/>
        <v>1.0972025324073083</v>
      </c>
      <c r="AD1391" s="1">
        <f t="shared" si="1088"/>
        <v>1.0972025321351595</v>
      </c>
      <c r="AE1391" s="1">
        <f t="shared" si="1089"/>
        <v>1.097202532125455</v>
      </c>
      <c r="AF1391" s="1">
        <f t="shared" si="1090"/>
        <v>1.0972025321251093</v>
      </c>
      <c r="AG1391" s="1">
        <f t="shared" si="1091"/>
        <v>0.9776829326691191</v>
      </c>
      <c r="AH1391" s="1">
        <f t="shared" si="1092"/>
        <v>1.9508776901581393</v>
      </c>
      <c r="AI1391" s="2">
        <f t="shared" si="1067"/>
        <v>27.050309688486589</v>
      </c>
      <c r="AJ1391" s="1">
        <f>VLOOKUP(AI1391,Graph!$D$3:$M$50,col)</f>
        <v>6.1999999999999998E-3</v>
      </c>
      <c r="AK1391" s="1">
        <f>VLOOKUP(AI1391,Graph!$D$3:$M$50,col+1)</f>
        <v>5.0000000000000001E-3</v>
      </c>
      <c r="AL1391" s="1">
        <f t="shared" si="1093"/>
        <v>5.4000000000000003E-3</v>
      </c>
      <c r="AM1391" s="1">
        <f t="shared" si="1068"/>
        <v>0.64011666666666656</v>
      </c>
      <c r="AN1391" s="2">
        <f t="shared" si="1094"/>
        <v>1.3845999999999576</v>
      </c>
      <c r="AO1391" s="1">
        <f t="shared" si="1095"/>
        <v>5.3845975248494639E-2</v>
      </c>
      <c r="AP1391" s="1">
        <f t="shared" si="1096"/>
        <v>1.0972025321250969</v>
      </c>
      <c r="AQ1391" s="1">
        <f t="shared" si="1097"/>
        <v>1.0972025321250964</v>
      </c>
      <c r="AR1391" s="1">
        <f t="shared" si="1098"/>
        <v>1.0972025321250964</v>
      </c>
      <c r="AS1391" s="1">
        <f t="shared" si="1099"/>
        <v>1.0972025321250964</v>
      </c>
      <c r="AT1391" s="1">
        <f t="shared" si="1100"/>
        <v>0.9776829326691191</v>
      </c>
      <c r="AU1391" s="1">
        <f t="shared" si="1101"/>
        <v>1.9508776901581164</v>
      </c>
      <c r="AV1391" s="2">
        <f t="shared" si="1102"/>
        <v>1390</v>
      </c>
      <c r="AW1391" s="1">
        <f t="shared" si="1103"/>
        <v>1950.8776901581164</v>
      </c>
      <c r="AX1391" s="1">
        <f t="shared" si="1104"/>
        <v>0.9776829326691191</v>
      </c>
      <c r="AY1391" s="1">
        <f t="shared" si="1105"/>
        <v>1.0972025321250964</v>
      </c>
      <c r="AZ1391" s="1">
        <f t="shared" si="1106"/>
        <v>5.4000000000000003E-3</v>
      </c>
      <c r="BA1391" s="1">
        <f t="shared" si="1107"/>
        <v>27.050309688486589</v>
      </c>
    </row>
    <row r="1392" spans="1:53">
      <c r="A1392" s="2">
        <f t="shared" si="1072"/>
        <v>1.3909999999999576</v>
      </c>
      <c r="B1392" s="1">
        <f t="shared" si="1062"/>
        <v>1.4711684999999561</v>
      </c>
      <c r="C1392" s="1">
        <f t="shared" si="1073"/>
        <v>5.6114672919012523E-2</v>
      </c>
      <c r="D1392" s="1">
        <f t="shared" si="1063"/>
        <v>1.1021392829521133</v>
      </c>
      <c r="E1392" s="1">
        <f t="shared" si="1071"/>
        <v>1.102220731770607</v>
      </c>
      <c r="F1392" s="1">
        <f t="shared" si="1071"/>
        <v>1.102223802254316</v>
      </c>
      <c r="G1392" s="1">
        <f t="shared" si="1071"/>
        <v>1.1022239179626474</v>
      </c>
      <c r="H1392" s="1">
        <f t="shared" si="1074"/>
        <v>2.0067049997026531</v>
      </c>
      <c r="I1392" s="1">
        <f t="shared" si="1064"/>
        <v>27.305915275108958</v>
      </c>
      <c r="J1392" s="1">
        <f>VLOOKUP($I1392,Graph!$D$3:$M$50,col)</f>
        <v>6.1999999999999998E-3</v>
      </c>
      <c r="K1392" s="1">
        <f>VLOOKUP($I1392,Graph!$D$3:$M$50,col+1)</f>
        <v>5.0000000000000001E-3</v>
      </c>
      <c r="L1392" s="1">
        <f t="shared" si="1075"/>
        <v>5.4000000000000003E-3</v>
      </c>
      <c r="M1392" s="1">
        <f t="shared" si="1070"/>
        <v>0.64011666666666656</v>
      </c>
      <c r="N1392" s="1">
        <f t="shared" si="1076"/>
        <v>1.3855999999999575</v>
      </c>
      <c r="O1392" s="1">
        <f t="shared" si="1077"/>
        <v>5.3847483488158529E-2</v>
      </c>
      <c r="P1392" s="1">
        <f t="shared" si="1078"/>
        <v>1.0973805393170593</v>
      </c>
      <c r="Q1392" s="1">
        <f t="shared" si="1079"/>
        <v>1.0972120631631566</v>
      </c>
      <c r="R1392" s="1">
        <f t="shared" si="1080"/>
        <v>1.0972060605582565</v>
      </c>
      <c r="S1392" s="1">
        <f t="shared" si="1081"/>
        <v>1.0972058465159416</v>
      </c>
      <c r="T1392" s="1">
        <f t="shared" si="1082"/>
        <v>0.97768704446833954</v>
      </c>
      <c r="U1392" s="1">
        <f t="shared" si="1083"/>
        <v>1.9529974455582362</v>
      </c>
      <c r="V1392" s="2">
        <f t="shared" si="1065"/>
        <v>27.060103448659195</v>
      </c>
      <c r="W1392" s="1">
        <f>VLOOKUP(V1392,Graph!$D$3:$M$50,col)</f>
        <v>6.1999999999999998E-3</v>
      </c>
      <c r="X1392" s="1">
        <f>VLOOKUP(V1392,Graph!$D$3:$M$50,col+1)</f>
        <v>5.0000000000000001E-3</v>
      </c>
      <c r="Y1392" s="1">
        <f t="shared" si="1084"/>
        <v>5.4000000000000003E-3</v>
      </c>
      <c r="Z1392" s="1">
        <f t="shared" si="1066"/>
        <v>0.64011666666666656</v>
      </c>
      <c r="AA1392" s="2">
        <f t="shared" si="1085"/>
        <v>1.3855999999999575</v>
      </c>
      <c r="AB1392" s="1">
        <f t="shared" si="1086"/>
        <v>5.3847483488158529E-2</v>
      </c>
      <c r="AC1392" s="1">
        <f t="shared" si="1087"/>
        <v>1.0972058388833454</v>
      </c>
      <c r="AD1392" s="1">
        <f t="shared" si="1088"/>
        <v>1.0972058386111723</v>
      </c>
      <c r="AE1392" s="1">
        <f t="shared" si="1089"/>
        <v>1.0972058386014667</v>
      </c>
      <c r="AF1392" s="1">
        <f t="shared" si="1090"/>
        <v>1.0972058386011208</v>
      </c>
      <c r="AG1392" s="1">
        <f t="shared" si="1091"/>
        <v>0.97768704446833954</v>
      </c>
      <c r="AH1392" s="1">
        <f t="shared" si="1092"/>
        <v>1.952997431470064</v>
      </c>
      <c r="AI1392" s="2">
        <f t="shared" si="1067"/>
        <v>27.060103383592139</v>
      </c>
      <c r="AJ1392" s="1">
        <f>VLOOKUP(AI1392,Graph!$D$3:$M$50,col)</f>
        <v>6.1999999999999998E-3</v>
      </c>
      <c r="AK1392" s="1">
        <f>VLOOKUP(AI1392,Graph!$D$3:$M$50,col+1)</f>
        <v>5.0000000000000001E-3</v>
      </c>
      <c r="AL1392" s="1">
        <f t="shared" si="1093"/>
        <v>5.4000000000000003E-3</v>
      </c>
      <c r="AM1392" s="1">
        <f t="shared" si="1068"/>
        <v>0.64011666666666656</v>
      </c>
      <c r="AN1392" s="2">
        <f t="shared" si="1094"/>
        <v>1.3855999999999575</v>
      </c>
      <c r="AO1392" s="1">
        <f t="shared" si="1095"/>
        <v>5.3847483488158529E-2</v>
      </c>
      <c r="AP1392" s="1">
        <f t="shared" si="1096"/>
        <v>1.0972058386011081</v>
      </c>
      <c r="AQ1392" s="1">
        <f t="shared" si="1097"/>
        <v>1.0972058386011079</v>
      </c>
      <c r="AR1392" s="1">
        <f t="shared" si="1098"/>
        <v>1.0972058386011077</v>
      </c>
      <c r="AS1392" s="1">
        <f t="shared" si="1099"/>
        <v>1.0972058386011079</v>
      </c>
      <c r="AT1392" s="1">
        <f t="shared" si="1100"/>
        <v>0.97768704446833954</v>
      </c>
      <c r="AU1392" s="1">
        <f t="shared" si="1101"/>
        <v>1.9529974314700411</v>
      </c>
      <c r="AV1392" s="2">
        <f t="shared" si="1102"/>
        <v>1391</v>
      </c>
      <c r="AW1392" s="1">
        <f t="shared" si="1103"/>
        <v>1952.9974314700412</v>
      </c>
      <c r="AX1392" s="1">
        <f t="shared" si="1104"/>
        <v>0.97768704446833954</v>
      </c>
      <c r="AY1392" s="1">
        <f t="shared" si="1105"/>
        <v>1.0972058386011079</v>
      </c>
      <c r="AZ1392" s="1">
        <f t="shared" si="1106"/>
        <v>5.4000000000000003E-3</v>
      </c>
      <c r="BA1392" s="1">
        <f t="shared" si="1107"/>
        <v>27.060103383592139</v>
      </c>
    </row>
    <row r="1393" spans="1:53">
      <c r="A1393" s="2">
        <f t="shared" si="1072"/>
        <v>1.3919999999999575</v>
      </c>
      <c r="B1393" s="1">
        <f t="shared" si="1062"/>
        <v>1.4722096666666227</v>
      </c>
      <c r="C1393" s="1">
        <f t="shared" si="1073"/>
        <v>5.611592824061265E-2</v>
      </c>
      <c r="D1393" s="1">
        <f t="shared" si="1063"/>
        <v>1.1021419778447645</v>
      </c>
      <c r="E1393" s="1">
        <f t="shared" si="1071"/>
        <v>1.102223532754715</v>
      </c>
      <c r="F1393" s="1">
        <f t="shared" si="1071"/>
        <v>1.1022266073321809</v>
      </c>
      <c r="G1393" s="1">
        <f t="shared" si="1071"/>
        <v>1.1022267231982792</v>
      </c>
      <c r="H1393" s="1">
        <f t="shared" si="1074"/>
        <v>2.0088744534791987</v>
      </c>
      <c r="I1393" s="1">
        <f t="shared" si="1064"/>
        <v>27.315751895514918</v>
      </c>
      <c r="J1393" s="1">
        <f>VLOOKUP($I1393,Graph!$D$3:$M$50,col)</f>
        <v>6.1999999999999998E-3</v>
      </c>
      <c r="K1393" s="1">
        <f>VLOOKUP($I1393,Graph!$D$3:$M$50,col+1)</f>
        <v>5.0000000000000001E-3</v>
      </c>
      <c r="L1393" s="1">
        <f t="shared" si="1075"/>
        <v>5.4000000000000003E-3</v>
      </c>
      <c r="M1393" s="1">
        <f t="shared" si="1070"/>
        <v>0.64011666666666656</v>
      </c>
      <c r="N1393" s="1">
        <f t="shared" si="1076"/>
        <v>1.3865999999999574</v>
      </c>
      <c r="O1393" s="1">
        <f t="shared" si="1077"/>
        <v>5.3848989615605282E-2</v>
      </c>
      <c r="P1393" s="1">
        <f t="shared" si="1078"/>
        <v>1.0973838309861816</v>
      </c>
      <c r="Q1393" s="1">
        <f t="shared" si="1079"/>
        <v>1.0972153649181144</v>
      </c>
      <c r="R1393" s="1">
        <f t="shared" si="1080"/>
        <v>1.0972093624489148</v>
      </c>
      <c r="S1393" s="1">
        <f t="shared" si="1081"/>
        <v>1.0972091484034809</v>
      </c>
      <c r="T1393" s="1">
        <f t="shared" si="1082"/>
        <v>0.97769115036555387</v>
      </c>
      <c r="U1393" s="1">
        <f t="shared" si="1083"/>
        <v>1.9551179543863413</v>
      </c>
      <c r="V1393" s="2">
        <f t="shared" si="1065"/>
        <v>27.069893601957933</v>
      </c>
      <c r="W1393" s="1">
        <f>VLOOKUP(V1393,Graph!$D$3:$M$50,col)</f>
        <v>6.1999999999999998E-3</v>
      </c>
      <c r="X1393" s="1">
        <f>VLOOKUP(V1393,Graph!$D$3:$M$50,col+1)</f>
        <v>5.0000000000000001E-3</v>
      </c>
      <c r="Y1393" s="1">
        <f t="shared" si="1084"/>
        <v>5.4000000000000003E-3</v>
      </c>
      <c r="Z1393" s="1">
        <f t="shared" si="1066"/>
        <v>0.64011666666666656</v>
      </c>
      <c r="AA1393" s="2">
        <f t="shared" si="1085"/>
        <v>1.3865999999999574</v>
      </c>
      <c r="AB1393" s="1">
        <f t="shared" si="1086"/>
        <v>5.3848989615605282E-2</v>
      </c>
      <c r="AC1393" s="1">
        <f t="shared" si="1087"/>
        <v>1.0972091407704898</v>
      </c>
      <c r="AD1393" s="1">
        <f t="shared" si="1088"/>
        <v>1.0972091404982922</v>
      </c>
      <c r="AE1393" s="1">
        <f t="shared" si="1089"/>
        <v>1.0972091404885855</v>
      </c>
      <c r="AF1393" s="1">
        <f t="shared" si="1090"/>
        <v>1.0972091404882394</v>
      </c>
      <c r="AG1393" s="1">
        <f t="shared" si="1091"/>
        <v>0.97769115036555387</v>
      </c>
      <c r="AH1393" s="1">
        <f t="shared" si="1092"/>
        <v>1.9551179402821655</v>
      </c>
      <c r="AI1393" s="2">
        <f t="shared" si="1067"/>
        <v>27.069893536864072</v>
      </c>
      <c r="AJ1393" s="1">
        <f>VLOOKUP(AI1393,Graph!$D$3:$M$50,col)</f>
        <v>6.1999999999999998E-3</v>
      </c>
      <c r="AK1393" s="1">
        <f>VLOOKUP(AI1393,Graph!$D$3:$M$50,col+1)</f>
        <v>5.0000000000000001E-3</v>
      </c>
      <c r="AL1393" s="1">
        <f t="shared" si="1093"/>
        <v>5.4000000000000003E-3</v>
      </c>
      <c r="AM1393" s="1">
        <f t="shared" si="1068"/>
        <v>0.64011666666666656</v>
      </c>
      <c r="AN1393" s="2">
        <f t="shared" si="1094"/>
        <v>1.3865999999999574</v>
      </c>
      <c r="AO1393" s="1">
        <f t="shared" si="1095"/>
        <v>5.3848989615605282E-2</v>
      </c>
      <c r="AP1393" s="1">
        <f t="shared" si="1096"/>
        <v>1.0972091404882269</v>
      </c>
      <c r="AQ1393" s="1">
        <f t="shared" si="1097"/>
        <v>1.0972091404882267</v>
      </c>
      <c r="AR1393" s="1">
        <f t="shared" si="1098"/>
        <v>1.0972091404882265</v>
      </c>
      <c r="AS1393" s="1">
        <f t="shared" si="1099"/>
        <v>1.0972091404882265</v>
      </c>
      <c r="AT1393" s="1">
        <f t="shared" si="1100"/>
        <v>0.97769115036555387</v>
      </c>
      <c r="AU1393" s="1">
        <f t="shared" si="1101"/>
        <v>1.9551179402821424</v>
      </c>
      <c r="AV1393" s="2">
        <f t="shared" si="1102"/>
        <v>1392</v>
      </c>
      <c r="AW1393" s="1">
        <f t="shared" si="1103"/>
        <v>1955.1179402821424</v>
      </c>
      <c r="AX1393" s="1">
        <f t="shared" si="1104"/>
        <v>0.97769115036555387</v>
      </c>
      <c r="AY1393" s="1">
        <f t="shared" si="1105"/>
        <v>1.0972091404882265</v>
      </c>
      <c r="AZ1393" s="1">
        <f t="shared" si="1106"/>
        <v>5.4000000000000003E-3</v>
      </c>
      <c r="BA1393" s="1">
        <f t="shared" si="1107"/>
        <v>27.069893536864072</v>
      </c>
    </row>
    <row r="1394" spans="1:53">
      <c r="A1394" s="2">
        <f t="shared" si="1072"/>
        <v>1.3929999999999574</v>
      </c>
      <c r="B1394" s="1">
        <f t="shared" si="1062"/>
        <v>1.4732508333332892</v>
      </c>
      <c r="C1394" s="1">
        <f t="shared" si="1073"/>
        <v>5.6117181801917868E-2</v>
      </c>
      <c r="D1394" s="1">
        <f t="shared" si="1063"/>
        <v>1.1021446689781862</v>
      </c>
      <c r="E1394" s="1">
        <f t="shared" si="1071"/>
        <v>1.1022263298403909</v>
      </c>
      <c r="F1394" s="1">
        <f t="shared" si="1071"/>
        <v>1.1022294085064797</v>
      </c>
      <c r="G1394" s="1">
        <f t="shared" si="1071"/>
        <v>1.1022295245301561</v>
      </c>
      <c r="H1394" s="1">
        <f t="shared" si="1074"/>
        <v>2.0110446887150495</v>
      </c>
      <c r="I1394" s="1">
        <f t="shared" si="1064"/>
        <v>27.325584975954147</v>
      </c>
      <c r="J1394" s="1">
        <f>VLOOKUP($I1394,Graph!$D$3:$M$50,col)</f>
        <v>6.1999999999999998E-3</v>
      </c>
      <c r="K1394" s="1">
        <f>VLOOKUP($I1394,Graph!$D$3:$M$50,col+1)</f>
        <v>5.0000000000000001E-3</v>
      </c>
      <c r="L1394" s="1">
        <f t="shared" si="1075"/>
        <v>5.4000000000000003E-3</v>
      </c>
      <c r="M1394" s="1">
        <f t="shared" si="1070"/>
        <v>0.64011666666666656</v>
      </c>
      <c r="N1394" s="1">
        <f t="shared" si="1076"/>
        <v>1.3875999999999573</v>
      </c>
      <c r="O1394" s="1">
        <f t="shared" si="1077"/>
        <v>5.385049363526842E-2</v>
      </c>
      <c r="P1394" s="1">
        <f t="shared" si="1078"/>
        <v>1.0973871180883228</v>
      </c>
      <c r="Q1394" s="1">
        <f t="shared" si="1079"/>
        <v>1.0972186620938185</v>
      </c>
      <c r="R1394" s="1">
        <f t="shared" si="1080"/>
        <v>1.0972126597602179</v>
      </c>
      <c r="S1394" s="1">
        <f t="shared" si="1081"/>
        <v>1.0972124457116725</v>
      </c>
      <c r="T1394" s="1">
        <f t="shared" si="1082"/>
        <v>0.97769525037346106</v>
      </c>
      <c r="U1394" s="1">
        <f t="shared" si="1083"/>
        <v>1.9572392304368535</v>
      </c>
      <c r="V1394" s="2">
        <f t="shared" si="1065"/>
        <v>27.079680217261462</v>
      </c>
      <c r="W1394" s="1">
        <f>VLOOKUP(V1394,Graph!$D$3:$M$50,col)</f>
        <v>6.1999999999999998E-3</v>
      </c>
      <c r="X1394" s="1">
        <f>VLOOKUP(V1394,Graph!$D$3:$M$50,col+1)</f>
        <v>5.0000000000000001E-3</v>
      </c>
      <c r="Y1394" s="1">
        <f t="shared" si="1084"/>
        <v>5.4000000000000003E-3</v>
      </c>
      <c r="Z1394" s="1">
        <f t="shared" si="1066"/>
        <v>0.64011666666666656</v>
      </c>
      <c r="AA1394" s="2">
        <f t="shared" si="1085"/>
        <v>1.3875999999999573</v>
      </c>
      <c r="AB1394" s="1">
        <f t="shared" si="1086"/>
        <v>5.385049363526842E-2</v>
      </c>
      <c r="AC1394" s="1">
        <f t="shared" si="1087"/>
        <v>1.0972124380782868</v>
      </c>
      <c r="AD1394" s="1">
        <f t="shared" si="1088"/>
        <v>1.0972124378060655</v>
      </c>
      <c r="AE1394" s="1">
        <f t="shared" si="1089"/>
        <v>1.0972124377963572</v>
      </c>
      <c r="AF1394" s="1">
        <f t="shared" si="1090"/>
        <v>1.0972124377960111</v>
      </c>
      <c r="AG1394" s="1">
        <f t="shared" si="1091"/>
        <v>0.97769525037346106</v>
      </c>
      <c r="AH1394" s="1">
        <f t="shared" si="1092"/>
        <v>1.9572392163166683</v>
      </c>
      <c r="AI1394" s="2">
        <f t="shared" si="1067"/>
        <v>27.079680152140803</v>
      </c>
      <c r="AJ1394" s="1">
        <f>VLOOKUP(AI1394,Graph!$D$3:$M$50,col)</f>
        <v>6.1999999999999998E-3</v>
      </c>
      <c r="AK1394" s="1">
        <f>VLOOKUP(AI1394,Graph!$D$3:$M$50,col+1)</f>
        <v>5.0000000000000001E-3</v>
      </c>
      <c r="AL1394" s="1">
        <f t="shared" si="1093"/>
        <v>5.4000000000000003E-3</v>
      </c>
      <c r="AM1394" s="1">
        <f t="shared" si="1068"/>
        <v>0.64011666666666656</v>
      </c>
      <c r="AN1394" s="2">
        <f t="shared" si="1094"/>
        <v>1.3875999999999573</v>
      </c>
      <c r="AO1394" s="1">
        <f t="shared" si="1095"/>
        <v>5.385049363526842E-2</v>
      </c>
      <c r="AP1394" s="1">
        <f t="shared" si="1096"/>
        <v>1.0972124377959989</v>
      </c>
      <c r="AQ1394" s="1">
        <f t="shared" si="1097"/>
        <v>1.0972124377959984</v>
      </c>
      <c r="AR1394" s="1">
        <f t="shared" si="1098"/>
        <v>1.0972124377959984</v>
      </c>
      <c r="AS1394" s="1">
        <f t="shared" si="1099"/>
        <v>1.0972124377959984</v>
      </c>
      <c r="AT1394" s="1">
        <f t="shared" si="1100"/>
        <v>0.97769525037346106</v>
      </c>
      <c r="AU1394" s="1">
        <f t="shared" si="1101"/>
        <v>1.9572392163166459</v>
      </c>
      <c r="AV1394" s="2">
        <f t="shared" si="1102"/>
        <v>1393</v>
      </c>
      <c r="AW1394" s="1">
        <f t="shared" si="1103"/>
        <v>1957.239216316646</v>
      </c>
      <c r="AX1394" s="1">
        <f t="shared" si="1104"/>
        <v>0.97769525037346106</v>
      </c>
      <c r="AY1394" s="1">
        <f t="shared" si="1105"/>
        <v>1.0972124377959984</v>
      </c>
      <c r="AZ1394" s="1">
        <f t="shared" si="1106"/>
        <v>5.4000000000000003E-3</v>
      </c>
      <c r="BA1394" s="1">
        <f t="shared" si="1107"/>
        <v>27.079680152140803</v>
      </c>
    </row>
    <row r="1395" spans="1:53">
      <c r="A1395" s="2">
        <f t="shared" si="1072"/>
        <v>1.3939999999999573</v>
      </c>
      <c r="B1395" s="1">
        <f t="shared" si="1062"/>
        <v>1.4742919999999557</v>
      </c>
      <c r="C1395" s="1">
        <f t="shared" si="1073"/>
        <v>5.6118433606627986E-2</v>
      </c>
      <c r="D1395" s="1">
        <f t="shared" si="1063"/>
        <v>1.1021473563602382</v>
      </c>
      <c r="E1395" s="1">
        <f t="shared" si="1071"/>
        <v>1.1022291230357673</v>
      </c>
      <c r="F1395" s="1">
        <f t="shared" si="1071"/>
        <v>1.1022322057853553</v>
      </c>
      <c r="G1395" s="1">
        <f t="shared" si="1071"/>
        <v>1.102232321966421</v>
      </c>
      <c r="H1395" s="1">
        <f t="shared" si="1074"/>
        <v>2.0132157051288542</v>
      </c>
      <c r="I1395" s="1">
        <f t="shared" si="1064"/>
        <v>27.335414520244747</v>
      </c>
      <c r="J1395" s="1">
        <f>VLOOKUP($I1395,Graph!$D$3:$M$50,col)</f>
        <v>6.1999999999999998E-3</v>
      </c>
      <c r="K1395" s="1">
        <f>VLOOKUP($I1395,Graph!$D$3:$M$50,col+1)</f>
        <v>5.0000000000000001E-3</v>
      </c>
      <c r="L1395" s="1">
        <f t="shared" si="1075"/>
        <v>5.4000000000000003E-3</v>
      </c>
      <c r="M1395" s="1">
        <f t="shared" si="1070"/>
        <v>0.64011666666666656</v>
      </c>
      <c r="N1395" s="1">
        <f t="shared" si="1076"/>
        <v>1.3885999999999572</v>
      </c>
      <c r="O1395" s="1">
        <f t="shared" si="1077"/>
        <v>5.385199555156913E-2</v>
      </c>
      <c r="P1395" s="1">
        <f t="shared" si="1078"/>
        <v>1.09739040063298</v>
      </c>
      <c r="Q1395" s="1">
        <f t="shared" si="1079"/>
        <v>1.0972219546997879</v>
      </c>
      <c r="R1395" s="1">
        <f t="shared" si="1080"/>
        <v>1.0972159525016849</v>
      </c>
      <c r="S1395" s="1">
        <f t="shared" si="1081"/>
        <v>1.0972157384500361</v>
      </c>
      <c r="T1395" s="1">
        <f t="shared" si="1082"/>
        <v>0.97769934450472296</v>
      </c>
      <c r="U1395" s="1">
        <f t="shared" si="1083"/>
        <v>1.9593612734322974</v>
      </c>
      <c r="V1395" s="2">
        <f t="shared" si="1065"/>
        <v>27.089463298401277</v>
      </c>
      <c r="W1395" s="1">
        <f>VLOOKUP(V1395,Graph!$D$3:$M$50,col)</f>
        <v>6.1999999999999998E-3</v>
      </c>
      <c r="X1395" s="1">
        <f>VLOOKUP(V1395,Graph!$D$3:$M$50,col+1)</f>
        <v>5.0000000000000001E-3</v>
      </c>
      <c r="Y1395" s="1">
        <f t="shared" si="1084"/>
        <v>5.4000000000000003E-3</v>
      </c>
      <c r="Z1395" s="1">
        <f t="shared" si="1066"/>
        <v>0.64011666666666656</v>
      </c>
      <c r="AA1395" s="2">
        <f t="shared" si="1085"/>
        <v>1.3885999999999572</v>
      </c>
      <c r="AB1395" s="1">
        <f t="shared" si="1086"/>
        <v>5.385199555156913E-2</v>
      </c>
      <c r="AC1395" s="1">
        <f t="shared" si="1087"/>
        <v>1.0972157308162567</v>
      </c>
      <c r="AD1395" s="1">
        <f t="shared" si="1088"/>
        <v>1.0972157305440107</v>
      </c>
      <c r="AE1395" s="1">
        <f t="shared" si="1089"/>
        <v>1.0972157305343015</v>
      </c>
      <c r="AF1395" s="1">
        <f t="shared" si="1090"/>
        <v>1.0972157305339554</v>
      </c>
      <c r="AG1395" s="1">
        <f t="shared" si="1091"/>
        <v>0.97769934450472296</v>
      </c>
      <c r="AH1395" s="1">
        <f t="shared" si="1092"/>
        <v>1.9593612592960967</v>
      </c>
      <c r="AI1395" s="2">
        <f t="shared" si="1067"/>
        <v>27.089463233253845</v>
      </c>
      <c r="AJ1395" s="1">
        <f>VLOOKUP(AI1395,Graph!$D$3:$M$50,col)</f>
        <v>6.1999999999999998E-3</v>
      </c>
      <c r="AK1395" s="1">
        <f>VLOOKUP(AI1395,Graph!$D$3:$M$50,col+1)</f>
        <v>5.0000000000000001E-3</v>
      </c>
      <c r="AL1395" s="1">
        <f t="shared" si="1093"/>
        <v>5.4000000000000003E-3</v>
      </c>
      <c r="AM1395" s="1">
        <f t="shared" si="1068"/>
        <v>0.64011666666666656</v>
      </c>
      <c r="AN1395" s="2">
        <f t="shared" si="1094"/>
        <v>1.3885999999999572</v>
      </c>
      <c r="AO1395" s="1">
        <f t="shared" si="1095"/>
        <v>5.385199555156913E-2</v>
      </c>
      <c r="AP1395" s="1">
        <f t="shared" si="1096"/>
        <v>1.0972157305339432</v>
      </c>
      <c r="AQ1395" s="1">
        <f t="shared" si="1097"/>
        <v>1.0972157305339427</v>
      </c>
      <c r="AR1395" s="1">
        <f t="shared" si="1098"/>
        <v>1.0972157305339423</v>
      </c>
      <c r="AS1395" s="1">
        <f t="shared" si="1099"/>
        <v>1.0972157305339425</v>
      </c>
      <c r="AT1395" s="1">
        <f t="shared" si="1100"/>
        <v>0.97769934450472296</v>
      </c>
      <c r="AU1395" s="1">
        <f t="shared" si="1101"/>
        <v>1.9593612592960739</v>
      </c>
      <c r="AV1395" s="2">
        <f t="shared" si="1102"/>
        <v>1394</v>
      </c>
      <c r="AW1395" s="1">
        <f t="shared" si="1103"/>
        <v>1959.361259296074</v>
      </c>
      <c r="AX1395" s="1">
        <f t="shared" si="1104"/>
        <v>0.97769934450472296</v>
      </c>
      <c r="AY1395" s="1">
        <f t="shared" si="1105"/>
        <v>1.0972157305339425</v>
      </c>
      <c r="AZ1395" s="1">
        <f t="shared" si="1106"/>
        <v>5.4000000000000003E-3</v>
      </c>
      <c r="BA1395" s="1">
        <f t="shared" si="1107"/>
        <v>27.089463233253845</v>
      </c>
    </row>
    <row r="1396" spans="1:53">
      <c r="A1396" s="2">
        <f t="shared" si="1072"/>
        <v>1.3949999999999572</v>
      </c>
      <c r="B1396" s="1">
        <f t="shared" si="1062"/>
        <v>1.4753331666666223</v>
      </c>
      <c r="C1396" s="1">
        <f t="shared" si="1073"/>
        <v>5.611968365843243E-2</v>
      </c>
      <c r="D1396" s="1">
        <f t="shared" si="1063"/>
        <v>1.102150039998758</v>
      </c>
      <c r="E1396" s="1">
        <f t="shared" si="1071"/>
        <v>1.1022319123489539</v>
      </c>
      <c r="F1396" s="1">
        <f t="shared" si="1071"/>
        <v>1.1022349991769269</v>
      </c>
      <c r="G1396" s="1">
        <f t="shared" si="1071"/>
        <v>1.102235115515193</v>
      </c>
      <c r="H1396" s="1">
        <f t="shared" si="1074"/>
        <v>2.0153875024395633</v>
      </c>
      <c r="I1396" s="1">
        <f t="shared" si="1064"/>
        <v>27.345240532197948</v>
      </c>
      <c r="J1396" s="1">
        <f>VLOOKUP($I1396,Graph!$D$3:$M$50,col)</f>
        <v>6.1999999999999998E-3</v>
      </c>
      <c r="K1396" s="1">
        <f>VLOOKUP($I1396,Graph!$D$3:$M$50,col+1)</f>
        <v>5.0000000000000001E-3</v>
      </c>
      <c r="L1396" s="1">
        <f t="shared" si="1075"/>
        <v>5.4000000000000003E-3</v>
      </c>
      <c r="M1396" s="1">
        <f t="shared" si="1070"/>
        <v>0.64011666666666656</v>
      </c>
      <c r="N1396" s="1">
        <f t="shared" si="1076"/>
        <v>1.3895999999999571</v>
      </c>
      <c r="O1396" s="1">
        <f t="shared" si="1077"/>
        <v>5.385349536891617E-2</v>
      </c>
      <c r="P1396" s="1">
        <f t="shared" si="1078"/>
        <v>1.0973936786296241</v>
      </c>
      <c r="Q1396" s="1">
        <f t="shared" si="1079"/>
        <v>1.0972252427455158</v>
      </c>
      <c r="R1396" s="1">
        <f t="shared" si="1080"/>
        <v>1.0972192406828092</v>
      </c>
      <c r="S1396" s="1">
        <f t="shared" si="1081"/>
        <v>1.0972190266280637</v>
      </c>
      <c r="T1396" s="1">
        <f t="shared" si="1082"/>
        <v>0.97770343277196481</v>
      </c>
      <c r="U1396" s="1">
        <f t="shared" si="1083"/>
        <v>1.9614840830954952</v>
      </c>
      <c r="V1396" s="2">
        <f t="shared" si="1065"/>
        <v>27.099242849201957</v>
      </c>
      <c r="W1396" s="1">
        <f>VLOOKUP(V1396,Graph!$D$3:$M$50,col)</f>
        <v>6.1999999999999998E-3</v>
      </c>
      <c r="X1396" s="1">
        <f>VLOOKUP(V1396,Graph!$D$3:$M$50,col+1)</f>
        <v>5.0000000000000001E-3</v>
      </c>
      <c r="Y1396" s="1">
        <f t="shared" si="1084"/>
        <v>5.4000000000000003E-3</v>
      </c>
      <c r="Z1396" s="1">
        <f t="shared" si="1066"/>
        <v>0.64011666666666656</v>
      </c>
      <c r="AA1396" s="2">
        <f t="shared" si="1085"/>
        <v>1.3895999999999571</v>
      </c>
      <c r="AB1396" s="1">
        <f t="shared" si="1086"/>
        <v>5.385349536891617E-2</v>
      </c>
      <c r="AC1396" s="1">
        <f t="shared" si="1087"/>
        <v>1.0972190189938915</v>
      </c>
      <c r="AD1396" s="1">
        <f t="shared" si="1088"/>
        <v>1.0972190187216213</v>
      </c>
      <c r="AE1396" s="1">
        <f t="shared" si="1089"/>
        <v>1.0972190187119109</v>
      </c>
      <c r="AF1396" s="1">
        <f t="shared" si="1090"/>
        <v>1.0972190187115647</v>
      </c>
      <c r="AG1396" s="1">
        <f t="shared" si="1091"/>
        <v>0.97770343277196481</v>
      </c>
      <c r="AH1396" s="1">
        <f t="shared" si="1092"/>
        <v>1.9614840689432735</v>
      </c>
      <c r="AI1396" s="2">
        <f t="shared" si="1067"/>
        <v>27.099242784027755</v>
      </c>
      <c r="AJ1396" s="1">
        <f>VLOOKUP(AI1396,Graph!$D$3:$M$50,col)</f>
        <v>6.1999999999999998E-3</v>
      </c>
      <c r="AK1396" s="1">
        <f>VLOOKUP(AI1396,Graph!$D$3:$M$50,col+1)</f>
        <v>5.0000000000000001E-3</v>
      </c>
      <c r="AL1396" s="1">
        <f t="shared" si="1093"/>
        <v>5.4000000000000003E-3</v>
      </c>
      <c r="AM1396" s="1">
        <f t="shared" si="1068"/>
        <v>0.64011666666666656</v>
      </c>
      <c r="AN1396" s="2">
        <f t="shared" si="1094"/>
        <v>1.3895999999999571</v>
      </c>
      <c r="AO1396" s="1">
        <f t="shared" si="1095"/>
        <v>5.385349536891617E-2</v>
      </c>
      <c r="AP1396" s="1">
        <f t="shared" si="1096"/>
        <v>1.0972190187115525</v>
      </c>
      <c r="AQ1396" s="1">
        <f t="shared" si="1097"/>
        <v>1.097219018711552</v>
      </c>
      <c r="AR1396" s="1">
        <f t="shared" si="1098"/>
        <v>1.097219018711552</v>
      </c>
      <c r="AS1396" s="1">
        <f t="shared" si="1099"/>
        <v>1.097219018711552</v>
      </c>
      <c r="AT1396" s="1">
        <f t="shared" si="1100"/>
        <v>0.97770343277196481</v>
      </c>
      <c r="AU1396" s="1">
        <f t="shared" si="1101"/>
        <v>1.9614840689432511</v>
      </c>
      <c r="AV1396" s="2">
        <f t="shared" si="1102"/>
        <v>1395</v>
      </c>
      <c r="AW1396" s="1">
        <f t="shared" si="1103"/>
        <v>1961.484068943251</v>
      </c>
      <c r="AX1396" s="1">
        <f t="shared" si="1104"/>
        <v>0.97770343277196481</v>
      </c>
      <c r="AY1396" s="1">
        <f t="shared" si="1105"/>
        <v>1.097219018711552</v>
      </c>
      <c r="AZ1396" s="1">
        <f t="shared" si="1106"/>
        <v>5.4000000000000003E-3</v>
      </c>
      <c r="BA1396" s="1">
        <f t="shared" si="1107"/>
        <v>27.099242784027755</v>
      </c>
    </row>
    <row r="1397" spans="1:53">
      <c r="A1397" s="2">
        <f t="shared" si="1072"/>
        <v>1.3959999999999571</v>
      </c>
      <c r="B1397" s="1">
        <f t="shared" si="1062"/>
        <v>1.4763743333332888</v>
      </c>
      <c r="C1397" s="1">
        <f t="shared" si="1073"/>
        <v>5.6120931961010249E-2</v>
      </c>
      <c r="D1397" s="1">
        <f t="shared" si="1063"/>
        <v>1.1021527199015626</v>
      </c>
      <c r="E1397" s="1">
        <f t="shared" si="1071"/>
        <v>1.1022346977880388</v>
      </c>
      <c r="F1397" s="1">
        <f t="shared" si="1071"/>
        <v>1.1022377886892916</v>
      </c>
      <c r="G1397" s="1">
        <f t="shared" si="1071"/>
        <v>1.1022379051845705</v>
      </c>
      <c r="H1397" s="1">
        <f t="shared" si="1074"/>
        <v>2.0175600803664331</v>
      </c>
      <c r="I1397" s="1">
        <f t="shared" si="1064"/>
        <v>27.355063015618139</v>
      </c>
      <c r="J1397" s="1">
        <f>VLOOKUP($I1397,Graph!$D$3:$M$50,col)</f>
        <v>6.1999999999999998E-3</v>
      </c>
      <c r="K1397" s="1">
        <f>VLOOKUP($I1397,Graph!$D$3:$M$50,col+1)</f>
        <v>5.0000000000000001E-3</v>
      </c>
      <c r="L1397" s="1">
        <f t="shared" si="1075"/>
        <v>5.4000000000000003E-3</v>
      </c>
      <c r="M1397" s="1">
        <f t="shared" si="1070"/>
        <v>0.64011666666666656</v>
      </c>
      <c r="N1397" s="1">
        <f t="shared" si="1076"/>
        <v>1.390599999999957</v>
      </c>
      <c r="O1397" s="1">
        <f t="shared" si="1077"/>
        <v>5.3854993091705987E-2</v>
      </c>
      <c r="P1397" s="1">
        <f t="shared" si="1078"/>
        <v>1.0973969520876996</v>
      </c>
      <c r="Q1397" s="1">
        <f t="shared" si="1079"/>
        <v>1.0972285262404688</v>
      </c>
      <c r="R1397" s="1">
        <f t="shared" si="1080"/>
        <v>1.0972225243130562</v>
      </c>
      <c r="S1397" s="1">
        <f t="shared" si="1081"/>
        <v>1.0972223102552225</v>
      </c>
      <c r="T1397" s="1">
        <f t="shared" si="1082"/>
        <v>0.97770751518777643</v>
      </c>
      <c r="U1397" s="1">
        <f t="shared" si="1083"/>
        <v>1.9636076591495735</v>
      </c>
      <c r="V1397" s="2">
        <f t="shared" si="1065"/>
        <v>27.10901887348119</v>
      </c>
      <c r="W1397" s="1">
        <f>VLOOKUP(V1397,Graph!$D$3:$M$50,col)</f>
        <v>6.1999999999999998E-3</v>
      </c>
      <c r="X1397" s="1">
        <f>VLOOKUP(V1397,Graph!$D$3:$M$50,col+1)</f>
        <v>5.0000000000000001E-3</v>
      </c>
      <c r="Y1397" s="1">
        <f t="shared" si="1084"/>
        <v>5.4000000000000003E-3</v>
      </c>
      <c r="Z1397" s="1">
        <f t="shared" si="1066"/>
        <v>0.64011666666666656</v>
      </c>
      <c r="AA1397" s="2">
        <f t="shared" si="1085"/>
        <v>1.390599999999957</v>
      </c>
      <c r="AB1397" s="1">
        <f t="shared" si="1086"/>
        <v>5.3854993091705987E-2</v>
      </c>
      <c r="AC1397" s="1">
        <f t="shared" si="1087"/>
        <v>1.0972223026206576</v>
      </c>
      <c r="AD1397" s="1">
        <f t="shared" si="1088"/>
        <v>1.097222302348364</v>
      </c>
      <c r="AE1397" s="1">
        <f t="shared" si="1089"/>
        <v>1.0972223023386523</v>
      </c>
      <c r="AF1397" s="1">
        <f t="shared" si="1090"/>
        <v>1.0972223023383061</v>
      </c>
      <c r="AG1397" s="1">
        <f t="shared" si="1091"/>
        <v>0.97770751518777643</v>
      </c>
      <c r="AH1397" s="1">
        <f t="shared" si="1092"/>
        <v>1.9636076449813253</v>
      </c>
      <c r="AI1397" s="2">
        <f t="shared" si="1067"/>
        <v>27.109018808280243</v>
      </c>
      <c r="AJ1397" s="1">
        <f>VLOOKUP(AI1397,Graph!$D$3:$M$50,col)</f>
        <v>6.1999999999999998E-3</v>
      </c>
      <c r="AK1397" s="1">
        <f>VLOOKUP(AI1397,Graph!$D$3:$M$50,col+1)</f>
        <v>5.0000000000000001E-3</v>
      </c>
      <c r="AL1397" s="1">
        <f t="shared" si="1093"/>
        <v>5.4000000000000003E-3</v>
      </c>
      <c r="AM1397" s="1">
        <f t="shared" si="1068"/>
        <v>0.64011666666666656</v>
      </c>
      <c r="AN1397" s="2">
        <f t="shared" si="1094"/>
        <v>1.390599999999957</v>
      </c>
      <c r="AO1397" s="1">
        <f t="shared" si="1095"/>
        <v>5.3854993091705987E-2</v>
      </c>
      <c r="AP1397" s="1">
        <f t="shared" si="1096"/>
        <v>1.0972223023382934</v>
      </c>
      <c r="AQ1397" s="1">
        <f t="shared" si="1097"/>
        <v>1.097222302338293</v>
      </c>
      <c r="AR1397" s="1">
        <f t="shared" si="1098"/>
        <v>1.0972223023382925</v>
      </c>
      <c r="AS1397" s="1">
        <f t="shared" si="1099"/>
        <v>1.0972223023382928</v>
      </c>
      <c r="AT1397" s="1">
        <f t="shared" si="1100"/>
        <v>0.97770751518777643</v>
      </c>
      <c r="AU1397" s="1">
        <f t="shared" si="1101"/>
        <v>1.9636076449813014</v>
      </c>
      <c r="AV1397" s="2">
        <f t="shared" si="1102"/>
        <v>1396</v>
      </c>
      <c r="AW1397" s="1">
        <f t="shared" si="1103"/>
        <v>1963.6076449813013</v>
      </c>
      <c r="AX1397" s="1">
        <f t="shared" si="1104"/>
        <v>0.97770751518777643</v>
      </c>
      <c r="AY1397" s="1">
        <f t="shared" si="1105"/>
        <v>1.0972223023382928</v>
      </c>
      <c r="AZ1397" s="1">
        <f t="shared" si="1106"/>
        <v>5.4000000000000003E-3</v>
      </c>
      <c r="BA1397" s="1">
        <f t="shared" si="1107"/>
        <v>27.109018808280243</v>
      </c>
    </row>
    <row r="1398" spans="1:53">
      <c r="A1398" s="2">
        <f t="shared" si="1072"/>
        <v>1.3969999999999569</v>
      </c>
      <c r="B1398" s="1">
        <f t="shared" si="1062"/>
        <v>1.4774154999999554</v>
      </c>
      <c r="C1398" s="1">
        <f t="shared" si="1073"/>
        <v>5.612217851803028E-2</v>
      </c>
      <c r="D1398" s="1">
        <f t="shared" si="1063"/>
        <v>1.1021553960764459</v>
      </c>
      <c r="E1398" s="1">
        <f t="shared" si="1071"/>
        <v>1.1022374793610872</v>
      </c>
      <c r="F1398" s="1">
        <f t="shared" si="1071"/>
        <v>1.1022405743305241</v>
      </c>
      <c r="G1398" s="1">
        <f t="shared" si="1071"/>
        <v>1.1022406909826286</v>
      </c>
      <c r="H1398" s="1">
        <f t="shared" si="1074"/>
        <v>2.0197334386290224</v>
      </c>
      <c r="I1398" s="1">
        <f t="shared" si="1064"/>
        <v>27.364881974302889</v>
      </c>
      <c r="J1398" s="1">
        <f>VLOOKUP($I1398,Graph!$D$3:$M$50,col)</f>
        <v>6.1999999999999998E-3</v>
      </c>
      <c r="K1398" s="1">
        <f>VLOOKUP($I1398,Graph!$D$3:$M$50,col+1)</f>
        <v>5.0000000000000001E-3</v>
      </c>
      <c r="L1398" s="1">
        <f t="shared" si="1075"/>
        <v>5.4000000000000003E-3</v>
      </c>
      <c r="M1398" s="1">
        <f t="shared" si="1070"/>
        <v>0.64011666666666656</v>
      </c>
      <c r="N1398" s="1">
        <f t="shared" si="1076"/>
        <v>1.3915999999999569</v>
      </c>
      <c r="O1398" s="1">
        <f t="shared" si="1077"/>
        <v>5.3856488724322873E-2</v>
      </c>
      <c r="P1398" s="1">
        <f t="shared" si="1078"/>
        <v>1.0974002210166252</v>
      </c>
      <c r="Q1398" s="1">
        <f t="shared" si="1079"/>
        <v>1.0972318051940875</v>
      </c>
      <c r="R1398" s="1">
        <f t="shared" si="1080"/>
        <v>1.0972258034018676</v>
      </c>
      <c r="S1398" s="1">
        <f t="shared" si="1081"/>
        <v>1.0972255893409526</v>
      </c>
      <c r="T1398" s="1">
        <f t="shared" si="1082"/>
        <v>0.97771159176471156</v>
      </c>
      <c r="U1398" s="1">
        <f t="shared" si="1083"/>
        <v>1.9657320013179573</v>
      </c>
      <c r="V1398" s="2">
        <f t="shared" si="1065"/>
        <v>27.118791375049817</v>
      </c>
      <c r="W1398" s="1">
        <f>VLOOKUP(V1398,Graph!$D$3:$M$50,col)</f>
        <v>6.1999999999999998E-3</v>
      </c>
      <c r="X1398" s="1">
        <f>VLOOKUP(V1398,Graph!$D$3:$M$50,col+1)</f>
        <v>5.0000000000000001E-3</v>
      </c>
      <c r="Y1398" s="1">
        <f t="shared" si="1084"/>
        <v>5.4000000000000003E-3</v>
      </c>
      <c r="Z1398" s="1">
        <f t="shared" si="1066"/>
        <v>0.64011666666666656</v>
      </c>
      <c r="AA1398" s="2">
        <f t="shared" si="1085"/>
        <v>1.3915999999999569</v>
      </c>
      <c r="AB1398" s="1">
        <f t="shared" si="1086"/>
        <v>5.3856488724322873E-2</v>
      </c>
      <c r="AC1398" s="1">
        <f t="shared" si="1087"/>
        <v>1.0972255817059959</v>
      </c>
      <c r="AD1398" s="1">
        <f t="shared" si="1088"/>
        <v>1.0972255814336784</v>
      </c>
      <c r="AE1398" s="1">
        <f t="shared" si="1089"/>
        <v>1.0972255814239653</v>
      </c>
      <c r="AF1398" s="1">
        <f t="shared" si="1090"/>
        <v>1.0972255814236191</v>
      </c>
      <c r="AG1398" s="1">
        <f t="shared" si="1091"/>
        <v>0.97771159176471156</v>
      </c>
      <c r="AH1398" s="1">
        <f t="shared" si="1092"/>
        <v>1.9657319871336765</v>
      </c>
      <c r="AI1398" s="2">
        <f t="shared" si="1067"/>
        <v>27.118791309822107</v>
      </c>
      <c r="AJ1398" s="1">
        <f>VLOOKUP(AI1398,Graph!$D$3:$M$50,col)</f>
        <v>6.1999999999999998E-3</v>
      </c>
      <c r="AK1398" s="1">
        <f>VLOOKUP(AI1398,Graph!$D$3:$M$50,col+1)</f>
        <v>5.0000000000000001E-3</v>
      </c>
      <c r="AL1398" s="1">
        <f t="shared" si="1093"/>
        <v>5.4000000000000003E-3</v>
      </c>
      <c r="AM1398" s="1">
        <f t="shared" si="1068"/>
        <v>0.64011666666666656</v>
      </c>
      <c r="AN1398" s="2">
        <f t="shared" si="1094"/>
        <v>1.3915999999999569</v>
      </c>
      <c r="AO1398" s="1">
        <f t="shared" si="1095"/>
        <v>5.3856488724322873E-2</v>
      </c>
      <c r="AP1398" s="1">
        <f t="shared" si="1096"/>
        <v>1.0972255814236067</v>
      </c>
      <c r="AQ1398" s="1">
        <f t="shared" si="1097"/>
        <v>1.0972255814236063</v>
      </c>
      <c r="AR1398" s="1">
        <f t="shared" si="1098"/>
        <v>1.0972255814236058</v>
      </c>
      <c r="AS1398" s="1">
        <f t="shared" si="1099"/>
        <v>1.097225581423606</v>
      </c>
      <c r="AT1398" s="1">
        <f t="shared" si="1100"/>
        <v>0.97771159176471156</v>
      </c>
      <c r="AU1398" s="1">
        <f t="shared" si="1101"/>
        <v>1.9657319871336532</v>
      </c>
      <c r="AV1398" s="2">
        <f t="shared" si="1102"/>
        <v>1397</v>
      </c>
      <c r="AW1398" s="1">
        <f t="shared" si="1103"/>
        <v>1965.7319871336531</v>
      </c>
      <c r="AX1398" s="1">
        <f t="shared" si="1104"/>
        <v>0.97771159176471156</v>
      </c>
      <c r="AY1398" s="1">
        <f t="shared" si="1105"/>
        <v>1.097225581423606</v>
      </c>
      <c r="AZ1398" s="1">
        <f t="shared" si="1106"/>
        <v>5.4000000000000003E-3</v>
      </c>
      <c r="BA1398" s="1">
        <f t="shared" si="1107"/>
        <v>27.118791309822107</v>
      </c>
    </row>
    <row r="1399" spans="1:53">
      <c r="A1399" s="2">
        <f t="shared" si="1072"/>
        <v>1.3979999999999568</v>
      </c>
      <c r="B1399" s="1">
        <f t="shared" si="1062"/>
        <v>1.4784566666666219</v>
      </c>
      <c r="C1399" s="1">
        <f t="shared" si="1073"/>
        <v>5.6123423333151061E-2</v>
      </c>
      <c r="D1399" s="1">
        <f t="shared" si="1063"/>
        <v>1.1021580685311809</v>
      </c>
      <c r="E1399" s="1">
        <f t="shared" si="1071"/>
        <v>1.1022402570761407</v>
      </c>
      <c r="F1399" s="1">
        <f t="shared" si="1071"/>
        <v>1.1022433561086766</v>
      </c>
      <c r="G1399" s="1">
        <f t="shared" si="1071"/>
        <v>1.1022434729174189</v>
      </c>
      <c r="H1399" s="1">
        <f t="shared" si="1074"/>
        <v>2.0219075769471884</v>
      </c>
      <c r="I1399" s="1">
        <f t="shared" si="1064"/>
        <v>27.374697412042952</v>
      </c>
      <c r="J1399" s="1">
        <f>VLOOKUP($I1399,Graph!$D$3:$M$50,col)</f>
        <v>6.1999999999999998E-3</v>
      </c>
      <c r="K1399" s="1">
        <f>VLOOKUP($I1399,Graph!$D$3:$M$50,col+1)</f>
        <v>5.0000000000000001E-3</v>
      </c>
      <c r="L1399" s="1">
        <f t="shared" si="1075"/>
        <v>5.4000000000000003E-3</v>
      </c>
      <c r="M1399" s="1">
        <f t="shared" si="1070"/>
        <v>0.64011666666666656</v>
      </c>
      <c r="N1399" s="1">
        <f t="shared" si="1076"/>
        <v>1.3925999999999568</v>
      </c>
      <c r="O1399" s="1">
        <f t="shared" si="1077"/>
        <v>5.3857982271138756E-2</v>
      </c>
      <c r="P1399" s="1">
        <f t="shared" si="1078"/>
        <v>1.0974034854257937</v>
      </c>
      <c r="Q1399" s="1">
        <f t="shared" si="1079"/>
        <v>1.0972350796157859</v>
      </c>
      <c r="R1399" s="1">
        <f t="shared" si="1080"/>
        <v>1.0972290779586567</v>
      </c>
      <c r="S1399" s="1">
        <f t="shared" si="1081"/>
        <v>1.0972288638946683</v>
      </c>
      <c r="T1399" s="1">
        <f t="shared" si="1082"/>
        <v>0.9777156625152873</v>
      </c>
      <c r="U1399" s="1">
        <f t="shared" si="1083"/>
        <v>1.9678571093243695</v>
      </c>
      <c r="V1399" s="2">
        <f t="shared" si="1065"/>
        <v>27.12856035771177</v>
      </c>
      <c r="W1399" s="1">
        <f>VLOOKUP(V1399,Graph!$D$3:$M$50,col)</f>
        <v>6.1999999999999998E-3</v>
      </c>
      <c r="X1399" s="1">
        <f>VLOOKUP(V1399,Graph!$D$3:$M$50,col+1)</f>
        <v>5.0000000000000001E-3</v>
      </c>
      <c r="Y1399" s="1">
        <f t="shared" si="1084"/>
        <v>5.4000000000000003E-3</v>
      </c>
      <c r="Z1399" s="1">
        <f t="shared" si="1066"/>
        <v>0.64011666666666656</v>
      </c>
      <c r="AA1399" s="2">
        <f t="shared" si="1085"/>
        <v>1.3925999999999568</v>
      </c>
      <c r="AB1399" s="1">
        <f t="shared" si="1086"/>
        <v>5.3857982271138756E-2</v>
      </c>
      <c r="AC1399" s="1">
        <f t="shared" si="1087"/>
        <v>1.0972288562593209</v>
      </c>
      <c r="AD1399" s="1">
        <f t="shared" si="1088"/>
        <v>1.0972288559869792</v>
      </c>
      <c r="AE1399" s="1">
        <f t="shared" si="1089"/>
        <v>1.0972288559772649</v>
      </c>
      <c r="AF1399" s="1">
        <f t="shared" si="1090"/>
        <v>1.0972288559769183</v>
      </c>
      <c r="AG1399" s="1">
        <f t="shared" si="1091"/>
        <v>0.9777156625152873</v>
      </c>
      <c r="AH1399" s="1">
        <f t="shared" si="1092"/>
        <v>1.9678570951240497</v>
      </c>
      <c r="AI1399" s="2">
        <f t="shared" si="1067"/>
        <v>27.128560292457333</v>
      </c>
      <c r="AJ1399" s="1">
        <f>VLOOKUP(AI1399,Graph!$D$3:$M$50,col)</f>
        <v>6.1999999999999998E-3</v>
      </c>
      <c r="AK1399" s="1">
        <f>VLOOKUP(AI1399,Graph!$D$3:$M$50,col+1)</f>
        <v>5.0000000000000001E-3</v>
      </c>
      <c r="AL1399" s="1">
        <f t="shared" si="1093"/>
        <v>5.4000000000000003E-3</v>
      </c>
      <c r="AM1399" s="1">
        <f t="shared" si="1068"/>
        <v>0.64011666666666656</v>
      </c>
      <c r="AN1399" s="2">
        <f t="shared" si="1094"/>
        <v>1.3925999999999568</v>
      </c>
      <c r="AO1399" s="1">
        <f t="shared" si="1095"/>
        <v>5.3857982271138756E-2</v>
      </c>
      <c r="AP1399" s="1">
        <f t="shared" si="1096"/>
        <v>1.0972288559769063</v>
      </c>
      <c r="AQ1399" s="1">
        <f t="shared" si="1097"/>
        <v>1.0972288559769059</v>
      </c>
      <c r="AR1399" s="1">
        <f t="shared" si="1098"/>
        <v>1.0972288559769057</v>
      </c>
      <c r="AS1399" s="1">
        <f t="shared" si="1099"/>
        <v>1.0972288559769054</v>
      </c>
      <c r="AT1399" s="1">
        <f t="shared" si="1100"/>
        <v>0.9777156625152873</v>
      </c>
      <c r="AU1399" s="1">
        <f t="shared" si="1101"/>
        <v>1.9678570951240264</v>
      </c>
      <c r="AV1399" s="2">
        <f t="shared" si="1102"/>
        <v>1398</v>
      </c>
      <c r="AW1399" s="1">
        <f t="shared" si="1103"/>
        <v>1967.8570951240265</v>
      </c>
      <c r="AX1399" s="1">
        <f t="shared" si="1104"/>
        <v>0.9777156625152873</v>
      </c>
      <c r="AY1399" s="1">
        <f t="shared" si="1105"/>
        <v>1.0972288559769054</v>
      </c>
      <c r="AZ1399" s="1">
        <f t="shared" si="1106"/>
        <v>5.4000000000000003E-3</v>
      </c>
      <c r="BA1399" s="1">
        <f t="shared" si="1107"/>
        <v>27.128560292457333</v>
      </c>
    </row>
    <row r="1400" spans="1:53">
      <c r="A1400" s="2">
        <f t="shared" si="1072"/>
        <v>1.3989999999999567</v>
      </c>
      <c r="B1400" s="1">
        <f t="shared" si="1062"/>
        <v>1.4794978333332884</v>
      </c>
      <c r="C1400" s="1">
        <f t="shared" si="1073"/>
        <v>5.6124666410020917E-2</v>
      </c>
      <c r="D1400" s="1">
        <f t="shared" si="1063"/>
        <v>1.1021607372735187</v>
      </c>
      <c r="E1400" s="1">
        <f t="shared" si="1071"/>
        <v>1.1022430309412212</v>
      </c>
      <c r="F1400" s="1">
        <f t="shared" si="1071"/>
        <v>1.1022461340317791</v>
      </c>
      <c r="G1400" s="1">
        <f t="shared" si="1071"/>
        <v>1.1022462509969724</v>
      </c>
      <c r="H1400" s="1">
        <f t="shared" si="1074"/>
        <v>2.0240824950410947</v>
      </c>
      <c r="I1400" s="1">
        <f t="shared" si="1064"/>
        <v>27.384509332622308</v>
      </c>
      <c r="J1400" s="1">
        <f>VLOOKUP($I1400,Graph!$D$3:$M$50,col)</f>
        <v>6.1999999999999998E-3</v>
      </c>
      <c r="K1400" s="1">
        <f>VLOOKUP($I1400,Graph!$D$3:$M$50,col+1)</f>
        <v>5.0000000000000001E-3</v>
      </c>
      <c r="L1400" s="1">
        <f t="shared" si="1075"/>
        <v>5.4000000000000003E-3</v>
      </c>
      <c r="M1400" s="1">
        <f t="shared" si="1070"/>
        <v>0.64011666666666656</v>
      </c>
      <c r="N1400" s="1">
        <f t="shared" si="1076"/>
        <v>1.3935999999999567</v>
      </c>
      <c r="O1400" s="1">
        <f t="shared" si="1077"/>
        <v>5.3859473736513432E-2</v>
      </c>
      <c r="P1400" s="1">
        <f t="shared" si="1078"/>
        <v>1.0974067453245711</v>
      </c>
      <c r="Q1400" s="1">
        <f t="shared" si="1079"/>
        <v>1.0972383495149516</v>
      </c>
      <c r="R1400" s="1">
        <f t="shared" si="1080"/>
        <v>1.0972323479928121</v>
      </c>
      <c r="S1400" s="1">
        <f t="shared" si="1081"/>
        <v>1.0972321339257587</v>
      </c>
      <c r="T1400" s="1">
        <f t="shared" si="1082"/>
        <v>0.97771972745198588</v>
      </c>
      <c r="U1400" s="1">
        <f t="shared" si="1083"/>
        <v>1.9699829828928352</v>
      </c>
      <c r="V1400" s="2">
        <f t="shared" si="1065"/>
        <v>27.138325825264197</v>
      </c>
      <c r="W1400" s="1">
        <f>VLOOKUP(V1400,Graph!$D$3:$M$50,col)</f>
        <v>6.1999999999999998E-3</v>
      </c>
      <c r="X1400" s="1">
        <f>VLOOKUP(V1400,Graph!$D$3:$M$50,col+1)</f>
        <v>5.0000000000000001E-3</v>
      </c>
      <c r="Y1400" s="1">
        <f t="shared" si="1084"/>
        <v>5.4000000000000003E-3</v>
      </c>
      <c r="Z1400" s="1">
        <f t="shared" si="1066"/>
        <v>0.64011666666666656</v>
      </c>
      <c r="AA1400" s="2">
        <f t="shared" si="1085"/>
        <v>1.3935999999999567</v>
      </c>
      <c r="AB1400" s="1">
        <f t="shared" si="1086"/>
        <v>5.3859473736513432E-2</v>
      </c>
      <c r="AC1400" s="1">
        <f t="shared" si="1087"/>
        <v>1.0972321262900206</v>
      </c>
      <c r="AD1400" s="1">
        <f t="shared" si="1088"/>
        <v>1.0972321260176545</v>
      </c>
      <c r="AE1400" s="1">
        <f t="shared" si="1089"/>
        <v>1.0972321260079394</v>
      </c>
      <c r="AF1400" s="1">
        <f t="shared" si="1090"/>
        <v>1.097232126007593</v>
      </c>
      <c r="AG1400" s="1">
        <f t="shared" si="1091"/>
        <v>0.97771972745198588</v>
      </c>
      <c r="AH1400" s="1">
        <f t="shared" si="1092"/>
        <v>1.9699829686764709</v>
      </c>
      <c r="AI1400" s="2">
        <f t="shared" si="1067"/>
        <v>27.138325759983044</v>
      </c>
      <c r="AJ1400" s="1">
        <f>VLOOKUP(AI1400,Graph!$D$3:$M$50,col)</f>
        <v>6.1999999999999998E-3</v>
      </c>
      <c r="AK1400" s="1">
        <f>VLOOKUP(AI1400,Graph!$D$3:$M$50,col+1)</f>
        <v>5.0000000000000001E-3</v>
      </c>
      <c r="AL1400" s="1">
        <f t="shared" si="1093"/>
        <v>5.4000000000000003E-3</v>
      </c>
      <c r="AM1400" s="1">
        <f t="shared" si="1068"/>
        <v>0.64011666666666656</v>
      </c>
      <c r="AN1400" s="2">
        <f t="shared" si="1094"/>
        <v>1.3935999999999567</v>
      </c>
      <c r="AO1400" s="1">
        <f t="shared" si="1095"/>
        <v>5.3859473736513432E-2</v>
      </c>
      <c r="AP1400" s="1">
        <f t="shared" si="1096"/>
        <v>1.0972321260075804</v>
      </c>
      <c r="AQ1400" s="1">
        <f t="shared" si="1097"/>
        <v>1.0972321260075799</v>
      </c>
      <c r="AR1400" s="1">
        <f t="shared" si="1098"/>
        <v>1.0972321260075801</v>
      </c>
      <c r="AS1400" s="1">
        <f t="shared" si="1099"/>
        <v>1.0972321260075804</v>
      </c>
      <c r="AT1400" s="1">
        <f t="shared" si="1100"/>
        <v>0.97771972745198588</v>
      </c>
      <c r="AU1400" s="1">
        <f t="shared" si="1101"/>
        <v>1.9699829686764481</v>
      </c>
      <c r="AV1400" s="2">
        <f t="shared" si="1102"/>
        <v>1399</v>
      </c>
      <c r="AW1400" s="1">
        <f t="shared" si="1103"/>
        <v>1969.9829686764481</v>
      </c>
      <c r="AX1400" s="1">
        <f t="shared" si="1104"/>
        <v>0.97771972745198588</v>
      </c>
      <c r="AY1400" s="1">
        <f t="shared" si="1105"/>
        <v>1.0972321260075804</v>
      </c>
      <c r="AZ1400" s="1">
        <f t="shared" si="1106"/>
        <v>5.4000000000000003E-3</v>
      </c>
      <c r="BA1400" s="1">
        <f t="shared" si="1107"/>
        <v>27.138325759983044</v>
      </c>
    </row>
    <row r="1401" spans="1:53">
      <c r="A1401" s="2">
        <f t="shared" si="1072"/>
        <v>1.3999999999999566</v>
      </c>
      <c r="B1401" s="1">
        <f t="shared" si="1062"/>
        <v>1.480538999999955</v>
      </c>
      <c r="C1401" s="1">
        <f t="shared" si="1073"/>
        <v>5.6125907752278013E-2</v>
      </c>
      <c r="D1401" s="1">
        <f t="shared" si="1063"/>
        <v>1.102163402311189</v>
      </c>
      <c r="E1401" s="1">
        <f t="shared" ref="E1401:G1420" si="1108">SQRT(D1401-($C1401*D1401-POWER(D1401,1/3)+1)/($C1401-POWER(D1401,-2/3)/3))</f>
        <v>1.1022458009643261</v>
      </c>
      <c r="F1401" s="1">
        <f t="shared" si="1108"/>
        <v>1.1022489081078395</v>
      </c>
      <c r="G1401" s="1">
        <f t="shared" si="1108"/>
        <v>1.1022490252292967</v>
      </c>
      <c r="H1401" s="1">
        <f t="shared" si="1074"/>
        <v>2.026258192631202</v>
      </c>
      <c r="I1401" s="1">
        <f t="shared" si="1064"/>
        <v>27.394317739818167</v>
      </c>
      <c r="J1401" s="1">
        <f>VLOOKUP($I1401,Graph!$D$3:$M$50,col)</f>
        <v>6.1999999999999998E-3</v>
      </c>
      <c r="K1401" s="1">
        <f>VLOOKUP($I1401,Graph!$D$3:$M$50,col+1)</f>
        <v>5.0000000000000001E-3</v>
      </c>
      <c r="L1401" s="1">
        <f t="shared" si="1075"/>
        <v>5.4000000000000003E-3</v>
      </c>
      <c r="M1401" s="1">
        <f t="shared" si="1070"/>
        <v>0.64011666666666656</v>
      </c>
      <c r="N1401" s="1">
        <f t="shared" si="1076"/>
        <v>1.3945999999999565</v>
      </c>
      <c r="O1401" s="1">
        <f t="shared" si="1077"/>
        <v>5.3860963124794575E-2</v>
      </c>
      <c r="P1401" s="1">
        <f t="shared" si="1078"/>
        <v>1.097410000722298</v>
      </c>
      <c r="Q1401" s="1">
        <f t="shared" si="1079"/>
        <v>1.0972416149009481</v>
      </c>
      <c r="R1401" s="1">
        <f t="shared" si="1080"/>
        <v>1.0972356135136969</v>
      </c>
      <c r="S1401" s="1">
        <f t="shared" si="1081"/>
        <v>1.0972353994435846</v>
      </c>
      <c r="T1401" s="1">
        <f t="shared" si="1082"/>
        <v>0.97772378658725323</v>
      </c>
      <c r="U1401" s="1">
        <f t="shared" si="1083"/>
        <v>1.9721096217476723</v>
      </c>
      <c r="V1401" s="2">
        <f t="shared" si="1065"/>
        <v>27.148087781497384</v>
      </c>
      <c r="W1401" s="1">
        <f>VLOOKUP(V1401,Graph!$D$3:$M$50,col)</f>
        <v>6.1999999999999998E-3</v>
      </c>
      <c r="X1401" s="1">
        <f>VLOOKUP(V1401,Graph!$D$3:$M$50,col+1)</f>
        <v>5.0000000000000001E-3</v>
      </c>
      <c r="Y1401" s="1">
        <f t="shared" si="1084"/>
        <v>5.4000000000000003E-3</v>
      </c>
      <c r="Z1401" s="1">
        <f t="shared" si="1066"/>
        <v>0.64011666666666656</v>
      </c>
      <c r="AA1401" s="2">
        <f t="shared" si="1085"/>
        <v>1.3945999999999565</v>
      </c>
      <c r="AB1401" s="1">
        <f t="shared" si="1086"/>
        <v>5.3860963124794575E-2</v>
      </c>
      <c r="AC1401" s="1">
        <f t="shared" si="1087"/>
        <v>1.0972353918074571</v>
      </c>
      <c r="AD1401" s="1">
        <f t="shared" si="1088"/>
        <v>1.097235391535067</v>
      </c>
      <c r="AE1401" s="1">
        <f t="shared" si="1089"/>
        <v>1.0972353915253505</v>
      </c>
      <c r="AF1401" s="1">
        <f t="shared" si="1090"/>
        <v>1.0972353915250042</v>
      </c>
      <c r="AG1401" s="1">
        <f t="shared" si="1091"/>
        <v>0.97772378658725323</v>
      </c>
      <c r="AH1401" s="1">
        <f t="shared" si="1092"/>
        <v>1.9721096075152582</v>
      </c>
      <c r="AI1401" s="2">
        <f t="shared" si="1067"/>
        <v>27.148087716189515</v>
      </c>
      <c r="AJ1401" s="1">
        <f>VLOOKUP(AI1401,Graph!$D$3:$M$50,col)</f>
        <v>6.1999999999999998E-3</v>
      </c>
      <c r="AK1401" s="1">
        <f>VLOOKUP(AI1401,Graph!$D$3:$M$50,col+1)</f>
        <v>5.0000000000000001E-3</v>
      </c>
      <c r="AL1401" s="1">
        <f t="shared" si="1093"/>
        <v>5.4000000000000003E-3</v>
      </c>
      <c r="AM1401" s="1">
        <f t="shared" si="1068"/>
        <v>0.64011666666666656</v>
      </c>
      <c r="AN1401" s="2">
        <f t="shared" si="1094"/>
        <v>1.3945999999999565</v>
      </c>
      <c r="AO1401" s="1">
        <f t="shared" si="1095"/>
        <v>5.3860963124794575E-2</v>
      </c>
      <c r="AP1401" s="1">
        <f t="shared" si="1096"/>
        <v>1.0972353915249919</v>
      </c>
      <c r="AQ1401" s="1">
        <f t="shared" si="1097"/>
        <v>1.0972353915249915</v>
      </c>
      <c r="AR1401" s="1">
        <f t="shared" si="1098"/>
        <v>1.0972353915249911</v>
      </c>
      <c r="AS1401" s="1">
        <f t="shared" si="1099"/>
        <v>1.0972353915249913</v>
      </c>
      <c r="AT1401" s="1">
        <f t="shared" si="1100"/>
        <v>0.97772378658725323</v>
      </c>
      <c r="AU1401" s="1">
        <f t="shared" si="1101"/>
        <v>1.9721096075152349</v>
      </c>
      <c r="AV1401" s="2">
        <f t="shared" si="1102"/>
        <v>1400</v>
      </c>
      <c r="AW1401" s="1">
        <f t="shared" si="1103"/>
        <v>1972.109607515235</v>
      </c>
      <c r="AX1401" s="1">
        <f t="shared" si="1104"/>
        <v>0.97772378658725323</v>
      </c>
      <c r="AY1401" s="1">
        <f t="shared" si="1105"/>
        <v>1.0972353915249913</v>
      </c>
      <c r="AZ1401" s="1">
        <f t="shared" si="1106"/>
        <v>5.4000000000000003E-3</v>
      </c>
      <c r="BA1401" s="1">
        <f t="shared" si="1107"/>
        <v>27.148087716189515</v>
      </c>
    </row>
    <row r="1402" spans="1:53">
      <c r="A1402" s="2">
        <f t="shared" si="1072"/>
        <v>1.4009999999999565</v>
      </c>
      <c r="B1402" s="1">
        <f t="shared" si="1062"/>
        <v>1.4815801666666215</v>
      </c>
      <c r="C1402" s="1">
        <f t="shared" si="1073"/>
        <v>5.6127147363550324E-2</v>
      </c>
      <c r="D1402" s="1">
        <f t="shared" si="1063"/>
        <v>1.1021660636519002</v>
      </c>
      <c r="E1402" s="1">
        <f t="shared" si="1108"/>
        <v>1.1022485671534323</v>
      </c>
      <c r="F1402" s="1">
        <f t="shared" si="1108"/>
        <v>1.1022516783448428</v>
      </c>
      <c r="G1402" s="1">
        <f t="shared" si="1108"/>
        <v>1.1022517956223779</v>
      </c>
      <c r="H1402" s="1">
        <f t="shared" si="1074"/>
        <v>2.028434669438274</v>
      </c>
      <c r="I1402" s="1">
        <f t="shared" si="1064"/>
        <v>27.40412263740097</v>
      </c>
      <c r="J1402" s="1">
        <f>VLOOKUP($I1402,Graph!$D$3:$M$50,col)</f>
        <v>6.1999999999999998E-3</v>
      </c>
      <c r="K1402" s="1">
        <f>VLOOKUP($I1402,Graph!$D$3:$M$50,col+1)</f>
        <v>5.0000000000000001E-3</v>
      </c>
      <c r="L1402" s="1">
        <f t="shared" si="1075"/>
        <v>5.4000000000000003E-3</v>
      </c>
      <c r="M1402" s="1">
        <f t="shared" si="1070"/>
        <v>0.64011666666666656</v>
      </c>
      <c r="N1402" s="1">
        <f t="shared" si="1076"/>
        <v>1.3955999999999564</v>
      </c>
      <c r="O1402" s="1">
        <f t="shared" si="1077"/>
        <v>5.3862450440317768E-2</v>
      </c>
      <c r="P1402" s="1">
        <f t="shared" si="1078"/>
        <v>1.09741325162829</v>
      </c>
      <c r="Q1402" s="1">
        <f t="shared" si="1079"/>
        <v>1.097244875783111</v>
      </c>
      <c r="R1402" s="1">
        <f t="shared" si="1080"/>
        <v>1.0972388745306467</v>
      </c>
      <c r="S1402" s="1">
        <f t="shared" si="1081"/>
        <v>1.097238660457484</v>
      </c>
      <c r="T1402" s="1">
        <f t="shared" si="1082"/>
        <v>0.97772783993350043</v>
      </c>
      <c r="U1402" s="1">
        <f t="shared" si="1083"/>
        <v>1.9742370256135027</v>
      </c>
      <c r="V1402" s="2">
        <f t="shared" si="1065"/>
        <v>27.157846230194838</v>
      </c>
      <c r="W1402" s="1">
        <f>VLOOKUP(V1402,Graph!$D$3:$M$50,col)</f>
        <v>6.1999999999999998E-3</v>
      </c>
      <c r="X1402" s="1">
        <f>VLOOKUP(V1402,Graph!$D$3:$M$50,col+1)</f>
        <v>5.0000000000000001E-3</v>
      </c>
      <c r="Y1402" s="1">
        <f t="shared" si="1084"/>
        <v>5.4000000000000003E-3</v>
      </c>
      <c r="Z1402" s="1">
        <f t="shared" si="1066"/>
        <v>0.64011666666666656</v>
      </c>
      <c r="AA1402" s="2">
        <f t="shared" si="1085"/>
        <v>1.3955999999999564</v>
      </c>
      <c r="AB1402" s="1">
        <f t="shared" si="1086"/>
        <v>5.3862450440317768E-2</v>
      </c>
      <c r="AC1402" s="1">
        <f t="shared" si="1087"/>
        <v>1.0972386528209672</v>
      </c>
      <c r="AD1402" s="1">
        <f t="shared" si="1088"/>
        <v>1.0972386525485536</v>
      </c>
      <c r="AE1402" s="1">
        <f t="shared" si="1089"/>
        <v>1.097238652538836</v>
      </c>
      <c r="AF1402" s="1">
        <f t="shared" si="1090"/>
        <v>1.0972386525384894</v>
      </c>
      <c r="AG1402" s="1">
        <f t="shared" si="1091"/>
        <v>0.97772783993350043</v>
      </c>
      <c r="AH1402" s="1">
        <f t="shared" si="1092"/>
        <v>1.9742370113650323</v>
      </c>
      <c r="AI1402" s="2">
        <f t="shared" si="1067"/>
        <v>27.15784616486027</v>
      </c>
      <c r="AJ1402" s="1">
        <f>VLOOKUP(AI1402,Graph!$D$3:$M$50,col)</f>
        <v>6.1999999999999998E-3</v>
      </c>
      <c r="AK1402" s="1">
        <f>VLOOKUP(AI1402,Graph!$D$3:$M$50,col+1)</f>
        <v>5.0000000000000001E-3</v>
      </c>
      <c r="AL1402" s="1">
        <f t="shared" si="1093"/>
        <v>5.4000000000000003E-3</v>
      </c>
      <c r="AM1402" s="1">
        <f t="shared" si="1068"/>
        <v>0.64011666666666656</v>
      </c>
      <c r="AN1402" s="2">
        <f t="shared" si="1094"/>
        <v>1.3955999999999564</v>
      </c>
      <c r="AO1402" s="1">
        <f t="shared" si="1095"/>
        <v>5.3862450440317768E-2</v>
      </c>
      <c r="AP1402" s="1">
        <f t="shared" si="1096"/>
        <v>1.097238652538477</v>
      </c>
      <c r="AQ1402" s="1">
        <f t="shared" si="1097"/>
        <v>1.0972386525384763</v>
      </c>
      <c r="AR1402" s="1">
        <f t="shared" si="1098"/>
        <v>1.0972386525384765</v>
      </c>
      <c r="AS1402" s="1">
        <f t="shared" si="1099"/>
        <v>1.0972386525384765</v>
      </c>
      <c r="AT1402" s="1">
        <f t="shared" si="1100"/>
        <v>0.97772783993350043</v>
      </c>
      <c r="AU1402" s="1">
        <f t="shared" si="1101"/>
        <v>1.9742370113650092</v>
      </c>
      <c r="AV1402" s="2">
        <f t="shared" si="1102"/>
        <v>1401</v>
      </c>
      <c r="AW1402" s="1">
        <f t="shared" si="1103"/>
        <v>1974.2370113650093</v>
      </c>
      <c r="AX1402" s="1">
        <f t="shared" si="1104"/>
        <v>0.97772783993350043</v>
      </c>
      <c r="AY1402" s="1">
        <f t="shared" si="1105"/>
        <v>1.0972386525384765</v>
      </c>
      <c r="AZ1402" s="1">
        <f t="shared" si="1106"/>
        <v>5.4000000000000003E-3</v>
      </c>
      <c r="BA1402" s="1">
        <f t="shared" si="1107"/>
        <v>27.15784616486027</v>
      </c>
    </row>
    <row r="1403" spans="1:53">
      <c r="A1403" s="2">
        <f t="shared" si="1072"/>
        <v>1.4019999999999564</v>
      </c>
      <c r="B1403" s="1">
        <f t="shared" si="1062"/>
        <v>1.482621333333288</v>
      </c>
      <c r="C1403" s="1">
        <f t="shared" si="1073"/>
        <v>5.6128385247455816E-2</v>
      </c>
      <c r="D1403" s="1">
        <f t="shared" si="1063"/>
        <v>1.1021687213033393</v>
      </c>
      <c r="E1403" s="1">
        <f t="shared" si="1108"/>
        <v>1.1022513295164931</v>
      </c>
      <c r="F1403" s="1">
        <f t="shared" si="1108"/>
        <v>1.1022544447507527</v>
      </c>
      <c r="G1403" s="1">
        <f t="shared" si="1108"/>
        <v>1.1022545621841799</v>
      </c>
      <c r="H1403" s="1">
        <f t="shared" si="1074"/>
        <v>2.0306119251833743</v>
      </c>
      <c r="I1403" s="1">
        <f t="shared" si="1064"/>
        <v>27.413924029134428</v>
      </c>
      <c r="J1403" s="1">
        <f>VLOOKUP($I1403,Graph!$D$3:$M$50,col)</f>
        <v>6.1999999999999998E-3</v>
      </c>
      <c r="K1403" s="1">
        <f>VLOOKUP($I1403,Graph!$D$3:$M$50,col+1)</f>
        <v>5.0000000000000001E-3</v>
      </c>
      <c r="L1403" s="1">
        <f t="shared" si="1075"/>
        <v>5.4000000000000003E-3</v>
      </c>
      <c r="M1403" s="1">
        <f t="shared" si="1070"/>
        <v>0.64011666666666656</v>
      </c>
      <c r="N1403" s="1">
        <f t="shared" si="1076"/>
        <v>1.3965999999999563</v>
      </c>
      <c r="O1403" s="1">
        <f t="shared" si="1077"/>
        <v>5.3863935687406453E-2</v>
      </c>
      <c r="P1403" s="1">
        <f t="shared" si="1078"/>
        <v>1.0974164980518359</v>
      </c>
      <c r="Q1403" s="1">
        <f t="shared" si="1079"/>
        <v>1.0972481321707519</v>
      </c>
      <c r="R1403" s="1">
        <f t="shared" si="1080"/>
        <v>1.0972421310529725</v>
      </c>
      <c r="S1403" s="1">
        <f t="shared" si="1081"/>
        <v>1.0972419169767671</v>
      </c>
      <c r="T1403" s="1">
        <f t="shared" si="1082"/>
        <v>0.97773188750310247</v>
      </c>
      <c r="U1403" s="1">
        <f t="shared" si="1083"/>
        <v>1.9763651942152403</v>
      </c>
      <c r="V1403" s="2">
        <f t="shared" si="1065"/>
        <v>27.167601175133264</v>
      </c>
      <c r="W1403" s="1">
        <f>VLOOKUP(V1403,Graph!$D$3:$M$50,col)</f>
        <v>6.1999999999999998E-3</v>
      </c>
      <c r="X1403" s="1">
        <f>VLOOKUP(V1403,Graph!$D$3:$M$50,col+1)</f>
        <v>5.0000000000000001E-3</v>
      </c>
      <c r="Y1403" s="1">
        <f t="shared" si="1084"/>
        <v>5.4000000000000003E-3</v>
      </c>
      <c r="Z1403" s="1">
        <f t="shared" si="1066"/>
        <v>0.64011666666666656</v>
      </c>
      <c r="AA1403" s="2">
        <f t="shared" si="1085"/>
        <v>1.3965999999999563</v>
      </c>
      <c r="AB1403" s="1">
        <f t="shared" si="1086"/>
        <v>5.3863935687406453E-2</v>
      </c>
      <c r="AC1403" s="1">
        <f t="shared" si="1087"/>
        <v>1.0972419093398618</v>
      </c>
      <c r="AD1403" s="1">
        <f t="shared" si="1088"/>
        <v>1.0972419090674246</v>
      </c>
      <c r="AE1403" s="1">
        <f t="shared" si="1089"/>
        <v>1.0972419090577055</v>
      </c>
      <c r="AF1403" s="1">
        <f t="shared" si="1090"/>
        <v>1.0972419090573589</v>
      </c>
      <c r="AG1403" s="1">
        <f t="shared" si="1091"/>
        <v>0.97773188750310247</v>
      </c>
      <c r="AH1403" s="1">
        <f t="shared" si="1092"/>
        <v>1.9763651799507078</v>
      </c>
      <c r="AI1403" s="2">
        <f t="shared" si="1067"/>
        <v>27.167601109772008</v>
      </c>
      <c r="AJ1403" s="1">
        <f>VLOOKUP(AI1403,Graph!$D$3:$M$50,col)</f>
        <v>6.1999999999999998E-3</v>
      </c>
      <c r="AK1403" s="1">
        <f>VLOOKUP(AI1403,Graph!$D$3:$M$50,col+1)</f>
        <v>5.0000000000000001E-3</v>
      </c>
      <c r="AL1403" s="1">
        <f t="shared" si="1093"/>
        <v>5.4000000000000003E-3</v>
      </c>
      <c r="AM1403" s="1">
        <f t="shared" si="1068"/>
        <v>0.64011666666666656</v>
      </c>
      <c r="AN1403" s="2">
        <f t="shared" si="1094"/>
        <v>1.3965999999999563</v>
      </c>
      <c r="AO1403" s="1">
        <f t="shared" si="1095"/>
        <v>5.3863935687406453E-2</v>
      </c>
      <c r="AP1403" s="1">
        <f t="shared" si="1096"/>
        <v>1.0972419090573464</v>
      </c>
      <c r="AQ1403" s="1">
        <f t="shared" si="1097"/>
        <v>1.0972419090573458</v>
      </c>
      <c r="AR1403" s="1">
        <f t="shared" si="1098"/>
        <v>1.0972419090573455</v>
      </c>
      <c r="AS1403" s="1">
        <f t="shared" si="1099"/>
        <v>1.097241909057346</v>
      </c>
      <c r="AT1403" s="1">
        <f t="shared" si="1100"/>
        <v>0.97773188750310247</v>
      </c>
      <c r="AU1403" s="1">
        <f t="shared" si="1101"/>
        <v>1.9763651799506847</v>
      </c>
      <c r="AV1403" s="2">
        <f t="shared" si="1102"/>
        <v>1402</v>
      </c>
      <c r="AW1403" s="1">
        <f t="shared" si="1103"/>
        <v>1976.3651799506847</v>
      </c>
      <c r="AX1403" s="1">
        <f t="shared" si="1104"/>
        <v>0.97773188750310247</v>
      </c>
      <c r="AY1403" s="1">
        <f t="shared" si="1105"/>
        <v>1.097241909057346</v>
      </c>
      <c r="AZ1403" s="1">
        <f t="shared" si="1106"/>
        <v>5.4000000000000003E-3</v>
      </c>
      <c r="BA1403" s="1">
        <f t="shared" si="1107"/>
        <v>27.167601109772008</v>
      </c>
    </row>
    <row r="1404" spans="1:53">
      <c r="A1404" s="2">
        <f t="shared" si="1072"/>
        <v>1.4029999999999563</v>
      </c>
      <c r="B1404" s="1">
        <f t="shared" si="1062"/>
        <v>1.4836624999999546</v>
      </c>
      <c r="C1404" s="1">
        <f t="shared" si="1073"/>
        <v>5.6129621407602255E-2</v>
      </c>
      <c r="D1404" s="1">
        <f t="shared" si="1063"/>
        <v>1.1021713752731714</v>
      </c>
      <c r="E1404" s="1">
        <f t="shared" si="1108"/>
        <v>1.1022540880614404</v>
      </c>
      <c r="F1404" s="1">
        <f t="shared" si="1108"/>
        <v>1.1022572073335108</v>
      </c>
      <c r="G1404" s="1">
        <f t="shared" si="1108"/>
        <v>1.1022573249226435</v>
      </c>
      <c r="H1404" s="1">
        <f t="shared" si="1074"/>
        <v>2.0327899595878627</v>
      </c>
      <c r="I1404" s="1">
        <f t="shared" si="1064"/>
        <v>27.423721918775531</v>
      </c>
      <c r="J1404" s="1">
        <f>VLOOKUP($I1404,Graph!$D$3:$M$50,col)</f>
        <v>6.1999999999999998E-3</v>
      </c>
      <c r="K1404" s="1">
        <f>VLOOKUP($I1404,Graph!$D$3:$M$50,col+1)</f>
        <v>5.0000000000000001E-3</v>
      </c>
      <c r="L1404" s="1">
        <f t="shared" si="1075"/>
        <v>5.4000000000000003E-3</v>
      </c>
      <c r="M1404" s="1">
        <f t="shared" si="1070"/>
        <v>0.64011666666666656</v>
      </c>
      <c r="N1404" s="1">
        <f t="shared" si="1076"/>
        <v>1.3975999999999562</v>
      </c>
      <c r="O1404" s="1">
        <f t="shared" si="1077"/>
        <v>5.3865418870372182E-2</v>
      </c>
      <c r="P1404" s="1">
        <f t="shared" si="1078"/>
        <v>1.0974197400021992</v>
      </c>
      <c r="Q1404" s="1">
        <f t="shared" si="1079"/>
        <v>1.0972513840731559</v>
      </c>
      <c r="R1404" s="1">
        <f t="shared" si="1080"/>
        <v>1.0972453830899602</v>
      </c>
      <c r="S1404" s="1">
        <f t="shared" si="1081"/>
        <v>1.0972451690107192</v>
      </c>
      <c r="T1404" s="1">
        <f t="shared" si="1082"/>
        <v>0.97773592930839981</v>
      </c>
      <c r="U1404" s="1">
        <f t="shared" si="1083"/>
        <v>1.9784941272780991</v>
      </c>
      <c r="V1404" s="2">
        <f t="shared" si="1065"/>
        <v>27.177352620082608</v>
      </c>
      <c r="W1404" s="1">
        <f>VLOOKUP(V1404,Graph!$D$3:$M$50,col)</f>
        <v>6.1999999999999998E-3</v>
      </c>
      <c r="X1404" s="1">
        <f>VLOOKUP(V1404,Graph!$D$3:$M$50,col+1)</f>
        <v>5.0000000000000001E-3</v>
      </c>
      <c r="Y1404" s="1">
        <f t="shared" si="1084"/>
        <v>5.4000000000000003E-3</v>
      </c>
      <c r="Z1404" s="1">
        <f t="shared" si="1066"/>
        <v>0.64011666666666656</v>
      </c>
      <c r="AA1404" s="2">
        <f t="shared" si="1085"/>
        <v>1.3975999999999562</v>
      </c>
      <c r="AB1404" s="1">
        <f t="shared" si="1086"/>
        <v>5.3865418870372182E-2</v>
      </c>
      <c r="AC1404" s="1">
        <f t="shared" si="1087"/>
        <v>1.097245161373426</v>
      </c>
      <c r="AD1404" s="1">
        <f t="shared" si="1088"/>
        <v>1.0972451611009646</v>
      </c>
      <c r="AE1404" s="1">
        <f t="shared" si="1089"/>
        <v>1.0972451610912448</v>
      </c>
      <c r="AF1404" s="1">
        <f t="shared" si="1090"/>
        <v>1.097245161090898</v>
      </c>
      <c r="AG1404" s="1">
        <f t="shared" si="1091"/>
        <v>0.97773592930839981</v>
      </c>
      <c r="AH1404" s="1">
        <f t="shared" si="1092"/>
        <v>1.9784941129974987</v>
      </c>
      <c r="AI1404" s="2">
        <f t="shared" si="1067"/>
        <v>27.177352554694675</v>
      </c>
      <c r="AJ1404" s="1">
        <f>VLOOKUP(AI1404,Graph!$D$3:$M$50,col)</f>
        <v>6.1999999999999998E-3</v>
      </c>
      <c r="AK1404" s="1">
        <f>VLOOKUP(AI1404,Graph!$D$3:$M$50,col+1)</f>
        <v>5.0000000000000001E-3</v>
      </c>
      <c r="AL1404" s="1">
        <f t="shared" si="1093"/>
        <v>5.4000000000000003E-3</v>
      </c>
      <c r="AM1404" s="1">
        <f t="shared" si="1068"/>
        <v>0.64011666666666656</v>
      </c>
      <c r="AN1404" s="2">
        <f t="shared" si="1094"/>
        <v>1.3975999999999562</v>
      </c>
      <c r="AO1404" s="1">
        <f t="shared" si="1095"/>
        <v>5.3865418870372182E-2</v>
      </c>
      <c r="AP1404" s="1">
        <f t="shared" si="1096"/>
        <v>1.0972451610908855</v>
      </c>
      <c r="AQ1404" s="1">
        <f t="shared" si="1097"/>
        <v>1.0972451610908853</v>
      </c>
      <c r="AR1404" s="1">
        <f t="shared" si="1098"/>
        <v>1.0972451610908849</v>
      </c>
      <c r="AS1404" s="1">
        <f t="shared" si="1099"/>
        <v>1.0972451610908851</v>
      </c>
      <c r="AT1404" s="1">
        <f t="shared" si="1100"/>
        <v>0.97773592930839981</v>
      </c>
      <c r="AU1404" s="1">
        <f t="shared" si="1101"/>
        <v>1.9784941129974756</v>
      </c>
      <c r="AV1404" s="2">
        <f t="shared" si="1102"/>
        <v>1403</v>
      </c>
      <c r="AW1404" s="1">
        <f t="shared" si="1103"/>
        <v>1978.4941129974757</v>
      </c>
      <c r="AX1404" s="1">
        <f t="shared" si="1104"/>
        <v>0.97773592930839981</v>
      </c>
      <c r="AY1404" s="1">
        <f t="shared" si="1105"/>
        <v>1.0972451610908851</v>
      </c>
      <c r="AZ1404" s="1">
        <f t="shared" si="1106"/>
        <v>5.4000000000000003E-3</v>
      </c>
      <c r="BA1404" s="1">
        <f t="shared" si="1107"/>
        <v>27.177352554694675</v>
      </c>
    </row>
    <row r="1405" spans="1:53">
      <c r="A1405" s="2">
        <f t="shared" si="1072"/>
        <v>1.4039999999999562</v>
      </c>
      <c r="B1405" s="1">
        <f t="shared" si="1062"/>
        <v>1.4847036666666213</v>
      </c>
      <c r="C1405" s="1">
        <f t="shared" si="1073"/>
        <v>5.6130855847587452E-2</v>
      </c>
      <c r="D1405" s="1">
        <f t="shared" si="1063"/>
        <v>1.1021740255690413</v>
      </c>
      <c r="E1405" s="1">
        <f t="shared" si="1108"/>
        <v>1.1022568427961852</v>
      </c>
      <c r="F1405" s="1">
        <f t="shared" si="1108"/>
        <v>1.1022599661010362</v>
      </c>
      <c r="G1405" s="1">
        <f t="shared" si="1108"/>
        <v>1.10226008384569</v>
      </c>
      <c r="H1405" s="1">
        <f t="shared" si="1074"/>
        <v>2.0349687723734031</v>
      </c>
      <c r="I1405" s="1">
        <f t="shared" si="1064"/>
        <v>27.43351631007458</v>
      </c>
      <c r="J1405" s="1">
        <f>VLOOKUP($I1405,Graph!$D$3:$M$50,col)</f>
        <v>6.1999999999999998E-3</v>
      </c>
      <c r="K1405" s="1">
        <f>VLOOKUP($I1405,Graph!$D$3:$M$50,col+1)</f>
        <v>5.0000000000000001E-3</v>
      </c>
      <c r="L1405" s="1">
        <f t="shared" si="1075"/>
        <v>5.4000000000000003E-3</v>
      </c>
      <c r="M1405" s="1">
        <f t="shared" si="1070"/>
        <v>0.64011666666666656</v>
      </c>
      <c r="N1405" s="1">
        <f t="shared" si="1076"/>
        <v>1.3985999999999561</v>
      </c>
      <c r="O1405" s="1">
        <f t="shared" si="1077"/>
        <v>5.3866899993514399E-2</v>
      </c>
      <c r="P1405" s="1">
        <f t="shared" si="1078"/>
        <v>1.0974229774886184</v>
      </c>
      <c r="Q1405" s="1">
        <f t="shared" si="1079"/>
        <v>1.0972546314995817</v>
      </c>
      <c r="R1405" s="1">
        <f t="shared" si="1080"/>
        <v>1.0972486306508689</v>
      </c>
      <c r="S1405" s="1">
        <f t="shared" si="1081"/>
        <v>1.0972484165685998</v>
      </c>
      <c r="T1405" s="1">
        <f t="shared" si="1082"/>
        <v>0.97773996536169705</v>
      </c>
      <c r="U1405" s="1">
        <f t="shared" si="1083"/>
        <v>1.9806238245275862</v>
      </c>
      <c r="V1405" s="2">
        <f t="shared" si="1065"/>
        <v>27.187100568806056</v>
      </c>
      <c r="W1405" s="1">
        <f>VLOOKUP(V1405,Graph!$D$3:$M$50,col)</f>
        <v>6.1999999999999998E-3</v>
      </c>
      <c r="X1405" s="1">
        <f>VLOOKUP(V1405,Graph!$D$3:$M$50,col+1)</f>
        <v>5.0000000000000001E-3</v>
      </c>
      <c r="Y1405" s="1">
        <f t="shared" si="1084"/>
        <v>5.4000000000000003E-3</v>
      </c>
      <c r="Z1405" s="1">
        <f t="shared" si="1066"/>
        <v>0.64011666666666656</v>
      </c>
      <c r="AA1405" s="2">
        <f t="shared" si="1085"/>
        <v>1.3985999999999561</v>
      </c>
      <c r="AB1405" s="1">
        <f t="shared" si="1086"/>
        <v>5.3866899993514399E-2</v>
      </c>
      <c r="AC1405" s="1">
        <f t="shared" si="1087"/>
        <v>1.0972484089309194</v>
      </c>
      <c r="AD1405" s="1">
        <f t="shared" si="1088"/>
        <v>1.0972484086584344</v>
      </c>
      <c r="AE1405" s="1">
        <f t="shared" si="1089"/>
        <v>1.0972484086487131</v>
      </c>
      <c r="AF1405" s="1">
        <f t="shared" si="1090"/>
        <v>1.0972484086483663</v>
      </c>
      <c r="AG1405" s="1">
        <f t="shared" si="1091"/>
        <v>0.97773996536169705</v>
      </c>
      <c r="AH1405" s="1">
        <f t="shared" si="1092"/>
        <v>1.9806238102309117</v>
      </c>
      <c r="AI1405" s="2">
        <f t="shared" si="1067"/>
        <v>27.187100503391452</v>
      </c>
      <c r="AJ1405" s="1">
        <f>VLOOKUP(AI1405,Graph!$D$3:$M$50,col)</f>
        <v>6.1999999999999998E-3</v>
      </c>
      <c r="AK1405" s="1">
        <f>VLOOKUP(AI1405,Graph!$D$3:$M$50,col+1)</f>
        <v>5.0000000000000001E-3</v>
      </c>
      <c r="AL1405" s="1">
        <f t="shared" si="1093"/>
        <v>5.4000000000000003E-3</v>
      </c>
      <c r="AM1405" s="1">
        <f t="shared" si="1068"/>
        <v>0.64011666666666656</v>
      </c>
      <c r="AN1405" s="2">
        <f t="shared" si="1094"/>
        <v>1.3985999999999561</v>
      </c>
      <c r="AO1405" s="1">
        <f t="shared" si="1095"/>
        <v>5.3866899993514399E-2</v>
      </c>
      <c r="AP1405" s="1">
        <f t="shared" si="1096"/>
        <v>1.0972484086483538</v>
      </c>
      <c r="AQ1405" s="1">
        <f t="shared" si="1097"/>
        <v>1.0972484086483536</v>
      </c>
      <c r="AR1405" s="1">
        <f t="shared" si="1098"/>
        <v>1.0972484086483534</v>
      </c>
      <c r="AS1405" s="1">
        <f t="shared" si="1099"/>
        <v>1.0972484086483534</v>
      </c>
      <c r="AT1405" s="1">
        <f t="shared" si="1100"/>
        <v>0.97773996536169705</v>
      </c>
      <c r="AU1405" s="1">
        <f t="shared" si="1101"/>
        <v>1.9806238102308884</v>
      </c>
      <c r="AV1405" s="2">
        <f t="shared" si="1102"/>
        <v>1404</v>
      </c>
      <c r="AW1405" s="1">
        <f t="shared" si="1103"/>
        <v>1980.6238102308885</v>
      </c>
      <c r="AX1405" s="1">
        <f t="shared" si="1104"/>
        <v>0.97773996536169705</v>
      </c>
      <c r="AY1405" s="1">
        <f t="shared" si="1105"/>
        <v>1.0972484086483534</v>
      </c>
      <c r="AZ1405" s="1">
        <f t="shared" si="1106"/>
        <v>5.4000000000000003E-3</v>
      </c>
      <c r="BA1405" s="1">
        <f t="shared" si="1107"/>
        <v>27.187100503391452</v>
      </c>
    </row>
    <row r="1406" spans="1:53">
      <c r="A1406" s="2">
        <f t="shared" si="1072"/>
        <v>1.4049999999999561</v>
      </c>
      <c r="B1406" s="1">
        <f t="shared" si="1062"/>
        <v>1.4857448333332879</v>
      </c>
      <c r="C1406" s="1">
        <f t="shared" si="1073"/>
        <v>5.6132088570999182E-2</v>
      </c>
      <c r="D1406" s="1">
        <f t="shared" si="1063"/>
        <v>1.102176672198572</v>
      </c>
      <c r="E1406" s="1">
        <f t="shared" si="1108"/>
        <v>1.1022595937286153</v>
      </c>
      <c r="F1406" s="1">
        <f t="shared" si="1108"/>
        <v>1.102262721061227</v>
      </c>
      <c r="G1406" s="1">
        <f t="shared" si="1108"/>
        <v>1.1022628389612164</v>
      </c>
      <c r="H1406" s="1">
        <f t="shared" si="1074"/>
        <v>2.0371483632619531</v>
      </c>
      <c r="I1406" s="1">
        <f t="shared" si="1064"/>
        <v>27.443307206775163</v>
      </c>
      <c r="J1406" s="1">
        <f>VLOOKUP($I1406,Graph!$D$3:$M$50,col)</f>
        <v>6.1999999999999998E-3</v>
      </c>
      <c r="K1406" s="1">
        <f>VLOOKUP($I1406,Graph!$D$3:$M$50,col+1)</f>
        <v>5.0000000000000001E-3</v>
      </c>
      <c r="L1406" s="1">
        <f t="shared" si="1075"/>
        <v>5.4000000000000003E-3</v>
      </c>
      <c r="M1406" s="1">
        <f t="shared" si="1070"/>
        <v>0.64011666666666656</v>
      </c>
      <c r="N1406" s="1">
        <f t="shared" si="1076"/>
        <v>1.399599999999956</v>
      </c>
      <c r="O1406" s="1">
        <f t="shared" si="1077"/>
        <v>5.3868379061120769E-2</v>
      </c>
      <c r="P1406" s="1">
        <f t="shared" si="1078"/>
        <v>1.0974262105203056</v>
      </c>
      <c r="Q1406" s="1">
        <f t="shared" si="1079"/>
        <v>1.0972578744592647</v>
      </c>
      <c r="R1406" s="1">
        <f t="shared" si="1080"/>
        <v>1.097251873744933</v>
      </c>
      <c r="S1406" s="1">
        <f t="shared" si="1081"/>
        <v>1.0972516596596433</v>
      </c>
      <c r="T1406" s="1">
        <f t="shared" si="1082"/>
        <v>0.9777439956752646</v>
      </c>
      <c r="U1406" s="1">
        <f t="shared" si="1083"/>
        <v>1.9827542856895066</v>
      </c>
      <c r="V1406" s="2">
        <f t="shared" si="1065"/>
        <v>27.19684502506005</v>
      </c>
      <c r="W1406" s="1">
        <f>VLOOKUP(V1406,Graph!$D$3:$M$50,col)</f>
        <v>6.1999999999999998E-3</v>
      </c>
      <c r="X1406" s="1">
        <f>VLOOKUP(V1406,Graph!$D$3:$M$50,col+1)</f>
        <v>5.0000000000000001E-3</v>
      </c>
      <c r="Y1406" s="1">
        <f t="shared" si="1084"/>
        <v>5.4000000000000003E-3</v>
      </c>
      <c r="Z1406" s="1">
        <f t="shared" si="1066"/>
        <v>0.64011666666666656</v>
      </c>
      <c r="AA1406" s="2">
        <f t="shared" si="1085"/>
        <v>1.399599999999956</v>
      </c>
      <c r="AB1406" s="1">
        <f t="shared" si="1086"/>
        <v>5.3868379061120769E-2</v>
      </c>
      <c r="AC1406" s="1">
        <f t="shared" si="1087"/>
        <v>1.0972516520215765</v>
      </c>
      <c r="AD1406" s="1">
        <f t="shared" si="1088"/>
        <v>1.0972516517490676</v>
      </c>
      <c r="AE1406" s="1">
        <f t="shared" si="1089"/>
        <v>1.0972516517393451</v>
      </c>
      <c r="AF1406" s="1">
        <f t="shared" si="1090"/>
        <v>1.0972516517389985</v>
      </c>
      <c r="AG1406" s="1">
        <f t="shared" si="1091"/>
        <v>0.9777439956752646</v>
      </c>
      <c r="AH1406" s="1">
        <f t="shared" si="1092"/>
        <v>1.9827542713767532</v>
      </c>
      <c r="AI1406" s="2">
        <f t="shared" si="1067"/>
        <v>27.196844959618804</v>
      </c>
      <c r="AJ1406" s="1">
        <f>VLOOKUP(AI1406,Graph!$D$3:$M$50,col)</f>
        <v>6.1999999999999998E-3</v>
      </c>
      <c r="AK1406" s="1">
        <f>VLOOKUP(AI1406,Graph!$D$3:$M$50,col+1)</f>
        <v>5.0000000000000001E-3</v>
      </c>
      <c r="AL1406" s="1">
        <f t="shared" si="1093"/>
        <v>5.4000000000000003E-3</v>
      </c>
      <c r="AM1406" s="1">
        <f t="shared" si="1068"/>
        <v>0.64011666666666656</v>
      </c>
      <c r="AN1406" s="2">
        <f t="shared" si="1094"/>
        <v>1.399599999999956</v>
      </c>
      <c r="AO1406" s="1">
        <f t="shared" si="1095"/>
        <v>5.3868379061120769E-2</v>
      </c>
      <c r="AP1406" s="1">
        <f t="shared" si="1096"/>
        <v>1.0972516517389859</v>
      </c>
      <c r="AQ1406" s="1">
        <f t="shared" si="1097"/>
        <v>1.0972516517389854</v>
      </c>
      <c r="AR1406" s="1">
        <f t="shared" si="1098"/>
        <v>1.0972516517389854</v>
      </c>
      <c r="AS1406" s="1">
        <f t="shared" si="1099"/>
        <v>1.0972516517389854</v>
      </c>
      <c r="AT1406" s="1">
        <f t="shared" si="1100"/>
        <v>0.9777439956752646</v>
      </c>
      <c r="AU1406" s="1">
        <f t="shared" si="1101"/>
        <v>1.9827542713767299</v>
      </c>
      <c r="AV1406" s="2">
        <f t="shared" si="1102"/>
        <v>1405</v>
      </c>
      <c r="AW1406" s="1">
        <f t="shared" si="1103"/>
        <v>1982.7542713767298</v>
      </c>
      <c r="AX1406" s="1">
        <f t="shared" si="1104"/>
        <v>0.9777439956752646</v>
      </c>
      <c r="AY1406" s="1">
        <f t="shared" si="1105"/>
        <v>1.0972516517389854</v>
      </c>
      <c r="AZ1406" s="1">
        <f t="shared" si="1106"/>
        <v>5.4000000000000003E-3</v>
      </c>
      <c r="BA1406" s="1">
        <f t="shared" si="1107"/>
        <v>27.196844959618804</v>
      </c>
    </row>
    <row r="1407" spans="1:53">
      <c r="A1407" s="2">
        <f t="shared" si="1072"/>
        <v>1.405999999999956</v>
      </c>
      <c r="B1407" s="1">
        <f t="shared" si="1062"/>
        <v>1.4867859999999544</v>
      </c>
      <c r="C1407" s="1">
        <f t="shared" si="1073"/>
        <v>5.6133319581415243E-2</v>
      </c>
      <c r="D1407" s="1">
        <f t="shared" si="1063"/>
        <v>1.1021793151693657</v>
      </c>
      <c r="E1407" s="1">
        <f t="shared" si="1108"/>
        <v>1.1022623408665977</v>
      </c>
      <c r="F1407" s="1">
        <f t="shared" si="1108"/>
        <v>1.1022654722219589</v>
      </c>
      <c r="G1407" s="1">
        <f t="shared" si="1108"/>
        <v>1.102265590277099</v>
      </c>
      <c r="H1407" s="1">
        <f t="shared" si="1074"/>
        <v>2.0393287319757696</v>
      </c>
      <c r="I1407" s="1">
        <f t="shared" si="1064"/>
        <v>27.453094612614201</v>
      </c>
      <c r="J1407" s="1">
        <f>VLOOKUP($I1407,Graph!$D$3:$M$50,col)</f>
        <v>6.1999999999999998E-3</v>
      </c>
      <c r="K1407" s="1">
        <f>VLOOKUP($I1407,Graph!$D$3:$M$50,col+1)</f>
        <v>5.0000000000000001E-3</v>
      </c>
      <c r="L1407" s="1">
        <f t="shared" si="1075"/>
        <v>5.4000000000000003E-3</v>
      </c>
      <c r="M1407" s="1">
        <f t="shared" si="1070"/>
        <v>0.64011666666666656</v>
      </c>
      <c r="N1407" s="1">
        <f t="shared" si="1076"/>
        <v>1.4005999999999559</v>
      </c>
      <c r="O1407" s="1">
        <f t="shared" si="1077"/>
        <v>5.386985607746695E-2</v>
      </c>
      <c r="P1407" s="1">
        <f t="shared" si="1078"/>
        <v>1.0974294391064487</v>
      </c>
      <c r="Q1407" s="1">
        <f t="shared" si="1079"/>
        <v>1.0972611129614127</v>
      </c>
      <c r="R1407" s="1">
        <f t="shared" si="1080"/>
        <v>1.0972551123813614</v>
      </c>
      <c r="S1407" s="1">
        <f t="shared" si="1081"/>
        <v>1.0972548982930581</v>
      </c>
      <c r="T1407" s="1">
        <f t="shared" si="1082"/>
        <v>0.97774802026133711</v>
      </c>
      <c r="U1407" s="1">
        <f t="shared" si="1083"/>
        <v>1.9848855104899588</v>
      </c>
      <c r="V1407" s="2">
        <f t="shared" si="1065"/>
        <v>27.20658599259432</v>
      </c>
      <c r="W1407" s="1">
        <f>VLOOKUP(V1407,Graph!$D$3:$M$50,col)</f>
        <v>6.1999999999999998E-3</v>
      </c>
      <c r="X1407" s="1">
        <f>VLOOKUP(V1407,Graph!$D$3:$M$50,col+1)</f>
        <v>5.0000000000000001E-3</v>
      </c>
      <c r="Y1407" s="1">
        <f t="shared" si="1084"/>
        <v>5.4000000000000003E-3</v>
      </c>
      <c r="Z1407" s="1">
        <f t="shared" si="1066"/>
        <v>0.64011666666666656</v>
      </c>
      <c r="AA1407" s="2">
        <f t="shared" si="1085"/>
        <v>1.4005999999999559</v>
      </c>
      <c r="AB1407" s="1">
        <f t="shared" si="1086"/>
        <v>5.386985607746695E-2</v>
      </c>
      <c r="AC1407" s="1">
        <f t="shared" si="1087"/>
        <v>1.0972548906546051</v>
      </c>
      <c r="AD1407" s="1">
        <f t="shared" si="1088"/>
        <v>1.0972548903820729</v>
      </c>
      <c r="AE1407" s="1">
        <f t="shared" si="1089"/>
        <v>1.0972548903723491</v>
      </c>
      <c r="AF1407" s="1">
        <f t="shared" si="1090"/>
        <v>1.0972548903720023</v>
      </c>
      <c r="AG1407" s="1">
        <f t="shared" si="1091"/>
        <v>0.97774802026133711</v>
      </c>
      <c r="AH1407" s="1">
        <f t="shared" si="1092"/>
        <v>1.9848854961611198</v>
      </c>
      <c r="AI1407" s="2">
        <f t="shared" si="1067"/>
        <v>27.206585927126437</v>
      </c>
      <c r="AJ1407" s="1">
        <f>VLOOKUP(AI1407,Graph!$D$3:$M$50,col)</f>
        <v>6.1999999999999998E-3</v>
      </c>
      <c r="AK1407" s="1">
        <f>VLOOKUP(AI1407,Graph!$D$3:$M$50,col+1)</f>
        <v>5.0000000000000001E-3</v>
      </c>
      <c r="AL1407" s="1">
        <f t="shared" si="1093"/>
        <v>5.4000000000000003E-3</v>
      </c>
      <c r="AM1407" s="1">
        <f t="shared" si="1068"/>
        <v>0.64011666666666656</v>
      </c>
      <c r="AN1407" s="2">
        <f t="shared" si="1094"/>
        <v>1.4005999999999559</v>
      </c>
      <c r="AO1407" s="1">
        <f t="shared" si="1095"/>
        <v>5.386985607746695E-2</v>
      </c>
      <c r="AP1407" s="1">
        <f t="shared" si="1096"/>
        <v>1.0972548903719899</v>
      </c>
      <c r="AQ1407" s="1">
        <f t="shared" si="1097"/>
        <v>1.0972548903719896</v>
      </c>
      <c r="AR1407" s="1">
        <f t="shared" si="1098"/>
        <v>1.0972548903719896</v>
      </c>
      <c r="AS1407" s="1">
        <f t="shared" si="1099"/>
        <v>1.0972548903719896</v>
      </c>
      <c r="AT1407" s="1">
        <f t="shared" si="1100"/>
        <v>0.97774802026133711</v>
      </c>
      <c r="AU1407" s="1">
        <f t="shared" si="1101"/>
        <v>1.9848854961610967</v>
      </c>
      <c r="AV1407" s="2">
        <f t="shared" si="1102"/>
        <v>1406</v>
      </c>
      <c r="AW1407" s="1">
        <f t="shared" si="1103"/>
        <v>1984.8854961610966</v>
      </c>
      <c r="AX1407" s="1">
        <f t="shared" si="1104"/>
        <v>0.97774802026133711</v>
      </c>
      <c r="AY1407" s="1">
        <f t="shared" si="1105"/>
        <v>1.0972548903719896</v>
      </c>
      <c r="AZ1407" s="1">
        <f t="shared" si="1106"/>
        <v>5.4000000000000003E-3</v>
      </c>
      <c r="BA1407" s="1">
        <f t="shared" si="1107"/>
        <v>27.206585927126437</v>
      </c>
    </row>
    <row r="1408" spans="1:53">
      <c r="A1408" s="2">
        <f t="shared" si="1072"/>
        <v>1.4069999999999558</v>
      </c>
      <c r="B1408" s="1">
        <f t="shared" si="1062"/>
        <v>1.487827166666621</v>
      </c>
      <c r="C1408" s="1">
        <f t="shared" si="1073"/>
        <v>5.6134548882403532E-2</v>
      </c>
      <c r="D1408" s="1">
        <f t="shared" si="1063"/>
        <v>1.1021819544890035</v>
      </c>
      <c r="E1408" s="1">
        <f t="shared" si="1108"/>
        <v>1.1022650842179766</v>
      </c>
      <c r="F1408" s="1">
        <f t="shared" si="1108"/>
        <v>1.102268219591086</v>
      </c>
      <c r="G1408" s="1">
        <f t="shared" si="1108"/>
        <v>1.1022683378011926</v>
      </c>
      <c r="H1408" s="1">
        <f t="shared" si="1074"/>
        <v>2.0415098782374086</v>
      </c>
      <c r="I1408" s="1">
        <f t="shared" si="1064"/>
        <v>27.462878531321998</v>
      </c>
      <c r="J1408" s="1">
        <f>VLOOKUP($I1408,Graph!$D$3:$M$50,col)</f>
        <v>6.1999999999999998E-3</v>
      </c>
      <c r="K1408" s="1">
        <f>VLOOKUP($I1408,Graph!$D$3:$M$50,col+1)</f>
        <v>5.0000000000000001E-3</v>
      </c>
      <c r="L1408" s="1">
        <f t="shared" si="1075"/>
        <v>5.4000000000000003E-3</v>
      </c>
      <c r="M1408" s="1">
        <f t="shared" si="1070"/>
        <v>0.64011666666666656</v>
      </c>
      <c r="N1408" s="1">
        <f t="shared" si="1076"/>
        <v>1.4015999999999558</v>
      </c>
      <c r="O1408" s="1">
        <f t="shared" si="1077"/>
        <v>5.3871331046816781E-2</v>
      </c>
      <c r="P1408" s="1">
        <f t="shared" si="1078"/>
        <v>1.0974326632562095</v>
      </c>
      <c r="Q1408" s="1">
        <f t="shared" si="1079"/>
        <v>1.0972643470152093</v>
      </c>
      <c r="R1408" s="1">
        <f t="shared" si="1080"/>
        <v>1.0972583465693373</v>
      </c>
      <c r="S1408" s="1">
        <f t="shared" si="1081"/>
        <v>1.0972581324780284</v>
      </c>
      <c r="T1408" s="1">
        <f t="shared" si="1082"/>
        <v>0.97775203913211528</v>
      </c>
      <c r="U1408" s="1">
        <f t="shared" si="1083"/>
        <v>1.9870174986553373</v>
      </c>
      <c r="V1408" s="2">
        <f t="shared" si="1065"/>
        <v>27.21632347515191</v>
      </c>
      <c r="W1408" s="1">
        <f>VLOOKUP(V1408,Graph!$D$3:$M$50,col)</f>
        <v>6.1999999999999998E-3</v>
      </c>
      <c r="X1408" s="1">
        <f>VLOOKUP(V1408,Graph!$D$3:$M$50,col+1)</f>
        <v>5.0000000000000001E-3</v>
      </c>
      <c r="Y1408" s="1">
        <f t="shared" si="1084"/>
        <v>5.4000000000000003E-3</v>
      </c>
      <c r="Z1408" s="1">
        <f t="shared" si="1066"/>
        <v>0.64011666666666656</v>
      </c>
      <c r="AA1408" s="2">
        <f t="shared" si="1085"/>
        <v>1.4015999999999558</v>
      </c>
      <c r="AB1408" s="1">
        <f t="shared" si="1086"/>
        <v>5.3871331046816781E-2</v>
      </c>
      <c r="AC1408" s="1">
        <f t="shared" si="1087"/>
        <v>1.0972581248391902</v>
      </c>
      <c r="AD1408" s="1">
        <f t="shared" si="1088"/>
        <v>1.097258124566634</v>
      </c>
      <c r="AE1408" s="1">
        <f t="shared" si="1089"/>
        <v>1.0972581245569091</v>
      </c>
      <c r="AF1408" s="1">
        <f t="shared" si="1090"/>
        <v>1.097258124556562</v>
      </c>
      <c r="AG1408" s="1">
        <f t="shared" si="1091"/>
        <v>0.97775203913211528</v>
      </c>
      <c r="AH1408" s="1">
        <f t="shared" si="1092"/>
        <v>1.9870174843104065</v>
      </c>
      <c r="AI1408" s="2">
        <f t="shared" si="1067"/>
        <v>27.216323409657385</v>
      </c>
      <c r="AJ1408" s="1">
        <f>VLOOKUP(AI1408,Graph!$D$3:$M$50,col)</f>
        <v>6.1999999999999998E-3</v>
      </c>
      <c r="AK1408" s="1">
        <f>VLOOKUP(AI1408,Graph!$D$3:$M$50,col+1)</f>
        <v>5.0000000000000001E-3</v>
      </c>
      <c r="AL1408" s="1">
        <f t="shared" si="1093"/>
        <v>5.4000000000000003E-3</v>
      </c>
      <c r="AM1408" s="1">
        <f t="shared" si="1068"/>
        <v>0.64011666666666656</v>
      </c>
      <c r="AN1408" s="2">
        <f t="shared" si="1094"/>
        <v>1.4015999999999558</v>
      </c>
      <c r="AO1408" s="1">
        <f t="shared" si="1095"/>
        <v>5.3871331046816781E-2</v>
      </c>
      <c r="AP1408" s="1">
        <f t="shared" si="1096"/>
        <v>1.0972581245565498</v>
      </c>
      <c r="AQ1408" s="1">
        <f t="shared" si="1097"/>
        <v>1.0972581245565491</v>
      </c>
      <c r="AR1408" s="1">
        <f t="shared" si="1098"/>
        <v>1.0972581245565491</v>
      </c>
      <c r="AS1408" s="1">
        <f t="shared" si="1099"/>
        <v>1.0972581245565491</v>
      </c>
      <c r="AT1408" s="1">
        <f t="shared" si="1100"/>
        <v>0.97775203913211528</v>
      </c>
      <c r="AU1408" s="1">
        <f t="shared" si="1101"/>
        <v>1.9870174843103829</v>
      </c>
      <c r="AV1408" s="2">
        <f t="shared" si="1102"/>
        <v>1407</v>
      </c>
      <c r="AW1408" s="1">
        <f t="shared" si="1103"/>
        <v>1987.017484310383</v>
      </c>
      <c r="AX1408" s="1">
        <f t="shared" si="1104"/>
        <v>0.97775203913211528</v>
      </c>
      <c r="AY1408" s="1">
        <f t="shared" si="1105"/>
        <v>1.0972581245565491</v>
      </c>
      <c r="AZ1408" s="1">
        <f t="shared" si="1106"/>
        <v>5.4000000000000003E-3</v>
      </c>
      <c r="BA1408" s="1">
        <f t="shared" si="1107"/>
        <v>27.216323409657385</v>
      </c>
    </row>
    <row r="1409" spans="1:53">
      <c r="A1409" s="2">
        <f t="shared" si="1072"/>
        <v>1.4079999999999557</v>
      </c>
      <c r="B1409" s="1">
        <f t="shared" si="1062"/>
        <v>1.4888683333332875</v>
      </c>
      <c r="C1409" s="1">
        <f t="shared" si="1073"/>
        <v>5.6135776477521958E-2</v>
      </c>
      <c r="D1409" s="1">
        <f t="shared" si="1063"/>
        <v>1.1021845901650453</v>
      </c>
      <c r="E1409" s="1">
        <f t="shared" si="1108"/>
        <v>1.1022678237905754</v>
      </c>
      <c r="F1409" s="1">
        <f t="shared" si="1108"/>
        <v>1.1022709631764405</v>
      </c>
      <c r="G1409" s="1">
        <f t="shared" si="1108"/>
        <v>1.1022710815413297</v>
      </c>
      <c r="H1409" s="1">
        <f t="shared" si="1074"/>
        <v>2.0436918017697199</v>
      </c>
      <c r="I1409" s="1">
        <f t="shared" si="1064"/>
        <v>27.472658966622166</v>
      </c>
      <c r="J1409" s="1">
        <f>VLOOKUP($I1409,Graph!$D$3:$M$50,col)</f>
        <v>6.1999999999999998E-3</v>
      </c>
      <c r="K1409" s="1">
        <f>VLOOKUP($I1409,Graph!$D$3:$M$50,col+1)</f>
        <v>5.0000000000000001E-3</v>
      </c>
      <c r="L1409" s="1">
        <f t="shared" si="1075"/>
        <v>5.4000000000000003E-3</v>
      </c>
      <c r="M1409" s="1">
        <f t="shared" si="1070"/>
        <v>0.64011666666666656</v>
      </c>
      <c r="N1409" s="1">
        <f t="shared" si="1076"/>
        <v>1.4025999999999557</v>
      </c>
      <c r="O1409" s="1">
        <f t="shared" si="1077"/>
        <v>5.3872803973422298E-2</v>
      </c>
      <c r="P1409" s="1">
        <f t="shared" si="1078"/>
        <v>1.0974358829787252</v>
      </c>
      <c r="Q1409" s="1">
        <f t="shared" si="1079"/>
        <v>1.0972675766298134</v>
      </c>
      <c r="R1409" s="1">
        <f t="shared" si="1080"/>
        <v>1.0972615763180189</v>
      </c>
      <c r="S1409" s="1">
        <f t="shared" si="1081"/>
        <v>1.0972613622237117</v>
      </c>
      <c r="T1409" s="1">
        <f t="shared" si="1082"/>
        <v>0.97775605229976481</v>
      </c>
      <c r="U1409" s="1">
        <f t="shared" si="1083"/>
        <v>1.9891502499123295</v>
      </c>
      <c r="V1409" s="2">
        <f t="shared" si="1065"/>
        <v>27.226057476469151</v>
      </c>
      <c r="W1409" s="1">
        <f>VLOOKUP(V1409,Graph!$D$3:$M$50,col)</f>
        <v>6.1999999999999998E-3</v>
      </c>
      <c r="X1409" s="1">
        <f>VLOOKUP(V1409,Graph!$D$3:$M$50,col+1)</f>
        <v>5.0000000000000001E-3</v>
      </c>
      <c r="Y1409" s="1">
        <f t="shared" si="1084"/>
        <v>5.4000000000000003E-3</v>
      </c>
      <c r="Z1409" s="1">
        <f t="shared" si="1066"/>
        <v>0.64011666666666656</v>
      </c>
      <c r="AA1409" s="2">
        <f t="shared" si="1085"/>
        <v>1.4025999999999557</v>
      </c>
      <c r="AB1409" s="1">
        <f t="shared" si="1086"/>
        <v>5.3872803973422298E-2</v>
      </c>
      <c r="AC1409" s="1">
        <f t="shared" si="1087"/>
        <v>1.0972613545844889</v>
      </c>
      <c r="AD1409" s="1">
        <f t="shared" si="1088"/>
        <v>1.0972613543119092</v>
      </c>
      <c r="AE1409" s="1">
        <f t="shared" si="1089"/>
        <v>1.0972613543021827</v>
      </c>
      <c r="AF1409" s="1">
        <f t="shared" si="1090"/>
        <v>1.0972613543018361</v>
      </c>
      <c r="AG1409" s="1">
        <f t="shared" si="1091"/>
        <v>0.97775605229976481</v>
      </c>
      <c r="AH1409" s="1">
        <f t="shared" si="1092"/>
        <v>1.9891502355513015</v>
      </c>
      <c r="AI1409" s="2">
        <f t="shared" si="1067"/>
        <v>27.226057410948012</v>
      </c>
      <c r="AJ1409" s="1">
        <f>VLOOKUP(AI1409,Graph!$D$3:$M$50,col)</f>
        <v>6.1999999999999998E-3</v>
      </c>
      <c r="AK1409" s="1">
        <f>VLOOKUP(AI1409,Graph!$D$3:$M$50,col+1)</f>
        <v>5.0000000000000001E-3</v>
      </c>
      <c r="AL1409" s="1">
        <f t="shared" si="1093"/>
        <v>5.4000000000000003E-3</v>
      </c>
      <c r="AM1409" s="1">
        <f t="shared" si="1068"/>
        <v>0.64011666666666656</v>
      </c>
      <c r="AN1409" s="2">
        <f t="shared" si="1094"/>
        <v>1.4025999999999557</v>
      </c>
      <c r="AO1409" s="1">
        <f t="shared" si="1095"/>
        <v>5.3872803973422298E-2</v>
      </c>
      <c r="AP1409" s="1">
        <f t="shared" si="1096"/>
        <v>1.0972613543018237</v>
      </c>
      <c r="AQ1409" s="1">
        <f t="shared" si="1097"/>
        <v>1.097261354301823</v>
      </c>
      <c r="AR1409" s="1">
        <f t="shared" si="1098"/>
        <v>1.0972613543018233</v>
      </c>
      <c r="AS1409" s="1">
        <f t="shared" si="1099"/>
        <v>1.0972613543018233</v>
      </c>
      <c r="AT1409" s="1">
        <f t="shared" si="1100"/>
        <v>0.97775605229976481</v>
      </c>
      <c r="AU1409" s="1">
        <f t="shared" si="1101"/>
        <v>1.9891502355512782</v>
      </c>
      <c r="AV1409" s="2">
        <f t="shared" si="1102"/>
        <v>1408</v>
      </c>
      <c r="AW1409" s="1">
        <f t="shared" si="1103"/>
        <v>1989.1502355512782</v>
      </c>
      <c r="AX1409" s="1">
        <f t="shared" si="1104"/>
        <v>0.97775605229976481</v>
      </c>
      <c r="AY1409" s="1">
        <f t="shared" si="1105"/>
        <v>1.0972613543018233</v>
      </c>
      <c r="AZ1409" s="1">
        <f t="shared" si="1106"/>
        <v>5.4000000000000003E-3</v>
      </c>
      <c r="BA1409" s="1">
        <f t="shared" si="1107"/>
        <v>27.226057410948012</v>
      </c>
    </row>
    <row r="1410" spans="1:53">
      <c r="A1410" s="2">
        <f t="shared" si="1072"/>
        <v>1.4089999999999556</v>
      </c>
      <c r="B1410" s="1">
        <f t="shared" si="1062"/>
        <v>1.489909499999954</v>
      </c>
      <c r="C1410" s="1">
        <f t="shared" si="1073"/>
        <v>5.6137002370318718E-2</v>
      </c>
      <c r="D1410" s="1">
        <f t="shared" si="1063"/>
        <v>1.1021872222050313</v>
      </c>
      <c r="E1410" s="1">
        <f t="shared" si="1108"/>
        <v>1.1022705595921969</v>
      </c>
      <c r="F1410" s="1">
        <f t="shared" si="1108"/>
        <v>1.1022737029858343</v>
      </c>
      <c r="G1410" s="1">
        <f t="shared" si="1108"/>
        <v>1.1022738215053218</v>
      </c>
      <c r="H1410" s="1">
        <f t="shared" si="1074"/>
        <v>2.0458745022958515</v>
      </c>
      <c r="I1410" s="1">
        <f t="shared" si="1064"/>
        <v>27.48243592223174</v>
      </c>
      <c r="J1410" s="1">
        <f>VLOOKUP($I1410,Graph!$D$3:$M$50,col)</f>
        <v>6.1999999999999998E-3</v>
      </c>
      <c r="K1410" s="1">
        <f>VLOOKUP($I1410,Graph!$D$3:$M$50,col+1)</f>
        <v>5.0000000000000001E-3</v>
      </c>
      <c r="L1410" s="1">
        <f t="shared" si="1075"/>
        <v>5.4000000000000003E-3</v>
      </c>
      <c r="M1410" s="1">
        <f t="shared" si="1070"/>
        <v>0.64011666666666656</v>
      </c>
      <c r="N1410" s="1">
        <f t="shared" si="1076"/>
        <v>1.4035999999999555</v>
      </c>
      <c r="O1410" s="1">
        <f t="shared" si="1077"/>
        <v>5.3874274861523776E-2</v>
      </c>
      <c r="P1410" s="1">
        <f t="shared" si="1078"/>
        <v>1.0974390982831081</v>
      </c>
      <c r="Q1410" s="1">
        <f t="shared" si="1079"/>
        <v>1.0972708018143573</v>
      </c>
      <c r="R1410" s="1">
        <f t="shared" si="1080"/>
        <v>1.0972648016365396</v>
      </c>
      <c r="S1410" s="1">
        <f t="shared" si="1081"/>
        <v>1.0972645875392415</v>
      </c>
      <c r="T1410" s="1">
        <f t="shared" si="1082"/>
        <v>0.97776005977641678</v>
      </c>
      <c r="U1410" s="1">
        <f t="shared" si="1083"/>
        <v>1.9912837639879153</v>
      </c>
      <c r="V1410" s="2">
        <f t="shared" si="1065"/>
        <v>27.235788000275711</v>
      </c>
      <c r="W1410" s="1">
        <f>VLOOKUP(V1410,Graph!$D$3:$M$50,col)</f>
        <v>6.1999999999999998E-3</v>
      </c>
      <c r="X1410" s="1">
        <f>VLOOKUP(V1410,Graph!$D$3:$M$50,col+1)</f>
        <v>5.0000000000000001E-3</v>
      </c>
      <c r="Y1410" s="1">
        <f t="shared" si="1084"/>
        <v>5.4000000000000003E-3</v>
      </c>
      <c r="Z1410" s="1">
        <f t="shared" si="1066"/>
        <v>0.64011666666666656</v>
      </c>
      <c r="AA1410" s="2">
        <f t="shared" si="1085"/>
        <v>1.4035999999999555</v>
      </c>
      <c r="AB1410" s="1">
        <f t="shared" si="1086"/>
        <v>5.3874274861523776E-2</v>
      </c>
      <c r="AC1410" s="1">
        <f t="shared" si="1087"/>
        <v>1.0972645798996348</v>
      </c>
      <c r="AD1410" s="1">
        <f t="shared" si="1088"/>
        <v>1.0972645796270313</v>
      </c>
      <c r="AE1410" s="1">
        <f t="shared" si="1089"/>
        <v>1.0972645796173044</v>
      </c>
      <c r="AF1410" s="1">
        <f t="shared" si="1090"/>
        <v>1.0972645796169569</v>
      </c>
      <c r="AG1410" s="1">
        <f t="shared" si="1091"/>
        <v>0.97776005977641678</v>
      </c>
      <c r="AH1410" s="1">
        <f t="shared" si="1092"/>
        <v>1.9912837496107842</v>
      </c>
      <c r="AI1410" s="2">
        <f t="shared" si="1067"/>
        <v>27.235787934727959</v>
      </c>
      <c r="AJ1410" s="1">
        <f>VLOOKUP(AI1410,Graph!$D$3:$M$50,col)</f>
        <v>6.1999999999999998E-3</v>
      </c>
      <c r="AK1410" s="1">
        <f>VLOOKUP(AI1410,Graph!$D$3:$M$50,col+1)</f>
        <v>5.0000000000000001E-3</v>
      </c>
      <c r="AL1410" s="1">
        <f t="shared" si="1093"/>
        <v>5.4000000000000003E-3</v>
      </c>
      <c r="AM1410" s="1">
        <f t="shared" si="1068"/>
        <v>0.64011666666666656</v>
      </c>
      <c r="AN1410" s="2">
        <f t="shared" si="1094"/>
        <v>1.4035999999999555</v>
      </c>
      <c r="AO1410" s="1">
        <f t="shared" si="1095"/>
        <v>5.3874274861523776E-2</v>
      </c>
      <c r="AP1410" s="1">
        <f t="shared" si="1096"/>
        <v>1.0972645796169447</v>
      </c>
      <c r="AQ1410" s="1">
        <f t="shared" si="1097"/>
        <v>1.0972645796169442</v>
      </c>
      <c r="AR1410" s="1">
        <f t="shared" si="1098"/>
        <v>1.0972645796169442</v>
      </c>
      <c r="AS1410" s="1">
        <f t="shared" si="1099"/>
        <v>1.0972645796169442</v>
      </c>
      <c r="AT1410" s="1">
        <f t="shared" si="1100"/>
        <v>0.97776005977641678</v>
      </c>
      <c r="AU1410" s="1">
        <f t="shared" si="1101"/>
        <v>1.9912837496107614</v>
      </c>
      <c r="AV1410" s="2">
        <f t="shared" si="1102"/>
        <v>1409</v>
      </c>
      <c r="AW1410" s="1">
        <f t="shared" si="1103"/>
        <v>1991.2837496107613</v>
      </c>
      <c r="AX1410" s="1">
        <f t="shared" si="1104"/>
        <v>0.97776005977641678</v>
      </c>
      <c r="AY1410" s="1">
        <f t="shared" si="1105"/>
        <v>1.0972645796169442</v>
      </c>
      <c r="AZ1410" s="1">
        <f t="shared" si="1106"/>
        <v>5.4000000000000003E-3</v>
      </c>
      <c r="BA1410" s="1">
        <f t="shared" si="1107"/>
        <v>27.235787934727959</v>
      </c>
    </row>
    <row r="1411" spans="1:53">
      <c r="A1411" s="2">
        <f t="shared" si="1072"/>
        <v>1.4099999999999555</v>
      </c>
      <c r="B1411" s="1">
        <f t="shared" ref="B1411:B1474" si="1109">Ba*(A1411+rho)</f>
        <v>1.4909506666666206</v>
      </c>
      <c r="C1411" s="1">
        <f t="shared" si="1073"/>
        <v>5.613822656433206E-2</v>
      </c>
      <c r="D1411" s="1">
        <f t="shared" ref="D1411:D1474" si="1110">SQRT(1.1-($C1411*1.1-POWER(1.1,1/3)+1)/($C1411-POWER(1.1,-2/3)/3))</f>
        <v>1.1021898506164793</v>
      </c>
      <c r="E1411" s="1">
        <f t="shared" si="1108"/>
        <v>1.1022732916306202</v>
      </c>
      <c r="F1411" s="1">
        <f t="shared" si="1108"/>
        <v>1.1022764390270556</v>
      </c>
      <c r="G1411" s="1">
        <f t="shared" si="1108"/>
        <v>1.1022765577009586</v>
      </c>
      <c r="H1411" s="1">
        <f t="shared" si="1074"/>
        <v>2.0480579795392462</v>
      </c>
      <c r="I1411" s="1">
        <f t="shared" ref="I1411:I1474" si="1111">(L/nu)*POWER(gn*H1411/b,1/3)/10^5</f>
        <v>27.492209401861128</v>
      </c>
      <c r="J1411" s="1">
        <f>VLOOKUP($I1411,Graph!$D$3:$M$50,col)</f>
        <v>6.1999999999999998E-3</v>
      </c>
      <c r="K1411" s="1">
        <f>VLOOKUP($I1411,Graph!$D$3:$M$50,col+1)</f>
        <v>5.0000000000000001E-3</v>
      </c>
      <c r="L1411" s="1">
        <f t="shared" si="1075"/>
        <v>5.4000000000000003E-3</v>
      </c>
      <c r="M1411" s="1">
        <f t="shared" si="1070"/>
        <v>0.64011666666666656</v>
      </c>
      <c r="N1411" s="1">
        <f t="shared" si="1076"/>
        <v>1.4045999999999554</v>
      </c>
      <c r="O1411" s="1">
        <f t="shared" si="1077"/>
        <v>5.3875743715349755E-2</v>
      </c>
      <c r="P1411" s="1">
        <f t="shared" si="1078"/>
        <v>1.097442309178444</v>
      </c>
      <c r="Q1411" s="1">
        <f t="shared" si="1079"/>
        <v>1.0972740225779496</v>
      </c>
      <c r="R1411" s="1">
        <f t="shared" si="1080"/>
        <v>1.0972680225340081</v>
      </c>
      <c r="S1411" s="1">
        <f t="shared" si="1081"/>
        <v>1.097267808433726</v>
      </c>
      <c r="T1411" s="1">
        <f t="shared" si="1082"/>
        <v>0.97776406157416829</v>
      </c>
      <c r="U1411" s="1">
        <f t="shared" si="1083"/>
        <v>1.9934180406093702</v>
      </c>
      <c r="V1411" s="2">
        <f t="shared" ref="V1411:V1474" si="1112">(L/nu)*POWER(gn*U1411/b,1/3)/10^5</f>
        <v>27.245515050294621</v>
      </c>
      <c r="W1411" s="1">
        <f>VLOOKUP(V1411,Graph!$D$3:$M$50,col)</f>
        <v>6.1999999999999998E-3</v>
      </c>
      <c r="X1411" s="1">
        <f>VLOOKUP(V1411,Graph!$D$3:$M$50,col+1)</f>
        <v>5.0000000000000001E-3</v>
      </c>
      <c r="Y1411" s="1">
        <f t="shared" si="1084"/>
        <v>5.4000000000000003E-3</v>
      </c>
      <c r="Z1411" s="1">
        <f t="shared" ref="Z1411:Z1474" si="1113">b-2*Y1411*L</f>
        <v>0.64011666666666656</v>
      </c>
      <c r="AA1411" s="2">
        <f t="shared" si="1085"/>
        <v>1.4045999999999554</v>
      </c>
      <c r="AB1411" s="1">
        <f t="shared" si="1086"/>
        <v>5.3875743715349755E-2</v>
      </c>
      <c r="AC1411" s="1">
        <f t="shared" si="1087"/>
        <v>1.0972678007937358</v>
      </c>
      <c r="AD1411" s="1">
        <f t="shared" si="1088"/>
        <v>1.0972678005211087</v>
      </c>
      <c r="AE1411" s="1">
        <f t="shared" si="1089"/>
        <v>1.0972678005113801</v>
      </c>
      <c r="AF1411" s="1">
        <f t="shared" si="1090"/>
        <v>1.0972678005110332</v>
      </c>
      <c r="AG1411" s="1">
        <f t="shared" si="1091"/>
        <v>0.97776406157416829</v>
      </c>
      <c r="AH1411" s="1">
        <f t="shared" si="1092"/>
        <v>1.9934180262161301</v>
      </c>
      <c r="AI1411" s="2">
        <f t="shared" ref="AI1411:AI1474" si="1114">(L/nu)*POWER(gn*AH1411/b,1/3)/10^5</f>
        <v>27.24551498472028</v>
      </c>
      <c r="AJ1411" s="1">
        <f>VLOOKUP(AI1411,Graph!$D$3:$M$50,col)</f>
        <v>6.1999999999999998E-3</v>
      </c>
      <c r="AK1411" s="1">
        <f>VLOOKUP(AI1411,Graph!$D$3:$M$50,col+1)</f>
        <v>5.0000000000000001E-3</v>
      </c>
      <c r="AL1411" s="1">
        <f t="shared" si="1093"/>
        <v>5.4000000000000003E-3</v>
      </c>
      <c r="AM1411" s="1">
        <f t="shared" ref="AM1411:AM1474" si="1115">b-2*AL1411*L</f>
        <v>0.64011666666666656</v>
      </c>
      <c r="AN1411" s="2">
        <f t="shared" si="1094"/>
        <v>1.4045999999999554</v>
      </c>
      <c r="AO1411" s="1">
        <f t="shared" si="1095"/>
        <v>5.3875743715349755E-2</v>
      </c>
      <c r="AP1411" s="1">
        <f t="shared" si="1096"/>
        <v>1.0972678005110208</v>
      </c>
      <c r="AQ1411" s="1">
        <f t="shared" si="1097"/>
        <v>1.0972678005110206</v>
      </c>
      <c r="AR1411" s="1">
        <f t="shared" si="1098"/>
        <v>1.0972678005110206</v>
      </c>
      <c r="AS1411" s="1">
        <f t="shared" si="1099"/>
        <v>1.0972678005110206</v>
      </c>
      <c r="AT1411" s="1">
        <f t="shared" si="1100"/>
        <v>0.97776406157416829</v>
      </c>
      <c r="AU1411" s="1">
        <f t="shared" si="1101"/>
        <v>1.9934180262161072</v>
      </c>
      <c r="AV1411" s="2">
        <f t="shared" si="1102"/>
        <v>1410</v>
      </c>
      <c r="AW1411" s="1">
        <f t="shared" si="1103"/>
        <v>1993.4180262161071</v>
      </c>
      <c r="AX1411" s="1">
        <f t="shared" si="1104"/>
        <v>0.97776406157416829</v>
      </c>
      <c r="AY1411" s="1">
        <f t="shared" si="1105"/>
        <v>1.0972678005110206</v>
      </c>
      <c r="AZ1411" s="1">
        <f t="shared" si="1106"/>
        <v>5.4000000000000003E-3</v>
      </c>
      <c r="BA1411" s="1">
        <f t="shared" si="1107"/>
        <v>27.24551498472028</v>
      </c>
    </row>
    <row r="1412" spans="1:53">
      <c r="A1412" s="2">
        <f t="shared" si="1072"/>
        <v>1.4109999999999554</v>
      </c>
      <c r="B1412" s="1">
        <f t="shared" si="1109"/>
        <v>1.4919918333332871</v>
      </c>
      <c r="C1412" s="1">
        <f t="shared" si="1073"/>
        <v>5.613944906309043E-2</v>
      </c>
      <c r="D1412" s="1">
        <f t="shared" si="1110"/>
        <v>1.1021924754068877</v>
      </c>
      <c r="E1412" s="1">
        <f t="shared" si="1108"/>
        <v>1.1022760199136044</v>
      </c>
      <c r="F1412" s="1">
        <f t="shared" si="1108"/>
        <v>1.102279171307873</v>
      </c>
      <c r="G1412" s="1">
        <f t="shared" si="1108"/>
        <v>1.1022792901360083</v>
      </c>
      <c r="H1412" s="1">
        <f t="shared" si="1074"/>
        <v>2.0502422332236416</v>
      </c>
      <c r="I1412" s="1">
        <f t="shared" si="1111"/>
        <v>27.501979409214151</v>
      </c>
      <c r="J1412" s="1">
        <f>VLOOKUP($I1412,Graph!$D$3:$M$50,col)</f>
        <v>6.1999999999999998E-3</v>
      </c>
      <c r="K1412" s="1">
        <f>VLOOKUP($I1412,Graph!$D$3:$M$50,col+1)</f>
        <v>5.0000000000000001E-3</v>
      </c>
      <c r="L1412" s="1">
        <f t="shared" si="1075"/>
        <v>5.4000000000000003E-3</v>
      </c>
      <c r="M1412" s="1">
        <f t="shared" si="1070"/>
        <v>0.64011666666666656</v>
      </c>
      <c r="N1412" s="1">
        <f t="shared" si="1076"/>
        <v>1.4055999999999553</v>
      </c>
      <c r="O1412" s="1">
        <f t="shared" si="1077"/>
        <v>5.38772105391171E-2</v>
      </c>
      <c r="P1412" s="1">
        <f t="shared" si="1078"/>
        <v>1.0974455156737959</v>
      </c>
      <c r="Q1412" s="1">
        <f t="shared" si="1079"/>
        <v>1.0972772389296737</v>
      </c>
      <c r="R1412" s="1">
        <f t="shared" si="1080"/>
        <v>1.0972712390195065</v>
      </c>
      <c r="S1412" s="1">
        <f t="shared" si="1081"/>
        <v>1.0972710249162483</v>
      </c>
      <c r="T1412" s="1">
        <f t="shared" si="1082"/>
        <v>0.97776805770508157</v>
      </c>
      <c r="U1412" s="1">
        <f t="shared" si="1083"/>
        <v>1.9955530795042586</v>
      </c>
      <c r="V1412" s="2">
        <f t="shared" si="1112"/>
        <v>27.255238630242253</v>
      </c>
      <c r="W1412" s="1">
        <f>VLOOKUP(V1412,Graph!$D$3:$M$50,col)</f>
        <v>6.1999999999999998E-3</v>
      </c>
      <c r="X1412" s="1">
        <f>VLOOKUP(V1412,Graph!$D$3:$M$50,col+1)</f>
        <v>5.0000000000000001E-3</v>
      </c>
      <c r="Y1412" s="1">
        <f t="shared" si="1084"/>
        <v>5.4000000000000003E-3</v>
      </c>
      <c r="Z1412" s="1">
        <f t="shared" si="1113"/>
        <v>0.64011666666666656</v>
      </c>
      <c r="AA1412" s="2">
        <f t="shared" si="1085"/>
        <v>1.4055999999999553</v>
      </c>
      <c r="AB1412" s="1">
        <f t="shared" si="1086"/>
        <v>5.38772105391171E-2</v>
      </c>
      <c r="AC1412" s="1">
        <f t="shared" si="1087"/>
        <v>1.0972710172758753</v>
      </c>
      <c r="AD1412" s="1">
        <f t="shared" si="1088"/>
        <v>1.0972710170032249</v>
      </c>
      <c r="AE1412" s="1">
        <f t="shared" si="1089"/>
        <v>1.0972710169934954</v>
      </c>
      <c r="AF1412" s="1">
        <f t="shared" si="1090"/>
        <v>1.0972710169931479</v>
      </c>
      <c r="AG1412" s="1">
        <f t="shared" si="1091"/>
        <v>0.97776805770508157</v>
      </c>
      <c r="AH1412" s="1">
        <f t="shared" si="1092"/>
        <v>1.9955530650949038</v>
      </c>
      <c r="AI1412" s="2">
        <f t="shared" si="1114"/>
        <v>27.255238564641321</v>
      </c>
      <c r="AJ1412" s="1">
        <f>VLOOKUP(AI1412,Graph!$D$3:$M$50,col)</f>
        <v>6.1999999999999998E-3</v>
      </c>
      <c r="AK1412" s="1">
        <f>VLOOKUP(AI1412,Graph!$D$3:$M$50,col+1)</f>
        <v>5.0000000000000001E-3</v>
      </c>
      <c r="AL1412" s="1">
        <f t="shared" si="1093"/>
        <v>5.4000000000000003E-3</v>
      </c>
      <c r="AM1412" s="1">
        <f t="shared" si="1115"/>
        <v>0.64011666666666656</v>
      </c>
      <c r="AN1412" s="2">
        <f t="shared" si="1094"/>
        <v>1.4055999999999553</v>
      </c>
      <c r="AO1412" s="1">
        <f t="shared" si="1095"/>
        <v>5.38772105391171E-2</v>
      </c>
      <c r="AP1412" s="1">
        <f t="shared" si="1096"/>
        <v>1.0972710169931357</v>
      </c>
      <c r="AQ1412" s="1">
        <f t="shared" si="1097"/>
        <v>1.0972710169931352</v>
      </c>
      <c r="AR1412" s="1">
        <f t="shared" si="1098"/>
        <v>1.097271016993135</v>
      </c>
      <c r="AS1412" s="1">
        <f t="shared" si="1099"/>
        <v>1.0972710169931352</v>
      </c>
      <c r="AT1412" s="1">
        <f t="shared" si="1100"/>
        <v>0.97776805770508157</v>
      </c>
      <c r="AU1412" s="1">
        <f t="shared" si="1101"/>
        <v>1.9955530650948807</v>
      </c>
      <c r="AV1412" s="2">
        <f t="shared" si="1102"/>
        <v>1411</v>
      </c>
      <c r="AW1412" s="1">
        <f t="shared" si="1103"/>
        <v>1995.5530650948808</v>
      </c>
      <c r="AX1412" s="1">
        <f t="shared" si="1104"/>
        <v>0.97776805770508157</v>
      </c>
      <c r="AY1412" s="1">
        <f t="shared" si="1105"/>
        <v>1.0972710169931352</v>
      </c>
      <c r="AZ1412" s="1">
        <f t="shared" si="1106"/>
        <v>5.4000000000000003E-3</v>
      </c>
      <c r="BA1412" s="1">
        <f t="shared" si="1107"/>
        <v>27.255238564641321</v>
      </c>
    </row>
    <row r="1413" spans="1:53">
      <c r="A1413" s="2">
        <f t="shared" si="1072"/>
        <v>1.4119999999999553</v>
      </c>
      <c r="B1413" s="1">
        <f t="shared" si="1109"/>
        <v>1.4930329999999536</v>
      </c>
      <c r="C1413" s="1">
        <f t="shared" si="1073"/>
        <v>5.6140669870112542E-2</v>
      </c>
      <c r="D1413" s="1">
        <f t="shared" si="1110"/>
        <v>1.102195096583733</v>
      </c>
      <c r="E1413" s="1">
        <f t="shared" si="1108"/>
        <v>1.1022787444488873</v>
      </c>
      <c r="F1413" s="1">
        <f t="shared" si="1108"/>
        <v>1.1022818998360338</v>
      </c>
      <c r="G1413" s="1">
        <f t="shared" si="1108"/>
        <v>1.1022820188182183</v>
      </c>
      <c r="H1413" s="1">
        <f t="shared" si="1074"/>
        <v>2.052427263073072</v>
      </c>
      <c r="I1413" s="1">
        <f t="shared" si="1111"/>
        <v>27.511745947988075</v>
      </c>
      <c r="J1413" s="1">
        <f>VLOOKUP($I1413,Graph!$D$3:$M$50,col)</f>
        <v>6.1999999999999998E-3</v>
      </c>
      <c r="K1413" s="1">
        <f>VLOOKUP($I1413,Graph!$D$3:$M$50,col+1)</f>
        <v>5.0000000000000001E-3</v>
      </c>
      <c r="L1413" s="1">
        <f t="shared" si="1075"/>
        <v>5.4000000000000003E-3</v>
      </c>
      <c r="M1413" s="1">
        <f t="shared" si="1070"/>
        <v>0.64011666666666656</v>
      </c>
      <c r="N1413" s="1">
        <f t="shared" si="1076"/>
        <v>1.4065999999999552</v>
      </c>
      <c r="O1413" s="1">
        <f t="shared" si="1077"/>
        <v>5.3878675337031015E-2</v>
      </c>
      <c r="P1413" s="1">
        <f t="shared" si="1078"/>
        <v>1.0974487177782004</v>
      </c>
      <c r="Q1413" s="1">
        <f t="shared" si="1079"/>
        <v>1.0972804508785869</v>
      </c>
      <c r="R1413" s="1">
        <f t="shared" si="1080"/>
        <v>1.0972744511020938</v>
      </c>
      <c r="S1413" s="1">
        <f t="shared" si="1081"/>
        <v>1.0972742369958666</v>
      </c>
      <c r="T1413" s="1">
        <f t="shared" si="1082"/>
        <v>0.97777204818118535</v>
      </c>
      <c r="U1413" s="1">
        <f t="shared" si="1083"/>
        <v>1.99768888040044</v>
      </c>
      <c r="V1413" s="2">
        <f t="shared" si="1112"/>
        <v>27.26495874382838</v>
      </c>
      <c r="W1413" s="1">
        <f>VLOOKUP(V1413,Graph!$D$3:$M$50,col)</f>
        <v>6.1999999999999998E-3</v>
      </c>
      <c r="X1413" s="1">
        <f>VLOOKUP(V1413,Graph!$D$3:$M$50,col+1)</f>
        <v>5.0000000000000001E-3</v>
      </c>
      <c r="Y1413" s="1">
        <f t="shared" si="1084"/>
        <v>5.4000000000000003E-3</v>
      </c>
      <c r="Z1413" s="1">
        <f t="shared" si="1113"/>
        <v>0.64011666666666656</v>
      </c>
      <c r="AA1413" s="2">
        <f t="shared" si="1085"/>
        <v>1.4065999999999552</v>
      </c>
      <c r="AB1413" s="1">
        <f t="shared" si="1086"/>
        <v>5.3878675337031015E-2</v>
      </c>
      <c r="AC1413" s="1">
        <f t="shared" si="1087"/>
        <v>1.0972742293551117</v>
      </c>
      <c r="AD1413" s="1">
        <f t="shared" si="1088"/>
        <v>1.0972742290824378</v>
      </c>
      <c r="AE1413" s="1">
        <f t="shared" si="1089"/>
        <v>1.0972742290727067</v>
      </c>
      <c r="AF1413" s="1">
        <f t="shared" si="1090"/>
        <v>1.0972742290723596</v>
      </c>
      <c r="AG1413" s="1">
        <f t="shared" si="1091"/>
        <v>0.97777204818118535</v>
      </c>
      <c r="AH1413" s="1">
        <f t="shared" si="1092"/>
        <v>1.9976888659749654</v>
      </c>
      <c r="AI1413" s="2">
        <f t="shared" si="1114"/>
        <v>27.264958678200884</v>
      </c>
      <c r="AJ1413" s="1">
        <f>VLOOKUP(AI1413,Graph!$D$3:$M$50,col)</f>
        <v>6.1999999999999998E-3</v>
      </c>
      <c r="AK1413" s="1">
        <f>VLOOKUP(AI1413,Graph!$D$3:$M$50,col+1)</f>
        <v>5.0000000000000001E-3</v>
      </c>
      <c r="AL1413" s="1">
        <f t="shared" si="1093"/>
        <v>5.4000000000000003E-3</v>
      </c>
      <c r="AM1413" s="1">
        <f t="shared" si="1115"/>
        <v>0.64011666666666656</v>
      </c>
      <c r="AN1413" s="2">
        <f t="shared" si="1094"/>
        <v>1.4065999999999552</v>
      </c>
      <c r="AO1413" s="1">
        <f t="shared" si="1095"/>
        <v>5.3878675337031015E-2</v>
      </c>
      <c r="AP1413" s="1">
        <f t="shared" si="1096"/>
        <v>1.0972742290723472</v>
      </c>
      <c r="AQ1413" s="1">
        <f t="shared" si="1097"/>
        <v>1.0972742290723465</v>
      </c>
      <c r="AR1413" s="1">
        <f t="shared" si="1098"/>
        <v>1.0972742290723465</v>
      </c>
      <c r="AS1413" s="1">
        <f t="shared" si="1099"/>
        <v>1.0972742290723465</v>
      </c>
      <c r="AT1413" s="1">
        <f t="shared" si="1100"/>
        <v>0.97777204818118535</v>
      </c>
      <c r="AU1413" s="1">
        <f t="shared" si="1101"/>
        <v>1.9976888659749417</v>
      </c>
      <c r="AV1413" s="2">
        <f t="shared" si="1102"/>
        <v>1412</v>
      </c>
      <c r="AW1413" s="1">
        <f t="shared" si="1103"/>
        <v>1997.6888659749416</v>
      </c>
      <c r="AX1413" s="1">
        <f t="shared" si="1104"/>
        <v>0.97777204818118535</v>
      </c>
      <c r="AY1413" s="1">
        <f t="shared" si="1105"/>
        <v>1.0972742290723465</v>
      </c>
      <c r="AZ1413" s="1">
        <f t="shared" si="1106"/>
        <v>5.4000000000000003E-3</v>
      </c>
      <c r="BA1413" s="1">
        <f t="shared" si="1107"/>
        <v>27.264958678200884</v>
      </c>
    </row>
    <row r="1414" spans="1:53">
      <c r="A1414" s="2">
        <f t="shared" si="1072"/>
        <v>1.4129999999999552</v>
      </c>
      <c r="B1414" s="1">
        <f t="shared" si="1109"/>
        <v>1.4940741666666202</v>
      </c>
      <c r="C1414" s="1">
        <f t="shared" si="1073"/>
        <v>5.6141888988907422E-2</v>
      </c>
      <c r="D1414" s="1">
        <f t="shared" si="1110"/>
        <v>1.1021977141544725</v>
      </c>
      <c r="E1414" s="1">
        <f t="shared" si="1108"/>
        <v>1.1022814652441852</v>
      </c>
      <c r="F1414" s="1">
        <f t="shared" si="1108"/>
        <v>1.102284624619263</v>
      </c>
      <c r="G1414" s="1">
        <f t="shared" si="1108"/>
        <v>1.1022847437553143</v>
      </c>
      <c r="H1414" s="1">
        <f t="shared" si="1074"/>
        <v>2.0546130688118627</v>
      </c>
      <c r="I1414" s="1">
        <f t="shared" si="1111"/>
        <v>27.521509021873587</v>
      </c>
      <c r="J1414" s="1">
        <f>VLOOKUP($I1414,Graph!$D$3:$M$50,col)</f>
        <v>6.1999999999999998E-3</v>
      </c>
      <c r="K1414" s="1">
        <f>VLOOKUP($I1414,Graph!$D$3:$M$50,col+1)</f>
        <v>5.0000000000000001E-3</v>
      </c>
      <c r="L1414" s="1">
        <f t="shared" si="1075"/>
        <v>5.4000000000000003E-3</v>
      </c>
      <c r="M1414" s="1">
        <f t="shared" si="1070"/>
        <v>0.64011666666666656</v>
      </c>
      <c r="N1414" s="1">
        <f t="shared" si="1076"/>
        <v>1.4075999999999551</v>
      </c>
      <c r="O1414" s="1">
        <f t="shared" si="1077"/>
        <v>5.3880138113285111E-2</v>
      </c>
      <c r="P1414" s="1">
        <f t="shared" si="1078"/>
        <v>1.0974519155006701</v>
      </c>
      <c r="Q1414" s="1">
        <f t="shared" si="1079"/>
        <v>1.0972836584337238</v>
      </c>
      <c r="R1414" s="1">
        <f t="shared" si="1080"/>
        <v>1.097277658790804</v>
      </c>
      <c r="S1414" s="1">
        <f t="shared" si="1081"/>
        <v>1.0972774446816149</v>
      </c>
      <c r="T1414" s="1">
        <f t="shared" si="1082"/>
        <v>0.9777760330144738</v>
      </c>
      <c r="U1414" s="1">
        <f t="shared" si="1083"/>
        <v>1.9998254430260634</v>
      </c>
      <c r="V1414" s="2">
        <f t="shared" si="1112"/>
        <v>27.274675394756152</v>
      </c>
      <c r="W1414" s="1">
        <f>VLOOKUP(V1414,Graph!$D$3:$M$50,col)</f>
        <v>6.1999999999999998E-3</v>
      </c>
      <c r="X1414" s="1">
        <f>VLOOKUP(V1414,Graph!$D$3:$M$50,col+1)</f>
        <v>5.0000000000000001E-3</v>
      </c>
      <c r="Y1414" s="1">
        <f t="shared" si="1084"/>
        <v>5.4000000000000003E-3</v>
      </c>
      <c r="Z1414" s="1">
        <f t="shared" si="1113"/>
        <v>0.64011666666666656</v>
      </c>
      <c r="AA1414" s="2">
        <f t="shared" si="1085"/>
        <v>1.4075999999999551</v>
      </c>
      <c r="AB1414" s="1">
        <f t="shared" si="1086"/>
        <v>5.3880138113285111E-2</v>
      </c>
      <c r="AC1414" s="1">
        <f t="shared" si="1087"/>
        <v>1.0972774370404783</v>
      </c>
      <c r="AD1414" s="1">
        <f t="shared" si="1088"/>
        <v>1.0972774367677804</v>
      </c>
      <c r="AE1414" s="1">
        <f t="shared" si="1089"/>
        <v>1.0972774367580487</v>
      </c>
      <c r="AF1414" s="1">
        <f t="shared" si="1090"/>
        <v>1.0972774367577016</v>
      </c>
      <c r="AG1414" s="1">
        <f t="shared" si="1091"/>
        <v>0.9777760330144738</v>
      </c>
      <c r="AH1414" s="1">
        <f t="shared" si="1092"/>
        <v>1.9998254285844621</v>
      </c>
      <c r="AI1414" s="2">
        <f t="shared" si="1114"/>
        <v>27.274675329102102</v>
      </c>
      <c r="AJ1414" s="1">
        <f>VLOOKUP(AI1414,Graph!$D$3:$M$50,col)</f>
        <v>6.1999999999999998E-3</v>
      </c>
      <c r="AK1414" s="1">
        <f>VLOOKUP(AI1414,Graph!$D$3:$M$50,col+1)</f>
        <v>5.0000000000000001E-3</v>
      </c>
      <c r="AL1414" s="1">
        <f t="shared" si="1093"/>
        <v>5.4000000000000003E-3</v>
      </c>
      <c r="AM1414" s="1">
        <f t="shared" si="1115"/>
        <v>0.64011666666666656</v>
      </c>
      <c r="AN1414" s="2">
        <f t="shared" si="1094"/>
        <v>1.4075999999999551</v>
      </c>
      <c r="AO1414" s="1">
        <f t="shared" si="1095"/>
        <v>5.3880138113285111E-2</v>
      </c>
      <c r="AP1414" s="1">
        <f t="shared" si="1096"/>
        <v>1.097277436757689</v>
      </c>
      <c r="AQ1414" s="1">
        <f t="shared" si="1097"/>
        <v>1.0972774367576885</v>
      </c>
      <c r="AR1414" s="1">
        <f t="shared" si="1098"/>
        <v>1.0972774367576885</v>
      </c>
      <c r="AS1414" s="1">
        <f t="shared" si="1099"/>
        <v>1.0972774367576885</v>
      </c>
      <c r="AT1414" s="1">
        <f t="shared" si="1100"/>
        <v>0.9777760330144738</v>
      </c>
      <c r="AU1414" s="1">
        <f t="shared" si="1101"/>
        <v>1.9998254285844383</v>
      </c>
      <c r="AV1414" s="2">
        <f t="shared" si="1102"/>
        <v>1413</v>
      </c>
      <c r="AW1414" s="1">
        <f t="shared" si="1103"/>
        <v>1999.8254285844384</v>
      </c>
      <c r="AX1414" s="1">
        <f t="shared" si="1104"/>
        <v>0.9777760330144738</v>
      </c>
      <c r="AY1414" s="1">
        <f t="shared" si="1105"/>
        <v>1.0972774367576885</v>
      </c>
      <c r="AZ1414" s="1">
        <f t="shared" si="1106"/>
        <v>5.4000000000000003E-3</v>
      </c>
      <c r="BA1414" s="1">
        <f t="shared" si="1107"/>
        <v>27.274675329102102</v>
      </c>
    </row>
    <row r="1415" spans="1:53">
      <c r="A1415" s="2">
        <f t="shared" si="1072"/>
        <v>1.4139999999999551</v>
      </c>
      <c r="B1415" s="1">
        <f t="shared" si="1109"/>
        <v>1.4951153333332867</v>
      </c>
      <c r="C1415" s="1">
        <f t="shared" si="1073"/>
        <v>5.6143106422974286E-2</v>
      </c>
      <c r="D1415" s="1">
        <f t="shared" si="1110"/>
        <v>1.102200328126542</v>
      </c>
      <c r="E1415" s="1">
        <f t="shared" si="1108"/>
        <v>1.1022841823071932</v>
      </c>
      <c r="F1415" s="1">
        <f t="shared" si="1108"/>
        <v>1.1022873456652647</v>
      </c>
      <c r="G1415" s="1">
        <f t="shared" si="1108"/>
        <v>1.1022874649550007</v>
      </c>
      <c r="H1415" s="1">
        <f t="shared" si="1074"/>
        <v>2.0567996501646348</v>
      </c>
      <c r="I1415" s="1">
        <f t="shared" si="1111"/>
        <v>27.531268634554866</v>
      </c>
      <c r="J1415" s="1">
        <f>VLOOKUP($I1415,Graph!$D$3:$M$50,col)</f>
        <v>6.1999999999999998E-3</v>
      </c>
      <c r="K1415" s="1">
        <f>VLOOKUP($I1415,Graph!$D$3:$M$50,col+1)</f>
        <v>5.0000000000000001E-3</v>
      </c>
      <c r="L1415" s="1">
        <f t="shared" si="1075"/>
        <v>5.4000000000000003E-3</v>
      </c>
      <c r="M1415" s="1">
        <f t="shared" si="1070"/>
        <v>0.64011666666666656</v>
      </c>
      <c r="N1415" s="1">
        <f t="shared" si="1076"/>
        <v>1.408599999999955</v>
      </c>
      <c r="O1415" s="1">
        <f t="shared" si="1077"/>
        <v>5.3881598872061412E-2</v>
      </c>
      <c r="P1415" s="1">
        <f t="shared" si="1078"/>
        <v>1.0974551088501932</v>
      </c>
      <c r="Q1415" s="1">
        <f t="shared" si="1079"/>
        <v>1.0972868616040925</v>
      </c>
      <c r="R1415" s="1">
        <f t="shared" si="1080"/>
        <v>1.0972808620946446</v>
      </c>
      <c r="S1415" s="1">
        <f t="shared" si="1081"/>
        <v>1.0972806479825012</v>
      </c>
      <c r="T1415" s="1">
        <f t="shared" si="1082"/>
        <v>0.9777800122169078</v>
      </c>
      <c r="U1415" s="1">
        <f t="shared" si="1083"/>
        <v>2.001962767109569</v>
      </c>
      <c r="V1415" s="2">
        <f t="shared" si="1112"/>
        <v>27.284388586722166</v>
      </c>
      <c r="W1415" s="1">
        <f>VLOOKUP(V1415,Graph!$D$3:$M$50,col)</f>
        <v>6.1999999999999998E-3</v>
      </c>
      <c r="X1415" s="1">
        <f>VLOOKUP(V1415,Graph!$D$3:$M$50,col+1)</f>
        <v>5.0000000000000001E-3</v>
      </c>
      <c r="Y1415" s="1">
        <f t="shared" si="1084"/>
        <v>5.4000000000000003E-3</v>
      </c>
      <c r="Z1415" s="1">
        <f t="shared" si="1113"/>
        <v>0.64011666666666656</v>
      </c>
      <c r="AA1415" s="2">
        <f t="shared" si="1085"/>
        <v>1.408599999999955</v>
      </c>
      <c r="AB1415" s="1">
        <f t="shared" si="1086"/>
        <v>5.3881598872061412E-2</v>
      </c>
      <c r="AC1415" s="1">
        <f t="shared" si="1087"/>
        <v>1.0972806403409838</v>
      </c>
      <c r="AD1415" s="1">
        <f t="shared" si="1088"/>
        <v>1.0972806400682631</v>
      </c>
      <c r="AE1415" s="1">
        <f t="shared" si="1089"/>
        <v>1.0972806400585298</v>
      </c>
      <c r="AF1415" s="1">
        <f t="shared" si="1090"/>
        <v>1.0972806400581825</v>
      </c>
      <c r="AG1415" s="1">
        <f t="shared" si="1091"/>
        <v>0.9777800122169078</v>
      </c>
      <c r="AH1415" s="1">
        <f t="shared" si="1092"/>
        <v>2.0019627526518358</v>
      </c>
      <c r="AI1415" s="2">
        <f t="shared" si="1114"/>
        <v>27.284388521041549</v>
      </c>
      <c r="AJ1415" s="1">
        <f>VLOOKUP(AI1415,Graph!$D$3:$M$50,col)</f>
        <v>6.1999999999999998E-3</v>
      </c>
      <c r="AK1415" s="1">
        <f>VLOOKUP(AI1415,Graph!$D$3:$M$50,col+1)</f>
        <v>5.0000000000000001E-3</v>
      </c>
      <c r="AL1415" s="1">
        <f t="shared" si="1093"/>
        <v>5.4000000000000003E-3</v>
      </c>
      <c r="AM1415" s="1">
        <f t="shared" si="1115"/>
        <v>0.64011666666666656</v>
      </c>
      <c r="AN1415" s="2">
        <f t="shared" si="1094"/>
        <v>1.408599999999955</v>
      </c>
      <c r="AO1415" s="1">
        <f t="shared" si="1095"/>
        <v>5.3881598872061412E-2</v>
      </c>
      <c r="AP1415" s="1">
        <f t="shared" si="1096"/>
        <v>1.0972806400581701</v>
      </c>
      <c r="AQ1415" s="1">
        <f t="shared" si="1097"/>
        <v>1.0972806400581694</v>
      </c>
      <c r="AR1415" s="1">
        <f t="shared" si="1098"/>
        <v>1.0972806400581692</v>
      </c>
      <c r="AS1415" s="1">
        <f t="shared" si="1099"/>
        <v>1.0972806400581696</v>
      </c>
      <c r="AT1415" s="1">
        <f t="shared" si="1100"/>
        <v>0.9777800122169078</v>
      </c>
      <c r="AU1415" s="1">
        <f t="shared" si="1101"/>
        <v>2.0019627526518118</v>
      </c>
      <c r="AV1415" s="2">
        <f t="shared" si="1102"/>
        <v>1414</v>
      </c>
      <c r="AW1415" s="1">
        <f t="shared" si="1103"/>
        <v>2001.9627526518118</v>
      </c>
      <c r="AX1415" s="1">
        <f t="shared" si="1104"/>
        <v>0.9777800122169078</v>
      </c>
      <c r="AY1415" s="1">
        <f t="shared" si="1105"/>
        <v>1.0972806400581696</v>
      </c>
      <c r="AZ1415" s="1">
        <f t="shared" si="1106"/>
        <v>5.4000000000000003E-3</v>
      </c>
      <c r="BA1415" s="1">
        <f t="shared" si="1107"/>
        <v>27.284388521041549</v>
      </c>
    </row>
    <row r="1416" spans="1:53">
      <c r="A1416" s="2">
        <f t="shared" si="1072"/>
        <v>1.414999999999955</v>
      </c>
      <c r="B1416" s="1">
        <f t="shared" si="1109"/>
        <v>1.4961564999999533</v>
      </c>
      <c r="C1416" s="1">
        <f t="shared" si="1073"/>
        <v>5.6144322175802806E-2</v>
      </c>
      <c r="D1416" s="1">
        <f t="shared" si="1110"/>
        <v>1.1022029385073575</v>
      </c>
      <c r="E1416" s="1">
        <f t="shared" si="1108"/>
        <v>1.1022868956455856</v>
      </c>
      <c r="F1416" s="1">
        <f t="shared" si="1108"/>
        <v>1.1022900629817221</v>
      </c>
      <c r="G1416" s="1">
        <f t="shared" si="1108"/>
        <v>1.1022901824249614</v>
      </c>
      <c r="H1416" s="1">
        <f t="shared" si="1074"/>
        <v>2.0589870068563023</v>
      </c>
      <c r="I1416" s="1">
        <f t="shared" si="1111"/>
        <v>27.541024789709532</v>
      </c>
      <c r="J1416" s="1">
        <f>VLOOKUP($I1416,Graph!$D$3:$M$50,col)</f>
        <v>6.1999999999999998E-3</v>
      </c>
      <c r="K1416" s="1">
        <f>VLOOKUP($I1416,Graph!$D$3:$M$50,col+1)</f>
        <v>5.0000000000000001E-3</v>
      </c>
      <c r="L1416" s="1">
        <f t="shared" si="1075"/>
        <v>5.4000000000000003E-3</v>
      </c>
      <c r="M1416" s="1">
        <f t="shared" si="1070"/>
        <v>0.64011666666666656</v>
      </c>
      <c r="N1416" s="1">
        <f t="shared" si="1076"/>
        <v>1.4095999999999549</v>
      </c>
      <c r="O1416" s="1">
        <f t="shared" si="1077"/>
        <v>5.3883057617530455E-2</v>
      </c>
      <c r="P1416" s="1">
        <f t="shared" si="1078"/>
        <v>1.0974582978357323</v>
      </c>
      <c r="Q1416" s="1">
        <f t="shared" si="1079"/>
        <v>1.0972900603986775</v>
      </c>
      <c r="R1416" s="1">
        <f t="shared" si="1080"/>
        <v>1.0972840610226011</v>
      </c>
      <c r="S1416" s="1">
        <f t="shared" si="1081"/>
        <v>1.0972838469075106</v>
      </c>
      <c r="T1416" s="1">
        <f t="shared" si="1082"/>
        <v>0.97778398580041392</v>
      </c>
      <c r="U1416" s="1">
        <f t="shared" si="1083"/>
        <v>2.004100852379687</v>
      </c>
      <c r="V1416" s="2">
        <f t="shared" si="1112"/>
        <v>27.294098323416399</v>
      </c>
      <c r="W1416" s="1">
        <f>VLOOKUP(V1416,Graph!$D$3:$M$50,col)</f>
        <v>6.1999999999999998E-3</v>
      </c>
      <c r="X1416" s="1">
        <f>VLOOKUP(V1416,Graph!$D$3:$M$50,col+1)</f>
        <v>5.0000000000000001E-3</v>
      </c>
      <c r="Y1416" s="1">
        <f t="shared" si="1084"/>
        <v>5.4000000000000003E-3</v>
      </c>
      <c r="Z1416" s="1">
        <f t="shared" si="1113"/>
        <v>0.64011666666666656</v>
      </c>
      <c r="AA1416" s="2">
        <f t="shared" si="1085"/>
        <v>1.4095999999999549</v>
      </c>
      <c r="AB1416" s="1">
        <f t="shared" si="1086"/>
        <v>5.3883057617530455E-2</v>
      </c>
      <c r="AC1416" s="1">
        <f t="shared" si="1087"/>
        <v>1.0972838392656128</v>
      </c>
      <c r="AD1416" s="1">
        <f t="shared" si="1088"/>
        <v>1.0972838389928685</v>
      </c>
      <c r="AE1416" s="1">
        <f t="shared" si="1089"/>
        <v>1.0972838389831339</v>
      </c>
      <c r="AF1416" s="1">
        <f t="shared" si="1090"/>
        <v>1.0972838389827868</v>
      </c>
      <c r="AG1416" s="1">
        <f t="shared" si="1091"/>
        <v>0.97778398580041392</v>
      </c>
      <c r="AH1416" s="1">
        <f t="shared" si="1092"/>
        <v>2.0041008379058156</v>
      </c>
      <c r="AI1416" s="2">
        <f t="shared" si="1114"/>
        <v>27.294098257709248</v>
      </c>
      <c r="AJ1416" s="1">
        <f>VLOOKUP(AI1416,Graph!$D$3:$M$50,col)</f>
        <v>6.1999999999999998E-3</v>
      </c>
      <c r="AK1416" s="1">
        <f>VLOOKUP(AI1416,Graph!$D$3:$M$50,col+1)</f>
        <v>5.0000000000000001E-3</v>
      </c>
      <c r="AL1416" s="1">
        <f t="shared" si="1093"/>
        <v>5.4000000000000003E-3</v>
      </c>
      <c r="AM1416" s="1">
        <f t="shared" si="1115"/>
        <v>0.64011666666666656</v>
      </c>
      <c r="AN1416" s="2">
        <f t="shared" si="1094"/>
        <v>1.4095999999999549</v>
      </c>
      <c r="AO1416" s="1">
        <f t="shared" si="1095"/>
        <v>5.3883057617530455E-2</v>
      </c>
      <c r="AP1416" s="1">
        <f t="shared" si="1096"/>
        <v>1.0972838389827744</v>
      </c>
      <c r="AQ1416" s="1">
        <f t="shared" si="1097"/>
        <v>1.0972838389827737</v>
      </c>
      <c r="AR1416" s="1">
        <f t="shared" si="1098"/>
        <v>1.0972838389827737</v>
      </c>
      <c r="AS1416" s="1">
        <f t="shared" si="1099"/>
        <v>1.0972838389827737</v>
      </c>
      <c r="AT1416" s="1">
        <f t="shared" si="1100"/>
        <v>0.97778398580041392</v>
      </c>
      <c r="AU1416" s="1">
        <f t="shared" si="1101"/>
        <v>2.0041008379057916</v>
      </c>
      <c r="AV1416" s="2">
        <f t="shared" si="1102"/>
        <v>1415</v>
      </c>
      <c r="AW1416" s="1">
        <f t="shared" si="1103"/>
        <v>2004.1008379057916</v>
      </c>
      <c r="AX1416" s="1">
        <f t="shared" si="1104"/>
        <v>0.97778398580041392</v>
      </c>
      <c r="AY1416" s="1">
        <f t="shared" si="1105"/>
        <v>1.0972838389827737</v>
      </c>
      <c r="AZ1416" s="1">
        <f t="shared" si="1106"/>
        <v>5.4000000000000003E-3</v>
      </c>
      <c r="BA1416" s="1">
        <f t="shared" si="1107"/>
        <v>27.294098257709248</v>
      </c>
    </row>
    <row r="1417" spans="1:53">
      <c r="A1417" s="2">
        <f t="shared" si="1072"/>
        <v>1.4159999999999549</v>
      </c>
      <c r="B1417" s="1">
        <f t="shared" si="1109"/>
        <v>1.4971976666666198</v>
      </c>
      <c r="C1417" s="1">
        <f t="shared" si="1073"/>
        <v>5.614553625087295E-2</v>
      </c>
      <c r="D1417" s="1">
        <f t="shared" si="1110"/>
        <v>1.102205545304314</v>
      </c>
      <c r="E1417" s="1">
        <f t="shared" si="1108"/>
        <v>1.102289605267015</v>
      </c>
      <c r="F1417" s="1">
        <f t="shared" si="1108"/>
        <v>1.1022927765762978</v>
      </c>
      <c r="G1417" s="1">
        <f t="shared" si="1108"/>
        <v>1.102292896172858</v>
      </c>
      <c r="H1417" s="1">
        <f t="shared" si="1074"/>
        <v>2.0611751386120702</v>
      </c>
      <c r="I1417" s="1">
        <f t="shared" si="1111"/>
        <v>27.550777491008727</v>
      </c>
      <c r="J1417" s="1">
        <f>VLOOKUP($I1417,Graph!$D$3:$M$50,col)</f>
        <v>6.1999999999999998E-3</v>
      </c>
      <c r="K1417" s="1">
        <f>VLOOKUP($I1417,Graph!$D$3:$M$50,col+1)</f>
        <v>5.0000000000000001E-3</v>
      </c>
      <c r="L1417" s="1">
        <f t="shared" si="1075"/>
        <v>5.4000000000000003E-3</v>
      </c>
      <c r="M1417" s="1">
        <f t="shared" si="1070"/>
        <v>0.64011666666666656</v>
      </c>
      <c r="N1417" s="1">
        <f t="shared" si="1076"/>
        <v>1.4105999999999548</v>
      </c>
      <c r="O1417" s="1">
        <f t="shared" si="1077"/>
        <v>5.3884514353851248E-2</v>
      </c>
      <c r="P1417" s="1">
        <f t="shared" si="1078"/>
        <v>1.097461482466227</v>
      </c>
      <c r="Q1417" s="1">
        <f t="shared" si="1079"/>
        <v>1.0972932548264387</v>
      </c>
      <c r="R1417" s="1">
        <f t="shared" si="1080"/>
        <v>1.0972872555836328</v>
      </c>
      <c r="S1417" s="1">
        <f t="shared" si="1081"/>
        <v>1.0972870414656022</v>
      </c>
      <c r="T1417" s="1">
        <f t="shared" si="1082"/>
        <v>0.97778795377688532</v>
      </c>
      <c r="U1417" s="1">
        <f t="shared" si="1083"/>
        <v>2.0062396985654392</v>
      </c>
      <c r="V1417" s="2">
        <f t="shared" si="1112"/>
        <v>27.303804608522313</v>
      </c>
      <c r="W1417" s="1">
        <f>VLOOKUP(V1417,Graph!$D$3:$M$50,col)</f>
        <v>6.1999999999999998E-3</v>
      </c>
      <c r="X1417" s="1">
        <f>VLOOKUP(V1417,Graph!$D$3:$M$50,col+1)</f>
        <v>5.0000000000000001E-3</v>
      </c>
      <c r="Y1417" s="1">
        <f t="shared" si="1084"/>
        <v>5.4000000000000003E-3</v>
      </c>
      <c r="Z1417" s="1">
        <f t="shared" si="1113"/>
        <v>0.64011666666666656</v>
      </c>
      <c r="AA1417" s="2">
        <f t="shared" si="1085"/>
        <v>1.4105999999999548</v>
      </c>
      <c r="AB1417" s="1">
        <f t="shared" si="1086"/>
        <v>5.3884514353851248E-2</v>
      </c>
      <c r="AC1417" s="1">
        <f t="shared" si="1087"/>
        <v>1.0972870338233247</v>
      </c>
      <c r="AD1417" s="1">
        <f t="shared" si="1088"/>
        <v>1.0972870335505573</v>
      </c>
      <c r="AE1417" s="1">
        <f t="shared" si="1089"/>
        <v>1.0972870335408216</v>
      </c>
      <c r="AF1417" s="1">
        <f t="shared" si="1090"/>
        <v>1.0972870335404739</v>
      </c>
      <c r="AG1417" s="1">
        <f t="shared" si="1091"/>
        <v>0.97778795377688532</v>
      </c>
      <c r="AH1417" s="1">
        <f t="shared" si="1092"/>
        <v>2.0062396840754229</v>
      </c>
      <c r="AI1417" s="2">
        <f t="shared" si="1114"/>
        <v>27.303804542788637</v>
      </c>
      <c r="AJ1417" s="1">
        <f>VLOOKUP(AI1417,Graph!$D$3:$M$50,col)</f>
        <v>6.1999999999999998E-3</v>
      </c>
      <c r="AK1417" s="1">
        <f>VLOOKUP(AI1417,Graph!$D$3:$M$50,col+1)</f>
        <v>5.0000000000000001E-3</v>
      </c>
      <c r="AL1417" s="1">
        <f t="shared" si="1093"/>
        <v>5.4000000000000003E-3</v>
      </c>
      <c r="AM1417" s="1">
        <f t="shared" si="1115"/>
        <v>0.64011666666666656</v>
      </c>
      <c r="AN1417" s="2">
        <f t="shared" si="1094"/>
        <v>1.4105999999999548</v>
      </c>
      <c r="AO1417" s="1">
        <f t="shared" si="1095"/>
        <v>5.3884514353851248E-2</v>
      </c>
      <c r="AP1417" s="1">
        <f t="shared" si="1096"/>
        <v>1.0972870335404616</v>
      </c>
      <c r="AQ1417" s="1">
        <f t="shared" si="1097"/>
        <v>1.0972870335404612</v>
      </c>
      <c r="AR1417" s="1">
        <f t="shared" si="1098"/>
        <v>1.0972870335404614</v>
      </c>
      <c r="AS1417" s="1">
        <f t="shared" si="1099"/>
        <v>1.0972870335404614</v>
      </c>
      <c r="AT1417" s="1">
        <f t="shared" si="1100"/>
        <v>0.97778795377688532</v>
      </c>
      <c r="AU1417" s="1">
        <f t="shared" si="1101"/>
        <v>2.0062396840754002</v>
      </c>
      <c r="AV1417" s="2">
        <f t="shared" si="1102"/>
        <v>1416</v>
      </c>
      <c r="AW1417" s="1">
        <f t="shared" si="1103"/>
        <v>2006.2396840754002</v>
      </c>
      <c r="AX1417" s="1">
        <f t="shared" si="1104"/>
        <v>0.97778795377688532</v>
      </c>
      <c r="AY1417" s="1">
        <f t="shared" si="1105"/>
        <v>1.0972870335404614</v>
      </c>
      <c r="AZ1417" s="1">
        <f t="shared" si="1106"/>
        <v>5.4000000000000003E-3</v>
      </c>
      <c r="BA1417" s="1">
        <f t="shared" si="1107"/>
        <v>27.303804542788637</v>
      </c>
    </row>
    <row r="1418" spans="1:53">
      <c r="A1418" s="2">
        <f t="shared" si="1072"/>
        <v>1.4169999999999547</v>
      </c>
      <c r="B1418" s="1">
        <f t="shared" si="1109"/>
        <v>1.4982388333332863</v>
      </c>
      <c r="C1418" s="1">
        <f t="shared" si="1073"/>
        <v>5.6146748651655129E-2</v>
      </c>
      <c r="D1418" s="1">
        <f t="shared" si="1110"/>
        <v>1.102208148524787</v>
      </c>
      <c r="E1418" s="1">
        <f t="shared" si="1108"/>
        <v>1.1022923111791136</v>
      </c>
      <c r="F1418" s="1">
        <f t="shared" si="1108"/>
        <v>1.1022954864566319</v>
      </c>
      <c r="G1418" s="1">
        <f t="shared" si="1108"/>
        <v>1.1022956062063327</v>
      </c>
      <c r="H1418" s="1">
        <f t="shared" si="1074"/>
        <v>2.0633640451574373</v>
      </c>
      <c r="I1418" s="1">
        <f t="shared" si="1111"/>
        <v>27.560526742117087</v>
      </c>
      <c r="J1418" s="1">
        <f>VLOOKUP($I1418,Graph!$D$3:$M$50,col)</f>
        <v>6.1999999999999998E-3</v>
      </c>
      <c r="K1418" s="1">
        <f>VLOOKUP($I1418,Graph!$D$3:$M$50,col+1)</f>
        <v>5.0000000000000001E-3</v>
      </c>
      <c r="L1418" s="1">
        <f t="shared" si="1075"/>
        <v>5.4000000000000003E-3</v>
      </c>
      <c r="M1418" s="1">
        <f t="shared" si="1070"/>
        <v>0.64011666666666656</v>
      </c>
      <c r="N1418" s="1">
        <f t="shared" si="1076"/>
        <v>1.4115999999999547</v>
      </c>
      <c r="O1418" s="1">
        <f t="shared" si="1077"/>
        <v>5.3885969085171383E-2</v>
      </c>
      <c r="P1418" s="1">
        <f t="shared" si="1078"/>
        <v>1.0974646627505908</v>
      </c>
      <c r="Q1418" s="1">
        <f t="shared" si="1079"/>
        <v>1.0972964448963105</v>
      </c>
      <c r="R1418" s="1">
        <f t="shared" si="1080"/>
        <v>1.0972904457866748</v>
      </c>
      <c r="S1418" s="1">
        <f t="shared" si="1081"/>
        <v>1.0972902316657114</v>
      </c>
      <c r="T1418" s="1">
        <f t="shared" si="1082"/>
        <v>0.97779191615818151</v>
      </c>
      <c r="U1418" s="1">
        <f t="shared" si="1083"/>
        <v>2.008379305396133</v>
      </c>
      <c r="V1418" s="2">
        <f t="shared" si="1112"/>
        <v>27.31350744571683</v>
      </c>
      <c r="W1418" s="1">
        <f>VLOOKUP(V1418,Graph!$D$3:$M$50,col)</f>
        <v>6.1999999999999998E-3</v>
      </c>
      <c r="X1418" s="1">
        <f>VLOOKUP(V1418,Graph!$D$3:$M$50,col+1)</f>
        <v>5.0000000000000001E-3</v>
      </c>
      <c r="Y1418" s="1">
        <f t="shared" si="1084"/>
        <v>5.4000000000000003E-3</v>
      </c>
      <c r="Z1418" s="1">
        <f t="shared" si="1113"/>
        <v>0.64011666666666656</v>
      </c>
      <c r="AA1418" s="2">
        <f t="shared" si="1085"/>
        <v>1.4115999999999547</v>
      </c>
      <c r="AB1418" s="1">
        <f t="shared" si="1086"/>
        <v>5.3885969085171383E-2</v>
      </c>
      <c r="AC1418" s="1">
        <f t="shared" si="1087"/>
        <v>1.0972902240230551</v>
      </c>
      <c r="AD1418" s="1">
        <f t="shared" si="1088"/>
        <v>1.0972902237502644</v>
      </c>
      <c r="AE1418" s="1">
        <f t="shared" si="1089"/>
        <v>1.0972902237405273</v>
      </c>
      <c r="AF1418" s="1">
        <f t="shared" si="1090"/>
        <v>1.0972902237401798</v>
      </c>
      <c r="AG1418" s="1">
        <f t="shared" si="1091"/>
        <v>0.97779191615818151</v>
      </c>
      <c r="AH1418" s="1">
        <f t="shared" si="1092"/>
        <v>2.0083792908899674</v>
      </c>
      <c r="AI1418" s="2">
        <f t="shared" si="1114"/>
        <v>27.313507379956636</v>
      </c>
      <c r="AJ1418" s="1">
        <f>VLOOKUP(AI1418,Graph!$D$3:$M$50,col)</f>
        <v>6.1999999999999998E-3</v>
      </c>
      <c r="AK1418" s="1">
        <f>VLOOKUP(AI1418,Graph!$D$3:$M$50,col+1)</f>
        <v>5.0000000000000001E-3</v>
      </c>
      <c r="AL1418" s="1">
        <f t="shared" si="1093"/>
        <v>5.4000000000000003E-3</v>
      </c>
      <c r="AM1418" s="1">
        <f t="shared" si="1115"/>
        <v>0.64011666666666656</v>
      </c>
      <c r="AN1418" s="2">
        <f t="shared" si="1094"/>
        <v>1.4115999999999547</v>
      </c>
      <c r="AO1418" s="1">
        <f t="shared" si="1095"/>
        <v>5.3885969085171383E-2</v>
      </c>
      <c r="AP1418" s="1">
        <f t="shared" si="1096"/>
        <v>1.0972902237401676</v>
      </c>
      <c r="AQ1418" s="1">
        <f t="shared" si="1097"/>
        <v>1.0972902237401672</v>
      </c>
      <c r="AR1418" s="1">
        <f t="shared" si="1098"/>
        <v>1.0972902237401672</v>
      </c>
      <c r="AS1418" s="1">
        <f t="shared" si="1099"/>
        <v>1.0972902237401672</v>
      </c>
      <c r="AT1418" s="1">
        <f t="shared" si="1100"/>
        <v>0.97779191615818151</v>
      </c>
      <c r="AU1418" s="1">
        <f t="shared" si="1101"/>
        <v>2.0083792908899443</v>
      </c>
      <c r="AV1418" s="2">
        <f t="shared" si="1102"/>
        <v>1417</v>
      </c>
      <c r="AW1418" s="1">
        <f t="shared" si="1103"/>
        <v>2008.3792908899443</v>
      </c>
      <c r="AX1418" s="1">
        <f t="shared" si="1104"/>
        <v>0.97779191615818151</v>
      </c>
      <c r="AY1418" s="1">
        <f t="shared" si="1105"/>
        <v>1.0972902237401672</v>
      </c>
      <c r="AZ1418" s="1">
        <f t="shared" si="1106"/>
        <v>5.4000000000000003E-3</v>
      </c>
      <c r="BA1418" s="1">
        <f t="shared" si="1107"/>
        <v>27.313507379956636</v>
      </c>
    </row>
    <row r="1419" spans="1:53">
      <c r="A1419" s="2">
        <f t="shared" si="1072"/>
        <v>1.4179999999999546</v>
      </c>
      <c r="B1419" s="1">
        <f t="shared" si="1109"/>
        <v>1.4992799999999529</v>
      </c>
      <c r="C1419" s="1">
        <f t="shared" si="1073"/>
        <v>5.6147959381610157E-2</v>
      </c>
      <c r="D1419" s="1">
        <f t="shared" si="1110"/>
        <v>1.1022107481761307</v>
      </c>
      <c r="E1419" s="1">
        <f t="shared" si="1108"/>
        <v>1.1022950133894931</v>
      </c>
      <c r="F1419" s="1">
        <f t="shared" si="1108"/>
        <v>1.1022981926303463</v>
      </c>
      <c r="G1419" s="1">
        <f t="shared" si="1108"/>
        <v>1.1022983125330061</v>
      </c>
      <c r="H1419" s="1">
        <f t="shared" si="1074"/>
        <v>2.065553726218194</v>
      </c>
      <c r="I1419" s="1">
        <f t="shared" si="1111"/>
        <v>27.570272546692788</v>
      </c>
      <c r="J1419" s="1">
        <f>VLOOKUP($I1419,Graph!$D$3:$M$50,col)</f>
        <v>6.1999999999999998E-3</v>
      </c>
      <c r="K1419" s="1">
        <f>VLOOKUP($I1419,Graph!$D$3:$M$50,col+1)</f>
        <v>5.0000000000000001E-3</v>
      </c>
      <c r="L1419" s="1">
        <f t="shared" si="1075"/>
        <v>5.4000000000000003E-3</v>
      </c>
      <c r="M1419" s="1">
        <f t="shared" si="1070"/>
        <v>0.64011666666666656</v>
      </c>
      <c r="N1419" s="1">
        <f t="shared" si="1076"/>
        <v>1.4125999999999546</v>
      </c>
      <c r="O1419" s="1">
        <f t="shared" si="1077"/>
        <v>5.3887421815627071E-2</v>
      </c>
      <c r="P1419" s="1">
        <f t="shared" si="1078"/>
        <v>1.0974678386977146</v>
      </c>
      <c r="Q1419" s="1">
        <f t="shared" si="1079"/>
        <v>1.0972996306172049</v>
      </c>
      <c r="R1419" s="1">
        <f t="shared" si="1080"/>
        <v>1.0972936316406388</v>
      </c>
      <c r="S1419" s="1">
        <f t="shared" si="1081"/>
        <v>1.0972934175167495</v>
      </c>
      <c r="T1419" s="1">
        <f t="shared" si="1082"/>
        <v>0.97779587295612846</v>
      </c>
      <c r="U1419" s="1">
        <f t="shared" si="1083"/>
        <v>2.0105196726013683</v>
      </c>
      <c r="V1419" s="2">
        <f t="shared" si="1112"/>
        <v>27.32320683867033</v>
      </c>
      <c r="W1419" s="1">
        <f>VLOOKUP(V1419,Graph!$D$3:$M$50,col)</f>
        <v>6.1999999999999998E-3</v>
      </c>
      <c r="X1419" s="1">
        <f>VLOOKUP(V1419,Graph!$D$3:$M$50,col+1)</f>
        <v>5.0000000000000001E-3</v>
      </c>
      <c r="Y1419" s="1">
        <f t="shared" si="1084"/>
        <v>5.4000000000000003E-3</v>
      </c>
      <c r="Z1419" s="1">
        <f t="shared" si="1113"/>
        <v>0.64011666666666656</v>
      </c>
      <c r="AA1419" s="2">
        <f t="shared" si="1085"/>
        <v>1.4125999999999546</v>
      </c>
      <c r="AB1419" s="1">
        <f t="shared" si="1086"/>
        <v>5.3887421815627071E-2</v>
      </c>
      <c r="AC1419" s="1">
        <f t="shared" si="1087"/>
        <v>1.0972934098737146</v>
      </c>
      <c r="AD1419" s="1">
        <f t="shared" si="1088"/>
        <v>1.0972934096009006</v>
      </c>
      <c r="AE1419" s="1">
        <f t="shared" si="1089"/>
        <v>1.0972934095911628</v>
      </c>
      <c r="AF1419" s="1">
        <f t="shared" si="1090"/>
        <v>1.0972934095908151</v>
      </c>
      <c r="AG1419" s="1">
        <f t="shared" si="1091"/>
        <v>0.97779587295612846</v>
      </c>
      <c r="AH1419" s="1">
        <f t="shared" si="1092"/>
        <v>2.0105196580790476</v>
      </c>
      <c r="AI1419" s="2">
        <f t="shared" si="1114"/>
        <v>27.323206772883623</v>
      </c>
      <c r="AJ1419" s="1">
        <f>VLOOKUP(AI1419,Graph!$D$3:$M$50,col)</f>
        <v>6.1999999999999998E-3</v>
      </c>
      <c r="AK1419" s="1">
        <f>VLOOKUP(AI1419,Graph!$D$3:$M$50,col+1)</f>
        <v>5.0000000000000001E-3</v>
      </c>
      <c r="AL1419" s="1">
        <f t="shared" si="1093"/>
        <v>5.4000000000000003E-3</v>
      </c>
      <c r="AM1419" s="1">
        <f t="shared" si="1115"/>
        <v>0.64011666666666656</v>
      </c>
      <c r="AN1419" s="2">
        <f t="shared" si="1094"/>
        <v>1.4125999999999546</v>
      </c>
      <c r="AO1419" s="1">
        <f t="shared" si="1095"/>
        <v>5.3887421815627071E-2</v>
      </c>
      <c r="AP1419" s="1">
        <f t="shared" si="1096"/>
        <v>1.0972934095908025</v>
      </c>
      <c r="AQ1419" s="1">
        <f t="shared" si="1097"/>
        <v>1.097293409590802</v>
      </c>
      <c r="AR1419" s="1">
        <f t="shared" si="1098"/>
        <v>1.0972934095908022</v>
      </c>
      <c r="AS1419" s="1">
        <f t="shared" si="1099"/>
        <v>1.0972934095908018</v>
      </c>
      <c r="AT1419" s="1">
        <f t="shared" si="1100"/>
        <v>0.97779587295612846</v>
      </c>
      <c r="AU1419" s="1">
        <f t="shared" si="1101"/>
        <v>2.0105196580790232</v>
      </c>
      <c r="AV1419" s="2">
        <f t="shared" si="1102"/>
        <v>1418</v>
      </c>
      <c r="AW1419" s="1">
        <f t="shared" si="1103"/>
        <v>2010.5196580790232</v>
      </c>
      <c r="AX1419" s="1">
        <f t="shared" si="1104"/>
        <v>0.97779587295612846</v>
      </c>
      <c r="AY1419" s="1">
        <f t="shared" si="1105"/>
        <v>1.0972934095908018</v>
      </c>
      <c r="AZ1419" s="1">
        <f t="shared" si="1106"/>
        <v>5.4000000000000003E-3</v>
      </c>
      <c r="BA1419" s="1">
        <f t="shared" si="1107"/>
        <v>27.323206772883623</v>
      </c>
    </row>
    <row r="1420" spans="1:53">
      <c r="A1420" s="2">
        <f t="shared" si="1072"/>
        <v>1.4189999999999545</v>
      </c>
      <c r="B1420" s="1">
        <f t="shared" si="1109"/>
        <v>1.5003211666666194</v>
      </c>
      <c r="C1420" s="1">
        <f t="shared" si="1073"/>
        <v>5.614916844418933E-2</v>
      </c>
      <c r="D1420" s="1">
        <f t="shared" si="1110"/>
        <v>1.1022133442656803</v>
      </c>
      <c r="E1420" s="1">
        <f t="shared" si="1108"/>
        <v>1.1022977119057435</v>
      </c>
      <c r="F1420" s="1">
        <f t="shared" si="1108"/>
        <v>1.1023008951050388</v>
      </c>
      <c r="G1420" s="1">
        <f t="shared" si="1108"/>
        <v>1.1023010151604775</v>
      </c>
      <c r="H1420" s="1">
        <f t="shared" si="1074"/>
        <v>2.0677441815204189</v>
      </c>
      <c r="I1420" s="1">
        <f t="shared" si="1111"/>
        <v>27.580014908387536</v>
      </c>
      <c r="J1420" s="1">
        <f>VLOOKUP($I1420,Graph!$D$3:$M$50,col)</f>
        <v>6.1999999999999998E-3</v>
      </c>
      <c r="K1420" s="1">
        <f>VLOOKUP($I1420,Graph!$D$3:$M$50,col+1)</f>
        <v>5.0000000000000001E-3</v>
      </c>
      <c r="L1420" s="1">
        <f t="shared" si="1075"/>
        <v>5.4000000000000003E-3</v>
      </c>
      <c r="M1420" s="1">
        <f t="shared" si="1070"/>
        <v>0.64011666666666656</v>
      </c>
      <c r="N1420" s="1">
        <f t="shared" si="1076"/>
        <v>1.4135999999999544</v>
      </c>
      <c r="O1420" s="1">
        <f t="shared" si="1077"/>
        <v>5.3888872549343034E-2</v>
      </c>
      <c r="P1420" s="1">
        <f t="shared" si="1078"/>
        <v>1.0974710103164633</v>
      </c>
      <c r="Q1420" s="1">
        <f t="shared" si="1079"/>
        <v>1.0973028119980082</v>
      </c>
      <c r="R1420" s="1">
        <f t="shared" si="1080"/>
        <v>1.0972968131544101</v>
      </c>
      <c r="S1420" s="1">
        <f t="shared" si="1081"/>
        <v>1.0972965990276027</v>
      </c>
      <c r="T1420" s="1">
        <f t="shared" si="1082"/>
        <v>0.97779982418251921</v>
      </c>
      <c r="U1420" s="1">
        <f t="shared" si="1083"/>
        <v>2.0126607999110306</v>
      </c>
      <c r="V1420" s="2">
        <f t="shared" si="1112"/>
        <v>27.332902791046696</v>
      </c>
      <c r="W1420" s="1">
        <f>VLOOKUP(V1420,Graph!$D$3:$M$50,col)</f>
        <v>6.1999999999999998E-3</v>
      </c>
      <c r="X1420" s="1">
        <f>VLOOKUP(V1420,Graph!$D$3:$M$50,col+1)</f>
        <v>5.0000000000000001E-3</v>
      </c>
      <c r="Y1420" s="1">
        <f t="shared" si="1084"/>
        <v>5.4000000000000003E-3</v>
      </c>
      <c r="Z1420" s="1">
        <f t="shared" si="1113"/>
        <v>0.64011666666666656</v>
      </c>
      <c r="AA1420" s="2">
        <f t="shared" si="1085"/>
        <v>1.4135999999999544</v>
      </c>
      <c r="AB1420" s="1">
        <f t="shared" si="1086"/>
        <v>5.3888872549343034E-2</v>
      </c>
      <c r="AC1420" s="1">
        <f t="shared" si="1087"/>
        <v>1.0972965913841901</v>
      </c>
      <c r="AD1420" s="1">
        <f t="shared" si="1088"/>
        <v>1.0972965911113528</v>
      </c>
      <c r="AE1420" s="1">
        <f t="shared" si="1089"/>
        <v>1.0972965911016135</v>
      </c>
      <c r="AF1420" s="1">
        <f t="shared" si="1090"/>
        <v>1.097296591101266</v>
      </c>
      <c r="AG1420" s="1">
        <f t="shared" si="1091"/>
        <v>0.97779982418251921</v>
      </c>
      <c r="AH1420" s="1">
        <f t="shared" si="1092"/>
        <v>2.0126607853725487</v>
      </c>
      <c r="AI1420" s="2">
        <f t="shared" si="1114"/>
        <v>27.332902725233502</v>
      </c>
      <c r="AJ1420" s="1">
        <f>VLOOKUP(AI1420,Graph!$D$3:$M$50,col)</f>
        <v>6.1999999999999998E-3</v>
      </c>
      <c r="AK1420" s="1">
        <f>VLOOKUP(AI1420,Graph!$D$3:$M$50,col+1)</f>
        <v>5.0000000000000001E-3</v>
      </c>
      <c r="AL1420" s="1">
        <f t="shared" si="1093"/>
        <v>5.4000000000000003E-3</v>
      </c>
      <c r="AM1420" s="1">
        <f t="shared" si="1115"/>
        <v>0.64011666666666656</v>
      </c>
      <c r="AN1420" s="2">
        <f t="shared" si="1094"/>
        <v>1.4135999999999544</v>
      </c>
      <c r="AO1420" s="1">
        <f t="shared" si="1095"/>
        <v>5.3888872549343034E-2</v>
      </c>
      <c r="AP1420" s="1">
        <f t="shared" si="1096"/>
        <v>1.0972965911012533</v>
      </c>
      <c r="AQ1420" s="1">
        <f t="shared" si="1097"/>
        <v>1.0972965911012531</v>
      </c>
      <c r="AR1420" s="1">
        <f t="shared" si="1098"/>
        <v>1.0972965911012529</v>
      </c>
      <c r="AS1420" s="1">
        <f t="shared" si="1099"/>
        <v>1.0972965911012531</v>
      </c>
      <c r="AT1420" s="1">
        <f t="shared" si="1100"/>
        <v>0.97779982418251921</v>
      </c>
      <c r="AU1420" s="1">
        <f t="shared" si="1101"/>
        <v>2.0126607853725251</v>
      </c>
      <c r="AV1420" s="2">
        <f t="shared" si="1102"/>
        <v>1419</v>
      </c>
      <c r="AW1420" s="1">
        <f t="shared" si="1103"/>
        <v>2012.6607853725252</v>
      </c>
      <c r="AX1420" s="1">
        <f t="shared" si="1104"/>
        <v>0.97779982418251921</v>
      </c>
      <c r="AY1420" s="1">
        <f t="shared" si="1105"/>
        <v>1.0972965911012531</v>
      </c>
      <c r="AZ1420" s="1">
        <f t="shared" si="1106"/>
        <v>5.4000000000000003E-3</v>
      </c>
      <c r="BA1420" s="1">
        <f t="shared" si="1107"/>
        <v>27.332902725233502</v>
      </c>
    </row>
    <row r="1421" spans="1:53">
      <c r="A1421" s="2">
        <f t="shared" si="1072"/>
        <v>1.4199999999999544</v>
      </c>
      <c r="B1421" s="1">
        <f t="shared" si="1109"/>
        <v>1.5013623333332862</v>
      </c>
      <c r="C1421" s="1">
        <f t="shared" si="1073"/>
        <v>5.6150375842834443E-2</v>
      </c>
      <c r="D1421" s="1">
        <f t="shared" si="1110"/>
        <v>1.1022159368007505</v>
      </c>
      <c r="E1421" s="1">
        <f t="shared" ref="E1421:G1440" si="1116">SQRT(D1421-($C1421*D1421-POWER(D1421,1/3)+1)/($C1421-POWER(D1421,-2/3)/3))</f>
        <v>1.1023004067354347</v>
      </c>
      <c r="F1421" s="1">
        <f t="shared" si="1116"/>
        <v>1.1023035938882892</v>
      </c>
      <c r="G1421" s="1">
        <f t="shared" si="1116"/>
        <v>1.1023037140963259</v>
      </c>
      <c r="H1421" s="1">
        <f t="shared" si="1074"/>
        <v>2.0699354107904839</v>
      </c>
      <c r="I1421" s="1">
        <f t="shared" si="1111"/>
        <v>27.589753830846586</v>
      </c>
      <c r="J1421" s="1">
        <f>VLOOKUP($I1421,Graph!$D$3:$M$50,col)</f>
        <v>6.1999999999999998E-3</v>
      </c>
      <c r="K1421" s="1">
        <f>VLOOKUP($I1421,Graph!$D$3:$M$50,col+1)</f>
        <v>5.0000000000000001E-3</v>
      </c>
      <c r="L1421" s="1">
        <f t="shared" si="1075"/>
        <v>5.4000000000000003E-3</v>
      </c>
      <c r="M1421" s="1">
        <f t="shared" si="1070"/>
        <v>0.64011666666666656</v>
      </c>
      <c r="N1421" s="1">
        <f t="shared" si="1076"/>
        <v>1.4145999999999543</v>
      </c>
      <c r="O1421" s="1">
        <f t="shared" si="1077"/>
        <v>5.3890321290432815E-2</v>
      </c>
      <c r="P1421" s="1">
        <f t="shared" si="1078"/>
        <v>1.0974741776156798</v>
      </c>
      <c r="Q1421" s="1">
        <f t="shared" si="1079"/>
        <v>1.0973059890475818</v>
      </c>
      <c r="R1421" s="1">
        <f t="shared" si="1080"/>
        <v>1.0972999903368523</v>
      </c>
      <c r="S1421" s="1">
        <f t="shared" si="1081"/>
        <v>1.0972997762071335</v>
      </c>
      <c r="T1421" s="1">
        <f t="shared" si="1082"/>
        <v>0.97780376984911344</v>
      </c>
      <c r="U1421" s="1">
        <f t="shared" si="1083"/>
        <v>2.0148026870552957</v>
      </c>
      <c r="V1421" s="2">
        <f t="shared" si="1112"/>
        <v>27.342595306503334</v>
      </c>
      <c r="W1421" s="1">
        <f>VLOOKUP(V1421,Graph!$D$3:$M$50,col)</f>
        <v>6.1999999999999998E-3</v>
      </c>
      <c r="X1421" s="1">
        <f>VLOOKUP(V1421,Graph!$D$3:$M$50,col+1)</f>
        <v>5.0000000000000001E-3</v>
      </c>
      <c r="Y1421" s="1">
        <f t="shared" si="1084"/>
        <v>5.4000000000000003E-3</v>
      </c>
      <c r="Z1421" s="1">
        <f t="shared" si="1113"/>
        <v>0.64011666666666656</v>
      </c>
      <c r="AA1421" s="2">
        <f t="shared" si="1085"/>
        <v>1.4145999999999543</v>
      </c>
      <c r="AB1421" s="1">
        <f t="shared" si="1086"/>
        <v>5.3890321290432815E-2</v>
      </c>
      <c r="AC1421" s="1">
        <f t="shared" si="1087"/>
        <v>1.0972997685633437</v>
      </c>
      <c r="AD1421" s="1">
        <f t="shared" si="1088"/>
        <v>1.097299768290483</v>
      </c>
      <c r="AE1421" s="1">
        <f t="shared" si="1089"/>
        <v>1.0972997682807426</v>
      </c>
      <c r="AF1421" s="1">
        <f t="shared" si="1090"/>
        <v>1.0972997682803949</v>
      </c>
      <c r="AG1421" s="1">
        <f t="shared" si="1091"/>
        <v>0.97780376984911344</v>
      </c>
      <c r="AH1421" s="1">
        <f t="shared" si="1092"/>
        <v>2.0148026725006454</v>
      </c>
      <c r="AI1421" s="2">
        <f t="shared" si="1114"/>
        <v>27.342595240663648</v>
      </c>
      <c r="AJ1421" s="1">
        <f>VLOOKUP(AI1421,Graph!$D$3:$M$50,col)</f>
        <v>6.1999999999999998E-3</v>
      </c>
      <c r="AK1421" s="1">
        <f>VLOOKUP(AI1421,Graph!$D$3:$M$50,col+1)</f>
        <v>5.0000000000000001E-3</v>
      </c>
      <c r="AL1421" s="1">
        <f t="shared" si="1093"/>
        <v>5.4000000000000003E-3</v>
      </c>
      <c r="AM1421" s="1">
        <f t="shared" si="1115"/>
        <v>0.64011666666666656</v>
      </c>
      <c r="AN1421" s="2">
        <f t="shared" si="1094"/>
        <v>1.4145999999999543</v>
      </c>
      <c r="AO1421" s="1">
        <f t="shared" si="1095"/>
        <v>5.3890321290432815E-2</v>
      </c>
      <c r="AP1421" s="1">
        <f t="shared" si="1096"/>
        <v>1.0972997682803829</v>
      </c>
      <c r="AQ1421" s="1">
        <f t="shared" si="1097"/>
        <v>1.0972997682803824</v>
      </c>
      <c r="AR1421" s="1">
        <f t="shared" si="1098"/>
        <v>1.0972997682803822</v>
      </c>
      <c r="AS1421" s="1">
        <f t="shared" si="1099"/>
        <v>1.0972997682803824</v>
      </c>
      <c r="AT1421" s="1">
        <f t="shared" si="1100"/>
        <v>0.97780376984911344</v>
      </c>
      <c r="AU1421" s="1">
        <f t="shared" si="1101"/>
        <v>2.0148026725006223</v>
      </c>
      <c r="AV1421" s="2">
        <f t="shared" si="1102"/>
        <v>1420</v>
      </c>
      <c r="AW1421" s="1">
        <f t="shared" si="1103"/>
        <v>2014.8026725006223</v>
      </c>
      <c r="AX1421" s="1">
        <f t="shared" si="1104"/>
        <v>0.97780376984911344</v>
      </c>
      <c r="AY1421" s="1">
        <f t="shared" si="1105"/>
        <v>1.0972997682803824</v>
      </c>
      <c r="AZ1421" s="1">
        <f t="shared" si="1106"/>
        <v>5.4000000000000003E-3</v>
      </c>
      <c r="BA1421" s="1">
        <f t="shared" si="1107"/>
        <v>27.342595240663648</v>
      </c>
    </row>
    <row r="1422" spans="1:53">
      <c r="A1422" s="2">
        <f t="shared" si="1072"/>
        <v>1.4209999999999543</v>
      </c>
      <c r="B1422" s="1">
        <f t="shared" si="1109"/>
        <v>1.5024034999999527</v>
      </c>
      <c r="C1422" s="1">
        <f t="shared" si="1073"/>
        <v>5.6151581580977855E-2</v>
      </c>
      <c r="D1422" s="1">
        <f t="shared" si="1110"/>
        <v>1.1022185257886352</v>
      </c>
      <c r="E1422" s="1">
        <f t="shared" si="1116"/>
        <v>1.1023030978861155</v>
      </c>
      <c r="F1422" s="1">
        <f t="shared" si="1116"/>
        <v>1.1023062889876543</v>
      </c>
      <c r="G1422" s="1">
        <f t="shared" si="1116"/>
        <v>1.1023064093481099</v>
      </c>
      <c r="H1422" s="1">
        <f t="shared" si="1074"/>
        <v>2.0721274137550512</v>
      </c>
      <c r="I1422" s="1">
        <f t="shared" si="1111"/>
        <v>27.599489317708795</v>
      </c>
      <c r="J1422" s="1">
        <f>VLOOKUP($I1422,Graph!$D$3:$M$50,col)</f>
        <v>6.1999999999999998E-3</v>
      </c>
      <c r="K1422" s="1">
        <f>VLOOKUP($I1422,Graph!$D$3:$M$50,col+1)</f>
        <v>5.0000000000000001E-3</v>
      </c>
      <c r="L1422" s="1">
        <f t="shared" si="1075"/>
        <v>5.4000000000000003E-3</v>
      </c>
      <c r="M1422" s="1">
        <f t="shared" si="1070"/>
        <v>0.64011666666666656</v>
      </c>
      <c r="N1422" s="1">
        <f t="shared" si="1076"/>
        <v>1.4155999999999542</v>
      </c>
      <c r="O1422" s="1">
        <f t="shared" si="1077"/>
        <v>5.389176804299859E-2</v>
      </c>
      <c r="P1422" s="1">
        <f t="shared" si="1078"/>
        <v>1.0974773406041811</v>
      </c>
      <c r="Q1422" s="1">
        <f t="shared" si="1079"/>
        <v>1.0973091617747652</v>
      </c>
      <c r="R1422" s="1">
        <f t="shared" si="1080"/>
        <v>1.0973031631968035</v>
      </c>
      <c r="S1422" s="1">
        <f t="shared" si="1081"/>
        <v>1.0973029490641801</v>
      </c>
      <c r="T1422" s="1">
        <f t="shared" si="1082"/>
        <v>0.97780770996763766</v>
      </c>
      <c r="U1422" s="1">
        <f t="shared" si="1083"/>
        <v>2.0169453337646233</v>
      </c>
      <c r="V1422" s="2">
        <f t="shared" si="1112"/>
        <v>27.35228438869116</v>
      </c>
      <c r="W1422" s="1">
        <f>VLOOKUP(V1422,Graph!$D$3:$M$50,col)</f>
        <v>6.1999999999999998E-3</v>
      </c>
      <c r="X1422" s="1">
        <f>VLOOKUP(V1422,Graph!$D$3:$M$50,col+1)</f>
        <v>5.0000000000000001E-3</v>
      </c>
      <c r="Y1422" s="1">
        <f t="shared" si="1084"/>
        <v>5.4000000000000003E-3</v>
      </c>
      <c r="Z1422" s="1">
        <f t="shared" si="1113"/>
        <v>0.64011666666666656</v>
      </c>
      <c r="AA1422" s="2">
        <f t="shared" si="1085"/>
        <v>1.4155999999999542</v>
      </c>
      <c r="AB1422" s="1">
        <f t="shared" si="1086"/>
        <v>5.389176804299859E-2</v>
      </c>
      <c r="AC1422" s="1">
        <f t="shared" si="1087"/>
        <v>1.0973029414200139</v>
      </c>
      <c r="AD1422" s="1">
        <f t="shared" si="1088"/>
        <v>1.0973029411471305</v>
      </c>
      <c r="AE1422" s="1">
        <f t="shared" si="1089"/>
        <v>1.0973029411373889</v>
      </c>
      <c r="AF1422" s="1">
        <f t="shared" si="1090"/>
        <v>1.097302941137041</v>
      </c>
      <c r="AG1422" s="1">
        <f t="shared" si="1091"/>
        <v>0.97780770996763766</v>
      </c>
      <c r="AH1422" s="1">
        <f t="shared" si="1092"/>
        <v>2.0169453191938009</v>
      </c>
      <c r="AI1422" s="2">
        <f t="shared" si="1114"/>
        <v>27.352284322825014</v>
      </c>
      <c r="AJ1422" s="1">
        <f>VLOOKUP(AI1422,Graph!$D$3:$M$50,col)</f>
        <v>6.1999999999999998E-3</v>
      </c>
      <c r="AK1422" s="1">
        <f>VLOOKUP(AI1422,Graph!$D$3:$M$50,col+1)</f>
        <v>5.0000000000000001E-3</v>
      </c>
      <c r="AL1422" s="1">
        <f t="shared" si="1093"/>
        <v>5.4000000000000003E-3</v>
      </c>
      <c r="AM1422" s="1">
        <f t="shared" si="1115"/>
        <v>0.64011666666666656</v>
      </c>
      <c r="AN1422" s="2">
        <f t="shared" si="1094"/>
        <v>1.4155999999999542</v>
      </c>
      <c r="AO1422" s="1">
        <f t="shared" si="1095"/>
        <v>5.389176804299859E-2</v>
      </c>
      <c r="AP1422" s="1">
        <f t="shared" si="1096"/>
        <v>1.0973029411370288</v>
      </c>
      <c r="AQ1422" s="1">
        <f t="shared" si="1097"/>
        <v>1.0973029411370281</v>
      </c>
      <c r="AR1422" s="1">
        <f t="shared" si="1098"/>
        <v>1.0973029411370281</v>
      </c>
      <c r="AS1422" s="1">
        <f t="shared" si="1099"/>
        <v>1.0973029411370281</v>
      </c>
      <c r="AT1422" s="1">
        <f t="shared" si="1100"/>
        <v>0.97780770996763766</v>
      </c>
      <c r="AU1422" s="1">
        <f t="shared" si="1101"/>
        <v>2.0169453191937774</v>
      </c>
      <c r="AV1422" s="2">
        <f t="shared" si="1102"/>
        <v>1421</v>
      </c>
      <c r="AW1422" s="1">
        <f t="shared" si="1103"/>
        <v>2016.9453191937773</v>
      </c>
      <c r="AX1422" s="1">
        <f t="shared" si="1104"/>
        <v>0.97780770996763766</v>
      </c>
      <c r="AY1422" s="1">
        <f t="shared" si="1105"/>
        <v>1.0973029411370281</v>
      </c>
      <c r="AZ1422" s="1">
        <f t="shared" si="1106"/>
        <v>5.4000000000000003E-3</v>
      </c>
      <c r="BA1422" s="1">
        <f t="shared" si="1107"/>
        <v>27.352284322825014</v>
      </c>
    </row>
    <row r="1423" spans="1:53">
      <c r="A1423" s="2">
        <f t="shared" si="1072"/>
        <v>1.4219999999999542</v>
      </c>
      <c r="B1423" s="1">
        <f t="shared" si="1109"/>
        <v>1.5034446666666192</v>
      </c>
      <c r="C1423" s="1">
        <f t="shared" si="1073"/>
        <v>5.6152785662042438E-2</v>
      </c>
      <c r="D1423" s="1">
        <f t="shared" si="1110"/>
        <v>1.1022211112366096</v>
      </c>
      <c r="E1423" s="1">
        <f t="shared" si="1116"/>
        <v>1.1023057853653142</v>
      </c>
      <c r="F1423" s="1">
        <f t="shared" si="1116"/>
        <v>1.1023089804106725</v>
      </c>
      <c r="G1423" s="1">
        <f t="shared" si="1116"/>
        <v>1.1023091009233672</v>
      </c>
      <c r="H1423" s="1">
        <f t="shared" si="1074"/>
        <v>2.0743201901410706</v>
      </c>
      <c r="I1423" s="1">
        <f t="shared" si="1111"/>
        <v>27.609221372606584</v>
      </c>
      <c r="J1423" s="1">
        <f>VLOOKUP($I1423,Graph!$D$3:$M$50,col)</f>
        <v>6.1999999999999998E-3</v>
      </c>
      <c r="K1423" s="1">
        <f>VLOOKUP($I1423,Graph!$D$3:$M$50,col+1)</f>
        <v>5.0000000000000001E-3</v>
      </c>
      <c r="L1423" s="1">
        <f t="shared" si="1075"/>
        <v>5.4000000000000003E-3</v>
      </c>
      <c r="M1423" s="1">
        <f t="shared" si="1070"/>
        <v>0.64011666666666656</v>
      </c>
      <c r="N1423" s="1">
        <f t="shared" si="1076"/>
        <v>1.4165999999999541</v>
      </c>
      <c r="O1423" s="1">
        <f t="shared" si="1077"/>
        <v>5.3893212811131297E-2</v>
      </c>
      <c r="P1423" s="1">
        <f t="shared" si="1078"/>
        <v>1.0974804992907607</v>
      </c>
      <c r="Q1423" s="1">
        <f t="shared" si="1079"/>
        <v>1.0973123301883723</v>
      </c>
      <c r="R1423" s="1">
        <f t="shared" si="1080"/>
        <v>1.0973063317430776</v>
      </c>
      <c r="S1423" s="1">
        <f t="shared" si="1081"/>
        <v>1.0973061176075571</v>
      </c>
      <c r="T1423" s="1">
        <f t="shared" si="1082"/>
        <v>0.97781164454978542</v>
      </c>
      <c r="U1423" s="1">
        <f t="shared" si="1083"/>
        <v>2.0190887397697632</v>
      </c>
      <c r="V1423" s="2">
        <f t="shared" si="1112"/>
        <v>27.361970041254658</v>
      </c>
      <c r="W1423" s="1">
        <f>VLOOKUP(V1423,Graph!$D$3:$M$50,col)</f>
        <v>6.1999999999999998E-3</v>
      </c>
      <c r="X1423" s="1">
        <f>VLOOKUP(V1423,Graph!$D$3:$M$50,col+1)</f>
        <v>5.0000000000000001E-3</v>
      </c>
      <c r="Y1423" s="1">
        <f t="shared" si="1084"/>
        <v>5.4000000000000003E-3</v>
      </c>
      <c r="Z1423" s="1">
        <f t="shared" si="1113"/>
        <v>0.64011666666666656</v>
      </c>
      <c r="AA1423" s="2">
        <f t="shared" si="1085"/>
        <v>1.4165999999999541</v>
      </c>
      <c r="AB1423" s="1">
        <f t="shared" si="1086"/>
        <v>5.3893212811131297E-2</v>
      </c>
      <c r="AC1423" s="1">
        <f t="shared" si="1087"/>
        <v>1.0973061099630155</v>
      </c>
      <c r="AD1423" s="1">
        <f t="shared" si="1088"/>
        <v>1.0973061096901087</v>
      </c>
      <c r="AE1423" s="1">
        <f t="shared" si="1089"/>
        <v>1.0973061096803656</v>
      </c>
      <c r="AF1423" s="1">
        <f t="shared" si="1090"/>
        <v>1.0973061096800181</v>
      </c>
      <c r="AG1423" s="1">
        <f t="shared" si="1091"/>
        <v>0.97781164454978542</v>
      </c>
      <c r="AH1423" s="1">
        <f t="shared" si="1092"/>
        <v>2.0190887251827627</v>
      </c>
      <c r="AI1423" s="2">
        <f t="shared" si="1114"/>
        <v>27.361969975362051</v>
      </c>
      <c r="AJ1423" s="1">
        <f>VLOOKUP(AI1423,Graph!$D$3:$M$50,col)</f>
        <v>6.1999999999999998E-3</v>
      </c>
      <c r="AK1423" s="1">
        <f>VLOOKUP(AI1423,Graph!$D$3:$M$50,col+1)</f>
        <v>5.0000000000000001E-3</v>
      </c>
      <c r="AL1423" s="1">
        <f t="shared" si="1093"/>
        <v>5.4000000000000003E-3</v>
      </c>
      <c r="AM1423" s="1">
        <f t="shared" si="1115"/>
        <v>0.64011666666666656</v>
      </c>
      <c r="AN1423" s="2">
        <f t="shared" si="1094"/>
        <v>1.4165999999999541</v>
      </c>
      <c r="AO1423" s="1">
        <f t="shared" si="1095"/>
        <v>5.3893212811131297E-2</v>
      </c>
      <c r="AP1423" s="1">
        <f t="shared" si="1096"/>
        <v>1.0973061096800054</v>
      </c>
      <c r="AQ1423" s="1">
        <f t="shared" si="1097"/>
        <v>1.097306109680005</v>
      </c>
      <c r="AR1423" s="1">
        <f t="shared" si="1098"/>
        <v>1.0973061096800052</v>
      </c>
      <c r="AS1423" s="1">
        <f t="shared" si="1099"/>
        <v>1.097306109680005</v>
      </c>
      <c r="AT1423" s="1">
        <f t="shared" si="1100"/>
        <v>0.97781164454978542</v>
      </c>
      <c r="AU1423" s="1">
        <f t="shared" si="1101"/>
        <v>2.0190887251827387</v>
      </c>
      <c r="AV1423" s="2">
        <f t="shared" si="1102"/>
        <v>1422</v>
      </c>
      <c r="AW1423" s="1">
        <f t="shared" si="1103"/>
        <v>2019.0887251827387</v>
      </c>
      <c r="AX1423" s="1">
        <f t="shared" si="1104"/>
        <v>0.97781164454978542</v>
      </c>
      <c r="AY1423" s="1">
        <f t="shared" si="1105"/>
        <v>1.097306109680005</v>
      </c>
      <c r="AZ1423" s="1">
        <f t="shared" si="1106"/>
        <v>5.4000000000000003E-3</v>
      </c>
      <c r="BA1423" s="1">
        <f t="shared" si="1107"/>
        <v>27.361969975362051</v>
      </c>
    </row>
    <row r="1424" spans="1:53">
      <c r="A1424" s="2">
        <f t="shared" si="1072"/>
        <v>1.4229999999999541</v>
      </c>
      <c r="B1424" s="1">
        <f t="shared" si="1109"/>
        <v>1.5044858333332858</v>
      </c>
      <c r="C1424" s="1">
        <f t="shared" si="1073"/>
        <v>5.615398808944172E-2</v>
      </c>
      <c r="D1424" s="1">
        <f t="shared" si="1110"/>
        <v>1.1022236931519287</v>
      </c>
      <c r="E1424" s="1">
        <f t="shared" si="1116"/>
        <v>1.1023084691805394</v>
      </c>
      <c r="F1424" s="1">
        <f t="shared" si="1116"/>
        <v>1.1023116681648606</v>
      </c>
      <c r="G1424" s="1">
        <f t="shared" si="1116"/>
        <v>1.1023117888296146</v>
      </c>
      <c r="H1424" s="1">
        <f t="shared" si="1074"/>
        <v>2.0765137396757809</v>
      </c>
      <c r="I1424" s="1">
        <f t="shared" si="1111"/>
        <v>27.618949999165988</v>
      </c>
      <c r="J1424" s="1">
        <f>VLOOKUP($I1424,Graph!$D$3:$M$50,col)</f>
        <v>6.1999999999999998E-3</v>
      </c>
      <c r="K1424" s="1">
        <f>VLOOKUP($I1424,Graph!$D$3:$M$50,col+1)</f>
        <v>5.0000000000000001E-3</v>
      </c>
      <c r="L1424" s="1">
        <f t="shared" si="1075"/>
        <v>5.4000000000000003E-3</v>
      </c>
      <c r="M1424" s="1">
        <f t="shared" si="1070"/>
        <v>0.64011666666666656</v>
      </c>
      <c r="N1424" s="1">
        <f t="shared" si="1076"/>
        <v>1.417599999999954</v>
      </c>
      <c r="O1424" s="1">
        <f t="shared" si="1077"/>
        <v>5.3894655598910664E-2</v>
      </c>
      <c r="P1424" s="1">
        <f t="shared" si="1078"/>
        <v>1.0974836536841883</v>
      </c>
      <c r="Q1424" s="1">
        <f t="shared" si="1079"/>
        <v>1.0973154942971934</v>
      </c>
      <c r="R1424" s="1">
        <f t="shared" si="1080"/>
        <v>1.0973094959844654</v>
      </c>
      <c r="S1424" s="1">
        <f t="shared" si="1081"/>
        <v>1.0973092818460553</v>
      </c>
      <c r="T1424" s="1">
        <f t="shared" si="1082"/>
        <v>0.97781557360721738</v>
      </c>
      <c r="U1424" s="1">
        <f t="shared" si="1083"/>
        <v>2.021232904801749</v>
      </c>
      <c r="V1424" s="2">
        <f t="shared" si="1112"/>
        <v>27.371652267831834</v>
      </c>
      <c r="W1424" s="1">
        <f>VLOOKUP(V1424,Graph!$D$3:$M$50,col)</f>
        <v>6.1999999999999998E-3</v>
      </c>
      <c r="X1424" s="1">
        <f>VLOOKUP(V1424,Graph!$D$3:$M$50,col+1)</f>
        <v>5.0000000000000001E-3</v>
      </c>
      <c r="Y1424" s="1">
        <f t="shared" si="1084"/>
        <v>5.4000000000000003E-3</v>
      </c>
      <c r="Z1424" s="1">
        <f t="shared" si="1113"/>
        <v>0.64011666666666656</v>
      </c>
      <c r="AA1424" s="2">
        <f t="shared" si="1085"/>
        <v>1.417599999999954</v>
      </c>
      <c r="AB1424" s="1">
        <f t="shared" si="1086"/>
        <v>5.3894655598910664E-2</v>
      </c>
      <c r="AC1424" s="1">
        <f t="shared" si="1087"/>
        <v>1.0973092742011379</v>
      </c>
      <c r="AD1424" s="1">
        <f t="shared" si="1088"/>
        <v>1.0973092739282078</v>
      </c>
      <c r="AE1424" s="1">
        <f t="shared" si="1089"/>
        <v>1.097309273918464</v>
      </c>
      <c r="AF1424" s="1">
        <f t="shared" si="1090"/>
        <v>1.0973092739181161</v>
      </c>
      <c r="AG1424" s="1">
        <f t="shared" si="1091"/>
        <v>0.97781557360721738</v>
      </c>
      <c r="AH1424" s="1">
        <f t="shared" si="1092"/>
        <v>2.0212328901985632</v>
      </c>
      <c r="AI1424" s="2">
        <f t="shared" si="1114"/>
        <v>27.371652201912767</v>
      </c>
      <c r="AJ1424" s="1">
        <f>VLOOKUP(AI1424,Graph!$D$3:$M$50,col)</f>
        <v>6.1999999999999998E-3</v>
      </c>
      <c r="AK1424" s="1">
        <f>VLOOKUP(AI1424,Graph!$D$3:$M$50,col+1)</f>
        <v>5.0000000000000001E-3</v>
      </c>
      <c r="AL1424" s="1">
        <f t="shared" si="1093"/>
        <v>5.4000000000000003E-3</v>
      </c>
      <c r="AM1424" s="1">
        <f t="shared" si="1115"/>
        <v>0.64011666666666656</v>
      </c>
      <c r="AN1424" s="2">
        <f t="shared" si="1094"/>
        <v>1.417599999999954</v>
      </c>
      <c r="AO1424" s="1">
        <f t="shared" si="1095"/>
        <v>5.3894655598910664E-2</v>
      </c>
      <c r="AP1424" s="1">
        <f t="shared" si="1096"/>
        <v>1.0973092739181036</v>
      </c>
      <c r="AQ1424" s="1">
        <f t="shared" si="1097"/>
        <v>1.0973092739181034</v>
      </c>
      <c r="AR1424" s="1">
        <f t="shared" si="1098"/>
        <v>1.0973092739181032</v>
      </c>
      <c r="AS1424" s="1">
        <f t="shared" si="1099"/>
        <v>1.0973092739181032</v>
      </c>
      <c r="AT1424" s="1">
        <f t="shared" si="1100"/>
        <v>0.97781557360721738</v>
      </c>
      <c r="AU1424" s="1">
        <f t="shared" si="1101"/>
        <v>2.0212328901985397</v>
      </c>
      <c r="AV1424" s="2">
        <f t="shared" si="1102"/>
        <v>1423</v>
      </c>
      <c r="AW1424" s="1">
        <f t="shared" si="1103"/>
        <v>2021.2328901985397</v>
      </c>
      <c r="AX1424" s="1">
        <f t="shared" si="1104"/>
        <v>0.97781557360721738</v>
      </c>
      <c r="AY1424" s="1">
        <f t="shared" si="1105"/>
        <v>1.0973092739181032</v>
      </c>
      <c r="AZ1424" s="1">
        <f t="shared" si="1106"/>
        <v>5.4000000000000003E-3</v>
      </c>
      <c r="BA1424" s="1">
        <f t="shared" si="1107"/>
        <v>27.371652201912767</v>
      </c>
    </row>
    <row r="1425" spans="1:53">
      <c r="A1425" s="2">
        <f t="shared" si="1072"/>
        <v>1.423999999999954</v>
      </c>
      <c r="B1425" s="1">
        <f t="shared" si="1109"/>
        <v>1.5055269999999523</v>
      </c>
      <c r="C1425" s="1">
        <f t="shared" si="1073"/>
        <v>5.6155188866579817E-2</v>
      </c>
      <c r="D1425" s="1">
        <f t="shared" si="1110"/>
        <v>1.102226271541827</v>
      </c>
      <c r="E1425" s="1">
        <f t="shared" si="1116"/>
        <v>1.1023111493392779</v>
      </c>
      <c r="F1425" s="1">
        <f t="shared" si="1116"/>
        <v>1.1023143522577139</v>
      </c>
      <c r="G1425" s="1">
        <f t="shared" si="1116"/>
        <v>1.1023144730743486</v>
      </c>
      <c r="H1425" s="1">
        <f t="shared" si="1074"/>
        <v>2.0787080620867098</v>
      </c>
      <c r="I1425" s="1">
        <f t="shared" si="1111"/>
        <v>27.628675201006654</v>
      </c>
      <c r="J1425" s="1">
        <f>VLOOKUP($I1425,Graph!$D$3:$M$50,col)</f>
        <v>6.1999999999999998E-3</v>
      </c>
      <c r="K1425" s="1">
        <f>VLOOKUP($I1425,Graph!$D$3:$M$50,col+1)</f>
        <v>5.0000000000000001E-3</v>
      </c>
      <c r="L1425" s="1">
        <f t="shared" si="1075"/>
        <v>5.4000000000000003E-3</v>
      </c>
      <c r="M1425" s="1">
        <f t="shared" si="1070"/>
        <v>0.64011666666666656</v>
      </c>
      <c r="N1425" s="1">
        <f t="shared" si="1076"/>
        <v>1.4185999999999539</v>
      </c>
      <c r="O1425" s="1">
        <f t="shared" si="1077"/>
        <v>5.3896096410405228E-2</v>
      </c>
      <c r="P1425" s="1">
        <f t="shared" si="1078"/>
        <v>1.0974868037932106</v>
      </c>
      <c r="Q1425" s="1">
        <f t="shared" si="1079"/>
        <v>1.0973186541099951</v>
      </c>
      <c r="R1425" s="1">
        <f t="shared" si="1080"/>
        <v>1.0973126559297335</v>
      </c>
      <c r="S1425" s="1">
        <f t="shared" si="1081"/>
        <v>1.0973124417884399</v>
      </c>
      <c r="T1425" s="1">
        <f t="shared" si="1082"/>
        <v>0.97781949715156202</v>
      </c>
      <c r="U1425" s="1">
        <f t="shared" si="1083"/>
        <v>2.0233778285919009</v>
      </c>
      <c r="V1425" s="2">
        <f t="shared" si="1112"/>
        <v>27.381331072054294</v>
      </c>
      <c r="W1425" s="1">
        <f>VLOOKUP(V1425,Graph!$D$3:$M$50,col)</f>
        <v>6.1999999999999998E-3</v>
      </c>
      <c r="X1425" s="1">
        <f>VLOOKUP(V1425,Graph!$D$3:$M$50,col+1)</f>
        <v>5.0000000000000001E-3</v>
      </c>
      <c r="Y1425" s="1">
        <f t="shared" si="1084"/>
        <v>5.4000000000000003E-3</v>
      </c>
      <c r="Z1425" s="1">
        <f t="shared" si="1113"/>
        <v>0.64011666666666656</v>
      </c>
      <c r="AA1425" s="2">
        <f t="shared" si="1085"/>
        <v>1.4185999999999539</v>
      </c>
      <c r="AB1425" s="1">
        <f t="shared" si="1086"/>
        <v>5.3896096410405228E-2</v>
      </c>
      <c r="AC1425" s="1">
        <f t="shared" si="1087"/>
        <v>1.0973124341431479</v>
      </c>
      <c r="AD1425" s="1">
        <f t="shared" si="1088"/>
        <v>1.0973124338701949</v>
      </c>
      <c r="AE1425" s="1">
        <f t="shared" si="1089"/>
        <v>1.0973124338604501</v>
      </c>
      <c r="AF1425" s="1">
        <f t="shared" si="1090"/>
        <v>1.0973124338601021</v>
      </c>
      <c r="AG1425" s="1">
        <f t="shared" si="1091"/>
        <v>0.97781949715156202</v>
      </c>
      <c r="AH1425" s="1">
        <f t="shared" si="1092"/>
        <v>2.0233778139725249</v>
      </c>
      <c r="AI1425" s="2">
        <f t="shared" si="1114"/>
        <v>27.381331006108798</v>
      </c>
      <c r="AJ1425" s="1">
        <f>VLOOKUP(AI1425,Graph!$D$3:$M$50,col)</f>
        <v>6.1999999999999998E-3</v>
      </c>
      <c r="AK1425" s="1">
        <f>VLOOKUP(AI1425,Graph!$D$3:$M$50,col+1)</f>
        <v>5.0000000000000001E-3</v>
      </c>
      <c r="AL1425" s="1">
        <f t="shared" si="1093"/>
        <v>5.4000000000000003E-3</v>
      </c>
      <c r="AM1425" s="1">
        <f t="shared" si="1115"/>
        <v>0.64011666666666656</v>
      </c>
      <c r="AN1425" s="2">
        <f t="shared" si="1094"/>
        <v>1.4185999999999539</v>
      </c>
      <c r="AO1425" s="1">
        <f t="shared" si="1095"/>
        <v>5.3896096410405228E-2</v>
      </c>
      <c r="AP1425" s="1">
        <f t="shared" si="1096"/>
        <v>1.0973124338600897</v>
      </c>
      <c r="AQ1425" s="1">
        <f t="shared" si="1097"/>
        <v>1.097312433860089</v>
      </c>
      <c r="AR1425" s="1">
        <f t="shared" si="1098"/>
        <v>1.097312433860089</v>
      </c>
      <c r="AS1425" s="1">
        <f t="shared" si="1099"/>
        <v>1.097312433860089</v>
      </c>
      <c r="AT1425" s="1">
        <f t="shared" si="1100"/>
        <v>0.97781949715156202</v>
      </c>
      <c r="AU1425" s="1">
        <f t="shared" si="1101"/>
        <v>2.0233778139725009</v>
      </c>
      <c r="AV1425" s="2">
        <f t="shared" si="1102"/>
        <v>1424</v>
      </c>
      <c r="AW1425" s="1">
        <f t="shared" si="1103"/>
        <v>2023.3778139725009</v>
      </c>
      <c r="AX1425" s="1">
        <f t="shared" si="1104"/>
        <v>0.97781949715156202</v>
      </c>
      <c r="AY1425" s="1">
        <f t="shared" si="1105"/>
        <v>1.097312433860089</v>
      </c>
      <c r="AZ1425" s="1">
        <f t="shared" si="1106"/>
        <v>5.4000000000000003E-3</v>
      </c>
      <c r="BA1425" s="1">
        <f t="shared" si="1107"/>
        <v>27.381331006108798</v>
      </c>
    </row>
    <row r="1426" spans="1:53">
      <c r="A1426" s="2">
        <f t="shared" si="1072"/>
        <v>1.4249999999999539</v>
      </c>
      <c r="B1426" s="1">
        <f t="shared" si="1109"/>
        <v>1.5065681666666189</v>
      </c>
      <c r="C1426" s="1">
        <f t="shared" si="1073"/>
        <v>5.615638799685152E-2</v>
      </c>
      <c r="D1426" s="1">
        <f t="shared" si="1110"/>
        <v>1.1022288464135197</v>
      </c>
      <c r="E1426" s="1">
        <f t="shared" si="1116"/>
        <v>1.1023138258489966</v>
      </c>
      <c r="F1426" s="1">
        <f t="shared" si="1116"/>
        <v>1.1023170326967093</v>
      </c>
      <c r="G1426" s="1">
        <f t="shared" si="1116"/>
        <v>1.1023171536650458</v>
      </c>
      <c r="H1426" s="1">
        <f t="shared" si="1074"/>
        <v>2.0809031571016741</v>
      </c>
      <c r="I1426" s="1">
        <f t="shared" si="1111"/>
        <v>27.638396981741892</v>
      </c>
      <c r="J1426" s="1">
        <f>VLOOKUP($I1426,Graph!$D$3:$M$50,col)</f>
        <v>6.1999999999999998E-3</v>
      </c>
      <c r="K1426" s="1">
        <f>VLOOKUP($I1426,Graph!$D$3:$M$50,col+1)</f>
        <v>5.0000000000000001E-3</v>
      </c>
      <c r="L1426" s="1">
        <f t="shared" si="1075"/>
        <v>5.4000000000000003E-3</v>
      </c>
      <c r="M1426" s="1">
        <f t="shared" si="1070"/>
        <v>0.64011666666666656</v>
      </c>
      <c r="N1426" s="1">
        <f t="shared" si="1076"/>
        <v>1.4195999999999538</v>
      </c>
      <c r="O1426" s="1">
        <f t="shared" si="1077"/>
        <v>5.3897535249672411E-2</v>
      </c>
      <c r="P1426" s="1">
        <f t="shared" si="1078"/>
        <v>1.0974899496265489</v>
      </c>
      <c r="Q1426" s="1">
        <f t="shared" si="1079"/>
        <v>1.0973218096355197</v>
      </c>
      <c r="R1426" s="1">
        <f t="shared" si="1080"/>
        <v>1.0973158115876243</v>
      </c>
      <c r="S1426" s="1">
        <f t="shared" si="1081"/>
        <v>1.0973155974434552</v>
      </c>
      <c r="T1426" s="1">
        <f t="shared" si="1082"/>
        <v>0.97782341519441429</v>
      </c>
      <c r="U1426" s="1">
        <f t="shared" si="1083"/>
        <v>2.0255235108718246</v>
      </c>
      <c r="V1426" s="2">
        <f t="shared" si="1112"/>
        <v>27.391006457547235</v>
      </c>
      <c r="W1426" s="1">
        <f>VLOOKUP(V1426,Graph!$D$3:$M$50,col)</f>
        <v>6.1999999999999998E-3</v>
      </c>
      <c r="X1426" s="1">
        <f>VLOOKUP(V1426,Graph!$D$3:$M$50,col+1)</f>
        <v>5.0000000000000001E-3</v>
      </c>
      <c r="Y1426" s="1">
        <f t="shared" si="1084"/>
        <v>5.4000000000000003E-3</v>
      </c>
      <c r="Z1426" s="1">
        <f t="shared" si="1113"/>
        <v>0.64011666666666656</v>
      </c>
      <c r="AA1426" s="2">
        <f t="shared" si="1085"/>
        <v>1.4195999999999538</v>
      </c>
      <c r="AB1426" s="1">
        <f t="shared" si="1086"/>
        <v>5.3897535249672411E-2</v>
      </c>
      <c r="AC1426" s="1">
        <f t="shared" si="1087"/>
        <v>1.0973155897977889</v>
      </c>
      <c r="AD1426" s="1">
        <f t="shared" si="1088"/>
        <v>1.0973155895248128</v>
      </c>
      <c r="AE1426" s="1">
        <f t="shared" si="1089"/>
        <v>1.0973155895150666</v>
      </c>
      <c r="AF1426" s="1">
        <f t="shared" si="1090"/>
        <v>1.0973155895147186</v>
      </c>
      <c r="AG1426" s="1">
        <f t="shared" si="1091"/>
        <v>0.97782341519441429</v>
      </c>
      <c r="AH1426" s="1">
        <f t="shared" si="1092"/>
        <v>2.0255234962362518</v>
      </c>
      <c r="AI1426" s="2">
        <f t="shared" si="1114"/>
        <v>27.39100639157531</v>
      </c>
      <c r="AJ1426" s="1">
        <f>VLOOKUP(AI1426,Graph!$D$3:$M$50,col)</f>
        <v>6.1999999999999998E-3</v>
      </c>
      <c r="AK1426" s="1">
        <f>VLOOKUP(AI1426,Graph!$D$3:$M$50,col+1)</f>
        <v>5.0000000000000001E-3</v>
      </c>
      <c r="AL1426" s="1">
        <f t="shared" si="1093"/>
        <v>5.4000000000000003E-3</v>
      </c>
      <c r="AM1426" s="1">
        <f t="shared" si="1115"/>
        <v>0.64011666666666656</v>
      </c>
      <c r="AN1426" s="2">
        <f t="shared" si="1094"/>
        <v>1.4195999999999538</v>
      </c>
      <c r="AO1426" s="1">
        <f t="shared" si="1095"/>
        <v>5.3897535249672411E-2</v>
      </c>
      <c r="AP1426" s="1">
        <f t="shared" si="1096"/>
        <v>1.0973155895147062</v>
      </c>
      <c r="AQ1426" s="1">
        <f t="shared" si="1097"/>
        <v>1.0973155895147055</v>
      </c>
      <c r="AR1426" s="1">
        <f t="shared" si="1098"/>
        <v>1.0973155895147058</v>
      </c>
      <c r="AS1426" s="1">
        <f t="shared" si="1099"/>
        <v>1.0973155895147058</v>
      </c>
      <c r="AT1426" s="1">
        <f t="shared" si="1100"/>
        <v>0.97782341519441429</v>
      </c>
      <c r="AU1426" s="1">
        <f t="shared" si="1101"/>
        <v>2.0255234962362283</v>
      </c>
      <c r="AV1426" s="2">
        <f t="shared" si="1102"/>
        <v>1425</v>
      </c>
      <c r="AW1426" s="1">
        <f t="shared" si="1103"/>
        <v>2025.5234962362283</v>
      </c>
      <c r="AX1426" s="1">
        <f t="shared" si="1104"/>
        <v>0.97782341519441429</v>
      </c>
      <c r="AY1426" s="1">
        <f t="shared" si="1105"/>
        <v>1.0973155895147058</v>
      </c>
      <c r="AZ1426" s="1">
        <f t="shared" si="1106"/>
        <v>5.4000000000000003E-3</v>
      </c>
      <c r="BA1426" s="1">
        <f t="shared" si="1107"/>
        <v>27.39100639157531</v>
      </c>
    </row>
    <row r="1427" spans="1:53">
      <c r="A1427" s="2">
        <f t="shared" si="1072"/>
        <v>1.4259999999999537</v>
      </c>
      <c r="B1427" s="1">
        <f t="shared" si="1109"/>
        <v>1.5076093333332854</v>
      </c>
      <c r="C1427" s="1">
        <f t="shared" si="1073"/>
        <v>5.6157585483642344E-2</v>
      </c>
      <c r="D1427" s="1">
        <f t="shared" si="1110"/>
        <v>1.1022314177742027</v>
      </c>
      <c r="E1427" s="1">
        <f t="shared" si="1116"/>
        <v>1.1023164987171428</v>
      </c>
      <c r="F1427" s="1">
        <f t="shared" si="1116"/>
        <v>1.1023197094893022</v>
      </c>
      <c r="G1427" s="1">
        <f t="shared" si="1116"/>
        <v>1.1023198306091619</v>
      </c>
      <c r="H1427" s="1">
        <f t="shared" si="1074"/>
        <v>2.0830990244487761</v>
      </c>
      <c r="I1427" s="1">
        <f t="shared" si="1111"/>
        <v>27.648115344978631</v>
      </c>
      <c r="J1427" s="1">
        <f>VLOOKUP($I1427,Graph!$D$3:$M$50,col)</f>
        <v>6.1999999999999998E-3</v>
      </c>
      <c r="K1427" s="1">
        <f>VLOOKUP($I1427,Graph!$D$3:$M$50,col+1)</f>
        <v>5.0000000000000001E-3</v>
      </c>
      <c r="L1427" s="1">
        <f t="shared" si="1075"/>
        <v>5.4000000000000003E-3</v>
      </c>
      <c r="M1427" s="1">
        <f t="shared" si="1070"/>
        <v>0.64011666666666656</v>
      </c>
      <c r="N1427" s="1">
        <f t="shared" si="1076"/>
        <v>1.4205999999999537</v>
      </c>
      <c r="O1427" s="1">
        <f t="shared" si="1077"/>
        <v>5.3898972120758525E-2</v>
      </c>
      <c r="P1427" s="1">
        <f t="shared" si="1078"/>
        <v>1.0974930911929019</v>
      </c>
      <c r="Q1427" s="1">
        <f t="shared" si="1079"/>
        <v>1.0973249608824864</v>
      </c>
      <c r="R1427" s="1">
        <f t="shared" si="1080"/>
        <v>1.0973189629668569</v>
      </c>
      <c r="S1427" s="1">
        <f t="shared" si="1081"/>
        <v>1.0973187488198186</v>
      </c>
      <c r="T1427" s="1">
        <f t="shared" si="1082"/>
        <v>0.97782732774733749</v>
      </c>
      <c r="U1427" s="1">
        <f t="shared" si="1083"/>
        <v>2.0276699513734093</v>
      </c>
      <c r="V1427" s="2">
        <f t="shared" si="1112"/>
        <v>27.400678427929446</v>
      </c>
      <c r="W1427" s="1">
        <f>VLOOKUP(V1427,Graph!$D$3:$M$50,col)</f>
        <v>6.1999999999999998E-3</v>
      </c>
      <c r="X1427" s="1">
        <f>VLOOKUP(V1427,Graph!$D$3:$M$50,col+1)</f>
        <v>5.0000000000000001E-3</v>
      </c>
      <c r="Y1427" s="1">
        <f t="shared" si="1084"/>
        <v>5.4000000000000003E-3</v>
      </c>
      <c r="Z1427" s="1">
        <f t="shared" si="1113"/>
        <v>0.64011666666666656</v>
      </c>
      <c r="AA1427" s="2">
        <f t="shared" si="1085"/>
        <v>1.4205999999999537</v>
      </c>
      <c r="AB1427" s="1">
        <f t="shared" si="1086"/>
        <v>5.3898972120758525E-2</v>
      </c>
      <c r="AC1427" s="1">
        <f t="shared" si="1087"/>
        <v>1.0973187411737793</v>
      </c>
      <c r="AD1427" s="1">
        <f t="shared" si="1088"/>
        <v>1.0973187409007799</v>
      </c>
      <c r="AE1427" s="1">
        <f t="shared" si="1089"/>
        <v>1.0973187408910328</v>
      </c>
      <c r="AF1427" s="1">
        <f t="shared" si="1090"/>
        <v>1.0973187408906844</v>
      </c>
      <c r="AG1427" s="1">
        <f t="shared" si="1091"/>
        <v>0.97782732774733749</v>
      </c>
      <c r="AH1427" s="1">
        <f t="shared" si="1092"/>
        <v>2.0276699367216344</v>
      </c>
      <c r="AI1427" s="2">
        <f t="shared" si="1114"/>
        <v>27.400678361931103</v>
      </c>
      <c r="AJ1427" s="1">
        <f>VLOOKUP(AI1427,Graph!$D$3:$M$50,col)</f>
        <v>6.1999999999999998E-3</v>
      </c>
      <c r="AK1427" s="1">
        <f>VLOOKUP(AI1427,Graph!$D$3:$M$50,col+1)</f>
        <v>5.0000000000000001E-3</v>
      </c>
      <c r="AL1427" s="1">
        <f t="shared" si="1093"/>
        <v>5.4000000000000003E-3</v>
      </c>
      <c r="AM1427" s="1">
        <f t="shared" si="1115"/>
        <v>0.64011666666666656</v>
      </c>
      <c r="AN1427" s="2">
        <f t="shared" si="1094"/>
        <v>1.4205999999999537</v>
      </c>
      <c r="AO1427" s="1">
        <f t="shared" si="1095"/>
        <v>5.3898972120758525E-2</v>
      </c>
      <c r="AP1427" s="1">
        <f t="shared" si="1096"/>
        <v>1.0973187408906722</v>
      </c>
      <c r="AQ1427" s="1">
        <f t="shared" si="1097"/>
        <v>1.0973187408906715</v>
      </c>
      <c r="AR1427" s="1">
        <f t="shared" si="1098"/>
        <v>1.0973187408906717</v>
      </c>
      <c r="AS1427" s="1">
        <f t="shared" si="1099"/>
        <v>1.0973187408906717</v>
      </c>
      <c r="AT1427" s="1">
        <f t="shared" si="1100"/>
        <v>0.97782732774733749</v>
      </c>
      <c r="AU1427" s="1">
        <f t="shared" si="1101"/>
        <v>2.0276699367216113</v>
      </c>
      <c r="AV1427" s="2">
        <f t="shared" si="1102"/>
        <v>1426</v>
      </c>
      <c r="AW1427" s="1">
        <f t="shared" si="1103"/>
        <v>2027.6699367216113</v>
      </c>
      <c r="AX1427" s="1">
        <f t="shared" si="1104"/>
        <v>0.97782732774733749</v>
      </c>
      <c r="AY1427" s="1">
        <f t="shared" si="1105"/>
        <v>1.0973187408906717</v>
      </c>
      <c r="AZ1427" s="1">
        <f t="shared" si="1106"/>
        <v>5.4000000000000003E-3</v>
      </c>
      <c r="BA1427" s="1">
        <f t="shared" si="1107"/>
        <v>27.400678361931103</v>
      </c>
    </row>
    <row r="1428" spans="1:53">
      <c r="A1428" s="2">
        <f t="shared" si="1072"/>
        <v>1.4269999999999536</v>
      </c>
      <c r="B1428" s="1">
        <f t="shared" si="1109"/>
        <v>1.5086504999999519</v>
      </c>
      <c r="C1428" s="1">
        <f t="shared" si="1073"/>
        <v>5.6158781330328457E-2</v>
      </c>
      <c r="D1428" s="1">
        <f t="shared" si="1110"/>
        <v>1.1022339856310517</v>
      </c>
      <c r="E1428" s="1">
        <f t="shared" si="1116"/>
        <v>1.1023191679511424</v>
      </c>
      <c r="F1428" s="1">
        <f t="shared" si="1116"/>
        <v>1.1023223826429274</v>
      </c>
      <c r="G1428" s="1">
        <f t="shared" si="1116"/>
        <v>1.1023225039141329</v>
      </c>
      <c r="H1428" s="1">
        <f t="shared" si="1074"/>
        <v>2.0852956638564066</v>
      </c>
      <c r="I1428" s="1">
        <f t="shared" si="1111"/>
        <v>27.657830294317492</v>
      </c>
      <c r="J1428" s="1">
        <f>VLOOKUP($I1428,Graph!$D$3:$M$50,col)</f>
        <v>6.1999999999999998E-3</v>
      </c>
      <c r="K1428" s="1">
        <f>VLOOKUP($I1428,Graph!$D$3:$M$50,col+1)</f>
        <v>5.0000000000000001E-3</v>
      </c>
      <c r="L1428" s="1">
        <f t="shared" si="1075"/>
        <v>5.4000000000000003E-3</v>
      </c>
      <c r="M1428" s="1">
        <f t="shared" si="1070"/>
        <v>0.64011666666666656</v>
      </c>
      <c r="N1428" s="1">
        <f t="shared" si="1076"/>
        <v>1.4215999999999536</v>
      </c>
      <c r="O1428" s="1">
        <f t="shared" si="1077"/>
        <v>5.3900407027698813E-2</v>
      </c>
      <c r="P1428" s="1">
        <f t="shared" si="1078"/>
        <v>1.0974962285009451</v>
      </c>
      <c r="Q1428" s="1">
        <f t="shared" si="1079"/>
        <v>1.0973281078595902</v>
      </c>
      <c r="R1428" s="1">
        <f t="shared" si="1080"/>
        <v>1.0973221100761266</v>
      </c>
      <c r="S1428" s="1">
        <f t="shared" si="1081"/>
        <v>1.0973218959262265</v>
      </c>
      <c r="T1428" s="1">
        <f t="shared" si="1082"/>
        <v>0.97783123482186218</v>
      </c>
      <c r="U1428" s="1">
        <f t="shared" si="1083"/>
        <v>2.0298171498288298</v>
      </c>
      <c r="V1428" s="2">
        <f t="shared" si="1112"/>
        <v>27.410346986813362</v>
      </c>
      <c r="W1428" s="1">
        <f>VLOOKUP(V1428,Graph!$D$3:$M$50,col)</f>
        <v>6.1999999999999998E-3</v>
      </c>
      <c r="X1428" s="1">
        <f>VLOOKUP(V1428,Graph!$D$3:$M$50,col+1)</f>
        <v>5.0000000000000001E-3</v>
      </c>
      <c r="Y1428" s="1">
        <f t="shared" si="1084"/>
        <v>5.4000000000000003E-3</v>
      </c>
      <c r="Z1428" s="1">
        <f t="shared" si="1113"/>
        <v>0.64011666666666656</v>
      </c>
      <c r="AA1428" s="2">
        <f t="shared" si="1085"/>
        <v>1.4215999999999536</v>
      </c>
      <c r="AB1428" s="1">
        <f t="shared" si="1086"/>
        <v>5.3900407027698813E-2</v>
      </c>
      <c r="AC1428" s="1">
        <f t="shared" si="1087"/>
        <v>1.0973218882798141</v>
      </c>
      <c r="AD1428" s="1">
        <f t="shared" si="1088"/>
        <v>1.0973218880067921</v>
      </c>
      <c r="AE1428" s="1">
        <f t="shared" si="1089"/>
        <v>1.0973218879970434</v>
      </c>
      <c r="AF1428" s="1">
        <f t="shared" si="1090"/>
        <v>1.0973218879966957</v>
      </c>
      <c r="AG1428" s="1">
        <f t="shared" si="1091"/>
        <v>0.97783123482186218</v>
      </c>
      <c r="AH1428" s="1">
        <f t="shared" si="1092"/>
        <v>2.0298171351608478</v>
      </c>
      <c r="AI1428" s="2">
        <f t="shared" si="1114"/>
        <v>27.410346920788623</v>
      </c>
      <c r="AJ1428" s="1">
        <f>VLOOKUP(AI1428,Graph!$D$3:$M$50,col)</f>
        <v>6.1999999999999998E-3</v>
      </c>
      <c r="AK1428" s="1">
        <f>VLOOKUP(AI1428,Graph!$D$3:$M$50,col+1)</f>
        <v>5.0000000000000001E-3</v>
      </c>
      <c r="AL1428" s="1">
        <f t="shared" si="1093"/>
        <v>5.4000000000000003E-3</v>
      </c>
      <c r="AM1428" s="1">
        <f t="shared" si="1115"/>
        <v>0.64011666666666656</v>
      </c>
      <c r="AN1428" s="2">
        <f t="shared" si="1094"/>
        <v>1.4215999999999536</v>
      </c>
      <c r="AO1428" s="1">
        <f t="shared" si="1095"/>
        <v>5.3900407027698813E-2</v>
      </c>
      <c r="AP1428" s="1">
        <f t="shared" si="1096"/>
        <v>1.0973218879966828</v>
      </c>
      <c r="AQ1428" s="1">
        <f t="shared" si="1097"/>
        <v>1.0973218879966824</v>
      </c>
      <c r="AR1428" s="1">
        <f t="shared" si="1098"/>
        <v>1.0973218879966824</v>
      </c>
      <c r="AS1428" s="1">
        <f t="shared" si="1099"/>
        <v>1.0973218879966824</v>
      </c>
      <c r="AT1428" s="1">
        <f t="shared" si="1100"/>
        <v>0.97783123482186218</v>
      </c>
      <c r="AU1428" s="1">
        <f t="shared" si="1101"/>
        <v>2.029817135160823</v>
      </c>
      <c r="AV1428" s="2">
        <f t="shared" si="1102"/>
        <v>1427</v>
      </c>
      <c r="AW1428" s="1">
        <f t="shared" si="1103"/>
        <v>2029.817135160823</v>
      </c>
      <c r="AX1428" s="1">
        <f t="shared" si="1104"/>
        <v>0.97783123482186218</v>
      </c>
      <c r="AY1428" s="1">
        <f t="shared" si="1105"/>
        <v>1.0973218879966824</v>
      </c>
      <c r="AZ1428" s="1">
        <f t="shared" si="1106"/>
        <v>5.4000000000000003E-3</v>
      </c>
      <c r="BA1428" s="1">
        <f t="shared" si="1107"/>
        <v>27.410346920788623</v>
      </c>
    </row>
    <row r="1429" spans="1:53">
      <c r="A1429" s="2">
        <f t="shared" si="1072"/>
        <v>1.4279999999999535</v>
      </c>
      <c r="B1429" s="1">
        <f t="shared" si="1109"/>
        <v>1.5096916666666185</v>
      </c>
      <c r="C1429" s="1">
        <f t="shared" si="1073"/>
        <v>5.615997554027688E-2</v>
      </c>
      <c r="D1429" s="1">
        <f t="shared" si="1110"/>
        <v>1.102236549991223</v>
      </c>
      <c r="E1429" s="1">
        <f t="shared" si="1116"/>
        <v>1.1023218335584017</v>
      </c>
      <c r="F1429" s="1">
        <f t="shared" si="1116"/>
        <v>1.1023250521650003</v>
      </c>
      <c r="G1429" s="1">
        <f t="shared" si="1116"/>
        <v>1.1023251735873734</v>
      </c>
      <c r="H1429" s="1">
        <f t="shared" si="1074"/>
        <v>2.0874930750532412</v>
      </c>
      <c r="I1429" s="1">
        <f t="shared" si="1111"/>
        <v>27.667541833352768</v>
      </c>
      <c r="J1429" s="1">
        <f>VLOOKUP($I1429,Graph!$D$3:$M$50,col)</f>
        <v>6.1999999999999998E-3</v>
      </c>
      <c r="K1429" s="1">
        <f>VLOOKUP($I1429,Graph!$D$3:$M$50,col+1)</f>
        <v>5.0000000000000001E-3</v>
      </c>
      <c r="L1429" s="1">
        <f t="shared" si="1075"/>
        <v>5.4000000000000003E-3</v>
      </c>
      <c r="M1429" s="1">
        <f t="shared" ref="M1429:M1492" si="1117">b-2*L1429*L</f>
        <v>0.64011666666666656</v>
      </c>
      <c r="N1429" s="1">
        <f t="shared" si="1076"/>
        <v>1.4225999999999535</v>
      </c>
      <c r="O1429" s="1">
        <f t="shared" si="1077"/>
        <v>5.3901839974517543E-2</v>
      </c>
      <c r="P1429" s="1">
        <f t="shared" si="1078"/>
        <v>1.0974993615593298</v>
      </c>
      <c r="Q1429" s="1">
        <f t="shared" si="1079"/>
        <v>1.0973312505755035</v>
      </c>
      <c r="R1429" s="1">
        <f t="shared" si="1080"/>
        <v>1.0973252529241055</v>
      </c>
      <c r="S1429" s="1">
        <f t="shared" si="1081"/>
        <v>1.0973250387713505</v>
      </c>
      <c r="T1429" s="1">
        <f t="shared" si="1082"/>
        <v>0.97783513642948616</v>
      </c>
      <c r="U1429" s="1">
        <f t="shared" si="1083"/>
        <v>2.031965105970543</v>
      </c>
      <c r="V1429" s="2">
        <f t="shared" si="1112"/>
        <v>27.420012137805028</v>
      </c>
      <c r="W1429" s="1">
        <f>VLOOKUP(V1429,Graph!$D$3:$M$50,col)</f>
        <v>6.1999999999999998E-3</v>
      </c>
      <c r="X1429" s="1">
        <f>VLOOKUP(V1429,Graph!$D$3:$M$50,col+1)</f>
        <v>5.0000000000000001E-3</v>
      </c>
      <c r="Y1429" s="1">
        <f t="shared" si="1084"/>
        <v>5.4000000000000003E-3</v>
      </c>
      <c r="Z1429" s="1">
        <f t="shared" si="1113"/>
        <v>0.64011666666666656</v>
      </c>
      <c r="AA1429" s="2">
        <f t="shared" si="1085"/>
        <v>1.4225999999999535</v>
      </c>
      <c r="AB1429" s="1">
        <f t="shared" si="1086"/>
        <v>5.3901839974517543E-2</v>
      </c>
      <c r="AC1429" s="1">
        <f t="shared" si="1087"/>
        <v>1.0973250311245659</v>
      </c>
      <c r="AD1429" s="1">
        <f t="shared" si="1088"/>
        <v>1.097325030851521</v>
      </c>
      <c r="AE1429" s="1">
        <f t="shared" si="1089"/>
        <v>1.097325030841771</v>
      </c>
      <c r="AF1429" s="1">
        <f t="shared" si="1090"/>
        <v>1.0973250308414231</v>
      </c>
      <c r="AG1429" s="1">
        <f t="shared" si="1091"/>
        <v>0.97783513642948616</v>
      </c>
      <c r="AH1429" s="1">
        <f t="shared" si="1092"/>
        <v>2.0319650912863469</v>
      </c>
      <c r="AI1429" s="2">
        <f t="shared" si="1114"/>
        <v>27.420012071753899</v>
      </c>
      <c r="AJ1429" s="1">
        <f>VLOOKUP(AI1429,Graph!$D$3:$M$50,col)</f>
        <v>6.1999999999999998E-3</v>
      </c>
      <c r="AK1429" s="1">
        <f>VLOOKUP(AI1429,Graph!$D$3:$M$50,col+1)</f>
        <v>5.0000000000000001E-3</v>
      </c>
      <c r="AL1429" s="1">
        <f t="shared" si="1093"/>
        <v>5.4000000000000003E-3</v>
      </c>
      <c r="AM1429" s="1">
        <f t="shared" si="1115"/>
        <v>0.64011666666666656</v>
      </c>
      <c r="AN1429" s="2">
        <f t="shared" si="1094"/>
        <v>1.4225999999999535</v>
      </c>
      <c r="AO1429" s="1">
        <f t="shared" si="1095"/>
        <v>5.3901839974517543E-2</v>
      </c>
      <c r="AP1429" s="1">
        <f t="shared" si="1096"/>
        <v>1.0973250308414106</v>
      </c>
      <c r="AQ1429" s="1">
        <f t="shared" si="1097"/>
        <v>1.0973250308414104</v>
      </c>
      <c r="AR1429" s="1">
        <f t="shared" si="1098"/>
        <v>1.09732503084141</v>
      </c>
      <c r="AS1429" s="1">
        <f t="shared" si="1099"/>
        <v>1.0973250308414098</v>
      </c>
      <c r="AT1429" s="1">
        <f t="shared" si="1100"/>
        <v>0.97783513642948616</v>
      </c>
      <c r="AU1429" s="1">
        <f t="shared" si="1101"/>
        <v>2.0319650912863225</v>
      </c>
      <c r="AV1429" s="2">
        <f t="shared" si="1102"/>
        <v>1428</v>
      </c>
      <c r="AW1429" s="1">
        <f t="shared" si="1103"/>
        <v>2031.9650912863226</v>
      </c>
      <c r="AX1429" s="1">
        <f t="shared" si="1104"/>
        <v>0.97783513642948616</v>
      </c>
      <c r="AY1429" s="1">
        <f t="shared" si="1105"/>
        <v>1.0973250308414098</v>
      </c>
      <c r="AZ1429" s="1">
        <f t="shared" si="1106"/>
        <v>5.4000000000000003E-3</v>
      </c>
      <c r="BA1429" s="1">
        <f t="shared" si="1107"/>
        <v>27.420012071753899</v>
      </c>
    </row>
    <row r="1430" spans="1:53">
      <c r="A1430" s="2">
        <f t="shared" si="1072"/>
        <v>1.4289999999999534</v>
      </c>
      <c r="B1430" s="1">
        <f t="shared" si="1109"/>
        <v>1.510732833333285</v>
      </c>
      <c r="C1430" s="1">
        <f t="shared" si="1073"/>
        <v>5.6161168116845371E-2</v>
      </c>
      <c r="D1430" s="1">
        <f t="shared" si="1110"/>
        <v>1.1022391108618537</v>
      </c>
      <c r="E1430" s="1">
        <f t="shared" si="1116"/>
        <v>1.1023244955463078</v>
      </c>
      <c r="F1430" s="1">
        <f t="shared" si="1116"/>
        <v>1.1023277180629163</v>
      </c>
      <c r="G1430" s="1">
        <f t="shared" si="1116"/>
        <v>1.1023278396362794</v>
      </c>
      <c r="H1430" s="1">
        <f t="shared" si="1074"/>
        <v>2.0896912577682429</v>
      </c>
      <c r="I1430" s="1">
        <f t="shared" si="1111"/>
        <v>27.677249965672452</v>
      </c>
      <c r="J1430" s="1">
        <f>VLOOKUP($I1430,Graph!$D$3:$M$50,col)</f>
        <v>6.1999999999999998E-3</v>
      </c>
      <c r="K1430" s="1">
        <f>VLOOKUP($I1430,Graph!$D$3:$M$50,col+1)</f>
        <v>5.0000000000000001E-3</v>
      </c>
      <c r="L1430" s="1">
        <f t="shared" si="1075"/>
        <v>5.4000000000000003E-3</v>
      </c>
      <c r="M1430" s="1">
        <f t="shared" si="1117"/>
        <v>0.64011666666666656</v>
      </c>
      <c r="N1430" s="1">
        <f t="shared" si="1076"/>
        <v>1.4235999999999533</v>
      </c>
      <c r="O1430" s="1">
        <f t="shared" si="1077"/>
        <v>5.3903270965227922E-2</v>
      </c>
      <c r="P1430" s="1">
        <f t="shared" si="1078"/>
        <v>1.0975024903766839</v>
      </c>
      <c r="Q1430" s="1">
        <f t="shared" si="1079"/>
        <v>1.0973343890388747</v>
      </c>
      <c r="R1430" s="1">
        <f t="shared" si="1080"/>
        <v>1.0973283915194418</v>
      </c>
      <c r="S1430" s="1">
        <f t="shared" si="1081"/>
        <v>1.097328177363839</v>
      </c>
      <c r="T1430" s="1">
        <f t="shared" si="1082"/>
        <v>0.97783903258167637</v>
      </c>
      <c r="U1430" s="1">
        <f t="shared" si="1083"/>
        <v>2.0341138195312913</v>
      </c>
      <c r="V1430" s="2">
        <f t="shared" si="1112"/>
        <v>27.429673884504176</v>
      </c>
      <c r="W1430" s="1">
        <f>VLOOKUP(V1430,Graph!$D$3:$M$50,col)</f>
        <v>6.1999999999999998E-3</v>
      </c>
      <c r="X1430" s="1">
        <f>VLOOKUP(V1430,Graph!$D$3:$M$50,col+1)</f>
        <v>5.0000000000000001E-3</v>
      </c>
      <c r="Y1430" s="1">
        <f t="shared" si="1084"/>
        <v>5.4000000000000003E-3</v>
      </c>
      <c r="Z1430" s="1">
        <f t="shared" si="1113"/>
        <v>0.64011666666666656</v>
      </c>
      <c r="AA1430" s="2">
        <f t="shared" si="1085"/>
        <v>1.4235999999999533</v>
      </c>
      <c r="AB1430" s="1">
        <f t="shared" si="1086"/>
        <v>5.3903270965227922E-2</v>
      </c>
      <c r="AC1430" s="1">
        <f t="shared" si="1087"/>
        <v>1.0973281697166826</v>
      </c>
      <c r="AD1430" s="1">
        <f t="shared" si="1088"/>
        <v>1.0973281694436146</v>
      </c>
      <c r="AE1430" s="1">
        <f t="shared" si="1089"/>
        <v>1.0973281694338637</v>
      </c>
      <c r="AF1430" s="1">
        <f t="shared" si="1090"/>
        <v>1.0973281694335155</v>
      </c>
      <c r="AG1430" s="1">
        <f t="shared" si="1091"/>
        <v>0.97783903258167637</v>
      </c>
      <c r="AH1430" s="1">
        <f t="shared" si="1092"/>
        <v>2.0341138048308758</v>
      </c>
      <c r="AI1430" s="2">
        <f t="shared" si="1114"/>
        <v>27.42967381842665</v>
      </c>
      <c r="AJ1430" s="1">
        <f>VLOOKUP(AI1430,Graph!$D$3:$M$50,col)</f>
        <v>6.1999999999999998E-3</v>
      </c>
      <c r="AK1430" s="1">
        <f>VLOOKUP(AI1430,Graph!$D$3:$M$50,col+1)</f>
        <v>5.0000000000000001E-3</v>
      </c>
      <c r="AL1430" s="1">
        <f t="shared" si="1093"/>
        <v>5.4000000000000003E-3</v>
      </c>
      <c r="AM1430" s="1">
        <f t="shared" si="1115"/>
        <v>0.64011666666666656</v>
      </c>
      <c r="AN1430" s="2">
        <f t="shared" si="1094"/>
        <v>1.4235999999999533</v>
      </c>
      <c r="AO1430" s="1">
        <f t="shared" si="1095"/>
        <v>5.3903270965227922E-2</v>
      </c>
      <c r="AP1430" s="1">
        <f t="shared" si="1096"/>
        <v>1.0973281694335031</v>
      </c>
      <c r="AQ1430" s="1">
        <f t="shared" si="1097"/>
        <v>1.0973281694335026</v>
      </c>
      <c r="AR1430" s="1">
        <f t="shared" si="1098"/>
        <v>1.0973281694335026</v>
      </c>
      <c r="AS1430" s="1">
        <f t="shared" si="1099"/>
        <v>1.0973281694335026</v>
      </c>
      <c r="AT1430" s="1">
        <f t="shared" si="1100"/>
        <v>0.97783903258167637</v>
      </c>
      <c r="AU1430" s="1">
        <f t="shared" si="1101"/>
        <v>2.0341138048308518</v>
      </c>
      <c r="AV1430" s="2">
        <f t="shared" si="1102"/>
        <v>1429</v>
      </c>
      <c r="AW1430" s="1">
        <f t="shared" si="1103"/>
        <v>2034.1138048308519</v>
      </c>
      <c r="AX1430" s="1">
        <f t="shared" si="1104"/>
        <v>0.97783903258167637</v>
      </c>
      <c r="AY1430" s="1">
        <f t="shared" si="1105"/>
        <v>1.0973281694335026</v>
      </c>
      <c r="AZ1430" s="1">
        <f t="shared" si="1106"/>
        <v>5.4000000000000003E-3</v>
      </c>
      <c r="BA1430" s="1">
        <f t="shared" si="1107"/>
        <v>27.42967381842665</v>
      </c>
    </row>
    <row r="1431" spans="1:53">
      <c r="A1431" s="2">
        <f t="shared" si="1072"/>
        <v>1.4299999999999533</v>
      </c>
      <c r="B1431" s="1">
        <f t="shared" si="1109"/>
        <v>1.5117739999999515</v>
      </c>
      <c r="C1431" s="1">
        <f t="shared" si="1073"/>
        <v>5.616235906338251E-2</v>
      </c>
      <c r="D1431" s="1">
        <f t="shared" si="1110"/>
        <v>1.1022416682500611</v>
      </c>
      <c r="E1431" s="1">
        <f t="shared" si="1116"/>
        <v>1.1023271539222257</v>
      </c>
      <c r="F1431" s="1">
        <f t="shared" si="1116"/>
        <v>1.1023303803440498</v>
      </c>
      <c r="G1431" s="1">
        <f t="shared" si="1116"/>
        <v>1.1023305020682257</v>
      </c>
      <c r="H1431" s="1">
        <f t="shared" si="1074"/>
        <v>2.091890211730659</v>
      </c>
      <c r="I1431" s="1">
        <f t="shared" si="1111"/>
        <v>27.686954694858244</v>
      </c>
      <c r="J1431" s="1">
        <f>VLOOKUP($I1431,Graph!$D$3:$M$50,col)</f>
        <v>6.1999999999999998E-3</v>
      </c>
      <c r="K1431" s="1">
        <f>VLOOKUP($I1431,Graph!$D$3:$M$50,col+1)</f>
        <v>5.0000000000000001E-3</v>
      </c>
      <c r="L1431" s="1">
        <f t="shared" si="1075"/>
        <v>5.4000000000000003E-3</v>
      </c>
      <c r="M1431" s="1">
        <f t="shared" si="1117"/>
        <v>0.64011666666666656</v>
      </c>
      <c r="N1431" s="1">
        <f t="shared" si="1076"/>
        <v>1.4245999999999532</v>
      </c>
      <c r="O1431" s="1">
        <f t="shared" si="1077"/>
        <v>5.3904700003832275E-2</v>
      </c>
      <c r="P1431" s="1">
        <f t="shared" si="1078"/>
        <v>1.0975056149616118</v>
      </c>
      <c r="Q1431" s="1">
        <f t="shared" si="1079"/>
        <v>1.0973375232583278</v>
      </c>
      <c r="R1431" s="1">
        <f t="shared" si="1080"/>
        <v>1.0973315258707608</v>
      </c>
      <c r="S1431" s="1">
        <f t="shared" si="1081"/>
        <v>1.0973313117123167</v>
      </c>
      <c r="T1431" s="1">
        <f t="shared" si="1082"/>
        <v>0.97784292328986622</v>
      </c>
      <c r="U1431" s="1">
        <f t="shared" si="1083"/>
        <v>2.0362632902440971</v>
      </c>
      <c r="V1431" s="2">
        <f t="shared" si="1112"/>
        <v>27.439332230504156</v>
      </c>
      <c r="W1431" s="1">
        <f>VLOOKUP(V1431,Graph!$D$3:$M$50,col)</f>
        <v>6.1999999999999998E-3</v>
      </c>
      <c r="X1431" s="1">
        <f>VLOOKUP(V1431,Graph!$D$3:$M$50,col+1)</f>
        <v>5.0000000000000001E-3</v>
      </c>
      <c r="Y1431" s="1">
        <f t="shared" si="1084"/>
        <v>5.4000000000000003E-3</v>
      </c>
      <c r="Z1431" s="1">
        <f t="shared" si="1113"/>
        <v>0.64011666666666656</v>
      </c>
      <c r="AA1431" s="2">
        <f t="shared" si="1085"/>
        <v>1.4245999999999532</v>
      </c>
      <c r="AB1431" s="1">
        <f t="shared" si="1086"/>
        <v>5.3904700003832275E-2</v>
      </c>
      <c r="AC1431" s="1">
        <f t="shared" si="1087"/>
        <v>1.0973313040647892</v>
      </c>
      <c r="AD1431" s="1">
        <f t="shared" si="1088"/>
        <v>1.0973313037916985</v>
      </c>
      <c r="AE1431" s="1">
        <f t="shared" si="1089"/>
        <v>1.0973313037819463</v>
      </c>
      <c r="AF1431" s="1">
        <f t="shared" si="1090"/>
        <v>1.0973313037815982</v>
      </c>
      <c r="AG1431" s="1">
        <f t="shared" si="1091"/>
        <v>0.97784292328986622</v>
      </c>
      <c r="AH1431" s="1">
        <f t="shared" si="1092"/>
        <v>2.0362632755274559</v>
      </c>
      <c r="AI1431" s="2">
        <f t="shared" si="1114"/>
        <v>27.439332164400263</v>
      </c>
      <c r="AJ1431" s="1">
        <f>VLOOKUP(AI1431,Graph!$D$3:$M$50,col)</f>
        <v>6.1999999999999998E-3</v>
      </c>
      <c r="AK1431" s="1">
        <f>VLOOKUP(AI1431,Graph!$D$3:$M$50,col+1)</f>
        <v>5.0000000000000001E-3</v>
      </c>
      <c r="AL1431" s="1">
        <f t="shared" si="1093"/>
        <v>5.4000000000000003E-3</v>
      </c>
      <c r="AM1431" s="1">
        <f t="shared" si="1115"/>
        <v>0.64011666666666656</v>
      </c>
      <c r="AN1431" s="2">
        <f t="shared" si="1094"/>
        <v>1.4245999999999532</v>
      </c>
      <c r="AO1431" s="1">
        <f t="shared" si="1095"/>
        <v>5.3904700003832275E-2</v>
      </c>
      <c r="AP1431" s="1">
        <f t="shared" si="1096"/>
        <v>1.0973313037815859</v>
      </c>
      <c r="AQ1431" s="1">
        <f t="shared" si="1097"/>
        <v>1.0973313037815855</v>
      </c>
      <c r="AR1431" s="1">
        <f t="shared" si="1098"/>
        <v>1.0973313037815853</v>
      </c>
      <c r="AS1431" s="1">
        <f t="shared" si="1099"/>
        <v>1.0973313037815853</v>
      </c>
      <c r="AT1431" s="1">
        <f t="shared" si="1100"/>
        <v>0.97784292328986622</v>
      </c>
      <c r="AU1431" s="1">
        <f t="shared" si="1101"/>
        <v>2.0362632755274319</v>
      </c>
      <c r="AV1431" s="2">
        <f t="shared" si="1102"/>
        <v>1430</v>
      </c>
      <c r="AW1431" s="1">
        <f t="shared" si="1103"/>
        <v>2036.2632755274319</v>
      </c>
      <c r="AX1431" s="1">
        <f t="shared" si="1104"/>
        <v>0.97784292328986622</v>
      </c>
      <c r="AY1431" s="1">
        <f t="shared" si="1105"/>
        <v>1.0973313037815853</v>
      </c>
      <c r="AZ1431" s="1">
        <f t="shared" si="1106"/>
        <v>5.4000000000000003E-3</v>
      </c>
      <c r="BA1431" s="1">
        <f t="shared" si="1107"/>
        <v>27.439332164400263</v>
      </c>
    </row>
    <row r="1432" spans="1:53">
      <c r="A1432" s="2">
        <f t="shared" si="1072"/>
        <v>1.4309999999999532</v>
      </c>
      <c r="B1432" s="1">
        <f t="shared" si="1109"/>
        <v>1.5128151666666181</v>
      </c>
      <c r="C1432" s="1">
        <f t="shared" si="1073"/>
        <v>5.6163548383227749E-2</v>
      </c>
      <c r="D1432" s="1">
        <f t="shared" si="1110"/>
        <v>1.1022442221629438</v>
      </c>
      <c r="E1432" s="1">
        <f t="shared" si="1116"/>
        <v>1.1023298086935027</v>
      </c>
      <c r="F1432" s="1">
        <f t="shared" si="1116"/>
        <v>1.102333039015756</v>
      </c>
      <c r="G1432" s="1">
        <f t="shared" si="1116"/>
        <v>1.102333160890568</v>
      </c>
      <c r="H1432" s="1">
        <f t="shared" si="1074"/>
        <v>2.0940899366700232</v>
      </c>
      <c r="I1432" s="1">
        <f t="shared" si="1111"/>
        <v>27.696656024485609</v>
      </c>
      <c r="J1432" s="1">
        <f>VLOOKUP($I1432,Graph!$D$3:$M$50,col)</f>
        <v>6.1999999999999998E-3</v>
      </c>
      <c r="K1432" s="1">
        <f>VLOOKUP($I1432,Graph!$D$3:$M$50,col+1)</f>
        <v>5.0000000000000001E-3</v>
      </c>
      <c r="L1432" s="1">
        <f t="shared" si="1075"/>
        <v>5.4000000000000003E-3</v>
      </c>
      <c r="M1432" s="1">
        <f t="shared" si="1117"/>
        <v>0.64011666666666656</v>
      </c>
      <c r="N1432" s="1">
        <f t="shared" si="1076"/>
        <v>1.4255999999999531</v>
      </c>
      <c r="O1432" s="1">
        <f t="shared" si="1077"/>
        <v>5.3906127094321986E-2</v>
      </c>
      <c r="P1432" s="1">
        <f t="shared" si="1078"/>
        <v>1.0975087353226951</v>
      </c>
      <c r="Q1432" s="1">
        <f t="shared" si="1079"/>
        <v>1.0973406532424659</v>
      </c>
      <c r="R1432" s="1">
        <f t="shared" si="1080"/>
        <v>1.0973346559866637</v>
      </c>
      <c r="S1432" s="1">
        <f t="shared" si="1081"/>
        <v>1.0973344418253856</v>
      </c>
      <c r="T1432" s="1">
        <f t="shared" si="1082"/>
        <v>0.97784680856545836</v>
      </c>
      <c r="U1432" s="1">
        <f t="shared" si="1083"/>
        <v>2.0384135178422671</v>
      </c>
      <c r="V1432" s="2">
        <f t="shared" si="1112"/>
        <v>27.448987179392059</v>
      </c>
      <c r="W1432" s="1">
        <f>VLOOKUP(V1432,Graph!$D$3:$M$50,col)</f>
        <v>6.1999999999999998E-3</v>
      </c>
      <c r="X1432" s="1">
        <f>VLOOKUP(V1432,Graph!$D$3:$M$50,col+1)</f>
        <v>5.0000000000000001E-3</v>
      </c>
      <c r="Y1432" s="1">
        <f t="shared" si="1084"/>
        <v>5.4000000000000003E-3</v>
      </c>
      <c r="Z1432" s="1">
        <f t="shared" si="1113"/>
        <v>0.64011666666666656</v>
      </c>
      <c r="AA1432" s="2">
        <f t="shared" si="1085"/>
        <v>1.4255999999999531</v>
      </c>
      <c r="AB1432" s="1">
        <f t="shared" si="1086"/>
        <v>5.3906127094321986E-2</v>
      </c>
      <c r="AC1432" s="1">
        <f t="shared" si="1087"/>
        <v>1.0973344341774878</v>
      </c>
      <c r="AD1432" s="1">
        <f t="shared" si="1088"/>
        <v>1.097334433904374</v>
      </c>
      <c r="AE1432" s="1">
        <f t="shared" si="1089"/>
        <v>1.0973344338946209</v>
      </c>
      <c r="AF1432" s="1">
        <f t="shared" si="1090"/>
        <v>1.0973344338942725</v>
      </c>
      <c r="AG1432" s="1">
        <f t="shared" si="1091"/>
        <v>0.97784680856545836</v>
      </c>
      <c r="AH1432" s="1">
        <f t="shared" si="1092"/>
        <v>2.0384135031093948</v>
      </c>
      <c r="AI1432" s="2">
        <f t="shared" si="1114"/>
        <v>27.448987113261804</v>
      </c>
      <c r="AJ1432" s="1">
        <f>VLOOKUP(AI1432,Graph!$D$3:$M$50,col)</f>
        <v>6.1999999999999998E-3</v>
      </c>
      <c r="AK1432" s="1">
        <f>VLOOKUP(AI1432,Graph!$D$3:$M$50,col+1)</f>
        <v>5.0000000000000001E-3</v>
      </c>
      <c r="AL1432" s="1">
        <f t="shared" si="1093"/>
        <v>5.4000000000000003E-3</v>
      </c>
      <c r="AM1432" s="1">
        <f t="shared" si="1115"/>
        <v>0.64011666666666656</v>
      </c>
      <c r="AN1432" s="2">
        <f t="shared" si="1094"/>
        <v>1.4255999999999531</v>
      </c>
      <c r="AO1432" s="1">
        <f t="shared" si="1095"/>
        <v>5.3906127094321986E-2</v>
      </c>
      <c r="AP1432" s="1">
        <f t="shared" si="1096"/>
        <v>1.0973344338942601</v>
      </c>
      <c r="AQ1432" s="1">
        <f t="shared" si="1097"/>
        <v>1.0973344338942597</v>
      </c>
      <c r="AR1432" s="1">
        <f t="shared" si="1098"/>
        <v>1.0973344338942597</v>
      </c>
      <c r="AS1432" s="1">
        <f t="shared" si="1099"/>
        <v>1.0973344338942597</v>
      </c>
      <c r="AT1432" s="1">
        <f t="shared" si="1100"/>
        <v>0.97784680856545836</v>
      </c>
      <c r="AU1432" s="1">
        <f t="shared" si="1101"/>
        <v>2.0384135031093709</v>
      </c>
      <c r="AV1432" s="2">
        <f t="shared" si="1102"/>
        <v>1431</v>
      </c>
      <c r="AW1432" s="1">
        <f t="shared" si="1103"/>
        <v>2038.4135031093708</v>
      </c>
      <c r="AX1432" s="1">
        <f t="shared" si="1104"/>
        <v>0.97784680856545836</v>
      </c>
      <c r="AY1432" s="1">
        <f t="shared" si="1105"/>
        <v>1.0973344338942597</v>
      </c>
      <c r="AZ1432" s="1">
        <f t="shared" si="1106"/>
        <v>5.4000000000000003E-3</v>
      </c>
      <c r="BA1432" s="1">
        <f t="shared" si="1107"/>
        <v>27.448987113261804</v>
      </c>
    </row>
    <row r="1433" spans="1:53">
      <c r="A1433" s="2">
        <f t="shared" si="1072"/>
        <v>1.4319999999999531</v>
      </c>
      <c r="B1433" s="1">
        <f t="shared" si="1109"/>
        <v>1.5138563333332846</v>
      </c>
      <c r="C1433" s="1">
        <f t="shared" si="1073"/>
        <v>5.6164736079711418E-2</v>
      </c>
      <c r="D1433" s="1">
        <f t="shared" si="1110"/>
        <v>1.1022467726075802</v>
      </c>
      <c r="E1433" s="1">
        <f t="shared" si="1116"/>
        <v>1.102332459867464</v>
      </c>
      <c r="F1433" s="1">
        <f t="shared" si="1116"/>
        <v>1.1023356940853692</v>
      </c>
      <c r="G1433" s="1">
        <f t="shared" si="1116"/>
        <v>1.1023358161106414</v>
      </c>
      <c r="H1433" s="1">
        <f t="shared" si="1074"/>
        <v>2.096290432316152</v>
      </c>
      <c r="I1433" s="1">
        <f t="shared" si="1111"/>
        <v>27.706353958123703</v>
      </c>
      <c r="J1433" s="1">
        <f>VLOOKUP($I1433,Graph!$D$3:$M$50,col)</f>
        <v>6.1999999999999998E-3</v>
      </c>
      <c r="K1433" s="1">
        <f>VLOOKUP($I1433,Graph!$D$3:$M$50,col+1)</f>
        <v>5.0000000000000001E-3</v>
      </c>
      <c r="L1433" s="1">
        <f t="shared" si="1075"/>
        <v>5.4000000000000003E-3</v>
      </c>
      <c r="M1433" s="1">
        <f t="shared" si="1117"/>
        <v>0.64011666666666656</v>
      </c>
      <c r="N1433" s="1">
        <f t="shared" si="1076"/>
        <v>1.426599999999953</v>
      </c>
      <c r="O1433" s="1">
        <f t="shared" si="1077"/>
        <v>5.390755224067758E-2</v>
      </c>
      <c r="P1433" s="1">
        <f t="shared" si="1078"/>
        <v>1.0975118514684927</v>
      </c>
      <c r="Q1433" s="1">
        <f t="shared" si="1079"/>
        <v>1.0973437789998659</v>
      </c>
      <c r="R1433" s="1">
        <f t="shared" si="1080"/>
        <v>1.0973377818757295</v>
      </c>
      <c r="S1433" s="1">
        <f t="shared" si="1081"/>
        <v>1.0973375677116239</v>
      </c>
      <c r="T1433" s="1">
        <f t="shared" si="1082"/>
        <v>0.97785068841982292</v>
      </c>
      <c r="U1433" s="1">
        <f t="shared" si="1083"/>
        <v>2.0405645020593886</v>
      </c>
      <c r="V1433" s="2">
        <f t="shared" si="1112"/>
        <v>27.458638734748654</v>
      </c>
      <c r="W1433" s="1">
        <f>VLOOKUP(V1433,Graph!$D$3:$M$50,col)</f>
        <v>6.1999999999999998E-3</v>
      </c>
      <c r="X1433" s="1">
        <f>VLOOKUP(V1433,Graph!$D$3:$M$50,col+1)</f>
        <v>5.0000000000000001E-3</v>
      </c>
      <c r="Y1433" s="1">
        <f t="shared" si="1084"/>
        <v>5.4000000000000003E-3</v>
      </c>
      <c r="Z1433" s="1">
        <f t="shared" si="1113"/>
        <v>0.64011666666666656</v>
      </c>
      <c r="AA1433" s="2">
        <f t="shared" si="1085"/>
        <v>1.426599999999953</v>
      </c>
      <c r="AB1433" s="1">
        <f t="shared" si="1086"/>
        <v>5.390755224067758E-2</v>
      </c>
      <c r="AC1433" s="1">
        <f t="shared" si="1087"/>
        <v>1.0973375600633561</v>
      </c>
      <c r="AD1433" s="1">
        <f t="shared" si="1088"/>
        <v>1.09733755979022</v>
      </c>
      <c r="AE1433" s="1">
        <f t="shared" si="1089"/>
        <v>1.0973375597804655</v>
      </c>
      <c r="AF1433" s="1">
        <f t="shared" si="1090"/>
        <v>1.0973375597801172</v>
      </c>
      <c r="AG1433" s="1">
        <f t="shared" si="1091"/>
        <v>0.97785068841982292</v>
      </c>
      <c r="AH1433" s="1">
        <f t="shared" si="1092"/>
        <v>2.0405644873102795</v>
      </c>
      <c r="AI1433" s="2">
        <f t="shared" si="1114"/>
        <v>27.458638668592044</v>
      </c>
      <c r="AJ1433" s="1">
        <f>VLOOKUP(AI1433,Graph!$D$3:$M$50,col)</f>
        <v>6.1999999999999998E-3</v>
      </c>
      <c r="AK1433" s="1">
        <f>VLOOKUP(AI1433,Graph!$D$3:$M$50,col+1)</f>
        <v>5.0000000000000001E-3</v>
      </c>
      <c r="AL1433" s="1">
        <f t="shared" si="1093"/>
        <v>5.4000000000000003E-3</v>
      </c>
      <c r="AM1433" s="1">
        <f t="shared" si="1115"/>
        <v>0.64011666666666656</v>
      </c>
      <c r="AN1433" s="2">
        <f t="shared" si="1094"/>
        <v>1.426599999999953</v>
      </c>
      <c r="AO1433" s="1">
        <f t="shared" si="1095"/>
        <v>5.390755224067758E-2</v>
      </c>
      <c r="AP1433" s="1">
        <f t="shared" si="1096"/>
        <v>1.0973375597801047</v>
      </c>
      <c r="AQ1433" s="1">
        <f t="shared" si="1097"/>
        <v>1.0973375597801043</v>
      </c>
      <c r="AR1433" s="1">
        <f t="shared" si="1098"/>
        <v>1.0973375597801043</v>
      </c>
      <c r="AS1433" s="1">
        <f t="shared" si="1099"/>
        <v>1.0973375597801043</v>
      </c>
      <c r="AT1433" s="1">
        <f t="shared" si="1100"/>
        <v>0.97785068841982292</v>
      </c>
      <c r="AU1433" s="1">
        <f t="shared" si="1101"/>
        <v>2.0405644873102555</v>
      </c>
      <c r="AV1433" s="2">
        <f t="shared" si="1102"/>
        <v>1432</v>
      </c>
      <c r="AW1433" s="1">
        <f t="shared" si="1103"/>
        <v>2040.5644873102556</v>
      </c>
      <c r="AX1433" s="1">
        <f t="shared" si="1104"/>
        <v>0.97785068841982292</v>
      </c>
      <c r="AY1433" s="1">
        <f t="shared" si="1105"/>
        <v>1.0973375597801043</v>
      </c>
      <c r="AZ1433" s="1">
        <f t="shared" si="1106"/>
        <v>5.4000000000000003E-3</v>
      </c>
      <c r="BA1433" s="1">
        <f t="shared" si="1107"/>
        <v>27.458638668592044</v>
      </c>
    </row>
    <row r="1434" spans="1:53">
      <c r="A1434" s="2">
        <f t="shared" si="1072"/>
        <v>1.432999999999953</v>
      </c>
      <c r="B1434" s="1">
        <f t="shared" si="1109"/>
        <v>1.5148974999999512</v>
      </c>
      <c r="C1434" s="1">
        <f t="shared" si="1073"/>
        <v>5.6165922156154735E-2</v>
      </c>
      <c r="D1434" s="1">
        <f t="shared" si="1110"/>
        <v>1.1022493195910303</v>
      </c>
      <c r="E1434" s="1">
        <f t="shared" si="1116"/>
        <v>1.1023351074514167</v>
      </c>
      <c r="F1434" s="1">
        <f t="shared" si="1116"/>
        <v>1.1023383455602056</v>
      </c>
      <c r="G1434" s="1">
        <f t="shared" si="1116"/>
        <v>1.1023384677357613</v>
      </c>
      <c r="H1434" s="1">
        <f t="shared" si="1074"/>
        <v>2.0984916983991462</v>
      </c>
      <c r="I1434" s="1">
        <f t="shared" si="1111"/>
        <v>27.716048499335479</v>
      </c>
      <c r="J1434" s="1">
        <f>VLOOKUP($I1434,Graph!$D$3:$M$50,col)</f>
        <v>6.1999999999999998E-3</v>
      </c>
      <c r="K1434" s="1">
        <f>VLOOKUP($I1434,Graph!$D$3:$M$50,col+1)</f>
        <v>5.0000000000000001E-3</v>
      </c>
      <c r="L1434" s="1">
        <f t="shared" si="1075"/>
        <v>5.4000000000000003E-3</v>
      </c>
      <c r="M1434" s="1">
        <f t="shared" si="1117"/>
        <v>0.64011666666666656</v>
      </c>
      <c r="N1434" s="1">
        <f t="shared" si="1076"/>
        <v>1.4275999999999529</v>
      </c>
      <c r="O1434" s="1">
        <f t="shared" si="1077"/>
        <v>5.3908975446868727E-2</v>
      </c>
      <c r="P1434" s="1">
        <f t="shared" si="1078"/>
        <v>1.0975149634075392</v>
      </c>
      <c r="Q1434" s="1">
        <f t="shared" si="1079"/>
        <v>1.0973469005390837</v>
      </c>
      <c r="R1434" s="1">
        <f t="shared" si="1080"/>
        <v>1.0973409035465129</v>
      </c>
      <c r="S1434" s="1">
        <f t="shared" si="1081"/>
        <v>1.0973406893795872</v>
      </c>
      <c r="T1434" s="1">
        <f t="shared" si="1082"/>
        <v>0.97785456286429862</v>
      </c>
      <c r="U1434" s="1">
        <f t="shared" si="1083"/>
        <v>2.0427162426293295</v>
      </c>
      <c r="V1434" s="2">
        <f t="shared" si="1112"/>
        <v>27.468286900148406</v>
      </c>
      <c r="W1434" s="1">
        <f>VLOOKUP(V1434,Graph!$D$3:$M$50,col)</f>
        <v>6.1999999999999998E-3</v>
      </c>
      <c r="X1434" s="1">
        <f>VLOOKUP(V1434,Graph!$D$3:$M$50,col+1)</f>
        <v>5.0000000000000001E-3</v>
      </c>
      <c r="Y1434" s="1">
        <f t="shared" si="1084"/>
        <v>5.4000000000000003E-3</v>
      </c>
      <c r="Z1434" s="1">
        <f t="shared" si="1113"/>
        <v>0.64011666666666656</v>
      </c>
      <c r="AA1434" s="2">
        <f t="shared" si="1085"/>
        <v>1.4275999999999529</v>
      </c>
      <c r="AB1434" s="1">
        <f t="shared" si="1086"/>
        <v>5.3908975446868727E-2</v>
      </c>
      <c r="AC1434" s="1">
        <f t="shared" si="1087"/>
        <v>1.0973406817309503</v>
      </c>
      <c r="AD1434" s="1">
        <f t="shared" si="1088"/>
        <v>1.0973406814577908</v>
      </c>
      <c r="AE1434" s="1">
        <f t="shared" si="1089"/>
        <v>1.0973406814480355</v>
      </c>
      <c r="AF1434" s="1">
        <f t="shared" si="1090"/>
        <v>1.0973406814476871</v>
      </c>
      <c r="AG1434" s="1">
        <f t="shared" si="1091"/>
        <v>0.97785456286429862</v>
      </c>
      <c r="AH1434" s="1">
        <f t="shared" si="1092"/>
        <v>2.0427162278639779</v>
      </c>
      <c r="AI1434" s="2">
        <f t="shared" si="1114"/>
        <v>27.468286833965458</v>
      </c>
      <c r="AJ1434" s="1">
        <f>VLOOKUP(AI1434,Graph!$D$3:$M$50,col)</f>
        <v>6.1999999999999998E-3</v>
      </c>
      <c r="AK1434" s="1">
        <f>VLOOKUP(AI1434,Graph!$D$3:$M$50,col+1)</f>
        <v>5.0000000000000001E-3</v>
      </c>
      <c r="AL1434" s="1">
        <f t="shared" si="1093"/>
        <v>5.4000000000000003E-3</v>
      </c>
      <c r="AM1434" s="1">
        <f t="shared" si="1115"/>
        <v>0.64011666666666656</v>
      </c>
      <c r="AN1434" s="2">
        <f t="shared" si="1094"/>
        <v>1.4275999999999529</v>
      </c>
      <c r="AO1434" s="1">
        <f t="shared" si="1095"/>
        <v>5.3908975446868727E-2</v>
      </c>
      <c r="AP1434" s="1">
        <f t="shared" si="1096"/>
        <v>1.0973406814476747</v>
      </c>
      <c r="AQ1434" s="1">
        <f t="shared" si="1097"/>
        <v>1.0973406814476743</v>
      </c>
      <c r="AR1434" s="1">
        <f t="shared" si="1098"/>
        <v>1.0973406814476743</v>
      </c>
      <c r="AS1434" s="1">
        <f t="shared" si="1099"/>
        <v>1.0973406814476743</v>
      </c>
      <c r="AT1434" s="1">
        <f t="shared" si="1100"/>
        <v>0.97785456286429862</v>
      </c>
      <c r="AU1434" s="1">
        <f t="shared" si="1101"/>
        <v>2.0427162278639539</v>
      </c>
      <c r="AV1434" s="2">
        <f t="shared" si="1102"/>
        <v>1433</v>
      </c>
      <c r="AW1434" s="1">
        <f t="shared" si="1103"/>
        <v>2042.7162278639539</v>
      </c>
      <c r="AX1434" s="1">
        <f t="shared" si="1104"/>
        <v>0.97785456286429862</v>
      </c>
      <c r="AY1434" s="1">
        <f t="shared" si="1105"/>
        <v>1.0973406814476743</v>
      </c>
      <c r="AZ1434" s="1">
        <f t="shared" si="1106"/>
        <v>5.4000000000000003E-3</v>
      </c>
      <c r="BA1434" s="1">
        <f t="shared" si="1107"/>
        <v>27.468286833965458</v>
      </c>
    </row>
    <row r="1435" spans="1:53">
      <c r="A1435" s="2">
        <f t="shared" si="1072"/>
        <v>1.4339999999999529</v>
      </c>
      <c r="B1435" s="1">
        <f t="shared" si="1109"/>
        <v>1.5159386666666177</v>
      </c>
      <c r="C1435" s="1">
        <f t="shared" si="1073"/>
        <v>5.6167106615869933E-2</v>
      </c>
      <c r="D1435" s="1">
        <f t="shared" si="1110"/>
        <v>1.1022518631203346</v>
      </c>
      <c r="E1435" s="1">
        <f t="shared" si="1116"/>
        <v>1.1023377514526469</v>
      </c>
      <c r="F1435" s="1">
        <f t="shared" si="1116"/>
        <v>1.1023409934475596</v>
      </c>
      <c r="G1435" s="1">
        <f t="shared" si="1116"/>
        <v>1.1023411157732228</v>
      </c>
      <c r="H1435" s="1">
        <f t="shared" si="1074"/>
        <v>2.1006937346493899</v>
      </c>
      <c r="I1435" s="1">
        <f t="shared" si="1111"/>
        <v>27.725739651677657</v>
      </c>
      <c r="J1435" s="1">
        <f>VLOOKUP($I1435,Graph!$D$3:$M$50,col)</f>
        <v>6.1999999999999998E-3</v>
      </c>
      <c r="K1435" s="1">
        <f>VLOOKUP($I1435,Graph!$D$3:$M$50,col+1)</f>
        <v>5.0000000000000001E-3</v>
      </c>
      <c r="L1435" s="1">
        <f t="shared" si="1075"/>
        <v>5.4000000000000003E-3</v>
      </c>
      <c r="M1435" s="1">
        <f t="shared" si="1117"/>
        <v>0.64011666666666656</v>
      </c>
      <c r="N1435" s="1">
        <f t="shared" si="1076"/>
        <v>1.4285999999999528</v>
      </c>
      <c r="O1435" s="1">
        <f t="shared" si="1077"/>
        <v>5.3910396716854318E-2</v>
      </c>
      <c r="P1435" s="1">
        <f t="shared" si="1078"/>
        <v>1.0975180711483472</v>
      </c>
      <c r="Q1435" s="1">
        <f t="shared" si="1079"/>
        <v>1.0973500178686519</v>
      </c>
      <c r="R1435" s="1">
        <f t="shared" si="1080"/>
        <v>1.0973440210075469</v>
      </c>
      <c r="S1435" s="1">
        <f t="shared" si="1081"/>
        <v>1.0973438068378072</v>
      </c>
      <c r="T1435" s="1">
        <f t="shared" si="1082"/>
        <v>0.97785843191019239</v>
      </c>
      <c r="U1435" s="1">
        <f t="shared" si="1083"/>
        <v>2.0448687392862404</v>
      </c>
      <c r="V1435" s="2">
        <f t="shared" si="1112"/>
        <v>27.477931679159539</v>
      </c>
      <c r="W1435" s="1">
        <f>VLOOKUP(V1435,Graph!$D$3:$M$50,col)</f>
        <v>6.1999999999999998E-3</v>
      </c>
      <c r="X1435" s="1">
        <f>VLOOKUP(V1435,Graph!$D$3:$M$50,col+1)</f>
        <v>5.0000000000000001E-3</v>
      </c>
      <c r="Y1435" s="1">
        <f t="shared" si="1084"/>
        <v>5.4000000000000003E-3</v>
      </c>
      <c r="Z1435" s="1">
        <f t="shared" si="1113"/>
        <v>0.64011666666666656</v>
      </c>
      <c r="AA1435" s="2">
        <f t="shared" si="1085"/>
        <v>1.4285999999999528</v>
      </c>
      <c r="AB1435" s="1">
        <f t="shared" si="1086"/>
        <v>5.3910396716854318E-2</v>
      </c>
      <c r="AC1435" s="1">
        <f t="shared" si="1087"/>
        <v>1.097343799188802</v>
      </c>
      <c r="AD1435" s="1">
        <f t="shared" si="1088"/>
        <v>1.0973437989156198</v>
      </c>
      <c r="AE1435" s="1">
        <f t="shared" si="1089"/>
        <v>1.0973437989058634</v>
      </c>
      <c r="AF1435" s="1">
        <f t="shared" si="1090"/>
        <v>1.097343798905515</v>
      </c>
      <c r="AG1435" s="1">
        <f t="shared" si="1091"/>
        <v>0.97785843191019239</v>
      </c>
      <c r="AH1435" s="1">
        <f t="shared" si="1092"/>
        <v>2.0448687245046409</v>
      </c>
      <c r="AI1435" s="2">
        <f t="shared" si="1114"/>
        <v>27.477931612950272</v>
      </c>
      <c r="AJ1435" s="1">
        <f>VLOOKUP(AI1435,Graph!$D$3:$M$50,col)</f>
        <v>6.1999999999999998E-3</v>
      </c>
      <c r="AK1435" s="1">
        <f>VLOOKUP(AI1435,Graph!$D$3:$M$50,col+1)</f>
        <v>5.0000000000000001E-3</v>
      </c>
      <c r="AL1435" s="1">
        <f t="shared" si="1093"/>
        <v>5.4000000000000003E-3</v>
      </c>
      <c r="AM1435" s="1">
        <f t="shared" si="1115"/>
        <v>0.64011666666666656</v>
      </c>
      <c r="AN1435" s="2">
        <f t="shared" si="1094"/>
        <v>1.4285999999999528</v>
      </c>
      <c r="AO1435" s="1">
        <f t="shared" si="1095"/>
        <v>5.3910396716854318E-2</v>
      </c>
      <c r="AP1435" s="1">
        <f t="shared" si="1096"/>
        <v>1.0973437989055024</v>
      </c>
      <c r="AQ1435" s="1">
        <f t="shared" si="1097"/>
        <v>1.0973437989055019</v>
      </c>
      <c r="AR1435" s="1">
        <f t="shared" si="1098"/>
        <v>1.0973437989055022</v>
      </c>
      <c r="AS1435" s="1">
        <f t="shared" si="1099"/>
        <v>1.0973437989055022</v>
      </c>
      <c r="AT1435" s="1">
        <f t="shared" si="1100"/>
        <v>0.97785843191019239</v>
      </c>
      <c r="AU1435" s="1">
        <f t="shared" si="1101"/>
        <v>2.0448687245046169</v>
      </c>
      <c r="AV1435" s="2">
        <f t="shared" si="1102"/>
        <v>1434</v>
      </c>
      <c r="AW1435" s="1">
        <f t="shared" si="1103"/>
        <v>2044.8687245046169</v>
      </c>
      <c r="AX1435" s="1">
        <f t="shared" si="1104"/>
        <v>0.97785843191019239</v>
      </c>
      <c r="AY1435" s="1">
        <f t="shared" si="1105"/>
        <v>1.0973437989055022</v>
      </c>
      <c r="AZ1435" s="1">
        <f t="shared" si="1106"/>
        <v>5.4000000000000003E-3</v>
      </c>
      <c r="BA1435" s="1">
        <f t="shared" si="1107"/>
        <v>27.477931612950272</v>
      </c>
    </row>
    <row r="1436" spans="1:53">
      <c r="A1436" s="2">
        <f t="shared" si="1072"/>
        <v>1.4349999999999528</v>
      </c>
      <c r="B1436" s="1">
        <f t="shared" si="1109"/>
        <v>1.5169798333332845</v>
      </c>
      <c r="C1436" s="1">
        <f t="shared" si="1073"/>
        <v>5.6168289462160167E-2</v>
      </c>
      <c r="D1436" s="1">
        <f t="shared" si="1110"/>
        <v>1.1022544032025143</v>
      </c>
      <c r="E1436" s="1">
        <f t="shared" si="1116"/>
        <v>1.1023403918784225</v>
      </c>
      <c r="F1436" s="1">
        <f t="shared" si="1116"/>
        <v>1.1023436377547076</v>
      </c>
      <c r="G1436" s="1">
        <f t="shared" si="1116"/>
        <v>1.1023437602303023</v>
      </c>
      <c r="H1436" s="1">
        <f t="shared" si="1074"/>
        <v>2.1028965407975506</v>
      </c>
      <c r="I1436" s="1">
        <f t="shared" si="1111"/>
        <v>27.735427418700748</v>
      </c>
      <c r="J1436" s="1">
        <f>VLOOKUP($I1436,Graph!$D$3:$M$50,col)</f>
        <v>6.1999999999999998E-3</v>
      </c>
      <c r="K1436" s="1">
        <f>VLOOKUP($I1436,Graph!$D$3:$M$50,col+1)</f>
        <v>5.0000000000000001E-3</v>
      </c>
      <c r="L1436" s="1">
        <f t="shared" si="1075"/>
        <v>5.4000000000000003E-3</v>
      </c>
      <c r="M1436" s="1">
        <f t="shared" si="1117"/>
        <v>0.64011666666666656</v>
      </c>
      <c r="N1436" s="1">
        <f t="shared" si="1076"/>
        <v>1.4295999999999527</v>
      </c>
      <c r="O1436" s="1">
        <f t="shared" si="1077"/>
        <v>5.3911816054582458E-2</v>
      </c>
      <c r="P1436" s="1">
        <f t="shared" si="1078"/>
        <v>1.0975211746994049</v>
      </c>
      <c r="Q1436" s="1">
        <f t="shared" si="1079"/>
        <v>1.097353130997079</v>
      </c>
      <c r="R1436" s="1">
        <f t="shared" si="1080"/>
        <v>1.0973471342673402</v>
      </c>
      <c r="S1436" s="1">
        <f t="shared" si="1081"/>
        <v>1.0973469200947938</v>
      </c>
      <c r="T1436" s="1">
        <f t="shared" si="1082"/>
        <v>0.9778622955687799</v>
      </c>
      <c r="U1436" s="1">
        <f t="shared" si="1083"/>
        <v>2.0470219917645505</v>
      </c>
      <c r="V1436" s="2">
        <f t="shared" si="1112"/>
        <v>27.487573075344013</v>
      </c>
      <c r="W1436" s="1">
        <f>VLOOKUP(V1436,Graph!$D$3:$M$50,col)</f>
        <v>6.1999999999999998E-3</v>
      </c>
      <c r="X1436" s="1">
        <f>VLOOKUP(V1436,Graph!$D$3:$M$50,col+1)</f>
        <v>5.0000000000000001E-3</v>
      </c>
      <c r="Y1436" s="1">
        <f t="shared" si="1084"/>
        <v>5.4000000000000003E-3</v>
      </c>
      <c r="Z1436" s="1">
        <f t="shared" si="1113"/>
        <v>0.64011666666666656</v>
      </c>
      <c r="AA1436" s="2">
        <f t="shared" si="1085"/>
        <v>1.4295999999999527</v>
      </c>
      <c r="AB1436" s="1">
        <f t="shared" si="1086"/>
        <v>5.3911816054582458E-2</v>
      </c>
      <c r="AC1436" s="1">
        <f t="shared" si="1087"/>
        <v>1.0973469124454205</v>
      </c>
      <c r="AD1436" s="1">
        <f t="shared" si="1088"/>
        <v>1.0973469121722159</v>
      </c>
      <c r="AE1436" s="1">
        <f t="shared" si="1089"/>
        <v>1.0973469121624579</v>
      </c>
      <c r="AF1436" s="1">
        <f t="shared" si="1090"/>
        <v>1.0973469121621093</v>
      </c>
      <c r="AG1436" s="1">
        <f t="shared" si="1091"/>
        <v>0.9778622955687799</v>
      </c>
      <c r="AH1436" s="1">
        <f t="shared" si="1092"/>
        <v>2.0470219769666964</v>
      </c>
      <c r="AI1436" s="2">
        <f t="shared" si="1114"/>
        <v>27.487573009108431</v>
      </c>
      <c r="AJ1436" s="1">
        <f>VLOOKUP(AI1436,Graph!$D$3:$M$50,col)</f>
        <v>6.1999999999999998E-3</v>
      </c>
      <c r="AK1436" s="1">
        <f>VLOOKUP(AI1436,Graph!$D$3:$M$50,col+1)</f>
        <v>5.0000000000000001E-3</v>
      </c>
      <c r="AL1436" s="1">
        <f t="shared" si="1093"/>
        <v>5.4000000000000003E-3</v>
      </c>
      <c r="AM1436" s="1">
        <f t="shared" si="1115"/>
        <v>0.64011666666666656</v>
      </c>
      <c r="AN1436" s="2">
        <f t="shared" si="1094"/>
        <v>1.4295999999999527</v>
      </c>
      <c r="AO1436" s="1">
        <f t="shared" si="1095"/>
        <v>5.3911816054582458E-2</v>
      </c>
      <c r="AP1436" s="1">
        <f t="shared" si="1096"/>
        <v>1.0973469121620971</v>
      </c>
      <c r="AQ1436" s="1">
        <f t="shared" si="1097"/>
        <v>1.0973469121620965</v>
      </c>
      <c r="AR1436" s="1">
        <f t="shared" si="1098"/>
        <v>1.0973469121620965</v>
      </c>
      <c r="AS1436" s="1">
        <f t="shared" si="1099"/>
        <v>1.0973469121620965</v>
      </c>
      <c r="AT1436" s="1">
        <f t="shared" si="1100"/>
        <v>0.9778622955687799</v>
      </c>
      <c r="AU1436" s="1">
        <f t="shared" si="1101"/>
        <v>2.047021976966672</v>
      </c>
      <c r="AV1436" s="2">
        <f t="shared" si="1102"/>
        <v>1435</v>
      </c>
      <c r="AW1436" s="1">
        <f t="shared" si="1103"/>
        <v>2047.0219769666719</v>
      </c>
      <c r="AX1436" s="1">
        <f t="shared" si="1104"/>
        <v>0.9778622955687799</v>
      </c>
      <c r="AY1436" s="1">
        <f t="shared" si="1105"/>
        <v>1.0973469121620965</v>
      </c>
      <c r="AZ1436" s="1">
        <f t="shared" si="1106"/>
        <v>5.4000000000000003E-3</v>
      </c>
      <c r="BA1436" s="1">
        <f t="shared" si="1107"/>
        <v>27.487573009108431</v>
      </c>
    </row>
    <row r="1437" spans="1:53">
      <c r="A1437" s="2">
        <f t="shared" si="1072"/>
        <v>1.4359999999999526</v>
      </c>
      <c r="B1437" s="1">
        <f t="shared" si="1109"/>
        <v>1.518020999999951</v>
      </c>
      <c r="C1437" s="1">
        <f t="shared" si="1073"/>
        <v>5.6169470698319603E-2</v>
      </c>
      <c r="D1437" s="1">
        <f t="shared" si="1110"/>
        <v>1.1022569398445721</v>
      </c>
      <c r="E1437" s="1">
        <f t="shared" si="1116"/>
        <v>1.1023430287359899</v>
      </c>
      <c r="F1437" s="1">
        <f t="shared" si="1116"/>
        <v>1.1023462784889051</v>
      </c>
      <c r="G1437" s="1">
        <f t="shared" si="1116"/>
        <v>1.1023464011142563</v>
      </c>
      <c r="H1437" s="1">
        <f t="shared" si="1074"/>
        <v>2.1051001165745782</v>
      </c>
      <c r="I1437" s="1">
        <f t="shared" si="1111"/>
        <v>27.745111803949069</v>
      </c>
      <c r="J1437" s="1">
        <f>VLOOKUP($I1437,Graph!$D$3:$M$50,col)</f>
        <v>6.1999999999999998E-3</v>
      </c>
      <c r="K1437" s="1">
        <f>VLOOKUP($I1437,Graph!$D$3:$M$50,col+1)</f>
        <v>5.0000000000000001E-3</v>
      </c>
      <c r="L1437" s="1">
        <f t="shared" si="1075"/>
        <v>5.4000000000000003E-3</v>
      </c>
      <c r="M1437" s="1">
        <f t="shared" si="1117"/>
        <v>0.64011666666666656</v>
      </c>
      <c r="N1437" s="1">
        <f t="shared" si="1076"/>
        <v>1.4305999999999526</v>
      </c>
      <c r="O1437" s="1">
        <f t="shared" si="1077"/>
        <v>5.3913233463990559E-2</v>
      </c>
      <c r="P1437" s="1">
        <f t="shared" si="1078"/>
        <v>1.0975242740691797</v>
      </c>
      <c r="Q1437" s="1">
        <f t="shared" si="1079"/>
        <v>1.0973562399328518</v>
      </c>
      <c r="R1437" s="1">
        <f t="shared" si="1080"/>
        <v>1.0973502433343789</v>
      </c>
      <c r="S1437" s="1">
        <f t="shared" si="1081"/>
        <v>1.0973500291590332</v>
      </c>
      <c r="T1437" s="1">
        <f t="shared" si="1082"/>
        <v>0.97786615385130549</v>
      </c>
      <c r="U1437" s="1">
        <f t="shared" si="1083"/>
        <v>2.0491759997989694</v>
      </c>
      <c r="V1437" s="2">
        <f t="shared" si="1112"/>
        <v>27.497211092257562</v>
      </c>
      <c r="W1437" s="1">
        <f>VLOOKUP(V1437,Graph!$D$3:$M$50,col)</f>
        <v>6.1999999999999998E-3</v>
      </c>
      <c r="X1437" s="1">
        <f>VLOOKUP(V1437,Graph!$D$3:$M$50,col+1)</f>
        <v>5.0000000000000001E-3</v>
      </c>
      <c r="Y1437" s="1">
        <f t="shared" si="1084"/>
        <v>5.4000000000000003E-3</v>
      </c>
      <c r="Z1437" s="1">
        <f t="shared" si="1113"/>
        <v>0.64011666666666656</v>
      </c>
      <c r="AA1437" s="2">
        <f t="shared" si="1085"/>
        <v>1.4305999999999526</v>
      </c>
      <c r="AB1437" s="1">
        <f t="shared" si="1086"/>
        <v>5.3913233463990559E-2</v>
      </c>
      <c r="AC1437" s="1">
        <f t="shared" si="1087"/>
        <v>1.0973500215092924</v>
      </c>
      <c r="AD1437" s="1">
        <f t="shared" si="1088"/>
        <v>1.097350021236065</v>
      </c>
      <c r="AE1437" s="1">
        <f t="shared" si="1089"/>
        <v>1.0973500212263059</v>
      </c>
      <c r="AF1437" s="1">
        <f t="shared" si="1090"/>
        <v>1.0973500212259575</v>
      </c>
      <c r="AG1437" s="1">
        <f t="shared" si="1091"/>
        <v>0.97786615385130549</v>
      </c>
      <c r="AH1437" s="1">
        <f t="shared" si="1092"/>
        <v>2.0491759849848554</v>
      </c>
      <c r="AI1437" s="2">
        <f t="shared" si="1114"/>
        <v>27.497211025995671</v>
      </c>
      <c r="AJ1437" s="1">
        <f>VLOOKUP(AI1437,Graph!$D$3:$M$50,col)</f>
        <v>6.1999999999999998E-3</v>
      </c>
      <c r="AK1437" s="1">
        <f>VLOOKUP(AI1437,Graph!$D$3:$M$50,col+1)</f>
        <v>5.0000000000000001E-3</v>
      </c>
      <c r="AL1437" s="1">
        <f t="shared" si="1093"/>
        <v>5.4000000000000003E-3</v>
      </c>
      <c r="AM1437" s="1">
        <f t="shared" si="1115"/>
        <v>0.64011666666666656</v>
      </c>
      <c r="AN1437" s="2">
        <f t="shared" si="1094"/>
        <v>1.4305999999999526</v>
      </c>
      <c r="AO1437" s="1">
        <f t="shared" si="1095"/>
        <v>5.3913233463990559E-2</v>
      </c>
      <c r="AP1437" s="1">
        <f t="shared" si="1096"/>
        <v>1.0973500212259448</v>
      </c>
      <c r="AQ1437" s="1">
        <f t="shared" si="1097"/>
        <v>1.0973500212259444</v>
      </c>
      <c r="AR1437" s="1">
        <f t="shared" si="1098"/>
        <v>1.0973500212259446</v>
      </c>
      <c r="AS1437" s="1">
        <f t="shared" si="1099"/>
        <v>1.0973500212259444</v>
      </c>
      <c r="AT1437" s="1">
        <f t="shared" si="1100"/>
        <v>0.97786615385130549</v>
      </c>
      <c r="AU1437" s="1">
        <f t="shared" si="1101"/>
        <v>2.049175984984831</v>
      </c>
      <c r="AV1437" s="2">
        <f t="shared" si="1102"/>
        <v>1436</v>
      </c>
      <c r="AW1437" s="1">
        <f t="shared" si="1103"/>
        <v>2049.1759849848308</v>
      </c>
      <c r="AX1437" s="1">
        <f t="shared" si="1104"/>
        <v>0.97786615385130549</v>
      </c>
      <c r="AY1437" s="1">
        <f t="shared" si="1105"/>
        <v>1.0973500212259444</v>
      </c>
      <c r="AZ1437" s="1">
        <f t="shared" si="1106"/>
        <v>5.4000000000000003E-3</v>
      </c>
      <c r="BA1437" s="1">
        <f t="shared" si="1107"/>
        <v>27.497211025995671</v>
      </c>
    </row>
    <row r="1438" spans="1:53">
      <c r="A1438" s="2">
        <f t="shared" si="1072"/>
        <v>1.4369999999999525</v>
      </c>
      <c r="B1438" s="1">
        <f t="shared" si="1109"/>
        <v>1.5190621666666175</v>
      </c>
      <c r="C1438" s="1">
        <f t="shared" si="1073"/>
        <v>5.6170650327633485E-2</v>
      </c>
      <c r="D1438" s="1">
        <f t="shared" si="1110"/>
        <v>1.1022594730534918</v>
      </c>
      <c r="E1438" s="1">
        <f t="shared" si="1116"/>
        <v>1.1023456620325769</v>
      </c>
      <c r="F1438" s="1">
        <f t="shared" si="1116"/>
        <v>1.1023489156573885</v>
      </c>
      <c r="G1438" s="1">
        <f t="shared" si="1116"/>
        <v>1.1023490384323211</v>
      </c>
      <c r="H1438" s="1">
        <f t="shared" si="1074"/>
        <v>2.1073044617117045</v>
      </c>
      <c r="I1438" s="1">
        <f t="shared" si="1111"/>
        <v>27.754792810960758</v>
      </c>
      <c r="J1438" s="1">
        <f>VLOOKUP($I1438,Graph!$D$3:$M$50,col)</f>
        <v>6.1999999999999998E-3</v>
      </c>
      <c r="K1438" s="1">
        <f>VLOOKUP($I1438,Graph!$D$3:$M$50,col+1)</f>
        <v>5.0000000000000001E-3</v>
      </c>
      <c r="L1438" s="1">
        <f t="shared" si="1075"/>
        <v>5.4000000000000003E-3</v>
      </c>
      <c r="M1438" s="1">
        <f t="shared" si="1117"/>
        <v>0.64011666666666656</v>
      </c>
      <c r="N1438" s="1">
        <f t="shared" si="1076"/>
        <v>1.4315999999999525</v>
      </c>
      <c r="O1438" s="1">
        <f t="shared" si="1077"/>
        <v>5.3914648949005335E-2</v>
      </c>
      <c r="P1438" s="1">
        <f t="shared" si="1078"/>
        <v>1.0975273692661147</v>
      </c>
      <c r="Q1438" s="1">
        <f t="shared" si="1079"/>
        <v>1.0973593446844339</v>
      </c>
      <c r="R1438" s="1">
        <f t="shared" si="1080"/>
        <v>1.0973533482171274</v>
      </c>
      <c r="S1438" s="1">
        <f t="shared" si="1081"/>
        <v>1.0973531340389886</v>
      </c>
      <c r="T1438" s="1">
        <f t="shared" si="1082"/>
        <v>0.9778700067689815</v>
      </c>
      <c r="U1438" s="1">
        <f t="shared" si="1083"/>
        <v>2.0513307631244841</v>
      </c>
      <c r="V1438" s="2">
        <f t="shared" si="1112"/>
        <v>27.506845733449669</v>
      </c>
      <c r="W1438" s="1">
        <f>VLOOKUP(V1438,Graph!$D$3:$M$50,col)</f>
        <v>6.1999999999999998E-3</v>
      </c>
      <c r="X1438" s="1">
        <f>VLOOKUP(V1438,Graph!$D$3:$M$50,col+1)</f>
        <v>5.0000000000000001E-3</v>
      </c>
      <c r="Y1438" s="1">
        <f t="shared" si="1084"/>
        <v>5.4000000000000003E-3</v>
      </c>
      <c r="Z1438" s="1">
        <f t="shared" si="1113"/>
        <v>0.64011666666666656</v>
      </c>
      <c r="AA1438" s="2">
        <f t="shared" si="1085"/>
        <v>1.4315999999999525</v>
      </c>
      <c r="AB1438" s="1">
        <f t="shared" si="1086"/>
        <v>5.3914648949005335E-2</v>
      </c>
      <c r="AC1438" s="1">
        <f t="shared" si="1087"/>
        <v>1.0973531263888809</v>
      </c>
      <c r="AD1438" s="1">
        <f t="shared" si="1088"/>
        <v>1.0973531261156306</v>
      </c>
      <c r="AE1438" s="1">
        <f t="shared" si="1089"/>
        <v>1.0973531261058707</v>
      </c>
      <c r="AF1438" s="1">
        <f t="shared" si="1090"/>
        <v>1.097353126105522</v>
      </c>
      <c r="AG1438" s="1">
        <f t="shared" si="1091"/>
        <v>0.9778700067689815</v>
      </c>
      <c r="AH1438" s="1">
        <f t="shared" si="1092"/>
        <v>2.0513307482941046</v>
      </c>
      <c r="AI1438" s="2">
        <f t="shared" si="1114"/>
        <v>27.506845667161485</v>
      </c>
      <c r="AJ1438" s="1">
        <f>VLOOKUP(AI1438,Graph!$D$3:$M$50,col)</f>
        <v>6.1999999999999998E-3</v>
      </c>
      <c r="AK1438" s="1">
        <f>VLOOKUP(AI1438,Graph!$D$3:$M$50,col+1)</f>
        <v>5.0000000000000001E-3</v>
      </c>
      <c r="AL1438" s="1">
        <f t="shared" si="1093"/>
        <v>5.4000000000000003E-3</v>
      </c>
      <c r="AM1438" s="1">
        <f t="shared" si="1115"/>
        <v>0.64011666666666656</v>
      </c>
      <c r="AN1438" s="2">
        <f t="shared" si="1094"/>
        <v>1.4315999999999525</v>
      </c>
      <c r="AO1438" s="1">
        <f t="shared" si="1095"/>
        <v>5.3914648949005335E-2</v>
      </c>
      <c r="AP1438" s="1">
        <f t="shared" si="1096"/>
        <v>1.0973531261055096</v>
      </c>
      <c r="AQ1438" s="1">
        <f t="shared" si="1097"/>
        <v>1.0973531261055089</v>
      </c>
      <c r="AR1438" s="1">
        <f t="shared" si="1098"/>
        <v>1.0973531261055092</v>
      </c>
      <c r="AS1438" s="1">
        <f t="shared" si="1099"/>
        <v>1.0973531261055092</v>
      </c>
      <c r="AT1438" s="1">
        <f t="shared" si="1100"/>
        <v>0.9778700067689815</v>
      </c>
      <c r="AU1438" s="1">
        <f t="shared" si="1101"/>
        <v>2.0513307482940801</v>
      </c>
      <c r="AV1438" s="2">
        <f t="shared" si="1102"/>
        <v>1437</v>
      </c>
      <c r="AW1438" s="1">
        <f t="shared" si="1103"/>
        <v>2051.33074829408</v>
      </c>
      <c r="AX1438" s="1">
        <f t="shared" si="1104"/>
        <v>0.9778700067689815</v>
      </c>
      <c r="AY1438" s="1">
        <f t="shared" si="1105"/>
        <v>1.0973531261055092</v>
      </c>
      <c r="AZ1438" s="1">
        <f t="shared" si="1106"/>
        <v>5.4000000000000003E-3</v>
      </c>
      <c r="BA1438" s="1">
        <f t="shared" si="1107"/>
        <v>27.506845667161485</v>
      </c>
    </row>
    <row r="1439" spans="1:53">
      <c r="A1439" s="2">
        <f t="shared" si="1072"/>
        <v>1.4379999999999524</v>
      </c>
      <c r="B1439" s="1">
        <f t="shared" si="1109"/>
        <v>1.5201033333332841</v>
      </c>
      <c r="C1439" s="1">
        <f t="shared" si="1073"/>
        <v>5.6171828353378056E-2</v>
      </c>
      <c r="D1439" s="1">
        <f t="shared" si="1110"/>
        <v>1.1022620028362373</v>
      </c>
      <c r="E1439" s="1">
        <f t="shared" si="1116"/>
        <v>1.1023482917753924</v>
      </c>
      <c r="F1439" s="1">
        <f t="shared" si="1116"/>
        <v>1.1023515492673746</v>
      </c>
      <c r="G1439" s="1">
        <f t="shared" si="1116"/>
        <v>1.1023516721917144</v>
      </c>
      <c r="H1439" s="1">
        <f t="shared" si="1074"/>
        <v>2.109509575940443</v>
      </c>
      <c r="I1439" s="1">
        <f t="shared" si="1111"/>
        <v>27.76447044326779</v>
      </c>
      <c r="J1439" s="1">
        <f>VLOOKUP($I1439,Graph!$D$3:$M$50,col)</f>
        <v>6.1999999999999998E-3</v>
      </c>
      <c r="K1439" s="1">
        <f>VLOOKUP($I1439,Graph!$D$3:$M$50,col+1)</f>
        <v>5.0000000000000001E-3</v>
      </c>
      <c r="L1439" s="1">
        <f t="shared" si="1075"/>
        <v>5.4000000000000003E-3</v>
      </c>
      <c r="M1439" s="1">
        <f t="shared" si="1117"/>
        <v>0.64011666666666656</v>
      </c>
      <c r="N1439" s="1">
        <f t="shared" si="1076"/>
        <v>1.4325999999999524</v>
      </c>
      <c r="O1439" s="1">
        <f t="shared" si="1077"/>
        <v>5.3916062513542827E-2</v>
      </c>
      <c r="P1439" s="1">
        <f t="shared" si="1078"/>
        <v>1.0975304602986307</v>
      </c>
      <c r="Q1439" s="1">
        <f t="shared" si="1079"/>
        <v>1.0973624452602651</v>
      </c>
      <c r="R1439" s="1">
        <f t="shared" si="1080"/>
        <v>1.097356448924026</v>
      </c>
      <c r="S1439" s="1">
        <f t="shared" si="1081"/>
        <v>1.0973562347431005</v>
      </c>
      <c r="T1439" s="1">
        <f t="shared" si="1082"/>
        <v>0.97787385433299034</v>
      </c>
      <c r="U1439" s="1">
        <f t="shared" si="1083"/>
        <v>2.0534862814763639</v>
      </c>
      <c r="V1439" s="2">
        <f t="shared" si="1112"/>
        <v>27.516477002463638</v>
      </c>
      <c r="W1439" s="1">
        <f>VLOOKUP(V1439,Graph!$D$3:$M$50,col)</f>
        <v>6.1999999999999998E-3</v>
      </c>
      <c r="X1439" s="1">
        <f>VLOOKUP(V1439,Graph!$D$3:$M$50,col+1)</f>
        <v>5.0000000000000001E-3</v>
      </c>
      <c r="Y1439" s="1">
        <f t="shared" si="1084"/>
        <v>5.4000000000000003E-3</v>
      </c>
      <c r="Z1439" s="1">
        <f t="shared" si="1113"/>
        <v>0.64011666666666656</v>
      </c>
      <c r="AA1439" s="2">
        <f t="shared" si="1085"/>
        <v>1.4325999999999524</v>
      </c>
      <c r="AB1439" s="1">
        <f t="shared" si="1086"/>
        <v>5.3916062513542827E-2</v>
      </c>
      <c r="AC1439" s="1">
        <f t="shared" si="1087"/>
        <v>1.0973562270926267</v>
      </c>
      <c r="AD1439" s="1">
        <f t="shared" si="1088"/>
        <v>1.0973562268193537</v>
      </c>
      <c r="AE1439" s="1">
        <f t="shared" si="1089"/>
        <v>1.0973562268095927</v>
      </c>
      <c r="AF1439" s="1">
        <f t="shared" si="1090"/>
        <v>1.0973562268092441</v>
      </c>
      <c r="AG1439" s="1">
        <f t="shared" si="1091"/>
        <v>0.97787385433299034</v>
      </c>
      <c r="AH1439" s="1">
        <f t="shared" si="1092"/>
        <v>2.0534862666297125</v>
      </c>
      <c r="AI1439" s="2">
        <f t="shared" si="1114"/>
        <v>27.516476936149175</v>
      </c>
      <c r="AJ1439" s="1">
        <f>VLOOKUP(AI1439,Graph!$D$3:$M$50,col)</f>
        <v>6.1999999999999998E-3</v>
      </c>
      <c r="AK1439" s="1">
        <f>VLOOKUP(AI1439,Graph!$D$3:$M$50,col+1)</f>
        <v>5.0000000000000001E-3</v>
      </c>
      <c r="AL1439" s="1">
        <f t="shared" si="1093"/>
        <v>5.4000000000000003E-3</v>
      </c>
      <c r="AM1439" s="1">
        <f t="shared" si="1115"/>
        <v>0.64011666666666656</v>
      </c>
      <c r="AN1439" s="2">
        <f t="shared" si="1094"/>
        <v>1.4325999999999524</v>
      </c>
      <c r="AO1439" s="1">
        <f t="shared" si="1095"/>
        <v>5.3916062513542827E-2</v>
      </c>
      <c r="AP1439" s="1">
        <f t="shared" si="1096"/>
        <v>1.0973562268092314</v>
      </c>
      <c r="AQ1439" s="1">
        <f t="shared" si="1097"/>
        <v>1.097356226809231</v>
      </c>
      <c r="AR1439" s="1">
        <f t="shared" si="1098"/>
        <v>1.0973562268092312</v>
      </c>
      <c r="AS1439" s="1">
        <f t="shared" si="1099"/>
        <v>1.0973562268092314</v>
      </c>
      <c r="AT1439" s="1">
        <f t="shared" si="1100"/>
        <v>0.97787385433299034</v>
      </c>
      <c r="AU1439" s="1">
        <f t="shared" si="1101"/>
        <v>2.0534862666296889</v>
      </c>
      <c r="AV1439" s="2">
        <f t="shared" si="1102"/>
        <v>1438</v>
      </c>
      <c r="AW1439" s="1">
        <f t="shared" si="1103"/>
        <v>2053.486266629689</v>
      </c>
      <c r="AX1439" s="1">
        <f t="shared" si="1104"/>
        <v>0.97787385433299034</v>
      </c>
      <c r="AY1439" s="1">
        <f t="shared" si="1105"/>
        <v>1.0973562268092314</v>
      </c>
      <c r="AZ1439" s="1">
        <f t="shared" si="1106"/>
        <v>5.4000000000000003E-3</v>
      </c>
      <c r="BA1439" s="1">
        <f t="shared" si="1107"/>
        <v>27.516476936149175</v>
      </c>
    </row>
    <row r="1440" spans="1:53">
      <c r="A1440" s="2">
        <f t="shared" si="1072"/>
        <v>1.4389999999999523</v>
      </c>
      <c r="B1440" s="1">
        <f t="shared" si="1109"/>
        <v>1.5211444999999506</v>
      </c>
      <c r="C1440" s="1">
        <f t="shared" si="1073"/>
        <v>5.6173004778820715E-2</v>
      </c>
      <c r="D1440" s="1">
        <f t="shared" si="1110"/>
        <v>1.1022645291997546</v>
      </c>
      <c r="E1440" s="1">
        <f t="shared" si="1116"/>
        <v>1.1023509179716249</v>
      </c>
      <c r="F1440" s="1">
        <f t="shared" si="1116"/>
        <v>1.1023541793260609</v>
      </c>
      <c r="G1440" s="1">
        <f t="shared" si="1116"/>
        <v>1.1023543023996332</v>
      </c>
      <c r="H1440" s="1">
        <f t="shared" si="1074"/>
        <v>2.1117154589925868</v>
      </c>
      <c r="I1440" s="1">
        <f t="shared" si="1111"/>
        <v>27.77414470439599</v>
      </c>
      <c r="J1440" s="1">
        <f>VLOOKUP($I1440,Graph!$D$3:$M$50,col)</f>
        <v>6.1999999999999998E-3</v>
      </c>
      <c r="K1440" s="1">
        <f>VLOOKUP($I1440,Graph!$D$3:$M$50,col+1)</f>
        <v>5.0000000000000001E-3</v>
      </c>
      <c r="L1440" s="1">
        <f t="shared" si="1075"/>
        <v>5.4000000000000003E-3</v>
      </c>
      <c r="M1440" s="1">
        <f t="shared" si="1117"/>
        <v>0.64011666666666656</v>
      </c>
      <c r="N1440" s="1">
        <f t="shared" si="1076"/>
        <v>1.4335999999999522</v>
      </c>
      <c r="O1440" s="1">
        <f t="shared" si="1077"/>
        <v>5.3917474161508439E-2</v>
      </c>
      <c r="P1440" s="1">
        <f t="shared" si="1078"/>
        <v>1.097533547175126</v>
      </c>
      <c r="Q1440" s="1">
        <f t="shared" si="1079"/>
        <v>1.0973655416687642</v>
      </c>
      <c r="R1440" s="1">
        <f t="shared" si="1080"/>
        <v>1.0973595454634923</v>
      </c>
      <c r="S1440" s="1">
        <f t="shared" si="1081"/>
        <v>1.0973593312797876</v>
      </c>
      <c r="T1440" s="1">
        <f t="shared" si="1082"/>
        <v>0.97787769655448242</v>
      </c>
      <c r="U1440" s="1">
        <f t="shared" si="1083"/>
        <v>2.0556425545901535</v>
      </c>
      <c r="V1440" s="2">
        <f t="shared" si="1112"/>
        <v>27.526104902836572</v>
      </c>
      <c r="W1440" s="1">
        <f>VLOOKUP(V1440,Graph!$D$3:$M$50,col)</f>
        <v>6.1999999999999998E-3</v>
      </c>
      <c r="X1440" s="1">
        <f>VLOOKUP(V1440,Graph!$D$3:$M$50,col+1)</f>
        <v>5.0000000000000001E-3</v>
      </c>
      <c r="Y1440" s="1">
        <f t="shared" si="1084"/>
        <v>5.4000000000000003E-3</v>
      </c>
      <c r="Z1440" s="1">
        <f t="shared" si="1113"/>
        <v>0.64011666666666656</v>
      </c>
      <c r="AA1440" s="2">
        <f t="shared" si="1085"/>
        <v>1.4335999999999522</v>
      </c>
      <c r="AB1440" s="1">
        <f t="shared" si="1086"/>
        <v>5.3917474161508439E-2</v>
      </c>
      <c r="AC1440" s="1">
        <f t="shared" si="1087"/>
        <v>1.0973593236289478</v>
      </c>
      <c r="AD1440" s="1">
        <f t="shared" si="1088"/>
        <v>1.0973593233556527</v>
      </c>
      <c r="AE1440" s="1">
        <f t="shared" si="1089"/>
        <v>1.09735932334589</v>
      </c>
      <c r="AF1440" s="1">
        <f t="shared" si="1090"/>
        <v>1.0973593233455412</v>
      </c>
      <c r="AG1440" s="1">
        <f t="shared" si="1091"/>
        <v>0.97787769655448242</v>
      </c>
      <c r="AH1440" s="1">
        <f t="shared" si="1092"/>
        <v>2.055642539727224</v>
      </c>
      <c r="AI1440" s="2">
        <f t="shared" si="1114"/>
        <v>27.526104836495829</v>
      </c>
      <c r="AJ1440" s="1">
        <f>VLOOKUP(AI1440,Graph!$D$3:$M$50,col)</f>
        <v>6.1999999999999998E-3</v>
      </c>
      <c r="AK1440" s="1">
        <f>VLOOKUP(AI1440,Graph!$D$3:$M$50,col+1)</f>
        <v>5.0000000000000001E-3</v>
      </c>
      <c r="AL1440" s="1">
        <f t="shared" si="1093"/>
        <v>5.4000000000000003E-3</v>
      </c>
      <c r="AM1440" s="1">
        <f t="shared" si="1115"/>
        <v>0.64011666666666656</v>
      </c>
      <c r="AN1440" s="2">
        <f t="shared" si="1094"/>
        <v>1.4335999999999522</v>
      </c>
      <c r="AO1440" s="1">
        <f t="shared" si="1095"/>
        <v>5.3917474161508439E-2</v>
      </c>
      <c r="AP1440" s="1">
        <f t="shared" si="1096"/>
        <v>1.0973593233455292</v>
      </c>
      <c r="AQ1440" s="1">
        <f t="shared" si="1097"/>
        <v>1.0973593233455288</v>
      </c>
      <c r="AR1440" s="1">
        <f t="shared" si="1098"/>
        <v>1.0973593233455285</v>
      </c>
      <c r="AS1440" s="1">
        <f t="shared" si="1099"/>
        <v>1.0973593233455285</v>
      </c>
      <c r="AT1440" s="1">
        <f t="shared" si="1100"/>
        <v>0.97787769655448242</v>
      </c>
      <c r="AU1440" s="1">
        <f t="shared" si="1101"/>
        <v>2.0556425397272</v>
      </c>
      <c r="AV1440" s="2">
        <f t="shared" si="1102"/>
        <v>1439</v>
      </c>
      <c r="AW1440" s="1">
        <f t="shared" si="1103"/>
        <v>2055.6425397272001</v>
      </c>
      <c r="AX1440" s="1">
        <f t="shared" si="1104"/>
        <v>0.97787769655448242</v>
      </c>
      <c r="AY1440" s="1">
        <f t="shared" si="1105"/>
        <v>1.0973593233455285</v>
      </c>
      <c r="AZ1440" s="1">
        <f t="shared" si="1106"/>
        <v>5.4000000000000003E-3</v>
      </c>
      <c r="BA1440" s="1">
        <f t="shared" si="1107"/>
        <v>27.526104836495829</v>
      </c>
    </row>
    <row r="1441" spans="1:53">
      <c r="A1441" s="2">
        <f t="shared" si="1072"/>
        <v>1.4399999999999522</v>
      </c>
      <c r="B1441" s="1">
        <f t="shared" si="1109"/>
        <v>1.5221856666666171</v>
      </c>
      <c r="C1441" s="1">
        <f t="shared" si="1073"/>
        <v>5.6174179607219994E-2</v>
      </c>
      <c r="D1441" s="1">
        <f t="shared" si="1110"/>
        <v>1.102267052150971</v>
      </c>
      <c r="E1441" s="1">
        <f t="shared" ref="E1441:G1460" si="1118">SQRT(D1441-($C1441*D1441-POWER(D1441,1/3)+1)/($C1441-POWER(D1441,-2/3)/3))</f>
        <v>1.1023535406284433</v>
      </c>
      <c r="F1441" s="1">
        <f t="shared" si="1118"/>
        <v>1.1023568058406252</v>
      </c>
      <c r="G1441" s="1">
        <f t="shared" si="1118"/>
        <v>1.1023569290632558</v>
      </c>
      <c r="H1441" s="1">
        <f t="shared" si="1074"/>
        <v>2.11392211060021</v>
      </c>
      <c r="I1441" s="1">
        <f t="shared" si="1111"/>
        <v>27.783815597865036</v>
      </c>
      <c r="J1441" s="1">
        <f>VLOOKUP($I1441,Graph!$D$3:$M$50,col)</f>
        <v>6.1999999999999998E-3</v>
      </c>
      <c r="K1441" s="1">
        <f>VLOOKUP($I1441,Graph!$D$3:$M$50,col+1)</f>
        <v>5.0000000000000001E-3</v>
      </c>
      <c r="L1441" s="1">
        <f t="shared" si="1075"/>
        <v>5.4000000000000003E-3</v>
      </c>
      <c r="M1441" s="1">
        <f t="shared" si="1117"/>
        <v>0.64011666666666656</v>
      </c>
      <c r="N1441" s="1">
        <f t="shared" si="1076"/>
        <v>1.4345999999999521</v>
      </c>
      <c r="O1441" s="1">
        <f t="shared" si="1077"/>
        <v>5.3918883896797089E-2</v>
      </c>
      <c r="P1441" s="1">
        <f t="shared" si="1078"/>
        <v>1.0975366299039759</v>
      </c>
      <c r="Q1441" s="1">
        <f t="shared" si="1079"/>
        <v>1.0973686339183266</v>
      </c>
      <c r="R1441" s="1">
        <f t="shared" si="1080"/>
        <v>1.0973626378439221</v>
      </c>
      <c r="S1441" s="1">
        <f t="shared" si="1081"/>
        <v>1.0973624236574449</v>
      </c>
      <c r="T1441" s="1">
        <f t="shared" si="1082"/>
        <v>0.9778815334445774</v>
      </c>
      <c r="U1441" s="1">
        <f t="shared" si="1083"/>
        <v>2.0577995822016755</v>
      </c>
      <c r="V1441" s="2">
        <f t="shared" si="1112"/>
        <v>27.535729438099388</v>
      </c>
      <c r="W1441" s="1">
        <f>VLOOKUP(V1441,Graph!$D$3:$M$50,col)</f>
        <v>6.1999999999999998E-3</v>
      </c>
      <c r="X1441" s="1">
        <f>VLOOKUP(V1441,Graph!$D$3:$M$50,col+1)</f>
        <v>5.0000000000000001E-3</v>
      </c>
      <c r="Y1441" s="1">
        <f t="shared" si="1084"/>
        <v>5.4000000000000003E-3</v>
      </c>
      <c r="Z1441" s="1">
        <f t="shared" si="1113"/>
        <v>0.64011666666666656</v>
      </c>
      <c r="AA1441" s="2">
        <f t="shared" si="1085"/>
        <v>1.4345999999999521</v>
      </c>
      <c r="AB1441" s="1">
        <f t="shared" si="1086"/>
        <v>5.3918883896797089E-2</v>
      </c>
      <c r="AC1441" s="1">
        <f t="shared" si="1087"/>
        <v>1.0973624160062398</v>
      </c>
      <c r="AD1441" s="1">
        <f t="shared" si="1088"/>
        <v>1.0973624157329223</v>
      </c>
      <c r="AE1441" s="1">
        <f t="shared" si="1089"/>
        <v>1.0973624157231585</v>
      </c>
      <c r="AF1441" s="1">
        <f t="shared" si="1090"/>
        <v>1.0973624157228099</v>
      </c>
      <c r="AG1441" s="1">
        <f t="shared" si="1091"/>
        <v>0.9778815334445774</v>
      </c>
      <c r="AH1441" s="1">
        <f t="shared" si="1092"/>
        <v>2.0577995673224634</v>
      </c>
      <c r="AI1441" s="2">
        <f t="shared" si="1114"/>
        <v>27.53572937173238</v>
      </c>
      <c r="AJ1441" s="1">
        <f>VLOOKUP(AI1441,Graph!$D$3:$M$50,col)</f>
        <v>6.1999999999999998E-3</v>
      </c>
      <c r="AK1441" s="1">
        <f>VLOOKUP(AI1441,Graph!$D$3:$M$50,col+1)</f>
        <v>5.0000000000000001E-3</v>
      </c>
      <c r="AL1441" s="1">
        <f t="shared" si="1093"/>
        <v>5.4000000000000003E-3</v>
      </c>
      <c r="AM1441" s="1">
        <f t="shared" si="1115"/>
        <v>0.64011666666666656</v>
      </c>
      <c r="AN1441" s="2">
        <f t="shared" si="1094"/>
        <v>1.4345999999999521</v>
      </c>
      <c r="AO1441" s="1">
        <f t="shared" si="1095"/>
        <v>5.3918883896797089E-2</v>
      </c>
      <c r="AP1441" s="1">
        <f t="shared" si="1096"/>
        <v>1.0973624157227972</v>
      </c>
      <c r="AQ1441" s="1">
        <f t="shared" si="1097"/>
        <v>1.0973624157227968</v>
      </c>
      <c r="AR1441" s="1">
        <f t="shared" si="1098"/>
        <v>1.097362415722797</v>
      </c>
      <c r="AS1441" s="1">
        <f t="shared" si="1099"/>
        <v>1.0973624157227968</v>
      </c>
      <c r="AT1441" s="1">
        <f t="shared" si="1100"/>
        <v>0.9778815334445774</v>
      </c>
      <c r="AU1441" s="1">
        <f t="shared" si="1101"/>
        <v>2.0577995673224385</v>
      </c>
      <c r="AV1441" s="2">
        <f t="shared" si="1102"/>
        <v>1440</v>
      </c>
      <c r="AW1441" s="1">
        <f t="shared" si="1103"/>
        <v>2057.7995673224386</v>
      </c>
      <c r="AX1441" s="1">
        <f t="shared" si="1104"/>
        <v>0.9778815334445774</v>
      </c>
      <c r="AY1441" s="1">
        <f t="shared" si="1105"/>
        <v>1.0973624157227968</v>
      </c>
      <c r="AZ1441" s="1">
        <f t="shared" si="1106"/>
        <v>5.4000000000000003E-3</v>
      </c>
      <c r="BA1441" s="1">
        <f t="shared" si="1107"/>
        <v>27.53572937173238</v>
      </c>
    </row>
    <row r="1442" spans="1:53">
      <c r="A1442" s="2">
        <f t="shared" si="1072"/>
        <v>1.4409999999999521</v>
      </c>
      <c r="B1442" s="1">
        <f t="shared" si="1109"/>
        <v>1.5232268333332837</v>
      </c>
      <c r="C1442" s="1">
        <f t="shared" si="1073"/>
        <v>5.6175352841825558E-2</v>
      </c>
      <c r="D1442" s="1">
        <f t="shared" si="1110"/>
        <v>1.1022695716967945</v>
      </c>
      <c r="E1442" s="1">
        <f t="shared" si="1118"/>
        <v>1.1023561597529983</v>
      </c>
      <c r="F1442" s="1">
        <f t="shared" si="1118"/>
        <v>1.1023594288182264</v>
      </c>
      <c r="G1442" s="1">
        <f t="shared" si="1118"/>
        <v>1.1023595521897414</v>
      </c>
      <c r="H1442" s="1">
        <f t="shared" si="1074"/>
        <v>2.1161295304956678</v>
      </c>
      <c r="I1442" s="1">
        <f t="shared" si="1111"/>
        <v>27.793483127188519</v>
      </c>
      <c r="J1442" s="1">
        <f>VLOOKUP($I1442,Graph!$D$3:$M$50,col)</f>
        <v>6.1999999999999998E-3</v>
      </c>
      <c r="K1442" s="1">
        <f>VLOOKUP($I1442,Graph!$D$3:$M$50,col+1)</f>
        <v>5.0000000000000001E-3</v>
      </c>
      <c r="L1442" s="1">
        <f t="shared" si="1075"/>
        <v>5.4000000000000003E-3</v>
      </c>
      <c r="M1442" s="1">
        <f t="shared" si="1117"/>
        <v>0.64011666666666656</v>
      </c>
      <c r="N1442" s="1">
        <f t="shared" si="1076"/>
        <v>1.435599999999952</v>
      </c>
      <c r="O1442" s="1">
        <f t="shared" si="1077"/>
        <v>5.3920291723293032E-2</v>
      </c>
      <c r="P1442" s="1">
        <f t="shared" si="1078"/>
        <v>1.0975397084935339</v>
      </c>
      <c r="Q1442" s="1">
        <f t="shared" si="1079"/>
        <v>1.0973717220173247</v>
      </c>
      <c r="R1442" s="1">
        <f t="shared" si="1080"/>
        <v>1.0973657260736884</v>
      </c>
      <c r="S1442" s="1">
        <f t="shared" si="1081"/>
        <v>1.097365511884445</v>
      </c>
      <c r="T1442" s="1">
        <f t="shared" si="1082"/>
        <v>0.97788536501436429</v>
      </c>
      <c r="U1442" s="1">
        <f t="shared" si="1083"/>
        <v>2.0599573640470301</v>
      </c>
      <c r="V1442" s="2">
        <f t="shared" si="1112"/>
        <v>27.545350611776836</v>
      </c>
      <c r="W1442" s="1">
        <f>VLOOKUP(V1442,Graph!$D$3:$M$50,col)</f>
        <v>6.1999999999999998E-3</v>
      </c>
      <c r="X1442" s="1">
        <f>VLOOKUP(V1442,Graph!$D$3:$M$50,col+1)</f>
        <v>5.0000000000000001E-3</v>
      </c>
      <c r="Y1442" s="1">
        <f t="shared" si="1084"/>
        <v>5.4000000000000003E-3</v>
      </c>
      <c r="Z1442" s="1">
        <f t="shared" si="1113"/>
        <v>0.64011666666666656</v>
      </c>
      <c r="AA1442" s="2">
        <f t="shared" si="1085"/>
        <v>1.435599999999952</v>
      </c>
      <c r="AB1442" s="1">
        <f t="shared" si="1086"/>
        <v>5.3920291723293032E-2</v>
      </c>
      <c r="AC1442" s="1">
        <f t="shared" si="1087"/>
        <v>1.097365504232876</v>
      </c>
      <c r="AD1442" s="1">
        <f t="shared" si="1088"/>
        <v>1.0973655039595356</v>
      </c>
      <c r="AE1442" s="1">
        <f t="shared" si="1089"/>
        <v>1.0973655039497712</v>
      </c>
      <c r="AF1442" s="1">
        <f t="shared" si="1090"/>
        <v>1.0973655039494221</v>
      </c>
      <c r="AG1442" s="1">
        <f t="shared" si="1091"/>
        <v>0.97788536501436429</v>
      </c>
      <c r="AH1442" s="1">
        <f t="shared" si="1092"/>
        <v>2.0599573491515297</v>
      </c>
      <c r="AI1442" s="2">
        <f t="shared" si="1114"/>
        <v>27.545350545383588</v>
      </c>
      <c r="AJ1442" s="1">
        <f>VLOOKUP(AI1442,Graph!$D$3:$M$50,col)</f>
        <v>6.1999999999999998E-3</v>
      </c>
      <c r="AK1442" s="1">
        <f>VLOOKUP(AI1442,Graph!$D$3:$M$50,col+1)</f>
        <v>5.0000000000000001E-3</v>
      </c>
      <c r="AL1442" s="1">
        <f t="shared" si="1093"/>
        <v>5.4000000000000003E-3</v>
      </c>
      <c r="AM1442" s="1">
        <f t="shared" si="1115"/>
        <v>0.64011666666666656</v>
      </c>
      <c r="AN1442" s="2">
        <f t="shared" si="1094"/>
        <v>1.435599999999952</v>
      </c>
      <c r="AO1442" s="1">
        <f t="shared" si="1095"/>
        <v>5.3920291723293032E-2</v>
      </c>
      <c r="AP1442" s="1">
        <f t="shared" si="1096"/>
        <v>1.0973655039494097</v>
      </c>
      <c r="AQ1442" s="1">
        <f t="shared" si="1097"/>
        <v>1.0973655039494092</v>
      </c>
      <c r="AR1442" s="1">
        <f t="shared" si="1098"/>
        <v>1.0973655039494088</v>
      </c>
      <c r="AS1442" s="1">
        <f t="shared" si="1099"/>
        <v>1.097365503949409</v>
      </c>
      <c r="AT1442" s="1">
        <f t="shared" si="1100"/>
        <v>0.97788536501436429</v>
      </c>
      <c r="AU1442" s="1">
        <f t="shared" si="1101"/>
        <v>2.0599573491515049</v>
      </c>
      <c r="AV1442" s="2">
        <f t="shared" si="1102"/>
        <v>1441</v>
      </c>
      <c r="AW1442" s="1">
        <f t="shared" si="1103"/>
        <v>2059.9573491515048</v>
      </c>
      <c r="AX1442" s="1">
        <f t="shared" si="1104"/>
        <v>0.97788536501436429</v>
      </c>
      <c r="AY1442" s="1">
        <f t="shared" si="1105"/>
        <v>1.097365503949409</v>
      </c>
      <c r="AZ1442" s="1">
        <f t="shared" si="1106"/>
        <v>5.4000000000000003E-3</v>
      </c>
      <c r="BA1442" s="1">
        <f t="shared" si="1107"/>
        <v>27.545350545383588</v>
      </c>
    </row>
    <row r="1443" spans="1:53">
      <c r="A1443" s="2">
        <f t="shared" si="1072"/>
        <v>1.441999999999952</v>
      </c>
      <c r="B1443" s="1">
        <f t="shared" si="1109"/>
        <v>1.5242679999999502</v>
      </c>
      <c r="C1443" s="1">
        <f t="shared" si="1073"/>
        <v>5.6176524485878267E-2</v>
      </c>
      <c r="D1443" s="1">
        <f t="shared" si="1110"/>
        <v>1.102272087844115</v>
      </c>
      <c r="E1443" s="1">
        <f t="shared" si="1118"/>
        <v>1.1023587753524207</v>
      </c>
      <c r="F1443" s="1">
        <f t="shared" si="1118"/>
        <v>1.1023620482660035</v>
      </c>
      <c r="G1443" s="1">
        <f t="shared" si="1118"/>
        <v>1.1023621717862295</v>
      </c>
      <c r="H1443" s="1">
        <f t="shared" si="1074"/>
        <v>2.1183377184115941</v>
      </c>
      <c r="I1443" s="1">
        <f t="shared" si="1111"/>
        <v>27.803147295873895</v>
      </c>
      <c r="J1443" s="1">
        <f>VLOOKUP($I1443,Graph!$D$3:$M$50,col)</f>
        <v>6.1999999999999998E-3</v>
      </c>
      <c r="K1443" s="1">
        <f>VLOOKUP($I1443,Graph!$D$3:$M$50,col+1)</f>
        <v>5.0000000000000001E-3</v>
      </c>
      <c r="L1443" s="1">
        <f t="shared" si="1075"/>
        <v>5.4000000000000003E-3</v>
      </c>
      <c r="M1443" s="1">
        <f t="shared" si="1117"/>
        <v>0.64011666666666656</v>
      </c>
      <c r="N1443" s="1">
        <f t="shared" si="1076"/>
        <v>1.4365999999999519</v>
      </c>
      <c r="O1443" s="1">
        <f t="shared" si="1077"/>
        <v>5.3921697644870079E-2</v>
      </c>
      <c r="P1443" s="1">
        <f t="shared" si="1078"/>
        <v>1.0975427829521305</v>
      </c>
      <c r="Q1443" s="1">
        <f t="shared" si="1079"/>
        <v>1.0973748059741089</v>
      </c>
      <c r="R1443" s="1">
        <f t="shared" si="1080"/>
        <v>1.0973688101611418</v>
      </c>
      <c r="S1443" s="1">
        <f t="shared" si="1081"/>
        <v>1.097368595969139</v>
      </c>
      <c r="T1443" s="1">
        <f t="shared" si="1082"/>
        <v>0.97788919127490126</v>
      </c>
      <c r="U1443" s="1">
        <f t="shared" si="1083"/>
        <v>2.0621158998625964</v>
      </c>
      <c r="V1443" s="2">
        <f t="shared" si="1112"/>
        <v>27.554968427387553</v>
      </c>
      <c r="W1443" s="1">
        <f>VLOOKUP(V1443,Graph!$D$3:$M$50,col)</f>
        <v>6.1999999999999998E-3</v>
      </c>
      <c r="X1443" s="1">
        <f>VLOOKUP(V1443,Graph!$D$3:$M$50,col+1)</f>
        <v>5.0000000000000001E-3</v>
      </c>
      <c r="Y1443" s="1">
        <f t="shared" si="1084"/>
        <v>5.4000000000000003E-3</v>
      </c>
      <c r="Z1443" s="1">
        <f t="shared" si="1113"/>
        <v>0.64011666666666656</v>
      </c>
      <c r="AA1443" s="2">
        <f t="shared" si="1085"/>
        <v>1.4365999999999519</v>
      </c>
      <c r="AB1443" s="1">
        <f t="shared" si="1086"/>
        <v>5.3921697644870079E-2</v>
      </c>
      <c r="AC1443" s="1">
        <f t="shared" si="1087"/>
        <v>1.097368588317206</v>
      </c>
      <c r="AD1443" s="1">
        <f t="shared" si="1088"/>
        <v>1.0973685880438433</v>
      </c>
      <c r="AE1443" s="1">
        <f t="shared" si="1089"/>
        <v>1.0973685880340773</v>
      </c>
      <c r="AF1443" s="1">
        <f t="shared" si="1090"/>
        <v>1.0973685880337283</v>
      </c>
      <c r="AG1443" s="1">
        <f t="shared" si="1091"/>
        <v>0.97788919127490126</v>
      </c>
      <c r="AH1443" s="1">
        <f t="shared" si="1092"/>
        <v>2.0621158849508006</v>
      </c>
      <c r="AI1443" s="2">
        <f t="shared" si="1114"/>
        <v>27.554968360968065</v>
      </c>
      <c r="AJ1443" s="1">
        <f>VLOOKUP(AI1443,Graph!$D$3:$M$50,col)</f>
        <v>6.1999999999999998E-3</v>
      </c>
      <c r="AK1443" s="1">
        <f>VLOOKUP(AI1443,Graph!$D$3:$M$50,col+1)</f>
        <v>5.0000000000000001E-3</v>
      </c>
      <c r="AL1443" s="1">
        <f t="shared" si="1093"/>
        <v>5.4000000000000003E-3</v>
      </c>
      <c r="AM1443" s="1">
        <f t="shared" si="1115"/>
        <v>0.64011666666666656</v>
      </c>
      <c r="AN1443" s="2">
        <f t="shared" si="1094"/>
        <v>1.4365999999999519</v>
      </c>
      <c r="AO1443" s="1">
        <f t="shared" si="1095"/>
        <v>5.3921697644870079E-2</v>
      </c>
      <c r="AP1443" s="1">
        <f t="shared" si="1096"/>
        <v>1.0973685880337161</v>
      </c>
      <c r="AQ1443" s="1">
        <f t="shared" si="1097"/>
        <v>1.0973685880337156</v>
      </c>
      <c r="AR1443" s="1">
        <f t="shared" si="1098"/>
        <v>1.0973685880337156</v>
      </c>
      <c r="AS1443" s="1">
        <f t="shared" si="1099"/>
        <v>1.0973685880337156</v>
      </c>
      <c r="AT1443" s="1">
        <f t="shared" si="1100"/>
        <v>0.97788919127490126</v>
      </c>
      <c r="AU1443" s="1">
        <f t="shared" si="1101"/>
        <v>2.062115884950777</v>
      </c>
      <c r="AV1443" s="2">
        <f t="shared" si="1102"/>
        <v>1442</v>
      </c>
      <c r="AW1443" s="1">
        <f t="shared" si="1103"/>
        <v>2062.1158849507769</v>
      </c>
      <c r="AX1443" s="1">
        <f t="shared" si="1104"/>
        <v>0.97788919127490126</v>
      </c>
      <c r="AY1443" s="1">
        <f t="shared" si="1105"/>
        <v>1.0973685880337156</v>
      </c>
      <c r="AZ1443" s="1">
        <f t="shared" si="1106"/>
        <v>5.4000000000000003E-3</v>
      </c>
      <c r="BA1443" s="1">
        <f t="shared" si="1107"/>
        <v>27.554968360968065</v>
      </c>
    </row>
    <row r="1444" spans="1:53">
      <c r="A1444" s="2">
        <f t="shared" si="1072"/>
        <v>1.4429999999999519</v>
      </c>
      <c r="B1444" s="1">
        <f t="shared" si="1109"/>
        <v>1.5253091666666168</v>
      </c>
      <c r="C1444" s="1">
        <f t="shared" si="1073"/>
        <v>5.6177694542610214E-2</v>
      </c>
      <c r="D1444" s="1">
        <f t="shared" si="1110"/>
        <v>1.1022746005998034</v>
      </c>
      <c r="E1444" s="1">
        <f t="shared" si="1118"/>
        <v>1.1023613874338221</v>
      </c>
      <c r="F1444" s="1">
        <f t="shared" si="1118"/>
        <v>1.1023646641910771</v>
      </c>
      <c r="G1444" s="1">
        <f t="shared" si="1118"/>
        <v>1.1023647878598408</v>
      </c>
      <c r="H1444" s="1">
        <f t="shared" si="1074"/>
        <v>2.1205466740809014</v>
      </c>
      <c r="I1444" s="1">
        <f t="shared" si="1111"/>
        <v>27.812808107422551</v>
      </c>
      <c r="J1444" s="1">
        <f>VLOOKUP($I1444,Graph!$D$3:$M$50,col)</f>
        <v>6.1999999999999998E-3</v>
      </c>
      <c r="K1444" s="1">
        <f>VLOOKUP($I1444,Graph!$D$3:$M$50,col+1)</f>
        <v>5.0000000000000001E-3</v>
      </c>
      <c r="L1444" s="1">
        <f t="shared" si="1075"/>
        <v>5.4000000000000003E-3</v>
      </c>
      <c r="M1444" s="1">
        <f t="shared" si="1117"/>
        <v>0.64011666666666656</v>
      </c>
      <c r="N1444" s="1">
        <f t="shared" si="1076"/>
        <v>1.4375999999999518</v>
      </c>
      <c r="O1444" s="1">
        <f t="shared" si="1077"/>
        <v>5.3923101665391548E-2</v>
      </c>
      <c r="P1444" s="1">
        <f t="shared" si="1078"/>
        <v>1.097545853288074</v>
      </c>
      <c r="Q1444" s="1">
        <f t="shared" si="1079"/>
        <v>1.0973778857970071</v>
      </c>
      <c r="R1444" s="1">
        <f t="shared" si="1080"/>
        <v>1.0973718901146099</v>
      </c>
      <c r="S1444" s="1">
        <f t="shared" si="1081"/>
        <v>1.0973716759198546</v>
      </c>
      <c r="T1444" s="1">
        <f t="shared" si="1082"/>
        <v>0.97789301223721603</v>
      </c>
      <c r="U1444" s="1">
        <f t="shared" si="1083"/>
        <v>2.0642751893850271</v>
      </c>
      <c r="V1444" s="2">
        <f t="shared" si="1112"/>
        <v>27.564582888444026</v>
      </c>
      <c r="W1444" s="1">
        <f>VLOOKUP(V1444,Graph!$D$3:$M$50,col)</f>
        <v>6.1999999999999998E-3</v>
      </c>
      <c r="X1444" s="1">
        <f>VLOOKUP(V1444,Graph!$D$3:$M$50,col+1)</f>
        <v>5.0000000000000001E-3</v>
      </c>
      <c r="Y1444" s="1">
        <f t="shared" si="1084"/>
        <v>5.4000000000000003E-3</v>
      </c>
      <c r="Z1444" s="1">
        <f t="shared" si="1113"/>
        <v>0.64011666666666656</v>
      </c>
      <c r="AA1444" s="2">
        <f t="shared" si="1085"/>
        <v>1.4375999999999518</v>
      </c>
      <c r="AB1444" s="1">
        <f t="shared" si="1086"/>
        <v>5.3923101665391548E-2</v>
      </c>
      <c r="AC1444" s="1">
        <f t="shared" si="1087"/>
        <v>1.0973716682675581</v>
      </c>
      <c r="AD1444" s="1">
        <f t="shared" si="1088"/>
        <v>1.097371667994173</v>
      </c>
      <c r="AE1444" s="1">
        <f t="shared" si="1089"/>
        <v>1.0973716679844059</v>
      </c>
      <c r="AF1444" s="1">
        <f t="shared" si="1090"/>
        <v>1.0973716679840573</v>
      </c>
      <c r="AG1444" s="1">
        <f t="shared" si="1091"/>
        <v>0.97789301223721603</v>
      </c>
      <c r="AH1444" s="1">
        <f t="shared" si="1092"/>
        <v>2.0642751744569314</v>
      </c>
      <c r="AI1444" s="2">
        <f t="shared" si="1114"/>
        <v>27.564582821998307</v>
      </c>
      <c r="AJ1444" s="1">
        <f>VLOOKUP(AI1444,Graph!$D$3:$M$50,col)</f>
        <v>6.1999999999999998E-3</v>
      </c>
      <c r="AK1444" s="1">
        <f>VLOOKUP(AI1444,Graph!$D$3:$M$50,col+1)</f>
        <v>5.0000000000000001E-3</v>
      </c>
      <c r="AL1444" s="1">
        <f t="shared" si="1093"/>
        <v>5.4000000000000003E-3</v>
      </c>
      <c r="AM1444" s="1">
        <f t="shared" si="1115"/>
        <v>0.64011666666666656</v>
      </c>
      <c r="AN1444" s="2">
        <f t="shared" si="1094"/>
        <v>1.4375999999999518</v>
      </c>
      <c r="AO1444" s="1">
        <f t="shared" si="1095"/>
        <v>5.3923101665391548E-2</v>
      </c>
      <c r="AP1444" s="1">
        <f t="shared" si="1096"/>
        <v>1.0973716679840448</v>
      </c>
      <c r="AQ1444" s="1">
        <f t="shared" si="1097"/>
        <v>1.0973716679840442</v>
      </c>
      <c r="AR1444" s="1">
        <f t="shared" si="1098"/>
        <v>1.0973716679840442</v>
      </c>
      <c r="AS1444" s="1">
        <f t="shared" si="1099"/>
        <v>1.0973716679840442</v>
      </c>
      <c r="AT1444" s="1">
        <f t="shared" si="1100"/>
        <v>0.97789301223721603</v>
      </c>
      <c r="AU1444" s="1">
        <f t="shared" si="1101"/>
        <v>2.0642751744569066</v>
      </c>
      <c r="AV1444" s="2">
        <f t="shared" si="1102"/>
        <v>1443</v>
      </c>
      <c r="AW1444" s="1">
        <f t="shared" si="1103"/>
        <v>2064.2751744569064</v>
      </c>
      <c r="AX1444" s="1">
        <f t="shared" si="1104"/>
        <v>0.97789301223721603</v>
      </c>
      <c r="AY1444" s="1">
        <f t="shared" si="1105"/>
        <v>1.0973716679840442</v>
      </c>
      <c r="AZ1444" s="1">
        <f t="shared" si="1106"/>
        <v>5.4000000000000003E-3</v>
      </c>
      <c r="BA1444" s="1">
        <f t="shared" si="1107"/>
        <v>27.564582821998307</v>
      </c>
    </row>
    <row r="1445" spans="1:53">
      <c r="A1445" s="2">
        <f t="shared" si="1072"/>
        <v>1.4439999999999518</v>
      </c>
      <c r="B1445" s="1">
        <f t="shared" si="1109"/>
        <v>1.5263503333332833</v>
      </c>
      <c r="C1445" s="1">
        <f t="shared" si="1073"/>
        <v>5.6178863015244739E-2</v>
      </c>
      <c r="D1445" s="1">
        <f t="shared" si="1110"/>
        <v>1.1022771099707127</v>
      </c>
      <c r="E1445" s="1">
        <f t="shared" si="1118"/>
        <v>1.1023639960042948</v>
      </c>
      <c r="F1445" s="1">
        <f t="shared" si="1118"/>
        <v>1.1023672766005479</v>
      </c>
      <c r="G1445" s="1">
        <f t="shared" si="1118"/>
        <v>1.1023674004176767</v>
      </c>
      <c r="H1445" s="1">
        <f t="shared" si="1074"/>
        <v>2.1227563972367816</v>
      </c>
      <c r="I1445" s="1">
        <f t="shared" si="1111"/>
        <v>27.822465565329782</v>
      </c>
      <c r="J1445" s="1">
        <f>VLOOKUP($I1445,Graph!$D$3:$M$50,col)</f>
        <v>6.1999999999999998E-3</v>
      </c>
      <c r="K1445" s="1">
        <f>VLOOKUP($I1445,Graph!$D$3:$M$50,col+1)</f>
        <v>5.0000000000000001E-3</v>
      </c>
      <c r="L1445" s="1">
        <f t="shared" si="1075"/>
        <v>5.4000000000000003E-3</v>
      </c>
      <c r="M1445" s="1">
        <f t="shared" si="1117"/>
        <v>0.64011666666666656</v>
      </c>
      <c r="N1445" s="1">
        <f t="shared" si="1076"/>
        <v>1.4385999999999517</v>
      </c>
      <c r="O1445" s="1">
        <f t="shared" si="1077"/>
        <v>5.3924503788710353E-2</v>
      </c>
      <c r="P1445" s="1">
        <f t="shared" si="1078"/>
        <v>1.0975489195096506</v>
      </c>
      <c r="Q1445" s="1">
        <f t="shared" si="1079"/>
        <v>1.097380961494326</v>
      </c>
      <c r="R1445" s="1">
        <f t="shared" si="1080"/>
        <v>1.097374965942399</v>
      </c>
      <c r="S1445" s="1">
        <f t="shared" si="1081"/>
        <v>1.0973747517448977</v>
      </c>
      <c r="T1445" s="1">
        <f t="shared" si="1082"/>
        <v>0.97789682791230537</v>
      </c>
      <c r="U1445" s="1">
        <f t="shared" si="1083"/>
        <v>2.0664352323512509</v>
      </c>
      <c r="V1445" s="2">
        <f t="shared" si="1112"/>
        <v>27.574193998452596</v>
      </c>
      <c r="W1445" s="1">
        <f>VLOOKUP(V1445,Graph!$D$3:$M$50,col)</f>
        <v>6.1999999999999998E-3</v>
      </c>
      <c r="X1445" s="1">
        <f>VLOOKUP(V1445,Graph!$D$3:$M$50,col+1)</f>
        <v>5.0000000000000001E-3</v>
      </c>
      <c r="Y1445" s="1">
        <f t="shared" si="1084"/>
        <v>5.4000000000000003E-3</v>
      </c>
      <c r="Z1445" s="1">
        <f t="shared" si="1113"/>
        <v>0.64011666666666656</v>
      </c>
      <c r="AA1445" s="2">
        <f t="shared" si="1085"/>
        <v>1.4385999999999517</v>
      </c>
      <c r="AB1445" s="1">
        <f t="shared" si="1086"/>
        <v>5.3924503788710353E-2</v>
      </c>
      <c r="AC1445" s="1">
        <f t="shared" si="1087"/>
        <v>1.0973747440922386</v>
      </c>
      <c r="AD1445" s="1">
        <f t="shared" si="1088"/>
        <v>1.0973747438188308</v>
      </c>
      <c r="AE1445" s="1">
        <f t="shared" si="1089"/>
        <v>1.0973747438090626</v>
      </c>
      <c r="AF1445" s="1">
        <f t="shared" si="1090"/>
        <v>1.0973747438087136</v>
      </c>
      <c r="AG1445" s="1">
        <f t="shared" si="1091"/>
        <v>0.97789682791230537</v>
      </c>
      <c r="AH1445" s="1">
        <f t="shared" si="1092"/>
        <v>2.0664352174068483</v>
      </c>
      <c r="AI1445" s="2">
        <f t="shared" si="1114"/>
        <v>27.574193931980663</v>
      </c>
      <c r="AJ1445" s="1">
        <f>VLOOKUP(AI1445,Graph!$D$3:$M$50,col)</f>
        <v>6.1999999999999998E-3</v>
      </c>
      <c r="AK1445" s="1">
        <f>VLOOKUP(AI1445,Graph!$D$3:$M$50,col+1)</f>
        <v>5.0000000000000001E-3</v>
      </c>
      <c r="AL1445" s="1">
        <f t="shared" si="1093"/>
        <v>5.4000000000000003E-3</v>
      </c>
      <c r="AM1445" s="1">
        <f t="shared" si="1115"/>
        <v>0.64011666666666656</v>
      </c>
      <c r="AN1445" s="2">
        <f t="shared" si="1094"/>
        <v>1.4385999999999517</v>
      </c>
      <c r="AO1445" s="1">
        <f t="shared" si="1095"/>
        <v>5.3924503788710353E-2</v>
      </c>
      <c r="AP1445" s="1">
        <f t="shared" si="1096"/>
        <v>1.0973747438087014</v>
      </c>
      <c r="AQ1445" s="1">
        <f t="shared" si="1097"/>
        <v>1.0973747438087007</v>
      </c>
      <c r="AR1445" s="1">
        <f t="shared" si="1098"/>
        <v>1.0973747438087007</v>
      </c>
      <c r="AS1445" s="1">
        <f t="shared" si="1099"/>
        <v>1.0973747438087007</v>
      </c>
      <c r="AT1445" s="1">
        <f t="shared" si="1100"/>
        <v>0.97789682791230537</v>
      </c>
      <c r="AU1445" s="1">
        <f t="shared" si="1101"/>
        <v>2.0664352174068239</v>
      </c>
      <c r="AV1445" s="2">
        <f t="shared" si="1102"/>
        <v>1444</v>
      </c>
      <c r="AW1445" s="1">
        <f t="shared" si="1103"/>
        <v>2066.435217406824</v>
      </c>
      <c r="AX1445" s="1">
        <f t="shared" si="1104"/>
        <v>0.97789682791230537</v>
      </c>
      <c r="AY1445" s="1">
        <f t="shared" si="1105"/>
        <v>1.0973747438087007</v>
      </c>
      <c r="AZ1445" s="1">
        <f t="shared" si="1106"/>
        <v>5.4000000000000003E-3</v>
      </c>
      <c r="BA1445" s="1">
        <f t="shared" si="1107"/>
        <v>27.574193931980663</v>
      </c>
    </row>
    <row r="1446" spans="1:53">
      <c r="A1446" s="2">
        <f t="shared" si="1072"/>
        <v>1.4449999999999517</v>
      </c>
      <c r="B1446" s="1">
        <f t="shared" si="1109"/>
        <v>1.5273914999999498</v>
      </c>
      <c r="C1446" s="1">
        <f t="shared" si="1073"/>
        <v>5.6180029906996429E-2</v>
      </c>
      <c r="D1446" s="1">
        <f t="shared" si="1110"/>
        <v>1.1022796159636765</v>
      </c>
      <c r="E1446" s="1">
        <f t="shared" si="1118"/>
        <v>1.1023666010709128</v>
      </c>
      <c r="F1446" s="1">
        <f t="shared" si="1118"/>
        <v>1.1023698855014983</v>
      </c>
      <c r="G1446" s="1">
        <f t="shared" si="1118"/>
        <v>1.1023700094668187</v>
      </c>
      <c r="H1446" s="1">
        <f t="shared" si="1074"/>
        <v>2.124966887612703</v>
      </c>
      <c r="I1446" s="1">
        <f t="shared" si="1111"/>
        <v>27.832119673084851</v>
      </c>
      <c r="J1446" s="1">
        <f>VLOOKUP($I1446,Graph!$D$3:$M$50,col)</f>
        <v>6.1999999999999998E-3</v>
      </c>
      <c r="K1446" s="1">
        <f>VLOOKUP($I1446,Graph!$D$3:$M$50,col+1)</f>
        <v>5.0000000000000001E-3</v>
      </c>
      <c r="L1446" s="1">
        <f t="shared" si="1075"/>
        <v>5.4000000000000003E-3</v>
      </c>
      <c r="M1446" s="1">
        <f t="shared" si="1117"/>
        <v>0.64011666666666656</v>
      </c>
      <c r="N1446" s="1">
        <f t="shared" si="1076"/>
        <v>1.4395999999999516</v>
      </c>
      <c r="O1446" s="1">
        <f t="shared" si="1077"/>
        <v>5.3925904018668931E-2</v>
      </c>
      <c r="P1446" s="1">
        <f t="shared" si="1078"/>
        <v>1.0975519816251245</v>
      </c>
      <c r="Q1446" s="1">
        <f t="shared" si="1079"/>
        <v>1.0973840330743481</v>
      </c>
      <c r="R1446" s="1">
        <f t="shared" si="1080"/>
        <v>1.097378037652792</v>
      </c>
      <c r="S1446" s="1">
        <f t="shared" si="1081"/>
        <v>1.0973778234525511</v>
      </c>
      <c r="T1446" s="1">
        <f t="shared" si="1082"/>
        <v>0.97790063831113605</v>
      </c>
      <c r="U1446" s="1">
        <f t="shared" si="1083"/>
        <v>2.0685960284984728</v>
      </c>
      <c r="V1446" s="2">
        <f t="shared" si="1112"/>
        <v>27.583801760913538</v>
      </c>
      <c r="W1446" s="1">
        <f>VLOOKUP(V1446,Graph!$D$3:$M$50,col)</f>
        <v>6.1999999999999998E-3</v>
      </c>
      <c r="X1446" s="1">
        <f>VLOOKUP(V1446,Graph!$D$3:$M$50,col+1)</f>
        <v>5.0000000000000001E-3</v>
      </c>
      <c r="Y1446" s="1">
        <f t="shared" si="1084"/>
        <v>5.4000000000000003E-3</v>
      </c>
      <c r="Z1446" s="1">
        <f t="shared" si="1113"/>
        <v>0.64011666666666656</v>
      </c>
      <c r="AA1446" s="2">
        <f t="shared" si="1085"/>
        <v>1.4395999999999516</v>
      </c>
      <c r="AB1446" s="1">
        <f t="shared" si="1086"/>
        <v>5.3925904018668931E-2</v>
      </c>
      <c r="AC1446" s="1">
        <f t="shared" si="1087"/>
        <v>1.09737781579953</v>
      </c>
      <c r="AD1446" s="1">
        <f t="shared" si="1088"/>
        <v>1.0973778155260998</v>
      </c>
      <c r="AE1446" s="1">
        <f t="shared" si="1089"/>
        <v>1.0973778155163307</v>
      </c>
      <c r="AF1446" s="1">
        <f t="shared" si="1090"/>
        <v>1.0973778155159817</v>
      </c>
      <c r="AG1446" s="1">
        <f t="shared" si="1091"/>
        <v>0.97790063831113605</v>
      </c>
      <c r="AH1446" s="1">
        <f t="shared" si="1092"/>
        <v>2.0685960135377588</v>
      </c>
      <c r="AI1446" s="2">
        <f t="shared" si="1114"/>
        <v>27.583801694415403</v>
      </c>
      <c r="AJ1446" s="1">
        <f>VLOOKUP(AI1446,Graph!$D$3:$M$50,col)</f>
        <v>6.1999999999999998E-3</v>
      </c>
      <c r="AK1446" s="1">
        <f>VLOOKUP(AI1446,Graph!$D$3:$M$50,col+1)</f>
        <v>5.0000000000000001E-3</v>
      </c>
      <c r="AL1446" s="1">
        <f t="shared" si="1093"/>
        <v>5.4000000000000003E-3</v>
      </c>
      <c r="AM1446" s="1">
        <f t="shared" si="1115"/>
        <v>0.64011666666666656</v>
      </c>
      <c r="AN1446" s="2">
        <f t="shared" si="1094"/>
        <v>1.4395999999999516</v>
      </c>
      <c r="AO1446" s="1">
        <f t="shared" si="1095"/>
        <v>5.3925904018668931E-2</v>
      </c>
      <c r="AP1446" s="1">
        <f t="shared" si="1096"/>
        <v>1.0973778155159692</v>
      </c>
      <c r="AQ1446" s="1">
        <f t="shared" si="1097"/>
        <v>1.0973778155159686</v>
      </c>
      <c r="AR1446" s="1">
        <f t="shared" si="1098"/>
        <v>1.0973778155159686</v>
      </c>
      <c r="AS1446" s="1">
        <f t="shared" si="1099"/>
        <v>1.0973778155159686</v>
      </c>
      <c r="AT1446" s="1">
        <f t="shared" si="1100"/>
        <v>0.97790063831113605</v>
      </c>
      <c r="AU1446" s="1">
        <f t="shared" si="1101"/>
        <v>2.0685960135377339</v>
      </c>
      <c r="AV1446" s="2">
        <f t="shared" si="1102"/>
        <v>1445</v>
      </c>
      <c r="AW1446" s="1">
        <f t="shared" si="1103"/>
        <v>2068.5960135377341</v>
      </c>
      <c r="AX1446" s="1">
        <f t="shared" si="1104"/>
        <v>0.97790063831113605</v>
      </c>
      <c r="AY1446" s="1">
        <f t="shared" si="1105"/>
        <v>1.0973778155159686</v>
      </c>
      <c r="AZ1446" s="1">
        <f t="shared" si="1106"/>
        <v>5.4000000000000003E-3</v>
      </c>
      <c r="BA1446" s="1">
        <f t="shared" si="1107"/>
        <v>27.583801694415403</v>
      </c>
    </row>
    <row r="1447" spans="1:53">
      <c r="A1447" s="2">
        <f t="shared" si="1072"/>
        <v>1.4459999999999515</v>
      </c>
      <c r="B1447" s="1">
        <f t="shared" si="1109"/>
        <v>1.5284326666666164</v>
      </c>
      <c r="C1447" s="1">
        <f t="shared" si="1073"/>
        <v>5.6181195221071213E-2</v>
      </c>
      <c r="D1447" s="1">
        <f t="shared" si="1110"/>
        <v>1.102282118585511</v>
      </c>
      <c r="E1447" s="1">
        <f t="shared" si="1118"/>
        <v>1.1023692026407301</v>
      </c>
      <c r="F1447" s="1">
        <f t="shared" si="1118"/>
        <v>1.1023724909009907</v>
      </c>
      <c r="G1447" s="1">
        <f t="shared" si="1118"/>
        <v>1.1023726150143311</v>
      </c>
      <c r="H1447" s="1">
        <f t="shared" si="1074"/>
        <v>2.1271781449424134</v>
      </c>
      <c r="I1447" s="1">
        <f t="shared" si="1111"/>
        <v>27.841770434170943</v>
      </c>
      <c r="J1447" s="1">
        <f>VLOOKUP($I1447,Graph!$D$3:$M$50,col)</f>
        <v>6.1999999999999998E-3</v>
      </c>
      <c r="K1447" s="1">
        <f>VLOOKUP($I1447,Graph!$D$3:$M$50,col+1)</f>
        <v>5.0000000000000001E-3</v>
      </c>
      <c r="L1447" s="1">
        <f t="shared" si="1075"/>
        <v>5.4000000000000003E-3</v>
      </c>
      <c r="M1447" s="1">
        <f t="shared" si="1117"/>
        <v>0.64011666666666656</v>
      </c>
      <c r="N1447" s="1">
        <f t="shared" si="1076"/>
        <v>1.4405999999999515</v>
      </c>
      <c r="O1447" s="1">
        <f t="shared" si="1077"/>
        <v>5.3927302359099448E-2</v>
      </c>
      <c r="P1447" s="1">
        <f t="shared" si="1078"/>
        <v>1.0975550396427369</v>
      </c>
      <c r="Q1447" s="1">
        <f t="shared" si="1079"/>
        <v>1.0973871005453351</v>
      </c>
      <c r="R1447" s="1">
        <f t="shared" si="1080"/>
        <v>1.0973811052540507</v>
      </c>
      <c r="S1447" s="1">
        <f t="shared" si="1081"/>
        <v>1.0973808910510772</v>
      </c>
      <c r="T1447" s="1">
        <f t="shared" si="1082"/>
        <v>0.97790444344464444</v>
      </c>
      <c r="U1447" s="1">
        <f t="shared" si="1083"/>
        <v>2.0707575775641729</v>
      </c>
      <c r="V1447" s="2">
        <f t="shared" si="1112"/>
        <v>27.593406179321025</v>
      </c>
      <c r="W1447" s="1">
        <f>VLOOKUP(V1447,Graph!$D$3:$M$50,col)</f>
        <v>6.1999999999999998E-3</v>
      </c>
      <c r="X1447" s="1">
        <f>VLOOKUP(V1447,Graph!$D$3:$M$50,col+1)</f>
        <v>5.0000000000000001E-3</v>
      </c>
      <c r="Y1447" s="1">
        <f t="shared" si="1084"/>
        <v>5.4000000000000003E-3</v>
      </c>
      <c r="Z1447" s="1">
        <f t="shared" si="1113"/>
        <v>0.64011666666666656</v>
      </c>
      <c r="AA1447" s="2">
        <f t="shared" si="1085"/>
        <v>1.4405999999999515</v>
      </c>
      <c r="AB1447" s="1">
        <f t="shared" si="1086"/>
        <v>5.3927302359099448E-2</v>
      </c>
      <c r="AC1447" s="1">
        <f t="shared" si="1087"/>
        <v>1.0973808833976948</v>
      </c>
      <c r="AD1447" s="1">
        <f t="shared" si="1088"/>
        <v>1.0973808831242422</v>
      </c>
      <c r="AE1447" s="1">
        <f t="shared" si="1089"/>
        <v>1.0973808831144718</v>
      </c>
      <c r="AF1447" s="1">
        <f t="shared" si="1090"/>
        <v>1.097380883114123</v>
      </c>
      <c r="AG1447" s="1">
        <f t="shared" si="1091"/>
        <v>0.97790444344464444</v>
      </c>
      <c r="AH1447" s="1">
        <f t="shared" si="1092"/>
        <v>2.0707575625871417</v>
      </c>
      <c r="AI1447" s="2">
        <f t="shared" si="1114"/>
        <v>27.5934061127967</v>
      </c>
      <c r="AJ1447" s="1">
        <f>VLOOKUP(AI1447,Graph!$D$3:$M$50,col)</f>
        <v>6.1999999999999998E-3</v>
      </c>
      <c r="AK1447" s="1">
        <f>VLOOKUP(AI1447,Graph!$D$3:$M$50,col+1)</f>
        <v>5.0000000000000001E-3</v>
      </c>
      <c r="AL1447" s="1">
        <f t="shared" si="1093"/>
        <v>5.4000000000000003E-3</v>
      </c>
      <c r="AM1447" s="1">
        <f t="shared" si="1115"/>
        <v>0.64011666666666656</v>
      </c>
      <c r="AN1447" s="2">
        <f t="shared" si="1094"/>
        <v>1.4405999999999515</v>
      </c>
      <c r="AO1447" s="1">
        <f t="shared" si="1095"/>
        <v>5.3927302359099448E-2</v>
      </c>
      <c r="AP1447" s="1">
        <f t="shared" si="1096"/>
        <v>1.0973808831141105</v>
      </c>
      <c r="AQ1447" s="1">
        <f t="shared" si="1097"/>
        <v>1.0973808831141096</v>
      </c>
      <c r="AR1447" s="1">
        <f t="shared" si="1098"/>
        <v>1.0973808831141101</v>
      </c>
      <c r="AS1447" s="1">
        <f t="shared" si="1099"/>
        <v>1.0973808831141099</v>
      </c>
      <c r="AT1447" s="1">
        <f t="shared" si="1100"/>
        <v>0.97790444344464444</v>
      </c>
      <c r="AU1447" s="1">
        <f t="shared" si="1101"/>
        <v>2.0707575625871169</v>
      </c>
      <c r="AV1447" s="2">
        <f t="shared" si="1102"/>
        <v>1446</v>
      </c>
      <c r="AW1447" s="1">
        <f t="shared" si="1103"/>
        <v>2070.7575625871168</v>
      </c>
      <c r="AX1447" s="1">
        <f t="shared" si="1104"/>
        <v>0.97790444344464444</v>
      </c>
      <c r="AY1447" s="1">
        <f t="shared" si="1105"/>
        <v>1.0973808831141099</v>
      </c>
      <c r="AZ1447" s="1">
        <f t="shared" si="1106"/>
        <v>5.4000000000000003E-3</v>
      </c>
      <c r="BA1447" s="1">
        <f t="shared" si="1107"/>
        <v>27.5934061127967</v>
      </c>
    </row>
    <row r="1448" spans="1:53">
      <c r="A1448" s="2">
        <f t="shared" si="1072"/>
        <v>1.4469999999999514</v>
      </c>
      <c r="B1448" s="1">
        <f t="shared" si="1109"/>
        <v>1.5294738333332829</v>
      </c>
      <c r="C1448" s="1">
        <f t="shared" si="1073"/>
        <v>5.6182358960666368E-2</v>
      </c>
      <c r="D1448" s="1">
        <f t="shared" si="1110"/>
        <v>1.1022846178430135</v>
      </c>
      <c r="E1448" s="1">
        <f t="shared" si="1118"/>
        <v>1.102371800720783</v>
      </c>
      <c r="F1448" s="1">
        <f t="shared" si="1118"/>
        <v>1.1023750928060692</v>
      </c>
      <c r="G1448" s="1">
        <f t="shared" si="1118"/>
        <v>1.1023752170672578</v>
      </c>
      <c r="H1448" s="1">
        <f t="shared" si="1074"/>
        <v>2.1293901689599375</v>
      </c>
      <c r="I1448" s="1">
        <f t="shared" si="1111"/>
        <v>27.851417852065229</v>
      </c>
      <c r="J1448" s="1">
        <f>VLOOKUP($I1448,Graph!$D$3:$M$50,col)</f>
        <v>6.1999999999999998E-3</v>
      </c>
      <c r="K1448" s="1">
        <f>VLOOKUP($I1448,Graph!$D$3:$M$50,col+1)</f>
        <v>5.0000000000000001E-3</v>
      </c>
      <c r="L1448" s="1">
        <f t="shared" si="1075"/>
        <v>5.4000000000000003E-3</v>
      </c>
      <c r="M1448" s="1">
        <f t="shared" si="1117"/>
        <v>0.64011666666666656</v>
      </c>
      <c r="N1448" s="1">
        <f t="shared" si="1076"/>
        <v>1.4415999999999514</v>
      </c>
      <c r="O1448" s="1">
        <f t="shared" si="1077"/>
        <v>5.3928698813823672E-2</v>
      </c>
      <c r="P1448" s="1">
        <f t="shared" si="1078"/>
        <v>1.0975580935707083</v>
      </c>
      <c r="Q1448" s="1">
        <f t="shared" si="1079"/>
        <v>1.0973901639155259</v>
      </c>
      <c r="R1448" s="1">
        <f t="shared" si="1080"/>
        <v>1.0973841687544144</v>
      </c>
      <c r="S1448" s="1">
        <f t="shared" si="1081"/>
        <v>1.097383954548715</v>
      </c>
      <c r="T1448" s="1">
        <f t="shared" si="1082"/>
        <v>0.9779082433237366</v>
      </c>
      <c r="U1448" s="1">
        <f t="shared" si="1083"/>
        <v>2.0729198792861054</v>
      </c>
      <c r="V1448" s="2">
        <f t="shared" si="1112"/>
        <v>27.603007257163185</v>
      </c>
      <c r="W1448" s="1">
        <f>VLOOKUP(V1448,Graph!$D$3:$M$50,col)</f>
        <v>6.1999999999999998E-3</v>
      </c>
      <c r="X1448" s="1">
        <f>VLOOKUP(V1448,Graph!$D$3:$M$50,col+1)</f>
        <v>5.0000000000000001E-3</v>
      </c>
      <c r="Y1448" s="1">
        <f t="shared" si="1084"/>
        <v>5.4000000000000003E-3</v>
      </c>
      <c r="Z1448" s="1">
        <f t="shared" si="1113"/>
        <v>0.64011666666666656</v>
      </c>
      <c r="AA1448" s="2">
        <f t="shared" si="1085"/>
        <v>1.4415999999999514</v>
      </c>
      <c r="AB1448" s="1">
        <f t="shared" si="1086"/>
        <v>5.3928698813823672E-2</v>
      </c>
      <c r="AC1448" s="1">
        <f t="shared" si="1087"/>
        <v>1.0973839468949713</v>
      </c>
      <c r="AD1448" s="1">
        <f t="shared" si="1088"/>
        <v>1.0973839466214965</v>
      </c>
      <c r="AE1448" s="1">
        <f t="shared" si="1089"/>
        <v>1.097383946611725</v>
      </c>
      <c r="AF1448" s="1">
        <f t="shared" si="1090"/>
        <v>1.0973839466113759</v>
      </c>
      <c r="AG1448" s="1">
        <f t="shared" si="1091"/>
        <v>0.9779082433237366</v>
      </c>
      <c r="AH1448" s="1">
        <f t="shared" si="1092"/>
        <v>2.07291986429275</v>
      </c>
      <c r="AI1448" s="2">
        <f t="shared" si="1114"/>
        <v>27.603007190612662</v>
      </c>
      <c r="AJ1448" s="1">
        <f>VLOOKUP(AI1448,Graph!$D$3:$M$50,col)</f>
        <v>6.1999999999999998E-3</v>
      </c>
      <c r="AK1448" s="1">
        <f>VLOOKUP(AI1448,Graph!$D$3:$M$50,col+1)</f>
        <v>5.0000000000000001E-3</v>
      </c>
      <c r="AL1448" s="1">
        <f t="shared" si="1093"/>
        <v>5.4000000000000003E-3</v>
      </c>
      <c r="AM1448" s="1">
        <f t="shared" si="1115"/>
        <v>0.64011666666666656</v>
      </c>
      <c r="AN1448" s="2">
        <f t="shared" si="1094"/>
        <v>1.4415999999999514</v>
      </c>
      <c r="AO1448" s="1">
        <f t="shared" si="1095"/>
        <v>5.3928698813823672E-2</v>
      </c>
      <c r="AP1448" s="1">
        <f t="shared" si="1096"/>
        <v>1.0973839466113633</v>
      </c>
      <c r="AQ1448" s="1">
        <f t="shared" si="1097"/>
        <v>1.0973839466113628</v>
      </c>
      <c r="AR1448" s="1">
        <f t="shared" si="1098"/>
        <v>1.0973839466113631</v>
      </c>
      <c r="AS1448" s="1">
        <f t="shared" si="1099"/>
        <v>1.0973839466113628</v>
      </c>
      <c r="AT1448" s="1">
        <f t="shared" si="1100"/>
        <v>0.9779082433237366</v>
      </c>
      <c r="AU1448" s="1">
        <f t="shared" si="1101"/>
        <v>2.0729198642927256</v>
      </c>
      <c r="AV1448" s="2">
        <f t="shared" si="1102"/>
        <v>1447</v>
      </c>
      <c r="AW1448" s="1">
        <f t="shared" si="1103"/>
        <v>2072.9198642927254</v>
      </c>
      <c r="AX1448" s="1">
        <f t="shared" si="1104"/>
        <v>0.9779082433237366</v>
      </c>
      <c r="AY1448" s="1">
        <f t="shared" si="1105"/>
        <v>1.0973839466113628</v>
      </c>
      <c r="AZ1448" s="1">
        <f t="shared" si="1106"/>
        <v>5.4000000000000003E-3</v>
      </c>
      <c r="BA1448" s="1">
        <f t="shared" si="1107"/>
        <v>27.603007190612662</v>
      </c>
    </row>
    <row r="1449" spans="1:53">
      <c r="A1449" s="2">
        <f t="shared" si="1072"/>
        <v>1.4479999999999513</v>
      </c>
      <c r="B1449" s="1">
        <f t="shared" si="1109"/>
        <v>1.5305149999999494</v>
      </c>
      <c r="C1449" s="1">
        <f t="shared" si="1073"/>
        <v>5.6183521128970522E-2</v>
      </c>
      <c r="D1449" s="1">
        <f t="shared" si="1110"/>
        <v>1.1022871137429631</v>
      </c>
      <c r="E1449" s="1">
        <f t="shared" si="1118"/>
        <v>1.1023743953180873</v>
      </c>
      <c r="F1449" s="1">
        <f t="shared" si="1118"/>
        <v>1.1023776912237597</v>
      </c>
      <c r="G1449" s="1">
        <f t="shared" si="1118"/>
        <v>1.102377815632624</v>
      </c>
      <c r="H1449" s="1">
        <f t="shared" si="1074"/>
        <v>2.1316029593995744</v>
      </c>
      <c r="I1449" s="1">
        <f t="shared" si="1111"/>
        <v>27.861061930238861</v>
      </c>
      <c r="J1449" s="1">
        <f>VLOOKUP($I1449,Graph!$D$3:$M$50,col)</f>
        <v>6.1999999999999998E-3</v>
      </c>
      <c r="K1449" s="1">
        <f>VLOOKUP($I1449,Graph!$D$3:$M$50,col+1)</f>
        <v>5.0000000000000001E-3</v>
      </c>
      <c r="L1449" s="1">
        <f t="shared" si="1075"/>
        <v>5.4000000000000003E-3</v>
      </c>
      <c r="M1449" s="1">
        <f t="shared" si="1117"/>
        <v>0.64011666666666656</v>
      </c>
      <c r="N1449" s="1">
        <f t="shared" si="1076"/>
        <v>1.4425999999999513</v>
      </c>
      <c r="O1449" s="1">
        <f t="shared" si="1077"/>
        <v>5.3930093386653041E-2</v>
      </c>
      <c r="P1449" s="1">
        <f t="shared" si="1078"/>
        <v>1.0975611434172359</v>
      </c>
      <c r="Q1449" s="1">
        <f t="shared" si="1079"/>
        <v>1.0973932231931378</v>
      </c>
      <c r="R1449" s="1">
        <f t="shared" si="1080"/>
        <v>1.0973872281621</v>
      </c>
      <c r="S1449" s="1">
        <f t="shared" si="1081"/>
        <v>1.097387013953681</v>
      </c>
      <c r="T1449" s="1">
        <f t="shared" si="1082"/>
        <v>0.9779120379592886</v>
      </c>
      <c r="U1449" s="1">
        <f t="shared" si="1083"/>
        <v>2.0750829334022973</v>
      </c>
      <c r="V1449" s="2">
        <f t="shared" si="1112"/>
        <v>27.612604997922027</v>
      </c>
      <c r="W1449" s="1">
        <f>VLOOKUP(V1449,Graph!$D$3:$M$50,col)</f>
        <v>6.1999999999999998E-3</v>
      </c>
      <c r="X1449" s="1">
        <f>VLOOKUP(V1449,Graph!$D$3:$M$50,col+1)</f>
        <v>5.0000000000000001E-3</v>
      </c>
      <c r="Y1449" s="1">
        <f t="shared" si="1084"/>
        <v>5.4000000000000003E-3</v>
      </c>
      <c r="Z1449" s="1">
        <f t="shared" si="1113"/>
        <v>0.64011666666666656</v>
      </c>
      <c r="AA1449" s="2">
        <f t="shared" si="1085"/>
        <v>1.4425999999999513</v>
      </c>
      <c r="AB1449" s="1">
        <f t="shared" si="1086"/>
        <v>5.3930093386653041E-2</v>
      </c>
      <c r="AC1449" s="1">
        <f t="shared" si="1087"/>
        <v>1.0973870062995772</v>
      </c>
      <c r="AD1449" s="1">
        <f t="shared" si="1088"/>
        <v>1.09738700602608</v>
      </c>
      <c r="AE1449" s="1">
        <f t="shared" si="1089"/>
        <v>1.0973870060163073</v>
      </c>
      <c r="AF1449" s="1">
        <f t="shared" si="1090"/>
        <v>1.0973870060159581</v>
      </c>
      <c r="AG1449" s="1">
        <f t="shared" si="1091"/>
        <v>0.9779120379592886</v>
      </c>
      <c r="AH1449" s="1">
        <f t="shared" si="1092"/>
        <v>2.0750829183926118</v>
      </c>
      <c r="AI1449" s="2">
        <f t="shared" si="1114"/>
        <v>27.612604931345331</v>
      </c>
      <c r="AJ1449" s="1">
        <f>VLOOKUP(AI1449,Graph!$D$3:$M$50,col)</f>
        <v>6.1999999999999998E-3</v>
      </c>
      <c r="AK1449" s="1">
        <f>VLOOKUP(AI1449,Graph!$D$3:$M$50,col+1)</f>
        <v>5.0000000000000001E-3</v>
      </c>
      <c r="AL1449" s="1">
        <f t="shared" si="1093"/>
        <v>5.4000000000000003E-3</v>
      </c>
      <c r="AM1449" s="1">
        <f t="shared" si="1115"/>
        <v>0.64011666666666656</v>
      </c>
      <c r="AN1449" s="2">
        <f t="shared" si="1094"/>
        <v>1.4425999999999513</v>
      </c>
      <c r="AO1449" s="1">
        <f t="shared" si="1095"/>
        <v>5.3930093386653041E-2</v>
      </c>
      <c r="AP1449" s="1">
        <f t="shared" si="1096"/>
        <v>1.0973870060159459</v>
      </c>
      <c r="AQ1449" s="1">
        <f t="shared" si="1097"/>
        <v>1.0973870060159452</v>
      </c>
      <c r="AR1449" s="1">
        <f t="shared" si="1098"/>
        <v>1.0973870060159452</v>
      </c>
      <c r="AS1449" s="1">
        <f t="shared" si="1099"/>
        <v>1.0973870060159452</v>
      </c>
      <c r="AT1449" s="1">
        <f t="shared" si="1100"/>
        <v>0.9779120379592886</v>
      </c>
      <c r="AU1449" s="1">
        <f t="shared" si="1101"/>
        <v>2.0750829183925878</v>
      </c>
      <c r="AV1449" s="2">
        <f t="shared" si="1102"/>
        <v>1448</v>
      </c>
      <c r="AW1449" s="1">
        <f t="shared" si="1103"/>
        <v>2075.082918392588</v>
      </c>
      <c r="AX1449" s="1">
        <f t="shared" si="1104"/>
        <v>0.9779120379592886</v>
      </c>
      <c r="AY1449" s="1">
        <f t="shared" si="1105"/>
        <v>1.0973870060159452</v>
      </c>
      <c r="AZ1449" s="1">
        <f t="shared" si="1106"/>
        <v>5.4000000000000003E-3</v>
      </c>
      <c r="BA1449" s="1">
        <f t="shared" si="1107"/>
        <v>27.612604931345331</v>
      </c>
    </row>
    <row r="1450" spans="1:53">
      <c r="A1450" s="2">
        <f t="shared" ref="A1450:A1513" si="1119">A1449+0.001</f>
        <v>1.4489999999999512</v>
      </c>
      <c r="B1450" s="1">
        <f t="shared" si="1109"/>
        <v>1.531556166666616</v>
      </c>
      <c r="C1450" s="1">
        <f t="shared" ref="C1450:C1513" si="1120">(4/27)*(b*A1450/B1450)^2</f>
        <v>5.6184681729163674E-2</v>
      </c>
      <c r="D1450" s="1">
        <f t="shared" si="1110"/>
        <v>1.1022896062921208</v>
      </c>
      <c r="E1450" s="1">
        <f t="shared" si="1118"/>
        <v>1.1023769864396418</v>
      </c>
      <c r="F1450" s="1">
        <f t="shared" si="1118"/>
        <v>1.1023802861610674</v>
      </c>
      <c r="G1450" s="1">
        <f t="shared" si="1118"/>
        <v>1.1023804107174366</v>
      </c>
      <c r="H1450" s="1">
        <f t="shared" ref="H1450:H1513" si="1121">SQRT(gn*(2*A1450/3)^3)*G1450*b</f>
        <v>2.1338165159959011</v>
      </c>
      <c r="I1450" s="1">
        <f t="shared" si="1111"/>
        <v>27.870702672157005</v>
      </c>
      <c r="J1450" s="1">
        <f>VLOOKUP($I1450,Graph!$D$3:$M$50,col)</f>
        <v>6.1999999999999998E-3</v>
      </c>
      <c r="K1450" s="1">
        <f>VLOOKUP($I1450,Graph!$D$3:$M$50,col+1)</f>
        <v>5.0000000000000001E-3</v>
      </c>
      <c r="L1450" s="1">
        <f t="shared" ref="L1450:L1513" si="1122">J1450+Ratio*(K1450-J1450)</f>
        <v>5.4000000000000003E-3</v>
      </c>
      <c r="M1450" s="1">
        <f t="shared" si="1117"/>
        <v>0.64011666666666656</v>
      </c>
      <c r="N1450" s="1">
        <f t="shared" ref="N1450:N1513" si="1123">A1450-L1450*L</f>
        <v>1.4435999999999511</v>
      </c>
      <c r="O1450" s="1">
        <f t="shared" ref="O1450:O1513" si="1124">(4/27)*(M1450*N1450/B1450)^2</f>
        <v>5.3931486081388813E-2</v>
      </c>
      <c r="P1450" s="1">
        <f t="shared" ref="P1450:P1513" si="1125">SQRT(G1450-(O1450*G1450-POWER(G1450,1/3)+1)/(O1450-POWER(G1450,-2/3)/3))</f>
        <v>1.0975641891904959</v>
      </c>
      <c r="Q1450" s="1">
        <f t="shared" ref="Q1450:Q1513" si="1126">SQRT(P1450-(O1450*P1450-POWER(P1450,1/3)+1)/(O1450-POWER(P1450,-2/3)/3))</f>
        <v>1.0973962783863667</v>
      </c>
      <c r="R1450" s="1">
        <f t="shared" ref="R1450:R1513" si="1127">SQRT(Q1450-(O1450*Q1450-POWER(Q1450,1/3)+1)/(O1450-POWER(Q1450,-2/3)/3))</f>
        <v>1.0973902834853029</v>
      </c>
      <c r="S1450" s="1">
        <f t="shared" ref="S1450:S1513" si="1128">SQRT(R1450-(O1450*R1450-POWER(R1450,1/3)+1)/(O1450-POWER(R1450,-2/3)/3))</f>
        <v>1.0973900692741716</v>
      </c>
      <c r="T1450" s="1">
        <f t="shared" ref="T1450:T1513" si="1129">(M1450/b)*POWER(N1450/A1450,3/2)</f>
        <v>0.97791582736214622</v>
      </c>
      <c r="U1450" s="1">
        <f t="shared" ref="U1450:U1513" si="1130">SQRT(gn*(2*A1450/3)^3)*S1450*T1450*b</f>
        <v>2.0772467396510503</v>
      </c>
      <c r="V1450" s="2">
        <f t="shared" si="1112"/>
        <v>27.62219940507358</v>
      </c>
      <c r="W1450" s="1">
        <f>VLOOKUP(V1450,Graph!$D$3:$M$50,col)</f>
        <v>6.1999999999999998E-3</v>
      </c>
      <c r="X1450" s="1">
        <f>VLOOKUP(V1450,Graph!$D$3:$M$50,col+1)</f>
        <v>5.0000000000000001E-3</v>
      </c>
      <c r="Y1450" s="1">
        <f t="shared" ref="Y1450:Y1513" si="1131">W1450+Ratio*(X1450-W1450)</f>
        <v>5.4000000000000003E-3</v>
      </c>
      <c r="Z1450" s="1">
        <f t="shared" si="1113"/>
        <v>0.64011666666666656</v>
      </c>
      <c r="AA1450" s="2">
        <f t="shared" ref="AA1450:AA1513" si="1132">A1450-Y1450*L</f>
        <v>1.4435999999999511</v>
      </c>
      <c r="AB1450" s="1">
        <f t="shared" ref="AB1450:AB1513" si="1133">(4/27)*(Z1450*AA1450/B1450)^2</f>
        <v>5.3931486081388813E-2</v>
      </c>
      <c r="AC1450" s="1">
        <f t="shared" ref="AC1450:AC1513" si="1134">SQRT(S1450-(AB1450*S1450-POWER(S1450,1/3)+1)/(AB1450-POWER(S1450,-2/3)/3))</f>
        <v>1.0973900616197076</v>
      </c>
      <c r="AD1450" s="1">
        <f t="shared" ref="AD1450:AD1513" si="1135">SQRT(AC1450-(AB1450*AC1450-POWER(AC1450,1/3)+1)/(AB1450-POWER(AC1450,-2/3)/3))</f>
        <v>1.097390061346188</v>
      </c>
      <c r="AE1450" s="1">
        <f t="shared" ref="AE1450:AE1513" si="1136">SQRT(AD1450-(AB1450*AD1450-POWER(AD1450,1/3)+1)/(AB1450-POWER(AD1450,-2/3)/3))</f>
        <v>1.0973900613364145</v>
      </c>
      <c r="AF1450" s="1">
        <f t="shared" ref="AF1450:AF1513" si="1137">SQRT(AE1450-(AB1450*AE1450-POWER(AE1450,1/3)+1)/(AB1450-POWER(AE1450,-2/3)/3))</f>
        <v>1.0973900613360652</v>
      </c>
      <c r="AG1450" s="1">
        <f t="shared" ref="AG1450:AG1513" si="1138">(Z1450/b)*POWER(AA1450/A1450,3/2)</f>
        <v>0.97791582736214622</v>
      </c>
      <c r="AH1450" s="1">
        <f t="shared" ref="AH1450:AH1513" si="1139">SQRT(gn*(2*A1450/3)^3)*AF1450*AG1450*b</f>
        <v>2.0772467246250299</v>
      </c>
      <c r="AI1450" s="2">
        <f t="shared" si="1114"/>
        <v>27.622199338470722</v>
      </c>
      <c r="AJ1450" s="1">
        <f>VLOOKUP(AI1450,Graph!$D$3:$M$50,col)</f>
        <v>6.1999999999999998E-3</v>
      </c>
      <c r="AK1450" s="1">
        <f>VLOOKUP(AI1450,Graph!$D$3:$M$50,col+1)</f>
        <v>5.0000000000000001E-3</v>
      </c>
      <c r="AL1450" s="1">
        <f t="shared" ref="AL1450:AL1513" si="1140">AJ1450+Ratio*(AK1450-AJ1450)</f>
        <v>5.4000000000000003E-3</v>
      </c>
      <c r="AM1450" s="1">
        <f t="shared" si="1115"/>
        <v>0.64011666666666656</v>
      </c>
      <c r="AN1450" s="2">
        <f t="shared" ref="AN1450:AN1513" si="1141">A1450-AL1450*L</f>
        <v>1.4435999999999511</v>
      </c>
      <c r="AO1450" s="1">
        <f t="shared" ref="AO1450:AO1513" si="1142">(4/27)*(AM1450*AN1450/B1450)^2</f>
        <v>5.3931486081388813E-2</v>
      </c>
      <c r="AP1450" s="1">
        <f t="shared" ref="AP1450:AP1513" si="1143">SQRT(AF1450-(AO1450*AF1450-POWER(AF1450,1/3)+1)/(AO1450-POWER(AF1450,-2/3)/3))</f>
        <v>1.097390061336053</v>
      </c>
      <c r="AQ1450" s="1">
        <f t="shared" ref="AQ1450:AQ1513" si="1144">SQRT(AP1450-(AO1450*AP1450-POWER(AP1450,1/3)+1)/(AO1450-POWER(AP1450,-2/3)/3))</f>
        <v>1.0973900613360523</v>
      </c>
      <c r="AR1450" s="1">
        <f t="shared" ref="AR1450:AR1513" si="1145">SQRT(AQ1450-(AO1450*AQ1450-POWER(AQ1450,1/3)+1)/(AO1450-POWER(AQ1450,-2/3)/3))</f>
        <v>1.0973900613360525</v>
      </c>
      <c r="AS1450" s="1">
        <f t="shared" ref="AS1450:AS1513" si="1146">SQRT(AR1450-(AO1450*AR1450-POWER(AR1450,1/3)+1)/(AO1450-POWER(AR1450,-2/3)/3))</f>
        <v>1.0973900613360525</v>
      </c>
      <c r="AT1450" s="1">
        <f t="shared" ref="AT1450:AT1513" si="1147">(AM1450/b)*POWER(AN1450/A1450,3/2)</f>
        <v>0.97791582736214622</v>
      </c>
      <c r="AU1450" s="1">
        <f t="shared" ref="AU1450:AU1513" si="1148">SQRT(gn*(2*A1450/3)^3)*AS1450*AT1450*b</f>
        <v>2.0772467246250059</v>
      </c>
      <c r="AV1450" s="2">
        <f t="shared" ref="AV1450:AV1513" si="1149">AV1449+1</f>
        <v>1449</v>
      </c>
      <c r="AW1450" s="1">
        <f t="shared" ref="AW1450:AW1513" si="1150">AU1450*1000</f>
        <v>2077.2467246250058</v>
      </c>
      <c r="AX1450" s="1">
        <f t="shared" ref="AX1450:AX1513" si="1151">AT1450</f>
        <v>0.97791582736214622</v>
      </c>
      <c r="AY1450" s="1">
        <f t="shared" ref="AY1450:AY1513" si="1152">AS1450</f>
        <v>1.0973900613360525</v>
      </c>
      <c r="AZ1450" s="1">
        <f t="shared" ref="AZ1450:AZ1513" si="1153">AL1450</f>
        <v>5.4000000000000003E-3</v>
      </c>
      <c r="BA1450" s="1">
        <f t="shared" ref="BA1450:BA1513" si="1154">AI1450</f>
        <v>27.622199338470722</v>
      </c>
    </row>
    <row r="1451" spans="1:53">
      <c r="A1451" s="2">
        <f t="shared" si="1119"/>
        <v>1.4499999999999511</v>
      </c>
      <c r="B1451" s="1">
        <f t="shared" si="1109"/>
        <v>1.5325973333332827</v>
      </c>
      <c r="C1451" s="1">
        <f t="shared" si="1120"/>
        <v>5.6185840764417246E-2</v>
      </c>
      <c r="D1451" s="1">
        <f t="shared" si="1110"/>
        <v>1.1022920954972295</v>
      </c>
      <c r="E1451" s="1">
        <f t="shared" si="1118"/>
        <v>1.1023795740924252</v>
      </c>
      <c r="F1451" s="1">
        <f t="shared" si="1118"/>
        <v>1.1023828776249807</v>
      </c>
      <c r="G1451" s="1">
        <f t="shared" si="1118"/>
        <v>1.1023830023286834</v>
      </c>
      <c r="H1451" s="1">
        <f t="shared" si="1121"/>
        <v>2.1360308384837703</v>
      </c>
      <c r="I1451" s="1">
        <f t="shared" si="1111"/>
        <v>27.880340081278817</v>
      </c>
      <c r="J1451" s="1">
        <f>VLOOKUP($I1451,Graph!$D$3:$M$50,col)</f>
        <v>6.1999999999999998E-3</v>
      </c>
      <c r="K1451" s="1">
        <f>VLOOKUP($I1451,Graph!$D$3:$M$50,col+1)</f>
        <v>5.0000000000000001E-3</v>
      </c>
      <c r="L1451" s="1">
        <f t="shared" si="1122"/>
        <v>5.4000000000000003E-3</v>
      </c>
      <c r="M1451" s="1">
        <f t="shared" si="1117"/>
        <v>0.64011666666666656</v>
      </c>
      <c r="N1451" s="1">
        <f t="shared" si="1123"/>
        <v>1.444599999999951</v>
      </c>
      <c r="O1451" s="1">
        <f t="shared" si="1124"/>
        <v>5.3932876901821934E-2</v>
      </c>
      <c r="P1451" s="1">
        <f t="shared" si="1125"/>
        <v>1.0975672308986419</v>
      </c>
      <c r="Q1451" s="1">
        <f t="shared" si="1126"/>
        <v>1.097399329503385</v>
      </c>
      <c r="R1451" s="1">
        <f t="shared" si="1127"/>
        <v>1.0973933347321971</v>
      </c>
      <c r="S1451" s="1">
        <f t="shared" si="1128"/>
        <v>1.0973931205183594</v>
      </c>
      <c r="T1451" s="1">
        <f t="shared" si="1129"/>
        <v>0.9779196115431259</v>
      </c>
      <c r="U1451" s="1">
        <f t="shared" si="1130"/>
        <v>2.079411297770938</v>
      </c>
      <c r="V1451" s="2">
        <f t="shared" si="1112"/>
        <v>27.631790482087805</v>
      </c>
      <c r="W1451" s="1">
        <f>VLOOKUP(V1451,Graph!$D$3:$M$50,col)</f>
        <v>6.1999999999999998E-3</v>
      </c>
      <c r="X1451" s="1">
        <f>VLOOKUP(V1451,Graph!$D$3:$M$50,col+1)</f>
        <v>5.0000000000000001E-3</v>
      </c>
      <c r="Y1451" s="1">
        <f t="shared" si="1131"/>
        <v>5.4000000000000003E-3</v>
      </c>
      <c r="Z1451" s="1">
        <f t="shared" si="1113"/>
        <v>0.64011666666666656</v>
      </c>
      <c r="AA1451" s="2">
        <f t="shared" si="1132"/>
        <v>1.444599999999951</v>
      </c>
      <c r="AB1451" s="1">
        <f t="shared" si="1133"/>
        <v>5.3932876901821934E-2</v>
      </c>
      <c r="AC1451" s="1">
        <f t="shared" si="1134"/>
        <v>1.0973931128635361</v>
      </c>
      <c r="AD1451" s="1">
        <f t="shared" si="1135"/>
        <v>1.0973931125899945</v>
      </c>
      <c r="AE1451" s="1">
        <f t="shared" si="1136"/>
        <v>1.0973931125802201</v>
      </c>
      <c r="AF1451" s="1">
        <f t="shared" si="1137"/>
        <v>1.0973931125798704</v>
      </c>
      <c r="AG1451" s="1">
        <f t="shared" si="1138"/>
        <v>0.9779196115431259</v>
      </c>
      <c r="AH1451" s="1">
        <f t="shared" si="1139"/>
        <v>2.0794112827285764</v>
      </c>
      <c r="AI1451" s="2">
        <f t="shared" si="1114"/>
        <v>27.631790415458791</v>
      </c>
      <c r="AJ1451" s="1">
        <f>VLOOKUP(AI1451,Graph!$D$3:$M$50,col)</f>
        <v>6.1999999999999998E-3</v>
      </c>
      <c r="AK1451" s="1">
        <f>VLOOKUP(AI1451,Graph!$D$3:$M$50,col+1)</f>
        <v>5.0000000000000001E-3</v>
      </c>
      <c r="AL1451" s="1">
        <f t="shared" si="1140"/>
        <v>5.4000000000000003E-3</v>
      </c>
      <c r="AM1451" s="1">
        <f t="shared" si="1115"/>
        <v>0.64011666666666656</v>
      </c>
      <c r="AN1451" s="2">
        <f t="shared" si="1141"/>
        <v>1.444599999999951</v>
      </c>
      <c r="AO1451" s="1">
        <f t="shared" si="1142"/>
        <v>5.3932876901821934E-2</v>
      </c>
      <c r="AP1451" s="1">
        <f t="shared" si="1143"/>
        <v>1.0973931125798579</v>
      </c>
      <c r="AQ1451" s="1">
        <f t="shared" si="1144"/>
        <v>1.0973931125798573</v>
      </c>
      <c r="AR1451" s="1">
        <f t="shared" si="1145"/>
        <v>1.0973931125798575</v>
      </c>
      <c r="AS1451" s="1">
        <f t="shared" si="1146"/>
        <v>1.0973931125798575</v>
      </c>
      <c r="AT1451" s="1">
        <f t="shared" si="1147"/>
        <v>0.9779196115431259</v>
      </c>
      <c r="AU1451" s="1">
        <f t="shared" si="1148"/>
        <v>2.0794112827285525</v>
      </c>
      <c r="AV1451" s="2">
        <f t="shared" si="1149"/>
        <v>1450</v>
      </c>
      <c r="AW1451" s="1">
        <f t="shared" si="1150"/>
        <v>2079.4112827285526</v>
      </c>
      <c r="AX1451" s="1">
        <f t="shared" si="1151"/>
        <v>0.9779196115431259</v>
      </c>
      <c r="AY1451" s="1">
        <f t="shared" si="1152"/>
        <v>1.0973931125798575</v>
      </c>
      <c r="AZ1451" s="1">
        <f t="shared" si="1153"/>
        <v>5.4000000000000003E-3</v>
      </c>
      <c r="BA1451" s="1">
        <f t="shared" si="1154"/>
        <v>27.631790415458791</v>
      </c>
    </row>
    <row r="1452" spans="1:53">
      <c r="A1452" s="2">
        <f t="shared" si="1119"/>
        <v>1.450999999999951</v>
      </c>
      <c r="B1452" s="1">
        <f t="shared" si="1109"/>
        <v>1.5336384999999493</v>
      </c>
      <c r="C1452" s="1">
        <f t="shared" si="1120"/>
        <v>5.6186998237894241E-2</v>
      </c>
      <c r="D1452" s="1">
        <f t="shared" si="1110"/>
        <v>1.1022945813650142</v>
      </c>
      <c r="E1452" s="1">
        <f t="shared" si="1118"/>
        <v>1.1023821582833986</v>
      </c>
      <c r="F1452" s="1">
        <f t="shared" si="1118"/>
        <v>1.1023854656224685</v>
      </c>
      <c r="G1452" s="1">
        <f t="shared" si="1118"/>
        <v>1.1023855904733337</v>
      </c>
      <c r="H1452" s="1">
        <f t="shared" si="1121"/>
        <v>2.1382459265983096</v>
      </c>
      <c r="I1452" s="1">
        <f t="shared" si="1111"/>
        <v>27.889974161057495</v>
      </c>
      <c r="J1452" s="1">
        <f>VLOOKUP($I1452,Graph!$D$3:$M$50,col)</f>
        <v>6.1999999999999998E-3</v>
      </c>
      <c r="K1452" s="1">
        <f>VLOOKUP($I1452,Graph!$D$3:$M$50,col+1)</f>
        <v>5.0000000000000001E-3</v>
      </c>
      <c r="L1452" s="1">
        <f t="shared" si="1122"/>
        <v>5.4000000000000003E-3</v>
      </c>
      <c r="M1452" s="1">
        <f t="shared" si="1117"/>
        <v>0.64011666666666656</v>
      </c>
      <c r="N1452" s="1">
        <f t="shared" si="1123"/>
        <v>1.4455999999999509</v>
      </c>
      <c r="O1452" s="1">
        <f t="shared" si="1124"/>
        <v>5.3934265851733255E-2</v>
      </c>
      <c r="P1452" s="1">
        <f t="shared" si="1125"/>
        <v>1.097570268549807</v>
      </c>
      <c r="Q1452" s="1">
        <f t="shared" si="1126"/>
        <v>1.0974023765523453</v>
      </c>
      <c r="R1452" s="1">
        <f t="shared" si="1127"/>
        <v>1.097396381910934</v>
      </c>
      <c r="S1452" s="1">
        <f t="shared" si="1128"/>
        <v>1.0973961676943964</v>
      </c>
      <c r="T1452" s="1">
        <f t="shared" si="1129"/>
        <v>0.97792339051301391</v>
      </c>
      <c r="U1452" s="1">
        <f t="shared" si="1130"/>
        <v>2.081576607500808</v>
      </c>
      <c r="V1452" s="2">
        <f t="shared" si="1112"/>
        <v>27.641378232428668</v>
      </c>
      <c r="W1452" s="1">
        <f>VLOOKUP(V1452,Graph!$D$3:$M$50,col)</f>
        <v>6.1999999999999998E-3</v>
      </c>
      <c r="X1452" s="1">
        <f>VLOOKUP(V1452,Graph!$D$3:$M$50,col+1)</f>
        <v>5.0000000000000001E-3</v>
      </c>
      <c r="Y1452" s="1">
        <f t="shared" si="1131"/>
        <v>5.4000000000000003E-3</v>
      </c>
      <c r="Z1452" s="1">
        <f t="shared" si="1113"/>
        <v>0.64011666666666656</v>
      </c>
      <c r="AA1452" s="2">
        <f t="shared" si="1132"/>
        <v>1.4455999999999509</v>
      </c>
      <c r="AB1452" s="1">
        <f t="shared" si="1133"/>
        <v>5.3934265851733255E-2</v>
      </c>
      <c r="AC1452" s="1">
        <f t="shared" si="1134"/>
        <v>1.0973961600392146</v>
      </c>
      <c r="AD1452" s="1">
        <f t="shared" si="1135"/>
        <v>1.097396159765651</v>
      </c>
      <c r="AE1452" s="1">
        <f t="shared" si="1136"/>
        <v>1.097396159755875</v>
      </c>
      <c r="AF1452" s="1">
        <f t="shared" si="1137"/>
        <v>1.0973961597555253</v>
      </c>
      <c r="AG1452" s="1">
        <f t="shared" si="1138"/>
        <v>0.97792339051301391</v>
      </c>
      <c r="AH1452" s="1">
        <f t="shared" si="1139"/>
        <v>2.0815765924420995</v>
      </c>
      <c r="AI1452" s="2">
        <f t="shared" si="1114"/>
        <v>27.641378165773514</v>
      </c>
      <c r="AJ1452" s="1">
        <f>VLOOKUP(AI1452,Graph!$D$3:$M$50,col)</f>
        <v>6.1999999999999998E-3</v>
      </c>
      <c r="AK1452" s="1">
        <f>VLOOKUP(AI1452,Graph!$D$3:$M$50,col+1)</f>
        <v>5.0000000000000001E-3</v>
      </c>
      <c r="AL1452" s="1">
        <f t="shared" si="1140"/>
        <v>5.4000000000000003E-3</v>
      </c>
      <c r="AM1452" s="1">
        <f t="shared" si="1115"/>
        <v>0.64011666666666656</v>
      </c>
      <c r="AN1452" s="2">
        <f t="shared" si="1141"/>
        <v>1.4455999999999509</v>
      </c>
      <c r="AO1452" s="1">
        <f t="shared" si="1142"/>
        <v>5.3934265851733255E-2</v>
      </c>
      <c r="AP1452" s="1">
        <f t="shared" si="1143"/>
        <v>1.0973961597555131</v>
      </c>
      <c r="AQ1452" s="1">
        <f t="shared" si="1144"/>
        <v>1.0973961597555124</v>
      </c>
      <c r="AR1452" s="1">
        <f t="shared" si="1145"/>
        <v>1.0973961597555124</v>
      </c>
      <c r="AS1452" s="1">
        <f t="shared" si="1146"/>
        <v>1.0973961597555124</v>
      </c>
      <c r="AT1452" s="1">
        <f t="shared" si="1147"/>
        <v>0.97792339051301391</v>
      </c>
      <c r="AU1452" s="1">
        <f t="shared" si="1148"/>
        <v>2.081576592442075</v>
      </c>
      <c r="AV1452" s="2">
        <f t="shared" si="1149"/>
        <v>1451</v>
      </c>
      <c r="AW1452" s="1">
        <f t="shared" si="1150"/>
        <v>2081.5765924420753</v>
      </c>
      <c r="AX1452" s="1">
        <f t="shared" si="1151"/>
        <v>0.97792339051301391</v>
      </c>
      <c r="AY1452" s="1">
        <f t="shared" si="1152"/>
        <v>1.0973961597555124</v>
      </c>
      <c r="AZ1452" s="1">
        <f t="shared" si="1153"/>
        <v>5.4000000000000003E-3</v>
      </c>
      <c r="BA1452" s="1">
        <f t="shared" si="1154"/>
        <v>27.641378165773514</v>
      </c>
    </row>
    <row r="1453" spans="1:53">
      <c r="A1453" s="2">
        <f t="shared" si="1119"/>
        <v>1.4519999999999509</v>
      </c>
      <c r="B1453" s="1">
        <f t="shared" si="1109"/>
        <v>1.5346796666666158</v>
      </c>
      <c r="C1453" s="1">
        <f t="shared" si="1120"/>
        <v>5.6188154152748936E-2</v>
      </c>
      <c r="D1453" s="1">
        <f t="shared" si="1110"/>
        <v>1.102297063902181</v>
      </c>
      <c r="E1453" s="1">
        <f t="shared" si="1118"/>
        <v>1.1023847390195032</v>
      </c>
      <c r="F1453" s="1">
        <f t="shared" si="1118"/>
        <v>1.1023880501604801</v>
      </c>
      <c r="G1453" s="1">
        <f t="shared" si="1118"/>
        <v>1.1023881751583373</v>
      </c>
      <c r="H1453" s="1">
        <f t="shared" si="1121"/>
        <v>2.1404617800749195</v>
      </c>
      <c r="I1453" s="1">
        <f t="shared" si="1111"/>
        <v>27.899604914940266</v>
      </c>
      <c r="J1453" s="1">
        <f>VLOOKUP($I1453,Graph!$D$3:$M$50,col)</f>
        <v>6.1999999999999998E-3</v>
      </c>
      <c r="K1453" s="1">
        <f>VLOOKUP($I1453,Graph!$D$3:$M$50,col+1)</f>
        <v>5.0000000000000001E-3</v>
      </c>
      <c r="L1453" s="1">
        <f t="shared" si="1122"/>
        <v>5.4000000000000003E-3</v>
      </c>
      <c r="M1453" s="1">
        <f t="shared" si="1117"/>
        <v>0.64011666666666656</v>
      </c>
      <c r="N1453" s="1">
        <f t="shared" si="1123"/>
        <v>1.4465999999999508</v>
      </c>
      <c r="O1453" s="1">
        <f t="shared" si="1124"/>
        <v>5.3935652934893392E-2</v>
      </c>
      <c r="P1453" s="1">
        <f t="shared" si="1125"/>
        <v>1.097573302152101</v>
      </c>
      <c r="Q1453" s="1">
        <f t="shared" si="1126"/>
        <v>1.0974054195413767</v>
      </c>
      <c r="R1453" s="1">
        <f t="shared" si="1127"/>
        <v>1.0973994250296435</v>
      </c>
      <c r="S1453" s="1">
        <f t="shared" si="1128"/>
        <v>1.0973992108104127</v>
      </c>
      <c r="T1453" s="1">
        <f t="shared" si="1129"/>
        <v>0.97792716428256676</v>
      </c>
      <c r="U1453" s="1">
        <f t="shared" si="1130"/>
        <v>2.0837426685797786</v>
      </c>
      <c r="V1453" s="2">
        <f t="shared" si="1112"/>
        <v>27.650962659554128</v>
      </c>
      <c r="W1453" s="1">
        <f>VLOOKUP(V1453,Graph!$D$3:$M$50,col)</f>
        <v>6.1999999999999998E-3</v>
      </c>
      <c r="X1453" s="1">
        <f>VLOOKUP(V1453,Graph!$D$3:$M$50,col+1)</f>
        <v>5.0000000000000001E-3</v>
      </c>
      <c r="Y1453" s="1">
        <f t="shared" si="1131"/>
        <v>5.4000000000000003E-3</v>
      </c>
      <c r="Z1453" s="1">
        <f t="shared" si="1113"/>
        <v>0.64011666666666656</v>
      </c>
      <c r="AA1453" s="2">
        <f t="shared" si="1132"/>
        <v>1.4465999999999508</v>
      </c>
      <c r="AB1453" s="1">
        <f t="shared" si="1133"/>
        <v>5.3935652934893392E-2</v>
      </c>
      <c r="AC1453" s="1">
        <f t="shared" si="1134"/>
        <v>1.0973992031548725</v>
      </c>
      <c r="AD1453" s="1">
        <f t="shared" si="1135"/>
        <v>1.0973992028812867</v>
      </c>
      <c r="AE1453" s="1">
        <f t="shared" si="1136"/>
        <v>1.0973992028715096</v>
      </c>
      <c r="AF1453" s="1">
        <f t="shared" si="1137"/>
        <v>1.0973992028711603</v>
      </c>
      <c r="AG1453" s="1">
        <f t="shared" si="1138"/>
        <v>0.97792716428256676</v>
      </c>
      <c r="AH1453" s="1">
        <f t="shared" si="1139"/>
        <v>2.0837426535047179</v>
      </c>
      <c r="AI1453" s="2">
        <f t="shared" si="1114"/>
        <v>27.650962592872844</v>
      </c>
      <c r="AJ1453" s="1">
        <f>VLOOKUP(AI1453,Graph!$D$3:$M$50,col)</f>
        <v>6.1999999999999998E-3</v>
      </c>
      <c r="AK1453" s="1">
        <f>VLOOKUP(AI1453,Graph!$D$3:$M$50,col+1)</f>
        <v>5.0000000000000001E-3</v>
      </c>
      <c r="AL1453" s="1">
        <f t="shared" si="1140"/>
        <v>5.4000000000000003E-3</v>
      </c>
      <c r="AM1453" s="1">
        <f t="shared" si="1115"/>
        <v>0.64011666666666656</v>
      </c>
      <c r="AN1453" s="2">
        <f t="shared" si="1141"/>
        <v>1.4465999999999508</v>
      </c>
      <c r="AO1453" s="1">
        <f t="shared" si="1142"/>
        <v>5.3935652934893392E-2</v>
      </c>
      <c r="AP1453" s="1">
        <f t="shared" si="1143"/>
        <v>1.0973992028711477</v>
      </c>
      <c r="AQ1453" s="1">
        <f t="shared" si="1144"/>
        <v>1.097399202871147</v>
      </c>
      <c r="AR1453" s="1">
        <f t="shared" si="1145"/>
        <v>1.0973992028711472</v>
      </c>
      <c r="AS1453" s="1">
        <f t="shared" si="1146"/>
        <v>1.0973992028711472</v>
      </c>
      <c r="AT1453" s="1">
        <f t="shared" si="1147"/>
        <v>0.97792716428256676</v>
      </c>
      <c r="AU1453" s="1">
        <f t="shared" si="1148"/>
        <v>2.083742653504693</v>
      </c>
      <c r="AV1453" s="2">
        <f t="shared" si="1149"/>
        <v>1452</v>
      </c>
      <c r="AW1453" s="1">
        <f t="shared" si="1150"/>
        <v>2083.742653504693</v>
      </c>
      <c r="AX1453" s="1">
        <f t="shared" si="1151"/>
        <v>0.97792716428256676</v>
      </c>
      <c r="AY1453" s="1">
        <f t="shared" si="1152"/>
        <v>1.0973992028711472</v>
      </c>
      <c r="AZ1453" s="1">
        <f t="shared" si="1153"/>
        <v>5.4000000000000003E-3</v>
      </c>
      <c r="BA1453" s="1">
        <f t="shared" si="1154"/>
        <v>27.650962592872844</v>
      </c>
    </row>
    <row r="1454" spans="1:53">
      <c r="A1454" s="2">
        <f t="shared" si="1119"/>
        <v>1.4529999999999508</v>
      </c>
      <c r="B1454" s="1">
        <f t="shared" si="1109"/>
        <v>1.5357208333332824</v>
      </c>
      <c r="C1454" s="1">
        <f t="shared" si="1120"/>
        <v>5.6189308512127278E-2</v>
      </c>
      <c r="D1454" s="1">
        <f t="shared" si="1110"/>
        <v>1.1022995431154194</v>
      </c>
      <c r="E1454" s="1">
        <f t="shared" si="1118"/>
        <v>1.102387316307663</v>
      </c>
      <c r="F1454" s="1">
        <f t="shared" si="1118"/>
        <v>1.1023906312459484</v>
      </c>
      <c r="G1454" s="1">
        <f t="shared" si="1118"/>
        <v>1.1023907563906274</v>
      </c>
      <c r="H1454" s="1">
        <f t="shared" si="1121"/>
        <v>2.1426783986492786</v>
      </c>
      <c r="I1454" s="1">
        <f t="shared" si="1111"/>
        <v>27.909232346368441</v>
      </c>
      <c r="J1454" s="1">
        <f>VLOOKUP($I1454,Graph!$D$3:$M$50,col)</f>
        <v>6.1999999999999998E-3</v>
      </c>
      <c r="K1454" s="1">
        <f>VLOOKUP($I1454,Graph!$D$3:$M$50,col+1)</f>
        <v>5.0000000000000001E-3</v>
      </c>
      <c r="L1454" s="1">
        <f t="shared" si="1122"/>
        <v>5.4000000000000003E-3</v>
      </c>
      <c r="M1454" s="1">
        <f t="shared" si="1117"/>
        <v>0.64011666666666656</v>
      </c>
      <c r="N1454" s="1">
        <f t="shared" si="1123"/>
        <v>1.4475999999999507</v>
      </c>
      <c r="O1454" s="1">
        <f t="shared" si="1124"/>
        <v>5.3937038155062816E-2</v>
      </c>
      <c r="P1454" s="1">
        <f t="shared" si="1125"/>
        <v>1.097576331713614</v>
      </c>
      <c r="Q1454" s="1">
        <f t="shared" si="1126"/>
        <v>1.0974084584785879</v>
      </c>
      <c r="R1454" s="1">
        <f t="shared" si="1127"/>
        <v>1.0974024640964337</v>
      </c>
      <c r="S1454" s="1">
        <f t="shared" si="1128"/>
        <v>1.097402249874516</v>
      </c>
      <c r="T1454" s="1">
        <f t="shared" si="1129"/>
        <v>0.97793093286251165</v>
      </c>
      <c r="U1454" s="1">
        <f t="shared" si="1130"/>
        <v>2.0859094807472385</v>
      </c>
      <c r="V1454" s="2">
        <f t="shared" si="1112"/>
        <v>27.66054376691617</v>
      </c>
      <c r="W1454" s="1">
        <f>VLOOKUP(V1454,Graph!$D$3:$M$50,col)</f>
        <v>6.1999999999999998E-3</v>
      </c>
      <c r="X1454" s="1">
        <f>VLOOKUP(V1454,Graph!$D$3:$M$50,col+1)</f>
        <v>5.0000000000000001E-3</v>
      </c>
      <c r="Y1454" s="1">
        <f t="shared" si="1131"/>
        <v>5.4000000000000003E-3</v>
      </c>
      <c r="Z1454" s="1">
        <f t="shared" si="1113"/>
        <v>0.64011666666666656</v>
      </c>
      <c r="AA1454" s="2">
        <f t="shared" si="1132"/>
        <v>1.4475999999999507</v>
      </c>
      <c r="AB1454" s="1">
        <f t="shared" si="1133"/>
        <v>5.3937038155062816E-2</v>
      </c>
      <c r="AC1454" s="1">
        <f t="shared" si="1134"/>
        <v>1.0974022422186185</v>
      </c>
      <c r="AD1454" s="1">
        <f t="shared" si="1135"/>
        <v>1.0974022419450105</v>
      </c>
      <c r="AE1454" s="1">
        <f t="shared" si="1136"/>
        <v>1.0974022419352325</v>
      </c>
      <c r="AF1454" s="1">
        <f t="shared" si="1137"/>
        <v>1.0974022419348826</v>
      </c>
      <c r="AG1454" s="1">
        <f t="shared" si="1138"/>
        <v>0.97793093286251165</v>
      </c>
      <c r="AH1454" s="1">
        <f t="shared" si="1139"/>
        <v>2.0859094656558201</v>
      </c>
      <c r="AI1454" s="2">
        <f t="shared" si="1114"/>
        <v>27.660543700208766</v>
      </c>
      <c r="AJ1454" s="1">
        <f>VLOOKUP(AI1454,Graph!$D$3:$M$50,col)</f>
        <v>6.1999999999999998E-3</v>
      </c>
      <c r="AK1454" s="1">
        <f>VLOOKUP(AI1454,Graph!$D$3:$M$50,col+1)</f>
        <v>5.0000000000000001E-3</v>
      </c>
      <c r="AL1454" s="1">
        <f t="shared" si="1140"/>
        <v>5.4000000000000003E-3</v>
      </c>
      <c r="AM1454" s="1">
        <f t="shared" si="1115"/>
        <v>0.64011666666666656</v>
      </c>
      <c r="AN1454" s="2">
        <f t="shared" si="1141"/>
        <v>1.4475999999999507</v>
      </c>
      <c r="AO1454" s="1">
        <f t="shared" si="1142"/>
        <v>5.3937038155062816E-2</v>
      </c>
      <c r="AP1454" s="1">
        <f t="shared" si="1143"/>
        <v>1.0974022419348701</v>
      </c>
      <c r="AQ1454" s="1">
        <f t="shared" si="1144"/>
        <v>1.0974022419348699</v>
      </c>
      <c r="AR1454" s="1">
        <f t="shared" si="1145"/>
        <v>1.0974022419348699</v>
      </c>
      <c r="AS1454" s="1">
        <f t="shared" si="1146"/>
        <v>1.0974022419348699</v>
      </c>
      <c r="AT1454" s="1">
        <f t="shared" si="1147"/>
        <v>0.97793093286251165</v>
      </c>
      <c r="AU1454" s="1">
        <f t="shared" si="1148"/>
        <v>2.0859094656557962</v>
      </c>
      <c r="AV1454" s="2">
        <f t="shared" si="1149"/>
        <v>1453</v>
      </c>
      <c r="AW1454" s="1">
        <f t="shared" si="1150"/>
        <v>2085.9094656557963</v>
      </c>
      <c r="AX1454" s="1">
        <f t="shared" si="1151"/>
        <v>0.97793093286251165</v>
      </c>
      <c r="AY1454" s="1">
        <f t="shared" si="1152"/>
        <v>1.0974022419348699</v>
      </c>
      <c r="AZ1454" s="1">
        <f t="shared" si="1153"/>
        <v>5.4000000000000003E-3</v>
      </c>
      <c r="BA1454" s="1">
        <f t="shared" si="1154"/>
        <v>27.660543700208766</v>
      </c>
    </row>
    <row r="1455" spans="1:53">
      <c r="A1455" s="2">
        <f t="shared" si="1119"/>
        <v>1.4539999999999507</v>
      </c>
      <c r="B1455" s="1">
        <f t="shared" si="1109"/>
        <v>1.5367619999999489</v>
      </c>
      <c r="C1455" s="1">
        <f t="shared" si="1120"/>
        <v>5.6190461319166711E-2</v>
      </c>
      <c r="D1455" s="1">
        <f t="shared" si="1110"/>
        <v>1.1023020190113999</v>
      </c>
      <c r="E1455" s="1">
        <f t="shared" si="1118"/>
        <v>1.1023898901547826</v>
      </c>
      <c r="F1455" s="1">
        <f t="shared" si="1118"/>
        <v>1.1023932088857853</v>
      </c>
      <c r="G1455" s="1">
        <f t="shared" si="1118"/>
        <v>1.1023933341771164</v>
      </c>
      <c r="H1455" s="1">
        <f t="shared" si="1121"/>
        <v>2.1448957820573353</v>
      </c>
      <c r="I1455" s="1">
        <f t="shared" si="1111"/>
        <v>27.918856458777377</v>
      </c>
      <c r="J1455" s="1">
        <f>VLOOKUP($I1455,Graph!$D$3:$M$50,col)</f>
        <v>6.1999999999999998E-3</v>
      </c>
      <c r="K1455" s="1">
        <f>VLOOKUP($I1455,Graph!$D$3:$M$50,col+1)</f>
        <v>5.0000000000000001E-3</v>
      </c>
      <c r="L1455" s="1">
        <f t="shared" si="1122"/>
        <v>5.4000000000000003E-3</v>
      </c>
      <c r="M1455" s="1">
        <f t="shared" si="1117"/>
        <v>0.64011666666666656</v>
      </c>
      <c r="N1455" s="1">
        <f t="shared" si="1123"/>
        <v>1.4485999999999506</v>
      </c>
      <c r="O1455" s="1">
        <f t="shared" si="1124"/>
        <v>5.3938421515991979E-2</v>
      </c>
      <c r="P1455" s="1">
        <f t="shared" si="1125"/>
        <v>1.0975793572424126</v>
      </c>
      <c r="Q1455" s="1">
        <f t="shared" si="1126"/>
        <v>1.0974114933720656</v>
      </c>
      <c r="R1455" s="1">
        <f t="shared" si="1127"/>
        <v>1.097405499119392</v>
      </c>
      <c r="S1455" s="1">
        <f t="shared" si="1128"/>
        <v>1.0974052848947937</v>
      </c>
      <c r="T1455" s="1">
        <f t="shared" si="1129"/>
        <v>0.97793469626354623</v>
      </c>
      <c r="U1455" s="1">
        <f t="shared" si="1130"/>
        <v>2.0880770437428522</v>
      </c>
      <c r="V1455" s="2">
        <f t="shared" si="1112"/>
        <v>27.670121557960798</v>
      </c>
      <c r="W1455" s="1">
        <f>VLOOKUP(V1455,Graph!$D$3:$M$50,col)</f>
        <v>6.1999999999999998E-3</v>
      </c>
      <c r="X1455" s="1">
        <f>VLOOKUP(V1455,Graph!$D$3:$M$50,col+1)</f>
        <v>5.0000000000000001E-3</v>
      </c>
      <c r="Y1455" s="1">
        <f t="shared" si="1131"/>
        <v>5.4000000000000003E-3</v>
      </c>
      <c r="Z1455" s="1">
        <f t="shared" si="1113"/>
        <v>0.64011666666666656</v>
      </c>
      <c r="AA1455" s="2">
        <f t="shared" si="1132"/>
        <v>1.4485999999999506</v>
      </c>
      <c r="AB1455" s="1">
        <f t="shared" si="1133"/>
        <v>5.3938421515991979E-2</v>
      </c>
      <c r="AC1455" s="1">
        <f t="shared" si="1134"/>
        <v>1.097405277238539</v>
      </c>
      <c r="AD1455" s="1">
        <f t="shared" si="1135"/>
        <v>1.097405276964909</v>
      </c>
      <c r="AE1455" s="1">
        <f t="shared" si="1136"/>
        <v>1.0974052769551301</v>
      </c>
      <c r="AF1455" s="1">
        <f t="shared" si="1137"/>
        <v>1.0974052769547804</v>
      </c>
      <c r="AG1455" s="1">
        <f t="shared" si="1138"/>
        <v>0.97793469626354623</v>
      </c>
      <c r="AH1455" s="1">
        <f t="shared" si="1139"/>
        <v>2.0880770286350705</v>
      </c>
      <c r="AI1455" s="2">
        <f t="shared" si="1114"/>
        <v>27.670121491227285</v>
      </c>
      <c r="AJ1455" s="1">
        <f>VLOOKUP(AI1455,Graph!$D$3:$M$50,col)</f>
        <v>6.1999999999999998E-3</v>
      </c>
      <c r="AK1455" s="1">
        <f>VLOOKUP(AI1455,Graph!$D$3:$M$50,col+1)</f>
        <v>5.0000000000000001E-3</v>
      </c>
      <c r="AL1455" s="1">
        <f t="shared" si="1140"/>
        <v>5.4000000000000003E-3</v>
      </c>
      <c r="AM1455" s="1">
        <f t="shared" si="1115"/>
        <v>0.64011666666666656</v>
      </c>
      <c r="AN1455" s="2">
        <f t="shared" si="1141"/>
        <v>1.4485999999999506</v>
      </c>
      <c r="AO1455" s="1">
        <f t="shared" si="1142"/>
        <v>5.3938421515991979E-2</v>
      </c>
      <c r="AP1455" s="1">
        <f t="shared" si="1143"/>
        <v>1.097405276954768</v>
      </c>
      <c r="AQ1455" s="1">
        <f t="shared" si="1144"/>
        <v>1.0974052769547671</v>
      </c>
      <c r="AR1455" s="1">
        <f t="shared" si="1145"/>
        <v>1.0974052769547675</v>
      </c>
      <c r="AS1455" s="1">
        <f t="shared" si="1146"/>
        <v>1.0974052769547673</v>
      </c>
      <c r="AT1455" s="1">
        <f t="shared" si="1147"/>
        <v>0.97793469626354623</v>
      </c>
      <c r="AU1455" s="1">
        <f t="shared" si="1148"/>
        <v>2.0880770286350452</v>
      </c>
      <c r="AV1455" s="2">
        <f t="shared" si="1149"/>
        <v>1454</v>
      </c>
      <c r="AW1455" s="1">
        <f t="shared" si="1150"/>
        <v>2088.0770286350453</v>
      </c>
      <c r="AX1455" s="1">
        <f t="shared" si="1151"/>
        <v>0.97793469626354623</v>
      </c>
      <c r="AY1455" s="1">
        <f t="shared" si="1152"/>
        <v>1.0974052769547673</v>
      </c>
      <c r="AZ1455" s="1">
        <f t="shared" si="1153"/>
        <v>5.4000000000000003E-3</v>
      </c>
      <c r="BA1455" s="1">
        <f t="shared" si="1154"/>
        <v>27.670121491227285</v>
      </c>
    </row>
    <row r="1456" spans="1:53">
      <c r="A1456" s="2">
        <f t="shared" si="1119"/>
        <v>1.4549999999999506</v>
      </c>
      <c r="B1456" s="1">
        <f t="shared" si="1109"/>
        <v>1.5378031666666154</v>
      </c>
      <c r="C1456" s="1">
        <f t="shared" si="1120"/>
        <v>5.6191612576996217E-2</v>
      </c>
      <c r="D1456" s="1">
        <f t="shared" si="1110"/>
        <v>1.1023044915967757</v>
      </c>
      <c r="E1456" s="1">
        <f t="shared" si="1118"/>
        <v>1.1023924605677484</v>
      </c>
      <c r="F1456" s="1">
        <f t="shared" si="1118"/>
        <v>1.1023957830868867</v>
      </c>
      <c r="G1456" s="1">
        <f t="shared" si="1118"/>
        <v>1.1023959085246997</v>
      </c>
      <c r="H1456" s="1">
        <f t="shared" si="1121"/>
        <v>2.1471139300353124</v>
      </c>
      <c r="I1456" s="1">
        <f t="shared" si="1111"/>
        <v>27.928477255596516</v>
      </c>
      <c r="J1456" s="1">
        <f>VLOOKUP($I1456,Graph!$D$3:$M$50,col)</f>
        <v>6.1999999999999998E-3</v>
      </c>
      <c r="K1456" s="1">
        <f>VLOOKUP($I1456,Graph!$D$3:$M$50,col+1)</f>
        <v>5.0000000000000001E-3</v>
      </c>
      <c r="L1456" s="1">
        <f t="shared" si="1122"/>
        <v>5.4000000000000003E-3</v>
      </c>
      <c r="M1456" s="1">
        <f t="shared" si="1117"/>
        <v>0.64011666666666656</v>
      </c>
      <c r="N1456" s="1">
        <f t="shared" si="1123"/>
        <v>1.4495999999999505</v>
      </c>
      <c r="O1456" s="1">
        <f t="shared" si="1124"/>
        <v>5.3939803021421207E-2</v>
      </c>
      <c r="P1456" s="1">
        <f t="shared" si="1125"/>
        <v>1.0975823787465431</v>
      </c>
      <c r="Q1456" s="1">
        <f t="shared" si="1126"/>
        <v>1.097414524229875</v>
      </c>
      <c r="R1456" s="1">
        <f t="shared" si="1127"/>
        <v>1.0974085301065823</v>
      </c>
      <c r="S1456" s="1">
        <f t="shared" si="1128"/>
        <v>1.0974083158793106</v>
      </c>
      <c r="T1456" s="1">
        <f t="shared" si="1129"/>
        <v>0.97793845449633854</v>
      </c>
      <c r="U1456" s="1">
        <f t="shared" si="1130"/>
        <v>2.0902453573065483</v>
      </c>
      <c r="V1456" s="2">
        <f t="shared" si="1112"/>
        <v>27.679696036128057</v>
      </c>
      <c r="W1456" s="1">
        <f>VLOOKUP(V1456,Graph!$D$3:$M$50,col)</f>
        <v>6.1999999999999998E-3</v>
      </c>
      <c r="X1456" s="1">
        <f>VLOOKUP(V1456,Graph!$D$3:$M$50,col+1)</f>
        <v>5.0000000000000001E-3</v>
      </c>
      <c r="Y1456" s="1">
        <f t="shared" si="1131"/>
        <v>5.4000000000000003E-3</v>
      </c>
      <c r="Z1456" s="1">
        <f t="shared" si="1113"/>
        <v>0.64011666666666656</v>
      </c>
      <c r="AA1456" s="2">
        <f t="shared" si="1132"/>
        <v>1.4495999999999505</v>
      </c>
      <c r="AB1456" s="1">
        <f t="shared" si="1133"/>
        <v>5.3939803021421207E-2</v>
      </c>
      <c r="AC1456" s="1">
        <f t="shared" si="1134"/>
        <v>1.0974083082226995</v>
      </c>
      <c r="AD1456" s="1">
        <f t="shared" si="1135"/>
        <v>1.0974083079490475</v>
      </c>
      <c r="AE1456" s="1">
        <f t="shared" si="1136"/>
        <v>1.0974083079392674</v>
      </c>
      <c r="AF1456" s="1">
        <f t="shared" si="1137"/>
        <v>1.0974083079389179</v>
      </c>
      <c r="AG1456" s="1">
        <f t="shared" si="1138"/>
        <v>0.97793845449633854</v>
      </c>
      <c r="AH1456" s="1">
        <f t="shared" si="1139"/>
        <v>2.090245342182397</v>
      </c>
      <c r="AI1456" s="2">
        <f t="shared" si="1114"/>
        <v>27.679695969368439</v>
      </c>
      <c r="AJ1456" s="1">
        <f>VLOOKUP(AI1456,Graph!$D$3:$M$50,col)</f>
        <v>6.1999999999999998E-3</v>
      </c>
      <c r="AK1456" s="1">
        <f>VLOOKUP(AI1456,Graph!$D$3:$M$50,col+1)</f>
        <v>5.0000000000000001E-3</v>
      </c>
      <c r="AL1456" s="1">
        <f t="shared" si="1140"/>
        <v>5.4000000000000003E-3</v>
      </c>
      <c r="AM1456" s="1">
        <f t="shared" si="1115"/>
        <v>0.64011666666666656</v>
      </c>
      <c r="AN1456" s="2">
        <f t="shared" si="1141"/>
        <v>1.4495999999999505</v>
      </c>
      <c r="AO1456" s="1">
        <f t="shared" si="1142"/>
        <v>5.3939803021421207E-2</v>
      </c>
      <c r="AP1456" s="1">
        <f t="shared" si="1143"/>
        <v>1.0974083079389054</v>
      </c>
      <c r="AQ1456" s="1">
        <f t="shared" si="1144"/>
        <v>1.0974083079389048</v>
      </c>
      <c r="AR1456" s="1">
        <f t="shared" si="1145"/>
        <v>1.0974083079389045</v>
      </c>
      <c r="AS1456" s="1">
        <f t="shared" si="1146"/>
        <v>1.0974083079389043</v>
      </c>
      <c r="AT1456" s="1">
        <f t="shared" si="1147"/>
        <v>0.97793845449633854</v>
      </c>
      <c r="AU1456" s="1">
        <f t="shared" si="1148"/>
        <v>2.0902453421823712</v>
      </c>
      <c r="AV1456" s="2">
        <f t="shared" si="1149"/>
        <v>1455</v>
      </c>
      <c r="AW1456" s="1">
        <f t="shared" si="1150"/>
        <v>2090.2453421823711</v>
      </c>
      <c r="AX1456" s="1">
        <f t="shared" si="1151"/>
        <v>0.97793845449633854</v>
      </c>
      <c r="AY1456" s="1">
        <f t="shared" si="1152"/>
        <v>1.0974083079389043</v>
      </c>
      <c r="AZ1456" s="1">
        <f t="shared" si="1153"/>
        <v>5.4000000000000003E-3</v>
      </c>
      <c r="BA1456" s="1">
        <f t="shared" si="1154"/>
        <v>27.679695969368439</v>
      </c>
    </row>
    <row r="1457" spans="1:53">
      <c r="A1457" s="2">
        <f t="shared" si="1119"/>
        <v>1.4559999999999504</v>
      </c>
      <c r="B1457" s="1">
        <f t="shared" si="1109"/>
        <v>1.538844333333282</v>
      </c>
      <c r="C1457" s="1">
        <f t="shared" si="1120"/>
        <v>5.6192762288736396E-2</v>
      </c>
      <c r="D1457" s="1">
        <f t="shared" si="1110"/>
        <v>1.1023069608781821</v>
      </c>
      <c r="E1457" s="1">
        <f t="shared" si="1118"/>
        <v>1.1023950275534284</v>
      </c>
      <c r="F1457" s="1">
        <f t="shared" si="1118"/>
        <v>1.1023983538561279</v>
      </c>
      <c r="G1457" s="1">
        <f t="shared" si="1118"/>
        <v>1.1023984794402539</v>
      </c>
      <c r="H1457" s="1">
        <f t="shared" si="1121"/>
        <v>2.1493328423197071</v>
      </c>
      <c r="I1457" s="1">
        <f t="shared" si="1111"/>
        <v>27.938094740249408</v>
      </c>
      <c r="J1457" s="1">
        <f>VLOOKUP($I1457,Graph!$D$3:$M$50,col)</f>
        <v>6.1999999999999998E-3</v>
      </c>
      <c r="K1457" s="1">
        <f>VLOOKUP($I1457,Graph!$D$3:$M$50,col+1)</f>
        <v>5.0000000000000001E-3</v>
      </c>
      <c r="L1457" s="1">
        <f t="shared" si="1122"/>
        <v>5.4000000000000003E-3</v>
      </c>
      <c r="M1457" s="1">
        <f t="shared" si="1117"/>
        <v>0.64011666666666656</v>
      </c>
      <c r="N1457" s="1">
        <f t="shared" si="1123"/>
        <v>1.4505999999999504</v>
      </c>
      <c r="O1457" s="1">
        <f t="shared" si="1124"/>
        <v>5.3941182675080843E-2</v>
      </c>
      <c r="P1457" s="1">
        <f t="shared" si="1125"/>
        <v>1.0975853962340307</v>
      </c>
      <c r="Q1457" s="1">
        <f t="shared" si="1126"/>
        <v>1.0974175510600594</v>
      </c>
      <c r="R1457" s="1">
        <f t="shared" si="1127"/>
        <v>1.0974115570660499</v>
      </c>
      <c r="S1457" s="1">
        <f t="shared" si="1128"/>
        <v>1.0974113428361105</v>
      </c>
      <c r="T1457" s="1">
        <f t="shared" si="1129"/>
        <v>0.97794220757152739</v>
      </c>
      <c r="U1457" s="1">
        <f t="shared" si="1130"/>
        <v>2.09241442117853</v>
      </c>
      <c r="V1457" s="2">
        <f t="shared" si="1112"/>
        <v>27.689267204852058</v>
      </c>
      <c r="W1457" s="1">
        <f>VLOOKUP(V1457,Graph!$D$3:$M$50,col)</f>
        <v>6.1999999999999998E-3</v>
      </c>
      <c r="X1457" s="1">
        <f>VLOOKUP(V1457,Graph!$D$3:$M$50,col+1)</f>
        <v>5.0000000000000001E-3</v>
      </c>
      <c r="Y1457" s="1">
        <f t="shared" si="1131"/>
        <v>5.4000000000000003E-3</v>
      </c>
      <c r="Z1457" s="1">
        <f t="shared" si="1113"/>
        <v>0.64011666666666656</v>
      </c>
      <c r="AA1457" s="2">
        <f t="shared" si="1132"/>
        <v>1.4505999999999504</v>
      </c>
      <c r="AB1457" s="1">
        <f t="shared" si="1133"/>
        <v>5.3941182675080843E-2</v>
      </c>
      <c r="AC1457" s="1">
        <f t="shared" si="1134"/>
        <v>1.0974113351791444</v>
      </c>
      <c r="AD1457" s="1">
        <f t="shared" si="1135"/>
        <v>1.0974113349054702</v>
      </c>
      <c r="AE1457" s="1">
        <f t="shared" si="1136"/>
        <v>1.0974113348956884</v>
      </c>
      <c r="AF1457" s="1">
        <f t="shared" si="1137"/>
        <v>1.0974113348953387</v>
      </c>
      <c r="AG1457" s="1">
        <f t="shared" si="1138"/>
        <v>0.97794220757152739</v>
      </c>
      <c r="AH1457" s="1">
        <f t="shared" si="1139"/>
        <v>2.0924144060380034</v>
      </c>
      <c r="AI1457" s="2">
        <f t="shared" si="1114"/>
        <v>27.689267138066356</v>
      </c>
      <c r="AJ1457" s="1">
        <f>VLOOKUP(AI1457,Graph!$D$3:$M$50,col)</f>
        <v>6.1999999999999998E-3</v>
      </c>
      <c r="AK1457" s="1">
        <f>VLOOKUP(AI1457,Graph!$D$3:$M$50,col+1)</f>
        <v>5.0000000000000001E-3</v>
      </c>
      <c r="AL1457" s="1">
        <f t="shared" si="1140"/>
        <v>5.4000000000000003E-3</v>
      </c>
      <c r="AM1457" s="1">
        <f t="shared" si="1115"/>
        <v>0.64011666666666656</v>
      </c>
      <c r="AN1457" s="2">
        <f t="shared" si="1141"/>
        <v>1.4505999999999504</v>
      </c>
      <c r="AO1457" s="1">
        <f t="shared" si="1142"/>
        <v>5.3941182675080843E-2</v>
      </c>
      <c r="AP1457" s="1">
        <f t="shared" si="1143"/>
        <v>1.0974113348953261</v>
      </c>
      <c r="AQ1457" s="1">
        <f t="shared" si="1144"/>
        <v>1.0974113348953256</v>
      </c>
      <c r="AR1457" s="1">
        <f t="shared" si="1145"/>
        <v>1.0974113348953258</v>
      </c>
      <c r="AS1457" s="1">
        <f t="shared" si="1146"/>
        <v>1.0974113348953256</v>
      </c>
      <c r="AT1457" s="1">
        <f t="shared" si="1147"/>
        <v>0.97794220757152739</v>
      </c>
      <c r="AU1457" s="1">
        <f t="shared" si="1148"/>
        <v>2.0924144060379786</v>
      </c>
      <c r="AV1457" s="2">
        <f t="shared" si="1149"/>
        <v>1456</v>
      </c>
      <c r="AW1457" s="1">
        <f t="shared" si="1150"/>
        <v>2092.4144060379786</v>
      </c>
      <c r="AX1457" s="1">
        <f t="shared" si="1151"/>
        <v>0.97794220757152739</v>
      </c>
      <c r="AY1457" s="1">
        <f t="shared" si="1152"/>
        <v>1.0974113348953256</v>
      </c>
      <c r="AZ1457" s="1">
        <f t="shared" si="1153"/>
        <v>5.4000000000000003E-3</v>
      </c>
      <c r="BA1457" s="1">
        <f t="shared" si="1154"/>
        <v>27.689267138066356</v>
      </c>
    </row>
    <row r="1458" spans="1:53">
      <c r="A1458" s="2">
        <f t="shared" si="1119"/>
        <v>1.4569999999999503</v>
      </c>
      <c r="B1458" s="1">
        <f t="shared" si="1109"/>
        <v>1.5398854999999485</v>
      </c>
      <c r="C1458" s="1">
        <f t="shared" si="1120"/>
        <v>5.6193910457499489E-2</v>
      </c>
      <c r="D1458" s="1">
        <f t="shared" si="1110"/>
        <v>1.1023094268622367</v>
      </c>
      <c r="E1458" s="1">
        <f t="shared" si="1118"/>
        <v>1.1023975911186732</v>
      </c>
      <c r="F1458" s="1">
        <f t="shared" si="1118"/>
        <v>1.102400921200368</v>
      </c>
      <c r="G1458" s="1">
        <f t="shared" si="1118"/>
        <v>1.1024010469306378</v>
      </c>
      <c r="H1458" s="1">
        <f t="shared" si="1121"/>
        <v>2.1515525186472875</v>
      </c>
      <c r="I1458" s="1">
        <f t="shared" si="1111"/>
        <v>27.947708916153722</v>
      </c>
      <c r="J1458" s="1">
        <f>VLOOKUP($I1458,Graph!$D$3:$M$50,col)</f>
        <v>6.1999999999999998E-3</v>
      </c>
      <c r="K1458" s="1">
        <f>VLOOKUP($I1458,Graph!$D$3:$M$50,col+1)</f>
        <v>5.0000000000000001E-3</v>
      </c>
      <c r="L1458" s="1">
        <f t="shared" si="1122"/>
        <v>5.4000000000000003E-3</v>
      </c>
      <c r="M1458" s="1">
        <f t="shared" si="1117"/>
        <v>0.64011666666666656</v>
      </c>
      <c r="N1458" s="1">
        <f t="shared" si="1123"/>
        <v>1.4515999999999503</v>
      </c>
      <c r="O1458" s="1">
        <f t="shared" si="1124"/>
        <v>5.3942560480691196E-2</v>
      </c>
      <c r="P1458" s="1">
        <f t="shared" si="1125"/>
        <v>1.0975884097128779</v>
      </c>
      <c r="Q1458" s="1">
        <f t="shared" si="1126"/>
        <v>1.0974205738706417</v>
      </c>
      <c r="R1458" s="1">
        <f t="shared" si="1127"/>
        <v>1.0974145800058166</v>
      </c>
      <c r="S1458" s="1">
        <f t="shared" si="1128"/>
        <v>1.0974143657732163</v>
      </c>
      <c r="T1458" s="1">
        <f t="shared" si="1129"/>
        <v>0.97794595549972296</v>
      </c>
      <c r="U1458" s="1">
        <f t="shared" si="1130"/>
        <v>2.0945842350992696</v>
      </c>
      <c r="V1458" s="2">
        <f t="shared" si="1112"/>
        <v>27.698835067560996</v>
      </c>
      <c r="W1458" s="1">
        <f>VLOOKUP(V1458,Graph!$D$3:$M$50,col)</f>
        <v>6.1999999999999998E-3</v>
      </c>
      <c r="X1458" s="1">
        <f>VLOOKUP(V1458,Graph!$D$3:$M$50,col+1)</f>
        <v>5.0000000000000001E-3</v>
      </c>
      <c r="Y1458" s="1">
        <f t="shared" si="1131"/>
        <v>5.4000000000000003E-3</v>
      </c>
      <c r="Z1458" s="1">
        <f t="shared" si="1113"/>
        <v>0.64011666666666656</v>
      </c>
      <c r="AA1458" s="2">
        <f t="shared" si="1132"/>
        <v>1.4515999999999503</v>
      </c>
      <c r="AB1458" s="1">
        <f t="shared" si="1133"/>
        <v>5.3942560480691196E-2</v>
      </c>
      <c r="AC1458" s="1">
        <f t="shared" si="1134"/>
        <v>1.0974143581158946</v>
      </c>
      <c r="AD1458" s="1">
        <f t="shared" si="1135"/>
        <v>1.0974143578421984</v>
      </c>
      <c r="AE1458" s="1">
        <f t="shared" si="1136"/>
        <v>1.0974143578324156</v>
      </c>
      <c r="AF1458" s="1">
        <f t="shared" si="1137"/>
        <v>1.0974143578320656</v>
      </c>
      <c r="AG1458" s="1">
        <f t="shared" si="1138"/>
        <v>0.97794595549972296</v>
      </c>
      <c r="AH1458" s="1">
        <f t="shared" si="1139"/>
        <v>2.0945842199423614</v>
      </c>
      <c r="AI1458" s="2">
        <f t="shared" si="1114"/>
        <v>27.698835000749206</v>
      </c>
      <c r="AJ1458" s="1">
        <f>VLOOKUP(AI1458,Graph!$D$3:$M$50,col)</f>
        <v>6.1999999999999998E-3</v>
      </c>
      <c r="AK1458" s="1">
        <f>VLOOKUP(AI1458,Graph!$D$3:$M$50,col+1)</f>
        <v>5.0000000000000001E-3</v>
      </c>
      <c r="AL1458" s="1">
        <f t="shared" si="1140"/>
        <v>5.4000000000000003E-3</v>
      </c>
      <c r="AM1458" s="1">
        <f t="shared" si="1115"/>
        <v>0.64011666666666656</v>
      </c>
      <c r="AN1458" s="2">
        <f t="shared" si="1141"/>
        <v>1.4515999999999503</v>
      </c>
      <c r="AO1458" s="1">
        <f t="shared" si="1142"/>
        <v>5.3942560480691196E-2</v>
      </c>
      <c r="AP1458" s="1">
        <f t="shared" si="1143"/>
        <v>1.0974143578320534</v>
      </c>
      <c r="AQ1458" s="1">
        <f t="shared" si="1144"/>
        <v>1.0974143578320528</v>
      </c>
      <c r="AR1458" s="1">
        <f t="shared" si="1145"/>
        <v>1.0974143578320525</v>
      </c>
      <c r="AS1458" s="1">
        <f t="shared" si="1146"/>
        <v>1.097414357832053</v>
      </c>
      <c r="AT1458" s="1">
        <f t="shared" si="1147"/>
        <v>0.97794595549972296</v>
      </c>
      <c r="AU1458" s="1">
        <f t="shared" si="1148"/>
        <v>2.094584219942337</v>
      </c>
      <c r="AV1458" s="2">
        <f t="shared" si="1149"/>
        <v>1457</v>
      </c>
      <c r="AW1458" s="1">
        <f t="shared" si="1150"/>
        <v>2094.5842199423369</v>
      </c>
      <c r="AX1458" s="1">
        <f t="shared" si="1151"/>
        <v>0.97794595549972296</v>
      </c>
      <c r="AY1458" s="1">
        <f t="shared" si="1152"/>
        <v>1.097414357832053</v>
      </c>
      <c r="AZ1458" s="1">
        <f t="shared" si="1153"/>
        <v>5.4000000000000003E-3</v>
      </c>
      <c r="BA1458" s="1">
        <f t="shared" si="1154"/>
        <v>27.698835000749206</v>
      </c>
    </row>
    <row r="1459" spans="1:53">
      <c r="A1459" s="2">
        <f t="shared" si="1119"/>
        <v>1.4579999999999502</v>
      </c>
      <c r="B1459" s="1">
        <f t="shared" si="1109"/>
        <v>1.540926666666615</v>
      </c>
      <c r="C1459" s="1">
        <f t="shared" si="1120"/>
        <v>5.6195057086389388E-2</v>
      </c>
      <c r="D1459" s="1">
        <f t="shared" si="1110"/>
        <v>1.1023118895555388</v>
      </c>
      <c r="E1459" s="1">
        <f t="shared" si="1118"/>
        <v>1.102400151270313</v>
      </c>
      <c r="F1459" s="1">
        <f t="shared" si="1118"/>
        <v>1.1024034851264457</v>
      </c>
      <c r="G1459" s="1">
        <f t="shared" si="1118"/>
        <v>1.1024036110026905</v>
      </c>
      <c r="H1459" s="1">
        <f t="shared" si="1121"/>
        <v>2.1537729587550936</v>
      </c>
      <c r="I1459" s="1">
        <f t="shared" si="1111"/>
        <v>27.957319786721239</v>
      </c>
      <c r="J1459" s="1">
        <f>VLOOKUP($I1459,Graph!$D$3:$M$50,col)</f>
        <v>6.1999999999999998E-3</v>
      </c>
      <c r="K1459" s="1">
        <f>VLOOKUP($I1459,Graph!$D$3:$M$50,col+1)</f>
        <v>5.0000000000000001E-3</v>
      </c>
      <c r="L1459" s="1">
        <f t="shared" si="1122"/>
        <v>5.4000000000000003E-3</v>
      </c>
      <c r="M1459" s="1">
        <f t="shared" si="1117"/>
        <v>0.64011666666666656</v>
      </c>
      <c r="N1459" s="1">
        <f t="shared" si="1123"/>
        <v>1.4525999999999502</v>
      </c>
      <c r="O1459" s="1">
        <f t="shared" si="1124"/>
        <v>5.3943936441962687E-2</v>
      </c>
      <c r="P1459" s="1">
        <f t="shared" si="1125"/>
        <v>1.0975914191910672</v>
      </c>
      <c r="Q1459" s="1">
        <f t="shared" si="1126"/>
        <v>1.0974235926696225</v>
      </c>
      <c r="R1459" s="1">
        <f t="shared" si="1127"/>
        <v>1.097417598933883</v>
      </c>
      <c r="S1459" s="1">
        <f t="shared" si="1128"/>
        <v>1.0974173846986286</v>
      </c>
      <c r="T1459" s="1">
        <f t="shared" si="1129"/>
        <v>0.97794969829150558</v>
      </c>
      <c r="U1459" s="1">
        <f t="shared" si="1130"/>
        <v>2.0967547988095081</v>
      </c>
      <c r="V1459" s="2">
        <f t="shared" si="1112"/>
        <v>27.708399627677124</v>
      </c>
      <c r="W1459" s="1">
        <f>VLOOKUP(V1459,Graph!$D$3:$M$50,col)</f>
        <v>6.1999999999999998E-3</v>
      </c>
      <c r="X1459" s="1">
        <f>VLOOKUP(V1459,Graph!$D$3:$M$50,col+1)</f>
        <v>5.0000000000000001E-3</v>
      </c>
      <c r="Y1459" s="1">
        <f t="shared" si="1131"/>
        <v>5.4000000000000003E-3</v>
      </c>
      <c r="Z1459" s="1">
        <f t="shared" si="1113"/>
        <v>0.64011666666666656</v>
      </c>
      <c r="AA1459" s="2">
        <f t="shared" si="1132"/>
        <v>1.4525999999999502</v>
      </c>
      <c r="AB1459" s="1">
        <f t="shared" si="1133"/>
        <v>5.3943936441962687E-2</v>
      </c>
      <c r="AC1459" s="1">
        <f t="shared" si="1134"/>
        <v>1.0974173770409519</v>
      </c>
      <c r="AD1459" s="1">
        <f t="shared" si="1135"/>
        <v>1.0974173767672337</v>
      </c>
      <c r="AE1459" s="1">
        <f t="shared" si="1136"/>
        <v>1.0974173767574502</v>
      </c>
      <c r="AF1459" s="1">
        <f t="shared" si="1137"/>
        <v>1.0974173767571003</v>
      </c>
      <c r="AG1459" s="1">
        <f t="shared" si="1138"/>
        <v>0.97794969829150558</v>
      </c>
      <c r="AH1459" s="1">
        <f t="shared" si="1139"/>
        <v>2.0967547836362126</v>
      </c>
      <c r="AI1459" s="2">
        <f t="shared" si="1114"/>
        <v>27.708399560839279</v>
      </c>
      <c r="AJ1459" s="1">
        <f>VLOOKUP(AI1459,Graph!$D$3:$M$50,col)</f>
        <v>6.1999999999999998E-3</v>
      </c>
      <c r="AK1459" s="1">
        <f>VLOOKUP(AI1459,Graph!$D$3:$M$50,col+1)</f>
        <v>5.0000000000000001E-3</v>
      </c>
      <c r="AL1459" s="1">
        <f t="shared" si="1140"/>
        <v>5.4000000000000003E-3</v>
      </c>
      <c r="AM1459" s="1">
        <f t="shared" si="1115"/>
        <v>0.64011666666666656</v>
      </c>
      <c r="AN1459" s="2">
        <f t="shared" si="1141"/>
        <v>1.4525999999999502</v>
      </c>
      <c r="AO1459" s="1">
        <f t="shared" si="1142"/>
        <v>5.3943936441962687E-2</v>
      </c>
      <c r="AP1459" s="1">
        <f t="shared" si="1143"/>
        <v>1.0974173767570878</v>
      </c>
      <c r="AQ1459" s="1">
        <f t="shared" si="1144"/>
        <v>1.0974173767570874</v>
      </c>
      <c r="AR1459" s="1">
        <f t="shared" si="1145"/>
        <v>1.0974173767570872</v>
      </c>
      <c r="AS1459" s="1">
        <f t="shared" si="1146"/>
        <v>1.0974173767570876</v>
      </c>
      <c r="AT1459" s="1">
        <f t="shared" si="1147"/>
        <v>0.97794969829150558</v>
      </c>
      <c r="AU1459" s="1">
        <f t="shared" si="1148"/>
        <v>2.0967547836361886</v>
      </c>
      <c r="AV1459" s="2">
        <f t="shared" si="1149"/>
        <v>1458</v>
      </c>
      <c r="AW1459" s="1">
        <f t="shared" si="1150"/>
        <v>2096.7547836361887</v>
      </c>
      <c r="AX1459" s="1">
        <f t="shared" si="1151"/>
        <v>0.97794969829150558</v>
      </c>
      <c r="AY1459" s="1">
        <f t="shared" si="1152"/>
        <v>1.0974173767570876</v>
      </c>
      <c r="AZ1459" s="1">
        <f t="shared" si="1153"/>
        <v>5.4000000000000003E-3</v>
      </c>
      <c r="BA1459" s="1">
        <f t="shared" si="1154"/>
        <v>27.708399560839279</v>
      </c>
    </row>
    <row r="1460" spans="1:53">
      <c r="A1460" s="2">
        <f t="shared" si="1119"/>
        <v>1.4589999999999501</v>
      </c>
      <c r="B1460" s="1">
        <f t="shared" si="1109"/>
        <v>1.5419678333332816</v>
      </c>
      <c r="C1460" s="1">
        <f t="shared" si="1120"/>
        <v>5.6196202178501596E-2</v>
      </c>
      <c r="D1460" s="1">
        <f t="shared" si="1110"/>
        <v>1.1023143489646716</v>
      </c>
      <c r="E1460" s="1">
        <f t="shared" si="1118"/>
        <v>1.1024027080151628</v>
      </c>
      <c r="F1460" s="1">
        <f t="shared" si="1118"/>
        <v>1.1024060456411837</v>
      </c>
      <c r="G1460" s="1">
        <f t="shared" si="1118"/>
        <v>1.1024061716632347</v>
      </c>
      <c r="H1460" s="1">
        <f t="shared" si="1121"/>
        <v>2.1559941623804368</v>
      </c>
      <c r="I1460" s="1">
        <f t="shared" si="1111"/>
        <v>27.966927355357907</v>
      </c>
      <c r="J1460" s="1">
        <f>VLOOKUP($I1460,Graph!$D$3:$M$50,col)</f>
        <v>6.1999999999999998E-3</v>
      </c>
      <c r="K1460" s="1">
        <f>VLOOKUP($I1460,Graph!$D$3:$M$50,col+1)</f>
        <v>5.0000000000000001E-3</v>
      </c>
      <c r="L1460" s="1">
        <f t="shared" si="1122"/>
        <v>5.4000000000000003E-3</v>
      </c>
      <c r="M1460" s="1">
        <f t="shared" si="1117"/>
        <v>0.64011666666666656</v>
      </c>
      <c r="N1460" s="1">
        <f t="shared" si="1123"/>
        <v>1.45359999999995</v>
      </c>
      <c r="O1460" s="1">
        <f t="shared" si="1124"/>
        <v>5.3945310562595737E-2</v>
      </c>
      <c r="P1460" s="1">
        <f t="shared" si="1125"/>
        <v>1.0975944246765597</v>
      </c>
      <c r="Q1460" s="1">
        <f t="shared" si="1126"/>
        <v>1.0974266074649821</v>
      </c>
      <c r="R1460" s="1">
        <f t="shared" si="1127"/>
        <v>1.0974206138582303</v>
      </c>
      <c r="S1460" s="1">
        <f t="shared" si="1128"/>
        <v>1.0974203996203273</v>
      </c>
      <c r="T1460" s="1">
        <f t="shared" si="1129"/>
        <v>0.97795343595742701</v>
      </c>
      <c r="U1460" s="1">
        <f t="shared" si="1130"/>
        <v>2.0989261120502527</v>
      </c>
      <c r="V1460" s="2">
        <f t="shared" si="1112"/>
        <v>27.71796088861683</v>
      </c>
      <c r="W1460" s="1">
        <f>VLOOKUP(V1460,Graph!$D$3:$M$50,col)</f>
        <v>6.1999999999999998E-3</v>
      </c>
      <c r="X1460" s="1">
        <f>VLOOKUP(V1460,Graph!$D$3:$M$50,col+1)</f>
        <v>5.0000000000000001E-3</v>
      </c>
      <c r="Y1460" s="1">
        <f t="shared" si="1131"/>
        <v>5.4000000000000003E-3</v>
      </c>
      <c r="Z1460" s="1">
        <f t="shared" si="1113"/>
        <v>0.64011666666666656</v>
      </c>
      <c r="AA1460" s="2">
        <f t="shared" si="1132"/>
        <v>1.45359999999995</v>
      </c>
      <c r="AB1460" s="1">
        <f t="shared" si="1133"/>
        <v>5.3945310562595737E-2</v>
      </c>
      <c r="AC1460" s="1">
        <f t="shared" si="1134"/>
        <v>1.0974203919622969</v>
      </c>
      <c r="AD1460" s="1">
        <f t="shared" si="1135"/>
        <v>1.0974203916885565</v>
      </c>
      <c r="AE1460" s="1">
        <f t="shared" si="1136"/>
        <v>1.0974203916787715</v>
      </c>
      <c r="AF1460" s="1">
        <f t="shared" si="1137"/>
        <v>1.097420391678422</v>
      </c>
      <c r="AG1460" s="1">
        <f t="shared" si="1138"/>
        <v>0.97795343595742701</v>
      </c>
      <c r="AH1460" s="1">
        <f t="shared" si="1139"/>
        <v>2.0989260968605659</v>
      </c>
      <c r="AI1460" s="2">
        <f t="shared" si="1114"/>
        <v>27.717960821752925</v>
      </c>
      <c r="AJ1460" s="1">
        <f>VLOOKUP(AI1460,Graph!$D$3:$M$50,col)</f>
        <v>6.1999999999999998E-3</v>
      </c>
      <c r="AK1460" s="1">
        <f>VLOOKUP(AI1460,Graph!$D$3:$M$50,col+1)</f>
        <v>5.0000000000000001E-3</v>
      </c>
      <c r="AL1460" s="1">
        <f t="shared" si="1140"/>
        <v>5.4000000000000003E-3</v>
      </c>
      <c r="AM1460" s="1">
        <f t="shared" si="1115"/>
        <v>0.64011666666666656</v>
      </c>
      <c r="AN1460" s="2">
        <f t="shared" si="1141"/>
        <v>1.45359999999995</v>
      </c>
      <c r="AO1460" s="1">
        <f t="shared" si="1142"/>
        <v>5.3945310562595737E-2</v>
      </c>
      <c r="AP1460" s="1">
        <f t="shared" si="1143"/>
        <v>1.0974203916784095</v>
      </c>
      <c r="AQ1460" s="1">
        <f t="shared" si="1144"/>
        <v>1.0974203916784093</v>
      </c>
      <c r="AR1460" s="1">
        <f t="shared" si="1145"/>
        <v>1.0974203916784091</v>
      </c>
      <c r="AS1460" s="1">
        <f t="shared" si="1146"/>
        <v>1.0974203916784089</v>
      </c>
      <c r="AT1460" s="1">
        <f t="shared" si="1147"/>
        <v>0.97795343595742701</v>
      </c>
      <c r="AU1460" s="1">
        <f t="shared" si="1148"/>
        <v>2.098926096860541</v>
      </c>
      <c r="AV1460" s="2">
        <f t="shared" si="1149"/>
        <v>1459</v>
      </c>
      <c r="AW1460" s="1">
        <f t="shared" si="1150"/>
        <v>2098.9260968605408</v>
      </c>
      <c r="AX1460" s="1">
        <f t="shared" si="1151"/>
        <v>0.97795343595742701</v>
      </c>
      <c r="AY1460" s="1">
        <f t="shared" si="1152"/>
        <v>1.0974203916784089</v>
      </c>
      <c r="AZ1460" s="1">
        <f t="shared" si="1153"/>
        <v>5.4000000000000003E-3</v>
      </c>
      <c r="BA1460" s="1">
        <f t="shared" si="1154"/>
        <v>27.717960821752925</v>
      </c>
    </row>
    <row r="1461" spans="1:53">
      <c r="A1461" s="2">
        <f t="shared" si="1119"/>
        <v>1.45999999999995</v>
      </c>
      <c r="B1461" s="1">
        <f t="shared" si="1109"/>
        <v>1.5430089999999481</v>
      </c>
      <c r="C1461" s="1">
        <f t="shared" si="1120"/>
        <v>5.6197345736923442E-2</v>
      </c>
      <c r="D1461" s="1">
        <f t="shared" si="1110"/>
        <v>1.1023168050961993</v>
      </c>
      <c r="E1461" s="1">
        <f t="shared" ref="E1461:G1480" si="1155">SQRT(D1461-($C1461*D1461-POWER(D1461,1/3)+1)/($C1461-POWER(D1461,-2/3)/3))</f>
        <v>1.1024052613600166</v>
      </c>
      <c r="F1461" s="1">
        <f t="shared" si="1155"/>
        <v>1.1024086027513846</v>
      </c>
      <c r="G1461" s="1">
        <f t="shared" si="1155"/>
        <v>1.1024087289190734</v>
      </c>
      <c r="H1461" s="1">
        <f t="shared" si="1121"/>
        <v>2.1582161292608983</v>
      </c>
      <c r="I1461" s="1">
        <f t="shared" si="1111"/>
        <v>27.976531625463803</v>
      </c>
      <c r="J1461" s="1">
        <f>VLOOKUP($I1461,Graph!$D$3:$M$50,col)</f>
        <v>6.1999999999999998E-3</v>
      </c>
      <c r="K1461" s="1">
        <f>VLOOKUP($I1461,Graph!$D$3:$M$50,col+1)</f>
        <v>5.0000000000000001E-3</v>
      </c>
      <c r="L1461" s="1">
        <f t="shared" si="1122"/>
        <v>5.4000000000000003E-3</v>
      </c>
      <c r="M1461" s="1">
        <f t="shared" si="1117"/>
        <v>0.64011666666666656</v>
      </c>
      <c r="N1461" s="1">
        <f t="shared" si="1123"/>
        <v>1.4545999999999499</v>
      </c>
      <c r="O1461" s="1">
        <f t="shared" si="1124"/>
        <v>5.3946682846280916E-2</v>
      </c>
      <c r="P1461" s="1">
        <f t="shared" si="1125"/>
        <v>1.0975974261772954</v>
      </c>
      <c r="Q1461" s="1">
        <f t="shared" si="1126"/>
        <v>1.097429618264679</v>
      </c>
      <c r="R1461" s="1">
        <f t="shared" si="1127"/>
        <v>1.0974236247868163</v>
      </c>
      <c r="S1461" s="1">
        <f t="shared" si="1128"/>
        <v>1.0974234105462715</v>
      </c>
      <c r="T1461" s="1">
        <f t="shared" si="1129"/>
        <v>0.97795716850801007</v>
      </c>
      <c r="U1461" s="1">
        <f t="shared" si="1130"/>
        <v>2.1010981745627832</v>
      </c>
      <c r="V1461" s="2">
        <f t="shared" si="1112"/>
        <v>27.727518853790588</v>
      </c>
      <c r="W1461" s="1">
        <f>VLOOKUP(V1461,Graph!$D$3:$M$50,col)</f>
        <v>6.1999999999999998E-3</v>
      </c>
      <c r="X1461" s="1">
        <f>VLOOKUP(V1461,Graph!$D$3:$M$50,col+1)</f>
        <v>5.0000000000000001E-3</v>
      </c>
      <c r="Y1461" s="1">
        <f t="shared" si="1131"/>
        <v>5.4000000000000003E-3</v>
      </c>
      <c r="Z1461" s="1">
        <f t="shared" si="1113"/>
        <v>0.64011666666666656</v>
      </c>
      <c r="AA1461" s="2">
        <f t="shared" si="1132"/>
        <v>1.4545999999999499</v>
      </c>
      <c r="AB1461" s="1">
        <f t="shared" si="1133"/>
        <v>5.3946682846280916E-2</v>
      </c>
      <c r="AC1461" s="1">
        <f t="shared" si="1134"/>
        <v>1.0974234028878873</v>
      </c>
      <c r="AD1461" s="1">
        <f t="shared" si="1135"/>
        <v>1.0974234026141254</v>
      </c>
      <c r="AE1461" s="1">
        <f t="shared" si="1136"/>
        <v>1.0974234026043395</v>
      </c>
      <c r="AF1461" s="1">
        <f t="shared" si="1137"/>
        <v>1.0974234026039893</v>
      </c>
      <c r="AG1461" s="1">
        <f t="shared" si="1138"/>
        <v>0.97795716850801007</v>
      </c>
      <c r="AH1461" s="1">
        <f t="shared" si="1139"/>
        <v>2.1010981593566971</v>
      </c>
      <c r="AI1461" s="2">
        <f t="shared" si="1114"/>
        <v>27.727518786900639</v>
      </c>
      <c r="AJ1461" s="1">
        <f>VLOOKUP(AI1461,Graph!$D$3:$M$50,col)</f>
        <v>6.1999999999999998E-3</v>
      </c>
      <c r="AK1461" s="1">
        <f>VLOOKUP(AI1461,Graph!$D$3:$M$50,col+1)</f>
        <v>5.0000000000000001E-3</v>
      </c>
      <c r="AL1461" s="1">
        <f t="shared" si="1140"/>
        <v>5.4000000000000003E-3</v>
      </c>
      <c r="AM1461" s="1">
        <f t="shared" si="1115"/>
        <v>0.64011666666666656</v>
      </c>
      <c r="AN1461" s="2">
        <f t="shared" si="1141"/>
        <v>1.4545999999999499</v>
      </c>
      <c r="AO1461" s="1">
        <f t="shared" si="1142"/>
        <v>5.3946682846280916E-2</v>
      </c>
      <c r="AP1461" s="1">
        <f t="shared" si="1143"/>
        <v>1.0974234026039773</v>
      </c>
      <c r="AQ1461" s="1">
        <f t="shared" si="1144"/>
        <v>1.0974234026039764</v>
      </c>
      <c r="AR1461" s="1">
        <f t="shared" si="1145"/>
        <v>1.0974234026039766</v>
      </c>
      <c r="AS1461" s="1">
        <f t="shared" si="1146"/>
        <v>1.0974234026039764</v>
      </c>
      <c r="AT1461" s="1">
        <f t="shared" si="1147"/>
        <v>0.97795716850801007</v>
      </c>
      <c r="AU1461" s="1">
        <f t="shared" si="1148"/>
        <v>2.1010981593566727</v>
      </c>
      <c r="AV1461" s="2">
        <f t="shared" si="1149"/>
        <v>1460</v>
      </c>
      <c r="AW1461" s="1">
        <f t="shared" si="1150"/>
        <v>2101.0981593566726</v>
      </c>
      <c r="AX1461" s="1">
        <f t="shared" si="1151"/>
        <v>0.97795716850801007</v>
      </c>
      <c r="AY1461" s="1">
        <f t="shared" si="1152"/>
        <v>1.0974234026039764</v>
      </c>
      <c r="AZ1461" s="1">
        <f t="shared" si="1153"/>
        <v>5.4000000000000003E-3</v>
      </c>
      <c r="BA1461" s="1">
        <f t="shared" si="1154"/>
        <v>27.727518786900639</v>
      </c>
    </row>
    <row r="1462" spans="1:53">
      <c r="A1462" s="2">
        <f t="shared" si="1119"/>
        <v>1.4609999999999499</v>
      </c>
      <c r="B1462" s="1">
        <f t="shared" si="1109"/>
        <v>1.5440501666666147</v>
      </c>
      <c r="C1462" s="1">
        <f t="shared" si="1120"/>
        <v>5.6198487764733927E-2</v>
      </c>
      <c r="D1462" s="1">
        <f t="shared" si="1110"/>
        <v>1.1023192579566694</v>
      </c>
      <c r="E1462" s="1">
        <f t="shared" si="1155"/>
        <v>1.1024078113116522</v>
      </c>
      <c r="F1462" s="1">
        <f t="shared" si="1155"/>
        <v>1.1024111564638337</v>
      </c>
      <c r="G1462" s="1">
        <f t="shared" si="1155"/>
        <v>1.102411282776993</v>
      </c>
      <c r="H1462" s="1">
        <f t="shared" si="1121"/>
        <v>2.1604388591343335</v>
      </c>
      <c r="I1462" s="1">
        <f t="shared" si="1111"/>
        <v>27.986132600433187</v>
      </c>
      <c r="J1462" s="1">
        <f>VLOOKUP($I1462,Graph!$D$3:$M$50,col)</f>
        <v>6.1999999999999998E-3</v>
      </c>
      <c r="K1462" s="1">
        <f>VLOOKUP($I1462,Graph!$D$3:$M$50,col+1)</f>
        <v>5.0000000000000001E-3</v>
      </c>
      <c r="L1462" s="1">
        <f t="shared" si="1122"/>
        <v>5.4000000000000003E-3</v>
      </c>
      <c r="M1462" s="1">
        <f t="shared" si="1117"/>
        <v>0.64011666666666656</v>
      </c>
      <c r="N1462" s="1">
        <f t="shared" si="1123"/>
        <v>1.4555999999999498</v>
      </c>
      <c r="O1462" s="1">
        <f t="shared" si="1124"/>
        <v>5.3948053296698925E-2</v>
      </c>
      <c r="P1462" s="1">
        <f t="shared" si="1125"/>
        <v>1.0976004237011923</v>
      </c>
      <c r="Q1462" s="1">
        <f t="shared" si="1126"/>
        <v>1.0974326250766508</v>
      </c>
      <c r="R1462" s="1">
        <f t="shared" si="1127"/>
        <v>1.0974266317275789</v>
      </c>
      <c r="S1462" s="1">
        <f t="shared" si="1128"/>
        <v>1.0974264174843986</v>
      </c>
      <c r="T1462" s="1">
        <f t="shared" si="1129"/>
        <v>0.9779608959537488</v>
      </c>
      <c r="U1462" s="1">
        <f t="shared" si="1130"/>
        <v>2.1032709860886447</v>
      </c>
      <c r="V1462" s="2">
        <f t="shared" si="1112"/>
        <v>27.73707352660303</v>
      </c>
      <c r="W1462" s="1">
        <f>VLOOKUP(V1462,Graph!$D$3:$M$50,col)</f>
        <v>6.1999999999999998E-3</v>
      </c>
      <c r="X1462" s="1">
        <f>VLOOKUP(V1462,Graph!$D$3:$M$50,col+1)</f>
        <v>5.0000000000000001E-3</v>
      </c>
      <c r="Y1462" s="1">
        <f t="shared" si="1131"/>
        <v>5.4000000000000003E-3</v>
      </c>
      <c r="Z1462" s="1">
        <f t="shared" si="1113"/>
        <v>0.64011666666666656</v>
      </c>
      <c r="AA1462" s="2">
        <f t="shared" si="1132"/>
        <v>1.4555999999999498</v>
      </c>
      <c r="AB1462" s="1">
        <f t="shared" si="1133"/>
        <v>5.3948053296698925E-2</v>
      </c>
      <c r="AC1462" s="1">
        <f t="shared" si="1134"/>
        <v>1.0974264098256614</v>
      </c>
      <c r="AD1462" s="1">
        <f t="shared" si="1135"/>
        <v>1.0974264095518775</v>
      </c>
      <c r="AE1462" s="1">
        <f t="shared" si="1136"/>
        <v>1.0974264095420907</v>
      </c>
      <c r="AF1462" s="1">
        <f t="shared" si="1137"/>
        <v>1.0974264095417408</v>
      </c>
      <c r="AG1462" s="1">
        <f t="shared" si="1138"/>
        <v>0.9779608959537488</v>
      </c>
      <c r="AH1462" s="1">
        <f t="shared" si="1139"/>
        <v>2.1032709708661552</v>
      </c>
      <c r="AI1462" s="2">
        <f t="shared" si="1114"/>
        <v>27.737073459687057</v>
      </c>
      <c r="AJ1462" s="1">
        <f>VLOOKUP(AI1462,Graph!$D$3:$M$50,col)</f>
        <v>6.1999999999999998E-3</v>
      </c>
      <c r="AK1462" s="1">
        <f>VLOOKUP(AI1462,Graph!$D$3:$M$50,col+1)</f>
        <v>5.0000000000000001E-3</v>
      </c>
      <c r="AL1462" s="1">
        <f t="shared" si="1140"/>
        <v>5.4000000000000003E-3</v>
      </c>
      <c r="AM1462" s="1">
        <f t="shared" si="1115"/>
        <v>0.64011666666666656</v>
      </c>
      <c r="AN1462" s="2">
        <f t="shared" si="1141"/>
        <v>1.4555999999999498</v>
      </c>
      <c r="AO1462" s="1">
        <f t="shared" si="1142"/>
        <v>5.3948053296698925E-2</v>
      </c>
      <c r="AP1462" s="1">
        <f t="shared" si="1143"/>
        <v>1.0974264095417281</v>
      </c>
      <c r="AQ1462" s="1">
        <f t="shared" si="1144"/>
        <v>1.0974264095417277</v>
      </c>
      <c r="AR1462" s="1">
        <f t="shared" si="1145"/>
        <v>1.0974264095417279</v>
      </c>
      <c r="AS1462" s="1">
        <f t="shared" si="1146"/>
        <v>1.0974264095417279</v>
      </c>
      <c r="AT1462" s="1">
        <f t="shared" si="1147"/>
        <v>0.9779608959537488</v>
      </c>
      <c r="AU1462" s="1">
        <f t="shared" si="1148"/>
        <v>2.1032709708661308</v>
      </c>
      <c r="AV1462" s="2">
        <f t="shared" si="1149"/>
        <v>1461</v>
      </c>
      <c r="AW1462" s="1">
        <f t="shared" si="1150"/>
        <v>2103.2709708661309</v>
      </c>
      <c r="AX1462" s="1">
        <f t="shared" si="1151"/>
        <v>0.9779608959537488</v>
      </c>
      <c r="AY1462" s="1">
        <f t="shared" si="1152"/>
        <v>1.0974264095417279</v>
      </c>
      <c r="AZ1462" s="1">
        <f t="shared" si="1153"/>
        <v>5.4000000000000003E-3</v>
      </c>
      <c r="BA1462" s="1">
        <f t="shared" si="1154"/>
        <v>27.737073459687057</v>
      </c>
    </row>
    <row r="1463" spans="1:53">
      <c r="A1463" s="2">
        <f t="shared" si="1119"/>
        <v>1.4619999999999498</v>
      </c>
      <c r="B1463" s="1">
        <f t="shared" si="1109"/>
        <v>1.5450913333332812</v>
      </c>
      <c r="C1463" s="1">
        <f t="shared" si="1120"/>
        <v>5.6199628265003777E-2</v>
      </c>
      <c r="D1463" s="1">
        <f t="shared" si="1110"/>
        <v>1.1023217075526115</v>
      </c>
      <c r="E1463" s="1">
        <f t="shared" si="1155"/>
        <v>1.1024103578768287</v>
      </c>
      <c r="F1463" s="1">
        <f t="shared" si="1155"/>
        <v>1.1024137067852988</v>
      </c>
      <c r="G1463" s="1">
        <f t="shared" si="1155"/>
        <v>1.1024138332437603</v>
      </c>
      <c r="H1463" s="1">
        <f t="shared" si="1121"/>
        <v>2.1626623517388626</v>
      </c>
      <c r="I1463" s="1">
        <f t="shared" si="1111"/>
        <v>27.99573028365451</v>
      </c>
      <c r="J1463" s="1">
        <f>VLOOKUP($I1463,Graph!$D$3:$M$50,col)</f>
        <v>6.1999999999999998E-3</v>
      </c>
      <c r="K1463" s="1">
        <f>VLOOKUP($I1463,Graph!$D$3:$M$50,col+1)</f>
        <v>5.0000000000000001E-3</v>
      </c>
      <c r="L1463" s="1">
        <f t="shared" si="1122"/>
        <v>5.4000000000000003E-3</v>
      </c>
      <c r="M1463" s="1">
        <f t="shared" si="1117"/>
        <v>0.64011666666666656</v>
      </c>
      <c r="N1463" s="1">
        <f t="shared" si="1123"/>
        <v>1.4565999999999497</v>
      </c>
      <c r="O1463" s="1">
        <f t="shared" si="1124"/>
        <v>5.3949421917520654E-2</v>
      </c>
      <c r="P1463" s="1">
        <f t="shared" si="1125"/>
        <v>1.0976034172561491</v>
      </c>
      <c r="Q1463" s="1">
        <f t="shared" si="1126"/>
        <v>1.0974356279088147</v>
      </c>
      <c r="R1463" s="1">
        <f t="shared" si="1127"/>
        <v>1.0974296346884349</v>
      </c>
      <c r="S1463" s="1">
        <f t="shared" si="1128"/>
        <v>1.0974294204426256</v>
      </c>
      <c r="T1463" s="1">
        <f t="shared" si="1129"/>
        <v>0.97796461830510839</v>
      </c>
      <c r="U1463" s="1">
        <f t="shared" si="1130"/>
        <v>2.1054445463696494</v>
      </c>
      <c r="V1463" s="2">
        <f t="shared" si="1112"/>
        <v>27.746624910452905</v>
      </c>
      <c r="W1463" s="1">
        <f>VLOOKUP(V1463,Graph!$D$3:$M$50,col)</f>
        <v>6.1999999999999998E-3</v>
      </c>
      <c r="X1463" s="1">
        <f>VLOOKUP(V1463,Graph!$D$3:$M$50,col+1)</f>
        <v>5.0000000000000001E-3</v>
      </c>
      <c r="Y1463" s="1">
        <f t="shared" si="1131"/>
        <v>5.4000000000000003E-3</v>
      </c>
      <c r="Z1463" s="1">
        <f t="shared" si="1113"/>
        <v>0.64011666666666656</v>
      </c>
      <c r="AA1463" s="2">
        <f t="shared" si="1132"/>
        <v>1.4565999999999497</v>
      </c>
      <c r="AB1463" s="1">
        <f t="shared" si="1133"/>
        <v>5.3949421917520654E-2</v>
      </c>
      <c r="AC1463" s="1">
        <f t="shared" si="1134"/>
        <v>1.097429412783536</v>
      </c>
      <c r="AD1463" s="1">
        <f t="shared" si="1135"/>
        <v>1.0974294125097306</v>
      </c>
      <c r="AE1463" s="1">
        <f t="shared" si="1136"/>
        <v>1.0974294124999424</v>
      </c>
      <c r="AF1463" s="1">
        <f t="shared" si="1137"/>
        <v>1.0974294124995925</v>
      </c>
      <c r="AG1463" s="1">
        <f t="shared" si="1138"/>
        <v>0.97796461830510839</v>
      </c>
      <c r="AH1463" s="1">
        <f t="shared" si="1139"/>
        <v>2.1054445311307513</v>
      </c>
      <c r="AI1463" s="2">
        <f t="shared" si="1114"/>
        <v>27.746624843510912</v>
      </c>
      <c r="AJ1463" s="1">
        <f>VLOOKUP(AI1463,Graph!$D$3:$M$50,col)</f>
        <v>6.1999999999999998E-3</v>
      </c>
      <c r="AK1463" s="1">
        <f>VLOOKUP(AI1463,Graph!$D$3:$M$50,col+1)</f>
        <v>5.0000000000000001E-3</v>
      </c>
      <c r="AL1463" s="1">
        <f t="shared" si="1140"/>
        <v>5.4000000000000003E-3</v>
      </c>
      <c r="AM1463" s="1">
        <f t="shared" si="1115"/>
        <v>0.64011666666666656</v>
      </c>
      <c r="AN1463" s="2">
        <f t="shared" si="1141"/>
        <v>1.4565999999999497</v>
      </c>
      <c r="AO1463" s="1">
        <f t="shared" si="1142"/>
        <v>5.3949421917520654E-2</v>
      </c>
      <c r="AP1463" s="1">
        <f t="shared" si="1143"/>
        <v>1.0974294124995796</v>
      </c>
      <c r="AQ1463" s="1">
        <f t="shared" si="1144"/>
        <v>1.0974294124995794</v>
      </c>
      <c r="AR1463" s="1">
        <f t="shared" si="1145"/>
        <v>1.0974294124995794</v>
      </c>
      <c r="AS1463" s="1">
        <f t="shared" si="1146"/>
        <v>1.0974294124995794</v>
      </c>
      <c r="AT1463" s="1">
        <f t="shared" si="1147"/>
        <v>0.97796461830510839</v>
      </c>
      <c r="AU1463" s="1">
        <f t="shared" si="1148"/>
        <v>2.1054445311307259</v>
      </c>
      <c r="AV1463" s="2">
        <f t="shared" si="1149"/>
        <v>1462</v>
      </c>
      <c r="AW1463" s="1">
        <f t="shared" si="1150"/>
        <v>2105.4445311307259</v>
      </c>
      <c r="AX1463" s="1">
        <f t="shared" si="1151"/>
        <v>0.97796461830510839</v>
      </c>
      <c r="AY1463" s="1">
        <f t="shared" si="1152"/>
        <v>1.0974294124995794</v>
      </c>
      <c r="AZ1463" s="1">
        <f t="shared" si="1153"/>
        <v>5.4000000000000003E-3</v>
      </c>
      <c r="BA1463" s="1">
        <f t="shared" si="1154"/>
        <v>27.746624843510912</v>
      </c>
    </row>
    <row r="1464" spans="1:53">
      <c r="A1464" s="2">
        <f t="shared" si="1119"/>
        <v>1.4629999999999497</v>
      </c>
      <c r="B1464" s="1">
        <f t="shared" si="1109"/>
        <v>1.5461324999999477</v>
      </c>
      <c r="C1464" s="1">
        <f t="shared" si="1120"/>
        <v>5.6200767240795597E-2</v>
      </c>
      <c r="D1464" s="1">
        <f t="shared" si="1110"/>
        <v>1.1023241538905384</v>
      </c>
      <c r="E1464" s="1">
        <f t="shared" si="1155"/>
        <v>1.102412901062287</v>
      </c>
      <c r="F1464" s="1">
        <f t="shared" si="1155"/>
        <v>1.102416253722529</v>
      </c>
      <c r="G1464" s="1">
        <f t="shared" si="1155"/>
        <v>1.1024163803261258</v>
      </c>
      <c r="H1464" s="1">
        <f t="shared" si="1121"/>
        <v>2.1648866068128805</v>
      </c>
      <c r="I1464" s="1">
        <f t="shared" si="1111"/>
        <v>28.005324678510398</v>
      </c>
      <c r="J1464" s="1">
        <f>VLOOKUP($I1464,Graph!$D$3:$M$50,col)</f>
        <v>6.1999999999999998E-3</v>
      </c>
      <c r="K1464" s="1">
        <f>VLOOKUP($I1464,Graph!$D$3:$M$50,col+1)</f>
        <v>5.0000000000000001E-3</v>
      </c>
      <c r="L1464" s="1">
        <f t="shared" si="1122"/>
        <v>5.4000000000000003E-3</v>
      </c>
      <c r="M1464" s="1">
        <f t="shared" si="1117"/>
        <v>0.64011666666666656</v>
      </c>
      <c r="N1464" s="1">
        <f t="shared" si="1123"/>
        <v>1.4575999999999496</v>
      </c>
      <c r="O1464" s="1">
        <f t="shared" si="1124"/>
        <v>5.3950788712407154E-2</v>
      </c>
      <c r="P1464" s="1">
        <f t="shared" si="1125"/>
        <v>1.0976064068500422</v>
      </c>
      <c r="Q1464" s="1">
        <f t="shared" si="1126"/>
        <v>1.0974386267690652</v>
      </c>
      <c r="R1464" s="1">
        <f t="shared" si="1127"/>
        <v>1.0974326336772797</v>
      </c>
      <c r="S1464" s="1">
        <f t="shared" si="1128"/>
        <v>1.0974324194288481</v>
      </c>
      <c r="T1464" s="1">
        <f t="shared" si="1129"/>
        <v>0.97796833557252594</v>
      </c>
      <c r="U1464" s="1">
        <f t="shared" si="1130"/>
        <v>2.1076188551478792</v>
      </c>
      <c r="V1464" s="2">
        <f t="shared" si="1112"/>
        <v>27.756173008733146</v>
      </c>
      <c r="W1464" s="1">
        <f>VLOOKUP(V1464,Graph!$D$3:$M$50,col)</f>
        <v>6.1999999999999998E-3</v>
      </c>
      <c r="X1464" s="1">
        <f>VLOOKUP(V1464,Graph!$D$3:$M$50,col+1)</f>
        <v>5.0000000000000001E-3</v>
      </c>
      <c r="Y1464" s="1">
        <f t="shared" si="1131"/>
        <v>5.4000000000000003E-3</v>
      </c>
      <c r="Z1464" s="1">
        <f t="shared" si="1113"/>
        <v>0.64011666666666656</v>
      </c>
      <c r="AA1464" s="2">
        <f t="shared" si="1132"/>
        <v>1.4575999999999496</v>
      </c>
      <c r="AB1464" s="1">
        <f t="shared" si="1133"/>
        <v>5.3950788712407154E-2</v>
      </c>
      <c r="AC1464" s="1">
        <f t="shared" si="1134"/>
        <v>1.0974324117694063</v>
      </c>
      <c r="AD1464" s="1">
        <f t="shared" si="1135"/>
        <v>1.0974324114955791</v>
      </c>
      <c r="AE1464" s="1">
        <f t="shared" si="1136"/>
        <v>1.0974324114857898</v>
      </c>
      <c r="AF1464" s="1">
        <f t="shared" si="1137"/>
        <v>1.0974324114854399</v>
      </c>
      <c r="AG1464" s="1">
        <f t="shared" si="1138"/>
        <v>0.97796833557252594</v>
      </c>
      <c r="AH1464" s="1">
        <f t="shared" si="1139"/>
        <v>2.1076188398925644</v>
      </c>
      <c r="AI1464" s="2">
        <f t="shared" si="1114"/>
        <v>27.756172941765133</v>
      </c>
      <c r="AJ1464" s="1">
        <f>VLOOKUP(AI1464,Graph!$D$3:$M$50,col)</f>
        <v>6.1999999999999998E-3</v>
      </c>
      <c r="AK1464" s="1">
        <f>VLOOKUP(AI1464,Graph!$D$3:$M$50,col+1)</f>
        <v>5.0000000000000001E-3</v>
      </c>
      <c r="AL1464" s="1">
        <f t="shared" si="1140"/>
        <v>5.4000000000000003E-3</v>
      </c>
      <c r="AM1464" s="1">
        <f t="shared" si="1115"/>
        <v>0.64011666666666656</v>
      </c>
      <c r="AN1464" s="2">
        <f t="shared" si="1141"/>
        <v>1.4575999999999496</v>
      </c>
      <c r="AO1464" s="1">
        <f t="shared" si="1142"/>
        <v>5.3950788712407154E-2</v>
      </c>
      <c r="AP1464" s="1">
        <f t="shared" si="1143"/>
        <v>1.097432411485427</v>
      </c>
      <c r="AQ1464" s="1">
        <f t="shared" si="1144"/>
        <v>1.0974324114854266</v>
      </c>
      <c r="AR1464" s="1">
        <f t="shared" si="1145"/>
        <v>1.0974324114854268</v>
      </c>
      <c r="AS1464" s="1">
        <f t="shared" si="1146"/>
        <v>1.0974324114854268</v>
      </c>
      <c r="AT1464" s="1">
        <f t="shared" si="1147"/>
        <v>0.97796833557252594</v>
      </c>
      <c r="AU1464" s="1">
        <f t="shared" si="1148"/>
        <v>2.1076188398925391</v>
      </c>
      <c r="AV1464" s="2">
        <f t="shared" si="1149"/>
        <v>1463</v>
      </c>
      <c r="AW1464" s="1">
        <f t="shared" si="1150"/>
        <v>2107.6188398925392</v>
      </c>
      <c r="AX1464" s="1">
        <f t="shared" si="1151"/>
        <v>0.97796833557252594</v>
      </c>
      <c r="AY1464" s="1">
        <f t="shared" si="1152"/>
        <v>1.0974324114854268</v>
      </c>
      <c r="AZ1464" s="1">
        <f t="shared" si="1153"/>
        <v>5.4000000000000003E-3</v>
      </c>
      <c r="BA1464" s="1">
        <f t="shared" si="1154"/>
        <v>27.756172941765133</v>
      </c>
    </row>
    <row r="1465" spans="1:53">
      <c r="A1465" s="2">
        <f t="shared" si="1119"/>
        <v>1.4639999999999496</v>
      </c>
      <c r="B1465" s="1">
        <f t="shared" si="1109"/>
        <v>1.5471736666666143</v>
      </c>
      <c r="C1465" s="1">
        <f t="shared" si="1120"/>
        <v>5.6201904695163736E-2</v>
      </c>
      <c r="D1465" s="1">
        <f t="shared" si="1110"/>
        <v>1.1023265969769449</v>
      </c>
      <c r="E1465" s="1">
        <f t="shared" si="1155"/>
        <v>1.1024154408747513</v>
      </c>
      <c r="F1465" s="1">
        <f t="shared" si="1155"/>
        <v>1.1024187972822561</v>
      </c>
      <c r="G1465" s="1">
        <f t="shared" si="1155"/>
        <v>1.1024189240308206</v>
      </c>
      <c r="H1465" s="1">
        <f t="shared" si="1121"/>
        <v>2.1671116240950461</v>
      </c>
      <c r="I1465" s="1">
        <f t="shared" si="1111"/>
        <v>28.014915788377721</v>
      </c>
      <c r="J1465" s="1">
        <f>VLOOKUP($I1465,Graph!$D$3:$M$50,col)</f>
        <v>6.1999999999999998E-3</v>
      </c>
      <c r="K1465" s="1">
        <f>VLOOKUP($I1465,Graph!$D$3:$M$50,col+1)</f>
        <v>5.0000000000000001E-3</v>
      </c>
      <c r="L1465" s="1">
        <f t="shared" si="1122"/>
        <v>5.4000000000000003E-3</v>
      </c>
      <c r="M1465" s="1">
        <f t="shared" si="1117"/>
        <v>0.64011666666666656</v>
      </c>
      <c r="N1465" s="1">
        <f t="shared" si="1123"/>
        <v>1.4585999999999495</v>
      </c>
      <c r="O1465" s="1">
        <f t="shared" si="1124"/>
        <v>5.3952153685009788E-2</v>
      </c>
      <c r="P1465" s="1">
        <f t="shared" si="1125"/>
        <v>1.0976093924907278</v>
      </c>
      <c r="Q1465" s="1">
        <f t="shared" si="1126"/>
        <v>1.0974416216652785</v>
      </c>
      <c r="R1465" s="1">
        <f t="shared" si="1127"/>
        <v>1.0974356287019889</v>
      </c>
      <c r="S1465" s="1">
        <f t="shared" si="1128"/>
        <v>1.0974354144509406</v>
      </c>
      <c r="T1465" s="1">
        <f t="shared" si="1129"/>
        <v>0.97797204776640922</v>
      </c>
      <c r="U1465" s="1">
        <f t="shared" si="1130"/>
        <v>2.1097939121656766</v>
      </c>
      <c r="V1465" s="2">
        <f t="shared" si="1112"/>
        <v>27.765717824830837</v>
      </c>
      <c r="W1465" s="1">
        <f>VLOOKUP(V1465,Graph!$D$3:$M$50,col)</f>
        <v>6.1999999999999998E-3</v>
      </c>
      <c r="X1465" s="1">
        <f>VLOOKUP(V1465,Graph!$D$3:$M$50,col+1)</f>
        <v>5.0000000000000001E-3</v>
      </c>
      <c r="Y1465" s="1">
        <f t="shared" si="1131"/>
        <v>5.4000000000000003E-3</v>
      </c>
      <c r="Z1465" s="1">
        <f t="shared" si="1113"/>
        <v>0.64011666666666656</v>
      </c>
      <c r="AA1465" s="2">
        <f t="shared" si="1132"/>
        <v>1.4585999999999495</v>
      </c>
      <c r="AB1465" s="1">
        <f t="shared" si="1133"/>
        <v>5.3952153685009788E-2</v>
      </c>
      <c r="AC1465" s="1">
        <f t="shared" si="1134"/>
        <v>1.0974354067911478</v>
      </c>
      <c r="AD1465" s="1">
        <f t="shared" si="1135"/>
        <v>1.0974354065172989</v>
      </c>
      <c r="AE1465" s="1">
        <f t="shared" si="1136"/>
        <v>1.0974354065075083</v>
      </c>
      <c r="AF1465" s="1">
        <f t="shared" si="1137"/>
        <v>1.0974354065071581</v>
      </c>
      <c r="AG1465" s="1">
        <f t="shared" si="1138"/>
        <v>0.97797204776640922</v>
      </c>
      <c r="AH1465" s="1">
        <f t="shared" si="1139"/>
        <v>2.1097938968939407</v>
      </c>
      <c r="AI1465" s="2">
        <f t="shared" si="1114"/>
        <v>27.765717757836818</v>
      </c>
      <c r="AJ1465" s="1">
        <f>VLOOKUP(AI1465,Graph!$D$3:$M$50,col)</f>
        <v>6.1999999999999998E-3</v>
      </c>
      <c r="AK1465" s="1">
        <f>VLOOKUP(AI1465,Graph!$D$3:$M$50,col+1)</f>
        <v>5.0000000000000001E-3</v>
      </c>
      <c r="AL1465" s="1">
        <f t="shared" si="1140"/>
        <v>5.4000000000000003E-3</v>
      </c>
      <c r="AM1465" s="1">
        <f t="shared" si="1115"/>
        <v>0.64011666666666656</v>
      </c>
      <c r="AN1465" s="2">
        <f t="shared" si="1141"/>
        <v>1.4585999999999495</v>
      </c>
      <c r="AO1465" s="1">
        <f t="shared" si="1142"/>
        <v>5.3952153685009788E-2</v>
      </c>
      <c r="AP1465" s="1">
        <f t="shared" si="1143"/>
        <v>1.0974354065071457</v>
      </c>
      <c r="AQ1465" s="1">
        <f t="shared" si="1144"/>
        <v>1.0974354065071452</v>
      </c>
      <c r="AR1465" s="1">
        <f t="shared" si="1145"/>
        <v>1.0974354065071452</v>
      </c>
      <c r="AS1465" s="1">
        <f t="shared" si="1146"/>
        <v>1.0974354065071452</v>
      </c>
      <c r="AT1465" s="1">
        <f t="shared" si="1147"/>
        <v>0.97797204776640922</v>
      </c>
      <c r="AU1465" s="1">
        <f t="shared" si="1148"/>
        <v>2.1097938968939158</v>
      </c>
      <c r="AV1465" s="2">
        <f t="shared" si="1149"/>
        <v>1464</v>
      </c>
      <c r="AW1465" s="1">
        <f t="shared" si="1150"/>
        <v>2109.7938968939156</v>
      </c>
      <c r="AX1465" s="1">
        <f t="shared" si="1151"/>
        <v>0.97797204776640922</v>
      </c>
      <c r="AY1465" s="1">
        <f t="shared" si="1152"/>
        <v>1.0974354065071452</v>
      </c>
      <c r="AZ1465" s="1">
        <f t="shared" si="1153"/>
        <v>5.4000000000000003E-3</v>
      </c>
      <c r="BA1465" s="1">
        <f t="shared" si="1154"/>
        <v>27.765717757836818</v>
      </c>
    </row>
    <row r="1466" spans="1:53">
      <c r="A1466" s="2">
        <f t="shared" si="1119"/>
        <v>1.4649999999999495</v>
      </c>
      <c r="B1466" s="1">
        <f t="shared" si="1109"/>
        <v>1.548214833333281</v>
      </c>
      <c r="C1466" s="1">
        <f t="shared" si="1120"/>
        <v>5.620304063115443E-2</v>
      </c>
      <c r="D1466" s="1">
        <f t="shared" si="1110"/>
        <v>1.1023290368183094</v>
      </c>
      <c r="E1466" s="1">
        <f t="shared" si="1155"/>
        <v>1.1024179773209262</v>
      </c>
      <c r="F1466" s="1">
        <f t="shared" si="1155"/>
        <v>1.1024213374711933</v>
      </c>
      <c r="G1466" s="1">
        <f t="shared" si="1155"/>
        <v>1.1024214643645587</v>
      </c>
      <c r="H1466" s="1">
        <f t="shared" si="1121"/>
        <v>2.16933740332429</v>
      </c>
      <c r="I1466" s="1">
        <f t="shared" si="1111"/>
        <v>28.024503616627531</v>
      </c>
      <c r="J1466" s="1">
        <f>VLOOKUP($I1466,Graph!$D$3:$M$50,col)</f>
        <v>6.1999999999999998E-3</v>
      </c>
      <c r="K1466" s="1">
        <f>VLOOKUP($I1466,Graph!$D$3:$M$50,col+1)</f>
        <v>5.0000000000000001E-3</v>
      </c>
      <c r="L1466" s="1">
        <f t="shared" si="1122"/>
        <v>5.4000000000000003E-3</v>
      </c>
      <c r="M1466" s="1">
        <f t="shared" si="1117"/>
        <v>0.64011666666666656</v>
      </c>
      <c r="N1466" s="1">
        <f t="shared" si="1123"/>
        <v>1.4595999999999494</v>
      </c>
      <c r="O1466" s="1">
        <f t="shared" si="1124"/>
        <v>5.3953516838970081E-2</v>
      </c>
      <c r="P1466" s="1">
        <f t="shared" si="1125"/>
        <v>1.0976123741860409</v>
      </c>
      <c r="Q1466" s="1">
        <f t="shared" si="1126"/>
        <v>1.0974446126053079</v>
      </c>
      <c r="R1466" s="1">
        <f t="shared" si="1127"/>
        <v>1.097438619770416</v>
      </c>
      <c r="S1466" s="1">
        <f t="shared" si="1128"/>
        <v>1.0974384055167574</v>
      </c>
      <c r="T1466" s="1">
        <f t="shared" si="1129"/>
        <v>0.97797575489713828</v>
      </c>
      <c r="U1466" s="1">
        <f t="shared" si="1130"/>
        <v>2.111969717165656</v>
      </c>
      <c r="V1466" s="2">
        <f t="shared" si="1112"/>
        <v>27.775259362127258</v>
      </c>
      <c r="W1466" s="1">
        <f>VLOOKUP(V1466,Graph!$D$3:$M$50,col)</f>
        <v>6.1999999999999998E-3</v>
      </c>
      <c r="X1466" s="1">
        <f>VLOOKUP(V1466,Graph!$D$3:$M$50,col+1)</f>
        <v>5.0000000000000001E-3</v>
      </c>
      <c r="Y1466" s="1">
        <f t="shared" si="1131"/>
        <v>5.4000000000000003E-3</v>
      </c>
      <c r="Z1466" s="1">
        <f t="shared" si="1113"/>
        <v>0.64011666666666656</v>
      </c>
      <c r="AA1466" s="2">
        <f t="shared" si="1132"/>
        <v>1.4595999999999494</v>
      </c>
      <c r="AB1466" s="1">
        <f t="shared" si="1133"/>
        <v>5.3953516838970081E-2</v>
      </c>
      <c r="AC1466" s="1">
        <f t="shared" si="1134"/>
        <v>1.0974383978566145</v>
      </c>
      <c r="AD1466" s="1">
        <f t="shared" si="1135"/>
        <v>1.0974383975827429</v>
      </c>
      <c r="AE1466" s="1">
        <f t="shared" si="1136"/>
        <v>1.0974383975729518</v>
      </c>
      <c r="AF1466" s="1">
        <f t="shared" si="1137"/>
        <v>1.0974383975726016</v>
      </c>
      <c r="AG1466" s="1">
        <f t="shared" si="1138"/>
        <v>0.97797575489713828</v>
      </c>
      <c r="AH1466" s="1">
        <f t="shared" si="1139"/>
        <v>2.1119697018774937</v>
      </c>
      <c r="AI1466" s="2">
        <f t="shared" si="1114"/>
        <v>27.775259295107251</v>
      </c>
      <c r="AJ1466" s="1">
        <f>VLOOKUP(AI1466,Graph!$D$3:$M$50,col)</f>
        <v>6.1999999999999998E-3</v>
      </c>
      <c r="AK1466" s="1">
        <f>VLOOKUP(AI1466,Graph!$D$3:$M$50,col+1)</f>
        <v>5.0000000000000001E-3</v>
      </c>
      <c r="AL1466" s="1">
        <f t="shared" si="1140"/>
        <v>5.4000000000000003E-3</v>
      </c>
      <c r="AM1466" s="1">
        <f t="shared" si="1115"/>
        <v>0.64011666666666656</v>
      </c>
      <c r="AN1466" s="2">
        <f t="shared" si="1141"/>
        <v>1.4595999999999494</v>
      </c>
      <c r="AO1466" s="1">
        <f t="shared" si="1142"/>
        <v>5.3953516838970081E-2</v>
      </c>
      <c r="AP1466" s="1">
        <f t="shared" si="1143"/>
        <v>1.0974383975725892</v>
      </c>
      <c r="AQ1466" s="1">
        <f t="shared" si="1144"/>
        <v>1.0974383975725885</v>
      </c>
      <c r="AR1466" s="1">
        <f t="shared" si="1145"/>
        <v>1.0974383975725883</v>
      </c>
      <c r="AS1466" s="1">
        <f t="shared" si="1146"/>
        <v>1.0974383975725883</v>
      </c>
      <c r="AT1466" s="1">
        <f t="shared" si="1147"/>
        <v>0.97797575489713828</v>
      </c>
      <c r="AU1466" s="1">
        <f t="shared" si="1148"/>
        <v>2.1119697018774679</v>
      </c>
      <c r="AV1466" s="2">
        <f t="shared" si="1149"/>
        <v>1465</v>
      </c>
      <c r="AW1466" s="1">
        <f t="shared" si="1150"/>
        <v>2111.9697018774677</v>
      </c>
      <c r="AX1466" s="1">
        <f t="shared" si="1151"/>
        <v>0.97797575489713828</v>
      </c>
      <c r="AY1466" s="1">
        <f t="shared" si="1152"/>
        <v>1.0974383975725883</v>
      </c>
      <c r="AZ1466" s="1">
        <f t="shared" si="1153"/>
        <v>5.4000000000000003E-3</v>
      </c>
      <c r="BA1466" s="1">
        <f t="shared" si="1154"/>
        <v>27.775259295107251</v>
      </c>
    </row>
    <row r="1467" spans="1:53">
      <c r="A1467" s="2">
        <f t="shared" si="1119"/>
        <v>1.4659999999999493</v>
      </c>
      <c r="B1467" s="1">
        <f t="shared" si="1109"/>
        <v>1.5492559999999476</v>
      </c>
      <c r="C1467" s="1">
        <f t="shared" si="1120"/>
        <v>5.6204175051805798E-2</v>
      </c>
      <c r="D1467" s="1">
        <f t="shared" si="1110"/>
        <v>1.1023314734210921</v>
      </c>
      <c r="E1467" s="1">
        <f t="shared" si="1155"/>
        <v>1.1024205104075004</v>
      </c>
      <c r="F1467" s="1">
        <f t="shared" si="1155"/>
        <v>1.1024238742960364</v>
      </c>
      <c r="G1467" s="1">
        <f t="shared" si="1155"/>
        <v>1.1024240013340365</v>
      </c>
      <c r="H1467" s="1">
        <f t="shared" si="1121"/>
        <v>2.1715639442398116</v>
      </c>
      <c r="I1467" s="1">
        <f t="shared" si="1111"/>
        <v>28.034088166625175</v>
      </c>
      <c r="J1467" s="1">
        <f>VLOOKUP($I1467,Graph!$D$3:$M$50,col)</f>
        <v>6.1999999999999998E-3</v>
      </c>
      <c r="K1467" s="1">
        <f>VLOOKUP($I1467,Graph!$D$3:$M$50,col+1)</f>
        <v>5.0000000000000001E-3</v>
      </c>
      <c r="L1467" s="1">
        <f t="shared" si="1122"/>
        <v>5.4000000000000003E-3</v>
      </c>
      <c r="M1467" s="1">
        <f t="shared" si="1117"/>
        <v>0.64011666666666656</v>
      </c>
      <c r="N1467" s="1">
        <f t="shared" si="1123"/>
        <v>1.4605999999999493</v>
      </c>
      <c r="O1467" s="1">
        <f t="shared" si="1124"/>
        <v>5.3954878177920017E-2</v>
      </c>
      <c r="P1467" s="1">
        <f t="shared" si="1125"/>
        <v>1.0976153519437966</v>
      </c>
      <c r="Q1467" s="1">
        <f t="shared" si="1126"/>
        <v>1.0974475995969866</v>
      </c>
      <c r="R1467" s="1">
        <f t="shared" si="1127"/>
        <v>1.0974416068903945</v>
      </c>
      <c r="S1467" s="1">
        <f t="shared" si="1128"/>
        <v>1.0974413926341322</v>
      </c>
      <c r="T1467" s="1">
        <f t="shared" si="1129"/>
        <v>0.97797945697506494</v>
      </c>
      <c r="U1467" s="1">
        <f t="shared" si="1130"/>
        <v>2.1141462698906954</v>
      </c>
      <c r="V1467" s="2">
        <f t="shared" si="1112"/>
        <v>27.784797623997889</v>
      </c>
      <c r="W1467" s="1">
        <f>VLOOKUP(V1467,Graph!$D$3:$M$50,col)</f>
        <v>6.1999999999999998E-3</v>
      </c>
      <c r="X1467" s="1">
        <f>VLOOKUP(V1467,Graph!$D$3:$M$50,col+1)</f>
        <v>5.0000000000000001E-3</v>
      </c>
      <c r="Y1467" s="1">
        <f t="shared" si="1131"/>
        <v>5.4000000000000003E-3</v>
      </c>
      <c r="Z1467" s="1">
        <f t="shared" si="1113"/>
        <v>0.64011666666666656</v>
      </c>
      <c r="AA1467" s="2">
        <f t="shared" si="1132"/>
        <v>1.4605999999999493</v>
      </c>
      <c r="AB1467" s="1">
        <f t="shared" si="1133"/>
        <v>5.3954878177920017E-2</v>
      </c>
      <c r="AC1467" s="1">
        <f t="shared" si="1134"/>
        <v>1.0974413849736384</v>
      </c>
      <c r="AD1467" s="1">
        <f t="shared" si="1135"/>
        <v>1.0974413846997462</v>
      </c>
      <c r="AE1467" s="1">
        <f t="shared" si="1136"/>
        <v>1.0974413846899531</v>
      </c>
      <c r="AF1467" s="1">
        <f t="shared" si="1137"/>
        <v>1.0974413846896032</v>
      </c>
      <c r="AG1467" s="1">
        <f t="shared" si="1138"/>
        <v>0.97797945697506494</v>
      </c>
      <c r="AH1467" s="1">
        <f t="shared" si="1139"/>
        <v>2.1141462545861001</v>
      </c>
      <c r="AI1467" s="2">
        <f t="shared" si="1114"/>
        <v>27.784797556951897</v>
      </c>
      <c r="AJ1467" s="1">
        <f>VLOOKUP(AI1467,Graph!$D$3:$M$50,col)</f>
        <v>6.1999999999999998E-3</v>
      </c>
      <c r="AK1467" s="1">
        <f>VLOOKUP(AI1467,Graph!$D$3:$M$50,col+1)</f>
        <v>5.0000000000000001E-3</v>
      </c>
      <c r="AL1467" s="1">
        <f t="shared" si="1140"/>
        <v>5.4000000000000003E-3</v>
      </c>
      <c r="AM1467" s="1">
        <f t="shared" si="1115"/>
        <v>0.64011666666666656</v>
      </c>
      <c r="AN1467" s="2">
        <f t="shared" si="1141"/>
        <v>1.4605999999999493</v>
      </c>
      <c r="AO1467" s="1">
        <f t="shared" si="1142"/>
        <v>5.3954878177920017E-2</v>
      </c>
      <c r="AP1467" s="1">
        <f t="shared" si="1143"/>
        <v>1.0974413846895907</v>
      </c>
      <c r="AQ1467" s="1">
        <f t="shared" si="1144"/>
        <v>1.0974413846895901</v>
      </c>
      <c r="AR1467" s="1">
        <f t="shared" si="1145"/>
        <v>1.0974413846895901</v>
      </c>
      <c r="AS1467" s="1">
        <f t="shared" si="1146"/>
        <v>1.0974413846895901</v>
      </c>
      <c r="AT1467" s="1">
        <f t="shared" si="1147"/>
        <v>0.97797945697506494</v>
      </c>
      <c r="AU1467" s="1">
        <f t="shared" si="1148"/>
        <v>2.1141462545860752</v>
      </c>
      <c r="AV1467" s="2">
        <f t="shared" si="1149"/>
        <v>1466</v>
      </c>
      <c r="AW1467" s="1">
        <f t="shared" si="1150"/>
        <v>2114.146254586075</v>
      </c>
      <c r="AX1467" s="1">
        <f t="shared" si="1151"/>
        <v>0.97797945697506494</v>
      </c>
      <c r="AY1467" s="1">
        <f t="shared" si="1152"/>
        <v>1.0974413846895901</v>
      </c>
      <c r="AZ1467" s="1">
        <f t="shared" si="1153"/>
        <v>5.4000000000000003E-3</v>
      </c>
      <c r="BA1467" s="1">
        <f t="shared" si="1154"/>
        <v>27.784797556951897</v>
      </c>
    </row>
    <row r="1468" spans="1:53">
      <c r="A1468" s="2">
        <f t="shared" si="1119"/>
        <v>1.4669999999999492</v>
      </c>
      <c r="B1468" s="1">
        <f t="shared" si="1109"/>
        <v>1.5502971666666141</v>
      </c>
      <c r="C1468" s="1">
        <f t="shared" si="1120"/>
        <v>5.6205307960147846E-2</v>
      </c>
      <c r="D1468" s="1">
        <f t="shared" si="1110"/>
        <v>1.102333906791737</v>
      </c>
      <c r="E1468" s="1">
        <f t="shared" si="1155"/>
        <v>1.1024230401411439</v>
      </c>
      <c r="F1468" s="1">
        <f t="shared" si="1155"/>
        <v>1.102426407763464</v>
      </c>
      <c r="G1468" s="1">
        <f t="shared" si="1155"/>
        <v>1.1024265349459323</v>
      </c>
      <c r="H1468" s="1">
        <f t="shared" si="1121"/>
        <v>2.1737912465810751</v>
      </c>
      <c r="I1468" s="1">
        <f t="shared" si="1111"/>
        <v>28.043669441730202</v>
      </c>
      <c r="J1468" s="1">
        <f>VLOOKUP($I1468,Graph!$D$3:$M$50,col)</f>
        <v>6.1999999999999998E-3</v>
      </c>
      <c r="K1468" s="1">
        <f>VLOOKUP($I1468,Graph!$D$3:$M$50,col+1)</f>
        <v>5.0000000000000001E-3</v>
      </c>
      <c r="L1468" s="1">
        <f t="shared" si="1122"/>
        <v>5.4000000000000003E-3</v>
      </c>
      <c r="M1468" s="1">
        <f t="shared" si="1117"/>
        <v>0.64011666666666656</v>
      </c>
      <c r="N1468" s="1">
        <f t="shared" si="1123"/>
        <v>1.4615999999999492</v>
      </c>
      <c r="O1468" s="1">
        <f t="shared" si="1124"/>
        <v>5.3956237705481795E-2</v>
      </c>
      <c r="P1468" s="1">
        <f t="shared" si="1125"/>
        <v>1.0976183257717893</v>
      </c>
      <c r="Q1468" s="1">
        <f t="shared" si="1126"/>
        <v>1.0974505826481278</v>
      </c>
      <c r="R1468" s="1">
        <f t="shared" si="1127"/>
        <v>1.0974445900697376</v>
      </c>
      <c r="S1468" s="1">
        <f t="shared" si="1128"/>
        <v>1.0974443758108774</v>
      </c>
      <c r="T1468" s="1">
        <f t="shared" si="1129"/>
        <v>0.97798315401051228</v>
      </c>
      <c r="U1468" s="1">
        <f t="shared" si="1130"/>
        <v>2.1163235700839365</v>
      </c>
      <c r="V1468" s="2">
        <f t="shared" si="1112"/>
        <v>27.794332613812429</v>
      </c>
      <c r="W1468" s="1">
        <f>VLOOKUP(V1468,Graph!$D$3:$M$50,col)</f>
        <v>6.1999999999999998E-3</v>
      </c>
      <c r="X1468" s="1">
        <f>VLOOKUP(V1468,Graph!$D$3:$M$50,col+1)</f>
        <v>5.0000000000000001E-3</v>
      </c>
      <c r="Y1468" s="1">
        <f t="shared" si="1131"/>
        <v>5.4000000000000003E-3</v>
      </c>
      <c r="Z1468" s="1">
        <f t="shared" si="1113"/>
        <v>0.64011666666666656</v>
      </c>
      <c r="AA1468" s="2">
        <f t="shared" si="1132"/>
        <v>1.4615999999999492</v>
      </c>
      <c r="AB1468" s="1">
        <f t="shared" si="1133"/>
        <v>5.3956237705481795E-2</v>
      </c>
      <c r="AC1468" s="1">
        <f t="shared" si="1134"/>
        <v>1.0974443681500339</v>
      </c>
      <c r="AD1468" s="1">
        <f t="shared" si="1135"/>
        <v>1.0974443678761197</v>
      </c>
      <c r="AE1468" s="1">
        <f t="shared" si="1136"/>
        <v>1.0974443678663257</v>
      </c>
      <c r="AF1468" s="1">
        <f t="shared" si="1137"/>
        <v>1.0974443678659755</v>
      </c>
      <c r="AG1468" s="1">
        <f t="shared" si="1138"/>
        <v>0.97798315401051228</v>
      </c>
      <c r="AH1468" s="1">
        <f t="shared" si="1139"/>
        <v>2.1163235547629022</v>
      </c>
      <c r="AI1468" s="2">
        <f t="shared" si="1114"/>
        <v>27.794332546740474</v>
      </c>
      <c r="AJ1468" s="1">
        <f>VLOOKUP(AI1468,Graph!$D$3:$M$50,col)</f>
        <v>6.1999999999999998E-3</v>
      </c>
      <c r="AK1468" s="1">
        <f>VLOOKUP(AI1468,Graph!$D$3:$M$50,col+1)</f>
        <v>5.0000000000000001E-3</v>
      </c>
      <c r="AL1468" s="1">
        <f t="shared" si="1140"/>
        <v>5.4000000000000003E-3</v>
      </c>
      <c r="AM1468" s="1">
        <f t="shared" si="1115"/>
        <v>0.64011666666666656</v>
      </c>
      <c r="AN1468" s="2">
        <f t="shared" si="1141"/>
        <v>1.4615999999999492</v>
      </c>
      <c r="AO1468" s="1">
        <f t="shared" si="1142"/>
        <v>5.3956237705481795E-2</v>
      </c>
      <c r="AP1468" s="1">
        <f t="shared" si="1143"/>
        <v>1.0974443678659631</v>
      </c>
      <c r="AQ1468" s="1">
        <f t="shared" si="1144"/>
        <v>1.0974443678659629</v>
      </c>
      <c r="AR1468" s="1">
        <f t="shared" si="1145"/>
        <v>1.0974443678659627</v>
      </c>
      <c r="AS1468" s="1">
        <f t="shared" si="1146"/>
        <v>1.0974443678659631</v>
      </c>
      <c r="AT1468" s="1">
        <f t="shared" si="1147"/>
        <v>0.97798315401051228</v>
      </c>
      <c r="AU1468" s="1">
        <f t="shared" si="1148"/>
        <v>2.1163235547628783</v>
      </c>
      <c r="AV1468" s="2">
        <f t="shared" si="1149"/>
        <v>1467</v>
      </c>
      <c r="AW1468" s="1">
        <f t="shared" si="1150"/>
        <v>2116.3235547628783</v>
      </c>
      <c r="AX1468" s="1">
        <f t="shared" si="1151"/>
        <v>0.97798315401051228</v>
      </c>
      <c r="AY1468" s="1">
        <f t="shared" si="1152"/>
        <v>1.0974443678659631</v>
      </c>
      <c r="AZ1468" s="1">
        <f t="shared" si="1153"/>
        <v>5.4000000000000003E-3</v>
      </c>
      <c r="BA1468" s="1">
        <f t="shared" si="1154"/>
        <v>27.794332546740474</v>
      </c>
    </row>
    <row r="1469" spans="1:53">
      <c r="A1469" s="2">
        <f t="shared" si="1119"/>
        <v>1.4679999999999491</v>
      </c>
      <c r="B1469" s="1">
        <f t="shared" si="1109"/>
        <v>1.5513383333332806</v>
      </c>
      <c r="C1469" s="1">
        <f t="shared" si="1120"/>
        <v>5.620643935920247E-2</v>
      </c>
      <c r="D1469" s="1">
        <f t="shared" si="1110"/>
        <v>1.1023363369366705</v>
      </c>
      <c r="E1469" s="1">
        <f t="shared" si="1155"/>
        <v>1.1024255665285083</v>
      </c>
      <c r="F1469" s="1">
        <f t="shared" si="1155"/>
        <v>1.102428937880136</v>
      </c>
      <c r="G1469" s="1">
        <f t="shared" si="1155"/>
        <v>1.1024290652069071</v>
      </c>
      <c r="H1469" s="1">
        <f t="shared" si="1121"/>
        <v>2.1760193100878151</v>
      </c>
      <c r="I1469" s="1">
        <f t="shared" si="1111"/>
        <v>28.053247445296467</v>
      </c>
      <c r="J1469" s="1">
        <f>VLOOKUP($I1469,Graph!$D$3:$M$50,col)</f>
        <v>6.1999999999999998E-3</v>
      </c>
      <c r="K1469" s="1">
        <f>VLOOKUP($I1469,Graph!$D$3:$M$50,col+1)</f>
        <v>5.0000000000000001E-3</v>
      </c>
      <c r="L1469" s="1">
        <f t="shared" si="1122"/>
        <v>5.4000000000000003E-3</v>
      </c>
      <c r="M1469" s="1">
        <f t="shared" si="1117"/>
        <v>0.64011666666666656</v>
      </c>
      <c r="N1469" s="1">
        <f t="shared" si="1123"/>
        <v>1.4625999999999491</v>
      </c>
      <c r="O1469" s="1">
        <f t="shared" si="1124"/>
        <v>5.3957595425267992E-2</v>
      </c>
      <c r="P1469" s="1">
        <f t="shared" si="1125"/>
        <v>1.0976212956777915</v>
      </c>
      <c r="Q1469" s="1">
        <f t="shared" si="1126"/>
        <v>1.0974535617665224</v>
      </c>
      <c r="R1469" s="1">
        <f t="shared" si="1127"/>
        <v>1.0974475693162362</v>
      </c>
      <c r="S1469" s="1">
        <f t="shared" si="1128"/>
        <v>1.0974473550547847</v>
      </c>
      <c r="T1469" s="1">
        <f t="shared" si="1129"/>
        <v>0.97798684601377572</v>
      </c>
      <c r="U1469" s="1">
        <f t="shared" si="1130"/>
        <v>2.118501617488787</v>
      </c>
      <c r="V1469" s="2">
        <f t="shared" si="1112"/>
        <v>27.80386433493479</v>
      </c>
      <c r="W1469" s="1">
        <f>VLOOKUP(V1469,Graph!$D$3:$M$50,col)</f>
        <v>6.1999999999999998E-3</v>
      </c>
      <c r="X1469" s="1">
        <f>VLOOKUP(V1469,Graph!$D$3:$M$50,col+1)</f>
        <v>5.0000000000000001E-3</v>
      </c>
      <c r="Y1469" s="1">
        <f t="shared" si="1131"/>
        <v>5.4000000000000003E-3</v>
      </c>
      <c r="Z1469" s="1">
        <f t="shared" si="1113"/>
        <v>0.64011666666666656</v>
      </c>
      <c r="AA1469" s="2">
        <f t="shared" si="1132"/>
        <v>1.4625999999999491</v>
      </c>
      <c r="AB1469" s="1">
        <f t="shared" si="1133"/>
        <v>5.3957595425267992E-2</v>
      </c>
      <c r="AC1469" s="1">
        <f t="shared" si="1134"/>
        <v>1.0974473473935924</v>
      </c>
      <c r="AD1469" s="1">
        <f t="shared" si="1135"/>
        <v>1.0974473471196564</v>
      </c>
      <c r="AE1469" s="1">
        <f t="shared" si="1136"/>
        <v>1.0974473471098618</v>
      </c>
      <c r="AF1469" s="1">
        <f t="shared" si="1137"/>
        <v>1.0974473471095114</v>
      </c>
      <c r="AG1469" s="1">
        <f t="shared" si="1138"/>
        <v>0.97798684601377572</v>
      </c>
      <c r="AH1469" s="1">
        <f t="shared" si="1139"/>
        <v>2.1185016021513094</v>
      </c>
      <c r="AI1469" s="2">
        <f t="shared" si="1114"/>
        <v>27.803864267836875</v>
      </c>
      <c r="AJ1469" s="1">
        <f>VLOOKUP(AI1469,Graph!$D$3:$M$50,col)</f>
        <v>6.1999999999999998E-3</v>
      </c>
      <c r="AK1469" s="1">
        <f>VLOOKUP(AI1469,Graph!$D$3:$M$50,col+1)</f>
        <v>5.0000000000000001E-3</v>
      </c>
      <c r="AL1469" s="1">
        <f t="shared" si="1140"/>
        <v>5.4000000000000003E-3</v>
      </c>
      <c r="AM1469" s="1">
        <f t="shared" si="1115"/>
        <v>0.64011666666666656</v>
      </c>
      <c r="AN1469" s="2">
        <f t="shared" si="1141"/>
        <v>1.4625999999999491</v>
      </c>
      <c r="AO1469" s="1">
        <f t="shared" si="1142"/>
        <v>5.3957595425267992E-2</v>
      </c>
      <c r="AP1469" s="1">
        <f t="shared" si="1143"/>
        <v>1.0974473471094988</v>
      </c>
      <c r="AQ1469" s="1">
        <f t="shared" si="1144"/>
        <v>1.0974473471094985</v>
      </c>
      <c r="AR1469" s="1">
        <f t="shared" si="1145"/>
        <v>1.0974473471094983</v>
      </c>
      <c r="AS1469" s="1">
        <f t="shared" si="1146"/>
        <v>1.0974473471094985</v>
      </c>
      <c r="AT1469" s="1">
        <f t="shared" si="1147"/>
        <v>0.97798684601377572</v>
      </c>
      <c r="AU1469" s="1">
        <f t="shared" si="1148"/>
        <v>2.1185016021512846</v>
      </c>
      <c r="AV1469" s="2">
        <f t="shared" si="1149"/>
        <v>1468</v>
      </c>
      <c r="AW1469" s="1">
        <f t="shared" si="1150"/>
        <v>2118.5016021512847</v>
      </c>
      <c r="AX1469" s="1">
        <f t="shared" si="1151"/>
        <v>0.97798684601377572</v>
      </c>
      <c r="AY1469" s="1">
        <f t="shared" si="1152"/>
        <v>1.0974473471094985</v>
      </c>
      <c r="AZ1469" s="1">
        <f t="shared" si="1153"/>
        <v>5.4000000000000003E-3</v>
      </c>
      <c r="BA1469" s="1">
        <f t="shared" si="1154"/>
        <v>27.803864267836875</v>
      </c>
    </row>
    <row r="1470" spans="1:53">
      <c r="A1470" s="2">
        <f t="shared" si="1119"/>
        <v>1.468999999999949</v>
      </c>
      <c r="B1470" s="1">
        <f t="shared" si="1109"/>
        <v>1.5523794999999472</v>
      </c>
      <c r="C1470" s="1">
        <f t="shared" si="1120"/>
        <v>5.6207569251983565E-2</v>
      </c>
      <c r="D1470" s="1">
        <f t="shared" si="1110"/>
        <v>1.1023387638623017</v>
      </c>
      <c r="E1470" s="1">
        <f t="shared" si="1155"/>
        <v>1.1024280895762293</v>
      </c>
      <c r="F1470" s="1">
        <f t="shared" si="1155"/>
        <v>1.1024314646526956</v>
      </c>
      <c r="G1470" s="1">
        <f t="shared" si="1155"/>
        <v>1.1024315921236039</v>
      </c>
      <c r="H1470" s="1">
        <f t="shared" si="1121"/>
        <v>2.1782481345000302</v>
      </c>
      <c r="I1470" s="1">
        <f t="shared" si="1111"/>
        <v>28.062822180672079</v>
      </c>
      <c r="J1470" s="1">
        <f>VLOOKUP($I1470,Graph!$D$3:$M$50,col)</f>
        <v>6.1999999999999998E-3</v>
      </c>
      <c r="K1470" s="1">
        <f>VLOOKUP($I1470,Graph!$D$3:$M$50,col+1)</f>
        <v>5.0000000000000001E-3</v>
      </c>
      <c r="L1470" s="1">
        <f t="shared" si="1122"/>
        <v>5.4000000000000003E-3</v>
      </c>
      <c r="M1470" s="1">
        <f t="shared" si="1117"/>
        <v>0.64011666666666656</v>
      </c>
      <c r="N1470" s="1">
        <f t="shared" si="1123"/>
        <v>1.4635999999999489</v>
      </c>
      <c r="O1470" s="1">
        <f t="shared" si="1124"/>
        <v>5.3958951340881682E-2</v>
      </c>
      <c r="P1470" s="1">
        <f t="shared" si="1125"/>
        <v>1.0976242616695566</v>
      </c>
      <c r="Q1470" s="1">
        <f t="shared" si="1126"/>
        <v>1.0974565369599434</v>
      </c>
      <c r="R1470" s="1">
        <f t="shared" si="1127"/>
        <v>1.0974505446376628</v>
      </c>
      <c r="S1470" s="1">
        <f t="shared" si="1128"/>
        <v>1.0974503303736265</v>
      </c>
      <c r="T1470" s="1">
        <f t="shared" si="1129"/>
        <v>0.97799053299512251</v>
      </c>
      <c r="U1470" s="1">
        <f t="shared" si="1130"/>
        <v>2.1206804118489182</v>
      </c>
      <c r="V1470" s="2">
        <f t="shared" si="1112"/>
        <v>27.81339279072315</v>
      </c>
      <c r="W1470" s="1">
        <f>VLOOKUP(V1470,Graph!$D$3:$M$50,col)</f>
        <v>6.1999999999999998E-3</v>
      </c>
      <c r="X1470" s="1">
        <f>VLOOKUP(V1470,Graph!$D$3:$M$50,col+1)</f>
        <v>5.0000000000000001E-3</v>
      </c>
      <c r="Y1470" s="1">
        <f t="shared" si="1131"/>
        <v>5.4000000000000003E-3</v>
      </c>
      <c r="Z1470" s="1">
        <f t="shared" si="1113"/>
        <v>0.64011666666666656</v>
      </c>
      <c r="AA1470" s="2">
        <f t="shared" si="1132"/>
        <v>1.4635999999999489</v>
      </c>
      <c r="AB1470" s="1">
        <f t="shared" si="1133"/>
        <v>5.3958951340881682E-2</v>
      </c>
      <c r="AC1470" s="1">
        <f t="shared" si="1134"/>
        <v>1.0974503227120858</v>
      </c>
      <c r="AD1470" s="1">
        <f t="shared" si="1135"/>
        <v>1.097450322438128</v>
      </c>
      <c r="AE1470" s="1">
        <f t="shared" si="1136"/>
        <v>1.0974503224283318</v>
      </c>
      <c r="AF1470" s="1">
        <f t="shared" si="1137"/>
        <v>1.0974503224279815</v>
      </c>
      <c r="AG1470" s="1">
        <f t="shared" si="1138"/>
        <v>0.97799053299512251</v>
      </c>
      <c r="AH1470" s="1">
        <f t="shared" si="1139"/>
        <v>2.1206803964949898</v>
      </c>
      <c r="AI1470" s="2">
        <f t="shared" si="1114"/>
        <v>27.813392723599282</v>
      </c>
      <c r="AJ1470" s="1">
        <f>VLOOKUP(AI1470,Graph!$D$3:$M$50,col)</f>
        <v>6.1999999999999998E-3</v>
      </c>
      <c r="AK1470" s="1">
        <f>VLOOKUP(AI1470,Graph!$D$3:$M$50,col+1)</f>
        <v>5.0000000000000001E-3</v>
      </c>
      <c r="AL1470" s="1">
        <f t="shared" si="1140"/>
        <v>5.4000000000000003E-3</v>
      </c>
      <c r="AM1470" s="1">
        <f t="shared" si="1115"/>
        <v>0.64011666666666656</v>
      </c>
      <c r="AN1470" s="2">
        <f t="shared" si="1141"/>
        <v>1.4635999999999489</v>
      </c>
      <c r="AO1470" s="1">
        <f t="shared" si="1142"/>
        <v>5.3958951340881682E-2</v>
      </c>
      <c r="AP1470" s="1">
        <f t="shared" si="1143"/>
        <v>1.097450322427969</v>
      </c>
      <c r="AQ1470" s="1">
        <f t="shared" si="1144"/>
        <v>1.0974503224279686</v>
      </c>
      <c r="AR1470" s="1">
        <f t="shared" si="1145"/>
        <v>1.0974503224279686</v>
      </c>
      <c r="AS1470" s="1">
        <f t="shared" si="1146"/>
        <v>1.0974503224279686</v>
      </c>
      <c r="AT1470" s="1">
        <f t="shared" si="1147"/>
        <v>0.97799053299512251</v>
      </c>
      <c r="AU1470" s="1">
        <f t="shared" si="1148"/>
        <v>2.120680396494965</v>
      </c>
      <c r="AV1470" s="2">
        <f t="shared" si="1149"/>
        <v>1469</v>
      </c>
      <c r="AW1470" s="1">
        <f t="shared" si="1150"/>
        <v>2120.680396494965</v>
      </c>
      <c r="AX1470" s="1">
        <f t="shared" si="1151"/>
        <v>0.97799053299512251</v>
      </c>
      <c r="AY1470" s="1">
        <f t="shared" si="1152"/>
        <v>1.0974503224279686</v>
      </c>
      <c r="AZ1470" s="1">
        <f t="shared" si="1153"/>
        <v>5.4000000000000003E-3</v>
      </c>
      <c r="BA1470" s="1">
        <f t="shared" si="1154"/>
        <v>27.813392723599282</v>
      </c>
    </row>
    <row r="1471" spans="1:53">
      <c r="A1471" s="2">
        <f t="shared" si="1119"/>
        <v>1.4699999999999489</v>
      </c>
      <c r="B1471" s="1">
        <f t="shared" si="1109"/>
        <v>1.5534206666666137</v>
      </c>
      <c r="C1471" s="1">
        <f t="shared" si="1120"/>
        <v>5.6208697641497017E-2</v>
      </c>
      <c r="D1471" s="1">
        <f t="shared" si="1110"/>
        <v>1.1023411875750235</v>
      </c>
      <c r="E1471" s="1">
        <f t="shared" si="1155"/>
        <v>1.1024306092909242</v>
      </c>
      <c r="F1471" s="1">
        <f t="shared" si="1155"/>
        <v>1.1024339880877685</v>
      </c>
      <c r="G1471" s="1">
        <f t="shared" si="1155"/>
        <v>1.1024341157026478</v>
      </c>
      <c r="H1471" s="1">
        <f t="shared" si="1121"/>
        <v>2.1804777195579854</v>
      </c>
      <c r="I1471" s="1">
        <f t="shared" si="1111"/>
        <v>28.072393651199448</v>
      </c>
      <c r="J1471" s="1">
        <f>VLOOKUP($I1471,Graph!$D$3:$M$50,col)</f>
        <v>6.1999999999999998E-3</v>
      </c>
      <c r="K1471" s="1">
        <f>VLOOKUP($I1471,Graph!$D$3:$M$50,col+1)</f>
        <v>5.0000000000000001E-3</v>
      </c>
      <c r="L1471" s="1">
        <f t="shared" si="1122"/>
        <v>5.4000000000000003E-3</v>
      </c>
      <c r="M1471" s="1">
        <f t="shared" si="1117"/>
        <v>0.64011666666666656</v>
      </c>
      <c r="N1471" s="1">
        <f t="shared" si="1123"/>
        <v>1.4645999999999488</v>
      </c>
      <c r="O1471" s="1">
        <f t="shared" si="1124"/>
        <v>5.3960305455916228E-2</v>
      </c>
      <c r="P1471" s="1">
        <f t="shared" si="1125"/>
        <v>1.0976272237548177</v>
      </c>
      <c r="Q1471" s="1">
        <f t="shared" si="1126"/>
        <v>1.0974595082361409</v>
      </c>
      <c r="R1471" s="1">
        <f t="shared" si="1127"/>
        <v>1.0974535160417687</v>
      </c>
      <c r="S1471" s="1">
        <f t="shared" si="1128"/>
        <v>1.0974533017751531</v>
      </c>
      <c r="T1471" s="1">
        <f t="shared" si="1129"/>
        <v>0.97799421496479177</v>
      </c>
      <c r="U1471" s="1">
        <f t="shared" si="1130"/>
        <v>2.1228599529082643</v>
      </c>
      <c r="V1471" s="2">
        <f t="shared" si="1112"/>
        <v>27.822917984529912</v>
      </c>
      <c r="W1471" s="1">
        <f>VLOOKUP(V1471,Graph!$D$3:$M$50,col)</f>
        <v>6.1999999999999998E-3</v>
      </c>
      <c r="X1471" s="1">
        <f>VLOOKUP(V1471,Graph!$D$3:$M$50,col+1)</f>
        <v>5.0000000000000001E-3</v>
      </c>
      <c r="Y1471" s="1">
        <f t="shared" si="1131"/>
        <v>5.4000000000000003E-3</v>
      </c>
      <c r="Z1471" s="1">
        <f t="shared" si="1113"/>
        <v>0.64011666666666656</v>
      </c>
      <c r="AA1471" s="2">
        <f t="shared" si="1132"/>
        <v>1.4645999999999488</v>
      </c>
      <c r="AB1471" s="1">
        <f t="shared" si="1133"/>
        <v>5.3960305455916228E-2</v>
      </c>
      <c r="AC1471" s="1">
        <f t="shared" si="1134"/>
        <v>1.0974532941132642</v>
      </c>
      <c r="AD1471" s="1">
        <f t="shared" si="1135"/>
        <v>1.0974532938392851</v>
      </c>
      <c r="AE1471" s="1">
        <f t="shared" si="1136"/>
        <v>1.0974532938294879</v>
      </c>
      <c r="AF1471" s="1">
        <f t="shared" si="1137"/>
        <v>1.0974532938291373</v>
      </c>
      <c r="AG1471" s="1">
        <f t="shared" si="1138"/>
        <v>0.97799421496479177</v>
      </c>
      <c r="AH1471" s="1">
        <f t="shared" si="1139"/>
        <v>2.1228599375378803</v>
      </c>
      <c r="AI1471" s="2">
        <f t="shared" si="1114"/>
        <v>27.822917917380099</v>
      </c>
      <c r="AJ1471" s="1">
        <f>VLOOKUP(AI1471,Graph!$D$3:$M$50,col)</f>
        <v>6.1999999999999998E-3</v>
      </c>
      <c r="AK1471" s="1">
        <f>VLOOKUP(AI1471,Graph!$D$3:$M$50,col+1)</f>
        <v>5.0000000000000001E-3</v>
      </c>
      <c r="AL1471" s="1">
        <f t="shared" si="1140"/>
        <v>5.4000000000000003E-3</v>
      </c>
      <c r="AM1471" s="1">
        <f t="shared" si="1115"/>
        <v>0.64011666666666656</v>
      </c>
      <c r="AN1471" s="2">
        <f t="shared" si="1141"/>
        <v>1.4645999999999488</v>
      </c>
      <c r="AO1471" s="1">
        <f t="shared" si="1142"/>
        <v>5.3960305455916228E-2</v>
      </c>
      <c r="AP1471" s="1">
        <f t="shared" si="1143"/>
        <v>1.0974532938291248</v>
      </c>
      <c r="AQ1471" s="1">
        <f t="shared" si="1144"/>
        <v>1.0974532938291246</v>
      </c>
      <c r="AR1471" s="1">
        <f t="shared" si="1145"/>
        <v>1.0974532938291246</v>
      </c>
      <c r="AS1471" s="1">
        <f t="shared" si="1146"/>
        <v>1.0974532938291246</v>
      </c>
      <c r="AT1471" s="1">
        <f t="shared" si="1147"/>
        <v>0.97799421496479177</v>
      </c>
      <c r="AU1471" s="1">
        <f t="shared" si="1148"/>
        <v>2.1228599375378554</v>
      </c>
      <c r="AV1471" s="2">
        <f t="shared" si="1149"/>
        <v>1470</v>
      </c>
      <c r="AW1471" s="1">
        <f t="shared" si="1150"/>
        <v>2122.8599375378553</v>
      </c>
      <c r="AX1471" s="1">
        <f t="shared" si="1151"/>
        <v>0.97799421496479177</v>
      </c>
      <c r="AY1471" s="1">
        <f t="shared" si="1152"/>
        <v>1.0974532938291246</v>
      </c>
      <c r="AZ1471" s="1">
        <f t="shared" si="1153"/>
        <v>5.4000000000000003E-3</v>
      </c>
      <c r="BA1471" s="1">
        <f t="shared" si="1154"/>
        <v>27.822917917380099</v>
      </c>
    </row>
    <row r="1472" spans="1:53">
      <c r="A1472" s="2">
        <f t="shared" si="1119"/>
        <v>1.4709999999999488</v>
      </c>
      <c r="B1472" s="1">
        <f t="shared" si="1109"/>
        <v>1.5544618333332803</v>
      </c>
      <c r="C1472" s="1">
        <f t="shared" si="1120"/>
        <v>5.6209824530740686E-2</v>
      </c>
      <c r="D1472" s="1">
        <f t="shared" si="1110"/>
        <v>1.1023436080812117</v>
      </c>
      <c r="E1472" s="1">
        <f t="shared" si="1155"/>
        <v>1.1024331256791924</v>
      </c>
      <c r="F1472" s="1">
        <f t="shared" si="1155"/>
        <v>1.1024365081919618</v>
      </c>
      <c r="G1472" s="1">
        <f t="shared" si="1155"/>
        <v>1.1024366359506474</v>
      </c>
      <c r="H1472" s="1">
        <f t="shared" si="1121"/>
        <v>2.1827080650022146</v>
      </c>
      <c r="I1472" s="1">
        <f t="shared" si="1111"/>
        <v>28.081961860215316</v>
      </c>
      <c r="J1472" s="1">
        <f>VLOOKUP($I1472,Graph!$D$3:$M$50,col)</f>
        <v>6.1999999999999998E-3</v>
      </c>
      <c r="K1472" s="1">
        <f>VLOOKUP($I1472,Graph!$D$3:$M$50,col+1)</f>
        <v>5.0000000000000001E-3</v>
      </c>
      <c r="L1472" s="1">
        <f t="shared" si="1122"/>
        <v>5.4000000000000003E-3</v>
      </c>
      <c r="M1472" s="1">
        <f t="shared" si="1117"/>
        <v>0.64011666666666656</v>
      </c>
      <c r="N1472" s="1">
        <f t="shared" si="1123"/>
        <v>1.4655999999999487</v>
      </c>
      <c r="O1472" s="1">
        <f t="shared" si="1124"/>
        <v>5.3961657773955556E-2</v>
      </c>
      <c r="P1472" s="1">
        <f t="shared" si="1125"/>
        <v>1.0976301819412861</v>
      </c>
      <c r="Q1472" s="1">
        <f t="shared" si="1126"/>
        <v>1.0974624756028453</v>
      </c>
      <c r="R1472" s="1">
        <f t="shared" si="1127"/>
        <v>1.0974564835362837</v>
      </c>
      <c r="S1472" s="1">
        <f t="shared" si="1128"/>
        <v>1.0974562692670953</v>
      </c>
      <c r="T1472" s="1">
        <f t="shared" si="1129"/>
        <v>0.97799789193299536</v>
      </c>
      <c r="U1472" s="1">
        <f t="shared" si="1130"/>
        <v>2.1250402404110238</v>
      </c>
      <c r="V1472" s="2">
        <f t="shared" si="1112"/>
        <v>27.832439919701759</v>
      </c>
      <c r="W1472" s="1">
        <f>VLOOKUP(V1472,Graph!$D$3:$M$50,col)</f>
        <v>6.1999999999999998E-3</v>
      </c>
      <c r="X1472" s="1">
        <f>VLOOKUP(V1472,Graph!$D$3:$M$50,col+1)</f>
        <v>5.0000000000000001E-3</v>
      </c>
      <c r="Y1472" s="1">
        <f t="shared" si="1131"/>
        <v>5.4000000000000003E-3</v>
      </c>
      <c r="Z1472" s="1">
        <f t="shared" si="1113"/>
        <v>0.64011666666666656</v>
      </c>
      <c r="AA1472" s="2">
        <f t="shared" si="1132"/>
        <v>1.4655999999999487</v>
      </c>
      <c r="AB1472" s="1">
        <f t="shared" si="1133"/>
        <v>5.3961657773955556E-2</v>
      </c>
      <c r="AC1472" s="1">
        <f t="shared" si="1134"/>
        <v>1.0974562616048591</v>
      </c>
      <c r="AD1472" s="1">
        <f t="shared" si="1135"/>
        <v>1.0974562613308585</v>
      </c>
      <c r="AE1472" s="1">
        <f t="shared" si="1136"/>
        <v>1.0974562613210601</v>
      </c>
      <c r="AF1472" s="1">
        <f t="shared" si="1137"/>
        <v>1.0974562613207097</v>
      </c>
      <c r="AG1472" s="1">
        <f t="shared" si="1138"/>
        <v>0.97799789193299536</v>
      </c>
      <c r="AH1472" s="1">
        <f t="shared" si="1139"/>
        <v>2.1250402250241796</v>
      </c>
      <c r="AI1472" s="2">
        <f t="shared" si="1114"/>
        <v>27.832439852526029</v>
      </c>
      <c r="AJ1472" s="1">
        <f>VLOOKUP(AI1472,Graph!$D$3:$M$50,col)</f>
        <v>6.1999999999999998E-3</v>
      </c>
      <c r="AK1472" s="1">
        <f>VLOOKUP(AI1472,Graph!$D$3:$M$50,col+1)</f>
        <v>5.0000000000000001E-3</v>
      </c>
      <c r="AL1472" s="1">
        <f t="shared" si="1140"/>
        <v>5.4000000000000003E-3</v>
      </c>
      <c r="AM1472" s="1">
        <f t="shared" si="1115"/>
        <v>0.64011666666666656</v>
      </c>
      <c r="AN1472" s="2">
        <f t="shared" si="1141"/>
        <v>1.4655999999999487</v>
      </c>
      <c r="AO1472" s="1">
        <f t="shared" si="1142"/>
        <v>5.3961657773955556E-2</v>
      </c>
      <c r="AP1472" s="1">
        <f t="shared" si="1143"/>
        <v>1.0974562613206971</v>
      </c>
      <c r="AQ1472" s="1">
        <f t="shared" si="1144"/>
        <v>1.0974562613206966</v>
      </c>
      <c r="AR1472" s="1">
        <f t="shared" si="1145"/>
        <v>1.0974562613206966</v>
      </c>
      <c r="AS1472" s="1">
        <f t="shared" si="1146"/>
        <v>1.0974562613206966</v>
      </c>
      <c r="AT1472" s="1">
        <f t="shared" si="1147"/>
        <v>0.97799789193299536</v>
      </c>
      <c r="AU1472" s="1">
        <f t="shared" si="1148"/>
        <v>2.1250402250241538</v>
      </c>
      <c r="AV1472" s="2">
        <f t="shared" si="1149"/>
        <v>1471</v>
      </c>
      <c r="AW1472" s="1">
        <f t="shared" si="1150"/>
        <v>2125.0402250241536</v>
      </c>
      <c r="AX1472" s="1">
        <f t="shared" si="1151"/>
        <v>0.97799789193299536</v>
      </c>
      <c r="AY1472" s="1">
        <f t="shared" si="1152"/>
        <v>1.0974562613206966</v>
      </c>
      <c r="AZ1472" s="1">
        <f t="shared" si="1153"/>
        <v>5.4000000000000003E-3</v>
      </c>
      <c r="BA1472" s="1">
        <f t="shared" si="1154"/>
        <v>27.832439852526029</v>
      </c>
    </row>
    <row r="1473" spans="1:53">
      <c r="A1473" s="2">
        <f t="shared" si="1119"/>
        <v>1.4719999999999487</v>
      </c>
      <c r="B1473" s="1">
        <f t="shared" si="1109"/>
        <v>1.5555029999999468</v>
      </c>
      <c r="C1473" s="1">
        <f t="shared" si="1120"/>
        <v>5.6210949922704437E-2</v>
      </c>
      <c r="D1473" s="1">
        <f t="shared" si="1110"/>
        <v>1.1023460253872244</v>
      </c>
      <c r="E1473" s="1">
        <f t="shared" si="1155"/>
        <v>1.1024356387476166</v>
      </c>
      <c r="F1473" s="1">
        <f t="shared" si="1155"/>
        <v>1.1024390249718661</v>
      </c>
      <c r="G1473" s="1">
        <f t="shared" si="1155"/>
        <v>1.1024391528741928</v>
      </c>
      <c r="H1473" s="1">
        <f t="shared" si="1121"/>
        <v>2.1849391705735122</v>
      </c>
      <c r="I1473" s="1">
        <f t="shared" si="1111"/>
        <v>28.091526811050684</v>
      </c>
      <c r="J1473" s="1">
        <f>VLOOKUP($I1473,Graph!$D$3:$M$50,col)</f>
        <v>6.1999999999999998E-3</v>
      </c>
      <c r="K1473" s="1">
        <f>VLOOKUP($I1473,Graph!$D$3:$M$50,col+1)</f>
        <v>5.0000000000000001E-3</v>
      </c>
      <c r="L1473" s="1">
        <f t="shared" si="1122"/>
        <v>5.4000000000000003E-3</v>
      </c>
      <c r="M1473" s="1">
        <f t="shared" si="1117"/>
        <v>0.64011666666666656</v>
      </c>
      <c r="N1473" s="1">
        <f t="shared" si="1123"/>
        <v>1.4665999999999486</v>
      </c>
      <c r="O1473" s="1">
        <f t="shared" si="1124"/>
        <v>5.3963008298574089E-2</v>
      </c>
      <c r="P1473" s="1">
        <f t="shared" si="1125"/>
        <v>1.0976331362366543</v>
      </c>
      <c r="Q1473" s="1">
        <f t="shared" si="1126"/>
        <v>1.0974654390677678</v>
      </c>
      <c r="R1473" s="1">
        <f t="shared" si="1127"/>
        <v>1.097459447128919</v>
      </c>
      <c r="S1473" s="1">
        <f t="shared" si="1128"/>
        <v>1.0974592328571637</v>
      </c>
      <c r="T1473" s="1">
        <f t="shared" si="1129"/>
        <v>0.97800156390991699</v>
      </c>
      <c r="U1473" s="1">
        <f t="shared" si="1130"/>
        <v>2.1272212741016587</v>
      </c>
      <c r="V1473" s="2">
        <f t="shared" si="1112"/>
        <v>27.841958599579684</v>
      </c>
      <c r="W1473" s="1">
        <f>VLOOKUP(V1473,Graph!$D$3:$M$50,col)</f>
        <v>6.1999999999999998E-3</v>
      </c>
      <c r="X1473" s="1">
        <f>VLOOKUP(V1473,Graph!$D$3:$M$50,col+1)</f>
        <v>5.0000000000000001E-3</v>
      </c>
      <c r="Y1473" s="1">
        <f t="shared" si="1131"/>
        <v>5.4000000000000003E-3</v>
      </c>
      <c r="Z1473" s="1">
        <f t="shared" si="1113"/>
        <v>0.64011666666666656</v>
      </c>
      <c r="AA1473" s="2">
        <f t="shared" si="1132"/>
        <v>1.4665999999999486</v>
      </c>
      <c r="AB1473" s="1">
        <f t="shared" si="1133"/>
        <v>5.3963008298574089E-2</v>
      </c>
      <c r="AC1473" s="1">
        <f t="shared" si="1134"/>
        <v>1.0974592251945807</v>
      </c>
      <c r="AD1473" s="1">
        <f t="shared" si="1135"/>
        <v>1.0974592249205584</v>
      </c>
      <c r="AE1473" s="1">
        <f t="shared" si="1136"/>
        <v>1.0974592249107591</v>
      </c>
      <c r="AF1473" s="1">
        <f t="shared" si="1137"/>
        <v>1.0974592249104085</v>
      </c>
      <c r="AG1473" s="1">
        <f t="shared" si="1138"/>
        <v>0.97800156390991699</v>
      </c>
      <c r="AH1473" s="1">
        <f t="shared" si="1139"/>
        <v>2.1272212586983468</v>
      </c>
      <c r="AI1473" s="2">
        <f t="shared" si="1114"/>
        <v>27.841958532378026</v>
      </c>
      <c r="AJ1473" s="1">
        <f>VLOOKUP(AI1473,Graph!$D$3:$M$50,col)</f>
        <v>6.1999999999999998E-3</v>
      </c>
      <c r="AK1473" s="1">
        <f>VLOOKUP(AI1473,Graph!$D$3:$M$50,col+1)</f>
        <v>5.0000000000000001E-3</v>
      </c>
      <c r="AL1473" s="1">
        <f t="shared" si="1140"/>
        <v>5.4000000000000003E-3</v>
      </c>
      <c r="AM1473" s="1">
        <f t="shared" si="1115"/>
        <v>0.64011666666666656</v>
      </c>
      <c r="AN1473" s="2">
        <f t="shared" si="1141"/>
        <v>1.4665999999999486</v>
      </c>
      <c r="AO1473" s="1">
        <f t="shared" si="1142"/>
        <v>5.3963008298574089E-2</v>
      </c>
      <c r="AP1473" s="1">
        <f t="shared" si="1143"/>
        <v>1.097459224910396</v>
      </c>
      <c r="AQ1473" s="1">
        <f t="shared" si="1144"/>
        <v>1.0974592249103954</v>
      </c>
      <c r="AR1473" s="1">
        <f t="shared" si="1145"/>
        <v>1.0974592249103954</v>
      </c>
      <c r="AS1473" s="1">
        <f t="shared" si="1146"/>
        <v>1.0974592249103954</v>
      </c>
      <c r="AT1473" s="1">
        <f t="shared" si="1147"/>
        <v>0.97800156390991699</v>
      </c>
      <c r="AU1473" s="1">
        <f t="shared" si="1148"/>
        <v>2.1272212586983215</v>
      </c>
      <c r="AV1473" s="2">
        <f t="shared" si="1149"/>
        <v>1472</v>
      </c>
      <c r="AW1473" s="1">
        <f t="shared" si="1150"/>
        <v>2127.2212586983214</v>
      </c>
      <c r="AX1473" s="1">
        <f t="shared" si="1151"/>
        <v>0.97800156390991699</v>
      </c>
      <c r="AY1473" s="1">
        <f t="shared" si="1152"/>
        <v>1.0974592249103954</v>
      </c>
      <c r="AZ1473" s="1">
        <f t="shared" si="1153"/>
        <v>5.4000000000000003E-3</v>
      </c>
      <c r="BA1473" s="1">
        <f t="shared" si="1154"/>
        <v>27.841958532378026</v>
      </c>
    </row>
    <row r="1474" spans="1:53">
      <c r="A1474" s="2">
        <f t="shared" si="1119"/>
        <v>1.4729999999999486</v>
      </c>
      <c r="B1474" s="1">
        <f t="shared" si="1109"/>
        <v>1.5565441666666133</v>
      </c>
      <c r="C1474" s="1">
        <f t="shared" si="1120"/>
        <v>5.6212073820370322E-2</v>
      </c>
      <c r="D1474" s="1">
        <f t="shared" si="1110"/>
        <v>1.1023484394994041</v>
      </c>
      <c r="E1474" s="1">
        <f t="shared" si="1155"/>
        <v>1.1024381485027626</v>
      </c>
      <c r="F1474" s="1">
        <f t="shared" si="1155"/>
        <v>1.1024415384340547</v>
      </c>
      <c r="G1474" s="1">
        <f t="shared" si="1155"/>
        <v>1.1024416664798584</v>
      </c>
      <c r="H1474" s="1">
        <f t="shared" si="1121"/>
        <v>2.1871710360129439</v>
      </c>
      <c r="I1474" s="1">
        <f t="shared" si="1111"/>
        <v>28.10108850703098</v>
      </c>
      <c r="J1474" s="1">
        <f>VLOOKUP($I1474,Graph!$D$3:$M$50,col)</f>
        <v>6.1999999999999998E-3</v>
      </c>
      <c r="K1474" s="1">
        <f>VLOOKUP($I1474,Graph!$D$3:$M$50,col+1)</f>
        <v>5.0000000000000001E-3</v>
      </c>
      <c r="L1474" s="1">
        <f t="shared" si="1122"/>
        <v>5.4000000000000003E-3</v>
      </c>
      <c r="M1474" s="1">
        <f t="shared" si="1117"/>
        <v>0.64011666666666656</v>
      </c>
      <c r="N1474" s="1">
        <f t="shared" si="1123"/>
        <v>1.4675999999999485</v>
      </c>
      <c r="O1474" s="1">
        <f t="shared" si="1124"/>
        <v>5.396435703333672E-2</v>
      </c>
      <c r="P1474" s="1">
        <f t="shared" si="1125"/>
        <v>1.0976360866485939</v>
      </c>
      <c r="Q1474" s="1">
        <f t="shared" si="1126"/>
        <v>1.0974683986385976</v>
      </c>
      <c r="R1474" s="1">
        <f t="shared" si="1127"/>
        <v>1.0974624068273637</v>
      </c>
      <c r="S1474" s="1">
        <f t="shared" si="1128"/>
        <v>1.0974621925530483</v>
      </c>
      <c r="T1474" s="1">
        <f t="shared" si="1129"/>
        <v>0.97800523090571267</v>
      </c>
      <c r="U1474" s="1">
        <f t="shared" si="1130"/>
        <v>2.1294030537248916</v>
      </c>
      <c r="V1474" s="2">
        <f t="shared" si="1112"/>
        <v>27.851474027498938</v>
      </c>
      <c r="W1474" s="1">
        <f>VLOOKUP(V1474,Graph!$D$3:$M$50,col)</f>
        <v>6.1999999999999998E-3</v>
      </c>
      <c r="X1474" s="1">
        <f>VLOOKUP(V1474,Graph!$D$3:$M$50,col+1)</f>
        <v>5.0000000000000001E-3</v>
      </c>
      <c r="Y1474" s="1">
        <f t="shared" si="1131"/>
        <v>5.4000000000000003E-3</v>
      </c>
      <c r="Z1474" s="1">
        <f t="shared" si="1113"/>
        <v>0.64011666666666656</v>
      </c>
      <c r="AA1474" s="2">
        <f t="shared" si="1132"/>
        <v>1.4675999999999485</v>
      </c>
      <c r="AB1474" s="1">
        <f t="shared" si="1133"/>
        <v>5.396435703333672E-2</v>
      </c>
      <c r="AC1474" s="1">
        <f t="shared" si="1134"/>
        <v>1.0974621848901187</v>
      </c>
      <c r="AD1474" s="1">
        <f t="shared" si="1135"/>
        <v>1.0974621846160753</v>
      </c>
      <c r="AE1474" s="1">
        <f t="shared" si="1136"/>
        <v>1.0974621846062746</v>
      </c>
      <c r="AF1474" s="1">
        <f t="shared" si="1137"/>
        <v>1.097462184605924</v>
      </c>
      <c r="AG1474" s="1">
        <f t="shared" si="1138"/>
        <v>0.97800523090571267</v>
      </c>
      <c r="AH1474" s="1">
        <f t="shared" si="1139"/>
        <v>2.1294030383051066</v>
      </c>
      <c r="AI1474" s="2">
        <f t="shared" si="1114"/>
        <v>27.851473960271374</v>
      </c>
      <c r="AJ1474" s="1">
        <f>VLOOKUP(AI1474,Graph!$D$3:$M$50,col)</f>
        <v>6.1999999999999998E-3</v>
      </c>
      <c r="AK1474" s="1">
        <f>VLOOKUP(AI1474,Graph!$D$3:$M$50,col+1)</f>
        <v>5.0000000000000001E-3</v>
      </c>
      <c r="AL1474" s="1">
        <f t="shared" si="1140"/>
        <v>5.4000000000000003E-3</v>
      </c>
      <c r="AM1474" s="1">
        <f t="shared" si="1115"/>
        <v>0.64011666666666656</v>
      </c>
      <c r="AN1474" s="2">
        <f t="shared" si="1141"/>
        <v>1.4675999999999485</v>
      </c>
      <c r="AO1474" s="1">
        <f t="shared" si="1142"/>
        <v>5.396435703333672E-2</v>
      </c>
      <c r="AP1474" s="1">
        <f t="shared" si="1143"/>
        <v>1.0974621846059118</v>
      </c>
      <c r="AQ1474" s="1">
        <f t="shared" si="1144"/>
        <v>1.0974621846059112</v>
      </c>
      <c r="AR1474" s="1">
        <f t="shared" si="1145"/>
        <v>1.0974621846059112</v>
      </c>
      <c r="AS1474" s="1">
        <f t="shared" si="1146"/>
        <v>1.0974621846059112</v>
      </c>
      <c r="AT1474" s="1">
        <f t="shared" si="1147"/>
        <v>0.97800523090571267</v>
      </c>
      <c r="AU1474" s="1">
        <f t="shared" si="1148"/>
        <v>2.1294030383050817</v>
      </c>
      <c r="AV1474" s="2">
        <f t="shared" si="1149"/>
        <v>1473</v>
      </c>
      <c r="AW1474" s="1">
        <f t="shared" si="1150"/>
        <v>2129.4030383050817</v>
      </c>
      <c r="AX1474" s="1">
        <f t="shared" si="1151"/>
        <v>0.97800523090571267</v>
      </c>
      <c r="AY1474" s="1">
        <f t="shared" si="1152"/>
        <v>1.0974621846059112</v>
      </c>
      <c r="AZ1474" s="1">
        <f t="shared" si="1153"/>
        <v>5.4000000000000003E-3</v>
      </c>
      <c r="BA1474" s="1">
        <f t="shared" si="1154"/>
        <v>27.851473960271374</v>
      </c>
    </row>
    <row r="1475" spans="1:53">
      <c r="A1475" s="2">
        <f t="shared" si="1119"/>
        <v>1.4739999999999485</v>
      </c>
      <c r="B1475" s="1">
        <f t="shared" ref="B1475:B1538" si="1156">Ba*(A1475+rho)</f>
        <v>1.5575853333332799</v>
      </c>
      <c r="C1475" s="1">
        <f t="shared" si="1120"/>
        <v>5.6213196226712316E-2</v>
      </c>
      <c r="D1475" s="1">
        <f t="shared" ref="D1475:D1538" si="1157">SQRT(1.1-($C1475*1.1-POWER(1.1,1/3)+1)/($C1475-POWER(1.1,-2/3)/3))</f>
        <v>1.1023508504240755</v>
      </c>
      <c r="E1475" s="1">
        <f t="shared" si="1155"/>
        <v>1.1024406549511769</v>
      </c>
      <c r="F1475" s="1">
        <f t="shared" si="1155"/>
        <v>1.1024440485850833</v>
      </c>
      <c r="G1475" s="1">
        <f t="shared" si="1155"/>
        <v>1.1024441767741993</v>
      </c>
      <c r="H1475" s="1">
        <f t="shared" si="1121"/>
        <v>2.1894036610618341</v>
      </c>
      <c r="I1475" s="1">
        <f t="shared" ref="I1475:I1538" si="1158">(L/nu)*POWER(gn*H1475/b,1/3)/10^5</f>
        <v>28.110646951475896</v>
      </c>
      <c r="J1475" s="1">
        <f>VLOOKUP($I1475,Graph!$D$3:$M$50,col)</f>
        <v>6.1999999999999998E-3</v>
      </c>
      <c r="K1475" s="1">
        <f>VLOOKUP($I1475,Graph!$D$3:$M$50,col+1)</f>
        <v>5.0000000000000001E-3</v>
      </c>
      <c r="L1475" s="1">
        <f t="shared" si="1122"/>
        <v>5.4000000000000003E-3</v>
      </c>
      <c r="M1475" s="1">
        <f t="shared" si="1117"/>
        <v>0.64011666666666656</v>
      </c>
      <c r="N1475" s="1">
        <f t="shared" si="1123"/>
        <v>1.4685999999999484</v>
      </c>
      <c r="O1475" s="1">
        <f t="shared" si="1124"/>
        <v>5.3965703981798965E-2</v>
      </c>
      <c r="P1475" s="1">
        <f t="shared" si="1125"/>
        <v>1.0976390331847568</v>
      </c>
      <c r="Q1475" s="1">
        <f t="shared" si="1126"/>
        <v>1.097471354323005</v>
      </c>
      <c r="R1475" s="1">
        <f t="shared" si="1127"/>
        <v>1.0974653626392892</v>
      </c>
      <c r="S1475" s="1">
        <f t="shared" si="1128"/>
        <v>1.0974651483624192</v>
      </c>
      <c r="T1475" s="1">
        <f t="shared" si="1129"/>
        <v>0.97800889293051119</v>
      </c>
      <c r="U1475" s="1">
        <f t="shared" si="1130"/>
        <v>2.1315855790257068</v>
      </c>
      <c r="V1475" s="2">
        <f t="shared" ref="V1475:V1538" si="1159">(L/nu)*POWER(gn*U1475/b,1/3)/10^5</f>
        <v>27.860986206789111</v>
      </c>
      <c r="W1475" s="1">
        <f>VLOOKUP(V1475,Graph!$D$3:$M$50,col)</f>
        <v>6.1999999999999998E-3</v>
      </c>
      <c r="X1475" s="1">
        <f>VLOOKUP(V1475,Graph!$D$3:$M$50,col+1)</f>
        <v>5.0000000000000001E-3</v>
      </c>
      <c r="Y1475" s="1">
        <f t="shared" si="1131"/>
        <v>5.4000000000000003E-3</v>
      </c>
      <c r="Z1475" s="1">
        <f t="shared" ref="Z1475:Z1538" si="1160">b-2*Y1475*L</f>
        <v>0.64011666666666656</v>
      </c>
      <c r="AA1475" s="2">
        <f t="shared" si="1132"/>
        <v>1.4685999999999484</v>
      </c>
      <c r="AB1475" s="1">
        <f t="shared" si="1133"/>
        <v>5.3965703981798965E-2</v>
      </c>
      <c r="AC1475" s="1">
        <f t="shared" si="1134"/>
        <v>1.0974651406991438</v>
      </c>
      <c r="AD1475" s="1">
        <f t="shared" si="1135"/>
        <v>1.0974651404250786</v>
      </c>
      <c r="AE1475" s="1">
        <f t="shared" si="1136"/>
        <v>1.0974651404152771</v>
      </c>
      <c r="AF1475" s="1">
        <f t="shared" si="1137"/>
        <v>1.0974651404149267</v>
      </c>
      <c r="AG1475" s="1">
        <f t="shared" si="1138"/>
        <v>0.97800889293051119</v>
      </c>
      <c r="AH1475" s="1">
        <f t="shared" si="1139"/>
        <v>2.1315855635894447</v>
      </c>
      <c r="AI1475" s="2">
        <f t="shared" ref="AI1475:AI1538" si="1161">(L/nu)*POWER(gn*AH1475/b,1/3)/10^5</f>
        <v>27.860986139535648</v>
      </c>
      <c r="AJ1475" s="1">
        <f>VLOOKUP(AI1475,Graph!$D$3:$M$50,col)</f>
        <v>6.1999999999999998E-3</v>
      </c>
      <c r="AK1475" s="1">
        <f>VLOOKUP(AI1475,Graph!$D$3:$M$50,col+1)</f>
        <v>5.0000000000000001E-3</v>
      </c>
      <c r="AL1475" s="1">
        <f t="shared" si="1140"/>
        <v>5.4000000000000003E-3</v>
      </c>
      <c r="AM1475" s="1">
        <f t="shared" ref="AM1475:AM1538" si="1162">b-2*AL1475*L</f>
        <v>0.64011666666666656</v>
      </c>
      <c r="AN1475" s="2">
        <f t="shared" si="1141"/>
        <v>1.4685999999999484</v>
      </c>
      <c r="AO1475" s="1">
        <f t="shared" si="1142"/>
        <v>5.3965703981798965E-2</v>
      </c>
      <c r="AP1475" s="1">
        <f t="shared" si="1143"/>
        <v>1.0974651404149141</v>
      </c>
      <c r="AQ1475" s="1">
        <f t="shared" si="1144"/>
        <v>1.0974651404149136</v>
      </c>
      <c r="AR1475" s="1">
        <f t="shared" si="1145"/>
        <v>1.0974651404149134</v>
      </c>
      <c r="AS1475" s="1">
        <f t="shared" si="1146"/>
        <v>1.0974651404149136</v>
      </c>
      <c r="AT1475" s="1">
        <f t="shared" si="1147"/>
        <v>0.97800889293051119</v>
      </c>
      <c r="AU1475" s="1">
        <f t="shared" si="1148"/>
        <v>2.1315855635894194</v>
      </c>
      <c r="AV1475" s="2">
        <f t="shared" si="1149"/>
        <v>1474</v>
      </c>
      <c r="AW1475" s="1">
        <f t="shared" si="1150"/>
        <v>2131.5855635894195</v>
      </c>
      <c r="AX1475" s="1">
        <f t="shared" si="1151"/>
        <v>0.97800889293051119</v>
      </c>
      <c r="AY1475" s="1">
        <f t="shared" si="1152"/>
        <v>1.0974651404149136</v>
      </c>
      <c r="AZ1475" s="1">
        <f t="shared" si="1153"/>
        <v>5.4000000000000003E-3</v>
      </c>
      <c r="BA1475" s="1">
        <f t="shared" si="1154"/>
        <v>27.860986139535648</v>
      </c>
    </row>
    <row r="1476" spans="1:53">
      <c r="A1476" s="2">
        <f t="shared" si="1119"/>
        <v>1.4749999999999484</v>
      </c>
      <c r="B1476" s="1">
        <f t="shared" si="1156"/>
        <v>1.5586264999999464</v>
      </c>
      <c r="C1476" s="1">
        <f t="shared" si="1120"/>
        <v>5.6214317144696643E-2</v>
      </c>
      <c r="D1476" s="1">
        <f t="shared" si="1157"/>
        <v>1.1023532581675475</v>
      </c>
      <c r="E1476" s="1">
        <f t="shared" si="1155"/>
        <v>1.1024431580993912</v>
      </c>
      <c r="F1476" s="1">
        <f t="shared" si="1155"/>
        <v>1.1024465554314899</v>
      </c>
      <c r="G1476" s="1">
        <f t="shared" si="1155"/>
        <v>1.1024466837637548</v>
      </c>
      <c r="H1476" s="1">
        <f t="shared" si="1121"/>
        <v>2.1916370454617748</v>
      </c>
      <c r="I1476" s="1">
        <f t="shared" si="1158"/>
        <v>28.120202147699537</v>
      </c>
      <c r="J1476" s="1">
        <f>VLOOKUP($I1476,Graph!$D$3:$M$50,col)</f>
        <v>6.1999999999999998E-3</v>
      </c>
      <c r="K1476" s="1">
        <f>VLOOKUP($I1476,Graph!$D$3:$M$50,col+1)</f>
        <v>5.0000000000000001E-3</v>
      </c>
      <c r="L1476" s="1">
        <f t="shared" si="1122"/>
        <v>5.4000000000000003E-3</v>
      </c>
      <c r="M1476" s="1">
        <f t="shared" si="1117"/>
        <v>0.64011666666666656</v>
      </c>
      <c r="N1476" s="1">
        <f t="shared" si="1123"/>
        <v>1.4695999999999483</v>
      </c>
      <c r="O1476" s="1">
        <f t="shared" si="1124"/>
        <v>5.3967049147506878E-2</v>
      </c>
      <c r="P1476" s="1">
        <f t="shared" si="1125"/>
        <v>1.0976419758527736</v>
      </c>
      <c r="Q1476" s="1">
        <f t="shared" si="1126"/>
        <v>1.0974743061286403</v>
      </c>
      <c r="R1476" s="1">
        <f t="shared" si="1127"/>
        <v>1.0974683145723441</v>
      </c>
      <c r="S1476" s="1">
        <f t="shared" si="1128"/>
        <v>1.0974681002929256</v>
      </c>
      <c r="T1476" s="1">
        <f t="shared" si="1129"/>
        <v>0.97801254999441367</v>
      </c>
      <c r="U1476" s="1">
        <f t="shared" si="1130"/>
        <v>2.1337688497493525</v>
      </c>
      <c r="V1476" s="2">
        <f t="shared" si="1159"/>
        <v>27.870495140774093</v>
      </c>
      <c r="W1476" s="1">
        <f>VLOOKUP(V1476,Graph!$D$3:$M$50,col)</f>
        <v>6.1999999999999998E-3</v>
      </c>
      <c r="X1476" s="1">
        <f>VLOOKUP(V1476,Graph!$D$3:$M$50,col+1)</f>
        <v>5.0000000000000001E-3</v>
      </c>
      <c r="Y1476" s="1">
        <f t="shared" si="1131"/>
        <v>5.4000000000000003E-3</v>
      </c>
      <c r="Z1476" s="1">
        <f t="shared" si="1160"/>
        <v>0.64011666666666656</v>
      </c>
      <c r="AA1476" s="2">
        <f t="shared" si="1132"/>
        <v>1.4695999999999483</v>
      </c>
      <c r="AB1476" s="1">
        <f t="shared" si="1133"/>
        <v>5.3967049147506878E-2</v>
      </c>
      <c r="AC1476" s="1">
        <f t="shared" si="1134"/>
        <v>1.0974680926293054</v>
      </c>
      <c r="AD1476" s="1">
        <f t="shared" si="1135"/>
        <v>1.0974680923552187</v>
      </c>
      <c r="AE1476" s="1">
        <f t="shared" si="1136"/>
        <v>1.0974680923454161</v>
      </c>
      <c r="AF1476" s="1">
        <f t="shared" si="1137"/>
        <v>1.0974680923450655</v>
      </c>
      <c r="AG1476" s="1">
        <f t="shared" si="1138"/>
        <v>0.97801254999441367</v>
      </c>
      <c r="AH1476" s="1">
        <f t="shared" si="1139"/>
        <v>2.1337688342966059</v>
      </c>
      <c r="AI1476" s="2">
        <f t="shared" si="1161"/>
        <v>27.870495073494748</v>
      </c>
      <c r="AJ1476" s="1">
        <f>VLOOKUP(AI1476,Graph!$D$3:$M$50,col)</f>
        <v>6.1999999999999998E-3</v>
      </c>
      <c r="AK1476" s="1">
        <f>VLOOKUP(AI1476,Graph!$D$3:$M$50,col+1)</f>
        <v>5.0000000000000001E-3</v>
      </c>
      <c r="AL1476" s="1">
        <f t="shared" si="1140"/>
        <v>5.4000000000000003E-3</v>
      </c>
      <c r="AM1476" s="1">
        <f t="shared" si="1162"/>
        <v>0.64011666666666656</v>
      </c>
      <c r="AN1476" s="2">
        <f t="shared" si="1141"/>
        <v>1.4695999999999483</v>
      </c>
      <c r="AO1476" s="1">
        <f t="shared" si="1142"/>
        <v>5.3967049147506878E-2</v>
      </c>
      <c r="AP1476" s="1">
        <f t="shared" si="1143"/>
        <v>1.0974680923450528</v>
      </c>
      <c r="AQ1476" s="1">
        <f t="shared" si="1144"/>
        <v>1.0974680923450526</v>
      </c>
      <c r="AR1476" s="1">
        <f t="shared" si="1145"/>
        <v>1.0974680923450522</v>
      </c>
      <c r="AS1476" s="1">
        <f t="shared" si="1146"/>
        <v>1.0974680923450524</v>
      </c>
      <c r="AT1476" s="1">
        <f t="shared" si="1147"/>
        <v>0.97801254999441367</v>
      </c>
      <c r="AU1476" s="1">
        <f t="shared" si="1148"/>
        <v>2.1337688342965806</v>
      </c>
      <c r="AV1476" s="2">
        <f t="shared" si="1149"/>
        <v>1475</v>
      </c>
      <c r="AW1476" s="1">
        <f t="shared" si="1150"/>
        <v>2133.7688342965807</v>
      </c>
      <c r="AX1476" s="1">
        <f t="shared" si="1151"/>
        <v>0.97801254999441367</v>
      </c>
      <c r="AY1476" s="1">
        <f t="shared" si="1152"/>
        <v>1.0974680923450524</v>
      </c>
      <c r="AZ1476" s="1">
        <f t="shared" si="1153"/>
        <v>5.4000000000000003E-3</v>
      </c>
      <c r="BA1476" s="1">
        <f t="shared" si="1154"/>
        <v>27.870495073494748</v>
      </c>
    </row>
    <row r="1477" spans="1:53">
      <c r="A1477" s="2">
        <f t="shared" si="1119"/>
        <v>1.4759999999999482</v>
      </c>
      <c r="B1477" s="1">
        <f t="shared" si="1156"/>
        <v>1.5596676666666129</v>
      </c>
      <c r="C1477" s="1">
        <f t="shared" si="1120"/>
        <v>5.6215436577281598E-2</v>
      </c>
      <c r="D1477" s="1">
        <f t="shared" si="1157"/>
        <v>1.1023556627361117</v>
      </c>
      <c r="E1477" s="1">
        <f t="shared" si="1155"/>
        <v>1.1024456579539184</v>
      </c>
      <c r="F1477" s="1">
        <f t="shared" si="1155"/>
        <v>1.1024490589797959</v>
      </c>
      <c r="G1477" s="1">
        <f t="shared" si="1155"/>
        <v>1.1024491874550457</v>
      </c>
      <c r="H1477" s="1">
        <f t="shared" si="1121"/>
        <v>2.1938711889546187</v>
      </c>
      <c r="I1477" s="1">
        <f t="shared" si="1158"/>
        <v>28.129754099010356</v>
      </c>
      <c r="J1477" s="1">
        <f>VLOOKUP($I1477,Graph!$D$3:$M$50,col)</f>
        <v>6.1999999999999998E-3</v>
      </c>
      <c r="K1477" s="1">
        <f>VLOOKUP($I1477,Graph!$D$3:$M$50,col+1)</f>
        <v>5.0000000000000001E-3</v>
      </c>
      <c r="L1477" s="1">
        <f t="shared" si="1122"/>
        <v>5.4000000000000003E-3</v>
      </c>
      <c r="M1477" s="1">
        <f t="shared" si="1117"/>
        <v>0.64011666666666656</v>
      </c>
      <c r="N1477" s="1">
        <f t="shared" si="1123"/>
        <v>1.4705999999999482</v>
      </c>
      <c r="O1477" s="1">
        <f t="shared" si="1124"/>
        <v>5.3968392533997128E-2</v>
      </c>
      <c r="P1477" s="1">
        <f t="shared" si="1125"/>
        <v>1.0976449146602563</v>
      </c>
      <c r="Q1477" s="1">
        <f t="shared" si="1126"/>
        <v>1.0974772540631319</v>
      </c>
      <c r="R1477" s="1">
        <f t="shared" si="1127"/>
        <v>1.0974712626341583</v>
      </c>
      <c r="S1477" s="1">
        <f t="shared" si="1128"/>
        <v>1.0974710483521979</v>
      </c>
      <c r="T1477" s="1">
        <f t="shared" si="1129"/>
        <v>0.97801620210749418</v>
      </c>
      <c r="U1477" s="1">
        <f t="shared" si="1130"/>
        <v>2.1359528656413365</v>
      </c>
      <c r="V1477" s="2">
        <f t="shared" si="1159"/>
        <v>27.880000832772133</v>
      </c>
      <c r="W1477" s="1">
        <f>VLOOKUP(V1477,Graph!$D$3:$M$50,col)</f>
        <v>6.1999999999999998E-3</v>
      </c>
      <c r="X1477" s="1">
        <f>VLOOKUP(V1477,Graph!$D$3:$M$50,col+1)</f>
        <v>5.0000000000000001E-3</v>
      </c>
      <c r="Y1477" s="1">
        <f t="shared" si="1131"/>
        <v>5.4000000000000003E-3</v>
      </c>
      <c r="Z1477" s="1">
        <f t="shared" si="1160"/>
        <v>0.64011666666666656</v>
      </c>
      <c r="AA1477" s="2">
        <f t="shared" si="1132"/>
        <v>1.4705999999999482</v>
      </c>
      <c r="AB1477" s="1">
        <f t="shared" si="1133"/>
        <v>5.3968392533997128E-2</v>
      </c>
      <c r="AC1477" s="1">
        <f t="shared" si="1134"/>
        <v>1.0974710406882326</v>
      </c>
      <c r="AD1477" s="1">
        <f t="shared" si="1135"/>
        <v>1.097471040414125</v>
      </c>
      <c r="AE1477" s="1">
        <f t="shared" si="1136"/>
        <v>1.0974710404043211</v>
      </c>
      <c r="AF1477" s="1">
        <f t="shared" si="1137"/>
        <v>1.0974710404039705</v>
      </c>
      <c r="AG1477" s="1">
        <f t="shared" si="1138"/>
        <v>0.97801620210749418</v>
      </c>
      <c r="AH1477" s="1">
        <f t="shared" si="1139"/>
        <v>2.1359528501720999</v>
      </c>
      <c r="AI1477" s="2">
        <f t="shared" si="1161"/>
        <v>27.880000765466917</v>
      </c>
      <c r="AJ1477" s="1">
        <f>VLOOKUP(AI1477,Graph!$D$3:$M$50,col)</f>
        <v>6.1999999999999998E-3</v>
      </c>
      <c r="AK1477" s="1">
        <f>VLOOKUP(AI1477,Graph!$D$3:$M$50,col+1)</f>
        <v>5.0000000000000001E-3</v>
      </c>
      <c r="AL1477" s="1">
        <f t="shared" si="1140"/>
        <v>5.4000000000000003E-3</v>
      </c>
      <c r="AM1477" s="1">
        <f t="shared" si="1162"/>
        <v>0.64011666666666656</v>
      </c>
      <c r="AN1477" s="2">
        <f t="shared" si="1141"/>
        <v>1.4705999999999482</v>
      </c>
      <c r="AO1477" s="1">
        <f t="shared" si="1142"/>
        <v>5.3968392533997128E-2</v>
      </c>
      <c r="AP1477" s="1">
        <f t="shared" si="1143"/>
        <v>1.097471040403958</v>
      </c>
      <c r="AQ1477" s="1">
        <f t="shared" si="1144"/>
        <v>1.0974710404039574</v>
      </c>
      <c r="AR1477" s="1">
        <f t="shared" si="1145"/>
        <v>1.0974710404039574</v>
      </c>
      <c r="AS1477" s="1">
        <f t="shared" si="1146"/>
        <v>1.0974710404039574</v>
      </c>
      <c r="AT1477" s="1">
        <f t="shared" si="1147"/>
        <v>0.97801620210749418</v>
      </c>
      <c r="AU1477" s="1">
        <f t="shared" si="1148"/>
        <v>2.1359528501720741</v>
      </c>
      <c r="AV1477" s="2">
        <f t="shared" si="1149"/>
        <v>1476</v>
      </c>
      <c r="AW1477" s="1">
        <f t="shared" si="1150"/>
        <v>2135.9528501720742</v>
      </c>
      <c r="AX1477" s="1">
        <f t="shared" si="1151"/>
        <v>0.97801620210749418</v>
      </c>
      <c r="AY1477" s="1">
        <f t="shared" si="1152"/>
        <v>1.0974710404039574</v>
      </c>
      <c r="AZ1477" s="1">
        <f t="shared" si="1153"/>
        <v>5.4000000000000003E-3</v>
      </c>
      <c r="BA1477" s="1">
        <f t="shared" si="1154"/>
        <v>27.880000765466917</v>
      </c>
    </row>
    <row r="1478" spans="1:53">
      <c r="A1478" s="2">
        <f t="shared" si="1119"/>
        <v>1.4769999999999481</v>
      </c>
      <c r="B1478" s="1">
        <f t="shared" si="1156"/>
        <v>1.5607088333332795</v>
      </c>
      <c r="C1478" s="1">
        <f t="shared" si="1120"/>
        <v>5.6216554527417639E-2</v>
      </c>
      <c r="D1478" s="1">
        <f t="shared" si="1157"/>
        <v>1.102358064136044</v>
      </c>
      <c r="E1478" s="1">
        <f t="shared" si="1155"/>
        <v>1.1024481545212543</v>
      </c>
      <c r="F1478" s="1">
        <f t="shared" si="1155"/>
        <v>1.1024515592365058</v>
      </c>
      <c r="G1478" s="1">
        <f t="shared" si="1155"/>
        <v>1.1024516878545765</v>
      </c>
      <c r="H1478" s="1">
        <f t="shared" si="1121"/>
        <v>2.1961060912824828</v>
      </c>
      <c r="I1478" s="1">
        <f t="shared" si="1158"/>
        <v>28.139302808711196</v>
      </c>
      <c r="J1478" s="1">
        <f>VLOOKUP($I1478,Graph!$D$3:$M$50,col)</f>
        <v>6.1999999999999998E-3</v>
      </c>
      <c r="K1478" s="1">
        <f>VLOOKUP($I1478,Graph!$D$3:$M$50,col+1)</f>
        <v>5.0000000000000001E-3</v>
      </c>
      <c r="L1478" s="1">
        <f t="shared" si="1122"/>
        <v>5.4000000000000003E-3</v>
      </c>
      <c r="M1478" s="1">
        <f t="shared" si="1117"/>
        <v>0.64011666666666656</v>
      </c>
      <c r="N1478" s="1">
        <f t="shared" si="1123"/>
        <v>1.4715999999999481</v>
      </c>
      <c r="O1478" s="1">
        <f t="shared" si="1124"/>
        <v>5.3969734144797096E-2</v>
      </c>
      <c r="P1478" s="1">
        <f t="shared" si="1125"/>
        <v>1.0976478496147961</v>
      </c>
      <c r="Q1478" s="1">
        <f t="shared" si="1126"/>
        <v>1.0974801981340903</v>
      </c>
      <c r="R1478" s="1">
        <f t="shared" si="1127"/>
        <v>1.0974742068323422</v>
      </c>
      <c r="S1478" s="1">
        <f t="shared" si="1128"/>
        <v>1.0974739925478456</v>
      </c>
      <c r="T1478" s="1">
        <f t="shared" si="1129"/>
        <v>0.97801984927979901</v>
      </c>
      <c r="U1478" s="1">
        <f t="shared" si="1130"/>
        <v>2.138137626447425</v>
      </c>
      <c r="V1478" s="2">
        <f t="shared" si="1159"/>
        <v>27.889503286095817</v>
      </c>
      <c r="W1478" s="1">
        <f>VLOOKUP(V1478,Graph!$D$3:$M$50,col)</f>
        <v>6.1999999999999998E-3</v>
      </c>
      <c r="X1478" s="1">
        <f>VLOOKUP(V1478,Graph!$D$3:$M$50,col+1)</f>
        <v>5.0000000000000001E-3</v>
      </c>
      <c r="Y1478" s="1">
        <f t="shared" si="1131"/>
        <v>5.4000000000000003E-3</v>
      </c>
      <c r="Z1478" s="1">
        <f t="shared" si="1160"/>
        <v>0.64011666666666656</v>
      </c>
      <c r="AA1478" s="2">
        <f t="shared" si="1132"/>
        <v>1.4715999999999481</v>
      </c>
      <c r="AB1478" s="1">
        <f t="shared" si="1133"/>
        <v>5.3969734144797096E-2</v>
      </c>
      <c r="AC1478" s="1">
        <f t="shared" si="1134"/>
        <v>1.0974739848835364</v>
      </c>
      <c r="AD1478" s="1">
        <f t="shared" si="1135"/>
        <v>1.0974739846094066</v>
      </c>
      <c r="AE1478" s="1">
        <f t="shared" si="1136"/>
        <v>1.0974739845996018</v>
      </c>
      <c r="AF1478" s="1">
        <f t="shared" si="1137"/>
        <v>1.0974739845992512</v>
      </c>
      <c r="AG1478" s="1">
        <f t="shared" si="1138"/>
        <v>0.97801984927979901</v>
      </c>
      <c r="AH1478" s="1">
        <f t="shared" si="1139"/>
        <v>2.1381376109616923</v>
      </c>
      <c r="AI1478" s="2">
        <f t="shared" si="1161"/>
        <v>27.889503218764734</v>
      </c>
      <c r="AJ1478" s="1">
        <f>VLOOKUP(AI1478,Graph!$D$3:$M$50,col)</f>
        <v>6.1999999999999998E-3</v>
      </c>
      <c r="AK1478" s="1">
        <f>VLOOKUP(AI1478,Graph!$D$3:$M$50,col+1)</f>
        <v>5.0000000000000001E-3</v>
      </c>
      <c r="AL1478" s="1">
        <f t="shared" si="1140"/>
        <v>5.4000000000000003E-3</v>
      </c>
      <c r="AM1478" s="1">
        <f t="shared" si="1162"/>
        <v>0.64011666666666656</v>
      </c>
      <c r="AN1478" s="2">
        <f t="shared" si="1141"/>
        <v>1.4715999999999481</v>
      </c>
      <c r="AO1478" s="1">
        <f t="shared" si="1142"/>
        <v>5.3969734144797096E-2</v>
      </c>
      <c r="AP1478" s="1">
        <f t="shared" si="1143"/>
        <v>1.0974739845992387</v>
      </c>
      <c r="AQ1478" s="1">
        <f t="shared" si="1144"/>
        <v>1.0974739845992385</v>
      </c>
      <c r="AR1478" s="1">
        <f t="shared" si="1145"/>
        <v>1.0974739845992383</v>
      </c>
      <c r="AS1478" s="1">
        <f t="shared" si="1146"/>
        <v>1.0974739845992383</v>
      </c>
      <c r="AT1478" s="1">
        <f t="shared" si="1147"/>
        <v>0.97801984927979901</v>
      </c>
      <c r="AU1478" s="1">
        <f t="shared" si="1148"/>
        <v>2.138137610961667</v>
      </c>
      <c r="AV1478" s="2">
        <f t="shared" si="1149"/>
        <v>1477</v>
      </c>
      <c r="AW1478" s="1">
        <f t="shared" si="1150"/>
        <v>2138.1376109616672</v>
      </c>
      <c r="AX1478" s="1">
        <f t="shared" si="1151"/>
        <v>0.97801984927979901</v>
      </c>
      <c r="AY1478" s="1">
        <f t="shared" si="1152"/>
        <v>1.0974739845992383</v>
      </c>
      <c r="AZ1478" s="1">
        <f t="shared" si="1153"/>
        <v>5.4000000000000003E-3</v>
      </c>
      <c r="BA1478" s="1">
        <f t="shared" si="1154"/>
        <v>27.889503218764734</v>
      </c>
    </row>
    <row r="1479" spans="1:53">
      <c r="A1479" s="2">
        <f t="shared" si="1119"/>
        <v>1.477999999999948</v>
      </c>
      <c r="B1479" s="1">
        <f t="shared" si="1156"/>
        <v>1.561749999999946</v>
      </c>
      <c r="C1479" s="1">
        <f t="shared" si="1120"/>
        <v>5.6217670998047441E-2</v>
      </c>
      <c r="D1479" s="1">
        <f t="shared" si="1157"/>
        <v>1.1023604623736023</v>
      </c>
      <c r="E1479" s="1">
        <f t="shared" si="1155"/>
        <v>1.102450647807879</v>
      </c>
      <c r="F1479" s="1">
        <f t="shared" si="1155"/>
        <v>1.1024540562081064</v>
      </c>
      <c r="G1479" s="1">
        <f t="shared" si="1155"/>
        <v>1.1024541849688352</v>
      </c>
      <c r="H1479" s="1">
        <f t="shared" si="1121"/>
        <v>2.1983417521877504</v>
      </c>
      <c r="I1479" s="1">
        <f t="shared" si="1158"/>
        <v>28.14884828009934</v>
      </c>
      <c r="J1479" s="1">
        <f>VLOOKUP($I1479,Graph!$D$3:$M$50,col)</f>
        <v>6.1999999999999998E-3</v>
      </c>
      <c r="K1479" s="1">
        <f>VLOOKUP($I1479,Graph!$D$3:$M$50,col+1)</f>
        <v>5.0000000000000001E-3</v>
      </c>
      <c r="L1479" s="1">
        <f t="shared" si="1122"/>
        <v>5.4000000000000003E-3</v>
      </c>
      <c r="M1479" s="1">
        <f t="shared" si="1117"/>
        <v>0.64011666666666656</v>
      </c>
      <c r="N1479" s="1">
        <f t="shared" si="1123"/>
        <v>1.472599999999948</v>
      </c>
      <c r="O1479" s="1">
        <f t="shared" si="1124"/>
        <v>5.3971073983424822E-2</v>
      </c>
      <c r="P1479" s="1">
        <f t="shared" si="1125"/>
        <v>1.0976507807239653</v>
      </c>
      <c r="Q1479" s="1">
        <f t="shared" si="1126"/>
        <v>1.0974831383491048</v>
      </c>
      <c r="R1479" s="1">
        <f t="shared" si="1127"/>
        <v>1.0974771471744846</v>
      </c>
      <c r="S1479" s="1">
        <f t="shared" si="1128"/>
        <v>1.0974769328874581</v>
      </c>
      <c r="T1479" s="1">
        <f t="shared" si="1129"/>
        <v>0.97802349152134793</v>
      </c>
      <c r="U1479" s="1">
        <f t="shared" si="1130"/>
        <v>2.1403231319136475</v>
      </c>
      <c r="V1479" s="2">
        <f t="shared" si="1159"/>
        <v>27.89900250405211</v>
      </c>
      <c r="W1479" s="1">
        <f>VLOOKUP(V1479,Graph!$D$3:$M$50,col)</f>
        <v>6.1999999999999998E-3</v>
      </c>
      <c r="X1479" s="1">
        <f>VLOOKUP(V1479,Graph!$D$3:$M$50,col+1)</f>
        <v>5.0000000000000001E-3</v>
      </c>
      <c r="Y1479" s="1">
        <f t="shared" si="1131"/>
        <v>5.4000000000000003E-3</v>
      </c>
      <c r="Z1479" s="1">
        <f t="shared" si="1160"/>
        <v>0.64011666666666656</v>
      </c>
      <c r="AA1479" s="2">
        <f t="shared" si="1132"/>
        <v>1.472599999999948</v>
      </c>
      <c r="AB1479" s="1">
        <f t="shared" si="1133"/>
        <v>5.3971073983424822E-2</v>
      </c>
      <c r="AC1479" s="1">
        <f t="shared" si="1134"/>
        <v>1.0974769252228052</v>
      </c>
      <c r="AD1479" s="1">
        <f t="shared" si="1135"/>
        <v>1.0974769249486547</v>
      </c>
      <c r="AE1479" s="1">
        <f t="shared" si="1136"/>
        <v>1.0974769249388487</v>
      </c>
      <c r="AF1479" s="1">
        <f t="shared" si="1137"/>
        <v>1.0974769249384979</v>
      </c>
      <c r="AG1479" s="1">
        <f t="shared" si="1138"/>
        <v>0.97802349152134793</v>
      </c>
      <c r="AH1479" s="1">
        <f t="shared" si="1139"/>
        <v>2.1403231164114143</v>
      </c>
      <c r="AI1479" s="2">
        <f t="shared" si="1161"/>
        <v>27.89900243669517</v>
      </c>
      <c r="AJ1479" s="1">
        <f>VLOOKUP(AI1479,Graph!$D$3:$M$50,col)</f>
        <v>6.1999999999999998E-3</v>
      </c>
      <c r="AK1479" s="1">
        <f>VLOOKUP(AI1479,Graph!$D$3:$M$50,col+1)</f>
        <v>5.0000000000000001E-3</v>
      </c>
      <c r="AL1479" s="1">
        <f t="shared" si="1140"/>
        <v>5.4000000000000003E-3</v>
      </c>
      <c r="AM1479" s="1">
        <f t="shared" si="1162"/>
        <v>0.64011666666666656</v>
      </c>
      <c r="AN1479" s="2">
        <f t="shared" si="1141"/>
        <v>1.472599999999948</v>
      </c>
      <c r="AO1479" s="1">
        <f t="shared" si="1142"/>
        <v>5.3971073983424822E-2</v>
      </c>
      <c r="AP1479" s="1">
        <f t="shared" si="1143"/>
        <v>1.0974769249384855</v>
      </c>
      <c r="AQ1479" s="1">
        <f t="shared" si="1144"/>
        <v>1.0974769249384848</v>
      </c>
      <c r="AR1479" s="1">
        <f t="shared" si="1145"/>
        <v>1.0974769249384848</v>
      </c>
      <c r="AS1479" s="1">
        <f t="shared" si="1146"/>
        <v>1.0974769249384848</v>
      </c>
      <c r="AT1479" s="1">
        <f t="shared" si="1147"/>
        <v>0.97802349152134793</v>
      </c>
      <c r="AU1479" s="1">
        <f t="shared" si="1148"/>
        <v>2.1403231164113885</v>
      </c>
      <c r="AV1479" s="2">
        <f t="shared" si="1149"/>
        <v>1478</v>
      </c>
      <c r="AW1479" s="1">
        <f t="shared" si="1150"/>
        <v>2140.3231164113886</v>
      </c>
      <c r="AX1479" s="1">
        <f t="shared" si="1151"/>
        <v>0.97802349152134793</v>
      </c>
      <c r="AY1479" s="1">
        <f t="shared" si="1152"/>
        <v>1.0974769249384848</v>
      </c>
      <c r="AZ1479" s="1">
        <f t="shared" si="1153"/>
        <v>5.4000000000000003E-3</v>
      </c>
      <c r="BA1479" s="1">
        <f t="shared" si="1154"/>
        <v>27.89900243669517</v>
      </c>
    </row>
    <row r="1480" spans="1:53">
      <c r="A1480" s="2">
        <f t="shared" si="1119"/>
        <v>1.4789999999999479</v>
      </c>
      <c r="B1480" s="1">
        <f t="shared" si="1156"/>
        <v>1.5627911666666126</v>
      </c>
      <c r="C1480" s="1">
        <f t="shared" si="1120"/>
        <v>5.621878599210587E-2</v>
      </c>
      <c r="D1480" s="1">
        <f t="shared" si="1157"/>
        <v>1.1023628574550293</v>
      </c>
      <c r="E1480" s="1">
        <f t="shared" si="1155"/>
        <v>1.102453137820254</v>
      </c>
      <c r="F1480" s="1">
        <f t="shared" si="1155"/>
        <v>1.1024565499010672</v>
      </c>
      <c r="G1480" s="1">
        <f t="shared" si="1155"/>
        <v>1.1024566788042913</v>
      </c>
      <c r="H1480" s="1">
        <f t="shared" si="1121"/>
        <v>2.2005781714130608</v>
      </c>
      <c r="I1480" s="1">
        <f t="shared" si="1158"/>
        <v>28.158390516466444</v>
      </c>
      <c r="J1480" s="1">
        <f>VLOOKUP($I1480,Graph!$D$3:$M$50,col)</f>
        <v>6.1999999999999998E-3</v>
      </c>
      <c r="K1480" s="1">
        <f>VLOOKUP($I1480,Graph!$D$3:$M$50,col+1)</f>
        <v>5.0000000000000001E-3</v>
      </c>
      <c r="L1480" s="1">
        <f t="shared" si="1122"/>
        <v>5.4000000000000003E-3</v>
      </c>
      <c r="M1480" s="1">
        <f t="shared" si="1117"/>
        <v>0.64011666666666656</v>
      </c>
      <c r="N1480" s="1">
        <f t="shared" si="1123"/>
        <v>1.4735999999999478</v>
      </c>
      <c r="O1480" s="1">
        <f t="shared" si="1124"/>
        <v>5.397241205338902E-2</v>
      </c>
      <c r="P1480" s="1">
        <f t="shared" si="1125"/>
        <v>1.097653707995315</v>
      </c>
      <c r="Q1480" s="1">
        <f t="shared" si="1126"/>
        <v>1.0974860747157462</v>
      </c>
      <c r="R1480" s="1">
        <f t="shared" si="1127"/>
        <v>1.0974800836681564</v>
      </c>
      <c r="S1480" s="1">
        <f t="shared" si="1128"/>
        <v>1.0974798693786056</v>
      </c>
      <c r="T1480" s="1">
        <f t="shared" si="1129"/>
        <v>0.97802712884213294</v>
      </c>
      <c r="U1480" s="1">
        <f t="shared" si="1130"/>
        <v>2.1425093817862915</v>
      </c>
      <c r="V1480" s="2">
        <f t="shared" si="1159"/>
        <v>27.908498489942332</v>
      </c>
      <c r="W1480" s="1">
        <f>VLOOKUP(V1480,Graph!$D$3:$M$50,col)</f>
        <v>6.1999999999999998E-3</v>
      </c>
      <c r="X1480" s="1">
        <f>VLOOKUP(V1480,Graph!$D$3:$M$50,col+1)</f>
        <v>5.0000000000000001E-3</v>
      </c>
      <c r="Y1480" s="1">
        <f t="shared" si="1131"/>
        <v>5.4000000000000003E-3</v>
      </c>
      <c r="Z1480" s="1">
        <f t="shared" si="1160"/>
        <v>0.64011666666666656</v>
      </c>
      <c r="AA1480" s="2">
        <f t="shared" si="1132"/>
        <v>1.4735999999999478</v>
      </c>
      <c r="AB1480" s="1">
        <f t="shared" si="1133"/>
        <v>5.397241205338902E-2</v>
      </c>
      <c r="AC1480" s="1">
        <f t="shared" si="1134"/>
        <v>1.0974798617136099</v>
      </c>
      <c r="AD1480" s="1">
        <f t="shared" si="1135"/>
        <v>1.0974798614394381</v>
      </c>
      <c r="AE1480" s="1">
        <f t="shared" si="1136"/>
        <v>1.0974798614296313</v>
      </c>
      <c r="AF1480" s="1">
        <f t="shared" si="1137"/>
        <v>1.0974798614292802</v>
      </c>
      <c r="AG1480" s="1">
        <f t="shared" si="1138"/>
        <v>0.97802712884213294</v>
      </c>
      <c r="AH1480" s="1">
        <f t="shared" si="1139"/>
        <v>2.1425093662675518</v>
      </c>
      <c r="AI1480" s="2">
        <f t="shared" si="1161"/>
        <v>27.908498422559543</v>
      </c>
      <c r="AJ1480" s="1">
        <f>VLOOKUP(AI1480,Graph!$D$3:$M$50,col)</f>
        <v>6.1999999999999998E-3</v>
      </c>
      <c r="AK1480" s="1">
        <f>VLOOKUP(AI1480,Graph!$D$3:$M$50,col+1)</f>
        <v>5.0000000000000001E-3</v>
      </c>
      <c r="AL1480" s="1">
        <f t="shared" si="1140"/>
        <v>5.4000000000000003E-3</v>
      </c>
      <c r="AM1480" s="1">
        <f t="shared" si="1162"/>
        <v>0.64011666666666656</v>
      </c>
      <c r="AN1480" s="2">
        <f t="shared" si="1141"/>
        <v>1.4735999999999478</v>
      </c>
      <c r="AO1480" s="1">
        <f t="shared" si="1142"/>
        <v>5.397241205338902E-2</v>
      </c>
      <c r="AP1480" s="1">
        <f t="shared" si="1143"/>
        <v>1.0974798614292678</v>
      </c>
      <c r="AQ1480" s="1">
        <f t="shared" si="1144"/>
        <v>1.0974798614292671</v>
      </c>
      <c r="AR1480" s="1">
        <f t="shared" si="1145"/>
        <v>1.0974798614292671</v>
      </c>
      <c r="AS1480" s="1">
        <f t="shared" si="1146"/>
        <v>1.0974798614292671</v>
      </c>
      <c r="AT1480" s="1">
        <f t="shared" si="1147"/>
        <v>0.97802712884213294</v>
      </c>
      <c r="AU1480" s="1">
        <f t="shared" si="1148"/>
        <v>2.1425093662675261</v>
      </c>
      <c r="AV1480" s="2">
        <f t="shared" si="1149"/>
        <v>1479</v>
      </c>
      <c r="AW1480" s="1">
        <f t="shared" si="1150"/>
        <v>2142.5093662675263</v>
      </c>
      <c r="AX1480" s="1">
        <f t="shared" si="1151"/>
        <v>0.97802712884213294</v>
      </c>
      <c r="AY1480" s="1">
        <f t="shared" si="1152"/>
        <v>1.0974798614292671</v>
      </c>
      <c r="AZ1480" s="1">
        <f t="shared" si="1153"/>
        <v>5.4000000000000003E-3</v>
      </c>
      <c r="BA1480" s="1">
        <f t="shared" si="1154"/>
        <v>27.908498422559543</v>
      </c>
    </row>
    <row r="1481" spans="1:53">
      <c r="A1481" s="2">
        <f t="shared" si="1119"/>
        <v>1.4799999999999478</v>
      </c>
      <c r="B1481" s="1">
        <f t="shared" si="1156"/>
        <v>1.5638323333332791</v>
      </c>
      <c r="C1481" s="1">
        <f t="shared" si="1120"/>
        <v>5.6219899512520093E-2</v>
      </c>
      <c r="D1481" s="1">
        <f t="shared" si="1157"/>
        <v>1.1023652493865508</v>
      </c>
      <c r="E1481" s="1">
        <f t="shared" ref="E1481:G1500" si="1163">SQRT(D1481-($C1481*D1481-POWER(D1481,1/3)+1)/($C1481-POWER(D1481,-2/3)/3))</f>
        <v>1.1024556245648247</v>
      </c>
      <c r="F1481" s="1">
        <f t="shared" si="1163"/>
        <v>1.1024590403218417</v>
      </c>
      <c r="G1481" s="1">
        <f t="shared" si="1163"/>
        <v>1.1024591693673984</v>
      </c>
      <c r="H1481" s="1">
        <f t="shared" si="1121"/>
        <v>2.2028153487013191</v>
      </c>
      <c r="I1481" s="1">
        <f t="shared" si="1158"/>
        <v>28.167929521098593</v>
      </c>
      <c r="J1481" s="1">
        <f>VLOOKUP($I1481,Graph!$D$3:$M$50,col)</f>
        <v>6.1999999999999998E-3</v>
      </c>
      <c r="K1481" s="1">
        <f>VLOOKUP($I1481,Graph!$D$3:$M$50,col+1)</f>
        <v>5.0000000000000001E-3</v>
      </c>
      <c r="L1481" s="1">
        <f t="shared" si="1122"/>
        <v>5.4000000000000003E-3</v>
      </c>
      <c r="M1481" s="1">
        <f t="shared" si="1117"/>
        <v>0.64011666666666656</v>
      </c>
      <c r="N1481" s="1">
        <f t="shared" si="1123"/>
        <v>1.4745999999999477</v>
      </c>
      <c r="O1481" s="1">
        <f t="shared" si="1124"/>
        <v>5.3973748358189175E-2</v>
      </c>
      <c r="P1481" s="1">
        <f t="shared" si="1125"/>
        <v>1.0976566314363774</v>
      </c>
      <c r="Q1481" s="1">
        <f t="shared" si="1126"/>
        <v>1.0974890072415637</v>
      </c>
      <c r="R1481" s="1">
        <f t="shared" si="1127"/>
        <v>1.0974830163209075</v>
      </c>
      <c r="S1481" s="1">
        <f t="shared" si="1128"/>
        <v>1.0974828020288387</v>
      </c>
      <c r="T1481" s="1">
        <f t="shared" si="1129"/>
        <v>0.97803076125211963</v>
      </c>
      <c r="U1481" s="1">
        <f t="shared" si="1130"/>
        <v>2.1446963758119049</v>
      </c>
      <c r="V1481" s="2">
        <f t="shared" si="1159"/>
        <v>27.917991247062208</v>
      </c>
      <c r="W1481" s="1">
        <f>VLOOKUP(V1481,Graph!$D$3:$M$50,col)</f>
        <v>6.1999999999999998E-3</v>
      </c>
      <c r="X1481" s="1">
        <f>VLOOKUP(V1481,Graph!$D$3:$M$50,col+1)</f>
        <v>5.0000000000000001E-3</v>
      </c>
      <c r="Y1481" s="1">
        <f t="shared" si="1131"/>
        <v>5.4000000000000003E-3</v>
      </c>
      <c r="Z1481" s="1">
        <f t="shared" si="1160"/>
        <v>0.64011666666666656</v>
      </c>
      <c r="AA1481" s="2">
        <f t="shared" si="1132"/>
        <v>1.4745999999999477</v>
      </c>
      <c r="AB1481" s="1">
        <f t="shared" si="1133"/>
        <v>5.3973748358189175E-2</v>
      </c>
      <c r="AC1481" s="1">
        <f t="shared" si="1134"/>
        <v>1.0974827943635004</v>
      </c>
      <c r="AD1481" s="1">
        <f t="shared" si="1135"/>
        <v>1.097482794089307</v>
      </c>
      <c r="AE1481" s="1">
        <f t="shared" si="1136"/>
        <v>1.0974827940794989</v>
      </c>
      <c r="AF1481" s="1">
        <f t="shared" si="1137"/>
        <v>1.0974827940791481</v>
      </c>
      <c r="AG1481" s="1">
        <f t="shared" si="1138"/>
        <v>0.97803076125211963</v>
      </c>
      <c r="AH1481" s="1">
        <f t="shared" si="1139"/>
        <v>2.1446963602766522</v>
      </c>
      <c r="AI1481" s="2">
        <f t="shared" si="1161"/>
        <v>27.917991179653594</v>
      </c>
      <c r="AJ1481" s="1">
        <f>VLOOKUP(AI1481,Graph!$D$3:$M$50,col)</f>
        <v>6.1999999999999998E-3</v>
      </c>
      <c r="AK1481" s="1">
        <f>VLOOKUP(AI1481,Graph!$D$3:$M$50,col+1)</f>
        <v>5.0000000000000001E-3</v>
      </c>
      <c r="AL1481" s="1">
        <f t="shared" si="1140"/>
        <v>5.4000000000000003E-3</v>
      </c>
      <c r="AM1481" s="1">
        <f t="shared" si="1162"/>
        <v>0.64011666666666656</v>
      </c>
      <c r="AN1481" s="2">
        <f t="shared" si="1141"/>
        <v>1.4745999999999477</v>
      </c>
      <c r="AO1481" s="1">
        <f t="shared" si="1142"/>
        <v>5.3973748358189175E-2</v>
      </c>
      <c r="AP1481" s="1">
        <f t="shared" si="1143"/>
        <v>1.0974827940791356</v>
      </c>
      <c r="AQ1481" s="1">
        <f t="shared" si="1144"/>
        <v>1.0974827940791354</v>
      </c>
      <c r="AR1481" s="1">
        <f t="shared" si="1145"/>
        <v>1.0974827940791352</v>
      </c>
      <c r="AS1481" s="1">
        <f t="shared" si="1146"/>
        <v>1.0974827940791352</v>
      </c>
      <c r="AT1481" s="1">
        <f t="shared" si="1147"/>
        <v>0.97803076125211963</v>
      </c>
      <c r="AU1481" s="1">
        <f t="shared" si="1148"/>
        <v>2.1446963602766269</v>
      </c>
      <c r="AV1481" s="2">
        <f t="shared" si="1149"/>
        <v>1480</v>
      </c>
      <c r="AW1481" s="1">
        <f t="shared" si="1150"/>
        <v>2144.6963602766268</v>
      </c>
      <c r="AX1481" s="1">
        <f t="shared" si="1151"/>
        <v>0.97803076125211963</v>
      </c>
      <c r="AY1481" s="1">
        <f t="shared" si="1152"/>
        <v>1.0974827940791352</v>
      </c>
      <c r="AZ1481" s="1">
        <f t="shared" si="1153"/>
        <v>5.4000000000000003E-3</v>
      </c>
      <c r="BA1481" s="1">
        <f t="shared" si="1154"/>
        <v>27.917991179653594</v>
      </c>
    </row>
    <row r="1482" spans="1:53">
      <c r="A1482" s="2">
        <f t="shared" si="1119"/>
        <v>1.4809999999999477</v>
      </c>
      <c r="B1482" s="1">
        <f t="shared" si="1156"/>
        <v>1.5648734999999458</v>
      </c>
      <c r="C1482" s="1">
        <f t="shared" si="1120"/>
        <v>5.6221011562209454E-2</v>
      </c>
      <c r="D1482" s="1">
        <f t="shared" si="1157"/>
        <v>1.1023676381743766</v>
      </c>
      <c r="E1482" s="1">
        <f t="shared" si="1163"/>
        <v>1.1024581080480198</v>
      </c>
      <c r="F1482" s="1">
        <f t="shared" si="1163"/>
        <v>1.1024615274768659</v>
      </c>
      <c r="G1482" s="1">
        <f t="shared" si="1163"/>
        <v>1.1024616566645928</v>
      </c>
      <c r="H1482" s="1">
        <f t="shared" si="1121"/>
        <v>2.2050532837956909</v>
      </c>
      <c r="I1482" s="1">
        <f t="shared" si="1158"/>
        <v>28.177465297276349</v>
      </c>
      <c r="J1482" s="1">
        <f>VLOOKUP($I1482,Graph!$D$3:$M$50,col)</f>
        <v>6.1999999999999998E-3</v>
      </c>
      <c r="K1482" s="1">
        <f>VLOOKUP($I1482,Graph!$D$3:$M$50,col+1)</f>
        <v>5.0000000000000001E-3</v>
      </c>
      <c r="L1482" s="1">
        <f t="shared" si="1122"/>
        <v>5.4000000000000003E-3</v>
      </c>
      <c r="M1482" s="1">
        <f t="shared" si="1117"/>
        <v>0.64011666666666656</v>
      </c>
      <c r="N1482" s="1">
        <f t="shared" si="1123"/>
        <v>1.4755999999999476</v>
      </c>
      <c r="O1482" s="1">
        <f t="shared" si="1124"/>
        <v>5.3975082901315571E-2</v>
      </c>
      <c r="P1482" s="1">
        <f t="shared" si="1125"/>
        <v>1.0976595510546647</v>
      </c>
      <c r="Q1482" s="1">
        <f t="shared" si="1126"/>
        <v>1.0974919359340878</v>
      </c>
      <c r="R1482" s="1">
        <f t="shared" si="1127"/>
        <v>1.0974859451402679</v>
      </c>
      <c r="S1482" s="1">
        <f t="shared" si="1128"/>
        <v>1.0974857308456871</v>
      </c>
      <c r="T1482" s="1">
        <f t="shared" si="1129"/>
        <v>0.97803438876124626</v>
      </c>
      <c r="U1482" s="1">
        <f t="shared" si="1130"/>
        <v>2.146884113737292</v>
      </c>
      <c r="V1482" s="2">
        <f t="shared" si="1159"/>
        <v>27.927480778701874</v>
      </c>
      <c r="W1482" s="1">
        <f>VLOOKUP(V1482,Graph!$D$3:$M$50,col)</f>
        <v>6.1999999999999998E-3</v>
      </c>
      <c r="X1482" s="1">
        <f>VLOOKUP(V1482,Graph!$D$3:$M$50,col+1)</f>
        <v>5.0000000000000001E-3</v>
      </c>
      <c r="Y1482" s="1">
        <f t="shared" si="1131"/>
        <v>5.4000000000000003E-3</v>
      </c>
      <c r="Z1482" s="1">
        <f t="shared" si="1160"/>
        <v>0.64011666666666656</v>
      </c>
      <c r="AA1482" s="2">
        <f t="shared" si="1132"/>
        <v>1.4755999999999476</v>
      </c>
      <c r="AB1482" s="1">
        <f t="shared" si="1133"/>
        <v>5.3975082901315571E-2</v>
      </c>
      <c r="AC1482" s="1">
        <f t="shared" si="1134"/>
        <v>1.0974857231800068</v>
      </c>
      <c r="AD1482" s="1">
        <f t="shared" si="1135"/>
        <v>1.0974857229057924</v>
      </c>
      <c r="AE1482" s="1">
        <f t="shared" si="1136"/>
        <v>1.0974857228959831</v>
      </c>
      <c r="AF1482" s="1">
        <f t="shared" si="1137"/>
        <v>1.0974857228956321</v>
      </c>
      <c r="AG1482" s="1">
        <f t="shared" si="1138"/>
        <v>0.97803438876124626</v>
      </c>
      <c r="AH1482" s="1">
        <f t="shared" si="1139"/>
        <v>2.1468840981855211</v>
      </c>
      <c r="AI1482" s="2">
        <f t="shared" si="1161"/>
        <v>27.927480711267432</v>
      </c>
      <c r="AJ1482" s="1">
        <f>VLOOKUP(AI1482,Graph!$D$3:$M$50,col)</f>
        <v>6.1999999999999998E-3</v>
      </c>
      <c r="AK1482" s="1">
        <f>VLOOKUP(AI1482,Graph!$D$3:$M$50,col+1)</f>
        <v>5.0000000000000001E-3</v>
      </c>
      <c r="AL1482" s="1">
        <f t="shared" si="1140"/>
        <v>5.4000000000000003E-3</v>
      </c>
      <c r="AM1482" s="1">
        <f t="shared" si="1162"/>
        <v>0.64011666666666656</v>
      </c>
      <c r="AN1482" s="2">
        <f t="shared" si="1141"/>
        <v>1.4755999999999476</v>
      </c>
      <c r="AO1482" s="1">
        <f t="shared" si="1142"/>
        <v>5.3975082901315571E-2</v>
      </c>
      <c r="AP1482" s="1">
        <f t="shared" si="1143"/>
        <v>1.0974857228956201</v>
      </c>
      <c r="AQ1482" s="1">
        <f t="shared" si="1144"/>
        <v>1.0974857228956192</v>
      </c>
      <c r="AR1482" s="1">
        <f t="shared" si="1145"/>
        <v>1.0974857228956192</v>
      </c>
      <c r="AS1482" s="1">
        <f t="shared" si="1146"/>
        <v>1.0974857228956192</v>
      </c>
      <c r="AT1482" s="1">
        <f t="shared" si="1147"/>
        <v>0.97803438876124626</v>
      </c>
      <c r="AU1482" s="1">
        <f t="shared" si="1148"/>
        <v>2.1468840981854957</v>
      </c>
      <c r="AV1482" s="2">
        <f t="shared" si="1149"/>
        <v>1481</v>
      </c>
      <c r="AW1482" s="1">
        <f t="shared" si="1150"/>
        <v>2146.8840981854955</v>
      </c>
      <c r="AX1482" s="1">
        <f t="shared" si="1151"/>
        <v>0.97803438876124626</v>
      </c>
      <c r="AY1482" s="1">
        <f t="shared" si="1152"/>
        <v>1.0974857228956192</v>
      </c>
      <c r="AZ1482" s="1">
        <f t="shared" si="1153"/>
        <v>5.4000000000000003E-3</v>
      </c>
      <c r="BA1482" s="1">
        <f t="shared" si="1154"/>
        <v>27.927480711267432</v>
      </c>
    </row>
    <row r="1483" spans="1:53">
      <c r="A1483" s="2">
        <f t="shared" si="1119"/>
        <v>1.4819999999999476</v>
      </c>
      <c r="B1483" s="1">
        <f t="shared" si="1156"/>
        <v>1.5659146666666124</v>
      </c>
      <c r="C1483" s="1">
        <f t="shared" si="1120"/>
        <v>5.6222122144085701E-2</v>
      </c>
      <c r="D1483" s="1">
        <f t="shared" si="1157"/>
        <v>1.1023700238246994</v>
      </c>
      <c r="E1483" s="1">
        <f t="shared" si="1163"/>
        <v>1.1024605882762502</v>
      </c>
      <c r="F1483" s="1">
        <f t="shared" si="1163"/>
        <v>1.102464011372559</v>
      </c>
      <c r="G1483" s="1">
        <f t="shared" si="1163"/>
        <v>1.1024641407022939</v>
      </c>
      <c r="H1483" s="1">
        <f t="shared" si="1121"/>
        <v>2.2072919764396031</v>
      </c>
      <c r="I1483" s="1">
        <f t="shared" si="1158"/>
        <v>28.186997848274679</v>
      </c>
      <c r="J1483" s="1">
        <f>VLOOKUP($I1483,Graph!$D$3:$M$50,col)</f>
        <v>6.1999999999999998E-3</v>
      </c>
      <c r="K1483" s="1">
        <f>VLOOKUP($I1483,Graph!$D$3:$M$50,col+1)</f>
        <v>5.0000000000000001E-3</v>
      </c>
      <c r="L1483" s="1">
        <f t="shared" si="1122"/>
        <v>5.4000000000000003E-3</v>
      </c>
      <c r="M1483" s="1">
        <f t="shared" si="1117"/>
        <v>0.64011666666666656</v>
      </c>
      <c r="N1483" s="1">
        <f t="shared" si="1123"/>
        <v>1.4765999999999475</v>
      </c>
      <c r="O1483" s="1">
        <f t="shared" si="1124"/>
        <v>5.3976415686249245E-2</v>
      </c>
      <c r="P1483" s="1">
        <f t="shared" si="1125"/>
        <v>1.0976624668576698</v>
      </c>
      <c r="Q1483" s="1">
        <f t="shared" si="1126"/>
        <v>1.0974948608008293</v>
      </c>
      <c r="R1483" s="1">
        <f t="shared" si="1127"/>
        <v>1.0974888701337489</v>
      </c>
      <c r="S1483" s="1">
        <f t="shared" si="1128"/>
        <v>1.0974886558366623</v>
      </c>
      <c r="T1483" s="1">
        <f t="shared" si="1129"/>
        <v>0.97803801137942492</v>
      </c>
      <c r="U1483" s="1">
        <f t="shared" si="1130"/>
        <v>2.1490725953095198</v>
      </c>
      <c r="V1483" s="2">
        <f t="shared" si="1159"/>
        <v>27.936967088145877</v>
      </c>
      <c r="W1483" s="1">
        <f>VLOOKUP(V1483,Graph!$D$3:$M$50,col)</f>
        <v>6.1999999999999998E-3</v>
      </c>
      <c r="X1483" s="1">
        <f>VLOOKUP(V1483,Graph!$D$3:$M$50,col+1)</f>
        <v>5.0000000000000001E-3</v>
      </c>
      <c r="Y1483" s="1">
        <f t="shared" si="1131"/>
        <v>5.4000000000000003E-3</v>
      </c>
      <c r="Z1483" s="1">
        <f t="shared" si="1160"/>
        <v>0.64011666666666656</v>
      </c>
      <c r="AA1483" s="2">
        <f t="shared" si="1132"/>
        <v>1.4765999999999475</v>
      </c>
      <c r="AB1483" s="1">
        <f t="shared" si="1133"/>
        <v>5.3976415686249245E-2</v>
      </c>
      <c r="AC1483" s="1">
        <f t="shared" si="1134"/>
        <v>1.0974886481706403</v>
      </c>
      <c r="AD1483" s="1">
        <f t="shared" si="1135"/>
        <v>1.0974886478964045</v>
      </c>
      <c r="AE1483" s="1">
        <f t="shared" si="1136"/>
        <v>1.0974886478865942</v>
      </c>
      <c r="AF1483" s="1">
        <f t="shared" si="1137"/>
        <v>1.0974886478862433</v>
      </c>
      <c r="AG1483" s="1">
        <f t="shared" si="1138"/>
        <v>0.97803801137942492</v>
      </c>
      <c r="AH1483" s="1">
        <f t="shared" si="1139"/>
        <v>2.1490725797412242</v>
      </c>
      <c r="AI1483" s="2">
        <f t="shared" si="1161"/>
        <v>27.936967020685618</v>
      </c>
      <c r="AJ1483" s="1">
        <f>VLOOKUP(AI1483,Graph!$D$3:$M$50,col)</f>
        <v>6.1999999999999998E-3</v>
      </c>
      <c r="AK1483" s="1">
        <f>VLOOKUP(AI1483,Graph!$D$3:$M$50,col+1)</f>
        <v>5.0000000000000001E-3</v>
      </c>
      <c r="AL1483" s="1">
        <f t="shared" si="1140"/>
        <v>5.4000000000000003E-3</v>
      </c>
      <c r="AM1483" s="1">
        <f t="shared" si="1162"/>
        <v>0.64011666666666656</v>
      </c>
      <c r="AN1483" s="2">
        <f t="shared" si="1141"/>
        <v>1.4765999999999475</v>
      </c>
      <c r="AO1483" s="1">
        <f t="shared" si="1142"/>
        <v>5.3976415686249245E-2</v>
      </c>
      <c r="AP1483" s="1">
        <f t="shared" si="1143"/>
        <v>1.0974886478862309</v>
      </c>
      <c r="AQ1483" s="1">
        <f t="shared" si="1144"/>
        <v>1.0974886478862302</v>
      </c>
      <c r="AR1483" s="1">
        <f t="shared" si="1145"/>
        <v>1.09748864788623</v>
      </c>
      <c r="AS1483" s="1">
        <f t="shared" si="1146"/>
        <v>1.0974886478862305</v>
      </c>
      <c r="AT1483" s="1">
        <f t="shared" si="1147"/>
        <v>0.97803801137942492</v>
      </c>
      <c r="AU1483" s="1">
        <f t="shared" si="1148"/>
        <v>2.1490725797411989</v>
      </c>
      <c r="AV1483" s="2">
        <f t="shared" si="1149"/>
        <v>1482</v>
      </c>
      <c r="AW1483" s="1">
        <f t="shared" si="1150"/>
        <v>2149.0725797411988</v>
      </c>
      <c r="AX1483" s="1">
        <f t="shared" si="1151"/>
        <v>0.97803801137942492</v>
      </c>
      <c r="AY1483" s="1">
        <f t="shared" si="1152"/>
        <v>1.0974886478862305</v>
      </c>
      <c r="AZ1483" s="1">
        <f t="shared" si="1153"/>
        <v>5.4000000000000003E-3</v>
      </c>
      <c r="BA1483" s="1">
        <f t="shared" si="1154"/>
        <v>27.936967020685618</v>
      </c>
    </row>
    <row r="1484" spans="1:53">
      <c r="A1484" s="2">
        <f t="shared" si="1119"/>
        <v>1.4829999999999475</v>
      </c>
      <c r="B1484" s="1">
        <f t="shared" si="1156"/>
        <v>1.5669558333332789</v>
      </c>
      <c r="C1484" s="1">
        <f t="shared" si="1120"/>
        <v>5.6223231261052775E-2</v>
      </c>
      <c r="D1484" s="1">
        <f t="shared" si="1157"/>
        <v>1.1023724063436964</v>
      </c>
      <c r="E1484" s="1">
        <f t="shared" si="1163"/>
        <v>1.1024630652559111</v>
      </c>
      <c r="F1484" s="1">
        <f t="shared" si="1163"/>
        <v>1.1024664920153231</v>
      </c>
      <c r="G1484" s="1">
        <f t="shared" si="1163"/>
        <v>1.1024666214869041</v>
      </c>
      <c r="H1484" s="1">
        <f t="shared" si="1121"/>
        <v>2.2095314263767412</v>
      </c>
      <c r="I1484" s="1">
        <f t="shared" si="1158"/>
        <v>28.19652717736307</v>
      </c>
      <c r="J1484" s="1">
        <f>VLOOKUP($I1484,Graph!$D$3:$M$50,col)</f>
        <v>6.1999999999999998E-3</v>
      </c>
      <c r="K1484" s="1">
        <f>VLOOKUP($I1484,Graph!$D$3:$M$50,col+1)</f>
        <v>5.0000000000000001E-3</v>
      </c>
      <c r="L1484" s="1">
        <f t="shared" si="1122"/>
        <v>5.4000000000000003E-3</v>
      </c>
      <c r="M1484" s="1">
        <f t="shared" si="1117"/>
        <v>0.64011666666666656</v>
      </c>
      <c r="N1484" s="1">
        <f t="shared" si="1123"/>
        <v>1.4775999999999474</v>
      </c>
      <c r="O1484" s="1">
        <f t="shared" si="1124"/>
        <v>5.3977746716462147E-2</v>
      </c>
      <c r="P1484" s="1">
        <f t="shared" si="1125"/>
        <v>1.0976653788528654</v>
      </c>
      <c r="Q1484" s="1">
        <f t="shared" si="1126"/>
        <v>1.097497781849279</v>
      </c>
      <c r="R1484" s="1">
        <f t="shared" si="1127"/>
        <v>1.0974917913088409</v>
      </c>
      <c r="S1484" s="1">
        <f t="shared" si="1128"/>
        <v>1.0974915770092544</v>
      </c>
      <c r="T1484" s="1">
        <f t="shared" si="1129"/>
        <v>0.97804162911654025</v>
      </c>
      <c r="U1484" s="1">
        <f t="shared" si="1130"/>
        <v>2.1512618202759071</v>
      </c>
      <c r="V1484" s="2">
        <f t="shared" si="1159"/>
        <v>27.946450178673185</v>
      </c>
      <c r="W1484" s="1">
        <f>VLOOKUP(V1484,Graph!$D$3:$M$50,col)</f>
        <v>6.1999999999999998E-3</v>
      </c>
      <c r="X1484" s="1">
        <f>VLOOKUP(V1484,Graph!$D$3:$M$50,col+1)</f>
        <v>5.0000000000000001E-3</v>
      </c>
      <c r="Y1484" s="1">
        <f t="shared" si="1131"/>
        <v>5.4000000000000003E-3</v>
      </c>
      <c r="Z1484" s="1">
        <f t="shared" si="1160"/>
        <v>0.64011666666666656</v>
      </c>
      <c r="AA1484" s="2">
        <f t="shared" si="1132"/>
        <v>1.4775999999999474</v>
      </c>
      <c r="AB1484" s="1">
        <f t="shared" si="1133"/>
        <v>5.3977746716462147E-2</v>
      </c>
      <c r="AC1484" s="1">
        <f t="shared" si="1134"/>
        <v>1.0974915693428915</v>
      </c>
      <c r="AD1484" s="1">
        <f t="shared" si="1135"/>
        <v>1.0974915690686347</v>
      </c>
      <c r="AE1484" s="1">
        <f t="shared" si="1136"/>
        <v>1.0974915690588232</v>
      </c>
      <c r="AF1484" s="1">
        <f t="shared" si="1137"/>
        <v>1.0974915690584721</v>
      </c>
      <c r="AG1484" s="1">
        <f t="shared" si="1138"/>
        <v>0.97804162911654025</v>
      </c>
      <c r="AH1484" s="1">
        <f t="shared" si="1139"/>
        <v>2.1512618046910821</v>
      </c>
      <c r="AI1484" s="2">
        <f t="shared" si="1161"/>
        <v>27.946450111187122</v>
      </c>
      <c r="AJ1484" s="1">
        <f>VLOOKUP(AI1484,Graph!$D$3:$M$50,col)</f>
        <v>6.1999999999999998E-3</v>
      </c>
      <c r="AK1484" s="1">
        <f>VLOOKUP(AI1484,Graph!$D$3:$M$50,col+1)</f>
        <v>5.0000000000000001E-3</v>
      </c>
      <c r="AL1484" s="1">
        <f t="shared" si="1140"/>
        <v>5.4000000000000003E-3</v>
      </c>
      <c r="AM1484" s="1">
        <f t="shared" si="1162"/>
        <v>0.64011666666666656</v>
      </c>
      <c r="AN1484" s="2">
        <f t="shared" si="1141"/>
        <v>1.4775999999999474</v>
      </c>
      <c r="AO1484" s="1">
        <f t="shared" si="1142"/>
        <v>5.3977746716462147E-2</v>
      </c>
      <c r="AP1484" s="1">
        <f t="shared" si="1143"/>
        <v>1.0974915690584597</v>
      </c>
      <c r="AQ1484" s="1">
        <f t="shared" si="1144"/>
        <v>1.097491569058459</v>
      </c>
      <c r="AR1484" s="1">
        <f t="shared" si="1145"/>
        <v>1.0974915690584592</v>
      </c>
      <c r="AS1484" s="1">
        <f t="shared" si="1146"/>
        <v>1.0974915690584592</v>
      </c>
      <c r="AT1484" s="1">
        <f t="shared" si="1147"/>
        <v>0.97804162911654025</v>
      </c>
      <c r="AU1484" s="1">
        <f t="shared" si="1148"/>
        <v>2.1512618046910568</v>
      </c>
      <c r="AV1484" s="2">
        <f t="shared" si="1149"/>
        <v>1483</v>
      </c>
      <c r="AW1484" s="1">
        <f t="shared" si="1150"/>
        <v>2151.2618046910566</v>
      </c>
      <c r="AX1484" s="1">
        <f t="shared" si="1151"/>
        <v>0.97804162911654025</v>
      </c>
      <c r="AY1484" s="1">
        <f t="shared" si="1152"/>
        <v>1.0974915690584592</v>
      </c>
      <c r="AZ1484" s="1">
        <f t="shared" si="1153"/>
        <v>5.4000000000000003E-3</v>
      </c>
      <c r="BA1484" s="1">
        <f t="shared" si="1154"/>
        <v>27.946450111187122</v>
      </c>
    </row>
    <row r="1485" spans="1:53">
      <c r="A1485" s="2">
        <f t="shared" si="1119"/>
        <v>1.4839999999999474</v>
      </c>
      <c r="B1485" s="1">
        <f t="shared" si="1156"/>
        <v>1.5679969999999455</v>
      </c>
      <c r="C1485" s="1">
        <f t="shared" si="1120"/>
        <v>5.6224338916007088E-2</v>
      </c>
      <c r="D1485" s="1">
        <f t="shared" si="1157"/>
        <v>1.1023747857375281</v>
      </c>
      <c r="E1485" s="1">
        <f t="shared" si="1163"/>
        <v>1.10246553899338</v>
      </c>
      <c r="F1485" s="1">
        <f t="shared" si="1163"/>
        <v>1.1024689694115442</v>
      </c>
      <c r="G1485" s="1">
        <f t="shared" si="1163"/>
        <v>1.1024690990248103</v>
      </c>
      <c r="H1485" s="1">
        <f t="shared" si="1121"/>
        <v>2.211771633351054</v>
      </c>
      <c r="I1485" s="1">
        <f t="shared" si="1158"/>
        <v>28.206053287805471</v>
      </c>
      <c r="J1485" s="1">
        <f>VLOOKUP($I1485,Graph!$D$3:$M$50,col)</f>
        <v>6.1999999999999998E-3</v>
      </c>
      <c r="K1485" s="1">
        <f>VLOOKUP($I1485,Graph!$D$3:$M$50,col+1)</f>
        <v>5.0000000000000001E-3</v>
      </c>
      <c r="L1485" s="1">
        <f t="shared" si="1122"/>
        <v>5.4000000000000003E-3</v>
      </c>
      <c r="M1485" s="1">
        <f t="shared" si="1117"/>
        <v>0.64011666666666656</v>
      </c>
      <c r="N1485" s="1">
        <f t="shared" si="1123"/>
        <v>1.4785999999999473</v>
      </c>
      <c r="O1485" s="1">
        <f t="shared" si="1124"/>
        <v>5.3979075995417028E-2</v>
      </c>
      <c r="P1485" s="1">
        <f t="shared" si="1125"/>
        <v>1.0976682870477061</v>
      </c>
      <c r="Q1485" s="1">
        <f t="shared" si="1126"/>
        <v>1.0975006990869092</v>
      </c>
      <c r="R1485" s="1">
        <f t="shared" si="1127"/>
        <v>1.097494708673016</v>
      </c>
      <c r="S1485" s="1">
        <f t="shared" si="1128"/>
        <v>1.0974944943709355</v>
      </c>
      <c r="T1485" s="1">
        <f t="shared" si="1129"/>
        <v>0.97804524198245057</v>
      </c>
      <c r="U1485" s="1">
        <f t="shared" si="1130"/>
        <v>2.1534517883840345</v>
      </c>
      <c r="V1485" s="2">
        <f t="shared" si="1159"/>
        <v>27.955930053557228</v>
      </c>
      <c r="W1485" s="1">
        <f>VLOOKUP(V1485,Graph!$D$3:$M$50,col)</f>
        <v>6.1999999999999998E-3</v>
      </c>
      <c r="X1485" s="1">
        <f>VLOOKUP(V1485,Graph!$D$3:$M$50,col+1)</f>
        <v>5.0000000000000001E-3</v>
      </c>
      <c r="Y1485" s="1">
        <f t="shared" si="1131"/>
        <v>5.4000000000000003E-3</v>
      </c>
      <c r="Z1485" s="1">
        <f t="shared" si="1160"/>
        <v>0.64011666666666656</v>
      </c>
      <c r="AA1485" s="2">
        <f t="shared" si="1132"/>
        <v>1.4785999999999473</v>
      </c>
      <c r="AB1485" s="1">
        <f t="shared" si="1133"/>
        <v>5.3979075995417028E-2</v>
      </c>
      <c r="AC1485" s="1">
        <f t="shared" si="1134"/>
        <v>1.0974944867042324</v>
      </c>
      <c r="AD1485" s="1">
        <f t="shared" si="1135"/>
        <v>1.0974944864299543</v>
      </c>
      <c r="AE1485" s="1">
        <f t="shared" si="1136"/>
        <v>1.0974944864201417</v>
      </c>
      <c r="AF1485" s="1">
        <f t="shared" si="1137"/>
        <v>1.0974944864197909</v>
      </c>
      <c r="AG1485" s="1">
        <f t="shared" si="1138"/>
        <v>0.97804524198245057</v>
      </c>
      <c r="AH1485" s="1">
        <f t="shared" si="1139"/>
        <v>2.1534517727826747</v>
      </c>
      <c r="AI1485" s="2">
        <f t="shared" si="1161"/>
        <v>27.955929986045376</v>
      </c>
      <c r="AJ1485" s="1">
        <f>VLOOKUP(AI1485,Graph!$D$3:$M$50,col)</f>
        <v>6.1999999999999998E-3</v>
      </c>
      <c r="AK1485" s="1">
        <f>VLOOKUP(AI1485,Graph!$D$3:$M$50,col+1)</f>
        <v>5.0000000000000001E-3</v>
      </c>
      <c r="AL1485" s="1">
        <f t="shared" si="1140"/>
        <v>5.4000000000000003E-3</v>
      </c>
      <c r="AM1485" s="1">
        <f t="shared" si="1162"/>
        <v>0.64011666666666656</v>
      </c>
      <c r="AN1485" s="2">
        <f t="shared" si="1141"/>
        <v>1.4785999999999473</v>
      </c>
      <c r="AO1485" s="1">
        <f t="shared" si="1142"/>
        <v>5.3979075995417028E-2</v>
      </c>
      <c r="AP1485" s="1">
        <f t="shared" si="1143"/>
        <v>1.0974944864197782</v>
      </c>
      <c r="AQ1485" s="1">
        <f t="shared" si="1144"/>
        <v>1.097494486419778</v>
      </c>
      <c r="AR1485" s="1">
        <f t="shared" si="1145"/>
        <v>1.097494486419778</v>
      </c>
      <c r="AS1485" s="1">
        <f t="shared" si="1146"/>
        <v>1.097494486419778</v>
      </c>
      <c r="AT1485" s="1">
        <f t="shared" si="1147"/>
        <v>0.97804524198245057</v>
      </c>
      <c r="AU1485" s="1">
        <f t="shared" si="1148"/>
        <v>2.1534517727826494</v>
      </c>
      <c r="AV1485" s="2">
        <f t="shared" si="1149"/>
        <v>1484</v>
      </c>
      <c r="AW1485" s="1">
        <f t="shared" si="1150"/>
        <v>2153.4517727826496</v>
      </c>
      <c r="AX1485" s="1">
        <f t="shared" si="1151"/>
        <v>0.97804524198245057</v>
      </c>
      <c r="AY1485" s="1">
        <f t="shared" si="1152"/>
        <v>1.097494486419778</v>
      </c>
      <c r="AZ1485" s="1">
        <f t="shared" si="1153"/>
        <v>5.4000000000000003E-3</v>
      </c>
      <c r="BA1485" s="1">
        <f t="shared" si="1154"/>
        <v>27.955929986045376</v>
      </c>
    </row>
    <row r="1486" spans="1:53">
      <c r="A1486" s="2">
        <f t="shared" si="1119"/>
        <v>1.4849999999999473</v>
      </c>
      <c r="B1486" s="1">
        <f t="shared" si="1156"/>
        <v>1.569038166666612</v>
      </c>
      <c r="C1486" s="1">
        <f t="shared" si="1120"/>
        <v>5.622544511183733E-2</v>
      </c>
      <c r="D1486" s="1">
        <f t="shared" si="1157"/>
        <v>1.1023771620123397</v>
      </c>
      <c r="E1486" s="1">
        <f t="shared" si="1163"/>
        <v>1.1024680094950179</v>
      </c>
      <c r="F1486" s="1">
        <f t="shared" si="1163"/>
        <v>1.1024714435675909</v>
      </c>
      <c r="G1486" s="1">
        <f t="shared" si="1163"/>
        <v>1.1024715733223807</v>
      </c>
      <c r="H1486" s="1">
        <f t="shared" si="1121"/>
        <v>2.214012597106747</v>
      </c>
      <c r="I1486" s="1">
        <f t="shared" si="1158"/>
        <v>28.2155761828603</v>
      </c>
      <c r="J1486" s="1">
        <f>VLOOKUP($I1486,Graph!$D$3:$M$50,col)</f>
        <v>6.1999999999999998E-3</v>
      </c>
      <c r="K1486" s="1">
        <f>VLOOKUP($I1486,Graph!$D$3:$M$50,col+1)</f>
        <v>5.0000000000000001E-3</v>
      </c>
      <c r="L1486" s="1">
        <f t="shared" si="1122"/>
        <v>5.4000000000000003E-3</v>
      </c>
      <c r="M1486" s="1">
        <f t="shared" si="1117"/>
        <v>0.64011666666666656</v>
      </c>
      <c r="N1486" s="1">
        <f t="shared" si="1123"/>
        <v>1.4795999999999472</v>
      </c>
      <c r="O1486" s="1">
        <f t="shared" si="1124"/>
        <v>5.3980403526567515E-2</v>
      </c>
      <c r="P1486" s="1">
        <f t="shared" si="1125"/>
        <v>1.0976711914496249</v>
      </c>
      <c r="Q1486" s="1">
        <f t="shared" si="1126"/>
        <v>1.0975036125211712</v>
      </c>
      <c r="R1486" s="1">
        <f t="shared" si="1127"/>
        <v>1.0974976222337263</v>
      </c>
      <c r="S1486" s="1">
        <f t="shared" si="1128"/>
        <v>1.097497407929158</v>
      </c>
      <c r="T1486" s="1">
        <f t="shared" si="1129"/>
        <v>0.97804884998698816</v>
      </c>
      <c r="U1486" s="1">
        <f t="shared" si="1130"/>
        <v>2.1556424993817402</v>
      </c>
      <c r="V1486" s="2">
        <f t="shared" si="1159"/>
        <v>27.965406716065885</v>
      </c>
      <c r="W1486" s="1">
        <f>VLOOKUP(V1486,Graph!$D$3:$M$50,col)</f>
        <v>6.1999999999999998E-3</v>
      </c>
      <c r="X1486" s="1">
        <f>VLOOKUP(V1486,Graph!$D$3:$M$50,col+1)</f>
        <v>5.0000000000000001E-3</v>
      </c>
      <c r="Y1486" s="1">
        <f t="shared" si="1131"/>
        <v>5.4000000000000003E-3</v>
      </c>
      <c r="Z1486" s="1">
        <f t="shared" si="1160"/>
        <v>0.64011666666666656</v>
      </c>
      <c r="AA1486" s="2">
        <f t="shared" si="1132"/>
        <v>1.4795999999999472</v>
      </c>
      <c r="AB1486" s="1">
        <f t="shared" si="1133"/>
        <v>5.3980403526567515E-2</v>
      </c>
      <c r="AC1486" s="1">
        <f t="shared" si="1134"/>
        <v>1.0974974002621152</v>
      </c>
      <c r="AD1486" s="1">
        <f t="shared" si="1135"/>
        <v>1.0974973999878155</v>
      </c>
      <c r="AE1486" s="1">
        <f t="shared" si="1136"/>
        <v>1.097497399978002</v>
      </c>
      <c r="AF1486" s="1">
        <f t="shared" si="1137"/>
        <v>1.0974973999776507</v>
      </c>
      <c r="AG1486" s="1">
        <f t="shared" si="1138"/>
        <v>0.97804884998698816</v>
      </c>
      <c r="AH1486" s="1">
        <f t="shared" si="1139"/>
        <v>2.1556424837638382</v>
      </c>
      <c r="AI1486" s="2">
        <f t="shared" si="1161"/>
        <v>27.965406648528251</v>
      </c>
      <c r="AJ1486" s="1">
        <f>VLOOKUP(AI1486,Graph!$D$3:$M$50,col)</f>
        <v>6.1999999999999998E-3</v>
      </c>
      <c r="AK1486" s="1">
        <f>VLOOKUP(AI1486,Graph!$D$3:$M$50,col+1)</f>
        <v>5.0000000000000001E-3</v>
      </c>
      <c r="AL1486" s="1">
        <f t="shared" si="1140"/>
        <v>5.4000000000000003E-3</v>
      </c>
      <c r="AM1486" s="1">
        <f t="shared" si="1162"/>
        <v>0.64011666666666656</v>
      </c>
      <c r="AN1486" s="2">
        <f t="shared" si="1141"/>
        <v>1.4795999999999472</v>
      </c>
      <c r="AO1486" s="1">
        <f t="shared" si="1142"/>
        <v>5.3980403526567515E-2</v>
      </c>
      <c r="AP1486" s="1">
        <f t="shared" si="1143"/>
        <v>1.0974973999776383</v>
      </c>
      <c r="AQ1486" s="1">
        <f t="shared" si="1144"/>
        <v>1.0974973999776381</v>
      </c>
      <c r="AR1486" s="1">
        <f t="shared" si="1145"/>
        <v>1.0974973999776378</v>
      </c>
      <c r="AS1486" s="1">
        <f t="shared" si="1146"/>
        <v>1.0974973999776378</v>
      </c>
      <c r="AT1486" s="1">
        <f t="shared" si="1147"/>
        <v>0.97804884998698816</v>
      </c>
      <c r="AU1486" s="1">
        <f t="shared" si="1148"/>
        <v>2.1556424837638133</v>
      </c>
      <c r="AV1486" s="2">
        <f t="shared" si="1149"/>
        <v>1485</v>
      </c>
      <c r="AW1486" s="1">
        <f t="shared" si="1150"/>
        <v>2155.6424837638133</v>
      </c>
      <c r="AX1486" s="1">
        <f t="shared" si="1151"/>
        <v>0.97804884998698816</v>
      </c>
      <c r="AY1486" s="1">
        <f t="shared" si="1152"/>
        <v>1.0974973999776378</v>
      </c>
      <c r="AZ1486" s="1">
        <f t="shared" si="1153"/>
        <v>5.4000000000000003E-3</v>
      </c>
      <c r="BA1486" s="1">
        <f t="shared" si="1154"/>
        <v>27.965406648528251</v>
      </c>
    </row>
    <row r="1487" spans="1:53">
      <c r="A1487" s="2">
        <f t="shared" si="1119"/>
        <v>1.4859999999999471</v>
      </c>
      <c r="B1487" s="1">
        <f t="shared" si="1156"/>
        <v>1.5700793333332785</v>
      </c>
      <c r="C1487" s="1">
        <f t="shared" si="1120"/>
        <v>5.6226549851424619E-2</v>
      </c>
      <c r="D1487" s="1">
        <f t="shared" si="1157"/>
        <v>1.1023795351742594</v>
      </c>
      <c r="E1487" s="1">
        <f t="shared" si="1163"/>
        <v>1.10247047676717</v>
      </c>
      <c r="F1487" s="1">
        <f t="shared" si="1163"/>
        <v>1.1024739144898159</v>
      </c>
      <c r="G1487" s="1">
        <f t="shared" si="1163"/>
        <v>1.102474044385968</v>
      </c>
      <c r="H1487" s="1">
        <f t="shared" si="1121"/>
        <v>2.2162543173882856</v>
      </c>
      <c r="I1487" s="1">
        <f t="shared" si="1158"/>
        <v>28.225095865780506</v>
      </c>
      <c r="J1487" s="1">
        <f>VLOOKUP($I1487,Graph!$D$3:$M$50,col)</f>
        <v>6.1999999999999998E-3</v>
      </c>
      <c r="K1487" s="1">
        <f>VLOOKUP($I1487,Graph!$D$3:$M$50,col+1)</f>
        <v>5.0000000000000001E-3</v>
      </c>
      <c r="L1487" s="1">
        <f t="shared" si="1122"/>
        <v>5.4000000000000003E-3</v>
      </c>
      <c r="M1487" s="1">
        <f t="shared" si="1117"/>
        <v>0.64011666666666656</v>
      </c>
      <c r="N1487" s="1">
        <f t="shared" si="1123"/>
        <v>1.4805999999999471</v>
      </c>
      <c r="O1487" s="1">
        <f t="shared" si="1124"/>
        <v>5.3981729313358241E-2</v>
      </c>
      <c r="P1487" s="1">
        <f t="shared" si="1125"/>
        <v>1.0976740920660371</v>
      </c>
      <c r="Q1487" s="1">
        <f t="shared" si="1126"/>
        <v>1.0975065221594977</v>
      </c>
      <c r="R1487" s="1">
        <f t="shared" si="1127"/>
        <v>1.0975005319984041</v>
      </c>
      <c r="S1487" s="1">
        <f t="shared" si="1128"/>
        <v>1.0975003176913538</v>
      </c>
      <c r="T1487" s="1">
        <f t="shared" si="1129"/>
        <v>0.97805245313995781</v>
      </c>
      <c r="U1487" s="1">
        <f t="shared" si="1130"/>
        <v>2.1578339530171147</v>
      </c>
      <c r="V1487" s="2">
        <f t="shared" si="1159"/>
        <v>27.9748801694615</v>
      </c>
      <c r="W1487" s="1">
        <f>VLOOKUP(V1487,Graph!$D$3:$M$50,col)</f>
        <v>6.1999999999999998E-3</v>
      </c>
      <c r="X1487" s="1">
        <f>VLOOKUP(V1487,Graph!$D$3:$M$50,col+1)</f>
        <v>5.0000000000000001E-3</v>
      </c>
      <c r="Y1487" s="1">
        <f t="shared" si="1131"/>
        <v>5.4000000000000003E-3</v>
      </c>
      <c r="Z1487" s="1">
        <f t="shared" si="1160"/>
        <v>0.64011666666666656</v>
      </c>
      <c r="AA1487" s="2">
        <f t="shared" si="1132"/>
        <v>1.4805999999999471</v>
      </c>
      <c r="AB1487" s="1">
        <f t="shared" si="1133"/>
        <v>5.3981729313358241E-2</v>
      </c>
      <c r="AC1487" s="1">
        <f t="shared" si="1134"/>
        <v>1.0975003100239717</v>
      </c>
      <c r="AD1487" s="1">
        <f t="shared" si="1135"/>
        <v>1.0975003097496512</v>
      </c>
      <c r="AE1487" s="1">
        <f t="shared" si="1136"/>
        <v>1.0975003097398366</v>
      </c>
      <c r="AF1487" s="1">
        <f t="shared" si="1137"/>
        <v>1.0975003097394853</v>
      </c>
      <c r="AG1487" s="1">
        <f t="shared" si="1138"/>
        <v>0.97805245313995781</v>
      </c>
      <c r="AH1487" s="1">
        <f t="shared" si="1139"/>
        <v>2.1578339373826667</v>
      </c>
      <c r="AI1487" s="2">
        <f t="shared" si="1161"/>
        <v>27.974880101898094</v>
      </c>
      <c r="AJ1487" s="1">
        <f>VLOOKUP(AI1487,Graph!$D$3:$M$50,col)</f>
        <v>6.1999999999999998E-3</v>
      </c>
      <c r="AK1487" s="1">
        <f>VLOOKUP(AI1487,Graph!$D$3:$M$50,col+1)</f>
        <v>5.0000000000000001E-3</v>
      </c>
      <c r="AL1487" s="1">
        <f t="shared" si="1140"/>
        <v>5.4000000000000003E-3</v>
      </c>
      <c r="AM1487" s="1">
        <f t="shared" si="1162"/>
        <v>0.64011666666666656</v>
      </c>
      <c r="AN1487" s="2">
        <f t="shared" si="1141"/>
        <v>1.4805999999999471</v>
      </c>
      <c r="AO1487" s="1">
        <f t="shared" si="1142"/>
        <v>5.3981729313358241E-2</v>
      </c>
      <c r="AP1487" s="1">
        <f t="shared" si="1143"/>
        <v>1.0975003097394729</v>
      </c>
      <c r="AQ1487" s="1">
        <f t="shared" si="1144"/>
        <v>1.0975003097394722</v>
      </c>
      <c r="AR1487" s="1">
        <f t="shared" si="1145"/>
        <v>1.0975003097394722</v>
      </c>
      <c r="AS1487" s="1">
        <f t="shared" si="1146"/>
        <v>1.0975003097394722</v>
      </c>
      <c r="AT1487" s="1">
        <f t="shared" si="1147"/>
        <v>0.97805245313995781</v>
      </c>
      <c r="AU1487" s="1">
        <f t="shared" si="1148"/>
        <v>2.157833937382641</v>
      </c>
      <c r="AV1487" s="2">
        <f t="shared" si="1149"/>
        <v>1486</v>
      </c>
      <c r="AW1487" s="1">
        <f t="shared" si="1150"/>
        <v>2157.8339373826411</v>
      </c>
      <c r="AX1487" s="1">
        <f t="shared" si="1151"/>
        <v>0.97805245313995781</v>
      </c>
      <c r="AY1487" s="1">
        <f t="shared" si="1152"/>
        <v>1.0975003097394722</v>
      </c>
      <c r="AZ1487" s="1">
        <f t="shared" si="1153"/>
        <v>5.4000000000000003E-3</v>
      </c>
      <c r="BA1487" s="1">
        <f t="shared" si="1154"/>
        <v>27.974880101898094</v>
      </c>
    </row>
    <row r="1488" spans="1:53">
      <c r="A1488" s="2">
        <f t="shared" si="1119"/>
        <v>1.486999999999947</v>
      </c>
      <c r="B1488" s="1">
        <f t="shared" si="1156"/>
        <v>1.5711204999999451</v>
      </c>
      <c r="C1488" s="1">
        <f t="shared" si="1120"/>
        <v>5.6227653137642511E-2</v>
      </c>
      <c r="D1488" s="1">
        <f t="shared" si="1157"/>
        <v>1.1023819052293993</v>
      </c>
      <c r="E1488" s="1">
        <f t="shared" si="1163"/>
        <v>1.1024729408161642</v>
      </c>
      <c r="F1488" s="1">
        <f t="shared" si="1163"/>
        <v>1.1024763821845547</v>
      </c>
      <c r="G1488" s="1">
        <f t="shared" si="1163"/>
        <v>1.1024765122219089</v>
      </c>
      <c r="H1488" s="1">
        <f t="shared" si="1121"/>
        <v>2.2184967939403952</v>
      </c>
      <c r="I1488" s="1">
        <f t="shared" si="1158"/>
        <v>28.234612339813559</v>
      </c>
      <c r="J1488" s="1">
        <f>VLOOKUP($I1488,Graph!$D$3:$M$50,col)</f>
        <v>6.1999999999999998E-3</v>
      </c>
      <c r="K1488" s="1">
        <f>VLOOKUP($I1488,Graph!$D$3:$M$50,col+1)</f>
        <v>5.0000000000000001E-3</v>
      </c>
      <c r="L1488" s="1">
        <f t="shared" si="1122"/>
        <v>5.4000000000000003E-3</v>
      </c>
      <c r="M1488" s="1">
        <f t="shared" si="1117"/>
        <v>0.64011666666666656</v>
      </c>
      <c r="N1488" s="1">
        <f t="shared" si="1123"/>
        <v>1.481599999999947</v>
      </c>
      <c r="O1488" s="1">
        <f t="shared" si="1124"/>
        <v>5.3983053359224757E-2</v>
      </c>
      <c r="P1488" s="1">
        <f t="shared" si="1125"/>
        <v>1.0976769889043383</v>
      </c>
      <c r="Q1488" s="1">
        <f t="shared" si="1126"/>
        <v>1.0975094280093023</v>
      </c>
      <c r="R1488" s="1">
        <f t="shared" si="1127"/>
        <v>1.0975034379744637</v>
      </c>
      <c r="S1488" s="1">
        <f t="shared" si="1128"/>
        <v>1.0975032236649369</v>
      </c>
      <c r="T1488" s="1">
        <f t="shared" si="1129"/>
        <v>0.97805605145113883</v>
      </c>
      <c r="U1488" s="1">
        <f t="shared" si="1130"/>
        <v>2.1600261490385084</v>
      </c>
      <c r="V1488" s="2">
        <f t="shared" si="1159"/>
        <v>27.984350417000911</v>
      </c>
      <c r="W1488" s="1">
        <f>VLOOKUP(V1488,Graph!$D$3:$M$50,col)</f>
        <v>6.1999999999999998E-3</v>
      </c>
      <c r="X1488" s="1">
        <f>VLOOKUP(V1488,Graph!$D$3:$M$50,col+1)</f>
        <v>5.0000000000000001E-3</v>
      </c>
      <c r="Y1488" s="1">
        <f t="shared" si="1131"/>
        <v>5.4000000000000003E-3</v>
      </c>
      <c r="Z1488" s="1">
        <f t="shared" si="1160"/>
        <v>0.64011666666666656</v>
      </c>
      <c r="AA1488" s="2">
        <f t="shared" si="1132"/>
        <v>1.481599999999947</v>
      </c>
      <c r="AB1488" s="1">
        <f t="shared" si="1133"/>
        <v>5.3983053359224757E-2</v>
      </c>
      <c r="AC1488" s="1">
        <f t="shared" si="1134"/>
        <v>1.0975032159972158</v>
      </c>
      <c r="AD1488" s="1">
        <f t="shared" si="1135"/>
        <v>1.0975032157228743</v>
      </c>
      <c r="AE1488" s="1">
        <f t="shared" si="1136"/>
        <v>1.0975032157130584</v>
      </c>
      <c r="AF1488" s="1">
        <f t="shared" si="1137"/>
        <v>1.0975032157127074</v>
      </c>
      <c r="AG1488" s="1">
        <f t="shared" si="1138"/>
        <v>0.97805605145113883</v>
      </c>
      <c r="AH1488" s="1">
        <f t="shared" si="1139"/>
        <v>2.1600261333875079</v>
      </c>
      <c r="AI1488" s="2">
        <f t="shared" si="1161"/>
        <v>27.984350349411745</v>
      </c>
      <c r="AJ1488" s="1">
        <f>VLOOKUP(AI1488,Graph!$D$3:$M$50,col)</f>
        <v>6.1999999999999998E-3</v>
      </c>
      <c r="AK1488" s="1">
        <f>VLOOKUP(AI1488,Graph!$D$3:$M$50,col+1)</f>
        <v>5.0000000000000001E-3</v>
      </c>
      <c r="AL1488" s="1">
        <f t="shared" si="1140"/>
        <v>5.4000000000000003E-3</v>
      </c>
      <c r="AM1488" s="1">
        <f t="shared" si="1162"/>
        <v>0.64011666666666656</v>
      </c>
      <c r="AN1488" s="2">
        <f t="shared" si="1141"/>
        <v>1.481599999999947</v>
      </c>
      <c r="AO1488" s="1">
        <f t="shared" si="1142"/>
        <v>5.3983053359224757E-2</v>
      </c>
      <c r="AP1488" s="1">
        <f t="shared" si="1143"/>
        <v>1.0975032157126947</v>
      </c>
      <c r="AQ1488" s="1">
        <f t="shared" si="1144"/>
        <v>1.0975032157126945</v>
      </c>
      <c r="AR1488" s="1">
        <f t="shared" si="1145"/>
        <v>1.0975032157126943</v>
      </c>
      <c r="AS1488" s="1">
        <f t="shared" si="1146"/>
        <v>1.0975032157126945</v>
      </c>
      <c r="AT1488" s="1">
        <f t="shared" si="1147"/>
        <v>0.97805605145113883</v>
      </c>
      <c r="AU1488" s="1">
        <f t="shared" si="1148"/>
        <v>2.1600261333874822</v>
      </c>
      <c r="AV1488" s="2">
        <f t="shared" si="1149"/>
        <v>1487</v>
      </c>
      <c r="AW1488" s="1">
        <f t="shared" si="1150"/>
        <v>2160.0261333874823</v>
      </c>
      <c r="AX1488" s="1">
        <f t="shared" si="1151"/>
        <v>0.97805605145113883</v>
      </c>
      <c r="AY1488" s="1">
        <f t="shared" si="1152"/>
        <v>1.0975032157126945</v>
      </c>
      <c r="AZ1488" s="1">
        <f t="shared" si="1153"/>
        <v>5.4000000000000003E-3</v>
      </c>
      <c r="BA1488" s="1">
        <f t="shared" si="1154"/>
        <v>27.984350349411745</v>
      </c>
    </row>
    <row r="1489" spans="1:53">
      <c r="A1489" s="2">
        <f t="shared" si="1119"/>
        <v>1.4879999999999469</v>
      </c>
      <c r="B1489" s="1">
        <f t="shared" si="1156"/>
        <v>1.5721616666666116</v>
      </c>
      <c r="C1489" s="1">
        <f t="shared" si="1120"/>
        <v>5.6228754973356984E-2</v>
      </c>
      <c r="D1489" s="1">
        <f t="shared" si="1157"/>
        <v>1.1023842721838559</v>
      </c>
      <c r="E1489" s="1">
        <f t="shared" si="1163"/>
        <v>1.1024754016483118</v>
      </c>
      <c r="F1489" s="1">
        <f t="shared" si="1163"/>
        <v>1.1024788466581266</v>
      </c>
      <c r="G1489" s="1">
        <f t="shared" si="1163"/>
        <v>1.102478976836522</v>
      </c>
      <c r="H1489" s="1">
        <f t="shared" si="1121"/>
        <v>2.2207400265080581</v>
      </c>
      <c r="I1489" s="1">
        <f t="shared" si="1158"/>
        <v>28.244125608201447</v>
      </c>
      <c r="J1489" s="1">
        <f>VLOOKUP($I1489,Graph!$D$3:$M$50,col)</f>
        <v>6.1999999999999998E-3</v>
      </c>
      <c r="K1489" s="1">
        <f>VLOOKUP($I1489,Graph!$D$3:$M$50,col+1)</f>
        <v>5.0000000000000001E-3</v>
      </c>
      <c r="L1489" s="1">
        <f t="shared" si="1122"/>
        <v>5.4000000000000003E-3</v>
      </c>
      <c r="M1489" s="1">
        <f t="shared" si="1117"/>
        <v>0.64011666666666656</v>
      </c>
      <c r="N1489" s="1">
        <f t="shared" si="1123"/>
        <v>1.4825999999999468</v>
      </c>
      <c r="O1489" s="1">
        <f t="shared" si="1124"/>
        <v>5.3984375667593537E-2</v>
      </c>
      <c r="P1489" s="1">
        <f t="shared" si="1125"/>
        <v>1.0976798819719051</v>
      </c>
      <c r="Q1489" s="1">
        <f t="shared" si="1126"/>
        <v>1.0975123300779788</v>
      </c>
      <c r="R1489" s="1">
        <f t="shared" si="1127"/>
        <v>1.0975063401692984</v>
      </c>
      <c r="S1489" s="1">
        <f t="shared" si="1128"/>
        <v>1.0975061258573011</v>
      </c>
      <c r="T1489" s="1">
        <f t="shared" si="1129"/>
        <v>0.97805964493028408</v>
      </c>
      <c r="U1489" s="1">
        <f t="shared" si="1130"/>
        <v>2.162219087194527</v>
      </c>
      <c r="V1489" s="2">
        <f t="shared" si="1159"/>
        <v>27.993817461935453</v>
      </c>
      <c r="W1489" s="1">
        <f>VLOOKUP(V1489,Graph!$D$3:$M$50,col)</f>
        <v>6.1999999999999998E-3</v>
      </c>
      <c r="X1489" s="1">
        <f>VLOOKUP(V1489,Graph!$D$3:$M$50,col+1)</f>
        <v>5.0000000000000001E-3</v>
      </c>
      <c r="Y1489" s="1">
        <f t="shared" si="1131"/>
        <v>5.4000000000000003E-3</v>
      </c>
      <c r="Z1489" s="1">
        <f t="shared" si="1160"/>
        <v>0.64011666666666656</v>
      </c>
      <c r="AA1489" s="2">
        <f t="shared" si="1132"/>
        <v>1.4825999999999468</v>
      </c>
      <c r="AB1489" s="1">
        <f t="shared" si="1133"/>
        <v>5.3984375667593537E-2</v>
      </c>
      <c r="AC1489" s="1">
        <f t="shared" si="1134"/>
        <v>1.0975061181892416</v>
      </c>
      <c r="AD1489" s="1">
        <f t="shared" si="1135"/>
        <v>1.0975061179148791</v>
      </c>
      <c r="AE1489" s="1">
        <f t="shared" si="1136"/>
        <v>1.0975061179050625</v>
      </c>
      <c r="AF1489" s="1">
        <f t="shared" si="1137"/>
        <v>1.0975061179047112</v>
      </c>
      <c r="AG1489" s="1">
        <f t="shared" si="1138"/>
        <v>0.97805964493028408</v>
      </c>
      <c r="AH1489" s="1">
        <f t="shared" si="1139"/>
        <v>2.1622190715269682</v>
      </c>
      <c r="AI1489" s="2">
        <f t="shared" si="1161"/>
        <v>27.993817394320537</v>
      </c>
      <c r="AJ1489" s="1">
        <f>VLOOKUP(AI1489,Graph!$D$3:$M$50,col)</f>
        <v>6.1999999999999998E-3</v>
      </c>
      <c r="AK1489" s="1">
        <f>VLOOKUP(AI1489,Graph!$D$3:$M$50,col+1)</f>
        <v>5.0000000000000001E-3</v>
      </c>
      <c r="AL1489" s="1">
        <f t="shared" si="1140"/>
        <v>5.4000000000000003E-3</v>
      </c>
      <c r="AM1489" s="1">
        <f t="shared" si="1162"/>
        <v>0.64011666666666656</v>
      </c>
      <c r="AN1489" s="2">
        <f t="shared" si="1141"/>
        <v>1.4825999999999468</v>
      </c>
      <c r="AO1489" s="1">
        <f t="shared" si="1142"/>
        <v>5.3984375667593537E-2</v>
      </c>
      <c r="AP1489" s="1">
        <f t="shared" si="1143"/>
        <v>1.0975061179046988</v>
      </c>
      <c r="AQ1489" s="1">
        <f t="shared" si="1144"/>
        <v>1.0975061179046981</v>
      </c>
      <c r="AR1489" s="1">
        <f t="shared" si="1145"/>
        <v>1.0975061179046981</v>
      </c>
      <c r="AS1489" s="1">
        <f t="shared" si="1146"/>
        <v>1.0975061179046981</v>
      </c>
      <c r="AT1489" s="1">
        <f t="shared" si="1147"/>
        <v>0.97805964493028408</v>
      </c>
      <c r="AU1489" s="1">
        <f t="shared" si="1148"/>
        <v>2.1622190715269425</v>
      </c>
      <c r="AV1489" s="2">
        <f t="shared" si="1149"/>
        <v>1488</v>
      </c>
      <c r="AW1489" s="1">
        <f t="shared" si="1150"/>
        <v>2162.2190715269426</v>
      </c>
      <c r="AX1489" s="1">
        <f t="shared" si="1151"/>
        <v>0.97805964493028408</v>
      </c>
      <c r="AY1489" s="1">
        <f t="shared" si="1152"/>
        <v>1.0975061179046981</v>
      </c>
      <c r="AZ1489" s="1">
        <f t="shared" si="1153"/>
        <v>5.4000000000000003E-3</v>
      </c>
      <c r="BA1489" s="1">
        <f t="shared" si="1154"/>
        <v>27.993817394320537</v>
      </c>
    </row>
    <row r="1490" spans="1:53">
      <c r="A1490" s="2">
        <f t="shared" si="1119"/>
        <v>1.4889999999999468</v>
      </c>
      <c r="B1490" s="1">
        <f t="shared" si="1156"/>
        <v>1.5732028333332782</v>
      </c>
      <c r="C1490" s="1">
        <f t="shared" si="1120"/>
        <v>5.6229855361426488E-2</v>
      </c>
      <c r="D1490" s="1">
        <f t="shared" si="1157"/>
        <v>1.1023866360437105</v>
      </c>
      <c r="E1490" s="1">
        <f t="shared" si="1163"/>
        <v>1.1024778592699078</v>
      </c>
      <c r="F1490" s="1">
        <f t="shared" si="1163"/>
        <v>1.1024813079168334</v>
      </c>
      <c r="G1490" s="1">
        <f t="shared" si="1163"/>
        <v>1.1024814382361103</v>
      </c>
      <c r="H1490" s="1">
        <f t="shared" si="1121"/>
        <v>2.2229840148365136</v>
      </c>
      <c r="I1490" s="1">
        <f t="shared" si="1158"/>
        <v>28.253635674180725</v>
      </c>
      <c r="J1490" s="1">
        <f>VLOOKUP($I1490,Graph!$D$3:$M$50,col)</f>
        <v>6.1999999999999998E-3</v>
      </c>
      <c r="K1490" s="1">
        <f>VLOOKUP($I1490,Graph!$D$3:$M$50,col+1)</f>
        <v>5.0000000000000001E-3</v>
      </c>
      <c r="L1490" s="1">
        <f t="shared" si="1122"/>
        <v>5.4000000000000003E-3</v>
      </c>
      <c r="M1490" s="1">
        <f t="shared" si="1117"/>
        <v>0.64011666666666656</v>
      </c>
      <c r="N1490" s="1">
        <f t="shared" si="1123"/>
        <v>1.4835999999999467</v>
      </c>
      <c r="O1490" s="1">
        <f t="shared" si="1124"/>
        <v>5.3985696241882195E-2</v>
      </c>
      <c r="P1490" s="1">
        <f t="shared" si="1125"/>
        <v>1.0976827712760937</v>
      </c>
      <c r="Q1490" s="1">
        <f t="shared" si="1126"/>
        <v>1.0975152283729022</v>
      </c>
      <c r="R1490" s="1">
        <f t="shared" si="1127"/>
        <v>1.0975092385902827</v>
      </c>
      <c r="S1490" s="1">
        <f t="shared" si="1128"/>
        <v>1.0975090242758212</v>
      </c>
      <c r="T1490" s="1">
        <f t="shared" si="1129"/>
        <v>0.97806323358712011</v>
      </c>
      <c r="U1490" s="1">
        <f t="shared" si="1130"/>
        <v>2.1644127672340292</v>
      </c>
      <c r="V1490" s="2">
        <f t="shared" si="1159"/>
        <v>28.003281307510949</v>
      </c>
      <c r="W1490" s="1">
        <f>VLOOKUP(V1490,Graph!$D$3:$M$50,col)</f>
        <v>6.1999999999999998E-3</v>
      </c>
      <c r="X1490" s="1">
        <f>VLOOKUP(V1490,Graph!$D$3:$M$50,col+1)</f>
        <v>5.0000000000000001E-3</v>
      </c>
      <c r="Y1490" s="1">
        <f t="shared" si="1131"/>
        <v>5.4000000000000003E-3</v>
      </c>
      <c r="Z1490" s="1">
        <f t="shared" si="1160"/>
        <v>0.64011666666666656</v>
      </c>
      <c r="AA1490" s="2">
        <f t="shared" si="1132"/>
        <v>1.4835999999999467</v>
      </c>
      <c r="AB1490" s="1">
        <f t="shared" si="1133"/>
        <v>5.3985696241882195E-2</v>
      </c>
      <c r="AC1490" s="1">
        <f t="shared" si="1134"/>
        <v>1.0975090166074242</v>
      </c>
      <c r="AD1490" s="1">
        <f t="shared" si="1135"/>
        <v>1.0975090163330405</v>
      </c>
      <c r="AE1490" s="1">
        <f t="shared" si="1136"/>
        <v>1.0975090163232228</v>
      </c>
      <c r="AF1490" s="1">
        <f t="shared" si="1137"/>
        <v>1.0975090163228716</v>
      </c>
      <c r="AG1490" s="1">
        <f t="shared" si="1138"/>
        <v>0.97806323358712011</v>
      </c>
      <c r="AH1490" s="1">
        <f t="shared" si="1139"/>
        <v>2.1644127515499072</v>
      </c>
      <c r="AI1490" s="2">
        <f t="shared" si="1161"/>
        <v>28.003281239870294</v>
      </c>
      <c r="AJ1490" s="1">
        <f>VLOOKUP(AI1490,Graph!$D$3:$M$50,col)</f>
        <v>6.1999999999999998E-3</v>
      </c>
      <c r="AK1490" s="1">
        <f>VLOOKUP(AI1490,Graph!$D$3:$M$50,col+1)</f>
        <v>5.0000000000000001E-3</v>
      </c>
      <c r="AL1490" s="1">
        <f t="shared" si="1140"/>
        <v>5.4000000000000003E-3</v>
      </c>
      <c r="AM1490" s="1">
        <f t="shared" si="1162"/>
        <v>0.64011666666666656</v>
      </c>
      <c r="AN1490" s="2">
        <f t="shared" si="1141"/>
        <v>1.4835999999999467</v>
      </c>
      <c r="AO1490" s="1">
        <f t="shared" si="1142"/>
        <v>5.3985696241882195E-2</v>
      </c>
      <c r="AP1490" s="1">
        <f t="shared" si="1143"/>
        <v>1.0975090163228589</v>
      </c>
      <c r="AQ1490" s="1">
        <f t="shared" si="1144"/>
        <v>1.0975090163228585</v>
      </c>
      <c r="AR1490" s="1">
        <f t="shared" si="1145"/>
        <v>1.0975090163228587</v>
      </c>
      <c r="AS1490" s="1">
        <f t="shared" si="1146"/>
        <v>1.0975090163228587</v>
      </c>
      <c r="AT1490" s="1">
        <f t="shared" si="1147"/>
        <v>0.97806323358712011</v>
      </c>
      <c r="AU1490" s="1">
        <f t="shared" si="1148"/>
        <v>2.1644127515498814</v>
      </c>
      <c r="AV1490" s="2">
        <f t="shared" si="1149"/>
        <v>1489</v>
      </c>
      <c r="AW1490" s="1">
        <f t="shared" si="1150"/>
        <v>2164.4127515498812</v>
      </c>
      <c r="AX1490" s="1">
        <f t="shared" si="1151"/>
        <v>0.97806323358712011</v>
      </c>
      <c r="AY1490" s="1">
        <f t="shared" si="1152"/>
        <v>1.0975090163228587</v>
      </c>
      <c r="AZ1490" s="1">
        <f t="shared" si="1153"/>
        <v>5.4000000000000003E-3</v>
      </c>
      <c r="BA1490" s="1">
        <f t="shared" si="1154"/>
        <v>28.003281239870294</v>
      </c>
    </row>
    <row r="1491" spans="1:53">
      <c r="A1491" s="2">
        <f t="shared" si="1119"/>
        <v>1.4899999999999467</v>
      </c>
      <c r="B1491" s="1">
        <f t="shared" si="1156"/>
        <v>1.5742439999999447</v>
      </c>
      <c r="C1491" s="1">
        <f t="shared" si="1120"/>
        <v>5.6230954304701965E-2</v>
      </c>
      <c r="D1491" s="1">
        <f t="shared" si="1157"/>
        <v>1.1023889968150267</v>
      </c>
      <c r="E1491" s="1">
        <f t="shared" si="1163"/>
        <v>1.1024803136872312</v>
      </c>
      <c r="F1491" s="1">
        <f t="shared" si="1163"/>
        <v>1.1024837659669626</v>
      </c>
      <c r="G1491" s="1">
        <f t="shared" si="1163"/>
        <v>1.1024838964269605</v>
      </c>
      <c r="H1491" s="1">
        <f t="shared" si="1121"/>
        <v>2.2252287586712614</v>
      </c>
      <c r="I1491" s="1">
        <f t="shared" si="1158"/>
        <v>28.263142540982493</v>
      </c>
      <c r="J1491" s="1">
        <f>VLOOKUP($I1491,Graph!$D$3:$M$50,col)</f>
        <v>6.1999999999999998E-3</v>
      </c>
      <c r="K1491" s="1">
        <f>VLOOKUP($I1491,Graph!$D$3:$M$50,col+1)</f>
        <v>5.0000000000000001E-3</v>
      </c>
      <c r="L1491" s="1">
        <f t="shared" si="1122"/>
        <v>5.4000000000000003E-3</v>
      </c>
      <c r="M1491" s="1">
        <f t="shared" si="1117"/>
        <v>0.64011666666666656</v>
      </c>
      <c r="N1491" s="1">
        <f t="shared" si="1123"/>
        <v>1.4845999999999466</v>
      </c>
      <c r="O1491" s="1">
        <f t="shared" si="1124"/>
        <v>5.398701508549926E-2</v>
      </c>
      <c r="P1491" s="1">
        <f t="shared" si="1125"/>
        <v>1.0976856568242426</v>
      </c>
      <c r="Q1491" s="1">
        <f t="shared" si="1126"/>
        <v>1.0975181229014273</v>
      </c>
      <c r="R1491" s="1">
        <f t="shared" si="1127"/>
        <v>1.0975121332447728</v>
      </c>
      <c r="S1491" s="1">
        <f t="shared" si="1128"/>
        <v>1.0975119189278526</v>
      </c>
      <c r="T1491" s="1">
        <f t="shared" si="1129"/>
        <v>0.97806681743134727</v>
      </c>
      <c r="U1491" s="1">
        <f t="shared" si="1130"/>
        <v>2.1666071889061311</v>
      </c>
      <c r="V1491" s="2">
        <f t="shared" si="1159"/>
        <v>28.012741956967773</v>
      </c>
      <c r="W1491" s="1">
        <f>VLOOKUP(V1491,Graph!$D$3:$M$50,col)</f>
        <v>6.1999999999999998E-3</v>
      </c>
      <c r="X1491" s="1">
        <f>VLOOKUP(V1491,Graph!$D$3:$M$50,col+1)</f>
        <v>5.0000000000000001E-3</v>
      </c>
      <c r="Y1491" s="1">
        <f t="shared" si="1131"/>
        <v>5.4000000000000003E-3</v>
      </c>
      <c r="Z1491" s="1">
        <f t="shared" si="1160"/>
        <v>0.64011666666666656</v>
      </c>
      <c r="AA1491" s="2">
        <f t="shared" si="1132"/>
        <v>1.4845999999999466</v>
      </c>
      <c r="AB1491" s="1">
        <f t="shared" si="1133"/>
        <v>5.398701508549926E-2</v>
      </c>
      <c r="AC1491" s="1">
        <f t="shared" si="1134"/>
        <v>1.0975119112591187</v>
      </c>
      <c r="AD1491" s="1">
        <f t="shared" si="1135"/>
        <v>1.097511910984714</v>
      </c>
      <c r="AE1491" s="1">
        <f t="shared" si="1136"/>
        <v>1.0975119109748952</v>
      </c>
      <c r="AF1491" s="1">
        <f t="shared" si="1137"/>
        <v>1.0975119109745435</v>
      </c>
      <c r="AG1491" s="1">
        <f t="shared" si="1138"/>
        <v>0.97806681743134727</v>
      </c>
      <c r="AH1491" s="1">
        <f t="shared" si="1139"/>
        <v>2.1666071732054388</v>
      </c>
      <c r="AI1491" s="2">
        <f t="shared" si="1161"/>
        <v>28.012741889301388</v>
      </c>
      <c r="AJ1491" s="1">
        <f>VLOOKUP(AI1491,Graph!$D$3:$M$50,col)</f>
        <v>6.1999999999999998E-3</v>
      </c>
      <c r="AK1491" s="1">
        <f>VLOOKUP(AI1491,Graph!$D$3:$M$50,col+1)</f>
        <v>5.0000000000000001E-3</v>
      </c>
      <c r="AL1491" s="1">
        <f t="shared" si="1140"/>
        <v>5.4000000000000003E-3</v>
      </c>
      <c r="AM1491" s="1">
        <f t="shared" si="1162"/>
        <v>0.64011666666666656</v>
      </c>
      <c r="AN1491" s="2">
        <f t="shared" si="1141"/>
        <v>1.4845999999999466</v>
      </c>
      <c r="AO1491" s="1">
        <f t="shared" si="1142"/>
        <v>5.398701508549926E-2</v>
      </c>
      <c r="AP1491" s="1">
        <f t="shared" si="1143"/>
        <v>1.0975119109745313</v>
      </c>
      <c r="AQ1491" s="1">
        <f t="shared" si="1144"/>
        <v>1.097511910974531</v>
      </c>
      <c r="AR1491" s="1">
        <f t="shared" si="1145"/>
        <v>1.0975119109745306</v>
      </c>
      <c r="AS1491" s="1">
        <f t="shared" si="1146"/>
        <v>1.0975119109745308</v>
      </c>
      <c r="AT1491" s="1">
        <f t="shared" si="1147"/>
        <v>0.97806681743134727</v>
      </c>
      <c r="AU1491" s="1">
        <f t="shared" si="1148"/>
        <v>2.166607173205414</v>
      </c>
      <c r="AV1491" s="2">
        <f t="shared" si="1149"/>
        <v>1490</v>
      </c>
      <c r="AW1491" s="1">
        <f t="shared" si="1150"/>
        <v>2166.6071732054138</v>
      </c>
      <c r="AX1491" s="1">
        <f t="shared" si="1151"/>
        <v>0.97806681743134727</v>
      </c>
      <c r="AY1491" s="1">
        <f t="shared" si="1152"/>
        <v>1.0975119109745308</v>
      </c>
      <c r="AZ1491" s="1">
        <f t="shared" si="1153"/>
        <v>5.4000000000000003E-3</v>
      </c>
      <c r="BA1491" s="1">
        <f t="shared" si="1154"/>
        <v>28.012741889301388</v>
      </c>
    </row>
    <row r="1492" spans="1:53">
      <c r="A1492" s="2">
        <f t="shared" si="1119"/>
        <v>1.4909999999999466</v>
      </c>
      <c r="B1492" s="1">
        <f t="shared" si="1156"/>
        <v>1.5752851666666112</v>
      </c>
      <c r="C1492" s="1">
        <f t="shared" si="1120"/>
        <v>5.6232051806026875E-2</v>
      </c>
      <c r="D1492" s="1">
        <f t="shared" si="1157"/>
        <v>1.1023913545038537</v>
      </c>
      <c r="E1492" s="1">
        <f t="shared" si="1163"/>
        <v>1.1024827649065441</v>
      </c>
      <c r="F1492" s="1">
        <f t="shared" si="1163"/>
        <v>1.1024862208147832</v>
      </c>
      <c r="G1492" s="1">
        <f t="shared" si="1163"/>
        <v>1.1024863514153427</v>
      </c>
      <c r="H1492" s="1">
        <f t="shared" si="1121"/>
        <v>2.2274742577580549</v>
      </c>
      <c r="I1492" s="1">
        <f t="shared" si="1158"/>
        <v>28.272646211832416</v>
      </c>
      <c r="J1492" s="1">
        <f>VLOOKUP($I1492,Graph!$D$3:$M$50,col)</f>
        <v>6.1999999999999998E-3</v>
      </c>
      <c r="K1492" s="1">
        <f>VLOOKUP($I1492,Graph!$D$3:$M$50,col+1)</f>
        <v>5.0000000000000001E-3</v>
      </c>
      <c r="L1492" s="1">
        <f t="shared" si="1122"/>
        <v>5.4000000000000003E-3</v>
      </c>
      <c r="M1492" s="1">
        <f t="shared" si="1117"/>
        <v>0.64011666666666656</v>
      </c>
      <c r="N1492" s="1">
        <f t="shared" si="1123"/>
        <v>1.4855999999999465</v>
      </c>
      <c r="O1492" s="1">
        <f t="shared" si="1124"/>
        <v>5.3988332201844402E-2</v>
      </c>
      <c r="P1492" s="1">
        <f t="shared" si="1125"/>
        <v>1.0976885386236706</v>
      </c>
      <c r="Q1492" s="1">
        <f t="shared" si="1126"/>
        <v>1.0975210136708913</v>
      </c>
      <c r="R1492" s="1">
        <f t="shared" si="1127"/>
        <v>1.0975150241401055</v>
      </c>
      <c r="S1492" s="1">
        <f t="shared" si="1128"/>
        <v>1.0975148098207326</v>
      </c>
      <c r="T1492" s="1">
        <f t="shared" si="1129"/>
        <v>0.97807039647264016</v>
      </c>
      <c r="U1492" s="1">
        <f t="shared" si="1130"/>
        <v>2.1688023519602022</v>
      </c>
      <c r="V1492" s="2">
        <f t="shared" si="1159"/>
        <v>28.022199413540825</v>
      </c>
      <c r="W1492" s="1">
        <f>VLOOKUP(V1492,Graph!$D$3:$M$50,col)</f>
        <v>6.1999999999999998E-3</v>
      </c>
      <c r="X1492" s="1">
        <f>VLOOKUP(V1492,Graph!$D$3:$M$50,col+1)</f>
        <v>5.0000000000000001E-3</v>
      </c>
      <c r="Y1492" s="1">
        <f t="shared" si="1131"/>
        <v>5.4000000000000003E-3</v>
      </c>
      <c r="Z1492" s="1">
        <f t="shared" si="1160"/>
        <v>0.64011666666666656</v>
      </c>
      <c r="AA1492" s="2">
        <f t="shared" si="1132"/>
        <v>1.4855999999999465</v>
      </c>
      <c r="AB1492" s="1">
        <f t="shared" si="1133"/>
        <v>5.3988332201844402E-2</v>
      </c>
      <c r="AC1492" s="1">
        <f t="shared" si="1134"/>
        <v>1.0975148021516616</v>
      </c>
      <c r="AD1492" s="1">
        <f t="shared" si="1135"/>
        <v>1.0975148018772363</v>
      </c>
      <c r="AE1492" s="1">
        <f t="shared" si="1136"/>
        <v>1.0975148018674161</v>
      </c>
      <c r="AF1492" s="1">
        <f t="shared" si="1137"/>
        <v>1.0975148018670646</v>
      </c>
      <c r="AG1492" s="1">
        <f t="shared" si="1138"/>
        <v>0.97807039647264016</v>
      </c>
      <c r="AH1492" s="1">
        <f t="shared" si="1139"/>
        <v>2.1688023362429352</v>
      </c>
      <c r="AI1492" s="2">
        <f t="shared" si="1161"/>
        <v>28.022199345848719</v>
      </c>
      <c r="AJ1492" s="1">
        <f>VLOOKUP(AI1492,Graph!$D$3:$M$50,col)</f>
        <v>6.1999999999999998E-3</v>
      </c>
      <c r="AK1492" s="1">
        <f>VLOOKUP(AI1492,Graph!$D$3:$M$50,col+1)</f>
        <v>5.0000000000000001E-3</v>
      </c>
      <c r="AL1492" s="1">
        <f t="shared" si="1140"/>
        <v>5.4000000000000003E-3</v>
      </c>
      <c r="AM1492" s="1">
        <f t="shared" si="1162"/>
        <v>0.64011666666666656</v>
      </c>
      <c r="AN1492" s="2">
        <f t="shared" si="1141"/>
        <v>1.4855999999999465</v>
      </c>
      <c r="AO1492" s="1">
        <f t="shared" si="1142"/>
        <v>5.3988332201844402E-2</v>
      </c>
      <c r="AP1492" s="1">
        <f t="shared" si="1143"/>
        <v>1.0975148018670522</v>
      </c>
      <c r="AQ1492" s="1">
        <f t="shared" si="1144"/>
        <v>1.0975148018670517</v>
      </c>
      <c r="AR1492" s="1">
        <f t="shared" si="1145"/>
        <v>1.097514801867052</v>
      </c>
      <c r="AS1492" s="1">
        <f t="shared" si="1146"/>
        <v>1.0975148018670517</v>
      </c>
      <c r="AT1492" s="1">
        <f t="shared" si="1147"/>
        <v>0.97807039647264016</v>
      </c>
      <c r="AU1492" s="1">
        <f t="shared" si="1148"/>
        <v>2.1688023362429094</v>
      </c>
      <c r="AV1492" s="2">
        <f t="shared" si="1149"/>
        <v>1491</v>
      </c>
      <c r="AW1492" s="1">
        <f t="shared" si="1150"/>
        <v>2168.8023362429094</v>
      </c>
      <c r="AX1492" s="1">
        <f t="shared" si="1151"/>
        <v>0.97807039647264016</v>
      </c>
      <c r="AY1492" s="1">
        <f t="shared" si="1152"/>
        <v>1.0975148018670517</v>
      </c>
      <c r="AZ1492" s="1">
        <f t="shared" si="1153"/>
        <v>5.4000000000000003E-3</v>
      </c>
      <c r="BA1492" s="1">
        <f t="shared" si="1154"/>
        <v>28.022199345848719</v>
      </c>
    </row>
    <row r="1493" spans="1:53">
      <c r="A1493" s="2">
        <f t="shared" si="1119"/>
        <v>1.4919999999999465</v>
      </c>
      <c r="B1493" s="1">
        <f t="shared" si="1156"/>
        <v>1.5763263333332778</v>
      </c>
      <c r="C1493" s="1">
        <f t="shared" si="1120"/>
        <v>5.6233147868237257E-2</v>
      </c>
      <c r="D1493" s="1">
        <f t="shared" si="1157"/>
        <v>1.1023937091162248</v>
      </c>
      <c r="E1493" s="1">
        <f t="shared" si="1163"/>
        <v>1.1024852129340927</v>
      </c>
      <c r="F1493" s="1">
        <f t="shared" si="1163"/>
        <v>1.1024886724665488</v>
      </c>
      <c r="G1493" s="1">
        <f t="shared" si="1163"/>
        <v>1.1024888032075111</v>
      </c>
      <c r="H1493" s="1">
        <f t="shared" si="1121"/>
        <v>2.2297205118429075</v>
      </c>
      <c r="I1493" s="1">
        <f t="shared" si="1158"/>
        <v>28.282146689950768</v>
      </c>
      <c r="J1493" s="1">
        <f>VLOOKUP($I1493,Graph!$D$3:$M$50,col)</f>
        <v>6.1999999999999998E-3</v>
      </c>
      <c r="K1493" s="1">
        <f>VLOOKUP($I1493,Graph!$D$3:$M$50,col+1)</f>
        <v>5.0000000000000001E-3</v>
      </c>
      <c r="L1493" s="1">
        <f t="shared" si="1122"/>
        <v>5.4000000000000003E-3</v>
      </c>
      <c r="M1493" s="1">
        <f t="shared" ref="M1493:M1556" si="1164">b-2*L1493*L</f>
        <v>0.64011666666666656</v>
      </c>
      <c r="N1493" s="1">
        <f t="shared" si="1123"/>
        <v>1.4865999999999464</v>
      </c>
      <c r="O1493" s="1">
        <f t="shared" si="1124"/>
        <v>5.3989647594308424E-2</v>
      </c>
      <c r="P1493" s="1">
        <f t="shared" si="1125"/>
        <v>1.0976914166816774</v>
      </c>
      <c r="Q1493" s="1">
        <f t="shared" si="1126"/>
        <v>1.0975239006886119</v>
      </c>
      <c r="R1493" s="1">
        <f t="shared" si="1127"/>
        <v>1.0975179112835978</v>
      </c>
      <c r="S1493" s="1">
        <f t="shared" si="1128"/>
        <v>1.0975176969617781</v>
      </c>
      <c r="T1493" s="1">
        <f t="shared" si="1129"/>
        <v>0.97807397072064739</v>
      </c>
      <c r="U1493" s="1">
        <f t="shared" si="1130"/>
        <v>2.1709982561458658</v>
      </c>
      <c r="V1493" s="2">
        <f t="shared" si="1159"/>
        <v>28.031653680459556</v>
      </c>
      <c r="W1493" s="1">
        <f>VLOOKUP(V1493,Graph!$D$3:$M$50,col)</f>
        <v>6.1999999999999998E-3</v>
      </c>
      <c r="X1493" s="1">
        <f>VLOOKUP(V1493,Graph!$D$3:$M$50,col+1)</f>
        <v>5.0000000000000001E-3</v>
      </c>
      <c r="Y1493" s="1">
        <f t="shared" si="1131"/>
        <v>5.4000000000000003E-3</v>
      </c>
      <c r="Z1493" s="1">
        <f t="shared" si="1160"/>
        <v>0.64011666666666656</v>
      </c>
      <c r="AA1493" s="2">
        <f t="shared" si="1132"/>
        <v>1.4865999999999464</v>
      </c>
      <c r="AB1493" s="1">
        <f t="shared" si="1133"/>
        <v>5.3989647594308424E-2</v>
      </c>
      <c r="AC1493" s="1">
        <f t="shared" si="1134"/>
        <v>1.0975176892923708</v>
      </c>
      <c r="AD1493" s="1">
        <f t="shared" si="1135"/>
        <v>1.0975176890179246</v>
      </c>
      <c r="AE1493" s="1">
        <f t="shared" si="1136"/>
        <v>1.0975176890081035</v>
      </c>
      <c r="AF1493" s="1">
        <f t="shared" si="1137"/>
        <v>1.0975176890077518</v>
      </c>
      <c r="AG1493" s="1">
        <f t="shared" si="1138"/>
        <v>0.97807397072064739</v>
      </c>
      <c r="AH1493" s="1">
        <f t="shared" si="1139"/>
        <v>2.1709982404120169</v>
      </c>
      <c r="AI1493" s="2">
        <f t="shared" si="1161"/>
        <v>28.031653612741732</v>
      </c>
      <c r="AJ1493" s="1">
        <f>VLOOKUP(AI1493,Graph!$D$3:$M$50,col)</f>
        <v>6.1999999999999998E-3</v>
      </c>
      <c r="AK1493" s="1">
        <f>VLOOKUP(AI1493,Graph!$D$3:$M$50,col+1)</f>
        <v>5.0000000000000001E-3</v>
      </c>
      <c r="AL1493" s="1">
        <f t="shared" si="1140"/>
        <v>5.4000000000000003E-3</v>
      </c>
      <c r="AM1493" s="1">
        <f t="shared" si="1162"/>
        <v>0.64011666666666656</v>
      </c>
      <c r="AN1493" s="2">
        <f t="shared" si="1141"/>
        <v>1.4865999999999464</v>
      </c>
      <c r="AO1493" s="1">
        <f t="shared" si="1142"/>
        <v>5.3989647594308424E-2</v>
      </c>
      <c r="AP1493" s="1">
        <f t="shared" si="1143"/>
        <v>1.0975176890077394</v>
      </c>
      <c r="AQ1493" s="1">
        <f t="shared" si="1144"/>
        <v>1.0975176890077389</v>
      </c>
      <c r="AR1493" s="1">
        <f t="shared" si="1145"/>
        <v>1.0975176890077389</v>
      </c>
      <c r="AS1493" s="1">
        <f t="shared" si="1146"/>
        <v>1.0975176890077389</v>
      </c>
      <c r="AT1493" s="1">
        <f t="shared" si="1147"/>
        <v>0.97807397072064739</v>
      </c>
      <c r="AU1493" s="1">
        <f t="shared" si="1148"/>
        <v>2.1709982404119916</v>
      </c>
      <c r="AV1493" s="2">
        <f t="shared" si="1149"/>
        <v>1492</v>
      </c>
      <c r="AW1493" s="1">
        <f t="shared" si="1150"/>
        <v>2170.9982404119914</v>
      </c>
      <c r="AX1493" s="1">
        <f t="shared" si="1151"/>
        <v>0.97807397072064739</v>
      </c>
      <c r="AY1493" s="1">
        <f t="shared" si="1152"/>
        <v>1.0975176890077389</v>
      </c>
      <c r="AZ1493" s="1">
        <f t="shared" si="1153"/>
        <v>5.4000000000000003E-3</v>
      </c>
      <c r="BA1493" s="1">
        <f t="shared" si="1154"/>
        <v>28.031653612741732</v>
      </c>
    </row>
    <row r="1494" spans="1:53">
      <c r="A1494" s="2">
        <f t="shared" si="1119"/>
        <v>1.4929999999999464</v>
      </c>
      <c r="B1494" s="1">
        <f t="shared" si="1156"/>
        <v>1.5773674999999443</v>
      </c>
      <c r="C1494" s="1">
        <f t="shared" si="1120"/>
        <v>5.6234242494161681E-2</v>
      </c>
      <c r="D1494" s="1">
        <f t="shared" si="1157"/>
        <v>1.1023960606581571</v>
      </c>
      <c r="E1494" s="1">
        <f t="shared" si="1163"/>
        <v>1.102487657776106</v>
      </c>
      <c r="F1494" s="1">
        <f t="shared" si="1163"/>
        <v>1.1024911209284971</v>
      </c>
      <c r="G1494" s="1">
        <f t="shared" si="1163"/>
        <v>1.1024912518097025</v>
      </c>
      <c r="H1494" s="1">
        <f t="shared" si="1121"/>
        <v>2.231967520672085</v>
      </c>
      <c r="I1494" s="1">
        <f t="shared" si="1158"/>
        <v>28.291643978552379</v>
      </c>
      <c r="J1494" s="1">
        <f>VLOOKUP($I1494,Graph!$D$3:$M$50,col)</f>
        <v>6.1999999999999998E-3</v>
      </c>
      <c r="K1494" s="1">
        <f>VLOOKUP($I1494,Graph!$D$3:$M$50,col+1)</f>
        <v>5.0000000000000001E-3</v>
      </c>
      <c r="L1494" s="1">
        <f t="shared" si="1122"/>
        <v>5.4000000000000003E-3</v>
      </c>
      <c r="M1494" s="1">
        <f t="shared" si="1164"/>
        <v>0.64011666666666656</v>
      </c>
      <c r="N1494" s="1">
        <f t="shared" si="1123"/>
        <v>1.4875999999999463</v>
      </c>
      <c r="O1494" s="1">
        <f t="shared" si="1124"/>
        <v>5.3990961266273195E-2</v>
      </c>
      <c r="P1494" s="1">
        <f t="shared" si="1125"/>
        <v>1.0976942910055436</v>
      </c>
      <c r="Q1494" s="1">
        <f t="shared" si="1126"/>
        <v>1.0975267839618872</v>
      </c>
      <c r="R1494" s="1">
        <f t="shared" si="1127"/>
        <v>1.0975207946825483</v>
      </c>
      <c r="S1494" s="1">
        <f t="shared" si="1128"/>
        <v>1.0975205803582873</v>
      </c>
      <c r="T1494" s="1">
        <f t="shared" si="1129"/>
        <v>0.97807754018499182</v>
      </c>
      <c r="U1494" s="1">
        <f t="shared" si="1130"/>
        <v>2.1731949012129981</v>
      </c>
      <c r="V1494" s="2">
        <f t="shared" si="1159"/>
        <v>28.041104760947949</v>
      </c>
      <c r="W1494" s="1">
        <f>VLOOKUP(V1494,Graph!$D$3:$M$50,col)</f>
        <v>6.1999999999999998E-3</v>
      </c>
      <c r="X1494" s="1">
        <f>VLOOKUP(V1494,Graph!$D$3:$M$50,col+1)</f>
        <v>5.0000000000000001E-3</v>
      </c>
      <c r="Y1494" s="1">
        <f t="shared" si="1131"/>
        <v>5.4000000000000003E-3</v>
      </c>
      <c r="Z1494" s="1">
        <f t="shared" si="1160"/>
        <v>0.64011666666666656</v>
      </c>
      <c r="AA1494" s="2">
        <f t="shared" si="1132"/>
        <v>1.4875999999999463</v>
      </c>
      <c r="AB1494" s="1">
        <f t="shared" si="1133"/>
        <v>5.3990961266273195E-2</v>
      </c>
      <c r="AC1494" s="1">
        <f t="shared" si="1134"/>
        <v>1.0975205726885449</v>
      </c>
      <c r="AD1494" s="1">
        <f t="shared" si="1135"/>
        <v>1.0975205724140773</v>
      </c>
      <c r="AE1494" s="1">
        <f t="shared" si="1136"/>
        <v>1.0975205724042554</v>
      </c>
      <c r="AF1494" s="1">
        <f t="shared" si="1137"/>
        <v>1.0975205724039037</v>
      </c>
      <c r="AG1494" s="1">
        <f t="shared" si="1138"/>
        <v>0.97807754018499182</v>
      </c>
      <c r="AH1494" s="1">
        <f t="shared" si="1139"/>
        <v>2.1731948854625633</v>
      </c>
      <c r="AI1494" s="2">
        <f t="shared" si="1161"/>
        <v>28.041104693204431</v>
      </c>
      <c r="AJ1494" s="1">
        <f>VLOOKUP(AI1494,Graph!$D$3:$M$50,col)</f>
        <v>6.1999999999999998E-3</v>
      </c>
      <c r="AK1494" s="1">
        <f>VLOOKUP(AI1494,Graph!$D$3:$M$50,col+1)</f>
        <v>5.0000000000000001E-3</v>
      </c>
      <c r="AL1494" s="1">
        <f t="shared" si="1140"/>
        <v>5.4000000000000003E-3</v>
      </c>
      <c r="AM1494" s="1">
        <f t="shared" si="1162"/>
        <v>0.64011666666666656</v>
      </c>
      <c r="AN1494" s="2">
        <f t="shared" si="1141"/>
        <v>1.4875999999999463</v>
      </c>
      <c r="AO1494" s="1">
        <f t="shared" si="1142"/>
        <v>5.3990961266273195E-2</v>
      </c>
      <c r="AP1494" s="1">
        <f t="shared" si="1143"/>
        <v>1.0975205724038912</v>
      </c>
      <c r="AQ1494" s="1">
        <f t="shared" si="1144"/>
        <v>1.0975205724038906</v>
      </c>
      <c r="AR1494" s="1">
        <f t="shared" si="1145"/>
        <v>1.0975205724038908</v>
      </c>
      <c r="AS1494" s="1">
        <f t="shared" si="1146"/>
        <v>1.0975205724038908</v>
      </c>
      <c r="AT1494" s="1">
        <f t="shared" si="1147"/>
        <v>0.97807754018499182</v>
      </c>
      <c r="AU1494" s="1">
        <f t="shared" si="1148"/>
        <v>2.1731948854625376</v>
      </c>
      <c r="AV1494" s="2">
        <f t="shared" si="1149"/>
        <v>1493</v>
      </c>
      <c r="AW1494" s="1">
        <f t="shared" si="1150"/>
        <v>2173.1948854625375</v>
      </c>
      <c r="AX1494" s="1">
        <f t="shared" si="1151"/>
        <v>0.97807754018499182</v>
      </c>
      <c r="AY1494" s="1">
        <f t="shared" si="1152"/>
        <v>1.0975205724038908</v>
      </c>
      <c r="AZ1494" s="1">
        <f t="shared" si="1153"/>
        <v>5.4000000000000003E-3</v>
      </c>
      <c r="BA1494" s="1">
        <f t="shared" si="1154"/>
        <v>28.041104693204431</v>
      </c>
    </row>
    <row r="1495" spans="1:53">
      <c r="A1495" s="2">
        <f t="shared" si="1119"/>
        <v>1.4939999999999463</v>
      </c>
      <c r="B1495" s="1">
        <f t="shared" si="1156"/>
        <v>1.5784086666666108</v>
      </c>
      <c r="C1495" s="1">
        <f t="shared" si="1120"/>
        <v>5.6235335686621299E-2</v>
      </c>
      <c r="D1495" s="1">
        <f t="shared" si="1157"/>
        <v>1.1023984091356518</v>
      </c>
      <c r="E1495" s="1">
        <f t="shared" si="1163"/>
        <v>1.1024900994387981</v>
      </c>
      <c r="F1495" s="1">
        <f t="shared" si="1163"/>
        <v>1.1024935662068496</v>
      </c>
      <c r="G1495" s="1">
        <f t="shared" si="1163"/>
        <v>1.1024936972281387</v>
      </c>
      <c r="H1495" s="1">
        <f t="shared" si="1121"/>
        <v>2.234215283992111</v>
      </c>
      <c r="I1495" s="1">
        <f t="shared" si="1158"/>
        <v>28.301138080846734</v>
      </c>
      <c r="J1495" s="1">
        <f>VLOOKUP($I1495,Graph!$D$3:$M$50,col)</f>
        <v>6.1999999999999998E-3</v>
      </c>
      <c r="K1495" s="1">
        <f>VLOOKUP($I1495,Graph!$D$3:$M$50,col+1)</f>
        <v>5.0000000000000001E-3</v>
      </c>
      <c r="L1495" s="1">
        <f t="shared" si="1122"/>
        <v>5.4000000000000003E-3</v>
      </c>
      <c r="M1495" s="1">
        <f t="shared" si="1164"/>
        <v>0.64011666666666656</v>
      </c>
      <c r="N1495" s="1">
        <f t="shared" si="1123"/>
        <v>1.4885999999999462</v>
      </c>
      <c r="O1495" s="1">
        <f t="shared" si="1124"/>
        <v>5.399227322111174E-2</v>
      </c>
      <c r="P1495" s="1">
        <f t="shared" si="1125"/>
        <v>1.0976971616025322</v>
      </c>
      <c r="Q1495" s="1">
        <f t="shared" si="1126"/>
        <v>1.0975296634979963</v>
      </c>
      <c r="R1495" s="1">
        <f t="shared" si="1127"/>
        <v>1.0975236743442367</v>
      </c>
      <c r="S1495" s="1">
        <f t="shared" si="1128"/>
        <v>1.0975234600175408</v>
      </c>
      <c r="T1495" s="1">
        <f t="shared" si="1129"/>
        <v>0.97808110487527022</v>
      </c>
      <c r="U1495" s="1">
        <f t="shared" si="1130"/>
        <v>2.1753922869117299</v>
      </c>
      <c r="V1495" s="2">
        <f t="shared" si="1159"/>
        <v>28.050552658224611</v>
      </c>
      <c r="W1495" s="1">
        <f>VLOOKUP(V1495,Graph!$D$3:$M$50,col)</f>
        <v>6.1999999999999998E-3</v>
      </c>
      <c r="X1495" s="1">
        <f>VLOOKUP(V1495,Graph!$D$3:$M$50,col+1)</f>
        <v>5.0000000000000001E-3</v>
      </c>
      <c r="Y1495" s="1">
        <f t="shared" si="1131"/>
        <v>5.4000000000000003E-3</v>
      </c>
      <c r="Z1495" s="1">
        <f t="shared" si="1160"/>
        <v>0.64011666666666656</v>
      </c>
      <c r="AA1495" s="2">
        <f t="shared" si="1132"/>
        <v>1.4885999999999462</v>
      </c>
      <c r="AB1495" s="1">
        <f t="shared" si="1133"/>
        <v>5.399227322111174E-2</v>
      </c>
      <c r="AC1495" s="1">
        <f t="shared" si="1134"/>
        <v>1.0975234523474628</v>
      </c>
      <c r="AD1495" s="1">
        <f t="shared" si="1135"/>
        <v>1.0975234520729744</v>
      </c>
      <c r="AE1495" s="1">
        <f t="shared" si="1136"/>
        <v>1.0975234520631516</v>
      </c>
      <c r="AF1495" s="1">
        <f t="shared" si="1137"/>
        <v>1.0975234520628001</v>
      </c>
      <c r="AG1495" s="1">
        <f t="shared" si="1138"/>
        <v>0.97808110487527022</v>
      </c>
      <c r="AH1495" s="1">
        <f t="shared" si="1139"/>
        <v>2.1753922711447036</v>
      </c>
      <c r="AI1495" s="2">
        <f t="shared" si="1161"/>
        <v>28.050552590455414</v>
      </c>
      <c r="AJ1495" s="1">
        <f>VLOOKUP(AI1495,Graph!$D$3:$M$50,col)</f>
        <v>6.1999999999999998E-3</v>
      </c>
      <c r="AK1495" s="1">
        <f>VLOOKUP(AI1495,Graph!$D$3:$M$50,col+1)</f>
        <v>5.0000000000000001E-3</v>
      </c>
      <c r="AL1495" s="1">
        <f t="shared" si="1140"/>
        <v>5.4000000000000003E-3</v>
      </c>
      <c r="AM1495" s="1">
        <f t="shared" si="1162"/>
        <v>0.64011666666666656</v>
      </c>
      <c r="AN1495" s="2">
        <f t="shared" si="1141"/>
        <v>1.4885999999999462</v>
      </c>
      <c r="AO1495" s="1">
        <f t="shared" si="1142"/>
        <v>5.399227322111174E-2</v>
      </c>
      <c r="AP1495" s="1">
        <f t="shared" si="1143"/>
        <v>1.0975234520627875</v>
      </c>
      <c r="AQ1495" s="1">
        <f t="shared" si="1144"/>
        <v>1.097523452062787</v>
      </c>
      <c r="AR1495" s="1">
        <f t="shared" si="1145"/>
        <v>1.0975234520627868</v>
      </c>
      <c r="AS1495" s="1">
        <f t="shared" si="1146"/>
        <v>1.0975234520627866</v>
      </c>
      <c r="AT1495" s="1">
        <f t="shared" si="1147"/>
        <v>0.97808110487527022</v>
      </c>
      <c r="AU1495" s="1">
        <f t="shared" si="1148"/>
        <v>2.1753922711446765</v>
      </c>
      <c r="AV1495" s="2">
        <f t="shared" si="1149"/>
        <v>1494</v>
      </c>
      <c r="AW1495" s="1">
        <f t="shared" si="1150"/>
        <v>2175.3922711446767</v>
      </c>
      <c r="AX1495" s="1">
        <f t="shared" si="1151"/>
        <v>0.97808110487527022</v>
      </c>
      <c r="AY1495" s="1">
        <f t="shared" si="1152"/>
        <v>1.0975234520627866</v>
      </c>
      <c r="AZ1495" s="1">
        <f t="shared" si="1153"/>
        <v>5.4000000000000003E-3</v>
      </c>
      <c r="BA1495" s="1">
        <f t="shared" si="1154"/>
        <v>28.050552590455414</v>
      </c>
    </row>
    <row r="1496" spans="1:53">
      <c r="A1496" s="2">
        <f t="shared" si="1119"/>
        <v>1.4949999999999461</v>
      </c>
      <c r="B1496" s="1">
        <f t="shared" si="1156"/>
        <v>1.5794498333332774</v>
      </c>
      <c r="C1496" s="1">
        <f t="shared" si="1120"/>
        <v>5.623642744842991E-2</v>
      </c>
      <c r="D1496" s="1">
        <f t="shared" si="1157"/>
        <v>1.1024007545546954</v>
      </c>
      <c r="E1496" s="1">
        <f t="shared" si="1163"/>
        <v>1.1024925379283663</v>
      </c>
      <c r="F1496" s="1">
        <f t="shared" si="1163"/>
        <v>1.1024960083078095</v>
      </c>
      <c r="G1496" s="1">
        <f t="shared" si="1163"/>
        <v>1.1024961394690249</v>
      </c>
      <c r="H1496" s="1">
        <f t="shared" si="1121"/>
        <v>2.2364638015497653</v>
      </c>
      <c r="I1496" s="1">
        <f t="shared" si="1158"/>
        <v>28.310629000037917</v>
      </c>
      <c r="J1496" s="1">
        <f>VLOOKUP($I1496,Graph!$D$3:$M$50,col)</f>
        <v>6.1999999999999998E-3</v>
      </c>
      <c r="K1496" s="1">
        <f>VLOOKUP($I1496,Graph!$D$3:$M$50,col+1)</f>
        <v>5.0000000000000001E-3</v>
      </c>
      <c r="L1496" s="1">
        <f t="shared" si="1122"/>
        <v>5.4000000000000003E-3</v>
      </c>
      <c r="M1496" s="1">
        <f t="shared" si="1164"/>
        <v>0.64011666666666656</v>
      </c>
      <c r="N1496" s="1">
        <f t="shared" si="1123"/>
        <v>1.4895999999999461</v>
      </c>
      <c r="O1496" s="1">
        <f t="shared" si="1124"/>
        <v>5.3993583462188362E-2</v>
      </c>
      <c r="P1496" s="1">
        <f t="shared" si="1125"/>
        <v>1.0977000284798855</v>
      </c>
      <c r="Q1496" s="1">
        <f t="shared" si="1126"/>
        <v>1.0975325393042006</v>
      </c>
      <c r="R1496" s="1">
        <f t="shared" si="1127"/>
        <v>1.0975265502759242</v>
      </c>
      <c r="S1496" s="1">
        <f t="shared" si="1128"/>
        <v>1.0975263359467984</v>
      </c>
      <c r="T1496" s="1">
        <f t="shared" si="1129"/>
        <v>0.97808466480105416</v>
      </c>
      <c r="U1496" s="1">
        <f t="shared" si="1130"/>
        <v>2.1775904129924442</v>
      </c>
      <c r="V1496" s="2">
        <f t="shared" si="1159"/>
        <v>28.059997375502704</v>
      </c>
      <c r="W1496" s="1">
        <f>VLOOKUP(V1496,Graph!$D$3:$M$50,col)</f>
        <v>6.1999999999999998E-3</v>
      </c>
      <c r="X1496" s="1">
        <f>VLOOKUP(V1496,Graph!$D$3:$M$50,col+1)</f>
        <v>5.0000000000000001E-3</v>
      </c>
      <c r="Y1496" s="1">
        <f t="shared" si="1131"/>
        <v>5.4000000000000003E-3</v>
      </c>
      <c r="Z1496" s="1">
        <f t="shared" si="1160"/>
        <v>0.64011666666666656</v>
      </c>
      <c r="AA1496" s="2">
        <f t="shared" si="1132"/>
        <v>1.4895999999999461</v>
      </c>
      <c r="AB1496" s="1">
        <f t="shared" si="1133"/>
        <v>5.3993583462188362E-2</v>
      </c>
      <c r="AC1496" s="1">
        <f t="shared" si="1134"/>
        <v>1.0975263282763856</v>
      </c>
      <c r="AD1496" s="1">
        <f t="shared" si="1135"/>
        <v>1.0975263280018768</v>
      </c>
      <c r="AE1496" s="1">
        <f t="shared" si="1136"/>
        <v>1.0975263279920526</v>
      </c>
      <c r="AF1496" s="1">
        <f t="shared" si="1137"/>
        <v>1.0975263279917011</v>
      </c>
      <c r="AG1496" s="1">
        <f t="shared" si="1138"/>
        <v>0.97808466480105416</v>
      </c>
      <c r="AH1496" s="1">
        <f t="shared" si="1139"/>
        <v>2.1775903972088195</v>
      </c>
      <c r="AI1496" s="2">
        <f t="shared" si="1161"/>
        <v>28.059997307707818</v>
      </c>
      <c r="AJ1496" s="1">
        <f>VLOOKUP(AI1496,Graph!$D$3:$M$50,col)</f>
        <v>6.1999999999999998E-3</v>
      </c>
      <c r="AK1496" s="1">
        <f>VLOOKUP(AI1496,Graph!$D$3:$M$50,col+1)</f>
        <v>5.0000000000000001E-3</v>
      </c>
      <c r="AL1496" s="1">
        <f t="shared" si="1140"/>
        <v>5.4000000000000003E-3</v>
      </c>
      <c r="AM1496" s="1">
        <f t="shared" si="1162"/>
        <v>0.64011666666666656</v>
      </c>
      <c r="AN1496" s="2">
        <f t="shared" si="1141"/>
        <v>1.4895999999999461</v>
      </c>
      <c r="AO1496" s="1">
        <f t="shared" si="1142"/>
        <v>5.3993583462188362E-2</v>
      </c>
      <c r="AP1496" s="1">
        <f t="shared" si="1143"/>
        <v>1.0975263279916887</v>
      </c>
      <c r="AQ1496" s="1">
        <f t="shared" si="1144"/>
        <v>1.0975263279916878</v>
      </c>
      <c r="AR1496" s="1">
        <f t="shared" si="1145"/>
        <v>1.0975263279916878</v>
      </c>
      <c r="AS1496" s="1">
        <f t="shared" si="1146"/>
        <v>1.0975263279916878</v>
      </c>
      <c r="AT1496" s="1">
        <f t="shared" si="1147"/>
        <v>0.97808466480105416</v>
      </c>
      <c r="AU1496" s="1">
        <f t="shared" si="1148"/>
        <v>2.1775903972087933</v>
      </c>
      <c r="AV1496" s="2">
        <f t="shared" si="1149"/>
        <v>1495</v>
      </c>
      <c r="AW1496" s="1">
        <f t="shared" si="1150"/>
        <v>2177.5903972087935</v>
      </c>
      <c r="AX1496" s="1">
        <f t="shared" si="1151"/>
        <v>0.97808466480105416</v>
      </c>
      <c r="AY1496" s="1">
        <f t="shared" si="1152"/>
        <v>1.0975263279916878</v>
      </c>
      <c r="AZ1496" s="1">
        <f t="shared" si="1153"/>
        <v>5.4000000000000003E-3</v>
      </c>
      <c r="BA1496" s="1">
        <f t="shared" si="1154"/>
        <v>28.059997307707818</v>
      </c>
    </row>
    <row r="1497" spans="1:53">
      <c r="A1497" s="2">
        <f t="shared" si="1119"/>
        <v>1.495999999999946</v>
      </c>
      <c r="B1497" s="1">
        <f t="shared" si="1156"/>
        <v>1.5804909999999441</v>
      </c>
      <c r="C1497" s="1">
        <f t="shared" si="1120"/>
        <v>5.6237517782393942E-2</v>
      </c>
      <c r="D1497" s="1">
        <f t="shared" si="1157"/>
        <v>1.1024030969212579</v>
      </c>
      <c r="E1497" s="1">
        <f t="shared" si="1163"/>
        <v>1.1024949732509917</v>
      </c>
      <c r="F1497" s="1">
        <f t="shared" si="1163"/>
        <v>1.102498447237567</v>
      </c>
      <c r="G1497" s="1">
        <f t="shared" si="1163"/>
        <v>1.1024985785385497</v>
      </c>
      <c r="H1497" s="1">
        <f t="shared" si="1121"/>
        <v>2.2387130730920801</v>
      </c>
      <c r="I1497" s="1">
        <f t="shared" si="1158"/>
        <v>28.320116739324646</v>
      </c>
      <c r="J1497" s="1">
        <f>VLOOKUP($I1497,Graph!$D$3:$M$50,col)</f>
        <v>6.1999999999999998E-3</v>
      </c>
      <c r="K1497" s="1">
        <f>VLOOKUP($I1497,Graph!$D$3:$M$50,col+1)</f>
        <v>5.0000000000000001E-3</v>
      </c>
      <c r="L1497" s="1">
        <f t="shared" si="1122"/>
        <v>5.4000000000000003E-3</v>
      </c>
      <c r="M1497" s="1">
        <f t="shared" si="1164"/>
        <v>0.64011666666666656</v>
      </c>
      <c r="N1497" s="1">
        <f t="shared" si="1123"/>
        <v>1.490599999999946</v>
      </c>
      <c r="O1497" s="1">
        <f t="shared" si="1124"/>
        <v>5.3994891992858486E-2</v>
      </c>
      <c r="P1497" s="1">
        <f t="shared" si="1125"/>
        <v>1.0977028916448288</v>
      </c>
      <c r="Q1497" s="1">
        <f t="shared" si="1126"/>
        <v>1.0975354113877416</v>
      </c>
      <c r="R1497" s="1">
        <f t="shared" si="1127"/>
        <v>1.0975294224848517</v>
      </c>
      <c r="S1497" s="1">
        <f t="shared" si="1128"/>
        <v>1.0975292081533026</v>
      </c>
      <c r="T1497" s="1">
        <f t="shared" si="1129"/>
        <v>0.97808821997188944</v>
      </c>
      <c r="U1497" s="1">
        <f t="shared" si="1130"/>
        <v>2.1797892792057754</v>
      </c>
      <c r="V1497" s="2">
        <f t="shared" si="1159"/>
        <v>28.069438915989984</v>
      </c>
      <c r="W1497" s="1">
        <f>VLOOKUP(V1497,Graph!$D$3:$M$50,col)</f>
        <v>6.1999999999999998E-3</v>
      </c>
      <c r="X1497" s="1">
        <f>VLOOKUP(V1497,Graph!$D$3:$M$50,col+1)</f>
        <v>5.0000000000000001E-3</v>
      </c>
      <c r="Y1497" s="1">
        <f t="shared" si="1131"/>
        <v>5.4000000000000003E-3</v>
      </c>
      <c r="Z1497" s="1">
        <f t="shared" si="1160"/>
        <v>0.64011666666666656</v>
      </c>
      <c r="AA1497" s="2">
        <f t="shared" si="1132"/>
        <v>1.490599999999946</v>
      </c>
      <c r="AB1497" s="1">
        <f t="shared" si="1133"/>
        <v>5.3994891992858486E-2</v>
      </c>
      <c r="AC1497" s="1">
        <f t="shared" si="1134"/>
        <v>1.0975292004825556</v>
      </c>
      <c r="AD1497" s="1">
        <f t="shared" si="1135"/>
        <v>1.0975292002080259</v>
      </c>
      <c r="AE1497" s="1">
        <f t="shared" si="1136"/>
        <v>1.0975292001982011</v>
      </c>
      <c r="AF1497" s="1">
        <f t="shared" si="1137"/>
        <v>1.0975292001978492</v>
      </c>
      <c r="AG1497" s="1">
        <f t="shared" si="1138"/>
        <v>0.97808821997188944</v>
      </c>
      <c r="AH1497" s="1">
        <f t="shared" si="1139"/>
        <v>2.1797892634055471</v>
      </c>
      <c r="AI1497" s="2">
        <f t="shared" si="1161"/>
        <v>28.069438848169433</v>
      </c>
      <c r="AJ1497" s="1">
        <f>VLOOKUP(AI1497,Graph!$D$3:$M$50,col)</f>
        <v>6.1999999999999998E-3</v>
      </c>
      <c r="AK1497" s="1">
        <f>VLOOKUP(AI1497,Graph!$D$3:$M$50,col+1)</f>
        <v>5.0000000000000001E-3</v>
      </c>
      <c r="AL1497" s="1">
        <f t="shared" si="1140"/>
        <v>5.4000000000000003E-3</v>
      </c>
      <c r="AM1497" s="1">
        <f t="shared" si="1162"/>
        <v>0.64011666666666656</v>
      </c>
      <c r="AN1497" s="2">
        <f t="shared" si="1141"/>
        <v>1.490599999999946</v>
      </c>
      <c r="AO1497" s="1">
        <f t="shared" si="1142"/>
        <v>5.3994891992858486E-2</v>
      </c>
      <c r="AP1497" s="1">
        <f t="shared" si="1143"/>
        <v>1.0975292001978365</v>
      </c>
      <c r="AQ1497" s="1">
        <f t="shared" si="1144"/>
        <v>1.0975292001978363</v>
      </c>
      <c r="AR1497" s="1">
        <f t="shared" si="1145"/>
        <v>1.0975292001978361</v>
      </c>
      <c r="AS1497" s="1">
        <f t="shared" si="1146"/>
        <v>1.0975292001978358</v>
      </c>
      <c r="AT1497" s="1">
        <f t="shared" si="1147"/>
        <v>0.97808821997188944</v>
      </c>
      <c r="AU1497" s="1">
        <f t="shared" si="1148"/>
        <v>2.1797892634055205</v>
      </c>
      <c r="AV1497" s="2">
        <f t="shared" si="1149"/>
        <v>1496</v>
      </c>
      <c r="AW1497" s="1">
        <f t="shared" si="1150"/>
        <v>2179.7892634055206</v>
      </c>
      <c r="AX1497" s="1">
        <f t="shared" si="1151"/>
        <v>0.97808821997188944</v>
      </c>
      <c r="AY1497" s="1">
        <f t="shared" si="1152"/>
        <v>1.0975292001978358</v>
      </c>
      <c r="AZ1497" s="1">
        <f t="shared" si="1153"/>
        <v>5.4000000000000003E-3</v>
      </c>
      <c r="BA1497" s="1">
        <f t="shared" si="1154"/>
        <v>28.069438848169433</v>
      </c>
    </row>
    <row r="1498" spans="1:53">
      <c r="A1498" s="2">
        <f t="shared" si="1119"/>
        <v>1.4969999999999459</v>
      </c>
      <c r="B1498" s="1">
        <f t="shared" si="1156"/>
        <v>1.5815321666666107</v>
      </c>
      <c r="C1498" s="1">
        <f t="shared" si="1120"/>
        <v>5.6238606691312518E-2</v>
      </c>
      <c r="D1498" s="1">
        <f t="shared" si="1157"/>
        <v>1.1024054362412947</v>
      </c>
      <c r="E1498" s="1">
        <f t="shared" si="1163"/>
        <v>1.1024974054128398</v>
      </c>
      <c r="F1498" s="1">
        <f t="shared" si="1163"/>
        <v>1.1025008830022947</v>
      </c>
      <c r="G1498" s="1">
        <f t="shared" si="1163"/>
        <v>1.1025010144428862</v>
      </c>
      <c r="H1498" s="1">
        <f t="shared" si="1121"/>
        <v>2.2409630983663424</v>
      </c>
      <c r="I1498" s="1">
        <f t="shared" si="1158"/>
        <v>28.329601301900286</v>
      </c>
      <c r="J1498" s="1">
        <f>VLOOKUP($I1498,Graph!$D$3:$M$50,col)</f>
        <v>6.1999999999999998E-3</v>
      </c>
      <c r="K1498" s="1">
        <f>VLOOKUP($I1498,Graph!$D$3:$M$50,col+1)</f>
        <v>5.0000000000000001E-3</v>
      </c>
      <c r="L1498" s="1">
        <f t="shared" si="1122"/>
        <v>5.4000000000000003E-3</v>
      </c>
      <c r="M1498" s="1">
        <f t="shared" si="1164"/>
        <v>0.64011666666666656</v>
      </c>
      <c r="N1498" s="1">
        <f t="shared" si="1123"/>
        <v>1.4915999999999459</v>
      </c>
      <c r="O1498" s="1">
        <f t="shared" si="1124"/>
        <v>5.3996198816468839E-2</v>
      </c>
      <c r="P1498" s="1">
        <f t="shared" si="1125"/>
        <v>1.0977057511045669</v>
      </c>
      <c r="Q1498" s="1">
        <f t="shared" si="1126"/>
        <v>1.0975382797558433</v>
      </c>
      <c r="R1498" s="1">
        <f t="shared" si="1127"/>
        <v>1.0975322909782435</v>
      </c>
      <c r="S1498" s="1">
        <f t="shared" si="1128"/>
        <v>1.0975320766442762</v>
      </c>
      <c r="T1498" s="1">
        <f t="shared" si="1129"/>
        <v>0.97809177039729633</v>
      </c>
      <c r="U1498" s="1">
        <f t="shared" si="1130"/>
        <v>2.1819888853026108</v>
      </c>
      <c r="V1498" s="2">
        <f t="shared" si="1159"/>
        <v>28.078877282888858</v>
      </c>
      <c r="W1498" s="1">
        <f>VLOOKUP(V1498,Graph!$D$3:$M$50,col)</f>
        <v>6.1999999999999998E-3</v>
      </c>
      <c r="X1498" s="1">
        <f>VLOOKUP(V1498,Graph!$D$3:$M$50,col+1)</f>
        <v>5.0000000000000001E-3</v>
      </c>
      <c r="Y1498" s="1">
        <f t="shared" si="1131"/>
        <v>5.4000000000000003E-3</v>
      </c>
      <c r="Z1498" s="1">
        <f t="shared" si="1160"/>
        <v>0.64011666666666656</v>
      </c>
      <c r="AA1498" s="2">
        <f t="shared" si="1132"/>
        <v>1.4915999999999459</v>
      </c>
      <c r="AB1498" s="1">
        <f t="shared" si="1133"/>
        <v>5.3996198816468839E-2</v>
      </c>
      <c r="AC1498" s="1">
        <f t="shared" si="1134"/>
        <v>1.0975320689731962</v>
      </c>
      <c r="AD1498" s="1">
        <f t="shared" si="1135"/>
        <v>1.0975320686986454</v>
      </c>
      <c r="AE1498" s="1">
        <f t="shared" si="1136"/>
        <v>1.097532068688819</v>
      </c>
      <c r="AF1498" s="1">
        <f t="shared" si="1137"/>
        <v>1.0975320686884673</v>
      </c>
      <c r="AG1498" s="1">
        <f t="shared" si="1138"/>
        <v>0.97809177039729633</v>
      </c>
      <c r="AH1498" s="1">
        <f t="shared" si="1139"/>
        <v>2.1819888694857728</v>
      </c>
      <c r="AI1498" s="2">
        <f t="shared" si="1161"/>
        <v>28.078877215042642</v>
      </c>
      <c r="AJ1498" s="1">
        <f>VLOOKUP(AI1498,Graph!$D$3:$M$50,col)</f>
        <v>6.1999999999999998E-3</v>
      </c>
      <c r="AK1498" s="1">
        <f>VLOOKUP(AI1498,Graph!$D$3:$M$50,col+1)</f>
        <v>5.0000000000000001E-3</v>
      </c>
      <c r="AL1498" s="1">
        <f t="shared" si="1140"/>
        <v>5.4000000000000003E-3</v>
      </c>
      <c r="AM1498" s="1">
        <f t="shared" si="1162"/>
        <v>0.64011666666666656</v>
      </c>
      <c r="AN1498" s="2">
        <f t="shared" si="1141"/>
        <v>1.4915999999999459</v>
      </c>
      <c r="AO1498" s="1">
        <f t="shared" si="1142"/>
        <v>5.3996198816468839E-2</v>
      </c>
      <c r="AP1498" s="1">
        <f t="shared" si="1143"/>
        <v>1.0975320686884551</v>
      </c>
      <c r="AQ1498" s="1">
        <f t="shared" si="1144"/>
        <v>1.0975320686884544</v>
      </c>
      <c r="AR1498" s="1">
        <f t="shared" si="1145"/>
        <v>1.0975320686884547</v>
      </c>
      <c r="AS1498" s="1">
        <f t="shared" si="1146"/>
        <v>1.0975320686884544</v>
      </c>
      <c r="AT1498" s="1">
        <f t="shared" si="1147"/>
        <v>0.97809177039729633</v>
      </c>
      <c r="AU1498" s="1">
        <f t="shared" si="1148"/>
        <v>2.1819888694857474</v>
      </c>
      <c r="AV1498" s="2">
        <f t="shared" si="1149"/>
        <v>1497</v>
      </c>
      <c r="AW1498" s="1">
        <f t="shared" si="1150"/>
        <v>2181.9888694857473</v>
      </c>
      <c r="AX1498" s="1">
        <f t="shared" si="1151"/>
        <v>0.97809177039729633</v>
      </c>
      <c r="AY1498" s="1">
        <f t="shared" si="1152"/>
        <v>1.0975320686884544</v>
      </c>
      <c r="AZ1498" s="1">
        <f t="shared" si="1153"/>
        <v>5.4000000000000003E-3</v>
      </c>
      <c r="BA1498" s="1">
        <f t="shared" si="1154"/>
        <v>28.078877215042642</v>
      </c>
    </row>
    <row r="1499" spans="1:53">
      <c r="A1499" s="2">
        <f t="shared" si="1119"/>
        <v>1.4979999999999458</v>
      </c>
      <c r="B1499" s="1">
        <f t="shared" si="1156"/>
        <v>1.5825733333332772</v>
      </c>
      <c r="C1499" s="1">
        <f t="shared" si="1120"/>
        <v>5.6239694177977369E-2</v>
      </c>
      <c r="D1499" s="1">
        <f t="shared" si="1157"/>
        <v>1.1024077725207446</v>
      </c>
      <c r="E1499" s="1">
        <f t="shared" si="1163"/>
        <v>1.1024998344200596</v>
      </c>
      <c r="F1499" s="1">
        <f t="shared" si="1163"/>
        <v>1.1025033156081481</v>
      </c>
      <c r="G1499" s="1">
        <f t="shared" si="1163"/>
        <v>1.1025034471881916</v>
      </c>
      <c r="H1499" s="1">
        <f t="shared" si="1121"/>
        <v>2.2432138771200965</v>
      </c>
      <c r="I1499" s="1">
        <f t="shared" si="1158"/>
        <v>28.339082690952885</v>
      </c>
      <c r="J1499" s="1">
        <f>VLOOKUP($I1499,Graph!$D$3:$M$50,col)</f>
        <v>6.1999999999999998E-3</v>
      </c>
      <c r="K1499" s="1">
        <f>VLOOKUP($I1499,Graph!$D$3:$M$50,col+1)</f>
        <v>5.0000000000000001E-3</v>
      </c>
      <c r="L1499" s="1">
        <f t="shared" si="1122"/>
        <v>5.4000000000000003E-3</v>
      </c>
      <c r="M1499" s="1">
        <f t="shared" si="1164"/>
        <v>0.64011666666666656</v>
      </c>
      <c r="N1499" s="1">
        <f t="shared" si="1123"/>
        <v>1.4925999999999457</v>
      </c>
      <c r="O1499" s="1">
        <f t="shared" si="1124"/>
        <v>5.3997503936357397E-2</v>
      </c>
      <c r="P1499" s="1">
        <f t="shared" si="1125"/>
        <v>1.0977086068662878</v>
      </c>
      <c r="Q1499" s="1">
        <f t="shared" si="1126"/>
        <v>1.0975411444157086</v>
      </c>
      <c r="R1499" s="1">
        <f t="shared" si="1127"/>
        <v>1.097535155763304</v>
      </c>
      <c r="S1499" s="1">
        <f t="shared" si="1128"/>
        <v>1.097534941426924</v>
      </c>
      <c r="T1499" s="1">
        <f t="shared" si="1129"/>
        <v>0.97809531608676969</v>
      </c>
      <c r="U1499" s="1">
        <f t="shared" si="1130"/>
        <v>2.1841892310340887</v>
      </c>
      <c r="V1499" s="2">
        <f t="shared" si="1159"/>
        <v>28.088312479396301</v>
      </c>
      <c r="W1499" s="1">
        <f>VLOOKUP(V1499,Graph!$D$3:$M$50,col)</f>
        <v>6.1999999999999998E-3</v>
      </c>
      <c r="X1499" s="1">
        <f>VLOOKUP(V1499,Graph!$D$3:$M$50,col+1)</f>
        <v>5.0000000000000001E-3</v>
      </c>
      <c r="Y1499" s="1">
        <f t="shared" si="1131"/>
        <v>5.4000000000000003E-3</v>
      </c>
      <c r="Z1499" s="1">
        <f t="shared" si="1160"/>
        <v>0.64011666666666656</v>
      </c>
      <c r="AA1499" s="2">
        <f t="shared" si="1132"/>
        <v>1.4925999999999457</v>
      </c>
      <c r="AB1499" s="1">
        <f t="shared" si="1133"/>
        <v>5.3997503936357397E-2</v>
      </c>
      <c r="AC1499" s="1">
        <f t="shared" si="1134"/>
        <v>1.0975349337555109</v>
      </c>
      <c r="AD1499" s="1">
        <f t="shared" si="1135"/>
        <v>1.0975349334809399</v>
      </c>
      <c r="AE1499" s="1">
        <f t="shared" si="1136"/>
        <v>1.0975349334711124</v>
      </c>
      <c r="AF1499" s="1">
        <f t="shared" si="1137"/>
        <v>1.0975349334707607</v>
      </c>
      <c r="AG1499" s="1">
        <f t="shared" si="1138"/>
        <v>0.97809531608676969</v>
      </c>
      <c r="AH1499" s="1">
        <f t="shared" si="1139"/>
        <v>2.1841892152006377</v>
      </c>
      <c r="AI1499" s="2">
        <f t="shared" si="1161"/>
        <v>28.088312411524445</v>
      </c>
      <c r="AJ1499" s="1">
        <f>VLOOKUP(AI1499,Graph!$D$3:$M$50,col)</f>
        <v>6.1999999999999998E-3</v>
      </c>
      <c r="AK1499" s="1">
        <f>VLOOKUP(AI1499,Graph!$D$3:$M$50,col+1)</f>
        <v>5.0000000000000001E-3</v>
      </c>
      <c r="AL1499" s="1">
        <f t="shared" si="1140"/>
        <v>5.4000000000000003E-3</v>
      </c>
      <c r="AM1499" s="1">
        <f t="shared" si="1162"/>
        <v>0.64011666666666656</v>
      </c>
      <c r="AN1499" s="2">
        <f t="shared" si="1141"/>
        <v>1.4925999999999457</v>
      </c>
      <c r="AO1499" s="1">
        <f t="shared" si="1142"/>
        <v>5.3997503936357397E-2</v>
      </c>
      <c r="AP1499" s="1">
        <f t="shared" si="1143"/>
        <v>1.097534933470748</v>
      </c>
      <c r="AQ1499" s="1">
        <f t="shared" si="1144"/>
        <v>1.0975349334707478</v>
      </c>
      <c r="AR1499" s="1">
        <f t="shared" si="1145"/>
        <v>1.0975349334707476</v>
      </c>
      <c r="AS1499" s="1">
        <f t="shared" si="1146"/>
        <v>1.0975349334707474</v>
      </c>
      <c r="AT1499" s="1">
        <f t="shared" si="1147"/>
        <v>0.97809531608676969</v>
      </c>
      <c r="AU1499" s="1">
        <f t="shared" si="1148"/>
        <v>2.184189215200611</v>
      </c>
      <c r="AV1499" s="2">
        <f t="shared" si="1149"/>
        <v>1498</v>
      </c>
      <c r="AW1499" s="1">
        <f t="shared" si="1150"/>
        <v>2184.1892152006112</v>
      </c>
      <c r="AX1499" s="1">
        <f t="shared" si="1151"/>
        <v>0.97809531608676969</v>
      </c>
      <c r="AY1499" s="1">
        <f t="shared" si="1152"/>
        <v>1.0975349334707474</v>
      </c>
      <c r="AZ1499" s="1">
        <f t="shared" si="1153"/>
        <v>5.4000000000000003E-3</v>
      </c>
      <c r="BA1499" s="1">
        <f t="shared" si="1154"/>
        <v>28.088312411524445</v>
      </c>
    </row>
    <row r="1500" spans="1:53">
      <c r="A1500" s="2">
        <f t="shared" si="1119"/>
        <v>1.4989999999999457</v>
      </c>
      <c r="B1500" s="1">
        <f t="shared" si="1156"/>
        <v>1.5836144999999437</v>
      </c>
      <c r="C1500" s="1">
        <f t="shared" si="1120"/>
        <v>5.6240780245173053E-2</v>
      </c>
      <c r="D1500" s="1">
        <f t="shared" si="1157"/>
        <v>1.1024101057655318</v>
      </c>
      <c r="E1500" s="1">
        <f t="shared" si="1163"/>
        <v>1.1025022602787844</v>
      </c>
      <c r="F1500" s="1">
        <f t="shared" si="1163"/>
        <v>1.1025057450612694</v>
      </c>
      <c r="G1500" s="1">
        <f t="shared" si="1163"/>
        <v>1.1025058767806071</v>
      </c>
      <c r="H1500" s="1">
        <f t="shared" si="1121"/>
        <v>2.2454654091011355</v>
      </c>
      <c r="I1500" s="1">
        <f t="shared" si="1158"/>
        <v>28.34856090966511</v>
      </c>
      <c r="J1500" s="1">
        <f>VLOOKUP($I1500,Graph!$D$3:$M$50,col)</f>
        <v>6.1999999999999998E-3</v>
      </c>
      <c r="K1500" s="1">
        <f>VLOOKUP($I1500,Graph!$D$3:$M$50,col+1)</f>
        <v>5.0000000000000001E-3</v>
      </c>
      <c r="L1500" s="1">
        <f t="shared" si="1122"/>
        <v>5.4000000000000003E-3</v>
      </c>
      <c r="M1500" s="1">
        <f t="shared" si="1164"/>
        <v>0.64011666666666656</v>
      </c>
      <c r="N1500" s="1">
        <f t="shared" si="1123"/>
        <v>1.4935999999999456</v>
      </c>
      <c r="O1500" s="1">
        <f t="shared" si="1124"/>
        <v>5.3998807355853433E-2</v>
      </c>
      <c r="P1500" s="1">
        <f t="shared" si="1125"/>
        <v>1.0977114589371597</v>
      </c>
      <c r="Q1500" s="1">
        <f t="shared" si="1126"/>
        <v>1.0975440053745247</v>
      </c>
      <c r="R1500" s="1">
        <f t="shared" si="1127"/>
        <v>1.0975380168472182</v>
      </c>
      <c r="S1500" s="1">
        <f t="shared" si="1128"/>
        <v>1.0975378025084319</v>
      </c>
      <c r="T1500" s="1">
        <f t="shared" si="1129"/>
        <v>0.97809885704977928</v>
      </c>
      <c r="U1500" s="1">
        <f t="shared" si="1130"/>
        <v>2.1863903161515985</v>
      </c>
      <c r="V1500" s="2">
        <f t="shared" si="1159"/>
        <v>28.097744508703975</v>
      </c>
      <c r="W1500" s="1">
        <f>VLOOKUP(V1500,Graph!$D$3:$M$50,col)</f>
        <v>6.1999999999999998E-3</v>
      </c>
      <c r="X1500" s="1">
        <f>VLOOKUP(V1500,Graph!$D$3:$M$50,col+1)</f>
        <v>5.0000000000000001E-3</v>
      </c>
      <c r="Y1500" s="1">
        <f t="shared" si="1131"/>
        <v>5.4000000000000003E-3</v>
      </c>
      <c r="Z1500" s="1">
        <f t="shared" si="1160"/>
        <v>0.64011666666666656</v>
      </c>
      <c r="AA1500" s="2">
        <f t="shared" si="1132"/>
        <v>1.4935999999999456</v>
      </c>
      <c r="AB1500" s="1">
        <f t="shared" si="1133"/>
        <v>5.3998807355853433E-2</v>
      </c>
      <c r="AC1500" s="1">
        <f t="shared" si="1134"/>
        <v>1.0975377948366867</v>
      </c>
      <c r="AD1500" s="1">
        <f t="shared" si="1135"/>
        <v>1.0975377945620945</v>
      </c>
      <c r="AE1500" s="1">
        <f t="shared" si="1136"/>
        <v>1.0975377945522662</v>
      </c>
      <c r="AF1500" s="1">
        <f t="shared" si="1137"/>
        <v>1.0975377945519142</v>
      </c>
      <c r="AG1500" s="1">
        <f t="shared" si="1138"/>
        <v>0.97809885704977928</v>
      </c>
      <c r="AH1500" s="1">
        <f t="shared" si="1139"/>
        <v>2.1863903003015266</v>
      </c>
      <c r="AI1500" s="2">
        <f t="shared" si="1161"/>
        <v>28.09774444080648</v>
      </c>
      <c r="AJ1500" s="1">
        <f>VLOOKUP(AI1500,Graph!$D$3:$M$50,col)</f>
        <v>6.1999999999999998E-3</v>
      </c>
      <c r="AK1500" s="1">
        <f>VLOOKUP(AI1500,Graph!$D$3:$M$50,col+1)</f>
        <v>5.0000000000000001E-3</v>
      </c>
      <c r="AL1500" s="1">
        <f t="shared" si="1140"/>
        <v>5.4000000000000003E-3</v>
      </c>
      <c r="AM1500" s="1">
        <f t="shared" si="1162"/>
        <v>0.64011666666666656</v>
      </c>
      <c r="AN1500" s="2">
        <f t="shared" si="1141"/>
        <v>1.4935999999999456</v>
      </c>
      <c r="AO1500" s="1">
        <f t="shared" si="1142"/>
        <v>5.3998807355853433E-2</v>
      </c>
      <c r="AP1500" s="1">
        <f t="shared" si="1143"/>
        <v>1.0975377945519016</v>
      </c>
      <c r="AQ1500" s="1">
        <f t="shared" si="1144"/>
        <v>1.0975377945519011</v>
      </c>
      <c r="AR1500" s="1">
        <f t="shared" si="1145"/>
        <v>1.0975377945519014</v>
      </c>
      <c r="AS1500" s="1">
        <f t="shared" si="1146"/>
        <v>1.0975377945519011</v>
      </c>
      <c r="AT1500" s="1">
        <f t="shared" si="1147"/>
        <v>0.97809885704977928</v>
      </c>
      <c r="AU1500" s="1">
        <f t="shared" si="1148"/>
        <v>2.1863903003014999</v>
      </c>
      <c r="AV1500" s="2">
        <f t="shared" si="1149"/>
        <v>1499</v>
      </c>
      <c r="AW1500" s="1">
        <f t="shared" si="1150"/>
        <v>2186.3903003014998</v>
      </c>
      <c r="AX1500" s="1">
        <f t="shared" si="1151"/>
        <v>0.97809885704977928</v>
      </c>
      <c r="AY1500" s="1">
        <f t="shared" si="1152"/>
        <v>1.0975377945519011</v>
      </c>
      <c r="AZ1500" s="1">
        <f t="shared" si="1153"/>
        <v>5.4000000000000003E-3</v>
      </c>
      <c r="BA1500" s="1">
        <f t="shared" si="1154"/>
        <v>28.09774444080648</v>
      </c>
    </row>
    <row r="1501" spans="1:53">
      <c r="A1501" s="2">
        <f t="shared" si="1119"/>
        <v>1.4999999999999456</v>
      </c>
      <c r="B1501" s="1">
        <f t="shared" si="1156"/>
        <v>1.5846556666666103</v>
      </c>
      <c r="C1501" s="1">
        <f t="shared" si="1120"/>
        <v>5.6241864895676771E-2</v>
      </c>
      <c r="D1501" s="1">
        <f t="shared" si="1157"/>
        <v>1.1024124359815648</v>
      </c>
      <c r="E1501" s="1">
        <f t="shared" ref="E1501:G1520" si="1165">SQRT(D1501-($C1501*D1501-POWER(D1501,1/3)+1)/($C1501-POWER(D1501,-2/3)/3))</f>
        <v>1.1025046829951315</v>
      </c>
      <c r="F1501" s="1">
        <f t="shared" si="1165"/>
        <v>1.1025081713677827</v>
      </c>
      <c r="G1501" s="1">
        <f t="shared" si="1165"/>
        <v>1.1025083032262573</v>
      </c>
      <c r="H1501" s="1">
        <f t="shared" si="1121"/>
        <v>2.2477176940575094</v>
      </c>
      <c r="I1501" s="1">
        <f t="shared" si="1158"/>
        <v>28.35803596121438</v>
      </c>
      <c r="J1501" s="1">
        <f>VLOOKUP($I1501,Graph!$D$3:$M$50,col)</f>
        <v>6.1999999999999998E-3</v>
      </c>
      <c r="K1501" s="1">
        <f>VLOOKUP($I1501,Graph!$D$3:$M$50,col+1)</f>
        <v>5.0000000000000001E-3</v>
      </c>
      <c r="L1501" s="1">
        <f t="shared" si="1122"/>
        <v>5.4000000000000003E-3</v>
      </c>
      <c r="M1501" s="1">
        <f t="shared" si="1164"/>
        <v>0.64011666666666656</v>
      </c>
      <c r="N1501" s="1">
        <f t="shared" si="1123"/>
        <v>1.4945999999999455</v>
      </c>
      <c r="O1501" s="1">
        <f t="shared" si="1124"/>
        <v>5.4000109078277632E-2</v>
      </c>
      <c r="P1501" s="1">
        <f t="shared" si="1125"/>
        <v>1.0977143073243327</v>
      </c>
      <c r="Q1501" s="1">
        <f t="shared" si="1126"/>
        <v>1.0975468626394589</v>
      </c>
      <c r="R1501" s="1">
        <f t="shared" si="1127"/>
        <v>1.0975408742371549</v>
      </c>
      <c r="S1501" s="1">
        <f t="shared" si="1128"/>
        <v>1.0975406598959681</v>
      </c>
      <c r="T1501" s="1">
        <f t="shared" si="1129"/>
        <v>0.9781023932957692</v>
      </c>
      <c r="U1501" s="1">
        <f t="shared" si="1130"/>
        <v>2.1885921404067816</v>
      </c>
      <c r="V1501" s="2">
        <f t="shared" si="1159"/>
        <v>28.107173373998172</v>
      </c>
      <c r="W1501" s="1">
        <f>VLOOKUP(V1501,Graph!$D$3:$M$50,col)</f>
        <v>6.1999999999999998E-3</v>
      </c>
      <c r="X1501" s="1">
        <f>VLOOKUP(V1501,Graph!$D$3:$M$50,col+1)</f>
        <v>5.0000000000000001E-3</v>
      </c>
      <c r="Y1501" s="1">
        <f t="shared" si="1131"/>
        <v>5.4000000000000003E-3</v>
      </c>
      <c r="Z1501" s="1">
        <f t="shared" si="1160"/>
        <v>0.64011666666666656</v>
      </c>
      <c r="AA1501" s="2">
        <f t="shared" si="1132"/>
        <v>1.4945999999999455</v>
      </c>
      <c r="AB1501" s="1">
        <f t="shared" si="1133"/>
        <v>5.4000109078277632E-2</v>
      </c>
      <c r="AC1501" s="1">
        <f t="shared" si="1134"/>
        <v>1.0975406522238902</v>
      </c>
      <c r="AD1501" s="1">
        <f t="shared" si="1135"/>
        <v>1.0975406519492772</v>
      </c>
      <c r="AE1501" s="1">
        <f t="shared" si="1136"/>
        <v>1.0975406519394482</v>
      </c>
      <c r="AF1501" s="1">
        <f t="shared" si="1137"/>
        <v>1.0975406519390962</v>
      </c>
      <c r="AG1501" s="1">
        <f t="shared" si="1138"/>
        <v>0.9781023932957692</v>
      </c>
      <c r="AH1501" s="1">
        <f t="shared" si="1139"/>
        <v>2.1885921245400821</v>
      </c>
      <c r="AI1501" s="2">
        <f t="shared" si="1161"/>
        <v>28.107173306075047</v>
      </c>
      <c r="AJ1501" s="1">
        <f>VLOOKUP(AI1501,Graph!$D$3:$M$50,col)</f>
        <v>6.1999999999999998E-3</v>
      </c>
      <c r="AK1501" s="1">
        <f>VLOOKUP(AI1501,Graph!$D$3:$M$50,col+1)</f>
        <v>5.0000000000000001E-3</v>
      </c>
      <c r="AL1501" s="1">
        <f t="shared" si="1140"/>
        <v>5.4000000000000003E-3</v>
      </c>
      <c r="AM1501" s="1">
        <f t="shared" si="1162"/>
        <v>0.64011666666666656</v>
      </c>
      <c r="AN1501" s="2">
        <f t="shared" si="1141"/>
        <v>1.4945999999999455</v>
      </c>
      <c r="AO1501" s="1">
        <f t="shared" si="1142"/>
        <v>5.4000109078277632E-2</v>
      </c>
      <c r="AP1501" s="1">
        <f t="shared" si="1143"/>
        <v>1.0975406519390836</v>
      </c>
      <c r="AQ1501" s="1">
        <f t="shared" si="1144"/>
        <v>1.0975406519390831</v>
      </c>
      <c r="AR1501" s="1">
        <f t="shared" si="1145"/>
        <v>1.0975406519390831</v>
      </c>
      <c r="AS1501" s="1">
        <f t="shared" si="1146"/>
        <v>1.0975406519390831</v>
      </c>
      <c r="AT1501" s="1">
        <f t="shared" si="1147"/>
        <v>0.9781023932957692</v>
      </c>
      <c r="AU1501" s="1">
        <f t="shared" si="1148"/>
        <v>2.1885921245400564</v>
      </c>
      <c r="AV1501" s="2">
        <f t="shared" si="1149"/>
        <v>1500</v>
      </c>
      <c r="AW1501" s="1">
        <f t="shared" si="1150"/>
        <v>2188.5921245400564</v>
      </c>
      <c r="AX1501" s="1">
        <f t="shared" si="1151"/>
        <v>0.9781023932957692</v>
      </c>
      <c r="AY1501" s="1">
        <f t="shared" si="1152"/>
        <v>1.0975406519390831</v>
      </c>
      <c r="AZ1501" s="1">
        <f t="shared" si="1153"/>
        <v>5.4000000000000003E-3</v>
      </c>
      <c r="BA1501" s="1">
        <f t="shared" si="1154"/>
        <v>28.107173306075047</v>
      </c>
    </row>
    <row r="1502" spans="1:53">
      <c r="A1502" s="2">
        <f t="shared" si="1119"/>
        <v>1.5009999999999455</v>
      </c>
      <c r="B1502" s="1">
        <f t="shared" si="1156"/>
        <v>1.5856968333332768</v>
      </c>
      <c r="C1502" s="1">
        <f t="shared" si="1120"/>
        <v>5.6242948132258483E-2</v>
      </c>
      <c r="D1502" s="1">
        <f t="shared" si="1157"/>
        <v>1.1024147631747367</v>
      </c>
      <c r="E1502" s="1">
        <f t="shared" si="1165"/>
        <v>1.1025071025752033</v>
      </c>
      <c r="F1502" s="1">
        <f t="shared" si="1165"/>
        <v>1.102510594533797</v>
      </c>
      <c r="G1502" s="1">
        <f t="shared" si="1165"/>
        <v>1.1025107265312515</v>
      </c>
      <c r="H1502" s="1">
        <f t="shared" si="1121"/>
        <v>2.2499707317375175</v>
      </c>
      <c r="I1502" s="1">
        <f t="shared" si="1158"/>
        <v>28.36750784877275</v>
      </c>
      <c r="J1502" s="1">
        <f>VLOOKUP($I1502,Graph!$D$3:$M$50,col)</f>
        <v>6.1999999999999998E-3</v>
      </c>
      <c r="K1502" s="1">
        <f>VLOOKUP($I1502,Graph!$D$3:$M$50,col+1)</f>
        <v>5.0000000000000001E-3</v>
      </c>
      <c r="L1502" s="1">
        <f t="shared" si="1122"/>
        <v>5.4000000000000003E-3</v>
      </c>
      <c r="M1502" s="1">
        <f t="shared" si="1164"/>
        <v>0.64011666666666656</v>
      </c>
      <c r="N1502" s="1">
        <f t="shared" si="1123"/>
        <v>1.4955999999999454</v>
      </c>
      <c r="O1502" s="1">
        <f t="shared" si="1124"/>
        <v>5.4001409106941879E-2</v>
      </c>
      <c r="P1502" s="1">
        <f t="shared" si="1125"/>
        <v>1.0977171520349385</v>
      </c>
      <c r="Q1502" s="1">
        <f t="shared" si="1126"/>
        <v>1.0975497162176593</v>
      </c>
      <c r="R1502" s="1">
        <f t="shared" si="1127"/>
        <v>1.0975437279402618</v>
      </c>
      <c r="S1502" s="1">
        <f t="shared" si="1128"/>
        <v>1.0975435135966798</v>
      </c>
      <c r="T1502" s="1">
        <f t="shared" si="1129"/>
        <v>0.97810592483415904</v>
      </c>
      <c r="U1502" s="1">
        <f t="shared" si="1130"/>
        <v>2.1907947035515254</v>
      </c>
      <c r="V1502" s="2">
        <f t="shared" si="1159"/>
        <v>28.116599078459853</v>
      </c>
      <c r="W1502" s="1">
        <f>VLOOKUP(V1502,Graph!$D$3:$M$50,col)</f>
        <v>6.1999999999999998E-3</v>
      </c>
      <c r="X1502" s="1">
        <f>VLOOKUP(V1502,Graph!$D$3:$M$50,col+1)</f>
        <v>5.0000000000000001E-3</v>
      </c>
      <c r="Y1502" s="1">
        <f t="shared" si="1131"/>
        <v>5.4000000000000003E-3</v>
      </c>
      <c r="Z1502" s="1">
        <f t="shared" si="1160"/>
        <v>0.64011666666666656</v>
      </c>
      <c r="AA1502" s="2">
        <f t="shared" si="1132"/>
        <v>1.4955999999999454</v>
      </c>
      <c r="AB1502" s="1">
        <f t="shared" si="1133"/>
        <v>5.4001409106941879E-2</v>
      </c>
      <c r="AC1502" s="1">
        <f t="shared" si="1134"/>
        <v>1.0975435059242709</v>
      </c>
      <c r="AD1502" s="1">
        <f t="shared" si="1135"/>
        <v>1.0975435056496372</v>
      </c>
      <c r="AE1502" s="1">
        <f t="shared" si="1136"/>
        <v>1.0975435056398068</v>
      </c>
      <c r="AF1502" s="1">
        <f t="shared" si="1137"/>
        <v>1.0975435056394551</v>
      </c>
      <c r="AG1502" s="1">
        <f t="shared" si="1138"/>
        <v>0.97810592483415904</v>
      </c>
      <c r="AH1502" s="1">
        <f t="shared" si="1139"/>
        <v>2.1907946876681947</v>
      </c>
      <c r="AI1502" s="2">
        <f t="shared" si="1161"/>
        <v>28.116599010511102</v>
      </c>
      <c r="AJ1502" s="1">
        <f>VLOOKUP(AI1502,Graph!$D$3:$M$50,col)</f>
        <v>6.1999999999999998E-3</v>
      </c>
      <c r="AK1502" s="1">
        <f>VLOOKUP(AI1502,Graph!$D$3:$M$50,col+1)</f>
        <v>5.0000000000000001E-3</v>
      </c>
      <c r="AL1502" s="1">
        <f t="shared" si="1140"/>
        <v>5.4000000000000003E-3</v>
      </c>
      <c r="AM1502" s="1">
        <f t="shared" si="1162"/>
        <v>0.64011666666666656</v>
      </c>
      <c r="AN1502" s="2">
        <f t="shared" si="1141"/>
        <v>1.4955999999999454</v>
      </c>
      <c r="AO1502" s="1">
        <f t="shared" si="1142"/>
        <v>5.4001409106941879E-2</v>
      </c>
      <c r="AP1502" s="1">
        <f t="shared" si="1143"/>
        <v>1.0975435056394425</v>
      </c>
      <c r="AQ1502" s="1">
        <f t="shared" si="1144"/>
        <v>1.097543505639442</v>
      </c>
      <c r="AR1502" s="1">
        <f t="shared" si="1145"/>
        <v>1.0975435056394418</v>
      </c>
      <c r="AS1502" s="1">
        <f t="shared" si="1146"/>
        <v>1.097543505639442</v>
      </c>
      <c r="AT1502" s="1">
        <f t="shared" si="1147"/>
        <v>0.97810592483415904</v>
      </c>
      <c r="AU1502" s="1">
        <f t="shared" si="1148"/>
        <v>2.190794687668169</v>
      </c>
      <c r="AV1502" s="2">
        <f t="shared" si="1149"/>
        <v>1501</v>
      </c>
      <c r="AW1502" s="1">
        <f t="shared" si="1150"/>
        <v>2190.794687668169</v>
      </c>
      <c r="AX1502" s="1">
        <f t="shared" si="1151"/>
        <v>0.97810592483415904</v>
      </c>
      <c r="AY1502" s="1">
        <f t="shared" si="1152"/>
        <v>1.097543505639442</v>
      </c>
      <c r="AZ1502" s="1">
        <f t="shared" si="1153"/>
        <v>5.4000000000000003E-3</v>
      </c>
      <c r="BA1502" s="1">
        <f t="shared" si="1154"/>
        <v>28.116599010511102</v>
      </c>
    </row>
    <row r="1503" spans="1:53">
      <c r="A1503" s="2">
        <f t="shared" si="1119"/>
        <v>1.5019999999999454</v>
      </c>
      <c r="B1503" s="1">
        <f t="shared" si="1156"/>
        <v>1.5867379999999434</v>
      </c>
      <c r="C1503" s="1">
        <f t="shared" si="1120"/>
        <v>5.6244029957681026E-2</v>
      </c>
      <c r="D1503" s="1">
        <f t="shared" si="1157"/>
        <v>1.102417087350926</v>
      </c>
      <c r="E1503" s="1">
        <f t="shared" si="1165"/>
        <v>1.1025095190250842</v>
      </c>
      <c r="F1503" s="1">
        <f t="shared" si="1165"/>
        <v>1.1025130145654056</v>
      </c>
      <c r="G1503" s="1">
        <f t="shared" si="1165"/>
        <v>1.1025131467016829</v>
      </c>
      <c r="H1503" s="1">
        <f t="shared" si="1121"/>
        <v>2.2522245218897137</v>
      </c>
      <c r="I1503" s="1">
        <f t="shared" si="1158"/>
        <v>28.37697657550703</v>
      </c>
      <c r="J1503" s="1">
        <f>VLOOKUP($I1503,Graph!$D$3:$M$50,col)</f>
        <v>6.1999999999999998E-3</v>
      </c>
      <c r="K1503" s="1">
        <f>VLOOKUP($I1503,Graph!$D$3:$M$50,col+1)</f>
        <v>5.0000000000000001E-3</v>
      </c>
      <c r="L1503" s="1">
        <f t="shared" si="1122"/>
        <v>5.4000000000000003E-3</v>
      </c>
      <c r="M1503" s="1">
        <f t="shared" si="1164"/>
        <v>0.64011666666666656</v>
      </c>
      <c r="N1503" s="1">
        <f t="shared" si="1123"/>
        <v>1.4965999999999453</v>
      </c>
      <c r="O1503" s="1">
        <f t="shared" si="1124"/>
        <v>5.4002707445149616E-2</v>
      </c>
      <c r="P1503" s="1">
        <f t="shared" si="1125"/>
        <v>1.0977199930760904</v>
      </c>
      <c r="Q1503" s="1">
        <f t="shared" si="1126"/>
        <v>1.0975525661162566</v>
      </c>
      <c r="R1503" s="1">
        <f t="shared" si="1127"/>
        <v>1.0975465779636702</v>
      </c>
      <c r="S1503" s="1">
        <f t="shared" si="1128"/>
        <v>1.0975463636176985</v>
      </c>
      <c r="T1503" s="1">
        <f t="shared" si="1129"/>
        <v>0.9781094516743426</v>
      </c>
      <c r="U1503" s="1">
        <f t="shared" si="1130"/>
        <v>2.1929980053379698</v>
      </c>
      <c r="V1503" s="2">
        <f t="shared" si="1159"/>
        <v>28.126021625264624</v>
      </c>
      <c r="W1503" s="1">
        <f>VLOOKUP(V1503,Graph!$D$3:$M$50,col)</f>
        <v>6.1999999999999998E-3</v>
      </c>
      <c r="X1503" s="1">
        <f>VLOOKUP(V1503,Graph!$D$3:$M$50,col+1)</f>
        <v>5.0000000000000001E-3</v>
      </c>
      <c r="Y1503" s="1">
        <f t="shared" si="1131"/>
        <v>5.4000000000000003E-3</v>
      </c>
      <c r="Z1503" s="1">
        <f t="shared" si="1160"/>
        <v>0.64011666666666656</v>
      </c>
      <c r="AA1503" s="2">
        <f t="shared" si="1132"/>
        <v>1.4965999999999453</v>
      </c>
      <c r="AB1503" s="1">
        <f t="shared" si="1133"/>
        <v>5.4002707445149616E-2</v>
      </c>
      <c r="AC1503" s="1">
        <f t="shared" si="1134"/>
        <v>1.0975463559449588</v>
      </c>
      <c r="AD1503" s="1">
        <f t="shared" si="1135"/>
        <v>1.0975463556703047</v>
      </c>
      <c r="AE1503" s="1">
        <f t="shared" si="1136"/>
        <v>1.097546355660473</v>
      </c>
      <c r="AF1503" s="1">
        <f t="shared" si="1137"/>
        <v>1.0975463556601213</v>
      </c>
      <c r="AG1503" s="1">
        <f t="shared" si="1138"/>
        <v>0.9781094516743426</v>
      </c>
      <c r="AH1503" s="1">
        <f t="shared" si="1139"/>
        <v>2.1929979894380032</v>
      </c>
      <c r="AI1503" s="2">
        <f t="shared" si="1161"/>
        <v>28.126021557290276</v>
      </c>
      <c r="AJ1503" s="1">
        <f>VLOOKUP(AI1503,Graph!$D$3:$M$50,col)</f>
        <v>6.1999999999999998E-3</v>
      </c>
      <c r="AK1503" s="1">
        <f>VLOOKUP(AI1503,Graph!$D$3:$M$50,col+1)</f>
        <v>5.0000000000000001E-3</v>
      </c>
      <c r="AL1503" s="1">
        <f t="shared" si="1140"/>
        <v>5.4000000000000003E-3</v>
      </c>
      <c r="AM1503" s="1">
        <f t="shared" si="1162"/>
        <v>0.64011666666666656</v>
      </c>
      <c r="AN1503" s="2">
        <f t="shared" si="1141"/>
        <v>1.4965999999999453</v>
      </c>
      <c r="AO1503" s="1">
        <f t="shared" si="1142"/>
        <v>5.4002707445149616E-2</v>
      </c>
      <c r="AP1503" s="1">
        <f t="shared" si="1143"/>
        <v>1.0975463556601086</v>
      </c>
      <c r="AQ1503" s="1">
        <f t="shared" si="1144"/>
        <v>1.0975463556601079</v>
      </c>
      <c r="AR1503" s="1">
        <f t="shared" si="1145"/>
        <v>1.0975463556601082</v>
      </c>
      <c r="AS1503" s="1">
        <f t="shared" si="1146"/>
        <v>1.0975463556601082</v>
      </c>
      <c r="AT1503" s="1">
        <f t="shared" si="1147"/>
        <v>0.9781094516743426</v>
      </c>
      <c r="AU1503" s="1">
        <f t="shared" si="1148"/>
        <v>2.192997989437977</v>
      </c>
      <c r="AV1503" s="2">
        <f t="shared" si="1149"/>
        <v>1502</v>
      </c>
      <c r="AW1503" s="1">
        <f t="shared" si="1150"/>
        <v>2192.9979894379771</v>
      </c>
      <c r="AX1503" s="1">
        <f t="shared" si="1151"/>
        <v>0.9781094516743426</v>
      </c>
      <c r="AY1503" s="1">
        <f t="shared" si="1152"/>
        <v>1.0975463556601082</v>
      </c>
      <c r="AZ1503" s="1">
        <f t="shared" si="1153"/>
        <v>5.4000000000000003E-3</v>
      </c>
      <c r="BA1503" s="1">
        <f t="shared" si="1154"/>
        <v>28.126021557290276</v>
      </c>
    </row>
    <row r="1504" spans="1:53">
      <c r="A1504" s="2">
        <f t="shared" si="1119"/>
        <v>1.5029999999999453</v>
      </c>
      <c r="B1504" s="1">
        <f t="shared" si="1156"/>
        <v>1.5877791666666099</v>
      </c>
      <c r="C1504" s="1">
        <f t="shared" si="1120"/>
        <v>5.6245110374699946E-2</v>
      </c>
      <c r="D1504" s="1">
        <f t="shared" si="1157"/>
        <v>1.1024194085159948</v>
      </c>
      <c r="E1504" s="1">
        <f t="shared" si="1165"/>
        <v>1.102511932350845</v>
      </c>
      <c r="F1504" s="1">
        <f t="shared" si="1165"/>
        <v>1.102515431468686</v>
      </c>
      <c r="G1504" s="1">
        <f t="shared" si="1165"/>
        <v>1.1025155637436301</v>
      </c>
      <c r="H1504" s="1">
        <f t="shared" si="1121"/>
        <v>2.2544790642629047</v>
      </c>
      <c r="I1504" s="1">
        <f t="shared" si="1158"/>
        <v>28.386442144578737</v>
      </c>
      <c r="J1504" s="1">
        <f>VLOOKUP($I1504,Graph!$D$3:$M$50,col)</f>
        <v>6.1999999999999998E-3</v>
      </c>
      <c r="K1504" s="1">
        <f>VLOOKUP($I1504,Graph!$D$3:$M$50,col+1)</f>
        <v>5.0000000000000001E-3</v>
      </c>
      <c r="L1504" s="1">
        <f t="shared" si="1122"/>
        <v>5.4000000000000003E-3</v>
      </c>
      <c r="M1504" s="1">
        <f t="shared" si="1164"/>
        <v>0.64011666666666656</v>
      </c>
      <c r="N1504" s="1">
        <f t="shared" si="1123"/>
        <v>1.4975999999999452</v>
      </c>
      <c r="O1504" s="1">
        <f t="shared" si="1124"/>
        <v>5.4004004096195601E-2</v>
      </c>
      <c r="P1504" s="1">
        <f t="shared" si="1125"/>
        <v>1.0977228304548823</v>
      </c>
      <c r="Q1504" s="1">
        <f t="shared" si="1126"/>
        <v>1.0975554123423632</v>
      </c>
      <c r="R1504" s="1">
        <f t="shared" si="1127"/>
        <v>1.0975494243144921</v>
      </c>
      <c r="S1504" s="1">
        <f t="shared" si="1128"/>
        <v>1.0975492099661366</v>
      </c>
      <c r="T1504" s="1">
        <f t="shared" si="1129"/>
        <v>0.9781129738256894</v>
      </c>
      <c r="U1504" s="1">
        <f t="shared" si="1130"/>
        <v>2.1952020455185073</v>
      </c>
      <c r="V1504" s="2">
        <f t="shared" si="1159"/>
        <v>28.135441017582835</v>
      </c>
      <c r="W1504" s="1">
        <f>VLOOKUP(V1504,Graph!$D$3:$M$50,col)</f>
        <v>6.1999999999999998E-3</v>
      </c>
      <c r="X1504" s="1">
        <f>VLOOKUP(V1504,Graph!$D$3:$M$50,col+1)</f>
        <v>5.0000000000000001E-3</v>
      </c>
      <c r="Y1504" s="1">
        <f t="shared" si="1131"/>
        <v>5.4000000000000003E-3</v>
      </c>
      <c r="Z1504" s="1">
        <f t="shared" si="1160"/>
        <v>0.64011666666666656</v>
      </c>
      <c r="AA1504" s="2">
        <f t="shared" si="1132"/>
        <v>1.4975999999999452</v>
      </c>
      <c r="AB1504" s="1">
        <f t="shared" si="1133"/>
        <v>5.4004004096195601E-2</v>
      </c>
      <c r="AC1504" s="1">
        <f t="shared" si="1134"/>
        <v>1.097549202293066</v>
      </c>
      <c r="AD1504" s="1">
        <f t="shared" si="1135"/>
        <v>1.0975492020183915</v>
      </c>
      <c r="AE1504" s="1">
        <f t="shared" si="1136"/>
        <v>1.0975492020085589</v>
      </c>
      <c r="AF1504" s="1">
        <f t="shared" si="1137"/>
        <v>1.0975492020082065</v>
      </c>
      <c r="AG1504" s="1">
        <f t="shared" si="1138"/>
        <v>0.9781129738256894</v>
      </c>
      <c r="AH1504" s="1">
        <f t="shared" si="1139"/>
        <v>2.1952020296018957</v>
      </c>
      <c r="AI1504" s="2">
        <f t="shared" si="1161"/>
        <v>28.135440949582886</v>
      </c>
      <c r="AJ1504" s="1">
        <f>VLOOKUP(AI1504,Graph!$D$3:$M$50,col)</f>
        <v>6.1999999999999998E-3</v>
      </c>
      <c r="AK1504" s="1">
        <f>VLOOKUP(AI1504,Graph!$D$3:$M$50,col+1)</f>
        <v>5.0000000000000001E-3</v>
      </c>
      <c r="AL1504" s="1">
        <f t="shared" si="1140"/>
        <v>5.4000000000000003E-3</v>
      </c>
      <c r="AM1504" s="1">
        <f t="shared" si="1162"/>
        <v>0.64011666666666656</v>
      </c>
      <c r="AN1504" s="2">
        <f t="shared" si="1141"/>
        <v>1.4975999999999452</v>
      </c>
      <c r="AO1504" s="1">
        <f t="shared" si="1142"/>
        <v>5.4004004096195601E-2</v>
      </c>
      <c r="AP1504" s="1">
        <f t="shared" si="1143"/>
        <v>1.0975492020081943</v>
      </c>
      <c r="AQ1504" s="1">
        <f t="shared" si="1144"/>
        <v>1.0975492020081938</v>
      </c>
      <c r="AR1504" s="1">
        <f t="shared" si="1145"/>
        <v>1.0975492020081934</v>
      </c>
      <c r="AS1504" s="1">
        <f t="shared" si="1146"/>
        <v>1.0975492020081936</v>
      </c>
      <c r="AT1504" s="1">
        <f t="shared" si="1147"/>
        <v>0.9781129738256894</v>
      </c>
      <c r="AU1504" s="1">
        <f t="shared" si="1148"/>
        <v>2.1952020296018699</v>
      </c>
      <c r="AV1504" s="2">
        <f t="shared" si="1149"/>
        <v>1503</v>
      </c>
      <c r="AW1504" s="1">
        <f t="shared" si="1150"/>
        <v>2195.20202960187</v>
      </c>
      <c r="AX1504" s="1">
        <f t="shared" si="1151"/>
        <v>0.9781129738256894</v>
      </c>
      <c r="AY1504" s="1">
        <f t="shared" si="1152"/>
        <v>1.0975492020081936</v>
      </c>
      <c r="AZ1504" s="1">
        <f t="shared" si="1153"/>
        <v>5.4000000000000003E-3</v>
      </c>
      <c r="BA1504" s="1">
        <f t="shared" si="1154"/>
        <v>28.135440949582886</v>
      </c>
    </row>
    <row r="1505" spans="1:53">
      <c r="A1505" s="2">
        <f t="shared" si="1119"/>
        <v>1.5039999999999452</v>
      </c>
      <c r="B1505" s="1">
        <f t="shared" si="1156"/>
        <v>1.5888203333332764</v>
      </c>
      <c r="C1505" s="1">
        <f t="shared" si="1120"/>
        <v>5.6246189386063628E-2</v>
      </c>
      <c r="D1505" s="1">
        <f t="shared" si="1157"/>
        <v>1.102421726675791</v>
      </c>
      <c r="E1505" s="1">
        <f t="shared" si="1165"/>
        <v>1.1025143425585404</v>
      </c>
      <c r="F1505" s="1">
        <f t="shared" si="1165"/>
        <v>1.1025178452497</v>
      </c>
      <c r="G1505" s="1">
        <f t="shared" si="1165"/>
        <v>1.1025179776631546</v>
      </c>
      <c r="H1505" s="1">
        <f t="shared" si="1121"/>
        <v>2.2567343586061464</v>
      </c>
      <c r="I1505" s="1">
        <f t="shared" si="1158"/>
        <v>28.395904559144117</v>
      </c>
      <c r="J1505" s="1">
        <f>VLOOKUP($I1505,Graph!$D$3:$M$50,col)</f>
        <v>6.1999999999999998E-3</v>
      </c>
      <c r="K1505" s="1">
        <f>VLOOKUP($I1505,Graph!$D$3:$M$50,col+1)</f>
        <v>5.0000000000000001E-3</v>
      </c>
      <c r="L1505" s="1">
        <f t="shared" si="1122"/>
        <v>5.4000000000000003E-3</v>
      </c>
      <c r="M1505" s="1">
        <f t="shared" si="1164"/>
        <v>0.64011666666666656</v>
      </c>
      <c r="N1505" s="1">
        <f t="shared" si="1123"/>
        <v>1.4985999999999451</v>
      </c>
      <c r="O1505" s="1">
        <f t="shared" si="1124"/>
        <v>5.4005299063366062E-2</v>
      </c>
      <c r="P1505" s="1">
        <f t="shared" si="1125"/>
        <v>1.0977256641783923</v>
      </c>
      <c r="Q1505" s="1">
        <f t="shared" si="1126"/>
        <v>1.0975582549030725</v>
      </c>
      <c r="R1505" s="1">
        <f t="shared" si="1127"/>
        <v>1.0975522669998206</v>
      </c>
      <c r="S1505" s="1">
        <f t="shared" si="1128"/>
        <v>1.0975520526490872</v>
      </c>
      <c r="T1505" s="1">
        <f t="shared" si="1129"/>
        <v>0.97811649129754363</v>
      </c>
      <c r="U1505" s="1">
        <f t="shared" si="1130"/>
        <v>2.1974068238457729</v>
      </c>
      <c r="V1505" s="2">
        <f t="shared" si="1159"/>
        <v>28.144857258579485</v>
      </c>
      <c r="W1505" s="1">
        <f>VLOOKUP(V1505,Graph!$D$3:$M$50,col)</f>
        <v>6.1999999999999998E-3</v>
      </c>
      <c r="X1505" s="1">
        <f>VLOOKUP(V1505,Graph!$D$3:$M$50,col+1)</f>
        <v>5.0000000000000001E-3</v>
      </c>
      <c r="Y1505" s="1">
        <f t="shared" si="1131"/>
        <v>5.4000000000000003E-3</v>
      </c>
      <c r="Z1505" s="1">
        <f t="shared" si="1160"/>
        <v>0.64011666666666656</v>
      </c>
      <c r="AA1505" s="2">
        <f t="shared" si="1132"/>
        <v>1.4985999999999451</v>
      </c>
      <c r="AB1505" s="1">
        <f t="shared" si="1133"/>
        <v>5.4005299063366062E-2</v>
      </c>
      <c r="AC1505" s="1">
        <f t="shared" si="1134"/>
        <v>1.0975520449756868</v>
      </c>
      <c r="AD1505" s="1">
        <f t="shared" si="1135"/>
        <v>1.0975520447009914</v>
      </c>
      <c r="AE1505" s="1">
        <f t="shared" si="1136"/>
        <v>1.0975520446911577</v>
      </c>
      <c r="AF1505" s="1">
        <f t="shared" si="1137"/>
        <v>1.0975520446908056</v>
      </c>
      <c r="AG1505" s="1">
        <f t="shared" si="1138"/>
        <v>0.97811649129754363</v>
      </c>
      <c r="AH1505" s="1">
        <f t="shared" si="1139"/>
        <v>2.1974068079125129</v>
      </c>
      <c r="AI1505" s="2">
        <f t="shared" si="1161"/>
        <v>28.14485719055395</v>
      </c>
      <c r="AJ1505" s="1">
        <f>VLOOKUP(AI1505,Graph!$D$3:$M$50,col)</f>
        <v>6.1999999999999998E-3</v>
      </c>
      <c r="AK1505" s="1">
        <f>VLOOKUP(AI1505,Graph!$D$3:$M$50,col+1)</f>
        <v>5.0000000000000001E-3</v>
      </c>
      <c r="AL1505" s="1">
        <f t="shared" si="1140"/>
        <v>5.4000000000000003E-3</v>
      </c>
      <c r="AM1505" s="1">
        <f t="shared" si="1162"/>
        <v>0.64011666666666656</v>
      </c>
      <c r="AN1505" s="2">
        <f t="shared" si="1141"/>
        <v>1.4985999999999451</v>
      </c>
      <c r="AO1505" s="1">
        <f t="shared" si="1142"/>
        <v>5.4005299063366062E-2</v>
      </c>
      <c r="AP1505" s="1">
        <f t="shared" si="1143"/>
        <v>1.0975520446907931</v>
      </c>
      <c r="AQ1505" s="1">
        <f t="shared" si="1144"/>
        <v>1.0975520446907925</v>
      </c>
      <c r="AR1505" s="1">
        <f t="shared" si="1145"/>
        <v>1.0975520446907927</v>
      </c>
      <c r="AS1505" s="1">
        <f t="shared" si="1146"/>
        <v>1.0975520446907927</v>
      </c>
      <c r="AT1505" s="1">
        <f t="shared" si="1147"/>
        <v>0.97811649129754363</v>
      </c>
      <c r="AU1505" s="1">
        <f t="shared" si="1148"/>
        <v>2.1974068079124871</v>
      </c>
      <c r="AV1505" s="2">
        <f t="shared" si="1149"/>
        <v>1504</v>
      </c>
      <c r="AW1505" s="1">
        <f t="shared" si="1150"/>
        <v>2197.4068079124872</v>
      </c>
      <c r="AX1505" s="1">
        <f t="shared" si="1151"/>
        <v>0.97811649129754363</v>
      </c>
      <c r="AY1505" s="1">
        <f t="shared" si="1152"/>
        <v>1.0975520446907927</v>
      </c>
      <c r="AZ1505" s="1">
        <f t="shared" si="1153"/>
        <v>5.4000000000000003E-3</v>
      </c>
      <c r="BA1505" s="1">
        <f t="shared" si="1154"/>
        <v>28.14485719055395</v>
      </c>
    </row>
    <row r="1506" spans="1:53">
      <c r="A1506" s="2">
        <f t="shared" si="1119"/>
        <v>1.504999999999945</v>
      </c>
      <c r="B1506" s="1">
        <f t="shared" si="1156"/>
        <v>1.589861499999943</v>
      </c>
      <c r="C1506" s="1">
        <f t="shared" si="1120"/>
        <v>5.624726699451342E-2</v>
      </c>
      <c r="D1506" s="1">
        <f t="shared" si="1157"/>
        <v>1.1024240418361471</v>
      </c>
      <c r="E1506" s="1">
        <f t="shared" si="1165"/>
        <v>1.1025167496542085</v>
      </c>
      <c r="F1506" s="1">
        <f t="shared" si="1165"/>
        <v>1.1025202559144933</v>
      </c>
      <c r="G1506" s="1">
        <f t="shared" si="1165"/>
        <v>1.1025203884663022</v>
      </c>
      <c r="H1506" s="1">
        <f t="shared" si="1121"/>
        <v>2.258990404668745</v>
      </c>
      <c r="I1506" s="1">
        <f t="shared" si="1158"/>
        <v>28.405363822354161</v>
      </c>
      <c r="J1506" s="1">
        <f>VLOOKUP($I1506,Graph!$D$3:$M$50,col)</f>
        <v>6.1999999999999998E-3</v>
      </c>
      <c r="K1506" s="1">
        <f>VLOOKUP($I1506,Graph!$D$3:$M$50,col+1)</f>
        <v>5.0000000000000001E-3</v>
      </c>
      <c r="L1506" s="1">
        <f t="shared" si="1122"/>
        <v>5.4000000000000003E-3</v>
      </c>
      <c r="M1506" s="1">
        <f t="shared" si="1164"/>
        <v>0.64011666666666656</v>
      </c>
      <c r="N1506" s="1">
        <f t="shared" si="1123"/>
        <v>1.499599999999945</v>
      </c>
      <c r="O1506" s="1">
        <f t="shared" si="1124"/>
        <v>5.4006592349938702E-2</v>
      </c>
      <c r="P1506" s="1">
        <f t="shared" si="1125"/>
        <v>1.0977284942536778</v>
      </c>
      <c r="Q1506" s="1">
        <f t="shared" si="1126"/>
        <v>1.0975610938054601</v>
      </c>
      <c r="R1506" s="1">
        <f t="shared" si="1127"/>
        <v>1.0975551060267317</v>
      </c>
      <c r="S1506" s="1">
        <f t="shared" si="1128"/>
        <v>1.097554891673626</v>
      </c>
      <c r="T1506" s="1">
        <f t="shared" si="1129"/>
        <v>0.97812000409922462</v>
      </c>
      <c r="U1506" s="1">
        <f t="shared" si="1130"/>
        <v>2.1996123400726542</v>
      </c>
      <c r="V1506" s="2">
        <f t="shared" si="1159"/>
        <v>28.154270351414322</v>
      </c>
      <c r="W1506" s="1">
        <f>VLOOKUP(V1506,Graph!$D$3:$M$50,col)</f>
        <v>6.1999999999999998E-3</v>
      </c>
      <c r="X1506" s="1">
        <f>VLOOKUP(V1506,Graph!$D$3:$M$50,col+1)</f>
        <v>5.0000000000000001E-3</v>
      </c>
      <c r="Y1506" s="1">
        <f t="shared" si="1131"/>
        <v>5.4000000000000003E-3</v>
      </c>
      <c r="Z1506" s="1">
        <f t="shared" si="1160"/>
        <v>0.64011666666666656</v>
      </c>
      <c r="AA1506" s="2">
        <f t="shared" si="1132"/>
        <v>1.499599999999945</v>
      </c>
      <c r="AB1506" s="1">
        <f t="shared" si="1133"/>
        <v>5.4006592349938702E-2</v>
      </c>
      <c r="AC1506" s="1">
        <f t="shared" si="1134"/>
        <v>1.0975548839998959</v>
      </c>
      <c r="AD1506" s="1">
        <f t="shared" si="1135"/>
        <v>1.0975548837251801</v>
      </c>
      <c r="AE1506" s="1">
        <f t="shared" si="1136"/>
        <v>1.0975548837153455</v>
      </c>
      <c r="AF1506" s="1">
        <f t="shared" si="1137"/>
        <v>1.0975548837149933</v>
      </c>
      <c r="AG1506" s="1">
        <f t="shared" si="1138"/>
        <v>0.97812000409922462</v>
      </c>
      <c r="AH1506" s="1">
        <f t="shared" si="1139"/>
        <v>2.1996123241227399</v>
      </c>
      <c r="AI1506" s="2">
        <f t="shared" si="1161"/>
        <v>28.154270283363211</v>
      </c>
      <c r="AJ1506" s="1">
        <f>VLOOKUP(AI1506,Graph!$D$3:$M$50,col)</f>
        <v>6.1999999999999998E-3</v>
      </c>
      <c r="AK1506" s="1">
        <f>VLOOKUP(AI1506,Graph!$D$3:$M$50,col+1)</f>
        <v>5.0000000000000001E-3</v>
      </c>
      <c r="AL1506" s="1">
        <f t="shared" si="1140"/>
        <v>5.4000000000000003E-3</v>
      </c>
      <c r="AM1506" s="1">
        <f t="shared" si="1162"/>
        <v>0.64011666666666656</v>
      </c>
      <c r="AN1506" s="2">
        <f t="shared" si="1141"/>
        <v>1.499599999999945</v>
      </c>
      <c r="AO1506" s="1">
        <f t="shared" si="1142"/>
        <v>5.4006592349938702E-2</v>
      </c>
      <c r="AP1506" s="1">
        <f t="shared" si="1143"/>
        <v>1.0975548837149809</v>
      </c>
      <c r="AQ1506" s="1">
        <f t="shared" si="1144"/>
        <v>1.0975548837149804</v>
      </c>
      <c r="AR1506" s="1">
        <f t="shared" si="1145"/>
        <v>1.09755488371498</v>
      </c>
      <c r="AS1506" s="1">
        <f t="shared" si="1146"/>
        <v>1.0975548837149802</v>
      </c>
      <c r="AT1506" s="1">
        <f t="shared" si="1147"/>
        <v>0.97812000409922462</v>
      </c>
      <c r="AU1506" s="1">
        <f t="shared" si="1148"/>
        <v>2.1996123241227132</v>
      </c>
      <c r="AV1506" s="2">
        <f t="shared" si="1149"/>
        <v>1505</v>
      </c>
      <c r="AW1506" s="1">
        <f t="shared" si="1150"/>
        <v>2199.6123241227133</v>
      </c>
      <c r="AX1506" s="1">
        <f t="shared" si="1151"/>
        <v>0.97812000409922462</v>
      </c>
      <c r="AY1506" s="1">
        <f t="shared" si="1152"/>
        <v>1.0975548837149802</v>
      </c>
      <c r="AZ1506" s="1">
        <f t="shared" si="1153"/>
        <v>5.4000000000000003E-3</v>
      </c>
      <c r="BA1506" s="1">
        <f t="shared" si="1154"/>
        <v>28.154270283363211</v>
      </c>
    </row>
    <row r="1507" spans="1:53">
      <c r="A1507" s="2">
        <f t="shared" si="1119"/>
        <v>1.5059999999999449</v>
      </c>
      <c r="B1507" s="1">
        <f t="shared" si="1156"/>
        <v>1.5909026666666095</v>
      </c>
      <c r="C1507" s="1">
        <f t="shared" si="1120"/>
        <v>5.6248343202783407E-2</v>
      </c>
      <c r="D1507" s="1">
        <f t="shared" si="1157"/>
        <v>1.1024263540028802</v>
      </c>
      <c r="E1507" s="1">
        <f t="shared" si="1165"/>
        <v>1.1025191536438728</v>
      </c>
      <c r="F1507" s="1">
        <f t="shared" si="1165"/>
        <v>1.1025226634690963</v>
      </c>
      <c r="G1507" s="1">
        <f t="shared" si="1165"/>
        <v>1.102522796159104</v>
      </c>
      <c r="H1507" s="1">
        <f t="shared" si="1121"/>
        <v>2.2612472022002605</v>
      </c>
      <c r="I1507" s="1">
        <f t="shared" si="1158"/>
        <v>28.414819937354626</v>
      </c>
      <c r="J1507" s="1">
        <f>VLOOKUP($I1507,Graph!$D$3:$M$50,col)</f>
        <v>6.1999999999999998E-3</v>
      </c>
      <c r="K1507" s="1">
        <f>VLOOKUP($I1507,Graph!$D$3:$M$50,col+1)</f>
        <v>5.0000000000000001E-3</v>
      </c>
      <c r="L1507" s="1">
        <f t="shared" si="1122"/>
        <v>5.4000000000000003E-3</v>
      </c>
      <c r="M1507" s="1">
        <f t="shared" si="1164"/>
        <v>0.64011666666666656</v>
      </c>
      <c r="N1507" s="1">
        <f t="shared" si="1123"/>
        <v>1.5005999999999449</v>
      </c>
      <c r="O1507" s="1">
        <f t="shared" si="1124"/>
        <v>5.4007883959182719E-2</v>
      </c>
      <c r="P1507" s="1">
        <f t="shared" si="1125"/>
        <v>1.0977313206877788</v>
      </c>
      <c r="Q1507" s="1">
        <f t="shared" si="1126"/>
        <v>1.0975639290565828</v>
      </c>
      <c r="R1507" s="1">
        <f t="shared" si="1127"/>
        <v>1.0975579414022829</v>
      </c>
      <c r="S1507" s="1">
        <f t="shared" si="1128"/>
        <v>1.0975577270468102</v>
      </c>
      <c r="T1507" s="1">
        <f t="shared" si="1129"/>
        <v>0.97812351224002725</v>
      </c>
      <c r="U1507" s="1">
        <f t="shared" si="1130"/>
        <v>2.201818593952285</v>
      </c>
      <c r="V1507" s="2">
        <f t="shared" si="1159"/>
        <v>28.163680299241786</v>
      </c>
      <c r="W1507" s="1">
        <f>VLOOKUP(V1507,Graph!$D$3:$M$50,col)</f>
        <v>6.1999999999999998E-3</v>
      </c>
      <c r="X1507" s="1">
        <f>VLOOKUP(V1507,Graph!$D$3:$M$50,col+1)</f>
        <v>5.0000000000000001E-3</v>
      </c>
      <c r="Y1507" s="1">
        <f t="shared" si="1131"/>
        <v>5.4000000000000003E-3</v>
      </c>
      <c r="Z1507" s="1">
        <f t="shared" si="1160"/>
        <v>0.64011666666666656</v>
      </c>
      <c r="AA1507" s="2">
        <f t="shared" si="1132"/>
        <v>1.5005999999999449</v>
      </c>
      <c r="AB1507" s="1">
        <f t="shared" si="1133"/>
        <v>5.4007883959182719E-2</v>
      </c>
      <c r="AC1507" s="1">
        <f t="shared" si="1134"/>
        <v>1.0975577193727513</v>
      </c>
      <c r="AD1507" s="1">
        <f t="shared" si="1135"/>
        <v>1.0975577190980148</v>
      </c>
      <c r="AE1507" s="1">
        <f t="shared" si="1136"/>
        <v>1.0975577190881791</v>
      </c>
      <c r="AF1507" s="1">
        <f t="shared" si="1137"/>
        <v>1.097557719087827</v>
      </c>
      <c r="AG1507" s="1">
        <f t="shared" si="1138"/>
        <v>0.97812351224002725</v>
      </c>
      <c r="AH1507" s="1">
        <f t="shared" si="1139"/>
        <v>2.2018185779857102</v>
      </c>
      <c r="AI1507" s="2">
        <f t="shared" si="1161"/>
        <v>28.163680231165102</v>
      </c>
      <c r="AJ1507" s="1">
        <f>VLOOKUP(AI1507,Graph!$D$3:$M$50,col)</f>
        <v>6.1999999999999998E-3</v>
      </c>
      <c r="AK1507" s="1">
        <f>VLOOKUP(AI1507,Graph!$D$3:$M$50,col+1)</f>
        <v>5.0000000000000001E-3</v>
      </c>
      <c r="AL1507" s="1">
        <f t="shared" si="1140"/>
        <v>5.4000000000000003E-3</v>
      </c>
      <c r="AM1507" s="1">
        <f t="shared" si="1162"/>
        <v>0.64011666666666656</v>
      </c>
      <c r="AN1507" s="2">
        <f t="shared" si="1141"/>
        <v>1.5005999999999449</v>
      </c>
      <c r="AO1507" s="1">
        <f t="shared" si="1142"/>
        <v>5.4007883959182719E-2</v>
      </c>
      <c r="AP1507" s="1">
        <f t="shared" si="1143"/>
        <v>1.0975577190878145</v>
      </c>
      <c r="AQ1507" s="1">
        <f t="shared" si="1144"/>
        <v>1.0975577190878141</v>
      </c>
      <c r="AR1507" s="1">
        <f t="shared" si="1145"/>
        <v>1.0975577190878139</v>
      </c>
      <c r="AS1507" s="1">
        <f t="shared" si="1146"/>
        <v>1.0975577190878143</v>
      </c>
      <c r="AT1507" s="1">
        <f t="shared" si="1147"/>
        <v>0.97812351224002725</v>
      </c>
      <c r="AU1507" s="1">
        <f t="shared" si="1148"/>
        <v>2.2018185779856849</v>
      </c>
      <c r="AV1507" s="2">
        <f t="shared" si="1149"/>
        <v>1506</v>
      </c>
      <c r="AW1507" s="1">
        <f t="shared" si="1150"/>
        <v>2201.8185779856849</v>
      </c>
      <c r="AX1507" s="1">
        <f t="shared" si="1151"/>
        <v>0.97812351224002725</v>
      </c>
      <c r="AY1507" s="1">
        <f t="shared" si="1152"/>
        <v>1.0975577190878143</v>
      </c>
      <c r="AZ1507" s="1">
        <f t="shared" si="1153"/>
        <v>5.4000000000000003E-3</v>
      </c>
      <c r="BA1507" s="1">
        <f t="shared" si="1154"/>
        <v>28.163680231165102</v>
      </c>
    </row>
    <row r="1508" spans="1:53">
      <c r="A1508" s="2">
        <f t="shared" si="1119"/>
        <v>1.5069999999999448</v>
      </c>
      <c r="B1508" s="1">
        <f t="shared" si="1156"/>
        <v>1.591943833333276</v>
      </c>
      <c r="C1508" s="1">
        <f t="shared" si="1120"/>
        <v>5.6249418013600644E-2</v>
      </c>
      <c r="D1508" s="1">
        <f t="shared" si="1157"/>
        <v>1.1024286631817928</v>
      </c>
      <c r="E1508" s="1">
        <f t="shared" si="1165"/>
        <v>1.1025215545335409</v>
      </c>
      <c r="F1508" s="1">
        <f t="shared" si="1165"/>
        <v>1.1025250679195246</v>
      </c>
      <c r="G1508" s="1">
        <f t="shared" si="1165"/>
        <v>1.1025252007475757</v>
      </c>
      <c r="H1508" s="1">
        <f t="shared" si="1121"/>
        <v>2.2635047509505015</v>
      </c>
      <c r="I1508" s="1">
        <f t="shared" si="1158"/>
        <v>28.424272907286035</v>
      </c>
      <c r="J1508" s="1">
        <f>VLOOKUP($I1508,Graph!$D$3:$M$50,col)</f>
        <v>6.1999999999999998E-3</v>
      </c>
      <c r="K1508" s="1">
        <f>VLOOKUP($I1508,Graph!$D$3:$M$50,col+1)</f>
        <v>5.0000000000000001E-3</v>
      </c>
      <c r="L1508" s="1">
        <f t="shared" si="1122"/>
        <v>5.4000000000000003E-3</v>
      </c>
      <c r="M1508" s="1">
        <f t="shared" si="1164"/>
        <v>0.64011666666666656</v>
      </c>
      <c r="N1508" s="1">
        <f t="shared" si="1123"/>
        <v>1.5015999999999448</v>
      </c>
      <c r="O1508" s="1">
        <f t="shared" si="1124"/>
        <v>5.4009173894358858E-2</v>
      </c>
      <c r="P1508" s="1">
        <f t="shared" si="1125"/>
        <v>1.0977341434877186</v>
      </c>
      <c r="Q1508" s="1">
        <f t="shared" si="1126"/>
        <v>1.0975667606634802</v>
      </c>
      <c r="R1508" s="1">
        <f t="shared" si="1127"/>
        <v>1.0975607731335131</v>
      </c>
      <c r="S1508" s="1">
        <f t="shared" si="1128"/>
        <v>1.0975605587756789</v>
      </c>
      <c r="T1508" s="1">
        <f t="shared" si="1129"/>
        <v>0.97812701572922167</v>
      </c>
      <c r="U1508" s="1">
        <f t="shared" si="1130"/>
        <v>2.2040255852380475</v>
      </c>
      <c r="V1508" s="2">
        <f t="shared" si="1159"/>
        <v>28.173087105211071</v>
      </c>
      <c r="W1508" s="1">
        <f>VLOOKUP(V1508,Graph!$D$3:$M$50,col)</f>
        <v>6.1999999999999998E-3</v>
      </c>
      <c r="X1508" s="1">
        <f>VLOOKUP(V1508,Graph!$D$3:$M$50,col+1)</f>
        <v>5.0000000000000001E-3</v>
      </c>
      <c r="Y1508" s="1">
        <f t="shared" si="1131"/>
        <v>5.4000000000000003E-3</v>
      </c>
      <c r="Z1508" s="1">
        <f t="shared" si="1160"/>
        <v>0.64011666666666656</v>
      </c>
      <c r="AA1508" s="2">
        <f t="shared" si="1132"/>
        <v>1.5015999999999448</v>
      </c>
      <c r="AB1508" s="1">
        <f t="shared" si="1133"/>
        <v>5.4009173894358858E-2</v>
      </c>
      <c r="AC1508" s="1">
        <f t="shared" si="1134"/>
        <v>1.097560551101292</v>
      </c>
      <c r="AD1508" s="1">
        <f t="shared" si="1135"/>
        <v>1.0975605508265349</v>
      </c>
      <c r="AE1508" s="1">
        <f t="shared" si="1136"/>
        <v>1.0975605508166983</v>
      </c>
      <c r="AF1508" s="1">
        <f t="shared" si="1137"/>
        <v>1.0975605508163462</v>
      </c>
      <c r="AG1508" s="1">
        <f t="shared" si="1138"/>
        <v>0.97812701572922167</v>
      </c>
      <c r="AH1508" s="1">
        <f t="shared" si="1139"/>
        <v>2.2040255692548087</v>
      </c>
      <c r="AI1508" s="2">
        <f t="shared" si="1161"/>
        <v>28.173087037108843</v>
      </c>
      <c r="AJ1508" s="1">
        <f>VLOOKUP(AI1508,Graph!$D$3:$M$50,col)</f>
        <v>6.1999999999999998E-3</v>
      </c>
      <c r="AK1508" s="1">
        <f>VLOOKUP(AI1508,Graph!$D$3:$M$50,col+1)</f>
        <v>5.0000000000000001E-3</v>
      </c>
      <c r="AL1508" s="1">
        <f t="shared" si="1140"/>
        <v>5.4000000000000003E-3</v>
      </c>
      <c r="AM1508" s="1">
        <f t="shared" si="1162"/>
        <v>0.64011666666666656</v>
      </c>
      <c r="AN1508" s="2">
        <f t="shared" si="1141"/>
        <v>1.5015999999999448</v>
      </c>
      <c r="AO1508" s="1">
        <f t="shared" si="1142"/>
        <v>5.4009173894358858E-2</v>
      </c>
      <c r="AP1508" s="1">
        <f t="shared" si="1143"/>
        <v>1.0975605508163335</v>
      </c>
      <c r="AQ1508" s="1">
        <f t="shared" si="1144"/>
        <v>1.0975605508163331</v>
      </c>
      <c r="AR1508" s="1">
        <f t="shared" si="1145"/>
        <v>1.0975605508163329</v>
      </c>
      <c r="AS1508" s="1">
        <f t="shared" si="1146"/>
        <v>1.0975605508163331</v>
      </c>
      <c r="AT1508" s="1">
        <f t="shared" si="1147"/>
        <v>0.97812701572922167</v>
      </c>
      <c r="AU1508" s="1">
        <f t="shared" si="1148"/>
        <v>2.2040255692547825</v>
      </c>
      <c r="AV1508" s="2">
        <f t="shared" si="1149"/>
        <v>1507</v>
      </c>
      <c r="AW1508" s="1">
        <f t="shared" si="1150"/>
        <v>2204.0255692547826</v>
      </c>
      <c r="AX1508" s="1">
        <f t="shared" si="1151"/>
        <v>0.97812701572922167</v>
      </c>
      <c r="AY1508" s="1">
        <f t="shared" si="1152"/>
        <v>1.0975605508163331</v>
      </c>
      <c r="AZ1508" s="1">
        <f t="shared" si="1153"/>
        <v>5.4000000000000003E-3</v>
      </c>
      <c r="BA1508" s="1">
        <f t="shared" si="1154"/>
        <v>28.173087037108843</v>
      </c>
    </row>
    <row r="1509" spans="1:53">
      <c r="A1509" s="2">
        <f t="shared" si="1119"/>
        <v>1.5079999999999447</v>
      </c>
      <c r="B1509" s="1">
        <f t="shared" si="1156"/>
        <v>1.5929849999999426</v>
      </c>
      <c r="C1509" s="1">
        <f t="shared" si="1120"/>
        <v>5.6250491429685114E-2</v>
      </c>
      <c r="D1509" s="1">
        <f t="shared" si="1157"/>
        <v>1.1024309693786722</v>
      </c>
      <c r="E1509" s="1">
        <f t="shared" si="1165"/>
        <v>1.102523952329205</v>
      </c>
      <c r="F1509" s="1">
        <f t="shared" si="1165"/>
        <v>1.102527469271777</v>
      </c>
      <c r="G1509" s="1">
        <f t="shared" si="1165"/>
        <v>1.1025276022377164</v>
      </c>
      <c r="H1509" s="1">
        <f t="shared" si="1121"/>
        <v>2.2657630506695261</v>
      </c>
      <c r="I1509" s="1">
        <f t="shared" si="1158"/>
        <v>28.433722735283705</v>
      </c>
      <c r="J1509" s="1">
        <f>VLOOKUP($I1509,Graph!$D$3:$M$50,col)</f>
        <v>6.1999999999999998E-3</v>
      </c>
      <c r="K1509" s="1">
        <f>VLOOKUP($I1509,Graph!$D$3:$M$50,col+1)</f>
        <v>5.0000000000000001E-3</v>
      </c>
      <c r="L1509" s="1">
        <f t="shared" si="1122"/>
        <v>5.4000000000000003E-3</v>
      </c>
      <c r="M1509" s="1">
        <f t="shared" si="1164"/>
        <v>0.64011666666666656</v>
      </c>
      <c r="N1509" s="1">
        <f t="shared" si="1123"/>
        <v>1.5025999999999446</v>
      </c>
      <c r="O1509" s="1">
        <f t="shared" si="1124"/>
        <v>5.4010462158719345E-2</v>
      </c>
      <c r="P1509" s="1">
        <f t="shared" si="1125"/>
        <v>1.0977369626605</v>
      </c>
      <c r="Q1509" s="1">
        <f t="shared" si="1126"/>
        <v>1.0975695886331731</v>
      </c>
      <c r="R1509" s="1">
        <f t="shared" si="1127"/>
        <v>1.0975636012274439</v>
      </c>
      <c r="S1509" s="1">
        <f t="shared" si="1128"/>
        <v>1.0975633868672536</v>
      </c>
      <c r="T1509" s="1">
        <f t="shared" si="1129"/>
        <v>0.97813051457605338</v>
      </c>
      <c r="U1509" s="1">
        <f t="shared" si="1130"/>
        <v>2.206233313683573</v>
      </c>
      <c r="V1509" s="2">
        <f t="shared" si="1159"/>
        <v>28.182490772466135</v>
      </c>
      <c r="W1509" s="1">
        <f>VLOOKUP(V1509,Graph!$D$3:$M$50,col)</f>
        <v>6.1999999999999998E-3</v>
      </c>
      <c r="X1509" s="1">
        <f>VLOOKUP(V1509,Graph!$D$3:$M$50,col+1)</f>
        <v>5.0000000000000001E-3</v>
      </c>
      <c r="Y1509" s="1">
        <f t="shared" si="1131"/>
        <v>5.4000000000000003E-3</v>
      </c>
      <c r="Z1509" s="1">
        <f t="shared" si="1160"/>
        <v>0.64011666666666656</v>
      </c>
      <c r="AA1509" s="2">
        <f t="shared" si="1132"/>
        <v>1.5025999999999446</v>
      </c>
      <c r="AB1509" s="1">
        <f t="shared" si="1133"/>
        <v>5.4010462158719345E-2</v>
      </c>
      <c r="AC1509" s="1">
        <f t="shared" si="1134"/>
        <v>1.0975633791925385</v>
      </c>
      <c r="AD1509" s="1">
        <f t="shared" si="1135"/>
        <v>1.0975633789177615</v>
      </c>
      <c r="AE1509" s="1">
        <f t="shared" si="1136"/>
        <v>1.0975633789079233</v>
      </c>
      <c r="AF1509" s="1">
        <f t="shared" si="1137"/>
        <v>1.0975633789075709</v>
      </c>
      <c r="AG1509" s="1">
        <f t="shared" si="1138"/>
        <v>0.97813051457605338</v>
      </c>
      <c r="AH1509" s="1">
        <f t="shared" si="1139"/>
        <v>2.2062332976836609</v>
      </c>
      <c r="AI1509" s="2">
        <f t="shared" si="1161"/>
        <v>28.182490704338349</v>
      </c>
      <c r="AJ1509" s="1">
        <f>VLOOKUP(AI1509,Graph!$D$3:$M$50,col)</f>
        <v>6.1999999999999998E-3</v>
      </c>
      <c r="AK1509" s="1">
        <f>VLOOKUP(AI1509,Graph!$D$3:$M$50,col+1)</f>
        <v>5.0000000000000001E-3</v>
      </c>
      <c r="AL1509" s="1">
        <f t="shared" si="1140"/>
        <v>5.4000000000000003E-3</v>
      </c>
      <c r="AM1509" s="1">
        <f t="shared" si="1162"/>
        <v>0.64011666666666656</v>
      </c>
      <c r="AN1509" s="2">
        <f t="shared" si="1141"/>
        <v>1.5025999999999446</v>
      </c>
      <c r="AO1509" s="1">
        <f t="shared" si="1142"/>
        <v>5.4010462158719345E-2</v>
      </c>
      <c r="AP1509" s="1">
        <f t="shared" si="1143"/>
        <v>1.0975633789075587</v>
      </c>
      <c r="AQ1509" s="1">
        <f t="shared" si="1144"/>
        <v>1.0975633789075583</v>
      </c>
      <c r="AR1509" s="1">
        <f t="shared" si="1145"/>
        <v>1.0975633789075585</v>
      </c>
      <c r="AS1509" s="1">
        <f t="shared" si="1146"/>
        <v>1.0975633789075583</v>
      </c>
      <c r="AT1509" s="1">
        <f t="shared" si="1147"/>
        <v>0.97813051457605338</v>
      </c>
      <c r="AU1509" s="1">
        <f t="shared" si="1148"/>
        <v>2.2062332976836356</v>
      </c>
      <c r="AV1509" s="2">
        <f t="shared" si="1149"/>
        <v>1508</v>
      </c>
      <c r="AW1509" s="1">
        <f t="shared" si="1150"/>
        <v>2206.2332976836356</v>
      </c>
      <c r="AX1509" s="1">
        <f t="shared" si="1151"/>
        <v>0.97813051457605338</v>
      </c>
      <c r="AY1509" s="1">
        <f t="shared" si="1152"/>
        <v>1.0975633789075583</v>
      </c>
      <c r="AZ1509" s="1">
        <f t="shared" si="1153"/>
        <v>5.4000000000000003E-3</v>
      </c>
      <c r="BA1509" s="1">
        <f t="shared" si="1154"/>
        <v>28.182490704338349</v>
      </c>
    </row>
    <row r="1510" spans="1:53">
      <c r="A1510" s="2">
        <f t="shared" si="1119"/>
        <v>1.5089999999999446</v>
      </c>
      <c r="B1510" s="1">
        <f t="shared" si="1156"/>
        <v>1.5940261666666091</v>
      </c>
      <c r="C1510" s="1">
        <f t="shared" si="1120"/>
        <v>5.625156345374973E-2</v>
      </c>
      <c r="D1510" s="1">
        <f t="shared" si="1157"/>
        <v>1.1024332725992907</v>
      </c>
      <c r="E1510" s="1">
        <f t="shared" si="1165"/>
        <v>1.1025263470368414</v>
      </c>
      <c r="F1510" s="1">
        <f t="shared" si="1165"/>
        <v>1.1025298675318378</v>
      </c>
      <c r="G1510" s="1">
        <f t="shared" si="1165"/>
        <v>1.1025300006355105</v>
      </c>
      <c r="H1510" s="1">
        <f t="shared" si="1121"/>
        <v>2.2680221011076416</v>
      </c>
      <c r="I1510" s="1">
        <f t="shared" si="1158"/>
        <v>28.44316942447773</v>
      </c>
      <c r="J1510" s="1">
        <f>VLOOKUP($I1510,Graph!$D$3:$M$50,col)</f>
        <v>6.1999999999999998E-3</v>
      </c>
      <c r="K1510" s="1">
        <f>VLOOKUP($I1510,Graph!$D$3:$M$50,col+1)</f>
        <v>5.0000000000000001E-3</v>
      </c>
      <c r="L1510" s="1">
        <f t="shared" si="1122"/>
        <v>5.4000000000000003E-3</v>
      </c>
      <c r="M1510" s="1">
        <f t="shared" si="1164"/>
        <v>0.64011666666666656</v>
      </c>
      <c r="N1510" s="1">
        <f t="shared" si="1123"/>
        <v>1.5035999999999445</v>
      </c>
      <c r="O1510" s="1">
        <f t="shared" si="1124"/>
        <v>5.4011748755508106E-2</v>
      </c>
      <c r="P1510" s="1">
        <f t="shared" si="1125"/>
        <v>1.0977397782131098</v>
      </c>
      <c r="Q1510" s="1">
        <f t="shared" si="1126"/>
        <v>1.0975724129726652</v>
      </c>
      <c r="R1510" s="1">
        <f t="shared" si="1127"/>
        <v>1.0975664256910775</v>
      </c>
      <c r="S1510" s="1">
        <f t="shared" si="1128"/>
        <v>1.0975662113285372</v>
      </c>
      <c r="T1510" s="1">
        <f t="shared" si="1129"/>
        <v>0.97813400878974333</v>
      </c>
      <c r="U1510" s="1">
        <f t="shared" si="1130"/>
        <v>2.2084417790427358</v>
      </c>
      <c r="V1510" s="2">
        <f t="shared" si="1159"/>
        <v>28.191891304145674</v>
      </c>
      <c r="W1510" s="1">
        <f>VLOOKUP(V1510,Graph!$D$3:$M$50,col)</f>
        <v>6.1999999999999998E-3</v>
      </c>
      <c r="X1510" s="1">
        <f>VLOOKUP(V1510,Graph!$D$3:$M$50,col+1)</f>
        <v>5.0000000000000001E-3</v>
      </c>
      <c r="Y1510" s="1">
        <f t="shared" si="1131"/>
        <v>5.4000000000000003E-3</v>
      </c>
      <c r="Z1510" s="1">
        <f t="shared" si="1160"/>
        <v>0.64011666666666656</v>
      </c>
      <c r="AA1510" s="2">
        <f t="shared" si="1132"/>
        <v>1.5035999999999445</v>
      </c>
      <c r="AB1510" s="1">
        <f t="shared" si="1133"/>
        <v>5.4011748755508106E-2</v>
      </c>
      <c r="AC1510" s="1">
        <f t="shared" si="1134"/>
        <v>1.0975662036534948</v>
      </c>
      <c r="AD1510" s="1">
        <f t="shared" si="1135"/>
        <v>1.097566203378697</v>
      </c>
      <c r="AE1510" s="1">
        <f t="shared" si="1136"/>
        <v>1.097566203368858</v>
      </c>
      <c r="AF1510" s="1">
        <f t="shared" si="1137"/>
        <v>1.0975662033685061</v>
      </c>
      <c r="AG1510" s="1">
        <f t="shared" si="1138"/>
        <v>0.97813400878974333</v>
      </c>
      <c r="AH1510" s="1">
        <f t="shared" si="1139"/>
        <v>2.2084417630261486</v>
      </c>
      <c r="AI1510" s="2">
        <f t="shared" si="1161"/>
        <v>28.191891235992365</v>
      </c>
      <c r="AJ1510" s="1">
        <f>VLOOKUP(AI1510,Graph!$D$3:$M$50,col)</f>
        <v>6.1999999999999998E-3</v>
      </c>
      <c r="AK1510" s="1">
        <f>VLOOKUP(AI1510,Graph!$D$3:$M$50,col+1)</f>
        <v>5.0000000000000001E-3</v>
      </c>
      <c r="AL1510" s="1">
        <f t="shared" si="1140"/>
        <v>5.4000000000000003E-3</v>
      </c>
      <c r="AM1510" s="1">
        <f t="shared" si="1162"/>
        <v>0.64011666666666656</v>
      </c>
      <c r="AN1510" s="2">
        <f t="shared" si="1141"/>
        <v>1.5035999999999445</v>
      </c>
      <c r="AO1510" s="1">
        <f t="shared" si="1142"/>
        <v>5.4011748755508106E-2</v>
      </c>
      <c r="AP1510" s="1">
        <f t="shared" si="1143"/>
        <v>1.0975662033684932</v>
      </c>
      <c r="AQ1510" s="1">
        <f t="shared" si="1144"/>
        <v>1.0975662033684928</v>
      </c>
      <c r="AR1510" s="1">
        <f t="shared" si="1145"/>
        <v>1.0975662033684928</v>
      </c>
      <c r="AS1510" s="1">
        <f t="shared" si="1146"/>
        <v>1.0975662033684928</v>
      </c>
      <c r="AT1510" s="1">
        <f t="shared" si="1147"/>
        <v>0.97813400878974333</v>
      </c>
      <c r="AU1510" s="1">
        <f t="shared" si="1148"/>
        <v>2.2084417630261219</v>
      </c>
      <c r="AV1510" s="2">
        <f t="shared" si="1149"/>
        <v>1509</v>
      </c>
      <c r="AW1510" s="1">
        <f t="shared" si="1150"/>
        <v>2208.4417630261219</v>
      </c>
      <c r="AX1510" s="1">
        <f t="shared" si="1151"/>
        <v>0.97813400878974333</v>
      </c>
      <c r="AY1510" s="1">
        <f t="shared" si="1152"/>
        <v>1.0975662033684928</v>
      </c>
      <c r="AZ1510" s="1">
        <f t="shared" si="1153"/>
        <v>5.4000000000000003E-3</v>
      </c>
      <c r="BA1510" s="1">
        <f t="shared" si="1154"/>
        <v>28.191891235992365</v>
      </c>
    </row>
    <row r="1511" spans="1:53">
      <c r="A1511" s="2">
        <f t="shared" si="1119"/>
        <v>1.5099999999999445</v>
      </c>
      <c r="B1511" s="1">
        <f t="shared" si="1156"/>
        <v>1.5950673333332757</v>
      </c>
      <c r="C1511" s="1">
        <f t="shared" si="1120"/>
        <v>5.6252634088500349E-2</v>
      </c>
      <c r="D1511" s="1">
        <f t="shared" si="1157"/>
        <v>1.1024355728494057</v>
      </c>
      <c r="E1511" s="1">
        <f t="shared" si="1165"/>
        <v>1.1025287386624114</v>
      </c>
      <c r="F1511" s="1">
        <f t="shared" si="1165"/>
        <v>1.1025322627056755</v>
      </c>
      <c r="G1511" s="1">
        <f t="shared" si="1165"/>
        <v>1.1025323959469264</v>
      </c>
      <c r="H1511" s="1">
        <f t="shared" si="1121"/>
        <v>2.270281902015403</v>
      </c>
      <c r="I1511" s="1">
        <f t="shared" si="1158"/>
        <v>28.452612977993027</v>
      </c>
      <c r="J1511" s="1">
        <f>VLOOKUP($I1511,Graph!$D$3:$M$50,col)</f>
        <v>6.1999999999999998E-3</v>
      </c>
      <c r="K1511" s="1">
        <f>VLOOKUP($I1511,Graph!$D$3:$M$50,col+1)</f>
        <v>5.0000000000000001E-3</v>
      </c>
      <c r="L1511" s="1">
        <f t="shared" si="1122"/>
        <v>5.4000000000000003E-3</v>
      </c>
      <c r="M1511" s="1">
        <f t="shared" si="1164"/>
        <v>0.64011666666666656</v>
      </c>
      <c r="N1511" s="1">
        <f t="shared" si="1123"/>
        <v>1.5045999999999444</v>
      </c>
      <c r="O1511" s="1">
        <f t="shared" si="1124"/>
        <v>5.4013033687960614E-2</v>
      </c>
      <c r="P1511" s="1">
        <f t="shared" si="1125"/>
        <v>1.0977425901525157</v>
      </c>
      <c r="Q1511" s="1">
        <f t="shared" si="1126"/>
        <v>1.0975752336889406</v>
      </c>
      <c r="R1511" s="1">
        <f t="shared" si="1127"/>
        <v>1.0975692465313995</v>
      </c>
      <c r="S1511" s="1">
        <f t="shared" si="1128"/>
        <v>1.097569032166515</v>
      </c>
      <c r="T1511" s="1">
        <f t="shared" si="1129"/>
        <v>0.97813749837948827</v>
      </c>
      <c r="U1511" s="1">
        <f t="shared" si="1130"/>
        <v>2.2106509810696604</v>
      </c>
      <c r="V1511" s="2">
        <f t="shared" si="1159"/>
        <v>28.20128870338317</v>
      </c>
      <c r="W1511" s="1">
        <f>VLOOKUP(V1511,Graph!$D$3:$M$50,col)</f>
        <v>6.1999999999999998E-3</v>
      </c>
      <c r="X1511" s="1">
        <f>VLOOKUP(V1511,Graph!$D$3:$M$50,col+1)</f>
        <v>5.0000000000000001E-3</v>
      </c>
      <c r="Y1511" s="1">
        <f t="shared" si="1131"/>
        <v>5.4000000000000003E-3</v>
      </c>
      <c r="Z1511" s="1">
        <f t="shared" si="1160"/>
        <v>0.64011666666666656</v>
      </c>
      <c r="AA1511" s="2">
        <f t="shared" si="1132"/>
        <v>1.5045999999999444</v>
      </c>
      <c r="AB1511" s="1">
        <f t="shared" si="1133"/>
        <v>5.4013033687960614E-2</v>
      </c>
      <c r="AC1511" s="1">
        <f t="shared" si="1134"/>
        <v>1.0975690244911456</v>
      </c>
      <c r="AD1511" s="1">
        <f t="shared" si="1135"/>
        <v>1.0975690242163276</v>
      </c>
      <c r="AE1511" s="1">
        <f t="shared" si="1136"/>
        <v>1.0975690242064873</v>
      </c>
      <c r="AF1511" s="1">
        <f t="shared" si="1137"/>
        <v>1.0975690242061353</v>
      </c>
      <c r="AG1511" s="1">
        <f t="shared" si="1138"/>
        <v>0.97813749837948827</v>
      </c>
      <c r="AH1511" s="1">
        <f t="shared" si="1139"/>
        <v>2.2106509650363901</v>
      </c>
      <c r="AI1511" s="2">
        <f t="shared" si="1161"/>
        <v>28.201288635204328</v>
      </c>
      <c r="AJ1511" s="1">
        <f>VLOOKUP(AI1511,Graph!$D$3:$M$50,col)</f>
        <v>6.1999999999999998E-3</v>
      </c>
      <c r="AK1511" s="1">
        <f>VLOOKUP(AI1511,Graph!$D$3:$M$50,col+1)</f>
        <v>5.0000000000000001E-3</v>
      </c>
      <c r="AL1511" s="1">
        <f t="shared" si="1140"/>
        <v>5.4000000000000003E-3</v>
      </c>
      <c r="AM1511" s="1">
        <f t="shared" si="1162"/>
        <v>0.64011666666666656</v>
      </c>
      <c r="AN1511" s="2">
        <f t="shared" si="1141"/>
        <v>1.5045999999999444</v>
      </c>
      <c r="AO1511" s="1">
        <f t="shared" si="1142"/>
        <v>5.4013033687960614E-2</v>
      </c>
      <c r="AP1511" s="1">
        <f t="shared" si="1143"/>
        <v>1.0975690242061225</v>
      </c>
      <c r="AQ1511" s="1">
        <f t="shared" si="1144"/>
        <v>1.097569024206122</v>
      </c>
      <c r="AR1511" s="1">
        <f t="shared" si="1145"/>
        <v>1.097569024206122</v>
      </c>
      <c r="AS1511" s="1">
        <f t="shared" si="1146"/>
        <v>1.097569024206122</v>
      </c>
      <c r="AT1511" s="1">
        <f t="shared" si="1147"/>
        <v>0.97813749837948827</v>
      </c>
      <c r="AU1511" s="1">
        <f t="shared" si="1148"/>
        <v>2.2106509650363635</v>
      </c>
      <c r="AV1511" s="2">
        <f t="shared" si="1149"/>
        <v>1510</v>
      </c>
      <c r="AW1511" s="1">
        <f t="shared" si="1150"/>
        <v>2210.6509650363637</v>
      </c>
      <c r="AX1511" s="1">
        <f t="shared" si="1151"/>
        <v>0.97813749837948827</v>
      </c>
      <c r="AY1511" s="1">
        <f t="shared" si="1152"/>
        <v>1.097569024206122</v>
      </c>
      <c r="AZ1511" s="1">
        <f t="shared" si="1153"/>
        <v>5.4000000000000003E-3</v>
      </c>
      <c r="BA1511" s="1">
        <f t="shared" si="1154"/>
        <v>28.201288635204328</v>
      </c>
    </row>
    <row r="1512" spans="1:53">
      <c r="A1512" s="2">
        <f t="shared" si="1119"/>
        <v>1.5109999999999444</v>
      </c>
      <c r="B1512" s="1">
        <f t="shared" si="1156"/>
        <v>1.5961084999999424</v>
      </c>
      <c r="C1512" s="1">
        <f t="shared" si="1120"/>
        <v>5.6253703336635874E-2</v>
      </c>
      <c r="D1512" s="1">
        <f t="shared" si="1157"/>
        <v>1.1024378701347601</v>
      </c>
      <c r="E1512" s="1">
        <f t="shared" si="1165"/>
        <v>1.1025311272118616</v>
      </c>
      <c r="F1512" s="1">
        <f t="shared" si="1165"/>
        <v>1.1025346547992427</v>
      </c>
      <c r="G1512" s="1">
        <f t="shared" si="1165"/>
        <v>1.1025347881779182</v>
      </c>
      <c r="H1512" s="1">
        <f t="shared" si="1121"/>
        <v>2.2725424531436178</v>
      </c>
      <c r="I1512" s="1">
        <f t="shared" si="1158"/>
        <v>28.462053398949326</v>
      </c>
      <c r="J1512" s="1">
        <f>VLOOKUP($I1512,Graph!$D$3:$M$50,col)</f>
        <v>6.1999999999999998E-3</v>
      </c>
      <c r="K1512" s="1">
        <f>VLOOKUP($I1512,Graph!$D$3:$M$50,col+1)</f>
        <v>5.0000000000000001E-3</v>
      </c>
      <c r="L1512" s="1">
        <f t="shared" si="1122"/>
        <v>5.4000000000000003E-3</v>
      </c>
      <c r="M1512" s="1">
        <f t="shared" si="1164"/>
        <v>0.64011666666666656</v>
      </c>
      <c r="N1512" s="1">
        <f t="shared" si="1123"/>
        <v>1.5055999999999443</v>
      </c>
      <c r="O1512" s="1">
        <f t="shared" si="1124"/>
        <v>5.4014316959303907E-2</v>
      </c>
      <c r="P1512" s="1">
        <f t="shared" si="1125"/>
        <v>1.0977453984856682</v>
      </c>
      <c r="Q1512" s="1">
        <f t="shared" si="1126"/>
        <v>1.097578050788967</v>
      </c>
      <c r="R1512" s="1">
        <f t="shared" si="1127"/>
        <v>1.0975720637553776</v>
      </c>
      <c r="S1512" s="1">
        <f t="shared" si="1128"/>
        <v>1.0975718493881537</v>
      </c>
      <c r="T1512" s="1">
        <f t="shared" si="1129"/>
        <v>0.97814098335446042</v>
      </c>
      <c r="U1512" s="1">
        <f t="shared" si="1130"/>
        <v>2.2128609195187141</v>
      </c>
      <c r="V1512" s="2">
        <f t="shared" si="1159"/>
        <v>28.210682973306888</v>
      </c>
      <c r="W1512" s="1">
        <f>VLOOKUP(V1512,Graph!$D$3:$M$50,col)</f>
        <v>6.1999999999999998E-3</v>
      </c>
      <c r="X1512" s="1">
        <f>VLOOKUP(V1512,Graph!$D$3:$M$50,col+1)</f>
        <v>5.0000000000000001E-3</v>
      </c>
      <c r="Y1512" s="1">
        <f t="shared" si="1131"/>
        <v>5.4000000000000003E-3</v>
      </c>
      <c r="Z1512" s="1">
        <f t="shared" si="1160"/>
        <v>0.64011666666666656</v>
      </c>
      <c r="AA1512" s="2">
        <f t="shared" si="1132"/>
        <v>1.5055999999999443</v>
      </c>
      <c r="AB1512" s="1">
        <f t="shared" si="1133"/>
        <v>5.4014316959303907E-2</v>
      </c>
      <c r="AC1512" s="1">
        <f t="shared" si="1134"/>
        <v>1.0975718417124576</v>
      </c>
      <c r="AD1512" s="1">
        <f t="shared" si="1135"/>
        <v>1.0975718414376192</v>
      </c>
      <c r="AE1512" s="1">
        <f t="shared" si="1136"/>
        <v>1.0975718414277782</v>
      </c>
      <c r="AF1512" s="1">
        <f t="shared" si="1137"/>
        <v>1.0975718414274258</v>
      </c>
      <c r="AG1512" s="1">
        <f t="shared" si="1138"/>
        <v>0.97814098335446042</v>
      </c>
      <c r="AH1512" s="1">
        <f t="shared" si="1139"/>
        <v>2.212860903468755</v>
      </c>
      <c r="AI1512" s="2">
        <f t="shared" si="1161"/>
        <v>28.210682905102527</v>
      </c>
      <c r="AJ1512" s="1">
        <f>VLOOKUP(AI1512,Graph!$D$3:$M$50,col)</f>
        <v>6.1999999999999998E-3</v>
      </c>
      <c r="AK1512" s="1">
        <f>VLOOKUP(AI1512,Graph!$D$3:$M$50,col+1)</f>
        <v>5.0000000000000001E-3</v>
      </c>
      <c r="AL1512" s="1">
        <f t="shared" si="1140"/>
        <v>5.4000000000000003E-3</v>
      </c>
      <c r="AM1512" s="1">
        <f t="shared" si="1162"/>
        <v>0.64011666666666656</v>
      </c>
      <c r="AN1512" s="2">
        <f t="shared" si="1141"/>
        <v>1.5055999999999443</v>
      </c>
      <c r="AO1512" s="1">
        <f t="shared" si="1142"/>
        <v>5.4014316959303907E-2</v>
      </c>
      <c r="AP1512" s="1">
        <f t="shared" si="1143"/>
        <v>1.0975718414274132</v>
      </c>
      <c r="AQ1512" s="1">
        <f t="shared" si="1144"/>
        <v>1.0975718414274127</v>
      </c>
      <c r="AR1512" s="1">
        <f t="shared" si="1145"/>
        <v>1.0975718414274129</v>
      </c>
      <c r="AS1512" s="1">
        <f t="shared" si="1146"/>
        <v>1.0975718414274129</v>
      </c>
      <c r="AT1512" s="1">
        <f t="shared" si="1147"/>
        <v>0.97814098335446042</v>
      </c>
      <c r="AU1512" s="1">
        <f t="shared" si="1148"/>
        <v>2.2128609034687288</v>
      </c>
      <c r="AV1512" s="2">
        <f t="shared" si="1149"/>
        <v>1511</v>
      </c>
      <c r="AW1512" s="1">
        <f t="shared" si="1150"/>
        <v>2212.8609034687288</v>
      </c>
      <c r="AX1512" s="1">
        <f t="shared" si="1151"/>
        <v>0.97814098335446042</v>
      </c>
      <c r="AY1512" s="1">
        <f t="shared" si="1152"/>
        <v>1.0975718414274129</v>
      </c>
      <c r="AZ1512" s="1">
        <f t="shared" si="1153"/>
        <v>5.4000000000000003E-3</v>
      </c>
      <c r="BA1512" s="1">
        <f t="shared" si="1154"/>
        <v>28.210682905102527</v>
      </c>
    </row>
    <row r="1513" spans="1:53">
      <c r="A1513" s="2">
        <f t="shared" si="1119"/>
        <v>1.5119999999999443</v>
      </c>
      <c r="B1513" s="1">
        <f t="shared" si="1156"/>
        <v>1.597149666666609</v>
      </c>
      <c r="C1513" s="1">
        <f t="shared" si="1120"/>
        <v>5.6254771200848194E-2</v>
      </c>
      <c r="D1513" s="1">
        <f t="shared" si="1157"/>
        <v>1.1024401644610817</v>
      </c>
      <c r="E1513" s="1">
        <f t="shared" si="1165"/>
        <v>1.1025335126911224</v>
      </c>
      <c r="F1513" s="1">
        <f t="shared" si="1165"/>
        <v>1.1025370438184785</v>
      </c>
      <c r="G1513" s="1">
        <f t="shared" si="1165"/>
        <v>1.1025371773344241</v>
      </c>
      <c r="H1513" s="1">
        <f t="shared" si="1121"/>
        <v>2.2748037542433392</v>
      </c>
      <c r="I1513" s="1">
        <f t="shared" si="1158"/>
        <v>28.471490690461199</v>
      </c>
      <c r="J1513" s="1">
        <f>VLOOKUP($I1513,Graph!$D$3:$M$50,col)</f>
        <v>6.1999999999999998E-3</v>
      </c>
      <c r="K1513" s="1">
        <f>VLOOKUP($I1513,Graph!$D$3:$M$50,col+1)</f>
        <v>5.0000000000000001E-3</v>
      </c>
      <c r="L1513" s="1">
        <f t="shared" si="1122"/>
        <v>5.4000000000000003E-3</v>
      </c>
      <c r="M1513" s="1">
        <f t="shared" si="1164"/>
        <v>0.64011666666666656</v>
      </c>
      <c r="N1513" s="1">
        <f t="shared" si="1123"/>
        <v>1.5065999999999442</v>
      </c>
      <c r="O1513" s="1">
        <f t="shared" si="1124"/>
        <v>5.4015598572756826E-2</v>
      </c>
      <c r="P1513" s="1">
        <f t="shared" si="1125"/>
        <v>1.0977482032195001</v>
      </c>
      <c r="Q1513" s="1">
        <f t="shared" si="1126"/>
        <v>1.0975808642796936</v>
      </c>
      <c r="R1513" s="1">
        <f t="shared" si="1127"/>
        <v>1.0975748773699601</v>
      </c>
      <c r="S1513" s="1">
        <f t="shared" si="1128"/>
        <v>1.0975746630004029</v>
      </c>
      <c r="T1513" s="1">
        <f t="shared" si="1129"/>
        <v>0.97814446372380803</v>
      </c>
      <c r="U1513" s="1">
        <f t="shared" si="1130"/>
        <v>2.2150715941445118</v>
      </c>
      <c r="V1513" s="2">
        <f t="shared" si="1159"/>
        <v>28.220074117039889</v>
      </c>
      <c r="W1513" s="1">
        <f>VLOOKUP(V1513,Graph!$D$3:$M$50,col)</f>
        <v>6.1999999999999998E-3</v>
      </c>
      <c r="X1513" s="1">
        <f>VLOOKUP(V1513,Graph!$D$3:$M$50,col+1)</f>
        <v>5.0000000000000001E-3</v>
      </c>
      <c r="Y1513" s="1">
        <f t="shared" si="1131"/>
        <v>5.4000000000000003E-3</v>
      </c>
      <c r="Z1513" s="1">
        <f t="shared" si="1160"/>
        <v>0.64011666666666656</v>
      </c>
      <c r="AA1513" s="2">
        <f t="shared" si="1132"/>
        <v>1.5065999999999442</v>
      </c>
      <c r="AB1513" s="1">
        <f t="shared" si="1133"/>
        <v>5.4015598572756826E-2</v>
      </c>
      <c r="AC1513" s="1">
        <f t="shared" si="1134"/>
        <v>1.097574655324381</v>
      </c>
      <c r="AD1513" s="1">
        <f t="shared" si="1135"/>
        <v>1.0975746550495222</v>
      </c>
      <c r="AE1513" s="1">
        <f t="shared" si="1136"/>
        <v>1.0975746550396801</v>
      </c>
      <c r="AF1513" s="1">
        <f t="shared" si="1137"/>
        <v>1.0975746550393277</v>
      </c>
      <c r="AG1513" s="1">
        <f t="shared" si="1138"/>
        <v>0.97814446372380803</v>
      </c>
      <c r="AH1513" s="1">
        <f t="shared" si="1139"/>
        <v>2.2150715780778589</v>
      </c>
      <c r="AI1513" s="2">
        <f t="shared" si="1161"/>
        <v>28.220074048810016</v>
      </c>
      <c r="AJ1513" s="1">
        <f>VLOOKUP(AI1513,Graph!$D$3:$M$50,col)</f>
        <v>6.1999999999999998E-3</v>
      </c>
      <c r="AK1513" s="1">
        <f>VLOOKUP(AI1513,Graph!$D$3:$M$50,col+1)</f>
        <v>5.0000000000000001E-3</v>
      </c>
      <c r="AL1513" s="1">
        <f t="shared" si="1140"/>
        <v>5.4000000000000003E-3</v>
      </c>
      <c r="AM1513" s="1">
        <f t="shared" si="1162"/>
        <v>0.64011666666666656</v>
      </c>
      <c r="AN1513" s="2">
        <f t="shared" si="1141"/>
        <v>1.5065999999999442</v>
      </c>
      <c r="AO1513" s="1">
        <f t="shared" si="1142"/>
        <v>5.4015598572756826E-2</v>
      </c>
      <c r="AP1513" s="1">
        <f t="shared" si="1143"/>
        <v>1.0975746550393151</v>
      </c>
      <c r="AQ1513" s="1">
        <f t="shared" si="1144"/>
        <v>1.0975746550393146</v>
      </c>
      <c r="AR1513" s="1">
        <f t="shared" si="1145"/>
        <v>1.0975746550393148</v>
      </c>
      <c r="AS1513" s="1">
        <f t="shared" si="1146"/>
        <v>1.0975746550393146</v>
      </c>
      <c r="AT1513" s="1">
        <f t="shared" si="1147"/>
        <v>0.97814446372380803</v>
      </c>
      <c r="AU1513" s="1">
        <f t="shared" si="1148"/>
        <v>2.2150715780778323</v>
      </c>
      <c r="AV1513" s="2">
        <f t="shared" si="1149"/>
        <v>1512</v>
      </c>
      <c r="AW1513" s="1">
        <f t="shared" si="1150"/>
        <v>2215.0715780778323</v>
      </c>
      <c r="AX1513" s="1">
        <f t="shared" si="1151"/>
        <v>0.97814446372380803</v>
      </c>
      <c r="AY1513" s="1">
        <f t="shared" si="1152"/>
        <v>1.0975746550393146</v>
      </c>
      <c r="AZ1513" s="1">
        <f t="shared" si="1153"/>
        <v>5.4000000000000003E-3</v>
      </c>
      <c r="BA1513" s="1">
        <f t="shared" si="1154"/>
        <v>28.220074048810016</v>
      </c>
    </row>
    <row r="1514" spans="1:53">
      <c r="A1514" s="2">
        <f t="shared" ref="A1514:A1577" si="1166">A1513+0.001</f>
        <v>1.5129999999999442</v>
      </c>
      <c r="B1514" s="1">
        <f t="shared" si="1156"/>
        <v>1.5981908333332755</v>
      </c>
      <c r="C1514" s="1">
        <f t="shared" ref="C1514:C1577" si="1167">(4/27)*(b*A1514/B1514)^2</f>
        <v>5.6255837683822231E-2</v>
      </c>
      <c r="D1514" s="1">
        <f t="shared" si="1157"/>
        <v>1.1024424558340837</v>
      </c>
      <c r="E1514" s="1">
        <f t="shared" si="1165"/>
        <v>1.1025358951061093</v>
      </c>
      <c r="F1514" s="1">
        <f t="shared" si="1165"/>
        <v>1.1025394297693052</v>
      </c>
      <c r="G1514" s="1">
        <f t="shared" si="1165"/>
        <v>1.1025395634223667</v>
      </c>
      <c r="H1514" s="1">
        <f t="shared" ref="H1514:H1577" si="1168">SQRT(gn*(2*A1514/3)^3)*G1514*b</f>
        <v>2.2770658050658672</v>
      </c>
      <c r="I1514" s="1">
        <f t="shared" si="1158"/>
        <v>28.480924855638033</v>
      </c>
      <c r="J1514" s="1">
        <f>VLOOKUP($I1514,Graph!$D$3:$M$50,col)</f>
        <v>6.1999999999999998E-3</v>
      </c>
      <c r="K1514" s="1">
        <f>VLOOKUP($I1514,Graph!$D$3:$M$50,col+1)</f>
        <v>5.0000000000000001E-3</v>
      </c>
      <c r="L1514" s="1">
        <f t="shared" ref="L1514:L1577" si="1169">J1514+Ratio*(K1514-J1514)</f>
        <v>5.4000000000000003E-3</v>
      </c>
      <c r="M1514" s="1">
        <f t="shared" si="1164"/>
        <v>0.64011666666666656</v>
      </c>
      <c r="N1514" s="1">
        <f t="shared" ref="N1514:N1577" si="1170">A1514-L1514*L</f>
        <v>1.5075999999999441</v>
      </c>
      <c r="O1514" s="1">
        <f t="shared" ref="O1514:O1577" si="1171">(4/27)*(M1514*N1514/B1514)^2</f>
        <v>5.4016878531529811E-2</v>
      </c>
      <c r="P1514" s="1">
        <f t="shared" ref="P1514:P1577" si="1172">SQRT(G1514-(O1514*G1514-POWER(G1514,1/3)+1)/(O1514-POWER(G1514,-2/3)/3))</f>
        <v>1.0977510043609255</v>
      </c>
      <c r="Q1514" s="1">
        <f t="shared" ref="Q1514:Q1577" si="1173">SQRT(P1514-(O1514*P1514-POWER(P1514,1/3)+1)/(O1514-POWER(P1514,-2/3)/3))</f>
        <v>1.0975836741680514</v>
      </c>
      <c r="R1514" s="1">
        <f t="shared" ref="R1514:R1577" si="1174">SQRT(Q1514-(O1514*Q1514-POWER(Q1514,1/3)+1)/(O1514-POWER(Q1514,-2/3)/3))</f>
        <v>1.0975776873820795</v>
      </c>
      <c r="S1514" s="1">
        <f t="shared" ref="S1514:S1577" si="1175">SQRT(R1514-(O1514*R1514-POWER(R1514,1/3)+1)/(O1514-POWER(R1514,-2/3)/3))</f>
        <v>1.0975774730101939</v>
      </c>
      <c r="T1514" s="1">
        <f t="shared" ref="T1514:T1577" si="1176">(M1514/b)*POWER(N1514/A1514,3/2)</f>
        <v>0.97814793949665491</v>
      </c>
      <c r="U1514" s="1">
        <f t="shared" ref="U1514:U1577" si="1177">SQRT(gn*(2*A1514/3)^3)*S1514*T1514*b</f>
        <v>2.2172830047019128</v>
      </c>
      <c r="V1514" s="2">
        <f t="shared" si="1159"/>
        <v>28.22946213770004</v>
      </c>
      <c r="W1514" s="1">
        <f>VLOOKUP(V1514,Graph!$D$3:$M$50,col)</f>
        <v>6.1999999999999998E-3</v>
      </c>
      <c r="X1514" s="1">
        <f>VLOOKUP(V1514,Graph!$D$3:$M$50,col+1)</f>
        <v>5.0000000000000001E-3</v>
      </c>
      <c r="Y1514" s="1">
        <f t="shared" ref="Y1514:Y1577" si="1178">W1514+Ratio*(X1514-W1514)</f>
        <v>5.4000000000000003E-3</v>
      </c>
      <c r="Z1514" s="1">
        <f t="shared" si="1160"/>
        <v>0.64011666666666656</v>
      </c>
      <c r="AA1514" s="2">
        <f t="shared" ref="AA1514:AA1577" si="1179">A1514-Y1514*L</f>
        <v>1.5075999999999441</v>
      </c>
      <c r="AB1514" s="1">
        <f t="shared" ref="AB1514:AB1577" si="1180">(4/27)*(Z1514*AA1514/B1514)^2</f>
        <v>5.4016878531529811E-2</v>
      </c>
      <c r="AC1514" s="1">
        <f t="shared" ref="AC1514:AC1577" si="1181">SQRT(S1514-(AB1514*S1514-POWER(S1514,1/3)+1)/(AB1514-POWER(S1514,-2/3)/3))</f>
        <v>1.0975774653338468</v>
      </c>
      <c r="AD1514" s="1">
        <f t="shared" ref="AD1514:AD1577" si="1182">SQRT(AC1514-(AB1514*AC1514-POWER(AC1514,1/3)+1)/(AB1514-POWER(AC1514,-2/3)/3))</f>
        <v>1.0975774650589678</v>
      </c>
      <c r="AE1514" s="1">
        <f t="shared" ref="AE1514:AE1577" si="1183">SQRT(AD1514-(AB1514*AD1514-POWER(AD1514,1/3)+1)/(AB1514-POWER(AD1514,-2/3)/3))</f>
        <v>1.0975774650491248</v>
      </c>
      <c r="AF1514" s="1">
        <f t="shared" ref="AF1514:AF1577" si="1184">SQRT(AE1514-(AB1514*AE1514-POWER(AE1514,1/3)+1)/(AB1514-POWER(AE1514,-2/3)/3))</f>
        <v>1.0975774650487724</v>
      </c>
      <c r="AG1514" s="1">
        <f t="shared" ref="AG1514:AG1577" si="1185">(Z1514/b)*POWER(AA1514/A1514,3/2)</f>
        <v>0.97814793949665491</v>
      </c>
      <c r="AH1514" s="1">
        <f t="shared" ref="AH1514:AH1577" si="1186">SQRT(gn*(2*A1514/3)^3)*AF1514*AG1514*b</f>
        <v>2.2172829886185608</v>
      </c>
      <c r="AI1514" s="2">
        <f t="shared" si="1161"/>
        <v>28.229462069444672</v>
      </c>
      <c r="AJ1514" s="1">
        <f>VLOOKUP(AI1514,Graph!$D$3:$M$50,col)</f>
        <v>6.1999999999999998E-3</v>
      </c>
      <c r="AK1514" s="1">
        <f>VLOOKUP(AI1514,Graph!$D$3:$M$50,col+1)</f>
        <v>5.0000000000000001E-3</v>
      </c>
      <c r="AL1514" s="1">
        <f t="shared" ref="AL1514:AL1577" si="1187">AJ1514+Ratio*(AK1514-AJ1514)</f>
        <v>5.4000000000000003E-3</v>
      </c>
      <c r="AM1514" s="1">
        <f t="shared" si="1162"/>
        <v>0.64011666666666656</v>
      </c>
      <c r="AN1514" s="2">
        <f t="shared" ref="AN1514:AN1577" si="1188">A1514-AL1514*L</f>
        <v>1.5075999999999441</v>
      </c>
      <c r="AO1514" s="1">
        <f t="shared" ref="AO1514:AO1577" si="1189">(4/27)*(AM1514*AN1514/B1514)^2</f>
        <v>5.4016878531529811E-2</v>
      </c>
      <c r="AP1514" s="1">
        <f t="shared" ref="AP1514:AP1577" si="1190">SQRT(AF1514-(AO1514*AF1514-POWER(AF1514,1/3)+1)/(AO1514-POWER(AF1514,-2/3)/3))</f>
        <v>1.0975774650487597</v>
      </c>
      <c r="AQ1514" s="1">
        <f t="shared" ref="AQ1514:AQ1577" si="1191">SQRT(AP1514-(AO1514*AP1514-POWER(AP1514,1/3)+1)/(AO1514-POWER(AP1514,-2/3)/3))</f>
        <v>1.0975774650487593</v>
      </c>
      <c r="AR1514" s="1">
        <f t="shared" ref="AR1514:AR1577" si="1192">SQRT(AQ1514-(AO1514*AQ1514-POWER(AQ1514,1/3)+1)/(AO1514-POWER(AQ1514,-2/3)/3))</f>
        <v>1.0975774650487591</v>
      </c>
      <c r="AS1514" s="1">
        <f t="shared" ref="AS1514:AS1577" si="1193">SQRT(AR1514-(AO1514*AR1514-POWER(AR1514,1/3)+1)/(AO1514-POWER(AR1514,-2/3)/3))</f>
        <v>1.0975774650487591</v>
      </c>
      <c r="AT1514" s="1">
        <f t="shared" ref="AT1514:AT1577" si="1194">(AM1514/b)*POWER(AN1514/A1514,3/2)</f>
        <v>0.97814793949665491</v>
      </c>
      <c r="AU1514" s="1">
        <f t="shared" ref="AU1514:AU1577" si="1195">SQRT(gn*(2*A1514/3)^3)*AS1514*AT1514*b</f>
        <v>2.2172829886185337</v>
      </c>
      <c r="AV1514" s="2">
        <f t="shared" ref="AV1514:AV1577" si="1196">AV1513+1</f>
        <v>1513</v>
      </c>
      <c r="AW1514" s="1">
        <f t="shared" ref="AW1514:AW1577" si="1197">AU1514*1000</f>
        <v>2217.2829886185336</v>
      </c>
      <c r="AX1514" s="1">
        <f t="shared" ref="AX1514:AX1577" si="1198">AT1514</f>
        <v>0.97814793949665491</v>
      </c>
      <c r="AY1514" s="1">
        <f t="shared" ref="AY1514:AY1577" si="1199">AS1514</f>
        <v>1.0975774650487591</v>
      </c>
      <c r="AZ1514" s="1">
        <f t="shared" ref="AZ1514:AZ1577" si="1200">AL1514</f>
        <v>5.4000000000000003E-3</v>
      </c>
      <c r="BA1514" s="1">
        <f t="shared" ref="BA1514:BA1577" si="1201">AI1514</f>
        <v>28.229462069444672</v>
      </c>
    </row>
    <row r="1515" spans="1:53">
      <c r="A1515" s="2">
        <f t="shared" si="1166"/>
        <v>1.5139999999999441</v>
      </c>
      <c r="B1515" s="1">
        <f t="shared" si="1156"/>
        <v>1.599231999999942</v>
      </c>
      <c r="C1515" s="1">
        <f t="shared" si="1167"/>
        <v>5.6256902788235974E-2</v>
      </c>
      <c r="D1515" s="1">
        <f t="shared" si="1157"/>
        <v>1.1024447442594643</v>
      </c>
      <c r="E1515" s="1">
        <f t="shared" si="1165"/>
        <v>1.1025382744627223</v>
      </c>
      <c r="F1515" s="1">
        <f t="shared" si="1165"/>
        <v>1.1025418126576294</v>
      </c>
      <c r="G1515" s="1">
        <f t="shared" si="1165"/>
        <v>1.1025419464476538</v>
      </c>
      <c r="H1515" s="1">
        <f t="shared" si="1168"/>
        <v>2.2793286053627497</v>
      </c>
      <c r="I1515" s="1">
        <f t="shared" si="1158"/>
        <v>28.490355897584106</v>
      </c>
      <c r="J1515" s="1">
        <f>VLOOKUP($I1515,Graph!$D$3:$M$50,col)</f>
        <v>6.1999999999999998E-3</v>
      </c>
      <c r="K1515" s="1">
        <f>VLOOKUP($I1515,Graph!$D$3:$M$50,col+1)</f>
        <v>5.0000000000000001E-3</v>
      </c>
      <c r="L1515" s="1">
        <f t="shared" si="1169"/>
        <v>5.4000000000000003E-3</v>
      </c>
      <c r="M1515" s="1">
        <f t="shared" si="1164"/>
        <v>0.64011666666666656</v>
      </c>
      <c r="N1515" s="1">
        <f t="shared" si="1170"/>
        <v>1.508599999999944</v>
      </c>
      <c r="O1515" s="1">
        <f t="shared" si="1171"/>
        <v>5.4018156838825028E-2</v>
      </c>
      <c r="P1515" s="1">
        <f t="shared" si="1172"/>
        <v>1.097753801916842</v>
      </c>
      <c r="Q1515" s="1">
        <f t="shared" si="1173"/>
        <v>1.097586480460955</v>
      </c>
      <c r="R1515" s="1">
        <f t="shared" si="1174"/>
        <v>1.0975804937986489</v>
      </c>
      <c r="S1515" s="1">
        <f t="shared" si="1175"/>
        <v>1.0975802794244411</v>
      </c>
      <c r="T1515" s="1">
        <f t="shared" si="1176"/>
        <v>0.97815141068210087</v>
      </c>
      <c r="U1515" s="1">
        <f t="shared" si="1177"/>
        <v>2.2194951509460217</v>
      </c>
      <c r="V1515" s="2">
        <f t="shared" si="1159"/>
        <v>28.238847038400042</v>
      </c>
      <c r="W1515" s="1">
        <f>VLOOKUP(V1515,Graph!$D$3:$M$50,col)</f>
        <v>6.1999999999999998E-3</v>
      </c>
      <c r="X1515" s="1">
        <f>VLOOKUP(V1515,Graph!$D$3:$M$50,col+1)</f>
        <v>5.0000000000000001E-3</v>
      </c>
      <c r="Y1515" s="1">
        <f t="shared" si="1178"/>
        <v>5.4000000000000003E-3</v>
      </c>
      <c r="Z1515" s="1">
        <f t="shared" si="1160"/>
        <v>0.64011666666666656</v>
      </c>
      <c r="AA1515" s="2">
        <f t="shared" si="1179"/>
        <v>1.508599999999944</v>
      </c>
      <c r="AB1515" s="1">
        <f t="shared" si="1180"/>
        <v>5.4018156838825028E-2</v>
      </c>
      <c r="AC1515" s="1">
        <f t="shared" si="1181"/>
        <v>1.097580271747769</v>
      </c>
      <c r="AD1515" s="1">
        <f t="shared" si="1182"/>
        <v>1.0975802714728697</v>
      </c>
      <c r="AE1515" s="1">
        <f t="shared" si="1183"/>
        <v>1.0975802714630254</v>
      </c>
      <c r="AF1515" s="1">
        <f t="shared" si="1184"/>
        <v>1.097580271462673</v>
      </c>
      <c r="AG1515" s="1">
        <f t="shared" si="1185"/>
        <v>0.97815141068210087</v>
      </c>
      <c r="AH1515" s="1">
        <f t="shared" si="1186"/>
        <v>2.2194951348459639</v>
      </c>
      <c r="AI1515" s="2">
        <f t="shared" si="1161"/>
        <v>28.238846970119191</v>
      </c>
      <c r="AJ1515" s="1">
        <f>VLOOKUP(AI1515,Graph!$D$3:$M$50,col)</f>
        <v>6.1999999999999998E-3</v>
      </c>
      <c r="AK1515" s="1">
        <f>VLOOKUP(AI1515,Graph!$D$3:$M$50,col+1)</f>
        <v>5.0000000000000001E-3</v>
      </c>
      <c r="AL1515" s="1">
        <f t="shared" si="1187"/>
        <v>5.4000000000000003E-3</v>
      </c>
      <c r="AM1515" s="1">
        <f t="shared" si="1162"/>
        <v>0.64011666666666656</v>
      </c>
      <c r="AN1515" s="2">
        <f t="shared" si="1188"/>
        <v>1.508599999999944</v>
      </c>
      <c r="AO1515" s="1">
        <f t="shared" si="1189"/>
        <v>5.4018156838825028E-2</v>
      </c>
      <c r="AP1515" s="1">
        <f t="shared" si="1190"/>
        <v>1.0975802714626608</v>
      </c>
      <c r="AQ1515" s="1">
        <f t="shared" si="1191"/>
        <v>1.0975802714626601</v>
      </c>
      <c r="AR1515" s="1">
        <f t="shared" si="1192"/>
        <v>1.0975802714626601</v>
      </c>
      <c r="AS1515" s="1">
        <f t="shared" si="1193"/>
        <v>1.0975802714626601</v>
      </c>
      <c r="AT1515" s="1">
        <f t="shared" si="1194"/>
        <v>0.97815141068210087</v>
      </c>
      <c r="AU1515" s="1">
        <f t="shared" si="1195"/>
        <v>2.2194951348459377</v>
      </c>
      <c r="AV1515" s="2">
        <f t="shared" si="1196"/>
        <v>1514</v>
      </c>
      <c r="AW1515" s="1">
        <f t="shared" si="1197"/>
        <v>2219.4951348459376</v>
      </c>
      <c r="AX1515" s="1">
        <f t="shared" si="1198"/>
        <v>0.97815141068210087</v>
      </c>
      <c r="AY1515" s="1">
        <f t="shared" si="1199"/>
        <v>1.0975802714626601</v>
      </c>
      <c r="AZ1515" s="1">
        <f t="shared" si="1200"/>
        <v>5.4000000000000003E-3</v>
      </c>
      <c r="BA1515" s="1">
        <f t="shared" si="1201"/>
        <v>28.238846970119191</v>
      </c>
    </row>
    <row r="1516" spans="1:53">
      <c r="A1516" s="2">
        <f t="shared" si="1166"/>
        <v>1.5149999999999439</v>
      </c>
      <c r="B1516" s="1">
        <f t="shared" si="1156"/>
        <v>1.6002731666666086</v>
      </c>
      <c r="C1516" s="1">
        <f t="shared" si="1167"/>
        <v>5.6257966516760474E-2</v>
      </c>
      <c r="D1516" s="1">
        <f t="shared" si="1157"/>
        <v>1.1024470297429076</v>
      </c>
      <c r="E1516" s="1">
        <f t="shared" si="1165"/>
        <v>1.1025406507668467</v>
      </c>
      <c r="F1516" s="1">
        <f t="shared" si="1165"/>
        <v>1.1025441924893444</v>
      </c>
      <c r="G1516" s="1">
        <f t="shared" si="1165"/>
        <v>1.1025443264161778</v>
      </c>
      <c r="H1516" s="1">
        <f t="shared" si="1168"/>
        <v>2.2815921548857823</v>
      </c>
      <c r="I1516" s="1">
        <f t="shared" si="1158"/>
        <v>28.499783819398534</v>
      </c>
      <c r="J1516" s="1">
        <f>VLOOKUP($I1516,Graph!$D$3:$M$50,col)</f>
        <v>6.1999999999999998E-3</v>
      </c>
      <c r="K1516" s="1">
        <f>VLOOKUP($I1516,Graph!$D$3:$M$50,col+1)</f>
        <v>5.0000000000000001E-3</v>
      </c>
      <c r="L1516" s="1">
        <f t="shared" si="1169"/>
        <v>5.4000000000000003E-3</v>
      </c>
      <c r="M1516" s="1">
        <f t="shared" si="1164"/>
        <v>0.64011666666666656</v>
      </c>
      <c r="N1516" s="1">
        <f t="shared" si="1170"/>
        <v>1.5095999999999439</v>
      </c>
      <c r="O1516" s="1">
        <f t="shared" si="1171"/>
        <v>5.401943349783641E-2</v>
      </c>
      <c r="P1516" s="1">
        <f t="shared" si="1172"/>
        <v>1.0977565958941287</v>
      </c>
      <c r="Q1516" s="1">
        <f t="shared" si="1173"/>
        <v>1.0975892831653002</v>
      </c>
      <c r="R1516" s="1">
        <f t="shared" si="1174"/>
        <v>1.0975832966265655</v>
      </c>
      <c r="S1516" s="1">
        <f t="shared" si="1175"/>
        <v>1.0975830822500403</v>
      </c>
      <c r="T1516" s="1">
        <f t="shared" si="1176"/>
        <v>0.97815487728922168</v>
      </c>
      <c r="U1516" s="1">
        <f t="shared" si="1177"/>
        <v>2.2217080326321872</v>
      </c>
      <c r="V1516" s="2">
        <f t="shared" si="1159"/>
        <v>28.248228822247437</v>
      </c>
      <c r="W1516" s="1">
        <f>VLOOKUP(V1516,Graph!$D$3:$M$50,col)</f>
        <v>6.1999999999999998E-3</v>
      </c>
      <c r="X1516" s="1">
        <f>VLOOKUP(V1516,Graph!$D$3:$M$50,col+1)</f>
        <v>5.0000000000000001E-3</v>
      </c>
      <c r="Y1516" s="1">
        <f t="shared" si="1178"/>
        <v>5.4000000000000003E-3</v>
      </c>
      <c r="Z1516" s="1">
        <f t="shared" si="1160"/>
        <v>0.64011666666666656</v>
      </c>
      <c r="AA1516" s="2">
        <f t="shared" si="1179"/>
        <v>1.5095999999999439</v>
      </c>
      <c r="AB1516" s="1">
        <f t="shared" si="1180"/>
        <v>5.401943349783641E-2</v>
      </c>
      <c r="AC1516" s="1">
        <f t="shared" si="1181"/>
        <v>1.0975830745730437</v>
      </c>
      <c r="AD1516" s="1">
        <f t="shared" si="1182"/>
        <v>1.0975830742981241</v>
      </c>
      <c r="AE1516" s="1">
        <f t="shared" si="1183"/>
        <v>1.0975830742882791</v>
      </c>
      <c r="AF1516" s="1">
        <f t="shared" si="1184"/>
        <v>1.0975830742879265</v>
      </c>
      <c r="AG1516" s="1">
        <f t="shared" si="1185"/>
        <v>0.97815487728922168</v>
      </c>
      <c r="AH1516" s="1">
        <f t="shared" si="1186"/>
        <v>2.2217080165154188</v>
      </c>
      <c r="AI1516" s="2">
        <f t="shared" si="1161"/>
        <v>28.248228753941103</v>
      </c>
      <c r="AJ1516" s="1">
        <f>VLOOKUP(AI1516,Graph!$D$3:$M$50,col)</f>
        <v>6.1999999999999998E-3</v>
      </c>
      <c r="AK1516" s="1">
        <f>VLOOKUP(AI1516,Graph!$D$3:$M$50,col+1)</f>
        <v>5.0000000000000001E-3</v>
      </c>
      <c r="AL1516" s="1">
        <f t="shared" si="1187"/>
        <v>5.4000000000000003E-3</v>
      </c>
      <c r="AM1516" s="1">
        <f t="shared" si="1162"/>
        <v>0.64011666666666656</v>
      </c>
      <c r="AN1516" s="2">
        <f t="shared" si="1188"/>
        <v>1.5095999999999439</v>
      </c>
      <c r="AO1516" s="1">
        <f t="shared" si="1189"/>
        <v>5.401943349783641E-2</v>
      </c>
      <c r="AP1516" s="1">
        <f t="shared" si="1190"/>
        <v>1.0975830742879138</v>
      </c>
      <c r="AQ1516" s="1">
        <f t="shared" si="1191"/>
        <v>1.0975830742879134</v>
      </c>
      <c r="AR1516" s="1">
        <f t="shared" si="1192"/>
        <v>1.0975830742879136</v>
      </c>
      <c r="AS1516" s="1">
        <f t="shared" si="1193"/>
        <v>1.0975830742879131</v>
      </c>
      <c r="AT1516" s="1">
        <f t="shared" si="1194"/>
        <v>0.97815487728922168</v>
      </c>
      <c r="AU1516" s="1">
        <f t="shared" si="1195"/>
        <v>2.2217080165153917</v>
      </c>
      <c r="AV1516" s="2">
        <f t="shared" si="1196"/>
        <v>1515</v>
      </c>
      <c r="AW1516" s="1">
        <f t="shared" si="1197"/>
        <v>2221.7080165153916</v>
      </c>
      <c r="AX1516" s="1">
        <f t="shared" si="1198"/>
        <v>0.97815487728922168</v>
      </c>
      <c r="AY1516" s="1">
        <f t="shared" si="1199"/>
        <v>1.0975830742879131</v>
      </c>
      <c r="AZ1516" s="1">
        <f t="shared" si="1200"/>
        <v>5.4000000000000003E-3</v>
      </c>
      <c r="BA1516" s="1">
        <f t="shared" si="1201"/>
        <v>28.248228753941103</v>
      </c>
    </row>
    <row r="1517" spans="1:53">
      <c r="A1517" s="2">
        <f t="shared" si="1166"/>
        <v>1.5159999999999438</v>
      </c>
      <c r="B1517" s="1">
        <f t="shared" si="1156"/>
        <v>1.6013143333332751</v>
      </c>
      <c r="C1517" s="1">
        <f t="shared" si="1167"/>
        <v>5.6259028872059934E-2</v>
      </c>
      <c r="D1517" s="1">
        <f t="shared" si="1157"/>
        <v>1.1024493122900823</v>
      </c>
      <c r="E1517" s="1">
        <f t="shared" si="1165"/>
        <v>1.102543024024353</v>
      </c>
      <c r="F1517" s="1">
        <f t="shared" si="1165"/>
        <v>1.1025465692703273</v>
      </c>
      <c r="G1517" s="1">
        <f t="shared" si="1165"/>
        <v>1.1025467033338168</v>
      </c>
      <c r="H1517" s="1">
        <f t="shared" si="1168"/>
        <v>2.2838564533870063</v>
      </c>
      <c r="I1517" s="1">
        <f t="shared" si="1158"/>
        <v>28.509208624175329</v>
      </c>
      <c r="J1517" s="1">
        <f>VLOOKUP($I1517,Graph!$D$3:$M$50,col)</f>
        <v>6.1999999999999998E-3</v>
      </c>
      <c r="K1517" s="1">
        <f>VLOOKUP($I1517,Graph!$D$3:$M$50,col+1)</f>
        <v>5.0000000000000001E-3</v>
      </c>
      <c r="L1517" s="1">
        <f t="shared" si="1169"/>
        <v>5.4000000000000003E-3</v>
      </c>
      <c r="M1517" s="1">
        <f t="shared" si="1164"/>
        <v>0.64011666666666656</v>
      </c>
      <c r="N1517" s="1">
        <f t="shared" si="1170"/>
        <v>1.5105999999999438</v>
      </c>
      <c r="O1517" s="1">
        <f t="shared" si="1171"/>
        <v>5.402070851174965E-2</v>
      </c>
      <c r="P1517" s="1">
        <f t="shared" si="1172"/>
        <v>1.0977593862996469</v>
      </c>
      <c r="Q1517" s="1">
        <f t="shared" si="1173"/>
        <v>1.0975920822879648</v>
      </c>
      <c r="R1517" s="1">
        <f t="shared" si="1174"/>
        <v>1.0975860958727066</v>
      </c>
      <c r="S1517" s="1">
        <f t="shared" si="1175"/>
        <v>1.0975858814938699</v>
      </c>
      <c r="T1517" s="1">
        <f t="shared" si="1176"/>
        <v>0.97815833932706941</v>
      </c>
      <c r="U1517" s="1">
        <f t="shared" si="1177"/>
        <v>2.2239216495160012</v>
      </c>
      <c r="V1517" s="2">
        <f t="shared" si="1159"/>
        <v>28.257607492344579</v>
      </c>
      <c r="W1517" s="1">
        <f>VLOOKUP(V1517,Graph!$D$3:$M$50,col)</f>
        <v>6.1999999999999998E-3</v>
      </c>
      <c r="X1517" s="1">
        <f>VLOOKUP(V1517,Graph!$D$3:$M$50,col+1)</f>
        <v>5.0000000000000001E-3</v>
      </c>
      <c r="Y1517" s="1">
        <f t="shared" si="1178"/>
        <v>5.4000000000000003E-3</v>
      </c>
      <c r="Z1517" s="1">
        <f t="shared" si="1160"/>
        <v>0.64011666666666656</v>
      </c>
      <c r="AA1517" s="2">
        <f t="shared" si="1179"/>
        <v>1.5105999999999438</v>
      </c>
      <c r="AB1517" s="1">
        <f t="shared" si="1180"/>
        <v>5.402070851174965E-2</v>
      </c>
      <c r="AC1517" s="1">
        <f t="shared" si="1181"/>
        <v>1.0975858738165494</v>
      </c>
      <c r="AD1517" s="1">
        <f t="shared" si="1182"/>
        <v>1.0975858735416097</v>
      </c>
      <c r="AE1517" s="1">
        <f t="shared" si="1183"/>
        <v>1.0975858735317634</v>
      </c>
      <c r="AF1517" s="1">
        <f t="shared" si="1184"/>
        <v>1.097585873531411</v>
      </c>
      <c r="AG1517" s="1">
        <f t="shared" si="1185"/>
        <v>0.97815833932706941</v>
      </c>
      <c r="AH1517" s="1">
        <f t="shared" si="1186"/>
        <v>2.2239216333825169</v>
      </c>
      <c r="AI1517" s="2">
        <f t="shared" si="1161"/>
        <v>28.257607424012786</v>
      </c>
      <c r="AJ1517" s="1">
        <f>VLOOKUP(AI1517,Graph!$D$3:$M$50,col)</f>
        <v>6.1999999999999998E-3</v>
      </c>
      <c r="AK1517" s="1">
        <f>VLOOKUP(AI1517,Graph!$D$3:$M$50,col+1)</f>
        <v>5.0000000000000001E-3</v>
      </c>
      <c r="AL1517" s="1">
        <f t="shared" si="1187"/>
        <v>5.4000000000000003E-3</v>
      </c>
      <c r="AM1517" s="1">
        <f t="shared" si="1162"/>
        <v>0.64011666666666656</v>
      </c>
      <c r="AN1517" s="2">
        <f t="shared" si="1188"/>
        <v>1.5105999999999438</v>
      </c>
      <c r="AO1517" s="1">
        <f t="shared" si="1189"/>
        <v>5.402070851174965E-2</v>
      </c>
      <c r="AP1517" s="1">
        <f t="shared" si="1190"/>
        <v>1.0975858735313984</v>
      </c>
      <c r="AQ1517" s="1">
        <f t="shared" si="1191"/>
        <v>1.0975858735313977</v>
      </c>
      <c r="AR1517" s="1">
        <f t="shared" si="1192"/>
        <v>1.0975858735313977</v>
      </c>
      <c r="AS1517" s="1">
        <f t="shared" si="1193"/>
        <v>1.0975858735313977</v>
      </c>
      <c r="AT1517" s="1">
        <f t="shared" si="1194"/>
        <v>0.97815833932706941</v>
      </c>
      <c r="AU1517" s="1">
        <f t="shared" si="1195"/>
        <v>2.2239216333824898</v>
      </c>
      <c r="AV1517" s="2">
        <f t="shared" si="1196"/>
        <v>1516</v>
      </c>
      <c r="AW1517" s="1">
        <f t="shared" si="1197"/>
        <v>2223.9216333824897</v>
      </c>
      <c r="AX1517" s="1">
        <f t="shared" si="1198"/>
        <v>0.97815833932706941</v>
      </c>
      <c r="AY1517" s="1">
        <f t="shared" si="1199"/>
        <v>1.0975858735313977</v>
      </c>
      <c r="AZ1517" s="1">
        <f t="shared" si="1200"/>
        <v>5.4000000000000003E-3</v>
      </c>
      <c r="BA1517" s="1">
        <f t="shared" si="1201"/>
        <v>28.257607424012786</v>
      </c>
    </row>
    <row r="1518" spans="1:53">
      <c r="A1518" s="2">
        <f t="shared" si="1166"/>
        <v>1.5169999999999437</v>
      </c>
      <c r="B1518" s="1">
        <f t="shared" si="1156"/>
        <v>1.6023554999999416</v>
      </c>
      <c r="C1518" s="1">
        <f t="shared" si="1167"/>
        <v>5.6260089856791609E-2</v>
      </c>
      <c r="D1518" s="1">
        <f t="shared" si="1157"/>
        <v>1.1024515919066435</v>
      </c>
      <c r="E1518" s="1">
        <f t="shared" si="1165"/>
        <v>1.102545394241095</v>
      </c>
      <c r="F1518" s="1">
        <f t="shared" si="1165"/>
        <v>1.1025489430064395</v>
      </c>
      <c r="G1518" s="1">
        <f t="shared" si="1165"/>
        <v>1.1025490772064319</v>
      </c>
      <c r="H1518" s="1">
        <f t="shared" si="1168"/>
        <v>2.2861215006187088</v>
      </c>
      <c r="I1518" s="1">
        <f t="shared" si="1158"/>
        <v>28.518630315003396</v>
      </c>
      <c r="J1518" s="1">
        <f>VLOOKUP($I1518,Graph!$D$3:$M$50,col)</f>
        <v>6.1999999999999998E-3</v>
      </c>
      <c r="K1518" s="1">
        <f>VLOOKUP($I1518,Graph!$D$3:$M$50,col+1)</f>
        <v>5.0000000000000001E-3</v>
      </c>
      <c r="L1518" s="1">
        <f t="shared" si="1169"/>
        <v>5.4000000000000003E-3</v>
      </c>
      <c r="M1518" s="1">
        <f t="shared" si="1164"/>
        <v>0.64011666666666656</v>
      </c>
      <c r="N1518" s="1">
        <f t="shared" si="1170"/>
        <v>1.5115999999999437</v>
      </c>
      <c r="O1518" s="1">
        <f t="shared" si="1171"/>
        <v>5.4021981883742236E-2</v>
      </c>
      <c r="P1518" s="1">
        <f t="shared" si="1172"/>
        <v>1.0977621731402414</v>
      </c>
      <c r="Q1518" s="1">
        <f t="shared" si="1173"/>
        <v>1.0975948778358109</v>
      </c>
      <c r="R1518" s="1">
        <f t="shared" si="1174"/>
        <v>1.0975888915439338</v>
      </c>
      <c r="S1518" s="1">
        <f t="shared" si="1175"/>
        <v>1.0975886771627912</v>
      </c>
      <c r="T1518" s="1">
        <f t="shared" si="1176"/>
        <v>0.97816179680467208</v>
      </c>
      <c r="U1518" s="1">
        <f t="shared" si="1177"/>
        <v>2.2261360013533009</v>
      </c>
      <c r="V1518" s="2">
        <f t="shared" si="1159"/>
        <v>28.266983051788724</v>
      </c>
      <c r="W1518" s="1">
        <f>VLOOKUP(V1518,Graph!$D$3:$M$50,col)</f>
        <v>6.1999999999999998E-3</v>
      </c>
      <c r="X1518" s="1">
        <f>VLOOKUP(V1518,Graph!$D$3:$M$50,col+1)</f>
        <v>5.0000000000000001E-3</v>
      </c>
      <c r="Y1518" s="1">
        <f t="shared" si="1178"/>
        <v>5.4000000000000003E-3</v>
      </c>
      <c r="Z1518" s="1">
        <f t="shared" si="1160"/>
        <v>0.64011666666666656</v>
      </c>
      <c r="AA1518" s="2">
        <f t="shared" si="1179"/>
        <v>1.5115999999999437</v>
      </c>
      <c r="AB1518" s="1">
        <f t="shared" si="1180"/>
        <v>5.4021981883742236E-2</v>
      </c>
      <c r="AC1518" s="1">
        <f t="shared" si="1181"/>
        <v>1.0975886694851476</v>
      </c>
      <c r="AD1518" s="1">
        <f t="shared" si="1182"/>
        <v>1.0975886692101873</v>
      </c>
      <c r="AE1518" s="1">
        <f t="shared" si="1183"/>
        <v>1.0975886692003403</v>
      </c>
      <c r="AF1518" s="1">
        <f t="shared" si="1184"/>
        <v>1.0975886691999872</v>
      </c>
      <c r="AG1518" s="1">
        <f t="shared" si="1185"/>
        <v>0.97816179680467208</v>
      </c>
      <c r="AH1518" s="1">
        <f t="shared" si="1186"/>
        <v>2.226135985203094</v>
      </c>
      <c r="AI1518" s="2">
        <f t="shared" si="1161"/>
        <v>28.266982983431468</v>
      </c>
      <c r="AJ1518" s="1">
        <f>VLOOKUP(AI1518,Graph!$D$3:$M$50,col)</f>
        <v>6.1999999999999998E-3</v>
      </c>
      <c r="AK1518" s="1">
        <f>VLOOKUP(AI1518,Graph!$D$3:$M$50,col+1)</f>
        <v>5.0000000000000001E-3</v>
      </c>
      <c r="AL1518" s="1">
        <f t="shared" si="1187"/>
        <v>5.4000000000000003E-3</v>
      </c>
      <c r="AM1518" s="1">
        <f t="shared" si="1162"/>
        <v>0.64011666666666656</v>
      </c>
      <c r="AN1518" s="2">
        <f t="shared" si="1188"/>
        <v>1.5115999999999437</v>
      </c>
      <c r="AO1518" s="1">
        <f t="shared" si="1189"/>
        <v>5.4021981883742236E-2</v>
      </c>
      <c r="AP1518" s="1">
        <f t="shared" si="1190"/>
        <v>1.0975886691999748</v>
      </c>
      <c r="AQ1518" s="1">
        <f t="shared" si="1191"/>
        <v>1.0975886691999743</v>
      </c>
      <c r="AR1518" s="1">
        <f t="shared" si="1192"/>
        <v>1.0975886691999743</v>
      </c>
      <c r="AS1518" s="1">
        <f t="shared" si="1193"/>
        <v>1.0975886691999743</v>
      </c>
      <c r="AT1518" s="1">
        <f t="shared" si="1194"/>
        <v>0.97816179680467208</v>
      </c>
      <c r="AU1518" s="1">
        <f t="shared" si="1195"/>
        <v>2.2261359852030682</v>
      </c>
      <c r="AV1518" s="2">
        <f t="shared" si="1196"/>
        <v>1517</v>
      </c>
      <c r="AW1518" s="1">
        <f t="shared" si="1197"/>
        <v>2226.1359852030682</v>
      </c>
      <c r="AX1518" s="1">
        <f t="shared" si="1198"/>
        <v>0.97816179680467208</v>
      </c>
      <c r="AY1518" s="1">
        <f t="shared" si="1199"/>
        <v>1.0975886691999743</v>
      </c>
      <c r="AZ1518" s="1">
        <f t="shared" si="1200"/>
        <v>5.4000000000000003E-3</v>
      </c>
      <c r="BA1518" s="1">
        <f t="shared" si="1201"/>
        <v>28.266982983431468</v>
      </c>
    </row>
    <row r="1519" spans="1:53">
      <c r="A1519" s="2">
        <f t="shared" si="1166"/>
        <v>1.5179999999999436</v>
      </c>
      <c r="B1519" s="1">
        <f t="shared" si="1156"/>
        <v>1.6033966666666082</v>
      </c>
      <c r="C1519" s="1">
        <f t="shared" si="1167"/>
        <v>5.6261149473606012E-2</v>
      </c>
      <c r="D1519" s="1">
        <f t="shared" si="1157"/>
        <v>1.1024538685982312</v>
      </c>
      <c r="E1519" s="1">
        <f t="shared" si="1165"/>
        <v>1.1025477614229142</v>
      </c>
      <c r="F1519" s="1">
        <f t="shared" si="1165"/>
        <v>1.1025513137035292</v>
      </c>
      <c r="G1519" s="1">
        <f t="shared" si="1165"/>
        <v>1.1025514480398719</v>
      </c>
      <c r="H1519" s="1">
        <f t="shared" si="1168"/>
        <v>2.2883872963334246</v>
      </c>
      <c r="I1519" s="1">
        <f t="shared" si="1158"/>
        <v>28.528048894966521</v>
      </c>
      <c r="J1519" s="1">
        <f>VLOOKUP($I1519,Graph!$D$3:$M$50,col)</f>
        <v>6.1999999999999998E-3</v>
      </c>
      <c r="K1519" s="1">
        <f>VLOOKUP($I1519,Graph!$D$3:$M$50,col+1)</f>
        <v>5.0000000000000001E-3</v>
      </c>
      <c r="L1519" s="1">
        <f t="shared" si="1169"/>
        <v>5.4000000000000003E-3</v>
      </c>
      <c r="M1519" s="1">
        <f t="shared" si="1164"/>
        <v>0.64011666666666656</v>
      </c>
      <c r="N1519" s="1">
        <f t="shared" si="1170"/>
        <v>1.5125999999999435</v>
      </c>
      <c r="O1519" s="1">
        <f t="shared" si="1171"/>
        <v>5.4023253616983465E-2</v>
      </c>
      <c r="P1519" s="1">
        <f t="shared" si="1172"/>
        <v>1.0977649564227396</v>
      </c>
      <c r="Q1519" s="1">
        <f t="shared" si="1173"/>
        <v>1.0975976698156806</v>
      </c>
      <c r="R1519" s="1">
        <f t="shared" si="1174"/>
        <v>1.0975916836470905</v>
      </c>
      <c r="S1519" s="1">
        <f t="shared" si="1175"/>
        <v>1.097591469263647</v>
      </c>
      <c r="T1519" s="1">
        <f t="shared" si="1176"/>
        <v>0.97816524973103391</v>
      </c>
      <c r="U1519" s="1">
        <f t="shared" si="1177"/>
        <v>2.2283510879001653</v>
      </c>
      <c r="V1519" s="2">
        <f t="shared" si="1159"/>
        <v>28.276355503671962</v>
      </c>
      <c r="W1519" s="1">
        <f>VLOOKUP(V1519,Graph!$D$3:$M$50,col)</f>
        <v>6.1999999999999998E-3</v>
      </c>
      <c r="X1519" s="1">
        <f>VLOOKUP(V1519,Graph!$D$3:$M$50,col+1)</f>
        <v>5.0000000000000001E-3</v>
      </c>
      <c r="Y1519" s="1">
        <f t="shared" si="1178"/>
        <v>5.4000000000000003E-3</v>
      </c>
      <c r="Z1519" s="1">
        <f t="shared" si="1160"/>
        <v>0.64011666666666656</v>
      </c>
      <c r="AA1519" s="2">
        <f t="shared" si="1179"/>
        <v>1.5125999999999435</v>
      </c>
      <c r="AB1519" s="1">
        <f t="shared" si="1180"/>
        <v>5.4023253616983465E-2</v>
      </c>
      <c r="AC1519" s="1">
        <f t="shared" si="1181"/>
        <v>1.0975914615856808</v>
      </c>
      <c r="AD1519" s="1">
        <f t="shared" si="1182"/>
        <v>1.0975914613107001</v>
      </c>
      <c r="AE1519" s="1">
        <f t="shared" si="1183"/>
        <v>1.0975914613008517</v>
      </c>
      <c r="AF1519" s="1">
        <f t="shared" si="1184"/>
        <v>1.0975914613004993</v>
      </c>
      <c r="AG1519" s="1">
        <f t="shared" si="1185"/>
        <v>0.97816524973103391</v>
      </c>
      <c r="AH1519" s="1">
        <f t="shared" si="1186"/>
        <v>2.2283510717332313</v>
      </c>
      <c r="AI1519" s="2">
        <f t="shared" si="1161"/>
        <v>28.276355435289261</v>
      </c>
      <c r="AJ1519" s="1">
        <f>VLOOKUP(AI1519,Graph!$D$3:$M$50,col)</f>
        <v>6.1999999999999998E-3</v>
      </c>
      <c r="AK1519" s="1">
        <f>VLOOKUP(AI1519,Graph!$D$3:$M$50,col+1)</f>
        <v>5.0000000000000001E-3</v>
      </c>
      <c r="AL1519" s="1">
        <f t="shared" si="1187"/>
        <v>5.4000000000000003E-3</v>
      </c>
      <c r="AM1519" s="1">
        <f t="shared" si="1162"/>
        <v>0.64011666666666656</v>
      </c>
      <c r="AN1519" s="2">
        <f t="shared" si="1188"/>
        <v>1.5125999999999435</v>
      </c>
      <c r="AO1519" s="1">
        <f t="shared" si="1189"/>
        <v>5.4023253616983465E-2</v>
      </c>
      <c r="AP1519" s="1">
        <f t="shared" si="1190"/>
        <v>1.0975914613004865</v>
      </c>
      <c r="AQ1519" s="1">
        <f t="shared" si="1191"/>
        <v>1.0975914613004862</v>
      </c>
      <c r="AR1519" s="1">
        <f t="shared" si="1192"/>
        <v>1.097591461300486</v>
      </c>
      <c r="AS1519" s="1">
        <f t="shared" si="1193"/>
        <v>1.0975914613004862</v>
      </c>
      <c r="AT1519" s="1">
        <f t="shared" si="1194"/>
        <v>0.97816524973103391</v>
      </c>
      <c r="AU1519" s="1">
        <f t="shared" si="1195"/>
        <v>2.2283510717332047</v>
      </c>
      <c r="AV1519" s="2">
        <f t="shared" si="1196"/>
        <v>1518</v>
      </c>
      <c r="AW1519" s="1">
        <f t="shared" si="1197"/>
        <v>2228.3510717332047</v>
      </c>
      <c r="AX1519" s="1">
        <f t="shared" si="1198"/>
        <v>0.97816524973103391</v>
      </c>
      <c r="AY1519" s="1">
        <f t="shared" si="1199"/>
        <v>1.0975914613004862</v>
      </c>
      <c r="AZ1519" s="1">
        <f t="shared" si="1200"/>
        <v>5.4000000000000003E-3</v>
      </c>
      <c r="BA1519" s="1">
        <f t="shared" si="1201"/>
        <v>28.276355435289261</v>
      </c>
    </row>
    <row r="1520" spans="1:53">
      <c r="A1520" s="2">
        <f t="shared" si="1166"/>
        <v>1.5189999999999435</v>
      </c>
      <c r="B1520" s="1">
        <f t="shared" si="1156"/>
        <v>1.6044378333332747</v>
      </c>
      <c r="C1520" s="1">
        <f t="shared" si="1167"/>
        <v>5.6262207725146701E-2</v>
      </c>
      <c r="D1520" s="1">
        <f t="shared" si="1157"/>
        <v>1.1024561423704711</v>
      </c>
      <c r="E1520" s="1">
        <f t="shared" si="1165"/>
        <v>1.1025501255756345</v>
      </c>
      <c r="F1520" s="1">
        <f t="shared" si="1165"/>
        <v>1.1025536813674275</v>
      </c>
      <c r="G1520" s="1">
        <f t="shared" si="1165"/>
        <v>1.1025538158399688</v>
      </c>
      <c r="H1520" s="1">
        <f t="shared" si="1168"/>
        <v>2.2906538402839312</v>
      </c>
      <c r="I1520" s="1">
        <f t="shared" si="1158"/>
        <v>28.537464367143436</v>
      </c>
      <c r="J1520" s="1">
        <f>VLOOKUP($I1520,Graph!$D$3:$M$50,col)</f>
        <v>6.1999999999999998E-3</v>
      </c>
      <c r="K1520" s="1">
        <f>VLOOKUP($I1520,Graph!$D$3:$M$50,col+1)</f>
        <v>5.0000000000000001E-3</v>
      </c>
      <c r="L1520" s="1">
        <f t="shared" si="1169"/>
        <v>5.4000000000000003E-3</v>
      </c>
      <c r="M1520" s="1">
        <f t="shared" si="1164"/>
        <v>0.64011666666666656</v>
      </c>
      <c r="N1520" s="1">
        <f t="shared" si="1170"/>
        <v>1.5135999999999434</v>
      </c>
      <c r="O1520" s="1">
        <f t="shared" si="1171"/>
        <v>5.4024523714634516E-2</v>
      </c>
      <c r="P1520" s="1">
        <f t="shared" si="1172"/>
        <v>1.0977677361539497</v>
      </c>
      <c r="Q1520" s="1">
        <f t="shared" si="1173"/>
        <v>1.097600458234401</v>
      </c>
      <c r="R1520" s="1">
        <f t="shared" si="1174"/>
        <v>1.097594472189003</v>
      </c>
      <c r="S1520" s="1">
        <f t="shared" si="1175"/>
        <v>1.0975942578032643</v>
      </c>
      <c r="T1520" s="1">
        <f t="shared" si="1176"/>
        <v>0.97816869811513552</v>
      </c>
      <c r="U1520" s="1">
        <f t="shared" si="1177"/>
        <v>2.230566908912917</v>
      </c>
      <c r="V1520" s="2">
        <f t="shared" si="1159"/>
        <v>28.285724851081298</v>
      </c>
      <c r="W1520" s="1">
        <f>VLOOKUP(V1520,Graph!$D$3:$M$50,col)</f>
        <v>6.1999999999999998E-3</v>
      </c>
      <c r="X1520" s="1">
        <f>VLOOKUP(V1520,Graph!$D$3:$M$50,col+1)</f>
        <v>5.0000000000000001E-3</v>
      </c>
      <c r="Y1520" s="1">
        <f t="shared" si="1178"/>
        <v>5.4000000000000003E-3</v>
      </c>
      <c r="Z1520" s="1">
        <f t="shared" si="1160"/>
        <v>0.64011666666666656</v>
      </c>
      <c r="AA1520" s="2">
        <f t="shared" si="1179"/>
        <v>1.5135999999999434</v>
      </c>
      <c r="AB1520" s="1">
        <f t="shared" si="1180"/>
        <v>5.4024523714634516E-2</v>
      </c>
      <c r="AC1520" s="1">
        <f t="shared" si="1181"/>
        <v>1.0975942501249751</v>
      </c>
      <c r="AD1520" s="1">
        <f t="shared" si="1182"/>
        <v>1.0975942498499744</v>
      </c>
      <c r="AE1520" s="1">
        <f t="shared" si="1183"/>
        <v>1.0975942498401254</v>
      </c>
      <c r="AF1520" s="1">
        <f t="shared" si="1184"/>
        <v>1.0975942498397724</v>
      </c>
      <c r="AG1520" s="1">
        <f t="shared" si="1185"/>
        <v>0.97816869811513552</v>
      </c>
      <c r="AH1520" s="1">
        <f t="shared" si="1186"/>
        <v>2.2305668927292484</v>
      </c>
      <c r="AI1520" s="2">
        <f t="shared" si="1161"/>
        <v>28.285724782673153</v>
      </c>
      <c r="AJ1520" s="1">
        <f>VLOOKUP(AI1520,Graph!$D$3:$M$50,col)</f>
        <v>6.1999999999999998E-3</v>
      </c>
      <c r="AK1520" s="1">
        <f>VLOOKUP(AI1520,Graph!$D$3:$M$50,col+1)</f>
        <v>5.0000000000000001E-3</v>
      </c>
      <c r="AL1520" s="1">
        <f t="shared" si="1187"/>
        <v>5.4000000000000003E-3</v>
      </c>
      <c r="AM1520" s="1">
        <f t="shared" si="1162"/>
        <v>0.64011666666666656</v>
      </c>
      <c r="AN1520" s="2">
        <f t="shared" si="1188"/>
        <v>1.5135999999999434</v>
      </c>
      <c r="AO1520" s="1">
        <f t="shared" si="1189"/>
        <v>5.4024523714634516E-2</v>
      </c>
      <c r="AP1520" s="1">
        <f t="shared" si="1190"/>
        <v>1.09759424983976</v>
      </c>
      <c r="AQ1520" s="1">
        <f t="shared" si="1191"/>
        <v>1.0975942498397597</v>
      </c>
      <c r="AR1520" s="1">
        <f t="shared" si="1192"/>
        <v>1.0975942498397595</v>
      </c>
      <c r="AS1520" s="1">
        <f t="shared" si="1193"/>
        <v>1.0975942498397593</v>
      </c>
      <c r="AT1520" s="1">
        <f t="shared" si="1194"/>
        <v>0.97816869811513552</v>
      </c>
      <c r="AU1520" s="1">
        <f t="shared" si="1195"/>
        <v>2.2305668927292217</v>
      </c>
      <c r="AV1520" s="2">
        <f t="shared" si="1196"/>
        <v>1519</v>
      </c>
      <c r="AW1520" s="1">
        <f t="shared" si="1197"/>
        <v>2230.5668927292218</v>
      </c>
      <c r="AX1520" s="1">
        <f t="shared" si="1198"/>
        <v>0.97816869811513552</v>
      </c>
      <c r="AY1520" s="1">
        <f t="shared" si="1199"/>
        <v>1.0975942498397593</v>
      </c>
      <c r="AZ1520" s="1">
        <f t="shared" si="1200"/>
        <v>5.4000000000000003E-3</v>
      </c>
      <c r="BA1520" s="1">
        <f t="shared" si="1201"/>
        <v>28.285724782673153</v>
      </c>
    </row>
    <row r="1521" spans="1:53">
      <c r="A1521" s="2">
        <f t="shared" si="1166"/>
        <v>1.5199999999999434</v>
      </c>
      <c r="B1521" s="1">
        <f t="shared" si="1156"/>
        <v>1.6054789999999413</v>
      </c>
      <c r="C1521" s="1">
        <f t="shared" si="1167"/>
        <v>5.6263264614050512E-2</v>
      </c>
      <c r="D1521" s="1">
        <f t="shared" si="1157"/>
        <v>1.1024584132289739</v>
      </c>
      <c r="E1521" s="1">
        <f t="shared" ref="E1521:G1540" si="1202">SQRT(D1521-($C1521*D1521-POWER(D1521,1/3)+1)/($C1521-POWER(D1521,-2/3)/3))</f>
        <v>1.1025524867050671</v>
      </c>
      <c r="F1521" s="1">
        <f t="shared" si="1202"/>
        <v>1.102556046003953</v>
      </c>
      <c r="G1521" s="1">
        <f t="shared" si="1202"/>
        <v>1.1025561806125397</v>
      </c>
      <c r="H1521" s="1">
        <f t="shared" si="1168"/>
        <v>2.2929211322232517</v>
      </c>
      <c r="I1521" s="1">
        <f t="shared" si="1158"/>
        <v>28.546876734607778</v>
      </c>
      <c r="J1521" s="1">
        <f>VLOOKUP($I1521,Graph!$D$3:$M$50,col)</f>
        <v>6.1999999999999998E-3</v>
      </c>
      <c r="K1521" s="1">
        <f>VLOOKUP($I1521,Graph!$D$3:$M$50,col+1)</f>
        <v>5.0000000000000001E-3</v>
      </c>
      <c r="L1521" s="1">
        <f t="shared" si="1169"/>
        <v>5.4000000000000003E-3</v>
      </c>
      <c r="M1521" s="1">
        <f t="shared" si="1164"/>
        <v>0.64011666666666656</v>
      </c>
      <c r="N1521" s="1">
        <f t="shared" si="1170"/>
        <v>1.5145999999999433</v>
      </c>
      <c r="O1521" s="1">
        <f t="shared" si="1171"/>
        <v>5.4025792179848424E-2</v>
      </c>
      <c r="P1521" s="1">
        <f t="shared" si="1172"/>
        <v>1.0977705123406643</v>
      </c>
      <c r="Q1521" s="1">
        <f t="shared" si="1173"/>
        <v>1.0976032430987799</v>
      </c>
      <c r="R1521" s="1">
        <f t="shared" si="1174"/>
        <v>1.0975972571764796</v>
      </c>
      <c r="S1521" s="1">
        <f t="shared" si="1175"/>
        <v>1.0975970427884507</v>
      </c>
      <c r="T1521" s="1">
        <f t="shared" si="1176"/>
        <v>0.97817214196593383</v>
      </c>
      <c r="U1521" s="1">
        <f t="shared" si="1177"/>
        <v>2.2327834641481195</v>
      </c>
      <c r="V1521" s="2">
        <f t="shared" si="1159"/>
        <v>28.295091097098595</v>
      </c>
      <c r="W1521" s="1">
        <f>VLOOKUP(V1521,Graph!$D$3:$M$50,col)</f>
        <v>6.1999999999999998E-3</v>
      </c>
      <c r="X1521" s="1">
        <f>VLOOKUP(V1521,Graph!$D$3:$M$50,col+1)</f>
        <v>5.0000000000000001E-3</v>
      </c>
      <c r="Y1521" s="1">
        <f t="shared" si="1178"/>
        <v>5.4000000000000003E-3</v>
      </c>
      <c r="Z1521" s="1">
        <f t="shared" si="1160"/>
        <v>0.64011666666666656</v>
      </c>
      <c r="AA1521" s="2">
        <f t="shared" si="1179"/>
        <v>1.5145999999999433</v>
      </c>
      <c r="AB1521" s="1">
        <f t="shared" si="1180"/>
        <v>5.4025792179848424E-2</v>
      </c>
      <c r="AC1521" s="1">
        <f t="shared" si="1181"/>
        <v>1.0975970351098399</v>
      </c>
      <c r="AD1521" s="1">
        <f t="shared" si="1182"/>
        <v>1.097597034834819</v>
      </c>
      <c r="AE1521" s="1">
        <f t="shared" si="1183"/>
        <v>1.0975970348249686</v>
      </c>
      <c r="AF1521" s="1">
        <f t="shared" si="1184"/>
        <v>1.097597034824616</v>
      </c>
      <c r="AG1521" s="1">
        <f t="shared" si="1185"/>
        <v>0.97817214196593383</v>
      </c>
      <c r="AH1521" s="1">
        <f t="shared" si="1186"/>
        <v>2.2327834479477127</v>
      </c>
      <c r="AI1521" s="2">
        <f t="shared" si="1161"/>
        <v>28.295091028665031</v>
      </c>
      <c r="AJ1521" s="1">
        <f>VLOOKUP(AI1521,Graph!$D$3:$M$50,col)</f>
        <v>6.1999999999999998E-3</v>
      </c>
      <c r="AK1521" s="1">
        <f>VLOOKUP(AI1521,Graph!$D$3:$M$50,col+1)</f>
        <v>5.0000000000000001E-3</v>
      </c>
      <c r="AL1521" s="1">
        <f t="shared" si="1187"/>
        <v>5.4000000000000003E-3</v>
      </c>
      <c r="AM1521" s="1">
        <f t="shared" si="1162"/>
        <v>0.64011666666666656</v>
      </c>
      <c r="AN1521" s="2">
        <f t="shared" si="1188"/>
        <v>1.5145999999999433</v>
      </c>
      <c r="AO1521" s="1">
        <f t="shared" si="1189"/>
        <v>5.4025792179848424E-2</v>
      </c>
      <c r="AP1521" s="1">
        <f t="shared" si="1190"/>
        <v>1.0975970348246034</v>
      </c>
      <c r="AQ1521" s="1">
        <f t="shared" si="1191"/>
        <v>1.0975970348246029</v>
      </c>
      <c r="AR1521" s="1">
        <f t="shared" si="1192"/>
        <v>1.0975970348246029</v>
      </c>
      <c r="AS1521" s="1">
        <f t="shared" si="1193"/>
        <v>1.0975970348246029</v>
      </c>
      <c r="AT1521" s="1">
        <f t="shared" si="1194"/>
        <v>0.97817214196593383</v>
      </c>
      <c r="AU1521" s="1">
        <f t="shared" si="1195"/>
        <v>2.232783447947686</v>
      </c>
      <c r="AV1521" s="2">
        <f t="shared" si="1196"/>
        <v>1520</v>
      </c>
      <c r="AW1521" s="1">
        <f t="shared" si="1197"/>
        <v>2232.783447947686</v>
      </c>
      <c r="AX1521" s="1">
        <f t="shared" si="1198"/>
        <v>0.97817214196593383</v>
      </c>
      <c r="AY1521" s="1">
        <f t="shared" si="1199"/>
        <v>1.0975970348246029</v>
      </c>
      <c r="AZ1521" s="1">
        <f t="shared" si="1200"/>
        <v>5.4000000000000003E-3</v>
      </c>
      <c r="BA1521" s="1">
        <f t="shared" si="1201"/>
        <v>28.295091028665031</v>
      </c>
    </row>
    <row r="1522" spans="1:53">
      <c r="A1522" s="2">
        <f t="shared" si="1166"/>
        <v>1.5209999999999433</v>
      </c>
      <c r="B1522" s="1">
        <f t="shared" si="1156"/>
        <v>1.6065201666666078</v>
      </c>
      <c r="C1522" s="1">
        <f t="shared" si="1167"/>
        <v>5.6264320142947487E-2</v>
      </c>
      <c r="D1522" s="1">
        <f t="shared" si="1157"/>
        <v>1.1024606811793372</v>
      </c>
      <c r="E1522" s="1">
        <f t="shared" si="1202"/>
        <v>1.1025548448170068</v>
      </c>
      <c r="F1522" s="1">
        <f t="shared" si="1202"/>
        <v>1.1025584076189066</v>
      </c>
      <c r="G1522" s="1">
        <f t="shared" si="1202"/>
        <v>1.1025585423633881</v>
      </c>
      <c r="H1522" s="1">
        <f t="shared" si="1168"/>
        <v>2.2951891719046555</v>
      </c>
      <c r="I1522" s="1">
        <f t="shared" si="1158"/>
        <v>28.55628600042813</v>
      </c>
      <c r="J1522" s="1">
        <f>VLOOKUP($I1522,Graph!$D$3:$M$50,col)</f>
        <v>6.1999999999999998E-3</v>
      </c>
      <c r="K1522" s="1">
        <f>VLOOKUP($I1522,Graph!$D$3:$M$50,col+1)</f>
        <v>5.0000000000000001E-3</v>
      </c>
      <c r="L1522" s="1">
        <f t="shared" si="1169"/>
        <v>5.4000000000000003E-3</v>
      </c>
      <c r="M1522" s="1">
        <f t="shared" si="1164"/>
        <v>0.64011666666666656</v>
      </c>
      <c r="N1522" s="1">
        <f t="shared" si="1170"/>
        <v>1.5155999999999432</v>
      </c>
      <c r="O1522" s="1">
        <f t="shared" si="1171"/>
        <v>5.4027059015770103E-2</v>
      </c>
      <c r="P1522" s="1">
        <f t="shared" si="1172"/>
        <v>1.0977732849896575</v>
      </c>
      <c r="Q1522" s="1">
        <f t="shared" si="1173"/>
        <v>1.0976060244156085</v>
      </c>
      <c r="R1522" s="1">
        <f t="shared" si="1174"/>
        <v>1.0976000386163109</v>
      </c>
      <c r="S1522" s="1">
        <f t="shared" si="1175"/>
        <v>1.0975998242259974</v>
      </c>
      <c r="T1522" s="1">
        <f t="shared" si="1176"/>
        <v>0.97817558129236237</v>
      </c>
      <c r="U1522" s="1">
        <f t="shared" si="1177"/>
        <v>2.235000753362578</v>
      </c>
      <c r="V1522" s="2">
        <f t="shared" si="1159"/>
        <v>28.304454244800642</v>
      </c>
      <c r="W1522" s="1">
        <f>VLOOKUP(V1522,Graph!$D$3:$M$50,col)</f>
        <v>6.1999999999999998E-3</v>
      </c>
      <c r="X1522" s="1">
        <f>VLOOKUP(V1522,Graph!$D$3:$M$50,col+1)</f>
        <v>5.0000000000000001E-3</v>
      </c>
      <c r="Y1522" s="1">
        <f t="shared" si="1178"/>
        <v>5.4000000000000003E-3</v>
      </c>
      <c r="Z1522" s="1">
        <f t="shared" si="1160"/>
        <v>0.64011666666666656</v>
      </c>
      <c r="AA1522" s="2">
        <f t="shared" si="1179"/>
        <v>1.5155999999999432</v>
      </c>
      <c r="AB1522" s="1">
        <f t="shared" si="1180"/>
        <v>5.4027059015770103E-2</v>
      </c>
      <c r="AC1522" s="1">
        <f t="shared" si="1181"/>
        <v>1.0975998165470653</v>
      </c>
      <c r="AD1522" s="1">
        <f t="shared" si="1182"/>
        <v>1.0975998162720246</v>
      </c>
      <c r="AE1522" s="1">
        <f t="shared" si="1183"/>
        <v>1.097599816262173</v>
      </c>
      <c r="AF1522" s="1">
        <f t="shared" si="1184"/>
        <v>1.0975998162618201</v>
      </c>
      <c r="AG1522" s="1">
        <f t="shared" si="1185"/>
        <v>0.97817558129236237</v>
      </c>
      <c r="AH1522" s="1">
        <f t="shared" si="1186"/>
        <v>2.2350007371454268</v>
      </c>
      <c r="AI1522" s="2">
        <f t="shared" si="1161"/>
        <v>28.304454176341665</v>
      </c>
      <c r="AJ1522" s="1">
        <f>VLOOKUP(AI1522,Graph!$D$3:$M$50,col)</f>
        <v>6.1999999999999998E-3</v>
      </c>
      <c r="AK1522" s="1">
        <f>VLOOKUP(AI1522,Graph!$D$3:$M$50,col+1)</f>
        <v>5.0000000000000001E-3</v>
      </c>
      <c r="AL1522" s="1">
        <f t="shared" si="1187"/>
        <v>5.4000000000000003E-3</v>
      </c>
      <c r="AM1522" s="1">
        <f t="shared" si="1162"/>
        <v>0.64011666666666656</v>
      </c>
      <c r="AN1522" s="2">
        <f t="shared" si="1188"/>
        <v>1.5155999999999432</v>
      </c>
      <c r="AO1522" s="1">
        <f t="shared" si="1189"/>
        <v>5.4027059015770103E-2</v>
      </c>
      <c r="AP1522" s="1">
        <f t="shared" si="1190"/>
        <v>1.0975998162618077</v>
      </c>
      <c r="AQ1522" s="1">
        <f t="shared" si="1191"/>
        <v>1.0975998162618075</v>
      </c>
      <c r="AR1522" s="1">
        <f t="shared" si="1192"/>
        <v>1.0975998162618072</v>
      </c>
      <c r="AS1522" s="1">
        <f t="shared" si="1193"/>
        <v>1.097599816261807</v>
      </c>
      <c r="AT1522" s="1">
        <f t="shared" si="1194"/>
        <v>0.97817558129236237</v>
      </c>
      <c r="AU1522" s="1">
        <f t="shared" si="1195"/>
        <v>2.2350007371454002</v>
      </c>
      <c r="AV1522" s="2">
        <f t="shared" si="1196"/>
        <v>1521</v>
      </c>
      <c r="AW1522" s="1">
        <f t="shared" si="1197"/>
        <v>2235.0007371454003</v>
      </c>
      <c r="AX1522" s="1">
        <f t="shared" si="1198"/>
        <v>0.97817558129236237</v>
      </c>
      <c r="AY1522" s="1">
        <f t="shared" si="1199"/>
        <v>1.097599816261807</v>
      </c>
      <c r="AZ1522" s="1">
        <f t="shared" si="1200"/>
        <v>5.4000000000000003E-3</v>
      </c>
      <c r="BA1522" s="1">
        <f t="shared" si="1201"/>
        <v>28.304454176341665</v>
      </c>
    </row>
    <row r="1523" spans="1:53">
      <c r="A1523" s="2">
        <f t="shared" si="1166"/>
        <v>1.5219999999999432</v>
      </c>
      <c r="B1523" s="1">
        <f t="shared" si="1156"/>
        <v>1.6075613333332743</v>
      </c>
      <c r="C1523" s="1">
        <f t="shared" si="1167"/>
        <v>5.6265374314460846E-2</v>
      </c>
      <c r="D1523" s="1">
        <f t="shared" si="1157"/>
        <v>1.1024629462271429</v>
      </c>
      <c r="E1523" s="1">
        <f t="shared" si="1202"/>
        <v>1.1025571999172334</v>
      </c>
      <c r="F1523" s="1">
        <f t="shared" si="1202"/>
        <v>1.1025607662180767</v>
      </c>
      <c r="G1523" s="1">
        <f t="shared" si="1202"/>
        <v>1.1025609010983006</v>
      </c>
      <c r="H1523" s="1">
        <f t="shared" si="1168"/>
        <v>2.297457959081652</v>
      </c>
      <c r="I1523" s="1">
        <f t="shared" si="1158"/>
        <v>28.565692167668011</v>
      </c>
      <c r="J1523" s="1">
        <f>VLOOKUP($I1523,Graph!$D$3:$M$50,col)</f>
        <v>6.1999999999999998E-3</v>
      </c>
      <c r="K1523" s="1">
        <f>VLOOKUP($I1523,Graph!$D$3:$M$50,col+1)</f>
        <v>5.0000000000000001E-3</v>
      </c>
      <c r="L1523" s="1">
        <f t="shared" si="1169"/>
        <v>5.4000000000000003E-3</v>
      </c>
      <c r="M1523" s="1">
        <f t="shared" si="1164"/>
        <v>0.64011666666666656</v>
      </c>
      <c r="N1523" s="1">
        <f t="shared" si="1170"/>
        <v>1.5165999999999431</v>
      </c>
      <c r="O1523" s="1">
        <f t="shared" si="1171"/>
        <v>5.4028324225536439E-2</v>
      </c>
      <c r="P1523" s="1">
        <f t="shared" si="1172"/>
        <v>1.0977760541076877</v>
      </c>
      <c r="Q1523" s="1">
        <f t="shared" si="1173"/>
        <v>1.097608802191661</v>
      </c>
      <c r="R1523" s="1">
        <f t="shared" si="1174"/>
        <v>1.097602816515272</v>
      </c>
      <c r="S1523" s="1">
        <f t="shared" si="1175"/>
        <v>1.0976026021226795</v>
      </c>
      <c r="T1523" s="1">
        <f t="shared" si="1176"/>
        <v>0.97817901610333113</v>
      </c>
      <c r="U1523" s="1">
        <f t="shared" si="1177"/>
        <v>2.2372187763133442</v>
      </c>
      <c r="V1523" s="2">
        <f t="shared" si="1159"/>
        <v>28.313814297259157</v>
      </c>
      <c r="W1523" s="1">
        <f>VLOOKUP(V1523,Graph!$D$3:$M$50,col)</f>
        <v>6.1999999999999998E-3</v>
      </c>
      <c r="X1523" s="1">
        <f>VLOOKUP(V1523,Graph!$D$3:$M$50,col+1)</f>
        <v>5.0000000000000001E-3</v>
      </c>
      <c r="Y1523" s="1">
        <f t="shared" si="1178"/>
        <v>5.4000000000000003E-3</v>
      </c>
      <c r="Z1523" s="1">
        <f t="shared" si="1160"/>
        <v>0.64011666666666656</v>
      </c>
      <c r="AA1523" s="2">
        <f t="shared" si="1179"/>
        <v>1.5165999999999431</v>
      </c>
      <c r="AB1523" s="1">
        <f t="shared" si="1180"/>
        <v>5.4028324225536439E-2</v>
      </c>
      <c r="AC1523" s="1">
        <f t="shared" si="1181"/>
        <v>1.097602594443426</v>
      </c>
      <c r="AD1523" s="1">
        <f t="shared" si="1182"/>
        <v>1.0976025941683654</v>
      </c>
      <c r="AE1523" s="1">
        <f t="shared" si="1183"/>
        <v>1.097602594158513</v>
      </c>
      <c r="AF1523" s="1">
        <f t="shared" si="1184"/>
        <v>1.0976025941581602</v>
      </c>
      <c r="AG1523" s="1">
        <f t="shared" si="1185"/>
        <v>0.97817901610333113</v>
      </c>
      <c r="AH1523" s="1">
        <f t="shared" si="1186"/>
        <v>2.2372187600794424</v>
      </c>
      <c r="AI1523" s="2">
        <f t="shared" si="1161"/>
        <v>28.313814228774767</v>
      </c>
      <c r="AJ1523" s="1">
        <f>VLOOKUP(AI1523,Graph!$D$3:$M$50,col)</f>
        <v>6.1999999999999998E-3</v>
      </c>
      <c r="AK1523" s="1">
        <f>VLOOKUP(AI1523,Graph!$D$3:$M$50,col+1)</f>
        <v>5.0000000000000001E-3</v>
      </c>
      <c r="AL1523" s="1">
        <f t="shared" si="1187"/>
        <v>5.4000000000000003E-3</v>
      </c>
      <c r="AM1523" s="1">
        <f t="shared" si="1162"/>
        <v>0.64011666666666656</v>
      </c>
      <c r="AN1523" s="2">
        <f t="shared" si="1188"/>
        <v>1.5165999999999431</v>
      </c>
      <c r="AO1523" s="1">
        <f t="shared" si="1189"/>
        <v>5.4028324225536439E-2</v>
      </c>
      <c r="AP1523" s="1">
        <f t="shared" si="1190"/>
        <v>1.0976025941581475</v>
      </c>
      <c r="AQ1523" s="1">
        <f t="shared" si="1191"/>
        <v>1.0976025941581469</v>
      </c>
      <c r="AR1523" s="1">
        <f t="shared" si="1192"/>
        <v>1.0976025941581466</v>
      </c>
      <c r="AS1523" s="1">
        <f t="shared" si="1193"/>
        <v>1.0976025941581471</v>
      </c>
      <c r="AT1523" s="1">
        <f t="shared" si="1194"/>
        <v>0.97817901610333113</v>
      </c>
      <c r="AU1523" s="1">
        <f t="shared" si="1195"/>
        <v>2.2372187600794158</v>
      </c>
      <c r="AV1523" s="2">
        <f t="shared" si="1196"/>
        <v>1522</v>
      </c>
      <c r="AW1523" s="1">
        <f t="shared" si="1197"/>
        <v>2237.2187600794159</v>
      </c>
      <c r="AX1523" s="1">
        <f t="shared" si="1198"/>
        <v>0.97817901610333113</v>
      </c>
      <c r="AY1523" s="1">
        <f t="shared" si="1199"/>
        <v>1.0976025941581471</v>
      </c>
      <c r="AZ1523" s="1">
        <f t="shared" si="1200"/>
        <v>5.4000000000000003E-3</v>
      </c>
      <c r="BA1523" s="1">
        <f t="shared" si="1201"/>
        <v>28.313814228774767</v>
      </c>
    </row>
    <row r="1524" spans="1:53">
      <c r="A1524" s="2">
        <f t="shared" si="1166"/>
        <v>1.5229999999999431</v>
      </c>
      <c r="B1524" s="1">
        <f t="shared" si="1156"/>
        <v>1.6086024999999409</v>
      </c>
      <c r="C1524" s="1">
        <f t="shared" si="1167"/>
        <v>5.6266427131207157E-2</v>
      </c>
      <c r="D1524" s="1">
        <f t="shared" si="1157"/>
        <v>1.1024652083779598</v>
      </c>
      <c r="E1524" s="1">
        <f t="shared" si="1202"/>
        <v>1.1025595520115141</v>
      </c>
      <c r="F1524" s="1">
        <f t="shared" si="1202"/>
        <v>1.1025631218072358</v>
      </c>
      <c r="G1524" s="1">
        <f t="shared" si="1202"/>
        <v>1.1025632568230515</v>
      </c>
      <c r="H1524" s="1">
        <f t="shared" si="1168"/>
        <v>2.2997274935079983</v>
      </c>
      <c r="I1524" s="1">
        <f t="shared" si="1158"/>
        <v>28.575095239385917</v>
      </c>
      <c r="J1524" s="1">
        <f>VLOOKUP($I1524,Graph!$D$3:$M$50,col)</f>
        <v>6.1999999999999998E-3</v>
      </c>
      <c r="K1524" s="1">
        <f>VLOOKUP($I1524,Graph!$D$3:$M$50,col+1)</f>
        <v>5.0000000000000001E-3</v>
      </c>
      <c r="L1524" s="1">
        <f t="shared" si="1169"/>
        <v>5.4000000000000003E-3</v>
      </c>
      <c r="M1524" s="1">
        <f t="shared" si="1164"/>
        <v>0.64011666666666656</v>
      </c>
      <c r="N1524" s="1">
        <f t="shared" si="1170"/>
        <v>1.517599999999943</v>
      </c>
      <c r="O1524" s="1">
        <f t="shared" si="1171"/>
        <v>5.4029587812276222E-2</v>
      </c>
      <c r="P1524" s="1">
        <f t="shared" si="1172"/>
        <v>1.0977788197014942</v>
      </c>
      <c r="Q1524" s="1">
        <f t="shared" si="1173"/>
        <v>1.0976115764336942</v>
      </c>
      <c r="R1524" s="1">
        <f t="shared" si="1174"/>
        <v>1.097605590880119</v>
      </c>
      <c r="S1524" s="1">
        <f t="shared" si="1175"/>
        <v>1.0976053764852527</v>
      </c>
      <c r="T1524" s="1">
        <f t="shared" si="1176"/>
        <v>0.97818244640772678</v>
      </c>
      <c r="U1524" s="1">
        <f t="shared" si="1177"/>
        <v>2.2394375327577039</v>
      </c>
      <c r="V1524" s="2">
        <f t="shared" si="1159"/>
        <v>28.323171257540771</v>
      </c>
      <c r="W1524" s="1">
        <f>VLOOKUP(V1524,Graph!$D$3:$M$50,col)</f>
        <v>6.1999999999999998E-3</v>
      </c>
      <c r="X1524" s="1">
        <f>VLOOKUP(V1524,Graph!$D$3:$M$50,col+1)</f>
        <v>5.0000000000000001E-3</v>
      </c>
      <c r="Y1524" s="1">
        <f t="shared" si="1178"/>
        <v>5.4000000000000003E-3</v>
      </c>
      <c r="Z1524" s="1">
        <f t="shared" si="1160"/>
        <v>0.64011666666666656</v>
      </c>
      <c r="AA1524" s="2">
        <f t="shared" si="1179"/>
        <v>1.517599999999943</v>
      </c>
      <c r="AB1524" s="1">
        <f t="shared" si="1180"/>
        <v>5.4029587812276222E-2</v>
      </c>
      <c r="AC1524" s="1">
        <f t="shared" si="1181"/>
        <v>1.0976053688056788</v>
      </c>
      <c r="AD1524" s="1">
        <f t="shared" si="1182"/>
        <v>1.0976053685305978</v>
      </c>
      <c r="AE1524" s="1">
        <f t="shared" si="1183"/>
        <v>1.0976053685207443</v>
      </c>
      <c r="AF1524" s="1">
        <f t="shared" si="1184"/>
        <v>1.0976053685203917</v>
      </c>
      <c r="AG1524" s="1">
        <f t="shared" si="1185"/>
        <v>0.97818244640772678</v>
      </c>
      <c r="AH1524" s="1">
        <f t="shared" si="1186"/>
        <v>2.2394375165070466</v>
      </c>
      <c r="AI1524" s="2">
        <f t="shared" si="1161"/>
        <v>28.323171189030983</v>
      </c>
      <c r="AJ1524" s="1">
        <f>VLOOKUP(AI1524,Graph!$D$3:$M$50,col)</f>
        <v>6.1999999999999998E-3</v>
      </c>
      <c r="AK1524" s="1">
        <f>VLOOKUP(AI1524,Graph!$D$3:$M$50,col+1)</f>
        <v>5.0000000000000001E-3</v>
      </c>
      <c r="AL1524" s="1">
        <f t="shared" si="1187"/>
        <v>5.4000000000000003E-3</v>
      </c>
      <c r="AM1524" s="1">
        <f t="shared" si="1162"/>
        <v>0.64011666666666656</v>
      </c>
      <c r="AN1524" s="2">
        <f t="shared" si="1188"/>
        <v>1.517599999999943</v>
      </c>
      <c r="AO1524" s="1">
        <f t="shared" si="1189"/>
        <v>5.4029587812276222E-2</v>
      </c>
      <c r="AP1524" s="1">
        <f t="shared" si="1190"/>
        <v>1.0976053685203788</v>
      </c>
      <c r="AQ1524" s="1">
        <f t="shared" si="1191"/>
        <v>1.0976053685203782</v>
      </c>
      <c r="AR1524" s="1">
        <f t="shared" si="1192"/>
        <v>1.0976053685203784</v>
      </c>
      <c r="AS1524" s="1">
        <f t="shared" si="1193"/>
        <v>1.0976053685203784</v>
      </c>
      <c r="AT1524" s="1">
        <f t="shared" si="1194"/>
        <v>0.97818244640772678</v>
      </c>
      <c r="AU1524" s="1">
        <f t="shared" si="1195"/>
        <v>2.2394375165070191</v>
      </c>
      <c r="AV1524" s="2">
        <f t="shared" si="1196"/>
        <v>1523</v>
      </c>
      <c r="AW1524" s="1">
        <f t="shared" si="1197"/>
        <v>2239.4375165070192</v>
      </c>
      <c r="AX1524" s="1">
        <f t="shared" si="1198"/>
        <v>0.97818244640772678</v>
      </c>
      <c r="AY1524" s="1">
        <f t="shared" si="1199"/>
        <v>1.0976053685203784</v>
      </c>
      <c r="AZ1524" s="1">
        <f t="shared" si="1200"/>
        <v>5.4000000000000003E-3</v>
      </c>
      <c r="BA1524" s="1">
        <f t="shared" si="1201"/>
        <v>28.323171189030983</v>
      </c>
    </row>
    <row r="1525" spans="1:53">
      <c r="A1525" s="2">
        <f t="shared" si="1166"/>
        <v>1.523999999999943</v>
      </c>
      <c r="B1525" s="1">
        <f t="shared" si="1156"/>
        <v>1.6096436666666074</v>
      </c>
      <c r="C1525" s="1">
        <f t="shared" si="1167"/>
        <v>5.6267478595796186E-2</v>
      </c>
      <c r="D1525" s="1">
        <f t="shared" si="1157"/>
        <v>1.1024674676373418</v>
      </c>
      <c r="E1525" s="1">
        <f t="shared" si="1202"/>
        <v>1.1025619011055992</v>
      </c>
      <c r="F1525" s="1">
        <f t="shared" si="1202"/>
        <v>1.1025654743921429</v>
      </c>
      <c r="G1525" s="1">
        <f t="shared" si="1202"/>
        <v>1.1025656095433982</v>
      </c>
      <c r="H1525" s="1">
        <f t="shared" si="1168"/>
        <v>2.3019977749376928</v>
      </c>
      <c r="I1525" s="1">
        <f t="shared" si="1158"/>
        <v>28.584495218635308</v>
      </c>
      <c r="J1525" s="1">
        <f>VLOOKUP($I1525,Graph!$D$3:$M$50,col)</f>
        <v>6.1999999999999998E-3</v>
      </c>
      <c r="K1525" s="1">
        <f>VLOOKUP($I1525,Graph!$D$3:$M$50,col+1)</f>
        <v>5.0000000000000001E-3</v>
      </c>
      <c r="L1525" s="1">
        <f t="shared" si="1169"/>
        <v>5.4000000000000003E-3</v>
      </c>
      <c r="M1525" s="1">
        <f t="shared" si="1164"/>
        <v>0.64011666666666656</v>
      </c>
      <c r="N1525" s="1">
        <f t="shared" si="1170"/>
        <v>1.5185999999999429</v>
      </c>
      <c r="O1525" s="1">
        <f t="shared" si="1171"/>
        <v>5.4030849779110289E-2</v>
      </c>
      <c r="P1525" s="1">
        <f t="shared" si="1172"/>
        <v>1.0977815817778007</v>
      </c>
      <c r="Q1525" s="1">
        <f t="shared" si="1173"/>
        <v>1.097614347148447</v>
      </c>
      <c r="R1525" s="1">
        <f t="shared" si="1174"/>
        <v>1.0976083617175914</v>
      </c>
      <c r="S1525" s="1">
        <f t="shared" si="1175"/>
        <v>1.0976081473204566</v>
      </c>
      <c r="T1525" s="1">
        <f t="shared" si="1176"/>
        <v>0.97818587221441244</v>
      </c>
      <c r="U1525" s="1">
        <f t="shared" si="1177"/>
        <v>2.2416570224531873</v>
      </c>
      <c r="V1525" s="2">
        <f t="shared" si="1159"/>
        <v>28.332525128707044</v>
      </c>
      <c r="W1525" s="1">
        <f>VLOOKUP(V1525,Graph!$D$3:$M$50,col)</f>
        <v>6.1999999999999998E-3</v>
      </c>
      <c r="X1525" s="1">
        <f>VLOOKUP(V1525,Graph!$D$3:$M$50,col+1)</f>
        <v>5.0000000000000001E-3</v>
      </c>
      <c r="Y1525" s="1">
        <f t="shared" si="1178"/>
        <v>5.4000000000000003E-3</v>
      </c>
      <c r="Z1525" s="1">
        <f t="shared" si="1160"/>
        <v>0.64011666666666656</v>
      </c>
      <c r="AA1525" s="2">
        <f t="shared" si="1179"/>
        <v>1.5185999999999429</v>
      </c>
      <c r="AB1525" s="1">
        <f t="shared" si="1180"/>
        <v>5.4030849779110289E-2</v>
      </c>
      <c r="AC1525" s="1">
        <f t="shared" si="1181"/>
        <v>1.0976081396405626</v>
      </c>
      <c r="AD1525" s="1">
        <f t="shared" si="1182"/>
        <v>1.097608139365462</v>
      </c>
      <c r="AE1525" s="1">
        <f t="shared" si="1183"/>
        <v>1.0976081393556076</v>
      </c>
      <c r="AF1525" s="1">
        <f t="shared" si="1184"/>
        <v>1.0976081393552546</v>
      </c>
      <c r="AG1525" s="1">
        <f t="shared" si="1185"/>
        <v>0.97818587221441244</v>
      </c>
      <c r="AH1525" s="1">
        <f t="shared" si="1186"/>
        <v>2.2416570061857688</v>
      </c>
      <c r="AI1525" s="2">
        <f t="shared" si="1161"/>
        <v>28.332525060171871</v>
      </c>
      <c r="AJ1525" s="1">
        <f>VLOOKUP(AI1525,Graph!$D$3:$M$50,col)</f>
        <v>6.1999999999999998E-3</v>
      </c>
      <c r="AK1525" s="1">
        <f>VLOOKUP(AI1525,Graph!$D$3:$M$50,col+1)</f>
        <v>5.0000000000000001E-3</v>
      </c>
      <c r="AL1525" s="1">
        <f t="shared" si="1187"/>
        <v>5.4000000000000003E-3</v>
      </c>
      <c r="AM1525" s="1">
        <f t="shared" si="1162"/>
        <v>0.64011666666666656</v>
      </c>
      <c r="AN1525" s="2">
        <f t="shared" si="1188"/>
        <v>1.5185999999999429</v>
      </c>
      <c r="AO1525" s="1">
        <f t="shared" si="1189"/>
        <v>5.4030849779110289E-2</v>
      </c>
      <c r="AP1525" s="1">
        <f t="shared" si="1190"/>
        <v>1.0976081393552419</v>
      </c>
      <c r="AQ1525" s="1">
        <f t="shared" si="1191"/>
        <v>1.0976081393552415</v>
      </c>
      <c r="AR1525" s="1">
        <f t="shared" si="1192"/>
        <v>1.0976081393552417</v>
      </c>
      <c r="AS1525" s="1">
        <f t="shared" si="1193"/>
        <v>1.0976081393552415</v>
      </c>
      <c r="AT1525" s="1">
        <f t="shared" si="1194"/>
        <v>0.97818587221441244</v>
      </c>
      <c r="AU1525" s="1">
        <f t="shared" si="1195"/>
        <v>2.2416570061857422</v>
      </c>
      <c r="AV1525" s="2">
        <f t="shared" si="1196"/>
        <v>1524</v>
      </c>
      <c r="AW1525" s="1">
        <f t="shared" si="1197"/>
        <v>2241.6570061857424</v>
      </c>
      <c r="AX1525" s="1">
        <f t="shared" si="1198"/>
        <v>0.97818587221441244</v>
      </c>
      <c r="AY1525" s="1">
        <f t="shared" si="1199"/>
        <v>1.0976081393552415</v>
      </c>
      <c r="AZ1525" s="1">
        <f t="shared" si="1200"/>
        <v>5.4000000000000003E-3</v>
      </c>
      <c r="BA1525" s="1">
        <f t="shared" si="1201"/>
        <v>28.332525060171871</v>
      </c>
    </row>
    <row r="1526" spans="1:53">
      <c r="A1526" s="2">
        <f t="shared" si="1166"/>
        <v>1.5249999999999428</v>
      </c>
      <c r="B1526" s="1">
        <f t="shared" si="1156"/>
        <v>1.6106848333332739</v>
      </c>
      <c r="C1526" s="1">
        <f t="shared" si="1167"/>
        <v>5.6268528710831059E-2</v>
      </c>
      <c r="D1526" s="1">
        <f t="shared" si="1157"/>
        <v>1.1024697240108285</v>
      </c>
      <c r="E1526" s="1">
        <f t="shared" si="1202"/>
        <v>1.1025642472052248</v>
      </c>
      <c r="F1526" s="1">
        <f t="shared" si="1202"/>
        <v>1.1025678239785406</v>
      </c>
      <c r="G1526" s="1">
        <f t="shared" si="1202"/>
        <v>1.102567959265085</v>
      </c>
      <c r="H1526" s="1">
        <f t="shared" si="1168"/>
        <v>2.3042688031249776</v>
      </c>
      <c r="I1526" s="1">
        <f t="shared" si="1158"/>
        <v>28.593892108464647</v>
      </c>
      <c r="J1526" s="1">
        <f>VLOOKUP($I1526,Graph!$D$3:$M$50,col)</f>
        <v>6.1999999999999998E-3</v>
      </c>
      <c r="K1526" s="1">
        <f>VLOOKUP($I1526,Graph!$D$3:$M$50,col+1)</f>
        <v>5.0000000000000001E-3</v>
      </c>
      <c r="L1526" s="1">
        <f t="shared" si="1169"/>
        <v>5.4000000000000003E-3</v>
      </c>
      <c r="M1526" s="1">
        <f t="shared" si="1164"/>
        <v>0.64011666666666656</v>
      </c>
      <c r="N1526" s="1">
        <f t="shared" si="1170"/>
        <v>1.5195999999999428</v>
      </c>
      <c r="O1526" s="1">
        <f t="shared" si="1171"/>
        <v>5.4032110129151413E-2</v>
      </c>
      <c r="P1526" s="1">
        <f t="shared" si="1172"/>
        <v>1.0977843403433134</v>
      </c>
      <c r="Q1526" s="1">
        <f t="shared" si="1173"/>
        <v>1.0976171143426423</v>
      </c>
      <c r="R1526" s="1">
        <f t="shared" si="1174"/>
        <v>1.0976111290344119</v>
      </c>
      <c r="S1526" s="1">
        <f t="shared" si="1175"/>
        <v>1.0976109146350141</v>
      </c>
      <c r="T1526" s="1">
        <f t="shared" si="1176"/>
        <v>0.97818929353222839</v>
      </c>
      <c r="U1526" s="1">
        <f t="shared" si="1177"/>
        <v>2.2438772451575666</v>
      </c>
      <c r="V1526" s="2">
        <f t="shared" si="1159"/>
        <v>28.341875913814526</v>
      </c>
      <c r="W1526" s="1">
        <f>VLOOKUP(V1526,Graph!$D$3:$M$50,col)</f>
        <v>6.1999999999999998E-3</v>
      </c>
      <c r="X1526" s="1">
        <f>VLOOKUP(V1526,Graph!$D$3:$M$50,col+1)</f>
        <v>5.0000000000000001E-3</v>
      </c>
      <c r="Y1526" s="1">
        <f t="shared" si="1178"/>
        <v>5.4000000000000003E-3</v>
      </c>
      <c r="Z1526" s="1">
        <f t="shared" si="1160"/>
        <v>0.64011666666666656</v>
      </c>
      <c r="AA1526" s="2">
        <f t="shared" si="1179"/>
        <v>1.5195999999999428</v>
      </c>
      <c r="AB1526" s="1">
        <f t="shared" si="1180"/>
        <v>5.4032110129151413E-2</v>
      </c>
      <c r="AC1526" s="1">
        <f t="shared" si="1181"/>
        <v>1.0976109069548006</v>
      </c>
      <c r="AD1526" s="1">
        <f t="shared" si="1182"/>
        <v>1.09761090667968</v>
      </c>
      <c r="AE1526" s="1">
        <f t="shared" si="1183"/>
        <v>1.0976109066698247</v>
      </c>
      <c r="AF1526" s="1">
        <f t="shared" si="1184"/>
        <v>1.0976109066694717</v>
      </c>
      <c r="AG1526" s="1">
        <f t="shared" si="1185"/>
        <v>0.97818929353222839</v>
      </c>
      <c r="AH1526" s="1">
        <f t="shared" si="1186"/>
        <v>2.2438772288733815</v>
      </c>
      <c r="AI1526" s="2">
        <f t="shared" si="1161"/>
        <v>28.341875845253973</v>
      </c>
      <c r="AJ1526" s="1">
        <f>VLOOKUP(AI1526,Graph!$D$3:$M$50,col)</f>
        <v>6.1999999999999998E-3</v>
      </c>
      <c r="AK1526" s="1">
        <f>VLOOKUP(AI1526,Graph!$D$3:$M$50,col+1)</f>
        <v>5.0000000000000001E-3</v>
      </c>
      <c r="AL1526" s="1">
        <f t="shared" si="1187"/>
        <v>5.4000000000000003E-3</v>
      </c>
      <c r="AM1526" s="1">
        <f t="shared" si="1162"/>
        <v>0.64011666666666656</v>
      </c>
      <c r="AN1526" s="2">
        <f t="shared" si="1188"/>
        <v>1.5195999999999428</v>
      </c>
      <c r="AO1526" s="1">
        <f t="shared" si="1189"/>
        <v>5.4032110129151413E-2</v>
      </c>
      <c r="AP1526" s="1">
        <f t="shared" si="1190"/>
        <v>1.0976109066694593</v>
      </c>
      <c r="AQ1526" s="1">
        <f t="shared" si="1191"/>
        <v>1.0976109066694582</v>
      </c>
      <c r="AR1526" s="1">
        <f t="shared" si="1192"/>
        <v>1.0976109066694584</v>
      </c>
      <c r="AS1526" s="1">
        <f t="shared" si="1193"/>
        <v>1.0976109066694582</v>
      </c>
      <c r="AT1526" s="1">
        <f t="shared" si="1194"/>
        <v>0.97818929353222839</v>
      </c>
      <c r="AU1526" s="1">
        <f t="shared" si="1195"/>
        <v>2.2438772288733539</v>
      </c>
      <c r="AV1526" s="2">
        <f t="shared" si="1196"/>
        <v>1525</v>
      </c>
      <c r="AW1526" s="1">
        <f t="shared" si="1197"/>
        <v>2243.8772288733539</v>
      </c>
      <c r="AX1526" s="1">
        <f t="shared" si="1198"/>
        <v>0.97818929353222839</v>
      </c>
      <c r="AY1526" s="1">
        <f t="shared" si="1199"/>
        <v>1.0976109066694582</v>
      </c>
      <c r="AZ1526" s="1">
        <f t="shared" si="1200"/>
        <v>5.4000000000000003E-3</v>
      </c>
      <c r="BA1526" s="1">
        <f t="shared" si="1201"/>
        <v>28.341875845253973</v>
      </c>
    </row>
    <row r="1527" spans="1:53">
      <c r="A1527" s="2">
        <f t="shared" si="1166"/>
        <v>1.5259999999999427</v>
      </c>
      <c r="B1527" s="1">
        <f t="shared" si="1156"/>
        <v>1.6117259999999407</v>
      </c>
      <c r="C1527" s="1">
        <f t="shared" si="1167"/>
        <v>5.6269577478908178E-2</v>
      </c>
      <c r="D1527" s="1">
        <f t="shared" si="1157"/>
        <v>1.1024719775039458</v>
      </c>
      <c r="E1527" s="1">
        <f t="shared" si="1202"/>
        <v>1.1025665903161133</v>
      </c>
      <c r="F1527" s="1">
        <f t="shared" si="1202"/>
        <v>1.1025701705721573</v>
      </c>
      <c r="G1527" s="1">
        <f t="shared" si="1202"/>
        <v>1.102570305993841</v>
      </c>
      <c r="H1527" s="1">
        <f t="shared" si="1168"/>
        <v>2.306540577824336</v>
      </c>
      <c r="I1527" s="1">
        <f t="shared" si="1158"/>
        <v>28.603285911917361</v>
      </c>
      <c r="J1527" s="1">
        <f>VLOOKUP($I1527,Graph!$D$3:$M$50,col)</f>
        <v>6.1999999999999998E-3</v>
      </c>
      <c r="K1527" s="1">
        <f>VLOOKUP($I1527,Graph!$D$3:$M$50,col+1)</f>
        <v>5.0000000000000001E-3</v>
      </c>
      <c r="L1527" s="1">
        <f t="shared" si="1169"/>
        <v>5.4000000000000003E-3</v>
      </c>
      <c r="M1527" s="1">
        <f t="shared" si="1164"/>
        <v>0.64011666666666656</v>
      </c>
      <c r="N1527" s="1">
        <f t="shared" si="1170"/>
        <v>1.5205999999999427</v>
      </c>
      <c r="O1527" s="1">
        <f t="shared" si="1171"/>
        <v>5.4033368865504437E-2</v>
      </c>
      <c r="P1527" s="1">
        <f t="shared" si="1172"/>
        <v>1.0977870954047202</v>
      </c>
      <c r="Q1527" s="1">
        <f t="shared" si="1173"/>
        <v>1.0976198780229851</v>
      </c>
      <c r="R1527" s="1">
        <f t="shared" si="1174"/>
        <v>1.0976138928372858</v>
      </c>
      <c r="S1527" s="1">
        <f t="shared" si="1175"/>
        <v>1.0976136784356303</v>
      </c>
      <c r="T1527" s="1">
        <f t="shared" si="1176"/>
        <v>0.97819271036999145</v>
      </c>
      <c r="U1527" s="1">
        <f t="shared" si="1177"/>
        <v>2.2460982006288503</v>
      </c>
      <c r="V1527" s="2">
        <f t="shared" si="1159"/>
        <v>28.351223615914691</v>
      </c>
      <c r="W1527" s="1">
        <f>VLOOKUP(V1527,Graph!$D$3:$M$50,col)</f>
        <v>6.1999999999999998E-3</v>
      </c>
      <c r="X1527" s="1">
        <f>VLOOKUP(V1527,Graph!$D$3:$M$50,col+1)</f>
        <v>5.0000000000000001E-3</v>
      </c>
      <c r="Y1527" s="1">
        <f t="shared" si="1178"/>
        <v>5.4000000000000003E-3</v>
      </c>
      <c r="Z1527" s="1">
        <f t="shared" si="1160"/>
        <v>0.64011666666666656</v>
      </c>
      <c r="AA1527" s="2">
        <f t="shared" si="1179"/>
        <v>1.5205999999999427</v>
      </c>
      <c r="AB1527" s="1">
        <f t="shared" si="1180"/>
        <v>5.4033368865504437E-2</v>
      </c>
      <c r="AC1527" s="1">
        <f t="shared" si="1181"/>
        <v>1.0976136707550979</v>
      </c>
      <c r="AD1527" s="1">
        <f t="shared" si="1182"/>
        <v>1.0976136704799571</v>
      </c>
      <c r="AE1527" s="1">
        <f t="shared" si="1183"/>
        <v>1.0976136704701007</v>
      </c>
      <c r="AF1527" s="1">
        <f t="shared" si="1184"/>
        <v>1.0976136704697474</v>
      </c>
      <c r="AG1527" s="1">
        <f t="shared" si="1185"/>
        <v>0.97819271036999145</v>
      </c>
      <c r="AH1527" s="1">
        <f t="shared" si="1186"/>
        <v>2.2460981843278915</v>
      </c>
      <c r="AI1527" s="2">
        <f t="shared" si="1161"/>
        <v>28.351223547328772</v>
      </c>
      <c r="AJ1527" s="1">
        <f>VLOOKUP(AI1527,Graph!$D$3:$M$50,col)</f>
        <v>6.1999999999999998E-3</v>
      </c>
      <c r="AK1527" s="1">
        <f>VLOOKUP(AI1527,Graph!$D$3:$M$50,col+1)</f>
        <v>5.0000000000000001E-3</v>
      </c>
      <c r="AL1527" s="1">
        <f t="shared" si="1187"/>
        <v>5.4000000000000003E-3</v>
      </c>
      <c r="AM1527" s="1">
        <f t="shared" si="1162"/>
        <v>0.64011666666666656</v>
      </c>
      <c r="AN1527" s="2">
        <f t="shared" si="1188"/>
        <v>1.5205999999999427</v>
      </c>
      <c r="AO1527" s="1">
        <f t="shared" si="1189"/>
        <v>5.4033368865504437E-2</v>
      </c>
      <c r="AP1527" s="1">
        <f t="shared" si="1190"/>
        <v>1.0976136704697348</v>
      </c>
      <c r="AQ1527" s="1">
        <f t="shared" si="1191"/>
        <v>1.0976136704697343</v>
      </c>
      <c r="AR1527" s="1">
        <f t="shared" si="1192"/>
        <v>1.0976136704697346</v>
      </c>
      <c r="AS1527" s="1">
        <f t="shared" si="1193"/>
        <v>1.0976136704697346</v>
      </c>
      <c r="AT1527" s="1">
        <f t="shared" si="1194"/>
        <v>0.97819271036999145</v>
      </c>
      <c r="AU1527" s="1">
        <f t="shared" si="1195"/>
        <v>2.2460981843278653</v>
      </c>
      <c r="AV1527" s="2">
        <f t="shared" si="1196"/>
        <v>1526</v>
      </c>
      <c r="AW1527" s="1">
        <f t="shared" si="1197"/>
        <v>2246.0981843278655</v>
      </c>
      <c r="AX1527" s="1">
        <f t="shared" si="1198"/>
        <v>0.97819271036999145</v>
      </c>
      <c r="AY1527" s="1">
        <f t="shared" si="1199"/>
        <v>1.0976136704697346</v>
      </c>
      <c r="AZ1527" s="1">
        <f t="shared" si="1200"/>
        <v>5.4000000000000003E-3</v>
      </c>
      <c r="BA1527" s="1">
        <f t="shared" si="1201"/>
        <v>28.351223547328772</v>
      </c>
    </row>
    <row r="1528" spans="1:53">
      <c r="A1528" s="2">
        <f t="shared" si="1166"/>
        <v>1.5269999999999426</v>
      </c>
      <c r="B1528" s="1">
        <f t="shared" si="1156"/>
        <v>1.6127671666666072</v>
      </c>
      <c r="C1528" s="1">
        <f t="shared" si="1167"/>
        <v>5.6270624902617326E-2</v>
      </c>
      <c r="D1528" s="1">
        <f t="shared" si="1157"/>
        <v>1.1024742281222051</v>
      </c>
      <c r="E1528" s="1">
        <f t="shared" si="1202"/>
        <v>1.1025689304439714</v>
      </c>
      <c r="F1528" s="1">
        <f t="shared" si="1202"/>
        <v>1.1025725141787079</v>
      </c>
      <c r="G1528" s="1">
        <f t="shared" si="1202"/>
        <v>1.1025726497353794</v>
      </c>
      <c r="H1528" s="1">
        <f t="shared" si="1168"/>
        <v>2.3088130987904933</v>
      </c>
      <c r="I1528" s="1">
        <f t="shared" si="1158"/>
        <v>28.61267663203191</v>
      </c>
      <c r="J1528" s="1">
        <f>VLOOKUP($I1528,Graph!$D$3:$M$50,col)</f>
        <v>6.1999999999999998E-3</v>
      </c>
      <c r="K1528" s="1">
        <f>VLOOKUP($I1528,Graph!$D$3:$M$50,col+1)</f>
        <v>5.0000000000000001E-3</v>
      </c>
      <c r="L1528" s="1">
        <f t="shared" si="1169"/>
        <v>5.4000000000000003E-3</v>
      </c>
      <c r="M1528" s="1">
        <f t="shared" si="1164"/>
        <v>0.64011666666666656</v>
      </c>
      <c r="N1528" s="1">
        <f t="shared" si="1170"/>
        <v>1.5215999999999426</v>
      </c>
      <c r="O1528" s="1">
        <f t="shared" si="1171"/>
        <v>5.4034625991266239E-2</v>
      </c>
      <c r="P1528" s="1">
        <f t="shared" si="1172"/>
        <v>1.0977898469686942</v>
      </c>
      <c r="Q1528" s="1">
        <f t="shared" si="1173"/>
        <v>1.0976226381961638</v>
      </c>
      <c r="R1528" s="1">
        <f t="shared" si="1174"/>
        <v>1.0976166531329015</v>
      </c>
      <c r="S1528" s="1">
        <f t="shared" si="1175"/>
        <v>1.0976164387289933</v>
      </c>
      <c r="T1528" s="1">
        <f t="shared" si="1176"/>
        <v>0.97819612273649548</v>
      </c>
      <c r="U1528" s="1">
        <f t="shared" si="1177"/>
        <v>2.248319888625288</v>
      </c>
      <c r="V1528" s="2">
        <f t="shared" si="1159"/>
        <v>28.360568238054022</v>
      </c>
      <c r="W1528" s="1">
        <f>VLOOKUP(V1528,Graph!$D$3:$M$50,col)</f>
        <v>6.1999999999999998E-3</v>
      </c>
      <c r="X1528" s="1">
        <f>VLOOKUP(V1528,Graph!$D$3:$M$50,col+1)</f>
        <v>5.0000000000000001E-3</v>
      </c>
      <c r="Y1528" s="1">
        <f t="shared" si="1178"/>
        <v>5.4000000000000003E-3</v>
      </c>
      <c r="Z1528" s="1">
        <f t="shared" si="1160"/>
        <v>0.64011666666666656</v>
      </c>
      <c r="AA1528" s="2">
        <f t="shared" si="1179"/>
        <v>1.5215999999999426</v>
      </c>
      <c r="AB1528" s="1">
        <f t="shared" si="1180"/>
        <v>5.4034625991266239E-2</v>
      </c>
      <c r="AC1528" s="1">
        <f t="shared" si="1181"/>
        <v>1.0976164310481424</v>
      </c>
      <c r="AD1528" s="1">
        <f t="shared" si="1182"/>
        <v>1.0976164307729817</v>
      </c>
      <c r="AE1528" s="1">
        <f t="shared" si="1183"/>
        <v>1.0976164307631242</v>
      </c>
      <c r="AF1528" s="1">
        <f t="shared" si="1184"/>
        <v>1.0976164307627712</v>
      </c>
      <c r="AG1528" s="1">
        <f t="shared" si="1185"/>
        <v>0.97819612273649548</v>
      </c>
      <c r="AH1528" s="1">
        <f t="shared" si="1186"/>
        <v>2.2483198723075515</v>
      </c>
      <c r="AI1528" s="2">
        <f t="shared" si="1161"/>
        <v>28.36056816944274</v>
      </c>
      <c r="AJ1528" s="1">
        <f>VLOOKUP(AI1528,Graph!$D$3:$M$50,col)</f>
        <v>6.1999999999999998E-3</v>
      </c>
      <c r="AK1528" s="1">
        <f>VLOOKUP(AI1528,Graph!$D$3:$M$50,col+1)</f>
        <v>5.0000000000000001E-3</v>
      </c>
      <c r="AL1528" s="1">
        <f t="shared" si="1187"/>
        <v>5.4000000000000003E-3</v>
      </c>
      <c r="AM1528" s="1">
        <f t="shared" si="1162"/>
        <v>0.64011666666666656</v>
      </c>
      <c r="AN1528" s="2">
        <f t="shared" si="1188"/>
        <v>1.5215999999999426</v>
      </c>
      <c r="AO1528" s="1">
        <f t="shared" si="1189"/>
        <v>5.4034625991266239E-2</v>
      </c>
      <c r="AP1528" s="1">
        <f t="shared" si="1190"/>
        <v>1.0976164307627585</v>
      </c>
      <c r="AQ1528" s="1">
        <f t="shared" si="1191"/>
        <v>1.0976164307627581</v>
      </c>
      <c r="AR1528" s="1">
        <f t="shared" si="1192"/>
        <v>1.0976164307627581</v>
      </c>
      <c r="AS1528" s="1">
        <f t="shared" si="1193"/>
        <v>1.0976164307627581</v>
      </c>
      <c r="AT1528" s="1">
        <f t="shared" si="1194"/>
        <v>0.97819612273649548</v>
      </c>
      <c r="AU1528" s="1">
        <f t="shared" si="1195"/>
        <v>2.2483198723075248</v>
      </c>
      <c r="AV1528" s="2">
        <f t="shared" si="1196"/>
        <v>1527</v>
      </c>
      <c r="AW1528" s="1">
        <f t="shared" si="1197"/>
        <v>2248.3198723075247</v>
      </c>
      <c r="AX1528" s="1">
        <f t="shared" si="1198"/>
        <v>0.97819612273649548</v>
      </c>
      <c r="AY1528" s="1">
        <f t="shared" si="1199"/>
        <v>1.0976164307627581</v>
      </c>
      <c r="AZ1528" s="1">
        <f t="shared" si="1200"/>
        <v>5.4000000000000003E-3</v>
      </c>
      <c r="BA1528" s="1">
        <f t="shared" si="1201"/>
        <v>28.36056816944274</v>
      </c>
    </row>
    <row r="1529" spans="1:53">
      <c r="A1529" s="2">
        <f t="shared" si="1166"/>
        <v>1.5279999999999425</v>
      </c>
      <c r="B1529" s="1">
        <f t="shared" si="1156"/>
        <v>1.6138083333332738</v>
      </c>
      <c r="C1529" s="1">
        <f t="shared" si="1167"/>
        <v>5.6271670984541652E-2</v>
      </c>
      <c r="D1529" s="1">
        <f t="shared" si="1157"/>
        <v>1.1024764758711041</v>
      </c>
      <c r="E1529" s="1">
        <f t="shared" si="1202"/>
        <v>1.1025712675944925</v>
      </c>
      <c r="F1529" s="1">
        <f t="shared" si="1202"/>
        <v>1.1025748548038921</v>
      </c>
      <c r="G1529" s="1">
        <f t="shared" si="1202"/>
        <v>1.1025749904954016</v>
      </c>
      <c r="H1529" s="1">
        <f t="shared" si="1168"/>
        <v>2.3110863657784186</v>
      </c>
      <c r="I1529" s="1">
        <f t="shared" si="1158"/>
        <v>28.622064271841761</v>
      </c>
      <c r="J1529" s="1">
        <f>VLOOKUP($I1529,Graph!$D$3:$M$50,col)</f>
        <v>6.1999999999999998E-3</v>
      </c>
      <c r="K1529" s="1">
        <f>VLOOKUP($I1529,Graph!$D$3:$M$50,col+1)</f>
        <v>5.0000000000000001E-3</v>
      </c>
      <c r="L1529" s="1">
        <f t="shared" si="1169"/>
        <v>5.4000000000000003E-3</v>
      </c>
      <c r="M1529" s="1">
        <f t="shared" si="1164"/>
        <v>0.64011666666666656</v>
      </c>
      <c r="N1529" s="1">
        <f t="shared" si="1170"/>
        <v>1.5225999999999424</v>
      </c>
      <c r="O1529" s="1">
        <f t="shared" si="1171"/>
        <v>5.4035881509525811E-2</v>
      </c>
      <c r="P1529" s="1">
        <f t="shared" si="1172"/>
        <v>1.0977925950418899</v>
      </c>
      <c r="Q1529" s="1">
        <f t="shared" si="1173"/>
        <v>1.0976253948688495</v>
      </c>
      <c r="R1529" s="1">
        <f t="shared" si="1174"/>
        <v>1.0976194099279302</v>
      </c>
      <c r="S1529" s="1">
        <f t="shared" si="1175"/>
        <v>1.0976191955217747</v>
      </c>
      <c r="T1529" s="1">
        <f t="shared" si="1176"/>
        <v>0.97819953064051124</v>
      </c>
      <c r="U1529" s="1">
        <f t="shared" si="1177"/>
        <v>2.2505423089053687</v>
      </c>
      <c r="V1529" s="2">
        <f t="shared" si="1159"/>
        <v>28.369909783273954</v>
      </c>
      <c r="W1529" s="1">
        <f>VLOOKUP(V1529,Graph!$D$3:$M$50,col)</f>
        <v>6.1999999999999998E-3</v>
      </c>
      <c r="X1529" s="1">
        <f>VLOOKUP(V1529,Graph!$D$3:$M$50,col+1)</f>
        <v>5.0000000000000001E-3</v>
      </c>
      <c r="Y1529" s="1">
        <f t="shared" si="1178"/>
        <v>5.4000000000000003E-3</v>
      </c>
      <c r="Z1529" s="1">
        <f t="shared" si="1160"/>
        <v>0.64011666666666656</v>
      </c>
      <c r="AA1529" s="2">
        <f t="shared" si="1179"/>
        <v>1.5225999999999424</v>
      </c>
      <c r="AB1529" s="1">
        <f t="shared" si="1180"/>
        <v>5.4035881509525811E-2</v>
      </c>
      <c r="AC1529" s="1">
        <f t="shared" si="1181"/>
        <v>1.0976191878406056</v>
      </c>
      <c r="AD1529" s="1">
        <f t="shared" si="1182"/>
        <v>1.0976191875654253</v>
      </c>
      <c r="AE1529" s="1">
        <f t="shared" si="1183"/>
        <v>1.0976191875555665</v>
      </c>
      <c r="AF1529" s="1">
        <f t="shared" si="1184"/>
        <v>1.0976191875552135</v>
      </c>
      <c r="AG1529" s="1">
        <f t="shared" si="1185"/>
        <v>0.97819953064051124</v>
      </c>
      <c r="AH1529" s="1">
        <f t="shared" si="1186"/>
        <v>2.2505422925708483</v>
      </c>
      <c r="AI1529" s="2">
        <f t="shared" si="1161"/>
        <v>28.369909714637334</v>
      </c>
      <c r="AJ1529" s="1">
        <f>VLOOKUP(AI1529,Graph!$D$3:$M$50,col)</f>
        <v>6.1999999999999998E-3</v>
      </c>
      <c r="AK1529" s="1">
        <f>VLOOKUP(AI1529,Graph!$D$3:$M$50,col+1)</f>
        <v>5.0000000000000001E-3</v>
      </c>
      <c r="AL1529" s="1">
        <f t="shared" si="1187"/>
        <v>5.4000000000000003E-3</v>
      </c>
      <c r="AM1529" s="1">
        <f t="shared" si="1162"/>
        <v>0.64011666666666656</v>
      </c>
      <c r="AN1529" s="2">
        <f t="shared" si="1188"/>
        <v>1.5225999999999424</v>
      </c>
      <c r="AO1529" s="1">
        <f t="shared" si="1189"/>
        <v>5.4035881509525811E-2</v>
      </c>
      <c r="AP1529" s="1">
        <f t="shared" si="1190"/>
        <v>1.0976191875552008</v>
      </c>
      <c r="AQ1529" s="1">
        <f t="shared" si="1191"/>
        <v>1.0976191875552004</v>
      </c>
      <c r="AR1529" s="1">
        <f t="shared" si="1192"/>
        <v>1.0976191875552006</v>
      </c>
      <c r="AS1529" s="1">
        <f t="shared" si="1193"/>
        <v>1.0976191875552008</v>
      </c>
      <c r="AT1529" s="1">
        <f t="shared" si="1194"/>
        <v>0.97819953064051124</v>
      </c>
      <c r="AU1529" s="1">
        <f t="shared" si="1195"/>
        <v>2.2505422925708225</v>
      </c>
      <c r="AV1529" s="2">
        <f t="shared" si="1196"/>
        <v>1528</v>
      </c>
      <c r="AW1529" s="1">
        <f t="shared" si="1197"/>
        <v>2250.5422925708226</v>
      </c>
      <c r="AX1529" s="1">
        <f t="shared" si="1198"/>
        <v>0.97819953064051124</v>
      </c>
      <c r="AY1529" s="1">
        <f t="shared" si="1199"/>
        <v>1.0976191875552008</v>
      </c>
      <c r="AZ1529" s="1">
        <f t="shared" si="1200"/>
        <v>5.4000000000000003E-3</v>
      </c>
      <c r="BA1529" s="1">
        <f t="shared" si="1201"/>
        <v>28.369909714637334</v>
      </c>
    </row>
    <row r="1530" spans="1:53">
      <c r="A1530" s="2">
        <f t="shared" si="1166"/>
        <v>1.5289999999999424</v>
      </c>
      <c r="B1530" s="1">
        <f t="shared" si="1156"/>
        <v>1.6148494999999403</v>
      </c>
      <c r="C1530" s="1">
        <f t="shared" si="1167"/>
        <v>5.6272715727257651E-2</v>
      </c>
      <c r="D1530" s="1">
        <f t="shared" si="1157"/>
        <v>1.1024787207561264</v>
      </c>
      <c r="E1530" s="1">
        <f t="shared" si="1202"/>
        <v>1.1025736017733543</v>
      </c>
      <c r="F1530" s="1">
        <f t="shared" si="1202"/>
        <v>1.1025771924533947</v>
      </c>
      <c r="G1530" s="1">
        <f t="shared" si="1202"/>
        <v>1.1025773282795928</v>
      </c>
      <c r="H1530" s="1">
        <f t="shared" si="1168"/>
        <v>2.313360378543321</v>
      </c>
      <c r="I1530" s="1">
        <f t="shared" si="1158"/>
        <v>28.631448834375426</v>
      </c>
      <c r="J1530" s="1">
        <f>VLOOKUP($I1530,Graph!$D$3:$M$50,col)</f>
        <v>6.1999999999999998E-3</v>
      </c>
      <c r="K1530" s="1">
        <f>VLOOKUP($I1530,Graph!$D$3:$M$50,col+1)</f>
        <v>5.0000000000000001E-3</v>
      </c>
      <c r="L1530" s="1">
        <f t="shared" si="1169"/>
        <v>5.4000000000000003E-3</v>
      </c>
      <c r="M1530" s="1">
        <f t="shared" si="1164"/>
        <v>0.64011666666666656</v>
      </c>
      <c r="N1530" s="1">
        <f t="shared" si="1170"/>
        <v>1.5235999999999423</v>
      </c>
      <c r="O1530" s="1">
        <f t="shared" si="1171"/>
        <v>5.4037135423364212E-2</v>
      </c>
      <c r="P1530" s="1">
        <f t="shared" si="1172"/>
        <v>1.0977953396309459</v>
      </c>
      <c r="Q1530" s="1">
        <f t="shared" si="1173"/>
        <v>1.0976281480476968</v>
      </c>
      <c r="R1530" s="1">
        <f t="shared" si="1174"/>
        <v>1.0976221632290262</v>
      </c>
      <c r="S1530" s="1">
        <f t="shared" si="1175"/>
        <v>1.0976219488206287</v>
      </c>
      <c r="T1530" s="1">
        <f t="shared" si="1176"/>
        <v>0.97820293409078674</v>
      </c>
      <c r="U1530" s="1">
        <f t="shared" si="1177"/>
        <v>2.2527654612278201</v>
      </c>
      <c r="V1530" s="2">
        <f t="shared" si="1159"/>
        <v>28.37924825461096</v>
      </c>
      <c r="W1530" s="1">
        <f>VLOOKUP(V1530,Graph!$D$3:$M$50,col)</f>
        <v>6.1999999999999998E-3</v>
      </c>
      <c r="X1530" s="1">
        <f>VLOOKUP(V1530,Graph!$D$3:$M$50,col+1)</f>
        <v>5.0000000000000001E-3</v>
      </c>
      <c r="Y1530" s="1">
        <f t="shared" si="1178"/>
        <v>5.4000000000000003E-3</v>
      </c>
      <c r="Z1530" s="1">
        <f t="shared" si="1160"/>
        <v>0.64011666666666656</v>
      </c>
      <c r="AA1530" s="2">
        <f t="shared" si="1179"/>
        <v>1.5235999999999423</v>
      </c>
      <c r="AB1530" s="1">
        <f t="shared" si="1180"/>
        <v>5.4037135423364212E-2</v>
      </c>
      <c r="AC1530" s="1">
        <f t="shared" si="1181"/>
        <v>1.0976219411391426</v>
      </c>
      <c r="AD1530" s="1">
        <f t="shared" si="1182"/>
        <v>1.097621940863942</v>
      </c>
      <c r="AE1530" s="1">
        <f t="shared" si="1183"/>
        <v>1.0976219408540828</v>
      </c>
      <c r="AF1530" s="1">
        <f t="shared" si="1184"/>
        <v>1.0976219408537293</v>
      </c>
      <c r="AG1530" s="1">
        <f t="shared" si="1185"/>
        <v>0.97820293409078674</v>
      </c>
      <c r="AH1530" s="1">
        <f t="shared" si="1186"/>
        <v>2.2527654448765109</v>
      </c>
      <c r="AI1530" s="2">
        <f t="shared" si="1161"/>
        <v>28.379248185948999</v>
      </c>
      <c r="AJ1530" s="1">
        <f>VLOOKUP(AI1530,Graph!$D$3:$M$50,col)</f>
        <v>6.1999999999999998E-3</v>
      </c>
      <c r="AK1530" s="1">
        <f>VLOOKUP(AI1530,Graph!$D$3:$M$50,col+1)</f>
        <v>5.0000000000000001E-3</v>
      </c>
      <c r="AL1530" s="1">
        <f t="shared" si="1187"/>
        <v>5.4000000000000003E-3</v>
      </c>
      <c r="AM1530" s="1">
        <f t="shared" si="1162"/>
        <v>0.64011666666666656</v>
      </c>
      <c r="AN1530" s="2">
        <f t="shared" si="1188"/>
        <v>1.5235999999999423</v>
      </c>
      <c r="AO1530" s="1">
        <f t="shared" si="1189"/>
        <v>5.4037135423364212E-2</v>
      </c>
      <c r="AP1530" s="1">
        <f t="shared" si="1190"/>
        <v>1.0976219408537167</v>
      </c>
      <c r="AQ1530" s="1">
        <f t="shared" si="1191"/>
        <v>1.0976219408537164</v>
      </c>
      <c r="AR1530" s="1">
        <f t="shared" si="1192"/>
        <v>1.0976219408537162</v>
      </c>
      <c r="AS1530" s="1">
        <f t="shared" si="1193"/>
        <v>1.0976219408537162</v>
      </c>
      <c r="AT1530" s="1">
        <f t="shared" si="1194"/>
        <v>0.97820293409078674</v>
      </c>
      <c r="AU1530" s="1">
        <f t="shared" si="1195"/>
        <v>2.2527654448764838</v>
      </c>
      <c r="AV1530" s="2">
        <f t="shared" si="1196"/>
        <v>1529</v>
      </c>
      <c r="AW1530" s="1">
        <f t="shared" si="1197"/>
        <v>2252.7654448764838</v>
      </c>
      <c r="AX1530" s="1">
        <f t="shared" si="1198"/>
        <v>0.97820293409078674</v>
      </c>
      <c r="AY1530" s="1">
        <f t="shared" si="1199"/>
        <v>1.0976219408537162</v>
      </c>
      <c r="AZ1530" s="1">
        <f t="shared" si="1200"/>
        <v>5.4000000000000003E-3</v>
      </c>
      <c r="BA1530" s="1">
        <f t="shared" si="1201"/>
        <v>28.379248185948999</v>
      </c>
    </row>
    <row r="1531" spans="1:53">
      <c r="A1531" s="2">
        <f t="shared" si="1166"/>
        <v>1.5299999999999423</v>
      </c>
      <c r="B1531" s="1">
        <f t="shared" si="1156"/>
        <v>1.6158906666666069</v>
      </c>
      <c r="C1531" s="1">
        <f t="shared" si="1167"/>
        <v>5.6273759133335252E-2</v>
      </c>
      <c r="D1531" s="1">
        <f t="shared" si="1157"/>
        <v>1.1024809627827414</v>
      </c>
      <c r="E1531" s="1">
        <f t="shared" si="1202"/>
        <v>1.1025759329862206</v>
      </c>
      <c r="F1531" s="1">
        <f t="shared" si="1202"/>
        <v>1.1025795271328864</v>
      </c>
      <c r="G1531" s="1">
        <f t="shared" si="1202"/>
        <v>1.1025796630936231</v>
      </c>
      <c r="H1531" s="1">
        <f t="shared" si="1168"/>
        <v>2.3156351368406485</v>
      </c>
      <c r="I1531" s="1">
        <f t="shared" si="1158"/>
        <v>28.640830322656427</v>
      </c>
      <c r="J1531" s="1">
        <f>VLOOKUP($I1531,Graph!$D$3:$M$50,col)</f>
        <v>6.1999999999999998E-3</v>
      </c>
      <c r="K1531" s="1">
        <f>VLOOKUP($I1531,Graph!$D$3:$M$50,col+1)</f>
        <v>5.0000000000000001E-3</v>
      </c>
      <c r="L1531" s="1">
        <f t="shared" si="1169"/>
        <v>5.4000000000000003E-3</v>
      </c>
      <c r="M1531" s="1">
        <f t="shared" si="1164"/>
        <v>0.64011666666666656</v>
      </c>
      <c r="N1531" s="1">
        <f t="shared" si="1170"/>
        <v>1.5245999999999422</v>
      </c>
      <c r="O1531" s="1">
        <f t="shared" si="1171"/>
        <v>5.4038387735854662E-2</v>
      </c>
      <c r="P1531" s="1">
        <f t="shared" si="1172"/>
        <v>1.0977980807424834</v>
      </c>
      <c r="Q1531" s="1">
        <f t="shared" si="1173"/>
        <v>1.0976308977393434</v>
      </c>
      <c r="R1531" s="1">
        <f t="shared" si="1174"/>
        <v>1.0976249130428279</v>
      </c>
      <c r="S1531" s="1">
        <f t="shared" si="1175"/>
        <v>1.0976246986321936</v>
      </c>
      <c r="T1531" s="1">
        <f t="shared" si="1176"/>
        <v>0.97820633309604732</v>
      </c>
      <c r="U1531" s="1">
        <f t="shared" si="1177"/>
        <v>2.2549893453516088</v>
      </c>
      <c r="V1531" s="2">
        <f t="shared" si="1159"/>
        <v>28.388583655096507</v>
      </c>
      <c r="W1531" s="1">
        <f>VLOOKUP(V1531,Graph!$D$3:$M$50,col)</f>
        <v>6.1999999999999998E-3</v>
      </c>
      <c r="X1531" s="1">
        <f>VLOOKUP(V1531,Graph!$D$3:$M$50,col+1)</f>
        <v>5.0000000000000001E-3</v>
      </c>
      <c r="Y1531" s="1">
        <f t="shared" si="1178"/>
        <v>5.4000000000000003E-3</v>
      </c>
      <c r="Z1531" s="1">
        <f t="shared" si="1160"/>
        <v>0.64011666666666656</v>
      </c>
      <c r="AA1531" s="2">
        <f t="shared" si="1179"/>
        <v>1.5245999999999422</v>
      </c>
      <c r="AB1531" s="1">
        <f t="shared" si="1180"/>
        <v>5.4038387735854662E-2</v>
      </c>
      <c r="AC1531" s="1">
        <f t="shared" si="1181"/>
        <v>1.0976246909503899</v>
      </c>
      <c r="AD1531" s="1">
        <f t="shared" si="1182"/>
        <v>1.0976246906751697</v>
      </c>
      <c r="AE1531" s="1">
        <f t="shared" si="1183"/>
        <v>1.0976246906653093</v>
      </c>
      <c r="AF1531" s="1">
        <f t="shared" si="1184"/>
        <v>1.0976246906649565</v>
      </c>
      <c r="AG1531" s="1">
        <f t="shared" si="1185"/>
        <v>0.97820633309604732</v>
      </c>
      <c r="AH1531" s="1">
        <f t="shared" si="1186"/>
        <v>2.2549893289835055</v>
      </c>
      <c r="AI1531" s="2">
        <f t="shared" si="1161"/>
        <v>28.388583586409219</v>
      </c>
      <c r="AJ1531" s="1">
        <f>VLOOKUP(AI1531,Graph!$D$3:$M$50,col)</f>
        <v>6.1999999999999998E-3</v>
      </c>
      <c r="AK1531" s="1">
        <f>VLOOKUP(AI1531,Graph!$D$3:$M$50,col+1)</f>
        <v>5.0000000000000001E-3</v>
      </c>
      <c r="AL1531" s="1">
        <f t="shared" si="1187"/>
        <v>5.4000000000000003E-3</v>
      </c>
      <c r="AM1531" s="1">
        <f t="shared" si="1162"/>
        <v>0.64011666666666656</v>
      </c>
      <c r="AN1531" s="2">
        <f t="shared" si="1188"/>
        <v>1.5245999999999422</v>
      </c>
      <c r="AO1531" s="1">
        <f t="shared" si="1189"/>
        <v>5.4038387735854662E-2</v>
      </c>
      <c r="AP1531" s="1">
        <f t="shared" si="1190"/>
        <v>1.0976246906649434</v>
      </c>
      <c r="AQ1531" s="1">
        <f t="shared" si="1191"/>
        <v>1.0976246906649432</v>
      </c>
      <c r="AR1531" s="1">
        <f t="shared" si="1192"/>
        <v>1.0976246906649429</v>
      </c>
      <c r="AS1531" s="1">
        <f t="shared" si="1193"/>
        <v>1.0976246906649427</v>
      </c>
      <c r="AT1531" s="1">
        <f t="shared" si="1194"/>
        <v>0.97820633309604732</v>
      </c>
      <c r="AU1531" s="1">
        <f t="shared" si="1195"/>
        <v>2.2549893289834775</v>
      </c>
      <c r="AV1531" s="2">
        <f t="shared" si="1196"/>
        <v>1530</v>
      </c>
      <c r="AW1531" s="1">
        <f t="shared" si="1197"/>
        <v>2254.9893289834777</v>
      </c>
      <c r="AX1531" s="1">
        <f t="shared" si="1198"/>
        <v>0.97820633309604732</v>
      </c>
      <c r="AY1531" s="1">
        <f t="shared" si="1199"/>
        <v>1.0976246906649427</v>
      </c>
      <c r="AZ1531" s="1">
        <f t="shared" si="1200"/>
        <v>5.4000000000000003E-3</v>
      </c>
      <c r="BA1531" s="1">
        <f t="shared" si="1201"/>
        <v>28.388583586409219</v>
      </c>
    </row>
    <row r="1532" spans="1:53">
      <c r="A1532" s="2">
        <f t="shared" si="1166"/>
        <v>1.5309999999999422</v>
      </c>
      <c r="B1532" s="1">
        <f t="shared" si="1156"/>
        <v>1.6169318333332734</v>
      </c>
      <c r="C1532" s="1">
        <f t="shared" si="1167"/>
        <v>5.6274801205337822E-2</v>
      </c>
      <c r="D1532" s="1">
        <f t="shared" si="1157"/>
        <v>1.1024832019564048</v>
      </c>
      <c r="E1532" s="1">
        <f t="shared" si="1202"/>
        <v>1.1025782612387409</v>
      </c>
      <c r="F1532" s="1">
        <f t="shared" si="1202"/>
        <v>1.1025818588480238</v>
      </c>
      <c r="G1532" s="1">
        <f t="shared" si="1202"/>
        <v>1.1025819949431497</v>
      </c>
      <c r="H1532" s="1">
        <f t="shared" si="1168"/>
        <v>2.3179106404260925</v>
      </c>
      <c r="I1532" s="1">
        <f t="shared" si="1158"/>
        <v>28.650208739703377</v>
      </c>
      <c r="J1532" s="1">
        <f>VLOOKUP($I1532,Graph!$D$3:$M$50,col)</f>
        <v>6.1999999999999998E-3</v>
      </c>
      <c r="K1532" s="1">
        <f>VLOOKUP($I1532,Graph!$D$3:$M$50,col+1)</f>
        <v>5.0000000000000001E-3</v>
      </c>
      <c r="L1532" s="1">
        <f t="shared" si="1169"/>
        <v>5.4000000000000003E-3</v>
      </c>
      <c r="M1532" s="1">
        <f t="shared" si="1164"/>
        <v>0.64011666666666656</v>
      </c>
      <c r="N1532" s="1">
        <f t="shared" si="1170"/>
        <v>1.5255999999999421</v>
      </c>
      <c r="O1532" s="1">
        <f t="shared" si="1171"/>
        <v>5.4039638450062474E-2</v>
      </c>
      <c r="P1532" s="1">
        <f t="shared" si="1172"/>
        <v>1.0978008183831069</v>
      </c>
      <c r="Q1532" s="1">
        <f t="shared" si="1173"/>
        <v>1.0976336439504095</v>
      </c>
      <c r="R1532" s="1">
        <f t="shared" si="1174"/>
        <v>1.0976276593759551</v>
      </c>
      <c r="S1532" s="1">
        <f t="shared" si="1175"/>
        <v>1.0976274449630894</v>
      </c>
      <c r="T1532" s="1">
        <f t="shared" si="1176"/>
        <v>0.97820972766499514</v>
      </c>
      <c r="U1532" s="1">
        <f t="shared" si="1177"/>
        <v>2.257213961035939</v>
      </c>
      <c r="V1532" s="2">
        <f t="shared" si="1159"/>
        <v>28.39791598775707</v>
      </c>
      <c r="W1532" s="1">
        <f>VLOOKUP(V1532,Graph!$D$3:$M$50,col)</f>
        <v>6.1999999999999998E-3</v>
      </c>
      <c r="X1532" s="1">
        <f>VLOOKUP(V1532,Graph!$D$3:$M$50,col+1)</f>
        <v>5.0000000000000001E-3</v>
      </c>
      <c r="Y1532" s="1">
        <f t="shared" si="1178"/>
        <v>5.4000000000000003E-3</v>
      </c>
      <c r="Z1532" s="1">
        <f t="shared" si="1160"/>
        <v>0.64011666666666656</v>
      </c>
      <c r="AA1532" s="2">
        <f t="shared" si="1179"/>
        <v>1.5255999999999421</v>
      </c>
      <c r="AB1532" s="1">
        <f t="shared" si="1180"/>
        <v>5.4039638450062474E-2</v>
      </c>
      <c r="AC1532" s="1">
        <f t="shared" si="1181"/>
        <v>1.0976274372809693</v>
      </c>
      <c r="AD1532" s="1">
        <f t="shared" si="1182"/>
        <v>1.0976274370057295</v>
      </c>
      <c r="AE1532" s="1">
        <f t="shared" si="1183"/>
        <v>1.0976274369958681</v>
      </c>
      <c r="AF1532" s="1">
        <f t="shared" si="1184"/>
        <v>1.0976274369955146</v>
      </c>
      <c r="AG1532" s="1">
        <f t="shared" si="1185"/>
        <v>0.97820972766499514</v>
      </c>
      <c r="AH1532" s="1">
        <f t="shared" si="1186"/>
        <v>2.2572139446510344</v>
      </c>
      <c r="AI1532" s="2">
        <f t="shared" si="1161"/>
        <v>28.397915919044468</v>
      </c>
      <c r="AJ1532" s="1">
        <f>VLOOKUP(AI1532,Graph!$D$3:$M$50,col)</f>
        <v>6.1999999999999998E-3</v>
      </c>
      <c r="AK1532" s="1">
        <f>VLOOKUP(AI1532,Graph!$D$3:$M$50,col+1)</f>
        <v>5.0000000000000001E-3</v>
      </c>
      <c r="AL1532" s="1">
        <f t="shared" si="1187"/>
        <v>5.4000000000000003E-3</v>
      </c>
      <c r="AM1532" s="1">
        <f t="shared" si="1162"/>
        <v>0.64011666666666656</v>
      </c>
      <c r="AN1532" s="2">
        <f t="shared" si="1188"/>
        <v>1.5255999999999421</v>
      </c>
      <c r="AO1532" s="1">
        <f t="shared" si="1189"/>
        <v>5.4039638450062474E-2</v>
      </c>
      <c r="AP1532" s="1">
        <f t="shared" si="1190"/>
        <v>1.0976274369955019</v>
      </c>
      <c r="AQ1532" s="1">
        <f t="shared" si="1191"/>
        <v>1.0976274369955015</v>
      </c>
      <c r="AR1532" s="1">
        <f t="shared" si="1192"/>
        <v>1.0976274369955015</v>
      </c>
      <c r="AS1532" s="1">
        <f t="shared" si="1193"/>
        <v>1.0976274369955015</v>
      </c>
      <c r="AT1532" s="1">
        <f t="shared" si="1194"/>
        <v>0.97820972766499514</v>
      </c>
      <c r="AU1532" s="1">
        <f t="shared" si="1195"/>
        <v>2.2572139446510073</v>
      </c>
      <c r="AV1532" s="2">
        <f t="shared" si="1196"/>
        <v>1531</v>
      </c>
      <c r="AW1532" s="1">
        <f t="shared" si="1197"/>
        <v>2257.2139446510073</v>
      </c>
      <c r="AX1532" s="1">
        <f t="shared" si="1198"/>
        <v>0.97820972766499514</v>
      </c>
      <c r="AY1532" s="1">
        <f t="shared" si="1199"/>
        <v>1.0976274369955015</v>
      </c>
      <c r="AZ1532" s="1">
        <f t="shared" si="1200"/>
        <v>5.4000000000000003E-3</v>
      </c>
      <c r="BA1532" s="1">
        <f t="shared" si="1201"/>
        <v>28.397915919044468</v>
      </c>
    </row>
    <row r="1533" spans="1:53">
      <c r="A1533" s="2">
        <f t="shared" si="1166"/>
        <v>1.5319999999999421</v>
      </c>
      <c r="B1533" s="1">
        <f t="shared" si="1156"/>
        <v>1.6179729999999399</v>
      </c>
      <c r="C1533" s="1">
        <f t="shared" si="1167"/>
        <v>5.6275841945822185E-2</v>
      </c>
      <c r="D1533" s="1">
        <f t="shared" si="1157"/>
        <v>1.1024854382825586</v>
      </c>
      <c r="E1533" s="1">
        <f t="shared" si="1202"/>
        <v>1.1025805865365501</v>
      </c>
      <c r="F1533" s="1">
        <f t="shared" si="1202"/>
        <v>1.1025841876044489</v>
      </c>
      <c r="G1533" s="1">
        <f t="shared" si="1202"/>
        <v>1.1025843238338149</v>
      </c>
      <c r="H1533" s="1">
        <f t="shared" si="1168"/>
        <v>2.3201868890555839</v>
      </c>
      <c r="I1533" s="1">
        <f t="shared" si="1158"/>
        <v>28.659584088529925</v>
      </c>
      <c r="J1533" s="1">
        <f>VLOOKUP($I1533,Graph!$D$3:$M$50,col)</f>
        <v>6.1999999999999998E-3</v>
      </c>
      <c r="K1533" s="1">
        <f>VLOOKUP($I1533,Graph!$D$3:$M$50,col+1)</f>
        <v>5.0000000000000001E-3</v>
      </c>
      <c r="L1533" s="1">
        <f t="shared" si="1169"/>
        <v>5.4000000000000003E-3</v>
      </c>
      <c r="M1533" s="1">
        <f t="shared" si="1164"/>
        <v>0.64011666666666656</v>
      </c>
      <c r="N1533" s="1">
        <f t="shared" si="1170"/>
        <v>1.526599999999942</v>
      </c>
      <c r="O1533" s="1">
        <f t="shared" si="1171"/>
        <v>5.4040887569045265E-2</v>
      </c>
      <c r="P1533" s="1">
        <f t="shared" si="1172"/>
        <v>1.0978035525594041</v>
      </c>
      <c r="Q1533" s="1">
        <f t="shared" si="1173"/>
        <v>1.0976363866874999</v>
      </c>
      <c r="R1533" s="1">
        <f t="shared" si="1174"/>
        <v>1.0976304022350123</v>
      </c>
      <c r="S1533" s="1">
        <f t="shared" si="1175"/>
        <v>1.0976301878199204</v>
      </c>
      <c r="T1533" s="1">
        <f t="shared" si="1176"/>
        <v>0.97821311780630948</v>
      </c>
      <c r="U1533" s="1">
        <f t="shared" si="1177"/>
        <v>2.2594393080402506</v>
      </c>
      <c r="V1533" s="2">
        <f t="shared" si="1159"/>
        <v>28.407245255614178</v>
      </c>
      <c r="W1533" s="1">
        <f>VLOOKUP(V1533,Graph!$D$3:$M$50,col)</f>
        <v>6.1999999999999998E-3</v>
      </c>
      <c r="X1533" s="1">
        <f>VLOOKUP(V1533,Graph!$D$3:$M$50,col+1)</f>
        <v>5.0000000000000001E-3</v>
      </c>
      <c r="Y1533" s="1">
        <f t="shared" si="1178"/>
        <v>5.4000000000000003E-3</v>
      </c>
      <c r="Z1533" s="1">
        <f t="shared" si="1160"/>
        <v>0.64011666666666656</v>
      </c>
      <c r="AA1533" s="2">
        <f t="shared" si="1179"/>
        <v>1.526599999999942</v>
      </c>
      <c r="AB1533" s="1">
        <f t="shared" si="1180"/>
        <v>5.4040887569045265E-2</v>
      </c>
      <c r="AC1533" s="1">
        <f t="shared" si="1181"/>
        <v>1.0976301801374848</v>
      </c>
      <c r="AD1533" s="1">
        <f t="shared" si="1182"/>
        <v>1.0976301798622246</v>
      </c>
      <c r="AE1533" s="1">
        <f t="shared" si="1183"/>
        <v>1.0976301798523622</v>
      </c>
      <c r="AF1533" s="1">
        <f t="shared" si="1184"/>
        <v>1.0976301798520089</v>
      </c>
      <c r="AG1533" s="1">
        <f t="shared" si="1185"/>
        <v>0.97821311780630948</v>
      </c>
      <c r="AH1533" s="1">
        <f t="shared" si="1186"/>
        <v>2.2594392916385408</v>
      </c>
      <c r="AI1533" s="2">
        <f t="shared" si="1161"/>
        <v>28.407245186876274</v>
      </c>
      <c r="AJ1533" s="1">
        <f>VLOOKUP(AI1533,Graph!$D$3:$M$50,col)</f>
        <v>6.1999999999999998E-3</v>
      </c>
      <c r="AK1533" s="1">
        <f>VLOOKUP(AI1533,Graph!$D$3:$M$50,col+1)</f>
        <v>5.0000000000000001E-3</v>
      </c>
      <c r="AL1533" s="1">
        <f t="shared" si="1187"/>
        <v>5.4000000000000003E-3</v>
      </c>
      <c r="AM1533" s="1">
        <f t="shared" si="1162"/>
        <v>0.64011666666666656</v>
      </c>
      <c r="AN1533" s="2">
        <f t="shared" si="1188"/>
        <v>1.526599999999942</v>
      </c>
      <c r="AO1533" s="1">
        <f t="shared" si="1189"/>
        <v>5.4040887569045265E-2</v>
      </c>
      <c r="AP1533" s="1">
        <f t="shared" si="1190"/>
        <v>1.0976301798519963</v>
      </c>
      <c r="AQ1533" s="1">
        <f t="shared" si="1191"/>
        <v>1.0976301798519956</v>
      </c>
      <c r="AR1533" s="1">
        <f t="shared" si="1192"/>
        <v>1.0976301798519956</v>
      </c>
      <c r="AS1533" s="1">
        <f t="shared" si="1193"/>
        <v>1.0976301798519956</v>
      </c>
      <c r="AT1533" s="1">
        <f t="shared" si="1194"/>
        <v>0.97821311780630948</v>
      </c>
      <c r="AU1533" s="1">
        <f t="shared" si="1195"/>
        <v>2.2594392916385133</v>
      </c>
      <c r="AV1533" s="2">
        <f t="shared" si="1196"/>
        <v>1532</v>
      </c>
      <c r="AW1533" s="1">
        <f t="shared" si="1197"/>
        <v>2259.4392916385132</v>
      </c>
      <c r="AX1533" s="1">
        <f t="shared" si="1198"/>
        <v>0.97821311780630948</v>
      </c>
      <c r="AY1533" s="1">
        <f t="shared" si="1199"/>
        <v>1.0976301798519956</v>
      </c>
      <c r="AZ1533" s="1">
        <f t="shared" si="1200"/>
        <v>5.4000000000000003E-3</v>
      </c>
      <c r="BA1533" s="1">
        <f t="shared" si="1201"/>
        <v>28.407245186876274</v>
      </c>
    </row>
    <row r="1534" spans="1:53">
      <c r="A1534" s="2">
        <f t="shared" si="1166"/>
        <v>1.532999999999942</v>
      </c>
      <c r="B1534" s="1">
        <f t="shared" si="1156"/>
        <v>1.6190141666666065</v>
      </c>
      <c r="C1534" s="1">
        <f t="shared" si="1167"/>
        <v>5.627688135733859E-2</v>
      </c>
      <c r="D1534" s="1">
        <f t="shared" si="1157"/>
        <v>1.1024876717666305</v>
      </c>
      <c r="E1534" s="1">
        <f t="shared" si="1202"/>
        <v>1.1025829088852692</v>
      </c>
      <c r="F1534" s="1">
        <f t="shared" si="1202"/>
        <v>1.1025865134077888</v>
      </c>
      <c r="G1534" s="1">
        <f t="shared" si="1202"/>
        <v>1.1025866497712464</v>
      </c>
      <c r="H1534" s="1">
        <f t="shared" si="1168"/>
        <v>2.3224638824852919</v>
      </c>
      <c r="I1534" s="1">
        <f t="shared" si="1158"/>
        <v>28.668956372144812</v>
      </c>
      <c r="J1534" s="1">
        <f>VLOOKUP($I1534,Graph!$D$3:$M$50,col)</f>
        <v>6.1999999999999998E-3</v>
      </c>
      <c r="K1534" s="1">
        <f>VLOOKUP($I1534,Graph!$D$3:$M$50,col+1)</f>
        <v>5.0000000000000001E-3</v>
      </c>
      <c r="L1534" s="1">
        <f t="shared" si="1169"/>
        <v>5.4000000000000003E-3</v>
      </c>
      <c r="M1534" s="1">
        <f t="shared" si="1164"/>
        <v>0.64011666666666656</v>
      </c>
      <c r="N1534" s="1">
        <f t="shared" si="1170"/>
        <v>1.5275999999999419</v>
      </c>
      <c r="O1534" s="1">
        <f t="shared" si="1171"/>
        <v>5.4042135095852768E-2</v>
      </c>
      <c r="P1534" s="1">
        <f t="shared" si="1172"/>
        <v>1.0978062832779469</v>
      </c>
      <c r="Q1534" s="1">
        <f t="shared" si="1173"/>
        <v>1.0976391259572014</v>
      </c>
      <c r="R1534" s="1">
        <f t="shared" si="1174"/>
        <v>1.0976331416265874</v>
      </c>
      <c r="S1534" s="1">
        <f t="shared" si="1175"/>
        <v>1.0976329272092746</v>
      </c>
      <c r="T1534" s="1">
        <f t="shared" si="1176"/>
        <v>0.97821650352864775</v>
      </c>
      <c r="U1534" s="1">
        <f t="shared" si="1177"/>
        <v>2.2616653861242253</v>
      </c>
      <c r="V1534" s="2">
        <f t="shared" si="1159"/>
        <v>28.416571461684402</v>
      </c>
      <c r="W1534" s="1">
        <f>VLOOKUP(V1534,Graph!$D$3:$M$50,col)</f>
        <v>6.1999999999999998E-3</v>
      </c>
      <c r="X1534" s="1">
        <f>VLOOKUP(V1534,Graph!$D$3:$M$50,col+1)</f>
        <v>5.0000000000000001E-3</v>
      </c>
      <c r="Y1534" s="1">
        <f t="shared" si="1178"/>
        <v>5.4000000000000003E-3</v>
      </c>
      <c r="Z1534" s="1">
        <f t="shared" si="1160"/>
        <v>0.64011666666666656</v>
      </c>
      <c r="AA1534" s="2">
        <f t="shared" si="1179"/>
        <v>1.5275999999999419</v>
      </c>
      <c r="AB1534" s="1">
        <f t="shared" si="1180"/>
        <v>5.4042135095852768E-2</v>
      </c>
      <c r="AC1534" s="1">
        <f t="shared" si="1181"/>
        <v>1.0976329195265229</v>
      </c>
      <c r="AD1534" s="1">
        <f t="shared" si="1182"/>
        <v>1.0976329192512435</v>
      </c>
      <c r="AE1534" s="1">
        <f t="shared" si="1183"/>
        <v>1.0976329192413796</v>
      </c>
      <c r="AF1534" s="1">
        <f t="shared" si="1184"/>
        <v>1.0976329192410261</v>
      </c>
      <c r="AG1534" s="1">
        <f t="shared" si="1185"/>
        <v>0.97821650352864775</v>
      </c>
      <c r="AH1534" s="1">
        <f t="shared" si="1186"/>
        <v>2.2616653697057019</v>
      </c>
      <c r="AI1534" s="2">
        <f t="shared" si="1161"/>
        <v>28.416571392921192</v>
      </c>
      <c r="AJ1534" s="1">
        <f>VLOOKUP(AI1534,Graph!$D$3:$M$50,col)</f>
        <v>6.1999999999999998E-3</v>
      </c>
      <c r="AK1534" s="1">
        <f>VLOOKUP(AI1534,Graph!$D$3:$M$50,col+1)</f>
        <v>5.0000000000000001E-3</v>
      </c>
      <c r="AL1534" s="1">
        <f t="shared" si="1187"/>
        <v>5.4000000000000003E-3</v>
      </c>
      <c r="AM1534" s="1">
        <f t="shared" si="1162"/>
        <v>0.64011666666666656</v>
      </c>
      <c r="AN1534" s="2">
        <f t="shared" si="1188"/>
        <v>1.5275999999999419</v>
      </c>
      <c r="AO1534" s="1">
        <f t="shared" si="1189"/>
        <v>5.4042135095852768E-2</v>
      </c>
      <c r="AP1534" s="1">
        <f t="shared" si="1190"/>
        <v>1.0976329192410137</v>
      </c>
      <c r="AQ1534" s="1">
        <f t="shared" si="1191"/>
        <v>1.0976329192410135</v>
      </c>
      <c r="AR1534" s="1">
        <f t="shared" si="1192"/>
        <v>1.0976329192410132</v>
      </c>
      <c r="AS1534" s="1">
        <f t="shared" si="1193"/>
        <v>1.0976329192410132</v>
      </c>
      <c r="AT1534" s="1">
        <f t="shared" si="1194"/>
        <v>0.97821650352864775</v>
      </c>
      <c r="AU1534" s="1">
        <f t="shared" si="1195"/>
        <v>2.2616653697056752</v>
      </c>
      <c r="AV1534" s="2">
        <f t="shared" si="1196"/>
        <v>1533</v>
      </c>
      <c r="AW1534" s="1">
        <f t="shared" si="1197"/>
        <v>2261.6653697056754</v>
      </c>
      <c r="AX1534" s="1">
        <f t="shared" si="1198"/>
        <v>0.97821650352864775</v>
      </c>
      <c r="AY1534" s="1">
        <f t="shared" si="1199"/>
        <v>1.0976329192410132</v>
      </c>
      <c r="AZ1534" s="1">
        <f t="shared" si="1200"/>
        <v>5.4000000000000003E-3</v>
      </c>
      <c r="BA1534" s="1">
        <f t="shared" si="1201"/>
        <v>28.416571392921192</v>
      </c>
    </row>
    <row r="1535" spans="1:53">
      <c r="A1535" s="2">
        <f t="shared" si="1166"/>
        <v>1.5339999999999419</v>
      </c>
      <c r="B1535" s="1">
        <f t="shared" si="1156"/>
        <v>1.620055333333273</v>
      </c>
      <c r="C1535" s="1">
        <f t="shared" si="1167"/>
        <v>5.6277919442430858E-2</v>
      </c>
      <c r="D1535" s="1">
        <f t="shared" si="1157"/>
        <v>1.1024899024140349</v>
      </c>
      <c r="E1535" s="1">
        <f t="shared" si="1202"/>
        <v>1.1025852282905049</v>
      </c>
      <c r="F1535" s="1">
        <f t="shared" si="1202"/>
        <v>1.102588836263658</v>
      </c>
      <c r="G1535" s="1">
        <f t="shared" si="1202"/>
        <v>1.1025889727610581</v>
      </c>
      <c r="H1535" s="1">
        <f t="shared" si="1168"/>
        <v>2.3247416204716256</v>
      </c>
      <c r="I1535" s="1">
        <f t="shared" si="1158"/>
        <v>28.678325593551865</v>
      </c>
      <c r="J1535" s="1">
        <f>VLOOKUP($I1535,Graph!$D$3:$M$50,col)</f>
        <v>6.1999999999999998E-3</v>
      </c>
      <c r="K1535" s="1">
        <f>VLOOKUP($I1535,Graph!$D$3:$M$50,col+1)</f>
        <v>5.0000000000000001E-3</v>
      </c>
      <c r="L1535" s="1">
        <f t="shared" si="1169"/>
        <v>5.4000000000000003E-3</v>
      </c>
      <c r="M1535" s="1">
        <f t="shared" si="1164"/>
        <v>0.64011666666666656</v>
      </c>
      <c r="N1535" s="1">
        <f t="shared" si="1170"/>
        <v>1.5285999999999418</v>
      </c>
      <c r="O1535" s="1">
        <f t="shared" si="1171"/>
        <v>5.4043381033526926E-2</v>
      </c>
      <c r="P1535" s="1">
        <f t="shared" si="1172"/>
        <v>1.0978090105452889</v>
      </c>
      <c r="Q1535" s="1">
        <f t="shared" si="1173"/>
        <v>1.0976418617660846</v>
      </c>
      <c r="R1535" s="1">
        <f t="shared" si="1174"/>
        <v>1.0976358775572503</v>
      </c>
      <c r="S1535" s="1">
        <f t="shared" si="1175"/>
        <v>1.0976356631377218</v>
      </c>
      <c r="T1535" s="1">
        <f t="shared" si="1176"/>
        <v>0.97821988484064404</v>
      </c>
      <c r="U1535" s="1">
        <f t="shared" si="1177"/>
        <v>2.2638921950477751</v>
      </c>
      <c r="V1535" s="2">
        <f t="shared" si="1159"/>
        <v>28.425894608979352</v>
      </c>
      <c r="W1535" s="1">
        <f>VLOOKUP(V1535,Graph!$D$3:$M$50,col)</f>
        <v>6.1999999999999998E-3</v>
      </c>
      <c r="X1535" s="1">
        <f>VLOOKUP(V1535,Graph!$D$3:$M$50,col+1)</f>
        <v>5.0000000000000001E-3</v>
      </c>
      <c r="Y1535" s="1">
        <f t="shared" si="1178"/>
        <v>5.4000000000000003E-3</v>
      </c>
      <c r="Z1535" s="1">
        <f t="shared" si="1160"/>
        <v>0.64011666666666656</v>
      </c>
      <c r="AA1535" s="2">
        <f t="shared" si="1179"/>
        <v>1.5285999999999418</v>
      </c>
      <c r="AB1535" s="1">
        <f t="shared" si="1180"/>
        <v>5.4043381033526926E-2</v>
      </c>
      <c r="AC1535" s="1">
        <f t="shared" si="1181"/>
        <v>1.0976356554546549</v>
      </c>
      <c r="AD1535" s="1">
        <f t="shared" si="1182"/>
        <v>1.0976356551793554</v>
      </c>
      <c r="AE1535" s="1">
        <f t="shared" si="1183"/>
        <v>1.097635655169491</v>
      </c>
      <c r="AF1535" s="1">
        <f t="shared" si="1184"/>
        <v>1.0976356551691373</v>
      </c>
      <c r="AG1535" s="1">
        <f t="shared" si="1185"/>
        <v>0.97821988484064404</v>
      </c>
      <c r="AH1535" s="1">
        <f t="shared" si="1186"/>
        <v>2.2638921786124344</v>
      </c>
      <c r="AI1535" s="2">
        <f t="shared" si="1161"/>
        <v>28.425894540190853</v>
      </c>
      <c r="AJ1535" s="1">
        <f>VLOOKUP(AI1535,Graph!$D$3:$M$50,col)</f>
        <v>6.1999999999999998E-3</v>
      </c>
      <c r="AK1535" s="1">
        <f>VLOOKUP(AI1535,Graph!$D$3:$M$50,col+1)</f>
        <v>5.0000000000000001E-3</v>
      </c>
      <c r="AL1535" s="1">
        <f t="shared" si="1187"/>
        <v>5.4000000000000003E-3</v>
      </c>
      <c r="AM1535" s="1">
        <f t="shared" si="1162"/>
        <v>0.64011666666666656</v>
      </c>
      <c r="AN1535" s="2">
        <f t="shared" si="1188"/>
        <v>1.5285999999999418</v>
      </c>
      <c r="AO1535" s="1">
        <f t="shared" si="1189"/>
        <v>5.4043381033526926E-2</v>
      </c>
      <c r="AP1535" s="1">
        <f t="shared" si="1190"/>
        <v>1.0976356551691246</v>
      </c>
      <c r="AQ1535" s="1">
        <f t="shared" si="1191"/>
        <v>1.0976356551691242</v>
      </c>
      <c r="AR1535" s="1">
        <f t="shared" si="1192"/>
        <v>1.0976356551691244</v>
      </c>
      <c r="AS1535" s="1">
        <f t="shared" si="1193"/>
        <v>1.0976356551691246</v>
      </c>
      <c r="AT1535" s="1">
        <f t="shared" si="1194"/>
        <v>0.97821988484064404</v>
      </c>
      <c r="AU1535" s="1">
        <f t="shared" si="1195"/>
        <v>2.2638921786124082</v>
      </c>
      <c r="AV1535" s="2">
        <f t="shared" si="1196"/>
        <v>1534</v>
      </c>
      <c r="AW1535" s="1">
        <f t="shared" si="1197"/>
        <v>2263.8921786124083</v>
      </c>
      <c r="AX1535" s="1">
        <f t="shared" si="1198"/>
        <v>0.97821988484064404</v>
      </c>
      <c r="AY1535" s="1">
        <f t="shared" si="1199"/>
        <v>1.0976356551691246</v>
      </c>
      <c r="AZ1535" s="1">
        <f t="shared" si="1200"/>
        <v>5.4000000000000003E-3</v>
      </c>
      <c r="BA1535" s="1">
        <f t="shared" si="1201"/>
        <v>28.425894540190853</v>
      </c>
    </row>
    <row r="1536" spans="1:53">
      <c r="A1536" s="2">
        <f t="shared" si="1166"/>
        <v>1.5349999999999417</v>
      </c>
      <c r="B1536" s="1">
        <f t="shared" si="1156"/>
        <v>1.6210964999999395</v>
      </c>
      <c r="C1536" s="1">
        <f t="shared" si="1167"/>
        <v>5.6278956203636196E-2</v>
      </c>
      <c r="D1536" s="1">
        <f t="shared" si="1157"/>
        <v>1.1024921302301718</v>
      </c>
      <c r="E1536" s="1">
        <f t="shared" si="1202"/>
        <v>1.1025875447578493</v>
      </c>
      <c r="F1536" s="1">
        <f t="shared" si="1202"/>
        <v>1.1025911561776547</v>
      </c>
      <c r="G1536" s="1">
        <f t="shared" si="1202"/>
        <v>1.1025912928088488</v>
      </c>
      <c r="H1536" s="1">
        <f t="shared" si="1168"/>
        <v>2.3270201027712329</v>
      </c>
      <c r="I1536" s="1">
        <f t="shared" si="1158"/>
        <v>28.687691755749992</v>
      </c>
      <c r="J1536" s="1">
        <f>VLOOKUP($I1536,Graph!$D$3:$M$50,col)</f>
        <v>6.1999999999999998E-3</v>
      </c>
      <c r="K1536" s="1">
        <f>VLOOKUP($I1536,Graph!$D$3:$M$50,col+1)</f>
        <v>5.0000000000000001E-3</v>
      </c>
      <c r="L1536" s="1">
        <f t="shared" si="1169"/>
        <v>5.4000000000000003E-3</v>
      </c>
      <c r="M1536" s="1">
        <f t="shared" si="1164"/>
        <v>0.64011666666666656</v>
      </c>
      <c r="N1536" s="1">
        <f t="shared" si="1170"/>
        <v>1.5295999999999417</v>
      </c>
      <c r="O1536" s="1">
        <f t="shared" si="1171"/>
        <v>5.4044625385102026E-2</v>
      </c>
      <c r="P1536" s="1">
        <f t="shared" si="1172"/>
        <v>1.097811734367969</v>
      </c>
      <c r="Q1536" s="1">
        <f t="shared" si="1173"/>
        <v>1.097644594120704</v>
      </c>
      <c r="R1536" s="1">
        <f t="shared" si="1174"/>
        <v>1.097638610033556</v>
      </c>
      <c r="S1536" s="1">
        <f t="shared" si="1175"/>
        <v>1.0976383956118165</v>
      </c>
      <c r="T1536" s="1">
        <f t="shared" si="1176"/>
        <v>0.97822326175091034</v>
      </c>
      <c r="U1536" s="1">
        <f t="shared" si="1177"/>
        <v>2.266119734571054</v>
      </c>
      <c r="V1536" s="2">
        <f t="shared" si="1159"/>
        <v>28.435214700505725</v>
      </c>
      <c r="W1536" s="1">
        <f>VLOOKUP(V1536,Graph!$D$3:$M$50,col)</f>
        <v>6.1999999999999998E-3</v>
      </c>
      <c r="X1536" s="1">
        <f>VLOOKUP(V1536,Graph!$D$3:$M$50,col+1)</f>
        <v>5.0000000000000001E-3</v>
      </c>
      <c r="Y1536" s="1">
        <f t="shared" si="1178"/>
        <v>5.4000000000000003E-3</v>
      </c>
      <c r="Z1536" s="1">
        <f t="shared" si="1160"/>
        <v>0.64011666666666656</v>
      </c>
      <c r="AA1536" s="2">
        <f t="shared" si="1179"/>
        <v>1.5295999999999417</v>
      </c>
      <c r="AB1536" s="1">
        <f t="shared" si="1180"/>
        <v>5.4044625385102026E-2</v>
      </c>
      <c r="AC1536" s="1">
        <f t="shared" si="1181"/>
        <v>1.097638387928435</v>
      </c>
      <c r="AD1536" s="1">
        <f t="shared" si="1182"/>
        <v>1.0976383876531157</v>
      </c>
      <c r="AE1536" s="1">
        <f t="shared" si="1183"/>
        <v>1.0976383876432503</v>
      </c>
      <c r="AF1536" s="1">
        <f t="shared" si="1184"/>
        <v>1.0976383876428968</v>
      </c>
      <c r="AG1536" s="1">
        <f t="shared" si="1185"/>
        <v>0.97822326175091034</v>
      </c>
      <c r="AH1536" s="1">
        <f t="shared" si="1186"/>
        <v>2.2661197181188908</v>
      </c>
      <c r="AI1536" s="2">
        <f t="shared" si="1161"/>
        <v>28.435214631691942</v>
      </c>
      <c r="AJ1536" s="1">
        <f>VLOOKUP(AI1536,Graph!$D$3:$M$50,col)</f>
        <v>6.1999999999999998E-3</v>
      </c>
      <c r="AK1536" s="1">
        <f>VLOOKUP(AI1536,Graph!$D$3:$M$50,col+1)</f>
        <v>5.0000000000000001E-3</v>
      </c>
      <c r="AL1536" s="1">
        <f t="shared" si="1187"/>
        <v>5.4000000000000003E-3</v>
      </c>
      <c r="AM1536" s="1">
        <f t="shared" si="1162"/>
        <v>0.64011666666666656</v>
      </c>
      <c r="AN1536" s="2">
        <f t="shared" si="1188"/>
        <v>1.5295999999999417</v>
      </c>
      <c r="AO1536" s="1">
        <f t="shared" si="1189"/>
        <v>5.4044625385102026E-2</v>
      </c>
      <c r="AP1536" s="1">
        <f t="shared" si="1190"/>
        <v>1.0976383876428844</v>
      </c>
      <c r="AQ1536" s="1">
        <f t="shared" si="1191"/>
        <v>1.0976383876428837</v>
      </c>
      <c r="AR1536" s="1">
        <f t="shared" si="1192"/>
        <v>1.0976383876428837</v>
      </c>
      <c r="AS1536" s="1">
        <f t="shared" si="1193"/>
        <v>1.0976383876428837</v>
      </c>
      <c r="AT1536" s="1">
        <f t="shared" si="1194"/>
        <v>0.97822326175091034</v>
      </c>
      <c r="AU1536" s="1">
        <f t="shared" si="1195"/>
        <v>2.2661197181188637</v>
      </c>
      <c r="AV1536" s="2">
        <f t="shared" si="1196"/>
        <v>1535</v>
      </c>
      <c r="AW1536" s="1">
        <f t="shared" si="1197"/>
        <v>2266.1197181188636</v>
      </c>
      <c r="AX1536" s="1">
        <f t="shared" si="1198"/>
        <v>0.97822326175091034</v>
      </c>
      <c r="AY1536" s="1">
        <f t="shared" si="1199"/>
        <v>1.0976383876428837</v>
      </c>
      <c r="AZ1536" s="1">
        <f t="shared" si="1200"/>
        <v>5.4000000000000003E-3</v>
      </c>
      <c r="BA1536" s="1">
        <f t="shared" si="1201"/>
        <v>28.435214631691942</v>
      </c>
    </row>
    <row r="1537" spans="1:53">
      <c r="A1537" s="2">
        <f t="shared" si="1166"/>
        <v>1.5359999999999416</v>
      </c>
      <c r="B1537" s="1">
        <f t="shared" si="1156"/>
        <v>1.6221376666666061</v>
      </c>
      <c r="C1537" s="1">
        <f t="shared" si="1167"/>
        <v>5.6279991643485461E-2</v>
      </c>
      <c r="D1537" s="1">
        <f t="shared" si="1157"/>
        <v>1.1024943552204283</v>
      </c>
      <c r="E1537" s="1">
        <f t="shared" si="1202"/>
        <v>1.1025898582928804</v>
      </c>
      <c r="F1537" s="1">
        <f t="shared" si="1202"/>
        <v>1.1025934731553642</v>
      </c>
      <c r="G1537" s="1">
        <f t="shared" si="1202"/>
        <v>1.1025936099202043</v>
      </c>
      <c r="H1537" s="1">
        <f t="shared" si="1168"/>
        <v>2.3292993291410005</v>
      </c>
      <c r="I1537" s="1">
        <f t="shared" si="1158"/>
        <v>28.697054861733225</v>
      </c>
      <c r="J1537" s="1">
        <f>VLOOKUP($I1537,Graph!$D$3:$M$50,col)</f>
        <v>6.1999999999999998E-3</v>
      </c>
      <c r="K1537" s="1">
        <f>VLOOKUP($I1537,Graph!$D$3:$M$50,col+1)</f>
        <v>5.0000000000000001E-3</v>
      </c>
      <c r="L1537" s="1">
        <f t="shared" si="1169"/>
        <v>5.4000000000000003E-3</v>
      </c>
      <c r="M1537" s="1">
        <f t="shared" si="1164"/>
        <v>0.64011666666666656</v>
      </c>
      <c r="N1537" s="1">
        <f t="shared" si="1170"/>
        <v>1.5305999999999416</v>
      </c>
      <c r="O1537" s="1">
        <f t="shared" si="1171"/>
        <v>5.4045868153604591E-2</v>
      </c>
      <c r="P1537" s="1">
        <f t="shared" si="1172"/>
        <v>1.0978144547525088</v>
      </c>
      <c r="Q1537" s="1">
        <f t="shared" si="1173"/>
        <v>1.0976473230275967</v>
      </c>
      <c r="R1537" s="1">
        <f t="shared" si="1174"/>
        <v>1.0976413390620412</v>
      </c>
      <c r="S1537" s="1">
        <f t="shared" si="1175"/>
        <v>1.0976411246380964</v>
      </c>
      <c r="T1537" s="1">
        <f t="shared" si="1176"/>
        <v>0.97822663426803647</v>
      </c>
      <c r="U1537" s="1">
        <f t="shared" si="1177"/>
        <v>2.2683480044544497</v>
      </c>
      <c r="V1537" s="2">
        <f t="shared" si="1159"/>
        <v>28.44453173926528</v>
      </c>
      <c r="W1537" s="1">
        <f>VLOOKUP(V1537,Graph!$D$3:$M$50,col)</f>
        <v>6.1999999999999998E-3</v>
      </c>
      <c r="X1537" s="1">
        <f>VLOOKUP(V1537,Graph!$D$3:$M$50,col+1)</f>
        <v>5.0000000000000001E-3</v>
      </c>
      <c r="Y1537" s="1">
        <f t="shared" si="1178"/>
        <v>5.4000000000000003E-3</v>
      </c>
      <c r="Z1537" s="1">
        <f t="shared" si="1160"/>
        <v>0.64011666666666656</v>
      </c>
      <c r="AA1537" s="2">
        <f t="shared" si="1179"/>
        <v>1.5305999999999416</v>
      </c>
      <c r="AB1537" s="1">
        <f t="shared" si="1180"/>
        <v>5.4045868153604591E-2</v>
      </c>
      <c r="AC1537" s="1">
        <f t="shared" si="1181"/>
        <v>1.0976411169544007</v>
      </c>
      <c r="AD1537" s="1">
        <f t="shared" si="1182"/>
        <v>1.0976411166790616</v>
      </c>
      <c r="AE1537" s="1">
        <f t="shared" si="1183"/>
        <v>1.0976411166691953</v>
      </c>
      <c r="AF1537" s="1">
        <f t="shared" si="1184"/>
        <v>1.097641116668842</v>
      </c>
      <c r="AG1537" s="1">
        <f t="shared" si="1185"/>
        <v>0.97822663426803647</v>
      </c>
      <c r="AH1537" s="1">
        <f t="shared" si="1186"/>
        <v>2.2683479879854587</v>
      </c>
      <c r="AI1537" s="2">
        <f t="shared" si="1161"/>
        <v>28.444531670426237</v>
      </c>
      <c r="AJ1537" s="1">
        <f>VLOOKUP(AI1537,Graph!$D$3:$M$50,col)</f>
        <v>6.1999999999999998E-3</v>
      </c>
      <c r="AK1537" s="1">
        <f>VLOOKUP(AI1537,Graph!$D$3:$M$50,col+1)</f>
        <v>5.0000000000000001E-3</v>
      </c>
      <c r="AL1537" s="1">
        <f t="shared" si="1187"/>
        <v>5.4000000000000003E-3</v>
      </c>
      <c r="AM1537" s="1">
        <f t="shared" si="1162"/>
        <v>0.64011666666666656</v>
      </c>
      <c r="AN1537" s="2">
        <f t="shared" si="1188"/>
        <v>1.5305999999999416</v>
      </c>
      <c r="AO1537" s="1">
        <f t="shared" si="1189"/>
        <v>5.4045868153604591E-2</v>
      </c>
      <c r="AP1537" s="1">
        <f t="shared" si="1190"/>
        <v>1.0976411166688291</v>
      </c>
      <c r="AQ1537" s="1">
        <f t="shared" si="1191"/>
        <v>1.0976411166688285</v>
      </c>
      <c r="AR1537" s="1">
        <f t="shared" si="1192"/>
        <v>1.0976411166688285</v>
      </c>
      <c r="AS1537" s="1">
        <f t="shared" si="1193"/>
        <v>1.0976411166688285</v>
      </c>
      <c r="AT1537" s="1">
        <f t="shared" si="1194"/>
        <v>0.97822663426803647</v>
      </c>
      <c r="AU1537" s="1">
        <f t="shared" si="1195"/>
        <v>2.2683479879854307</v>
      </c>
      <c r="AV1537" s="2">
        <f t="shared" si="1196"/>
        <v>1536</v>
      </c>
      <c r="AW1537" s="1">
        <f t="shared" si="1197"/>
        <v>2268.3479879854308</v>
      </c>
      <c r="AX1537" s="1">
        <f t="shared" si="1198"/>
        <v>0.97822663426803647</v>
      </c>
      <c r="AY1537" s="1">
        <f t="shared" si="1199"/>
        <v>1.0976411166688285</v>
      </c>
      <c r="AZ1537" s="1">
        <f t="shared" si="1200"/>
        <v>5.4000000000000003E-3</v>
      </c>
      <c r="BA1537" s="1">
        <f t="shared" si="1201"/>
        <v>28.444531670426237</v>
      </c>
    </row>
    <row r="1538" spans="1:53">
      <c r="A1538" s="2">
        <f t="shared" si="1166"/>
        <v>1.5369999999999415</v>
      </c>
      <c r="B1538" s="1">
        <f t="shared" si="1156"/>
        <v>1.6231788333332726</v>
      </c>
      <c r="C1538" s="1">
        <f t="shared" si="1167"/>
        <v>5.628102576450305E-2</v>
      </c>
      <c r="D1538" s="1">
        <f t="shared" si="1157"/>
        <v>1.1024965773901776</v>
      </c>
      <c r="E1538" s="1">
        <f t="shared" si="1202"/>
        <v>1.1025921689011629</v>
      </c>
      <c r="F1538" s="1">
        <f t="shared" si="1202"/>
        <v>1.1025957872023573</v>
      </c>
      <c r="G1538" s="1">
        <f t="shared" si="1202"/>
        <v>1.1025959241006957</v>
      </c>
      <c r="H1538" s="1">
        <f t="shared" si="1168"/>
        <v>2.331579299338054</v>
      </c>
      <c r="I1538" s="1">
        <f t="shared" si="1158"/>
        <v>28.706414914490725</v>
      </c>
      <c r="J1538" s="1">
        <f>VLOOKUP($I1538,Graph!$D$3:$M$50,col)</f>
        <v>6.1999999999999998E-3</v>
      </c>
      <c r="K1538" s="1">
        <f>VLOOKUP($I1538,Graph!$D$3:$M$50,col+1)</f>
        <v>5.0000000000000001E-3</v>
      </c>
      <c r="L1538" s="1">
        <f t="shared" si="1169"/>
        <v>5.4000000000000003E-3</v>
      </c>
      <c r="M1538" s="1">
        <f t="shared" si="1164"/>
        <v>0.64011666666666656</v>
      </c>
      <c r="N1538" s="1">
        <f t="shared" si="1170"/>
        <v>1.5315999999999415</v>
      </c>
      <c r="O1538" s="1">
        <f t="shared" si="1171"/>
        <v>5.4047109342053395E-2</v>
      </c>
      <c r="P1538" s="1">
        <f t="shared" si="1172"/>
        <v>1.0978171717054133</v>
      </c>
      <c r="Q1538" s="1">
        <f t="shared" si="1173"/>
        <v>1.0976500484932834</v>
      </c>
      <c r="R1538" s="1">
        <f t="shared" si="1174"/>
        <v>1.0976440646492269</v>
      </c>
      <c r="S1538" s="1">
        <f t="shared" si="1175"/>
        <v>1.0976438502230819</v>
      </c>
      <c r="T1538" s="1">
        <f t="shared" si="1176"/>
        <v>0.97823000240058933</v>
      </c>
      <c r="U1538" s="1">
        <f t="shared" si="1177"/>
        <v>2.2705770044585853</v>
      </c>
      <c r="V1538" s="2">
        <f t="shared" si="1159"/>
        <v>28.453845728254883</v>
      </c>
      <c r="W1538" s="1">
        <f>VLOOKUP(V1538,Graph!$D$3:$M$50,col)</f>
        <v>6.1999999999999998E-3</v>
      </c>
      <c r="X1538" s="1">
        <f>VLOOKUP(V1538,Graph!$D$3:$M$50,col+1)</f>
        <v>5.0000000000000001E-3</v>
      </c>
      <c r="Y1538" s="1">
        <f t="shared" si="1178"/>
        <v>5.4000000000000003E-3</v>
      </c>
      <c r="Z1538" s="1">
        <f t="shared" si="1160"/>
        <v>0.64011666666666656</v>
      </c>
      <c r="AA1538" s="2">
        <f t="shared" si="1179"/>
        <v>1.5315999999999415</v>
      </c>
      <c r="AB1538" s="1">
        <f t="shared" si="1180"/>
        <v>5.4047109342053395E-2</v>
      </c>
      <c r="AC1538" s="1">
        <f t="shared" si="1181"/>
        <v>1.0976438425390727</v>
      </c>
      <c r="AD1538" s="1">
        <f t="shared" si="1182"/>
        <v>1.0976438422637145</v>
      </c>
      <c r="AE1538" s="1">
        <f t="shared" si="1183"/>
        <v>1.0976438422538468</v>
      </c>
      <c r="AF1538" s="1">
        <f t="shared" si="1184"/>
        <v>1.0976438422534931</v>
      </c>
      <c r="AG1538" s="1">
        <f t="shared" si="1185"/>
        <v>0.97823000240058933</v>
      </c>
      <c r="AH1538" s="1">
        <f t="shared" si="1186"/>
        <v>2.2705769879727602</v>
      </c>
      <c r="AI1538" s="2">
        <f t="shared" si="1161"/>
        <v>28.453845659390581</v>
      </c>
      <c r="AJ1538" s="1">
        <f>VLOOKUP(AI1538,Graph!$D$3:$M$50,col)</f>
        <v>6.1999999999999998E-3</v>
      </c>
      <c r="AK1538" s="1">
        <f>VLOOKUP(AI1538,Graph!$D$3:$M$50,col+1)</f>
        <v>5.0000000000000001E-3</v>
      </c>
      <c r="AL1538" s="1">
        <f t="shared" si="1187"/>
        <v>5.4000000000000003E-3</v>
      </c>
      <c r="AM1538" s="1">
        <f t="shared" si="1162"/>
        <v>0.64011666666666656</v>
      </c>
      <c r="AN1538" s="2">
        <f t="shared" si="1188"/>
        <v>1.5315999999999415</v>
      </c>
      <c r="AO1538" s="1">
        <f t="shared" si="1189"/>
        <v>5.4047109342053395E-2</v>
      </c>
      <c r="AP1538" s="1">
        <f t="shared" si="1190"/>
        <v>1.0976438422534804</v>
      </c>
      <c r="AQ1538" s="1">
        <f t="shared" si="1191"/>
        <v>1.09764384225348</v>
      </c>
      <c r="AR1538" s="1">
        <f t="shared" si="1192"/>
        <v>1.0976438422534802</v>
      </c>
      <c r="AS1538" s="1">
        <f t="shared" si="1193"/>
        <v>1.09764384225348</v>
      </c>
      <c r="AT1538" s="1">
        <f t="shared" si="1194"/>
        <v>0.97823000240058933</v>
      </c>
      <c r="AU1538" s="1">
        <f t="shared" si="1195"/>
        <v>2.2705769879727327</v>
      </c>
      <c r="AV1538" s="2">
        <f t="shared" si="1196"/>
        <v>1537</v>
      </c>
      <c r="AW1538" s="1">
        <f t="shared" si="1197"/>
        <v>2270.5769879727327</v>
      </c>
      <c r="AX1538" s="1">
        <f t="shared" si="1198"/>
        <v>0.97823000240058933</v>
      </c>
      <c r="AY1538" s="1">
        <f t="shared" si="1199"/>
        <v>1.09764384225348</v>
      </c>
      <c r="AZ1538" s="1">
        <f t="shared" si="1200"/>
        <v>5.4000000000000003E-3</v>
      </c>
      <c r="BA1538" s="1">
        <f t="shared" si="1201"/>
        <v>28.453845659390581</v>
      </c>
    </row>
    <row r="1539" spans="1:53">
      <c r="A1539" s="2">
        <f t="shared" si="1166"/>
        <v>1.5379999999999414</v>
      </c>
      <c r="B1539" s="1">
        <f t="shared" ref="B1539:B1602" si="1203">Ba*(A1539+rho)</f>
        <v>1.6242199999999392</v>
      </c>
      <c r="C1539" s="1">
        <f t="shared" si="1167"/>
        <v>5.6282058569206879E-2</v>
      </c>
      <c r="D1539" s="1">
        <f t="shared" ref="D1539:D1602" si="1204">SQRT(1.1-($C1539*1.1-POWER(1.1,1/3)+1)/($C1539-POWER(1.1,-2/3)/3))</f>
        <v>1.1024987967447786</v>
      </c>
      <c r="E1539" s="1">
        <f t="shared" si="1202"/>
        <v>1.1025944765882458</v>
      </c>
      <c r="F1539" s="1">
        <f t="shared" si="1202"/>
        <v>1.1025980983241912</v>
      </c>
      <c r="G1539" s="1">
        <f t="shared" si="1202"/>
        <v>1.1025982353558796</v>
      </c>
      <c r="H1539" s="1">
        <f t="shared" si="1168"/>
        <v>2.3338600131197551</v>
      </c>
      <c r="I1539" s="1">
        <f t="shared" ref="I1539:I1602" si="1205">(L/nu)*POWER(gn*H1539/b,1/3)/10^5</f>
        <v>28.715771917006759</v>
      </c>
      <c r="J1539" s="1">
        <f>VLOOKUP($I1539,Graph!$D$3:$M$50,col)</f>
        <v>6.1999999999999998E-3</v>
      </c>
      <c r="K1539" s="1">
        <f>VLOOKUP($I1539,Graph!$D$3:$M$50,col+1)</f>
        <v>5.0000000000000001E-3</v>
      </c>
      <c r="L1539" s="1">
        <f t="shared" si="1169"/>
        <v>5.4000000000000003E-3</v>
      </c>
      <c r="M1539" s="1">
        <f t="shared" si="1164"/>
        <v>0.64011666666666656</v>
      </c>
      <c r="N1539" s="1">
        <f t="shared" si="1170"/>
        <v>1.5325999999999413</v>
      </c>
      <c r="O1539" s="1">
        <f t="shared" si="1171"/>
        <v>5.4048348953459668E-2</v>
      </c>
      <c r="P1539" s="1">
        <f t="shared" si="1172"/>
        <v>1.0978198852331704</v>
      </c>
      <c r="Q1539" s="1">
        <f t="shared" si="1173"/>
        <v>1.0976527705242698</v>
      </c>
      <c r="R1539" s="1">
        <f t="shared" si="1174"/>
        <v>1.0976467868016193</v>
      </c>
      <c r="S1539" s="1">
        <f t="shared" si="1175"/>
        <v>1.0976465723732789</v>
      </c>
      <c r="T1539" s="1">
        <f t="shared" si="1176"/>
        <v>0.97823336615711387</v>
      </c>
      <c r="U1539" s="1">
        <f t="shared" si="1177"/>
        <v>2.2728067343443219</v>
      </c>
      <c r="V1539" s="2">
        <f t="shared" ref="V1539:V1602" si="1206">(L/nu)*POWER(gn*U1539/b,1/3)/10^5</f>
        <v>28.463156670466503</v>
      </c>
      <c r="W1539" s="1">
        <f>VLOOKUP(V1539,Graph!$D$3:$M$50,col)</f>
        <v>6.1999999999999998E-3</v>
      </c>
      <c r="X1539" s="1">
        <f>VLOOKUP(V1539,Graph!$D$3:$M$50,col+1)</f>
        <v>5.0000000000000001E-3</v>
      </c>
      <c r="Y1539" s="1">
        <f t="shared" si="1178"/>
        <v>5.4000000000000003E-3</v>
      </c>
      <c r="Z1539" s="1">
        <f t="shared" ref="Z1539:Z1602" si="1207">b-2*Y1539*L</f>
        <v>0.64011666666666656</v>
      </c>
      <c r="AA1539" s="2">
        <f t="shared" si="1179"/>
        <v>1.5325999999999413</v>
      </c>
      <c r="AB1539" s="1">
        <f t="shared" si="1180"/>
        <v>5.4048348953459668E-2</v>
      </c>
      <c r="AC1539" s="1">
        <f t="shared" si="1181"/>
        <v>1.0976465646889564</v>
      </c>
      <c r="AD1539" s="1">
        <f t="shared" si="1182"/>
        <v>1.0976465644135782</v>
      </c>
      <c r="AE1539" s="1">
        <f t="shared" si="1183"/>
        <v>1.0976465644037099</v>
      </c>
      <c r="AF1539" s="1">
        <f t="shared" si="1184"/>
        <v>1.0976465644033564</v>
      </c>
      <c r="AG1539" s="1">
        <f t="shared" si="1185"/>
        <v>0.97823336615711387</v>
      </c>
      <c r="AH1539" s="1">
        <f t="shared" si="1186"/>
        <v>2.2728067178416569</v>
      </c>
      <c r="AI1539" s="2">
        <f t="shared" ref="AI1539:AI1602" si="1208">(L/nu)*POWER(gn*AH1539/b,1/3)/10^5</f>
        <v>28.463156601576948</v>
      </c>
      <c r="AJ1539" s="1">
        <f>VLOOKUP(AI1539,Graph!$D$3:$M$50,col)</f>
        <v>6.1999999999999998E-3</v>
      </c>
      <c r="AK1539" s="1">
        <f>VLOOKUP(AI1539,Graph!$D$3:$M$50,col+1)</f>
        <v>5.0000000000000001E-3</v>
      </c>
      <c r="AL1539" s="1">
        <f t="shared" si="1187"/>
        <v>5.4000000000000003E-3</v>
      </c>
      <c r="AM1539" s="1">
        <f t="shared" ref="AM1539:AM1602" si="1209">b-2*AL1539*L</f>
        <v>0.64011666666666656</v>
      </c>
      <c r="AN1539" s="2">
        <f t="shared" si="1188"/>
        <v>1.5325999999999413</v>
      </c>
      <c r="AO1539" s="1">
        <f t="shared" si="1189"/>
        <v>5.4048348953459668E-2</v>
      </c>
      <c r="AP1539" s="1">
        <f t="shared" si="1190"/>
        <v>1.0976465644033437</v>
      </c>
      <c r="AQ1539" s="1">
        <f t="shared" si="1191"/>
        <v>1.0976465644033429</v>
      </c>
      <c r="AR1539" s="1">
        <f t="shared" si="1192"/>
        <v>1.0976465644033431</v>
      </c>
      <c r="AS1539" s="1">
        <f t="shared" si="1193"/>
        <v>1.0976465644033429</v>
      </c>
      <c r="AT1539" s="1">
        <f t="shared" si="1194"/>
        <v>0.97823336615711387</v>
      </c>
      <c r="AU1539" s="1">
        <f t="shared" si="1195"/>
        <v>2.2728067178416289</v>
      </c>
      <c r="AV1539" s="2">
        <f t="shared" si="1196"/>
        <v>1538</v>
      </c>
      <c r="AW1539" s="1">
        <f t="shared" si="1197"/>
        <v>2272.8067178416291</v>
      </c>
      <c r="AX1539" s="1">
        <f t="shared" si="1198"/>
        <v>0.97823336615711387</v>
      </c>
      <c r="AY1539" s="1">
        <f t="shared" si="1199"/>
        <v>1.0976465644033429</v>
      </c>
      <c r="AZ1539" s="1">
        <f t="shared" si="1200"/>
        <v>5.4000000000000003E-3</v>
      </c>
      <c r="BA1539" s="1">
        <f t="shared" si="1201"/>
        <v>28.463156601576948</v>
      </c>
    </row>
    <row r="1540" spans="1:53">
      <c r="A1540" s="2">
        <f t="shared" si="1166"/>
        <v>1.5389999999999413</v>
      </c>
      <c r="B1540" s="1">
        <f t="shared" si="1203"/>
        <v>1.6252611666666057</v>
      </c>
      <c r="C1540" s="1">
        <f t="shared" si="1167"/>
        <v>5.6283090060108475E-2</v>
      </c>
      <c r="D1540" s="1">
        <f t="shared" si="1204"/>
        <v>1.1025010132895776</v>
      </c>
      <c r="E1540" s="1">
        <f t="shared" si="1202"/>
        <v>1.1025967813596658</v>
      </c>
      <c r="F1540" s="1">
        <f t="shared" si="1202"/>
        <v>1.1026004065264079</v>
      </c>
      <c r="G1540" s="1">
        <f t="shared" si="1202"/>
        <v>1.1026005436912996</v>
      </c>
      <c r="H1540" s="1">
        <f t="shared" si="1168"/>
        <v>2.3361414702437036</v>
      </c>
      <c r="I1540" s="1">
        <f t="shared" si="1205"/>
        <v>28.725125872260769</v>
      </c>
      <c r="J1540" s="1">
        <f>VLOOKUP($I1540,Graph!$D$3:$M$50,col)</f>
        <v>6.1999999999999998E-3</v>
      </c>
      <c r="K1540" s="1">
        <f>VLOOKUP($I1540,Graph!$D$3:$M$50,col+1)</f>
        <v>5.0000000000000001E-3</v>
      </c>
      <c r="L1540" s="1">
        <f t="shared" si="1169"/>
        <v>5.4000000000000003E-3</v>
      </c>
      <c r="M1540" s="1">
        <f t="shared" si="1164"/>
        <v>0.64011666666666656</v>
      </c>
      <c r="N1540" s="1">
        <f t="shared" si="1170"/>
        <v>1.5335999999999412</v>
      </c>
      <c r="O1540" s="1">
        <f t="shared" si="1171"/>
        <v>5.4049586990826862E-2</v>
      </c>
      <c r="P1540" s="1">
        <f t="shared" si="1172"/>
        <v>1.0978225953422538</v>
      </c>
      <c r="Q1540" s="1">
        <f t="shared" si="1173"/>
        <v>1.0976554891270434</v>
      </c>
      <c r="R1540" s="1">
        <f t="shared" si="1174"/>
        <v>1.0976495055257049</v>
      </c>
      <c r="S1540" s="1">
        <f t="shared" si="1175"/>
        <v>1.097649291095175</v>
      </c>
      <c r="T1540" s="1">
        <f t="shared" si="1176"/>
        <v>0.97823672554613306</v>
      </c>
      <c r="U1540" s="1">
        <f t="shared" si="1177"/>
        <v>2.2750371938727514</v>
      </c>
      <c r="V1540" s="2">
        <f t="shared" si="1206"/>
        <v>28.472464568887204</v>
      </c>
      <c r="W1540" s="1">
        <f>VLOOKUP(V1540,Graph!$D$3:$M$50,col)</f>
        <v>6.1999999999999998E-3</v>
      </c>
      <c r="X1540" s="1">
        <f>VLOOKUP(V1540,Graph!$D$3:$M$50,col+1)</f>
        <v>5.0000000000000001E-3</v>
      </c>
      <c r="Y1540" s="1">
        <f t="shared" si="1178"/>
        <v>5.4000000000000003E-3</v>
      </c>
      <c r="Z1540" s="1">
        <f t="shared" si="1207"/>
        <v>0.64011666666666656</v>
      </c>
      <c r="AA1540" s="2">
        <f t="shared" si="1179"/>
        <v>1.5335999999999412</v>
      </c>
      <c r="AB1540" s="1">
        <f t="shared" si="1180"/>
        <v>5.4049586990826862E-2</v>
      </c>
      <c r="AC1540" s="1">
        <f t="shared" si="1181"/>
        <v>1.0976492834105394</v>
      </c>
      <c r="AD1540" s="1">
        <f t="shared" si="1182"/>
        <v>1.0976492831351419</v>
      </c>
      <c r="AE1540" s="1">
        <f t="shared" si="1183"/>
        <v>1.0976492831252722</v>
      </c>
      <c r="AF1540" s="1">
        <f t="shared" si="1184"/>
        <v>1.0976492831249185</v>
      </c>
      <c r="AG1540" s="1">
        <f t="shared" si="1185"/>
        <v>0.97823672554613306</v>
      </c>
      <c r="AH1540" s="1">
        <f t="shared" si="1186"/>
        <v>2.2750371773532398</v>
      </c>
      <c r="AI1540" s="2">
        <f t="shared" si="1208"/>
        <v>28.472464499972396</v>
      </c>
      <c r="AJ1540" s="1">
        <f>VLOOKUP(AI1540,Graph!$D$3:$M$50,col)</f>
        <v>6.1999999999999998E-3</v>
      </c>
      <c r="AK1540" s="1">
        <f>VLOOKUP(AI1540,Graph!$D$3:$M$50,col+1)</f>
        <v>5.0000000000000001E-3</v>
      </c>
      <c r="AL1540" s="1">
        <f t="shared" si="1187"/>
        <v>5.4000000000000003E-3</v>
      </c>
      <c r="AM1540" s="1">
        <f t="shared" si="1209"/>
        <v>0.64011666666666656</v>
      </c>
      <c r="AN1540" s="2">
        <f t="shared" si="1188"/>
        <v>1.5335999999999412</v>
      </c>
      <c r="AO1540" s="1">
        <f t="shared" si="1189"/>
        <v>5.4049586990826862E-2</v>
      </c>
      <c r="AP1540" s="1">
        <f t="shared" si="1190"/>
        <v>1.0976492831249058</v>
      </c>
      <c r="AQ1540" s="1">
        <f t="shared" si="1191"/>
        <v>1.0976492831249054</v>
      </c>
      <c r="AR1540" s="1">
        <f t="shared" si="1192"/>
        <v>1.0976492831249056</v>
      </c>
      <c r="AS1540" s="1">
        <f t="shared" si="1193"/>
        <v>1.0976492831249054</v>
      </c>
      <c r="AT1540" s="1">
        <f t="shared" si="1194"/>
        <v>0.97823672554613306</v>
      </c>
      <c r="AU1540" s="1">
        <f t="shared" si="1195"/>
        <v>2.2750371773532128</v>
      </c>
      <c r="AV1540" s="2">
        <f t="shared" si="1196"/>
        <v>1539</v>
      </c>
      <c r="AW1540" s="1">
        <f t="shared" si="1197"/>
        <v>2275.0371773532129</v>
      </c>
      <c r="AX1540" s="1">
        <f t="shared" si="1198"/>
        <v>0.97823672554613306</v>
      </c>
      <c r="AY1540" s="1">
        <f t="shared" si="1199"/>
        <v>1.0976492831249054</v>
      </c>
      <c r="AZ1540" s="1">
        <f t="shared" si="1200"/>
        <v>5.4000000000000003E-3</v>
      </c>
      <c r="BA1540" s="1">
        <f t="shared" si="1201"/>
        <v>28.472464499972396</v>
      </c>
    </row>
    <row r="1541" spans="1:53">
      <c r="A1541" s="2">
        <f t="shared" si="1166"/>
        <v>1.5399999999999412</v>
      </c>
      <c r="B1541" s="1">
        <f t="shared" si="1203"/>
        <v>1.6263023333332722</v>
      </c>
      <c r="C1541" s="1">
        <f t="shared" si="1167"/>
        <v>5.6284120239713006E-2</v>
      </c>
      <c r="D1541" s="1">
        <f t="shared" si="1204"/>
        <v>1.1025032270299067</v>
      </c>
      <c r="E1541" s="1">
        <f t="shared" ref="E1541:G1560" si="1210">SQRT(D1541-($C1541*D1541-POWER(D1541,1/3)+1)/($C1541-POWER(D1541,-2/3)/3))</f>
        <v>1.1025990832209449</v>
      </c>
      <c r="F1541" s="1">
        <f t="shared" si="1210"/>
        <v>1.1026027118145372</v>
      </c>
      <c r="G1541" s="1">
        <f t="shared" si="1210"/>
        <v>1.1026028491124846</v>
      </c>
      <c r="H1541" s="1">
        <f t="shared" si="1168"/>
        <v>2.338423670467737</v>
      </c>
      <c r="I1541" s="1">
        <f t="shared" si="1205"/>
        <v>28.734476783227326</v>
      </c>
      <c r="J1541" s="1">
        <f>VLOOKUP($I1541,Graph!$D$3:$M$50,col)</f>
        <v>6.1999999999999998E-3</v>
      </c>
      <c r="K1541" s="1">
        <f>VLOOKUP($I1541,Graph!$D$3:$M$50,col+1)</f>
        <v>5.0000000000000001E-3</v>
      </c>
      <c r="L1541" s="1">
        <f t="shared" si="1169"/>
        <v>5.4000000000000003E-3</v>
      </c>
      <c r="M1541" s="1">
        <f t="shared" si="1164"/>
        <v>0.64011666666666656</v>
      </c>
      <c r="N1541" s="1">
        <f t="shared" si="1170"/>
        <v>1.5345999999999411</v>
      </c>
      <c r="O1541" s="1">
        <f t="shared" si="1171"/>
        <v>5.4050823457150898E-2</v>
      </c>
      <c r="P1541" s="1">
        <f t="shared" si="1172"/>
        <v>1.0978253020391184</v>
      </c>
      <c r="Q1541" s="1">
        <f t="shared" si="1173"/>
        <v>1.0976582043080763</v>
      </c>
      <c r="R1541" s="1">
        <f t="shared" si="1174"/>
        <v>1.0976522208279569</v>
      </c>
      <c r="S1541" s="1">
        <f t="shared" si="1175"/>
        <v>1.097652006395242</v>
      </c>
      <c r="T1541" s="1">
        <f t="shared" si="1176"/>
        <v>0.97824008057614753</v>
      </c>
      <c r="U1541" s="1">
        <f t="shared" si="1177"/>
        <v>2.2772683828052025</v>
      </c>
      <c r="V1541" s="2">
        <f t="shared" si="1206"/>
        <v>28.481769426499174</v>
      </c>
      <c r="W1541" s="1">
        <f>VLOOKUP(V1541,Graph!$D$3:$M$50,col)</f>
        <v>6.1999999999999998E-3</v>
      </c>
      <c r="X1541" s="1">
        <f>VLOOKUP(V1541,Graph!$D$3:$M$50,col+1)</f>
        <v>5.0000000000000001E-3</v>
      </c>
      <c r="Y1541" s="1">
        <f t="shared" si="1178"/>
        <v>5.4000000000000003E-3</v>
      </c>
      <c r="Z1541" s="1">
        <f t="shared" si="1207"/>
        <v>0.64011666666666656</v>
      </c>
      <c r="AA1541" s="2">
        <f t="shared" si="1179"/>
        <v>1.5345999999999411</v>
      </c>
      <c r="AB1541" s="1">
        <f t="shared" si="1180"/>
        <v>5.4050823457150898E-2</v>
      </c>
      <c r="AC1541" s="1">
        <f t="shared" si="1181"/>
        <v>1.0976519987102942</v>
      </c>
      <c r="AD1541" s="1">
        <f t="shared" si="1182"/>
        <v>1.0976519984348769</v>
      </c>
      <c r="AE1541" s="1">
        <f t="shared" si="1183"/>
        <v>1.0976519984250064</v>
      </c>
      <c r="AF1541" s="1">
        <f t="shared" si="1184"/>
        <v>1.0976519984246527</v>
      </c>
      <c r="AG1541" s="1">
        <f t="shared" si="1185"/>
        <v>0.97824008057614753</v>
      </c>
      <c r="AH1541" s="1">
        <f t="shared" si="1186"/>
        <v>2.2772683662688409</v>
      </c>
      <c r="AI1541" s="2">
        <f t="shared" si="1208"/>
        <v>28.481769357559145</v>
      </c>
      <c r="AJ1541" s="1">
        <f>VLOOKUP(AI1541,Graph!$D$3:$M$50,col)</f>
        <v>6.1999999999999998E-3</v>
      </c>
      <c r="AK1541" s="1">
        <f>VLOOKUP(AI1541,Graph!$D$3:$M$50,col+1)</f>
        <v>5.0000000000000001E-3</v>
      </c>
      <c r="AL1541" s="1">
        <f t="shared" si="1187"/>
        <v>5.4000000000000003E-3</v>
      </c>
      <c r="AM1541" s="1">
        <f t="shared" si="1209"/>
        <v>0.64011666666666656</v>
      </c>
      <c r="AN1541" s="2">
        <f t="shared" si="1188"/>
        <v>1.5345999999999411</v>
      </c>
      <c r="AO1541" s="1">
        <f t="shared" si="1189"/>
        <v>5.4050823457150898E-2</v>
      </c>
      <c r="AP1541" s="1">
        <f t="shared" si="1190"/>
        <v>1.09765199842464</v>
      </c>
      <c r="AQ1541" s="1">
        <f t="shared" si="1191"/>
        <v>1.0976519984246396</v>
      </c>
      <c r="AR1541" s="1">
        <f t="shared" si="1192"/>
        <v>1.0976519984246398</v>
      </c>
      <c r="AS1541" s="1">
        <f t="shared" si="1193"/>
        <v>1.0976519984246398</v>
      </c>
      <c r="AT1541" s="1">
        <f t="shared" si="1194"/>
        <v>0.97824008057614753</v>
      </c>
      <c r="AU1541" s="1">
        <f t="shared" si="1195"/>
        <v>2.2772683662688138</v>
      </c>
      <c r="AV1541" s="2">
        <f t="shared" si="1196"/>
        <v>1540</v>
      </c>
      <c r="AW1541" s="1">
        <f t="shared" si="1197"/>
        <v>2277.2683662688137</v>
      </c>
      <c r="AX1541" s="1">
        <f t="shared" si="1198"/>
        <v>0.97824008057614753</v>
      </c>
      <c r="AY1541" s="1">
        <f t="shared" si="1199"/>
        <v>1.0976519984246398</v>
      </c>
      <c r="AZ1541" s="1">
        <f t="shared" si="1200"/>
        <v>5.4000000000000003E-3</v>
      </c>
      <c r="BA1541" s="1">
        <f t="shared" si="1201"/>
        <v>28.481769357559145</v>
      </c>
    </row>
    <row r="1542" spans="1:53">
      <c r="A1542" s="2">
        <f t="shared" si="1166"/>
        <v>1.5409999999999411</v>
      </c>
      <c r="B1542" s="1">
        <f t="shared" si="1203"/>
        <v>1.6273434999999388</v>
      </c>
      <c r="C1542" s="1">
        <f t="shared" si="1167"/>
        <v>5.628514911051926E-2</v>
      </c>
      <c r="D1542" s="1">
        <f t="shared" si="1204"/>
        <v>1.1025054379710852</v>
      </c>
      <c r="E1542" s="1">
        <f t="shared" si="1210"/>
        <v>1.1026013821775908</v>
      </c>
      <c r="F1542" s="1">
        <f t="shared" si="1210"/>
        <v>1.1026050141940928</v>
      </c>
      <c r="G1542" s="1">
        <f t="shared" si="1210"/>
        <v>1.1026051516249493</v>
      </c>
      <c r="H1542" s="1">
        <f t="shared" si="1168"/>
        <v>2.3407066135499273</v>
      </c>
      <c r="I1542" s="1">
        <f t="shared" si="1205"/>
        <v>28.743824652876157</v>
      </c>
      <c r="J1542" s="1">
        <f>VLOOKUP($I1542,Graph!$D$3:$M$50,col)</f>
        <v>6.1999999999999998E-3</v>
      </c>
      <c r="K1542" s="1">
        <f>VLOOKUP($I1542,Graph!$D$3:$M$50,col+1)</f>
        <v>5.0000000000000001E-3</v>
      </c>
      <c r="L1542" s="1">
        <f t="shared" si="1169"/>
        <v>5.4000000000000003E-3</v>
      </c>
      <c r="M1542" s="1">
        <f t="shared" si="1164"/>
        <v>0.64011666666666656</v>
      </c>
      <c r="N1542" s="1">
        <f t="shared" si="1170"/>
        <v>1.535599999999941</v>
      </c>
      <c r="O1542" s="1">
        <f t="shared" si="1171"/>
        <v>5.4052058355420061E-2</v>
      </c>
      <c r="P1542" s="1">
        <f t="shared" si="1172"/>
        <v>1.097828005330205</v>
      </c>
      <c r="Q1542" s="1">
        <f t="shared" si="1173"/>
        <v>1.0976609160738235</v>
      </c>
      <c r="R1542" s="1">
        <f t="shared" si="1174"/>
        <v>1.0976549327148304</v>
      </c>
      <c r="S1542" s="1">
        <f t="shared" si="1175"/>
        <v>1.0976547182799354</v>
      </c>
      <c r="T1542" s="1">
        <f t="shared" si="1176"/>
        <v>0.97824343125563551</v>
      </c>
      <c r="U1542" s="1">
        <f t="shared" si="1177"/>
        <v>2.2795003009032371</v>
      </c>
      <c r="V1542" s="2">
        <f t="shared" si="1206"/>
        <v>28.491071246279748</v>
      </c>
      <c r="W1542" s="1">
        <f>VLOOKUP(V1542,Graph!$D$3:$M$50,col)</f>
        <v>6.1999999999999998E-3</v>
      </c>
      <c r="X1542" s="1">
        <f>VLOOKUP(V1542,Graph!$D$3:$M$50,col+1)</f>
        <v>5.0000000000000001E-3</v>
      </c>
      <c r="Y1542" s="1">
        <f t="shared" si="1178"/>
        <v>5.4000000000000003E-3</v>
      </c>
      <c r="Z1542" s="1">
        <f t="shared" si="1207"/>
        <v>0.64011666666666656</v>
      </c>
      <c r="AA1542" s="2">
        <f t="shared" si="1179"/>
        <v>1.535599999999941</v>
      </c>
      <c r="AB1542" s="1">
        <f t="shared" si="1180"/>
        <v>5.4052058355420061E-2</v>
      </c>
      <c r="AC1542" s="1">
        <f t="shared" si="1181"/>
        <v>1.0976547105946763</v>
      </c>
      <c r="AD1542" s="1">
        <f t="shared" si="1182"/>
        <v>1.0976547103192396</v>
      </c>
      <c r="AE1542" s="1">
        <f t="shared" si="1183"/>
        <v>1.0976547103093679</v>
      </c>
      <c r="AF1542" s="1">
        <f t="shared" si="1184"/>
        <v>1.097654710309014</v>
      </c>
      <c r="AG1542" s="1">
        <f t="shared" si="1185"/>
        <v>0.97824343125563551</v>
      </c>
      <c r="AH1542" s="1">
        <f t="shared" si="1186"/>
        <v>2.2795002843500187</v>
      </c>
      <c r="AI1542" s="2">
        <f t="shared" si="1208"/>
        <v>28.491071177314495</v>
      </c>
      <c r="AJ1542" s="1">
        <f>VLOOKUP(AI1542,Graph!$D$3:$M$50,col)</f>
        <v>6.1999999999999998E-3</v>
      </c>
      <c r="AK1542" s="1">
        <f>VLOOKUP(AI1542,Graph!$D$3:$M$50,col+1)</f>
        <v>5.0000000000000001E-3</v>
      </c>
      <c r="AL1542" s="1">
        <f t="shared" si="1187"/>
        <v>5.4000000000000003E-3</v>
      </c>
      <c r="AM1542" s="1">
        <f t="shared" si="1209"/>
        <v>0.64011666666666656</v>
      </c>
      <c r="AN1542" s="2">
        <f t="shared" si="1188"/>
        <v>1.535599999999941</v>
      </c>
      <c r="AO1542" s="1">
        <f t="shared" si="1189"/>
        <v>5.4052058355420061E-2</v>
      </c>
      <c r="AP1542" s="1">
        <f t="shared" si="1190"/>
        <v>1.0976547103090015</v>
      </c>
      <c r="AQ1542" s="1">
        <f t="shared" si="1191"/>
        <v>1.0976547103090009</v>
      </c>
      <c r="AR1542" s="1">
        <f t="shared" si="1192"/>
        <v>1.0976547103090009</v>
      </c>
      <c r="AS1542" s="1">
        <f t="shared" si="1193"/>
        <v>1.0976547103090009</v>
      </c>
      <c r="AT1542" s="1">
        <f t="shared" si="1194"/>
        <v>0.97824343125563551</v>
      </c>
      <c r="AU1542" s="1">
        <f t="shared" si="1195"/>
        <v>2.2795002843499916</v>
      </c>
      <c r="AV1542" s="2">
        <f t="shared" si="1196"/>
        <v>1541</v>
      </c>
      <c r="AW1542" s="1">
        <f t="shared" si="1197"/>
        <v>2279.5002843499915</v>
      </c>
      <c r="AX1542" s="1">
        <f t="shared" si="1198"/>
        <v>0.97824343125563551</v>
      </c>
      <c r="AY1542" s="1">
        <f t="shared" si="1199"/>
        <v>1.0976547103090009</v>
      </c>
      <c r="AZ1542" s="1">
        <f t="shared" si="1200"/>
        <v>5.4000000000000003E-3</v>
      </c>
      <c r="BA1542" s="1">
        <f t="shared" si="1201"/>
        <v>28.491071177314495</v>
      </c>
    </row>
    <row r="1543" spans="1:53">
      <c r="A1543" s="2">
        <f t="shared" si="1166"/>
        <v>1.541999999999941</v>
      </c>
      <c r="B1543" s="1">
        <f t="shared" si="1203"/>
        <v>1.6283846666666055</v>
      </c>
      <c r="C1543" s="1">
        <f t="shared" si="1167"/>
        <v>5.6286176675019679E-2</v>
      </c>
      <c r="D1543" s="1">
        <f t="shared" si="1204"/>
        <v>1.1025076461184182</v>
      </c>
      <c r="E1543" s="1">
        <f t="shared" si="1210"/>
        <v>1.1026036782350981</v>
      </c>
      <c r="F1543" s="1">
        <f t="shared" si="1210"/>
        <v>1.1026073136705765</v>
      </c>
      <c r="G1543" s="1">
        <f t="shared" si="1210"/>
        <v>1.1026074512341955</v>
      </c>
      <c r="H1543" s="1">
        <f t="shared" si="1168"/>
        <v>2.3429902992485854</v>
      </c>
      <c r="I1543" s="1">
        <f t="shared" si="1205"/>
        <v>28.753169484172208</v>
      </c>
      <c r="J1543" s="1">
        <f>VLOOKUP($I1543,Graph!$D$3:$M$50,col)</f>
        <v>6.1999999999999998E-3</v>
      </c>
      <c r="K1543" s="1">
        <f>VLOOKUP($I1543,Graph!$D$3:$M$50,col+1)</f>
        <v>5.0000000000000001E-3</v>
      </c>
      <c r="L1543" s="1">
        <f t="shared" si="1169"/>
        <v>5.4000000000000003E-3</v>
      </c>
      <c r="M1543" s="1">
        <f t="shared" si="1164"/>
        <v>0.64011666666666656</v>
      </c>
      <c r="N1543" s="1">
        <f t="shared" si="1170"/>
        <v>1.5365999999999409</v>
      </c>
      <c r="O1543" s="1">
        <f t="shared" si="1171"/>
        <v>5.4053291688615057E-2</v>
      </c>
      <c r="P1543" s="1">
        <f t="shared" si="1172"/>
        <v>1.0978307052219369</v>
      </c>
      <c r="Q1543" s="1">
        <f t="shared" si="1173"/>
        <v>1.0976636244307256</v>
      </c>
      <c r="R1543" s="1">
        <f t="shared" si="1174"/>
        <v>1.0976576411927654</v>
      </c>
      <c r="S1543" s="1">
        <f t="shared" si="1175"/>
        <v>1.0976574267556956</v>
      </c>
      <c r="T1543" s="1">
        <f t="shared" si="1176"/>
        <v>0.97824677759305401</v>
      </c>
      <c r="U1543" s="1">
        <f t="shared" si="1177"/>
        <v>2.2817329479286528</v>
      </c>
      <c r="V1543" s="2">
        <f t="shared" si="1206"/>
        <v>28.500370031201417</v>
      </c>
      <c r="W1543" s="1">
        <f>VLOOKUP(V1543,Graph!$D$3:$M$50,col)</f>
        <v>6.1999999999999998E-3</v>
      </c>
      <c r="X1543" s="1">
        <f>VLOOKUP(V1543,Graph!$D$3:$M$50,col+1)</f>
        <v>5.0000000000000001E-3</v>
      </c>
      <c r="Y1543" s="1">
        <f t="shared" si="1178"/>
        <v>5.4000000000000003E-3</v>
      </c>
      <c r="Z1543" s="1">
        <f t="shared" si="1207"/>
        <v>0.64011666666666656</v>
      </c>
      <c r="AA1543" s="2">
        <f t="shared" si="1179"/>
        <v>1.5365999999999409</v>
      </c>
      <c r="AB1543" s="1">
        <f t="shared" si="1180"/>
        <v>5.4053291688615057E-2</v>
      </c>
      <c r="AC1543" s="1">
        <f t="shared" si="1181"/>
        <v>1.0976574190701249</v>
      </c>
      <c r="AD1543" s="1">
        <f t="shared" si="1182"/>
        <v>1.0976574187946684</v>
      </c>
      <c r="AE1543" s="1">
        <f t="shared" si="1183"/>
        <v>1.0976574187847961</v>
      </c>
      <c r="AF1543" s="1">
        <f t="shared" si="1184"/>
        <v>1.0976574187844423</v>
      </c>
      <c r="AG1543" s="1">
        <f t="shared" si="1185"/>
        <v>0.97824677759305401</v>
      </c>
      <c r="AH1543" s="1">
        <f t="shared" si="1186"/>
        <v>2.2817329313585724</v>
      </c>
      <c r="AI1543" s="2">
        <f t="shared" si="1208"/>
        <v>28.500369962210957</v>
      </c>
      <c r="AJ1543" s="1">
        <f>VLOOKUP(AI1543,Graph!$D$3:$M$50,col)</f>
        <v>6.1999999999999998E-3</v>
      </c>
      <c r="AK1543" s="1">
        <f>VLOOKUP(AI1543,Graph!$D$3:$M$50,col+1)</f>
        <v>5.0000000000000001E-3</v>
      </c>
      <c r="AL1543" s="1">
        <f t="shared" si="1187"/>
        <v>5.4000000000000003E-3</v>
      </c>
      <c r="AM1543" s="1">
        <f t="shared" si="1209"/>
        <v>0.64011666666666656</v>
      </c>
      <c r="AN1543" s="2">
        <f t="shared" si="1188"/>
        <v>1.5365999999999409</v>
      </c>
      <c r="AO1543" s="1">
        <f t="shared" si="1189"/>
        <v>5.4053291688615057E-2</v>
      </c>
      <c r="AP1543" s="1">
        <f t="shared" si="1190"/>
        <v>1.0976574187844295</v>
      </c>
      <c r="AQ1543" s="1">
        <f t="shared" si="1191"/>
        <v>1.097657418784429</v>
      </c>
      <c r="AR1543" s="1">
        <f t="shared" si="1192"/>
        <v>1.0976574187844292</v>
      </c>
      <c r="AS1543" s="1">
        <f t="shared" si="1193"/>
        <v>1.0976574187844288</v>
      </c>
      <c r="AT1543" s="1">
        <f t="shared" si="1194"/>
        <v>0.97824677759305401</v>
      </c>
      <c r="AU1543" s="1">
        <f t="shared" si="1195"/>
        <v>2.2817329313585444</v>
      </c>
      <c r="AV1543" s="2">
        <f t="shared" si="1196"/>
        <v>1542</v>
      </c>
      <c r="AW1543" s="1">
        <f t="shared" si="1197"/>
        <v>2281.7329313585442</v>
      </c>
      <c r="AX1543" s="1">
        <f t="shared" si="1198"/>
        <v>0.97824677759305401</v>
      </c>
      <c r="AY1543" s="1">
        <f t="shared" si="1199"/>
        <v>1.0976574187844288</v>
      </c>
      <c r="AZ1543" s="1">
        <f t="shared" si="1200"/>
        <v>5.4000000000000003E-3</v>
      </c>
      <c r="BA1543" s="1">
        <f t="shared" si="1201"/>
        <v>28.500369962210957</v>
      </c>
    </row>
    <row r="1544" spans="1:53">
      <c r="A1544" s="2">
        <f t="shared" si="1166"/>
        <v>1.5429999999999409</v>
      </c>
      <c r="B1544" s="1">
        <f t="shared" si="1203"/>
        <v>1.6294258333332721</v>
      </c>
      <c r="C1544" s="1">
        <f t="shared" si="1167"/>
        <v>5.6287202935700387E-2</v>
      </c>
      <c r="D1544" s="1">
        <f t="shared" si="1204"/>
        <v>1.1025098514771978</v>
      </c>
      <c r="E1544" s="1">
        <f t="shared" si="1210"/>
        <v>1.1026059713989467</v>
      </c>
      <c r="F1544" s="1">
        <f t="shared" si="1210"/>
        <v>1.1026096102494751</v>
      </c>
      <c r="G1544" s="1">
        <f t="shared" si="1210"/>
        <v>1.1026097479457095</v>
      </c>
      <c r="H1544" s="1">
        <f t="shared" si="1168"/>
        <v>2.3452747273222543</v>
      </c>
      <c r="I1544" s="1">
        <f t="shared" si="1205"/>
        <v>28.762511280075564</v>
      </c>
      <c r="J1544" s="1">
        <f>VLOOKUP($I1544,Graph!$D$3:$M$50,col)</f>
        <v>6.1999999999999998E-3</v>
      </c>
      <c r="K1544" s="1">
        <f>VLOOKUP($I1544,Graph!$D$3:$M$50,col+1)</f>
        <v>5.0000000000000001E-3</v>
      </c>
      <c r="L1544" s="1">
        <f t="shared" si="1169"/>
        <v>5.4000000000000003E-3</v>
      </c>
      <c r="M1544" s="1">
        <f t="shared" si="1164"/>
        <v>0.64011666666666656</v>
      </c>
      <c r="N1544" s="1">
        <f t="shared" si="1170"/>
        <v>1.5375999999999408</v>
      </c>
      <c r="O1544" s="1">
        <f t="shared" si="1171"/>
        <v>5.4054523459709077E-2</v>
      </c>
      <c r="P1544" s="1">
        <f t="shared" si="1172"/>
        <v>1.097833401720721</v>
      </c>
      <c r="Q1544" s="1">
        <f t="shared" si="1173"/>
        <v>1.0976663293852049</v>
      </c>
      <c r="R1544" s="1">
        <f t="shared" si="1174"/>
        <v>1.0976603462681842</v>
      </c>
      <c r="S1544" s="1">
        <f t="shared" si="1175"/>
        <v>1.097660131828945</v>
      </c>
      <c r="T1544" s="1">
        <f t="shared" si="1176"/>
        <v>0.97825011959683772</v>
      </c>
      <c r="U1544" s="1">
        <f t="shared" si="1177"/>
        <v>2.2839663236434777</v>
      </c>
      <c r="V1544" s="2">
        <f t="shared" si="1206"/>
        <v>28.509665784231796</v>
      </c>
      <c r="W1544" s="1">
        <f>VLOOKUP(V1544,Graph!$D$3:$M$50,col)</f>
        <v>6.1999999999999998E-3</v>
      </c>
      <c r="X1544" s="1">
        <f>VLOOKUP(V1544,Graph!$D$3:$M$50,col+1)</f>
        <v>5.0000000000000001E-3</v>
      </c>
      <c r="Y1544" s="1">
        <f t="shared" si="1178"/>
        <v>5.4000000000000003E-3</v>
      </c>
      <c r="Z1544" s="1">
        <f t="shared" si="1207"/>
        <v>0.64011666666666656</v>
      </c>
      <c r="AA1544" s="2">
        <f t="shared" si="1179"/>
        <v>1.5375999999999408</v>
      </c>
      <c r="AB1544" s="1">
        <f t="shared" si="1180"/>
        <v>5.4054523459709077E-2</v>
      </c>
      <c r="AC1544" s="1">
        <f t="shared" si="1181"/>
        <v>1.0976601241430635</v>
      </c>
      <c r="AD1544" s="1">
        <f t="shared" si="1182"/>
        <v>1.0976601238675874</v>
      </c>
      <c r="AE1544" s="1">
        <f t="shared" si="1183"/>
        <v>1.0976601238577142</v>
      </c>
      <c r="AF1544" s="1">
        <f t="shared" si="1184"/>
        <v>1.0976601238573602</v>
      </c>
      <c r="AG1544" s="1">
        <f t="shared" si="1185"/>
        <v>0.97825011959683772</v>
      </c>
      <c r="AH1544" s="1">
        <f t="shared" si="1186"/>
        <v>2.2839663070565299</v>
      </c>
      <c r="AI1544" s="2">
        <f t="shared" si="1208"/>
        <v>28.509665715216137</v>
      </c>
      <c r="AJ1544" s="1">
        <f>VLOOKUP(AI1544,Graph!$D$3:$M$50,col)</f>
        <v>6.1999999999999998E-3</v>
      </c>
      <c r="AK1544" s="1">
        <f>VLOOKUP(AI1544,Graph!$D$3:$M$50,col+1)</f>
        <v>5.0000000000000001E-3</v>
      </c>
      <c r="AL1544" s="1">
        <f t="shared" si="1187"/>
        <v>5.4000000000000003E-3</v>
      </c>
      <c r="AM1544" s="1">
        <f t="shared" si="1209"/>
        <v>0.64011666666666656</v>
      </c>
      <c r="AN1544" s="2">
        <f t="shared" si="1188"/>
        <v>1.5375999999999408</v>
      </c>
      <c r="AO1544" s="1">
        <f t="shared" si="1189"/>
        <v>5.4054523459709077E-2</v>
      </c>
      <c r="AP1544" s="1">
        <f t="shared" si="1190"/>
        <v>1.0976601238573473</v>
      </c>
      <c r="AQ1544" s="1">
        <f t="shared" si="1191"/>
        <v>1.0976601238573469</v>
      </c>
      <c r="AR1544" s="1">
        <f t="shared" si="1192"/>
        <v>1.0976601238573471</v>
      </c>
      <c r="AS1544" s="1">
        <f t="shared" si="1193"/>
        <v>1.0976601238573471</v>
      </c>
      <c r="AT1544" s="1">
        <f t="shared" si="1194"/>
        <v>0.97825011959683772</v>
      </c>
      <c r="AU1544" s="1">
        <f t="shared" si="1195"/>
        <v>2.2839663070565028</v>
      </c>
      <c r="AV1544" s="2">
        <f t="shared" si="1196"/>
        <v>1543</v>
      </c>
      <c r="AW1544" s="1">
        <f t="shared" si="1197"/>
        <v>2283.966307056503</v>
      </c>
      <c r="AX1544" s="1">
        <f t="shared" si="1198"/>
        <v>0.97825011959683772</v>
      </c>
      <c r="AY1544" s="1">
        <f t="shared" si="1199"/>
        <v>1.0976601238573471</v>
      </c>
      <c r="AZ1544" s="1">
        <f t="shared" si="1200"/>
        <v>5.4000000000000003E-3</v>
      </c>
      <c r="BA1544" s="1">
        <f t="shared" si="1201"/>
        <v>28.509665715216137</v>
      </c>
    </row>
    <row r="1545" spans="1:53">
      <c r="A1545" s="2">
        <f t="shared" si="1166"/>
        <v>1.5439999999999408</v>
      </c>
      <c r="B1545" s="1">
        <f t="shared" si="1203"/>
        <v>1.6304669999999386</v>
      </c>
      <c r="C1545" s="1">
        <f t="shared" si="1167"/>
        <v>5.6288227895041204E-2</v>
      </c>
      <c r="D1545" s="1">
        <f t="shared" si="1204"/>
        <v>1.1025120540527029</v>
      </c>
      <c r="E1545" s="1">
        <f t="shared" si="1210"/>
        <v>1.1026082616746036</v>
      </c>
      <c r="F1545" s="1">
        <f t="shared" si="1210"/>
        <v>1.1026119039362616</v>
      </c>
      <c r="G1545" s="1">
        <f t="shared" si="1210"/>
        <v>1.1026120417649659</v>
      </c>
      <c r="H1545" s="1">
        <f t="shared" si="1168"/>
        <v>2.3475598975297172</v>
      </c>
      <c r="I1545" s="1">
        <f t="shared" si="1205"/>
        <v>28.771850043541541</v>
      </c>
      <c r="J1545" s="1">
        <f>VLOOKUP($I1545,Graph!$D$3:$M$50,col)</f>
        <v>6.1999999999999998E-3</v>
      </c>
      <c r="K1545" s="1">
        <f>VLOOKUP($I1545,Graph!$D$3:$M$50,col+1)</f>
        <v>5.0000000000000001E-3</v>
      </c>
      <c r="L1545" s="1">
        <f t="shared" si="1169"/>
        <v>5.4000000000000003E-3</v>
      </c>
      <c r="M1545" s="1">
        <f t="shared" si="1164"/>
        <v>0.64011666666666656</v>
      </c>
      <c r="N1545" s="1">
        <f t="shared" si="1170"/>
        <v>1.5385999999999407</v>
      </c>
      <c r="O1545" s="1">
        <f t="shared" si="1171"/>
        <v>5.4055753671667754E-2</v>
      </c>
      <c r="P1545" s="1">
        <f t="shared" si="1172"/>
        <v>1.0978360948329495</v>
      </c>
      <c r="Q1545" s="1">
        <f t="shared" si="1173"/>
        <v>1.0976690309436687</v>
      </c>
      <c r="R1545" s="1">
        <f t="shared" si="1174"/>
        <v>1.0976630479474951</v>
      </c>
      <c r="S1545" s="1">
        <f t="shared" si="1175"/>
        <v>1.097662833506091</v>
      </c>
      <c r="T1545" s="1">
        <f t="shared" si="1176"/>
        <v>0.97825345727539903</v>
      </c>
      <c r="U1545" s="1">
        <f t="shared" si="1177"/>
        <v>2.2862004278099741</v>
      </c>
      <c r="V1545" s="2">
        <f t="shared" si="1206"/>
        <v>28.5189585083337</v>
      </c>
      <c r="W1545" s="1">
        <f>VLOOKUP(V1545,Graph!$D$3:$M$50,col)</f>
        <v>6.1999999999999998E-3</v>
      </c>
      <c r="X1545" s="1">
        <f>VLOOKUP(V1545,Graph!$D$3:$M$50,col+1)</f>
        <v>5.0000000000000001E-3</v>
      </c>
      <c r="Y1545" s="1">
        <f t="shared" si="1178"/>
        <v>5.4000000000000003E-3</v>
      </c>
      <c r="Z1545" s="1">
        <f t="shared" si="1207"/>
        <v>0.64011666666666656</v>
      </c>
      <c r="AA1545" s="2">
        <f t="shared" si="1179"/>
        <v>1.5385999999999407</v>
      </c>
      <c r="AB1545" s="1">
        <f t="shared" si="1180"/>
        <v>5.4055753671667754E-2</v>
      </c>
      <c r="AC1545" s="1">
        <f t="shared" si="1181"/>
        <v>1.0976628258198993</v>
      </c>
      <c r="AD1545" s="1">
        <f t="shared" si="1182"/>
        <v>1.0976628255444036</v>
      </c>
      <c r="AE1545" s="1">
        <f t="shared" si="1183"/>
        <v>1.0976628255345293</v>
      </c>
      <c r="AF1545" s="1">
        <f t="shared" si="1184"/>
        <v>1.0976628255341752</v>
      </c>
      <c r="AG1545" s="1">
        <f t="shared" si="1185"/>
        <v>0.97825345727539903</v>
      </c>
      <c r="AH1545" s="1">
        <f t="shared" si="1186"/>
        <v>2.2862004112061531</v>
      </c>
      <c r="AI1545" s="2">
        <f t="shared" si="1208"/>
        <v>28.518958439292849</v>
      </c>
      <c r="AJ1545" s="1">
        <f>VLOOKUP(AI1545,Graph!$D$3:$M$50,col)</f>
        <v>6.1999999999999998E-3</v>
      </c>
      <c r="AK1545" s="1">
        <f>VLOOKUP(AI1545,Graph!$D$3:$M$50,col+1)</f>
        <v>5.0000000000000001E-3</v>
      </c>
      <c r="AL1545" s="1">
        <f t="shared" si="1187"/>
        <v>5.4000000000000003E-3</v>
      </c>
      <c r="AM1545" s="1">
        <f t="shared" si="1209"/>
        <v>0.64011666666666656</v>
      </c>
      <c r="AN1545" s="2">
        <f t="shared" si="1188"/>
        <v>1.5385999999999407</v>
      </c>
      <c r="AO1545" s="1">
        <f t="shared" si="1189"/>
        <v>5.4055753671667754E-2</v>
      </c>
      <c r="AP1545" s="1">
        <f t="shared" si="1190"/>
        <v>1.0976628255341627</v>
      </c>
      <c r="AQ1545" s="1">
        <f t="shared" si="1191"/>
        <v>1.0976628255341625</v>
      </c>
      <c r="AR1545" s="1">
        <f t="shared" si="1192"/>
        <v>1.0976628255341621</v>
      </c>
      <c r="AS1545" s="1">
        <f t="shared" si="1193"/>
        <v>1.0976628255341621</v>
      </c>
      <c r="AT1545" s="1">
        <f t="shared" si="1194"/>
        <v>0.97825345727539903</v>
      </c>
      <c r="AU1545" s="1">
        <f t="shared" si="1195"/>
        <v>2.286200411206126</v>
      </c>
      <c r="AV1545" s="2">
        <f t="shared" si="1196"/>
        <v>1544</v>
      </c>
      <c r="AW1545" s="1">
        <f t="shared" si="1197"/>
        <v>2286.2004112061259</v>
      </c>
      <c r="AX1545" s="1">
        <f t="shared" si="1198"/>
        <v>0.97825345727539903</v>
      </c>
      <c r="AY1545" s="1">
        <f t="shared" si="1199"/>
        <v>1.0976628255341621</v>
      </c>
      <c r="AZ1545" s="1">
        <f t="shared" si="1200"/>
        <v>5.4000000000000003E-3</v>
      </c>
      <c r="BA1545" s="1">
        <f t="shared" si="1201"/>
        <v>28.518958439292849</v>
      </c>
    </row>
    <row r="1546" spans="1:53">
      <c r="A1546" s="2">
        <f t="shared" si="1166"/>
        <v>1.5449999999999406</v>
      </c>
      <c r="B1546" s="1">
        <f t="shared" si="1203"/>
        <v>1.6315081666666051</v>
      </c>
      <c r="C1546" s="1">
        <f t="shared" si="1167"/>
        <v>5.6289251555515674E-2</v>
      </c>
      <c r="D1546" s="1">
        <f t="shared" si="1204"/>
        <v>1.1025142538501986</v>
      </c>
      <c r="E1546" s="1">
        <f t="shared" si="1210"/>
        <v>1.1026105490675207</v>
      </c>
      <c r="F1546" s="1">
        <f t="shared" si="1210"/>
        <v>1.1026141947363959</v>
      </c>
      <c r="G1546" s="1">
        <f t="shared" si="1210"/>
        <v>1.1026143326974234</v>
      </c>
      <c r="H1546" s="1">
        <f t="shared" si="1168"/>
        <v>2.3498458096299872</v>
      </c>
      <c r="I1546" s="1">
        <f t="shared" si="1205"/>
        <v>28.781185777520641</v>
      </c>
      <c r="J1546" s="1">
        <f>VLOOKUP($I1546,Graph!$D$3:$M$50,col)</f>
        <v>6.1999999999999998E-3</v>
      </c>
      <c r="K1546" s="1">
        <f>VLOOKUP($I1546,Graph!$D$3:$M$50,col+1)</f>
        <v>5.0000000000000001E-3</v>
      </c>
      <c r="L1546" s="1">
        <f t="shared" si="1169"/>
        <v>5.4000000000000003E-3</v>
      </c>
      <c r="M1546" s="1">
        <f t="shared" si="1164"/>
        <v>0.64011666666666656</v>
      </c>
      <c r="N1546" s="1">
        <f t="shared" si="1170"/>
        <v>1.5395999999999406</v>
      </c>
      <c r="O1546" s="1">
        <f t="shared" si="1171"/>
        <v>5.4056982327449231E-2</v>
      </c>
      <c r="P1546" s="1">
        <f t="shared" si="1172"/>
        <v>1.0978387845649977</v>
      </c>
      <c r="Q1546" s="1">
        <f t="shared" si="1173"/>
        <v>1.0976717291125084</v>
      </c>
      <c r="R1546" s="1">
        <f t="shared" si="1174"/>
        <v>1.0976657462370882</v>
      </c>
      <c r="S1546" s="1">
        <f t="shared" si="1175"/>
        <v>1.0976655317935251</v>
      </c>
      <c r="T1546" s="1">
        <f t="shared" si="1176"/>
        <v>0.97825679063712956</v>
      </c>
      <c r="U1546" s="1">
        <f t="shared" si="1177"/>
        <v>2.2884352601906395</v>
      </c>
      <c r="V1546" s="2">
        <f t="shared" si="1206"/>
        <v>28.528248206465104</v>
      </c>
      <c r="W1546" s="1">
        <f>VLOOKUP(V1546,Graph!$D$3:$M$50,col)</f>
        <v>6.1999999999999998E-3</v>
      </c>
      <c r="X1546" s="1">
        <f>VLOOKUP(V1546,Graph!$D$3:$M$50,col+1)</f>
        <v>5.0000000000000001E-3</v>
      </c>
      <c r="Y1546" s="1">
        <f t="shared" si="1178"/>
        <v>5.4000000000000003E-3</v>
      </c>
      <c r="Z1546" s="1">
        <f t="shared" si="1207"/>
        <v>0.64011666666666656</v>
      </c>
      <c r="AA1546" s="2">
        <f t="shared" si="1179"/>
        <v>1.5395999999999406</v>
      </c>
      <c r="AB1546" s="1">
        <f t="shared" si="1180"/>
        <v>5.4056982327449231E-2</v>
      </c>
      <c r="AC1546" s="1">
        <f t="shared" si="1181"/>
        <v>1.0976655241070232</v>
      </c>
      <c r="AD1546" s="1">
        <f t="shared" si="1182"/>
        <v>1.0976655238315083</v>
      </c>
      <c r="AE1546" s="1">
        <f t="shared" si="1183"/>
        <v>1.0976655238216326</v>
      </c>
      <c r="AF1546" s="1">
        <f t="shared" si="1184"/>
        <v>1.0976655238212787</v>
      </c>
      <c r="AG1546" s="1">
        <f t="shared" si="1185"/>
        <v>0.97825679063712956</v>
      </c>
      <c r="AH1546" s="1">
        <f t="shared" si="1186"/>
        <v>2.2884352435699391</v>
      </c>
      <c r="AI1546" s="2">
        <f t="shared" si="1208"/>
        <v>28.528248137399071</v>
      </c>
      <c r="AJ1546" s="1">
        <f>VLOOKUP(AI1546,Graph!$D$3:$M$50,col)</f>
        <v>6.1999999999999998E-3</v>
      </c>
      <c r="AK1546" s="1">
        <f>VLOOKUP(AI1546,Graph!$D$3:$M$50,col+1)</f>
        <v>5.0000000000000001E-3</v>
      </c>
      <c r="AL1546" s="1">
        <f t="shared" si="1187"/>
        <v>5.4000000000000003E-3</v>
      </c>
      <c r="AM1546" s="1">
        <f t="shared" si="1209"/>
        <v>0.64011666666666656</v>
      </c>
      <c r="AN1546" s="2">
        <f t="shared" si="1188"/>
        <v>1.5395999999999406</v>
      </c>
      <c r="AO1546" s="1">
        <f t="shared" si="1189"/>
        <v>5.4056982327449231E-2</v>
      </c>
      <c r="AP1546" s="1">
        <f t="shared" si="1190"/>
        <v>1.0976655238212658</v>
      </c>
      <c r="AQ1546" s="1">
        <f t="shared" si="1191"/>
        <v>1.0976655238212656</v>
      </c>
      <c r="AR1546" s="1">
        <f t="shared" si="1192"/>
        <v>1.0976655238212658</v>
      </c>
      <c r="AS1546" s="1">
        <f t="shared" si="1193"/>
        <v>1.0976655238212656</v>
      </c>
      <c r="AT1546" s="1">
        <f t="shared" si="1194"/>
        <v>0.97825679063712956</v>
      </c>
      <c r="AU1546" s="1">
        <f t="shared" si="1195"/>
        <v>2.288435243569912</v>
      </c>
      <c r="AV1546" s="2">
        <f t="shared" si="1196"/>
        <v>1545</v>
      </c>
      <c r="AW1546" s="1">
        <f t="shared" si="1197"/>
        <v>2288.435243569912</v>
      </c>
      <c r="AX1546" s="1">
        <f t="shared" si="1198"/>
        <v>0.97825679063712956</v>
      </c>
      <c r="AY1546" s="1">
        <f t="shared" si="1199"/>
        <v>1.0976655238212656</v>
      </c>
      <c r="AZ1546" s="1">
        <f t="shared" si="1200"/>
        <v>5.4000000000000003E-3</v>
      </c>
      <c r="BA1546" s="1">
        <f t="shared" si="1201"/>
        <v>28.528248137399071</v>
      </c>
    </row>
    <row r="1547" spans="1:53">
      <c r="A1547" s="2">
        <f t="shared" si="1166"/>
        <v>1.5459999999999405</v>
      </c>
      <c r="B1547" s="1">
        <f t="shared" si="1203"/>
        <v>1.6325493333332717</v>
      </c>
      <c r="C1547" s="1">
        <f t="shared" si="1167"/>
        <v>5.6290273919591009E-2</v>
      </c>
      <c r="D1547" s="1">
        <f t="shared" si="1204"/>
        <v>1.102516450874937</v>
      </c>
      <c r="E1547" s="1">
        <f t="shared" si="1210"/>
        <v>1.102612833583138</v>
      </c>
      <c r="F1547" s="1">
        <f t="shared" si="1210"/>
        <v>1.1026164826553233</v>
      </c>
      <c r="G1547" s="1">
        <f t="shared" si="1210"/>
        <v>1.1026166207485284</v>
      </c>
      <c r="H1547" s="1">
        <f t="shared" si="1168"/>
        <v>2.3521324633823166</v>
      </c>
      <c r="I1547" s="1">
        <f t="shared" si="1205"/>
        <v>28.790518484958593</v>
      </c>
      <c r="J1547" s="1">
        <f>VLOOKUP($I1547,Graph!$D$3:$M$50,col)</f>
        <v>6.1999999999999998E-3</v>
      </c>
      <c r="K1547" s="1">
        <f>VLOOKUP($I1547,Graph!$D$3:$M$50,col+1)</f>
        <v>5.0000000000000001E-3</v>
      </c>
      <c r="L1547" s="1">
        <f t="shared" si="1169"/>
        <v>5.4000000000000003E-3</v>
      </c>
      <c r="M1547" s="1">
        <f t="shared" si="1164"/>
        <v>0.64011666666666656</v>
      </c>
      <c r="N1547" s="1">
        <f t="shared" si="1170"/>
        <v>1.5405999999999405</v>
      </c>
      <c r="O1547" s="1">
        <f t="shared" si="1171"/>
        <v>5.4058209430004181E-2</v>
      </c>
      <c r="P1547" s="1">
        <f t="shared" si="1172"/>
        <v>1.0978414709232245</v>
      </c>
      <c r="Q1547" s="1">
        <f t="shared" si="1173"/>
        <v>1.0976744238980987</v>
      </c>
      <c r="R1547" s="1">
        <f t="shared" si="1174"/>
        <v>1.0976684411433395</v>
      </c>
      <c r="S1547" s="1">
        <f t="shared" si="1175"/>
        <v>1.0976682266976214</v>
      </c>
      <c r="T1547" s="1">
        <f t="shared" si="1176"/>
        <v>0.9782601196903985</v>
      </c>
      <c r="U1547" s="1">
        <f t="shared" si="1177"/>
        <v>2.2906708205481978</v>
      </c>
      <c r="V1547" s="2">
        <f t="shared" si="1206"/>
        <v>28.537534881579177</v>
      </c>
      <c r="W1547" s="1">
        <f>VLOOKUP(V1547,Graph!$D$3:$M$50,col)</f>
        <v>6.1999999999999998E-3</v>
      </c>
      <c r="X1547" s="1">
        <f>VLOOKUP(V1547,Graph!$D$3:$M$50,col+1)</f>
        <v>5.0000000000000001E-3</v>
      </c>
      <c r="Y1547" s="1">
        <f t="shared" si="1178"/>
        <v>5.4000000000000003E-3</v>
      </c>
      <c r="Z1547" s="1">
        <f t="shared" si="1207"/>
        <v>0.64011666666666656</v>
      </c>
      <c r="AA1547" s="2">
        <f t="shared" si="1179"/>
        <v>1.5405999999999405</v>
      </c>
      <c r="AB1547" s="1">
        <f t="shared" si="1180"/>
        <v>5.4058209430004181E-2</v>
      </c>
      <c r="AC1547" s="1">
        <f t="shared" si="1181"/>
        <v>1.09766821901081</v>
      </c>
      <c r="AD1547" s="1">
        <f t="shared" si="1182"/>
        <v>1.0976682187352762</v>
      </c>
      <c r="AE1547" s="1">
        <f t="shared" si="1183"/>
        <v>1.0976682187253994</v>
      </c>
      <c r="AF1547" s="1">
        <f t="shared" si="1184"/>
        <v>1.0976682187250455</v>
      </c>
      <c r="AG1547" s="1">
        <f t="shared" si="1185"/>
        <v>0.9782601196903985</v>
      </c>
      <c r="AH1547" s="1">
        <f t="shared" si="1186"/>
        <v>2.2906708039106141</v>
      </c>
      <c r="AI1547" s="2">
        <f t="shared" si="1208"/>
        <v>28.537534812487973</v>
      </c>
      <c r="AJ1547" s="1">
        <f>VLOOKUP(AI1547,Graph!$D$3:$M$50,col)</f>
        <v>6.1999999999999998E-3</v>
      </c>
      <c r="AK1547" s="1">
        <f>VLOOKUP(AI1547,Graph!$D$3:$M$50,col+1)</f>
        <v>5.0000000000000001E-3</v>
      </c>
      <c r="AL1547" s="1">
        <f t="shared" si="1187"/>
        <v>5.4000000000000003E-3</v>
      </c>
      <c r="AM1547" s="1">
        <f t="shared" si="1209"/>
        <v>0.64011666666666656</v>
      </c>
      <c r="AN1547" s="2">
        <f t="shared" si="1188"/>
        <v>1.5405999999999405</v>
      </c>
      <c r="AO1547" s="1">
        <f t="shared" si="1189"/>
        <v>5.4058209430004181E-2</v>
      </c>
      <c r="AP1547" s="1">
        <f t="shared" si="1190"/>
        <v>1.0976682187250326</v>
      </c>
      <c r="AQ1547" s="1">
        <f t="shared" si="1191"/>
        <v>1.0976682187250322</v>
      </c>
      <c r="AR1547" s="1">
        <f t="shared" si="1192"/>
        <v>1.0976682187250324</v>
      </c>
      <c r="AS1547" s="1">
        <f t="shared" si="1193"/>
        <v>1.097668218725032</v>
      </c>
      <c r="AT1547" s="1">
        <f t="shared" si="1194"/>
        <v>0.9782601196903985</v>
      </c>
      <c r="AU1547" s="1">
        <f t="shared" si="1195"/>
        <v>2.2906708039105856</v>
      </c>
      <c r="AV1547" s="2">
        <f t="shared" si="1196"/>
        <v>1546</v>
      </c>
      <c r="AW1547" s="1">
        <f t="shared" si="1197"/>
        <v>2290.6708039105856</v>
      </c>
      <c r="AX1547" s="1">
        <f t="shared" si="1198"/>
        <v>0.9782601196903985</v>
      </c>
      <c r="AY1547" s="1">
        <f t="shared" si="1199"/>
        <v>1.097668218725032</v>
      </c>
      <c r="AZ1547" s="1">
        <f t="shared" si="1200"/>
        <v>5.4000000000000003E-3</v>
      </c>
      <c r="BA1547" s="1">
        <f t="shared" si="1201"/>
        <v>28.537534812487973</v>
      </c>
    </row>
    <row r="1548" spans="1:53">
      <c r="A1548" s="2">
        <f t="shared" si="1166"/>
        <v>1.5469999999999404</v>
      </c>
      <c r="B1548" s="1">
        <f t="shared" si="1203"/>
        <v>1.6335904999999382</v>
      </c>
      <c r="C1548" s="1">
        <f t="shared" si="1167"/>
        <v>5.6291294989728291E-2</v>
      </c>
      <c r="D1548" s="1">
        <f t="shared" si="1204"/>
        <v>1.1025186451321569</v>
      </c>
      <c r="E1548" s="1">
        <f t="shared" si="1210"/>
        <v>1.1026151152268802</v>
      </c>
      <c r="F1548" s="1">
        <f t="shared" si="1210"/>
        <v>1.1026187676984762</v>
      </c>
      <c r="G1548" s="1">
        <f t="shared" si="1210"/>
        <v>1.1026189059237133</v>
      </c>
      <c r="H1548" s="1">
        <f t="shared" si="1168"/>
        <v>2.3544198585461888</v>
      </c>
      <c r="I1548" s="1">
        <f t="shared" si="1205"/>
        <v>28.799848168796377</v>
      </c>
      <c r="J1548" s="1">
        <f>VLOOKUP($I1548,Graph!$D$3:$M$50,col)</f>
        <v>6.1999999999999998E-3</v>
      </c>
      <c r="K1548" s="1">
        <f>VLOOKUP($I1548,Graph!$D$3:$M$50,col+1)</f>
        <v>5.0000000000000001E-3</v>
      </c>
      <c r="L1548" s="1">
        <f t="shared" si="1169"/>
        <v>5.4000000000000003E-3</v>
      </c>
      <c r="M1548" s="1">
        <f t="shared" si="1164"/>
        <v>0.64011666666666656</v>
      </c>
      <c r="N1548" s="1">
        <f t="shared" si="1170"/>
        <v>1.5415999999999404</v>
      </c>
      <c r="O1548" s="1">
        <f t="shared" si="1171"/>
        <v>5.4059434982275799E-2</v>
      </c>
      <c r="P1548" s="1">
        <f t="shared" si="1172"/>
        <v>1.0978441539139734</v>
      </c>
      <c r="Q1548" s="1">
        <f t="shared" si="1173"/>
        <v>1.0976771153067983</v>
      </c>
      <c r="R1548" s="1">
        <f t="shared" si="1174"/>
        <v>1.0976711326726072</v>
      </c>
      <c r="S1548" s="1">
        <f t="shared" si="1175"/>
        <v>1.0976709182247397</v>
      </c>
      <c r="T1548" s="1">
        <f t="shared" si="1176"/>
        <v>0.97826344444355373</v>
      </c>
      <c r="U1548" s="1">
        <f t="shared" si="1177"/>
        <v>2.2929071086456099</v>
      </c>
      <c r="V1548" s="2">
        <f t="shared" si="1206"/>
        <v>28.546818536624304</v>
      </c>
      <c r="W1548" s="1">
        <f>VLOOKUP(V1548,Graph!$D$3:$M$50,col)</f>
        <v>6.1999999999999998E-3</v>
      </c>
      <c r="X1548" s="1">
        <f>VLOOKUP(V1548,Graph!$D$3:$M$50,col+1)</f>
        <v>5.0000000000000001E-3</v>
      </c>
      <c r="Y1548" s="1">
        <f t="shared" si="1178"/>
        <v>5.4000000000000003E-3</v>
      </c>
      <c r="Z1548" s="1">
        <f t="shared" si="1207"/>
        <v>0.64011666666666656</v>
      </c>
      <c r="AA1548" s="2">
        <f t="shared" si="1179"/>
        <v>1.5415999999999404</v>
      </c>
      <c r="AB1548" s="1">
        <f t="shared" si="1180"/>
        <v>5.4059434982275799E-2</v>
      </c>
      <c r="AC1548" s="1">
        <f t="shared" si="1181"/>
        <v>1.0976709105376194</v>
      </c>
      <c r="AD1548" s="1">
        <f t="shared" si="1182"/>
        <v>1.0976709102620656</v>
      </c>
      <c r="AE1548" s="1">
        <f t="shared" si="1183"/>
        <v>1.0976709102521882</v>
      </c>
      <c r="AF1548" s="1">
        <f t="shared" si="1184"/>
        <v>1.0976709102518343</v>
      </c>
      <c r="AG1548" s="1">
        <f t="shared" si="1185"/>
        <v>0.97826344444355373</v>
      </c>
      <c r="AH1548" s="1">
        <f t="shared" si="1186"/>
        <v>2.2929070919911361</v>
      </c>
      <c r="AI1548" s="2">
        <f t="shared" si="1208"/>
        <v>28.546818467507936</v>
      </c>
      <c r="AJ1548" s="1">
        <f>VLOOKUP(AI1548,Graph!$D$3:$M$50,col)</f>
        <v>6.1999999999999998E-3</v>
      </c>
      <c r="AK1548" s="1">
        <f>VLOOKUP(AI1548,Graph!$D$3:$M$50,col+1)</f>
        <v>5.0000000000000001E-3</v>
      </c>
      <c r="AL1548" s="1">
        <f t="shared" si="1187"/>
        <v>5.4000000000000003E-3</v>
      </c>
      <c r="AM1548" s="1">
        <f t="shared" si="1209"/>
        <v>0.64011666666666656</v>
      </c>
      <c r="AN1548" s="2">
        <f t="shared" si="1188"/>
        <v>1.5415999999999404</v>
      </c>
      <c r="AO1548" s="1">
        <f t="shared" si="1189"/>
        <v>5.4059434982275799E-2</v>
      </c>
      <c r="AP1548" s="1">
        <f t="shared" si="1190"/>
        <v>1.0976709102518214</v>
      </c>
      <c r="AQ1548" s="1">
        <f t="shared" si="1191"/>
        <v>1.0976709102518214</v>
      </c>
      <c r="AR1548" s="1">
        <f t="shared" si="1192"/>
        <v>1.0976709102518214</v>
      </c>
      <c r="AS1548" s="1">
        <f t="shared" si="1193"/>
        <v>1.0976709102518214</v>
      </c>
      <c r="AT1548" s="1">
        <f t="shared" si="1194"/>
        <v>0.97826344444355373</v>
      </c>
      <c r="AU1548" s="1">
        <f t="shared" si="1195"/>
        <v>2.292907091991109</v>
      </c>
      <c r="AV1548" s="2">
        <f t="shared" si="1196"/>
        <v>1547</v>
      </c>
      <c r="AW1548" s="1">
        <f t="shared" si="1197"/>
        <v>2292.9070919911092</v>
      </c>
      <c r="AX1548" s="1">
        <f t="shared" si="1198"/>
        <v>0.97826344444355373</v>
      </c>
      <c r="AY1548" s="1">
        <f t="shared" si="1199"/>
        <v>1.0976709102518214</v>
      </c>
      <c r="AZ1548" s="1">
        <f t="shared" si="1200"/>
        <v>5.4000000000000003E-3</v>
      </c>
      <c r="BA1548" s="1">
        <f t="shared" si="1201"/>
        <v>28.546818467507936</v>
      </c>
    </row>
    <row r="1549" spans="1:53">
      <c r="A1549" s="2">
        <f t="shared" si="1166"/>
        <v>1.5479999999999403</v>
      </c>
      <c r="B1549" s="1">
        <f t="shared" si="1203"/>
        <v>1.6346316666666048</v>
      </c>
      <c r="C1549" s="1">
        <f t="shared" si="1167"/>
        <v>5.6292314768382312E-2</v>
      </c>
      <c r="D1549" s="1">
        <f t="shared" si="1204"/>
        <v>1.1025208366270842</v>
      </c>
      <c r="E1549" s="1">
        <f t="shared" si="1210"/>
        <v>1.1026173940041597</v>
      </c>
      <c r="F1549" s="1">
        <f t="shared" si="1210"/>
        <v>1.1026210498712723</v>
      </c>
      <c r="G1549" s="1">
        <f t="shared" si="1210"/>
        <v>1.1026211882283965</v>
      </c>
      <c r="H1549" s="1">
        <f t="shared" si="1168"/>
        <v>2.3567079948813232</v>
      </c>
      <c r="I1549" s="1">
        <f t="shared" si="1205"/>
        <v>28.809174831970175</v>
      </c>
      <c r="J1549" s="1">
        <f>VLOOKUP($I1549,Graph!$D$3:$M$50,col)</f>
        <v>6.1999999999999998E-3</v>
      </c>
      <c r="K1549" s="1">
        <f>VLOOKUP($I1549,Graph!$D$3:$M$50,col+1)</f>
        <v>5.0000000000000001E-3</v>
      </c>
      <c r="L1549" s="1">
        <f t="shared" si="1169"/>
        <v>5.4000000000000003E-3</v>
      </c>
      <c r="M1549" s="1">
        <f t="shared" si="1164"/>
        <v>0.64011666666666656</v>
      </c>
      <c r="N1549" s="1">
        <f t="shared" si="1170"/>
        <v>1.5425999999999402</v>
      </c>
      <c r="O1549" s="1">
        <f t="shared" si="1171"/>
        <v>5.4060658987199861E-2</v>
      </c>
      <c r="P1549" s="1">
        <f t="shared" si="1172"/>
        <v>1.097846833543572</v>
      </c>
      <c r="Q1549" s="1">
        <f t="shared" si="1173"/>
        <v>1.0976798033449502</v>
      </c>
      <c r="R1549" s="1">
        <f t="shared" si="1174"/>
        <v>1.0976738208312351</v>
      </c>
      <c r="S1549" s="1">
        <f t="shared" si="1175"/>
        <v>1.0976736063812231</v>
      </c>
      <c r="T1549" s="1">
        <f t="shared" si="1176"/>
        <v>0.97826676490492159</v>
      </c>
      <c r="U1549" s="1">
        <f t="shared" si="1177"/>
        <v>2.2951441242460673</v>
      </c>
      <c r="V1549" s="2">
        <f t="shared" si="1206"/>
        <v>28.556099174544062</v>
      </c>
      <c r="W1549" s="1">
        <f>VLOOKUP(V1549,Graph!$D$3:$M$50,col)</f>
        <v>6.1999999999999998E-3</v>
      </c>
      <c r="X1549" s="1">
        <f>VLOOKUP(V1549,Graph!$D$3:$M$50,col+1)</f>
        <v>5.0000000000000001E-3</v>
      </c>
      <c r="Y1549" s="1">
        <f t="shared" si="1178"/>
        <v>5.4000000000000003E-3</v>
      </c>
      <c r="Z1549" s="1">
        <f t="shared" si="1207"/>
        <v>0.64011666666666656</v>
      </c>
      <c r="AA1549" s="2">
        <f t="shared" si="1179"/>
        <v>1.5425999999999402</v>
      </c>
      <c r="AB1549" s="1">
        <f t="shared" si="1180"/>
        <v>5.4060658987199861E-2</v>
      </c>
      <c r="AC1549" s="1">
        <f t="shared" si="1181"/>
        <v>1.097673598693794</v>
      </c>
      <c r="AD1549" s="1">
        <f t="shared" si="1182"/>
        <v>1.0976735984182213</v>
      </c>
      <c r="AE1549" s="1">
        <f t="shared" si="1183"/>
        <v>1.097673598408343</v>
      </c>
      <c r="AF1549" s="1">
        <f t="shared" si="1184"/>
        <v>1.0976735984079888</v>
      </c>
      <c r="AG1549" s="1">
        <f t="shared" si="1185"/>
        <v>0.97826676490492159</v>
      </c>
      <c r="AH1549" s="1">
        <f t="shared" si="1186"/>
        <v>2.2951441075746981</v>
      </c>
      <c r="AI1549" s="2">
        <f t="shared" si="1208"/>
        <v>28.556099105402549</v>
      </c>
      <c r="AJ1549" s="1">
        <f>VLOOKUP(AI1549,Graph!$D$3:$M$50,col)</f>
        <v>6.1999999999999998E-3</v>
      </c>
      <c r="AK1549" s="1">
        <f>VLOOKUP(AI1549,Graph!$D$3:$M$50,col+1)</f>
        <v>5.0000000000000001E-3</v>
      </c>
      <c r="AL1549" s="1">
        <f t="shared" si="1187"/>
        <v>5.4000000000000003E-3</v>
      </c>
      <c r="AM1549" s="1">
        <f t="shared" si="1209"/>
        <v>0.64011666666666656</v>
      </c>
      <c r="AN1549" s="2">
        <f t="shared" si="1188"/>
        <v>1.5425999999999402</v>
      </c>
      <c r="AO1549" s="1">
        <f t="shared" si="1189"/>
        <v>5.4060658987199861E-2</v>
      </c>
      <c r="AP1549" s="1">
        <f t="shared" si="1190"/>
        <v>1.0976735984079757</v>
      </c>
      <c r="AQ1549" s="1">
        <f t="shared" si="1191"/>
        <v>1.0976735984079755</v>
      </c>
      <c r="AR1549" s="1">
        <f t="shared" si="1192"/>
        <v>1.0976735984079755</v>
      </c>
      <c r="AS1549" s="1">
        <f t="shared" si="1193"/>
        <v>1.0976735984079755</v>
      </c>
      <c r="AT1549" s="1">
        <f t="shared" si="1194"/>
        <v>0.97826676490492159</v>
      </c>
      <c r="AU1549" s="1">
        <f t="shared" si="1195"/>
        <v>2.2951441075746706</v>
      </c>
      <c r="AV1549" s="2">
        <f t="shared" si="1196"/>
        <v>1548</v>
      </c>
      <c r="AW1549" s="1">
        <f t="shared" si="1197"/>
        <v>2295.1441075746707</v>
      </c>
      <c r="AX1549" s="1">
        <f t="shared" si="1198"/>
        <v>0.97826676490492159</v>
      </c>
      <c r="AY1549" s="1">
        <f t="shared" si="1199"/>
        <v>1.0976735984079755</v>
      </c>
      <c r="AZ1549" s="1">
        <f t="shared" si="1200"/>
        <v>5.4000000000000003E-3</v>
      </c>
      <c r="BA1549" s="1">
        <f t="shared" si="1201"/>
        <v>28.556099105402549</v>
      </c>
    </row>
    <row r="1550" spans="1:53">
      <c r="A1550" s="2">
        <f t="shared" si="1166"/>
        <v>1.5489999999999402</v>
      </c>
      <c r="B1550" s="1">
        <f t="shared" si="1203"/>
        <v>1.6356728333332713</v>
      </c>
      <c r="C1550" s="1">
        <f t="shared" si="1167"/>
        <v>5.6293333258001628E-2</v>
      </c>
      <c r="D1550" s="1">
        <f t="shared" si="1204"/>
        <v>1.1025230253649316</v>
      </c>
      <c r="E1550" s="1">
        <f t="shared" si="1210"/>
        <v>1.1026196699203736</v>
      </c>
      <c r="F1550" s="1">
        <f t="shared" si="1210"/>
        <v>1.102623329179117</v>
      </c>
      <c r="G1550" s="1">
        <f t="shared" si="1210"/>
        <v>1.1026234676679836</v>
      </c>
      <c r="H1550" s="1">
        <f t="shared" si="1168"/>
        <v>2.3589968721476713</v>
      </c>
      <c r="I1550" s="1">
        <f t="shared" si="1205"/>
        <v>28.818498477411445</v>
      </c>
      <c r="J1550" s="1">
        <f>VLOOKUP($I1550,Graph!$D$3:$M$50,col)</f>
        <v>6.1999999999999998E-3</v>
      </c>
      <c r="K1550" s="1">
        <f>VLOOKUP($I1550,Graph!$D$3:$M$50,col+1)</f>
        <v>5.0000000000000001E-3</v>
      </c>
      <c r="L1550" s="1">
        <f t="shared" si="1169"/>
        <v>5.4000000000000003E-3</v>
      </c>
      <c r="M1550" s="1">
        <f t="shared" si="1164"/>
        <v>0.64011666666666656</v>
      </c>
      <c r="N1550" s="1">
        <f t="shared" si="1170"/>
        <v>1.5435999999999401</v>
      </c>
      <c r="O1550" s="1">
        <f t="shared" si="1171"/>
        <v>5.4061881447704789E-2</v>
      </c>
      <c r="P1550" s="1">
        <f t="shared" si="1172"/>
        <v>1.0978495098183325</v>
      </c>
      <c r="Q1550" s="1">
        <f t="shared" si="1173"/>
        <v>1.0976824880188827</v>
      </c>
      <c r="R1550" s="1">
        <f t="shared" si="1174"/>
        <v>1.0976765056255502</v>
      </c>
      <c r="S1550" s="1">
        <f t="shared" si="1175"/>
        <v>1.0976762911733986</v>
      </c>
      <c r="T1550" s="1">
        <f t="shared" si="1176"/>
        <v>0.97827008108280655</v>
      </c>
      <c r="U1550" s="1">
        <f t="shared" si="1177"/>
        <v>2.2973818671129886</v>
      </c>
      <c r="V1550" s="2">
        <f t="shared" si="1206"/>
        <v>28.565376798277249</v>
      </c>
      <c r="W1550" s="1">
        <f>VLOOKUP(V1550,Graph!$D$3:$M$50,col)</f>
        <v>6.1999999999999998E-3</v>
      </c>
      <c r="X1550" s="1">
        <f>VLOOKUP(V1550,Graph!$D$3:$M$50,col+1)</f>
        <v>5.0000000000000001E-3</v>
      </c>
      <c r="Y1550" s="1">
        <f t="shared" si="1178"/>
        <v>5.4000000000000003E-3</v>
      </c>
      <c r="Z1550" s="1">
        <f t="shared" si="1207"/>
        <v>0.64011666666666656</v>
      </c>
      <c r="AA1550" s="2">
        <f t="shared" si="1179"/>
        <v>1.5435999999999401</v>
      </c>
      <c r="AB1550" s="1">
        <f t="shared" si="1180"/>
        <v>5.4061881447704789E-2</v>
      </c>
      <c r="AC1550" s="1">
        <f t="shared" si="1181"/>
        <v>1.0976762834856617</v>
      </c>
      <c r="AD1550" s="1">
        <f t="shared" si="1182"/>
        <v>1.0976762832100697</v>
      </c>
      <c r="AE1550" s="1">
        <f t="shared" si="1183"/>
        <v>1.0976762832001901</v>
      </c>
      <c r="AF1550" s="1">
        <f t="shared" si="1184"/>
        <v>1.0976762831998359</v>
      </c>
      <c r="AG1550" s="1">
        <f t="shared" si="1185"/>
        <v>0.97827008108280655</v>
      </c>
      <c r="AH1550" s="1">
        <f t="shared" si="1186"/>
        <v>2.2973818504247188</v>
      </c>
      <c r="AI1550" s="2">
        <f t="shared" si="1208"/>
        <v>28.565376729110589</v>
      </c>
      <c r="AJ1550" s="1">
        <f>VLOOKUP(AI1550,Graph!$D$3:$M$50,col)</f>
        <v>6.1999999999999998E-3</v>
      </c>
      <c r="AK1550" s="1">
        <f>VLOOKUP(AI1550,Graph!$D$3:$M$50,col+1)</f>
        <v>5.0000000000000001E-3</v>
      </c>
      <c r="AL1550" s="1">
        <f t="shared" si="1187"/>
        <v>5.4000000000000003E-3</v>
      </c>
      <c r="AM1550" s="1">
        <f t="shared" si="1209"/>
        <v>0.64011666666666656</v>
      </c>
      <c r="AN1550" s="2">
        <f t="shared" si="1188"/>
        <v>1.5435999999999401</v>
      </c>
      <c r="AO1550" s="1">
        <f t="shared" si="1189"/>
        <v>5.4061881447704789E-2</v>
      </c>
      <c r="AP1550" s="1">
        <f t="shared" si="1190"/>
        <v>1.0976762831998232</v>
      </c>
      <c r="AQ1550" s="1">
        <f t="shared" si="1191"/>
        <v>1.0976762831998228</v>
      </c>
      <c r="AR1550" s="1">
        <f t="shared" si="1192"/>
        <v>1.0976762831998226</v>
      </c>
      <c r="AS1550" s="1">
        <f t="shared" si="1193"/>
        <v>1.0976762831998228</v>
      </c>
      <c r="AT1550" s="1">
        <f t="shared" si="1194"/>
        <v>0.97827008108280655</v>
      </c>
      <c r="AU1550" s="1">
        <f t="shared" si="1195"/>
        <v>2.2973818504246912</v>
      </c>
      <c r="AV1550" s="2">
        <f t="shared" si="1196"/>
        <v>1549</v>
      </c>
      <c r="AW1550" s="1">
        <f t="shared" si="1197"/>
        <v>2297.381850424691</v>
      </c>
      <c r="AX1550" s="1">
        <f t="shared" si="1198"/>
        <v>0.97827008108280655</v>
      </c>
      <c r="AY1550" s="1">
        <f t="shared" si="1199"/>
        <v>1.0976762831998228</v>
      </c>
      <c r="AZ1550" s="1">
        <f t="shared" si="1200"/>
        <v>5.4000000000000003E-3</v>
      </c>
      <c r="BA1550" s="1">
        <f t="shared" si="1201"/>
        <v>28.565376729110589</v>
      </c>
    </row>
    <row r="1551" spans="1:53">
      <c r="A1551" s="2">
        <f t="shared" si="1166"/>
        <v>1.5499999999999401</v>
      </c>
      <c r="B1551" s="1">
        <f t="shared" si="1203"/>
        <v>1.6367139999999378</v>
      </c>
      <c r="C1551" s="1">
        <f t="shared" si="1167"/>
        <v>5.6294350461028674E-2</v>
      </c>
      <c r="D1551" s="1">
        <f t="shared" si="1204"/>
        <v>1.1025252113508981</v>
      </c>
      <c r="E1551" s="1">
        <f t="shared" si="1210"/>
        <v>1.1026219429809077</v>
      </c>
      <c r="F1551" s="1">
        <f t="shared" si="1210"/>
        <v>1.1026256056274018</v>
      </c>
      <c r="G1551" s="1">
        <f t="shared" si="1210"/>
        <v>1.1026257442478653</v>
      </c>
      <c r="H1551" s="1">
        <f t="shared" si="1168"/>
        <v>2.3612864901054187</v>
      </c>
      <c r="I1551" s="1">
        <f t="shared" si="1205"/>
        <v>28.827819108046928</v>
      </c>
      <c r="J1551" s="1">
        <f>VLOOKUP($I1551,Graph!$D$3:$M$50,col)</f>
        <v>6.1999999999999998E-3</v>
      </c>
      <c r="K1551" s="1">
        <f>VLOOKUP($I1551,Graph!$D$3:$M$50,col+1)</f>
        <v>5.0000000000000001E-3</v>
      </c>
      <c r="L1551" s="1">
        <f t="shared" si="1169"/>
        <v>5.4000000000000003E-3</v>
      </c>
      <c r="M1551" s="1">
        <f t="shared" si="1164"/>
        <v>0.64011666666666656</v>
      </c>
      <c r="N1551" s="1">
        <f t="shared" si="1170"/>
        <v>1.54459999999994</v>
      </c>
      <c r="O1551" s="1">
        <f t="shared" si="1171"/>
        <v>5.406310236671151E-2</v>
      </c>
      <c r="P1551" s="1">
        <f t="shared" si="1172"/>
        <v>1.0978521827445502</v>
      </c>
      <c r="Q1551" s="1">
        <f t="shared" si="1173"/>
        <v>1.0976851693349061</v>
      </c>
      <c r="R1551" s="1">
        <f t="shared" si="1174"/>
        <v>1.0976791870618638</v>
      </c>
      <c r="S1551" s="1">
        <f t="shared" si="1175"/>
        <v>1.097678972607578</v>
      </c>
      <c r="T1551" s="1">
        <f t="shared" si="1176"/>
        <v>0.97827339298549232</v>
      </c>
      <c r="U1551" s="1">
        <f t="shared" si="1177"/>
        <v>2.2996203370100301</v>
      </c>
      <c r="V1551" s="2">
        <f t="shared" si="1206"/>
        <v>28.574651410757923</v>
      </c>
      <c r="W1551" s="1">
        <f>VLOOKUP(V1551,Graph!$D$3:$M$50,col)</f>
        <v>6.1999999999999998E-3</v>
      </c>
      <c r="X1551" s="1">
        <f>VLOOKUP(V1551,Graph!$D$3:$M$50,col+1)</f>
        <v>5.0000000000000001E-3</v>
      </c>
      <c r="Y1551" s="1">
        <f t="shared" si="1178"/>
        <v>5.4000000000000003E-3</v>
      </c>
      <c r="Z1551" s="1">
        <f t="shared" si="1207"/>
        <v>0.64011666666666656</v>
      </c>
      <c r="AA1551" s="2">
        <f t="shared" si="1179"/>
        <v>1.54459999999994</v>
      </c>
      <c r="AB1551" s="1">
        <f t="shared" si="1180"/>
        <v>5.406310236671151E-2</v>
      </c>
      <c r="AC1551" s="1">
        <f t="shared" si="1181"/>
        <v>1.0976789649195333</v>
      </c>
      <c r="AD1551" s="1">
        <f t="shared" si="1182"/>
        <v>1.0976789646439216</v>
      </c>
      <c r="AE1551" s="1">
        <f t="shared" si="1183"/>
        <v>1.0976789646340412</v>
      </c>
      <c r="AF1551" s="1">
        <f t="shared" si="1184"/>
        <v>1.0976789646336873</v>
      </c>
      <c r="AG1551" s="1">
        <f t="shared" si="1185"/>
        <v>0.97827339298549232</v>
      </c>
      <c r="AH1551" s="1">
        <f t="shared" si="1186"/>
        <v>2.2996203203048533</v>
      </c>
      <c r="AI1551" s="2">
        <f t="shared" si="1208"/>
        <v>28.574651341566121</v>
      </c>
      <c r="AJ1551" s="1">
        <f>VLOOKUP(AI1551,Graph!$D$3:$M$50,col)</f>
        <v>6.1999999999999998E-3</v>
      </c>
      <c r="AK1551" s="1">
        <f>VLOOKUP(AI1551,Graph!$D$3:$M$50,col+1)</f>
        <v>5.0000000000000001E-3</v>
      </c>
      <c r="AL1551" s="1">
        <f t="shared" si="1187"/>
        <v>5.4000000000000003E-3</v>
      </c>
      <c r="AM1551" s="1">
        <f t="shared" si="1209"/>
        <v>0.64011666666666656</v>
      </c>
      <c r="AN1551" s="2">
        <f t="shared" si="1188"/>
        <v>1.54459999999994</v>
      </c>
      <c r="AO1551" s="1">
        <f t="shared" si="1189"/>
        <v>5.406310236671151E-2</v>
      </c>
      <c r="AP1551" s="1">
        <f t="shared" si="1190"/>
        <v>1.0976789646336744</v>
      </c>
      <c r="AQ1551" s="1">
        <f t="shared" si="1191"/>
        <v>1.097678964633674</v>
      </c>
      <c r="AR1551" s="1">
        <f t="shared" si="1192"/>
        <v>1.097678964633674</v>
      </c>
      <c r="AS1551" s="1">
        <f t="shared" si="1193"/>
        <v>1.097678964633674</v>
      </c>
      <c r="AT1551" s="1">
        <f t="shared" si="1194"/>
        <v>0.97827339298549232</v>
      </c>
      <c r="AU1551" s="1">
        <f t="shared" si="1195"/>
        <v>2.2996203203048253</v>
      </c>
      <c r="AV1551" s="2">
        <f t="shared" si="1196"/>
        <v>1550</v>
      </c>
      <c r="AW1551" s="1">
        <f t="shared" si="1197"/>
        <v>2299.6203203048253</v>
      </c>
      <c r="AX1551" s="1">
        <f t="shared" si="1198"/>
        <v>0.97827339298549232</v>
      </c>
      <c r="AY1551" s="1">
        <f t="shared" si="1199"/>
        <v>1.097678964633674</v>
      </c>
      <c r="AZ1551" s="1">
        <f t="shared" si="1200"/>
        <v>5.4000000000000003E-3</v>
      </c>
      <c r="BA1551" s="1">
        <f t="shared" si="1201"/>
        <v>28.574651341566121</v>
      </c>
    </row>
    <row r="1552" spans="1:53">
      <c r="A1552" s="2">
        <f t="shared" si="1166"/>
        <v>1.55099999999994</v>
      </c>
      <c r="B1552" s="1">
        <f t="shared" si="1203"/>
        <v>1.6377551666666044</v>
      </c>
      <c r="C1552" s="1">
        <f t="shared" si="1167"/>
        <v>5.6295366379899667E-2</v>
      </c>
      <c r="D1552" s="1">
        <f t="shared" si="1204"/>
        <v>1.1025273945901701</v>
      </c>
      <c r="E1552" s="1">
        <f t="shared" si="1210"/>
        <v>1.1026242131911326</v>
      </c>
      <c r="F1552" s="1">
        <f t="shared" si="1210"/>
        <v>1.1026278792215036</v>
      </c>
      <c r="G1552" s="1">
        <f t="shared" si="1210"/>
        <v>1.1026280179734196</v>
      </c>
      <c r="H1552" s="1">
        <f t="shared" si="1168"/>
        <v>2.3635768485149815</v>
      </c>
      <c r="I1552" s="1">
        <f t="shared" si="1205"/>
        <v>28.837136726798583</v>
      </c>
      <c r="J1552" s="1">
        <f>VLOOKUP($I1552,Graph!$D$3:$M$50,col)</f>
        <v>6.1999999999999998E-3</v>
      </c>
      <c r="K1552" s="1">
        <f>VLOOKUP($I1552,Graph!$D$3:$M$50,col+1)</f>
        <v>5.0000000000000001E-3</v>
      </c>
      <c r="L1552" s="1">
        <f t="shared" si="1169"/>
        <v>5.4000000000000003E-3</v>
      </c>
      <c r="M1552" s="1">
        <f t="shared" si="1164"/>
        <v>0.64011666666666656</v>
      </c>
      <c r="N1552" s="1">
        <f t="shared" si="1170"/>
        <v>1.5455999999999399</v>
      </c>
      <c r="O1552" s="1">
        <f t="shared" si="1171"/>
        <v>5.4064321747133659E-2</v>
      </c>
      <c r="P1552" s="1">
        <f t="shared" si="1172"/>
        <v>1.0978548523285057</v>
      </c>
      <c r="Q1552" s="1">
        <f t="shared" si="1173"/>
        <v>1.0976878472993163</v>
      </c>
      <c r="R1552" s="1">
        <f t="shared" si="1174"/>
        <v>1.0976818651464719</v>
      </c>
      <c r="S1552" s="1">
        <f t="shared" si="1175"/>
        <v>1.0976816506900564</v>
      </c>
      <c r="T1552" s="1">
        <f t="shared" si="1176"/>
        <v>0.97827670062124084</v>
      </c>
      <c r="U1552" s="1">
        <f t="shared" si="1177"/>
        <v>2.3018595337010708</v>
      </c>
      <c r="V1552" s="2">
        <f t="shared" si="1206"/>
        <v>28.583923014915349</v>
      </c>
      <c r="W1552" s="1">
        <f>VLOOKUP(V1552,Graph!$D$3:$M$50,col)</f>
        <v>6.1999999999999998E-3</v>
      </c>
      <c r="X1552" s="1">
        <f>VLOOKUP(V1552,Graph!$D$3:$M$50,col+1)</f>
        <v>5.0000000000000001E-3</v>
      </c>
      <c r="Y1552" s="1">
        <f t="shared" si="1178"/>
        <v>5.4000000000000003E-3</v>
      </c>
      <c r="Z1552" s="1">
        <f t="shared" si="1207"/>
        <v>0.64011666666666656</v>
      </c>
      <c r="AA1552" s="2">
        <f t="shared" si="1179"/>
        <v>1.5455999999999399</v>
      </c>
      <c r="AB1552" s="1">
        <f t="shared" si="1180"/>
        <v>5.4064321747133659E-2</v>
      </c>
      <c r="AC1552" s="1">
        <f t="shared" si="1181"/>
        <v>1.0976816430017047</v>
      </c>
      <c r="AD1552" s="1">
        <f t="shared" si="1182"/>
        <v>1.0976816427260738</v>
      </c>
      <c r="AE1552" s="1">
        <f t="shared" si="1183"/>
        <v>1.0976816427161926</v>
      </c>
      <c r="AF1552" s="1">
        <f t="shared" si="1184"/>
        <v>1.0976816427158382</v>
      </c>
      <c r="AG1552" s="1">
        <f t="shared" si="1185"/>
        <v>0.97827670062124084</v>
      </c>
      <c r="AH1552" s="1">
        <f t="shared" si="1186"/>
        <v>2.3018595169789817</v>
      </c>
      <c r="AI1552" s="2">
        <f t="shared" si="1208"/>
        <v>28.583922945698426</v>
      </c>
      <c r="AJ1552" s="1">
        <f>VLOOKUP(AI1552,Graph!$D$3:$M$50,col)</f>
        <v>6.1999999999999998E-3</v>
      </c>
      <c r="AK1552" s="1">
        <f>VLOOKUP(AI1552,Graph!$D$3:$M$50,col+1)</f>
        <v>5.0000000000000001E-3</v>
      </c>
      <c r="AL1552" s="1">
        <f t="shared" si="1187"/>
        <v>5.4000000000000003E-3</v>
      </c>
      <c r="AM1552" s="1">
        <f t="shared" si="1209"/>
        <v>0.64011666666666656</v>
      </c>
      <c r="AN1552" s="2">
        <f t="shared" si="1188"/>
        <v>1.5455999999999399</v>
      </c>
      <c r="AO1552" s="1">
        <f t="shared" si="1189"/>
        <v>5.4064321747133659E-2</v>
      </c>
      <c r="AP1552" s="1">
        <f t="shared" si="1190"/>
        <v>1.0976816427158254</v>
      </c>
      <c r="AQ1552" s="1">
        <f t="shared" si="1191"/>
        <v>1.0976816427158249</v>
      </c>
      <c r="AR1552" s="1">
        <f t="shared" si="1192"/>
        <v>1.0976816427158251</v>
      </c>
      <c r="AS1552" s="1">
        <f t="shared" si="1193"/>
        <v>1.0976816427158251</v>
      </c>
      <c r="AT1552" s="1">
        <f t="shared" si="1194"/>
        <v>0.97827670062124084</v>
      </c>
      <c r="AU1552" s="1">
        <f t="shared" si="1195"/>
        <v>2.3018595169789546</v>
      </c>
      <c r="AV1552" s="2">
        <f t="shared" si="1196"/>
        <v>1551</v>
      </c>
      <c r="AW1552" s="1">
        <f t="shared" si="1197"/>
        <v>2301.8595169789546</v>
      </c>
      <c r="AX1552" s="1">
        <f t="shared" si="1198"/>
        <v>0.97827670062124084</v>
      </c>
      <c r="AY1552" s="1">
        <f t="shared" si="1199"/>
        <v>1.0976816427158251</v>
      </c>
      <c r="AZ1552" s="1">
        <f t="shared" si="1200"/>
        <v>5.4000000000000003E-3</v>
      </c>
      <c r="BA1552" s="1">
        <f t="shared" si="1201"/>
        <v>28.583922945698426</v>
      </c>
    </row>
    <row r="1553" spans="1:53">
      <c r="A1553" s="2">
        <f t="shared" si="1166"/>
        <v>1.5519999999999399</v>
      </c>
      <c r="B1553" s="1">
        <f t="shared" si="1203"/>
        <v>1.6387963333332709</v>
      </c>
      <c r="C1553" s="1">
        <f t="shared" si="1167"/>
        <v>5.6296381017044733E-2</v>
      </c>
      <c r="D1553" s="1">
        <f t="shared" si="1204"/>
        <v>1.1025295750879212</v>
      </c>
      <c r="E1553" s="1">
        <f t="shared" si="1210"/>
        <v>1.1026264805564054</v>
      </c>
      <c r="F1553" s="1">
        <f t="shared" si="1210"/>
        <v>1.1026301499667872</v>
      </c>
      <c r="G1553" s="1">
        <f t="shared" si="1210"/>
        <v>1.1026302888500112</v>
      </c>
      <c r="H1553" s="1">
        <f t="shared" si="1168"/>
        <v>2.3658679471370108</v>
      </c>
      <c r="I1553" s="1">
        <f t="shared" si="1205"/>
        <v>28.846451336583694</v>
      </c>
      <c r="J1553" s="1">
        <f>VLOOKUP($I1553,Graph!$D$3:$M$50,col)</f>
        <v>6.1999999999999998E-3</v>
      </c>
      <c r="K1553" s="1">
        <f>VLOOKUP($I1553,Graph!$D$3:$M$50,col+1)</f>
        <v>5.0000000000000001E-3</v>
      </c>
      <c r="L1553" s="1">
        <f t="shared" si="1169"/>
        <v>5.4000000000000003E-3</v>
      </c>
      <c r="M1553" s="1">
        <f t="shared" si="1164"/>
        <v>0.64011666666666656</v>
      </c>
      <c r="N1553" s="1">
        <f t="shared" si="1170"/>
        <v>1.5465999999999398</v>
      </c>
      <c r="O1553" s="1">
        <f t="shared" si="1171"/>
        <v>5.406553959187755E-2</v>
      </c>
      <c r="P1553" s="1">
        <f t="shared" si="1172"/>
        <v>1.097857518576463</v>
      </c>
      <c r="Q1553" s="1">
        <f t="shared" si="1173"/>
        <v>1.0976905219183937</v>
      </c>
      <c r="R1553" s="1">
        <f t="shared" si="1174"/>
        <v>1.0976845398856543</v>
      </c>
      <c r="S1553" s="1">
        <f t="shared" si="1175"/>
        <v>1.0976843254271145</v>
      </c>
      <c r="T1553" s="1">
        <f t="shared" si="1176"/>
        <v>0.97828000399829251</v>
      </c>
      <c r="U1553" s="1">
        <f t="shared" si="1177"/>
        <v>2.3040994569502251</v>
      </c>
      <c r="V1553" s="2">
        <f t="shared" si="1206"/>
        <v>28.593191613674083</v>
      </c>
      <c r="W1553" s="1">
        <f>VLOOKUP(V1553,Graph!$D$3:$M$50,col)</f>
        <v>6.1999999999999998E-3</v>
      </c>
      <c r="X1553" s="1">
        <f>VLOOKUP(V1553,Graph!$D$3:$M$50,col+1)</f>
        <v>5.0000000000000001E-3</v>
      </c>
      <c r="Y1553" s="1">
        <f t="shared" si="1178"/>
        <v>5.4000000000000003E-3</v>
      </c>
      <c r="Z1553" s="1">
        <f t="shared" si="1207"/>
        <v>0.64011666666666656</v>
      </c>
      <c r="AA1553" s="2">
        <f t="shared" si="1179"/>
        <v>1.5465999999999398</v>
      </c>
      <c r="AB1553" s="1">
        <f t="shared" si="1180"/>
        <v>5.406553959187755E-2</v>
      </c>
      <c r="AC1553" s="1">
        <f t="shared" si="1181"/>
        <v>1.0976843177384563</v>
      </c>
      <c r="AD1553" s="1">
        <f t="shared" si="1182"/>
        <v>1.0976843174628059</v>
      </c>
      <c r="AE1553" s="1">
        <f t="shared" si="1183"/>
        <v>1.0976843174529234</v>
      </c>
      <c r="AF1553" s="1">
        <f t="shared" si="1184"/>
        <v>1.0976843174525692</v>
      </c>
      <c r="AG1553" s="1">
        <f t="shared" si="1185"/>
        <v>0.97828000399829251</v>
      </c>
      <c r="AH1553" s="1">
        <f t="shared" si="1186"/>
        <v>2.3040994402112185</v>
      </c>
      <c r="AI1553" s="2">
        <f t="shared" si="1208"/>
        <v>28.593191544432049</v>
      </c>
      <c r="AJ1553" s="1">
        <f>VLOOKUP(AI1553,Graph!$D$3:$M$50,col)</f>
        <v>6.1999999999999998E-3</v>
      </c>
      <c r="AK1553" s="1">
        <f>VLOOKUP(AI1553,Graph!$D$3:$M$50,col+1)</f>
        <v>5.0000000000000001E-3</v>
      </c>
      <c r="AL1553" s="1">
        <f t="shared" si="1187"/>
        <v>5.4000000000000003E-3</v>
      </c>
      <c r="AM1553" s="1">
        <f t="shared" si="1209"/>
        <v>0.64011666666666656</v>
      </c>
      <c r="AN1553" s="2">
        <f t="shared" si="1188"/>
        <v>1.5465999999999398</v>
      </c>
      <c r="AO1553" s="1">
        <f t="shared" si="1189"/>
        <v>5.406553959187755E-2</v>
      </c>
      <c r="AP1553" s="1">
        <f t="shared" si="1190"/>
        <v>1.0976843174525566</v>
      </c>
      <c r="AQ1553" s="1">
        <f t="shared" si="1191"/>
        <v>1.0976843174525559</v>
      </c>
      <c r="AR1553" s="1">
        <f t="shared" si="1192"/>
        <v>1.0976843174525559</v>
      </c>
      <c r="AS1553" s="1">
        <f t="shared" si="1193"/>
        <v>1.0976843174525559</v>
      </c>
      <c r="AT1553" s="1">
        <f t="shared" si="1194"/>
        <v>0.97828000399829251</v>
      </c>
      <c r="AU1553" s="1">
        <f t="shared" si="1195"/>
        <v>2.3040994402111905</v>
      </c>
      <c r="AV1553" s="2">
        <f t="shared" si="1196"/>
        <v>1552</v>
      </c>
      <c r="AW1553" s="1">
        <f t="shared" si="1197"/>
        <v>2304.0994402111905</v>
      </c>
      <c r="AX1553" s="1">
        <f t="shared" si="1198"/>
        <v>0.97828000399829251</v>
      </c>
      <c r="AY1553" s="1">
        <f t="shared" si="1199"/>
        <v>1.0976843174525559</v>
      </c>
      <c r="AZ1553" s="1">
        <f t="shared" si="1200"/>
        <v>5.4000000000000003E-3</v>
      </c>
      <c r="BA1553" s="1">
        <f t="shared" si="1201"/>
        <v>28.593191544432049</v>
      </c>
    </row>
    <row r="1554" spans="1:53">
      <c r="A1554" s="2">
        <f t="shared" si="1166"/>
        <v>1.5529999999999398</v>
      </c>
      <c r="B1554" s="1">
        <f t="shared" si="1203"/>
        <v>1.6398374999999374</v>
      </c>
      <c r="C1554" s="1">
        <f t="shared" si="1167"/>
        <v>5.6297394374887837E-2</v>
      </c>
      <c r="D1554" s="1">
        <f t="shared" si="1204"/>
        <v>1.1025317528493115</v>
      </c>
      <c r="E1554" s="1">
        <f t="shared" si="1210"/>
        <v>1.1026287450820711</v>
      </c>
      <c r="F1554" s="1">
        <f t="shared" si="1210"/>
        <v>1.1026324178686033</v>
      </c>
      <c r="G1554" s="1">
        <f t="shared" si="1210"/>
        <v>1.1026325568829913</v>
      </c>
      <c r="H1554" s="1">
        <f t="shared" si="1168"/>
        <v>2.3681597857323888</v>
      </c>
      <c r="I1554" s="1">
        <f t="shared" si="1205"/>
        <v>28.855762940314833</v>
      </c>
      <c r="J1554" s="1">
        <f>VLOOKUP($I1554,Graph!$D$3:$M$50,col)</f>
        <v>6.1999999999999998E-3</v>
      </c>
      <c r="K1554" s="1">
        <f>VLOOKUP($I1554,Graph!$D$3:$M$50,col+1)</f>
        <v>5.0000000000000001E-3</v>
      </c>
      <c r="L1554" s="1">
        <f t="shared" si="1169"/>
        <v>5.4000000000000003E-3</v>
      </c>
      <c r="M1554" s="1">
        <f t="shared" si="1164"/>
        <v>0.64011666666666656</v>
      </c>
      <c r="N1554" s="1">
        <f t="shared" si="1170"/>
        <v>1.5475999999999397</v>
      </c>
      <c r="O1554" s="1">
        <f t="shared" si="1171"/>
        <v>5.4066755903842169E-2</v>
      </c>
      <c r="P1554" s="1">
        <f t="shared" si="1172"/>
        <v>1.0978601814946709</v>
      </c>
      <c r="Q1554" s="1">
        <f t="shared" si="1173"/>
        <v>1.0976931931984018</v>
      </c>
      <c r="R1554" s="1">
        <f t="shared" si="1174"/>
        <v>1.0976872112856755</v>
      </c>
      <c r="S1554" s="1">
        <f t="shared" si="1175"/>
        <v>1.0976869968250162</v>
      </c>
      <c r="T1554" s="1">
        <f t="shared" si="1176"/>
        <v>0.97828330312486733</v>
      </c>
      <c r="U1554" s="1">
        <f t="shared" si="1177"/>
        <v>2.3063401065218359</v>
      </c>
      <c r="V1554" s="2">
        <f t="shared" si="1206"/>
        <v>28.602457209953933</v>
      </c>
      <c r="W1554" s="1">
        <f>VLOOKUP(V1554,Graph!$D$3:$M$50,col)</f>
        <v>6.1999999999999998E-3</v>
      </c>
      <c r="X1554" s="1">
        <f>VLOOKUP(V1554,Graph!$D$3:$M$50,col+1)</f>
        <v>5.0000000000000001E-3</v>
      </c>
      <c r="Y1554" s="1">
        <f t="shared" si="1178"/>
        <v>5.4000000000000003E-3</v>
      </c>
      <c r="Z1554" s="1">
        <f t="shared" si="1207"/>
        <v>0.64011666666666656</v>
      </c>
      <c r="AA1554" s="2">
        <f t="shared" si="1179"/>
        <v>1.5475999999999397</v>
      </c>
      <c r="AB1554" s="1">
        <f t="shared" si="1180"/>
        <v>5.4066755903842169E-2</v>
      </c>
      <c r="AC1554" s="1">
        <f t="shared" si="1181"/>
        <v>1.0976869891360512</v>
      </c>
      <c r="AD1554" s="1">
        <f t="shared" si="1182"/>
        <v>1.097686988860382</v>
      </c>
      <c r="AE1554" s="1">
        <f t="shared" si="1183"/>
        <v>1.0976869888504983</v>
      </c>
      <c r="AF1554" s="1">
        <f t="shared" si="1184"/>
        <v>1.0976869888501444</v>
      </c>
      <c r="AG1554" s="1">
        <f t="shared" si="1185"/>
        <v>0.97828330312486733</v>
      </c>
      <c r="AH1554" s="1">
        <f t="shared" si="1186"/>
        <v>2.3063400897659054</v>
      </c>
      <c r="AI1554" s="2">
        <f t="shared" si="1208"/>
        <v>28.602457140686791</v>
      </c>
      <c r="AJ1554" s="1">
        <f>VLOOKUP(AI1554,Graph!$D$3:$M$50,col)</f>
        <v>6.1999999999999998E-3</v>
      </c>
      <c r="AK1554" s="1">
        <f>VLOOKUP(AI1554,Graph!$D$3:$M$50,col+1)</f>
        <v>5.0000000000000001E-3</v>
      </c>
      <c r="AL1554" s="1">
        <f t="shared" si="1187"/>
        <v>5.4000000000000003E-3</v>
      </c>
      <c r="AM1554" s="1">
        <f t="shared" si="1209"/>
        <v>0.64011666666666656</v>
      </c>
      <c r="AN1554" s="2">
        <f t="shared" si="1188"/>
        <v>1.5475999999999397</v>
      </c>
      <c r="AO1554" s="1">
        <f t="shared" si="1189"/>
        <v>5.4066755903842169E-2</v>
      </c>
      <c r="AP1554" s="1">
        <f t="shared" si="1190"/>
        <v>1.0976869888501315</v>
      </c>
      <c r="AQ1554" s="1">
        <f t="shared" si="1191"/>
        <v>1.0976869888501308</v>
      </c>
      <c r="AR1554" s="1">
        <f t="shared" si="1192"/>
        <v>1.0976869888501308</v>
      </c>
      <c r="AS1554" s="1">
        <f t="shared" si="1193"/>
        <v>1.0976869888501308</v>
      </c>
      <c r="AT1554" s="1">
        <f t="shared" si="1194"/>
        <v>0.97828330312486733</v>
      </c>
      <c r="AU1554" s="1">
        <f t="shared" si="1195"/>
        <v>2.306340089765877</v>
      </c>
      <c r="AV1554" s="2">
        <f t="shared" si="1196"/>
        <v>1553</v>
      </c>
      <c r="AW1554" s="1">
        <f t="shared" si="1197"/>
        <v>2306.3400897658771</v>
      </c>
      <c r="AX1554" s="1">
        <f t="shared" si="1198"/>
        <v>0.97828330312486733</v>
      </c>
      <c r="AY1554" s="1">
        <f t="shared" si="1199"/>
        <v>1.0976869888501308</v>
      </c>
      <c r="AZ1554" s="1">
        <f t="shared" si="1200"/>
        <v>5.4000000000000003E-3</v>
      </c>
      <c r="BA1554" s="1">
        <f t="shared" si="1201"/>
        <v>28.602457140686791</v>
      </c>
    </row>
    <row r="1555" spans="1:53">
      <c r="A1555" s="2">
        <f t="shared" si="1166"/>
        <v>1.5539999999999397</v>
      </c>
      <c r="B1555" s="1">
        <f t="shared" si="1203"/>
        <v>1.640878666666604</v>
      </c>
      <c r="C1555" s="1">
        <f t="shared" si="1167"/>
        <v>5.6298406455846807E-2</v>
      </c>
      <c r="D1555" s="1">
        <f t="shared" si="1204"/>
        <v>1.1025339278794888</v>
      </c>
      <c r="E1555" s="1">
        <f t="shared" si="1210"/>
        <v>1.1026310067734599</v>
      </c>
      <c r="F1555" s="1">
        <f t="shared" si="1210"/>
        <v>1.1026346829322891</v>
      </c>
      <c r="G1555" s="1">
        <f t="shared" si="1210"/>
        <v>1.1026348220776974</v>
      </c>
      <c r="H1555" s="1">
        <f t="shared" si="1168"/>
        <v>2.3704523640622299</v>
      </c>
      <c r="I1555" s="1">
        <f t="shared" si="1205"/>
        <v>28.865071540899869</v>
      </c>
      <c r="J1555" s="1">
        <f>VLOOKUP($I1555,Graph!$D$3:$M$50,col)</f>
        <v>6.1999999999999998E-3</v>
      </c>
      <c r="K1555" s="1">
        <f>VLOOKUP($I1555,Graph!$D$3:$M$50,col+1)</f>
        <v>5.0000000000000001E-3</v>
      </c>
      <c r="L1555" s="1">
        <f t="shared" si="1169"/>
        <v>5.4000000000000003E-3</v>
      </c>
      <c r="M1555" s="1">
        <f t="shared" si="1164"/>
        <v>0.64011666666666656</v>
      </c>
      <c r="N1555" s="1">
        <f t="shared" si="1170"/>
        <v>1.5485999999999396</v>
      </c>
      <c r="O1555" s="1">
        <f t="shared" si="1171"/>
        <v>5.4067970685919162E-2</v>
      </c>
      <c r="P1555" s="1">
        <f t="shared" si="1172"/>
        <v>1.0978628410893634</v>
      </c>
      <c r="Q1555" s="1">
        <f t="shared" si="1173"/>
        <v>1.0976958611455894</v>
      </c>
      <c r="R1555" s="1">
        <f t="shared" si="1174"/>
        <v>1.0976898793527836</v>
      </c>
      <c r="S1555" s="1">
        <f t="shared" si="1175"/>
        <v>1.0976896648900096</v>
      </c>
      <c r="T1555" s="1">
        <f t="shared" si="1176"/>
        <v>0.9782865980091634</v>
      </c>
      <c r="U1555" s="1">
        <f t="shared" si="1177"/>
        <v>2.3085814821804718</v>
      </c>
      <c r="V1555" s="2">
        <f t="shared" si="1206"/>
        <v>28.611719806669964</v>
      </c>
      <c r="W1555" s="1">
        <f>VLOOKUP(V1555,Graph!$D$3:$M$50,col)</f>
        <v>6.1999999999999998E-3</v>
      </c>
      <c r="X1555" s="1">
        <f>VLOOKUP(V1555,Graph!$D$3:$M$50,col+1)</f>
        <v>5.0000000000000001E-3</v>
      </c>
      <c r="Y1555" s="1">
        <f t="shared" si="1178"/>
        <v>5.4000000000000003E-3</v>
      </c>
      <c r="Z1555" s="1">
        <f t="shared" si="1207"/>
        <v>0.64011666666666656</v>
      </c>
      <c r="AA1555" s="2">
        <f t="shared" si="1179"/>
        <v>1.5485999999999396</v>
      </c>
      <c r="AB1555" s="1">
        <f t="shared" si="1180"/>
        <v>5.4067970685919162E-2</v>
      </c>
      <c r="AC1555" s="1">
        <f t="shared" si="1181"/>
        <v>1.0976896572007393</v>
      </c>
      <c r="AD1555" s="1">
        <f t="shared" si="1182"/>
        <v>1.0976896569250507</v>
      </c>
      <c r="AE1555" s="1">
        <f t="shared" si="1183"/>
        <v>1.097689656915166</v>
      </c>
      <c r="AF1555" s="1">
        <f t="shared" si="1184"/>
        <v>1.0976896569148118</v>
      </c>
      <c r="AG1555" s="1">
        <f t="shared" si="1185"/>
        <v>0.9782865980091634</v>
      </c>
      <c r="AH1555" s="1">
        <f t="shared" si="1186"/>
        <v>2.3085814654076127</v>
      </c>
      <c r="AI1555" s="2">
        <f t="shared" si="1208"/>
        <v>28.611719737377726</v>
      </c>
      <c r="AJ1555" s="1">
        <f>VLOOKUP(AI1555,Graph!$D$3:$M$50,col)</f>
        <v>6.1999999999999998E-3</v>
      </c>
      <c r="AK1555" s="1">
        <f>VLOOKUP(AI1555,Graph!$D$3:$M$50,col+1)</f>
        <v>5.0000000000000001E-3</v>
      </c>
      <c r="AL1555" s="1">
        <f t="shared" si="1187"/>
        <v>5.4000000000000003E-3</v>
      </c>
      <c r="AM1555" s="1">
        <f t="shared" si="1209"/>
        <v>0.64011666666666656</v>
      </c>
      <c r="AN1555" s="2">
        <f t="shared" si="1188"/>
        <v>1.5485999999999396</v>
      </c>
      <c r="AO1555" s="1">
        <f t="shared" si="1189"/>
        <v>5.4067970685919162E-2</v>
      </c>
      <c r="AP1555" s="1">
        <f t="shared" si="1190"/>
        <v>1.0976896569147991</v>
      </c>
      <c r="AQ1555" s="1">
        <f t="shared" si="1191"/>
        <v>1.0976896569147987</v>
      </c>
      <c r="AR1555" s="1">
        <f t="shared" si="1192"/>
        <v>1.0976896569147989</v>
      </c>
      <c r="AS1555" s="1">
        <f t="shared" si="1193"/>
        <v>1.0976896569147987</v>
      </c>
      <c r="AT1555" s="1">
        <f t="shared" si="1194"/>
        <v>0.9782865980091634</v>
      </c>
      <c r="AU1555" s="1">
        <f t="shared" si="1195"/>
        <v>2.3085814654075856</v>
      </c>
      <c r="AV1555" s="2">
        <f t="shared" si="1196"/>
        <v>1554</v>
      </c>
      <c r="AW1555" s="1">
        <f t="shared" si="1197"/>
        <v>2308.5814654075857</v>
      </c>
      <c r="AX1555" s="1">
        <f t="shared" si="1198"/>
        <v>0.9782865980091634</v>
      </c>
      <c r="AY1555" s="1">
        <f t="shared" si="1199"/>
        <v>1.0976896569147987</v>
      </c>
      <c r="AZ1555" s="1">
        <f t="shared" si="1200"/>
        <v>5.4000000000000003E-3</v>
      </c>
      <c r="BA1555" s="1">
        <f t="shared" si="1201"/>
        <v>28.611719737377726</v>
      </c>
    </row>
    <row r="1556" spans="1:53">
      <c r="A1556" s="2">
        <f t="shared" si="1166"/>
        <v>1.5549999999999395</v>
      </c>
      <c r="B1556" s="1">
        <f t="shared" si="1203"/>
        <v>1.6419198333332705</v>
      </c>
      <c r="C1556" s="1">
        <f t="shared" si="1167"/>
        <v>5.6299417262333416E-2</v>
      </c>
      <c r="D1556" s="1">
        <f t="shared" si="1204"/>
        <v>1.1025361001835872</v>
      </c>
      <c r="E1556" s="1">
        <f t="shared" si="1210"/>
        <v>1.1026332656358904</v>
      </c>
      <c r="F1556" s="1">
        <f t="shared" si="1210"/>
        <v>1.102636945163169</v>
      </c>
      <c r="G1556" s="1">
        <f t="shared" si="1210"/>
        <v>1.102637084439454</v>
      </c>
      <c r="H1556" s="1">
        <f t="shared" si="1168"/>
        <v>2.3727456818878787</v>
      </c>
      <c r="I1556" s="1">
        <f t="shared" si="1205"/>
        <v>28.874377141242004</v>
      </c>
      <c r="J1556" s="1">
        <f>VLOOKUP($I1556,Graph!$D$3:$M$50,col)</f>
        <v>6.1999999999999998E-3</v>
      </c>
      <c r="K1556" s="1">
        <f>VLOOKUP($I1556,Graph!$D$3:$M$50,col+1)</f>
        <v>5.0000000000000001E-3</v>
      </c>
      <c r="L1556" s="1">
        <f t="shared" si="1169"/>
        <v>5.4000000000000003E-3</v>
      </c>
      <c r="M1556" s="1">
        <f t="shared" si="1164"/>
        <v>0.64011666666666656</v>
      </c>
      <c r="N1556" s="1">
        <f t="shared" si="1170"/>
        <v>1.5495999999999395</v>
      </c>
      <c r="O1556" s="1">
        <f t="shared" si="1171"/>
        <v>5.4069183940992957E-2</v>
      </c>
      <c r="P1556" s="1">
        <f t="shared" si="1172"/>
        <v>1.097865497366757</v>
      </c>
      <c r="Q1556" s="1">
        <f t="shared" si="1173"/>
        <v>1.0976985257661895</v>
      </c>
      <c r="R1556" s="1">
        <f t="shared" si="1174"/>
        <v>1.0976925440932124</v>
      </c>
      <c r="S1556" s="1">
        <f t="shared" si="1175"/>
        <v>1.0976923296283287</v>
      </c>
      <c r="T1556" s="1">
        <f t="shared" si="1176"/>
        <v>0.97828988865935795</v>
      </c>
      <c r="U1556" s="1">
        <f t="shared" si="1177"/>
        <v>2.3108235836909348</v>
      </c>
      <c r="V1556" s="2">
        <f t="shared" si="1206"/>
        <v>28.620979406732559</v>
      </c>
      <c r="W1556" s="1">
        <f>VLOOKUP(V1556,Graph!$D$3:$M$50,col)</f>
        <v>6.1999999999999998E-3</v>
      </c>
      <c r="X1556" s="1">
        <f>VLOOKUP(V1556,Graph!$D$3:$M$50,col+1)</f>
        <v>5.0000000000000001E-3</v>
      </c>
      <c r="Y1556" s="1">
        <f t="shared" si="1178"/>
        <v>5.4000000000000003E-3</v>
      </c>
      <c r="Z1556" s="1">
        <f t="shared" si="1207"/>
        <v>0.64011666666666656</v>
      </c>
      <c r="AA1556" s="2">
        <f t="shared" si="1179"/>
        <v>1.5495999999999395</v>
      </c>
      <c r="AB1556" s="1">
        <f t="shared" si="1180"/>
        <v>5.4069183940992957E-2</v>
      </c>
      <c r="AC1556" s="1">
        <f t="shared" si="1181"/>
        <v>1.0976923219387529</v>
      </c>
      <c r="AD1556" s="1">
        <f t="shared" si="1182"/>
        <v>1.0976923216630454</v>
      </c>
      <c r="AE1556" s="1">
        <f t="shared" si="1183"/>
        <v>1.0976923216531596</v>
      </c>
      <c r="AF1556" s="1">
        <f t="shared" si="1184"/>
        <v>1.0976923216528052</v>
      </c>
      <c r="AG1556" s="1">
        <f t="shared" si="1185"/>
        <v>0.97828988865935795</v>
      </c>
      <c r="AH1556" s="1">
        <f t="shared" si="1186"/>
        <v>2.3108235669011412</v>
      </c>
      <c r="AI1556" s="2">
        <f t="shared" si="1208"/>
        <v>28.620979337415228</v>
      </c>
      <c r="AJ1556" s="1">
        <f>VLOOKUP(AI1556,Graph!$D$3:$M$50,col)</f>
        <v>6.1999999999999998E-3</v>
      </c>
      <c r="AK1556" s="1">
        <f>VLOOKUP(AI1556,Graph!$D$3:$M$50,col+1)</f>
        <v>5.0000000000000001E-3</v>
      </c>
      <c r="AL1556" s="1">
        <f t="shared" si="1187"/>
        <v>5.4000000000000003E-3</v>
      </c>
      <c r="AM1556" s="1">
        <f t="shared" si="1209"/>
        <v>0.64011666666666656</v>
      </c>
      <c r="AN1556" s="2">
        <f t="shared" si="1188"/>
        <v>1.5495999999999395</v>
      </c>
      <c r="AO1556" s="1">
        <f t="shared" si="1189"/>
        <v>5.4069183940992957E-2</v>
      </c>
      <c r="AP1556" s="1">
        <f t="shared" si="1190"/>
        <v>1.0976923216527927</v>
      </c>
      <c r="AQ1556" s="1">
        <f t="shared" si="1191"/>
        <v>1.0976923216527921</v>
      </c>
      <c r="AR1556" s="1">
        <f t="shared" si="1192"/>
        <v>1.0976923216527918</v>
      </c>
      <c r="AS1556" s="1">
        <f t="shared" si="1193"/>
        <v>1.0976923216527918</v>
      </c>
      <c r="AT1556" s="1">
        <f t="shared" si="1194"/>
        <v>0.97828988865935795</v>
      </c>
      <c r="AU1556" s="1">
        <f t="shared" si="1195"/>
        <v>2.3108235669011132</v>
      </c>
      <c r="AV1556" s="2">
        <f t="shared" si="1196"/>
        <v>1555</v>
      </c>
      <c r="AW1556" s="1">
        <f t="shared" si="1197"/>
        <v>2310.8235669011133</v>
      </c>
      <c r="AX1556" s="1">
        <f t="shared" si="1198"/>
        <v>0.97828988865935795</v>
      </c>
      <c r="AY1556" s="1">
        <f t="shared" si="1199"/>
        <v>1.0976923216527918</v>
      </c>
      <c r="AZ1556" s="1">
        <f t="shared" si="1200"/>
        <v>5.4000000000000003E-3</v>
      </c>
      <c r="BA1556" s="1">
        <f t="shared" si="1201"/>
        <v>28.620979337415228</v>
      </c>
    </row>
    <row r="1557" spans="1:53">
      <c r="A1557" s="2">
        <f t="shared" si="1166"/>
        <v>1.5559999999999394</v>
      </c>
      <c r="B1557" s="1">
        <f t="shared" si="1203"/>
        <v>1.6429609999999371</v>
      </c>
      <c r="C1557" s="1">
        <f t="shared" si="1167"/>
        <v>5.6300426796753386E-2</v>
      </c>
      <c r="D1557" s="1">
        <f t="shared" si="1204"/>
        <v>1.1025382697667283</v>
      </c>
      <c r="E1557" s="1">
        <f t="shared" si="1210"/>
        <v>1.1026355216746655</v>
      </c>
      <c r="F1557" s="1">
        <f t="shared" si="1210"/>
        <v>1.1026392045665534</v>
      </c>
      <c r="G1557" s="1">
        <f t="shared" si="1210"/>
        <v>1.1026393439735713</v>
      </c>
      <c r="H1557" s="1">
        <f t="shared" si="1168"/>
        <v>2.3750397389709104</v>
      </c>
      <c r="I1557" s="1">
        <f t="shared" si="1205"/>
        <v>28.883679744239739</v>
      </c>
      <c r="J1557" s="1">
        <f>VLOOKUP($I1557,Graph!$D$3:$M$50,col)</f>
        <v>6.1999999999999998E-3</v>
      </c>
      <c r="K1557" s="1">
        <f>VLOOKUP($I1557,Graph!$D$3:$M$50,col+1)</f>
        <v>5.0000000000000001E-3</v>
      </c>
      <c r="L1557" s="1">
        <f t="shared" si="1169"/>
        <v>5.4000000000000003E-3</v>
      </c>
      <c r="M1557" s="1">
        <f t="shared" ref="M1557:M1620" si="1211">b-2*L1557*L</f>
        <v>0.64011666666666656</v>
      </c>
      <c r="N1557" s="1">
        <f t="shared" si="1170"/>
        <v>1.5505999999999394</v>
      </c>
      <c r="O1557" s="1">
        <f t="shared" si="1171"/>
        <v>5.4070395671940726E-2</v>
      </c>
      <c r="P1557" s="1">
        <f t="shared" si="1172"/>
        <v>1.0978681503330552</v>
      </c>
      <c r="Q1557" s="1">
        <f t="shared" si="1173"/>
        <v>1.0977011870664197</v>
      </c>
      <c r="R1557" s="1">
        <f t="shared" si="1174"/>
        <v>1.097695205513179</v>
      </c>
      <c r="S1557" s="1">
        <f t="shared" si="1175"/>
        <v>1.0976949910461902</v>
      </c>
      <c r="T1557" s="1">
        <f t="shared" si="1176"/>
        <v>0.97829317508360769</v>
      </c>
      <c r="U1557" s="1">
        <f t="shared" si="1177"/>
        <v>2.3130664108182541</v>
      </c>
      <c r="V1557" s="2">
        <f t="shared" si="1206"/>
        <v>28.630236013047387</v>
      </c>
      <c r="W1557" s="1">
        <f>VLOOKUP(V1557,Graph!$D$3:$M$50,col)</f>
        <v>6.1999999999999998E-3</v>
      </c>
      <c r="X1557" s="1">
        <f>VLOOKUP(V1557,Graph!$D$3:$M$50,col+1)</f>
        <v>5.0000000000000001E-3</v>
      </c>
      <c r="Y1557" s="1">
        <f t="shared" si="1178"/>
        <v>5.4000000000000003E-3</v>
      </c>
      <c r="Z1557" s="1">
        <f t="shared" si="1207"/>
        <v>0.64011666666666656</v>
      </c>
      <c r="AA1557" s="2">
        <f t="shared" si="1179"/>
        <v>1.5505999999999394</v>
      </c>
      <c r="AB1557" s="1">
        <f t="shared" si="1180"/>
        <v>5.4070395671940726E-2</v>
      </c>
      <c r="AC1557" s="1">
        <f t="shared" si="1181"/>
        <v>1.0976949833563094</v>
      </c>
      <c r="AD1557" s="1">
        <f t="shared" si="1182"/>
        <v>1.0976949830805827</v>
      </c>
      <c r="AE1557" s="1">
        <f t="shared" si="1183"/>
        <v>1.0976949830706961</v>
      </c>
      <c r="AF1557" s="1">
        <f t="shared" si="1184"/>
        <v>1.0976949830703417</v>
      </c>
      <c r="AG1557" s="1">
        <f t="shared" si="1185"/>
        <v>0.97829317508360769</v>
      </c>
      <c r="AH1557" s="1">
        <f t="shared" si="1186"/>
        <v>2.3130663940115208</v>
      </c>
      <c r="AI1557" s="2">
        <f t="shared" si="1208"/>
        <v>28.630235943704982</v>
      </c>
      <c r="AJ1557" s="1">
        <f>VLOOKUP(AI1557,Graph!$D$3:$M$50,col)</f>
        <v>6.1999999999999998E-3</v>
      </c>
      <c r="AK1557" s="1">
        <f>VLOOKUP(AI1557,Graph!$D$3:$M$50,col+1)</f>
        <v>5.0000000000000001E-3</v>
      </c>
      <c r="AL1557" s="1">
        <f t="shared" si="1187"/>
        <v>5.4000000000000003E-3</v>
      </c>
      <c r="AM1557" s="1">
        <f t="shared" si="1209"/>
        <v>0.64011666666666656</v>
      </c>
      <c r="AN1557" s="2">
        <f t="shared" si="1188"/>
        <v>1.5505999999999394</v>
      </c>
      <c r="AO1557" s="1">
        <f t="shared" si="1189"/>
        <v>5.4070395671940726E-2</v>
      </c>
      <c r="AP1557" s="1">
        <f t="shared" si="1190"/>
        <v>1.0976949830703293</v>
      </c>
      <c r="AQ1557" s="1">
        <f t="shared" si="1191"/>
        <v>1.0976949830703284</v>
      </c>
      <c r="AR1557" s="1">
        <f t="shared" si="1192"/>
        <v>1.0976949830703286</v>
      </c>
      <c r="AS1557" s="1">
        <f t="shared" si="1193"/>
        <v>1.0976949830703284</v>
      </c>
      <c r="AT1557" s="1">
        <f t="shared" si="1194"/>
        <v>0.97829317508360769</v>
      </c>
      <c r="AU1557" s="1">
        <f t="shared" si="1195"/>
        <v>2.3130663940114928</v>
      </c>
      <c r="AV1557" s="2">
        <f t="shared" si="1196"/>
        <v>1556</v>
      </c>
      <c r="AW1557" s="1">
        <f t="shared" si="1197"/>
        <v>2313.0663940114928</v>
      </c>
      <c r="AX1557" s="1">
        <f t="shared" si="1198"/>
        <v>0.97829317508360769</v>
      </c>
      <c r="AY1557" s="1">
        <f t="shared" si="1199"/>
        <v>1.0976949830703284</v>
      </c>
      <c r="AZ1557" s="1">
        <f t="shared" si="1200"/>
        <v>5.4000000000000003E-3</v>
      </c>
      <c r="BA1557" s="1">
        <f t="shared" si="1201"/>
        <v>28.630235943704982</v>
      </c>
    </row>
    <row r="1558" spans="1:53">
      <c r="A1558" s="2">
        <f t="shared" si="1166"/>
        <v>1.5569999999999393</v>
      </c>
      <c r="B1558" s="1">
        <f t="shared" si="1203"/>
        <v>1.6440021666666038</v>
      </c>
      <c r="C1558" s="1">
        <f t="shared" si="1167"/>
        <v>5.6301435061506346E-2</v>
      </c>
      <c r="D1558" s="1">
        <f t="shared" si="1204"/>
        <v>1.1025404366340212</v>
      </c>
      <c r="E1558" s="1">
        <f t="shared" si="1210"/>
        <v>1.1026377748950771</v>
      </c>
      <c r="F1558" s="1">
        <f t="shared" si="1210"/>
        <v>1.1026414611477398</v>
      </c>
      <c r="G1558" s="1">
        <f t="shared" si="1210"/>
        <v>1.1026416006853479</v>
      </c>
      <c r="H1558" s="1">
        <f t="shared" si="1168"/>
        <v>2.3773345350731323</v>
      </c>
      <c r="I1558" s="1">
        <f t="shared" si="1205"/>
        <v>28.892979352786931</v>
      </c>
      <c r="J1558" s="1">
        <f>VLOOKUP($I1558,Graph!$D$3:$M$50,col)</f>
        <v>6.1999999999999998E-3</v>
      </c>
      <c r="K1558" s="1">
        <f>VLOOKUP($I1558,Graph!$D$3:$M$50,col+1)</f>
        <v>5.0000000000000001E-3</v>
      </c>
      <c r="L1558" s="1">
        <f t="shared" si="1169"/>
        <v>5.4000000000000003E-3</v>
      </c>
      <c r="M1558" s="1">
        <f t="shared" si="1211"/>
        <v>0.64011666666666656</v>
      </c>
      <c r="N1558" s="1">
        <f t="shared" si="1170"/>
        <v>1.5515999999999393</v>
      </c>
      <c r="O1558" s="1">
        <f t="shared" si="1171"/>
        <v>5.4071605881632408E-2</v>
      </c>
      <c r="P1558" s="1">
        <f t="shared" si="1172"/>
        <v>1.0978707999944437</v>
      </c>
      <c r="Q1558" s="1">
        <f t="shared" si="1173"/>
        <v>1.0977038450524823</v>
      </c>
      <c r="R1558" s="1">
        <f t="shared" si="1174"/>
        <v>1.0976978636188852</v>
      </c>
      <c r="S1558" s="1">
        <f t="shared" si="1175"/>
        <v>1.0976976491497965</v>
      </c>
      <c r="T1558" s="1">
        <f t="shared" si="1176"/>
        <v>0.97829645729004766</v>
      </c>
      <c r="U1558" s="1">
        <f t="shared" si="1177"/>
        <v>2.3153099633276848</v>
      </c>
      <c r="V1558" s="2">
        <f t="shared" si="1206"/>
        <v>28.639489628515417</v>
      </c>
      <c r="W1558" s="1">
        <f>VLOOKUP(V1558,Graph!$D$3:$M$50,col)</f>
        <v>6.1999999999999998E-3</v>
      </c>
      <c r="X1558" s="1">
        <f>VLOOKUP(V1558,Graph!$D$3:$M$50,col+1)</f>
        <v>5.0000000000000001E-3</v>
      </c>
      <c r="Y1558" s="1">
        <f t="shared" si="1178"/>
        <v>5.4000000000000003E-3</v>
      </c>
      <c r="Z1558" s="1">
        <f t="shared" si="1207"/>
        <v>0.64011666666666656</v>
      </c>
      <c r="AA1558" s="2">
        <f t="shared" si="1179"/>
        <v>1.5515999999999393</v>
      </c>
      <c r="AB1558" s="1">
        <f t="shared" si="1180"/>
        <v>5.4071605881632408E-2</v>
      </c>
      <c r="AC1558" s="1">
        <f t="shared" si="1181"/>
        <v>1.0976976414596116</v>
      </c>
      <c r="AD1558" s="1">
        <f t="shared" si="1182"/>
        <v>1.0976976411838657</v>
      </c>
      <c r="AE1558" s="1">
        <f t="shared" si="1183"/>
        <v>1.0976976411739783</v>
      </c>
      <c r="AF1558" s="1">
        <f t="shared" si="1184"/>
        <v>1.0976976411736237</v>
      </c>
      <c r="AG1558" s="1">
        <f t="shared" si="1185"/>
        <v>0.97829645729004766</v>
      </c>
      <c r="AH1558" s="1">
        <f t="shared" si="1186"/>
        <v>2.3153099465040063</v>
      </c>
      <c r="AI1558" s="2">
        <f t="shared" si="1208"/>
        <v>28.63948955914795</v>
      </c>
      <c r="AJ1558" s="1">
        <f>VLOOKUP(AI1558,Graph!$D$3:$M$50,col)</f>
        <v>6.1999999999999998E-3</v>
      </c>
      <c r="AK1558" s="1">
        <f>VLOOKUP(AI1558,Graph!$D$3:$M$50,col+1)</f>
        <v>5.0000000000000001E-3</v>
      </c>
      <c r="AL1558" s="1">
        <f t="shared" si="1187"/>
        <v>5.4000000000000003E-3</v>
      </c>
      <c r="AM1558" s="1">
        <f t="shared" si="1209"/>
        <v>0.64011666666666656</v>
      </c>
      <c r="AN1558" s="2">
        <f t="shared" si="1188"/>
        <v>1.5515999999999393</v>
      </c>
      <c r="AO1558" s="1">
        <f t="shared" si="1189"/>
        <v>5.4071605881632408E-2</v>
      </c>
      <c r="AP1558" s="1">
        <f t="shared" si="1190"/>
        <v>1.0976976411736108</v>
      </c>
      <c r="AQ1558" s="1">
        <f t="shared" si="1191"/>
        <v>1.0976976411736104</v>
      </c>
      <c r="AR1558" s="1">
        <f t="shared" si="1192"/>
        <v>1.0976976411736104</v>
      </c>
      <c r="AS1558" s="1">
        <f t="shared" si="1193"/>
        <v>1.0976976411736104</v>
      </c>
      <c r="AT1558" s="1">
        <f t="shared" si="1194"/>
        <v>0.97829645729004766</v>
      </c>
      <c r="AU1558" s="1">
        <f t="shared" si="1195"/>
        <v>2.3153099465039779</v>
      </c>
      <c r="AV1558" s="2">
        <f t="shared" si="1196"/>
        <v>1557</v>
      </c>
      <c r="AW1558" s="1">
        <f t="shared" si="1197"/>
        <v>2315.3099465039777</v>
      </c>
      <c r="AX1558" s="1">
        <f t="shared" si="1198"/>
        <v>0.97829645729004766</v>
      </c>
      <c r="AY1558" s="1">
        <f t="shared" si="1199"/>
        <v>1.0976976411736104</v>
      </c>
      <c r="AZ1558" s="1">
        <f t="shared" si="1200"/>
        <v>5.4000000000000003E-3</v>
      </c>
      <c r="BA1558" s="1">
        <f t="shared" si="1201"/>
        <v>28.63948955914795</v>
      </c>
    </row>
    <row r="1559" spans="1:53">
      <c r="A1559" s="2">
        <f t="shared" si="1166"/>
        <v>1.5579999999999392</v>
      </c>
      <c r="B1559" s="1">
        <f t="shared" si="1203"/>
        <v>1.6450433333332704</v>
      </c>
      <c r="C1559" s="1">
        <f t="shared" si="1167"/>
        <v>5.6302442058985942E-2</v>
      </c>
      <c r="D1559" s="1">
        <f t="shared" si="1204"/>
        <v>1.1025426007905619</v>
      </c>
      <c r="E1559" s="1">
        <f t="shared" si="1210"/>
        <v>1.1026400253024025</v>
      </c>
      <c r="F1559" s="1">
        <f t="shared" si="1210"/>
        <v>1.102643714912013</v>
      </c>
      <c r="G1559" s="1">
        <f t="shared" si="1210"/>
        <v>1.1026438545800679</v>
      </c>
      <c r="H1559" s="1">
        <f t="shared" si="1168"/>
        <v>2.3796300699565807</v>
      </c>
      <c r="I1559" s="1">
        <f t="shared" si="1205"/>
        <v>28.902275969772798</v>
      </c>
      <c r="J1559" s="1">
        <f>VLOOKUP($I1559,Graph!$D$3:$M$50,col)</f>
        <v>6.1999999999999998E-3</v>
      </c>
      <c r="K1559" s="1">
        <f>VLOOKUP($I1559,Graph!$D$3:$M$50,col+1)</f>
        <v>5.0000000000000001E-3</v>
      </c>
      <c r="L1559" s="1">
        <f t="shared" si="1169"/>
        <v>5.4000000000000003E-3</v>
      </c>
      <c r="M1559" s="1">
        <f t="shared" si="1211"/>
        <v>0.64011666666666656</v>
      </c>
      <c r="N1559" s="1">
        <f t="shared" si="1170"/>
        <v>1.5525999999999391</v>
      </c>
      <c r="O1559" s="1">
        <f t="shared" si="1171"/>
        <v>5.4072814572930783E-2</v>
      </c>
      <c r="P1559" s="1">
        <f t="shared" si="1172"/>
        <v>1.0978734463570941</v>
      </c>
      <c r="Q1559" s="1">
        <f t="shared" si="1173"/>
        <v>1.097706499730563</v>
      </c>
      <c r="R1559" s="1">
        <f t="shared" si="1174"/>
        <v>1.0977005184165185</v>
      </c>
      <c r="S1559" s="1">
        <f t="shared" si="1175"/>
        <v>1.0977003039453346</v>
      </c>
      <c r="T1559" s="1">
        <f t="shared" si="1176"/>
        <v>0.97829973528679237</v>
      </c>
      <c r="U1559" s="1">
        <f t="shared" si="1177"/>
        <v>2.317554240984713</v>
      </c>
      <c r="V1559" s="2">
        <f t="shared" si="1206"/>
        <v>28.648740256032951</v>
      </c>
      <c r="W1559" s="1">
        <f>VLOOKUP(V1559,Graph!$D$3:$M$50,col)</f>
        <v>6.1999999999999998E-3</v>
      </c>
      <c r="X1559" s="1">
        <f>VLOOKUP(V1559,Graph!$D$3:$M$50,col+1)</f>
        <v>5.0000000000000001E-3</v>
      </c>
      <c r="Y1559" s="1">
        <f t="shared" si="1178"/>
        <v>5.4000000000000003E-3</v>
      </c>
      <c r="Z1559" s="1">
        <f t="shared" si="1207"/>
        <v>0.64011666666666656</v>
      </c>
      <c r="AA1559" s="2">
        <f t="shared" si="1179"/>
        <v>1.5525999999999391</v>
      </c>
      <c r="AB1559" s="1">
        <f t="shared" si="1180"/>
        <v>5.4072814572930783E-2</v>
      </c>
      <c r="AC1559" s="1">
        <f t="shared" si="1181"/>
        <v>1.0977002962548454</v>
      </c>
      <c r="AD1559" s="1">
        <f t="shared" si="1182"/>
        <v>1.0977002959790805</v>
      </c>
      <c r="AE1559" s="1">
        <f t="shared" si="1183"/>
        <v>1.0977002959691919</v>
      </c>
      <c r="AF1559" s="1">
        <f t="shared" si="1184"/>
        <v>1.0977002959688376</v>
      </c>
      <c r="AG1559" s="1">
        <f t="shared" si="1185"/>
        <v>0.97829973528679237</v>
      </c>
      <c r="AH1559" s="1">
        <f t="shared" si="1186"/>
        <v>2.3175542241440827</v>
      </c>
      <c r="AI1559" s="2">
        <f t="shared" si="1208"/>
        <v>28.648740186640424</v>
      </c>
      <c r="AJ1559" s="1">
        <f>VLOOKUP(AI1559,Graph!$D$3:$M$50,col)</f>
        <v>6.1999999999999998E-3</v>
      </c>
      <c r="AK1559" s="1">
        <f>VLOOKUP(AI1559,Graph!$D$3:$M$50,col+1)</f>
        <v>5.0000000000000001E-3</v>
      </c>
      <c r="AL1559" s="1">
        <f t="shared" si="1187"/>
        <v>5.4000000000000003E-3</v>
      </c>
      <c r="AM1559" s="1">
        <f t="shared" si="1209"/>
        <v>0.64011666666666656</v>
      </c>
      <c r="AN1559" s="2">
        <f t="shared" si="1188"/>
        <v>1.5525999999999391</v>
      </c>
      <c r="AO1559" s="1">
        <f t="shared" si="1189"/>
        <v>5.4072814572930783E-2</v>
      </c>
      <c r="AP1559" s="1">
        <f t="shared" si="1190"/>
        <v>1.0977002959688251</v>
      </c>
      <c r="AQ1559" s="1">
        <f t="shared" si="1191"/>
        <v>1.0977002959688242</v>
      </c>
      <c r="AR1559" s="1">
        <f t="shared" si="1192"/>
        <v>1.0977002959688242</v>
      </c>
      <c r="AS1559" s="1">
        <f t="shared" si="1193"/>
        <v>1.0977002959688242</v>
      </c>
      <c r="AT1559" s="1">
        <f t="shared" si="1194"/>
        <v>0.97829973528679237</v>
      </c>
      <c r="AU1559" s="1">
        <f t="shared" si="1195"/>
        <v>2.3175542241440548</v>
      </c>
      <c r="AV1559" s="2">
        <f t="shared" si="1196"/>
        <v>1558</v>
      </c>
      <c r="AW1559" s="1">
        <f t="shared" si="1197"/>
        <v>2317.5542241440548</v>
      </c>
      <c r="AX1559" s="1">
        <f t="shared" si="1198"/>
        <v>0.97829973528679237</v>
      </c>
      <c r="AY1559" s="1">
        <f t="shared" si="1199"/>
        <v>1.0977002959688242</v>
      </c>
      <c r="AZ1559" s="1">
        <f t="shared" si="1200"/>
        <v>5.4000000000000003E-3</v>
      </c>
      <c r="BA1559" s="1">
        <f t="shared" si="1201"/>
        <v>28.648740186640424</v>
      </c>
    </row>
    <row r="1560" spans="1:53">
      <c r="A1560" s="2">
        <f t="shared" si="1166"/>
        <v>1.5589999999999391</v>
      </c>
      <c r="B1560" s="1">
        <f t="shared" si="1203"/>
        <v>1.6460844999999369</v>
      </c>
      <c r="C1560" s="1">
        <f t="shared" si="1167"/>
        <v>5.6303447791579718E-2</v>
      </c>
      <c r="D1560" s="1">
        <f t="shared" si="1204"/>
        <v>1.1025447622414335</v>
      </c>
      <c r="E1560" s="1">
        <f t="shared" si="1210"/>
        <v>1.1026422729019063</v>
      </c>
      <c r="F1560" s="1">
        <f t="shared" si="1210"/>
        <v>1.1026459658646433</v>
      </c>
      <c r="G1560" s="1">
        <f t="shared" si="1210"/>
        <v>1.1026461056630026</v>
      </c>
      <c r="H1560" s="1">
        <f t="shared" si="1168"/>
        <v>2.3819263433835216</v>
      </c>
      <c r="I1560" s="1">
        <f t="shared" si="1205"/>
        <v>28.911569598081872</v>
      </c>
      <c r="J1560" s="1">
        <f>VLOOKUP($I1560,Graph!$D$3:$M$50,col)</f>
        <v>6.1999999999999998E-3</v>
      </c>
      <c r="K1560" s="1">
        <f>VLOOKUP($I1560,Graph!$D$3:$M$50,col+1)</f>
        <v>5.0000000000000001E-3</v>
      </c>
      <c r="L1560" s="1">
        <f t="shared" si="1169"/>
        <v>5.4000000000000003E-3</v>
      </c>
      <c r="M1560" s="1">
        <f t="shared" si="1211"/>
        <v>0.64011666666666656</v>
      </c>
      <c r="N1560" s="1">
        <f t="shared" si="1170"/>
        <v>1.553599999999939</v>
      </c>
      <c r="O1560" s="1">
        <f t="shared" si="1171"/>
        <v>5.407402174869138E-2</v>
      </c>
      <c r="P1560" s="1">
        <f t="shared" si="1172"/>
        <v>1.0978760894271631</v>
      </c>
      <c r="Q1560" s="1">
        <f t="shared" si="1173"/>
        <v>1.0977091511068338</v>
      </c>
      <c r="R1560" s="1">
        <f t="shared" si="1174"/>
        <v>1.0977031699122493</v>
      </c>
      <c r="S1560" s="1">
        <f t="shared" si="1175"/>
        <v>1.097702955438975</v>
      </c>
      <c r="T1560" s="1">
        <f t="shared" si="1176"/>
        <v>0.97830300908193579</v>
      </c>
      <c r="U1560" s="1">
        <f t="shared" si="1177"/>
        <v>2.3197992435550492</v>
      </c>
      <c r="V1560" s="2">
        <f t="shared" si="1206"/>
        <v>28.657987898491616</v>
      </c>
      <c r="W1560" s="1">
        <f>VLOOKUP(V1560,Graph!$D$3:$M$50,col)</f>
        <v>6.1999999999999998E-3</v>
      </c>
      <c r="X1560" s="1">
        <f>VLOOKUP(V1560,Graph!$D$3:$M$50,col+1)</f>
        <v>5.0000000000000001E-3</v>
      </c>
      <c r="Y1560" s="1">
        <f t="shared" si="1178"/>
        <v>5.4000000000000003E-3</v>
      </c>
      <c r="Z1560" s="1">
        <f t="shared" si="1207"/>
        <v>0.64011666666666656</v>
      </c>
      <c r="AA1560" s="2">
        <f t="shared" si="1179"/>
        <v>1.553599999999939</v>
      </c>
      <c r="AB1560" s="1">
        <f t="shared" si="1180"/>
        <v>5.407402174869138E-2</v>
      </c>
      <c r="AC1560" s="1">
        <f t="shared" si="1181"/>
        <v>1.0977029477481828</v>
      </c>
      <c r="AD1560" s="1">
        <f t="shared" si="1182"/>
        <v>1.0977029474723983</v>
      </c>
      <c r="AE1560" s="1">
        <f t="shared" si="1183"/>
        <v>1.0977029474625091</v>
      </c>
      <c r="AF1560" s="1">
        <f t="shared" si="1184"/>
        <v>1.0977029474621545</v>
      </c>
      <c r="AG1560" s="1">
        <f t="shared" si="1185"/>
        <v>0.97830300908193579</v>
      </c>
      <c r="AH1560" s="1">
        <f t="shared" si="1186"/>
        <v>2.3197992266974627</v>
      </c>
      <c r="AI1560" s="2">
        <f t="shared" si="1208"/>
        <v>28.657987829074045</v>
      </c>
      <c r="AJ1560" s="1">
        <f>VLOOKUP(AI1560,Graph!$D$3:$M$50,col)</f>
        <v>6.1999999999999998E-3</v>
      </c>
      <c r="AK1560" s="1">
        <f>VLOOKUP(AI1560,Graph!$D$3:$M$50,col+1)</f>
        <v>5.0000000000000001E-3</v>
      </c>
      <c r="AL1560" s="1">
        <f t="shared" si="1187"/>
        <v>5.4000000000000003E-3</v>
      </c>
      <c r="AM1560" s="1">
        <f t="shared" si="1209"/>
        <v>0.64011666666666656</v>
      </c>
      <c r="AN1560" s="2">
        <f t="shared" si="1188"/>
        <v>1.553599999999939</v>
      </c>
      <c r="AO1560" s="1">
        <f t="shared" si="1189"/>
        <v>5.407402174869138E-2</v>
      </c>
      <c r="AP1560" s="1">
        <f t="shared" si="1190"/>
        <v>1.0977029474621416</v>
      </c>
      <c r="AQ1560" s="1">
        <f t="shared" si="1191"/>
        <v>1.0977029474621414</v>
      </c>
      <c r="AR1560" s="1">
        <f t="shared" si="1192"/>
        <v>1.0977029474621414</v>
      </c>
      <c r="AS1560" s="1">
        <f t="shared" si="1193"/>
        <v>1.0977029474621414</v>
      </c>
      <c r="AT1560" s="1">
        <f t="shared" si="1194"/>
        <v>0.97830300908193579</v>
      </c>
      <c r="AU1560" s="1">
        <f t="shared" si="1195"/>
        <v>2.3197992266974352</v>
      </c>
      <c r="AV1560" s="2">
        <f t="shared" si="1196"/>
        <v>1559</v>
      </c>
      <c r="AW1560" s="1">
        <f t="shared" si="1197"/>
        <v>2319.7992266974352</v>
      </c>
      <c r="AX1560" s="1">
        <f t="shared" si="1198"/>
        <v>0.97830300908193579</v>
      </c>
      <c r="AY1560" s="1">
        <f t="shared" si="1199"/>
        <v>1.0977029474621414</v>
      </c>
      <c r="AZ1560" s="1">
        <f t="shared" si="1200"/>
        <v>5.4000000000000003E-3</v>
      </c>
      <c r="BA1560" s="1">
        <f t="shared" si="1201"/>
        <v>28.657987829074045</v>
      </c>
    </row>
    <row r="1561" spans="1:53">
      <c r="A1561" s="2">
        <f t="shared" si="1166"/>
        <v>1.559999999999939</v>
      </c>
      <c r="B1561" s="1">
        <f t="shared" si="1203"/>
        <v>1.6471256666666034</v>
      </c>
      <c r="C1561" s="1">
        <f t="shared" si="1167"/>
        <v>5.6304452261669365E-2</v>
      </c>
      <c r="D1561" s="1">
        <f t="shared" si="1204"/>
        <v>1.1025469209917067</v>
      </c>
      <c r="E1561" s="1">
        <f t="shared" ref="E1561:G1580" si="1212">SQRT(D1561-($C1561*D1561-POWER(D1561,1/3)+1)/($C1561-POWER(D1561,-2/3)/3))</f>
        <v>1.1026445176988402</v>
      </c>
      <c r="F1561" s="1">
        <f t="shared" si="1212"/>
        <v>1.1026482140108889</v>
      </c>
      <c r="G1561" s="1">
        <f t="shared" si="1212"/>
        <v>1.1026483539394105</v>
      </c>
      <c r="H1561" s="1">
        <f t="shared" si="1168"/>
        <v>2.3842233551164509</v>
      </c>
      <c r="I1561" s="1">
        <f t="shared" si="1205"/>
        <v>28.920860240594088</v>
      </c>
      <c r="J1561" s="1">
        <f>VLOOKUP($I1561,Graph!$D$3:$M$50,col)</f>
        <v>6.1999999999999998E-3</v>
      </c>
      <c r="K1561" s="1">
        <f>VLOOKUP($I1561,Graph!$D$3:$M$50,col+1)</f>
        <v>5.0000000000000001E-3</v>
      </c>
      <c r="L1561" s="1">
        <f t="shared" si="1169"/>
        <v>5.4000000000000003E-3</v>
      </c>
      <c r="M1561" s="1">
        <f t="shared" si="1211"/>
        <v>0.64011666666666656</v>
      </c>
      <c r="N1561" s="1">
        <f t="shared" si="1170"/>
        <v>1.5545999999999389</v>
      </c>
      <c r="O1561" s="1">
        <f t="shared" si="1171"/>
        <v>5.4075227411762627E-2</v>
      </c>
      <c r="P1561" s="1">
        <f t="shared" si="1172"/>
        <v>1.0978787292107901</v>
      </c>
      <c r="Q1561" s="1">
        <f t="shared" si="1173"/>
        <v>1.0977117991874499</v>
      </c>
      <c r="R1561" s="1">
        <f t="shared" si="1174"/>
        <v>1.0977058181122337</v>
      </c>
      <c r="S1561" s="1">
        <f t="shared" si="1175"/>
        <v>1.0977056036368742</v>
      </c>
      <c r="T1561" s="1">
        <f t="shared" si="1176"/>
        <v>0.97830627868355069</v>
      </c>
      <c r="U1561" s="1">
        <f t="shared" si="1177"/>
        <v>2.3220449708046331</v>
      </c>
      <c r="V1561" s="2">
        <f t="shared" si="1206"/>
        <v>28.667232558778384</v>
      </c>
      <c r="W1561" s="1">
        <f>VLOOKUP(V1561,Graph!$D$3:$M$50,col)</f>
        <v>6.1999999999999998E-3</v>
      </c>
      <c r="X1561" s="1">
        <f>VLOOKUP(V1561,Graph!$D$3:$M$50,col+1)</f>
        <v>5.0000000000000001E-3</v>
      </c>
      <c r="Y1561" s="1">
        <f t="shared" si="1178"/>
        <v>5.4000000000000003E-3</v>
      </c>
      <c r="Z1561" s="1">
        <f t="shared" si="1207"/>
        <v>0.64011666666666656</v>
      </c>
      <c r="AA1561" s="2">
        <f t="shared" si="1179"/>
        <v>1.5545999999999389</v>
      </c>
      <c r="AB1561" s="1">
        <f t="shared" si="1180"/>
        <v>5.4075227411762627E-2</v>
      </c>
      <c r="AC1561" s="1">
        <f t="shared" si="1181"/>
        <v>1.0977055959457787</v>
      </c>
      <c r="AD1561" s="1">
        <f t="shared" si="1182"/>
        <v>1.0977055956699755</v>
      </c>
      <c r="AE1561" s="1">
        <f t="shared" si="1183"/>
        <v>1.0977055956600847</v>
      </c>
      <c r="AF1561" s="1">
        <f t="shared" si="1184"/>
        <v>1.0977055956597306</v>
      </c>
      <c r="AG1561" s="1">
        <f t="shared" si="1185"/>
        <v>0.97830627868355069</v>
      </c>
      <c r="AH1561" s="1">
        <f t="shared" si="1186"/>
        <v>2.3220449539300851</v>
      </c>
      <c r="AI1561" s="2">
        <f t="shared" si="1208"/>
        <v>28.66723248933577</v>
      </c>
      <c r="AJ1561" s="1">
        <f>VLOOKUP(AI1561,Graph!$D$3:$M$50,col)</f>
        <v>6.1999999999999998E-3</v>
      </c>
      <c r="AK1561" s="1">
        <f>VLOOKUP(AI1561,Graph!$D$3:$M$50,col+1)</f>
        <v>5.0000000000000001E-3</v>
      </c>
      <c r="AL1561" s="1">
        <f t="shared" si="1187"/>
        <v>5.4000000000000003E-3</v>
      </c>
      <c r="AM1561" s="1">
        <f t="shared" si="1209"/>
        <v>0.64011666666666656</v>
      </c>
      <c r="AN1561" s="2">
        <f t="shared" si="1188"/>
        <v>1.5545999999999389</v>
      </c>
      <c r="AO1561" s="1">
        <f t="shared" si="1189"/>
        <v>5.4075227411762627E-2</v>
      </c>
      <c r="AP1561" s="1">
        <f t="shared" si="1190"/>
        <v>1.0977055956597175</v>
      </c>
      <c r="AQ1561" s="1">
        <f t="shared" si="1191"/>
        <v>1.0977055956597173</v>
      </c>
      <c r="AR1561" s="1">
        <f t="shared" si="1192"/>
        <v>1.097705595659717</v>
      </c>
      <c r="AS1561" s="1">
        <f t="shared" si="1193"/>
        <v>1.097705595659717</v>
      </c>
      <c r="AT1561" s="1">
        <f t="shared" si="1194"/>
        <v>0.97830627868355069</v>
      </c>
      <c r="AU1561" s="1">
        <f t="shared" si="1195"/>
        <v>2.3220449539300563</v>
      </c>
      <c r="AV1561" s="2">
        <f t="shared" si="1196"/>
        <v>1560</v>
      </c>
      <c r="AW1561" s="1">
        <f t="shared" si="1197"/>
        <v>2322.0449539300562</v>
      </c>
      <c r="AX1561" s="1">
        <f t="shared" si="1198"/>
        <v>0.97830627868355069</v>
      </c>
      <c r="AY1561" s="1">
        <f t="shared" si="1199"/>
        <v>1.097705595659717</v>
      </c>
      <c r="AZ1561" s="1">
        <f t="shared" si="1200"/>
        <v>5.4000000000000003E-3</v>
      </c>
      <c r="BA1561" s="1">
        <f t="shared" si="1201"/>
        <v>28.66723248933577</v>
      </c>
    </row>
    <row r="1562" spans="1:53">
      <c r="A1562" s="2">
        <f t="shared" si="1166"/>
        <v>1.5609999999999389</v>
      </c>
      <c r="B1562" s="1">
        <f t="shared" si="1203"/>
        <v>1.64816683333327</v>
      </c>
      <c r="C1562" s="1">
        <f t="shared" si="1167"/>
        <v>5.6305455471630475E-2</v>
      </c>
      <c r="D1562" s="1">
        <f t="shared" si="1204"/>
        <v>1.1025490770464395</v>
      </c>
      <c r="E1562" s="1">
        <f t="shared" si="1212"/>
        <v>1.1026467596984422</v>
      </c>
      <c r="F1562" s="1">
        <f t="shared" si="1212"/>
        <v>1.1026504593559951</v>
      </c>
      <c r="G1562" s="1">
        <f t="shared" si="1212"/>
        <v>1.1026505994145364</v>
      </c>
      <c r="H1562" s="1">
        <f t="shared" si="1168"/>
        <v>2.3865211049180943</v>
      </c>
      <c r="I1562" s="1">
        <f t="shared" si="1205"/>
        <v>28.930147900184764</v>
      </c>
      <c r="J1562" s="1">
        <f>VLOOKUP($I1562,Graph!$D$3:$M$50,col)</f>
        <v>6.1999999999999998E-3</v>
      </c>
      <c r="K1562" s="1">
        <f>VLOOKUP($I1562,Graph!$D$3:$M$50,col+1)</f>
        <v>5.0000000000000001E-3</v>
      </c>
      <c r="L1562" s="1">
        <f t="shared" si="1169"/>
        <v>5.4000000000000003E-3</v>
      </c>
      <c r="M1562" s="1">
        <f t="shared" si="1211"/>
        <v>0.64011666666666656</v>
      </c>
      <c r="N1562" s="1">
        <f t="shared" si="1170"/>
        <v>1.5555999999999388</v>
      </c>
      <c r="O1562" s="1">
        <f t="shared" si="1171"/>
        <v>5.4076431564985795E-2</v>
      </c>
      <c r="P1562" s="1">
        <f t="shared" si="1172"/>
        <v>1.0978813657141009</v>
      </c>
      <c r="Q1562" s="1">
        <f t="shared" si="1173"/>
        <v>1.0977144439785518</v>
      </c>
      <c r="R1562" s="1">
        <f t="shared" si="1174"/>
        <v>1.0977084630226122</v>
      </c>
      <c r="S1562" s="1">
        <f t="shared" si="1175"/>
        <v>1.0977082485451719</v>
      </c>
      <c r="T1562" s="1">
        <f t="shared" si="1176"/>
        <v>0.9783095440996894</v>
      </c>
      <c r="U1562" s="1">
        <f t="shared" si="1177"/>
        <v>2.3242914224996292</v>
      </c>
      <c r="V1562" s="2">
        <f t="shared" si="1206"/>
        <v>28.676474239775548</v>
      </c>
      <c r="W1562" s="1">
        <f>VLOOKUP(V1562,Graph!$D$3:$M$50,col)</f>
        <v>6.1999999999999998E-3</v>
      </c>
      <c r="X1562" s="1">
        <f>VLOOKUP(V1562,Graph!$D$3:$M$50,col+1)</f>
        <v>5.0000000000000001E-3</v>
      </c>
      <c r="Y1562" s="1">
        <f t="shared" si="1178"/>
        <v>5.4000000000000003E-3</v>
      </c>
      <c r="Z1562" s="1">
        <f t="shared" si="1207"/>
        <v>0.64011666666666656</v>
      </c>
      <c r="AA1562" s="2">
        <f t="shared" si="1179"/>
        <v>1.5555999999999388</v>
      </c>
      <c r="AB1562" s="1">
        <f t="shared" si="1180"/>
        <v>5.4076431564985795E-2</v>
      </c>
      <c r="AC1562" s="1">
        <f t="shared" si="1181"/>
        <v>1.0977082408537742</v>
      </c>
      <c r="AD1562" s="1">
        <f t="shared" si="1182"/>
        <v>1.0977082405779519</v>
      </c>
      <c r="AE1562" s="1">
        <f t="shared" si="1183"/>
        <v>1.0977082405680603</v>
      </c>
      <c r="AF1562" s="1">
        <f t="shared" si="1184"/>
        <v>1.0977082405677059</v>
      </c>
      <c r="AG1562" s="1">
        <f t="shared" si="1185"/>
        <v>0.9783095440996894</v>
      </c>
      <c r="AH1562" s="1">
        <f t="shared" si="1186"/>
        <v>2.3242914056081134</v>
      </c>
      <c r="AI1562" s="2">
        <f t="shared" si="1208"/>
        <v>28.676474170307912</v>
      </c>
      <c r="AJ1562" s="1">
        <f>VLOOKUP(AI1562,Graph!$D$3:$M$50,col)</f>
        <v>6.1999999999999998E-3</v>
      </c>
      <c r="AK1562" s="1">
        <f>VLOOKUP(AI1562,Graph!$D$3:$M$50,col+1)</f>
        <v>5.0000000000000001E-3</v>
      </c>
      <c r="AL1562" s="1">
        <f t="shared" si="1187"/>
        <v>5.4000000000000003E-3</v>
      </c>
      <c r="AM1562" s="1">
        <f t="shared" si="1209"/>
        <v>0.64011666666666656</v>
      </c>
      <c r="AN1562" s="2">
        <f t="shared" si="1188"/>
        <v>1.5555999999999388</v>
      </c>
      <c r="AO1562" s="1">
        <f t="shared" si="1189"/>
        <v>5.4076431564985795E-2</v>
      </c>
      <c r="AP1562" s="1">
        <f t="shared" si="1190"/>
        <v>1.0977082405676932</v>
      </c>
      <c r="AQ1562" s="1">
        <f t="shared" si="1191"/>
        <v>1.0977082405676928</v>
      </c>
      <c r="AR1562" s="1">
        <f t="shared" si="1192"/>
        <v>1.0977082405676926</v>
      </c>
      <c r="AS1562" s="1">
        <f t="shared" si="1193"/>
        <v>1.0977082405676926</v>
      </c>
      <c r="AT1562" s="1">
        <f t="shared" si="1194"/>
        <v>0.9783095440996894</v>
      </c>
      <c r="AU1562" s="1">
        <f t="shared" si="1195"/>
        <v>2.3242914056080854</v>
      </c>
      <c r="AV1562" s="2">
        <f t="shared" si="1196"/>
        <v>1561</v>
      </c>
      <c r="AW1562" s="1">
        <f t="shared" si="1197"/>
        <v>2324.2914056080854</v>
      </c>
      <c r="AX1562" s="1">
        <f t="shared" si="1198"/>
        <v>0.9783095440996894</v>
      </c>
      <c r="AY1562" s="1">
        <f t="shared" si="1199"/>
        <v>1.0977082405676926</v>
      </c>
      <c r="AZ1562" s="1">
        <f t="shared" si="1200"/>
        <v>5.4000000000000003E-3</v>
      </c>
      <c r="BA1562" s="1">
        <f t="shared" si="1201"/>
        <v>28.676474170307912</v>
      </c>
    </row>
    <row r="1563" spans="1:53">
      <c r="A1563" s="2">
        <f t="shared" si="1166"/>
        <v>1.5619999999999388</v>
      </c>
      <c r="B1563" s="1">
        <f t="shared" si="1203"/>
        <v>1.6492079999999365</v>
      </c>
      <c r="C1563" s="1">
        <f t="shared" si="1167"/>
        <v>5.6306457423832758E-2</v>
      </c>
      <c r="D1563" s="1">
        <f t="shared" si="1204"/>
        <v>1.1025512304106775</v>
      </c>
      <c r="E1563" s="1">
        <f t="shared" si="1212"/>
        <v>1.1026489989059383</v>
      </c>
      <c r="F1563" s="1">
        <f t="shared" si="1212"/>
        <v>1.1026527019051933</v>
      </c>
      <c r="G1563" s="1">
        <f t="shared" si="1212"/>
        <v>1.1026528420936121</v>
      </c>
      <c r="H1563" s="1">
        <f t="shared" si="1168"/>
        <v>2.3888195925514029</v>
      </c>
      <c r="I1563" s="1">
        <f t="shared" si="1205"/>
        <v>28.939432579724585</v>
      </c>
      <c r="J1563" s="1">
        <f>VLOOKUP($I1563,Graph!$D$3:$M$50,col)</f>
        <v>6.1999999999999998E-3</v>
      </c>
      <c r="K1563" s="1">
        <f>VLOOKUP($I1563,Graph!$D$3:$M$50,col+1)</f>
        <v>5.0000000000000001E-3</v>
      </c>
      <c r="L1563" s="1">
        <f t="shared" si="1169"/>
        <v>5.4000000000000003E-3</v>
      </c>
      <c r="M1563" s="1">
        <f t="shared" si="1211"/>
        <v>0.64011666666666656</v>
      </c>
      <c r="N1563" s="1">
        <f t="shared" si="1170"/>
        <v>1.5565999999999387</v>
      </c>
      <c r="O1563" s="1">
        <f t="shared" si="1171"/>
        <v>5.4077634211195061E-2</v>
      </c>
      <c r="P1563" s="1">
        <f t="shared" si="1172"/>
        <v>1.0978839989432065</v>
      </c>
      <c r="Q1563" s="1">
        <f t="shared" si="1173"/>
        <v>1.0977170854862652</v>
      </c>
      <c r="R1563" s="1">
        <f t="shared" si="1174"/>
        <v>1.0977111046495103</v>
      </c>
      <c r="S1563" s="1">
        <f t="shared" si="1175"/>
        <v>1.0977108901699946</v>
      </c>
      <c r="T1563" s="1">
        <f t="shared" si="1176"/>
        <v>0.97831280533838383</v>
      </c>
      <c r="U1563" s="1">
        <f t="shared" si="1177"/>
        <v>2.3265385984064304</v>
      </c>
      <c r="V1563" s="2">
        <f t="shared" si="1206"/>
        <v>28.685712944360809</v>
      </c>
      <c r="W1563" s="1">
        <f>VLOOKUP(V1563,Graph!$D$3:$M$50,col)</f>
        <v>6.1999999999999998E-3</v>
      </c>
      <c r="X1563" s="1">
        <f>VLOOKUP(V1563,Graph!$D$3:$M$50,col+1)</f>
        <v>5.0000000000000001E-3</v>
      </c>
      <c r="Y1563" s="1">
        <f t="shared" si="1178"/>
        <v>5.4000000000000003E-3</v>
      </c>
      <c r="Z1563" s="1">
        <f t="shared" si="1207"/>
        <v>0.64011666666666656</v>
      </c>
      <c r="AA1563" s="2">
        <f t="shared" si="1179"/>
        <v>1.5565999999999387</v>
      </c>
      <c r="AB1563" s="1">
        <f t="shared" si="1180"/>
        <v>5.4077634211195061E-2</v>
      </c>
      <c r="AC1563" s="1">
        <f t="shared" si="1181"/>
        <v>1.0977108824782944</v>
      </c>
      <c r="AD1563" s="1">
        <f t="shared" si="1182"/>
        <v>1.0977108822024531</v>
      </c>
      <c r="AE1563" s="1">
        <f t="shared" si="1183"/>
        <v>1.0977108821925607</v>
      </c>
      <c r="AF1563" s="1">
        <f t="shared" si="1184"/>
        <v>1.0977108821922061</v>
      </c>
      <c r="AG1563" s="1">
        <f t="shared" si="1185"/>
        <v>0.97831280533838383</v>
      </c>
      <c r="AH1563" s="1">
        <f t="shared" si="1186"/>
        <v>2.3265385814979416</v>
      </c>
      <c r="AI1563" s="2">
        <f t="shared" si="1208"/>
        <v>28.685712874868155</v>
      </c>
      <c r="AJ1563" s="1">
        <f>VLOOKUP(AI1563,Graph!$D$3:$M$50,col)</f>
        <v>6.1999999999999998E-3</v>
      </c>
      <c r="AK1563" s="1">
        <f>VLOOKUP(AI1563,Graph!$D$3:$M$50,col+1)</f>
        <v>5.0000000000000001E-3</v>
      </c>
      <c r="AL1563" s="1">
        <f t="shared" si="1187"/>
        <v>5.4000000000000003E-3</v>
      </c>
      <c r="AM1563" s="1">
        <f t="shared" si="1209"/>
        <v>0.64011666666666656</v>
      </c>
      <c r="AN1563" s="2">
        <f t="shared" si="1188"/>
        <v>1.5565999999999387</v>
      </c>
      <c r="AO1563" s="1">
        <f t="shared" si="1189"/>
        <v>5.4077634211195061E-2</v>
      </c>
      <c r="AP1563" s="1">
        <f t="shared" si="1190"/>
        <v>1.0977108821921935</v>
      </c>
      <c r="AQ1563" s="1">
        <f t="shared" si="1191"/>
        <v>1.097710882192193</v>
      </c>
      <c r="AR1563" s="1">
        <f t="shared" si="1192"/>
        <v>1.097710882192193</v>
      </c>
      <c r="AS1563" s="1">
        <f t="shared" si="1193"/>
        <v>1.097710882192193</v>
      </c>
      <c r="AT1563" s="1">
        <f t="shared" si="1194"/>
        <v>0.97831280533838383</v>
      </c>
      <c r="AU1563" s="1">
        <f t="shared" si="1195"/>
        <v>2.3265385814979136</v>
      </c>
      <c r="AV1563" s="2">
        <f t="shared" si="1196"/>
        <v>1562</v>
      </c>
      <c r="AW1563" s="1">
        <f t="shared" si="1197"/>
        <v>2326.5385814979136</v>
      </c>
      <c r="AX1563" s="1">
        <f t="shared" si="1198"/>
        <v>0.97831280533838383</v>
      </c>
      <c r="AY1563" s="1">
        <f t="shared" si="1199"/>
        <v>1.097710882192193</v>
      </c>
      <c r="AZ1563" s="1">
        <f t="shared" si="1200"/>
        <v>5.4000000000000003E-3</v>
      </c>
      <c r="BA1563" s="1">
        <f t="shared" si="1201"/>
        <v>28.685712874868155</v>
      </c>
    </row>
    <row r="1564" spans="1:53">
      <c r="A1564" s="2">
        <f t="shared" si="1166"/>
        <v>1.5629999999999387</v>
      </c>
      <c r="B1564" s="1">
        <f t="shared" si="1203"/>
        <v>1.650249166666603</v>
      </c>
      <c r="C1564" s="1">
        <f t="shared" si="1167"/>
        <v>5.6307458120639919E-2</v>
      </c>
      <c r="D1564" s="1">
        <f t="shared" si="1204"/>
        <v>1.1025533810894528</v>
      </c>
      <c r="E1564" s="1">
        <f t="shared" si="1212"/>
        <v>1.1026512353265399</v>
      </c>
      <c r="F1564" s="1">
        <f t="shared" si="1212"/>
        <v>1.1026549416637024</v>
      </c>
      <c r="G1564" s="1">
        <f t="shared" si="1212"/>
        <v>1.1026550819818568</v>
      </c>
      <c r="H1564" s="1">
        <f t="shared" si="1168"/>
        <v>2.3911188177795597</v>
      </c>
      <c r="I1564" s="1">
        <f t="shared" si="1205"/>
        <v>28.948714282079631</v>
      </c>
      <c r="J1564" s="1">
        <f>VLOOKUP($I1564,Graph!$D$3:$M$50,col)</f>
        <v>6.1999999999999998E-3</v>
      </c>
      <c r="K1564" s="1">
        <f>VLOOKUP($I1564,Graph!$D$3:$M$50,col+1)</f>
        <v>5.0000000000000001E-3</v>
      </c>
      <c r="L1564" s="1">
        <f t="shared" si="1169"/>
        <v>5.4000000000000003E-3</v>
      </c>
      <c r="M1564" s="1">
        <f t="shared" si="1211"/>
        <v>0.64011666666666656</v>
      </c>
      <c r="N1564" s="1">
        <f t="shared" si="1170"/>
        <v>1.5575999999999386</v>
      </c>
      <c r="O1564" s="1">
        <f t="shared" si="1171"/>
        <v>5.4078835353217503E-2</v>
      </c>
      <c r="P1564" s="1">
        <f t="shared" si="1172"/>
        <v>1.0978866289042011</v>
      </c>
      <c r="Q1564" s="1">
        <f t="shared" si="1173"/>
        <v>1.0977197237167</v>
      </c>
      <c r="R1564" s="1">
        <f t="shared" si="1174"/>
        <v>1.0977137429990385</v>
      </c>
      <c r="S1564" s="1">
        <f t="shared" si="1175"/>
        <v>1.0977135285174517</v>
      </c>
      <c r="T1564" s="1">
        <f t="shared" si="1176"/>
        <v>0.97831606240764479</v>
      </c>
      <c r="U1564" s="1">
        <f t="shared" si="1177"/>
        <v>2.3287864982916537</v>
      </c>
      <c r="V1564" s="2">
        <f t="shared" si="1206"/>
        <v>28.694948675407218</v>
      </c>
      <c r="W1564" s="1">
        <f>VLOOKUP(V1564,Graph!$D$3:$M$50,col)</f>
        <v>6.1999999999999998E-3</v>
      </c>
      <c r="X1564" s="1">
        <f>VLOOKUP(V1564,Graph!$D$3:$M$50,col+1)</f>
        <v>5.0000000000000001E-3</v>
      </c>
      <c r="Y1564" s="1">
        <f t="shared" si="1178"/>
        <v>5.4000000000000003E-3</v>
      </c>
      <c r="Z1564" s="1">
        <f t="shared" si="1207"/>
        <v>0.64011666666666656</v>
      </c>
      <c r="AA1564" s="2">
        <f t="shared" si="1179"/>
        <v>1.5575999999999386</v>
      </c>
      <c r="AB1564" s="1">
        <f t="shared" si="1180"/>
        <v>5.4078835353217503E-2</v>
      </c>
      <c r="AC1564" s="1">
        <f t="shared" si="1181"/>
        <v>1.09771352082545</v>
      </c>
      <c r="AD1564" s="1">
        <f t="shared" si="1182"/>
        <v>1.0977135205495898</v>
      </c>
      <c r="AE1564" s="1">
        <f t="shared" si="1183"/>
        <v>1.0977135205396964</v>
      </c>
      <c r="AF1564" s="1">
        <f t="shared" si="1184"/>
        <v>1.0977135205393416</v>
      </c>
      <c r="AG1564" s="1">
        <f t="shared" si="1185"/>
        <v>0.97831606240764479</v>
      </c>
      <c r="AH1564" s="1">
        <f t="shared" si="1186"/>
        <v>2.3287864813661856</v>
      </c>
      <c r="AI1564" s="2">
        <f t="shared" si="1208"/>
        <v>28.694948605889547</v>
      </c>
      <c r="AJ1564" s="1">
        <f>VLOOKUP(AI1564,Graph!$D$3:$M$50,col)</f>
        <v>6.1999999999999998E-3</v>
      </c>
      <c r="AK1564" s="1">
        <f>VLOOKUP(AI1564,Graph!$D$3:$M$50,col+1)</f>
        <v>5.0000000000000001E-3</v>
      </c>
      <c r="AL1564" s="1">
        <f t="shared" si="1187"/>
        <v>5.4000000000000003E-3</v>
      </c>
      <c r="AM1564" s="1">
        <f t="shared" si="1209"/>
        <v>0.64011666666666656</v>
      </c>
      <c r="AN1564" s="2">
        <f t="shared" si="1188"/>
        <v>1.5575999999999386</v>
      </c>
      <c r="AO1564" s="1">
        <f t="shared" si="1189"/>
        <v>5.4078835353217503E-2</v>
      </c>
      <c r="AP1564" s="1">
        <f t="shared" si="1190"/>
        <v>1.0977135205393291</v>
      </c>
      <c r="AQ1564" s="1">
        <f t="shared" si="1191"/>
        <v>1.0977135205393285</v>
      </c>
      <c r="AR1564" s="1">
        <f t="shared" si="1192"/>
        <v>1.0977135205393285</v>
      </c>
      <c r="AS1564" s="1">
        <f t="shared" si="1193"/>
        <v>1.0977135205393285</v>
      </c>
      <c r="AT1564" s="1">
        <f t="shared" si="1194"/>
        <v>0.97831606240764479</v>
      </c>
      <c r="AU1564" s="1">
        <f t="shared" si="1195"/>
        <v>2.3287864813661581</v>
      </c>
      <c r="AV1564" s="2">
        <f t="shared" si="1196"/>
        <v>1563</v>
      </c>
      <c r="AW1564" s="1">
        <f t="shared" si="1197"/>
        <v>2328.7864813661581</v>
      </c>
      <c r="AX1564" s="1">
        <f t="shared" si="1198"/>
        <v>0.97831606240764479</v>
      </c>
      <c r="AY1564" s="1">
        <f t="shared" si="1199"/>
        <v>1.0977135205393285</v>
      </c>
      <c r="AZ1564" s="1">
        <f t="shared" si="1200"/>
        <v>5.4000000000000003E-3</v>
      </c>
      <c r="BA1564" s="1">
        <f t="shared" si="1201"/>
        <v>28.694948605889547</v>
      </c>
    </row>
    <row r="1565" spans="1:53">
      <c r="A1565" s="2">
        <f t="shared" si="1166"/>
        <v>1.5639999999999386</v>
      </c>
      <c r="B1565" s="1">
        <f t="shared" si="1203"/>
        <v>1.6512903333332696</v>
      </c>
      <c r="C1565" s="1">
        <f t="shared" si="1167"/>
        <v>5.6308457564409796E-2</v>
      </c>
      <c r="D1565" s="1">
        <f t="shared" si="1204"/>
        <v>1.102555529087786</v>
      </c>
      <c r="E1565" s="1">
        <f t="shared" si="1212"/>
        <v>1.1026534689654468</v>
      </c>
      <c r="F1565" s="1">
        <f t="shared" si="1212"/>
        <v>1.1026571786367279</v>
      </c>
      <c r="G1565" s="1">
        <f t="shared" si="1212"/>
        <v>1.1026573190844764</v>
      </c>
      <c r="H1565" s="1">
        <f t="shared" si="1168"/>
        <v>2.3934187803659741</v>
      </c>
      <c r="I1565" s="1">
        <f t="shared" si="1205"/>
        <v>28.957993010111434</v>
      </c>
      <c r="J1565" s="1">
        <f>VLOOKUP($I1565,Graph!$D$3:$M$50,col)</f>
        <v>6.1999999999999998E-3</v>
      </c>
      <c r="K1565" s="1">
        <f>VLOOKUP($I1565,Graph!$D$3:$M$50,col+1)</f>
        <v>5.0000000000000001E-3</v>
      </c>
      <c r="L1565" s="1">
        <f t="shared" si="1169"/>
        <v>5.4000000000000003E-3</v>
      </c>
      <c r="M1565" s="1">
        <f t="shared" si="1211"/>
        <v>0.64011666666666656</v>
      </c>
      <c r="N1565" s="1">
        <f t="shared" si="1170"/>
        <v>1.5585999999999385</v>
      </c>
      <c r="O1565" s="1">
        <f t="shared" si="1171"/>
        <v>5.4080034993873143E-2</v>
      </c>
      <c r="P1565" s="1">
        <f t="shared" si="1172"/>
        <v>1.0978892556031652</v>
      </c>
      <c r="Q1565" s="1">
        <f t="shared" si="1173"/>
        <v>1.0977223586759515</v>
      </c>
      <c r="R1565" s="1">
        <f t="shared" si="1174"/>
        <v>1.0977163780772916</v>
      </c>
      <c r="S1565" s="1">
        <f t="shared" si="1175"/>
        <v>1.0977161635936385</v>
      </c>
      <c r="T1565" s="1">
        <f t="shared" si="1176"/>
        <v>0.97831931531546323</v>
      </c>
      <c r="U1565" s="1">
        <f t="shared" si="1177"/>
        <v>2.3310351219221421</v>
      </c>
      <c r="V1565" s="2">
        <f t="shared" si="1206"/>
        <v>28.704181435783195</v>
      </c>
      <c r="W1565" s="1">
        <f>VLOOKUP(V1565,Graph!$D$3:$M$50,col)</f>
        <v>6.1999999999999998E-3</v>
      </c>
      <c r="X1565" s="1">
        <f>VLOOKUP(V1565,Graph!$D$3:$M$50,col+1)</f>
        <v>5.0000000000000001E-3</v>
      </c>
      <c r="Y1565" s="1">
        <f t="shared" si="1178"/>
        <v>5.4000000000000003E-3</v>
      </c>
      <c r="Z1565" s="1">
        <f t="shared" si="1207"/>
        <v>0.64011666666666656</v>
      </c>
      <c r="AA1565" s="2">
        <f t="shared" si="1179"/>
        <v>1.5585999999999385</v>
      </c>
      <c r="AB1565" s="1">
        <f t="shared" si="1180"/>
        <v>5.4080034993873143E-2</v>
      </c>
      <c r="AC1565" s="1">
        <f t="shared" si="1181"/>
        <v>1.0977161559013355</v>
      </c>
      <c r="AD1565" s="1">
        <f t="shared" si="1182"/>
        <v>1.0977161556254564</v>
      </c>
      <c r="AE1565" s="1">
        <f t="shared" si="1183"/>
        <v>1.0977161556155621</v>
      </c>
      <c r="AF1565" s="1">
        <f t="shared" si="1184"/>
        <v>1.0977161556152073</v>
      </c>
      <c r="AG1565" s="1">
        <f t="shared" si="1185"/>
        <v>0.97831931531546323</v>
      </c>
      <c r="AH1565" s="1">
        <f t="shared" si="1186"/>
        <v>2.3310351049796902</v>
      </c>
      <c r="AI1565" s="2">
        <f t="shared" si="1208"/>
        <v>28.704181366240526</v>
      </c>
      <c r="AJ1565" s="1">
        <f>VLOOKUP(AI1565,Graph!$D$3:$M$50,col)</f>
        <v>6.1999999999999998E-3</v>
      </c>
      <c r="AK1565" s="1">
        <f>VLOOKUP(AI1565,Graph!$D$3:$M$50,col+1)</f>
        <v>5.0000000000000001E-3</v>
      </c>
      <c r="AL1565" s="1">
        <f t="shared" si="1187"/>
        <v>5.4000000000000003E-3</v>
      </c>
      <c r="AM1565" s="1">
        <f t="shared" si="1209"/>
        <v>0.64011666666666656</v>
      </c>
      <c r="AN1565" s="2">
        <f t="shared" si="1188"/>
        <v>1.5585999999999385</v>
      </c>
      <c r="AO1565" s="1">
        <f t="shared" si="1189"/>
        <v>5.4080034993873143E-2</v>
      </c>
      <c r="AP1565" s="1">
        <f t="shared" si="1190"/>
        <v>1.0977161556151946</v>
      </c>
      <c r="AQ1565" s="1">
        <f t="shared" si="1191"/>
        <v>1.0977161556151942</v>
      </c>
      <c r="AR1565" s="1">
        <f t="shared" si="1192"/>
        <v>1.097716155615194</v>
      </c>
      <c r="AS1565" s="1">
        <f t="shared" si="1193"/>
        <v>1.097716155615194</v>
      </c>
      <c r="AT1565" s="1">
        <f t="shared" si="1194"/>
        <v>0.97831931531546323</v>
      </c>
      <c r="AU1565" s="1">
        <f t="shared" si="1195"/>
        <v>2.3310351049796618</v>
      </c>
      <c r="AV1565" s="2">
        <f t="shared" si="1196"/>
        <v>1564</v>
      </c>
      <c r="AW1565" s="1">
        <f t="shared" si="1197"/>
        <v>2331.0351049796618</v>
      </c>
      <c r="AX1565" s="1">
        <f t="shared" si="1198"/>
        <v>0.97831931531546323</v>
      </c>
      <c r="AY1565" s="1">
        <f t="shared" si="1199"/>
        <v>1.097716155615194</v>
      </c>
      <c r="AZ1565" s="1">
        <f t="shared" si="1200"/>
        <v>5.4000000000000003E-3</v>
      </c>
      <c r="BA1565" s="1">
        <f t="shared" si="1201"/>
        <v>28.704181366240526</v>
      </c>
    </row>
    <row r="1566" spans="1:53">
      <c r="A1566" s="2">
        <f t="shared" si="1166"/>
        <v>1.5649999999999384</v>
      </c>
      <c r="B1566" s="1">
        <f t="shared" si="1203"/>
        <v>1.6523314999999361</v>
      </c>
      <c r="C1566" s="1">
        <f t="shared" si="1167"/>
        <v>5.6309455757494319E-2</v>
      </c>
      <c r="D1566" s="1">
        <f t="shared" si="1204"/>
        <v>1.1025576744106849</v>
      </c>
      <c r="E1566" s="1">
        <f t="shared" si="1212"/>
        <v>1.1026556998278454</v>
      </c>
      <c r="F1566" s="1">
        <f t="shared" si="1212"/>
        <v>1.1026594128294627</v>
      </c>
      <c r="G1566" s="1">
        <f t="shared" si="1212"/>
        <v>1.1026595534066645</v>
      </c>
      <c r="H1566" s="1">
        <f t="shared" si="1168"/>
        <v>2.3957194800742845</v>
      </c>
      <c r="I1566" s="1">
        <f t="shared" si="1205"/>
        <v>28.967268766676895</v>
      </c>
      <c r="J1566" s="1">
        <f>VLOOKUP($I1566,Graph!$D$3:$M$50,col)</f>
        <v>6.1999999999999998E-3</v>
      </c>
      <c r="K1566" s="1">
        <f>VLOOKUP($I1566,Graph!$D$3:$M$50,col+1)</f>
        <v>5.0000000000000001E-3</v>
      </c>
      <c r="L1566" s="1">
        <f t="shared" si="1169"/>
        <v>5.4000000000000003E-3</v>
      </c>
      <c r="M1566" s="1">
        <f t="shared" si="1211"/>
        <v>0.64011666666666656</v>
      </c>
      <c r="N1566" s="1">
        <f t="shared" si="1170"/>
        <v>1.5595999999999384</v>
      </c>
      <c r="O1566" s="1">
        <f t="shared" si="1171"/>
        <v>5.4081233135974904E-2</v>
      </c>
      <c r="P1566" s="1">
        <f t="shared" si="1172"/>
        <v>1.0978918790461627</v>
      </c>
      <c r="Q1566" s="1">
        <f t="shared" si="1173"/>
        <v>1.0977249903700987</v>
      </c>
      <c r="R1566" s="1">
        <f t="shared" si="1174"/>
        <v>1.0977190098903489</v>
      </c>
      <c r="S1566" s="1">
        <f t="shared" si="1175"/>
        <v>1.097718795404635</v>
      </c>
      <c r="T1566" s="1">
        <f t="shared" si="1176"/>
        <v>0.97832256406980922</v>
      </c>
      <c r="U1566" s="1">
        <f t="shared" si="1177"/>
        <v>2.3332844690649641</v>
      </c>
      <c r="V1566" s="2">
        <f t="shared" si="1206"/>
        <v>28.713411228352566</v>
      </c>
      <c r="W1566" s="1">
        <f>VLOOKUP(V1566,Graph!$D$3:$M$50,col)</f>
        <v>6.1999999999999998E-3</v>
      </c>
      <c r="X1566" s="1">
        <f>VLOOKUP(V1566,Graph!$D$3:$M$50,col+1)</f>
        <v>5.0000000000000001E-3</v>
      </c>
      <c r="Y1566" s="1">
        <f t="shared" si="1178"/>
        <v>5.4000000000000003E-3</v>
      </c>
      <c r="Z1566" s="1">
        <f t="shared" si="1207"/>
        <v>0.64011666666666656</v>
      </c>
      <c r="AA1566" s="2">
        <f t="shared" si="1179"/>
        <v>1.5595999999999384</v>
      </c>
      <c r="AB1566" s="1">
        <f t="shared" si="1180"/>
        <v>5.4081233135974904E-2</v>
      </c>
      <c r="AC1566" s="1">
        <f t="shared" si="1181"/>
        <v>1.0977187877120309</v>
      </c>
      <c r="AD1566" s="1">
        <f t="shared" si="1182"/>
        <v>1.0977187874361327</v>
      </c>
      <c r="AE1566" s="1">
        <f t="shared" si="1183"/>
        <v>1.0977187874262375</v>
      </c>
      <c r="AF1566" s="1">
        <f t="shared" si="1184"/>
        <v>1.0977187874258829</v>
      </c>
      <c r="AG1566" s="1">
        <f t="shared" si="1185"/>
        <v>0.97832256406980922</v>
      </c>
      <c r="AH1566" s="1">
        <f t="shared" si="1186"/>
        <v>2.3332844521055218</v>
      </c>
      <c r="AI1566" s="2">
        <f t="shared" si="1208"/>
        <v>28.713411158784908</v>
      </c>
      <c r="AJ1566" s="1">
        <f>VLOOKUP(AI1566,Graph!$D$3:$M$50,col)</f>
        <v>6.1999999999999998E-3</v>
      </c>
      <c r="AK1566" s="1">
        <f>VLOOKUP(AI1566,Graph!$D$3:$M$50,col+1)</f>
        <v>5.0000000000000001E-3</v>
      </c>
      <c r="AL1566" s="1">
        <f t="shared" si="1187"/>
        <v>5.4000000000000003E-3</v>
      </c>
      <c r="AM1566" s="1">
        <f t="shared" si="1209"/>
        <v>0.64011666666666656</v>
      </c>
      <c r="AN1566" s="2">
        <f t="shared" si="1188"/>
        <v>1.5595999999999384</v>
      </c>
      <c r="AO1566" s="1">
        <f t="shared" si="1189"/>
        <v>5.4081233135974904E-2</v>
      </c>
      <c r="AP1566" s="1">
        <f t="shared" si="1190"/>
        <v>1.0977187874258698</v>
      </c>
      <c r="AQ1566" s="1">
        <f t="shared" si="1191"/>
        <v>1.0977187874258696</v>
      </c>
      <c r="AR1566" s="1">
        <f t="shared" si="1192"/>
        <v>1.0977187874258694</v>
      </c>
      <c r="AS1566" s="1">
        <f t="shared" si="1193"/>
        <v>1.0977187874258694</v>
      </c>
      <c r="AT1566" s="1">
        <f t="shared" si="1194"/>
        <v>0.97832256406980922</v>
      </c>
      <c r="AU1566" s="1">
        <f t="shared" si="1195"/>
        <v>2.3332844521054934</v>
      </c>
      <c r="AV1566" s="2">
        <f t="shared" si="1196"/>
        <v>1565</v>
      </c>
      <c r="AW1566" s="1">
        <f t="shared" si="1197"/>
        <v>2333.2844521054935</v>
      </c>
      <c r="AX1566" s="1">
        <f t="shared" si="1198"/>
        <v>0.97832256406980922</v>
      </c>
      <c r="AY1566" s="1">
        <f t="shared" si="1199"/>
        <v>1.0977187874258694</v>
      </c>
      <c r="AZ1566" s="1">
        <f t="shared" si="1200"/>
        <v>5.4000000000000003E-3</v>
      </c>
      <c r="BA1566" s="1">
        <f t="shared" si="1201"/>
        <v>28.713411158784908</v>
      </c>
    </row>
    <row r="1567" spans="1:53">
      <c r="A1567" s="2">
        <f t="shared" si="1166"/>
        <v>1.5659999999999383</v>
      </c>
      <c r="B1567" s="1">
        <f t="shared" si="1203"/>
        <v>1.6533726666666027</v>
      </c>
      <c r="C1567" s="1">
        <f t="shared" si="1167"/>
        <v>5.6310452702239527E-2</v>
      </c>
      <c r="D1567" s="1">
        <f t="shared" si="1204"/>
        <v>1.1025598170631445</v>
      </c>
      <c r="E1567" s="1">
        <f t="shared" si="1212"/>
        <v>1.1026579279189097</v>
      </c>
      <c r="F1567" s="1">
        <f t="shared" si="1212"/>
        <v>1.1026616442470867</v>
      </c>
      <c r="G1567" s="1">
        <f t="shared" si="1212"/>
        <v>1.1026617849536007</v>
      </c>
      <c r="H1567" s="1">
        <f t="shared" si="1168"/>
        <v>2.398020916668353</v>
      </c>
      <c r="I1567" s="1">
        <f t="shared" si="1205"/>
        <v>28.976541554628383</v>
      </c>
      <c r="J1567" s="1">
        <f>VLOOKUP($I1567,Graph!$D$3:$M$50,col)</f>
        <v>6.1999999999999998E-3</v>
      </c>
      <c r="K1567" s="1">
        <f>VLOOKUP($I1567,Graph!$D$3:$M$50,col+1)</f>
        <v>5.0000000000000001E-3</v>
      </c>
      <c r="L1567" s="1">
        <f t="shared" si="1169"/>
        <v>5.4000000000000003E-3</v>
      </c>
      <c r="M1567" s="1">
        <f t="shared" si="1211"/>
        <v>0.64011666666666656</v>
      </c>
      <c r="N1567" s="1">
        <f t="shared" si="1170"/>
        <v>1.5605999999999383</v>
      </c>
      <c r="O1567" s="1">
        <f t="shared" si="1171"/>
        <v>5.4082429782328821E-2</v>
      </c>
      <c r="P1567" s="1">
        <f t="shared" si="1172"/>
        <v>1.0978944992392448</v>
      </c>
      <c r="Q1567" s="1">
        <f t="shared" si="1173"/>
        <v>1.0977276188052074</v>
      </c>
      <c r="R1567" s="1">
        <f t="shared" si="1174"/>
        <v>1.0977216384442763</v>
      </c>
      <c r="S1567" s="1">
        <f t="shared" si="1175"/>
        <v>1.0977214239565052</v>
      </c>
      <c r="T1567" s="1">
        <f t="shared" si="1176"/>
        <v>0.97832580867863306</v>
      </c>
      <c r="U1567" s="1">
        <f t="shared" si="1177"/>
        <v>2.3355345394874116</v>
      </c>
      <c r="V1567" s="2">
        <f t="shared" si="1206"/>
        <v>28.722638055974567</v>
      </c>
      <c r="W1567" s="1">
        <f>VLOOKUP(V1567,Graph!$D$3:$M$50,col)</f>
        <v>6.1999999999999998E-3</v>
      </c>
      <c r="X1567" s="1">
        <f>VLOOKUP(V1567,Graph!$D$3:$M$50,col+1)</f>
        <v>5.0000000000000001E-3</v>
      </c>
      <c r="Y1567" s="1">
        <f t="shared" si="1178"/>
        <v>5.4000000000000003E-3</v>
      </c>
      <c r="Z1567" s="1">
        <f t="shared" si="1207"/>
        <v>0.64011666666666656</v>
      </c>
      <c r="AA1567" s="2">
        <f t="shared" si="1179"/>
        <v>1.5605999999999383</v>
      </c>
      <c r="AB1567" s="1">
        <f t="shared" si="1180"/>
        <v>5.4082429782328821E-2</v>
      </c>
      <c r="AC1567" s="1">
        <f t="shared" si="1181"/>
        <v>1.0977214162636013</v>
      </c>
      <c r="AD1567" s="1">
        <f t="shared" si="1182"/>
        <v>1.0977214159876842</v>
      </c>
      <c r="AE1567" s="1">
        <f t="shared" si="1183"/>
        <v>1.0977214159777879</v>
      </c>
      <c r="AF1567" s="1">
        <f t="shared" si="1184"/>
        <v>1.0977214159774329</v>
      </c>
      <c r="AG1567" s="1">
        <f t="shared" si="1185"/>
        <v>0.97832580867863306</v>
      </c>
      <c r="AH1567" s="1">
        <f t="shared" si="1186"/>
        <v>2.3355345225109745</v>
      </c>
      <c r="AI1567" s="2">
        <f t="shared" si="1208"/>
        <v>28.722637986381926</v>
      </c>
      <c r="AJ1567" s="1">
        <f>VLOOKUP(AI1567,Graph!$D$3:$M$50,col)</f>
        <v>6.1999999999999998E-3</v>
      </c>
      <c r="AK1567" s="1">
        <f>VLOOKUP(AI1567,Graph!$D$3:$M$50,col+1)</f>
        <v>5.0000000000000001E-3</v>
      </c>
      <c r="AL1567" s="1">
        <f t="shared" si="1187"/>
        <v>5.4000000000000003E-3</v>
      </c>
      <c r="AM1567" s="1">
        <f t="shared" si="1209"/>
        <v>0.64011666666666656</v>
      </c>
      <c r="AN1567" s="2">
        <f t="shared" si="1188"/>
        <v>1.5605999999999383</v>
      </c>
      <c r="AO1567" s="1">
        <f t="shared" si="1189"/>
        <v>5.4082429782328821E-2</v>
      </c>
      <c r="AP1567" s="1">
        <f t="shared" si="1190"/>
        <v>1.0977214159774202</v>
      </c>
      <c r="AQ1567" s="1">
        <f t="shared" si="1191"/>
        <v>1.0977214159774198</v>
      </c>
      <c r="AR1567" s="1">
        <f t="shared" si="1192"/>
        <v>1.0977214159774196</v>
      </c>
      <c r="AS1567" s="1">
        <f t="shared" si="1193"/>
        <v>1.09772141597742</v>
      </c>
      <c r="AT1567" s="1">
        <f t="shared" si="1194"/>
        <v>0.97832580867863306</v>
      </c>
      <c r="AU1567" s="1">
        <f t="shared" si="1195"/>
        <v>2.335534522510947</v>
      </c>
      <c r="AV1567" s="2">
        <f t="shared" si="1196"/>
        <v>1566</v>
      </c>
      <c r="AW1567" s="1">
        <f t="shared" si="1197"/>
        <v>2335.5345225109468</v>
      </c>
      <c r="AX1567" s="1">
        <f t="shared" si="1198"/>
        <v>0.97832580867863306</v>
      </c>
      <c r="AY1567" s="1">
        <f t="shared" si="1199"/>
        <v>1.09772141597742</v>
      </c>
      <c r="AZ1567" s="1">
        <f t="shared" si="1200"/>
        <v>5.4000000000000003E-3</v>
      </c>
      <c r="BA1567" s="1">
        <f t="shared" si="1201"/>
        <v>28.722637986381926</v>
      </c>
    </row>
    <row r="1568" spans="1:53">
      <c r="A1568" s="2">
        <f t="shared" si="1166"/>
        <v>1.5669999999999382</v>
      </c>
      <c r="B1568" s="1">
        <f t="shared" si="1203"/>
        <v>1.6544138333332692</v>
      </c>
      <c r="C1568" s="1">
        <f t="shared" si="1167"/>
        <v>5.6311448400985599E-2</v>
      </c>
      <c r="D1568" s="1">
        <f t="shared" si="1204"/>
        <v>1.1025619570501477</v>
      </c>
      <c r="E1568" s="1">
        <f t="shared" si="1212"/>
        <v>1.1026601532438001</v>
      </c>
      <c r="F1568" s="1">
        <f t="shared" si="1212"/>
        <v>1.1026638728947675</v>
      </c>
      <c r="G1568" s="1">
        <f t="shared" si="1212"/>
        <v>1.102664013730452</v>
      </c>
      <c r="H1568" s="1">
        <f t="shared" si="1168"/>
        <v>2.4003230899122716</v>
      </c>
      <c r="I1568" s="1">
        <f t="shared" si="1205"/>
        <v>28.985811376813679</v>
      </c>
      <c r="J1568" s="1">
        <f>VLOOKUP($I1568,Graph!$D$3:$M$50,col)</f>
        <v>6.1999999999999998E-3</v>
      </c>
      <c r="K1568" s="1">
        <f>VLOOKUP($I1568,Graph!$D$3:$M$50,col+1)</f>
        <v>5.0000000000000001E-3</v>
      </c>
      <c r="L1568" s="1">
        <f t="shared" si="1169"/>
        <v>5.4000000000000003E-3</v>
      </c>
      <c r="M1568" s="1">
        <f t="shared" si="1211"/>
        <v>0.64011666666666656</v>
      </c>
      <c r="N1568" s="1">
        <f t="shared" si="1170"/>
        <v>1.5615999999999381</v>
      </c>
      <c r="O1568" s="1">
        <f t="shared" si="1171"/>
        <v>5.4083624935733779E-2</v>
      </c>
      <c r="P1568" s="1">
        <f t="shared" si="1172"/>
        <v>1.097897116188445</v>
      </c>
      <c r="Q1568" s="1">
        <f t="shared" si="1173"/>
        <v>1.0977302439873267</v>
      </c>
      <c r="R1568" s="1">
        <f t="shared" si="1174"/>
        <v>1.0977242637451226</v>
      </c>
      <c r="S1568" s="1">
        <f t="shared" si="1175"/>
        <v>1.0977240492553004</v>
      </c>
      <c r="T1568" s="1">
        <f t="shared" si="1176"/>
        <v>0.97832904914986429</v>
      </c>
      <c r="U1568" s="1">
        <f t="shared" si="1177"/>
        <v>2.3377853329570057</v>
      </c>
      <c r="V1568" s="2">
        <f t="shared" si="1206"/>
        <v>28.731861921503842</v>
      </c>
      <c r="W1568" s="1">
        <f>VLOOKUP(V1568,Graph!$D$3:$M$50,col)</f>
        <v>6.1999999999999998E-3</v>
      </c>
      <c r="X1568" s="1">
        <f>VLOOKUP(V1568,Graph!$D$3:$M$50,col+1)</f>
        <v>5.0000000000000001E-3</v>
      </c>
      <c r="Y1568" s="1">
        <f t="shared" si="1178"/>
        <v>5.4000000000000003E-3</v>
      </c>
      <c r="Z1568" s="1">
        <f t="shared" si="1207"/>
        <v>0.64011666666666656</v>
      </c>
      <c r="AA1568" s="2">
        <f t="shared" si="1179"/>
        <v>1.5615999999999381</v>
      </c>
      <c r="AB1568" s="1">
        <f t="shared" si="1180"/>
        <v>5.4083624935733779E-2</v>
      </c>
      <c r="AC1568" s="1">
        <f t="shared" si="1181"/>
        <v>1.0977240415620959</v>
      </c>
      <c r="AD1568" s="1">
        <f t="shared" si="1182"/>
        <v>1.0977240412861602</v>
      </c>
      <c r="AE1568" s="1">
        <f t="shared" si="1183"/>
        <v>1.097724041276263</v>
      </c>
      <c r="AF1568" s="1">
        <f t="shared" si="1184"/>
        <v>1.0977240412759079</v>
      </c>
      <c r="AG1568" s="1">
        <f t="shared" si="1185"/>
        <v>0.97832904914986429</v>
      </c>
      <c r="AH1568" s="1">
        <f t="shared" si="1186"/>
        <v>2.3377853159635666</v>
      </c>
      <c r="AI1568" s="2">
        <f t="shared" si="1208"/>
        <v>28.731861851886219</v>
      </c>
      <c r="AJ1568" s="1">
        <f>VLOOKUP(AI1568,Graph!$D$3:$M$50,col)</f>
        <v>6.1999999999999998E-3</v>
      </c>
      <c r="AK1568" s="1">
        <f>VLOOKUP(AI1568,Graph!$D$3:$M$50,col+1)</f>
        <v>5.0000000000000001E-3</v>
      </c>
      <c r="AL1568" s="1">
        <f t="shared" si="1187"/>
        <v>5.4000000000000003E-3</v>
      </c>
      <c r="AM1568" s="1">
        <f t="shared" si="1209"/>
        <v>0.64011666666666656</v>
      </c>
      <c r="AN1568" s="2">
        <f t="shared" si="1188"/>
        <v>1.5615999999999381</v>
      </c>
      <c r="AO1568" s="1">
        <f t="shared" si="1189"/>
        <v>5.4083624935733779E-2</v>
      </c>
      <c r="AP1568" s="1">
        <f t="shared" si="1190"/>
        <v>1.0977240412758953</v>
      </c>
      <c r="AQ1568" s="1">
        <f t="shared" si="1191"/>
        <v>1.0977240412758948</v>
      </c>
      <c r="AR1568" s="1">
        <f t="shared" si="1192"/>
        <v>1.0977240412758946</v>
      </c>
      <c r="AS1568" s="1">
        <f t="shared" si="1193"/>
        <v>1.0977240412758948</v>
      </c>
      <c r="AT1568" s="1">
        <f t="shared" si="1194"/>
        <v>0.97832904914986429</v>
      </c>
      <c r="AU1568" s="1">
        <f t="shared" si="1195"/>
        <v>2.3377853159635387</v>
      </c>
      <c r="AV1568" s="2">
        <f t="shared" si="1196"/>
        <v>1567</v>
      </c>
      <c r="AW1568" s="1">
        <f t="shared" si="1197"/>
        <v>2337.7853159635388</v>
      </c>
      <c r="AX1568" s="1">
        <f t="shared" si="1198"/>
        <v>0.97832904914986429</v>
      </c>
      <c r="AY1568" s="1">
        <f t="shared" si="1199"/>
        <v>1.0977240412758948</v>
      </c>
      <c r="AZ1568" s="1">
        <f t="shared" si="1200"/>
        <v>5.4000000000000003E-3</v>
      </c>
      <c r="BA1568" s="1">
        <f t="shared" si="1201"/>
        <v>28.731861851886219</v>
      </c>
    </row>
    <row r="1569" spans="1:53">
      <c r="A1569" s="2">
        <f t="shared" si="1166"/>
        <v>1.5679999999999381</v>
      </c>
      <c r="B1569" s="1">
        <f t="shared" si="1203"/>
        <v>1.6554549999999357</v>
      </c>
      <c r="C1569" s="1">
        <f t="shared" si="1167"/>
        <v>5.6312442856066847E-2</v>
      </c>
      <c r="D1569" s="1">
        <f t="shared" si="1204"/>
        <v>1.1025640943766646</v>
      </c>
      <c r="E1569" s="1">
        <f t="shared" si="1212"/>
        <v>1.1026623758076641</v>
      </c>
      <c r="F1569" s="1">
        <f t="shared" si="1212"/>
        <v>1.1026660987776586</v>
      </c>
      <c r="G1569" s="1">
        <f t="shared" si="1212"/>
        <v>1.1026662397423737</v>
      </c>
      <c r="H1569" s="1">
        <f t="shared" si="1168"/>
        <v>2.4026259995703585</v>
      </c>
      <c r="I1569" s="1">
        <f t="shared" si="1205"/>
        <v>28.995078236076029</v>
      </c>
      <c r="J1569" s="1">
        <f>VLOOKUP($I1569,Graph!$D$3:$M$50,col)</f>
        <v>6.1999999999999998E-3</v>
      </c>
      <c r="K1569" s="1">
        <f>VLOOKUP($I1569,Graph!$D$3:$M$50,col+1)</f>
        <v>5.0000000000000001E-3</v>
      </c>
      <c r="L1569" s="1">
        <f t="shared" si="1169"/>
        <v>5.4000000000000003E-3</v>
      </c>
      <c r="M1569" s="1">
        <f t="shared" si="1211"/>
        <v>0.64011666666666656</v>
      </c>
      <c r="N1569" s="1">
        <f t="shared" si="1170"/>
        <v>1.562599999999938</v>
      </c>
      <c r="O1569" s="1">
        <f t="shared" si="1171"/>
        <v>5.4084818598981753E-2</v>
      </c>
      <c r="P1569" s="1">
        <f t="shared" si="1172"/>
        <v>1.0978997298997839</v>
      </c>
      <c r="Q1569" s="1">
        <f t="shared" si="1173"/>
        <v>1.0977328659224916</v>
      </c>
      <c r="R1569" s="1">
        <f t="shared" si="1174"/>
        <v>1.0977268857989231</v>
      </c>
      <c r="S1569" s="1">
        <f t="shared" si="1175"/>
        <v>1.0977266713070539</v>
      </c>
      <c r="T1569" s="1">
        <f t="shared" si="1176"/>
        <v>0.97833228549141216</v>
      </c>
      <c r="U1569" s="1">
        <f t="shared" si="1177"/>
        <v>2.3400368492414825</v>
      </c>
      <c r="V1569" s="2">
        <f t="shared" si="1206"/>
        <v>28.741082827790436</v>
      </c>
      <c r="W1569" s="1">
        <f>VLOOKUP(V1569,Graph!$D$3:$M$50,col)</f>
        <v>6.1999999999999998E-3</v>
      </c>
      <c r="X1569" s="1">
        <f>VLOOKUP(V1569,Graph!$D$3:$M$50,col+1)</f>
        <v>5.0000000000000001E-3</v>
      </c>
      <c r="Y1569" s="1">
        <f t="shared" si="1178"/>
        <v>5.4000000000000003E-3</v>
      </c>
      <c r="Z1569" s="1">
        <f t="shared" si="1207"/>
        <v>0.64011666666666656</v>
      </c>
      <c r="AA1569" s="2">
        <f t="shared" si="1179"/>
        <v>1.562599999999938</v>
      </c>
      <c r="AB1569" s="1">
        <f t="shared" si="1180"/>
        <v>5.4084818598981753E-2</v>
      </c>
      <c r="AC1569" s="1">
        <f t="shared" si="1181"/>
        <v>1.0977266636135499</v>
      </c>
      <c r="AD1569" s="1">
        <f t="shared" si="1182"/>
        <v>1.0977266633375955</v>
      </c>
      <c r="AE1569" s="1">
        <f t="shared" si="1183"/>
        <v>1.0977266633276974</v>
      </c>
      <c r="AF1569" s="1">
        <f t="shared" si="1184"/>
        <v>1.0977266633273421</v>
      </c>
      <c r="AG1569" s="1">
        <f t="shared" si="1185"/>
        <v>0.97833228549141216</v>
      </c>
      <c r="AH1569" s="1">
        <f t="shared" si="1186"/>
        <v>2.3400368322310374</v>
      </c>
      <c r="AI1569" s="2">
        <f t="shared" si="1208"/>
        <v>28.741082758147858</v>
      </c>
      <c r="AJ1569" s="1">
        <f>VLOOKUP(AI1569,Graph!$D$3:$M$50,col)</f>
        <v>6.1999999999999998E-3</v>
      </c>
      <c r="AK1569" s="1">
        <f>VLOOKUP(AI1569,Graph!$D$3:$M$50,col+1)</f>
        <v>5.0000000000000001E-3</v>
      </c>
      <c r="AL1569" s="1">
        <f t="shared" si="1187"/>
        <v>5.4000000000000003E-3</v>
      </c>
      <c r="AM1569" s="1">
        <f t="shared" si="1209"/>
        <v>0.64011666666666656</v>
      </c>
      <c r="AN1569" s="2">
        <f t="shared" si="1188"/>
        <v>1.562599999999938</v>
      </c>
      <c r="AO1569" s="1">
        <f t="shared" si="1189"/>
        <v>5.4084818598981753E-2</v>
      </c>
      <c r="AP1569" s="1">
        <f t="shared" si="1190"/>
        <v>1.0977266633273293</v>
      </c>
      <c r="AQ1569" s="1">
        <f t="shared" si="1191"/>
        <v>1.0977266633273293</v>
      </c>
      <c r="AR1569" s="1">
        <f t="shared" si="1192"/>
        <v>1.0977266633273293</v>
      </c>
      <c r="AS1569" s="1">
        <f t="shared" si="1193"/>
        <v>1.0977266633273293</v>
      </c>
      <c r="AT1569" s="1">
        <f t="shared" si="1194"/>
        <v>0.97833228549141216</v>
      </c>
      <c r="AU1569" s="1">
        <f t="shared" si="1195"/>
        <v>2.3400368322310099</v>
      </c>
      <c r="AV1569" s="2">
        <f t="shared" si="1196"/>
        <v>1568</v>
      </c>
      <c r="AW1569" s="1">
        <f t="shared" si="1197"/>
        <v>2340.0368322310101</v>
      </c>
      <c r="AX1569" s="1">
        <f t="shared" si="1198"/>
        <v>0.97833228549141216</v>
      </c>
      <c r="AY1569" s="1">
        <f t="shared" si="1199"/>
        <v>1.0977266633273293</v>
      </c>
      <c r="AZ1569" s="1">
        <f t="shared" si="1200"/>
        <v>5.4000000000000003E-3</v>
      </c>
      <c r="BA1569" s="1">
        <f t="shared" si="1201"/>
        <v>28.741082758147858</v>
      </c>
    </row>
    <row r="1570" spans="1:53">
      <c r="A1570" s="2">
        <f t="shared" si="1166"/>
        <v>1.568999999999938</v>
      </c>
      <c r="B1570" s="1">
        <f t="shared" si="1203"/>
        <v>1.6564961666666023</v>
      </c>
      <c r="C1570" s="1">
        <f t="shared" si="1167"/>
        <v>5.6313436069811804E-2</v>
      </c>
      <c r="D1570" s="1">
        <f t="shared" si="1204"/>
        <v>1.1025662290476534</v>
      </c>
      <c r="E1570" s="1">
        <f t="shared" si="1212"/>
        <v>1.1026645956156371</v>
      </c>
      <c r="F1570" s="1">
        <f t="shared" si="1212"/>
        <v>1.1026683219009021</v>
      </c>
      <c r="G1570" s="1">
        <f t="shared" si="1212"/>
        <v>1.1026684629945069</v>
      </c>
      <c r="H1570" s="1">
        <f t="shared" si="1168"/>
        <v>2.4049296454071563</v>
      </c>
      <c r="I1570" s="1">
        <f t="shared" si="1205"/>
        <v>29.004342135254145</v>
      </c>
      <c r="J1570" s="1">
        <f>VLOOKUP($I1570,Graph!$D$3:$M$50,col)</f>
        <v>6.1999999999999998E-3</v>
      </c>
      <c r="K1570" s="1">
        <f>VLOOKUP($I1570,Graph!$D$3:$M$50,col+1)</f>
        <v>5.0000000000000001E-3</v>
      </c>
      <c r="L1570" s="1">
        <f t="shared" si="1169"/>
        <v>5.4000000000000003E-3</v>
      </c>
      <c r="M1570" s="1">
        <f t="shared" si="1211"/>
        <v>0.64011666666666656</v>
      </c>
      <c r="N1570" s="1">
        <f t="shared" si="1170"/>
        <v>1.5635999999999379</v>
      </c>
      <c r="O1570" s="1">
        <f t="shared" si="1171"/>
        <v>5.4086010774857758E-2</v>
      </c>
      <c r="P1570" s="1">
        <f t="shared" si="1172"/>
        <v>1.0979023403792667</v>
      </c>
      <c r="Q1570" s="1">
        <f t="shared" si="1173"/>
        <v>1.0977354846167218</v>
      </c>
      <c r="R1570" s="1">
        <f t="shared" si="1174"/>
        <v>1.0977295046116982</v>
      </c>
      <c r="S1570" s="1">
        <f t="shared" si="1175"/>
        <v>1.0977292901177862</v>
      </c>
      <c r="T1570" s="1">
        <f t="shared" si="1176"/>
        <v>0.97833551771116622</v>
      </c>
      <c r="U1570" s="1">
        <f t="shared" si="1177"/>
        <v>2.342289088108811</v>
      </c>
      <c r="V1570" s="2">
        <f t="shared" si="1206"/>
        <v>28.750300777679865</v>
      </c>
      <c r="W1570" s="1">
        <f>VLOOKUP(V1570,Graph!$D$3:$M$50,col)</f>
        <v>6.1999999999999998E-3</v>
      </c>
      <c r="X1570" s="1">
        <f>VLOOKUP(V1570,Graph!$D$3:$M$50,col+1)</f>
        <v>5.0000000000000001E-3</v>
      </c>
      <c r="Y1570" s="1">
        <f t="shared" si="1178"/>
        <v>5.4000000000000003E-3</v>
      </c>
      <c r="Z1570" s="1">
        <f t="shared" si="1207"/>
        <v>0.64011666666666656</v>
      </c>
      <c r="AA1570" s="2">
        <f t="shared" si="1179"/>
        <v>1.5635999999999379</v>
      </c>
      <c r="AB1570" s="1">
        <f t="shared" si="1180"/>
        <v>5.4086010774857758E-2</v>
      </c>
      <c r="AC1570" s="1">
        <f t="shared" si="1181"/>
        <v>1.0977292824239835</v>
      </c>
      <c r="AD1570" s="1">
        <f t="shared" si="1182"/>
        <v>1.09772928214801</v>
      </c>
      <c r="AE1570" s="1">
        <f t="shared" si="1183"/>
        <v>1.0977292821381111</v>
      </c>
      <c r="AF1570" s="1">
        <f t="shared" si="1184"/>
        <v>1.097729282137756</v>
      </c>
      <c r="AG1570" s="1">
        <f t="shared" si="1185"/>
        <v>0.97833551771116622</v>
      </c>
      <c r="AH1570" s="1">
        <f t="shared" si="1186"/>
        <v>2.3422890710813546</v>
      </c>
      <c r="AI1570" s="2">
        <f t="shared" si="1208"/>
        <v>28.750300708012333</v>
      </c>
      <c r="AJ1570" s="1">
        <f>VLOOKUP(AI1570,Graph!$D$3:$M$50,col)</f>
        <v>6.1999999999999998E-3</v>
      </c>
      <c r="AK1570" s="1">
        <f>VLOOKUP(AI1570,Graph!$D$3:$M$50,col+1)</f>
        <v>5.0000000000000001E-3</v>
      </c>
      <c r="AL1570" s="1">
        <f t="shared" si="1187"/>
        <v>5.4000000000000003E-3</v>
      </c>
      <c r="AM1570" s="1">
        <f t="shared" si="1209"/>
        <v>0.64011666666666656</v>
      </c>
      <c r="AN1570" s="2">
        <f t="shared" si="1188"/>
        <v>1.5635999999999379</v>
      </c>
      <c r="AO1570" s="1">
        <f t="shared" si="1189"/>
        <v>5.4086010774857758E-2</v>
      </c>
      <c r="AP1570" s="1">
        <f t="shared" si="1190"/>
        <v>1.0977292821377433</v>
      </c>
      <c r="AQ1570" s="1">
        <f t="shared" si="1191"/>
        <v>1.0977292821377429</v>
      </c>
      <c r="AR1570" s="1">
        <f t="shared" si="1192"/>
        <v>1.0977292821377427</v>
      </c>
      <c r="AS1570" s="1">
        <f t="shared" si="1193"/>
        <v>1.0977292821377429</v>
      </c>
      <c r="AT1570" s="1">
        <f t="shared" si="1194"/>
        <v>0.97833551771116622</v>
      </c>
      <c r="AU1570" s="1">
        <f t="shared" si="1195"/>
        <v>2.3422890710813262</v>
      </c>
      <c r="AV1570" s="2">
        <f t="shared" si="1196"/>
        <v>1569</v>
      </c>
      <c r="AW1570" s="1">
        <f t="shared" si="1197"/>
        <v>2342.2890710813263</v>
      </c>
      <c r="AX1570" s="1">
        <f t="shared" si="1198"/>
        <v>0.97833551771116622</v>
      </c>
      <c r="AY1570" s="1">
        <f t="shared" si="1199"/>
        <v>1.0977292821377429</v>
      </c>
      <c r="AZ1570" s="1">
        <f t="shared" si="1200"/>
        <v>5.4000000000000003E-3</v>
      </c>
      <c r="BA1570" s="1">
        <f t="shared" si="1201"/>
        <v>28.750300708012333</v>
      </c>
    </row>
    <row r="1571" spans="1:53">
      <c r="A1571" s="2">
        <f t="shared" si="1166"/>
        <v>1.5699999999999379</v>
      </c>
      <c r="B1571" s="1">
        <f t="shared" si="1203"/>
        <v>1.6575373333332688</v>
      </c>
      <c r="C1571" s="1">
        <f t="shared" si="1167"/>
        <v>5.6314428044543167E-2</v>
      </c>
      <c r="D1571" s="1">
        <f t="shared" si="1204"/>
        <v>1.1025683610680601</v>
      </c>
      <c r="E1571" s="1">
        <f t="shared" si="1212"/>
        <v>1.1026668126728414</v>
      </c>
      <c r="F1571" s="1">
        <f t="shared" si="1212"/>
        <v>1.1026705422696264</v>
      </c>
      <c r="G1571" s="1">
        <f t="shared" si="1212"/>
        <v>1.1026706834919813</v>
      </c>
      <c r="H1571" s="1">
        <f t="shared" si="1168"/>
        <v>2.4072340271874362</v>
      </c>
      <c r="I1571" s="1">
        <f t="shared" si="1205"/>
        <v>29.013603077182211</v>
      </c>
      <c r="J1571" s="1">
        <f>VLOOKUP($I1571,Graph!$D$3:$M$50,col)</f>
        <v>6.1999999999999998E-3</v>
      </c>
      <c r="K1571" s="1">
        <f>VLOOKUP($I1571,Graph!$D$3:$M$50,col+1)</f>
        <v>5.0000000000000001E-3</v>
      </c>
      <c r="L1571" s="1">
        <f t="shared" si="1169"/>
        <v>5.4000000000000003E-3</v>
      </c>
      <c r="M1571" s="1">
        <f t="shared" si="1211"/>
        <v>0.64011666666666656</v>
      </c>
      <c r="N1571" s="1">
        <f t="shared" si="1170"/>
        <v>1.5645999999999378</v>
      </c>
      <c r="O1571" s="1">
        <f t="shared" si="1171"/>
        <v>5.4087201466139864E-2</v>
      </c>
      <c r="P1571" s="1">
        <f t="shared" si="1172"/>
        <v>1.097904947632883</v>
      </c>
      <c r="Q1571" s="1">
        <f t="shared" si="1173"/>
        <v>1.0977381000760225</v>
      </c>
      <c r="R1571" s="1">
        <f t="shared" si="1174"/>
        <v>1.0977321201894521</v>
      </c>
      <c r="S1571" s="1">
        <f t="shared" si="1175"/>
        <v>1.0977319056935031</v>
      </c>
      <c r="T1571" s="1">
        <f t="shared" si="1176"/>
        <v>0.97833874581699565</v>
      </c>
      <c r="U1571" s="1">
        <f t="shared" si="1177"/>
        <v>2.3445420493271794</v>
      </c>
      <c r="V1571" s="2">
        <f t="shared" si="1206"/>
        <v>28.75951577401306</v>
      </c>
      <c r="W1571" s="1">
        <f>VLOOKUP(V1571,Graph!$D$3:$M$50,col)</f>
        <v>6.1999999999999998E-3</v>
      </c>
      <c r="X1571" s="1">
        <f>VLOOKUP(V1571,Graph!$D$3:$M$50,col+1)</f>
        <v>5.0000000000000001E-3</v>
      </c>
      <c r="Y1571" s="1">
        <f t="shared" si="1178"/>
        <v>5.4000000000000003E-3</v>
      </c>
      <c r="Z1571" s="1">
        <f t="shared" si="1207"/>
        <v>0.64011666666666656</v>
      </c>
      <c r="AA1571" s="2">
        <f t="shared" si="1179"/>
        <v>1.5645999999999378</v>
      </c>
      <c r="AB1571" s="1">
        <f t="shared" si="1180"/>
        <v>5.4087201466139864E-2</v>
      </c>
      <c r="AC1571" s="1">
        <f t="shared" si="1181"/>
        <v>1.097731897999402</v>
      </c>
      <c r="AD1571" s="1">
        <f t="shared" si="1182"/>
        <v>1.0977318977234092</v>
      </c>
      <c r="AE1571" s="1">
        <f t="shared" si="1183"/>
        <v>1.0977318977135091</v>
      </c>
      <c r="AF1571" s="1">
        <f t="shared" si="1184"/>
        <v>1.0977318977131538</v>
      </c>
      <c r="AG1571" s="1">
        <f t="shared" si="1185"/>
        <v>0.97833874581699565</v>
      </c>
      <c r="AH1571" s="1">
        <f t="shared" si="1186"/>
        <v>2.3445420322827042</v>
      </c>
      <c r="AI1571" s="2">
        <f t="shared" si="1208"/>
        <v>28.759515704320581</v>
      </c>
      <c r="AJ1571" s="1">
        <f>VLOOKUP(AI1571,Graph!$D$3:$M$50,col)</f>
        <v>6.1999999999999998E-3</v>
      </c>
      <c r="AK1571" s="1">
        <f>VLOOKUP(AI1571,Graph!$D$3:$M$50,col+1)</f>
        <v>5.0000000000000001E-3</v>
      </c>
      <c r="AL1571" s="1">
        <f t="shared" si="1187"/>
        <v>5.4000000000000003E-3</v>
      </c>
      <c r="AM1571" s="1">
        <f t="shared" si="1209"/>
        <v>0.64011666666666656</v>
      </c>
      <c r="AN1571" s="2">
        <f t="shared" si="1188"/>
        <v>1.5645999999999378</v>
      </c>
      <c r="AO1571" s="1">
        <f t="shared" si="1189"/>
        <v>5.4087201466139864E-2</v>
      </c>
      <c r="AP1571" s="1">
        <f t="shared" si="1190"/>
        <v>1.0977318977131416</v>
      </c>
      <c r="AQ1571" s="1">
        <f t="shared" si="1191"/>
        <v>1.0977318977131409</v>
      </c>
      <c r="AR1571" s="1">
        <f t="shared" si="1192"/>
        <v>1.0977318977131409</v>
      </c>
      <c r="AS1571" s="1">
        <f t="shared" si="1193"/>
        <v>1.0977318977131409</v>
      </c>
      <c r="AT1571" s="1">
        <f t="shared" si="1194"/>
        <v>0.97833874581699565</v>
      </c>
      <c r="AU1571" s="1">
        <f t="shared" si="1195"/>
        <v>2.3445420322826771</v>
      </c>
      <c r="AV1571" s="2">
        <f t="shared" si="1196"/>
        <v>1570</v>
      </c>
      <c r="AW1571" s="1">
        <f t="shared" si="1197"/>
        <v>2344.5420322826772</v>
      </c>
      <c r="AX1571" s="1">
        <f t="shared" si="1198"/>
        <v>0.97833874581699565</v>
      </c>
      <c r="AY1571" s="1">
        <f t="shared" si="1199"/>
        <v>1.0977318977131409</v>
      </c>
      <c r="AZ1571" s="1">
        <f t="shared" si="1200"/>
        <v>5.4000000000000003E-3</v>
      </c>
      <c r="BA1571" s="1">
        <f t="shared" si="1201"/>
        <v>28.759515704320581</v>
      </c>
    </row>
    <row r="1572" spans="1:53">
      <c r="A1572" s="2">
        <f t="shared" si="1166"/>
        <v>1.5709999999999378</v>
      </c>
      <c r="B1572" s="1">
        <f t="shared" si="1203"/>
        <v>1.6585784999999353</v>
      </c>
      <c r="C1572" s="1">
        <f t="shared" si="1167"/>
        <v>5.6315418782577772E-2</v>
      </c>
      <c r="D1572" s="1">
        <f t="shared" si="1204"/>
        <v>1.1025704904428182</v>
      </c>
      <c r="E1572" s="1">
        <f t="shared" si="1212"/>
        <v>1.1026690269843873</v>
      </c>
      <c r="F1572" s="1">
        <f t="shared" si="1212"/>
        <v>1.1026727598889476</v>
      </c>
      <c r="G1572" s="1">
        <f t="shared" si="1212"/>
        <v>1.1026729012399121</v>
      </c>
      <c r="H1572" s="1">
        <f t="shared" si="1168"/>
        <v>2.4095391446761916</v>
      </c>
      <c r="I1572" s="1">
        <f t="shared" si="1205"/>
        <v>29.022861064689867</v>
      </c>
      <c r="J1572" s="1">
        <f>VLOOKUP($I1572,Graph!$D$3:$M$50,col)</f>
        <v>6.1999999999999998E-3</v>
      </c>
      <c r="K1572" s="1">
        <f>VLOOKUP($I1572,Graph!$D$3:$M$50,col+1)</f>
        <v>5.0000000000000001E-3</v>
      </c>
      <c r="L1572" s="1">
        <f t="shared" si="1169"/>
        <v>5.4000000000000003E-3</v>
      </c>
      <c r="M1572" s="1">
        <f t="shared" si="1211"/>
        <v>0.64011666666666656</v>
      </c>
      <c r="N1572" s="1">
        <f t="shared" si="1170"/>
        <v>1.5655999999999377</v>
      </c>
      <c r="O1572" s="1">
        <f t="shared" si="1171"/>
        <v>5.4088390675599271E-2</v>
      </c>
      <c r="P1572" s="1">
        <f t="shared" si="1172"/>
        <v>1.0979075516666084</v>
      </c>
      <c r="Q1572" s="1">
        <f t="shared" si="1173"/>
        <v>1.0977407123063838</v>
      </c>
      <c r="R1572" s="1">
        <f t="shared" si="1174"/>
        <v>1.0977347325381759</v>
      </c>
      <c r="S1572" s="1">
        <f t="shared" si="1175"/>
        <v>1.0977345180401938</v>
      </c>
      <c r="T1572" s="1">
        <f t="shared" si="1176"/>
        <v>0.97834196981674937</v>
      </c>
      <c r="U1572" s="1">
        <f t="shared" si="1177"/>
        <v>2.3467957326649991</v>
      </c>
      <c r="V1572" s="2">
        <f t="shared" si="1206"/>
        <v>28.768727819626434</v>
      </c>
      <c r="W1572" s="1">
        <f>VLOOKUP(V1572,Graph!$D$3:$M$50,col)</f>
        <v>6.1999999999999998E-3</v>
      </c>
      <c r="X1572" s="1">
        <f>VLOOKUP(V1572,Graph!$D$3:$M$50,col+1)</f>
        <v>5.0000000000000001E-3</v>
      </c>
      <c r="Y1572" s="1">
        <f t="shared" si="1178"/>
        <v>5.4000000000000003E-3</v>
      </c>
      <c r="Z1572" s="1">
        <f t="shared" si="1207"/>
        <v>0.64011666666666656</v>
      </c>
      <c r="AA1572" s="2">
        <f t="shared" si="1179"/>
        <v>1.5655999999999377</v>
      </c>
      <c r="AB1572" s="1">
        <f t="shared" si="1180"/>
        <v>5.4088390675599271E-2</v>
      </c>
      <c r="AC1572" s="1">
        <f t="shared" si="1181"/>
        <v>1.0977345103457945</v>
      </c>
      <c r="AD1572" s="1">
        <f t="shared" si="1182"/>
        <v>1.0977345100697835</v>
      </c>
      <c r="AE1572" s="1">
        <f t="shared" si="1183"/>
        <v>1.0977345100598825</v>
      </c>
      <c r="AF1572" s="1">
        <f t="shared" si="1184"/>
        <v>1.0977345100595273</v>
      </c>
      <c r="AG1572" s="1">
        <f t="shared" si="1185"/>
        <v>0.97834196981674937</v>
      </c>
      <c r="AH1572" s="1">
        <f t="shared" si="1186"/>
        <v>2.3467957156035015</v>
      </c>
      <c r="AI1572" s="2">
        <f t="shared" si="1208"/>
        <v>28.768727749909022</v>
      </c>
      <c r="AJ1572" s="1">
        <f>VLOOKUP(AI1572,Graph!$D$3:$M$50,col)</f>
        <v>6.1999999999999998E-3</v>
      </c>
      <c r="AK1572" s="1">
        <f>VLOOKUP(AI1572,Graph!$D$3:$M$50,col+1)</f>
        <v>5.0000000000000001E-3</v>
      </c>
      <c r="AL1572" s="1">
        <f t="shared" si="1187"/>
        <v>5.4000000000000003E-3</v>
      </c>
      <c r="AM1572" s="1">
        <f t="shared" si="1209"/>
        <v>0.64011666666666656</v>
      </c>
      <c r="AN1572" s="2">
        <f t="shared" si="1188"/>
        <v>1.5655999999999377</v>
      </c>
      <c r="AO1572" s="1">
        <f t="shared" si="1189"/>
        <v>5.4088390675599271E-2</v>
      </c>
      <c r="AP1572" s="1">
        <f t="shared" si="1190"/>
        <v>1.0977345100595144</v>
      </c>
      <c r="AQ1572" s="1">
        <f t="shared" si="1191"/>
        <v>1.0977345100595137</v>
      </c>
      <c r="AR1572" s="1">
        <f t="shared" si="1192"/>
        <v>1.0977345100595137</v>
      </c>
      <c r="AS1572" s="1">
        <f t="shared" si="1193"/>
        <v>1.0977345100595137</v>
      </c>
      <c r="AT1572" s="1">
        <f t="shared" si="1194"/>
        <v>0.97834196981674937</v>
      </c>
      <c r="AU1572" s="1">
        <f t="shared" si="1195"/>
        <v>2.3467957156034731</v>
      </c>
      <c r="AV1572" s="2">
        <f t="shared" si="1196"/>
        <v>1571</v>
      </c>
      <c r="AW1572" s="1">
        <f t="shared" si="1197"/>
        <v>2346.7957156034731</v>
      </c>
      <c r="AX1572" s="1">
        <f t="shared" si="1198"/>
        <v>0.97834196981674937</v>
      </c>
      <c r="AY1572" s="1">
        <f t="shared" si="1199"/>
        <v>1.0977345100595137</v>
      </c>
      <c r="AZ1572" s="1">
        <f t="shared" si="1200"/>
        <v>5.4000000000000003E-3</v>
      </c>
      <c r="BA1572" s="1">
        <f t="shared" si="1201"/>
        <v>28.768727749909022</v>
      </c>
    </row>
    <row r="1573" spans="1:53">
      <c r="A1573" s="2">
        <f t="shared" si="1166"/>
        <v>1.5719999999999377</v>
      </c>
      <c r="B1573" s="1">
        <f t="shared" si="1203"/>
        <v>1.6596196666666021</v>
      </c>
      <c r="C1573" s="1">
        <f t="shared" si="1167"/>
        <v>5.6316408286226846E-2</v>
      </c>
      <c r="D1573" s="1">
        <f t="shared" si="1204"/>
        <v>1.1025726171768484</v>
      </c>
      <c r="E1573" s="1">
        <f t="shared" si="1212"/>
        <v>1.1026712385553705</v>
      </c>
      <c r="F1573" s="1">
        <f t="shared" si="1212"/>
        <v>1.1026749747639688</v>
      </c>
      <c r="G1573" s="1">
        <f t="shared" si="1212"/>
        <v>1.1026751162434036</v>
      </c>
      <c r="H1573" s="1">
        <f t="shared" si="1168"/>
        <v>2.4118449976386418</v>
      </c>
      <c r="I1573" s="1">
        <f t="shared" si="1205"/>
        <v>29.03211610060227</v>
      </c>
      <c r="J1573" s="1">
        <f>VLOOKUP($I1573,Graph!$D$3:$M$50,col)</f>
        <v>6.1999999999999998E-3</v>
      </c>
      <c r="K1573" s="1">
        <f>VLOOKUP($I1573,Graph!$D$3:$M$50,col+1)</f>
        <v>5.0000000000000001E-3</v>
      </c>
      <c r="L1573" s="1">
        <f t="shared" si="1169"/>
        <v>5.4000000000000003E-3</v>
      </c>
      <c r="M1573" s="1">
        <f t="shared" si="1211"/>
        <v>0.64011666666666656</v>
      </c>
      <c r="N1573" s="1">
        <f t="shared" si="1170"/>
        <v>1.5665999999999376</v>
      </c>
      <c r="O1573" s="1">
        <f t="shared" si="1171"/>
        <v>5.4089578406000191E-2</v>
      </c>
      <c r="P1573" s="1">
        <f t="shared" si="1172"/>
        <v>1.0979101524864039</v>
      </c>
      <c r="Q1573" s="1">
        <f t="shared" si="1173"/>
        <v>1.0977433213137811</v>
      </c>
      <c r="R1573" s="1">
        <f t="shared" si="1174"/>
        <v>1.097737341663845</v>
      </c>
      <c r="S1573" s="1">
        <f t="shared" si="1175"/>
        <v>1.0977371271638343</v>
      </c>
      <c r="T1573" s="1">
        <f t="shared" si="1176"/>
        <v>0.97834518971825724</v>
      </c>
      <c r="U1573" s="1">
        <f t="shared" si="1177"/>
        <v>2.3490501378909037</v>
      </c>
      <c r="V1573" s="2">
        <f t="shared" si="1206"/>
        <v>28.777936917351823</v>
      </c>
      <c r="W1573" s="1">
        <f>VLOOKUP(V1573,Graph!$D$3:$M$50,col)</f>
        <v>6.1999999999999998E-3</v>
      </c>
      <c r="X1573" s="1">
        <f>VLOOKUP(V1573,Graph!$D$3:$M$50,col+1)</f>
        <v>5.0000000000000001E-3</v>
      </c>
      <c r="Y1573" s="1">
        <f t="shared" si="1178"/>
        <v>5.4000000000000003E-3</v>
      </c>
      <c r="Z1573" s="1">
        <f t="shared" si="1207"/>
        <v>0.64011666666666656</v>
      </c>
      <c r="AA1573" s="2">
        <f t="shared" si="1179"/>
        <v>1.5665999999999376</v>
      </c>
      <c r="AB1573" s="1">
        <f t="shared" si="1180"/>
        <v>5.4089578406000191E-2</v>
      </c>
      <c r="AC1573" s="1">
        <f t="shared" si="1181"/>
        <v>1.0977371194691372</v>
      </c>
      <c r="AD1573" s="1">
        <f t="shared" si="1182"/>
        <v>1.0977371191931073</v>
      </c>
      <c r="AE1573" s="1">
        <f t="shared" si="1183"/>
        <v>1.0977371191832055</v>
      </c>
      <c r="AF1573" s="1">
        <f t="shared" si="1184"/>
        <v>1.0977371191828502</v>
      </c>
      <c r="AG1573" s="1">
        <f t="shared" si="1185"/>
        <v>0.97834518971825724</v>
      </c>
      <c r="AH1573" s="1">
        <f t="shared" si="1186"/>
        <v>2.349050120812378</v>
      </c>
      <c r="AI1573" s="2">
        <f t="shared" si="1208"/>
        <v>28.777936847609492</v>
      </c>
      <c r="AJ1573" s="1">
        <f>VLOOKUP(AI1573,Graph!$D$3:$M$50,col)</f>
        <v>6.1999999999999998E-3</v>
      </c>
      <c r="AK1573" s="1">
        <f>VLOOKUP(AI1573,Graph!$D$3:$M$50,col+1)</f>
        <v>5.0000000000000001E-3</v>
      </c>
      <c r="AL1573" s="1">
        <f t="shared" si="1187"/>
        <v>5.4000000000000003E-3</v>
      </c>
      <c r="AM1573" s="1">
        <f t="shared" si="1209"/>
        <v>0.64011666666666656</v>
      </c>
      <c r="AN1573" s="2">
        <f t="shared" si="1188"/>
        <v>1.5665999999999376</v>
      </c>
      <c r="AO1573" s="1">
        <f t="shared" si="1189"/>
        <v>5.4089578406000191E-2</v>
      </c>
      <c r="AP1573" s="1">
        <f t="shared" si="1190"/>
        <v>1.0977371191828373</v>
      </c>
      <c r="AQ1573" s="1">
        <f t="shared" si="1191"/>
        <v>1.0977371191828371</v>
      </c>
      <c r="AR1573" s="1">
        <f t="shared" si="1192"/>
        <v>1.0977371191828373</v>
      </c>
      <c r="AS1573" s="1">
        <f t="shared" si="1193"/>
        <v>1.0977371191828371</v>
      </c>
      <c r="AT1573" s="1">
        <f t="shared" si="1194"/>
        <v>0.97834518971825724</v>
      </c>
      <c r="AU1573" s="1">
        <f t="shared" si="1195"/>
        <v>2.3490501208123495</v>
      </c>
      <c r="AV1573" s="2">
        <f t="shared" si="1196"/>
        <v>1572</v>
      </c>
      <c r="AW1573" s="1">
        <f t="shared" si="1197"/>
        <v>2349.0501208123496</v>
      </c>
      <c r="AX1573" s="1">
        <f t="shared" si="1198"/>
        <v>0.97834518971825724</v>
      </c>
      <c r="AY1573" s="1">
        <f t="shared" si="1199"/>
        <v>1.0977371191828371</v>
      </c>
      <c r="AZ1573" s="1">
        <f t="shared" si="1200"/>
        <v>5.4000000000000003E-3</v>
      </c>
      <c r="BA1573" s="1">
        <f t="shared" si="1201"/>
        <v>28.777936847609492</v>
      </c>
    </row>
    <row r="1574" spans="1:53">
      <c r="A1574" s="2">
        <f t="shared" si="1166"/>
        <v>1.5729999999999376</v>
      </c>
      <c r="B1574" s="1">
        <f t="shared" si="1203"/>
        <v>1.6606608333332686</v>
      </c>
      <c r="C1574" s="1">
        <f t="shared" si="1167"/>
        <v>5.6317396557795739E-2</v>
      </c>
      <c r="D1574" s="1">
        <f t="shared" si="1204"/>
        <v>1.1025747412750602</v>
      </c>
      <c r="E1574" s="1">
        <f t="shared" si="1212"/>
        <v>1.1026734473908775</v>
      </c>
      <c r="F1574" s="1">
        <f t="shared" si="1212"/>
        <v>1.1026771868997813</v>
      </c>
      <c r="G1574" s="1">
        <f t="shared" si="1212"/>
        <v>1.1026773285075464</v>
      </c>
      <c r="H1574" s="1">
        <f t="shared" si="1168"/>
        <v>2.4141515858402323</v>
      </c>
      <c r="I1574" s="1">
        <f t="shared" si="1205"/>
        <v>29.041368187740073</v>
      </c>
      <c r="J1574" s="1">
        <f>VLOOKUP($I1574,Graph!$D$3:$M$50,col)</f>
        <v>6.1999999999999998E-3</v>
      </c>
      <c r="K1574" s="1">
        <f>VLOOKUP($I1574,Graph!$D$3:$M$50,col+1)</f>
        <v>5.0000000000000001E-3</v>
      </c>
      <c r="L1574" s="1">
        <f t="shared" si="1169"/>
        <v>5.4000000000000003E-3</v>
      </c>
      <c r="M1574" s="1">
        <f t="shared" si="1211"/>
        <v>0.64011666666666656</v>
      </c>
      <c r="N1574" s="1">
        <f t="shared" si="1170"/>
        <v>1.5675999999999375</v>
      </c>
      <c r="O1574" s="1">
        <f t="shared" si="1171"/>
        <v>5.4090764660100064E-2</v>
      </c>
      <c r="P1574" s="1">
        <f t="shared" si="1172"/>
        <v>1.0979127500982149</v>
      </c>
      <c r="Q1574" s="1">
        <f t="shared" si="1173"/>
        <v>1.0977459271041754</v>
      </c>
      <c r="R1574" s="1">
        <f t="shared" si="1174"/>
        <v>1.0977399475724192</v>
      </c>
      <c r="S1574" s="1">
        <f t="shared" si="1175"/>
        <v>1.0977397330703853</v>
      </c>
      <c r="T1574" s="1">
        <f t="shared" si="1176"/>
        <v>0.978348405529328</v>
      </c>
      <c r="U1574" s="1">
        <f t="shared" si="1177"/>
        <v>2.3513052647737496</v>
      </c>
      <c r="V1574" s="2">
        <f t="shared" si="1206"/>
        <v>28.787143070016583</v>
      </c>
      <c r="W1574" s="1">
        <f>VLOOKUP(V1574,Graph!$D$3:$M$50,col)</f>
        <v>6.1999999999999998E-3</v>
      </c>
      <c r="X1574" s="1">
        <f>VLOOKUP(V1574,Graph!$D$3:$M$50,col+1)</f>
        <v>5.0000000000000001E-3</v>
      </c>
      <c r="Y1574" s="1">
        <f t="shared" si="1178"/>
        <v>5.4000000000000003E-3</v>
      </c>
      <c r="Z1574" s="1">
        <f t="shared" si="1207"/>
        <v>0.64011666666666656</v>
      </c>
      <c r="AA1574" s="2">
        <f t="shared" si="1179"/>
        <v>1.5675999999999375</v>
      </c>
      <c r="AB1574" s="1">
        <f t="shared" si="1180"/>
        <v>5.4090764660100064E-2</v>
      </c>
      <c r="AC1574" s="1">
        <f t="shared" si="1181"/>
        <v>1.0977397253753913</v>
      </c>
      <c r="AD1574" s="1">
        <f t="shared" si="1182"/>
        <v>1.0977397250993426</v>
      </c>
      <c r="AE1574" s="1">
        <f t="shared" si="1183"/>
        <v>1.0977397250894394</v>
      </c>
      <c r="AF1574" s="1">
        <f t="shared" si="1184"/>
        <v>1.0977397250890844</v>
      </c>
      <c r="AG1574" s="1">
        <f t="shared" si="1185"/>
        <v>0.978348405529328</v>
      </c>
      <c r="AH1574" s="1">
        <f t="shared" si="1186"/>
        <v>2.3513052476781904</v>
      </c>
      <c r="AI1574" s="2">
        <f t="shared" si="1208"/>
        <v>28.787143000249337</v>
      </c>
      <c r="AJ1574" s="1">
        <f>VLOOKUP(AI1574,Graph!$D$3:$M$50,col)</f>
        <v>6.1999999999999998E-3</v>
      </c>
      <c r="AK1574" s="1">
        <f>VLOOKUP(AI1574,Graph!$D$3:$M$50,col+1)</f>
        <v>5.0000000000000001E-3</v>
      </c>
      <c r="AL1574" s="1">
        <f t="shared" si="1187"/>
        <v>5.4000000000000003E-3</v>
      </c>
      <c r="AM1574" s="1">
        <f t="shared" si="1209"/>
        <v>0.64011666666666656</v>
      </c>
      <c r="AN1574" s="2">
        <f t="shared" si="1188"/>
        <v>1.5675999999999375</v>
      </c>
      <c r="AO1574" s="1">
        <f t="shared" si="1189"/>
        <v>5.4090764660100064E-2</v>
      </c>
      <c r="AP1574" s="1">
        <f t="shared" si="1190"/>
        <v>1.0977397250890717</v>
      </c>
      <c r="AQ1574" s="1">
        <f t="shared" si="1191"/>
        <v>1.0977397250890712</v>
      </c>
      <c r="AR1574" s="1">
        <f t="shared" si="1192"/>
        <v>1.097739725089071</v>
      </c>
      <c r="AS1574" s="1">
        <f t="shared" si="1193"/>
        <v>1.0977397250890712</v>
      </c>
      <c r="AT1574" s="1">
        <f t="shared" si="1194"/>
        <v>0.978348405529328</v>
      </c>
      <c r="AU1574" s="1">
        <f t="shared" si="1195"/>
        <v>2.3513052476781624</v>
      </c>
      <c r="AV1574" s="2">
        <f t="shared" si="1196"/>
        <v>1573</v>
      </c>
      <c r="AW1574" s="1">
        <f t="shared" si="1197"/>
        <v>2351.3052476781622</v>
      </c>
      <c r="AX1574" s="1">
        <f t="shared" si="1198"/>
        <v>0.978348405529328</v>
      </c>
      <c r="AY1574" s="1">
        <f t="shared" si="1199"/>
        <v>1.0977397250890712</v>
      </c>
      <c r="AZ1574" s="1">
        <f t="shared" si="1200"/>
        <v>5.4000000000000003E-3</v>
      </c>
      <c r="BA1574" s="1">
        <f t="shared" si="1201"/>
        <v>28.787143000249337</v>
      </c>
    </row>
    <row r="1575" spans="1:53">
      <c r="A1575" s="2">
        <f t="shared" si="1166"/>
        <v>1.5739999999999374</v>
      </c>
      <c r="B1575" s="1">
        <f t="shared" si="1203"/>
        <v>1.6617019999999352</v>
      </c>
      <c r="C1575" s="1">
        <f t="shared" si="1167"/>
        <v>5.6318383599584083E-2</v>
      </c>
      <c r="D1575" s="1">
        <f t="shared" si="1204"/>
        <v>1.1025768627423504</v>
      </c>
      <c r="E1575" s="1">
        <f t="shared" si="1212"/>
        <v>1.1026756534959785</v>
      </c>
      <c r="F1575" s="1">
        <f t="shared" si="1212"/>
        <v>1.1026793963014632</v>
      </c>
      <c r="G1575" s="1">
        <f t="shared" si="1212"/>
        <v>1.1026795380374195</v>
      </c>
      <c r="H1575" s="1">
        <f t="shared" si="1168"/>
        <v>2.4164589090466322</v>
      </c>
      <c r="I1575" s="1">
        <f t="shared" si="1205"/>
        <v>29.050617328919436</v>
      </c>
      <c r="J1575" s="1">
        <f>VLOOKUP($I1575,Graph!$D$3:$M$50,col)</f>
        <v>6.1999999999999998E-3</v>
      </c>
      <c r="K1575" s="1">
        <f>VLOOKUP($I1575,Graph!$D$3:$M$50,col+1)</f>
        <v>5.0000000000000001E-3</v>
      </c>
      <c r="L1575" s="1">
        <f t="shared" si="1169"/>
        <v>5.4000000000000003E-3</v>
      </c>
      <c r="M1575" s="1">
        <f t="shared" si="1211"/>
        <v>0.64011666666666656</v>
      </c>
      <c r="N1575" s="1">
        <f t="shared" si="1170"/>
        <v>1.5685999999999374</v>
      </c>
      <c r="O1575" s="1">
        <f t="shared" si="1171"/>
        <v>5.4091949440649462E-2</v>
      </c>
      <c r="P1575" s="1">
        <f t="shared" si="1172"/>
        <v>1.097915344507973</v>
      </c>
      <c r="Q1575" s="1">
        <f t="shared" si="1173"/>
        <v>1.0977485296835121</v>
      </c>
      <c r="R1575" s="1">
        <f t="shared" si="1174"/>
        <v>1.0977425502698457</v>
      </c>
      <c r="S1575" s="1">
        <f t="shared" si="1175"/>
        <v>1.0977423357657929</v>
      </c>
      <c r="T1575" s="1">
        <f t="shared" si="1176"/>
        <v>0.97835161725775166</v>
      </c>
      <c r="U1575" s="1">
        <f t="shared" si="1177"/>
        <v>2.353561113082618</v>
      </c>
      <c r="V1575" s="2">
        <f t="shared" si="1206"/>
        <v>28.796346280443533</v>
      </c>
      <c r="W1575" s="1">
        <f>VLOOKUP(V1575,Graph!$D$3:$M$50,col)</f>
        <v>6.1999999999999998E-3</v>
      </c>
      <c r="X1575" s="1">
        <f>VLOOKUP(V1575,Graph!$D$3:$M$50,col+1)</f>
        <v>5.0000000000000001E-3</v>
      </c>
      <c r="Y1575" s="1">
        <f t="shared" si="1178"/>
        <v>5.4000000000000003E-3</v>
      </c>
      <c r="Z1575" s="1">
        <f t="shared" si="1207"/>
        <v>0.64011666666666656</v>
      </c>
      <c r="AA1575" s="2">
        <f t="shared" si="1179"/>
        <v>1.5685999999999374</v>
      </c>
      <c r="AB1575" s="1">
        <f t="shared" si="1180"/>
        <v>5.4091949440649462E-2</v>
      </c>
      <c r="AC1575" s="1">
        <f t="shared" si="1181"/>
        <v>1.0977423280705021</v>
      </c>
      <c r="AD1575" s="1">
        <f t="shared" si="1182"/>
        <v>1.0977423277944347</v>
      </c>
      <c r="AE1575" s="1">
        <f t="shared" si="1183"/>
        <v>1.0977423277845306</v>
      </c>
      <c r="AF1575" s="1">
        <f t="shared" si="1184"/>
        <v>1.0977423277841754</v>
      </c>
      <c r="AG1575" s="1">
        <f t="shared" si="1185"/>
        <v>0.97835161725775166</v>
      </c>
      <c r="AH1575" s="1">
        <f t="shared" si="1186"/>
        <v>2.3535610959700182</v>
      </c>
      <c r="AI1575" s="2">
        <f t="shared" si="1208"/>
        <v>28.796346210651375</v>
      </c>
      <c r="AJ1575" s="1">
        <f>VLOOKUP(AI1575,Graph!$D$3:$M$50,col)</f>
        <v>6.1999999999999998E-3</v>
      </c>
      <c r="AK1575" s="1">
        <f>VLOOKUP(AI1575,Graph!$D$3:$M$50,col+1)</f>
        <v>5.0000000000000001E-3</v>
      </c>
      <c r="AL1575" s="1">
        <f t="shared" si="1187"/>
        <v>5.4000000000000003E-3</v>
      </c>
      <c r="AM1575" s="1">
        <f t="shared" si="1209"/>
        <v>0.64011666666666656</v>
      </c>
      <c r="AN1575" s="2">
        <f t="shared" si="1188"/>
        <v>1.5685999999999374</v>
      </c>
      <c r="AO1575" s="1">
        <f t="shared" si="1189"/>
        <v>5.4091949440649462E-2</v>
      </c>
      <c r="AP1575" s="1">
        <f t="shared" si="1190"/>
        <v>1.0977423277841625</v>
      </c>
      <c r="AQ1575" s="1">
        <f t="shared" si="1191"/>
        <v>1.0977423277841625</v>
      </c>
      <c r="AR1575" s="1">
        <f t="shared" si="1192"/>
        <v>1.0977423277841625</v>
      </c>
      <c r="AS1575" s="1">
        <f t="shared" si="1193"/>
        <v>1.0977423277841625</v>
      </c>
      <c r="AT1575" s="1">
        <f t="shared" si="1194"/>
        <v>0.97835161725775166</v>
      </c>
      <c r="AU1575" s="1">
        <f t="shared" si="1195"/>
        <v>2.3535610959699906</v>
      </c>
      <c r="AV1575" s="2">
        <f t="shared" si="1196"/>
        <v>1574</v>
      </c>
      <c r="AW1575" s="1">
        <f t="shared" si="1197"/>
        <v>2353.5610959699907</v>
      </c>
      <c r="AX1575" s="1">
        <f t="shared" si="1198"/>
        <v>0.97835161725775166</v>
      </c>
      <c r="AY1575" s="1">
        <f t="shared" si="1199"/>
        <v>1.0977423277841625</v>
      </c>
      <c r="AZ1575" s="1">
        <f t="shared" si="1200"/>
        <v>5.4000000000000003E-3</v>
      </c>
      <c r="BA1575" s="1">
        <f t="shared" si="1201"/>
        <v>28.796346210651375</v>
      </c>
    </row>
    <row r="1576" spans="1:53">
      <c r="A1576" s="2">
        <f t="shared" si="1166"/>
        <v>1.5749999999999373</v>
      </c>
      <c r="B1576" s="1">
        <f t="shared" si="1203"/>
        <v>1.6627431666666017</v>
      </c>
      <c r="C1576" s="1">
        <f t="shared" si="1167"/>
        <v>5.6319369413885781E-2</v>
      </c>
      <c r="D1576" s="1">
        <f t="shared" si="1204"/>
        <v>1.1025789815836038</v>
      </c>
      <c r="E1576" s="1">
        <f t="shared" si="1212"/>
        <v>1.1026778568757334</v>
      </c>
      <c r="F1576" s="1">
        <f t="shared" si="1212"/>
        <v>1.1026816029740796</v>
      </c>
      <c r="G1576" s="1">
        <f t="shared" si="1212"/>
        <v>1.1026817448380881</v>
      </c>
      <c r="H1576" s="1">
        <f t="shared" si="1168"/>
        <v>2.4187669670237333</v>
      </c>
      <c r="I1576" s="1">
        <f t="shared" si="1205"/>
        <v>29.059863526952046</v>
      </c>
      <c r="J1576" s="1">
        <f>VLOOKUP($I1576,Graph!$D$3:$M$50,col)</f>
        <v>6.1999999999999998E-3</v>
      </c>
      <c r="K1576" s="1">
        <f>VLOOKUP($I1576,Graph!$D$3:$M$50,col+1)</f>
        <v>5.0000000000000001E-3</v>
      </c>
      <c r="L1576" s="1">
        <f t="shared" si="1169"/>
        <v>5.4000000000000003E-3</v>
      </c>
      <c r="M1576" s="1">
        <f t="shared" si="1211"/>
        <v>0.64011666666666656</v>
      </c>
      <c r="N1576" s="1">
        <f t="shared" si="1170"/>
        <v>1.5695999999999373</v>
      </c>
      <c r="O1576" s="1">
        <f t="shared" si="1171"/>
        <v>5.4093132750392056E-2</v>
      </c>
      <c r="P1576" s="1">
        <f t="shared" si="1172"/>
        <v>1.0979179357215947</v>
      </c>
      <c r="Q1576" s="1">
        <f t="shared" si="1173"/>
        <v>1.0977511290577231</v>
      </c>
      <c r="R1576" s="1">
        <f t="shared" si="1174"/>
        <v>1.0977451497620556</v>
      </c>
      <c r="S1576" s="1">
        <f t="shared" si="1175"/>
        <v>1.0977449352559883</v>
      </c>
      <c r="T1576" s="1">
        <f t="shared" si="1176"/>
        <v>0.97835482491129788</v>
      </c>
      <c r="U1576" s="1">
        <f t="shared" si="1177"/>
        <v>2.3558176825868058</v>
      </c>
      <c r="V1576" s="2">
        <f t="shared" si="1206"/>
        <v>28.805546551450981</v>
      </c>
      <c r="W1576" s="1">
        <f>VLOOKUP(V1576,Graph!$D$3:$M$50,col)</f>
        <v>6.1999999999999998E-3</v>
      </c>
      <c r="X1576" s="1">
        <f>VLOOKUP(V1576,Graph!$D$3:$M$50,col+1)</f>
        <v>5.0000000000000001E-3</v>
      </c>
      <c r="Y1576" s="1">
        <f t="shared" si="1178"/>
        <v>5.4000000000000003E-3</v>
      </c>
      <c r="Z1576" s="1">
        <f t="shared" si="1207"/>
        <v>0.64011666666666656</v>
      </c>
      <c r="AA1576" s="2">
        <f t="shared" si="1179"/>
        <v>1.5695999999999373</v>
      </c>
      <c r="AB1576" s="1">
        <f t="shared" si="1180"/>
        <v>5.4093132750392056E-2</v>
      </c>
      <c r="AC1576" s="1">
        <f t="shared" si="1181"/>
        <v>1.0977449275604012</v>
      </c>
      <c r="AD1576" s="1">
        <f t="shared" si="1182"/>
        <v>1.0977449272843152</v>
      </c>
      <c r="AE1576" s="1">
        <f t="shared" si="1183"/>
        <v>1.0977449272744102</v>
      </c>
      <c r="AF1576" s="1">
        <f t="shared" si="1184"/>
        <v>1.0977449272740549</v>
      </c>
      <c r="AG1576" s="1">
        <f t="shared" si="1185"/>
        <v>0.97835482491129788</v>
      </c>
      <c r="AH1576" s="1">
        <f t="shared" si="1186"/>
        <v>2.3558176654571623</v>
      </c>
      <c r="AI1576" s="2">
        <f t="shared" si="1208"/>
        <v>28.805546481633925</v>
      </c>
      <c r="AJ1576" s="1">
        <f>VLOOKUP(AI1576,Graph!$D$3:$M$50,col)</f>
        <v>6.1999999999999998E-3</v>
      </c>
      <c r="AK1576" s="1">
        <f>VLOOKUP(AI1576,Graph!$D$3:$M$50,col+1)</f>
        <v>5.0000000000000001E-3</v>
      </c>
      <c r="AL1576" s="1">
        <f t="shared" si="1187"/>
        <v>5.4000000000000003E-3</v>
      </c>
      <c r="AM1576" s="1">
        <f t="shared" si="1209"/>
        <v>0.64011666666666656</v>
      </c>
      <c r="AN1576" s="2">
        <f t="shared" si="1188"/>
        <v>1.5695999999999373</v>
      </c>
      <c r="AO1576" s="1">
        <f t="shared" si="1189"/>
        <v>5.4093132750392056E-2</v>
      </c>
      <c r="AP1576" s="1">
        <f t="shared" si="1190"/>
        <v>1.097744927274042</v>
      </c>
      <c r="AQ1576" s="1">
        <f t="shared" si="1191"/>
        <v>1.0977449272740418</v>
      </c>
      <c r="AR1576" s="1">
        <f t="shared" si="1192"/>
        <v>1.0977449272740418</v>
      </c>
      <c r="AS1576" s="1">
        <f t="shared" si="1193"/>
        <v>1.0977449272740418</v>
      </c>
      <c r="AT1576" s="1">
        <f t="shared" si="1194"/>
        <v>0.97835482491129788</v>
      </c>
      <c r="AU1576" s="1">
        <f t="shared" si="1195"/>
        <v>2.3558176654571339</v>
      </c>
      <c r="AV1576" s="2">
        <f t="shared" si="1196"/>
        <v>1575</v>
      </c>
      <c r="AW1576" s="1">
        <f t="shared" si="1197"/>
        <v>2355.8176654571339</v>
      </c>
      <c r="AX1576" s="1">
        <f t="shared" si="1198"/>
        <v>0.97835482491129788</v>
      </c>
      <c r="AY1576" s="1">
        <f t="shared" si="1199"/>
        <v>1.0977449272740418</v>
      </c>
      <c r="AZ1576" s="1">
        <f t="shared" si="1200"/>
        <v>5.4000000000000003E-3</v>
      </c>
      <c r="BA1576" s="1">
        <f t="shared" si="1201"/>
        <v>28.805546481633925</v>
      </c>
    </row>
    <row r="1577" spans="1:53">
      <c r="A1577" s="2">
        <f t="shared" si="1166"/>
        <v>1.5759999999999372</v>
      </c>
      <c r="B1577" s="1">
        <f t="shared" si="1203"/>
        <v>1.6637843333332683</v>
      </c>
      <c r="C1577" s="1">
        <f t="shared" si="1167"/>
        <v>5.6320354002989098E-2</v>
      </c>
      <c r="D1577" s="1">
        <f t="shared" si="1204"/>
        <v>1.102581097803693</v>
      </c>
      <c r="E1577" s="1">
        <f t="shared" si="1212"/>
        <v>1.1026800575351896</v>
      </c>
      <c r="F1577" s="1">
        <f t="shared" si="1212"/>
        <v>1.1026838069226841</v>
      </c>
      <c r="G1577" s="1">
        <f t="shared" si="1212"/>
        <v>1.1026839489146061</v>
      </c>
      <c r="H1577" s="1">
        <f t="shared" si="1168"/>
        <v>2.4210757595376533</v>
      </c>
      <c r="I1577" s="1">
        <f t="shared" si="1205"/>
        <v>29.069106784645115</v>
      </c>
      <c r="J1577" s="1">
        <f>VLOOKUP($I1577,Graph!$D$3:$M$50,col)</f>
        <v>6.1999999999999998E-3</v>
      </c>
      <c r="K1577" s="1">
        <f>VLOOKUP($I1577,Graph!$D$3:$M$50,col+1)</f>
        <v>5.0000000000000001E-3</v>
      </c>
      <c r="L1577" s="1">
        <f t="shared" si="1169"/>
        <v>5.4000000000000003E-3</v>
      </c>
      <c r="M1577" s="1">
        <f t="shared" si="1211"/>
        <v>0.64011666666666656</v>
      </c>
      <c r="N1577" s="1">
        <f t="shared" si="1170"/>
        <v>1.5705999999999372</v>
      </c>
      <c r="O1577" s="1">
        <f t="shared" si="1171"/>
        <v>5.4094314592064784E-2</v>
      </c>
      <c r="P1577" s="1">
        <f t="shared" si="1172"/>
        <v>1.0979205237449829</v>
      </c>
      <c r="Q1577" s="1">
        <f t="shared" si="1173"/>
        <v>1.097753725232725</v>
      </c>
      <c r="R1577" s="1">
        <f t="shared" si="1174"/>
        <v>1.0977477460549652</v>
      </c>
      <c r="S1577" s="1">
        <f t="shared" si="1175"/>
        <v>1.0977475315468888</v>
      </c>
      <c r="T1577" s="1">
        <f t="shared" si="1176"/>
        <v>0.97835802849771647</v>
      </c>
      <c r="U1577" s="1">
        <f t="shared" si="1177"/>
        <v>2.358074973055837</v>
      </c>
      <c r="V1577" s="2">
        <f t="shared" si="1206"/>
        <v>28.814743885852742</v>
      </c>
      <c r="W1577" s="1">
        <f>VLOOKUP(V1577,Graph!$D$3:$M$50,col)</f>
        <v>6.1999999999999998E-3</v>
      </c>
      <c r="X1577" s="1">
        <f>VLOOKUP(V1577,Graph!$D$3:$M$50,col+1)</f>
        <v>5.0000000000000001E-3</v>
      </c>
      <c r="Y1577" s="1">
        <f t="shared" si="1178"/>
        <v>5.4000000000000003E-3</v>
      </c>
      <c r="Z1577" s="1">
        <f t="shared" si="1207"/>
        <v>0.64011666666666656</v>
      </c>
      <c r="AA1577" s="2">
        <f t="shared" si="1179"/>
        <v>1.5705999999999372</v>
      </c>
      <c r="AB1577" s="1">
        <f t="shared" si="1180"/>
        <v>5.4094314592064784E-2</v>
      </c>
      <c r="AC1577" s="1">
        <f t="shared" si="1181"/>
        <v>1.0977475238510057</v>
      </c>
      <c r="AD1577" s="1">
        <f t="shared" si="1182"/>
        <v>1.0977475235749008</v>
      </c>
      <c r="AE1577" s="1">
        <f t="shared" si="1183"/>
        <v>1.0977475235649952</v>
      </c>
      <c r="AF1577" s="1">
        <f t="shared" si="1184"/>
        <v>1.0977475235646394</v>
      </c>
      <c r="AG1577" s="1">
        <f t="shared" si="1185"/>
        <v>0.97835802849771647</v>
      </c>
      <c r="AH1577" s="1">
        <f t="shared" si="1186"/>
        <v>2.3580749559091418</v>
      </c>
      <c r="AI1577" s="2">
        <f t="shared" si="1208"/>
        <v>28.814743816010797</v>
      </c>
      <c r="AJ1577" s="1">
        <f>VLOOKUP(AI1577,Graph!$D$3:$M$50,col)</f>
        <v>6.1999999999999998E-3</v>
      </c>
      <c r="AK1577" s="1">
        <f>VLOOKUP(AI1577,Graph!$D$3:$M$50,col+1)</f>
        <v>5.0000000000000001E-3</v>
      </c>
      <c r="AL1577" s="1">
        <f t="shared" si="1187"/>
        <v>5.4000000000000003E-3</v>
      </c>
      <c r="AM1577" s="1">
        <f t="shared" si="1209"/>
        <v>0.64011666666666656</v>
      </c>
      <c r="AN1577" s="2">
        <f t="shared" si="1188"/>
        <v>1.5705999999999372</v>
      </c>
      <c r="AO1577" s="1">
        <f t="shared" si="1189"/>
        <v>5.4094314592064784E-2</v>
      </c>
      <c r="AP1577" s="1">
        <f t="shared" si="1190"/>
        <v>1.0977475235646268</v>
      </c>
      <c r="AQ1577" s="1">
        <f t="shared" si="1191"/>
        <v>1.0977475235646263</v>
      </c>
      <c r="AR1577" s="1">
        <f t="shared" si="1192"/>
        <v>1.0977475235646266</v>
      </c>
      <c r="AS1577" s="1">
        <f t="shared" si="1193"/>
        <v>1.0977475235646263</v>
      </c>
      <c r="AT1577" s="1">
        <f t="shared" si="1194"/>
        <v>0.97835802849771647</v>
      </c>
      <c r="AU1577" s="1">
        <f t="shared" si="1195"/>
        <v>2.3580749559091134</v>
      </c>
      <c r="AV1577" s="2">
        <f t="shared" si="1196"/>
        <v>1576</v>
      </c>
      <c r="AW1577" s="1">
        <f t="shared" si="1197"/>
        <v>2358.0749559091132</v>
      </c>
      <c r="AX1577" s="1">
        <f t="shared" si="1198"/>
        <v>0.97835802849771647</v>
      </c>
      <c r="AY1577" s="1">
        <f t="shared" si="1199"/>
        <v>1.0977475235646263</v>
      </c>
      <c r="AZ1577" s="1">
        <f t="shared" si="1200"/>
        <v>5.4000000000000003E-3</v>
      </c>
      <c r="BA1577" s="1">
        <f t="shared" si="1201"/>
        <v>28.814743816010797</v>
      </c>
    </row>
    <row r="1578" spans="1:53">
      <c r="A1578" s="2">
        <f t="shared" ref="A1578:A1641" si="1213">A1577+0.001</f>
        <v>1.5769999999999371</v>
      </c>
      <c r="B1578" s="1">
        <f t="shared" si="1203"/>
        <v>1.6648254999999348</v>
      </c>
      <c r="C1578" s="1">
        <f t="shared" ref="C1578:C1641" si="1214">(4/27)*(b*A1578/B1578)^2</f>
        <v>5.6321337369176529E-2</v>
      </c>
      <c r="D1578" s="1">
        <f t="shared" si="1204"/>
        <v>1.1025832114074783</v>
      </c>
      <c r="E1578" s="1">
        <f t="shared" si="1212"/>
        <v>1.1026822554793803</v>
      </c>
      <c r="F1578" s="1">
        <f t="shared" si="1212"/>
        <v>1.1026860081523173</v>
      </c>
      <c r="G1578" s="1">
        <f t="shared" si="1212"/>
        <v>1.102686150272014</v>
      </c>
      <c r="H1578" s="1">
        <f t="shared" ref="H1578:H1641" si="1215">SQRT(gn*(2*A1578/3)^3)*G1578*b</f>
        <v>2.4233852863547303</v>
      </c>
      <c r="I1578" s="1">
        <f t="shared" si="1205"/>
        <v>29.078347104801377</v>
      </c>
      <c r="J1578" s="1">
        <f>VLOOKUP($I1578,Graph!$D$3:$M$50,col)</f>
        <v>6.1999999999999998E-3</v>
      </c>
      <c r="K1578" s="1">
        <f>VLOOKUP($I1578,Graph!$D$3:$M$50,col+1)</f>
        <v>5.0000000000000001E-3</v>
      </c>
      <c r="L1578" s="1">
        <f t="shared" ref="L1578:L1641" si="1216">J1578+Ratio*(K1578-J1578)</f>
        <v>5.4000000000000003E-3</v>
      </c>
      <c r="M1578" s="1">
        <f t="shared" si="1211"/>
        <v>0.64011666666666656</v>
      </c>
      <c r="N1578" s="1">
        <f t="shared" ref="N1578:N1641" si="1217">A1578-L1578*L</f>
        <v>1.571599999999937</v>
      </c>
      <c r="O1578" s="1">
        <f t="shared" ref="O1578:O1641" si="1218">(4/27)*(M1578*N1578/B1578)^2</f>
        <v>5.4095494968397807E-2</v>
      </c>
      <c r="P1578" s="1">
        <f t="shared" ref="P1578:P1641" si="1219">SQRT(G1578-(O1578*G1578-POWER(G1578,1/3)+1)/(O1578-POWER(G1578,-2/3)/3))</f>
        <v>1.097923108584024</v>
      </c>
      <c r="Q1578" s="1">
        <f t="shared" ref="Q1578:Q1641" si="1220">SQRT(P1578-(O1578*P1578-POWER(P1578,1/3)+1)/(O1578-POWER(P1578,-2/3)/3))</f>
        <v>1.0977563182144199</v>
      </c>
      <c r="R1578" s="1">
        <f t="shared" ref="R1578:R1641" si="1221">SQRT(Q1578-(O1578*Q1578-POWER(Q1578,1/3)+1)/(O1578-POWER(Q1578,-2/3)/3))</f>
        <v>1.0977503391544772</v>
      </c>
      <c r="S1578" s="1">
        <f t="shared" ref="S1578:S1641" si="1222">SQRT(R1578-(O1578*R1578-POWER(R1578,1/3)+1)/(O1578-POWER(R1578,-2/3)/3))</f>
        <v>1.0977501246443961</v>
      </c>
      <c r="T1578" s="1">
        <f t="shared" ref="T1578:T1641" si="1223">(M1578/b)*POWER(N1578/A1578,3/2)</f>
        <v>0.97836122802473824</v>
      </c>
      <c r="U1578" s="1">
        <f t="shared" ref="U1578:U1641" si="1224">SQRT(gn*(2*A1578/3)^3)*S1578*T1578*b</f>
        <v>2.3603329842594523</v>
      </c>
      <c r="V1578" s="2">
        <f t="shared" si="1206"/>
        <v>28.823938286458166</v>
      </c>
      <c r="W1578" s="1">
        <f>VLOOKUP(V1578,Graph!$D$3:$M$50,col)</f>
        <v>6.1999999999999998E-3</v>
      </c>
      <c r="X1578" s="1">
        <f>VLOOKUP(V1578,Graph!$D$3:$M$50,col+1)</f>
        <v>5.0000000000000001E-3</v>
      </c>
      <c r="Y1578" s="1">
        <f t="shared" ref="Y1578:Y1641" si="1225">W1578+Ratio*(X1578-W1578)</f>
        <v>5.4000000000000003E-3</v>
      </c>
      <c r="Z1578" s="1">
        <f t="shared" si="1207"/>
        <v>0.64011666666666656</v>
      </c>
      <c r="AA1578" s="2">
        <f t="shared" ref="AA1578:AA1641" si="1226">A1578-Y1578*L</f>
        <v>1.571599999999937</v>
      </c>
      <c r="AB1578" s="1">
        <f t="shared" ref="AB1578:AB1641" si="1227">(4/27)*(Z1578*AA1578/B1578)^2</f>
        <v>5.4095494968397807E-2</v>
      </c>
      <c r="AC1578" s="1">
        <f t="shared" ref="AC1578:AC1641" si="1228">SQRT(S1578-(AB1578*S1578-POWER(S1578,1/3)+1)/(AB1578-POWER(S1578,-2/3)/3))</f>
        <v>1.0977501169482171</v>
      </c>
      <c r="AD1578" s="1">
        <f t="shared" ref="AD1578:AD1641" si="1229">SQRT(AC1578-(AB1578*AC1578-POWER(AC1578,1/3)+1)/(AB1578-POWER(AC1578,-2/3)/3))</f>
        <v>1.097750116672094</v>
      </c>
      <c r="AE1578" s="1">
        <f t="shared" ref="AE1578:AE1641" si="1230">SQRT(AD1578-(AB1578*AD1578-POWER(AD1578,1/3)+1)/(AB1578-POWER(AD1578,-2/3)/3))</f>
        <v>1.0977501166621872</v>
      </c>
      <c r="AF1578" s="1">
        <f t="shared" ref="AF1578:AF1641" si="1231">SQRT(AE1578-(AB1578*AE1578-POWER(AE1578,1/3)+1)/(AB1578-POWER(AE1578,-2/3)/3))</f>
        <v>1.097750116661832</v>
      </c>
      <c r="AG1578" s="1">
        <f t="shared" ref="AG1578:AG1641" si="1232">(Z1578/b)*POWER(AA1578/A1578,3/2)</f>
        <v>0.97836122802473824</v>
      </c>
      <c r="AH1578" s="1">
        <f t="shared" ref="AH1578:AH1641" si="1233">SQRT(gn*(2*A1578/3)^3)*AF1578*AG1578*b</f>
        <v>2.3603329670957014</v>
      </c>
      <c r="AI1578" s="2">
        <f t="shared" si="1208"/>
        <v>28.823938216591344</v>
      </c>
      <c r="AJ1578" s="1">
        <f>VLOOKUP(AI1578,Graph!$D$3:$M$50,col)</f>
        <v>6.1999999999999998E-3</v>
      </c>
      <c r="AK1578" s="1">
        <f>VLOOKUP(AI1578,Graph!$D$3:$M$50,col+1)</f>
        <v>5.0000000000000001E-3</v>
      </c>
      <c r="AL1578" s="1">
        <f t="shared" ref="AL1578:AL1641" si="1234">AJ1578+Ratio*(AK1578-AJ1578)</f>
        <v>5.4000000000000003E-3</v>
      </c>
      <c r="AM1578" s="1">
        <f t="shared" si="1209"/>
        <v>0.64011666666666656</v>
      </c>
      <c r="AN1578" s="2">
        <f t="shared" ref="AN1578:AN1641" si="1235">A1578-AL1578*L</f>
        <v>1.571599999999937</v>
      </c>
      <c r="AO1578" s="1">
        <f t="shared" ref="AO1578:AO1641" si="1236">(4/27)*(AM1578*AN1578/B1578)^2</f>
        <v>5.4095494968397807E-2</v>
      </c>
      <c r="AP1578" s="1">
        <f t="shared" ref="AP1578:AP1641" si="1237">SQRT(AF1578-(AO1578*AF1578-POWER(AF1578,1/3)+1)/(AO1578-POWER(AF1578,-2/3)/3))</f>
        <v>1.0977501166618193</v>
      </c>
      <c r="AQ1578" s="1">
        <f t="shared" ref="AQ1578:AQ1641" si="1238">SQRT(AP1578-(AO1578*AP1578-POWER(AP1578,1/3)+1)/(AO1578-POWER(AP1578,-2/3)/3))</f>
        <v>1.0977501166618189</v>
      </c>
      <c r="AR1578" s="1">
        <f t="shared" ref="AR1578:AR1641" si="1239">SQRT(AQ1578-(AO1578*AQ1578-POWER(AQ1578,1/3)+1)/(AO1578-POWER(AQ1578,-2/3)/3))</f>
        <v>1.0977501166618184</v>
      </c>
      <c r="AS1578" s="1">
        <f t="shared" ref="AS1578:AS1641" si="1240">SQRT(AR1578-(AO1578*AR1578-POWER(AR1578,1/3)+1)/(AO1578-POWER(AR1578,-2/3)/3))</f>
        <v>1.0977501166618187</v>
      </c>
      <c r="AT1578" s="1">
        <f t="shared" ref="AT1578:AT1641" si="1241">(AM1578/b)*POWER(AN1578/A1578,3/2)</f>
        <v>0.97836122802473824</v>
      </c>
      <c r="AU1578" s="1">
        <f t="shared" ref="AU1578:AU1641" si="1242">SQRT(gn*(2*A1578/3)^3)*AS1578*AT1578*b</f>
        <v>2.360332967095673</v>
      </c>
      <c r="AV1578" s="2">
        <f t="shared" ref="AV1578:AV1641" si="1243">AV1577+1</f>
        <v>1577</v>
      </c>
      <c r="AW1578" s="1">
        <f t="shared" ref="AW1578:AW1641" si="1244">AU1578*1000</f>
        <v>2360.3329670956728</v>
      </c>
      <c r="AX1578" s="1">
        <f t="shared" ref="AX1578:AX1641" si="1245">AT1578</f>
        <v>0.97836122802473824</v>
      </c>
      <c r="AY1578" s="1">
        <f t="shared" ref="AY1578:AY1641" si="1246">AS1578</f>
        <v>1.0977501166618187</v>
      </c>
      <c r="AZ1578" s="1">
        <f t="shared" ref="AZ1578:AZ1641" si="1247">AL1578</f>
        <v>5.4000000000000003E-3</v>
      </c>
      <c r="BA1578" s="1">
        <f t="shared" ref="BA1578:BA1641" si="1248">AI1578</f>
        <v>28.823938216591344</v>
      </c>
    </row>
    <row r="1579" spans="1:53">
      <c r="A1579" s="2">
        <f t="shared" si="1213"/>
        <v>1.577999999999937</v>
      </c>
      <c r="B1579" s="1">
        <f t="shared" si="1203"/>
        <v>1.6658666666666013</v>
      </c>
      <c r="C1579" s="1">
        <f t="shared" si="1214"/>
        <v>5.6322319514724953E-2</v>
      </c>
      <c r="D1579" s="1">
        <f t="shared" si="1204"/>
        <v>1.102585322399809</v>
      </c>
      <c r="E1579" s="1">
        <f t="shared" si="1212"/>
        <v>1.1026844507133289</v>
      </c>
      <c r="F1579" s="1">
        <f t="shared" si="1212"/>
        <v>1.1026882066680073</v>
      </c>
      <c r="G1579" s="1">
        <f t="shared" si="1212"/>
        <v>1.1026883489153403</v>
      </c>
      <c r="H1579" s="1">
        <f t="shared" si="1215"/>
        <v>2.4256955472415274</v>
      </c>
      <c r="I1579" s="1">
        <f t="shared" si="1205"/>
        <v>29.087584490219157</v>
      </c>
      <c r="J1579" s="1">
        <f>VLOOKUP($I1579,Graph!$D$3:$M$50,col)</f>
        <v>6.1999999999999998E-3</v>
      </c>
      <c r="K1579" s="1">
        <f>VLOOKUP($I1579,Graph!$D$3:$M$50,col+1)</f>
        <v>5.0000000000000001E-3</v>
      </c>
      <c r="L1579" s="1">
        <f t="shared" si="1216"/>
        <v>5.4000000000000003E-3</v>
      </c>
      <c r="M1579" s="1">
        <f t="shared" si="1211"/>
        <v>0.64011666666666656</v>
      </c>
      <c r="N1579" s="1">
        <f t="shared" si="1217"/>
        <v>1.5725999999999369</v>
      </c>
      <c r="O1579" s="1">
        <f t="shared" si="1218"/>
        <v>5.4096673882114421E-2</v>
      </c>
      <c r="P1579" s="1">
        <f t="shared" si="1219"/>
        <v>1.0979256902445915</v>
      </c>
      <c r="Q1579" s="1">
        <f t="shared" si="1220"/>
        <v>1.0977589080086954</v>
      </c>
      <c r="R1579" s="1">
        <f t="shared" si="1221"/>
        <v>1.0977529290664794</v>
      </c>
      <c r="S1579" s="1">
        <f t="shared" si="1222"/>
        <v>1.0977527145543982</v>
      </c>
      <c r="T1579" s="1">
        <f t="shared" si="1223"/>
        <v>0.97836442350007369</v>
      </c>
      <c r="U1579" s="1">
        <f t="shared" si="1224"/>
        <v>2.3625917159676142</v>
      </c>
      <c r="V1579" s="2">
        <f t="shared" si="1206"/>
        <v>28.833129756072093</v>
      </c>
      <c r="W1579" s="1">
        <f>VLOOKUP(V1579,Graph!$D$3:$M$50,col)</f>
        <v>6.1999999999999998E-3</v>
      </c>
      <c r="X1579" s="1">
        <f>VLOOKUP(V1579,Graph!$D$3:$M$50,col+1)</f>
        <v>5.0000000000000001E-3</v>
      </c>
      <c r="Y1579" s="1">
        <f t="shared" si="1225"/>
        <v>5.4000000000000003E-3</v>
      </c>
      <c r="Z1579" s="1">
        <f t="shared" si="1207"/>
        <v>0.64011666666666656</v>
      </c>
      <c r="AA1579" s="2">
        <f t="shared" si="1226"/>
        <v>1.5725999999999369</v>
      </c>
      <c r="AB1579" s="1">
        <f t="shared" si="1227"/>
        <v>5.4096673882114421E-2</v>
      </c>
      <c r="AC1579" s="1">
        <f t="shared" si="1228"/>
        <v>1.0977527068579243</v>
      </c>
      <c r="AD1579" s="1">
        <f t="shared" si="1229"/>
        <v>1.097752706581782</v>
      </c>
      <c r="AE1579" s="1">
        <f t="shared" si="1230"/>
        <v>1.0977527065718746</v>
      </c>
      <c r="AF1579" s="1">
        <f t="shared" si="1231"/>
        <v>1.0977527065715191</v>
      </c>
      <c r="AG1579" s="1">
        <f t="shared" si="1232"/>
        <v>0.97836442350007369</v>
      </c>
      <c r="AH1579" s="1">
        <f t="shared" si="1233"/>
        <v>2.3625916987868014</v>
      </c>
      <c r="AI1579" s="2">
        <f t="shared" si="1208"/>
        <v>28.833129686180403</v>
      </c>
      <c r="AJ1579" s="1">
        <f>VLOOKUP(AI1579,Graph!$D$3:$M$50,col)</f>
        <v>6.1999999999999998E-3</v>
      </c>
      <c r="AK1579" s="1">
        <f>VLOOKUP(AI1579,Graph!$D$3:$M$50,col+1)</f>
        <v>5.0000000000000001E-3</v>
      </c>
      <c r="AL1579" s="1">
        <f t="shared" si="1234"/>
        <v>5.4000000000000003E-3</v>
      </c>
      <c r="AM1579" s="1">
        <f t="shared" si="1209"/>
        <v>0.64011666666666656</v>
      </c>
      <c r="AN1579" s="2">
        <f t="shared" si="1235"/>
        <v>1.5725999999999369</v>
      </c>
      <c r="AO1579" s="1">
        <f t="shared" si="1236"/>
        <v>5.4096673882114421E-2</v>
      </c>
      <c r="AP1579" s="1">
        <f t="shared" si="1237"/>
        <v>1.0977527065715065</v>
      </c>
      <c r="AQ1579" s="1">
        <f t="shared" si="1238"/>
        <v>1.097752706571506</v>
      </c>
      <c r="AR1579" s="1">
        <f t="shared" si="1239"/>
        <v>1.0977527065715056</v>
      </c>
      <c r="AS1579" s="1">
        <f t="shared" si="1240"/>
        <v>1.0977527065715058</v>
      </c>
      <c r="AT1579" s="1">
        <f t="shared" si="1241"/>
        <v>0.97836442350007369</v>
      </c>
      <c r="AU1579" s="1">
        <f t="shared" si="1242"/>
        <v>2.362591698786773</v>
      </c>
      <c r="AV1579" s="2">
        <f t="shared" si="1243"/>
        <v>1578</v>
      </c>
      <c r="AW1579" s="1">
        <f t="shared" si="1244"/>
        <v>2362.5916987867731</v>
      </c>
      <c r="AX1579" s="1">
        <f t="shared" si="1245"/>
        <v>0.97836442350007369</v>
      </c>
      <c r="AY1579" s="1">
        <f t="shared" si="1246"/>
        <v>1.0977527065715058</v>
      </c>
      <c r="AZ1579" s="1">
        <f t="shared" si="1247"/>
        <v>5.4000000000000003E-3</v>
      </c>
      <c r="BA1579" s="1">
        <f t="shared" si="1248"/>
        <v>28.833129686180403</v>
      </c>
    </row>
    <row r="1580" spans="1:53">
      <c r="A1580" s="2">
        <f t="shared" si="1213"/>
        <v>1.5789999999999369</v>
      </c>
      <c r="B1580" s="1">
        <f t="shared" si="1203"/>
        <v>1.6669078333332679</v>
      </c>
      <c r="C1580" s="1">
        <f t="shared" si="1214"/>
        <v>5.6323300441905609E-2</v>
      </c>
      <c r="D1580" s="1">
        <f t="shared" si="1204"/>
        <v>1.1025874307855212</v>
      </c>
      <c r="E1580" s="1">
        <f t="shared" si="1212"/>
        <v>1.1026866432420439</v>
      </c>
      <c r="F1580" s="1">
        <f t="shared" si="1212"/>
        <v>1.1026904024747697</v>
      </c>
      <c r="G1580" s="1">
        <f t="shared" si="1212"/>
        <v>1.1026905448496012</v>
      </c>
      <c r="H1580" s="1">
        <f t="shared" si="1215"/>
        <v>2.4280065419648302</v>
      </c>
      <c r="I1580" s="1">
        <f t="shared" si="1205"/>
        <v>29.096818943692345</v>
      </c>
      <c r="J1580" s="1">
        <f>VLOOKUP($I1580,Graph!$D$3:$M$50,col)</f>
        <v>6.1999999999999998E-3</v>
      </c>
      <c r="K1580" s="1">
        <f>VLOOKUP($I1580,Graph!$D$3:$M$50,col+1)</f>
        <v>5.0000000000000001E-3</v>
      </c>
      <c r="L1580" s="1">
        <f t="shared" si="1216"/>
        <v>5.4000000000000003E-3</v>
      </c>
      <c r="M1580" s="1">
        <f t="shared" si="1211"/>
        <v>0.64011666666666656</v>
      </c>
      <c r="N1580" s="1">
        <f t="shared" si="1217"/>
        <v>1.5735999999999368</v>
      </c>
      <c r="O1580" s="1">
        <f t="shared" si="1218"/>
        <v>5.4097851335931313E-2</v>
      </c>
      <c r="P1580" s="1">
        <f t="shared" si="1219"/>
        <v>1.0979282687325445</v>
      </c>
      <c r="Q1580" s="1">
        <f t="shared" si="1220"/>
        <v>1.0977614946214247</v>
      </c>
      <c r="R1580" s="1">
        <f t="shared" si="1221"/>
        <v>1.097755515796845</v>
      </c>
      <c r="S1580" s="1">
        <f t="shared" si="1222"/>
        <v>1.0977553012827681</v>
      </c>
      <c r="T1580" s="1">
        <f t="shared" si="1223"/>
        <v>0.97836761493141444</v>
      </c>
      <c r="U1580" s="1">
        <f t="shared" si="1224"/>
        <v>2.3648511679505062</v>
      </c>
      <c r="V1580" s="2">
        <f t="shared" si="1206"/>
        <v>28.842318297494931</v>
      </c>
      <c r="W1580" s="1">
        <f>VLOOKUP(V1580,Graph!$D$3:$M$50,col)</f>
        <v>6.1999999999999998E-3</v>
      </c>
      <c r="X1580" s="1">
        <f>VLOOKUP(V1580,Graph!$D$3:$M$50,col+1)</f>
        <v>5.0000000000000001E-3</v>
      </c>
      <c r="Y1580" s="1">
        <f t="shared" si="1225"/>
        <v>5.4000000000000003E-3</v>
      </c>
      <c r="Z1580" s="1">
        <f t="shared" si="1207"/>
        <v>0.64011666666666656</v>
      </c>
      <c r="AA1580" s="2">
        <f t="shared" si="1226"/>
        <v>1.5735999999999368</v>
      </c>
      <c r="AB1580" s="1">
        <f t="shared" si="1227"/>
        <v>5.4097851335931313E-2</v>
      </c>
      <c r="AC1580" s="1">
        <f t="shared" si="1228"/>
        <v>1.0977552935859998</v>
      </c>
      <c r="AD1580" s="1">
        <f t="shared" si="1229"/>
        <v>1.0977552933098393</v>
      </c>
      <c r="AE1580" s="1">
        <f t="shared" si="1230"/>
        <v>1.0977552932999304</v>
      </c>
      <c r="AF1580" s="1">
        <f t="shared" si="1231"/>
        <v>1.0977552932995749</v>
      </c>
      <c r="AG1580" s="1">
        <f t="shared" si="1232"/>
        <v>0.97836761493141444</v>
      </c>
      <c r="AH1580" s="1">
        <f t="shared" si="1233"/>
        <v>2.3648511507526262</v>
      </c>
      <c r="AI1580" s="2">
        <f t="shared" si="1208"/>
        <v>28.842318227578374</v>
      </c>
      <c r="AJ1580" s="1">
        <f>VLOOKUP(AI1580,Graph!$D$3:$M$50,col)</f>
        <v>6.1999999999999998E-3</v>
      </c>
      <c r="AK1580" s="1">
        <f>VLOOKUP(AI1580,Graph!$D$3:$M$50,col+1)</f>
        <v>5.0000000000000001E-3</v>
      </c>
      <c r="AL1580" s="1">
        <f t="shared" si="1234"/>
        <v>5.4000000000000003E-3</v>
      </c>
      <c r="AM1580" s="1">
        <f t="shared" si="1209"/>
        <v>0.64011666666666656</v>
      </c>
      <c r="AN1580" s="2">
        <f t="shared" si="1235"/>
        <v>1.5735999999999368</v>
      </c>
      <c r="AO1580" s="1">
        <f t="shared" si="1236"/>
        <v>5.4097851335931313E-2</v>
      </c>
      <c r="AP1580" s="1">
        <f t="shared" si="1237"/>
        <v>1.097755293299562</v>
      </c>
      <c r="AQ1580" s="1">
        <f t="shared" si="1238"/>
        <v>1.0977552932995618</v>
      </c>
      <c r="AR1580" s="1">
        <f t="shared" si="1239"/>
        <v>1.0977552932995618</v>
      </c>
      <c r="AS1580" s="1">
        <f t="shared" si="1240"/>
        <v>1.0977552932995618</v>
      </c>
      <c r="AT1580" s="1">
        <f t="shared" si="1241"/>
        <v>0.97836761493141444</v>
      </c>
      <c r="AU1580" s="1">
        <f t="shared" si="1242"/>
        <v>2.3648511507525982</v>
      </c>
      <c r="AV1580" s="2">
        <f t="shared" si="1243"/>
        <v>1579</v>
      </c>
      <c r="AW1580" s="1">
        <f t="shared" si="1244"/>
        <v>2364.8511507525982</v>
      </c>
      <c r="AX1580" s="1">
        <f t="shared" si="1245"/>
        <v>0.97836761493141444</v>
      </c>
      <c r="AY1580" s="1">
        <f t="shared" si="1246"/>
        <v>1.0977552932995618</v>
      </c>
      <c r="AZ1580" s="1">
        <f t="shared" si="1247"/>
        <v>5.4000000000000003E-3</v>
      </c>
      <c r="BA1580" s="1">
        <f t="shared" si="1248"/>
        <v>28.842318227578374</v>
      </c>
    </row>
    <row r="1581" spans="1:53">
      <c r="A1581" s="2">
        <f t="shared" si="1213"/>
        <v>1.5799999999999368</v>
      </c>
      <c r="B1581" s="1">
        <f t="shared" si="1203"/>
        <v>1.6679489999999344</v>
      </c>
      <c r="C1581" s="1">
        <f t="shared" si="1214"/>
        <v>5.6324280152984081E-2</v>
      </c>
      <c r="D1581" s="1">
        <f t="shared" si="1204"/>
        <v>1.1025895365694396</v>
      </c>
      <c r="E1581" s="1">
        <f t="shared" ref="E1581:G1600" si="1249">SQRT(D1581-($C1581*D1581-POWER(D1581,1/3)+1)/($C1581-POWER(D1581,-2/3)/3))</f>
        <v>1.1026888330705233</v>
      </c>
      <c r="F1581" s="1">
        <f t="shared" si="1249"/>
        <v>1.1026925955776083</v>
      </c>
      <c r="G1581" s="1">
        <f t="shared" si="1249"/>
        <v>1.1026927380798</v>
      </c>
      <c r="H1581" s="1">
        <f t="shared" si="1215"/>
        <v>2.4303182702916444</v>
      </c>
      <c r="I1581" s="1">
        <f t="shared" si="1205"/>
        <v>29.106050468010334</v>
      </c>
      <c r="J1581" s="1">
        <f>VLOOKUP($I1581,Graph!$D$3:$M$50,col)</f>
        <v>6.1999999999999998E-3</v>
      </c>
      <c r="K1581" s="1">
        <f>VLOOKUP($I1581,Graph!$D$3:$M$50,col+1)</f>
        <v>5.0000000000000001E-3</v>
      </c>
      <c r="L1581" s="1">
        <f t="shared" si="1216"/>
        <v>5.4000000000000003E-3</v>
      </c>
      <c r="M1581" s="1">
        <f t="shared" si="1211"/>
        <v>0.64011666666666656</v>
      </c>
      <c r="N1581" s="1">
        <f t="shared" si="1217"/>
        <v>1.5745999999999367</v>
      </c>
      <c r="O1581" s="1">
        <f t="shared" si="1218"/>
        <v>5.4099027332558371E-2</v>
      </c>
      <c r="P1581" s="1">
        <f t="shared" si="1219"/>
        <v>1.097930844053727</v>
      </c>
      <c r="Q1581" s="1">
        <f t="shared" si="1220"/>
        <v>1.097764078058467</v>
      </c>
      <c r="R1581" s="1">
        <f t="shared" si="1221"/>
        <v>1.0977580993514333</v>
      </c>
      <c r="S1581" s="1">
        <f t="shared" si="1222"/>
        <v>1.0977578848353653</v>
      </c>
      <c r="T1581" s="1">
        <f t="shared" si="1223"/>
        <v>0.97837080232643214</v>
      </c>
      <c r="U1581" s="1">
        <f t="shared" si="1224"/>
        <v>2.3671113399785315</v>
      </c>
      <c r="V1581" s="2">
        <f t="shared" si="1206"/>
        <v>28.85150391352262</v>
      </c>
      <c r="W1581" s="1">
        <f>VLOOKUP(V1581,Graph!$D$3:$M$50,col)</f>
        <v>6.1999999999999998E-3</v>
      </c>
      <c r="X1581" s="1">
        <f>VLOOKUP(V1581,Graph!$D$3:$M$50,col+1)</f>
        <v>5.0000000000000001E-3</v>
      </c>
      <c r="Y1581" s="1">
        <f t="shared" si="1225"/>
        <v>5.4000000000000003E-3</v>
      </c>
      <c r="Z1581" s="1">
        <f t="shared" si="1207"/>
        <v>0.64011666666666656</v>
      </c>
      <c r="AA1581" s="2">
        <f t="shared" si="1226"/>
        <v>1.5745999999999367</v>
      </c>
      <c r="AB1581" s="1">
        <f t="shared" si="1227"/>
        <v>5.4099027332558371E-2</v>
      </c>
      <c r="AC1581" s="1">
        <f t="shared" si="1228"/>
        <v>1.0977578771383023</v>
      </c>
      <c r="AD1581" s="1">
        <f t="shared" si="1229"/>
        <v>1.0977578768621232</v>
      </c>
      <c r="AE1581" s="1">
        <f t="shared" si="1230"/>
        <v>1.0977578768522136</v>
      </c>
      <c r="AF1581" s="1">
        <f t="shared" si="1231"/>
        <v>1.0977578768518581</v>
      </c>
      <c r="AG1581" s="1">
        <f t="shared" si="1232"/>
        <v>0.97837080232643214</v>
      </c>
      <c r="AH1581" s="1">
        <f t="shared" si="1233"/>
        <v>2.3671113227635785</v>
      </c>
      <c r="AI1581" s="2">
        <f t="shared" si="1208"/>
        <v>28.851503843581209</v>
      </c>
      <c r="AJ1581" s="1">
        <f>VLOOKUP(AI1581,Graph!$D$3:$M$50,col)</f>
        <v>6.1999999999999998E-3</v>
      </c>
      <c r="AK1581" s="1">
        <f>VLOOKUP(AI1581,Graph!$D$3:$M$50,col+1)</f>
        <v>5.0000000000000001E-3</v>
      </c>
      <c r="AL1581" s="1">
        <f t="shared" si="1234"/>
        <v>5.4000000000000003E-3</v>
      </c>
      <c r="AM1581" s="1">
        <f t="shared" si="1209"/>
        <v>0.64011666666666656</v>
      </c>
      <c r="AN1581" s="2">
        <f t="shared" si="1235"/>
        <v>1.5745999999999367</v>
      </c>
      <c r="AO1581" s="1">
        <f t="shared" si="1236"/>
        <v>5.4099027332558371E-2</v>
      </c>
      <c r="AP1581" s="1">
        <f t="shared" si="1237"/>
        <v>1.0977578768518452</v>
      </c>
      <c r="AQ1581" s="1">
        <f t="shared" si="1238"/>
        <v>1.0977578768518452</v>
      </c>
      <c r="AR1581" s="1">
        <f t="shared" si="1239"/>
        <v>1.0977578768518452</v>
      </c>
      <c r="AS1581" s="1">
        <f t="shared" si="1240"/>
        <v>1.0977578768518452</v>
      </c>
      <c r="AT1581" s="1">
        <f t="shared" si="1241"/>
        <v>0.97837080232643214</v>
      </c>
      <c r="AU1581" s="1">
        <f t="shared" si="1242"/>
        <v>2.3671113227635505</v>
      </c>
      <c r="AV1581" s="2">
        <f t="shared" si="1243"/>
        <v>1580</v>
      </c>
      <c r="AW1581" s="1">
        <f t="shared" si="1244"/>
        <v>2367.1113227635506</v>
      </c>
      <c r="AX1581" s="1">
        <f t="shared" si="1245"/>
        <v>0.97837080232643214</v>
      </c>
      <c r="AY1581" s="1">
        <f t="shared" si="1246"/>
        <v>1.0977578768518452</v>
      </c>
      <c r="AZ1581" s="1">
        <f t="shared" si="1247"/>
        <v>5.4000000000000003E-3</v>
      </c>
      <c r="BA1581" s="1">
        <f t="shared" si="1248"/>
        <v>28.851503843581209</v>
      </c>
    </row>
    <row r="1582" spans="1:53">
      <c r="A1582" s="2">
        <f t="shared" si="1213"/>
        <v>1.5809999999999367</v>
      </c>
      <c r="B1582" s="1">
        <f t="shared" si="1203"/>
        <v>1.6689901666666009</v>
      </c>
      <c r="C1582" s="1">
        <f t="shared" si="1214"/>
        <v>5.6325258650220332E-2</v>
      </c>
      <c r="D1582" s="1">
        <f t="shared" si="1204"/>
        <v>1.1025916397563775</v>
      </c>
      <c r="E1582" s="1">
        <f t="shared" si="1249"/>
        <v>1.1026910202037519</v>
      </c>
      <c r="F1582" s="1">
        <f t="shared" si="1249"/>
        <v>1.1026947859815146</v>
      </c>
      <c r="G1582" s="1">
        <f t="shared" si="1249"/>
        <v>1.1026949286109284</v>
      </c>
      <c r="H1582" s="1">
        <f t="shared" si="1215"/>
        <v>2.4326307319891995</v>
      </c>
      <c r="I1582" s="1">
        <f t="shared" si="1205"/>
        <v>29.11527906595817</v>
      </c>
      <c r="J1582" s="1">
        <f>VLOOKUP($I1582,Graph!$D$3:$M$50,col)</f>
        <v>6.1999999999999998E-3</v>
      </c>
      <c r="K1582" s="1">
        <f>VLOOKUP($I1582,Graph!$D$3:$M$50,col+1)</f>
        <v>5.0000000000000001E-3</v>
      </c>
      <c r="L1582" s="1">
        <f t="shared" si="1216"/>
        <v>5.4000000000000003E-3</v>
      </c>
      <c r="M1582" s="1">
        <f t="shared" si="1211"/>
        <v>0.64011666666666656</v>
      </c>
      <c r="N1582" s="1">
        <f t="shared" si="1217"/>
        <v>1.5755999999999366</v>
      </c>
      <c r="O1582" s="1">
        <f t="shared" si="1218"/>
        <v>5.4100201874698751E-2</v>
      </c>
      <c r="P1582" s="1">
        <f t="shared" si="1219"/>
        <v>1.0979334162139684</v>
      </c>
      <c r="Q1582" s="1">
        <f t="shared" si="1220"/>
        <v>1.0977666583256664</v>
      </c>
      <c r="R1582" s="1">
        <f t="shared" si="1221"/>
        <v>1.0977606797360877</v>
      </c>
      <c r="S1582" s="1">
        <f t="shared" si="1222"/>
        <v>1.0977604652180333</v>
      </c>
      <c r="T1582" s="1">
        <f t="shared" si="1223"/>
        <v>0.97837398569277945</v>
      </c>
      <c r="U1582" s="1">
        <f t="shared" si="1224"/>
        <v>2.3693722318223105</v>
      </c>
      <c r="V1582" s="2">
        <f t="shared" si="1206"/>
        <v>28.860686606946633</v>
      </c>
      <c r="W1582" s="1">
        <f>VLOOKUP(V1582,Graph!$D$3:$M$50,col)</f>
        <v>6.1999999999999998E-3</v>
      </c>
      <c r="X1582" s="1">
        <f>VLOOKUP(V1582,Graph!$D$3:$M$50,col+1)</f>
        <v>5.0000000000000001E-3</v>
      </c>
      <c r="Y1582" s="1">
        <f t="shared" si="1225"/>
        <v>5.4000000000000003E-3</v>
      </c>
      <c r="Z1582" s="1">
        <f t="shared" si="1207"/>
        <v>0.64011666666666656</v>
      </c>
      <c r="AA1582" s="2">
        <f t="shared" si="1226"/>
        <v>1.5755999999999366</v>
      </c>
      <c r="AB1582" s="1">
        <f t="shared" si="1227"/>
        <v>5.4100201874698751E-2</v>
      </c>
      <c r="AC1582" s="1">
        <f t="shared" si="1228"/>
        <v>1.097760457520677</v>
      </c>
      <c r="AD1582" s="1">
        <f t="shared" si="1229"/>
        <v>1.0977604572444795</v>
      </c>
      <c r="AE1582" s="1">
        <f t="shared" si="1230"/>
        <v>1.0977604572345687</v>
      </c>
      <c r="AF1582" s="1">
        <f t="shared" si="1231"/>
        <v>1.097760457234213</v>
      </c>
      <c r="AG1582" s="1">
        <f t="shared" si="1232"/>
        <v>0.97837398569277945</v>
      </c>
      <c r="AH1582" s="1">
        <f t="shared" si="1233"/>
        <v>2.3693722145902796</v>
      </c>
      <c r="AI1582" s="2">
        <f t="shared" si="1208"/>
        <v>28.860686536980388</v>
      </c>
      <c r="AJ1582" s="1">
        <f>VLOOKUP(AI1582,Graph!$D$3:$M$50,col)</f>
        <v>6.1999999999999998E-3</v>
      </c>
      <c r="AK1582" s="1">
        <f>VLOOKUP(AI1582,Graph!$D$3:$M$50,col+1)</f>
        <v>5.0000000000000001E-3</v>
      </c>
      <c r="AL1582" s="1">
        <f t="shared" si="1234"/>
        <v>5.4000000000000003E-3</v>
      </c>
      <c r="AM1582" s="1">
        <f t="shared" si="1209"/>
        <v>0.64011666666666656</v>
      </c>
      <c r="AN1582" s="2">
        <f t="shared" si="1235"/>
        <v>1.5755999999999366</v>
      </c>
      <c r="AO1582" s="1">
        <f t="shared" si="1236"/>
        <v>5.4100201874698751E-2</v>
      </c>
      <c r="AP1582" s="1">
        <f t="shared" si="1237"/>
        <v>1.0977604572342001</v>
      </c>
      <c r="AQ1582" s="1">
        <f t="shared" si="1238"/>
        <v>1.0977604572341997</v>
      </c>
      <c r="AR1582" s="1">
        <f t="shared" si="1239"/>
        <v>1.0977604572341999</v>
      </c>
      <c r="AS1582" s="1">
        <f t="shared" si="1240"/>
        <v>1.0977604572341999</v>
      </c>
      <c r="AT1582" s="1">
        <f t="shared" si="1241"/>
        <v>0.97837398569277945</v>
      </c>
      <c r="AU1582" s="1">
        <f t="shared" si="1242"/>
        <v>2.3693722145902512</v>
      </c>
      <c r="AV1582" s="2">
        <f t="shared" si="1243"/>
        <v>1581</v>
      </c>
      <c r="AW1582" s="1">
        <f t="shared" si="1244"/>
        <v>2369.3722145902511</v>
      </c>
      <c r="AX1582" s="1">
        <f t="shared" si="1245"/>
        <v>0.97837398569277945</v>
      </c>
      <c r="AY1582" s="1">
        <f t="shared" si="1246"/>
        <v>1.0977604572341999</v>
      </c>
      <c r="AZ1582" s="1">
        <f t="shared" si="1247"/>
        <v>5.4000000000000003E-3</v>
      </c>
      <c r="BA1582" s="1">
        <f t="shared" si="1248"/>
        <v>28.860686536980388</v>
      </c>
    </row>
    <row r="1583" spans="1:53">
      <c r="A1583" s="2">
        <f t="shared" si="1213"/>
        <v>1.5819999999999366</v>
      </c>
      <c r="B1583" s="1">
        <f t="shared" si="1203"/>
        <v>1.6700313333332675</v>
      </c>
      <c r="C1583" s="1">
        <f t="shared" si="1214"/>
        <v>5.6326235935868774E-2</v>
      </c>
      <c r="D1583" s="1">
        <f t="shared" si="1204"/>
        <v>1.1025937403511354</v>
      </c>
      <c r="E1583" s="1">
        <f t="shared" si="1249"/>
        <v>1.1026932046467024</v>
      </c>
      <c r="F1583" s="1">
        <f t="shared" si="1249"/>
        <v>1.1026969736914669</v>
      </c>
      <c r="G1583" s="1">
        <f t="shared" si="1249"/>
        <v>1.102697116447966</v>
      </c>
      <c r="H1583" s="1">
        <f t="shared" si="1215"/>
        <v>2.4349439268249475</v>
      </c>
      <c r="I1583" s="1">
        <f t="shared" si="1205"/>
        <v>29.12450474031645</v>
      </c>
      <c r="J1583" s="1">
        <f>VLOOKUP($I1583,Graph!$D$3:$M$50,col)</f>
        <v>6.1999999999999998E-3</v>
      </c>
      <c r="K1583" s="1">
        <f>VLOOKUP($I1583,Graph!$D$3:$M$50,col+1)</f>
        <v>5.0000000000000001E-3</v>
      </c>
      <c r="L1583" s="1">
        <f t="shared" si="1216"/>
        <v>5.4000000000000003E-3</v>
      </c>
      <c r="M1583" s="1">
        <f t="shared" si="1211"/>
        <v>0.64011666666666656</v>
      </c>
      <c r="N1583" s="1">
        <f t="shared" si="1217"/>
        <v>1.5765999999999365</v>
      </c>
      <c r="O1583" s="1">
        <f t="shared" si="1218"/>
        <v>5.4101374965048986E-2</v>
      </c>
      <c r="P1583" s="1">
        <f t="shared" si="1219"/>
        <v>1.0979359852190853</v>
      </c>
      <c r="Q1583" s="1">
        <f t="shared" si="1220"/>
        <v>1.0977692354288531</v>
      </c>
      <c r="R1583" s="1">
        <f t="shared" si="1221"/>
        <v>1.0977632569566391</v>
      </c>
      <c r="S1583" s="1">
        <f t="shared" si="1222"/>
        <v>1.0977630424366032</v>
      </c>
      <c r="T1583" s="1">
        <f t="shared" si="1223"/>
        <v>0.97837716503808947</v>
      </c>
      <c r="U1583" s="1">
        <f t="shared" si="1224"/>
        <v>2.3716338432526873</v>
      </c>
      <c r="V1583" s="2">
        <f t="shared" si="1206"/>
        <v>28.869866380554054</v>
      </c>
      <c r="W1583" s="1">
        <f>VLOOKUP(V1583,Graph!$D$3:$M$50,col)</f>
        <v>6.1999999999999998E-3</v>
      </c>
      <c r="X1583" s="1">
        <f>VLOOKUP(V1583,Graph!$D$3:$M$50,col+1)</f>
        <v>5.0000000000000001E-3</v>
      </c>
      <c r="Y1583" s="1">
        <f t="shared" si="1225"/>
        <v>5.4000000000000003E-3</v>
      </c>
      <c r="Z1583" s="1">
        <f t="shared" si="1207"/>
        <v>0.64011666666666656</v>
      </c>
      <c r="AA1583" s="2">
        <f t="shared" si="1226"/>
        <v>1.5765999999999365</v>
      </c>
      <c r="AB1583" s="1">
        <f t="shared" si="1227"/>
        <v>5.4101374965048986E-2</v>
      </c>
      <c r="AC1583" s="1">
        <f t="shared" si="1228"/>
        <v>1.0977630347389531</v>
      </c>
      <c r="AD1583" s="1">
        <f t="shared" si="1229"/>
        <v>1.0977630344627372</v>
      </c>
      <c r="AE1583" s="1">
        <f t="shared" si="1230"/>
        <v>1.0977630344528255</v>
      </c>
      <c r="AF1583" s="1">
        <f t="shared" si="1231"/>
        <v>1.0977630344524698</v>
      </c>
      <c r="AG1583" s="1">
        <f t="shared" si="1232"/>
        <v>0.97837716503808947</v>
      </c>
      <c r="AH1583" s="1">
        <f t="shared" si="1233"/>
        <v>2.3716338260035723</v>
      </c>
      <c r="AI1583" s="2">
        <f t="shared" si="1208"/>
        <v>28.869866310562966</v>
      </c>
      <c r="AJ1583" s="1">
        <f>VLOOKUP(AI1583,Graph!$D$3:$M$50,col)</f>
        <v>6.1999999999999998E-3</v>
      </c>
      <c r="AK1583" s="1">
        <f>VLOOKUP(AI1583,Graph!$D$3:$M$50,col+1)</f>
        <v>5.0000000000000001E-3</v>
      </c>
      <c r="AL1583" s="1">
        <f t="shared" si="1234"/>
        <v>5.4000000000000003E-3</v>
      </c>
      <c r="AM1583" s="1">
        <f t="shared" si="1209"/>
        <v>0.64011666666666656</v>
      </c>
      <c r="AN1583" s="2">
        <f t="shared" si="1235"/>
        <v>1.5765999999999365</v>
      </c>
      <c r="AO1583" s="1">
        <f t="shared" si="1236"/>
        <v>5.4101374965048986E-2</v>
      </c>
      <c r="AP1583" s="1">
        <f t="shared" si="1237"/>
        <v>1.0977630344524572</v>
      </c>
      <c r="AQ1583" s="1">
        <f t="shared" si="1238"/>
        <v>1.0977630344524569</v>
      </c>
      <c r="AR1583" s="1">
        <f t="shared" si="1239"/>
        <v>1.0977630344524567</v>
      </c>
      <c r="AS1583" s="1">
        <f t="shared" si="1240"/>
        <v>1.0977630344524569</v>
      </c>
      <c r="AT1583" s="1">
        <f t="shared" si="1241"/>
        <v>0.97837716503808947</v>
      </c>
      <c r="AU1583" s="1">
        <f t="shared" si="1242"/>
        <v>2.3716338260035443</v>
      </c>
      <c r="AV1583" s="2">
        <f t="shared" si="1243"/>
        <v>1582</v>
      </c>
      <c r="AW1583" s="1">
        <f t="shared" si="1244"/>
        <v>2371.6338260035445</v>
      </c>
      <c r="AX1583" s="1">
        <f t="shared" si="1245"/>
        <v>0.97837716503808947</v>
      </c>
      <c r="AY1583" s="1">
        <f t="shared" si="1246"/>
        <v>1.0977630344524569</v>
      </c>
      <c r="AZ1583" s="1">
        <f t="shared" si="1247"/>
        <v>5.4000000000000003E-3</v>
      </c>
      <c r="BA1583" s="1">
        <f t="shared" si="1248"/>
        <v>28.869866310562966</v>
      </c>
    </row>
    <row r="1584" spans="1:53">
      <c r="A1584" s="2">
        <f t="shared" si="1213"/>
        <v>1.5829999999999365</v>
      </c>
      <c r="B1584" s="1">
        <f t="shared" si="1203"/>
        <v>1.671072499999934</v>
      </c>
      <c r="C1584" s="1">
        <f t="shared" si="1214"/>
        <v>5.632721201217817E-2</v>
      </c>
      <c r="D1584" s="1">
        <f t="shared" si="1204"/>
        <v>1.1025958383585026</v>
      </c>
      <c r="E1584" s="1">
        <f t="shared" si="1249"/>
        <v>1.102695386404335</v>
      </c>
      <c r="F1584" s="1">
        <f t="shared" si="1249"/>
        <v>1.1026991587124322</v>
      </c>
      <c r="G1584" s="1">
        <f t="shared" si="1249"/>
        <v>1.1026993015958788</v>
      </c>
      <c r="H1584" s="1">
        <f t="shared" si="1215"/>
        <v>2.4372578545665573</v>
      </c>
      <c r="I1584" s="1">
        <f t="shared" si="1205"/>
        <v>29.133727493861386</v>
      </c>
      <c r="J1584" s="1">
        <f>VLOOKUP($I1584,Graph!$D$3:$M$50,col)</f>
        <v>6.1999999999999998E-3</v>
      </c>
      <c r="K1584" s="1">
        <f>VLOOKUP($I1584,Graph!$D$3:$M$50,col+1)</f>
        <v>5.0000000000000001E-3</v>
      </c>
      <c r="L1584" s="1">
        <f t="shared" si="1216"/>
        <v>5.4000000000000003E-3</v>
      </c>
      <c r="M1584" s="1">
        <f t="shared" si="1211"/>
        <v>0.64011666666666656</v>
      </c>
      <c r="N1584" s="1">
        <f t="shared" si="1217"/>
        <v>1.5775999999999364</v>
      </c>
      <c r="O1584" s="1">
        <f t="shared" si="1218"/>
        <v>5.4102546606298964E-2</v>
      </c>
      <c r="P1584" s="1">
        <f t="shared" si="1219"/>
        <v>1.0979385510748787</v>
      </c>
      <c r="Q1584" s="1">
        <f t="shared" si="1220"/>
        <v>1.0977718093738429</v>
      </c>
      <c r="R1584" s="1">
        <f t="shared" si="1221"/>
        <v>1.0977658310189038</v>
      </c>
      <c r="S1584" s="1">
        <f t="shared" si="1222"/>
        <v>1.0977656164968901</v>
      </c>
      <c r="T1584" s="1">
        <f t="shared" si="1223"/>
        <v>0.97838034036997612</v>
      </c>
      <c r="U1584" s="1">
        <f t="shared" si="1224"/>
        <v>2.3738961740407185</v>
      </c>
      <c r="V1584" s="2">
        <f t="shared" si="1206"/>
        <v>28.879043237127497</v>
      </c>
      <c r="W1584" s="1">
        <f>VLOOKUP(V1584,Graph!$D$3:$M$50,col)</f>
        <v>6.1999999999999998E-3</v>
      </c>
      <c r="X1584" s="1">
        <f>VLOOKUP(V1584,Graph!$D$3:$M$50,col+1)</f>
        <v>5.0000000000000001E-3</v>
      </c>
      <c r="Y1584" s="1">
        <f t="shared" si="1225"/>
        <v>5.4000000000000003E-3</v>
      </c>
      <c r="Z1584" s="1">
        <f t="shared" si="1207"/>
        <v>0.64011666666666656</v>
      </c>
      <c r="AA1584" s="2">
        <f t="shared" si="1226"/>
        <v>1.5775999999999364</v>
      </c>
      <c r="AB1584" s="1">
        <f t="shared" si="1227"/>
        <v>5.4102546606298964E-2</v>
      </c>
      <c r="AC1584" s="1">
        <f t="shared" si="1228"/>
        <v>1.0977656087989476</v>
      </c>
      <c r="AD1584" s="1">
        <f t="shared" si="1229"/>
        <v>1.097765608522713</v>
      </c>
      <c r="AE1584" s="1">
        <f t="shared" si="1230"/>
        <v>1.0977656085128005</v>
      </c>
      <c r="AF1584" s="1">
        <f t="shared" si="1231"/>
        <v>1.097765608512445</v>
      </c>
      <c r="AG1584" s="1">
        <f t="shared" si="1232"/>
        <v>0.97838034036997612</v>
      </c>
      <c r="AH1584" s="1">
        <f t="shared" si="1233"/>
        <v>2.3738961567745158</v>
      </c>
      <c r="AI1584" s="2">
        <f t="shared" si="1208"/>
        <v>28.8790431671116</v>
      </c>
      <c r="AJ1584" s="1">
        <f>VLOOKUP(AI1584,Graph!$D$3:$M$50,col)</f>
        <v>6.1999999999999998E-3</v>
      </c>
      <c r="AK1584" s="1">
        <f>VLOOKUP(AI1584,Graph!$D$3:$M$50,col+1)</f>
        <v>5.0000000000000001E-3</v>
      </c>
      <c r="AL1584" s="1">
        <f t="shared" si="1234"/>
        <v>5.4000000000000003E-3</v>
      </c>
      <c r="AM1584" s="1">
        <f t="shared" si="1209"/>
        <v>0.64011666666666656</v>
      </c>
      <c r="AN1584" s="2">
        <f t="shared" si="1235"/>
        <v>1.5775999999999364</v>
      </c>
      <c r="AO1584" s="1">
        <f t="shared" si="1236"/>
        <v>5.4102546606298964E-2</v>
      </c>
      <c r="AP1584" s="1">
        <f t="shared" si="1237"/>
        <v>1.0977656085124319</v>
      </c>
      <c r="AQ1584" s="1">
        <f t="shared" si="1238"/>
        <v>1.0977656085124317</v>
      </c>
      <c r="AR1584" s="1">
        <f t="shared" si="1239"/>
        <v>1.0977656085124317</v>
      </c>
      <c r="AS1584" s="1">
        <f t="shared" si="1240"/>
        <v>1.0977656085124317</v>
      </c>
      <c r="AT1584" s="1">
        <f t="shared" si="1241"/>
        <v>0.97838034036997612</v>
      </c>
      <c r="AU1584" s="1">
        <f t="shared" si="1242"/>
        <v>2.373896156774487</v>
      </c>
      <c r="AV1584" s="2">
        <f t="shared" si="1243"/>
        <v>1583</v>
      </c>
      <c r="AW1584" s="1">
        <f t="shared" si="1244"/>
        <v>2373.8961567744868</v>
      </c>
      <c r="AX1584" s="1">
        <f t="shared" si="1245"/>
        <v>0.97838034036997612</v>
      </c>
      <c r="AY1584" s="1">
        <f t="shared" si="1246"/>
        <v>1.0977656085124317</v>
      </c>
      <c r="AZ1584" s="1">
        <f t="shared" si="1247"/>
        <v>5.4000000000000003E-3</v>
      </c>
      <c r="BA1584" s="1">
        <f t="shared" si="1248"/>
        <v>28.8790431671116</v>
      </c>
    </row>
    <row r="1585" spans="1:53">
      <c r="A1585" s="2">
        <f t="shared" si="1213"/>
        <v>1.5839999999999363</v>
      </c>
      <c r="B1585" s="1">
        <f t="shared" si="1203"/>
        <v>1.6721136666666006</v>
      </c>
      <c r="C1585" s="1">
        <f t="shared" si="1214"/>
        <v>5.6328186881391781E-2</v>
      </c>
      <c r="D1585" s="1">
        <f t="shared" si="1204"/>
        <v>1.1025979337832565</v>
      </c>
      <c r="E1585" s="1">
        <f t="shared" si="1249"/>
        <v>1.1026975654815985</v>
      </c>
      <c r="F1585" s="1">
        <f t="shared" si="1249"/>
        <v>1.1027013410493642</v>
      </c>
      <c r="G1585" s="1">
        <f t="shared" si="1249"/>
        <v>1.1027014840596217</v>
      </c>
      <c r="H1585" s="1">
        <f t="shared" si="1215"/>
        <v>2.439572514981923</v>
      </c>
      <c r="I1585" s="1">
        <f t="shared" si="1205"/>
        <v>29.142947329364802</v>
      </c>
      <c r="J1585" s="1">
        <f>VLOOKUP($I1585,Graph!$D$3:$M$50,col)</f>
        <v>6.1999999999999998E-3</v>
      </c>
      <c r="K1585" s="1">
        <f>VLOOKUP($I1585,Graph!$D$3:$M$50,col+1)</f>
        <v>5.0000000000000001E-3</v>
      </c>
      <c r="L1585" s="1">
        <f t="shared" si="1216"/>
        <v>5.4000000000000003E-3</v>
      </c>
      <c r="M1585" s="1">
        <f t="shared" si="1211"/>
        <v>0.64011666666666656</v>
      </c>
      <c r="N1585" s="1">
        <f t="shared" si="1217"/>
        <v>1.5785999999999363</v>
      </c>
      <c r="O1585" s="1">
        <f t="shared" si="1218"/>
        <v>5.4103716801131865E-2</v>
      </c>
      <c r="P1585" s="1">
        <f t="shared" si="1219"/>
        <v>1.0979411137871353</v>
      </c>
      <c r="Q1585" s="1">
        <f t="shared" si="1220"/>
        <v>1.097774380166437</v>
      </c>
      <c r="R1585" s="1">
        <f t="shared" si="1221"/>
        <v>1.0977684019286826</v>
      </c>
      <c r="S1585" s="1">
        <f t="shared" si="1222"/>
        <v>1.0977681874046965</v>
      </c>
      <c r="T1585" s="1">
        <f t="shared" si="1223"/>
        <v>0.97838351169603377</v>
      </c>
      <c r="U1585" s="1">
        <f t="shared" si="1224"/>
        <v>2.3761592239576856</v>
      </c>
      <c r="V1585" s="2">
        <f t="shared" si="1206"/>
        <v>28.888217179445192</v>
      </c>
      <c r="W1585" s="1">
        <f>VLOOKUP(V1585,Graph!$D$3:$M$50,col)</f>
        <v>6.1999999999999998E-3</v>
      </c>
      <c r="X1585" s="1">
        <f>VLOOKUP(V1585,Graph!$D$3:$M$50,col+1)</f>
        <v>5.0000000000000001E-3</v>
      </c>
      <c r="Y1585" s="1">
        <f t="shared" si="1225"/>
        <v>5.4000000000000003E-3</v>
      </c>
      <c r="Z1585" s="1">
        <f t="shared" si="1207"/>
        <v>0.64011666666666656</v>
      </c>
      <c r="AA1585" s="2">
        <f t="shared" si="1226"/>
        <v>1.5785999999999363</v>
      </c>
      <c r="AB1585" s="1">
        <f t="shared" si="1227"/>
        <v>5.4103716801131865E-2</v>
      </c>
      <c r="AC1585" s="1">
        <f t="shared" si="1228"/>
        <v>1.0977681797064611</v>
      </c>
      <c r="AD1585" s="1">
        <f t="shared" si="1229"/>
        <v>1.0977681794302085</v>
      </c>
      <c r="AE1585" s="1">
        <f t="shared" si="1230"/>
        <v>1.0977681794202947</v>
      </c>
      <c r="AF1585" s="1">
        <f t="shared" si="1231"/>
        <v>1.0977681794199392</v>
      </c>
      <c r="AG1585" s="1">
        <f t="shared" si="1232"/>
        <v>0.97838351169603377</v>
      </c>
      <c r="AH1585" s="1">
        <f t="shared" si="1233"/>
        <v>2.3761592066743882</v>
      </c>
      <c r="AI1585" s="2">
        <f t="shared" si="1208"/>
        <v>28.888217109404476</v>
      </c>
      <c r="AJ1585" s="1">
        <f>VLOOKUP(AI1585,Graph!$D$3:$M$50,col)</f>
        <v>6.1999999999999998E-3</v>
      </c>
      <c r="AK1585" s="1">
        <f>VLOOKUP(AI1585,Graph!$D$3:$M$50,col+1)</f>
        <v>5.0000000000000001E-3</v>
      </c>
      <c r="AL1585" s="1">
        <f t="shared" si="1234"/>
        <v>5.4000000000000003E-3</v>
      </c>
      <c r="AM1585" s="1">
        <f t="shared" si="1209"/>
        <v>0.64011666666666656</v>
      </c>
      <c r="AN1585" s="2">
        <f t="shared" si="1235"/>
        <v>1.5785999999999363</v>
      </c>
      <c r="AO1585" s="1">
        <f t="shared" si="1236"/>
        <v>5.4103716801131865E-2</v>
      </c>
      <c r="AP1585" s="1">
        <f t="shared" si="1237"/>
        <v>1.0977681794199263</v>
      </c>
      <c r="AQ1585" s="1">
        <f t="shared" si="1238"/>
        <v>1.0977681794199257</v>
      </c>
      <c r="AR1585" s="1">
        <f t="shared" si="1239"/>
        <v>1.0977681794199257</v>
      </c>
      <c r="AS1585" s="1">
        <f t="shared" si="1240"/>
        <v>1.0977681794199257</v>
      </c>
      <c r="AT1585" s="1">
        <f t="shared" si="1241"/>
        <v>0.97838351169603377</v>
      </c>
      <c r="AU1585" s="1">
        <f t="shared" si="1242"/>
        <v>2.3761592066743584</v>
      </c>
      <c r="AV1585" s="2">
        <f t="shared" si="1243"/>
        <v>1584</v>
      </c>
      <c r="AW1585" s="1">
        <f t="shared" si="1244"/>
        <v>2376.1592066743583</v>
      </c>
      <c r="AX1585" s="1">
        <f t="shared" si="1245"/>
        <v>0.97838351169603377</v>
      </c>
      <c r="AY1585" s="1">
        <f t="shared" si="1246"/>
        <v>1.0977681794199257</v>
      </c>
      <c r="AZ1585" s="1">
        <f t="shared" si="1247"/>
        <v>5.4000000000000003E-3</v>
      </c>
      <c r="BA1585" s="1">
        <f t="shared" si="1248"/>
        <v>28.888217109404476</v>
      </c>
    </row>
    <row r="1586" spans="1:53">
      <c r="A1586" s="2">
        <f t="shared" si="1213"/>
        <v>1.5849999999999362</v>
      </c>
      <c r="B1586" s="1">
        <f t="shared" si="1203"/>
        <v>1.6731548333332671</v>
      </c>
      <c r="C1586" s="1">
        <f t="shared" si="1214"/>
        <v>5.6329160545747312E-2</v>
      </c>
      <c r="D1586" s="1">
        <f t="shared" si="1204"/>
        <v>1.1026000266301623</v>
      </c>
      <c r="E1586" s="1">
        <f t="shared" si="1249"/>
        <v>1.1026997418834286</v>
      </c>
      <c r="F1586" s="1">
        <f t="shared" si="1249"/>
        <v>1.1027035207072065</v>
      </c>
      <c r="G1586" s="1">
        <f t="shared" si="1249"/>
        <v>1.1027036638441374</v>
      </c>
      <c r="H1586" s="1">
        <f t="shared" si="1215"/>
        <v>2.4418879078391562</v>
      </c>
      <c r="I1586" s="1">
        <f t="shared" si="1205"/>
        <v>29.152164249594129</v>
      </c>
      <c r="J1586" s="1">
        <f>VLOOKUP($I1586,Graph!$D$3:$M$50,col)</f>
        <v>6.1999999999999998E-3</v>
      </c>
      <c r="K1586" s="1">
        <f>VLOOKUP($I1586,Graph!$D$3:$M$50,col+1)</f>
        <v>5.0000000000000001E-3</v>
      </c>
      <c r="L1586" s="1">
        <f t="shared" si="1216"/>
        <v>5.4000000000000003E-3</v>
      </c>
      <c r="M1586" s="1">
        <f t="shared" si="1211"/>
        <v>0.64011666666666656</v>
      </c>
      <c r="N1586" s="1">
        <f t="shared" si="1217"/>
        <v>1.5795999999999362</v>
      </c>
      <c r="O1586" s="1">
        <f t="shared" si="1218"/>
        <v>5.4104885552224279E-2</v>
      </c>
      <c r="P1586" s="1">
        <f t="shared" si="1219"/>
        <v>1.0979436733616286</v>
      </c>
      <c r="Q1586" s="1">
        <f t="shared" si="1220"/>
        <v>1.0977769478124233</v>
      </c>
      <c r="R1586" s="1">
        <f t="shared" si="1221"/>
        <v>1.0977709696917632</v>
      </c>
      <c r="S1586" s="1">
        <f t="shared" si="1222"/>
        <v>1.0977707551658091</v>
      </c>
      <c r="T1586" s="1">
        <f t="shared" si="1223"/>
        <v>0.97838667902383858</v>
      </c>
      <c r="U1586" s="1">
        <f t="shared" si="1224"/>
        <v>2.3784229927750844</v>
      </c>
      <c r="V1586" s="2">
        <f t="shared" si="1206"/>
        <v>28.897388210280944</v>
      </c>
      <c r="W1586" s="1">
        <f>VLOOKUP(V1586,Graph!$D$3:$M$50,col)</f>
        <v>6.1999999999999998E-3</v>
      </c>
      <c r="X1586" s="1">
        <f>VLOOKUP(V1586,Graph!$D$3:$M$50,col+1)</f>
        <v>5.0000000000000001E-3</v>
      </c>
      <c r="Y1586" s="1">
        <f t="shared" si="1225"/>
        <v>5.4000000000000003E-3</v>
      </c>
      <c r="Z1586" s="1">
        <f t="shared" si="1207"/>
        <v>0.64011666666666656</v>
      </c>
      <c r="AA1586" s="2">
        <f t="shared" si="1226"/>
        <v>1.5795999999999362</v>
      </c>
      <c r="AB1586" s="1">
        <f t="shared" si="1227"/>
        <v>5.4104885552224279E-2</v>
      </c>
      <c r="AC1586" s="1">
        <f t="shared" si="1228"/>
        <v>1.0977707474672818</v>
      </c>
      <c r="AD1586" s="1">
        <f t="shared" si="1229"/>
        <v>1.0977707471910103</v>
      </c>
      <c r="AE1586" s="1">
        <f t="shared" si="1230"/>
        <v>1.097770747181096</v>
      </c>
      <c r="AF1586" s="1">
        <f t="shared" si="1231"/>
        <v>1.0977707471807403</v>
      </c>
      <c r="AG1586" s="1">
        <f t="shared" si="1232"/>
        <v>0.97838667902383858</v>
      </c>
      <c r="AH1586" s="1">
        <f t="shared" si="1233"/>
        <v>2.3784229754746864</v>
      </c>
      <c r="AI1586" s="2">
        <f t="shared" si="1208"/>
        <v>28.897388140215419</v>
      </c>
      <c r="AJ1586" s="1">
        <f>VLOOKUP(AI1586,Graph!$D$3:$M$50,col)</f>
        <v>6.1999999999999998E-3</v>
      </c>
      <c r="AK1586" s="1">
        <f>VLOOKUP(AI1586,Graph!$D$3:$M$50,col+1)</f>
        <v>5.0000000000000001E-3</v>
      </c>
      <c r="AL1586" s="1">
        <f t="shared" si="1234"/>
        <v>5.4000000000000003E-3</v>
      </c>
      <c r="AM1586" s="1">
        <f t="shared" si="1209"/>
        <v>0.64011666666666656</v>
      </c>
      <c r="AN1586" s="2">
        <f t="shared" si="1235"/>
        <v>1.5795999999999362</v>
      </c>
      <c r="AO1586" s="1">
        <f t="shared" si="1236"/>
        <v>5.4104885552224279E-2</v>
      </c>
      <c r="AP1586" s="1">
        <f t="shared" si="1237"/>
        <v>1.0977707471807272</v>
      </c>
      <c r="AQ1586" s="1">
        <f t="shared" si="1238"/>
        <v>1.097770747180727</v>
      </c>
      <c r="AR1586" s="1">
        <f t="shared" si="1239"/>
        <v>1.097770747180727</v>
      </c>
      <c r="AS1586" s="1">
        <f t="shared" si="1240"/>
        <v>1.097770747180727</v>
      </c>
      <c r="AT1586" s="1">
        <f t="shared" si="1241"/>
        <v>0.97838667902383858</v>
      </c>
      <c r="AU1586" s="1">
        <f t="shared" si="1242"/>
        <v>2.3784229754746575</v>
      </c>
      <c r="AV1586" s="2">
        <f t="shared" si="1243"/>
        <v>1585</v>
      </c>
      <c r="AW1586" s="1">
        <f t="shared" si="1244"/>
        <v>2378.4229754746575</v>
      </c>
      <c r="AX1586" s="1">
        <f t="shared" si="1245"/>
        <v>0.97838667902383858</v>
      </c>
      <c r="AY1586" s="1">
        <f t="shared" si="1246"/>
        <v>1.097770747180727</v>
      </c>
      <c r="AZ1586" s="1">
        <f t="shared" si="1247"/>
        <v>5.4000000000000003E-3</v>
      </c>
      <c r="BA1586" s="1">
        <f t="shared" si="1248"/>
        <v>28.897388140215419</v>
      </c>
    </row>
    <row r="1587" spans="1:53">
      <c r="A1587" s="2">
        <f t="shared" si="1213"/>
        <v>1.5859999999999361</v>
      </c>
      <c r="B1587" s="1">
        <f t="shared" si="1203"/>
        <v>1.6741959999999336</v>
      </c>
      <c r="C1587" s="1">
        <f t="shared" si="1214"/>
        <v>5.633013300747694E-2</v>
      </c>
      <c r="D1587" s="1">
        <f t="shared" si="1204"/>
        <v>1.1026021169039744</v>
      </c>
      <c r="E1587" s="1">
        <f t="shared" si="1249"/>
        <v>1.10270191561475</v>
      </c>
      <c r="F1587" s="1">
        <f t="shared" si="1249"/>
        <v>1.1027056976908887</v>
      </c>
      <c r="G1587" s="1">
        <f t="shared" si="1249"/>
        <v>1.1027058409543566</v>
      </c>
      <c r="H1587" s="1">
        <f t="shared" si="1215"/>
        <v>2.4442040329065917</v>
      </c>
      <c r="I1587" s="1">
        <f t="shared" si="1205"/>
        <v>29.161378257312442</v>
      </c>
      <c r="J1587" s="1">
        <f>VLOOKUP($I1587,Graph!$D$3:$M$50,col)</f>
        <v>6.1999999999999998E-3</v>
      </c>
      <c r="K1587" s="1">
        <f>VLOOKUP($I1587,Graph!$D$3:$M$50,col+1)</f>
        <v>5.0000000000000001E-3</v>
      </c>
      <c r="L1587" s="1">
        <f t="shared" si="1216"/>
        <v>5.4000000000000003E-3</v>
      </c>
      <c r="M1587" s="1">
        <f t="shared" si="1211"/>
        <v>0.64011666666666656</v>
      </c>
      <c r="N1587" s="1">
        <f t="shared" si="1217"/>
        <v>1.5805999999999361</v>
      </c>
      <c r="O1587" s="1">
        <f t="shared" si="1218"/>
        <v>5.4106052862246221E-2</v>
      </c>
      <c r="P1587" s="1">
        <f t="shared" si="1219"/>
        <v>1.0979462298041176</v>
      </c>
      <c r="Q1587" s="1">
        <f t="shared" si="1220"/>
        <v>1.0977795123175746</v>
      </c>
      <c r="R1587" s="1">
        <f t="shared" si="1221"/>
        <v>1.0977735343139192</v>
      </c>
      <c r="S1587" s="1">
        <f t="shared" si="1222"/>
        <v>1.0977733197860009</v>
      </c>
      <c r="T1587" s="1">
        <f t="shared" si="1223"/>
        <v>0.97838984236094628</v>
      </c>
      <c r="U1587" s="1">
        <f t="shared" si="1224"/>
        <v>2.3806874802646267</v>
      </c>
      <c r="V1587" s="2">
        <f t="shared" si="1206"/>
        <v>28.906556332404158</v>
      </c>
      <c r="W1587" s="1">
        <f>VLOOKUP(V1587,Graph!$D$3:$M$50,col)</f>
        <v>6.1999999999999998E-3</v>
      </c>
      <c r="X1587" s="1">
        <f>VLOOKUP(V1587,Graph!$D$3:$M$50,col+1)</f>
        <v>5.0000000000000001E-3</v>
      </c>
      <c r="Y1587" s="1">
        <f t="shared" si="1225"/>
        <v>5.4000000000000003E-3</v>
      </c>
      <c r="Z1587" s="1">
        <f t="shared" si="1207"/>
        <v>0.64011666666666656</v>
      </c>
      <c r="AA1587" s="2">
        <f t="shared" si="1226"/>
        <v>1.5805999999999361</v>
      </c>
      <c r="AB1587" s="1">
        <f t="shared" si="1227"/>
        <v>5.4106052862246221E-2</v>
      </c>
      <c r="AC1587" s="1">
        <f t="shared" si="1228"/>
        <v>1.0977733120871827</v>
      </c>
      <c r="AD1587" s="1">
        <f t="shared" si="1229"/>
        <v>1.0977733118108928</v>
      </c>
      <c r="AE1587" s="1">
        <f t="shared" si="1230"/>
        <v>1.0977733118009776</v>
      </c>
      <c r="AF1587" s="1">
        <f t="shared" si="1231"/>
        <v>1.0977733118006217</v>
      </c>
      <c r="AG1587" s="1">
        <f t="shared" si="1232"/>
        <v>0.97838984236094628</v>
      </c>
      <c r="AH1587" s="1">
        <f t="shared" si="1233"/>
        <v>2.3806874629471242</v>
      </c>
      <c r="AI1587" s="2">
        <f t="shared" si="1208"/>
        <v>28.906556262313845</v>
      </c>
      <c r="AJ1587" s="1">
        <f>VLOOKUP(AI1587,Graph!$D$3:$M$50,col)</f>
        <v>6.1999999999999998E-3</v>
      </c>
      <c r="AK1587" s="1">
        <f>VLOOKUP(AI1587,Graph!$D$3:$M$50,col+1)</f>
        <v>5.0000000000000001E-3</v>
      </c>
      <c r="AL1587" s="1">
        <f t="shared" si="1234"/>
        <v>5.4000000000000003E-3</v>
      </c>
      <c r="AM1587" s="1">
        <f t="shared" si="1209"/>
        <v>0.64011666666666656</v>
      </c>
      <c r="AN1587" s="2">
        <f t="shared" si="1235"/>
        <v>1.5805999999999361</v>
      </c>
      <c r="AO1587" s="1">
        <f t="shared" si="1236"/>
        <v>5.4106052862246221E-2</v>
      </c>
      <c r="AP1587" s="1">
        <f t="shared" si="1237"/>
        <v>1.0977733118006088</v>
      </c>
      <c r="AQ1587" s="1">
        <f t="shared" si="1238"/>
        <v>1.0977733118006083</v>
      </c>
      <c r="AR1587" s="1">
        <f t="shared" si="1239"/>
        <v>1.0977733118006083</v>
      </c>
      <c r="AS1587" s="1">
        <f t="shared" si="1240"/>
        <v>1.0977733118006083</v>
      </c>
      <c r="AT1587" s="1">
        <f t="shared" si="1241"/>
        <v>0.97838984236094628</v>
      </c>
      <c r="AU1587" s="1">
        <f t="shared" si="1242"/>
        <v>2.3806874629470949</v>
      </c>
      <c r="AV1587" s="2">
        <f t="shared" si="1243"/>
        <v>1586</v>
      </c>
      <c r="AW1587" s="1">
        <f t="shared" si="1244"/>
        <v>2380.6874629470949</v>
      </c>
      <c r="AX1587" s="1">
        <f t="shared" si="1245"/>
        <v>0.97838984236094628</v>
      </c>
      <c r="AY1587" s="1">
        <f t="shared" si="1246"/>
        <v>1.0977733118006083</v>
      </c>
      <c r="AZ1587" s="1">
        <f t="shared" si="1247"/>
        <v>5.4000000000000003E-3</v>
      </c>
      <c r="BA1587" s="1">
        <f t="shared" si="1248"/>
        <v>28.906556262313845</v>
      </c>
    </row>
    <row r="1588" spans="1:53">
      <c r="A1588" s="2">
        <f t="shared" si="1213"/>
        <v>1.586999999999936</v>
      </c>
      <c r="B1588" s="1">
        <f t="shared" si="1203"/>
        <v>1.6752371666666004</v>
      </c>
      <c r="C1588" s="1">
        <f t="shared" si="1214"/>
        <v>5.6331104268807289E-2</v>
      </c>
      <c r="D1588" s="1">
        <f t="shared" si="1204"/>
        <v>1.1026042046094344</v>
      </c>
      <c r="E1588" s="1">
        <f t="shared" si="1249"/>
        <v>1.1027040866804734</v>
      </c>
      <c r="F1588" s="1">
        <f t="shared" si="1249"/>
        <v>1.1027078720053283</v>
      </c>
      <c r="G1588" s="1">
        <f t="shared" si="1249"/>
        <v>1.1027080153951971</v>
      </c>
      <c r="H1588" s="1">
        <f t="shared" si="1215"/>
        <v>2.4465208899527799</v>
      </c>
      <c r="I1588" s="1">
        <f t="shared" si="1205"/>
        <v>29.170589355278445</v>
      </c>
      <c r="J1588" s="1">
        <f>VLOOKUP($I1588,Graph!$D$3:$M$50,col)</f>
        <v>6.1999999999999998E-3</v>
      </c>
      <c r="K1588" s="1">
        <f>VLOOKUP($I1588,Graph!$D$3:$M$50,col+1)</f>
        <v>5.0000000000000001E-3</v>
      </c>
      <c r="L1588" s="1">
        <f t="shared" si="1216"/>
        <v>5.4000000000000003E-3</v>
      </c>
      <c r="M1588" s="1">
        <f t="shared" si="1211"/>
        <v>0.64011666666666656</v>
      </c>
      <c r="N1588" s="1">
        <f t="shared" si="1217"/>
        <v>1.5815999999999359</v>
      </c>
      <c r="O1588" s="1">
        <f t="shared" si="1218"/>
        <v>5.4107218733861061E-2</v>
      </c>
      <c r="P1588" s="1">
        <f t="shared" si="1219"/>
        <v>1.0979487831203467</v>
      </c>
      <c r="Q1588" s="1">
        <f t="shared" si="1220"/>
        <v>1.0977820736876505</v>
      </c>
      <c r="R1588" s="1">
        <f t="shared" si="1221"/>
        <v>1.0977760958009093</v>
      </c>
      <c r="S1588" s="1">
        <f t="shared" si="1222"/>
        <v>1.0977758812710323</v>
      </c>
      <c r="T1588" s="1">
        <f t="shared" si="1223"/>
        <v>0.97839300171489463</v>
      </c>
      <c r="U1588" s="1">
        <f t="shared" si="1224"/>
        <v>2.3829526861982484</v>
      </c>
      <c r="V1588" s="2">
        <f t="shared" si="1206"/>
        <v>28.915721548579874</v>
      </c>
      <c r="W1588" s="1">
        <f>VLOOKUP(V1588,Graph!$D$3:$M$50,col)</f>
        <v>6.1999999999999998E-3</v>
      </c>
      <c r="X1588" s="1">
        <f>VLOOKUP(V1588,Graph!$D$3:$M$50,col+1)</f>
        <v>5.0000000000000001E-3</v>
      </c>
      <c r="Y1588" s="1">
        <f t="shared" si="1225"/>
        <v>5.4000000000000003E-3</v>
      </c>
      <c r="Z1588" s="1">
        <f t="shared" si="1207"/>
        <v>0.64011666666666656</v>
      </c>
      <c r="AA1588" s="2">
        <f t="shared" si="1226"/>
        <v>1.5815999999999359</v>
      </c>
      <c r="AB1588" s="1">
        <f t="shared" si="1227"/>
        <v>5.4107218733861061E-2</v>
      </c>
      <c r="AC1588" s="1">
        <f t="shared" si="1228"/>
        <v>1.0977758735719221</v>
      </c>
      <c r="AD1588" s="1">
        <f t="shared" si="1229"/>
        <v>1.0977758732956142</v>
      </c>
      <c r="AE1588" s="1">
        <f t="shared" si="1230"/>
        <v>1.0977758732856979</v>
      </c>
      <c r="AF1588" s="1">
        <f t="shared" si="1231"/>
        <v>1.097775873285342</v>
      </c>
      <c r="AG1588" s="1">
        <f t="shared" si="1232"/>
        <v>0.97839300171489463</v>
      </c>
      <c r="AH1588" s="1">
        <f t="shared" si="1233"/>
        <v>2.3829526688636333</v>
      </c>
      <c r="AI1588" s="2">
        <f t="shared" si="1208"/>
        <v>28.915721478464768</v>
      </c>
      <c r="AJ1588" s="1">
        <f>VLOOKUP(AI1588,Graph!$D$3:$M$50,col)</f>
        <v>6.1999999999999998E-3</v>
      </c>
      <c r="AK1588" s="1">
        <f>VLOOKUP(AI1588,Graph!$D$3:$M$50,col+1)</f>
        <v>5.0000000000000001E-3</v>
      </c>
      <c r="AL1588" s="1">
        <f t="shared" si="1234"/>
        <v>5.4000000000000003E-3</v>
      </c>
      <c r="AM1588" s="1">
        <f t="shared" si="1209"/>
        <v>0.64011666666666656</v>
      </c>
      <c r="AN1588" s="2">
        <f t="shared" si="1235"/>
        <v>1.5815999999999359</v>
      </c>
      <c r="AO1588" s="1">
        <f t="shared" si="1236"/>
        <v>5.4107218733861061E-2</v>
      </c>
      <c r="AP1588" s="1">
        <f t="shared" si="1237"/>
        <v>1.0977758732853293</v>
      </c>
      <c r="AQ1588" s="1">
        <f t="shared" si="1238"/>
        <v>1.0977758732853289</v>
      </c>
      <c r="AR1588" s="1">
        <f t="shared" si="1239"/>
        <v>1.0977758732853289</v>
      </c>
      <c r="AS1588" s="1">
        <f t="shared" si="1240"/>
        <v>1.0977758732853289</v>
      </c>
      <c r="AT1588" s="1">
        <f t="shared" si="1241"/>
        <v>0.97839300171489463</v>
      </c>
      <c r="AU1588" s="1">
        <f t="shared" si="1242"/>
        <v>2.3829526688636045</v>
      </c>
      <c r="AV1588" s="2">
        <f t="shared" si="1243"/>
        <v>1587</v>
      </c>
      <c r="AW1588" s="1">
        <f t="shared" si="1244"/>
        <v>2382.9526688636047</v>
      </c>
      <c r="AX1588" s="1">
        <f t="shared" si="1245"/>
        <v>0.97839300171489463</v>
      </c>
      <c r="AY1588" s="1">
        <f t="shared" si="1246"/>
        <v>1.0977758732853289</v>
      </c>
      <c r="AZ1588" s="1">
        <f t="shared" si="1247"/>
        <v>5.4000000000000003E-3</v>
      </c>
      <c r="BA1588" s="1">
        <f t="shared" si="1248"/>
        <v>28.915721478464768</v>
      </c>
    </row>
    <row r="1589" spans="1:53">
      <c r="A1589" s="2">
        <f t="shared" si="1213"/>
        <v>1.5879999999999359</v>
      </c>
      <c r="B1589" s="1">
        <f t="shared" si="1203"/>
        <v>1.6762783333332669</v>
      </c>
      <c r="C1589" s="1">
        <f t="shared" si="1214"/>
        <v>5.6332074331959574E-2</v>
      </c>
      <c r="D1589" s="1">
        <f t="shared" si="1204"/>
        <v>1.1026062897512732</v>
      </c>
      <c r="E1589" s="1">
        <f t="shared" si="1249"/>
        <v>1.1027062550855007</v>
      </c>
      <c r="F1589" s="1">
        <f t="shared" si="1249"/>
        <v>1.1027100436554318</v>
      </c>
      <c r="G1589" s="1">
        <f t="shared" si="1249"/>
        <v>1.1027101871715652</v>
      </c>
      <c r="H1589" s="1">
        <f t="shared" si="1215"/>
        <v>2.4488384787464939</v>
      </c>
      <c r="I1589" s="1">
        <f t="shared" si="1205"/>
        <v>29.179797546246483</v>
      </c>
      <c r="J1589" s="1">
        <f>VLOOKUP($I1589,Graph!$D$3:$M$50,col)</f>
        <v>6.1999999999999998E-3</v>
      </c>
      <c r="K1589" s="1">
        <f>VLOOKUP($I1589,Graph!$D$3:$M$50,col+1)</f>
        <v>5.0000000000000001E-3</v>
      </c>
      <c r="L1589" s="1">
        <f t="shared" si="1216"/>
        <v>5.4000000000000003E-3</v>
      </c>
      <c r="M1589" s="1">
        <f t="shared" si="1211"/>
        <v>0.64011666666666656</v>
      </c>
      <c r="N1589" s="1">
        <f t="shared" si="1217"/>
        <v>1.5825999999999358</v>
      </c>
      <c r="O1589" s="1">
        <f t="shared" si="1218"/>
        <v>5.4108383169725709E-2</v>
      </c>
      <c r="P1589" s="1">
        <f t="shared" si="1219"/>
        <v>1.0979513333160469</v>
      </c>
      <c r="Q1589" s="1">
        <f t="shared" si="1220"/>
        <v>1.0977846319283953</v>
      </c>
      <c r="R1589" s="1">
        <f t="shared" si="1221"/>
        <v>1.0977786541584791</v>
      </c>
      <c r="S1589" s="1">
        <f t="shared" si="1222"/>
        <v>1.0977784396266475</v>
      </c>
      <c r="T1589" s="1">
        <f t="shared" si="1223"/>
        <v>0.97839615709320216</v>
      </c>
      <c r="U1589" s="1">
        <f t="shared" si="1224"/>
        <v>2.3852186103480961</v>
      </c>
      <c r="V1589" s="2">
        <f t="shared" si="1206"/>
        <v>28.924883861568741</v>
      </c>
      <c r="W1589" s="1">
        <f>VLOOKUP(V1589,Graph!$D$3:$M$50,col)</f>
        <v>6.1999999999999998E-3</v>
      </c>
      <c r="X1589" s="1">
        <f>VLOOKUP(V1589,Graph!$D$3:$M$50,col+1)</f>
        <v>5.0000000000000001E-3</v>
      </c>
      <c r="Y1589" s="1">
        <f t="shared" si="1225"/>
        <v>5.4000000000000003E-3</v>
      </c>
      <c r="Z1589" s="1">
        <f t="shared" si="1207"/>
        <v>0.64011666666666656</v>
      </c>
      <c r="AA1589" s="2">
        <f t="shared" si="1226"/>
        <v>1.5825999999999358</v>
      </c>
      <c r="AB1589" s="1">
        <f t="shared" si="1227"/>
        <v>5.4108383169725709E-2</v>
      </c>
      <c r="AC1589" s="1">
        <f t="shared" si="1228"/>
        <v>1.0977784319272463</v>
      </c>
      <c r="AD1589" s="1">
        <f t="shared" si="1229"/>
        <v>1.09777843165092</v>
      </c>
      <c r="AE1589" s="1">
        <f t="shared" si="1230"/>
        <v>1.0977784316410029</v>
      </c>
      <c r="AF1589" s="1">
        <f t="shared" si="1231"/>
        <v>1.0977784316406469</v>
      </c>
      <c r="AG1589" s="1">
        <f t="shared" si="1232"/>
        <v>0.97839615709320216</v>
      </c>
      <c r="AH1589" s="1">
        <f t="shared" si="1233"/>
        <v>2.3852185929963641</v>
      </c>
      <c r="AI1589" s="2">
        <f t="shared" si="1208"/>
        <v>28.924883791428861</v>
      </c>
      <c r="AJ1589" s="1">
        <f>VLOOKUP(AI1589,Graph!$D$3:$M$50,col)</f>
        <v>6.1999999999999998E-3</v>
      </c>
      <c r="AK1589" s="1">
        <f>VLOOKUP(AI1589,Graph!$D$3:$M$50,col+1)</f>
        <v>5.0000000000000001E-3</v>
      </c>
      <c r="AL1589" s="1">
        <f t="shared" si="1234"/>
        <v>5.4000000000000003E-3</v>
      </c>
      <c r="AM1589" s="1">
        <f t="shared" si="1209"/>
        <v>0.64011666666666656</v>
      </c>
      <c r="AN1589" s="2">
        <f t="shared" si="1235"/>
        <v>1.5825999999999358</v>
      </c>
      <c r="AO1589" s="1">
        <f t="shared" si="1236"/>
        <v>5.4108383169725709E-2</v>
      </c>
      <c r="AP1589" s="1">
        <f t="shared" si="1237"/>
        <v>1.097778431640634</v>
      </c>
      <c r="AQ1589" s="1">
        <f t="shared" si="1238"/>
        <v>1.0977784316406336</v>
      </c>
      <c r="AR1589" s="1">
        <f t="shared" si="1239"/>
        <v>1.0977784316406336</v>
      </c>
      <c r="AS1589" s="1">
        <f t="shared" si="1240"/>
        <v>1.0977784316406336</v>
      </c>
      <c r="AT1589" s="1">
        <f t="shared" si="1241"/>
        <v>0.97839615709320216</v>
      </c>
      <c r="AU1589" s="1">
        <f t="shared" si="1242"/>
        <v>2.3852185929963348</v>
      </c>
      <c r="AV1589" s="2">
        <f t="shared" si="1243"/>
        <v>1588</v>
      </c>
      <c r="AW1589" s="1">
        <f t="shared" si="1244"/>
        <v>2385.2185929963348</v>
      </c>
      <c r="AX1589" s="1">
        <f t="shared" si="1245"/>
        <v>0.97839615709320216</v>
      </c>
      <c r="AY1589" s="1">
        <f t="shared" si="1246"/>
        <v>1.0977784316406336</v>
      </c>
      <c r="AZ1589" s="1">
        <f t="shared" si="1247"/>
        <v>5.4000000000000003E-3</v>
      </c>
      <c r="BA1589" s="1">
        <f t="shared" si="1248"/>
        <v>28.924883791428861</v>
      </c>
    </row>
    <row r="1590" spans="1:53">
      <c r="A1590" s="2">
        <f t="shared" si="1213"/>
        <v>1.5889999999999358</v>
      </c>
      <c r="B1590" s="1">
        <f t="shared" si="1203"/>
        <v>1.6773194999999335</v>
      </c>
      <c r="C1590" s="1">
        <f t="shared" si="1214"/>
        <v>5.6333043199149432E-2</v>
      </c>
      <c r="D1590" s="1">
        <f t="shared" si="1204"/>
        <v>1.1026083723342097</v>
      </c>
      <c r="E1590" s="1">
        <f t="shared" si="1249"/>
        <v>1.102708420834718</v>
      </c>
      <c r="F1590" s="1">
        <f t="shared" si="1249"/>
        <v>1.1027122126460933</v>
      </c>
      <c r="G1590" s="1">
        <f t="shared" si="1249"/>
        <v>1.1027123562883552</v>
      </c>
      <c r="H1590" s="1">
        <f t="shared" si="1215"/>
        <v>2.4511567990567231</v>
      </c>
      <c r="I1590" s="1">
        <f t="shared" si="1205"/>
        <v>29.189002832966583</v>
      </c>
      <c r="J1590" s="1">
        <f>VLOOKUP($I1590,Graph!$D$3:$M$50,col)</f>
        <v>6.1999999999999998E-3</v>
      </c>
      <c r="K1590" s="1">
        <f>VLOOKUP($I1590,Graph!$D$3:$M$50,col+1)</f>
        <v>5.0000000000000001E-3</v>
      </c>
      <c r="L1590" s="1">
        <f t="shared" si="1216"/>
        <v>5.4000000000000003E-3</v>
      </c>
      <c r="M1590" s="1">
        <f t="shared" si="1211"/>
        <v>0.64011666666666656</v>
      </c>
      <c r="N1590" s="1">
        <f t="shared" si="1217"/>
        <v>1.5835999999999357</v>
      </c>
      <c r="O1590" s="1">
        <f t="shared" si="1218"/>
        <v>5.4109546172490496E-2</v>
      </c>
      <c r="P1590" s="1">
        <f t="shared" si="1219"/>
        <v>1.0979538803969349</v>
      </c>
      <c r="Q1590" s="1">
        <f t="shared" si="1220"/>
        <v>1.0977871870455411</v>
      </c>
      <c r="R1590" s="1">
        <f t="shared" si="1221"/>
        <v>1.0977812093923596</v>
      </c>
      <c r="S1590" s="1">
        <f t="shared" si="1222"/>
        <v>1.0977809948585773</v>
      </c>
      <c r="T1590" s="1">
        <f t="shared" si="1223"/>
        <v>0.97839930850336798</v>
      </c>
      <c r="U1590" s="1">
        <f t="shared" si="1224"/>
        <v>2.3874852524865329</v>
      </c>
      <c r="V1590" s="2">
        <f t="shared" si="1206"/>
        <v>28.934043274127035</v>
      </c>
      <c r="W1590" s="1">
        <f>VLOOKUP(V1590,Graph!$D$3:$M$50,col)</f>
        <v>6.1999999999999998E-3</v>
      </c>
      <c r="X1590" s="1">
        <f>VLOOKUP(V1590,Graph!$D$3:$M$50,col+1)</f>
        <v>5.0000000000000001E-3</v>
      </c>
      <c r="Y1590" s="1">
        <f t="shared" si="1225"/>
        <v>5.4000000000000003E-3</v>
      </c>
      <c r="Z1590" s="1">
        <f t="shared" si="1207"/>
        <v>0.64011666666666656</v>
      </c>
      <c r="AA1590" s="2">
        <f t="shared" si="1226"/>
        <v>1.5835999999999357</v>
      </c>
      <c r="AB1590" s="1">
        <f t="shared" si="1227"/>
        <v>5.4109546172490496E-2</v>
      </c>
      <c r="AC1590" s="1">
        <f t="shared" si="1228"/>
        <v>1.0977809871588862</v>
      </c>
      <c r="AD1590" s="1">
        <f t="shared" si="1229"/>
        <v>1.0977809868825414</v>
      </c>
      <c r="AE1590" s="1">
        <f t="shared" si="1230"/>
        <v>1.0977809868726236</v>
      </c>
      <c r="AF1590" s="1">
        <f t="shared" si="1231"/>
        <v>1.0977809868722672</v>
      </c>
      <c r="AG1590" s="1">
        <f t="shared" si="1232"/>
        <v>0.97839930850336798</v>
      </c>
      <c r="AH1590" s="1">
        <f t="shared" si="1233"/>
        <v>2.387485235117679</v>
      </c>
      <c r="AI1590" s="2">
        <f t="shared" si="1208"/>
        <v>28.934043203962393</v>
      </c>
      <c r="AJ1590" s="1">
        <f>VLOOKUP(AI1590,Graph!$D$3:$M$50,col)</f>
        <v>6.1999999999999998E-3</v>
      </c>
      <c r="AK1590" s="1">
        <f>VLOOKUP(AI1590,Graph!$D$3:$M$50,col+1)</f>
        <v>5.0000000000000001E-3</v>
      </c>
      <c r="AL1590" s="1">
        <f t="shared" si="1234"/>
        <v>5.4000000000000003E-3</v>
      </c>
      <c r="AM1590" s="1">
        <f t="shared" si="1209"/>
        <v>0.64011666666666656</v>
      </c>
      <c r="AN1590" s="2">
        <f t="shared" si="1235"/>
        <v>1.5835999999999357</v>
      </c>
      <c r="AO1590" s="1">
        <f t="shared" si="1236"/>
        <v>5.4109546172490496E-2</v>
      </c>
      <c r="AP1590" s="1">
        <f t="shared" si="1237"/>
        <v>1.0977809868722543</v>
      </c>
      <c r="AQ1590" s="1">
        <f t="shared" si="1238"/>
        <v>1.0977809868722539</v>
      </c>
      <c r="AR1590" s="1">
        <f t="shared" si="1239"/>
        <v>1.0977809868722541</v>
      </c>
      <c r="AS1590" s="1">
        <f t="shared" si="1240"/>
        <v>1.0977809868722543</v>
      </c>
      <c r="AT1590" s="1">
        <f t="shared" si="1241"/>
        <v>0.97839930850336798</v>
      </c>
      <c r="AU1590" s="1">
        <f t="shared" si="1242"/>
        <v>2.387485235117651</v>
      </c>
      <c r="AV1590" s="2">
        <f t="shared" si="1243"/>
        <v>1589</v>
      </c>
      <c r="AW1590" s="1">
        <f t="shared" si="1244"/>
        <v>2387.485235117651</v>
      </c>
      <c r="AX1590" s="1">
        <f t="shared" si="1245"/>
        <v>0.97839930850336798</v>
      </c>
      <c r="AY1590" s="1">
        <f t="shared" si="1246"/>
        <v>1.0977809868722543</v>
      </c>
      <c r="AZ1590" s="1">
        <f t="shared" si="1247"/>
        <v>5.4000000000000003E-3</v>
      </c>
      <c r="BA1590" s="1">
        <f t="shared" si="1248"/>
        <v>28.934043203962393</v>
      </c>
    </row>
    <row r="1591" spans="1:53">
      <c r="A1591" s="2">
        <f t="shared" si="1213"/>
        <v>1.5899999999999357</v>
      </c>
      <c r="B1591" s="1">
        <f t="shared" si="1203"/>
        <v>1.6783606666666</v>
      </c>
      <c r="C1591" s="1">
        <f t="shared" si="1214"/>
        <v>5.6334010872587145E-2</v>
      </c>
      <c r="D1591" s="1">
        <f t="shared" si="1204"/>
        <v>1.1026104523629514</v>
      </c>
      <c r="E1591" s="1">
        <f t="shared" si="1249"/>
        <v>1.1027105839330025</v>
      </c>
      <c r="F1591" s="1">
        <f t="shared" si="1249"/>
        <v>1.1027143789821947</v>
      </c>
      <c r="G1591" s="1">
        <f t="shared" si="1249"/>
        <v>1.1027145227504491</v>
      </c>
      <c r="H1591" s="1">
        <f t="shared" si="1215"/>
        <v>2.4534758506526781</v>
      </c>
      <c r="I1591" s="1">
        <f t="shared" si="1205"/>
        <v>29.19820521818442</v>
      </c>
      <c r="J1591" s="1">
        <f>VLOOKUP($I1591,Graph!$D$3:$M$50,col)</f>
        <v>6.1999999999999998E-3</v>
      </c>
      <c r="K1591" s="1">
        <f>VLOOKUP($I1591,Graph!$D$3:$M$50,col+1)</f>
        <v>5.0000000000000001E-3</v>
      </c>
      <c r="L1591" s="1">
        <f t="shared" si="1216"/>
        <v>5.4000000000000003E-3</v>
      </c>
      <c r="M1591" s="1">
        <f t="shared" si="1211"/>
        <v>0.64011666666666656</v>
      </c>
      <c r="N1591" s="1">
        <f t="shared" si="1217"/>
        <v>1.5845999999999356</v>
      </c>
      <c r="O1591" s="1">
        <f t="shared" si="1218"/>
        <v>5.4110707744799154E-2</v>
      </c>
      <c r="P1591" s="1">
        <f t="shared" si="1219"/>
        <v>1.0979564243687134</v>
      </c>
      <c r="Q1591" s="1">
        <f t="shared" si="1220"/>
        <v>1.0977897390448035</v>
      </c>
      <c r="R1591" s="1">
        <f t="shared" si="1221"/>
        <v>1.0977837615082671</v>
      </c>
      <c r="S1591" s="1">
        <f t="shared" si="1222"/>
        <v>1.0977835469725397</v>
      </c>
      <c r="T1591" s="1">
        <f t="shared" si="1223"/>
        <v>0.97840245595287323</v>
      </c>
      <c r="U1591" s="1">
        <f t="shared" si="1224"/>
        <v>2.3897526123861446</v>
      </c>
      <c r="V1591" s="2">
        <f t="shared" si="1206"/>
        <v>28.943199789006702</v>
      </c>
      <c r="W1591" s="1">
        <f>VLOOKUP(V1591,Graph!$D$3:$M$50,col)</f>
        <v>6.1999999999999998E-3</v>
      </c>
      <c r="X1591" s="1">
        <f>VLOOKUP(V1591,Graph!$D$3:$M$50,col+1)</f>
        <v>5.0000000000000001E-3</v>
      </c>
      <c r="Y1591" s="1">
        <f t="shared" si="1225"/>
        <v>5.4000000000000003E-3</v>
      </c>
      <c r="Z1591" s="1">
        <f t="shared" si="1207"/>
        <v>0.64011666666666656</v>
      </c>
      <c r="AA1591" s="2">
        <f t="shared" si="1226"/>
        <v>1.5845999999999356</v>
      </c>
      <c r="AB1591" s="1">
        <f t="shared" si="1227"/>
        <v>5.4110707744799154E-2</v>
      </c>
      <c r="AC1591" s="1">
        <f t="shared" si="1228"/>
        <v>1.0977835392725581</v>
      </c>
      <c r="AD1591" s="1">
        <f t="shared" si="1229"/>
        <v>1.0977835389961952</v>
      </c>
      <c r="AE1591" s="1">
        <f t="shared" si="1230"/>
        <v>1.0977835389862765</v>
      </c>
      <c r="AF1591" s="1">
        <f t="shared" si="1231"/>
        <v>1.0977835389859203</v>
      </c>
      <c r="AG1591" s="1">
        <f t="shared" si="1232"/>
        <v>0.97840245595287323</v>
      </c>
      <c r="AH1591" s="1">
        <f t="shared" si="1233"/>
        <v>2.389752595000163</v>
      </c>
      <c r="AI1591" s="2">
        <f t="shared" si="1208"/>
        <v>28.943199718817297</v>
      </c>
      <c r="AJ1591" s="1">
        <f>VLOOKUP(AI1591,Graph!$D$3:$M$50,col)</f>
        <v>6.1999999999999998E-3</v>
      </c>
      <c r="AK1591" s="1">
        <f>VLOOKUP(AI1591,Graph!$D$3:$M$50,col+1)</f>
        <v>5.0000000000000001E-3</v>
      </c>
      <c r="AL1591" s="1">
        <f t="shared" si="1234"/>
        <v>5.4000000000000003E-3</v>
      </c>
      <c r="AM1591" s="1">
        <f t="shared" si="1209"/>
        <v>0.64011666666666656</v>
      </c>
      <c r="AN1591" s="2">
        <f t="shared" si="1235"/>
        <v>1.5845999999999356</v>
      </c>
      <c r="AO1591" s="1">
        <f t="shared" si="1236"/>
        <v>5.4110707744799154E-2</v>
      </c>
      <c r="AP1591" s="1">
        <f t="shared" si="1237"/>
        <v>1.0977835389859074</v>
      </c>
      <c r="AQ1591" s="1">
        <f t="shared" si="1238"/>
        <v>1.0977835389859067</v>
      </c>
      <c r="AR1591" s="1">
        <f t="shared" si="1239"/>
        <v>1.097783538985907</v>
      </c>
      <c r="AS1591" s="1">
        <f t="shared" si="1240"/>
        <v>1.097783538985907</v>
      </c>
      <c r="AT1591" s="1">
        <f t="shared" si="1241"/>
        <v>0.97840245595287323</v>
      </c>
      <c r="AU1591" s="1">
        <f t="shared" si="1242"/>
        <v>2.3897525950001341</v>
      </c>
      <c r="AV1591" s="2">
        <f t="shared" si="1243"/>
        <v>1590</v>
      </c>
      <c r="AW1591" s="1">
        <f t="shared" si="1244"/>
        <v>2389.7525950001341</v>
      </c>
      <c r="AX1591" s="1">
        <f t="shared" si="1245"/>
        <v>0.97840245595287323</v>
      </c>
      <c r="AY1591" s="1">
        <f t="shared" si="1246"/>
        <v>1.097783538985907</v>
      </c>
      <c r="AZ1591" s="1">
        <f t="shared" si="1247"/>
        <v>5.4000000000000003E-3</v>
      </c>
      <c r="BA1591" s="1">
        <f t="shared" si="1248"/>
        <v>28.943199718817297</v>
      </c>
    </row>
    <row r="1592" spans="1:53">
      <c r="A1592" s="2">
        <f t="shared" si="1213"/>
        <v>1.5909999999999356</v>
      </c>
      <c r="B1592" s="1">
        <f t="shared" si="1203"/>
        <v>1.6794018333332665</v>
      </c>
      <c r="C1592" s="1">
        <f t="shared" si="1214"/>
        <v>5.633497735447747E-2</v>
      </c>
      <c r="D1592" s="1">
        <f t="shared" si="1204"/>
        <v>1.1026125298421936</v>
      </c>
      <c r="E1592" s="1">
        <f t="shared" si="1249"/>
        <v>1.1027127443852176</v>
      </c>
      <c r="F1592" s="1">
        <f t="shared" si="1249"/>
        <v>1.1027165426686061</v>
      </c>
      <c r="G1592" s="1">
        <f t="shared" si="1249"/>
        <v>1.102716686562718</v>
      </c>
      <c r="H1592" s="1">
        <f t="shared" si="1215"/>
        <v>2.4557956333037883</v>
      </c>
      <c r="I1592" s="1">
        <f t="shared" si="1205"/>
        <v>29.207404704641345</v>
      </c>
      <c r="J1592" s="1">
        <f>VLOOKUP($I1592,Graph!$D$3:$M$50,col)</f>
        <v>6.1999999999999998E-3</v>
      </c>
      <c r="K1592" s="1">
        <f>VLOOKUP($I1592,Graph!$D$3:$M$50,col+1)</f>
        <v>5.0000000000000001E-3</v>
      </c>
      <c r="L1592" s="1">
        <f t="shared" si="1216"/>
        <v>5.4000000000000003E-3</v>
      </c>
      <c r="M1592" s="1">
        <f t="shared" si="1211"/>
        <v>0.64011666666666656</v>
      </c>
      <c r="N1592" s="1">
        <f t="shared" si="1217"/>
        <v>1.5855999999999355</v>
      </c>
      <c r="O1592" s="1">
        <f t="shared" si="1218"/>
        <v>5.4111867889289018E-2</v>
      </c>
      <c r="P1592" s="1">
        <f t="shared" si="1219"/>
        <v>1.0979589652370711</v>
      </c>
      <c r="Q1592" s="1">
        <f t="shared" si="1220"/>
        <v>1.0977922879318864</v>
      </c>
      <c r="R1592" s="1">
        <f t="shared" si="1221"/>
        <v>1.0977863105119054</v>
      </c>
      <c r="S1592" s="1">
        <f t="shared" si="1222"/>
        <v>1.0977860959742367</v>
      </c>
      <c r="T1592" s="1">
        <f t="shared" si="1223"/>
        <v>0.97840559944917949</v>
      </c>
      <c r="U1592" s="1">
        <f t="shared" si="1224"/>
        <v>2.3920206898197258</v>
      </c>
      <c r="V1592" s="2">
        <f t="shared" si="1206"/>
        <v>28.952353408955297</v>
      </c>
      <c r="W1592" s="1">
        <f>VLOOKUP(V1592,Graph!$D$3:$M$50,col)</f>
        <v>6.1999999999999998E-3</v>
      </c>
      <c r="X1592" s="1">
        <f>VLOOKUP(V1592,Graph!$D$3:$M$50,col+1)</f>
        <v>5.0000000000000001E-3</v>
      </c>
      <c r="Y1592" s="1">
        <f t="shared" si="1225"/>
        <v>5.4000000000000003E-3</v>
      </c>
      <c r="Z1592" s="1">
        <f t="shared" si="1207"/>
        <v>0.64011666666666656</v>
      </c>
      <c r="AA1592" s="2">
        <f t="shared" si="1226"/>
        <v>1.5855999999999355</v>
      </c>
      <c r="AB1592" s="1">
        <f t="shared" si="1227"/>
        <v>5.4111867889289018E-2</v>
      </c>
      <c r="AC1592" s="1">
        <f t="shared" si="1228"/>
        <v>1.0977860882739663</v>
      </c>
      <c r="AD1592" s="1">
        <f t="shared" si="1229"/>
        <v>1.0977860879975849</v>
      </c>
      <c r="AE1592" s="1">
        <f t="shared" si="1230"/>
        <v>1.0977860879876649</v>
      </c>
      <c r="AF1592" s="1">
        <f t="shared" si="1231"/>
        <v>1.0977860879873089</v>
      </c>
      <c r="AG1592" s="1">
        <f t="shared" si="1232"/>
        <v>0.97840559944917949</v>
      </c>
      <c r="AH1592" s="1">
        <f t="shared" si="1233"/>
        <v>2.3920206724166122</v>
      </c>
      <c r="AI1592" s="2">
        <f t="shared" si="1208"/>
        <v>28.952353338741144</v>
      </c>
      <c r="AJ1592" s="1">
        <f>VLOOKUP(AI1592,Graph!$D$3:$M$50,col)</f>
        <v>6.1999999999999998E-3</v>
      </c>
      <c r="AK1592" s="1">
        <f>VLOOKUP(AI1592,Graph!$D$3:$M$50,col+1)</f>
        <v>5.0000000000000001E-3</v>
      </c>
      <c r="AL1592" s="1">
        <f t="shared" si="1234"/>
        <v>5.4000000000000003E-3</v>
      </c>
      <c r="AM1592" s="1">
        <f t="shared" si="1209"/>
        <v>0.64011666666666656</v>
      </c>
      <c r="AN1592" s="2">
        <f t="shared" si="1235"/>
        <v>1.5855999999999355</v>
      </c>
      <c r="AO1592" s="1">
        <f t="shared" si="1236"/>
        <v>5.4111867889289018E-2</v>
      </c>
      <c r="AP1592" s="1">
        <f t="shared" si="1237"/>
        <v>1.0977860879872958</v>
      </c>
      <c r="AQ1592" s="1">
        <f t="shared" si="1238"/>
        <v>1.0977860879872956</v>
      </c>
      <c r="AR1592" s="1">
        <f t="shared" si="1239"/>
        <v>1.0977860879872956</v>
      </c>
      <c r="AS1592" s="1">
        <f t="shared" si="1240"/>
        <v>1.0977860879872956</v>
      </c>
      <c r="AT1592" s="1">
        <f t="shared" si="1241"/>
        <v>0.97840559944917949</v>
      </c>
      <c r="AU1592" s="1">
        <f t="shared" si="1242"/>
        <v>2.3920206724165829</v>
      </c>
      <c r="AV1592" s="2">
        <f t="shared" si="1243"/>
        <v>1591</v>
      </c>
      <c r="AW1592" s="1">
        <f t="shared" si="1244"/>
        <v>2392.0206724165828</v>
      </c>
      <c r="AX1592" s="1">
        <f t="shared" si="1245"/>
        <v>0.97840559944917949</v>
      </c>
      <c r="AY1592" s="1">
        <f t="shared" si="1246"/>
        <v>1.0977860879872956</v>
      </c>
      <c r="AZ1592" s="1">
        <f t="shared" si="1247"/>
        <v>5.4000000000000003E-3</v>
      </c>
      <c r="BA1592" s="1">
        <f t="shared" si="1248"/>
        <v>28.952353338741144</v>
      </c>
    </row>
    <row r="1593" spans="1:53">
      <c r="A1593" s="2">
        <f t="shared" si="1213"/>
        <v>1.5919999999999355</v>
      </c>
      <c r="B1593" s="1">
        <f t="shared" si="1203"/>
        <v>1.6804429999999331</v>
      </c>
      <c r="C1593" s="1">
        <f t="shared" si="1214"/>
        <v>5.6335942647019771E-2</v>
      </c>
      <c r="D1593" s="1">
        <f t="shared" si="1204"/>
        <v>1.1026146047766212</v>
      </c>
      <c r="E1593" s="1">
        <f t="shared" si="1249"/>
        <v>1.1027149021962157</v>
      </c>
      <c r="F1593" s="1">
        <f t="shared" si="1249"/>
        <v>1.1027187037101858</v>
      </c>
      <c r="G1593" s="1">
        <f t="shared" si="1249"/>
        <v>1.1027188477300194</v>
      </c>
      <c r="H1593" s="1">
        <f t="shared" si="1215"/>
        <v>2.4581161467796977</v>
      </c>
      <c r="I1593" s="1">
        <f t="shared" si="1205"/>
        <v>29.216601295074426</v>
      </c>
      <c r="J1593" s="1">
        <f>VLOOKUP($I1593,Graph!$D$3:$M$50,col)</f>
        <v>6.1999999999999998E-3</v>
      </c>
      <c r="K1593" s="1">
        <f>VLOOKUP($I1593,Graph!$D$3:$M$50,col+1)</f>
        <v>5.0000000000000001E-3</v>
      </c>
      <c r="L1593" s="1">
        <f t="shared" si="1216"/>
        <v>5.4000000000000003E-3</v>
      </c>
      <c r="M1593" s="1">
        <f t="shared" si="1211"/>
        <v>0.64011666666666656</v>
      </c>
      <c r="N1593" s="1">
        <f t="shared" si="1217"/>
        <v>1.5865999999999354</v>
      </c>
      <c r="O1593" s="1">
        <f t="shared" si="1218"/>
        <v>5.4113026608590943E-2</v>
      </c>
      <c r="P1593" s="1">
        <f t="shared" si="1219"/>
        <v>1.0979615030076839</v>
      </c>
      <c r="Q1593" s="1">
        <f t="shared" si="1220"/>
        <v>1.0977948337124792</v>
      </c>
      <c r="R1593" s="1">
        <f t="shared" si="1221"/>
        <v>1.097788856408964</v>
      </c>
      <c r="S1593" s="1">
        <f t="shared" si="1222"/>
        <v>1.0977886418693588</v>
      </c>
      <c r="T1593" s="1">
        <f t="shared" si="1223"/>
        <v>0.97840873899972991</v>
      </c>
      <c r="U1593" s="1">
        <f t="shared" si="1224"/>
        <v>2.3942894845602924</v>
      </c>
      <c r="V1593" s="2">
        <f t="shared" si="1206"/>
        <v>28.961504136716066</v>
      </c>
      <c r="W1593" s="1">
        <f>VLOOKUP(V1593,Graph!$D$3:$M$50,col)</f>
        <v>6.1999999999999998E-3</v>
      </c>
      <c r="X1593" s="1">
        <f>VLOOKUP(V1593,Graph!$D$3:$M$50,col+1)</f>
        <v>5.0000000000000001E-3</v>
      </c>
      <c r="Y1593" s="1">
        <f t="shared" si="1225"/>
        <v>5.4000000000000003E-3</v>
      </c>
      <c r="Z1593" s="1">
        <f t="shared" si="1207"/>
        <v>0.64011666666666656</v>
      </c>
      <c r="AA1593" s="2">
        <f t="shared" si="1226"/>
        <v>1.5865999999999354</v>
      </c>
      <c r="AB1593" s="1">
        <f t="shared" si="1227"/>
        <v>5.4113026608590943E-2</v>
      </c>
      <c r="AC1593" s="1">
        <f t="shared" si="1228"/>
        <v>1.097788634168799</v>
      </c>
      <c r="AD1593" s="1">
        <f t="shared" si="1229"/>
        <v>1.0977886338923992</v>
      </c>
      <c r="AE1593" s="1">
        <f t="shared" si="1230"/>
        <v>1.0977886338824783</v>
      </c>
      <c r="AF1593" s="1">
        <f t="shared" si="1231"/>
        <v>1.0977886338821221</v>
      </c>
      <c r="AG1593" s="1">
        <f t="shared" si="1232"/>
        <v>0.97840873899972991</v>
      </c>
      <c r="AH1593" s="1">
        <f t="shared" si="1233"/>
        <v>2.3942894671400392</v>
      </c>
      <c r="AI1593" s="2">
        <f t="shared" si="1208"/>
        <v>28.961504066477175</v>
      </c>
      <c r="AJ1593" s="1">
        <f>VLOOKUP(AI1593,Graph!$D$3:$M$50,col)</f>
        <v>6.1999999999999998E-3</v>
      </c>
      <c r="AK1593" s="1">
        <f>VLOOKUP(AI1593,Graph!$D$3:$M$50,col+1)</f>
        <v>5.0000000000000001E-3</v>
      </c>
      <c r="AL1593" s="1">
        <f t="shared" si="1234"/>
        <v>5.4000000000000003E-3</v>
      </c>
      <c r="AM1593" s="1">
        <f t="shared" si="1209"/>
        <v>0.64011666666666656</v>
      </c>
      <c r="AN1593" s="2">
        <f t="shared" si="1235"/>
        <v>1.5865999999999354</v>
      </c>
      <c r="AO1593" s="1">
        <f t="shared" si="1236"/>
        <v>5.4113026608590943E-2</v>
      </c>
      <c r="AP1593" s="1">
        <f t="shared" si="1237"/>
        <v>1.0977886338821095</v>
      </c>
      <c r="AQ1593" s="1">
        <f t="shared" si="1238"/>
        <v>1.097788633882109</v>
      </c>
      <c r="AR1593" s="1">
        <f t="shared" si="1239"/>
        <v>1.0977886338821088</v>
      </c>
      <c r="AS1593" s="1">
        <f t="shared" si="1240"/>
        <v>1.097788633882109</v>
      </c>
      <c r="AT1593" s="1">
        <f t="shared" si="1241"/>
        <v>0.97840873899972991</v>
      </c>
      <c r="AU1593" s="1">
        <f t="shared" si="1242"/>
        <v>2.3942894671400103</v>
      </c>
      <c r="AV1593" s="2">
        <f t="shared" si="1243"/>
        <v>1592</v>
      </c>
      <c r="AW1593" s="1">
        <f t="shared" si="1244"/>
        <v>2394.2894671400104</v>
      </c>
      <c r="AX1593" s="1">
        <f t="shared" si="1245"/>
        <v>0.97840873899972991</v>
      </c>
      <c r="AY1593" s="1">
        <f t="shared" si="1246"/>
        <v>1.097788633882109</v>
      </c>
      <c r="AZ1593" s="1">
        <f t="shared" si="1247"/>
        <v>5.4000000000000003E-3</v>
      </c>
      <c r="BA1593" s="1">
        <f t="shared" si="1248"/>
        <v>28.961504066477175</v>
      </c>
    </row>
    <row r="1594" spans="1:53">
      <c r="A1594" s="2">
        <f t="shared" si="1213"/>
        <v>1.5929999999999354</v>
      </c>
      <c r="B1594" s="1">
        <f t="shared" si="1203"/>
        <v>1.6814841666665996</v>
      </c>
      <c r="C1594" s="1">
        <f t="shared" si="1214"/>
        <v>5.633690675240801E-2</v>
      </c>
      <c r="D1594" s="1">
        <f t="shared" si="1204"/>
        <v>1.1026166771709065</v>
      </c>
      <c r="E1594" s="1">
        <f t="shared" si="1249"/>
        <v>1.1027170573708365</v>
      </c>
      <c r="F1594" s="1">
        <f t="shared" si="1249"/>
        <v>1.1027208621117794</v>
      </c>
      <c r="G1594" s="1">
        <f t="shared" si="1249"/>
        <v>1.1027210062572002</v>
      </c>
      <c r="H1594" s="1">
        <f t="shared" si="1215"/>
        <v>2.4604373908502697</v>
      </c>
      <c r="I1594" s="1">
        <f t="shared" si="1205"/>
        <v>29.225794992216368</v>
      </c>
      <c r="J1594" s="1">
        <f>VLOOKUP($I1594,Graph!$D$3:$M$50,col)</f>
        <v>6.1999999999999998E-3</v>
      </c>
      <c r="K1594" s="1">
        <f>VLOOKUP($I1594,Graph!$D$3:$M$50,col+1)</f>
        <v>5.0000000000000001E-3</v>
      </c>
      <c r="L1594" s="1">
        <f t="shared" si="1216"/>
        <v>5.4000000000000003E-3</v>
      </c>
      <c r="M1594" s="1">
        <f t="shared" si="1211"/>
        <v>0.64011666666666656</v>
      </c>
      <c r="N1594" s="1">
        <f t="shared" si="1217"/>
        <v>1.5875999999999353</v>
      </c>
      <c r="O1594" s="1">
        <f t="shared" si="1218"/>
        <v>5.4114183905329231E-2</v>
      </c>
      <c r="P1594" s="1">
        <f t="shared" si="1219"/>
        <v>1.0979640376862116</v>
      </c>
      <c r="Q1594" s="1">
        <f t="shared" si="1220"/>
        <v>1.0977973763922568</v>
      </c>
      <c r="R1594" s="1">
        <f t="shared" si="1221"/>
        <v>1.0977913992051178</v>
      </c>
      <c r="S1594" s="1">
        <f t="shared" si="1222"/>
        <v>1.0977911846635799</v>
      </c>
      <c r="T1594" s="1">
        <f t="shared" si="1223"/>
        <v>0.97841187461194934</v>
      </c>
      <c r="U1594" s="1">
        <f t="shared" si="1224"/>
        <v>2.3965589963810716</v>
      </c>
      <c r="V1594" s="2">
        <f t="shared" si="1206"/>
        <v>28.970651975027948</v>
      </c>
      <c r="W1594" s="1">
        <f>VLOOKUP(V1594,Graph!$D$3:$M$50,col)</f>
        <v>6.1999999999999998E-3</v>
      </c>
      <c r="X1594" s="1">
        <f>VLOOKUP(V1594,Graph!$D$3:$M$50,col+1)</f>
        <v>5.0000000000000001E-3</v>
      </c>
      <c r="Y1594" s="1">
        <f t="shared" si="1225"/>
        <v>5.4000000000000003E-3</v>
      </c>
      <c r="Z1594" s="1">
        <f t="shared" si="1207"/>
        <v>0.64011666666666656</v>
      </c>
      <c r="AA1594" s="2">
        <f t="shared" si="1226"/>
        <v>1.5875999999999353</v>
      </c>
      <c r="AB1594" s="1">
        <f t="shared" si="1227"/>
        <v>5.4114183905329231E-2</v>
      </c>
      <c r="AC1594" s="1">
        <f t="shared" si="1228"/>
        <v>1.0977911769627315</v>
      </c>
      <c r="AD1594" s="1">
        <f t="shared" si="1229"/>
        <v>1.097791176686314</v>
      </c>
      <c r="AE1594" s="1">
        <f t="shared" si="1230"/>
        <v>1.0977911766763917</v>
      </c>
      <c r="AF1594" s="1">
        <f t="shared" si="1231"/>
        <v>1.0977911766760355</v>
      </c>
      <c r="AG1594" s="1">
        <f t="shared" si="1232"/>
        <v>0.97841187461194934</v>
      </c>
      <c r="AH1594" s="1">
        <f t="shared" si="1233"/>
        <v>2.3965589789436739</v>
      </c>
      <c r="AI1594" s="2">
        <f t="shared" si="1208"/>
        <v>28.970651904764321</v>
      </c>
      <c r="AJ1594" s="1">
        <f>VLOOKUP(AI1594,Graph!$D$3:$M$50,col)</f>
        <v>6.1999999999999998E-3</v>
      </c>
      <c r="AK1594" s="1">
        <f>VLOOKUP(AI1594,Graph!$D$3:$M$50,col+1)</f>
        <v>5.0000000000000001E-3</v>
      </c>
      <c r="AL1594" s="1">
        <f t="shared" si="1234"/>
        <v>5.4000000000000003E-3</v>
      </c>
      <c r="AM1594" s="1">
        <f t="shared" si="1209"/>
        <v>0.64011666666666656</v>
      </c>
      <c r="AN1594" s="2">
        <f t="shared" si="1235"/>
        <v>1.5875999999999353</v>
      </c>
      <c r="AO1594" s="1">
        <f t="shared" si="1236"/>
        <v>5.4114183905329231E-2</v>
      </c>
      <c r="AP1594" s="1">
        <f t="shared" si="1237"/>
        <v>1.0977911766760229</v>
      </c>
      <c r="AQ1594" s="1">
        <f t="shared" si="1238"/>
        <v>1.0977911766760227</v>
      </c>
      <c r="AR1594" s="1">
        <f t="shared" si="1239"/>
        <v>1.0977911766760224</v>
      </c>
      <c r="AS1594" s="1">
        <f t="shared" si="1240"/>
        <v>1.0977911766760224</v>
      </c>
      <c r="AT1594" s="1">
        <f t="shared" si="1241"/>
        <v>0.97841187461194934</v>
      </c>
      <c r="AU1594" s="1">
        <f t="shared" si="1242"/>
        <v>2.3965589789436454</v>
      </c>
      <c r="AV1594" s="2">
        <f t="shared" si="1243"/>
        <v>1593</v>
      </c>
      <c r="AW1594" s="1">
        <f t="shared" si="1244"/>
        <v>2396.5589789436453</v>
      </c>
      <c r="AX1594" s="1">
        <f t="shared" si="1245"/>
        <v>0.97841187461194934</v>
      </c>
      <c r="AY1594" s="1">
        <f t="shared" si="1246"/>
        <v>1.0977911766760224</v>
      </c>
      <c r="AZ1594" s="1">
        <f t="shared" si="1247"/>
        <v>5.4000000000000003E-3</v>
      </c>
      <c r="BA1594" s="1">
        <f t="shared" si="1248"/>
        <v>28.970651904764321</v>
      </c>
    </row>
    <row r="1595" spans="1:53">
      <c r="A1595" s="2">
        <f t="shared" si="1213"/>
        <v>1.5939999999999352</v>
      </c>
      <c r="B1595" s="1">
        <f t="shared" si="1203"/>
        <v>1.6825253333332661</v>
      </c>
      <c r="C1595" s="1">
        <f t="shared" si="1214"/>
        <v>5.6337869672830734E-2</v>
      </c>
      <c r="D1595" s="1">
        <f t="shared" si="1204"/>
        <v>1.1026187470297113</v>
      </c>
      <c r="E1595" s="1">
        <f t="shared" si="1249"/>
        <v>1.1027192099139094</v>
      </c>
      <c r="F1595" s="1">
        <f t="shared" si="1249"/>
        <v>1.1027230178782226</v>
      </c>
      <c r="G1595" s="1">
        <f t="shared" si="1249"/>
        <v>1.1027231621490952</v>
      </c>
      <c r="H1595" s="1">
        <f t="shared" si="1215"/>
        <v>2.4627593652855864</v>
      </c>
      <c r="I1595" s="1">
        <f t="shared" si="1205"/>
        <v>29.234985798795655</v>
      </c>
      <c r="J1595" s="1">
        <f>VLOOKUP($I1595,Graph!$D$3:$M$50,col)</f>
        <v>6.1999999999999998E-3</v>
      </c>
      <c r="K1595" s="1">
        <f>VLOOKUP($I1595,Graph!$D$3:$M$50,col+1)</f>
        <v>5.0000000000000001E-3</v>
      </c>
      <c r="L1595" s="1">
        <f t="shared" si="1216"/>
        <v>5.4000000000000003E-3</v>
      </c>
      <c r="M1595" s="1">
        <f t="shared" si="1211"/>
        <v>0.64011666666666656</v>
      </c>
      <c r="N1595" s="1">
        <f t="shared" si="1217"/>
        <v>1.5885999999999352</v>
      </c>
      <c r="O1595" s="1">
        <f t="shared" si="1218"/>
        <v>5.4115339782121831E-2</v>
      </c>
      <c r="P1595" s="1">
        <f t="shared" si="1219"/>
        <v>1.0979665692783027</v>
      </c>
      <c r="Q1595" s="1">
        <f t="shared" si="1220"/>
        <v>1.0977999159768803</v>
      </c>
      <c r="R1595" s="1">
        <f t="shared" si="1221"/>
        <v>1.0977939389060285</v>
      </c>
      <c r="S1595" s="1">
        <f t="shared" si="1222"/>
        <v>1.0977937243625628</v>
      </c>
      <c r="T1595" s="1">
        <f t="shared" si="1223"/>
        <v>0.97841500629324329</v>
      </c>
      <c r="U1595" s="1">
        <f t="shared" si="1224"/>
        <v>2.3988292250555072</v>
      </c>
      <c r="V1595" s="2">
        <f t="shared" si="1206"/>
        <v>28.979796926625511</v>
      </c>
      <c r="W1595" s="1">
        <f>VLOOKUP(V1595,Graph!$D$3:$M$50,col)</f>
        <v>6.1999999999999998E-3</v>
      </c>
      <c r="X1595" s="1">
        <f>VLOOKUP(V1595,Graph!$D$3:$M$50,col+1)</f>
        <v>5.0000000000000001E-3</v>
      </c>
      <c r="Y1595" s="1">
        <f t="shared" si="1225"/>
        <v>5.4000000000000003E-3</v>
      </c>
      <c r="Z1595" s="1">
        <f t="shared" si="1207"/>
        <v>0.64011666666666656</v>
      </c>
      <c r="AA1595" s="2">
        <f t="shared" si="1226"/>
        <v>1.5885999999999352</v>
      </c>
      <c r="AB1595" s="1">
        <f t="shared" si="1227"/>
        <v>5.4115339782121831E-2</v>
      </c>
      <c r="AC1595" s="1">
        <f t="shared" si="1228"/>
        <v>1.0977937166614262</v>
      </c>
      <c r="AD1595" s="1">
        <f t="shared" si="1229"/>
        <v>1.0977937163849902</v>
      </c>
      <c r="AE1595" s="1">
        <f t="shared" si="1230"/>
        <v>1.0977937163750671</v>
      </c>
      <c r="AF1595" s="1">
        <f t="shared" si="1231"/>
        <v>1.0977937163747111</v>
      </c>
      <c r="AG1595" s="1">
        <f t="shared" si="1232"/>
        <v>0.97841500629324329</v>
      </c>
      <c r="AH1595" s="1">
        <f t="shared" si="1233"/>
        <v>2.3988292076009601</v>
      </c>
      <c r="AI1595" s="2">
        <f t="shared" si="1208"/>
        <v>28.979796856337153</v>
      </c>
      <c r="AJ1595" s="1">
        <f>VLOOKUP(AI1595,Graph!$D$3:$M$50,col)</f>
        <v>6.1999999999999998E-3</v>
      </c>
      <c r="AK1595" s="1">
        <f>VLOOKUP(AI1595,Graph!$D$3:$M$50,col+1)</f>
        <v>5.0000000000000001E-3</v>
      </c>
      <c r="AL1595" s="1">
        <f t="shared" si="1234"/>
        <v>5.4000000000000003E-3</v>
      </c>
      <c r="AM1595" s="1">
        <f t="shared" si="1209"/>
        <v>0.64011666666666656</v>
      </c>
      <c r="AN1595" s="2">
        <f t="shared" si="1235"/>
        <v>1.5885999999999352</v>
      </c>
      <c r="AO1595" s="1">
        <f t="shared" si="1236"/>
        <v>5.4115339782121831E-2</v>
      </c>
      <c r="AP1595" s="1">
        <f t="shared" si="1237"/>
        <v>1.0977937163746985</v>
      </c>
      <c r="AQ1595" s="1">
        <f t="shared" si="1238"/>
        <v>1.097793716374698</v>
      </c>
      <c r="AR1595" s="1">
        <f t="shared" si="1239"/>
        <v>1.0977937163746978</v>
      </c>
      <c r="AS1595" s="1">
        <f t="shared" si="1240"/>
        <v>1.097793716374698</v>
      </c>
      <c r="AT1595" s="1">
        <f t="shared" si="1241"/>
        <v>0.97841500629324329</v>
      </c>
      <c r="AU1595" s="1">
        <f t="shared" si="1242"/>
        <v>2.3988292076009317</v>
      </c>
      <c r="AV1595" s="2">
        <f t="shared" si="1243"/>
        <v>1594</v>
      </c>
      <c r="AW1595" s="1">
        <f t="shared" si="1244"/>
        <v>2398.8292076009316</v>
      </c>
      <c r="AX1595" s="1">
        <f t="shared" si="1245"/>
        <v>0.97841500629324329</v>
      </c>
      <c r="AY1595" s="1">
        <f t="shared" si="1246"/>
        <v>1.097793716374698</v>
      </c>
      <c r="AZ1595" s="1">
        <f t="shared" si="1247"/>
        <v>5.4000000000000003E-3</v>
      </c>
      <c r="BA1595" s="1">
        <f t="shared" si="1248"/>
        <v>28.979796856337153</v>
      </c>
    </row>
    <row r="1596" spans="1:53">
      <c r="A1596" s="2">
        <f t="shared" si="1213"/>
        <v>1.5949999999999351</v>
      </c>
      <c r="B1596" s="1">
        <f t="shared" si="1203"/>
        <v>1.6835664999999327</v>
      </c>
      <c r="C1596" s="1">
        <f t="shared" si="1214"/>
        <v>5.6338831410471156E-2</v>
      </c>
      <c r="D1596" s="1">
        <f t="shared" si="1204"/>
        <v>1.1026208143576857</v>
      </c>
      <c r="E1596" s="1">
        <f t="shared" si="1249"/>
        <v>1.1027213598302505</v>
      </c>
      <c r="F1596" s="1">
        <f t="shared" si="1249"/>
        <v>1.1027251710143373</v>
      </c>
      <c r="G1596" s="1">
        <f t="shared" si="1249"/>
        <v>1.102725315410527</v>
      </c>
      <c r="H1596" s="1">
        <f t="shared" si="1215"/>
        <v>2.4650820698559448</v>
      </c>
      <c r="I1596" s="1">
        <f t="shared" si="1205"/>
        <v>29.244173717536434</v>
      </c>
      <c r="J1596" s="1">
        <f>VLOOKUP($I1596,Graph!$D$3:$M$50,col)</f>
        <v>6.1999999999999998E-3</v>
      </c>
      <c r="K1596" s="1">
        <f>VLOOKUP($I1596,Graph!$D$3:$M$50,col+1)</f>
        <v>5.0000000000000001E-3</v>
      </c>
      <c r="L1596" s="1">
        <f t="shared" si="1216"/>
        <v>5.4000000000000003E-3</v>
      </c>
      <c r="M1596" s="1">
        <f t="shared" si="1211"/>
        <v>0.64011666666666656</v>
      </c>
      <c r="N1596" s="1">
        <f t="shared" si="1217"/>
        <v>1.5895999999999351</v>
      </c>
      <c r="O1596" s="1">
        <f t="shared" si="1218"/>
        <v>5.4116494241580257E-2</v>
      </c>
      <c r="P1596" s="1">
        <f t="shared" si="1219"/>
        <v>1.0979690977895906</v>
      </c>
      <c r="Q1596" s="1">
        <f t="shared" si="1220"/>
        <v>1.0978024524719985</v>
      </c>
      <c r="R1596" s="1">
        <f t="shared" si="1221"/>
        <v>1.0977964755173435</v>
      </c>
      <c r="S1596" s="1">
        <f t="shared" si="1222"/>
        <v>1.0977962609719547</v>
      </c>
      <c r="T1596" s="1">
        <f t="shared" si="1223"/>
        <v>0.97841813405099898</v>
      </c>
      <c r="U1596" s="1">
        <f t="shared" si="1224"/>
        <v>2.4011001703572576</v>
      </c>
      <c r="V1596" s="2">
        <f t="shared" si="1206"/>
        <v>28.988938994239025</v>
      </c>
      <c r="W1596" s="1">
        <f>VLOOKUP(V1596,Graph!$D$3:$M$50,col)</f>
        <v>6.1999999999999998E-3</v>
      </c>
      <c r="X1596" s="1">
        <f>VLOOKUP(V1596,Graph!$D$3:$M$50,col+1)</f>
        <v>5.0000000000000001E-3</v>
      </c>
      <c r="Y1596" s="1">
        <f t="shared" si="1225"/>
        <v>5.4000000000000003E-3</v>
      </c>
      <c r="Z1596" s="1">
        <f t="shared" si="1207"/>
        <v>0.64011666666666656</v>
      </c>
      <c r="AA1596" s="2">
        <f t="shared" si="1226"/>
        <v>1.5895999999999351</v>
      </c>
      <c r="AB1596" s="1">
        <f t="shared" si="1227"/>
        <v>5.4116494241580257E-2</v>
      </c>
      <c r="AC1596" s="1">
        <f t="shared" si="1228"/>
        <v>1.0977962532705305</v>
      </c>
      <c r="AD1596" s="1">
        <f t="shared" si="1229"/>
        <v>1.0977962529940757</v>
      </c>
      <c r="AE1596" s="1">
        <f t="shared" si="1230"/>
        <v>1.0977962529841525</v>
      </c>
      <c r="AF1596" s="1">
        <f t="shared" si="1231"/>
        <v>1.0977962529837961</v>
      </c>
      <c r="AG1596" s="1">
        <f t="shared" si="1232"/>
        <v>0.97841813405099898</v>
      </c>
      <c r="AH1596" s="1">
        <f t="shared" si="1233"/>
        <v>2.4011001528855558</v>
      </c>
      <c r="AI1596" s="2">
        <f t="shared" si="1208"/>
        <v>28.988938923925968</v>
      </c>
      <c r="AJ1596" s="1">
        <f>VLOOKUP(AI1596,Graph!$D$3:$M$50,col)</f>
        <v>6.1999999999999998E-3</v>
      </c>
      <c r="AK1596" s="1">
        <f>VLOOKUP(AI1596,Graph!$D$3:$M$50,col+1)</f>
        <v>5.0000000000000001E-3</v>
      </c>
      <c r="AL1596" s="1">
        <f t="shared" si="1234"/>
        <v>5.4000000000000003E-3</v>
      </c>
      <c r="AM1596" s="1">
        <f t="shared" si="1209"/>
        <v>0.64011666666666656</v>
      </c>
      <c r="AN1596" s="2">
        <f t="shared" si="1235"/>
        <v>1.5895999999999351</v>
      </c>
      <c r="AO1596" s="1">
        <f t="shared" si="1236"/>
        <v>5.4116494241580257E-2</v>
      </c>
      <c r="AP1596" s="1">
        <f t="shared" si="1237"/>
        <v>1.0977962529837835</v>
      </c>
      <c r="AQ1596" s="1">
        <f t="shared" si="1238"/>
        <v>1.097796252983783</v>
      </c>
      <c r="AR1596" s="1">
        <f t="shared" si="1239"/>
        <v>1.0977962529837828</v>
      </c>
      <c r="AS1596" s="1">
        <f t="shared" si="1240"/>
        <v>1.097796252983783</v>
      </c>
      <c r="AT1596" s="1">
        <f t="shared" si="1241"/>
        <v>0.97841813405099898</v>
      </c>
      <c r="AU1596" s="1">
        <f t="shared" si="1242"/>
        <v>2.4011001528855269</v>
      </c>
      <c r="AV1596" s="2">
        <f t="shared" si="1243"/>
        <v>1595</v>
      </c>
      <c r="AW1596" s="1">
        <f t="shared" si="1244"/>
        <v>2401.1001528855268</v>
      </c>
      <c r="AX1596" s="1">
        <f t="shared" si="1245"/>
        <v>0.97841813405099898</v>
      </c>
      <c r="AY1596" s="1">
        <f t="shared" si="1246"/>
        <v>1.097796252983783</v>
      </c>
      <c r="AZ1596" s="1">
        <f t="shared" si="1247"/>
        <v>5.4000000000000003E-3</v>
      </c>
      <c r="BA1596" s="1">
        <f t="shared" si="1248"/>
        <v>28.988938923925968</v>
      </c>
    </row>
    <row r="1597" spans="1:53">
      <c r="A1597" s="2">
        <f t="shared" si="1213"/>
        <v>1.595999999999935</v>
      </c>
      <c r="B1597" s="1">
        <f t="shared" si="1203"/>
        <v>1.6846076666665992</v>
      </c>
      <c r="C1597" s="1">
        <f t="shared" si="1214"/>
        <v>5.6339791967507054E-2</v>
      </c>
      <c r="D1597" s="1">
        <f t="shared" si="1204"/>
        <v>1.1026228791594677</v>
      </c>
      <c r="E1597" s="1">
        <f t="shared" si="1249"/>
        <v>1.1027235071246653</v>
      </c>
      <c r="F1597" s="1">
        <f t="shared" si="1249"/>
        <v>1.1027273215249347</v>
      </c>
      <c r="G1597" s="1">
        <f t="shared" si="1249"/>
        <v>1.1027274660463071</v>
      </c>
      <c r="H1597" s="1">
        <f t="shared" si="1215"/>
        <v>2.4674055043318601</v>
      </c>
      <c r="I1597" s="1">
        <f t="shared" si="1205"/>
        <v>29.253358751158583</v>
      </c>
      <c r="J1597" s="1">
        <f>VLOOKUP($I1597,Graph!$D$3:$M$50,col)</f>
        <v>6.1999999999999998E-3</v>
      </c>
      <c r="K1597" s="1">
        <f>VLOOKUP($I1597,Graph!$D$3:$M$50,col+1)</f>
        <v>5.0000000000000001E-3</v>
      </c>
      <c r="L1597" s="1">
        <f t="shared" si="1216"/>
        <v>5.4000000000000003E-3</v>
      </c>
      <c r="M1597" s="1">
        <f t="shared" si="1211"/>
        <v>0.64011666666666656</v>
      </c>
      <c r="N1597" s="1">
        <f t="shared" si="1217"/>
        <v>1.590599999999935</v>
      </c>
      <c r="O1597" s="1">
        <f t="shared" si="1218"/>
        <v>5.4117647286309613E-2</v>
      </c>
      <c r="P1597" s="1">
        <f t="shared" si="1219"/>
        <v>1.0979716232256949</v>
      </c>
      <c r="Q1597" s="1">
        <f t="shared" si="1220"/>
        <v>1.0978049858832444</v>
      </c>
      <c r="R1597" s="1">
        <f t="shared" si="1221"/>
        <v>1.0977990090446976</v>
      </c>
      <c r="S1597" s="1">
        <f t="shared" si="1222"/>
        <v>1.0977987944973895</v>
      </c>
      <c r="T1597" s="1">
        <f t="shared" si="1223"/>
        <v>0.97842125789258549</v>
      </c>
      <c r="U1597" s="1">
        <f t="shared" si="1224"/>
        <v>2.4033718320601949</v>
      </c>
      <c r="V1597" s="2">
        <f t="shared" si="1206"/>
        <v>28.998078180594504</v>
      </c>
      <c r="W1597" s="1">
        <f>VLOOKUP(V1597,Graph!$D$3:$M$50,col)</f>
        <v>6.1999999999999998E-3</v>
      </c>
      <c r="X1597" s="1">
        <f>VLOOKUP(V1597,Graph!$D$3:$M$50,col+1)</f>
        <v>5.0000000000000001E-3</v>
      </c>
      <c r="Y1597" s="1">
        <f t="shared" si="1225"/>
        <v>5.4000000000000003E-3</v>
      </c>
      <c r="Z1597" s="1">
        <f t="shared" si="1207"/>
        <v>0.64011666666666656</v>
      </c>
      <c r="AA1597" s="2">
        <f t="shared" si="1226"/>
        <v>1.590599999999935</v>
      </c>
      <c r="AB1597" s="1">
        <f t="shared" si="1227"/>
        <v>5.4117647286309613E-2</v>
      </c>
      <c r="AC1597" s="1">
        <f t="shared" si="1228"/>
        <v>1.097798786795678</v>
      </c>
      <c r="AD1597" s="1">
        <f t="shared" si="1229"/>
        <v>1.0977987865192058</v>
      </c>
      <c r="AE1597" s="1">
        <f t="shared" si="1230"/>
        <v>1.0977987865092811</v>
      </c>
      <c r="AF1597" s="1">
        <f t="shared" si="1231"/>
        <v>1.0977987865089245</v>
      </c>
      <c r="AG1597" s="1">
        <f t="shared" si="1232"/>
        <v>0.97842125789258549</v>
      </c>
      <c r="AH1597" s="1">
        <f t="shared" si="1233"/>
        <v>2.403371814571333</v>
      </c>
      <c r="AI1597" s="2">
        <f t="shared" si="1208"/>
        <v>28.998078110256738</v>
      </c>
      <c r="AJ1597" s="1">
        <f>VLOOKUP(AI1597,Graph!$D$3:$M$50,col)</f>
        <v>6.1999999999999998E-3</v>
      </c>
      <c r="AK1597" s="1">
        <f>VLOOKUP(AI1597,Graph!$D$3:$M$50,col+1)</f>
        <v>5.0000000000000001E-3</v>
      </c>
      <c r="AL1597" s="1">
        <f t="shared" si="1234"/>
        <v>5.4000000000000003E-3</v>
      </c>
      <c r="AM1597" s="1">
        <f t="shared" si="1209"/>
        <v>0.64011666666666656</v>
      </c>
      <c r="AN1597" s="2">
        <f t="shared" si="1235"/>
        <v>1.590599999999935</v>
      </c>
      <c r="AO1597" s="1">
        <f t="shared" si="1236"/>
        <v>5.4117647286309613E-2</v>
      </c>
      <c r="AP1597" s="1">
        <f t="shared" si="1237"/>
        <v>1.0977987865089118</v>
      </c>
      <c r="AQ1597" s="1">
        <f t="shared" si="1238"/>
        <v>1.0977987865089114</v>
      </c>
      <c r="AR1597" s="1">
        <f t="shared" si="1239"/>
        <v>1.0977987865089116</v>
      </c>
      <c r="AS1597" s="1">
        <f t="shared" si="1240"/>
        <v>1.0977987865089112</v>
      </c>
      <c r="AT1597" s="1">
        <f t="shared" si="1241"/>
        <v>0.97842125789258549</v>
      </c>
      <c r="AU1597" s="1">
        <f t="shared" si="1242"/>
        <v>2.4033718145713037</v>
      </c>
      <c r="AV1597" s="2">
        <f t="shared" si="1243"/>
        <v>1596</v>
      </c>
      <c r="AW1597" s="1">
        <f t="shared" si="1244"/>
        <v>2403.3718145713037</v>
      </c>
      <c r="AX1597" s="1">
        <f t="shared" si="1245"/>
        <v>0.97842125789258549</v>
      </c>
      <c r="AY1597" s="1">
        <f t="shared" si="1246"/>
        <v>1.0977987865089112</v>
      </c>
      <c r="AZ1597" s="1">
        <f t="shared" si="1247"/>
        <v>5.4000000000000003E-3</v>
      </c>
      <c r="BA1597" s="1">
        <f t="shared" si="1248"/>
        <v>28.998078110256738</v>
      </c>
    </row>
    <row r="1598" spans="1:53">
      <c r="A1598" s="2">
        <f t="shared" si="1213"/>
        <v>1.5969999999999349</v>
      </c>
      <c r="B1598" s="1">
        <f t="shared" si="1203"/>
        <v>1.6856488333332658</v>
      </c>
      <c r="C1598" s="1">
        <f t="shared" si="1214"/>
        <v>5.634075134611094E-2</v>
      </c>
      <c r="D1598" s="1">
        <f t="shared" si="1204"/>
        <v>1.1026249414396851</v>
      </c>
      <c r="E1598" s="1">
        <f t="shared" si="1249"/>
        <v>1.1027256518019466</v>
      </c>
      <c r="F1598" s="1">
        <f t="shared" si="1249"/>
        <v>1.1027294694148138</v>
      </c>
      <c r="G1598" s="1">
        <f t="shared" si="1249"/>
        <v>1.1027296140612348</v>
      </c>
      <c r="H1598" s="1">
        <f t="shared" si="1215"/>
        <v>2.4697296684840624</v>
      </c>
      <c r="I1598" s="1">
        <f t="shared" si="1205"/>
        <v>29.262540902377744</v>
      </c>
      <c r="J1598" s="1">
        <f>VLOOKUP($I1598,Graph!$D$3:$M$50,col)</f>
        <v>6.1999999999999998E-3</v>
      </c>
      <c r="K1598" s="1">
        <f>VLOOKUP($I1598,Graph!$D$3:$M$50,col+1)</f>
        <v>5.0000000000000001E-3</v>
      </c>
      <c r="L1598" s="1">
        <f t="shared" si="1216"/>
        <v>5.4000000000000003E-3</v>
      </c>
      <c r="M1598" s="1">
        <f t="shared" si="1211"/>
        <v>0.64011666666666656</v>
      </c>
      <c r="N1598" s="1">
        <f t="shared" si="1217"/>
        <v>1.5915999999999348</v>
      </c>
      <c r="O1598" s="1">
        <f t="shared" si="1218"/>
        <v>5.4118798918908591E-2</v>
      </c>
      <c r="P1598" s="1">
        <f t="shared" si="1219"/>
        <v>1.0979741455922225</v>
      </c>
      <c r="Q1598" s="1">
        <f t="shared" si="1220"/>
        <v>1.0978075162162388</v>
      </c>
      <c r="R1598" s="1">
        <f t="shared" si="1221"/>
        <v>1.0978015394937108</v>
      </c>
      <c r="S1598" s="1">
        <f t="shared" si="1222"/>
        <v>1.0978013249444885</v>
      </c>
      <c r="T1598" s="1">
        <f t="shared" si="1223"/>
        <v>0.97842437782535296</v>
      </c>
      <c r="U1598" s="1">
        <f t="shared" si="1224"/>
        <v>2.4056442099384081</v>
      </c>
      <c r="V1598" s="2">
        <f t="shared" si="1206"/>
        <v>29.007214488413627</v>
      </c>
      <c r="W1598" s="1">
        <f>VLOOKUP(V1598,Graph!$D$3:$M$50,col)</f>
        <v>6.1999999999999998E-3</v>
      </c>
      <c r="X1598" s="1">
        <f>VLOOKUP(V1598,Graph!$D$3:$M$50,col+1)</f>
        <v>5.0000000000000001E-3</v>
      </c>
      <c r="Y1598" s="1">
        <f t="shared" si="1225"/>
        <v>5.4000000000000003E-3</v>
      </c>
      <c r="Z1598" s="1">
        <f t="shared" si="1207"/>
        <v>0.64011666666666656</v>
      </c>
      <c r="AA1598" s="2">
        <f t="shared" si="1226"/>
        <v>1.5915999999999348</v>
      </c>
      <c r="AB1598" s="1">
        <f t="shared" si="1227"/>
        <v>5.4118798918908591E-2</v>
      </c>
      <c r="AC1598" s="1">
        <f t="shared" si="1228"/>
        <v>1.0978013172424899</v>
      </c>
      <c r="AD1598" s="1">
        <f t="shared" si="1229"/>
        <v>1.0978013169659993</v>
      </c>
      <c r="AE1598" s="1">
        <f t="shared" si="1230"/>
        <v>1.0978013169560734</v>
      </c>
      <c r="AF1598" s="1">
        <f t="shared" si="1231"/>
        <v>1.097801316955717</v>
      </c>
      <c r="AG1598" s="1">
        <f t="shared" si="1232"/>
        <v>0.97842437782535296</v>
      </c>
      <c r="AH1598" s="1">
        <f t="shared" si="1233"/>
        <v>2.4056441924323795</v>
      </c>
      <c r="AI1598" s="2">
        <f t="shared" si="1208"/>
        <v>29.00721441805117</v>
      </c>
      <c r="AJ1598" s="1">
        <f>VLOOKUP(AI1598,Graph!$D$3:$M$50,col)</f>
        <v>6.1999999999999998E-3</v>
      </c>
      <c r="AK1598" s="1">
        <f>VLOOKUP(AI1598,Graph!$D$3:$M$50,col+1)</f>
        <v>5.0000000000000001E-3</v>
      </c>
      <c r="AL1598" s="1">
        <f t="shared" si="1234"/>
        <v>5.4000000000000003E-3</v>
      </c>
      <c r="AM1598" s="1">
        <f t="shared" si="1209"/>
        <v>0.64011666666666656</v>
      </c>
      <c r="AN1598" s="2">
        <f t="shared" si="1235"/>
        <v>1.5915999999999348</v>
      </c>
      <c r="AO1598" s="1">
        <f t="shared" si="1236"/>
        <v>5.4118798918908591E-2</v>
      </c>
      <c r="AP1598" s="1">
        <f t="shared" si="1237"/>
        <v>1.0978013169557044</v>
      </c>
      <c r="AQ1598" s="1">
        <f t="shared" si="1238"/>
        <v>1.0978013169557042</v>
      </c>
      <c r="AR1598" s="1">
        <f t="shared" si="1239"/>
        <v>1.0978013169557039</v>
      </c>
      <c r="AS1598" s="1">
        <f t="shared" si="1240"/>
        <v>1.0978013169557037</v>
      </c>
      <c r="AT1598" s="1">
        <f t="shared" si="1241"/>
        <v>0.97842437782535296</v>
      </c>
      <c r="AU1598" s="1">
        <f t="shared" si="1242"/>
        <v>2.4056441924323502</v>
      </c>
      <c r="AV1598" s="2">
        <f t="shared" si="1243"/>
        <v>1597</v>
      </c>
      <c r="AW1598" s="1">
        <f t="shared" si="1244"/>
        <v>2405.6441924323503</v>
      </c>
      <c r="AX1598" s="1">
        <f t="shared" si="1245"/>
        <v>0.97842437782535296</v>
      </c>
      <c r="AY1598" s="1">
        <f t="shared" si="1246"/>
        <v>1.0978013169557037</v>
      </c>
      <c r="AZ1598" s="1">
        <f t="shared" si="1247"/>
        <v>5.4000000000000003E-3</v>
      </c>
      <c r="BA1598" s="1">
        <f t="shared" si="1248"/>
        <v>29.00721441805117</v>
      </c>
    </row>
    <row r="1599" spans="1:53">
      <c r="A1599" s="2">
        <f t="shared" si="1213"/>
        <v>1.5979999999999348</v>
      </c>
      <c r="B1599" s="1">
        <f t="shared" si="1203"/>
        <v>1.6866899999999323</v>
      </c>
      <c r="C1599" s="1">
        <f t="shared" si="1214"/>
        <v>5.634170954844997E-2</v>
      </c>
      <c r="D1599" s="1">
        <f t="shared" si="1204"/>
        <v>1.102627001202954</v>
      </c>
      <c r="E1599" s="1">
        <f t="shared" si="1249"/>
        <v>1.1027277938668758</v>
      </c>
      <c r="F1599" s="1">
        <f t="shared" si="1249"/>
        <v>1.1027316146887622</v>
      </c>
      <c r="G1599" s="1">
        <f t="shared" si="1249"/>
        <v>1.1027317594600974</v>
      </c>
      <c r="H1599" s="1">
        <f t="shared" si="1215"/>
        <v>2.4720545620834984</v>
      </c>
      <c r="I1599" s="1">
        <f t="shared" si="1205"/>
        <v>29.271720173905251</v>
      </c>
      <c r="J1599" s="1">
        <f>VLOOKUP($I1599,Graph!$D$3:$M$50,col)</f>
        <v>6.1999999999999998E-3</v>
      </c>
      <c r="K1599" s="1">
        <f>VLOOKUP($I1599,Graph!$D$3:$M$50,col+1)</f>
        <v>5.0000000000000001E-3</v>
      </c>
      <c r="L1599" s="1">
        <f t="shared" si="1216"/>
        <v>5.4000000000000003E-3</v>
      </c>
      <c r="M1599" s="1">
        <f t="shared" si="1211"/>
        <v>0.64011666666666656</v>
      </c>
      <c r="N1599" s="1">
        <f t="shared" si="1217"/>
        <v>1.5925999999999347</v>
      </c>
      <c r="O1599" s="1">
        <f t="shared" si="1218"/>
        <v>5.4119949141969596E-2</v>
      </c>
      <c r="P1599" s="1">
        <f t="shared" si="1219"/>
        <v>1.0979766648947653</v>
      </c>
      <c r="Q1599" s="1">
        <f t="shared" si="1220"/>
        <v>1.0978100434765878</v>
      </c>
      <c r="R1599" s="1">
        <f t="shared" si="1221"/>
        <v>1.0978040668699902</v>
      </c>
      <c r="S1599" s="1">
        <f t="shared" si="1222"/>
        <v>1.0978038523188567</v>
      </c>
      <c r="T1599" s="1">
        <f t="shared" si="1223"/>
        <v>0.97842749385663352</v>
      </c>
      <c r="U1599" s="1">
        <f t="shared" si="1224"/>
        <v>2.4079173037661943</v>
      </c>
      <c r="V1599" s="2">
        <f t="shared" si="1206"/>
        <v>29.016347920413811</v>
      </c>
      <c r="W1599" s="1">
        <f>VLOOKUP(V1599,Graph!$D$3:$M$50,col)</f>
        <v>6.1999999999999998E-3</v>
      </c>
      <c r="X1599" s="1">
        <f>VLOOKUP(V1599,Graph!$D$3:$M$50,col+1)</f>
        <v>5.0000000000000001E-3</v>
      </c>
      <c r="Y1599" s="1">
        <f t="shared" si="1225"/>
        <v>5.4000000000000003E-3</v>
      </c>
      <c r="Z1599" s="1">
        <f t="shared" si="1207"/>
        <v>0.64011666666666656</v>
      </c>
      <c r="AA1599" s="2">
        <f t="shared" si="1226"/>
        <v>1.5925999999999347</v>
      </c>
      <c r="AB1599" s="1">
        <f t="shared" si="1227"/>
        <v>5.4119949141969596E-2</v>
      </c>
      <c r="AC1599" s="1">
        <f t="shared" si="1228"/>
        <v>1.0978038446165719</v>
      </c>
      <c r="AD1599" s="1">
        <f t="shared" si="1229"/>
        <v>1.0978038443400633</v>
      </c>
      <c r="AE1599" s="1">
        <f t="shared" si="1230"/>
        <v>1.0978038443301368</v>
      </c>
      <c r="AF1599" s="1">
        <f t="shared" si="1231"/>
        <v>1.0978038443297804</v>
      </c>
      <c r="AG1599" s="1">
        <f t="shared" si="1232"/>
        <v>0.97842749385663352</v>
      </c>
      <c r="AH1599" s="1">
        <f t="shared" si="1233"/>
        <v>2.4079172862429954</v>
      </c>
      <c r="AI1599" s="2">
        <f t="shared" si="1208"/>
        <v>29.016347850026669</v>
      </c>
      <c r="AJ1599" s="1">
        <f>VLOOKUP(AI1599,Graph!$D$3:$M$50,col)</f>
        <v>6.1999999999999998E-3</v>
      </c>
      <c r="AK1599" s="1">
        <f>VLOOKUP(AI1599,Graph!$D$3:$M$50,col+1)</f>
        <v>5.0000000000000001E-3</v>
      </c>
      <c r="AL1599" s="1">
        <f t="shared" si="1234"/>
        <v>5.4000000000000003E-3</v>
      </c>
      <c r="AM1599" s="1">
        <f t="shared" si="1209"/>
        <v>0.64011666666666656</v>
      </c>
      <c r="AN1599" s="2">
        <f t="shared" si="1235"/>
        <v>1.5925999999999347</v>
      </c>
      <c r="AO1599" s="1">
        <f t="shared" si="1236"/>
        <v>5.4119949141969596E-2</v>
      </c>
      <c r="AP1599" s="1">
        <f t="shared" si="1237"/>
        <v>1.0978038443297675</v>
      </c>
      <c r="AQ1599" s="1">
        <f t="shared" si="1238"/>
        <v>1.0978038443297671</v>
      </c>
      <c r="AR1599" s="1">
        <f t="shared" si="1239"/>
        <v>1.0978038443297673</v>
      </c>
      <c r="AS1599" s="1">
        <f t="shared" si="1240"/>
        <v>1.0978038443297671</v>
      </c>
      <c r="AT1599" s="1">
        <f t="shared" si="1241"/>
        <v>0.97842749385663352</v>
      </c>
      <c r="AU1599" s="1">
        <f t="shared" si="1242"/>
        <v>2.4079172862429665</v>
      </c>
      <c r="AV1599" s="2">
        <f t="shared" si="1243"/>
        <v>1598</v>
      </c>
      <c r="AW1599" s="1">
        <f t="shared" si="1244"/>
        <v>2407.9172862429664</v>
      </c>
      <c r="AX1599" s="1">
        <f t="shared" si="1245"/>
        <v>0.97842749385663352</v>
      </c>
      <c r="AY1599" s="1">
        <f t="shared" si="1246"/>
        <v>1.0978038443297671</v>
      </c>
      <c r="AZ1599" s="1">
        <f t="shared" si="1247"/>
        <v>5.4000000000000003E-3</v>
      </c>
      <c r="BA1599" s="1">
        <f t="shared" si="1248"/>
        <v>29.016347850026669</v>
      </c>
    </row>
    <row r="1600" spans="1:53">
      <c r="A1600" s="2">
        <f t="shared" si="1213"/>
        <v>1.5989999999999347</v>
      </c>
      <c r="B1600" s="1">
        <f t="shared" si="1203"/>
        <v>1.6877311666665988</v>
      </c>
      <c r="C1600" s="1">
        <f t="shared" si="1214"/>
        <v>5.634266657668599E-2</v>
      </c>
      <c r="D1600" s="1">
        <f t="shared" si="1204"/>
        <v>1.1026290584538789</v>
      </c>
      <c r="E1600" s="1">
        <f t="shared" si="1249"/>
        <v>1.1027299333242231</v>
      </c>
      <c r="F1600" s="1">
        <f t="shared" si="1249"/>
        <v>1.1027337573515554</v>
      </c>
      <c r="G1600" s="1">
        <f t="shared" si="1249"/>
        <v>1.1027339022476716</v>
      </c>
      <c r="H1600" s="1">
        <f t="shared" si="1215"/>
        <v>2.4743801849013307</v>
      </c>
      <c r="I1600" s="1">
        <f t="shared" si="1205"/>
        <v>29.280896568448256</v>
      </c>
      <c r="J1600" s="1">
        <f>VLOOKUP($I1600,Graph!$D$3:$M$50,col)</f>
        <v>6.1999999999999998E-3</v>
      </c>
      <c r="K1600" s="1">
        <f>VLOOKUP($I1600,Graph!$D$3:$M$50,col+1)</f>
        <v>5.0000000000000001E-3</v>
      </c>
      <c r="L1600" s="1">
        <f t="shared" si="1216"/>
        <v>5.4000000000000003E-3</v>
      </c>
      <c r="M1600" s="1">
        <f t="shared" si="1211"/>
        <v>0.64011666666666656</v>
      </c>
      <c r="N1600" s="1">
        <f t="shared" si="1217"/>
        <v>1.5935999999999346</v>
      </c>
      <c r="O1600" s="1">
        <f t="shared" si="1218"/>
        <v>5.4121097958078679E-2</v>
      </c>
      <c r="P1600" s="1">
        <f t="shared" si="1219"/>
        <v>1.0979791811389037</v>
      </c>
      <c r="Q1600" s="1">
        <f t="shared" si="1220"/>
        <v>1.0978125676698853</v>
      </c>
      <c r="R1600" s="1">
        <f t="shared" si="1221"/>
        <v>1.0978065911791282</v>
      </c>
      <c r="S1600" s="1">
        <f t="shared" si="1222"/>
        <v>1.0978063766260893</v>
      </c>
      <c r="T1600" s="1">
        <f t="shared" si="1223"/>
        <v>0.97843060599374088</v>
      </c>
      <c r="U1600" s="1">
        <f t="shared" si="1224"/>
        <v>2.4101911133180698</v>
      </c>
      <c r="V1600" s="2">
        <f t="shared" si="1206"/>
        <v>29.025478479308191</v>
      </c>
      <c r="W1600" s="1">
        <f>VLOOKUP(V1600,Graph!$D$3:$M$50,col)</f>
        <v>6.1999999999999998E-3</v>
      </c>
      <c r="X1600" s="1">
        <f>VLOOKUP(V1600,Graph!$D$3:$M$50,col+1)</f>
        <v>5.0000000000000001E-3</v>
      </c>
      <c r="Y1600" s="1">
        <f t="shared" si="1225"/>
        <v>5.4000000000000003E-3</v>
      </c>
      <c r="Z1600" s="1">
        <f t="shared" si="1207"/>
        <v>0.64011666666666656</v>
      </c>
      <c r="AA1600" s="2">
        <f t="shared" si="1226"/>
        <v>1.5935999999999346</v>
      </c>
      <c r="AB1600" s="1">
        <f t="shared" si="1227"/>
        <v>5.4121097958078679E-2</v>
      </c>
      <c r="AC1600" s="1">
        <f t="shared" si="1228"/>
        <v>1.0978063689235182</v>
      </c>
      <c r="AD1600" s="1">
        <f t="shared" si="1229"/>
        <v>1.0978063686469914</v>
      </c>
      <c r="AE1600" s="1">
        <f t="shared" si="1230"/>
        <v>1.0978063686370638</v>
      </c>
      <c r="AF1600" s="1">
        <f t="shared" si="1231"/>
        <v>1.0978063686367077</v>
      </c>
      <c r="AG1600" s="1">
        <f t="shared" si="1232"/>
        <v>0.97843060599374088</v>
      </c>
      <c r="AH1600" s="1">
        <f t="shared" si="1233"/>
        <v>2.410191095777694</v>
      </c>
      <c r="AI1600" s="2">
        <f t="shared" si="1208"/>
        <v>29.02547840889638</v>
      </c>
      <c r="AJ1600" s="1">
        <f>VLOOKUP(AI1600,Graph!$D$3:$M$50,col)</f>
        <v>6.1999999999999998E-3</v>
      </c>
      <c r="AK1600" s="1">
        <f>VLOOKUP(AI1600,Graph!$D$3:$M$50,col+1)</f>
        <v>5.0000000000000001E-3</v>
      </c>
      <c r="AL1600" s="1">
        <f t="shared" si="1234"/>
        <v>5.4000000000000003E-3</v>
      </c>
      <c r="AM1600" s="1">
        <f t="shared" si="1209"/>
        <v>0.64011666666666656</v>
      </c>
      <c r="AN1600" s="2">
        <f t="shared" si="1235"/>
        <v>1.5935999999999346</v>
      </c>
      <c r="AO1600" s="1">
        <f t="shared" si="1236"/>
        <v>5.4121097958078679E-2</v>
      </c>
      <c r="AP1600" s="1">
        <f t="shared" si="1237"/>
        <v>1.0978063686366948</v>
      </c>
      <c r="AQ1600" s="1">
        <f t="shared" si="1238"/>
        <v>1.0978063686366941</v>
      </c>
      <c r="AR1600" s="1">
        <f t="shared" si="1239"/>
        <v>1.0978063686366943</v>
      </c>
      <c r="AS1600" s="1">
        <f t="shared" si="1240"/>
        <v>1.0978063686366943</v>
      </c>
      <c r="AT1600" s="1">
        <f t="shared" si="1241"/>
        <v>0.97843060599374088</v>
      </c>
      <c r="AU1600" s="1">
        <f t="shared" si="1242"/>
        <v>2.4101910957776647</v>
      </c>
      <c r="AV1600" s="2">
        <f t="shared" si="1243"/>
        <v>1599</v>
      </c>
      <c r="AW1600" s="1">
        <f t="shared" si="1244"/>
        <v>2410.1910957776645</v>
      </c>
      <c r="AX1600" s="1">
        <f t="shared" si="1245"/>
        <v>0.97843060599374088</v>
      </c>
      <c r="AY1600" s="1">
        <f t="shared" si="1246"/>
        <v>1.0978063686366943</v>
      </c>
      <c r="AZ1600" s="1">
        <f t="shared" si="1247"/>
        <v>5.4000000000000003E-3</v>
      </c>
      <c r="BA1600" s="1">
        <f t="shared" si="1248"/>
        <v>29.02547840889638</v>
      </c>
    </row>
    <row r="1601" spans="1:53">
      <c r="A1601" s="2">
        <f t="shared" si="1213"/>
        <v>1.5999999999999346</v>
      </c>
      <c r="B1601" s="1">
        <f t="shared" si="1203"/>
        <v>1.6887723333332654</v>
      </c>
      <c r="C1601" s="1">
        <f t="shared" si="1214"/>
        <v>5.6343622432975554E-2</v>
      </c>
      <c r="D1601" s="1">
        <f t="shared" si="1204"/>
        <v>1.1026311131970539</v>
      </c>
      <c r="E1601" s="1">
        <f t="shared" ref="E1601:G1620" si="1250">SQRT(D1601-($C1601*D1601-POWER(D1601,1/3)+1)/($C1601-POWER(D1601,-2/3)/3))</f>
        <v>1.1027320701787466</v>
      </c>
      <c r="F1601" s="1">
        <f t="shared" si="1250"/>
        <v>1.1027358974079584</v>
      </c>
      <c r="G1601" s="1">
        <f t="shared" si="1250"/>
        <v>1.1027360424287214</v>
      </c>
      <c r="H1601" s="1">
        <f t="shared" si="1215"/>
        <v>2.4767065367089365</v>
      </c>
      <c r="I1601" s="1">
        <f t="shared" si="1205"/>
        <v>29.290070088709612</v>
      </c>
      <c r="J1601" s="1">
        <f>VLOOKUP($I1601,Graph!$D$3:$M$50,col)</f>
        <v>6.1999999999999998E-3</v>
      </c>
      <c r="K1601" s="1">
        <f>VLOOKUP($I1601,Graph!$D$3:$M$50,col+1)</f>
        <v>5.0000000000000001E-3</v>
      </c>
      <c r="L1601" s="1">
        <f t="shared" si="1216"/>
        <v>5.4000000000000003E-3</v>
      </c>
      <c r="M1601" s="1">
        <f t="shared" si="1211"/>
        <v>0.64011666666666656</v>
      </c>
      <c r="N1601" s="1">
        <f t="shared" si="1217"/>
        <v>1.5945999999999345</v>
      </c>
      <c r="O1601" s="1">
        <f t="shared" si="1218"/>
        <v>5.4122245369815455E-2</v>
      </c>
      <c r="P1601" s="1">
        <f t="shared" si="1219"/>
        <v>1.0979816943302017</v>
      </c>
      <c r="Q1601" s="1">
        <f t="shared" si="1220"/>
        <v>1.0978150888017106</v>
      </c>
      <c r="R1601" s="1">
        <f t="shared" si="1221"/>
        <v>1.0978091124267046</v>
      </c>
      <c r="S1601" s="1">
        <f t="shared" si="1222"/>
        <v>1.0978088978717644</v>
      </c>
      <c r="T1601" s="1">
        <f t="shared" si="1223"/>
        <v>0.97843371424397019</v>
      </c>
      <c r="U1601" s="1">
        <f t="shared" si="1224"/>
        <v>2.4124656383687597</v>
      </c>
      <c r="V1601" s="2">
        <f t="shared" si="1206"/>
        <v>29.034606167805656</v>
      </c>
      <c r="W1601" s="1">
        <f>VLOOKUP(V1601,Graph!$D$3:$M$50,col)</f>
        <v>6.1999999999999998E-3</v>
      </c>
      <c r="X1601" s="1">
        <f>VLOOKUP(V1601,Graph!$D$3:$M$50,col+1)</f>
        <v>5.0000000000000001E-3</v>
      </c>
      <c r="Y1601" s="1">
        <f t="shared" si="1225"/>
        <v>5.4000000000000003E-3</v>
      </c>
      <c r="Z1601" s="1">
        <f t="shared" si="1207"/>
        <v>0.64011666666666656</v>
      </c>
      <c r="AA1601" s="2">
        <f t="shared" si="1226"/>
        <v>1.5945999999999345</v>
      </c>
      <c r="AB1601" s="1">
        <f t="shared" si="1227"/>
        <v>5.4122245369815455E-2</v>
      </c>
      <c r="AC1601" s="1">
        <f t="shared" si="1228"/>
        <v>1.0978088901689076</v>
      </c>
      <c r="AD1601" s="1">
        <f t="shared" si="1229"/>
        <v>1.0978088898923628</v>
      </c>
      <c r="AE1601" s="1">
        <f t="shared" si="1230"/>
        <v>1.0978088898824343</v>
      </c>
      <c r="AF1601" s="1">
        <f t="shared" si="1231"/>
        <v>1.0978088898820779</v>
      </c>
      <c r="AG1601" s="1">
        <f t="shared" si="1232"/>
        <v>0.97843371424397019</v>
      </c>
      <c r="AH1601" s="1">
        <f t="shared" si="1233"/>
        <v>2.4124656208112012</v>
      </c>
      <c r="AI1601" s="2">
        <f t="shared" si="1208"/>
        <v>29.034606097369171</v>
      </c>
      <c r="AJ1601" s="1">
        <f>VLOOKUP(AI1601,Graph!$D$3:$M$50,col)</f>
        <v>6.1999999999999998E-3</v>
      </c>
      <c r="AK1601" s="1">
        <f>VLOOKUP(AI1601,Graph!$D$3:$M$50,col+1)</f>
        <v>5.0000000000000001E-3</v>
      </c>
      <c r="AL1601" s="1">
        <f t="shared" si="1234"/>
        <v>5.4000000000000003E-3</v>
      </c>
      <c r="AM1601" s="1">
        <f t="shared" si="1209"/>
        <v>0.64011666666666656</v>
      </c>
      <c r="AN1601" s="2">
        <f t="shared" si="1235"/>
        <v>1.5945999999999345</v>
      </c>
      <c r="AO1601" s="1">
        <f t="shared" si="1236"/>
        <v>5.4122245369815455E-2</v>
      </c>
      <c r="AP1601" s="1">
        <f t="shared" si="1237"/>
        <v>1.0978088898820648</v>
      </c>
      <c r="AQ1601" s="1">
        <f t="shared" si="1238"/>
        <v>1.0978088898820646</v>
      </c>
      <c r="AR1601" s="1">
        <f t="shared" si="1239"/>
        <v>1.0978088898820646</v>
      </c>
      <c r="AS1601" s="1">
        <f t="shared" si="1240"/>
        <v>1.0978088898820646</v>
      </c>
      <c r="AT1601" s="1">
        <f t="shared" si="1241"/>
        <v>0.97843371424397019</v>
      </c>
      <c r="AU1601" s="1">
        <f t="shared" si="1242"/>
        <v>2.4124656208111719</v>
      </c>
      <c r="AV1601" s="2">
        <f t="shared" si="1243"/>
        <v>1600</v>
      </c>
      <c r="AW1601" s="1">
        <f t="shared" si="1244"/>
        <v>2412.4656208111719</v>
      </c>
      <c r="AX1601" s="1">
        <f t="shared" si="1245"/>
        <v>0.97843371424397019</v>
      </c>
      <c r="AY1601" s="1">
        <f t="shared" si="1246"/>
        <v>1.0978088898820646</v>
      </c>
      <c r="AZ1601" s="1">
        <f t="shared" si="1247"/>
        <v>5.4000000000000003E-3</v>
      </c>
      <c r="BA1601" s="1">
        <f t="shared" si="1248"/>
        <v>29.034606097369171</v>
      </c>
    </row>
    <row r="1602" spans="1:53">
      <c r="A1602" s="2">
        <f t="shared" si="1213"/>
        <v>1.6009999999999345</v>
      </c>
      <c r="B1602" s="1">
        <f t="shared" si="1203"/>
        <v>1.6898134999999319</v>
      </c>
      <c r="C1602" s="1">
        <f t="shared" si="1214"/>
        <v>5.6344577119469906E-2</v>
      </c>
      <c r="D1602" s="1">
        <f t="shared" si="1204"/>
        <v>1.1026331654370602</v>
      </c>
      <c r="E1602" s="1">
        <f t="shared" si="1250"/>
        <v>1.1027342044351935</v>
      </c>
      <c r="F1602" s="1">
        <f t="shared" si="1250"/>
        <v>1.1027380348627231</v>
      </c>
      <c r="G1602" s="1">
        <f t="shared" si="1250"/>
        <v>1.1027381800080001</v>
      </c>
      <c r="H1602" s="1">
        <f t="shared" si="1215"/>
        <v>2.4790336172779086</v>
      </c>
      <c r="I1602" s="1">
        <f t="shared" si="1205"/>
        <v>29.299240737387979</v>
      </c>
      <c r="J1602" s="1">
        <f>VLOOKUP($I1602,Graph!$D$3:$M$50,col)</f>
        <v>6.1999999999999998E-3</v>
      </c>
      <c r="K1602" s="1">
        <f>VLOOKUP($I1602,Graph!$D$3:$M$50,col+1)</f>
        <v>5.0000000000000001E-3</v>
      </c>
      <c r="L1602" s="1">
        <f t="shared" si="1216"/>
        <v>5.4000000000000003E-3</v>
      </c>
      <c r="M1602" s="1">
        <f t="shared" si="1211"/>
        <v>0.64011666666666656</v>
      </c>
      <c r="N1602" s="1">
        <f t="shared" si="1217"/>
        <v>1.5955999999999344</v>
      </c>
      <c r="O1602" s="1">
        <f t="shared" si="1218"/>
        <v>5.4123391379753374E-2</v>
      </c>
      <c r="P1602" s="1">
        <f t="shared" si="1219"/>
        <v>1.0979842044742123</v>
      </c>
      <c r="Q1602" s="1">
        <f t="shared" si="1220"/>
        <v>1.0978176068776286</v>
      </c>
      <c r="R1602" s="1">
        <f t="shared" si="1221"/>
        <v>1.0978116306182857</v>
      </c>
      <c r="S1602" s="1">
        <f t="shared" si="1222"/>
        <v>1.0978114160614483</v>
      </c>
      <c r="T1602" s="1">
        <f t="shared" si="1223"/>
        <v>0.97843681861459864</v>
      </c>
      <c r="U1602" s="1">
        <f t="shared" si="1224"/>
        <v>2.4147408786932019</v>
      </c>
      <c r="V1602" s="2">
        <f t="shared" si="1206"/>
        <v>29.043730988610811</v>
      </c>
      <c r="W1602" s="1">
        <f>VLOOKUP(V1602,Graph!$D$3:$M$50,col)</f>
        <v>6.1999999999999998E-3</v>
      </c>
      <c r="X1602" s="1">
        <f>VLOOKUP(V1602,Graph!$D$3:$M$50,col+1)</f>
        <v>5.0000000000000001E-3</v>
      </c>
      <c r="Y1602" s="1">
        <f t="shared" si="1225"/>
        <v>5.4000000000000003E-3</v>
      </c>
      <c r="Z1602" s="1">
        <f t="shared" si="1207"/>
        <v>0.64011666666666656</v>
      </c>
      <c r="AA1602" s="2">
        <f t="shared" si="1226"/>
        <v>1.5955999999999344</v>
      </c>
      <c r="AB1602" s="1">
        <f t="shared" si="1227"/>
        <v>5.4123391379753374E-2</v>
      </c>
      <c r="AC1602" s="1">
        <f t="shared" si="1228"/>
        <v>1.0978114083583064</v>
      </c>
      <c r="AD1602" s="1">
        <f t="shared" si="1229"/>
        <v>1.0978114080817436</v>
      </c>
      <c r="AE1602" s="1">
        <f t="shared" si="1230"/>
        <v>1.097811408071814</v>
      </c>
      <c r="AF1602" s="1">
        <f t="shared" si="1231"/>
        <v>1.0978114080714576</v>
      </c>
      <c r="AG1602" s="1">
        <f t="shared" si="1232"/>
        <v>0.97843681861459864</v>
      </c>
      <c r="AH1602" s="1">
        <f t="shared" si="1233"/>
        <v>2.4147408611184558</v>
      </c>
      <c r="AI1602" s="2">
        <f t="shared" si="1208"/>
        <v>29.04373091814967</v>
      </c>
      <c r="AJ1602" s="1">
        <f>VLOOKUP(AI1602,Graph!$D$3:$M$50,col)</f>
        <v>6.1999999999999998E-3</v>
      </c>
      <c r="AK1602" s="1">
        <f>VLOOKUP(AI1602,Graph!$D$3:$M$50,col+1)</f>
        <v>5.0000000000000001E-3</v>
      </c>
      <c r="AL1602" s="1">
        <f t="shared" si="1234"/>
        <v>5.4000000000000003E-3</v>
      </c>
      <c r="AM1602" s="1">
        <f t="shared" si="1209"/>
        <v>0.64011666666666656</v>
      </c>
      <c r="AN1602" s="2">
        <f t="shared" si="1235"/>
        <v>1.5955999999999344</v>
      </c>
      <c r="AO1602" s="1">
        <f t="shared" si="1236"/>
        <v>5.4123391379753374E-2</v>
      </c>
      <c r="AP1602" s="1">
        <f t="shared" si="1237"/>
        <v>1.0978114080714449</v>
      </c>
      <c r="AQ1602" s="1">
        <f t="shared" si="1238"/>
        <v>1.0978114080714445</v>
      </c>
      <c r="AR1602" s="1">
        <f t="shared" si="1239"/>
        <v>1.0978114080714441</v>
      </c>
      <c r="AS1602" s="1">
        <f t="shared" si="1240"/>
        <v>1.0978114080714443</v>
      </c>
      <c r="AT1602" s="1">
        <f t="shared" si="1241"/>
        <v>0.97843681861459864</v>
      </c>
      <c r="AU1602" s="1">
        <f t="shared" si="1242"/>
        <v>2.4147408611184265</v>
      </c>
      <c r="AV1602" s="2">
        <f t="shared" si="1243"/>
        <v>1601</v>
      </c>
      <c r="AW1602" s="1">
        <f t="shared" si="1244"/>
        <v>2414.7408611184264</v>
      </c>
      <c r="AX1602" s="1">
        <f t="shared" si="1245"/>
        <v>0.97843681861459864</v>
      </c>
      <c r="AY1602" s="1">
        <f t="shared" si="1246"/>
        <v>1.0978114080714443</v>
      </c>
      <c r="AZ1602" s="1">
        <f t="shared" si="1247"/>
        <v>5.4000000000000003E-3</v>
      </c>
      <c r="BA1602" s="1">
        <f t="shared" si="1248"/>
        <v>29.04373091814967</v>
      </c>
    </row>
    <row r="1603" spans="1:53">
      <c r="A1603" s="2">
        <f t="shared" si="1213"/>
        <v>1.6019999999999344</v>
      </c>
      <c r="B1603" s="1">
        <f t="shared" ref="B1603:B1666" si="1251">Ba*(A1603+rho)</f>
        <v>1.6908546666665984</v>
      </c>
      <c r="C1603" s="1">
        <f t="shared" si="1214"/>
        <v>5.6345530638315093E-2</v>
      </c>
      <c r="D1603" s="1">
        <f t="shared" ref="D1603:D1666" si="1252">SQRT(1.1-($C1603*1.1-POWER(1.1,1/3)+1)/($C1603-POWER(1.1,-2/3)/3))</f>
        <v>1.1026352151784704</v>
      </c>
      <c r="E1603" s="1">
        <f t="shared" si="1250"/>
        <v>1.1027363360982982</v>
      </c>
      <c r="F1603" s="1">
        <f t="shared" si="1250"/>
        <v>1.1027401697205916</v>
      </c>
      <c r="G1603" s="1">
        <f t="shared" si="1250"/>
        <v>1.1027403149902482</v>
      </c>
      <c r="H1603" s="1">
        <f t="shared" si="1215"/>
        <v>2.4813614263800527</v>
      </c>
      <c r="I1603" s="1">
        <f t="shared" ref="I1603:I1666" si="1253">(L/nu)*POWER(gn*H1603/b,1/3)/10^5</f>
        <v>29.308408517177789</v>
      </c>
      <c r="J1603" s="1">
        <f>VLOOKUP($I1603,Graph!$D$3:$M$50,col)</f>
        <v>6.1999999999999998E-3</v>
      </c>
      <c r="K1603" s="1">
        <f>VLOOKUP($I1603,Graph!$D$3:$M$50,col+1)</f>
        <v>5.0000000000000001E-3</v>
      </c>
      <c r="L1603" s="1">
        <f t="shared" si="1216"/>
        <v>5.4000000000000003E-3</v>
      </c>
      <c r="M1603" s="1">
        <f t="shared" si="1211"/>
        <v>0.64011666666666656</v>
      </c>
      <c r="N1603" s="1">
        <f t="shared" si="1217"/>
        <v>1.5965999999999343</v>
      </c>
      <c r="O1603" s="1">
        <f t="shared" si="1218"/>
        <v>5.412453599045957E-2</v>
      </c>
      <c r="P1603" s="1">
        <f t="shared" si="1219"/>
        <v>1.0979867115764734</v>
      </c>
      <c r="Q1603" s="1">
        <f t="shared" si="1220"/>
        <v>1.0978201219031933</v>
      </c>
      <c r="R1603" s="1">
        <f t="shared" si="1221"/>
        <v>1.0978141457594242</v>
      </c>
      <c r="S1603" s="1">
        <f t="shared" si="1222"/>
        <v>1.097813931200694</v>
      </c>
      <c r="T1603" s="1">
        <f t="shared" si="1223"/>
        <v>0.97843991911288553</v>
      </c>
      <c r="U1603" s="1">
        <f t="shared" si="1224"/>
        <v>2.4170168340665508</v>
      </c>
      <c r="V1603" s="2">
        <f t="shared" ref="V1603:V1666" si="1254">(L/nu)*POWER(gn*U1603/b,1/3)/10^5</f>
        <v>29.052852944424064</v>
      </c>
      <c r="W1603" s="1">
        <f>VLOOKUP(V1603,Graph!$D$3:$M$50,col)</f>
        <v>6.1999999999999998E-3</v>
      </c>
      <c r="X1603" s="1">
        <f>VLOOKUP(V1603,Graph!$D$3:$M$50,col+1)</f>
        <v>5.0000000000000001E-3</v>
      </c>
      <c r="Y1603" s="1">
        <f t="shared" si="1225"/>
        <v>5.4000000000000003E-3</v>
      </c>
      <c r="Z1603" s="1">
        <f t="shared" ref="Z1603:Z1666" si="1255">b-2*Y1603*L</f>
        <v>0.64011666666666656</v>
      </c>
      <c r="AA1603" s="2">
        <f t="shared" si="1226"/>
        <v>1.5965999999999343</v>
      </c>
      <c r="AB1603" s="1">
        <f t="shared" si="1227"/>
        <v>5.412453599045957E-2</v>
      </c>
      <c r="AC1603" s="1">
        <f t="shared" si="1228"/>
        <v>1.097813923497267</v>
      </c>
      <c r="AD1603" s="1">
        <f t="shared" si="1229"/>
        <v>1.0978139232206856</v>
      </c>
      <c r="AE1603" s="1">
        <f t="shared" si="1230"/>
        <v>1.0978139232107555</v>
      </c>
      <c r="AF1603" s="1">
        <f t="shared" si="1231"/>
        <v>1.0978139232103992</v>
      </c>
      <c r="AG1603" s="1">
        <f t="shared" si="1232"/>
        <v>0.97843991911288553</v>
      </c>
      <c r="AH1603" s="1">
        <f t="shared" si="1233"/>
        <v>2.4170168164746104</v>
      </c>
      <c r="AI1603" s="2">
        <f t="shared" ref="AI1603:AI1666" si="1256">(L/nu)*POWER(gn*AH1603/b,1/3)/10^5</f>
        <v>29.052852873938264</v>
      </c>
      <c r="AJ1603" s="1">
        <f>VLOOKUP(AI1603,Graph!$D$3:$M$50,col)</f>
        <v>6.1999999999999998E-3</v>
      </c>
      <c r="AK1603" s="1">
        <f>VLOOKUP(AI1603,Graph!$D$3:$M$50,col+1)</f>
        <v>5.0000000000000001E-3</v>
      </c>
      <c r="AL1603" s="1">
        <f t="shared" si="1234"/>
        <v>5.4000000000000003E-3</v>
      </c>
      <c r="AM1603" s="1">
        <f t="shared" ref="AM1603:AM1666" si="1257">b-2*AL1603*L</f>
        <v>0.64011666666666656</v>
      </c>
      <c r="AN1603" s="2">
        <f t="shared" si="1235"/>
        <v>1.5965999999999343</v>
      </c>
      <c r="AO1603" s="1">
        <f t="shared" si="1236"/>
        <v>5.412453599045957E-2</v>
      </c>
      <c r="AP1603" s="1">
        <f t="shared" si="1237"/>
        <v>1.0978139232103865</v>
      </c>
      <c r="AQ1603" s="1">
        <f t="shared" si="1238"/>
        <v>1.0978139232103861</v>
      </c>
      <c r="AR1603" s="1">
        <f t="shared" si="1239"/>
        <v>1.0978139232103858</v>
      </c>
      <c r="AS1603" s="1">
        <f t="shared" si="1240"/>
        <v>1.0978139232103861</v>
      </c>
      <c r="AT1603" s="1">
        <f t="shared" si="1241"/>
        <v>0.97843991911288553</v>
      </c>
      <c r="AU1603" s="1">
        <f t="shared" si="1242"/>
        <v>2.4170168164745816</v>
      </c>
      <c r="AV1603" s="2">
        <f t="shared" si="1243"/>
        <v>1602</v>
      </c>
      <c r="AW1603" s="1">
        <f t="shared" si="1244"/>
        <v>2417.0168164745814</v>
      </c>
      <c r="AX1603" s="1">
        <f t="shared" si="1245"/>
        <v>0.97843991911288553</v>
      </c>
      <c r="AY1603" s="1">
        <f t="shared" si="1246"/>
        <v>1.0978139232103861</v>
      </c>
      <c r="AZ1603" s="1">
        <f t="shared" si="1247"/>
        <v>5.4000000000000003E-3</v>
      </c>
      <c r="BA1603" s="1">
        <f t="shared" si="1248"/>
        <v>29.052852873938264</v>
      </c>
    </row>
    <row r="1604" spans="1:53">
      <c r="A1604" s="2">
        <f t="shared" si="1213"/>
        <v>1.6029999999999343</v>
      </c>
      <c r="B1604" s="1">
        <f t="shared" si="1251"/>
        <v>1.6918958333332652</v>
      </c>
      <c r="C1604" s="1">
        <f t="shared" si="1214"/>
        <v>5.6346482991651854E-2</v>
      </c>
      <c r="D1604" s="1">
        <f t="shared" si="1252"/>
        <v>1.1026372624258436</v>
      </c>
      <c r="E1604" s="1">
        <f t="shared" si="1250"/>
        <v>1.1027384651727854</v>
      </c>
      <c r="F1604" s="1">
        <f t="shared" si="1250"/>
        <v>1.1027423019862921</v>
      </c>
      <c r="G1604" s="1">
        <f t="shared" si="1250"/>
        <v>1.1027424473801963</v>
      </c>
      <c r="H1604" s="1">
        <f t="shared" si="1215"/>
        <v>2.4836899637873926</v>
      </c>
      <c r="I1604" s="1">
        <f t="shared" si="1253"/>
        <v>29.317573430769258</v>
      </c>
      <c r="J1604" s="1">
        <f>VLOOKUP($I1604,Graph!$D$3:$M$50,col)</f>
        <v>6.1999999999999998E-3</v>
      </c>
      <c r="K1604" s="1">
        <f>VLOOKUP($I1604,Graph!$D$3:$M$50,col+1)</f>
        <v>5.0000000000000001E-3</v>
      </c>
      <c r="L1604" s="1">
        <f t="shared" si="1216"/>
        <v>5.4000000000000003E-3</v>
      </c>
      <c r="M1604" s="1">
        <f t="shared" si="1211"/>
        <v>0.64011666666666656</v>
      </c>
      <c r="N1604" s="1">
        <f t="shared" si="1217"/>
        <v>1.5975999999999342</v>
      </c>
      <c r="O1604" s="1">
        <f t="shared" si="1218"/>
        <v>5.4125679204494861E-2</v>
      </c>
      <c r="P1604" s="1">
        <f t="shared" si="1219"/>
        <v>1.0979892156425117</v>
      </c>
      <c r="Q1604" s="1">
        <f t="shared" si="1220"/>
        <v>1.0978226338839427</v>
      </c>
      <c r="R1604" s="1">
        <f t="shared" si="1221"/>
        <v>1.0978166578556585</v>
      </c>
      <c r="S1604" s="1">
        <f t="shared" si="1222"/>
        <v>1.0978164432950399</v>
      </c>
      <c r="T1604" s="1">
        <f t="shared" si="1223"/>
        <v>0.97844301574607151</v>
      </c>
      <c r="U1604" s="1">
        <f t="shared" si="1224"/>
        <v>2.419293504264167</v>
      </c>
      <c r="V1604" s="2">
        <f t="shared" si="1254"/>
        <v>29.061972037941544</v>
      </c>
      <c r="W1604" s="1">
        <f>VLOOKUP(V1604,Graph!$D$3:$M$50,col)</f>
        <v>6.1999999999999998E-3</v>
      </c>
      <c r="X1604" s="1">
        <f>VLOOKUP(V1604,Graph!$D$3:$M$50,col+1)</f>
        <v>5.0000000000000001E-3</v>
      </c>
      <c r="Y1604" s="1">
        <f t="shared" si="1225"/>
        <v>5.4000000000000003E-3</v>
      </c>
      <c r="Z1604" s="1">
        <f t="shared" si="1255"/>
        <v>0.64011666666666656</v>
      </c>
      <c r="AA1604" s="2">
        <f t="shared" si="1226"/>
        <v>1.5975999999999342</v>
      </c>
      <c r="AB1604" s="1">
        <f t="shared" si="1227"/>
        <v>5.4125679204494861E-2</v>
      </c>
      <c r="AC1604" s="1">
        <f t="shared" si="1228"/>
        <v>1.0978164355913282</v>
      </c>
      <c r="AD1604" s="1">
        <f t="shared" si="1229"/>
        <v>1.0978164353147295</v>
      </c>
      <c r="AE1604" s="1">
        <f t="shared" si="1230"/>
        <v>1.0978164353047981</v>
      </c>
      <c r="AF1604" s="1">
        <f t="shared" si="1231"/>
        <v>1.0978164353044417</v>
      </c>
      <c r="AG1604" s="1">
        <f t="shared" si="1232"/>
        <v>0.97844301574607151</v>
      </c>
      <c r="AH1604" s="1">
        <f t="shared" si="1233"/>
        <v>2.4192934866550284</v>
      </c>
      <c r="AI1604" s="2">
        <f t="shared" si="1256"/>
        <v>29.061971967431113</v>
      </c>
      <c r="AJ1604" s="1">
        <f>VLOOKUP(AI1604,Graph!$D$3:$M$50,col)</f>
        <v>6.1999999999999998E-3</v>
      </c>
      <c r="AK1604" s="1">
        <f>VLOOKUP(AI1604,Graph!$D$3:$M$50,col+1)</f>
        <v>5.0000000000000001E-3</v>
      </c>
      <c r="AL1604" s="1">
        <f t="shared" si="1234"/>
        <v>5.4000000000000003E-3</v>
      </c>
      <c r="AM1604" s="1">
        <f t="shared" si="1257"/>
        <v>0.64011666666666656</v>
      </c>
      <c r="AN1604" s="2">
        <f t="shared" si="1235"/>
        <v>1.5975999999999342</v>
      </c>
      <c r="AO1604" s="1">
        <f t="shared" si="1236"/>
        <v>5.4125679204494861E-2</v>
      </c>
      <c r="AP1604" s="1">
        <f t="shared" si="1237"/>
        <v>1.0978164353044291</v>
      </c>
      <c r="AQ1604" s="1">
        <f t="shared" si="1238"/>
        <v>1.0978164353044286</v>
      </c>
      <c r="AR1604" s="1">
        <f t="shared" si="1239"/>
        <v>1.0978164353044284</v>
      </c>
      <c r="AS1604" s="1">
        <f t="shared" si="1240"/>
        <v>1.0978164353044286</v>
      </c>
      <c r="AT1604" s="1">
        <f t="shared" si="1241"/>
        <v>0.97844301574607151</v>
      </c>
      <c r="AU1604" s="1">
        <f t="shared" si="1242"/>
        <v>2.4192934866549995</v>
      </c>
      <c r="AV1604" s="2">
        <f t="shared" si="1243"/>
        <v>1603</v>
      </c>
      <c r="AW1604" s="1">
        <f t="shared" si="1244"/>
        <v>2419.2934866549995</v>
      </c>
      <c r="AX1604" s="1">
        <f t="shared" si="1245"/>
        <v>0.97844301574607151</v>
      </c>
      <c r="AY1604" s="1">
        <f t="shared" si="1246"/>
        <v>1.0978164353044286</v>
      </c>
      <c r="AZ1604" s="1">
        <f t="shared" si="1247"/>
        <v>5.4000000000000003E-3</v>
      </c>
      <c r="BA1604" s="1">
        <f t="shared" si="1248"/>
        <v>29.061971967431113</v>
      </c>
    </row>
    <row r="1605" spans="1:53">
      <c r="A1605" s="2">
        <f t="shared" si="1213"/>
        <v>1.6039999999999341</v>
      </c>
      <c r="B1605" s="1">
        <f t="shared" si="1251"/>
        <v>1.6929369999999317</v>
      </c>
      <c r="C1605" s="1">
        <f t="shared" si="1214"/>
        <v>5.6347434181615745E-2</v>
      </c>
      <c r="D1605" s="1">
        <f t="shared" si="1252"/>
        <v>1.102639307183729</v>
      </c>
      <c r="E1605" s="1">
        <f t="shared" si="1250"/>
        <v>1.1027405916633668</v>
      </c>
      <c r="F1605" s="1">
        <f t="shared" si="1250"/>
        <v>1.1027444316645441</v>
      </c>
      <c r="G1605" s="1">
        <f t="shared" si="1250"/>
        <v>1.102744577182563</v>
      </c>
      <c r="H1605" s="1">
        <f t="shared" si="1215"/>
        <v>2.4860192292721632</v>
      </c>
      <c r="I1605" s="1">
        <f t="shared" si="1253"/>
        <v>29.326735480848416</v>
      </c>
      <c r="J1605" s="1">
        <f>VLOOKUP($I1605,Graph!$D$3:$M$50,col)</f>
        <v>6.1999999999999998E-3</v>
      </c>
      <c r="K1605" s="1">
        <f>VLOOKUP($I1605,Graph!$D$3:$M$50,col+1)</f>
        <v>5.0000000000000001E-3</v>
      </c>
      <c r="L1605" s="1">
        <f t="shared" si="1216"/>
        <v>5.4000000000000003E-3</v>
      </c>
      <c r="M1605" s="1">
        <f t="shared" si="1211"/>
        <v>0.64011666666666656</v>
      </c>
      <c r="N1605" s="1">
        <f t="shared" si="1217"/>
        <v>1.5985999999999341</v>
      </c>
      <c r="O1605" s="1">
        <f t="shared" si="1218"/>
        <v>5.4126821024413865E-2</v>
      </c>
      <c r="P1605" s="1">
        <f t="shared" si="1219"/>
        <v>1.0979917166778372</v>
      </c>
      <c r="Q1605" s="1">
        <f t="shared" si="1220"/>
        <v>1.0978251428254029</v>
      </c>
      <c r="R1605" s="1">
        <f t="shared" si="1221"/>
        <v>1.0978191669125148</v>
      </c>
      <c r="S1605" s="1">
        <f t="shared" si="1222"/>
        <v>1.0978189523500121</v>
      </c>
      <c r="T1605" s="1">
        <f t="shared" si="1223"/>
        <v>0.97844610852137959</v>
      </c>
      <c r="U1605" s="1">
        <f t="shared" si="1224"/>
        <v>2.4215708890616274</v>
      </c>
      <c r="V1605" s="2">
        <f t="shared" si="1254"/>
        <v>29.071088271855178</v>
      </c>
      <c r="W1605" s="1">
        <f>VLOOKUP(V1605,Graph!$D$3:$M$50,col)</f>
        <v>6.1999999999999998E-3</v>
      </c>
      <c r="X1605" s="1">
        <f>VLOOKUP(V1605,Graph!$D$3:$M$50,col+1)</f>
        <v>5.0000000000000001E-3</v>
      </c>
      <c r="Y1605" s="1">
        <f t="shared" si="1225"/>
        <v>5.4000000000000003E-3</v>
      </c>
      <c r="Z1605" s="1">
        <f t="shared" si="1255"/>
        <v>0.64011666666666656</v>
      </c>
      <c r="AA1605" s="2">
        <f t="shared" si="1226"/>
        <v>1.5985999999999341</v>
      </c>
      <c r="AB1605" s="1">
        <f t="shared" si="1227"/>
        <v>5.4126821024413865E-2</v>
      </c>
      <c r="AC1605" s="1">
        <f t="shared" si="1228"/>
        <v>1.0978189446460167</v>
      </c>
      <c r="AD1605" s="1">
        <f t="shared" si="1229"/>
        <v>1.0978189443693995</v>
      </c>
      <c r="AE1605" s="1">
        <f t="shared" si="1230"/>
        <v>1.0978189443594675</v>
      </c>
      <c r="AF1605" s="1">
        <f t="shared" si="1231"/>
        <v>1.0978189443591111</v>
      </c>
      <c r="AG1605" s="1">
        <f t="shared" si="1232"/>
        <v>0.97844610852137959</v>
      </c>
      <c r="AH1605" s="1">
        <f t="shared" si="1233"/>
        <v>2.4215708714352844</v>
      </c>
      <c r="AI1605" s="2">
        <f t="shared" si="1256"/>
        <v>29.071088201320112</v>
      </c>
      <c r="AJ1605" s="1">
        <f>VLOOKUP(AI1605,Graph!$D$3:$M$50,col)</f>
        <v>6.1999999999999998E-3</v>
      </c>
      <c r="AK1605" s="1">
        <f>VLOOKUP(AI1605,Graph!$D$3:$M$50,col+1)</f>
        <v>5.0000000000000001E-3</v>
      </c>
      <c r="AL1605" s="1">
        <f t="shared" si="1234"/>
        <v>5.4000000000000003E-3</v>
      </c>
      <c r="AM1605" s="1">
        <f t="shared" si="1257"/>
        <v>0.64011666666666656</v>
      </c>
      <c r="AN1605" s="2">
        <f t="shared" si="1235"/>
        <v>1.5985999999999341</v>
      </c>
      <c r="AO1605" s="1">
        <f t="shared" si="1236"/>
        <v>5.4126821024413865E-2</v>
      </c>
      <c r="AP1605" s="1">
        <f t="shared" si="1237"/>
        <v>1.0978189443590982</v>
      </c>
      <c r="AQ1605" s="1">
        <f t="shared" si="1238"/>
        <v>1.097818944359098</v>
      </c>
      <c r="AR1605" s="1">
        <f t="shared" si="1239"/>
        <v>1.0978189443590978</v>
      </c>
      <c r="AS1605" s="1">
        <f t="shared" si="1240"/>
        <v>1.0978189443590978</v>
      </c>
      <c r="AT1605" s="1">
        <f t="shared" si="1241"/>
        <v>0.97844610852137959</v>
      </c>
      <c r="AU1605" s="1">
        <f t="shared" si="1242"/>
        <v>2.4215708714352551</v>
      </c>
      <c r="AV1605" s="2">
        <f t="shared" si="1243"/>
        <v>1604</v>
      </c>
      <c r="AW1605" s="1">
        <f t="shared" si="1244"/>
        <v>2421.570871435255</v>
      </c>
      <c r="AX1605" s="1">
        <f t="shared" si="1245"/>
        <v>0.97844610852137959</v>
      </c>
      <c r="AY1605" s="1">
        <f t="shared" si="1246"/>
        <v>1.0978189443590978</v>
      </c>
      <c r="AZ1605" s="1">
        <f t="shared" si="1247"/>
        <v>5.4000000000000003E-3</v>
      </c>
      <c r="BA1605" s="1">
        <f t="shared" si="1248"/>
        <v>29.071088201320112</v>
      </c>
    </row>
    <row r="1606" spans="1:53">
      <c r="A1606" s="2">
        <f t="shared" si="1213"/>
        <v>1.604999999999934</v>
      </c>
      <c r="B1606" s="1">
        <f t="shared" si="1251"/>
        <v>1.6939781666665983</v>
      </c>
      <c r="C1606" s="1">
        <f t="shared" si="1214"/>
        <v>5.6348384210337062E-2</v>
      </c>
      <c r="D1606" s="1">
        <f t="shared" si="1252"/>
        <v>1.1026413494566645</v>
      </c>
      <c r="E1606" s="1">
        <f t="shared" si="1250"/>
        <v>1.1027427155747429</v>
      </c>
      <c r="F1606" s="1">
        <f t="shared" si="1250"/>
        <v>1.1027465587600529</v>
      </c>
      <c r="G1606" s="1">
        <f t="shared" si="1250"/>
        <v>1.1027467044020542</v>
      </c>
      <c r="H1606" s="1">
        <f t="shared" si="1215"/>
        <v>2.4883492226068116</v>
      </c>
      <c r="I1606" s="1">
        <f t="shared" si="1253"/>
        <v>29.335894670097083</v>
      </c>
      <c r="J1606" s="1">
        <f>VLOOKUP($I1606,Graph!$D$3:$M$50,col)</f>
        <v>6.1999999999999998E-3</v>
      </c>
      <c r="K1606" s="1">
        <f>VLOOKUP($I1606,Graph!$D$3:$M$50,col+1)</f>
        <v>5.0000000000000001E-3</v>
      </c>
      <c r="L1606" s="1">
        <f t="shared" si="1216"/>
        <v>5.4000000000000003E-3</v>
      </c>
      <c r="M1606" s="1">
        <f t="shared" si="1211"/>
        <v>0.64011666666666656</v>
      </c>
      <c r="N1606" s="1">
        <f t="shared" si="1217"/>
        <v>1.599599999999934</v>
      </c>
      <c r="O1606" s="1">
        <f t="shared" si="1218"/>
        <v>5.4127961452764994E-2</v>
      </c>
      <c r="P1606" s="1">
        <f t="shared" si="1219"/>
        <v>1.09799421468795</v>
      </c>
      <c r="Q1606" s="1">
        <f t="shared" si="1220"/>
        <v>1.097827648733086</v>
      </c>
      <c r="R1606" s="1">
        <f t="shared" si="1221"/>
        <v>1.0978216729355055</v>
      </c>
      <c r="S1606" s="1">
        <f t="shared" si="1222"/>
        <v>1.097821458371123</v>
      </c>
      <c r="T1606" s="1">
        <f t="shared" si="1223"/>
        <v>0.97844919744601455</v>
      </c>
      <c r="U1606" s="1">
        <f t="shared" si="1224"/>
        <v>2.4238489882347176</v>
      </c>
      <c r="V1606" s="2">
        <f t="shared" si="1254"/>
        <v>29.080201648852675</v>
      </c>
      <c r="W1606" s="1">
        <f>VLOOKUP(V1606,Graph!$D$3:$M$50,col)</f>
        <v>6.1999999999999998E-3</v>
      </c>
      <c r="X1606" s="1">
        <f>VLOOKUP(V1606,Graph!$D$3:$M$50,col+1)</f>
        <v>5.0000000000000001E-3</v>
      </c>
      <c r="Y1606" s="1">
        <f t="shared" si="1225"/>
        <v>5.4000000000000003E-3</v>
      </c>
      <c r="Z1606" s="1">
        <f t="shared" si="1255"/>
        <v>0.64011666666666656</v>
      </c>
      <c r="AA1606" s="2">
        <f t="shared" si="1226"/>
        <v>1.599599999999934</v>
      </c>
      <c r="AB1606" s="1">
        <f t="shared" si="1227"/>
        <v>5.4127961452764994E-2</v>
      </c>
      <c r="AC1606" s="1">
        <f t="shared" si="1228"/>
        <v>1.0978214506668438</v>
      </c>
      <c r="AD1606" s="1">
        <f t="shared" si="1229"/>
        <v>1.0978214503902088</v>
      </c>
      <c r="AE1606" s="1">
        <f t="shared" si="1230"/>
        <v>1.0978214503802759</v>
      </c>
      <c r="AF1606" s="1">
        <f t="shared" si="1231"/>
        <v>1.0978214503799195</v>
      </c>
      <c r="AG1606" s="1">
        <f t="shared" si="1232"/>
        <v>0.97844919744601455</v>
      </c>
      <c r="AH1606" s="1">
        <f t="shared" si="1233"/>
        <v>2.4238489705911652</v>
      </c>
      <c r="AI1606" s="2">
        <f t="shared" si="1256"/>
        <v>29.080201578292993</v>
      </c>
      <c r="AJ1606" s="1">
        <f>VLOOKUP(AI1606,Graph!$D$3:$M$50,col)</f>
        <v>6.1999999999999998E-3</v>
      </c>
      <c r="AK1606" s="1">
        <f>VLOOKUP(AI1606,Graph!$D$3:$M$50,col+1)</f>
        <v>5.0000000000000001E-3</v>
      </c>
      <c r="AL1606" s="1">
        <f t="shared" si="1234"/>
        <v>5.4000000000000003E-3</v>
      </c>
      <c r="AM1606" s="1">
        <f t="shared" si="1257"/>
        <v>0.64011666666666656</v>
      </c>
      <c r="AN1606" s="2">
        <f t="shared" si="1235"/>
        <v>1.599599999999934</v>
      </c>
      <c r="AO1606" s="1">
        <f t="shared" si="1236"/>
        <v>5.4127961452764994E-2</v>
      </c>
      <c r="AP1606" s="1">
        <f t="shared" si="1237"/>
        <v>1.0978214503799064</v>
      </c>
      <c r="AQ1606" s="1">
        <f t="shared" si="1238"/>
        <v>1.097821450379906</v>
      </c>
      <c r="AR1606" s="1">
        <f t="shared" si="1239"/>
        <v>1.0978214503799062</v>
      </c>
      <c r="AS1606" s="1">
        <f t="shared" si="1240"/>
        <v>1.097821450379906</v>
      </c>
      <c r="AT1606" s="1">
        <f t="shared" si="1241"/>
        <v>0.97844919744601455</v>
      </c>
      <c r="AU1606" s="1">
        <f t="shared" si="1242"/>
        <v>2.4238489705911355</v>
      </c>
      <c r="AV1606" s="2">
        <f t="shared" si="1243"/>
        <v>1605</v>
      </c>
      <c r="AW1606" s="1">
        <f t="shared" si="1244"/>
        <v>2423.8489705911356</v>
      </c>
      <c r="AX1606" s="1">
        <f t="shared" si="1245"/>
        <v>0.97844919744601455</v>
      </c>
      <c r="AY1606" s="1">
        <f t="shared" si="1246"/>
        <v>1.097821450379906</v>
      </c>
      <c r="AZ1606" s="1">
        <f t="shared" si="1247"/>
        <v>5.4000000000000003E-3</v>
      </c>
      <c r="BA1606" s="1">
        <f t="shared" si="1248"/>
        <v>29.080201578292993</v>
      </c>
    </row>
    <row r="1607" spans="1:53">
      <c r="A1607" s="2">
        <f t="shared" si="1213"/>
        <v>1.6059999999999339</v>
      </c>
      <c r="B1607" s="1">
        <f t="shared" si="1251"/>
        <v>1.6950193333332648</v>
      </c>
      <c r="C1607" s="1">
        <f t="shared" si="1214"/>
        <v>5.6349333079940951E-2</v>
      </c>
      <c r="D1607" s="1">
        <f t="shared" si="1252"/>
        <v>1.1026433892491772</v>
      </c>
      <c r="E1607" s="1">
        <f t="shared" si="1250"/>
        <v>1.1027448369116035</v>
      </c>
      <c r="F1607" s="1">
        <f t="shared" si="1250"/>
        <v>1.1027486832775155</v>
      </c>
      <c r="G1607" s="1">
        <f t="shared" si="1250"/>
        <v>1.1027488290433658</v>
      </c>
      <c r="H1607" s="1">
        <f t="shared" si="1215"/>
        <v>2.4906799435640004</v>
      </c>
      <c r="I1607" s="1">
        <f t="shared" si="1253"/>
        <v>29.3450510011929</v>
      </c>
      <c r="J1607" s="1">
        <f>VLOOKUP($I1607,Graph!$D$3:$M$50,col)</f>
        <v>6.1999999999999998E-3</v>
      </c>
      <c r="K1607" s="1">
        <f>VLOOKUP($I1607,Graph!$D$3:$M$50,col+1)</f>
        <v>5.0000000000000001E-3</v>
      </c>
      <c r="L1607" s="1">
        <f t="shared" si="1216"/>
        <v>5.4000000000000003E-3</v>
      </c>
      <c r="M1607" s="1">
        <f t="shared" si="1211"/>
        <v>0.64011666666666656</v>
      </c>
      <c r="N1607" s="1">
        <f t="shared" si="1217"/>
        <v>1.6005999999999339</v>
      </c>
      <c r="O1607" s="1">
        <f t="shared" si="1218"/>
        <v>5.4129100492090389E-2</v>
      </c>
      <c r="P1607" s="1">
        <f t="shared" si="1219"/>
        <v>1.0979967096783338</v>
      </c>
      <c r="Q1607" s="1">
        <f t="shared" si="1220"/>
        <v>1.0978301516124909</v>
      </c>
      <c r="R1607" s="1">
        <f t="shared" si="1221"/>
        <v>1.0978241759301295</v>
      </c>
      <c r="S1607" s="1">
        <f t="shared" si="1222"/>
        <v>1.0978239613638714</v>
      </c>
      <c r="T1607" s="1">
        <f t="shared" si="1223"/>
        <v>0.97845228252716343</v>
      </c>
      <c r="U1607" s="1">
        <f t="shared" si="1224"/>
        <v>2.4261278015594341</v>
      </c>
      <c r="V1607" s="2">
        <f t="shared" si="1254"/>
        <v>29.089312171617532</v>
      </c>
      <c r="W1607" s="1">
        <f>VLOOKUP(V1607,Graph!$D$3:$M$50,col)</f>
        <v>6.1999999999999998E-3</v>
      </c>
      <c r="X1607" s="1">
        <f>VLOOKUP(V1607,Graph!$D$3:$M$50,col+1)</f>
        <v>5.0000000000000001E-3</v>
      </c>
      <c r="Y1607" s="1">
        <f t="shared" si="1225"/>
        <v>5.4000000000000003E-3</v>
      </c>
      <c r="Z1607" s="1">
        <f t="shared" si="1255"/>
        <v>0.64011666666666656</v>
      </c>
      <c r="AA1607" s="2">
        <f t="shared" si="1226"/>
        <v>1.6005999999999339</v>
      </c>
      <c r="AB1607" s="1">
        <f t="shared" si="1227"/>
        <v>5.4129100492090389E-2</v>
      </c>
      <c r="AC1607" s="1">
        <f t="shared" si="1228"/>
        <v>1.0978239536593091</v>
      </c>
      <c r="AD1607" s="1">
        <f t="shared" si="1229"/>
        <v>1.0978239533826564</v>
      </c>
      <c r="AE1607" s="1">
        <f t="shared" si="1230"/>
        <v>1.0978239533727223</v>
      </c>
      <c r="AF1607" s="1">
        <f t="shared" si="1231"/>
        <v>1.0978239533723657</v>
      </c>
      <c r="AG1607" s="1">
        <f t="shared" si="1232"/>
        <v>0.97845228252716343</v>
      </c>
      <c r="AH1607" s="1">
        <f t="shared" si="1233"/>
        <v>2.4261277838986661</v>
      </c>
      <c r="AI1607" s="2">
        <f t="shared" si="1256"/>
        <v>29.089312101033233</v>
      </c>
      <c r="AJ1607" s="1">
        <f>VLOOKUP(AI1607,Graph!$D$3:$M$50,col)</f>
        <v>6.1999999999999998E-3</v>
      </c>
      <c r="AK1607" s="1">
        <f>VLOOKUP(AI1607,Graph!$D$3:$M$50,col+1)</f>
        <v>5.0000000000000001E-3</v>
      </c>
      <c r="AL1607" s="1">
        <f t="shared" si="1234"/>
        <v>5.4000000000000003E-3</v>
      </c>
      <c r="AM1607" s="1">
        <f t="shared" si="1257"/>
        <v>0.64011666666666656</v>
      </c>
      <c r="AN1607" s="2">
        <f t="shared" si="1235"/>
        <v>1.6005999999999339</v>
      </c>
      <c r="AO1607" s="1">
        <f t="shared" si="1236"/>
        <v>5.4129100492090389E-2</v>
      </c>
      <c r="AP1607" s="1">
        <f t="shared" si="1237"/>
        <v>1.0978239533723528</v>
      </c>
      <c r="AQ1607" s="1">
        <f t="shared" si="1238"/>
        <v>1.0978239533723522</v>
      </c>
      <c r="AR1607" s="1">
        <f t="shared" si="1239"/>
        <v>1.0978239533723522</v>
      </c>
      <c r="AS1607" s="1">
        <f t="shared" si="1240"/>
        <v>1.0978239533723522</v>
      </c>
      <c r="AT1607" s="1">
        <f t="shared" si="1241"/>
        <v>0.97845228252716343</v>
      </c>
      <c r="AU1607" s="1">
        <f t="shared" si="1242"/>
        <v>2.4261277838986364</v>
      </c>
      <c r="AV1607" s="2">
        <f t="shared" si="1243"/>
        <v>1606</v>
      </c>
      <c r="AW1607" s="1">
        <f t="shared" si="1244"/>
        <v>2426.1277838986362</v>
      </c>
      <c r="AX1607" s="1">
        <f t="shared" si="1245"/>
        <v>0.97845228252716343</v>
      </c>
      <c r="AY1607" s="1">
        <f t="shared" si="1246"/>
        <v>1.0978239533723522</v>
      </c>
      <c r="AZ1607" s="1">
        <f t="shared" si="1247"/>
        <v>5.4000000000000003E-3</v>
      </c>
      <c r="BA1607" s="1">
        <f t="shared" si="1248"/>
        <v>29.089312101033233</v>
      </c>
    </row>
    <row r="1608" spans="1:53">
      <c r="A1608" s="2">
        <f t="shared" si="1213"/>
        <v>1.6069999999999338</v>
      </c>
      <c r="B1608" s="1">
        <f t="shared" si="1251"/>
        <v>1.6960604999999314</v>
      </c>
      <c r="C1608" s="1">
        <f t="shared" si="1214"/>
        <v>5.6350280792547343E-2</v>
      </c>
      <c r="D1608" s="1">
        <f t="shared" si="1252"/>
        <v>1.1026454265657828</v>
      </c>
      <c r="E1608" s="1">
        <f t="shared" si="1250"/>
        <v>1.1027469556786273</v>
      </c>
      <c r="F1608" s="1">
        <f t="shared" si="1250"/>
        <v>1.102750805221614</v>
      </c>
      <c r="G1608" s="1">
        <f t="shared" si="1250"/>
        <v>1.1027509511111822</v>
      </c>
      <c r="H1608" s="1">
        <f t="shared" si="1215"/>
        <v>2.4930113919166046</v>
      </c>
      <c r="I1608" s="1">
        <f t="shared" si="1253"/>
        <v>29.354204476809333</v>
      </c>
      <c r="J1608" s="1">
        <f>VLOOKUP($I1608,Graph!$D$3:$M$50,col)</f>
        <v>6.1999999999999998E-3</v>
      </c>
      <c r="K1608" s="1">
        <f>VLOOKUP($I1608,Graph!$D$3:$M$50,col+1)</f>
        <v>5.0000000000000001E-3</v>
      </c>
      <c r="L1608" s="1">
        <f t="shared" si="1216"/>
        <v>5.4000000000000003E-3</v>
      </c>
      <c r="M1608" s="1">
        <f t="shared" si="1211"/>
        <v>0.64011666666666656</v>
      </c>
      <c r="N1608" s="1">
        <f t="shared" si="1217"/>
        <v>1.6015999999999337</v>
      </c>
      <c r="O1608" s="1">
        <f t="shared" si="1218"/>
        <v>5.413023814492602E-2</v>
      </c>
      <c r="P1608" s="1">
        <f t="shared" si="1219"/>
        <v>1.0979992016544617</v>
      </c>
      <c r="Q1608" s="1">
        <f t="shared" si="1220"/>
        <v>1.097832651469103</v>
      </c>
      <c r="R1608" s="1">
        <f t="shared" si="1221"/>
        <v>1.0978266759018722</v>
      </c>
      <c r="S1608" s="1">
        <f t="shared" si="1222"/>
        <v>1.0978264613337432</v>
      </c>
      <c r="T1608" s="1">
        <f t="shared" si="1223"/>
        <v>0.97845536377199538</v>
      </c>
      <c r="U1608" s="1">
        <f t="shared" si="1224"/>
        <v>2.4284073288119852</v>
      </c>
      <c r="V1608" s="2">
        <f t="shared" si="1254"/>
        <v>29.098419842829056</v>
      </c>
      <c r="W1608" s="1">
        <f>VLOOKUP(V1608,Graph!$D$3:$M$50,col)</f>
        <v>6.1999999999999998E-3</v>
      </c>
      <c r="X1608" s="1">
        <f>VLOOKUP(V1608,Graph!$D$3:$M$50,col+1)</f>
        <v>5.0000000000000001E-3</v>
      </c>
      <c r="Y1608" s="1">
        <f t="shared" si="1225"/>
        <v>5.4000000000000003E-3</v>
      </c>
      <c r="Z1608" s="1">
        <f t="shared" si="1255"/>
        <v>0.64011666666666656</v>
      </c>
      <c r="AA1608" s="2">
        <f t="shared" si="1226"/>
        <v>1.6015999999999337</v>
      </c>
      <c r="AB1608" s="1">
        <f t="shared" si="1227"/>
        <v>5.413023814492602E-2</v>
      </c>
      <c r="AC1608" s="1">
        <f t="shared" si="1228"/>
        <v>1.0978264536288975</v>
      </c>
      <c r="AD1608" s="1">
        <f t="shared" si="1229"/>
        <v>1.0978264533522271</v>
      </c>
      <c r="AE1608" s="1">
        <f t="shared" si="1230"/>
        <v>1.0978264533422926</v>
      </c>
      <c r="AF1608" s="1">
        <f t="shared" si="1231"/>
        <v>1.0978264533419357</v>
      </c>
      <c r="AG1608" s="1">
        <f t="shared" si="1232"/>
        <v>0.97845536377199538</v>
      </c>
      <c r="AH1608" s="1">
        <f t="shared" si="1233"/>
        <v>2.4284073111339968</v>
      </c>
      <c r="AI1608" s="2">
        <f t="shared" si="1256"/>
        <v>29.098419772220151</v>
      </c>
      <c r="AJ1608" s="1">
        <f>VLOOKUP(AI1608,Graph!$D$3:$M$50,col)</f>
        <v>6.1999999999999998E-3</v>
      </c>
      <c r="AK1608" s="1">
        <f>VLOOKUP(AI1608,Graph!$D$3:$M$50,col+1)</f>
        <v>5.0000000000000001E-3</v>
      </c>
      <c r="AL1608" s="1">
        <f t="shared" si="1234"/>
        <v>5.4000000000000003E-3</v>
      </c>
      <c r="AM1608" s="1">
        <f t="shared" si="1257"/>
        <v>0.64011666666666656</v>
      </c>
      <c r="AN1608" s="2">
        <f t="shared" si="1235"/>
        <v>1.6015999999999337</v>
      </c>
      <c r="AO1608" s="1">
        <f t="shared" si="1236"/>
        <v>5.413023814492602E-2</v>
      </c>
      <c r="AP1608" s="1">
        <f t="shared" si="1237"/>
        <v>1.0978264533419229</v>
      </c>
      <c r="AQ1608" s="1">
        <f t="shared" si="1238"/>
        <v>1.0978264533419222</v>
      </c>
      <c r="AR1608" s="1">
        <f t="shared" si="1239"/>
        <v>1.0978264533419222</v>
      </c>
      <c r="AS1608" s="1">
        <f t="shared" si="1240"/>
        <v>1.0978264533419222</v>
      </c>
      <c r="AT1608" s="1">
        <f t="shared" si="1241"/>
        <v>0.97845536377199538</v>
      </c>
      <c r="AU1608" s="1">
        <f t="shared" si="1242"/>
        <v>2.428407311133967</v>
      </c>
      <c r="AV1608" s="2">
        <f t="shared" si="1243"/>
        <v>1607</v>
      </c>
      <c r="AW1608" s="1">
        <f t="shared" si="1244"/>
        <v>2428.4073111339671</v>
      </c>
      <c r="AX1608" s="1">
        <f t="shared" si="1245"/>
        <v>0.97845536377199538</v>
      </c>
      <c r="AY1608" s="1">
        <f t="shared" si="1246"/>
        <v>1.0978264533419222</v>
      </c>
      <c r="AZ1608" s="1">
        <f t="shared" si="1247"/>
        <v>5.4000000000000003E-3</v>
      </c>
      <c r="BA1608" s="1">
        <f t="shared" si="1248"/>
        <v>29.098419772220151</v>
      </c>
    </row>
    <row r="1609" spans="1:53">
      <c r="A1609" s="2">
        <f t="shared" si="1213"/>
        <v>1.6079999999999337</v>
      </c>
      <c r="B1609" s="1">
        <f t="shared" si="1251"/>
        <v>1.6971016666665979</v>
      </c>
      <c r="C1609" s="1">
        <f t="shared" si="1214"/>
        <v>5.6351227350271017E-2</v>
      </c>
      <c r="D1609" s="1">
        <f t="shared" si="1252"/>
        <v>1.1026474614109865</v>
      </c>
      <c r="E1609" s="1">
        <f t="shared" si="1250"/>
        <v>1.1027490718804798</v>
      </c>
      <c r="F1609" s="1">
        <f t="shared" si="1250"/>
        <v>1.102752924597022</v>
      </c>
      <c r="G1609" s="1">
        <f t="shared" si="1250"/>
        <v>1.1027530706101756</v>
      </c>
      <c r="H1609" s="1">
        <f t="shared" si="1215"/>
        <v>2.4953435674377129</v>
      </c>
      <c r="I1609" s="1">
        <f t="shared" si="1253"/>
        <v>29.363355099615717</v>
      </c>
      <c r="J1609" s="1">
        <f>VLOOKUP($I1609,Graph!$D$3:$M$50,col)</f>
        <v>6.1999999999999998E-3</v>
      </c>
      <c r="K1609" s="1">
        <f>VLOOKUP($I1609,Graph!$D$3:$M$50,col+1)</f>
        <v>5.0000000000000001E-3</v>
      </c>
      <c r="L1609" s="1">
        <f t="shared" si="1216"/>
        <v>5.4000000000000003E-3</v>
      </c>
      <c r="M1609" s="1">
        <f t="shared" si="1211"/>
        <v>0.64011666666666656</v>
      </c>
      <c r="N1609" s="1">
        <f t="shared" si="1217"/>
        <v>1.6025999999999336</v>
      </c>
      <c r="O1609" s="1">
        <f t="shared" si="1218"/>
        <v>5.4131374413801774E-2</v>
      </c>
      <c r="P1609" s="1">
        <f t="shared" si="1219"/>
        <v>1.0980016906217922</v>
      </c>
      <c r="Q1609" s="1">
        <f t="shared" si="1220"/>
        <v>1.0978351483083957</v>
      </c>
      <c r="R1609" s="1">
        <f t="shared" si="1221"/>
        <v>1.0978291728562066</v>
      </c>
      <c r="S1609" s="1">
        <f t="shared" si="1222"/>
        <v>1.0978289582862109</v>
      </c>
      <c r="T1609" s="1">
        <f t="shared" si="1223"/>
        <v>0.97845844118766157</v>
      </c>
      <c r="U1609" s="1">
        <f t="shared" si="1224"/>
        <v>2.4306875697687906</v>
      </c>
      <c r="V1609" s="2">
        <f t="shared" si="1254"/>
        <v>29.107524665162369</v>
      </c>
      <c r="W1609" s="1">
        <f>VLOOKUP(V1609,Graph!$D$3:$M$50,col)</f>
        <v>6.1999999999999998E-3</v>
      </c>
      <c r="X1609" s="1">
        <f>VLOOKUP(V1609,Graph!$D$3:$M$50,col+1)</f>
        <v>5.0000000000000001E-3</v>
      </c>
      <c r="Y1609" s="1">
        <f t="shared" si="1225"/>
        <v>5.4000000000000003E-3</v>
      </c>
      <c r="Z1609" s="1">
        <f t="shared" si="1255"/>
        <v>0.64011666666666656</v>
      </c>
      <c r="AA1609" s="2">
        <f t="shared" si="1226"/>
        <v>1.6025999999999336</v>
      </c>
      <c r="AB1609" s="1">
        <f t="shared" si="1227"/>
        <v>5.4131374413801774E-2</v>
      </c>
      <c r="AC1609" s="1">
        <f t="shared" si="1228"/>
        <v>1.0978289505810832</v>
      </c>
      <c r="AD1609" s="1">
        <f t="shared" si="1229"/>
        <v>1.0978289503043943</v>
      </c>
      <c r="AE1609" s="1">
        <f t="shared" si="1230"/>
        <v>1.0978289502944587</v>
      </c>
      <c r="AF1609" s="1">
        <f t="shared" si="1231"/>
        <v>1.0978289502941017</v>
      </c>
      <c r="AG1609" s="1">
        <f t="shared" si="1232"/>
        <v>0.97845844118766157</v>
      </c>
      <c r="AH1609" s="1">
        <f t="shared" si="1233"/>
        <v>2.4306875520735747</v>
      </c>
      <c r="AI1609" s="2">
        <f t="shared" si="1256"/>
        <v>29.107524594528865</v>
      </c>
      <c r="AJ1609" s="1">
        <f>VLOOKUP(AI1609,Graph!$D$3:$M$50,col)</f>
        <v>6.1999999999999998E-3</v>
      </c>
      <c r="AK1609" s="1">
        <f>VLOOKUP(AI1609,Graph!$D$3:$M$50,col+1)</f>
        <v>5.0000000000000001E-3</v>
      </c>
      <c r="AL1609" s="1">
        <f t="shared" si="1234"/>
        <v>5.4000000000000003E-3</v>
      </c>
      <c r="AM1609" s="1">
        <f t="shared" si="1257"/>
        <v>0.64011666666666656</v>
      </c>
      <c r="AN1609" s="2">
        <f t="shared" si="1235"/>
        <v>1.6025999999999336</v>
      </c>
      <c r="AO1609" s="1">
        <f t="shared" si="1236"/>
        <v>5.4131374413801774E-2</v>
      </c>
      <c r="AP1609" s="1">
        <f t="shared" si="1237"/>
        <v>1.097828950294089</v>
      </c>
      <c r="AQ1609" s="1">
        <f t="shared" si="1238"/>
        <v>1.0978289502940886</v>
      </c>
      <c r="AR1609" s="1">
        <f t="shared" si="1239"/>
        <v>1.0978289502940888</v>
      </c>
      <c r="AS1609" s="1">
        <f t="shared" si="1240"/>
        <v>1.0978289502940886</v>
      </c>
      <c r="AT1609" s="1">
        <f t="shared" si="1241"/>
        <v>0.97845844118766157</v>
      </c>
      <c r="AU1609" s="1">
        <f t="shared" si="1242"/>
        <v>2.4306875520735458</v>
      </c>
      <c r="AV1609" s="2">
        <f t="shared" si="1243"/>
        <v>1608</v>
      </c>
      <c r="AW1609" s="1">
        <f t="shared" si="1244"/>
        <v>2430.6875520735457</v>
      </c>
      <c r="AX1609" s="1">
        <f t="shared" si="1245"/>
        <v>0.97845844118766157</v>
      </c>
      <c r="AY1609" s="1">
        <f t="shared" si="1246"/>
        <v>1.0978289502940886</v>
      </c>
      <c r="AZ1609" s="1">
        <f t="shared" si="1247"/>
        <v>5.4000000000000003E-3</v>
      </c>
      <c r="BA1609" s="1">
        <f t="shared" si="1248"/>
        <v>29.107524594528865</v>
      </c>
    </row>
    <row r="1610" spans="1:53">
      <c r="A1610" s="2">
        <f t="shared" si="1213"/>
        <v>1.6089999999999336</v>
      </c>
      <c r="B1610" s="1">
        <f t="shared" si="1251"/>
        <v>1.6981428333332644</v>
      </c>
      <c r="C1610" s="1">
        <f t="shared" si="1214"/>
        <v>5.63521727552216E-2</v>
      </c>
      <c r="D1610" s="1">
        <f t="shared" si="1252"/>
        <v>1.1026494937892817</v>
      </c>
      <c r="E1610" s="1">
        <f t="shared" si="1250"/>
        <v>1.1027511855218171</v>
      </c>
      <c r="F1610" s="1">
        <f t="shared" si="1250"/>
        <v>1.1027550414084004</v>
      </c>
      <c r="G1610" s="1">
        <f t="shared" si="1250"/>
        <v>1.1027551875450081</v>
      </c>
      <c r="H1610" s="1">
        <f t="shared" si="1215"/>
        <v>2.4976764699006244</v>
      </c>
      <c r="I1610" s="1">
        <f t="shared" si="1253"/>
        <v>29.372502872277177</v>
      </c>
      <c r="J1610" s="1">
        <f>VLOOKUP($I1610,Graph!$D$3:$M$50,col)</f>
        <v>6.1999999999999998E-3</v>
      </c>
      <c r="K1610" s="1">
        <f>VLOOKUP($I1610,Graph!$D$3:$M$50,col+1)</f>
        <v>5.0000000000000001E-3</v>
      </c>
      <c r="L1610" s="1">
        <f t="shared" si="1216"/>
        <v>5.4000000000000003E-3</v>
      </c>
      <c r="M1610" s="1">
        <f t="shared" si="1211"/>
        <v>0.64011666666666656</v>
      </c>
      <c r="N1610" s="1">
        <f t="shared" si="1217"/>
        <v>1.6035999999999335</v>
      </c>
      <c r="O1610" s="1">
        <f t="shared" si="1218"/>
        <v>5.4132509301241256E-2</v>
      </c>
      <c r="P1610" s="1">
        <f t="shared" si="1219"/>
        <v>1.0980041765857704</v>
      </c>
      <c r="Q1610" s="1">
        <f t="shared" si="1220"/>
        <v>1.0978376421358271</v>
      </c>
      <c r="R1610" s="1">
        <f t="shared" si="1221"/>
        <v>1.0978316667985923</v>
      </c>
      <c r="S1610" s="1">
        <f t="shared" si="1222"/>
        <v>1.0978314522267332</v>
      </c>
      <c r="T1610" s="1">
        <f t="shared" si="1223"/>
        <v>0.97846151478129562</v>
      </c>
      <c r="U1610" s="1">
        <f t="shared" si="1224"/>
        <v>2.4329685242064749</v>
      </c>
      <c r="V1610" s="2">
        <f t="shared" si="1254"/>
        <v>29.116626641288384</v>
      </c>
      <c r="W1610" s="1">
        <f>VLOOKUP(V1610,Graph!$D$3:$M$50,col)</f>
        <v>6.1999999999999998E-3</v>
      </c>
      <c r="X1610" s="1">
        <f>VLOOKUP(V1610,Graph!$D$3:$M$50,col+1)</f>
        <v>5.0000000000000001E-3</v>
      </c>
      <c r="Y1610" s="1">
        <f t="shared" si="1225"/>
        <v>5.4000000000000003E-3</v>
      </c>
      <c r="Z1610" s="1">
        <f t="shared" si="1255"/>
        <v>0.64011666666666656</v>
      </c>
      <c r="AA1610" s="2">
        <f t="shared" si="1226"/>
        <v>1.6035999999999335</v>
      </c>
      <c r="AB1610" s="1">
        <f t="shared" si="1227"/>
        <v>5.4132509301241256E-2</v>
      </c>
      <c r="AC1610" s="1">
        <f t="shared" si="1228"/>
        <v>1.0978314445213233</v>
      </c>
      <c r="AD1610" s="1">
        <f t="shared" si="1229"/>
        <v>1.0978314442446169</v>
      </c>
      <c r="AE1610" s="1">
        <f t="shared" si="1230"/>
        <v>1.0978314442346804</v>
      </c>
      <c r="AF1610" s="1">
        <f t="shared" si="1231"/>
        <v>1.0978314442343236</v>
      </c>
      <c r="AG1610" s="1">
        <f t="shared" si="1232"/>
        <v>0.97846151478129562</v>
      </c>
      <c r="AH1610" s="1">
        <f t="shared" si="1233"/>
        <v>2.4329685064940287</v>
      </c>
      <c r="AI1610" s="2">
        <f t="shared" si="1256"/>
        <v>29.116626570630302</v>
      </c>
      <c r="AJ1610" s="1">
        <f>VLOOKUP(AI1610,Graph!$D$3:$M$50,col)</f>
        <v>6.1999999999999998E-3</v>
      </c>
      <c r="AK1610" s="1">
        <f>VLOOKUP(AI1610,Graph!$D$3:$M$50,col+1)</f>
        <v>5.0000000000000001E-3</v>
      </c>
      <c r="AL1610" s="1">
        <f t="shared" si="1234"/>
        <v>5.4000000000000003E-3</v>
      </c>
      <c r="AM1610" s="1">
        <f t="shared" si="1257"/>
        <v>0.64011666666666656</v>
      </c>
      <c r="AN1610" s="2">
        <f t="shared" si="1235"/>
        <v>1.6035999999999335</v>
      </c>
      <c r="AO1610" s="1">
        <f t="shared" si="1236"/>
        <v>5.4132509301241256E-2</v>
      </c>
      <c r="AP1610" s="1">
        <f t="shared" si="1237"/>
        <v>1.0978314442343107</v>
      </c>
      <c r="AQ1610" s="1">
        <f t="shared" si="1238"/>
        <v>1.0978314442343102</v>
      </c>
      <c r="AR1610" s="1">
        <f t="shared" si="1239"/>
        <v>1.0978314442343102</v>
      </c>
      <c r="AS1610" s="1">
        <f t="shared" si="1240"/>
        <v>1.0978314442343102</v>
      </c>
      <c r="AT1610" s="1">
        <f t="shared" si="1241"/>
        <v>0.97846151478129562</v>
      </c>
      <c r="AU1610" s="1">
        <f t="shared" si="1242"/>
        <v>2.432968506493999</v>
      </c>
      <c r="AV1610" s="2">
        <f t="shared" si="1243"/>
        <v>1609</v>
      </c>
      <c r="AW1610" s="1">
        <f t="shared" si="1244"/>
        <v>2432.968506493999</v>
      </c>
      <c r="AX1610" s="1">
        <f t="shared" si="1245"/>
        <v>0.97846151478129562</v>
      </c>
      <c r="AY1610" s="1">
        <f t="shared" si="1246"/>
        <v>1.0978314442343102</v>
      </c>
      <c r="AZ1610" s="1">
        <f t="shared" si="1247"/>
        <v>5.4000000000000003E-3</v>
      </c>
      <c r="BA1610" s="1">
        <f t="shared" si="1248"/>
        <v>29.116626570630302</v>
      </c>
    </row>
    <row r="1611" spans="1:53">
      <c r="A1611" s="2">
        <f t="shared" si="1213"/>
        <v>1.6099999999999335</v>
      </c>
      <c r="B1611" s="1">
        <f t="shared" si="1251"/>
        <v>1.699183999999931</v>
      </c>
      <c r="C1611" s="1">
        <f t="shared" si="1214"/>
        <v>5.6353117009503545E-2</v>
      </c>
      <c r="D1611" s="1">
        <f t="shared" si="1252"/>
        <v>1.1026515237051526</v>
      </c>
      <c r="E1611" s="1">
        <f t="shared" si="1250"/>
        <v>1.1027532966072833</v>
      </c>
      <c r="F1611" s="1">
        <f t="shared" si="1250"/>
        <v>1.1027571556603997</v>
      </c>
      <c r="G1611" s="1">
        <f t="shared" si="1250"/>
        <v>1.1027573019203296</v>
      </c>
      <c r="H1611" s="1">
        <f t="shared" si="1215"/>
        <v>2.5000100990788505</v>
      </c>
      <c r="I1611" s="1">
        <f t="shared" si="1253"/>
        <v>29.381647797454736</v>
      </c>
      <c r="J1611" s="1">
        <f>VLOOKUP($I1611,Graph!$D$3:$M$50,col)</f>
        <v>6.1999999999999998E-3</v>
      </c>
      <c r="K1611" s="1">
        <f>VLOOKUP($I1611,Graph!$D$3:$M$50,col+1)</f>
        <v>5.0000000000000001E-3</v>
      </c>
      <c r="L1611" s="1">
        <f t="shared" si="1216"/>
        <v>5.4000000000000003E-3</v>
      </c>
      <c r="M1611" s="1">
        <f t="shared" si="1211"/>
        <v>0.64011666666666656</v>
      </c>
      <c r="N1611" s="1">
        <f t="shared" si="1217"/>
        <v>1.6045999999999334</v>
      </c>
      <c r="O1611" s="1">
        <f t="shared" si="1218"/>
        <v>5.413364280976201E-2</v>
      </c>
      <c r="P1611" s="1">
        <f t="shared" si="1219"/>
        <v>1.0980066595518292</v>
      </c>
      <c r="Q1611" s="1">
        <f t="shared" si="1220"/>
        <v>1.0978401329568439</v>
      </c>
      <c r="R1611" s="1">
        <f t="shared" si="1221"/>
        <v>1.0978341577344741</v>
      </c>
      <c r="S1611" s="1">
        <f t="shared" si="1222"/>
        <v>1.0978339431607569</v>
      </c>
      <c r="T1611" s="1">
        <f t="shared" si="1223"/>
        <v>0.97846458456001317</v>
      </c>
      <c r="U1611" s="1">
        <f t="shared" si="1224"/>
        <v>2.4352501919018792</v>
      </c>
      <c r="V1611" s="2">
        <f t="shared" si="1254"/>
        <v>29.125725773873892</v>
      </c>
      <c r="W1611" s="1">
        <f>VLOOKUP(V1611,Graph!$D$3:$M$50,col)</f>
        <v>6.1999999999999998E-3</v>
      </c>
      <c r="X1611" s="1">
        <f>VLOOKUP(V1611,Graph!$D$3:$M$50,col+1)</f>
        <v>5.0000000000000001E-3</v>
      </c>
      <c r="Y1611" s="1">
        <f t="shared" si="1225"/>
        <v>5.4000000000000003E-3</v>
      </c>
      <c r="Z1611" s="1">
        <f t="shared" si="1255"/>
        <v>0.64011666666666656</v>
      </c>
      <c r="AA1611" s="2">
        <f t="shared" si="1226"/>
        <v>1.6045999999999334</v>
      </c>
      <c r="AB1611" s="1">
        <f t="shared" si="1227"/>
        <v>5.413364280976201E-2</v>
      </c>
      <c r="AC1611" s="1">
        <f t="shared" si="1228"/>
        <v>1.0978339354550657</v>
      </c>
      <c r="AD1611" s="1">
        <f t="shared" si="1229"/>
        <v>1.0978339351783413</v>
      </c>
      <c r="AE1611" s="1">
        <f t="shared" si="1230"/>
        <v>1.0978339351684039</v>
      </c>
      <c r="AF1611" s="1">
        <f t="shared" si="1231"/>
        <v>1.0978339351680471</v>
      </c>
      <c r="AG1611" s="1">
        <f t="shared" si="1232"/>
        <v>0.97846458456001317</v>
      </c>
      <c r="AH1611" s="1">
        <f t="shared" si="1233"/>
        <v>2.4352501741721961</v>
      </c>
      <c r="AI1611" s="2">
        <f t="shared" si="1256"/>
        <v>29.125725703191232</v>
      </c>
      <c r="AJ1611" s="1">
        <f>VLOOKUP(AI1611,Graph!$D$3:$M$50,col)</f>
        <v>6.1999999999999998E-3</v>
      </c>
      <c r="AK1611" s="1">
        <f>VLOOKUP(AI1611,Graph!$D$3:$M$50,col+1)</f>
        <v>5.0000000000000001E-3</v>
      </c>
      <c r="AL1611" s="1">
        <f t="shared" si="1234"/>
        <v>5.4000000000000003E-3</v>
      </c>
      <c r="AM1611" s="1">
        <f t="shared" si="1257"/>
        <v>0.64011666666666656</v>
      </c>
      <c r="AN1611" s="2">
        <f t="shared" si="1235"/>
        <v>1.6045999999999334</v>
      </c>
      <c r="AO1611" s="1">
        <f t="shared" si="1236"/>
        <v>5.413364280976201E-2</v>
      </c>
      <c r="AP1611" s="1">
        <f t="shared" si="1237"/>
        <v>1.0978339351680342</v>
      </c>
      <c r="AQ1611" s="1">
        <f t="shared" si="1238"/>
        <v>1.0978339351680335</v>
      </c>
      <c r="AR1611" s="1">
        <f t="shared" si="1239"/>
        <v>1.0978339351680335</v>
      </c>
      <c r="AS1611" s="1">
        <f t="shared" si="1240"/>
        <v>1.0978339351680335</v>
      </c>
      <c r="AT1611" s="1">
        <f t="shared" si="1241"/>
        <v>0.97846458456001317</v>
      </c>
      <c r="AU1611" s="1">
        <f t="shared" si="1242"/>
        <v>2.4352501741721664</v>
      </c>
      <c r="AV1611" s="2">
        <f t="shared" si="1243"/>
        <v>1610</v>
      </c>
      <c r="AW1611" s="1">
        <f t="shared" si="1244"/>
        <v>2435.2501741721662</v>
      </c>
      <c r="AX1611" s="1">
        <f t="shared" si="1245"/>
        <v>0.97846458456001317</v>
      </c>
      <c r="AY1611" s="1">
        <f t="shared" si="1246"/>
        <v>1.0978339351680335</v>
      </c>
      <c r="AZ1611" s="1">
        <f t="shared" si="1247"/>
        <v>5.4000000000000003E-3</v>
      </c>
      <c r="BA1611" s="1">
        <f t="shared" si="1248"/>
        <v>29.125725703191232</v>
      </c>
    </row>
    <row r="1612" spans="1:53">
      <c r="A1612" s="2">
        <f t="shared" si="1213"/>
        <v>1.6109999999999334</v>
      </c>
      <c r="B1612" s="1">
        <f t="shared" si="1251"/>
        <v>1.7002251666665975</v>
      </c>
      <c r="C1612" s="1">
        <f t="shared" si="1214"/>
        <v>5.6354060115216292E-2</v>
      </c>
      <c r="D1612" s="1">
        <f t="shared" si="1252"/>
        <v>1.1026535511630706</v>
      </c>
      <c r="E1612" s="1">
        <f t="shared" si="1250"/>
        <v>1.1027554051415112</v>
      </c>
      <c r="F1612" s="1">
        <f t="shared" si="1250"/>
        <v>1.1027592673576578</v>
      </c>
      <c r="G1612" s="1">
        <f t="shared" si="1250"/>
        <v>1.1027594137407788</v>
      </c>
      <c r="H1612" s="1">
        <f t="shared" si="1215"/>
        <v>2.5023444547461153</v>
      </c>
      <c r="I1612" s="1">
        <f t="shared" si="1253"/>
        <v>29.390789877805243</v>
      </c>
      <c r="J1612" s="1">
        <f>VLOOKUP($I1612,Graph!$D$3:$M$50,col)</f>
        <v>6.1999999999999998E-3</v>
      </c>
      <c r="K1612" s="1">
        <f>VLOOKUP($I1612,Graph!$D$3:$M$50,col+1)</f>
        <v>5.0000000000000001E-3</v>
      </c>
      <c r="L1612" s="1">
        <f t="shared" si="1216"/>
        <v>5.4000000000000003E-3</v>
      </c>
      <c r="M1612" s="1">
        <f t="shared" si="1211"/>
        <v>0.64011666666666656</v>
      </c>
      <c r="N1612" s="1">
        <f t="shared" si="1217"/>
        <v>1.6055999999999333</v>
      </c>
      <c r="O1612" s="1">
        <f t="shared" si="1218"/>
        <v>5.4134774941875512E-2</v>
      </c>
      <c r="P1612" s="1">
        <f t="shared" si="1219"/>
        <v>1.0980091395253881</v>
      </c>
      <c r="Q1612" s="1">
        <f t="shared" si="1220"/>
        <v>1.0978426207768788</v>
      </c>
      <c r="R1612" s="1">
        <f t="shared" si="1221"/>
        <v>1.0978366456692867</v>
      </c>
      <c r="S1612" s="1">
        <f t="shared" si="1222"/>
        <v>1.0978364310937148</v>
      </c>
      <c r="T1612" s="1">
        <f t="shared" si="1223"/>
        <v>0.97846765053091256</v>
      </c>
      <c r="U1612" s="1">
        <f t="shared" si="1224"/>
        <v>2.4375325726320494</v>
      </c>
      <c r="V1612" s="2">
        <f t="shared" si="1254"/>
        <v>29.134822065581488</v>
      </c>
      <c r="W1612" s="1">
        <f>VLOOKUP(V1612,Graph!$D$3:$M$50,col)</f>
        <v>6.1999999999999998E-3</v>
      </c>
      <c r="X1612" s="1">
        <f>VLOOKUP(V1612,Graph!$D$3:$M$50,col+1)</f>
        <v>5.0000000000000001E-3</v>
      </c>
      <c r="Y1612" s="1">
        <f t="shared" si="1225"/>
        <v>5.4000000000000003E-3</v>
      </c>
      <c r="Z1612" s="1">
        <f t="shared" si="1255"/>
        <v>0.64011666666666656</v>
      </c>
      <c r="AA1612" s="2">
        <f t="shared" si="1226"/>
        <v>1.6055999999999333</v>
      </c>
      <c r="AB1612" s="1">
        <f t="shared" si="1227"/>
        <v>5.4134774941875512E-2</v>
      </c>
      <c r="AC1612" s="1">
        <f t="shared" si="1228"/>
        <v>1.0978364233877422</v>
      </c>
      <c r="AD1612" s="1">
        <f t="shared" si="1229"/>
        <v>1.0978364231110003</v>
      </c>
      <c r="AE1612" s="1">
        <f t="shared" si="1230"/>
        <v>1.097836423101062</v>
      </c>
      <c r="AF1612" s="1">
        <f t="shared" si="1231"/>
        <v>1.097836423100705</v>
      </c>
      <c r="AG1612" s="1">
        <f t="shared" si="1232"/>
        <v>0.97846765053091256</v>
      </c>
      <c r="AH1612" s="1">
        <f t="shared" si="1233"/>
        <v>2.4375325548851237</v>
      </c>
      <c r="AI1612" s="2">
        <f t="shared" si="1256"/>
        <v>29.134821994874258</v>
      </c>
      <c r="AJ1612" s="1">
        <f>VLOOKUP(AI1612,Graph!$D$3:$M$50,col)</f>
        <v>6.1999999999999998E-3</v>
      </c>
      <c r="AK1612" s="1">
        <f>VLOOKUP(AI1612,Graph!$D$3:$M$50,col+1)</f>
        <v>5.0000000000000001E-3</v>
      </c>
      <c r="AL1612" s="1">
        <f t="shared" si="1234"/>
        <v>5.4000000000000003E-3</v>
      </c>
      <c r="AM1612" s="1">
        <f t="shared" si="1257"/>
        <v>0.64011666666666656</v>
      </c>
      <c r="AN1612" s="2">
        <f t="shared" si="1235"/>
        <v>1.6055999999999333</v>
      </c>
      <c r="AO1612" s="1">
        <f t="shared" si="1236"/>
        <v>5.4134774941875512E-2</v>
      </c>
      <c r="AP1612" s="1">
        <f t="shared" si="1237"/>
        <v>1.0978364231006921</v>
      </c>
      <c r="AQ1612" s="1">
        <f t="shared" si="1238"/>
        <v>1.0978364231006916</v>
      </c>
      <c r="AR1612" s="1">
        <f t="shared" si="1239"/>
        <v>1.0978364231006916</v>
      </c>
      <c r="AS1612" s="1">
        <f t="shared" si="1240"/>
        <v>1.0978364231006916</v>
      </c>
      <c r="AT1612" s="1">
        <f t="shared" si="1241"/>
        <v>0.97846765053091256</v>
      </c>
      <c r="AU1612" s="1">
        <f t="shared" si="1242"/>
        <v>2.4375325548850939</v>
      </c>
      <c r="AV1612" s="2">
        <f t="shared" si="1243"/>
        <v>1611</v>
      </c>
      <c r="AW1612" s="1">
        <f t="shared" si="1244"/>
        <v>2437.5325548850938</v>
      </c>
      <c r="AX1612" s="1">
        <f t="shared" si="1245"/>
        <v>0.97846765053091256</v>
      </c>
      <c r="AY1612" s="1">
        <f t="shared" si="1246"/>
        <v>1.0978364231006916</v>
      </c>
      <c r="AZ1612" s="1">
        <f t="shared" si="1247"/>
        <v>5.4000000000000003E-3</v>
      </c>
      <c r="BA1612" s="1">
        <f t="shared" si="1248"/>
        <v>29.134821994874258</v>
      </c>
    </row>
    <row r="1613" spans="1:53">
      <c r="A1613" s="2">
        <f t="shared" si="1213"/>
        <v>1.6119999999999333</v>
      </c>
      <c r="B1613" s="1">
        <f t="shared" si="1251"/>
        <v>1.701266333333264</v>
      </c>
      <c r="C1613" s="1">
        <f t="shared" si="1214"/>
        <v>5.6355002074454062E-2</v>
      </c>
      <c r="D1613" s="1">
        <f t="shared" si="1252"/>
        <v>1.1026555761674977</v>
      </c>
      <c r="E1613" s="1">
        <f t="shared" si="1250"/>
        <v>1.102757511129123</v>
      </c>
      <c r="F1613" s="1">
        <f t="shared" si="1250"/>
        <v>1.1027613765048028</v>
      </c>
      <c r="G1613" s="1">
        <f t="shared" si="1250"/>
        <v>1.1027615230109835</v>
      </c>
      <c r="H1613" s="1">
        <f t="shared" si="1215"/>
        <v>2.5046795366763526</v>
      </c>
      <c r="I1613" s="1">
        <f t="shared" si="1253"/>
        <v>29.399929115981454</v>
      </c>
      <c r="J1613" s="1">
        <f>VLOOKUP($I1613,Graph!$D$3:$M$50,col)</f>
        <v>6.1999999999999998E-3</v>
      </c>
      <c r="K1613" s="1">
        <f>VLOOKUP($I1613,Graph!$D$3:$M$50,col+1)</f>
        <v>5.0000000000000001E-3</v>
      </c>
      <c r="L1613" s="1">
        <f t="shared" si="1216"/>
        <v>5.4000000000000003E-3</v>
      </c>
      <c r="M1613" s="1">
        <f t="shared" si="1211"/>
        <v>0.64011666666666656</v>
      </c>
      <c r="N1613" s="1">
        <f t="shared" si="1217"/>
        <v>1.6065999999999332</v>
      </c>
      <c r="O1613" s="1">
        <f t="shared" si="1218"/>
        <v>5.4135905700087007E-2</v>
      </c>
      <c r="P1613" s="1">
        <f t="shared" si="1219"/>
        <v>1.0980116165118528</v>
      </c>
      <c r="Q1613" s="1">
        <f t="shared" si="1220"/>
        <v>1.0978451056013518</v>
      </c>
      <c r="R1613" s="1">
        <f t="shared" si="1221"/>
        <v>1.0978391306084485</v>
      </c>
      <c r="S1613" s="1">
        <f t="shared" si="1222"/>
        <v>1.0978389160310269</v>
      </c>
      <c r="T1613" s="1">
        <f t="shared" si="1223"/>
        <v>0.97847071270107411</v>
      </c>
      <c r="U1613" s="1">
        <f t="shared" si="1224"/>
        <v>2.4398156661742418</v>
      </c>
      <c r="V1613" s="2">
        <f t="shared" si="1254"/>
        <v>29.14391551906963</v>
      </c>
      <c r="W1613" s="1">
        <f>VLOOKUP(V1613,Graph!$D$3:$M$50,col)</f>
        <v>6.1999999999999998E-3</v>
      </c>
      <c r="X1613" s="1">
        <f>VLOOKUP(V1613,Graph!$D$3:$M$50,col+1)</f>
        <v>5.0000000000000001E-3</v>
      </c>
      <c r="Y1613" s="1">
        <f t="shared" si="1225"/>
        <v>5.4000000000000003E-3</v>
      </c>
      <c r="Z1613" s="1">
        <f t="shared" si="1255"/>
        <v>0.64011666666666656</v>
      </c>
      <c r="AA1613" s="2">
        <f t="shared" si="1226"/>
        <v>1.6065999999999332</v>
      </c>
      <c r="AB1613" s="1">
        <f t="shared" si="1227"/>
        <v>5.4135905700087007E-2</v>
      </c>
      <c r="AC1613" s="1">
        <f t="shared" si="1228"/>
        <v>1.0978389083247737</v>
      </c>
      <c r="AD1613" s="1">
        <f t="shared" si="1229"/>
        <v>1.0978389080480138</v>
      </c>
      <c r="AE1613" s="1">
        <f t="shared" si="1230"/>
        <v>1.0978389080380744</v>
      </c>
      <c r="AF1613" s="1">
        <f t="shared" si="1231"/>
        <v>1.0978389080377176</v>
      </c>
      <c r="AG1613" s="1">
        <f t="shared" si="1232"/>
        <v>0.97847071270107411</v>
      </c>
      <c r="AH1613" s="1">
        <f t="shared" si="1233"/>
        <v>2.4398156484100681</v>
      </c>
      <c r="AI1613" s="2">
        <f t="shared" si="1256"/>
        <v>29.14391544833784</v>
      </c>
      <c r="AJ1613" s="1">
        <f>VLOOKUP(AI1613,Graph!$D$3:$M$50,col)</f>
        <v>6.1999999999999998E-3</v>
      </c>
      <c r="AK1613" s="1">
        <f>VLOOKUP(AI1613,Graph!$D$3:$M$50,col+1)</f>
        <v>5.0000000000000001E-3</v>
      </c>
      <c r="AL1613" s="1">
        <f t="shared" si="1234"/>
        <v>5.4000000000000003E-3</v>
      </c>
      <c r="AM1613" s="1">
        <f t="shared" si="1257"/>
        <v>0.64011666666666656</v>
      </c>
      <c r="AN1613" s="2">
        <f t="shared" si="1235"/>
        <v>1.6065999999999332</v>
      </c>
      <c r="AO1613" s="1">
        <f t="shared" si="1236"/>
        <v>5.4135905700087007E-2</v>
      </c>
      <c r="AP1613" s="1">
        <f t="shared" si="1237"/>
        <v>1.0978389080377045</v>
      </c>
      <c r="AQ1613" s="1">
        <f t="shared" si="1238"/>
        <v>1.097838908037704</v>
      </c>
      <c r="AR1613" s="1">
        <f t="shared" si="1239"/>
        <v>1.097838908037704</v>
      </c>
      <c r="AS1613" s="1">
        <f t="shared" si="1240"/>
        <v>1.097838908037704</v>
      </c>
      <c r="AT1613" s="1">
        <f t="shared" si="1241"/>
        <v>0.97847071270107411</v>
      </c>
      <c r="AU1613" s="1">
        <f t="shared" si="1242"/>
        <v>2.4398156484100375</v>
      </c>
      <c r="AV1613" s="2">
        <f t="shared" si="1243"/>
        <v>1612</v>
      </c>
      <c r="AW1613" s="1">
        <f t="shared" si="1244"/>
        <v>2439.8156484100373</v>
      </c>
      <c r="AX1613" s="1">
        <f t="shared" si="1245"/>
        <v>0.97847071270107411</v>
      </c>
      <c r="AY1613" s="1">
        <f t="shared" si="1246"/>
        <v>1.097838908037704</v>
      </c>
      <c r="AZ1613" s="1">
        <f t="shared" si="1247"/>
        <v>5.4000000000000003E-3</v>
      </c>
      <c r="BA1613" s="1">
        <f t="shared" si="1248"/>
        <v>29.14391544833784</v>
      </c>
    </row>
    <row r="1614" spans="1:53">
      <c r="A1614" s="2">
        <f t="shared" si="1213"/>
        <v>1.6129999999999332</v>
      </c>
      <c r="B1614" s="1">
        <f t="shared" si="1251"/>
        <v>1.7023074999999306</v>
      </c>
      <c r="C1614" s="1">
        <f t="shared" si="1214"/>
        <v>5.6355942889306065E-2</v>
      </c>
      <c r="D1614" s="1">
        <f t="shared" si="1252"/>
        <v>1.1026575987228839</v>
      </c>
      <c r="E1614" s="1">
        <f t="shared" si="1250"/>
        <v>1.1027596145747287</v>
      </c>
      <c r="F1614" s="1">
        <f t="shared" si="1250"/>
        <v>1.1027634831064506</v>
      </c>
      <c r="G1614" s="1">
        <f t="shared" si="1250"/>
        <v>1.1027636297355607</v>
      </c>
      <c r="H1614" s="1">
        <f t="shared" si="1215"/>
        <v>2.5070153446437091</v>
      </c>
      <c r="I1614" s="1">
        <f t="shared" si="1253"/>
        <v>29.409065514631976</v>
      </c>
      <c r="J1614" s="1">
        <f>VLOOKUP($I1614,Graph!$D$3:$M$50,col)</f>
        <v>6.1999999999999998E-3</v>
      </c>
      <c r="K1614" s="1">
        <f>VLOOKUP($I1614,Graph!$D$3:$M$50,col+1)</f>
        <v>5.0000000000000001E-3</v>
      </c>
      <c r="L1614" s="1">
        <f t="shared" si="1216"/>
        <v>5.4000000000000003E-3</v>
      </c>
      <c r="M1614" s="1">
        <f t="shared" si="1211"/>
        <v>0.64011666666666656</v>
      </c>
      <c r="N1614" s="1">
        <f t="shared" si="1217"/>
        <v>1.6075999999999331</v>
      </c>
      <c r="O1614" s="1">
        <f t="shared" si="1218"/>
        <v>5.413703508689581E-2</v>
      </c>
      <c r="P1614" s="1">
        <f t="shared" si="1219"/>
        <v>1.0980140905166171</v>
      </c>
      <c r="Q1614" s="1">
        <f t="shared" si="1220"/>
        <v>1.0978475874356695</v>
      </c>
      <c r="R1614" s="1">
        <f t="shared" si="1221"/>
        <v>1.0978416125573676</v>
      </c>
      <c r="S1614" s="1">
        <f t="shared" si="1222"/>
        <v>1.0978413979780997</v>
      </c>
      <c r="T1614" s="1">
        <f t="shared" si="1223"/>
        <v>0.97847377107756095</v>
      </c>
      <c r="U1614" s="1">
        <f t="shared" si="1224"/>
        <v>2.4420994723059199</v>
      </c>
      <c r="V1614" s="2">
        <f t="shared" si="1254"/>
        <v>29.153006136992627</v>
      </c>
      <c r="W1614" s="1">
        <f>VLOOKUP(V1614,Graph!$D$3:$M$50,col)</f>
        <v>6.1999999999999998E-3</v>
      </c>
      <c r="X1614" s="1">
        <f>VLOOKUP(V1614,Graph!$D$3:$M$50,col+1)</f>
        <v>5.0000000000000001E-3</v>
      </c>
      <c r="Y1614" s="1">
        <f t="shared" si="1225"/>
        <v>5.4000000000000003E-3</v>
      </c>
      <c r="Z1614" s="1">
        <f t="shared" si="1255"/>
        <v>0.64011666666666656</v>
      </c>
      <c r="AA1614" s="2">
        <f t="shared" si="1226"/>
        <v>1.6075999999999331</v>
      </c>
      <c r="AB1614" s="1">
        <f t="shared" si="1227"/>
        <v>5.413703508689581E-2</v>
      </c>
      <c r="AC1614" s="1">
        <f t="shared" si="1228"/>
        <v>1.0978413902715662</v>
      </c>
      <c r="AD1614" s="1">
        <f t="shared" si="1229"/>
        <v>1.0978413899947888</v>
      </c>
      <c r="AE1614" s="1">
        <f t="shared" si="1230"/>
        <v>1.097841389984848</v>
      </c>
      <c r="AF1614" s="1">
        <f t="shared" si="1231"/>
        <v>1.0978413899844914</v>
      </c>
      <c r="AG1614" s="1">
        <f t="shared" si="1232"/>
        <v>0.97847377107756095</v>
      </c>
      <c r="AH1614" s="1">
        <f t="shared" si="1233"/>
        <v>2.442099454524493</v>
      </c>
      <c r="AI1614" s="2">
        <f t="shared" si="1256"/>
        <v>29.153006066236287</v>
      </c>
      <c r="AJ1614" s="1">
        <f>VLOOKUP(AI1614,Graph!$D$3:$M$50,col)</f>
        <v>6.1999999999999998E-3</v>
      </c>
      <c r="AK1614" s="1">
        <f>VLOOKUP(AI1614,Graph!$D$3:$M$50,col+1)</f>
        <v>5.0000000000000001E-3</v>
      </c>
      <c r="AL1614" s="1">
        <f t="shared" si="1234"/>
        <v>5.4000000000000003E-3</v>
      </c>
      <c r="AM1614" s="1">
        <f t="shared" si="1257"/>
        <v>0.64011666666666656</v>
      </c>
      <c r="AN1614" s="2">
        <f t="shared" si="1235"/>
        <v>1.6075999999999331</v>
      </c>
      <c r="AO1614" s="1">
        <f t="shared" si="1236"/>
        <v>5.413703508689581E-2</v>
      </c>
      <c r="AP1614" s="1">
        <f t="shared" si="1237"/>
        <v>1.0978413899844786</v>
      </c>
      <c r="AQ1614" s="1">
        <f t="shared" si="1238"/>
        <v>1.0978413899844781</v>
      </c>
      <c r="AR1614" s="1">
        <f t="shared" si="1239"/>
        <v>1.0978413899844781</v>
      </c>
      <c r="AS1614" s="1">
        <f t="shared" si="1240"/>
        <v>1.0978413899844781</v>
      </c>
      <c r="AT1614" s="1">
        <f t="shared" si="1241"/>
        <v>0.97847377107756095</v>
      </c>
      <c r="AU1614" s="1">
        <f t="shared" si="1242"/>
        <v>2.4420994545244632</v>
      </c>
      <c r="AV1614" s="2">
        <f t="shared" si="1243"/>
        <v>1613</v>
      </c>
      <c r="AW1614" s="1">
        <f t="shared" si="1244"/>
        <v>2442.099454524463</v>
      </c>
      <c r="AX1614" s="1">
        <f t="shared" si="1245"/>
        <v>0.97847377107756095</v>
      </c>
      <c r="AY1614" s="1">
        <f t="shared" si="1246"/>
        <v>1.0978413899844781</v>
      </c>
      <c r="AZ1614" s="1">
        <f t="shared" si="1247"/>
        <v>5.4000000000000003E-3</v>
      </c>
      <c r="BA1614" s="1">
        <f t="shared" si="1248"/>
        <v>29.153006066236287</v>
      </c>
    </row>
    <row r="1615" spans="1:53">
      <c r="A1615" s="2">
        <f t="shared" si="1213"/>
        <v>1.613999999999933</v>
      </c>
      <c r="B1615" s="1">
        <f t="shared" si="1251"/>
        <v>1.7033486666665971</v>
      </c>
      <c r="C1615" s="1">
        <f t="shared" si="1214"/>
        <v>5.6356882561856364E-2</v>
      </c>
      <c r="D1615" s="1">
        <f t="shared" si="1252"/>
        <v>1.1026596188336699</v>
      </c>
      <c r="E1615" s="1">
        <f t="shared" si="1250"/>
        <v>1.1027617154829281</v>
      </c>
      <c r="F1615" s="1">
        <f t="shared" si="1250"/>
        <v>1.1027655871672073</v>
      </c>
      <c r="G1615" s="1">
        <f t="shared" si="1250"/>
        <v>1.1027657339191159</v>
      </c>
      <c r="H1615" s="1">
        <f t="shared" si="1215"/>
        <v>2.509351878422541</v>
      </c>
      <c r="I1615" s="1">
        <f t="shared" si="1253"/>
        <v>29.418199076401336</v>
      </c>
      <c r="J1615" s="1">
        <f>VLOOKUP($I1615,Graph!$D$3:$M$50,col)</f>
        <v>6.1999999999999998E-3</v>
      </c>
      <c r="K1615" s="1">
        <f>VLOOKUP($I1615,Graph!$D$3:$M$50,col+1)</f>
        <v>5.0000000000000001E-3</v>
      </c>
      <c r="L1615" s="1">
        <f t="shared" si="1216"/>
        <v>5.4000000000000003E-3</v>
      </c>
      <c r="M1615" s="1">
        <f t="shared" si="1211"/>
        <v>0.64011666666666656</v>
      </c>
      <c r="N1615" s="1">
        <f t="shared" si="1217"/>
        <v>1.608599999999933</v>
      </c>
      <c r="O1615" s="1">
        <f t="shared" si="1218"/>
        <v>5.413816310479512E-2</v>
      </c>
      <c r="P1615" s="1">
        <f t="shared" si="1219"/>
        <v>1.0980165615450608</v>
      </c>
      <c r="Q1615" s="1">
        <f t="shared" si="1220"/>
        <v>1.0978500662852266</v>
      </c>
      <c r="R1615" s="1">
        <f t="shared" si="1221"/>
        <v>1.0978440915214369</v>
      </c>
      <c r="S1615" s="1">
        <f t="shared" si="1222"/>
        <v>1.0978438769403278</v>
      </c>
      <c r="T1615" s="1">
        <f t="shared" si="1223"/>
        <v>0.97847682566741856</v>
      </c>
      <c r="U1615" s="1">
        <f t="shared" si="1224"/>
        <v>2.4443839908047584</v>
      </c>
      <c r="V1615" s="2">
        <f t="shared" si="1254"/>
        <v>29.162093922000658</v>
      </c>
      <c r="W1615" s="1">
        <f>VLOOKUP(V1615,Graph!$D$3:$M$50,col)</f>
        <v>6.1999999999999998E-3</v>
      </c>
      <c r="X1615" s="1">
        <f>VLOOKUP(V1615,Graph!$D$3:$M$50,col+1)</f>
        <v>5.0000000000000001E-3</v>
      </c>
      <c r="Y1615" s="1">
        <f t="shared" si="1225"/>
        <v>5.4000000000000003E-3</v>
      </c>
      <c r="Z1615" s="1">
        <f t="shared" si="1255"/>
        <v>0.64011666666666656</v>
      </c>
      <c r="AA1615" s="2">
        <f t="shared" si="1226"/>
        <v>1.608599999999933</v>
      </c>
      <c r="AB1615" s="1">
        <f t="shared" si="1227"/>
        <v>5.413816310479512E-2</v>
      </c>
      <c r="AC1615" s="1">
        <f t="shared" si="1228"/>
        <v>1.0978438692335142</v>
      </c>
      <c r="AD1615" s="1">
        <f t="shared" si="1229"/>
        <v>1.0978438689567189</v>
      </c>
      <c r="AE1615" s="1">
        <f t="shared" si="1230"/>
        <v>1.0978438689467778</v>
      </c>
      <c r="AF1615" s="1">
        <f t="shared" si="1231"/>
        <v>1.0978438689464209</v>
      </c>
      <c r="AG1615" s="1">
        <f t="shared" si="1232"/>
        <v>0.97847682566741856</v>
      </c>
      <c r="AH1615" s="1">
        <f t="shared" si="1233"/>
        <v>2.4443839730060728</v>
      </c>
      <c r="AI1615" s="2">
        <f t="shared" si="1256"/>
        <v>29.162093851219772</v>
      </c>
      <c r="AJ1615" s="1">
        <f>VLOOKUP(AI1615,Graph!$D$3:$M$50,col)</f>
        <v>6.1999999999999998E-3</v>
      </c>
      <c r="AK1615" s="1">
        <f>VLOOKUP(AI1615,Graph!$D$3:$M$50,col+1)</f>
        <v>5.0000000000000001E-3</v>
      </c>
      <c r="AL1615" s="1">
        <f t="shared" si="1234"/>
        <v>5.4000000000000003E-3</v>
      </c>
      <c r="AM1615" s="1">
        <f t="shared" si="1257"/>
        <v>0.64011666666666656</v>
      </c>
      <c r="AN1615" s="2">
        <f t="shared" si="1235"/>
        <v>1.608599999999933</v>
      </c>
      <c r="AO1615" s="1">
        <f t="shared" si="1236"/>
        <v>5.413816310479512E-2</v>
      </c>
      <c r="AP1615" s="1">
        <f t="shared" si="1237"/>
        <v>1.0978438689464078</v>
      </c>
      <c r="AQ1615" s="1">
        <f t="shared" si="1238"/>
        <v>1.0978438689464076</v>
      </c>
      <c r="AR1615" s="1">
        <f t="shared" si="1239"/>
        <v>1.0978438689464074</v>
      </c>
      <c r="AS1615" s="1">
        <f t="shared" si="1240"/>
        <v>1.0978438689464074</v>
      </c>
      <c r="AT1615" s="1">
        <f t="shared" si="1241"/>
        <v>0.97847682566741856</v>
      </c>
      <c r="AU1615" s="1">
        <f t="shared" si="1242"/>
        <v>2.4443839730060426</v>
      </c>
      <c r="AV1615" s="2">
        <f t="shared" si="1243"/>
        <v>1614</v>
      </c>
      <c r="AW1615" s="1">
        <f t="shared" si="1244"/>
        <v>2444.3839730060427</v>
      </c>
      <c r="AX1615" s="1">
        <f t="shared" si="1245"/>
        <v>0.97847682566741856</v>
      </c>
      <c r="AY1615" s="1">
        <f t="shared" si="1246"/>
        <v>1.0978438689464074</v>
      </c>
      <c r="AZ1615" s="1">
        <f t="shared" si="1247"/>
        <v>5.4000000000000003E-3</v>
      </c>
      <c r="BA1615" s="1">
        <f t="shared" si="1248"/>
        <v>29.162093851219772</v>
      </c>
    </row>
    <row r="1616" spans="1:53">
      <c r="A1616" s="2">
        <f t="shared" si="1213"/>
        <v>1.6149999999999329</v>
      </c>
      <c r="B1616" s="1">
        <f t="shared" si="1251"/>
        <v>1.7043898333332637</v>
      </c>
      <c r="C1616" s="1">
        <f t="shared" si="1214"/>
        <v>5.6357821094184038E-2</v>
      </c>
      <c r="D1616" s="1">
        <f t="shared" si="1252"/>
        <v>1.1026616365042847</v>
      </c>
      <c r="E1616" s="1">
        <f t="shared" si="1250"/>
        <v>1.1027638138583098</v>
      </c>
      <c r="F1616" s="1">
        <f t="shared" si="1250"/>
        <v>1.102767688691666</v>
      </c>
      <c r="G1616" s="1">
        <f t="shared" si="1250"/>
        <v>1.1027678355662425</v>
      </c>
      <c r="H1616" s="1">
        <f t="shared" si="1215"/>
        <v>2.5116891377874127</v>
      </c>
      <c r="I1616" s="1">
        <f t="shared" si="1253"/>
        <v>29.427329803929922</v>
      </c>
      <c r="J1616" s="1">
        <f>VLOOKUP($I1616,Graph!$D$3:$M$50,col)</f>
        <v>6.1999999999999998E-3</v>
      </c>
      <c r="K1616" s="1">
        <f>VLOOKUP($I1616,Graph!$D$3:$M$50,col+1)</f>
        <v>5.0000000000000001E-3</v>
      </c>
      <c r="L1616" s="1">
        <f t="shared" si="1216"/>
        <v>5.4000000000000003E-3</v>
      </c>
      <c r="M1616" s="1">
        <f t="shared" si="1211"/>
        <v>0.64011666666666656</v>
      </c>
      <c r="N1616" s="1">
        <f t="shared" si="1217"/>
        <v>1.6095999999999329</v>
      </c>
      <c r="O1616" s="1">
        <f t="shared" si="1218"/>
        <v>5.4139289756272031E-2</v>
      </c>
      <c r="P1616" s="1">
        <f t="shared" si="1219"/>
        <v>1.0980190296025516</v>
      </c>
      <c r="Q1616" s="1">
        <f t="shared" si="1220"/>
        <v>1.0978525421554024</v>
      </c>
      <c r="R1616" s="1">
        <f t="shared" si="1221"/>
        <v>1.097846567506038</v>
      </c>
      <c r="S1616" s="1">
        <f t="shared" si="1222"/>
        <v>1.0978463529230915</v>
      </c>
      <c r="T1616" s="1">
        <f t="shared" si="1223"/>
        <v>0.9784798764776752</v>
      </c>
      <c r="U1616" s="1">
        <f t="shared" si="1224"/>
        <v>2.4466692214486381</v>
      </c>
      <c r="V1616" s="2">
        <f t="shared" si="1254"/>
        <v>29.171178876739777</v>
      </c>
      <c r="W1616" s="1">
        <f>VLOOKUP(V1616,Graph!$D$3:$M$50,col)</f>
        <v>6.1999999999999998E-3</v>
      </c>
      <c r="X1616" s="1">
        <f>VLOOKUP(V1616,Graph!$D$3:$M$50,col+1)</f>
        <v>5.0000000000000001E-3</v>
      </c>
      <c r="Y1616" s="1">
        <f t="shared" si="1225"/>
        <v>5.4000000000000003E-3</v>
      </c>
      <c r="Z1616" s="1">
        <f t="shared" si="1255"/>
        <v>0.64011666666666656</v>
      </c>
      <c r="AA1616" s="2">
        <f t="shared" si="1226"/>
        <v>1.6095999999999329</v>
      </c>
      <c r="AB1616" s="1">
        <f t="shared" si="1227"/>
        <v>5.4139289756272031E-2</v>
      </c>
      <c r="AC1616" s="1">
        <f t="shared" si="1228"/>
        <v>1.0978463452159983</v>
      </c>
      <c r="AD1616" s="1">
        <f t="shared" si="1229"/>
        <v>1.0978463449391855</v>
      </c>
      <c r="AE1616" s="1">
        <f t="shared" si="1230"/>
        <v>1.0978463449292433</v>
      </c>
      <c r="AF1616" s="1">
        <f t="shared" si="1231"/>
        <v>1.0978463449288862</v>
      </c>
      <c r="AG1616" s="1">
        <f t="shared" si="1232"/>
        <v>0.9784798764776752</v>
      </c>
      <c r="AH1616" s="1">
        <f t="shared" si="1233"/>
        <v>2.4466692036326876</v>
      </c>
      <c r="AI1616" s="2">
        <f t="shared" si="1256"/>
        <v>29.171178805934368</v>
      </c>
      <c r="AJ1616" s="1">
        <f>VLOOKUP(AI1616,Graph!$D$3:$M$50,col)</f>
        <v>6.1999999999999998E-3</v>
      </c>
      <c r="AK1616" s="1">
        <f>VLOOKUP(AI1616,Graph!$D$3:$M$50,col+1)</f>
        <v>5.0000000000000001E-3</v>
      </c>
      <c r="AL1616" s="1">
        <f t="shared" si="1234"/>
        <v>5.4000000000000003E-3</v>
      </c>
      <c r="AM1616" s="1">
        <f t="shared" si="1257"/>
        <v>0.64011666666666656</v>
      </c>
      <c r="AN1616" s="2">
        <f t="shared" si="1235"/>
        <v>1.6095999999999329</v>
      </c>
      <c r="AO1616" s="1">
        <f t="shared" si="1236"/>
        <v>5.4139289756272031E-2</v>
      </c>
      <c r="AP1616" s="1">
        <f t="shared" si="1237"/>
        <v>1.0978463449288731</v>
      </c>
      <c r="AQ1616" s="1">
        <f t="shared" si="1238"/>
        <v>1.0978463449288729</v>
      </c>
      <c r="AR1616" s="1">
        <f t="shared" si="1239"/>
        <v>1.0978463449288727</v>
      </c>
      <c r="AS1616" s="1">
        <f t="shared" si="1240"/>
        <v>1.0978463449288729</v>
      </c>
      <c r="AT1616" s="1">
        <f t="shared" si="1241"/>
        <v>0.9784798764776752</v>
      </c>
      <c r="AU1616" s="1">
        <f t="shared" si="1242"/>
        <v>2.4466692036326578</v>
      </c>
      <c r="AV1616" s="2">
        <f t="shared" si="1243"/>
        <v>1615</v>
      </c>
      <c r="AW1616" s="1">
        <f t="shared" si="1244"/>
        <v>2446.6692036326576</v>
      </c>
      <c r="AX1616" s="1">
        <f t="shared" si="1245"/>
        <v>0.9784798764776752</v>
      </c>
      <c r="AY1616" s="1">
        <f t="shared" si="1246"/>
        <v>1.0978463449288729</v>
      </c>
      <c r="AZ1616" s="1">
        <f t="shared" si="1247"/>
        <v>5.4000000000000003E-3</v>
      </c>
      <c r="BA1616" s="1">
        <f t="shared" si="1248"/>
        <v>29.171178805934368</v>
      </c>
    </row>
    <row r="1617" spans="1:53">
      <c r="A1617" s="2">
        <f t="shared" si="1213"/>
        <v>1.6159999999999328</v>
      </c>
      <c r="B1617" s="1">
        <f t="shared" si="1251"/>
        <v>1.7054309999999302</v>
      </c>
      <c r="C1617" s="1">
        <f t="shared" si="1214"/>
        <v>5.6358758488363109E-2</v>
      </c>
      <c r="D1617" s="1">
        <f t="shared" si="1252"/>
        <v>1.1026636517391466</v>
      </c>
      <c r="E1617" s="1">
        <f t="shared" si="1250"/>
        <v>1.102765909705451</v>
      </c>
      <c r="F1617" s="1">
        <f t="shared" si="1250"/>
        <v>1.1027697876844109</v>
      </c>
      <c r="G1617" s="1">
        <f t="shared" si="1250"/>
        <v>1.1027699346815247</v>
      </c>
      <c r="H1617" s="1">
        <f t="shared" si="1215"/>
        <v>2.5140271225131028</v>
      </c>
      <c r="I1617" s="1">
        <f t="shared" si="1253"/>
        <v>29.436457699854063</v>
      </c>
      <c r="J1617" s="1">
        <f>VLOOKUP($I1617,Graph!$D$3:$M$50,col)</f>
        <v>6.1999999999999998E-3</v>
      </c>
      <c r="K1617" s="1">
        <f>VLOOKUP($I1617,Graph!$D$3:$M$50,col+1)</f>
        <v>5.0000000000000001E-3</v>
      </c>
      <c r="L1617" s="1">
        <f t="shared" si="1216"/>
        <v>5.4000000000000003E-3</v>
      </c>
      <c r="M1617" s="1">
        <f t="shared" si="1211"/>
        <v>0.64011666666666656</v>
      </c>
      <c r="N1617" s="1">
        <f t="shared" si="1217"/>
        <v>1.6105999999999328</v>
      </c>
      <c r="O1617" s="1">
        <f t="shared" si="1218"/>
        <v>5.4140415043807733E-2</v>
      </c>
      <c r="P1617" s="1">
        <f t="shared" si="1219"/>
        <v>1.0980214946944442</v>
      </c>
      <c r="Q1617" s="1">
        <f t="shared" si="1220"/>
        <v>1.0978550150515658</v>
      </c>
      <c r="R1617" s="1">
        <f t="shared" si="1221"/>
        <v>1.0978490405165384</v>
      </c>
      <c r="S1617" s="1">
        <f t="shared" si="1222"/>
        <v>1.0978488259317589</v>
      </c>
      <c r="T1617" s="1">
        <f t="shared" si="1223"/>
        <v>0.97848292351534116</v>
      </c>
      <c r="U1617" s="1">
        <f t="shared" si="1224"/>
        <v>2.4489551640156462</v>
      </c>
      <c r="V1617" s="2">
        <f t="shared" si="1254"/>
        <v>29.180261003851918</v>
      </c>
      <c r="W1617" s="1">
        <f>VLOOKUP(V1617,Graph!$D$3:$M$50,col)</f>
        <v>6.1999999999999998E-3</v>
      </c>
      <c r="X1617" s="1">
        <f>VLOOKUP(V1617,Graph!$D$3:$M$50,col+1)</f>
        <v>5.0000000000000001E-3</v>
      </c>
      <c r="Y1617" s="1">
        <f t="shared" si="1225"/>
        <v>5.4000000000000003E-3</v>
      </c>
      <c r="Z1617" s="1">
        <f t="shared" si="1255"/>
        <v>0.64011666666666656</v>
      </c>
      <c r="AA1617" s="2">
        <f t="shared" si="1226"/>
        <v>1.6105999999999328</v>
      </c>
      <c r="AB1617" s="1">
        <f t="shared" si="1227"/>
        <v>5.4140415043807733E-2</v>
      </c>
      <c r="AC1617" s="1">
        <f t="shared" si="1228"/>
        <v>1.0978488182243866</v>
      </c>
      <c r="AD1617" s="1">
        <f t="shared" si="1229"/>
        <v>1.0978488179475563</v>
      </c>
      <c r="AE1617" s="1">
        <f t="shared" si="1230"/>
        <v>1.0978488179376129</v>
      </c>
      <c r="AF1617" s="1">
        <f t="shared" si="1231"/>
        <v>1.0978488179372561</v>
      </c>
      <c r="AG1617" s="1">
        <f t="shared" si="1232"/>
        <v>0.97848292351534116</v>
      </c>
      <c r="AH1617" s="1">
        <f t="shared" si="1233"/>
        <v>2.4489551461824268</v>
      </c>
      <c r="AI1617" s="2">
        <f t="shared" si="1256"/>
        <v>29.180260933021987</v>
      </c>
      <c r="AJ1617" s="1">
        <f>VLOOKUP(AI1617,Graph!$D$3:$M$50,col)</f>
        <v>6.1999999999999998E-3</v>
      </c>
      <c r="AK1617" s="1">
        <f>VLOOKUP(AI1617,Graph!$D$3:$M$50,col+1)</f>
        <v>5.0000000000000001E-3</v>
      </c>
      <c r="AL1617" s="1">
        <f t="shared" si="1234"/>
        <v>5.4000000000000003E-3</v>
      </c>
      <c r="AM1617" s="1">
        <f t="shared" si="1257"/>
        <v>0.64011666666666656</v>
      </c>
      <c r="AN1617" s="2">
        <f t="shared" si="1235"/>
        <v>1.6105999999999328</v>
      </c>
      <c r="AO1617" s="1">
        <f t="shared" si="1236"/>
        <v>5.4140415043807733E-2</v>
      </c>
      <c r="AP1617" s="1">
        <f t="shared" si="1237"/>
        <v>1.0978488179372432</v>
      </c>
      <c r="AQ1617" s="1">
        <f t="shared" si="1238"/>
        <v>1.0978488179372425</v>
      </c>
      <c r="AR1617" s="1">
        <f t="shared" si="1239"/>
        <v>1.0978488179372425</v>
      </c>
      <c r="AS1617" s="1">
        <f t="shared" si="1240"/>
        <v>1.0978488179372425</v>
      </c>
      <c r="AT1617" s="1">
        <f t="shared" si="1241"/>
        <v>0.97848292351534116</v>
      </c>
      <c r="AU1617" s="1">
        <f t="shared" si="1242"/>
        <v>2.4489551461823962</v>
      </c>
      <c r="AV1617" s="2">
        <f t="shared" si="1243"/>
        <v>1616</v>
      </c>
      <c r="AW1617" s="1">
        <f t="shared" si="1244"/>
        <v>2448.9551461823962</v>
      </c>
      <c r="AX1617" s="1">
        <f t="shared" si="1245"/>
        <v>0.97848292351534116</v>
      </c>
      <c r="AY1617" s="1">
        <f t="shared" si="1246"/>
        <v>1.0978488179372425</v>
      </c>
      <c r="AZ1617" s="1">
        <f t="shared" si="1247"/>
        <v>5.4000000000000003E-3</v>
      </c>
      <c r="BA1617" s="1">
        <f t="shared" si="1248"/>
        <v>29.180260933021987</v>
      </c>
    </row>
    <row r="1618" spans="1:53">
      <c r="A1618" s="2">
        <f t="shared" si="1213"/>
        <v>1.6169999999999327</v>
      </c>
      <c r="B1618" s="1">
        <f t="shared" si="1251"/>
        <v>1.7064721666665967</v>
      </c>
      <c r="C1618" s="1">
        <f t="shared" si="1214"/>
        <v>5.6359694746462512E-2</v>
      </c>
      <c r="D1618" s="1">
        <f t="shared" si="1252"/>
        <v>1.1026656645426633</v>
      </c>
      <c r="E1618" s="1">
        <f t="shared" si="1250"/>
        <v>1.1027680030289182</v>
      </c>
      <c r="F1618" s="1">
        <f t="shared" si="1250"/>
        <v>1.1027718841500129</v>
      </c>
      <c r="G1618" s="1">
        <f t="shared" si="1250"/>
        <v>1.1027720312695344</v>
      </c>
      <c r="H1618" s="1">
        <f t="shared" si="1215"/>
        <v>2.5163658323745963</v>
      </c>
      <c r="I1618" s="1">
        <f t="shared" si="1253"/>
        <v>29.445582766805984</v>
      </c>
      <c r="J1618" s="1">
        <f>VLOOKUP($I1618,Graph!$D$3:$M$50,col)</f>
        <v>6.1999999999999998E-3</v>
      </c>
      <c r="K1618" s="1">
        <f>VLOOKUP($I1618,Graph!$D$3:$M$50,col+1)</f>
        <v>5.0000000000000001E-3</v>
      </c>
      <c r="L1618" s="1">
        <f t="shared" si="1216"/>
        <v>5.4000000000000003E-3</v>
      </c>
      <c r="M1618" s="1">
        <f t="shared" si="1211"/>
        <v>0.64011666666666656</v>
      </c>
      <c r="N1618" s="1">
        <f t="shared" si="1217"/>
        <v>1.6115999999999326</v>
      </c>
      <c r="O1618" s="1">
        <f t="shared" si="1218"/>
        <v>5.4141538969877362E-2</v>
      </c>
      <c r="P1618" s="1">
        <f t="shared" si="1219"/>
        <v>1.0980239568260799</v>
      </c>
      <c r="Q1618" s="1">
        <f t="shared" si="1220"/>
        <v>1.0978574849790717</v>
      </c>
      <c r="R1618" s="1">
        <f t="shared" si="1221"/>
        <v>1.097851510558294</v>
      </c>
      <c r="S1618" s="1">
        <f t="shared" si="1222"/>
        <v>1.0978512959716855</v>
      </c>
      <c r="T1618" s="1">
        <f t="shared" si="1223"/>
        <v>0.97848596678741018</v>
      </c>
      <c r="U1618" s="1">
        <f t="shared" si="1224"/>
        <v>2.4512418182840805</v>
      </c>
      <c r="V1618" s="2">
        <f t="shared" si="1254"/>
        <v>29.189340305974927</v>
      </c>
      <c r="W1618" s="1">
        <f>VLOOKUP(V1618,Graph!$D$3:$M$50,col)</f>
        <v>6.1999999999999998E-3</v>
      </c>
      <c r="X1618" s="1">
        <f>VLOOKUP(V1618,Graph!$D$3:$M$50,col+1)</f>
        <v>5.0000000000000001E-3</v>
      </c>
      <c r="Y1618" s="1">
        <f t="shared" si="1225"/>
        <v>5.4000000000000003E-3</v>
      </c>
      <c r="Z1618" s="1">
        <f t="shared" si="1255"/>
        <v>0.64011666666666656</v>
      </c>
      <c r="AA1618" s="2">
        <f t="shared" si="1226"/>
        <v>1.6115999999999326</v>
      </c>
      <c r="AB1618" s="1">
        <f t="shared" si="1227"/>
        <v>5.4141538969877362E-2</v>
      </c>
      <c r="AC1618" s="1">
        <f t="shared" si="1228"/>
        <v>1.0978512882640348</v>
      </c>
      <c r="AD1618" s="1">
        <f t="shared" si="1229"/>
        <v>1.0978512879871865</v>
      </c>
      <c r="AE1618" s="1">
        <f t="shared" si="1230"/>
        <v>1.0978512879772422</v>
      </c>
      <c r="AF1618" s="1">
        <f t="shared" si="1231"/>
        <v>1.0978512879768847</v>
      </c>
      <c r="AG1618" s="1">
        <f t="shared" si="1232"/>
        <v>0.97848596678741018</v>
      </c>
      <c r="AH1618" s="1">
        <f t="shared" si="1233"/>
        <v>2.4512418004335847</v>
      </c>
      <c r="AI1618" s="2">
        <f t="shared" si="1256"/>
        <v>29.189340235120472</v>
      </c>
      <c r="AJ1618" s="1">
        <f>VLOOKUP(AI1618,Graph!$D$3:$M$50,col)</f>
        <v>6.1999999999999998E-3</v>
      </c>
      <c r="AK1618" s="1">
        <f>VLOOKUP(AI1618,Graph!$D$3:$M$50,col+1)</f>
        <v>5.0000000000000001E-3</v>
      </c>
      <c r="AL1618" s="1">
        <f t="shared" si="1234"/>
        <v>5.4000000000000003E-3</v>
      </c>
      <c r="AM1618" s="1">
        <f t="shared" si="1257"/>
        <v>0.64011666666666656</v>
      </c>
      <c r="AN1618" s="2">
        <f t="shared" si="1235"/>
        <v>1.6115999999999326</v>
      </c>
      <c r="AO1618" s="1">
        <f t="shared" si="1236"/>
        <v>5.4141538969877362E-2</v>
      </c>
      <c r="AP1618" s="1">
        <f t="shared" si="1237"/>
        <v>1.0978512879768723</v>
      </c>
      <c r="AQ1618" s="1">
        <f t="shared" si="1238"/>
        <v>1.0978512879768716</v>
      </c>
      <c r="AR1618" s="1">
        <f t="shared" si="1239"/>
        <v>1.0978512879768716</v>
      </c>
      <c r="AS1618" s="1">
        <f t="shared" si="1240"/>
        <v>1.0978512879768716</v>
      </c>
      <c r="AT1618" s="1">
        <f t="shared" si="1241"/>
        <v>0.97848596678741018</v>
      </c>
      <c r="AU1618" s="1">
        <f t="shared" si="1242"/>
        <v>2.4512418004335554</v>
      </c>
      <c r="AV1618" s="2">
        <f t="shared" si="1243"/>
        <v>1617</v>
      </c>
      <c r="AW1618" s="1">
        <f t="shared" si="1244"/>
        <v>2451.2418004335555</v>
      </c>
      <c r="AX1618" s="1">
        <f t="shared" si="1245"/>
        <v>0.97848596678741018</v>
      </c>
      <c r="AY1618" s="1">
        <f t="shared" si="1246"/>
        <v>1.0978512879768716</v>
      </c>
      <c r="AZ1618" s="1">
        <f t="shared" si="1247"/>
        <v>5.4000000000000003E-3</v>
      </c>
      <c r="BA1618" s="1">
        <f t="shared" si="1248"/>
        <v>29.189340235120472</v>
      </c>
    </row>
    <row r="1619" spans="1:53">
      <c r="A1619" s="2">
        <f t="shared" si="1213"/>
        <v>1.6179999999999326</v>
      </c>
      <c r="B1619" s="1">
        <f t="shared" si="1251"/>
        <v>1.7075133333332635</v>
      </c>
      <c r="C1619" s="1">
        <f t="shared" si="1214"/>
        <v>5.6360629870546228E-2</v>
      </c>
      <c r="D1619" s="1">
        <f t="shared" si="1252"/>
        <v>1.1026676749192323</v>
      </c>
      <c r="E1619" s="1">
        <f t="shared" si="1250"/>
        <v>1.1027700938332659</v>
      </c>
      <c r="F1619" s="1">
        <f t="shared" si="1250"/>
        <v>1.1027739780930337</v>
      </c>
      <c r="G1619" s="1">
        <f t="shared" si="1250"/>
        <v>1.1027741253348327</v>
      </c>
      <c r="H1619" s="1">
        <f t="shared" si="1215"/>
        <v>2.5187052671470886</v>
      </c>
      <c r="I1619" s="1">
        <f t="shared" si="1253"/>
        <v>29.454705007413853</v>
      </c>
      <c r="J1619" s="1">
        <f>VLOOKUP($I1619,Graph!$D$3:$M$50,col)</f>
        <v>6.1999999999999998E-3</v>
      </c>
      <c r="K1619" s="1">
        <f>VLOOKUP($I1619,Graph!$D$3:$M$50,col+1)</f>
        <v>5.0000000000000001E-3</v>
      </c>
      <c r="L1619" s="1">
        <f t="shared" si="1216"/>
        <v>5.4000000000000003E-3</v>
      </c>
      <c r="M1619" s="1">
        <f t="shared" si="1211"/>
        <v>0.64011666666666656</v>
      </c>
      <c r="N1619" s="1">
        <f t="shared" si="1217"/>
        <v>1.6125999999999325</v>
      </c>
      <c r="O1619" s="1">
        <f t="shared" si="1218"/>
        <v>5.4142661536949986E-2</v>
      </c>
      <c r="P1619" s="1">
        <f t="shared" si="1219"/>
        <v>1.0980264160027871</v>
      </c>
      <c r="Q1619" s="1">
        <f t="shared" si="1220"/>
        <v>1.0978599519432624</v>
      </c>
      <c r="R1619" s="1">
        <f t="shared" si="1221"/>
        <v>1.0978539776366461</v>
      </c>
      <c r="S1619" s="1">
        <f t="shared" si="1222"/>
        <v>1.097853763048213</v>
      </c>
      <c r="T1619" s="1">
        <f t="shared" si="1223"/>
        <v>0.97848900630085822</v>
      </c>
      <c r="U1619" s="1">
        <f t="shared" si="1224"/>
        <v>2.4535291840324436</v>
      </c>
      <c r="V1619" s="2">
        <f t="shared" si="1254"/>
        <v>29.198416785742527</v>
      </c>
      <c r="W1619" s="1">
        <f>VLOOKUP(V1619,Graph!$D$3:$M$50,col)</f>
        <v>6.1999999999999998E-3</v>
      </c>
      <c r="X1619" s="1">
        <f>VLOOKUP(V1619,Graph!$D$3:$M$50,col+1)</f>
        <v>5.0000000000000001E-3</v>
      </c>
      <c r="Y1619" s="1">
        <f t="shared" si="1225"/>
        <v>5.4000000000000003E-3</v>
      </c>
      <c r="Z1619" s="1">
        <f t="shared" si="1255"/>
        <v>0.64011666666666656</v>
      </c>
      <c r="AA1619" s="2">
        <f t="shared" si="1226"/>
        <v>1.6125999999999325</v>
      </c>
      <c r="AB1619" s="1">
        <f t="shared" si="1227"/>
        <v>5.4142661536949986E-2</v>
      </c>
      <c r="AC1619" s="1">
        <f t="shared" si="1228"/>
        <v>1.0978537553402838</v>
      </c>
      <c r="AD1619" s="1">
        <f t="shared" si="1229"/>
        <v>1.0978537550634173</v>
      </c>
      <c r="AE1619" s="1">
        <f t="shared" si="1230"/>
        <v>1.0978537550534726</v>
      </c>
      <c r="AF1619" s="1">
        <f t="shared" si="1231"/>
        <v>1.0978537550531156</v>
      </c>
      <c r="AG1619" s="1">
        <f t="shared" si="1232"/>
        <v>0.97848900630085822</v>
      </c>
      <c r="AH1619" s="1">
        <f t="shared" si="1233"/>
        <v>2.4535291661646674</v>
      </c>
      <c r="AI1619" s="2">
        <f t="shared" si="1256"/>
        <v>29.198416714863569</v>
      </c>
      <c r="AJ1619" s="1">
        <f>VLOOKUP(AI1619,Graph!$D$3:$M$50,col)</f>
        <v>6.1999999999999998E-3</v>
      </c>
      <c r="AK1619" s="1">
        <f>VLOOKUP(AI1619,Graph!$D$3:$M$50,col+1)</f>
        <v>5.0000000000000001E-3</v>
      </c>
      <c r="AL1619" s="1">
        <f t="shared" si="1234"/>
        <v>5.4000000000000003E-3</v>
      </c>
      <c r="AM1619" s="1">
        <f t="shared" si="1257"/>
        <v>0.64011666666666656</v>
      </c>
      <c r="AN1619" s="2">
        <f t="shared" si="1235"/>
        <v>1.6125999999999325</v>
      </c>
      <c r="AO1619" s="1">
        <f t="shared" si="1236"/>
        <v>5.4142661536949986E-2</v>
      </c>
      <c r="AP1619" s="1">
        <f t="shared" si="1237"/>
        <v>1.0978537550531027</v>
      </c>
      <c r="AQ1619" s="1">
        <f t="shared" si="1238"/>
        <v>1.0978537550531022</v>
      </c>
      <c r="AR1619" s="1">
        <f t="shared" si="1239"/>
        <v>1.097853755053102</v>
      </c>
      <c r="AS1619" s="1">
        <f t="shared" si="1240"/>
        <v>1.0978537550531022</v>
      </c>
      <c r="AT1619" s="1">
        <f t="shared" si="1241"/>
        <v>0.97848900630085822</v>
      </c>
      <c r="AU1619" s="1">
        <f t="shared" si="1242"/>
        <v>2.4535291661646377</v>
      </c>
      <c r="AV1619" s="2">
        <f t="shared" si="1243"/>
        <v>1618</v>
      </c>
      <c r="AW1619" s="1">
        <f t="shared" si="1244"/>
        <v>2453.5291661646379</v>
      </c>
      <c r="AX1619" s="1">
        <f t="shared" si="1245"/>
        <v>0.97848900630085822</v>
      </c>
      <c r="AY1619" s="1">
        <f t="shared" si="1246"/>
        <v>1.0978537550531022</v>
      </c>
      <c r="AZ1619" s="1">
        <f t="shared" si="1247"/>
        <v>5.4000000000000003E-3</v>
      </c>
      <c r="BA1619" s="1">
        <f t="shared" si="1248"/>
        <v>29.198416714863569</v>
      </c>
    </row>
    <row r="1620" spans="1:53">
      <c r="A1620" s="2">
        <f t="shared" si="1213"/>
        <v>1.6189999999999325</v>
      </c>
      <c r="B1620" s="1">
        <f t="shared" si="1251"/>
        <v>1.70855449999993</v>
      </c>
      <c r="C1620" s="1">
        <f t="shared" si="1214"/>
        <v>5.6361563862673263E-2</v>
      </c>
      <c r="D1620" s="1">
        <f t="shared" si="1252"/>
        <v>1.1026696828732401</v>
      </c>
      <c r="E1620" s="1">
        <f t="shared" si="1250"/>
        <v>1.1027721821230394</v>
      </c>
      <c r="F1620" s="1">
        <f t="shared" si="1250"/>
        <v>1.1027760695180229</v>
      </c>
      <c r="G1620" s="1">
        <f t="shared" si="1250"/>
        <v>1.1027762168819704</v>
      </c>
      <c r="H1620" s="1">
        <f t="shared" si="1215"/>
        <v>2.5210454266059852</v>
      </c>
      <c r="I1620" s="1">
        <f t="shared" si="1253"/>
        <v>29.463824424301759</v>
      </c>
      <c r="J1620" s="1">
        <f>VLOOKUP($I1620,Graph!$D$3:$M$50,col)</f>
        <v>6.1999999999999998E-3</v>
      </c>
      <c r="K1620" s="1">
        <f>VLOOKUP($I1620,Graph!$D$3:$M$50,col+1)</f>
        <v>5.0000000000000001E-3</v>
      </c>
      <c r="L1620" s="1">
        <f t="shared" si="1216"/>
        <v>5.4000000000000003E-3</v>
      </c>
      <c r="M1620" s="1">
        <f t="shared" si="1211"/>
        <v>0.64011666666666656</v>
      </c>
      <c r="N1620" s="1">
        <f t="shared" si="1217"/>
        <v>1.6135999999999324</v>
      </c>
      <c r="O1620" s="1">
        <f t="shared" si="1218"/>
        <v>5.4143782747488864E-2</v>
      </c>
      <c r="P1620" s="1">
        <f t="shared" si="1219"/>
        <v>1.0980288722298828</v>
      </c>
      <c r="Q1620" s="1">
        <f t="shared" si="1220"/>
        <v>1.097862415949467</v>
      </c>
      <c r="R1620" s="1">
        <f t="shared" si="1221"/>
        <v>1.0978564417569245</v>
      </c>
      <c r="S1620" s="1">
        <f t="shared" si="1222"/>
        <v>1.097856227166671</v>
      </c>
      <c r="T1620" s="1">
        <f t="shared" si="1223"/>
        <v>0.97849204206264428</v>
      </c>
      <c r="U1620" s="1">
        <f t="shared" si="1224"/>
        <v>2.4558172610394449</v>
      </c>
      <c r="V1620" s="2">
        <f t="shared" si="1254"/>
        <v>29.207490445784359</v>
      </c>
      <c r="W1620" s="1">
        <f>VLOOKUP(V1620,Graph!$D$3:$M$50,col)</f>
        <v>6.1999999999999998E-3</v>
      </c>
      <c r="X1620" s="1">
        <f>VLOOKUP(V1620,Graph!$D$3:$M$50,col+1)</f>
        <v>5.0000000000000001E-3</v>
      </c>
      <c r="Y1620" s="1">
        <f t="shared" si="1225"/>
        <v>5.4000000000000003E-3</v>
      </c>
      <c r="Z1620" s="1">
        <f t="shared" si="1255"/>
        <v>0.64011666666666656</v>
      </c>
      <c r="AA1620" s="2">
        <f t="shared" si="1226"/>
        <v>1.6135999999999324</v>
      </c>
      <c r="AB1620" s="1">
        <f t="shared" si="1227"/>
        <v>5.4143782747488864E-2</v>
      </c>
      <c r="AC1620" s="1">
        <f t="shared" si="1228"/>
        <v>1.0978562194584636</v>
      </c>
      <c r="AD1620" s="1">
        <f t="shared" si="1229"/>
        <v>1.0978562191815802</v>
      </c>
      <c r="AE1620" s="1">
        <f t="shared" si="1230"/>
        <v>1.0978562191716339</v>
      </c>
      <c r="AF1620" s="1">
        <f t="shared" si="1231"/>
        <v>1.0978562191712771</v>
      </c>
      <c r="AG1620" s="1">
        <f t="shared" si="1232"/>
        <v>0.97849204206264428</v>
      </c>
      <c r="AH1620" s="1">
        <f t="shared" si="1233"/>
        <v>2.4558172431543834</v>
      </c>
      <c r="AI1620" s="2">
        <f t="shared" si="1256"/>
        <v>29.207490374880905</v>
      </c>
      <c r="AJ1620" s="1">
        <f>VLOOKUP(AI1620,Graph!$D$3:$M$50,col)</f>
        <v>6.1999999999999998E-3</v>
      </c>
      <c r="AK1620" s="1">
        <f>VLOOKUP(AI1620,Graph!$D$3:$M$50,col+1)</f>
        <v>5.0000000000000001E-3</v>
      </c>
      <c r="AL1620" s="1">
        <f t="shared" si="1234"/>
        <v>5.4000000000000003E-3</v>
      </c>
      <c r="AM1620" s="1">
        <f t="shared" si="1257"/>
        <v>0.64011666666666656</v>
      </c>
      <c r="AN1620" s="2">
        <f t="shared" si="1235"/>
        <v>1.6135999999999324</v>
      </c>
      <c r="AO1620" s="1">
        <f t="shared" si="1236"/>
        <v>5.4143782747488864E-2</v>
      </c>
      <c r="AP1620" s="1">
        <f t="shared" si="1237"/>
        <v>1.0978562191712642</v>
      </c>
      <c r="AQ1620" s="1">
        <f t="shared" si="1238"/>
        <v>1.0978562191712635</v>
      </c>
      <c r="AR1620" s="1">
        <f t="shared" si="1239"/>
        <v>1.0978562191712635</v>
      </c>
      <c r="AS1620" s="1">
        <f t="shared" si="1240"/>
        <v>1.0978562191712635</v>
      </c>
      <c r="AT1620" s="1">
        <f t="shared" si="1241"/>
        <v>0.97849204206264428</v>
      </c>
      <c r="AU1620" s="1">
        <f t="shared" si="1242"/>
        <v>2.4558172431543528</v>
      </c>
      <c r="AV1620" s="2">
        <f t="shared" si="1243"/>
        <v>1619</v>
      </c>
      <c r="AW1620" s="1">
        <f t="shared" si="1244"/>
        <v>2455.8172431543526</v>
      </c>
      <c r="AX1620" s="1">
        <f t="shared" si="1245"/>
        <v>0.97849204206264428</v>
      </c>
      <c r="AY1620" s="1">
        <f t="shared" si="1246"/>
        <v>1.0978562191712635</v>
      </c>
      <c r="AZ1620" s="1">
        <f t="shared" si="1247"/>
        <v>5.4000000000000003E-3</v>
      </c>
      <c r="BA1620" s="1">
        <f t="shared" si="1248"/>
        <v>29.207490374880905</v>
      </c>
    </row>
    <row r="1621" spans="1:53">
      <c r="A1621" s="2">
        <f t="shared" si="1213"/>
        <v>1.6199999999999324</v>
      </c>
      <c r="B1621" s="1">
        <f t="shared" si="1251"/>
        <v>1.7095956666665966</v>
      </c>
      <c r="C1621" s="1">
        <f t="shared" si="1214"/>
        <v>5.6362496724897578E-2</v>
      </c>
      <c r="D1621" s="1">
        <f t="shared" si="1252"/>
        <v>1.1026716884090628</v>
      </c>
      <c r="E1621" s="1">
        <f t="shared" ref="E1621:G1640" si="1258">SQRT(D1621-($C1621*D1621-POWER(D1621,1/3)+1)/($C1621-POWER(D1621,-2/3)/3))</f>
        <v>1.1027742679027719</v>
      </c>
      <c r="F1621" s="1">
        <f t="shared" si="1258"/>
        <v>1.1027781584295202</v>
      </c>
      <c r="G1621" s="1">
        <f t="shared" si="1258"/>
        <v>1.1027783059154859</v>
      </c>
      <c r="H1621" s="1">
        <f t="shared" si="1215"/>
        <v>2.5233863105268974</v>
      </c>
      <c r="I1621" s="1">
        <f t="shared" si="1253"/>
        <v>29.472941020089728</v>
      </c>
      <c r="J1621" s="1">
        <f>VLOOKUP($I1621,Graph!$D$3:$M$50,col)</f>
        <v>6.1999999999999998E-3</v>
      </c>
      <c r="K1621" s="1">
        <f>VLOOKUP($I1621,Graph!$D$3:$M$50,col+1)</f>
        <v>5.0000000000000001E-3</v>
      </c>
      <c r="L1621" s="1">
        <f t="shared" si="1216"/>
        <v>5.4000000000000003E-3</v>
      </c>
      <c r="M1621" s="1">
        <f t="shared" ref="M1621:M1684" si="1259">b-2*L1621*L</f>
        <v>0.64011666666666656</v>
      </c>
      <c r="N1621" s="1">
        <f t="shared" si="1217"/>
        <v>1.6145999999999323</v>
      </c>
      <c r="O1621" s="1">
        <f t="shared" si="1218"/>
        <v>5.4144902603951238E-2</v>
      </c>
      <c r="P1621" s="1">
        <f t="shared" si="1219"/>
        <v>1.0980313255126697</v>
      </c>
      <c r="Q1621" s="1">
        <f t="shared" si="1220"/>
        <v>1.0978648770030024</v>
      </c>
      <c r="R1621" s="1">
        <f t="shared" si="1221"/>
        <v>1.0978589029244468</v>
      </c>
      <c r="S1621" s="1">
        <f t="shared" si="1222"/>
        <v>1.0978586883323762</v>
      </c>
      <c r="T1621" s="1">
        <f t="shared" si="1223"/>
        <v>0.97849507407970981</v>
      </c>
      <c r="U1621" s="1">
        <f t="shared" si="1224"/>
        <v>2.4581060490840008</v>
      </c>
      <c r="V1621" s="2">
        <f t="shared" si="1254"/>
        <v>29.216561288725991</v>
      </c>
      <c r="W1621" s="1">
        <f>VLOOKUP(V1621,Graph!$D$3:$M$50,col)</f>
        <v>6.1999999999999998E-3</v>
      </c>
      <c r="X1621" s="1">
        <f>VLOOKUP(V1621,Graph!$D$3:$M$50,col+1)</f>
        <v>5.0000000000000001E-3</v>
      </c>
      <c r="Y1621" s="1">
        <f t="shared" si="1225"/>
        <v>5.4000000000000003E-3</v>
      </c>
      <c r="Z1621" s="1">
        <f t="shared" si="1255"/>
        <v>0.64011666666666656</v>
      </c>
      <c r="AA1621" s="2">
        <f t="shared" si="1226"/>
        <v>1.6145999999999323</v>
      </c>
      <c r="AB1621" s="1">
        <f t="shared" si="1227"/>
        <v>5.4144902603951238E-2</v>
      </c>
      <c r="AC1621" s="1">
        <f t="shared" si="1228"/>
        <v>1.0978586806238915</v>
      </c>
      <c r="AD1621" s="1">
        <f t="shared" si="1229"/>
        <v>1.0978586803469901</v>
      </c>
      <c r="AE1621" s="1">
        <f t="shared" si="1230"/>
        <v>1.0978586803370434</v>
      </c>
      <c r="AF1621" s="1">
        <f t="shared" si="1231"/>
        <v>1.0978586803366863</v>
      </c>
      <c r="AG1621" s="1">
        <f t="shared" si="1232"/>
        <v>0.97849507407970981</v>
      </c>
      <c r="AH1621" s="1">
        <f t="shared" si="1233"/>
        <v>2.4581060311816478</v>
      </c>
      <c r="AI1621" s="2">
        <f t="shared" si="1256"/>
        <v>29.216561217798052</v>
      </c>
      <c r="AJ1621" s="1">
        <f>VLOOKUP(AI1621,Graph!$D$3:$M$50,col)</f>
        <v>6.1999999999999998E-3</v>
      </c>
      <c r="AK1621" s="1">
        <f>VLOOKUP(AI1621,Graph!$D$3:$M$50,col+1)</f>
        <v>5.0000000000000001E-3</v>
      </c>
      <c r="AL1621" s="1">
        <f t="shared" si="1234"/>
        <v>5.4000000000000003E-3</v>
      </c>
      <c r="AM1621" s="1">
        <f t="shared" si="1257"/>
        <v>0.64011666666666656</v>
      </c>
      <c r="AN1621" s="2">
        <f t="shared" si="1235"/>
        <v>1.6145999999999323</v>
      </c>
      <c r="AO1621" s="1">
        <f t="shared" si="1236"/>
        <v>5.4144902603951238E-2</v>
      </c>
      <c r="AP1621" s="1">
        <f t="shared" si="1237"/>
        <v>1.097858680336673</v>
      </c>
      <c r="AQ1621" s="1">
        <f t="shared" si="1238"/>
        <v>1.0978586803366728</v>
      </c>
      <c r="AR1621" s="1">
        <f t="shared" si="1239"/>
        <v>1.097858680336673</v>
      </c>
      <c r="AS1621" s="1">
        <f t="shared" si="1240"/>
        <v>1.0978586803366728</v>
      </c>
      <c r="AT1621" s="1">
        <f t="shared" si="1241"/>
        <v>0.97849507407970981</v>
      </c>
      <c r="AU1621" s="1">
        <f t="shared" si="1242"/>
        <v>2.4581060311816176</v>
      </c>
      <c r="AV1621" s="2">
        <f t="shared" si="1243"/>
        <v>1620</v>
      </c>
      <c r="AW1621" s="1">
        <f t="shared" si="1244"/>
        <v>2458.1060311816177</v>
      </c>
      <c r="AX1621" s="1">
        <f t="shared" si="1245"/>
        <v>0.97849507407970981</v>
      </c>
      <c r="AY1621" s="1">
        <f t="shared" si="1246"/>
        <v>1.0978586803366728</v>
      </c>
      <c r="AZ1621" s="1">
        <f t="shared" si="1247"/>
        <v>5.4000000000000003E-3</v>
      </c>
      <c r="BA1621" s="1">
        <f t="shared" si="1248"/>
        <v>29.216561217798052</v>
      </c>
    </row>
    <row r="1622" spans="1:53">
      <c r="A1622" s="2">
        <f t="shared" si="1213"/>
        <v>1.6209999999999323</v>
      </c>
      <c r="B1622" s="1">
        <f t="shared" si="1251"/>
        <v>1.7106368333332631</v>
      </c>
      <c r="C1622" s="1">
        <f t="shared" si="1214"/>
        <v>5.6363428459268214E-2</v>
      </c>
      <c r="D1622" s="1">
        <f t="shared" si="1252"/>
        <v>1.102673691531066</v>
      </c>
      <c r="E1622" s="1">
        <f t="shared" si="1258"/>
        <v>1.1027763511769855</v>
      </c>
      <c r="F1622" s="1">
        <f t="shared" si="1258"/>
        <v>1.1027802448320532</v>
      </c>
      <c r="G1622" s="1">
        <f t="shared" si="1258"/>
        <v>1.1027803924399084</v>
      </c>
      <c r="H1622" s="1">
        <f t="shared" si="1215"/>
        <v>2.5257279186856483</v>
      </c>
      <c r="I1622" s="1">
        <f t="shared" si="1253"/>
        <v>29.482054797393744</v>
      </c>
      <c r="J1622" s="1">
        <f>VLOOKUP($I1622,Graph!$D$3:$M$50,col)</f>
        <v>6.1999999999999998E-3</v>
      </c>
      <c r="K1622" s="1">
        <f>VLOOKUP($I1622,Graph!$D$3:$M$50,col+1)</f>
        <v>5.0000000000000001E-3</v>
      </c>
      <c r="L1622" s="1">
        <f t="shared" si="1216"/>
        <v>5.4000000000000003E-3</v>
      </c>
      <c r="M1622" s="1">
        <f t="shared" si="1259"/>
        <v>0.64011666666666656</v>
      </c>
      <c r="N1622" s="1">
        <f t="shared" si="1217"/>
        <v>1.6155999999999322</v>
      </c>
      <c r="O1622" s="1">
        <f t="shared" si="1218"/>
        <v>5.4146021108788335E-2</v>
      </c>
      <c r="P1622" s="1">
        <f t="shared" si="1219"/>
        <v>1.0980337758564378</v>
      </c>
      <c r="Q1622" s="1">
        <f t="shared" si="1220"/>
        <v>1.0978673351091726</v>
      </c>
      <c r="R1622" s="1">
        <f t="shared" si="1221"/>
        <v>1.0978613611445156</v>
      </c>
      <c r="S1622" s="1">
        <f t="shared" si="1222"/>
        <v>1.0978611465506329</v>
      </c>
      <c r="T1622" s="1">
        <f t="shared" si="1223"/>
        <v>0.97849810235897949</v>
      </c>
      <c r="U1622" s="1">
        <f t="shared" si="1224"/>
        <v>2.4603955479452351</v>
      </c>
      <c r="V1622" s="2">
        <f t="shared" si="1254"/>
        <v>29.225629317188925</v>
      </c>
      <c r="W1622" s="1">
        <f>VLOOKUP(V1622,Graph!$D$3:$M$50,col)</f>
        <v>6.1999999999999998E-3</v>
      </c>
      <c r="X1622" s="1">
        <f>VLOOKUP(V1622,Graph!$D$3:$M$50,col+1)</f>
        <v>5.0000000000000001E-3</v>
      </c>
      <c r="Y1622" s="1">
        <f t="shared" si="1225"/>
        <v>5.4000000000000003E-3</v>
      </c>
      <c r="Z1622" s="1">
        <f t="shared" si="1255"/>
        <v>0.64011666666666656</v>
      </c>
      <c r="AA1622" s="2">
        <f t="shared" si="1226"/>
        <v>1.6155999999999322</v>
      </c>
      <c r="AB1622" s="1">
        <f t="shared" si="1227"/>
        <v>5.4146021108788335E-2</v>
      </c>
      <c r="AC1622" s="1">
        <f t="shared" si="1228"/>
        <v>1.0978611388418709</v>
      </c>
      <c r="AD1622" s="1">
        <f t="shared" si="1229"/>
        <v>1.0978611385649522</v>
      </c>
      <c r="AE1622" s="1">
        <f t="shared" si="1230"/>
        <v>1.0978611385550041</v>
      </c>
      <c r="AF1622" s="1">
        <f t="shared" si="1231"/>
        <v>1.0978611385546468</v>
      </c>
      <c r="AG1622" s="1">
        <f t="shared" si="1232"/>
        <v>0.97849810235897949</v>
      </c>
      <c r="AH1622" s="1">
        <f t="shared" si="1233"/>
        <v>2.460395530025584</v>
      </c>
      <c r="AI1622" s="2">
        <f t="shared" si="1256"/>
        <v>29.225629246236501</v>
      </c>
      <c r="AJ1622" s="1">
        <f>VLOOKUP(AI1622,Graph!$D$3:$M$50,col)</f>
        <v>6.1999999999999998E-3</v>
      </c>
      <c r="AK1622" s="1">
        <f>VLOOKUP(AI1622,Graph!$D$3:$M$50,col+1)</f>
        <v>5.0000000000000001E-3</v>
      </c>
      <c r="AL1622" s="1">
        <f t="shared" si="1234"/>
        <v>5.4000000000000003E-3</v>
      </c>
      <c r="AM1622" s="1">
        <f t="shared" si="1257"/>
        <v>0.64011666666666656</v>
      </c>
      <c r="AN1622" s="2">
        <f t="shared" si="1235"/>
        <v>1.6155999999999322</v>
      </c>
      <c r="AO1622" s="1">
        <f t="shared" si="1236"/>
        <v>5.4146021108788335E-2</v>
      </c>
      <c r="AP1622" s="1">
        <f t="shared" si="1237"/>
        <v>1.0978611385546342</v>
      </c>
      <c r="AQ1622" s="1">
        <f t="shared" si="1238"/>
        <v>1.0978611385546337</v>
      </c>
      <c r="AR1622" s="1">
        <f t="shared" si="1239"/>
        <v>1.0978611385546335</v>
      </c>
      <c r="AS1622" s="1">
        <f t="shared" si="1240"/>
        <v>1.0978611385546335</v>
      </c>
      <c r="AT1622" s="1">
        <f t="shared" si="1241"/>
        <v>0.97849810235897949</v>
      </c>
      <c r="AU1622" s="1">
        <f t="shared" si="1242"/>
        <v>2.4603955300255538</v>
      </c>
      <c r="AV1622" s="2">
        <f t="shared" si="1243"/>
        <v>1621</v>
      </c>
      <c r="AW1622" s="1">
        <f t="shared" si="1244"/>
        <v>2460.3955300255539</v>
      </c>
      <c r="AX1622" s="1">
        <f t="shared" si="1245"/>
        <v>0.97849810235897949</v>
      </c>
      <c r="AY1622" s="1">
        <f t="shared" si="1246"/>
        <v>1.0978611385546335</v>
      </c>
      <c r="AZ1622" s="1">
        <f t="shared" si="1247"/>
        <v>5.4000000000000003E-3</v>
      </c>
      <c r="BA1622" s="1">
        <f t="shared" si="1248"/>
        <v>29.225629246236501</v>
      </c>
    </row>
    <row r="1623" spans="1:53">
      <c r="A1623" s="2">
        <f t="shared" si="1213"/>
        <v>1.6219999999999322</v>
      </c>
      <c r="B1623" s="1">
        <f t="shared" si="1251"/>
        <v>1.7116779999999296</v>
      </c>
      <c r="C1623" s="1">
        <f t="shared" si="1214"/>
        <v>5.6364359067829224E-2</v>
      </c>
      <c r="D1623" s="1">
        <f t="shared" si="1252"/>
        <v>1.1026756922436047</v>
      </c>
      <c r="E1623" s="1">
        <f t="shared" si="1258"/>
        <v>1.1027784319501928</v>
      </c>
      <c r="F1623" s="1">
        <f t="shared" si="1258"/>
        <v>1.1027823287301399</v>
      </c>
      <c r="G1623" s="1">
        <f t="shared" si="1258"/>
        <v>1.1027824764597551</v>
      </c>
      <c r="H1623" s="1">
        <f t="shared" si="1215"/>
        <v>2.5280702508582649</v>
      </c>
      <c r="I1623" s="1">
        <f t="shared" si="1253"/>
        <v>29.491165758825758</v>
      </c>
      <c r="J1623" s="1">
        <f>VLOOKUP($I1623,Graph!$D$3:$M$50,col)</f>
        <v>6.1999999999999998E-3</v>
      </c>
      <c r="K1623" s="1">
        <f>VLOOKUP($I1623,Graph!$D$3:$M$50,col+1)</f>
        <v>5.0000000000000001E-3</v>
      </c>
      <c r="L1623" s="1">
        <f t="shared" si="1216"/>
        <v>5.4000000000000003E-3</v>
      </c>
      <c r="M1623" s="1">
        <f t="shared" si="1259"/>
        <v>0.64011666666666656</v>
      </c>
      <c r="N1623" s="1">
        <f t="shared" si="1217"/>
        <v>1.6165999999999321</v>
      </c>
      <c r="O1623" s="1">
        <f t="shared" si="1218"/>
        <v>5.4147138264445595E-2</v>
      </c>
      <c r="P1623" s="1">
        <f t="shared" si="1219"/>
        <v>1.0980362232664662</v>
      </c>
      <c r="Q1623" s="1">
        <f t="shared" si="1220"/>
        <v>1.0978697902732679</v>
      </c>
      <c r="R1623" s="1">
        <f t="shared" si="1221"/>
        <v>1.0978638164224228</v>
      </c>
      <c r="S1623" s="1">
        <f t="shared" si="1222"/>
        <v>1.0978636018267316</v>
      </c>
      <c r="T1623" s="1">
        <f t="shared" si="1223"/>
        <v>0.97850112690736102</v>
      </c>
      <c r="U1623" s="1">
        <f t="shared" si="1224"/>
        <v>2.4626857574024723</v>
      </c>
      <c r="V1623" s="2">
        <f t="shared" si="1254"/>
        <v>29.234694533790588</v>
      </c>
      <c r="W1623" s="1">
        <f>VLOOKUP(V1623,Graph!$D$3:$M$50,col)</f>
        <v>6.1999999999999998E-3</v>
      </c>
      <c r="X1623" s="1">
        <f>VLOOKUP(V1623,Graph!$D$3:$M$50,col+1)</f>
        <v>5.0000000000000001E-3</v>
      </c>
      <c r="Y1623" s="1">
        <f t="shared" si="1225"/>
        <v>5.4000000000000003E-3</v>
      </c>
      <c r="Z1623" s="1">
        <f t="shared" si="1255"/>
        <v>0.64011666666666656</v>
      </c>
      <c r="AA1623" s="2">
        <f t="shared" si="1226"/>
        <v>1.6165999999999321</v>
      </c>
      <c r="AB1623" s="1">
        <f t="shared" si="1227"/>
        <v>5.4147138264445595E-2</v>
      </c>
      <c r="AC1623" s="1">
        <f t="shared" si="1228"/>
        <v>1.0978635941176926</v>
      </c>
      <c r="AD1623" s="1">
        <f t="shared" si="1229"/>
        <v>1.0978635938407562</v>
      </c>
      <c r="AE1623" s="1">
        <f t="shared" si="1230"/>
        <v>1.0978635938308081</v>
      </c>
      <c r="AF1623" s="1">
        <f t="shared" si="1231"/>
        <v>1.0978635938304506</v>
      </c>
      <c r="AG1623" s="1">
        <f t="shared" si="1232"/>
        <v>0.97850112690736102</v>
      </c>
      <c r="AH1623" s="1">
        <f t="shared" si="1233"/>
        <v>2.4626857394655199</v>
      </c>
      <c r="AI1623" s="2">
        <f t="shared" si="1256"/>
        <v>29.234694462813692</v>
      </c>
      <c r="AJ1623" s="1">
        <f>VLOOKUP(AI1623,Graph!$D$3:$M$50,col)</f>
        <v>6.1999999999999998E-3</v>
      </c>
      <c r="AK1623" s="1">
        <f>VLOOKUP(AI1623,Graph!$D$3:$M$50,col+1)</f>
        <v>5.0000000000000001E-3</v>
      </c>
      <c r="AL1623" s="1">
        <f t="shared" si="1234"/>
        <v>5.4000000000000003E-3</v>
      </c>
      <c r="AM1623" s="1">
        <f t="shared" si="1257"/>
        <v>0.64011666666666656</v>
      </c>
      <c r="AN1623" s="2">
        <f t="shared" si="1235"/>
        <v>1.6165999999999321</v>
      </c>
      <c r="AO1623" s="1">
        <f t="shared" si="1236"/>
        <v>5.4147138264445595E-2</v>
      </c>
      <c r="AP1623" s="1">
        <f t="shared" si="1237"/>
        <v>1.0978635938304375</v>
      </c>
      <c r="AQ1623" s="1">
        <f t="shared" si="1238"/>
        <v>1.0978635938304373</v>
      </c>
      <c r="AR1623" s="1">
        <f t="shared" si="1239"/>
        <v>1.0978635938304373</v>
      </c>
      <c r="AS1623" s="1">
        <f t="shared" si="1240"/>
        <v>1.0978635938304373</v>
      </c>
      <c r="AT1623" s="1">
        <f t="shared" si="1241"/>
        <v>0.97850112690736102</v>
      </c>
      <c r="AU1623" s="1">
        <f t="shared" si="1242"/>
        <v>2.4626857394654902</v>
      </c>
      <c r="AV1623" s="2">
        <f t="shared" si="1243"/>
        <v>1622</v>
      </c>
      <c r="AW1623" s="1">
        <f t="shared" si="1244"/>
        <v>2462.6857394654903</v>
      </c>
      <c r="AX1623" s="1">
        <f t="shared" si="1245"/>
        <v>0.97850112690736102</v>
      </c>
      <c r="AY1623" s="1">
        <f t="shared" si="1246"/>
        <v>1.0978635938304373</v>
      </c>
      <c r="AZ1623" s="1">
        <f t="shared" si="1247"/>
        <v>5.4000000000000003E-3</v>
      </c>
      <c r="BA1623" s="1">
        <f t="shared" si="1248"/>
        <v>29.234694462813692</v>
      </c>
    </row>
    <row r="1624" spans="1:53">
      <c r="A1624" s="2">
        <f t="shared" si="1213"/>
        <v>1.6229999999999321</v>
      </c>
      <c r="B1624" s="1">
        <f t="shared" si="1251"/>
        <v>1.7127191666665962</v>
      </c>
      <c r="C1624" s="1">
        <f t="shared" si="1214"/>
        <v>5.6365288552619755E-2</v>
      </c>
      <c r="D1624" s="1">
        <f t="shared" si="1252"/>
        <v>1.1026776905510229</v>
      </c>
      <c r="E1624" s="1">
        <f t="shared" si="1258"/>
        <v>1.1027805102268937</v>
      </c>
      <c r="F1624" s="1">
        <f t="shared" si="1258"/>
        <v>1.1027844101282864</v>
      </c>
      <c r="G1624" s="1">
        <f t="shared" si="1258"/>
        <v>1.1027845579795332</v>
      </c>
      <c r="H1624" s="1">
        <f t="shared" si="1215"/>
        <v>2.5304133068209871</v>
      </c>
      <c r="I1624" s="1">
        <f t="shared" si="1253"/>
        <v>29.500273906993698</v>
      </c>
      <c r="J1624" s="1">
        <f>VLOOKUP($I1624,Graph!$D$3:$M$50,col)</f>
        <v>6.1999999999999998E-3</v>
      </c>
      <c r="K1624" s="1">
        <f>VLOOKUP($I1624,Graph!$D$3:$M$50,col+1)</f>
        <v>5.0000000000000001E-3</v>
      </c>
      <c r="L1624" s="1">
        <f t="shared" si="1216"/>
        <v>5.4000000000000003E-3</v>
      </c>
      <c r="M1624" s="1">
        <f t="shared" si="1259"/>
        <v>0.64011666666666656</v>
      </c>
      <c r="N1624" s="1">
        <f t="shared" si="1217"/>
        <v>1.617599999999932</v>
      </c>
      <c r="O1624" s="1">
        <f t="shared" si="1218"/>
        <v>5.4148254073362524E-2</v>
      </c>
      <c r="P1624" s="1">
        <f t="shared" si="1219"/>
        <v>1.0980386677480194</v>
      </c>
      <c r="Q1624" s="1">
        <f t="shared" si="1220"/>
        <v>1.0978722425005678</v>
      </c>
      <c r="R1624" s="1">
        <f t="shared" si="1221"/>
        <v>1.0978662687634466</v>
      </c>
      <c r="S1624" s="1">
        <f t="shared" si="1222"/>
        <v>1.0978660541659517</v>
      </c>
      <c r="T1624" s="1">
        <f t="shared" si="1223"/>
        <v>0.97850414773174477</v>
      </c>
      <c r="U1624" s="1">
        <f t="shared" si="1224"/>
        <v>2.4649766772352502</v>
      </c>
      <c r="V1624" s="2">
        <f t="shared" si="1254"/>
        <v>29.243756941144355</v>
      </c>
      <c r="W1624" s="1">
        <f>VLOOKUP(V1624,Graph!$D$3:$M$50,col)</f>
        <v>6.1999999999999998E-3</v>
      </c>
      <c r="X1624" s="1">
        <f>VLOOKUP(V1624,Graph!$D$3:$M$50,col+1)</f>
        <v>5.0000000000000001E-3</v>
      </c>
      <c r="Y1624" s="1">
        <f t="shared" si="1225"/>
        <v>5.4000000000000003E-3</v>
      </c>
      <c r="Z1624" s="1">
        <f t="shared" si="1255"/>
        <v>0.64011666666666656</v>
      </c>
      <c r="AA1624" s="2">
        <f t="shared" si="1226"/>
        <v>1.617599999999932</v>
      </c>
      <c r="AB1624" s="1">
        <f t="shared" si="1227"/>
        <v>5.4148254073362524E-2</v>
      </c>
      <c r="AC1624" s="1">
        <f t="shared" si="1228"/>
        <v>1.0978660464566365</v>
      </c>
      <c r="AD1624" s="1">
        <f t="shared" si="1229"/>
        <v>1.0978660461796825</v>
      </c>
      <c r="AE1624" s="1">
        <f t="shared" si="1230"/>
        <v>1.0978660461697329</v>
      </c>
      <c r="AF1624" s="1">
        <f t="shared" si="1231"/>
        <v>1.0978660461693757</v>
      </c>
      <c r="AG1624" s="1">
        <f t="shared" si="1232"/>
        <v>0.97850414773174477</v>
      </c>
      <c r="AH1624" s="1">
        <f t="shared" si="1233"/>
        <v>2.4649766592809899</v>
      </c>
      <c r="AI1624" s="2">
        <f t="shared" si="1256"/>
        <v>29.243756870143002</v>
      </c>
      <c r="AJ1624" s="1">
        <f>VLOOKUP(AI1624,Graph!$D$3:$M$50,col)</f>
        <v>6.1999999999999998E-3</v>
      </c>
      <c r="AK1624" s="1">
        <f>VLOOKUP(AI1624,Graph!$D$3:$M$50,col+1)</f>
        <v>5.0000000000000001E-3</v>
      </c>
      <c r="AL1624" s="1">
        <f t="shared" si="1234"/>
        <v>5.4000000000000003E-3</v>
      </c>
      <c r="AM1624" s="1">
        <f t="shared" si="1257"/>
        <v>0.64011666666666656</v>
      </c>
      <c r="AN1624" s="2">
        <f t="shared" si="1235"/>
        <v>1.617599999999932</v>
      </c>
      <c r="AO1624" s="1">
        <f t="shared" si="1236"/>
        <v>5.4148254073362524E-2</v>
      </c>
      <c r="AP1624" s="1">
        <f t="shared" si="1237"/>
        <v>1.097866046169363</v>
      </c>
      <c r="AQ1624" s="1">
        <f t="shared" si="1238"/>
        <v>1.0978660461693623</v>
      </c>
      <c r="AR1624" s="1">
        <f t="shared" si="1239"/>
        <v>1.0978660461693623</v>
      </c>
      <c r="AS1624" s="1">
        <f t="shared" si="1240"/>
        <v>1.0978660461693623</v>
      </c>
      <c r="AT1624" s="1">
        <f t="shared" si="1241"/>
        <v>0.97850414773174477</v>
      </c>
      <c r="AU1624" s="1">
        <f t="shared" si="1242"/>
        <v>2.4649766592809597</v>
      </c>
      <c r="AV1624" s="2">
        <f t="shared" si="1243"/>
        <v>1623</v>
      </c>
      <c r="AW1624" s="1">
        <f t="shared" si="1244"/>
        <v>2464.9766592809597</v>
      </c>
      <c r="AX1624" s="1">
        <f t="shared" si="1245"/>
        <v>0.97850414773174477</v>
      </c>
      <c r="AY1624" s="1">
        <f t="shared" si="1246"/>
        <v>1.0978660461693623</v>
      </c>
      <c r="AZ1624" s="1">
        <f t="shared" si="1247"/>
        <v>5.4000000000000003E-3</v>
      </c>
      <c r="BA1624" s="1">
        <f t="shared" si="1248"/>
        <v>29.243756870143002</v>
      </c>
    </row>
    <row r="1625" spans="1:53">
      <c r="A1625" s="2">
        <f t="shared" si="1213"/>
        <v>1.6239999999999319</v>
      </c>
      <c r="B1625" s="1">
        <f t="shared" si="1251"/>
        <v>1.7137603333332627</v>
      </c>
      <c r="C1625" s="1">
        <f t="shared" si="1214"/>
        <v>5.636621691567404E-2</v>
      </c>
      <c r="D1625" s="1">
        <f t="shared" si="1252"/>
        <v>1.1026796864576556</v>
      </c>
      <c r="E1625" s="1">
        <f t="shared" si="1258"/>
        <v>1.102782586011579</v>
      </c>
      <c r="F1625" s="1">
        <f t="shared" si="1258"/>
        <v>1.1027864890309882</v>
      </c>
      <c r="G1625" s="1">
        <f t="shared" si="1258"/>
        <v>1.1027866370037378</v>
      </c>
      <c r="H1625" s="1">
        <f t="shared" si="1215"/>
        <v>2.532757086350256</v>
      </c>
      <c r="I1625" s="1">
        <f t="shared" si="1253"/>
        <v>29.509379244501424</v>
      </c>
      <c r="J1625" s="1">
        <f>VLOOKUP($I1625,Graph!$D$3:$M$50,col)</f>
        <v>6.1999999999999998E-3</v>
      </c>
      <c r="K1625" s="1">
        <f>VLOOKUP($I1625,Graph!$D$3:$M$50,col+1)</f>
        <v>5.0000000000000001E-3</v>
      </c>
      <c r="L1625" s="1">
        <f t="shared" si="1216"/>
        <v>5.4000000000000003E-3</v>
      </c>
      <c r="M1625" s="1">
        <f t="shared" si="1259"/>
        <v>0.64011666666666656</v>
      </c>
      <c r="N1625" s="1">
        <f t="shared" si="1217"/>
        <v>1.6185999999999319</v>
      </c>
      <c r="O1625" s="1">
        <f t="shared" si="1218"/>
        <v>5.4149368537972691E-2</v>
      </c>
      <c r="P1625" s="1">
        <f t="shared" si="1219"/>
        <v>1.0980411093063502</v>
      </c>
      <c r="Q1625" s="1">
        <f t="shared" si="1220"/>
        <v>1.0978746917963382</v>
      </c>
      <c r="R1625" s="1">
        <f t="shared" si="1221"/>
        <v>1.0978687181728537</v>
      </c>
      <c r="S1625" s="1">
        <f t="shared" si="1222"/>
        <v>1.0978685035735585</v>
      </c>
      <c r="T1625" s="1">
        <f t="shared" si="1223"/>
        <v>0.97850716483900435</v>
      </c>
      <c r="U1625" s="1">
        <f t="shared" si="1224"/>
        <v>2.4672683072233044</v>
      </c>
      <c r="V1625" s="2">
        <f t="shared" si="1254"/>
        <v>29.252816541859563</v>
      </c>
      <c r="W1625" s="1">
        <f>VLOOKUP(V1625,Graph!$D$3:$M$50,col)</f>
        <v>6.1999999999999998E-3</v>
      </c>
      <c r="X1625" s="1">
        <f>VLOOKUP(V1625,Graph!$D$3:$M$50,col+1)</f>
        <v>5.0000000000000001E-3</v>
      </c>
      <c r="Y1625" s="1">
        <f t="shared" si="1225"/>
        <v>5.4000000000000003E-3</v>
      </c>
      <c r="Z1625" s="1">
        <f t="shared" si="1255"/>
        <v>0.64011666666666656</v>
      </c>
      <c r="AA1625" s="2">
        <f t="shared" si="1226"/>
        <v>1.6185999999999319</v>
      </c>
      <c r="AB1625" s="1">
        <f t="shared" si="1227"/>
        <v>5.4149368537972691E-2</v>
      </c>
      <c r="AC1625" s="1">
        <f t="shared" si="1228"/>
        <v>1.0978684958639675</v>
      </c>
      <c r="AD1625" s="1">
        <f t="shared" si="1229"/>
        <v>1.097868495586996</v>
      </c>
      <c r="AE1625" s="1">
        <f t="shared" si="1230"/>
        <v>1.0978684955770455</v>
      </c>
      <c r="AF1625" s="1">
        <f t="shared" si="1231"/>
        <v>1.097868495576688</v>
      </c>
      <c r="AG1625" s="1">
        <f t="shared" si="1232"/>
        <v>0.97850716483900435</v>
      </c>
      <c r="AH1625" s="1">
        <f t="shared" si="1233"/>
        <v>2.4672682892517304</v>
      </c>
      <c r="AI1625" s="2">
        <f t="shared" si="1256"/>
        <v>29.252816470833764</v>
      </c>
      <c r="AJ1625" s="1">
        <f>VLOOKUP(AI1625,Graph!$D$3:$M$50,col)</f>
        <v>6.1999999999999998E-3</v>
      </c>
      <c r="AK1625" s="1">
        <f>VLOOKUP(AI1625,Graph!$D$3:$M$50,col+1)</f>
        <v>5.0000000000000001E-3</v>
      </c>
      <c r="AL1625" s="1">
        <f t="shared" si="1234"/>
        <v>5.4000000000000003E-3</v>
      </c>
      <c r="AM1625" s="1">
        <f t="shared" si="1257"/>
        <v>0.64011666666666656</v>
      </c>
      <c r="AN1625" s="2">
        <f t="shared" si="1235"/>
        <v>1.6185999999999319</v>
      </c>
      <c r="AO1625" s="1">
        <f t="shared" si="1236"/>
        <v>5.4149368537972691E-2</v>
      </c>
      <c r="AP1625" s="1">
        <f t="shared" si="1237"/>
        <v>1.0978684955766753</v>
      </c>
      <c r="AQ1625" s="1">
        <f t="shared" si="1238"/>
        <v>1.0978684955766747</v>
      </c>
      <c r="AR1625" s="1">
        <f t="shared" si="1239"/>
        <v>1.0978684955766744</v>
      </c>
      <c r="AS1625" s="1">
        <f t="shared" si="1240"/>
        <v>1.0978684955766749</v>
      </c>
      <c r="AT1625" s="1">
        <f t="shared" si="1241"/>
        <v>0.97850716483900435</v>
      </c>
      <c r="AU1625" s="1">
        <f t="shared" si="1242"/>
        <v>2.4672682892517006</v>
      </c>
      <c r="AV1625" s="2">
        <f t="shared" si="1243"/>
        <v>1624</v>
      </c>
      <c r="AW1625" s="1">
        <f t="shared" si="1244"/>
        <v>2467.2682892517005</v>
      </c>
      <c r="AX1625" s="1">
        <f t="shared" si="1245"/>
        <v>0.97850716483900435</v>
      </c>
      <c r="AY1625" s="1">
        <f t="shared" si="1246"/>
        <v>1.0978684955766749</v>
      </c>
      <c r="AZ1625" s="1">
        <f t="shared" si="1247"/>
        <v>5.4000000000000003E-3</v>
      </c>
      <c r="BA1625" s="1">
        <f t="shared" si="1248"/>
        <v>29.252816470833764</v>
      </c>
    </row>
    <row r="1626" spans="1:53">
      <c r="A1626" s="2">
        <f t="shared" si="1213"/>
        <v>1.6249999999999318</v>
      </c>
      <c r="B1626" s="1">
        <f t="shared" si="1251"/>
        <v>1.7148014999999293</v>
      </c>
      <c r="C1626" s="1">
        <f t="shared" si="1214"/>
        <v>5.636714415902138E-2</v>
      </c>
      <c r="D1626" s="1">
        <f t="shared" si="1252"/>
        <v>1.1026816799678261</v>
      </c>
      <c r="E1626" s="1">
        <f t="shared" si="1258"/>
        <v>1.1027846593087278</v>
      </c>
      <c r="F1626" s="1">
        <f t="shared" si="1258"/>
        <v>1.1027885654427312</v>
      </c>
      <c r="G1626" s="1">
        <f t="shared" si="1258"/>
        <v>1.1027887135368548</v>
      </c>
      <c r="H1626" s="1">
        <f t="shared" si="1215"/>
        <v>2.5351015892227267</v>
      </c>
      <c r="I1626" s="1">
        <f t="shared" si="1253"/>
        <v>29.518481773948849</v>
      </c>
      <c r="J1626" s="1">
        <f>VLOOKUP($I1626,Graph!$D$3:$M$50,col)</f>
        <v>6.1999999999999998E-3</v>
      </c>
      <c r="K1626" s="1">
        <f>VLOOKUP($I1626,Graph!$D$3:$M$50,col+1)</f>
        <v>5.0000000000000001E-3</v>
      </c>
      <c r="L1626" s="1">
        <f t="shared" si="1216"/>
        <v>5.4000000000000003E-3</v>
      </c>
      <c r="M1626" s="1">
        <f t="shared" si="1259"/>
        <v>0.64011666666666656</v>
      </c>
      <c r="N1626" s="1">
        <f t="shared" si="1217"/>
        <v>1.6195999999999318</v>
      </c>
      <c r="O1626" s="1">
        <f t="shared" si="1218"/>
        <v>5.4150481660703867E-2</v>
      </c>
      <c r="P1626" s="1">
        <f t="shared" si="1219"/>
        <v>1.0980435479466986</v>
      </c>
      <c r="Q1626" s="1">
        <f t="shared" si="1220"/>
        <v>1.0978771381658317</v>
      </c>
      <c r="R1626" s="1">
        <f t="shared" si="1221"/>
        <v>1.097871164655897</v>
      </c>
      <c r="S1626" s="1">
        <f t="shared" si="1222"/>
        <v>1.0978709500548056</v>
      </c>
      <c r="T1626" s="1">
        <f t="shared" si="1223"/>
        <v>0.97851017823599629</v>
      </c>
      <c r="U1626" s="1">
        <f t="shared" si="1224"/>
        <v>2.469560647146579</v>
      </c>
      <c r="V1626" s="2">
        <f t="shared" si="1254"/>
        <v>29.26187333854152</v>
      </c>
      <c r="W1626" s="1">
        <f>VLOOKUP(V1626,Graph!$D$3:$M$50,col)</f>
        <v>6.1999999999999998E-3</v>
      </c>
      <c r="X1626" s="1">
        <f>VLOOKUP(V1626,Graph!$D$3:$M$50,col+1)</f>
        <v>5.0000000000000001E-3</v>
      </c>
      <c r="Y1626" s="1">
        <f t="shared" si="1225"/>
        <v>5.4000000000000003E-3</v>
      </c>
      <c r="Z1626" s="1">
        <f t="shared" si="1255"/>
        <v>0.64011666666666656</v>
      </c>
      <c r="AA1626" s="2">
        <f t="shared" si="1226"/>
        <v>1.6195999999999318</v>
      </c>
      <c r="AB1626" s="1">
        <f t="shared" si="1227"/>
        <v>5.4150481660703867E-2</v>
      </c>
      <c r="AC1626" s="1">
        <f t="shared" si="1228"/>
        <v>1.0978709423449389</v>
      </c>
      <c r="AD1626" s="1">
        <f t="shared" si="1229"/>
        <v>1.09787094206795</v>
      </c>
      <c r="AE1626" s="1">
        <f t="shared" si="1230"/>
        <v>1.0978709420579986</v>
      </c>
      <c r="AF1626" s="1">
        <f t="shared" si="1231"/>
        <v>1.0978709420576416</v>
      </c>
      <c r="AG1626" s="1">
        <f t="shared" si="1232"/>
        <v>0.97851017823599629</v>
      </c>
      <c r="AH1626" s="1">
        <f t="shared" si="1233"/>
        <v>2.4695606291576873</v>
      </c>
      <c r="AI1626" s="2">
        <f t="shared" si="1256"/>
        <v>29.261873267491282</v>
      </c>
      <c r="AJ1626" s="1">
        <f>VLOOKUP(AI1626,Graph!$D$3:$M$50,col)</f>
        <v>6.1999999999999998E-3</v>
      </c>
      <c r="AK1626" s="1">
        <f>VLOOKUP(AI1626,Graph!$D$3:$M$50,col+1)</f>
        <v>5.0000000000000001E-3</v>
      </c>
      <c r="AL1626" s="1">
        <f t="shared" si="1234"/>
        <v>5.4000000000000003E-3</v>
      </c>
      <c r="AM1626" s="1">
        <f t="shared" si="1257"/>
        <v>0.64011666666666656</v>
      </c>
      <c r="AN1626" s="2">
        <f t="shared" si="1235"/>
        <v>1.6195999999999318</v>
      </c>
      <c r="AO1626" s="1">
        <f t="shared" si="1236"/>
        <v>5.4150481660703867E-2</v>
      </c>
      <c r="AP1626" s="1">
        <f t="shared" si="1237"/>
        <v>1.0978709420576285</v>
      </c>
      <c r="AQ1626" s="1">
        <f t="shared" si="1238"/>
        <v>1.097870942057628</v>
      </c>
      <c r="AR1626" s="1">
        <f t="shared" si="1239"/>
        <v>1.0978709420576278</v>
      </c>
      <c r="AS1626" s="1">
        <f t="shared" si="1240"/>
        <v>1.0978709420576283</v>
      </c>
      <c r="AT1626" s="1">
        <f t="shared" si="1241"/>
        <v>0.97851017823599629</v>
      </c>
      <c r="AU1626" s="1">
        <f t="shared" si="1242"/>
        <v>2.4695606291576571</v>
      </c>
      <c r="AV1626" s="2">
        <f t="shared" si="1243"/>
        <v>1625</v>
      </c>
      <c r="AW1626" s="1">
        <f t="shared" si="1244"/>
        <v>2469.5606291576569</v>
      </c>
      <c r="AX1626" s="1">
        <f t="shared" si="1245"/>
        <v>0.97851017823599629</v>
      </c>
      <c r="AY1626" s="1">
        <f t="shared" si="1246"/>
        <v>1.0978709420576283</v>
      </c>
      <c r="AZ1626" s="1">
        <f t="shared" si="1247"/>
        <v>5.4000000000000003E-3</v>
      </c>
      <c r="BA1626" s="1">
        <f t="shared" si="1248"/>
        <v>29.261873267491282</v>
      </c>
    </row>
    <row r="1627" spans="1:53">
      <c r="A1627" s="2">
        <f t="shared" si="1213"/>
        <v>1.6259999999999317</v>
      </c>
      <c r="B1627" s="1">
        <f t="shared" si="1251"/>
        <v>1.7158426666665958</v>
      </c>
      <c r="C1627" s="1">
        <f t="shared" si="1214"/>
        <v>5.6368070284686191E-2</v>
      </c>
      <c r="D1627" s="1">
        <f t="shared" si="1252"/>
        <v>1.1026836710858474</v>
      </c>
      <c r="E1627" s="1">
        <f t="shared" si="1258"/>
        <v>1.1027867301228085</v>
      </c>
      <c r="F1627" s="1">
        <f t="shared" si="1258"/>
        <v>1.1027906393679883</v>
      </c>
      <c r="G1627" s="1">
        <f t="shared" si="1258"/>
        <v>1.102790787583358</v>
      </c>
      <c r="H1627" s="1">
        <f t="shared" si="1215"/>
        <v>2.5374468152152541</v>
      </c>
      <c r="I1627" s="1">
        <f t="shared" si="1253"/>
        <v>29.527581497931823</v>
      </c>
      <c r="J1627" s="1">
        <f>VLOOKUP($I1627,Graph!$D$3:$M$50,col)</f>
        <v>6.1999999999999998E-3</v>
      </c>
      <c r="K1627" s="1">
        <f>VLOOKUP($I1627,Graph!$D$3:$M$50,col+1)</f>
        <v>5.0000000000000001E-3</v>
      </c>
      <c r="L1627" s="1">
        <f t="shared" si="1216"/>
        <v>5.4000000000000003E-3</v>
      </c>
      <c r="M1627" s="1">
        <f t="shared" si="1259"/>
        <v>0.64011666666666656</v>
      </c>
      <c r="N1627" s="1">
        <f t="shared" si="1217"/>
        <v>1.6205999999999317</v>
      </c>
      <c r="O1627" s="1">
        <f t="shared" si="1218"/>
        <v>5.4151593443977984E-2</v>
      </c>
      <c r="P1627" s="1">
        <f t="shared" si="1219"/>
        <v>1.0980459836742924</v>
      </c>
      <c r="Q1627" s="1">
        <f t="shared" si="1220"/>
        <v>1.0978795816142892</v>
      </c>
      <c r="R1627" s="1">
        <f t="shared" si="1221"/>
        <v>1.0978736082178171</v>
      </c>
      <c r="S1627" s="1">
        <f t="shared" si="1222"/>
        <v>1.0978733936149341</v>
      </c>
      <c r="T1627" s="1">
        <f t="shared" si="1223"/>
        <v>0.97851318792956055</v>
      </c>
      <c r="U1627" s="1">
        <f t="shared" si="1224"/>
        <v>2.4718536967852223</v>
      </c>
      <c r="V1627" s="2">
        <f t="shared" si="1254"/>
        <v>29.270927333791487</v>
      </c>
      <c r="W1627" s="1">
        <f>VLOOKUP(V1627,Graph!$D$3:$M$50,col)</f>
        <v>6.1999999999999998E-3</v>
      </c>
      <c r="X1627" s="1">
        <f>VLOOKUP(V1627,Graph!$D$3:$M$50,col+1)</f>
        <v>5.0000000000000001E-3</v>
      </c>
      <c r="Y1627" s="1">
        <f t="shared" si="1225"/>
        <v>5.4000000000000003E-3</v>
      </c>
      <c r="Z1627" s="1">
        <f t="shared" si="1255"/>
        <v>0.64011666666666656</v>
      </c>
      <c r="AA1627" s="2">
        <f t="shared" si="1226"/>
        <v>1.6205999999999317</v>
      </c>
      <c r="AB1627" s="1">
        <f t="shared" si="1227"/>
        <v>5.4151593443977984E-2</v>
      </c>
      <c r="AC1627" s="1">
        <f t="shared" si="1228"/>
        <v>1.0978733859047922</v>
      </c>
      <c r="AD1627" s="1">
        <f t="shared" si="1229"/>
        <v>1.0978733856277858</v>
      </c>
      <c r="AE1627" s="1">
        <f t="shared" si="1230"/>
        <v>1.0978733856178335</v>
      </c>
      <c r="AF1627" s="1">
        <f t="shared" si="1231"/>
        <v>1.0978733856174763</v>
      </c>
      <c r="AG1627" s="1">
        <f t="shared" si="1232"/>
        <v>0.97851318792956055</v>
      </c>
      <c r="AH1627" s="1">
        <f t="shared" si="1233"/>
        <v>2.4718536787790062</v>
      </c>
      <c r="AI1627" s="2">
        <f t="shared" si="1256"/>
        <v>29.270927262716807</v>
      </c>
      <c r="AJ1627" s="1">
        <f>VLOOKUP(AI1627,Graph!$D$3:$M$50,col)</f>
        <v>6.1999999999999998E-3</v>
      </c>
      <c r="AK1627" s="1">
        <f>VLOOKUP(AI1627,Graph!$D$3:$M$50,col+1)</f>
        <v>5.0000000000000001E-3</v>
      </c>
      <c r="AL1627" s="1">
        <f t="shared" si="1234"/>
        <v>5.4000000000000003E-3</v>
      </c>
      <c r="AM1627" s="1">
        <f t="shared" si="1257"/>
        <v>0.64011666666666656</v>
      </c>
      <c r="AN1627" s="2">
        <f t="shared" si="1235"/>
        <v>1.6205999999999317</v>
      </c>
      <c r="AO1627" s="1">
        <f t="shared" si="1236"/>
        <v>5.4151593443977984E-2</v>
      </c>
      <c r="AP1627" s="1">
        <f t="shared" si="1237"/>
        <v>1.0978733856174634</v>
      </c>
      <c r="AQ1627" s="1">
        <f t="shared" si="1238"/>
        <v>1.0978733856174627</v>
      </c>
      <c r="AR1627" s="1">
        <f t="shared" si="1239"/>
        <v>1.0978733856174629</v>
      </c>
      <c r="AS1627" s="1">
        <f t="shared" si="1240"/>
        <v>1.0978733856174629</v>
      </c>
      <c r="AT1627" s="1">
        <f t="shared" si="1241"/>
        <v>0.97851318792956055</v>
      </c>
      <c r="AU1627" s="1">
        <f t="shared" si="1242"/>
        <v>2.4718536787789764</v>
      </c>
      <c r="AV1627" s="2">
        <f t="shared" si="1243"/>
        <v>1626</v>
      </c>
      <c r="AW1627" s="1">
        <f t="shared" si="1244"/>
        <v>2471.8536787789762</v>
      </c>
      <c r="AX1627" s="1">
        <f t="shared" si="1245"/>
        <v>0.97851318792956055</v>
      </c>
      <c r="AY1627" s="1">
        <f t="shared" si="1246"/>
        <v>1.0978733856174629</v>
      </c>
      <c r="AZ1627" s="1">
        <f t="shared" si="1247"/>
        <v>5.4000000000000003E-3</v>
      </c>
      <c r="BA1627" s="1">
        <f t="shared" si="1248"/>
        <v>29.270927262716807</v>
      </c>
    </row>
    <row r="1628" spans="1:53">
      <c r="A1628" s="2">
        <f t="shared" si="1213"/>
        <v>1.6269999999999316</v>
      </c>
      <c r="B1628" s="1">
        <f t="shared" si="1251"/>
        <v>1.7168838333332623</v>
      </c>
      <c r="C1628" s="1">
        <f t="shared" si="1214"/>
        <v>5.6368995294687994E-2</v>
      </c>
      <c r="D1628" s="1">
        <f t="shared" si="1252"/>
        <v>1.1026856598160228</v>
      </c>
      <c r="E1628" s="1">
        <f t="shared" si="1258"/>
        <v>1.1027887984582792</v>
      </c>
      <c r="F1628" s="1">
        <f t="shared" si="1258"/>
        <v>1.1027927108112239</v>
      </c>
      <c r="G1628" s="1">
        <f t="shared" si="1258"/>
        <v>1.1027928591477114</v>
      </c>
      <c r="H1628" s="1">
        <f t="shared" si="1215"/>
        <v>2.539792764104905</v>
      </c>
      <c r="I1628" s="1">
        <f t="shared" si="1253"/>
        <v>29.536678419042243</v>
      </c>
      <c r="J1628" s="1">
        <f>VLOOKUP($I1628,Graph!$D$3:$M$50,col)</f>
        <v>6.1999999999999998E-3</v>
      </c>
      <c r="K1628" s="1">
        <f>VLOOKUP($I1628,Graph!$D$3:$M$50,col+1)</f>
        <v>5.0000000000000001E-3</v>
      </c>
      <c r="L1628" s="1">
        <f t="shared" si="1216"/>
        <v>5.4000000000000003E-3</v>
      </c>
      <c r="M1628" s="1">
        <f t="shared" si="1259"/>
        <v>0.64011666666666656</v>
      </c>
      <c r="N1628" s="1">
        <f t="shared" si="1217"/>
        <v>1.6215999999999315</v>
      </c>
      <c r="O1628" s="1">
        <f t="shared" si="1218"/>
        <v>5.4152703890211103E-2</v>
      </c>
      <c r="P1628" s="1">
        <f t="shared" si="1219"/>
        <v>1.0980484164943467</v>
      </c>
      <c r="Q1628" s="1">
        <f t="shared" si="1220"/>
        <v>1.0978820221469396</v>
      </c>
      <c r="R1628" s="1">
        <f t="shared" si="1221"/>
        <v>1.097876048863843</v>
      </c>
      <c r="S1628" s="1">
        <f t="shared" si="1222"/>
        <v>1.0978758342591723</v>
      </c>
      <c r="T1628" s="1">
        <f t="shared" si="1223"/>
        <v>0.97851619392652001</v>
      </c>
      <c r="U1628" s="1">
        <f t="shared" si="1224"/>
        <v>2.4741474559195873</v>
      </c>
      <c r="V1628" s="2">
        <f t="shared" si="1254"/>
        <v>29.279978530206726</v>
      </c>
      <c r="W1628" s="1">
        <f>VLOOKUP(V1628,Graph!$D$3:$M$50,col)</f>
        <v>6.1999999999999998E-3</v>
      </c>
      <c r="X1628" s="1">
        <f>VLOOKUP(V1628,Graph!$D$3:$M$50,col+1)</f>
        <v>5.0000000000000001E-3</v>
      </c>
      <c r="Y1628" s="1">
        <f t="shared" si="1225"/>
        <v>5.4000000000000003E-3</v>
      </c>
      <c r="Z1628" s="1">
        <f t="shared" si="1255"/>
        <v>0.64011666666666656</v>
      </c>
      <c r="AA1628" s="2">
        <f t="shared" si="1226"/>
        <v>1.6215999999999315</v>
      </c>
      <c r="AB1628" s="1">
        <f t="shared" si="1227"/>
        <v>5.4152703890211103E-2</v>
      </c>
      <c r="AC1628" s="1">
        <f t="shared" si="1228"/>
        <v>1.0978758265487556</v>
      </c>
      <c r="AD1628" s="1">
        <f t="shared" si="1229"/>
        <v>1.0978758262717316</v>
      </c>
      <c r="AE1628" s="1">
        <f t="shared" si="1230"/>
        <v>1.0978758262617789</v>
      </c>
      <c r="AF1628" s="1">
        <f t="shared" si="1231"/>
        <v>1.0978758262614212</v>
      </c>
      <c r="AG1628" s="1">
        <f t="shared" si="1232"/>
        <v>0.97851619392652001</v>
      </c>
      <c r="AH1628" s="1">
        <f t="shared" si="1233"/>
        <v>2.4741474378960411</v>
      </c>
      <c r="AI1628" s="2">
        <f t="shared" si="1256"/>
        <v>29.27997845910761</v>
      </c>
      <c r="AJ1628" s="1">
        <f>VLOOKUP(AI1628,Graph!$D$3:$M$50,col)</f>
        <v>6.1999999999999998E-3</v>
      </c>
      <c r="AK1628" s="1">
        <f>VLOOKUP(AI1628,Graph!$D$3:$M$50,col+1)</f>
        <v>5.0000000000000001E-3</v>
      </c>
      <c r="AL1628" s="1">
        <f t="shared" si="1234"/>
        <v>5.4000000000000003E-3</v>
      </c>
      <c r="AM1628" s="1">
        <f t="shared" si="1257"/>
        <v>0.64011666666666656</v>
      </c>
      <c r="AN1628" s="2">
        <f t="shared" si="1235"/>
        <v>1.6215999999999315</v>
      </c>
      <c r="AO1628" s="1">
        <f t="shared" si="1236"/>
        <v>5.4152703890211103E-2</v>
      </c>
      <c r="AP1628" s="1">
        <f t="shared" si="1237"/>
        <v>1.0978758262614081</v>
      </c>
      <c r="AQ1628" s="1">
        <f t="shared" si="1238"/>
        <v>1.0978758262614077</v>
      </c>
      <c r="AR1628" s="1">
        <f t="shared" si="1239"/>
        <v>1.0978758262614075</v>
      </c>
      <c r="AS1628" s="1">
        <f t="shared" si="1240"/>
        <v>1.0978758262614077</v>
      </c>
      <c r="AT1628" s="1">
        <f t="shared" si="1241"/>
        <v>0.97851619392652001</v>
      </c>
      <c r="AU1628" s="1">
        <f t="shared" si="1242"/>
        <v>2.4741474378960109</v>
      </c>
      <c r="AV1628" s="2">
        <f t="shared" si="1243"/>
        <v>1627</v>
      </c>
      <c r="AW1628" s="1">
        <f t="shared" si="1244"/>
        <v>2474.1474378960111</v>
      </c>
      <c r="AX1628" s="1">
        <f t="shared" si="1245"/>
        <v>0.97851619392652001</v>
      </c>
      <c r="AY1628" s="1">
        <f t="shared" si="1246"/>
        <v>1.0978758262614077</v>
      </c>
      <c r="AZ1628" s="1">
        <f t="shared" si="1247"/>
        <v>5.4000000000000003E-3</v>
      </c>
      <c r="BA1628" s="1">
        <f t="shared" si="1248"/>
        <v>29.27997845910761</v>
      </c>
    </row>
    <row r="1629" spans="1:53">
      <c r="A1629" s="2">
        <f t="shared" si="1213"/>
        <v>1.6279999999999315</v>
      </c>
      <c r="B1629" s="1">
        <f t="shared" si="1251"/>
        <v>1.7179249999999289</v>
      </c>
      <c r="C1629" s="1">
        <f t="shared" si="1214"/>
        <v>5.6369919191041493E-2</v>
      </c>
      <c r="D1629" s="1">
        <f t="shared" si="1252"/>
        <v>1.1026876461626454</v>
      </c>
      <c r="E1629" s="1">
        <f t="shared" si="1258"/>
        <v>1.1027908643195872</v>
      </c>
      <c r="F1629" s="1">
        <f t="shared" si="1258"/>
        <v>1.1027947797768904</v>
      </c>
      <c r="G1629" s="1">
        <f t="shared" si="1258"/>
        <v>1.1027949282343683</v>
      </c>
      <c r="H1629" s="1">
        <f t="shared" si="1215"/>
        <v>2.5421394356689504</v>
      </c>
      <c r="I1629" s="1">
        <f t="shared" si="1253"/>
        <v>29.545772539867986</v>
      </c>
      <c r="J1629" s="1">
        <f>VLOOKUP($I1629,Graph!$D$3:$M$50,col)</f>
        <v>6.1999999999999998E-3</v>
      </c>
      <c r="K1629" s="1">
        <f>VLOOKUP($I1629,Graph!$D$3:$M$50,col+1)</f>
        <v>5.0000000000000001E-3</v>
      </c>
      <c r="L1629" s="1">
        <f t="shared" si="1216"/>
        <v>5.4000000000000003E-3</v>
      </c>
      <c r="M1629" s="1">
        <f t="shared" si="1259"/>
        <v>0.64011666666666656</v>
      </c>
      <c r="N1629" s="1">
        <f t="shared" si="1217"/>
        <v>1.6225999999999314</v>
      </c>
      <c r="O1629" s="1">
        <f t="shared" si="1218"/>
        <v>5.4153813001813524E-2</v>
      </c>
      <c r="P1629" s="1">
        <f t="shared" si="1219"/>
        <v>1.0980508464120642</v>
      </c>
      <c r="Q1629" s="1">
        <f t="shared" si="1220"/>
        <v>1.0978844597689981</v>
      </c>
      <c r="R1629" s="1">
        <f t="shared" si="1221"/>
        <v>1.0978784865991902</v>
      </c>
      <c r="S1629" s="1">
        <f t="shared" si="1222"/>
        <v>1.0978782719927356</v>
      </c>
      <c r="T1629" s="1">
        <f t="shared" si="1223"/>
        <v>0.97851919623368122</v>
      </c>
      <c r="U1629" s="1">
        <f t="shared" si="1224"/>
        <v>2.4764419243302283</v>
      </c>
      <c r="V1629" s="2">
        <f t="shared" si="1254"/>
        <v>29.289026930380469</v>
      </c>
      <c r="W1629" s="1">
        <f>VLOOKUP(V1629,Graph!$D$3:$M$50,col)</f>
        <v>6.1999999999999998E-3</v>
      </c>
      <c r="X1629" s="1">
        <f>VLOOKUP(V1629,Graph!$D$3:$M$50,col+1)</f>
        <v>5.0000000000000001E-3</v>
      </c>
      <c r="Y1629" s="1">
        <f t="shared" si="1225"/>
        <v>5.4000000000000003E-3</v>
      </c>
      <c r="Z1629" s="1">
        <f t="shared" si="1255"/>
        <v>0.64011666666666656</v>
      </c>
      <c r="AA1629" s="2">
        <f t="shared" si="1226"/>
        <v>1.6225999999999314</v>
      </c>
      <c r="AB1629" s="1">
        <f t="shared" si="1227"/>
        <v>5.4153813001813524E-2</v>
      </c>
      <c r="AC1629" s="1">
        <f t="shared" si="1228"/>
        <v>1.0978782642820442</v>
      </c>
      <c r="AD1629" s="1">
        <f t="shared" si="1229"/>
        <v>1.0978782640050035</v>
      </c>
      <c r="AE1629" s="1">
        <f t="shared" si="1230"/>
        <v>1.0978782639950495</v>
      </c>
      <c r="AF1629" s="1">
        <f t="shared" si="1231"/>
        <v>1.0978782639946918</v>
      </c>
      <c r="AG1629" s="1">
        <f t="shared" si="1232"/>
        <v>0.97851919623368122</v>
      </c>
      <c r="AH1629" s="1">
        <f t="shared" si="1233"/>
        <v>2.4764419062893475</v>
      </c>
      <c r="AI1629" s="2">
        <f t="shared" si="1256"/>
        <v>29.289026859256936</v>
      </c>
      <c r="AJ1629" s="1">
        <f>VLOOKUP(AI1629,Graph!$D$3:$M$50,col)</f>
        <v>6.1999999999999998E-3</v>
      </c>
      <c r="AK1629" s="1">
        <f>VLOOKUP(AI1629,Graph!$D$3:$M$50,col+1)</f>
        <v>5.0000000000000001E-3</v>
      </c>
      <c r="AL1629" s="1">
        <f t="shared" si="1234"/>
        <v>5.4000000000000003E-3</v>
      </c>
      <c r="AM1629" s="1">
        <f t="shared" si="1257"/>
        <v>0.64011666666666656</v>
      </c>
      <c r="AN1629" s="2">
        <f t="shared" si="1235"/>
        <v>1.6225999999999314</v>
      </c>
      <c r="AO1629" s="1">
        <f t="shared" si="1236"/>
        <v>5.4153813001813524E-2</v>
      </c>
      <c r="AP1629" s="1">
        <f t="shared" si="1237"/>
        <v>1.0978782639946787</v>
      </c>
      <c r="AQ1629" s="1">
        <f t="shared" si="1238"/>
        <v>1.0978782639946785</v>
      </c>
      <c r="AR1629" s="1">
        <f t="shared" si="1239"/>
        <v>1.0978782639946782</v>
      </c>
      <c r="AS1629" s="1">
        <f t="shared" si="1240"/>
        <v>1.0978782639946782</v>
      </c>
      <c r="AT1629" s="1">
        <f t="shared" si="1241"/>
        <v>0.97851919623368122</v>
      </c>
      <c r="AU1629" s="1">
        <f t="shared" si="1242"/>
        <v>2.4764419062893168</v>
      </c>
      <c r="AV1629" s="2">
        <f t="shared" si="1243"/>
        <v>1628</v>
      </c>
      <c r="AW1629" s="1">
        <f t="shared" si="1244"/>
        <v>2476.4419062893166</v>
      </c>
      <c r="AX1629" s="1">
        <f t="shared" si="1245"/>
        <v>0.97851919623368122</v>
      </c>
      <c r="AY1629" s="1">
        <f t="shared" si="1246"/>
        <v>1.0978782639946782</v>
      </c>
      <c r="AZ1629" s="1">
        <f t="shared" si="1247"/>
        <v>5.4000000000000003E-3</v>
      </c>
      <c r="BA1629" s="1">
        <f t="shared" si="1248"/>
        <v>29.289026859256936</v>
      </c>
    </row>
    <row r="1630" spans="1:53">
      <c r="A1630" s="2">
        <f t="shared" si="1213"/>
        <v>1.6289999999999314</v>
      </c>
      <c r="B1630" s="1">
        <f t="shared" si="1251"/>
        <v>1.7189661666665954</v>
      </c>
      <c r="C1630" s="1">
        <f t="shared" si="1214"/>
        <v>5.6370841975756515E-2</v>
      </c>
      <c r="D1630" s="1">
        <f t="shared" si="1252"/>
        <v>1.1026896301299967</v>
      </c>
      <c r="E1630" s="1">
        <f t="shared" si="1258"/>
        <v>1.1027929277111688</v>
      </c>
      <c r="F1630" s="1">
        <f t="shared" si="1258"/>
        <v>1.1027968462694304</v>
      </c>
      <c r="G1630" s="1">
        <f t="shared" si="1258"/>
        <v>1.1027969948477705</v>
      </c>
      <c r="H1630" s="1">
        <f t="shared" si="1215"/>
        <v>2.5444868296848644</v>
      </c>
      <c r="I1630" s="1">
        <f t="shared" si="1253"/>
        <v>29.554863862992967</v>
      </c>
      <c r="J1630" s="1">
        <f>VLOOKUP($I1630,Graph!$D$3:$M$50,col)</f>
        <v>6.1999999999999998E-3</v>
      </c>
      <c r="K1630" s="1">
        <f>VLOOKUP($I1630,Graph!$D$3:$M$50,col+1)</f>
        <v>5.0000000000000001E-3</v>
      </c>
      <c r="L1630" s="1">
        <f t="shared" si="1216"/>
        <v>5.4000000000000003E-3</v>
      </c>
      <c r="M1630" s="1">
        <f t="shared" si="1259"/>
        <v>0.64011666666666656</v>
      </c>
      <c r="N1630" s="1">
        <f t="shared" si="1217"/>
        <v>1.6235999999999313</v>
      </c>
      <c r="O1630" s="1">
        <f t="shared" si="1218"/>
        <v>5.4154920781189782E-2</v>
      </c>
      <c r="P1630" s="1">
        <f t="shared" si="1219"/>
        <v>1.0980532734326354</v>
      </c>
      <c r="Q1630" s="1">
        <f t="shared" si="1220"/>
        <v>1.0978868944856688</v>
      </c>
      <c r="R1630" s="1">
        <f t="shared" si="1221"/>
        <v>1.0978809214290621</v>
      </c>
      <c r="S1630" s="1">
        <f t="shared" si="1222"/>
        <v>1.0978807068208281</v>
      </c>
      <c r="T1630" s="1">
        <f t="shared" si="1223"/>
        <v>0.97852219485783321</v>
      </c>
      <c r="U1630" s="1">
        <f t="shared" si="1224"/>
        <v>2.4787371017979054</v>
      </c>
      <c r="V1630" s="2">
        <f t="shared" si="1254"/>
        <v>29.298072536901959</v>
      </c>
      <c r="W1630" s="1">
        <f>VLOOKUP(V1630,Graph!$D$3:$M$50,col)</f>
        <v>6.1999999999999998E-3</v>
      </c>
      <c r="X1630" s="1">
        <f>VLOOKUP(V1630,Graph!$D$3:$M$50,col+1)</f>
        <v>5.0000000000000001E-3</v>
      </c>
      <c r="Y1630" s="1">
        <f t="shared" si="1225"/>
        <v>5.4000000000000003E-3</v>
      </c>
      <c r="Z1630" s="1">
        <f t="shared" si="1255"/>
        <v>0.64011666666666656</v>
      </c>
      <c r="AA1630" s="2">
        <f t="shared" si="1226"/>
        <v>1.6235999999999313</v>
      </c>
      <c r="AB1630" s="1">
        <f t="shared" si="1227"/>
        <v>5.4154920781189782E-2</v>
      </c>
      <c r="AC1630" s="1">
        <f t="shared" si="1228"/>
        <v>1.0978806991098626</v>
      </c>
      <c r="AD1630" s="1">
        <f t="shared" si="1229"/>
        <v>1.0978806988328043</v>
      </c>
      <c r="AE1630" s="1">
        <f t="shared" si="1230"/>
        <v>1.0978806988228496</v>
      </c>
      <c r="AF1630" s="1">
        <f t="shared" si="1231"/>
        <v>1.0978806988224918</v>
      </c>
      <c r="AG1630" s="1">
        <f t="shared" si="1232"/>
        <v>0.97852219485783321</v>
      </c>
      <c r="AH1630" s="1">
        <f t="shared" si="1233"/>
        <v>2.4787370837396838</v>
      </c>
      <c r="AI1630" s="2">
        <f t="shared" si="1256"/>
        <v>29.298072465754021</v>
      </c>
      <c r="AJ1630" s="1">
        <f>VLOOKUP(AI1630,Graph!$D$3:$M$50,col)</f>
        <v>6.1999999999999998E-3</v>
      </c>
      <c r="AK1630" s="1">
        <f>VLOOKUP(AI1630,Graph!$D$3:$M$50,col+1)</f>
        <v>5.0000000000000001E-3</v>
      </c>
      <c r="AL1630" s="1">
        <f t="shared" si="1234"/>
        <v>5.4000000000000003E-3</v>
      </c>
      <c r="AM1630" s="1">
        <f t="shared" si="1257"/>
        <v>0.64011666666666656</v>
      </c>
      <c r="AN1630" s="2">
        <f t="shared" si="1235"/>
        <v>1.6235999999999313</v>
      </c>
      <c r="AO1630" s="1">
        <f t="shared" si="1236"/>
        <v>5.4154920781189782E-2</v>
      </c>
      <c r="AP1630" s="1">
        <f t="shared" si="1237"/>
        <v>1.097880698822479</v>
      </c>
      <c r="AQ1630" s="1">
        <f t="shared" si="1238"/>
        <v>1.0978806988224783</v>
      </c>
      <c r="AR1630" s="1">
        <f t="shared" si="1239"/>
        <v>1.0978806988224783</v>
      </c>
      <c r="AS1630" s="1">
        <f t="shared" si="1240"/>
        <v>1.0978806988224783</v>
      </c>
      <c r="AT1630" s="1">
        <f t="shared" si="1241"/>
        <v>0.97852219485783321</v>
      </c>
      <c r="AU1630" s="1">
        <f t="shared" si="1242"/>
        <v>2.4787370837396532</v>
      </c>
      <c r="AV1630" s="2">
        <f t="shared" si="1243"/>
        <v>1629</v>
      </c>
      <c r="AW1630" s="1">
        <f t="shared" si="1244"/>
        <v>2478.7370837396534</v>
      </c>
      <c r="AX1630" s="1">
        <f t="shared" si="1245"/>
        <v>0.97852219485783321</v>
      </c>
      <c r="AY1630" s="1">
        <f t="shared" si="1246"/>
        <v>1.0978806988224783</v>
      </c>
      <c r="AZ1630" s="1">
        <f t="shared" si="1247"/>
        <v>5.4000000000000003E-3</v>
      </c>
      <c r="BA1630" s="1">
        <f t="shared" si="1248"/>
        <v>29.298072465754021</v>
      </c>
    </row>
    <row r="1631" spans="1:53">
      <c r="A1631" s="2">
        <f t="shared" si="1213"/>
        <v>1.6299999999999313</v>
      </c>
      <c r="B1631" s="1">
        <f t="shared" si="1251"/>
        <v>1.7200073333332619</v>
      </c>
      <c r="C1631" s="1">
        <f t="shared" si="1214"/>
        <v>5.6371763650838048E-2</v>
      </c>
      <c r="D1631" s="1">
        <f t="shared" si="1252"/>
        <v>1.1026916117223493</v>
      </c>
      <c r="E1631" s="1">
        <f t="shared" si="1258"/>
        <v>1.1027949886374502</v>
      </c>
      <c r="F1631" s="1">
        <f t="shared" si="1258"/>
        <v>1.1027989102932749</v>
      </c>
      <c r="G1631" s="1">
        <f t="shared" si="1258"/>
        <v>1.10279905899235</v>
      </c>
      <c r="H1631" s="1">
        <f t="shared" si="1215"/>
        <v>2.5468349459303306</v>
      </c>
      <c r="I1631" s="1">
        <f t="shared" si="1253"/>
        <v>29.56395239099712</v>
      </c>
      <c r="J1631" s="1">
        <f>VLOOKUP($I1631,Graph!$D$3:$M$50,col)</f>
        <v>6.1999999999999998E-3</v>
      </c>
      <c r="K1631" s="1">
        <f>VLOOKUP($I1631,Graph!$D$3:$M$50,col+1)</f>
        <v>5.0000000000000001E-3</v>
      </c>
      <c r="L1631" s="1">
        <f t="shared" si="1216"/>
        <v>5.4000000000000003E-3</v>
      </c>
      <c r="M1631" s="1">
        <f t="shared" si="1259"/>
        <v>0.64011666666666656</v>
      </c>
      <c r="N1631" s="1">
        <f t="shared" si="1217"/>
        <v>1.6245999999999312</v>
      </c>
      <c r="O1631" s="1">
        <f t="shared" si="1218"/>
        <v>5.4156027230738514E-2</v>
      </c>
      <c r="P1631" s="1">
        <f t="shared" si="1219"/>
        <v>1.0980556975612377</v>
      </c>
      <c r="Q1631" s="1">
        <f t="shared" si="1220"/>
        <v>1.0978893263021416</v>
      </c>
      <c r="R1631" s="1">
        <f t="shared" si="1221"/>
        <v>1.0978833533586498</v>
      </c>
      <c r="S1631" s="1">
        <f t="shared" si="1222"/>
        <v>1.0978831387486403</v>
      </c>
      <c r="T1631" s="1">
        <f t="shared" si="1223"/>
        <v>0.97852518980574932</v>
      </c>
      <c r="U1631" s="1">
        <f t="shared" si="1224"/>
        <v>2.4810329881035811</v>
      </c>
      <c r="V1631" s="2">
        <f t="shared" si="1254"/>
        <v>29.307115352356458</v>
      </c>
      <c r="W1631" s="1">
        <f>VLOOKUP(V1631,Graph!$D$3:$M$50,col)</f>
        <v>6.1999999999999998E-3</v>
      </c>
      <c r="X1631" s="1">
        <f>VLOOKUP(V1631,Graph!$D$3:$M$50,col+1)</f>
        <v>5.0000000000000001E-3</v>
      </c>
      <c r="Y1631" s="1">
        <f t="shared" si="1225"/>
        <v>5.4000000000000003E-3</v>
      </c>
      <c r="Z1631" s="1">
        <f t="shared" si="1255"/>
        <v>0.64011666666666656</v>
      </c>
      <c r="AA1631" s="2">
        <f t="shared" si="1226"/>
        <v>1.6245999999999312</v>
      </c>
      <c r="AB1631" s="1">
        <f t="shared" si="1227"/>
        <v>5.4156027230738514E-2</v>
      </c>
      <c r="AC1631" s="1">
        <f t="shared" si="1228"/>
        <v>1.0978831310374011</v>
      </c>
      <c r="AD1631" s="1">
        <f t="shared" si="1229"/>
        <v>1.0978831307603254</v>
      </c>
      <c r="AE1631" s="1">
        <f t="shared" si="1230"/>
        <v>1.0978831307503698</v>
      </c>
      <c r="AF1631" s="1">
        <f t="shared" si="1231"/>
        <v>1.0978831307500121</v>
      </c>
      <c r="AG1631" s="1">
        <f t="shared" si="1232"/>
        <v>0.97852518980574932</v>
      </c>
      <c r="AH1631" s="1">
        <f t="shared" si="1233"/>
        <v>2.4810329700280134</v>
      </c>
      <c r="AI1631" s="2">
        <f t="shared" si="1256"/>
        <v>29.307115281184114</v>
      </c>
      <c r="AJ1631" s="1">
        <f>VLOOKUP(AI1631,Graph!$D$3:$M$50,col)</f>
        <v>6.1999999999999998E-3</v>
      </c>
      <c r="AK1631" s="1">
        <f>VLOOKUP(AI1631,Graph!$D$3:$M$50,col+1)</f>
        <v>5.0000000000000001E-3</v>
      </c>
      <c r="AL1631" s="1">
        <f t="shared" si="1234"/>
        <v>5.4000000000000003E-3</v>
      </c>
      <c r="AM1631" s="1">
        <f t="shared" si="1257"/>
        <v>0.64011666666666656</v>
      </c>
      <c r="AN1631" s="2">
        <f t="shared" si="1235"/>
        <v>1.6245999999999312</v>
      </c>
      <c r="AO1631" s="1">
        <f t="shared" si="1236"/>
        <v>5.4156027230738514E-2</v>
      </c>
      <c r="AP1631" s="1">
        <f t="shared" si="1237"/>
        <v>1.0978831307499992</v>
      </c>
      <c r="AQ1631" s="1">
        <f t="shared" si="1238"/>
        <v>1.0978831307499988</v>
      </c>
      <c r="AR1631" s="1">
        <f t="shared" si="1239"/>
        <v>1.0978831307499983</v>
      </c>
      <c r="AS1631" s="1">
        <f t="shared" si="1240"/>
        <v>1.0978831307499985</v>
      </c>
      <c r="AT1631" s="1">
        <f t="shared" si="1241"/>
        <v>0.97852518980574932</v>
      </c>
      <c r="AU1631" s="1">
        <f t="shared" si="1242"/>
        <v>2.4810329700279832</v>
      </c>
      <c r="AV1631" s="2">
        <f t="shared" si="1243"/>
        <v>1630</v>
      </c>
      <c r="AW1631" s="1">
        <f t="shared" si="1244"/>
        <v>2481.0329700279831</v>
      </c>
      <c r="AX1631" s="1">
        <f t="shared" si="1245"/>
        <v>0.97852518980574932</v>
      </c>
      <c r="AY1631" s="1">
        <f t="shared" si="1246"/>
        <v>1.0978831307499985</v>
      </c>
      <c r="AZ1631" s="1">
        <f t="shared" si="1247"/>
        <v>5.4000000000000003E-3</v>
      </c>
      <c r="BA1631" s="1">
        <f t="shared" si="1248"/>
        <v>29.307115281184114</v>
      </c>
    </row>
    <row r="1632" spans="1:53">
      <c r="A1632" s="2">
        <f t="shared" si="1213"/>
        <v>1.6309999999999312</v>
      </c>
      <c r="B1632" s="1">
        <f t="shared" si="1251"/>
        <v>1.7210484999999285</v>
      </c>
      <c r="C1632" s="1">
        <f t="shared" si="1214"/>
        <v>5.6372684218286284E-2</v>
      </c>
      <c r="D1632" s="1">
        <f t="shared" si="1252"/>
        <v>1.102693590943965</v>
      </c>
      <c r="E1632" s="1">
        <f t="shared" si="1258"/>
        <v>1.1027970471028472</v>
      </c>
      <c r="F1632" s="1">
        <f t="shared" si="1258"/>
        <v>1.1028009718528449</v>
      </c>
      <c r="G1632" s="1">
        <f t="shared" si="1258"/>
        <v>1.1028011206725279</v>
      </c>
      <c r="H1632" s="1">
        <f t="shared" si="1215"/>
        <v>2.5491837841832359</v>
      </c>
      <c r="I1632" s="1">
        <f t="shared" si="1253"/>
        <v>29.573038126456435</v>
      </c>
      <c r="J1632" s="1">
        <f>VLOOKUP($I1632,Graph!$D$3:$M$50,col)</f>
        <v>6.1999999999999998E-3</v>
      </c>
      <c r="K1632" s="1">
        <f>VLOOKUP($I1632,Graph!$D$3:$M$50,col+1)</f>
        <v>5.0000000000000001E-3</v>
      </c>
      <c r="L1632" s="1">
        <f t="shared" si="1216"/>
        <v>5.4000000000000003E-3</v>
      </c>
      <c r="M1632" s="1">
        <f t="shared" si="1259"/>
        <v>0.64011666666666656</v>
      </c>
      <c r="N1632" s="1">
        <f t="shared" si="1217"/>
        <v>1.6255999999999311</v>
      </c>
      <c r="O1632" s="1">
        <f t="shared" si="1218"/>
        <v>5.4157132352852737E-2</v>
      </c>
      <c r="P1632" s="1">
        <f t="shared" si="1219"/>
        <v>1.0980581188030367</v>
      </c>
      <c r="Q1632" s="1">
        <f t="shared" si="1220"/>
        <v>1.0978917552235958</v>
      </c>
      <c r="R1632" s="1">
        <f t="shared" si="1221"/>
        <v>1.0978857823931325</v>
      </c>
      <c r="S1632" s="1">
        <f t="shared" si="1222"/>
        <v>1.0978855677813508</v>
      </c>
      <c r="T1632" s="1">
        <f t="shared" si="1223"/>
        <v>0.9785281810841856</v>
      </c>
      <c r="U1632" s="1">
        <f t="shared" si="1224"/>
        <v>2.4833295830284197</v>
      </c>
      <c r="V1632" s="2">
        <f t="shared" si="1254"/>
        <v>29.316155379325213</v>
      </c>
      <c r="W1632" s="1">
        <f>VLOOKUP(V1632,Graph!$D$3:$M$50,col)</f>
        <v>6.1999999999999998E-3</v>
      </c>
      <c r="X1632" s="1">
        <f>VLOOKUP(V1632,Graph!$D$3:$M$50,col+1)</f>
        <v>5.0000000000000001E-3</v>
      </c>
      <c r="Y1632" s="1">
        <f t="shared" si="1225"/>
        <v>5.4000000000000003E-3</v>
      </c>
      <c r="Z1632" s="1">
        <f t="shared" si="1255"/>
        <v>0.64011666666666656</v>
      </c>
      <c r="AA1632" s="2">
        <f t="shared" si="1226"/>
        <v>1.6255999999999311</v>
      </c>
      <c r="AB1632" s="1">
        <f t="shared" si="1227"/>
        <v>5.4157132352852737E-2</v>
      </c>
      <c r="AC1632" s="1">
        <f t="shared" si="1228"/>
        <v>1.0978855600698387</v>
      </c>
      <c r="AD1632" s="1">
        <f t="shared" si="1229"/>
        <v>1.0978855597927453</v>
      </c>
      <c r="AE1632" s="1">
        <f t="shared" si="1230"/>
        <v>1.0978855597827888</v>
      </c>
      <c r="AF1632" s="1">
        <f t="shared" si="1231"/>
        <v>1.0978855597824311</v>
      </c>
      <c r="AG1632" s="1">
        <f t="shared" si="1232"/>
        <v>0.9785281810841856</v>
      </c>
      <c r="AH1632" s="1">
        <f t="shared" si="1233"/>
        <v>2.4833295649355014</v>
      </c>
      <c r="AI1632" s="2">
        <f t="shared" si="1256"/>
        <v>29.31615530812849</v>
      </c>
      <c r="AJ1632" s="1">
        <f>VLOOKUP(AI1632,Graph!$D$3:$M$50,col)</f>
        <v>6.1999999999999998E-3</v>
      </c>
      <c r="AK1632" s="1">
        <f>VLOOKUP(AI1632,Graph!$D$3:$M$50,col+1)</f>
        <v>5.0000000000000001E-3</v>
      </c>
      <c r="AL1632" s="1">
        <f t="shared" si="1234"/>
        <v>5.4000000000000003E-3</v>
      </c>
      <c r="AM1632" s="1">
        <f t="shared" si="1257"/>
        <v>0.64011666666666656</v>
      </c>
      <c r="AN1632" s="2">
        <f t="shared" si="1235"/>
        <v>1.6255999999999311</v>
      </c>
      <c r="AO1632" s="1">
        <f t="shared" si="1236"/>
        <v>5.4157132352852737E-2</v>
      </c>
      <c r="AP1632" s="1">
        <f t="shared" si="1237"/>
        <v>1.0978855597824184</v>
      </c>
      <c r="AQ1632" s="1">
        <f t="shared" si="1238"/>
        <v>1.0978855597824175</v>
      </c>
      <c r="AR1632" s="1">
        <f t="shared" si="1239"/>
        <v>1.097885559782418</v>
      </c>
      <c r="AS1632" s="1">
        <f t="shared" si="1240"/>
        <v>1.0978855597824178</v>
      </c>
      <c r="AT1632" s="1">
        <f t="shared" si="1241"/>
        <v>0.9785281810841856</v>
      </c>
      <c r="AU1632" s="1">
        <f t="shared" si="1242"/>
        <v>2.4833295649354712</v>
      </c>
      <c r="AV1632" s="2">
        <f t="shared" si="1243"/>
        <v>1631</v>
      </c>
      <c r="AW1632" s="1">
        <f t="shared" si="1244"/>
        <v>2483.3295649354714</v>
      </c>
      <c r="AX1632" s="1">
        <f t="shared" si="1245"/>
        <v>0.9785281810841856</v>
      </c>
      <c r="AY1632" s="1">
        <f t="shared" si="1246"/>
        <v>1.0978855597824178</v>
      </c>
      <c r="AZ1632" s="1">
        <f t="shared" si="1247"/>
        <v>5.4000000000000003E-3</v>
      </c>
      <c r="BA1632" s="1">
        <f t="shared" si="1248"/>
        <v>29.31615530812849</v>
      </c>
    </row>
    <row r="1633" spans="1:53">
      <c r="A1633" s="2">
        <f t="shared" si="1213"/>
        <v>1.6319999999999311</v>
      </c>
      <c r="B1633" s="1">
        <f t="shared" si="1251"/>
        <v>1.722089666666595</v>
      </c>
      <c r="C1633" s="1">
        <f t="shared" si="1214"/>
        <v>5.6373603680096598E-2</v>
      </c>
      <c r="D1633" s="1">
        <f t="shared" si="1252"/>
        <v>1.1026955677990957</v>
      </c>
      <c r="E1633" s="1">
        <f t="shared" si="1258"/>
        <v>1.1027991031117641</v>
      </c>
      <c r="F1633" s="1">
        <f t="shared" si="1258"/>
        <v>1.1028030309525512</v>
      </c>
      <c r="G1633" s="1">
        <f t="shared" si="1258"/>
        <v>1.1028031798927147</v>
      </c>
      <c r="H1633" s="1">
        <f t="shared" si="1215"/>
        <v>2.5515333442216717</v>
      </c>
      <c r="I1633" s="1">
        <f t="shared" si="1253"/>
        <v>29.582121071942925</v>
      </c>
      <c r="J1633" s="1">
        <f>VLOOKUP($I1633,Graph!$D$3:$M$50,col)</f>
        <v>6.1999999999999998E-3</v>
      </c>
      <c r="K1633" s="1">
        <f>VLOOKUP($I1633,Graph!$D$3:$M$50,col+1)</f>
        <v>5.0000000000000001E-3</v>
      </c>
      <c r="L1633" s="1">
        <f t="shared" si="1216"/>
        <v>5.4000000000000003E-3</v>
      </c>
      <c r="M1633" s="1">
        <f t="shared" si="1259"/>
        <v>0.64011666666666656</v>
      </c>
      <c r="N1633" s="1">
        <f t="shared" si="1217"/>
        <v>1.626599999999931</v>
      </c>
      <c r="O1633" s="1">
        <f t="shared" si="1218"/>
        <v>5.41582361499197E-2</v>
      </c>
      <c r="P1633" s="1">
        <f t="shared" si="1219"/>
        <v>1.0980605371631864</v>
      </c>
      <c r="Q1633" s="1">
        <f t="shared" si="1220"/>
        <v>1.0978941812551979</v>
      </c>
      <c r="R1633" s="1">
        <f t="shared" si="1221"/>
        <v>1.0978882085376758</v>
      </c>
      <c r="S1633" s="1">
        <f t="shared" si="1222"/>
        <v>1.0978879939241268</v>
      </c>
      <c r="T1633" s="1">
        <f t="shared" si="1223"/>
        <v>0.97853116869988188</v>
      </c>
      <c r="U1633" s="1">
        <f t="shared" si="1224"/>
        <v>2.4856268863537925</v>
      </c>
      <c r="V1633" s="2">
        <f t="shared" si="1254"/>
        <v>29.325192620385536</v>
      </c>
      <c r="W1633" s="1">
        <f>VLOOKUP(V1633,Graph!$D$3:$M$50,col)</f>
        <v>6.1999999999999998E-3</v>
      </c>
      <c r="X1633" s="1">
        <f>VLOOKUP(V1633,Graph!$D$3:$M$50,col+1)</f>
        <v>5.0000000000000001E-3</v>
      </c>
      <c r="Y1633" s="1">
        <f t="shared" si="1225"/>
        <v>5.4000000000000003E-3</v>
      </c>
      <c r="Z1633" s="1">
        <f t="shared" si="1255"/>
        <v>0.64011666666666656</v>
      </c>
      <c r="AA1633" s="2">
        <f t="shared" si="1226"/>
        <v>1.626599999999931</v>
      </c>
      <c r="AB1633" s="1">
        <f t="shared" si="1227"/>
        <v>5.41582361499197E-2</v>
      </c>
      <c r="AC1633" s="1">
        <f t="shared" si="1228"/>
        <v>1.0978879862123418</v>
      </c>
      <c r="AD1633" s="1">
        <f t="shared" si="1229"/>
        <v>1.0978879859352308</v>
      </c>
      <c r="AE1633" s="1">
        <f t="shared" si="1230"/>
        <v>1.0978879859252735</v>
      </c>
      <c r="AF1633" s="1">
        <f t="shared" si="1231"/>
        <v>1.0978879859249155</v>
      </c>
      <c r="AG1633" s="1">
        <f t="shared" si="1232"/>
        <v>0.97853116869988188</v>
      </c>
      <c r="AH1633" s="1">
        <f t="shared" si="1233"/>
        <v>2.4856268682435165</v>
      </c>
      <c r="AI1633" s="2">
        <f t="shared" si="1256"/>
        <v>29.325192549164417</v>
      </c>
      <c r="AJ1633" s="1">
        <f>VLOOKUP(AI1633,Graph!$D$3:$M$50,col)</f>
        <v>6.1999999999999998E-3</v>
      </c>
      <c r="AK1633" s="1">
        <f>VLOOKUP(AI1633,Graph!$D$3:$M$50,col+1)</f>
        <v>5.0000000000000001E-3</v>
      </c>
      <c r="AL1633" s="1">
        <f t="shared" si="1234"/>
        <v>5.4000000000000003E-3</v>
      </c>
      <c r="AM1633" s="1">
        <f t="shared" si="1257"/>
        <v>0.64011666666666656</v>
      </c>
      <c r="AN1633" s="2">
        <f t="shared" si="1235"/>
        <v>1.626599999999931</v>
      </c>
      <c r="AO1633" s="1">
        <f t="shared" si="1236"/>
        <v>5.41582361499197E-2</v>
      </c>
      <c r="AP1633" s="1">
        <f t="shared" si="1237"/>
        <v>1.0978879859249031</v>
      </c>
      <c r="AQ1633" s="1">
        <f t="shared" si="1238"/>
        <v>1.0978879859249027</v>
      </c>
      <c r="AR1633" s="1">
        <f t="shared" si="1239"/>
        <v>1.0978879859249022</v>
      </c>
      <c r="AS1633" s="1">
        <f t="shared" si="1240"/>
        <v>1.0978879859249024</v>
      </c>
      <c r="AT1633" s="1">
        <f t="shared" si="1241"/>
        <v>0.97853116869988188</v>
      </c>
      <c r="AU1633" s="1">
        <f t="shared" si="1242"/>
        <v>2.4856268682434868</v>
      </c>
      <c r="AV1633" s="2">
        <f t="shared" si="1243"/>
        <v>1632</v>
      </c>
      <c r="AW1633" s="1">
        <f t="shared" si="1244"/>
        <v>2485.6268682434866</v>
      </c>
      <c r="AX1633" s="1">
        <f t="shared" si="1245"/>
        <v>0.97853116869988188</v>
      </c>
      <c r="AY1633" s="1">
        <f t="shared" si="1246"/>
        <v>1.0978879859249024</v>
      </c>
      <c r="AZ1633" s="1">
        <f t="shared" si="1247"/>
        <v>5.4000000000000003E-3</v>
      </c>
      <c r="BA1633" s="1">
        <f t="shared" si="1248"/>
        <v>29.325192549164417</v>
      </c>
    </row>
    <row r="1634" spans="1:53">
      <c r="A1634" s="2">
        <f t="shared" si="1213"/>
        <v>1.632999999999931</v>
      </c>
      <c r="B1634" s="1">
        <f t="shared" si="1251"/>
        <v>1.7231308333332618</v>
      </c>
      <c r="C1634" s="1">
        <f t="shared" si="1214"/>
        <v>5.6374522038259545E-2</v>
      </c>
      <c r="D1634" s="1">
        <f t="shared" si="1252"/>
        <v>1.1026975422919829</v>
      </c>
      <c r="E1634" s="1">
        <f t="shared" si="1258"/>
        <v>1.1028011566685951</v>
      </c>
      <c r="F1634" s="1">
        <f t="shared" si="1258"/>
        <v>1.1028050875967932</v>
      </c>
      <c r="G1634" s="1">
        <f t="shared" si="1258"/>
        <v>1.1028052366573109</v>
      </c>
      <c r="H1634" s="1">
        <f t="shared" si="1215"/>
        <v>2.5538836258239348</v>
      </c>
      <c r="I1634" s="1">
        <f t="shared" si="1253"/>
        <v>29.59120123002468</v>
      </c>
      <c r="J1634" s="1">
        <f>VLOOKUP($I1634,Graph!$D$3:$M$50,col)</f>
        <v>6.1999999999999998E-3</v>
      </c>
      <c r="K1634" s="1">
        <f>VLOOKUP($I1634,Graph!$D$3:$M$50,col+1)</f>
        <v>5.0000000000000001E-3</v>
      </c>
      <c r="L1634" s="1">
        <f t="shared" si="1216"/>
        <v>5.4000000000000003E-3</v>
      </c>
      <c r="M1634" s="1">
        <f t="shared" si="1259"/>
        <v>0.64011666666666656</v>
      </c>
      <c r="N1634" s="1">
        <f t="shared" si="1217"/>
        <v>1.6275999999999309</v>
      </c>
      <c r="O1634" s="1">
        <f t="shared" si="1218"/>
        <v>5.4159338624320832E-2</v>
      </c>
      <c r="P1634" s="1">
        <f t="shared" si="1219"/>
        <v>1.0980629526468271</v>
      </c>
      <c r="Q1634" s="1">
        <f t="shared" si="1220"/>
        <v>1.0978966044021012</v>
      </c>
      <c r="R1634" s="1">
        <f t="shared" si="1221"/>
        <v>1.0978906317974335</v>
      </c>
      <c r="S1634" s="1">
        <f t="shared" si="1222"/>
        <v>1.0978904171821211</v>
      </c>
      <c r="T1634" s="1">
        <f t="shared" si="1223"/>
        <v>0.97853415265956167</v>
      </c>
      <c r="U1634" s="1">
        <f t="shared" si="1224"/>
        <v>2.4879248978612667</v>
      </c>
      <c r="V1634" s="2">
        <f t="shared" si="1254"/>
        <v>29.334227078110732</v>
      </c>
      <c r="W1634" s="1">
        <f>VLOOKUP(V1634,Graph!$D$3:$M$50,col)</f>
        <v>6.1999999999999998E-3</v>
      </c>
      <c r="X1634" s="1">
        <f>VLOOKUP(V1634,Graph!$D$3:$M$50,col+1)</f>
        <v>5.0000000000000001E-3</v>
      </c>
      <c r="Y1634" s="1">
        <f t="shared" si="1225"/>
        <v>5.4000000000000003E-3</v>
      </c>
      <c r="Z1634" s="1">
        <f t="shared" si="1255"/>
        <v>0.64011666666666656</v>
      </c>
      <c r="AA1634" s="2">
        <f t="shared" si="1226"/>
        <v>1.6275999999999309</v>
      </c>
      <c r="AB1634" s="1">
        <f t="shared" si="1227"/>
        <v>5.4159338624320832E-2</v>
      </c>
      <c r="AC1634" s="1">
        <f t="shared" si="1228"/>
        <v>1.0978904094700641</v>
      </c>
      <c r="AD1634" s="1">
        <f t="shared" si="1229"/>
        <v>1.097890409192936</v>
      </c>
      <c r="AE1634" s="1">
        <f t="shared" si="1230"/>
        <v>1.0978904091829773</v>
      </c>
      <c r="AF1634" s="1">
        <f t="shared" si="1231"/>
        <v>1.0978904091826198</v>
      </c>
      <c r="AG1634" s="1">
        <f t="shared" si="1232"/>
        <v>0.97853415265956167</v>
      </c>
      <c r="AH1634" s="1">
        <f t="shared" si="1233"/>
        <v>2.48792487973363</v>
      </c>
      <c r="AI1634" s="2">
        <f t="shared" si="1256"/>
        <v>29.334227006865252</v>
      </c>
      <c r="AJ1634" s="1">
        <f>VLOOKUP(AI1634,Graph!$D$3:$M$50,col)</f>
        <v>6.1999999999999998E-3</v>
      </c>
      <c r="AK1634" s="1">
        <f>VLOOKUP(AI1634,Graph!$D$3:$M$50,col+1)</f>
        <v>5.0000000000000001E-3</v>
      </c>
      <c r="AL1634" s="1">
        <f t="shared" si="1234"/>
        <v>5.4000000000000003E-3</v>
      </c>
      <c r="AM1634" s="1">
        <f t="shared" si="1257"/>
        <v>0.64011666666666656</v>
      </c>
      <c r="AN1634" s="2">
        <f t="shared" si="1235"/>
        <v>1.6275999999999309</v>
      </c>
      <c r="AO1634" s="1">
        <f t="shared" si="1236"/>
        <v>5.4159338624320832E-2</v>
      </c>
      <c r="AP1634" s="1">
        <f t="shared" si="1237"/>
        <v>1.0978904091826067</v>
      </c>
      <c r="AQ1634" s="1">
        <f t="shared" si="1238"/>
        <v>1.0978904091826065</v>
      </c>
      <c r="AR1634" s="1">
        <f t="shared" si="1239"/>
        <v>1.0978904091826063</v>
      </c>
      <c r="AS1634" s="1">
        <f t="shared" si="1240"/>
        <v>1.0978904091826063</v>
      </c>
      <c r="AT1634" s="1">
        <f t="shared" si="1241"/>
        <v>0.97853415265956167</v>
      </c>
      <c r="AU1634" s="1">
        <f t="shared" si="1242"/>
        <v>2.4879248797335993</v>
      </c>
      <c r="AV1634" s="2">
        <f t="shared" si="1243"/>
        <v>1633</v>
      </c>
      <c r="AW1634" s="1">
        <f t="shared" si="1244"/>
        <v>2487.9248797335995</v>
      </c>
      <c r="AX1634" s="1">
        <f t="shared" si="1245"/>
        <v>0.97853415265956167</v>
      </c>
      <c r="AY1634" s="1">
        <f t="shared" si="1246"/>
        <v>1.0978904091826063</v>
      </c>
      <c r="AZ1634" s="1">
        <f t="shared" si="1247"/>
        <v>5.4000000000000003E-3</v>
      </c>
      <c r="BA1634" s="1">
        <f t="shared" si="1248"/>
        <v>29.334227006865252</v>
      </c>
    </row>
    <row r="1635" spans="1:53">
      <c r="A1635" s="2">
        <f t="shared" si="1213"/>
        <v>1.6339999999999308</v>
      </c>
      <c r="B1635" s="1">
        <f t="shared" si="1251"/>
        <v>1.7241719999999283</v>
      </c>
      <c r="C1635" s="1">
        <f t="shared" si="1214"/>
        <v>5.6375439294760965E-2</v>
      </c>
      <c r="D1635" s="1">
        <f t="shared" si="1252"/>
        <v>1.1026995144268581</v>
      </c>
      <c r="E1635" s="1">
        <f t="shared" si="1258"/>
        <v>1.102803207777725</v>
      </c>
      <c r="F1635" s="1">
        <f t="shared" si="1258"/>
        <v>1.1028071417899612</v>
      </c>
      <c r="G1635" s="1">
        <f t="shared" si="1258"/>
        <v>1.1028072909707061</v>
      </c>
      <c r="H1635" s="1">
        <f t="shared" si="1215"/>
        <v>2.5562346287685265</v>
      </c>
      <c r="I1635" s="1">
        <f t="shared" si="1253"/>
        <v>29.600278603265835</v>
      </c>
      <c r="J1635" s="1">
        <f>VLOOKUP($I1635,Graph!$D$3:$M$50,col)</f>
        <v>6.1999999999999998E-3</v>
      </c>
      <c r="K1635" s="1">
        <f>VLOOKUP($I1635,Graph!$D$3:$M$50,col+1)</f>
        <v>5.0000000000000001E-3</v>
      </c>
      <c r="L1635" s="1">
        <f t="shared" si="1216"/>
        <v>5.4000000000000003E-3</v>
      </c>
      <c r="M1635" s="1">
        <f t="shared" si="1259"/>
        <v>0.64011666666666656</v>
      </c>
      <c r="N1635" s="1">
        <f t="shared" si="1217"/>
        <v>1.6285999999999308</v>
      </c>
      <c r="O1635" s="1">
        <f t="shared" si="1218"/>
        <v>5.4160439778432018E-2</v>
      </c>
      <c r="P1635" s="1">
        <f t="shared" si="1219"/>
        <v>1.0980653652590877</v>
      </c>
      <c r="Q1635" s="1">
        <f t="shared" si="1220"/>
        <v>1.097899024669448</v>
      </c>
      <c r="R1635" s="1">
        <f t="shared" si="1221"/>
        <v>1.097893052177549</v>
      </c>
      <c r="S1635" s="1">
        <f t="shared" si="1222"/>
        <v>1.0978928375604768</v>
      </c>
      <c r="T1635" s="1">
        <f t="shared" si="1223"/>
        <v>0.9785371329699315</v>
      </c>
      <c r="U1635" s="1">
        <f t="shared" si="1224"/>
        <v>2.4902236173326173</v>
      </c>
      <c r="V1635" s="2">
        <f t="shared" si="1254"/>
        <v>29.343258755070185</v>
      </c>
      <c r="W1635" s="1">
        <f>VLOOKUP(V1635,Graph!$D$3:$M$50,col)</f>
        <v>6.1999999999999998E-3</v>
      </c>
      <c r="X1635" s="1">
        <f>VLOOKUP(V1635,Graph!$D$3:$M$50,col+1)</f>
        <v>5.0000000000000001E-3</v>
      </c>
      <c r="Y1635" s="1">
        <f t="shared" si="1225"/>
        <v>5.4000000000000003E-3</v>
      </c>
      <c r="Z1635" s="1">
        <f t="shared" si="1255"/>
        <v>0.64011666666666656</v>
      </c>
      <c r="AA1635" s="2">
        <f t="shared" si="1226"/>
        <v>1.6285999999999308</v>
      </c>
      <c r="AB1635" s="1">
        <f t="shared" si="1227"/>
        <v>5.4160439778432018E-2</v>
      </c>
      <c r="AC1635" s="1">
        <f t="shared" si="1228"/>
        <v>1.0978928298481472</v>
      </c>
      <c r="AD1635" s="1">
        <f t="shared" si="1229"/>
        <v>1.0978928295710022</v>
      </c>
      <c r="AE1635" s="1">
        <f t="shared" si="1230"/>
        <v>1.0978928295610428</v>
      </c>
      <c r="AF1635" s="1">
        <f t="shared" si="1231"/>
        <v>1.0978928295606851</v>
      </c>
      <c r="AG1635" s="1">
        <f t="shared" si="1232"/>
        <v>0.9785371329699315</v>
      </c>
      <c r="AH1635" s="1">
        <f t="shared" si="1233"/>
        <v>2.4902235991876127</v>
      </c>
      <c r="AI1635" s="2">
        <f t="shared" si="1256"/>
        <v>29.34325868380034</v>
      </c>
      <c r="AJ1635" s="1">
        <f>VLOOKUP(AI1635,Graph!$D$3:$M$50,col)</f>
        <v>6.1999999999999998E-3</v>
      </c>
      <c r="AK1635" s="1">
        <f>VLOOKUP(AI1635,Graph!$D$3:$M$50,col+1)</f>
        <v>5.0000000000000001E-3</v>
      </c>
      <c r="AL1635" s="1">
        <f t="shared" si="1234"/>
        <v>5.4000000000000003E-3</v>
      </c>
      <c r="AM1635" s="1">
        <f t="shared" si="1257"/>
        <v>0.64011666666666656</v>
      </c>
      <c r="AN1635" s="2">
        <f t="shared" si="1235"/>
        <v>1.6285999999999308</v>
      </c>
      <c r="AO1635" s="1">
        <f t="shared" si="1236"/>
        <v>5.4160439778432018E-2</v>
      </c>
      <c r="AP1635" s="1">
        <f t="shared" si="1237"/>
        <v>1.097892829560672</v>
      </c>
      <c r="AQ1635" s="1">
        <f t="shared" si="1238"/>
        <v>1.0978928295606718</v>
      </c>
      <c r="AR1635" s="1">
        <f t="shared" si="1239"/>
        <v>1.0978928295606714</v>
      </c>
      <c r="AS1635" s="1">
        <f t="shared" si="1240"/>
        <v>1.0978928295606716</v>
      </c>
      <c r="AT1635" s="1">
        <f t="shared" si="1241"/>
        <v>0.9785371329699315</v>
      </c>
      <c r="AU1635" s="1">
        <f t="shared" si="1242"/>
        <v>2.4902235991875821</v>
      </c>
      <c r="AV1635" s="2">
        <f t="shared" si="1243"/>
        <v>1634</v>
      </c>
      <c r="AW1635" s="1">
        <f t="shared" si="1244"/>
        <v>2490.2235991875823</v>
      </c>
      <c r="AX1635" s="1">
        <f t="shared" si="1245"/>
        <v>0.9785371329699315</v>
      </c>
      <c r="AY1635" s="1">
        <f t="shared" si="1246"/>
        <v>1.0978928295606716</v>
      </c>
      <c r="AZ1635" s="1">
        <f t="shared" si="1247"/>
        <v>5.4000000000000003E-3</v>
      </c>
      <c r="BA1635" s="1">
        <f t="shared" si="1248"/>
        <v>29.34325868380034</v>
      </c>
    </row>
    <row r="1636" spans="1:53">
      <c r="A1636" s="2">
        <f t="shared" si="1213"/>
        <v>1.6349999999999307</v>
      </c>
      <c r="B1636" s="1">
        <f t="shared" si="1251"/>
        <v>1.7252131666665949</v>
      </c>
      <c r="C1636" s="1">
        <f t="shared" si="1214"/>
        <v>5.6376355451581907E-2</v>
      </c>
      <c r="D1636" s="1">
        <f t="shared" si="1252"/>
        <v>1.1027014842079423</v>
      </c>
      <c r="E1636" s="1">
        <f t="shared" si="1258"/>
        <v>1.1028052564435267</v>
      </c>
      <c r="F1636" s="1">
        <f t="shared" si="1258"/>
        <v>1.1028091935364333</v>
      </c>
      <c r="G1636" s="1">
        <f t="shared" si="1258"/>
        <v>1.1028093428372789</v>
      </c>
      <c r="H1636" s="1">
        <f t="shared" si="1215"/>
        <v>2.5585863528341495</v>
      </c>
      <c r="I1636" s="1">
        <f t="shared" si="1253"/>
        <v>29.60935319422661</v>
      </c>
      <c r="J1636" s="1">
        <f>VLOOKUP($I1636,Graph!$D$3:$M$50,col)</f>
        <v>6.1999999999999998E-3</v>
      </c>
      <c r="K1636" s="1">
        <f>VLOOKUP($I1636,Graph!$D$3:$M$50,col+1)</f>
        <v>5.0000000000000001E-3</v>
      </c>
      <c r="L1636" s="1">
        <f t="shared" si="1216"/>
        <v>5.4000000000000003E-3</v>
      </c>
      <c r="M1636" s="1">
        <f t="shared" si="1259"/>
        <v>0.64011666666666656</v>
      </c>
      <c r="N1636" s="1">
        <f t="shared" si="1217"/>
        <v>1.6295999999999307</v>
      </c>
      <c r="O1636" s="1">
        <f t="shared" si="1218"/>
        <v>5.4161539614623368E-2</v>
      </c>
      <c r="P1636" s="1">
        <f t="shared" si="1219"/>
        <v>1.0980677750050853</v>
      </c>
      <c r="Q1636" s="1">
        <f t="shared" si="1220"/>
        <v>1.0979014420623685</v>
      </c>
      <c r="R1636" s="1">
        <f t="shared" si="1221"/>
        <v>1.0978954696831507</v>
      </c>
      <c r="S1636" s="1">
        <f t="shared" si="1222"/>
        <v>1.0978952550643226</v>
      </c>
      <c r="T1636" s="1">
        <f t="shared" si="1223"/>
        <v>0.97854010963768179</v>
      </c>
      <c r="U1636" s="1">
        <f t="shared" si="1224"/>
        <v>2.4925230445498152</v>
      </c>
      <c r="V1636" s="2">
        <f t="shared" si="1254"/>
        <v>29.352287653829286</v>
      </c>
      <c r="W1636" s="1">
        <f>VLOOKUP(V1636,Graph!$D$3:$M$50,col)</f>
        <v>6.1999999999999998E-3</v>
      </c>
      <c r="X1636" s="1">
        <f>VLOOKUP(V1636,Graph!$D$3:$M$50,col+1)</f>
        <v>5.0000000000000001E-3</v>
      </c>
      <c r="Y1636" s="1">
        <f t="shared" si="1225"/>
        <v>5.4000000000000003E-3</v>
      </c>
      <c r="Z1636" s="1">
        <f t="shared" si="1255"/>
        <v>0.64011666666666656</v>
      </c>
      <c r="AA1636" s="2">
        <f t="shared" si="1226"/>
        <v>1.6295999999999307</v>
      </c>
      <c r="AB1636" s="1">
        <f t="shared" si="1227"/>
        <v>5.4161539614623368E-2</v>
      </c>
      <c r="AC1636" s="1">
        <f t="shared" si="1228"/>
        <v>1.0978952473517216</v>
      </c>
      <c r="AD1636" s="1">
        <f t="shared" si="1229"/>
        <v>1.0978952470745595</v>
      </c>
      <c r="AE1636" s="1">
        <f t="shared" si="1230"/>
        <v>1.0978952470645991</v>
      </c>
      <c r="AF1636" s="1">
        <f t="shared" si="1231"/>
        <v>1.0978952470642411</v>
      </c>
      <c r="AG1636" s="1">
        <f t="shared" si="1232"/>
        <v>0.97854010963768179</v>
      </c>
      <c r="AH1636" s="1">
        <f t="shared" si="1233"/>
        <v>2.4925230263874383</v>
      </c>
      <c r="AI1636" s="2">
        <f t="shared" si="1256"/>
        <v>29.352287582535087</v>
      </c>
      <c r="AJ1636" s="1">
        <f>VLOOKUP(AI1636,Graph!$D$3:$M$50,col)</f>
        <v>6.1999999999999998E-3</v>
      </c>
      <c r="AK1636" s="1">
        <f>VLOOKUP(AI1636,Graph!$D$3:$M$50,col+1)</f>
        <v>5.0000000000000001E-3</v>
      </c>
      <c r="AL1636" s="1">
        <f t="shared" si="1234"/>
        <v>5.4000000000000003E-3</v>
      </c>
      <c r="AM1636" s="1">
        <f t="shared" si="1257"/>
        <v>0.64011666666666656</v>
      </c>
      <c r="AN1636" s="2">
        <f t="shared" si="1235"/>
        <v>1.6295999999999307</v>
      </c>
      <c r="AO1636" s="1">
        <f t="shared" si="1236"/>
        <v>5.4161539614623368E-2</v>
      </c>
      <c r="AP1636" s="1">
        <f t="shared" si="1237"/>
        <v>1.0978952470642283</v>
      </c>
      <c r="AQ1636" s="1">
        <f t="shared" si="1238"/>
        <v>1.0978952470642278</v>
      </c>
      <c r="AR1636" s="1">
        <f t="shared" si="1239"/>
        <v>1.0978952470642278</v>
      </c>
      <c r="AS1636" s="1">
        <f t="shared" si="1240"/>
        <v>1.0978952470642278</v>
      </c>
      <c r="AT1636" s="1">
        <f t="shared" si="1241"/>
        <v>0.97854010963768179</v>
      </c>
      <c r="AU1636" s="1">
        <f t="shared" si="1242"/>
        <v>2.4925230263874085</v>
      </c>
      <c r="AV1636" s="2">
        <f t="shared" si="1243"/>
        <v>1635</v>
      </c>
      <c r="AW1636" s="1">
        <f t="shared" si="1244"/>
        <v>2492.5230263874087</v>
      </c>
      <c r="AX1636" s="1">
        <f t="shared" si="1245"/>
        <v>0.97854010963768179</v>
      </c>
      <c r="AY1636" s="1">
        <f t="shared" si="1246"/>
        <v>1.0978952470642278</v>
      </c>
      <c r="AZ1636" s="1">
        <f t="shared" si="1247"/>
        <v>5.4000000000000003E-3</v>
      </c>
      <c r="BA1636" s="1">
        <f t="shared" si="1248"/>
        <v>29.352287582535087</v>
      </c>
    </row>
    <row r="1637" spans="1:53">
      <c r="A1637" s="2">
        <f t="shared" si="1213"/>
        <v>1.6359999999999306</v>
      </c>
      <c r="B1637" s="1">
        <f t="shared" si="1251"/>
        <v>1.7262543333332614</v>
      </c>
      <c r="C1637" s="1">
        <f t="shared" si="1214"/>
        <v>5.637727051069865E-2</v>
      </c>
      <c r="D1637" s="1">
        <f t="shared" si="1252"/>
        <v>1.1027034516394469</v>
      </c>
      <c r="E1637" s="1">
        <f t="shared" si="1258"/>
        <v>1.1028073026703635</v>
      </c>
      <c r="F1637" s="1">
        <f t="shared" si="1258"/>
        <v>1.1028112428405783</v>
      </c>
      <c r="G1637" s="1">
        <f t="shared" si="1258"/>
        <v>1.1028113922613987</v>
      </c>
      <c r="H1637" s="1">
        <f t="shared" si="1215"/>
        <v>2.560938797799714</v>
      </c>
      <c r="I1637" s="1">
        <f t="shared" si="1253"/>
        <v>29.618425005463301</v>
      </c>
      <c r="J1637" s="1">
        <f>VLOOKUP($I1637,Graph!$D$3:$M$50,col)</f>
        <v>6.1999999999999998E-3</v>
      </c>
      <c r="K1637" s="1">
        <f>VLOOKUP($I1637,Graph!$D$3:$M$50,col+1)</f>
        <v>5.0000000000000001E-3</v>
      </c>
      <c r="L1637" s="1">
        <f t="shared" si="1216"/>
        <v>5.4000000000000003E-3</v>
      </c>
      <c r="M1637" s="1">
        <f t="shared" si="1259"/>
        <v>0.64011666666666656</v>
      </c>
      <c r="N1637" s="1">
        <f t="shared" si="1217"/>
        <v>1.6305999999999305</v>
      </c>
      <c r="O1637" s="1">
        <f t="shared" si="1218"/>
        <v>5.4162638135259289E-2</v>
      </c>
      <c r="P1637" s="1">
        <f t="shared" si="1219"/>
        <v>1.0980701818899239</v>
      </c>
      <c r="Q1637" s="1">
        <f t="shared" si="1220"/>
        <v>1.0979038565859784</v>
      </c>
      <c r="R1637" s="1">
        <f t="shared" si="1221"/>
        <v>1.0978978843193559</v>
      </c>
      <c r="S1637" s="1">
        <f t="shared" si="1222"/>
        <v>1.0978976696987768</v>
      </c>
      <c r="T1637" s="1">
        <f t="shared" si="1223"/>
        <v>0.97854308266948675</v>
      </c>
      <c r="U1637" s="1">
        <f t="shared" si="1224"/>
        <v>2.4948231792950395</v>
      </c>
      <c r="V1637" s="2">
        <f t="shared" si="1254"/>
        <v>29.36131377694954</v>
      </c>
      <c r="W1637" s="1">
        <f>VLOOKUP(V1637,Graph!$D$3:$M$50,col)</f>
        <v>6.1999999999999998E-3</v>
      </c>
      <c r="X1637" s="1">
        <f>VLOOKUP(V1637,Graph!$D$3:$M$50,col+1)</f>
        <v>5.0000000000000001E-3</v>
      </c>
      <c r="Y1637" s="1">
        <f t="shared" si="1225"/>
        <v>5.4000000000000003E-3</v>
      </c>
      <c r="Z1637" s="1">
        <f t="shared" si="1255"/>
        <v>0.64011666666666656</v>
      </c>
      <c r="AA1637" s="2">
        <f t="shared" si="1226"/>
        <v>1.6305999999999305</v>
      </c>
      <c r="AB1637" s="1">
        <f t="shared" si="1227"/>
        <v>5.4162638135259289E-2</v>
      </c>
      <c r="AC1637" s="1">
        <f t="shared" si="1228"/>
        <v>1.0978976619859042</v>
      </c>
      <c r="AD1637" s="1">
        <f t="shared" si="1229"/>
        <v>1.0978976617087248</v>
      </c>
      <c r="AE1637" s="1">
        <f t="shared" si="1230"/>
        <v>1.0978976616987635</v>
      </c>
      <c r="AF1637" s="1">
        <f t="shared" si="1231"/>
        <v>1.0978976616984055</v>
      </c>
      <c r="AG1637" s="1">
        <f t="shared" si="1232"/>
        <v>0.97854308266948675</v>
      </c>
      <c r="AH1637" s="1">
        <f t="shared" si="1233"/>
        <v>2.4948231611152836</v>
      </c>
      <c r="AI1637" s="2">
        <f t="shared" si="1256"/>
        <v>29.361313705630995</v>
      </c>
      <c r="AJ1637" s="1">
        <f>VLOOKUP(AI1637,Graph!$D$3:$M$50,col)</f>
        <v>6.1999999999999998E-3</v>
      </c>
      <c r="AK1637" s="1">
        <f>VLOOKUP(AI1637,Graph!$D$3:$M$50,col+1)</f>
        <v>5.0000000000000001E-3</v>
      </c>
      <c r="AL1637" s="1">
        <f t="shared" si="1234"/>
        <v>5.4000000000000003E-3</v>
      </c>
      <c r="AM1637" s="1">
        <f t="shared" si="1257"/>
        <v>0.64011666666666656</v>
      </c>
      <c r="AN1637" s="2">
        <f t="shared" si="1235"/>
        <v>1.6305999999999305</v>
      </c>
      <c r="AO1637" s="1">
        <f t="shared" si="1236"/>
        <v>5.4162638135259289E-2</v>
      </c>
      <c r="AP1637" s="1">
        <f t="shared" si="1237"/>
        <v>1.0978976616983924</v>
      </c>
      <c r="AQ1637" s="1">
        <f t="shared" si="1238"/>
        <v>1.0978976616983922</v>
      </c>
      <c r="AR1637" s="1">
        <f t="shared" si="1239"/>
        <v>1.0978976616983922</v>
      </c>
      <c r="AS1637" s="1">
        <f t="shared" si="1240"/>
        <v>1.0978976616983922</v>
      </c>
      <c r="AT1637" s="1">
        <f t="shared" si="1241"/>
        <v>0.97854308266948675</v>
      </c>
      <c r="AU1637" s="1">
        <f t="shared" si="1242"/>
        <v>2.4948231611152538</v>
      </c>
      <c r="AV1637" s="2">
        <f t="shared" si="1243"/>
        <v>1636</v>
      </c>
      <c r="AW1637" s="1">
        <f t="shared" si="1244"/>
        <v>2494.8231611152537</v>
      </c>
      <c r="AX1637" s="1">
        <f t="shared" si="1245"/>
        <v>0.97854308266948675</v>
      </c>
      <c r="AY1637" s="1">
        <f t="shared" si="1246"/>
        <v>1.0978976616983922</v>
      </c>
      <c r="AZ1637" s="1">
        <f t="shared" si="1247"/>
        <v>5.4000000000000003E-3</v>
      </c>
      <c r="BA1637" s="1">
        <f t="shared" si="1248"/>
        <v>29.361313705630995</v>
      </c>
    </row>
    <row r="1638" spans="1:53">
      <c r="A1638" s="2">
        <f t="shared" si="1213"/>
        <v>1.6369999999999305</v>
      </c>
      <c r="B1638" s="1">
        <f t="shared" si="1251"/>
        <v>1.7272954999999279</v>
      </c>
      <c r="C1638" s="1">
        <f t="shared" si="1214"/>
        <v>5.6378184474082792E-2</v>
      </c>
      <c r="D1638" s="1">
        <f t="shared" si="1252"/>
        <v>1.1027054167255734</v>
      </c>
      <c r="E1638" s="1">
        <f t="shared" si="1258"/>
        <v>1.1028093464625874</v>
      </c>
      <c r="F1638" s="1">
        <f t="shared" si="1258"/>
        <v>1.1028132897067544</v>
      </c>
      <c r="G1638" s="1">
        <f t="shared" si="1258"/>
        <v>1.1028134392474231</v>
      </c>
      <c r="H1638" s="1">
        <f t="shared" si="1215"/>
        <v>2.5632919634443292</v>
      </c>
      <c r="I1638" s="1">
        <f t="shared" si="1253"/>
        <v>29.627494039528287</v>
      </c>
      <c r="J1638" s="1">
        <f>VLOOKUP($I1638,Graph!$D$3:$M$50,col)</f>
        <v>6.1999999999999998E-3</v>
      </c>
      <c r="K1638" s="1">
        <f>VLOOKUP($I1638,Graph!$D$3:$M$50,col+1)</f>
        <v>5.0000000000000001E-3</v>
      </c>
      <c r="L1638" s="1">
        <f t="shared" si="1216"/>
        <v>5.4000000000000003E-3</v>
      </c>
      <c r="M1638" s="1">
        <f t="shared" si="1259"/>
        <v>0.64011666666666656</v>
      </c>
      <c r="N1638" s="1">
        <f t="shared" si="1217"/>
        <v>1.6315999999999304</v>
      </c>
      <c r="O1638" s="1">
        <f t="shared" si="1218"/>
        <v>5.416373534269861E-2</v>
      </c>
      <c r="P1638" s="1">
        <f t="shared" si="1219"/>
        <v>1.0980725859186962</v>
      </c>
      <c r="Q1638" s="1">
        <f t="shared" si="1220"/>
        <v>1.0979062682453844</v>
      </c>
      <c r="R1638" s="1">
        <f t="shared" si="1221"/>
        <v>1.0979002960912707</v>
      </c>
      <c r="S1638" s="1">
        <f t="shared" si="1222"/>
        <v>1.0979000814689437</v>
      </c>
      <c r="T1638" s="1">
        <f t="shared" si="1223"/>
        <v>0.97854605207200418</v>
      </c>
      <c r="U1638" s="1">
        <f t="shared" si="1224"/>
        <v>2.4971240213506642</v>
      </c>
      <c r="V1638" s="2">
        <f t="shared" si="1254"/>
        <v>29.370337126988481</v>
      </c>
      <c r="W1638" s="1">
        <f>VLOOKUP(V1638,Graph!$D$3:$M$50,col)</f>
        <v>6.1999999999999998E-3</v>
      </c>
      <c r="X1638" s="1">
        <f>VLOOKUP(V1638,Graph!$D$3:$M$50,col+1)</f>
        <v>5.0000000000000001E-3</v>
      </c>
      <c r="Y1638" s="1">
        <f t="shared" si="1225"/>
        <v>5.4000000000000003E-3</v>
      </c>
      <c r="Z1638" s="1">
        <f t="shared" si="1255"/>
        <v>0.64011666666666656</v>
      </c>
      <c r="AA1638" s="2">
        <f t="shared" si="1226"/>
        <v>1.6315999999999304</v>
      </c>
      <c r="AB1638" s="1">
        <f t="shared" si="1227"/>
        <v>5.416373534269861E-2</v>
      </c>
      <c r="AC1638" s="1">
        <f t="shared" si="1228"/>
        <v>1.0979000737558002</v>
      </c>
      <c r="AD1638" s="1">
        <f t="shared" si="1229"/>
        <v>1.0979000734786035</v>
      </c>
      <c r="AE1638" s="1">
        <f t="shared" si="1230"/>
        <v>1.0979000734686415</v>
      </c>
      <c r="AF1638" s="1">
        <f t="shared" si="1231"/>
        <v>1.0979000734682836</v>
      </c>
      <c r="AG1638" s="1">
        <f t="shared" si="1232"/>
        <v>0.97854605207200418</v>
      </c>
      <c r="AH1638" s="1">
        <f t="shared" si="1233"/>
        <v>2.4971240031535249</v>
      </c>
      <c r="AI1638" s="2">
        <f t="shared" si="1256"/>
        <v>29.370337055645589</v>
      </c>
      <c r="AJ1638" s="1">
        <f>VLOOKUP(AI1638,Graph!$D$3:$M$50,col)</f>
        <v>6.1999999999999998E-3</v>
      </c>
      <c r="AK1638" s="1">
        <f>VLOOKUP(AI1638,Graph!$D$3:$M$50,col+1)</f>
        <v>5.0000000000000001E-3</v>
      </c>
      <c r="AL1638" s="1">
        <f t="shared" si="1234"/>
        <v>5.4000000000000003E-3</v>
      </c>
      <c r="AM1638" s="1">
        <f t="shared" si="1257"/>
        <v>0.64011666666666656</v>
      </c>
      <c r="AN1638" s="2">
        <f t="shared" si="1235"/>
        <v>1.6315999999999304</v>
      </c>
      <c r="AO1638" s="1">
        <f t="shared" si="1236"/>
        <v>5.416373534269861E-2</v>
      </c>
      <c r="AP1638" s="1">
        <f t="shared" si="1237"/>
        <v>1.0979000734682707</v>
      </c>
      <c r="AQ1638" s="1">
        <f t="shared" si="1238"/>
        <v>1.09790007346827</v>
      </c>
      <c r="AR1638" s="1">
        <f t="shared" si="1239"/>
        <v>1.09790007346827</v>
      </c>
      <c r="AS1638" s="1">
        <f t="shared" si="1240"/>
        <v>1.09790007346827</v>
      </c>
      <c r="AT1638" s="1">
        <f t="shared" si="1241"/>
        <v>0.97854605207200418</v>
      </c>
      <c r="AU1638" s="1">
        <f t="shared" si="1242"/>
        <v>2.4971240031534943</v>
      </c>
      <c r="AV1638" s="2">
        <f t="shared" si="1243"/>
        <v>1637</v>
      </c>
      <c r="AW1638" s="1">
        <f t="shared" si="1244"/>
        <v>2497.1240031534944</v>
      </c>
      <c r="AX1638" s="1">
        <f t="shared" si="1245"/>
        <v>0.97854605207200418</v>
      </c>
      <c r="AY1638" s="1">
        <f t="shared" si="1246"/>
        <v>1.09790007346827</v>
      </c>
      <c r="AZ1638" s="1">
        <f t="shared" si="1247"/>
        <v>5.4000000000000003E-3</v>
      </c>
      <c r="BA1638" s="1">
        <f t="shared" si="1248"/>
        <v>29.370337055645589</v>
      </c>
    </row>
    <row r="1639" spans="1:53">
      <c r="A1639" s="2">
        <f t="shared" si="1213"/>
        <v>1.6379999999999304</v>
      </c>
      <c r="B1639" s="1">
        <f t="shared" si="1251"/>
        <v>1.7283366666665945</v>
      </c>
      <c r="C1639" s="1">
        <f t="shared" si="1214"/>
        <v>5.6379097343701168E-2</v>
      </c>
      <c r="D1639" s="1">
        <f t="shared" si="1252"/>
        <v>1.1027073794705127</v>
      </c>
      <c r="E1639" s="1">
        <f t="shared" si="1258"/>
        <v>1.1028113878245416</v>
      </c>
      <c r="F1639" s="1">
        <f t="shared" si="1258"/>
        <v>1.1028153341393092</v>
      </c>
      <c r="G1639" s="1">
        <f t="shared" si="1258"/>
        <v>1.1028154837997006</v>
      </c>
      <c r="H1639" s="1">
        <f t="shared" si="1215"/>
        <v>2.5656458495473111</v>
      </c>
      <c r="I1639" s="1">
        <f t="shared" si="1253"/>
        <v>29.63656029897005</v>
      </c>
      <c r="J1639" s="1">
        <f>VLOOKUP($I1639,Graph!$D$3:$M$50,col)</f>
        <v>6.1999999999999998E-3</v>
      </c>
      <c r="K1639" s="1">
        <f>VLOOKUP($I1639,Graph!$D$3:$M$50,col+1)</f>
        <v>5.0000000000000001E-3</v>
      </c>
      <c r="L1639" s="1">
        <f t="shared" si="1216"/>
        <v>5.4000000000000003E-3</v>
      </c>
      <c r="M1639" s="1">
        <f t="shared" si="1259"/>
        <v>0.64011666666666656</v>
      </c>
      <c r="N1639" s="1">
        <f t="shared" si="1217"/>
        <v>1.6325999999999303</v>
      </c>
      <c r="O1639" s="1">
        <f t="shared" si="1218"/>
        <v>5.4164831239294518E-2</v>
      </c>
      <c r="P1639" s="1">
        <f t="shared" si="1219"/>
        <v>1.0980749870964825</v>
      </c>
      <c r="Q1639" s="1">
        <f t="shared" si="1220"/>
        <v>1.0979086770456787</v>
      </c>
      <c r="R1639" s="1">
        <f t="shared" si="1221"/>
        <v>1.097902705003988</v>
      </c>
      <c r="S1639" s="1">
        <f t="shared" si="1222"/>
        <v>1.0979024903799173</v>
      </c>
      <c r="T1639" s="1">
        <f t="shared" si="1223"/>
        <v>0.97854901785187531</v>
      </c>
      <c r="U1639" s="1">
        <f t="shared" si="1224"/>
        <v>2.4994255704992669</v>
      </c>
      <c r="V1639" s="2">
        <f t="shared" si="1254"/>
        <v>29.379357706499711</v>
      </c>
      <c r="W1639" s="1">
        <f>VLOOKUP(V1639,Graph!$D$3:$M$50,col)</f>
        <v>6.1999999999999998E-3</v>
      </c>
      <c r="X1639" s="1">
        <f>VLOOKUP(V1639,Graph!$D$3:$M$50,col+1)</f>
        <v>5.0000000000000001E-3</v>
      </c>
      <c r="Y1639" s="1">
        <f t="shared" si="1225"/>
        <v>5.4000000000000003E-3</v>
      </c>
      <c r="Z1639" s="1">
        <f t="shared" si="1255"/>
        <v>0.64011666666666656</v>
      </c>
      <c r="AA1639" s="2">
        <f t="shared" si="1226"/>
        <v>1.6325999999999303</v>
      </c>
      <c r="AB1639" s="1">
        <f t="shared" si="1227"/>
        <v>5.4164831239294518E-2</v>
      </c>
      <c r="AC1639" s="1">
        <f t="shared" si="1228"/>
        <v>1.0979024826665034</v>
      </c>
      <c r="AD1639" s="1">
        <f t="shared" si="1229"/>
        <v>1.0979024823892896</v>
      </c>
      <c r="AE1639" s="1">
        <f t="shared" si="1230"/>
        <v>1.0979024823793266</v>
      </c>
      <c r="AF1639" s="1">
        <f t="shared" si="1231"/>
        <v>1.0979024823789685</v>
      </c>
      <c r="AG1639" s="1">
        <f t="shared" si="1232"/>
        <v>0.97854901785187531</v>
      </c>
      <c r="AH1639" s="1">
        <f t="shared" si="1233"/>
        <v>2.4994255522847384</v>
      </c>
      <c r="AI1639" s="2">
        <f t="shared" si="1256"/>
        <v>29.379357635132497</v>
      </c>
      <c r="AJ1639" s="1">
        <f>VLOOKUP(AI1639,Graph!$D$3:$M$50,col)</f>
        <v>6.1999999999999998E-3</v>
      </c>
      <c r="AK1639" s="1">
        <f>VLOOKUP(AI1639,Graph!$D$3:$M$50,col+1)</f>
        <v>5.0000000000000001E-3</v>
      </c>
      <c r="AL1639" s="1">
        <f t="shared" si="1234"/>
        <v>5.4000000000000003E-3</v>
      </c>
      <c r="AM1639" s="1">
        <f t="shared" si="1257"/>
        <v>0.64011666666666656</v>
      </c>
      <c r="AN1639" s="2">
        <f t="shared" si="1235"/>
        <v>1.6325999999999303</v>
      </c>
      <c r="AO1639" s="1">
        <f t="shared" si="1236"/>
        <v>5.4164831239294518E-2</v>
      </c>
      <c r="AP1639" s="1">
        <f t="shared" si="1237"/>
        <v>1.0979024823789556</v>
      </c>
      <c r="AQ1639" s="1">
        <f t="shared" si="1238"/>
        <v>1.0979024823789552</v>
      </c>
      <c r="AR1639" s="1">
        <f t="shared" si="1239"/>
        <v>1.0979024823789552</v>
      </c>
      <c r="AS1639" s="1">
        <f t="shared" si="1240"/>
        <v>1.0979024823789552</v>
      </c>
      <c r="AT1639" s="1">
        <f t="shared" si="1241"/>
        <v>0.97854901785187531</v>
      </c>
      <c r="AU1639" s="1">
        <f t="shared" si="1242"/>
        <v>2.4994255522847082</v>
      </c>
      <c r="AV1639" s="2">
        <f t="shared" si="1243"/>
        <v>1638</v>
      </c>
      <c r="AW1639" s="1">
        <f t="shared" si="1244"/>
        <v>2499.4255522847084</v>
      </c>
      <c r="AX1639" s="1">
        <f t="shared" si="1245"/>
        <v>0.97854901785187531</v>
      </c>
      <c r="AY1639" s="1">
        <f t="shared" si="1246"/>
        <v>1.0979024823789552</v>
      </c>
      <c r="AZ1639" s="1">
        <f t="shared" si="1247"/>
        <v>5.4000000000000003E-3</v>
      </c>
      <c r="BA1639" s="1">
        <f t="shared" si="1248"/>
        <v>29.379357635132497</v>
      </c>
    </row>
    <row r="1640" spans="1:53">
      <c r="A1640" s="2">
        <f t="shared" si="1213"/>
        <v>1.6389999999999303</v>
      </c>
      <c r="B1640" s="1">
        <f t="shared" si="1251"/>
        <v>1.729377833333261</v>
      </c>
      <c r="C1640" s="1">
        <f t="shared" si="1214"/>
        <v>5.6380009121515938E-2</v>
      </c>
      <c r="D1640" s="1">
        <f t="shared" si="1252"/>
        <v>1.1027093398784462</v>
      </c>
      <c r="E1640" s="1">
        <f t="shared" si="1258"/>
        <v>1.1028134267605578</v>
      </c>
      <c r="F1640" s="1">
        <f t="shared" si="1258"/>
        <v>1.1028173761425808</v>
      </c>
      <c r="G1640" s="1">
        <f t="shared" si="1258"/>
        <v>1.102817525922569</v>
      </c>
      <c r="H1640" s="1">
        <f t="shared" si="1215"/>
        <v>2.5680004558881757</v>
      </c>
      <c r="I1640" s="1">
        <f t="shared" si="1253"/>
        <v>29.645623786333175</v>
      </c>
      <c r="J1640" s="1">
        <f>VLOOKUP($I1640,Graph!$D$3:$M$50,col)</f>
        <v>6.1999999999999998E-3</v>
      </c>
      <c r="K1640" s="1">
        <f>VLOOKUP($I1640,Graph!$D$3:$M$50,col+1)</f>
        <v>5.0000000000000001E-3</v>
      </c>
      <c r="L1640" s="1">
        <f t="shared" si="1216"/>
        <v>5.4000000000000003E-3</v>
      </c>
      <c r="M1640" s="1">
        <f t="shared" si="1259"/>
        <v>0.64011666666666656</v>
      </c>
      <c r="N1640" s="1">
        <f t="shared" si="1217"/>
        <v>1.6335999999999302</v>
      </c>
      <c r="O1640" s="1">
        <f t="shared" si="1218"/>
        <v>5.4165925827394469E-2</v>
      </c>
      <c r="P1640" s="1">
        <f t="shared" si="1219"/>
        <v>1.0980773854283505</v>
      </c>
      <c r="Q1640" s="1">
        <f t="shared" si="1220"/>
        <v>1.0979110829919432</v>
      </c>
      <c r="R1640" s="1">
        <f t="shared" si="1221"/>
        <v>1.0979051110625888</v>
      </c>
      <c r="S1640" s="1">
        <f t="shared" si="1222"/>
        <v>1.0979048964367781</v>
      </c>
      <c r="T1640" s="1">
        <f t="shared" si="1223"/>
        <v>0.97855198001572619</v>
      </c>
      <c r="U1640" s="1">
        <f t="shared" si="1224"/>
        <v>2.5017278265236254</v>
      </c>
      <c r="V1640" s="2">
        <f t="shared" si="1254"/>
        <v>29.388375518032955</v>
      </c>
      <c r="W1640" s="1">
        <f>VLOOKUP(V1640,Graph!$D$3:$M$50,col)</f>
        <v>6.1999999999999998E-3</v>
      </c>
      <c r="X1640" s="1">
        <f>VLOOKUP(V1640,Graph!$D$3:$M$50,col+1)</f>
        <v>5.0000000000000001E-3</v>
      </c>
      <c r="Y1640" s="1">
        <f t="shared" si="1225"/>
        <v>5.4000000000000003E-3</v>
      </c>
      <c r="Z1640" s="1">
        <f t="shared" si="1255"/>
        <v>0.64011666666666656</v>
      </c>
      <c r="AA1640" s="2">
        <f t="shared" si="1226"/>
        <v>1.6335999999999302</v>
      </c>
      <c r="AB1640" s="1">
        <f t="shared" si="1227"/>
        <v>5.4165925827394469E-2</v>
      </c>
      <c r="AC1640" s="1">
        <f t="shared" si="1228"/>
        <v>1.0979048887230942</v>
      </c>
      <c r="AD1640" s="1">
        <f t="shared" si="1229"/>
        <v>1.0979048884458633</v>
      </c>
      <c r="AE1640" s="1">
        <f t="shared" si="1230"/>
        <v>1.0979048884358993</v>
      </c>
      <c r="AF1640" s="1">
        <f t="shared" si="1231"/>
        <v>1.0979048884355413</v>
      </c>
      <c r="AG1640" s="1">
        <f t="shared" si="1232"/>
        <v>0.97855198001572619</v>
      </c>
      <c r="AH1640" s="1">
        <f t="shared" si="1233"/>
        <v>2.5017278082917032</v>
      </c>
      <c r="AI1640" s="2">
        <f t="shared" si="1256"/>
        <v>29.388375446641422</v>
      </c>
      <c r="AJ1640" s="1">
        <f>VLOOKUP(AI1640,Graph!$D$3:$M$50,col)</f>
        <v>6.1999999999999998E-3</v>
      </c>
      <c r="AK1640" s="1">
        <f>VLOOKUP(AI1640,Graph!$D$3:$M$50,col+1)</f>
        <v>5.0000000000000001E-3</v>
      </c>
      <c r="AL1640" s="1">
        <f t="shared" si="1234"/>
        <v>5.4000000000000003E-3</v>
      </c>
      <c r="AM1640" s="1">
        <f t="shared" si="1257"/>
        <v>0.64011666666666656</v>
      </c>
      <c r="AN1640" s="2">
        <f t="shared" si="1235"/>
        <v>1.6335999999999302</v>
      </c>
      <c r="AO1640" s="1">
        <f t="shared" si="1236"/>
        <v>5.4165925827394469E-2</v>
      </c>
      <c r="AP1640" s="1">
        <f t="shared" si="1237"/>
        <v>1.0979048884355282</v>
      </c>
      <c r="AQ1640" s="1">
        <f t="shared" si="1238"/>
        <v>1.0979048884355278</v>
      </c>
      <c r="AR1640" s="1">
        <f t="shared" si="1239"/>
        <v>1.0979048884355278</v>
      </c>
      <c r="AS1640" s="1">
        <f t="shared" si="1240"/>
        <v>1.0979048884355278</v>
      </c>
      <c r="AT1640" s="1">
        <f t="shared" si="1241"/>
        <v>0.97855198001572619</v>
      </c>
      <c r="AU1640" s="1">
        <f t="shared" si="1242"/>
        <v>2.5017278082916721</v>
      </c>
      <c r="AV1640" s="2">
        <f t="shared" si="1243"/>
        <v>1639</v>
      </c>
      <c r="AW1640" s="1">
        <f t="shared" si="1244"/>
        <v>2501.7278082916719</v>
      </c>
      <c r="AX1640" s="1">
        <f t="shared" si="1245"/>
        <v>0.97855198001572619</v>
      </c>
      <c r="AY1640" s="1">
        <f t="shared" si="1246"/>
        <v>1.0979048884355278</v>
      </c>
      <c r="AZ1640" s="1">
        <f t="shared" si="1247"/>
        <v>5.4000000000000003E-3</v>
      </c>
      <c r="BA1640" s="1">
        <f t="shared" si="1248"/>
        <v>29.388375446641422</v>
      </c>
    </row>
    <row r="1641" spans="1:53">
      <c r="A1641" s="2">
        <f t="shared" si="1213"/>
        <v>1.6399999999999302</v>
      </c>
      <c r="B1641" s="1">
        <f t="shared" si="1251"/>
        <v>1.7304189999999275</v>
      </c>
      <c r="C1641" s="1">
        <f t="shared" si="1214"/>
        <v>5.6380919809484557E-2</v>
      </c>
      <c r="D1641" s="1">
        <f t="shared" si="1252"/>
        <v>1.1027112979535452</v>
      </c>
      <c r="E1641" s="1">
        <f t="shared" ref="E1641:G1660" si="1260">SQRT(D1641-($C1641*D1641-POWER(D1641,1/3)+1)/($C1641-POWER(D1641,-2/3)/3))</f>
        <v>1.1028154632749576</v>
      </c>
      <c r="F1641" s="1">
        <f t="shared" si="1260"/>
        <v>1.1028194157208955</v>
      </c>
      <c r="G1641" s="1">
        <f t="shared" si="1260"/>
        <v>1.102819565620355</v>
      </c>
      <c r="H1641" s="1">
        <f t="shared" si="1215"/>
        <v>2.5703557822466427</v>
      </c>
      <c r="I1641" s="1">
        <f t="shared" si="1253"/>
        <v>29.654684504158375</v>
      </c>
      <c r="J1641" s="1">
        <f>VLOOKUP($I1641,Graph!$D$3:$M$50,col)</f>
        <v>6.1999999999999998E-3</v>
      </c>
      <c r="K1641" s="1">
        <f>VLOOKUP($I1641,Graph!$D$3:$M$50,col+1)</f>
        <v>5.0000000000000001E-3</v>
      </c>
      <c r="L1641" s="1">
        <f t="shared" si="1216"/>
        <v>5.4000000000000003E-3</v>
      </c>
      <c r="M1641" s="1">
        <f t="shared" si="1259"/>
        <v>0.64011666666666656</v>
      </c>
      <c r="N1641" s="1">
        <f t="shared" si="1217"/>
        <v>1.6345999999999301</v>
      </c>
      <c r="O1641" s="1">
        <f t="shared" si="1218"/>
        <v>5.4167019109340485E-2</v>
      </c>
      <c r="P1641" s="1">
        <f t="shared" si="1219"/>
        <v>1.0980797809193572</v>
      </c>
      <c r="Q1641" s="1">
        <f t="shared" si="1220"/>
        <v>1.0979134860892463</v>
      </c>
      <c r="R1641" s="1">
        <f t="shared" si="1221"/>
        <v>1.0979075142721419</v>
      </c>
      <c r="S1641" s="1">
        <f t="shared" si="1222"/>
        <v>1.0979072996445958</v>
      </c>
      <c r="T1641" s="1">
        <f t="shared" si="1223"/>
        <v>0.97855493857016518</v>
      </c>
      <c r="U1641" s="1">
        <f t="shared" si="1224"/>
        <v>2.5040307892067171</v>
      </c>
      <c r="V1641" s="2">
        <f t="shared" si="1254"/>
        <v>29.397390564133996</v>
      </c>
      <c r="W1641" s="1">
        <f>VLOOKUP(V1641,Graph!$D$3:$M$50,col)</f>
        <v>6.1999999999999998E-3</v>
      </c>
      <c r="X1641" s="1">
        <f>VLOOKUP(V1641,Graph!$D$3:$M$50,col+1)</f>
        <v>5.0000000000000001E-3</v>
      </c>
      <c r="Y1641" s="1">
        <f t="shared" si="1225"/>
        <v>5.4000000000000003E-3</v>
      </c>
      <c r="Z1641" s="1">
        <f t="shared" si="1255"/>
        <v>0.64011666666666656</v>
      </c>
      <c r="AA1641" s="2">
        <f t="shared" si="1226"/>
        <v>1.6345999999999301</v>
      </c>
      <c r="AB1641" s="1">
        <f t="shared" si="1227"/>
        <v>5.4167019109340485E-2</v>
      </c>
      <c r="AC1641" s="1">
        <f t="shared" si="1228"/>
        <v>1.0979072919306423</v>
      </c>
      <c r="AD1641" s="1">
        <f t="shared" si="1229"/>
        <v>1.0979072916533941</v>
      </c>
      <c r="AE1641" s="1">
        <f t="shared" si="1230"/>
        <v>1.0979072916434294</v>
      </c>
      <c r="AF1641" s="1">
        <f t="shared" si="1231"/>
        <v>1.0979072916430712</v>
      </c>
      <c r="AG1641" s="1">
        <f t="shared" si="1232"/>
        <v>0.97855493857016518</v>
      </c>
      <c r="AH1641" s="1">
        <f t="shared" si="1233"/>
        <v>2.5040307709573955</v>
      </c>
      <c r="AI1641" s="2">
        <f t="shared" si="1256"/>
        <v>29.397390492718149</v>
      </c>
      <c r="AJ1641" s="1">
        <f>VLOOKUP(AI1641,Graph!$D$3:$M$50,col)</f>
        <v>6.1999999999999998E-3</v>
      </c>
      <c r="AK1641" s="1">
        <f>VLOOKUP(AI1641,Graph!$D$3:$M$50,col+1)</f>
        <v>5.0000000000000001E-3</v>
      </c>
      <c r="AL1641" s="1">
        <f t="shared" si="1234"/>
        <v>5.4000000000000003E-3</v>
      </c>
      <c r="AM1641" s="1">
        <f t="shared" si="1257"/>
        <v>0.64011666666666656</v>
      </c>
      <c r="AN1641" s="2">
        <f t="shared" si="1235"/>
        <v>1.6345999999999301</v>
      </c>
      <c r="AO1641" s="1">
        <f t="shared" si="1236"/>
        <v>5.4167019109340485E-2</v>
      </c>
      <c r="AP1641" s="1">
        <f t="shared" si="1237"/>
        <v>1.0979072916430583</v>
      </c>
      <c r="AQ1641" s="1">
        <f t="shared" si="1238"/>
        <v>1.0979072916430577</v>
      </c>
      <c r="AR1641" s="1">
        <f t="shared" si="1239"/>
        <v>1.0979072916430579</v>
      </c>
      <c r="AS1641" s="1">
        <f t="shared" si="1240"/>
        <v>1.0979072916430579</v>
      </c>
      <c r="AT1641" s="1">
        <f t="shared" si="1241"/>
        <v>0.97855493857016518</v>
      </c>
      <c r="AU1641" s="1">
        <f t="shared" si="1242"/>
        <v>2.5040307709573648</v>
      </c>
      <c r="AV1641" s="2">
        <f t="shared" si="1243"/>
        <v>1640</v>
      </c>
      <c r="AW1641" s="1">
        <f t="shared" si="1244"/>
        <v>2504.0307709573649</v>
      </c>
      <c r="AX1641" s="1">
        <f t="shared" si="1245"/>
        <v>0.97855493857016518</v>
      </c>
      <c r="AY1641" s="1">
        <f t="shared" si="1246"/>
        <v>1.0979072916430579</v>
      </c>
      <c r="AZ1641" s="1">
        <f t="shared" si="1247"/>
        <v>5.4000000000000003E-3</v>
      </c>
      <c r="BA1641" s="1">
        <f t="shared" si="1248"/>
        <v>29.397390492718149</v>
      </c>
    </row>
    <row r="1642" spans="1:53">
      <c r="A1642" s="2">
        <f t="shared" ref="A1642:A1705" si="1261">A1641+0.001</f>
        <v>1.6409999999999301</v>
      </c>
      <c r="B1642" s="1">
        <f t="shared" si="1251"/>
        <v>1.7314601666665941</v>
      </c>
      <c r="C1642" s="1">
        <f t="shared" ref="C1642:C1705" si="1262">(4/27)*(b*A1642/B1642)^2</f>
        <v>5.6381829409559783E-2</v>
      </c>
      <c r="D1642" s="1">
        <f t="shared" si="1252"/>
        <v>1.1027132536999709</v>
      </c>
      <c r="E1642" s="1">
        <f t="shared" si="1260"/>
        <v>1.1028174973720524</v>
      </c>
      <c r="F1642" s="1">
        <f t="shared" si="1260"/>
        <v>1.1028214528785705</v>
      </c>
      <c r="G1642" s="1">
        <f t="shared" si="1260"/>
        <v>1.1028216028973763</v>
      </c>
      <c r="H1642" s="1">
        <f t="shared" ref="H1642:H1705" si="1263">SQRT(gn*(2*A1642/3)^3)*G1642*b</f>
        <v>2.5727118284026327</v>
      </c>
      <c r="I1642" s="1">
        <f t="shared" si="1253"/>
        <v>29.663742454982451</v>
      </c>
      <c r="J1642" s="1">
        <f>VLOOKUP($I1642,Graph!$D$3:$M$50,col)</f>
        <v>6.1999999999999998E-3</v>
      </c>
      <c r="K1642" s="1">
        <f>VLOOKUP($I1642,Graph!$D$3:$M$50,col+1)</f>
        <v>5.0000000000000001E-3</v>
      </c>
      <c r="L1642" s="1">
        <f t="shared" ref="L1642:L1705" si="1264">J1642+Ratio*(K1642-J1642)</f>
        <v>5.4000000000000003E-3</v>
      </c>
      <c r="M1642" s="1">
        <f t="shared" si="1259"/>
        <v>0.64011666666666656</v>
      </c>
      <c r="N1642" s="1">
        <f t="shared" ref="N1642:N1705" si="1265">A1642-L1642*L</f>
        <v>1.63559999999993</v>
      </c>
      <c r="O1642" s="1">
        <f t="shared" ref="O1642:O1705" si="1266">(4/27)*(M1642*N1642/B1642)^2</f>
        <v>5.4168111087468919E-2</v>
      </c>
      <c r="P1642" s="1">
        <f t="shared" ref="P1642:P1705" si="1267">SQRT(G1642-(O1642*G1642-POWER(G1642,1/3)+1)/(O1642-POWER(G1642,-2/3)/3))</f>
        <v>1.0980821735745463</v>
      </c>
      <c r="Q1642" s="1">
        <f t="shared" ref="Q1642:Q1705" si="1268">SQRT(P1642-(O1642*P1642-POWER(P1642,1/3)+1)/(O1642-POWER(P1642,-2/3)/3))</f>
        <v>1.0979158863426453</v>
      </c>
      <c r="R1642" s="1">
        <f t="shared" ref="R1642:R1705" si="1269">SQRT(Q1642-(O1642*Q1642-POWER(Q1642,1/3)+1)/(O1642-POWER(Q1642,-2/3)/3))</f>
        <v>1.0979099146377056</v>
      </c>
      <c r="S1642" s="1">
        <f t="shared" ref="S1642:S1705" si="1270">SQRT(R1642-(O1642*R1642-POWER(R1642,1/3)+1)/(O1642-POWER(R1642,-2/3)/3))</f>
        <v>1.0979097000084275</v>
      </c>
      <c r="T1642" s="1">
        <f t="shared" ref="T1642:T1705" si="1271">(M1642/b)*POWER(N1642/A1642,3/2)</f>
        <v>0.97855789352178602</v>
      </c>
      <c r="U1642" s="1">
        <f t="shared" ref="U1642:U1705" si="1272">SQRT(gn*(2*A1642/3)^3)*S1642*T1642*b</f>
        <v>2.5063344583317204</v>
      </c>
      <c r="V1642" s="2">
        <f t="shared" si="1254"/>
        <v>29.406402847344722</v>
      </c>
      <c r="W1642" s="1">
        <f>VLOOKUP(V1642,Graph!$D$3:$M$50,col)</f>
        <v>6.1999999999999998E-3</v>
      </c>
      <c r="X1642" s="1">
        <f>VLOOKUP(V1642,Graph!$D$3:$M$50,col+1)</f>
        <v>5.0000000000000001E-3</v>
      </c>
      <c r="Y1642" s="1">
        <f t="shared" ref="Y1642:Y1705" si="1273">W1642+Ratio*(X1642-W1642)</f>
        <v>5.4000000000000003E-3</v>
      </c>
      <c r="Z1642" s="1">
        <f t="shared" si="1255"/>
        <v>0.64011666666666656</v>
      </c>
      <c r="AA1642" s="2">
        <f t="shared" ref="AA1642:AA1705" si="1274">A1642-Y1642*L</f>
        <v>1.63559999999993</v>
      </c>
      <c r="AB1642" s="1">
        <f t="shared" ref="AB1642:AB1705" si="1275">(4/27)*(Z1642*AA1642/B1642)^2</f>
        <v>5.4168111087468919E-2</v>
      </c>
      <c r="AC1642" s="1">
        <f t="shared" ref="AC1642:AC1705" si="1276">SQRT(S1642-(AB1642*S1642-POWER(S1642,1/3)+1)/(AB1642-POWER(S1642,-2/3)/3))</f>
        <v>1.0979096922942044</v>
      </c>
      <c r="AD1642" s="1">
        <f t="shared" ref="AD1642:AD1705" si="1277">SQRT(AC1642-(AB1642*AC1642-POWER(AC1642,1/3)+1)/(AB1642-POWER(AC1642,-2/3)/3))</f>
        <v>1.0979096920169387</v>
      </c>
      <c r="AE1642" s="1">
        <f t="shared" ref="AE1642:AE1705" si="1278">SQRT(AD1642-(AB1642*AD1642-POWER(AD1642,1/3)+1)/(AB1642-POWER(AD1642,-2/3)/3))</f>
        <v>1.0979096920069735</v>
      </c>
      <c r="AF1642" s="1">
        <f t="shared" ref="AF1642:AF1705" si="1279">SQRT(AE1642-(AB1642*AE1642-POWER(AE1642,1/3)+1)/(AB1642-POWER(AE1642,-2/3)/3))</f>
        <v>1.0979096920066151</v>
      </c>
      <c r="AG1642" s="1">
        <f t="shared" ref="AG1642:AG1705" si="1280">(Z1642/b)*POWER(AA1642/A1642,3/2)</f>
        <v>0.97855789352178602</v>
      </c>
      <c r="AH1642" s="1">
        <f t="shared" ref="AH1642:AH1705" si="1281">SQRT(gn*(2*A1642/3)^3)*AF1642*AG1642*b</f>
        <v>2.5063344400649923</v>
      </c>
      <c r="AI1642" s="2">
        <f t="shared" si="1256"/>
        <v>29.406402775904564</v>
      </c>
      <c r="AJ1642" s="1">
        <f>VLOOKUP(AI1642,Graph!$D$3:$M$50,col)</f>
        <v>6.1999999999999998E-3</v>
      </c>
      <c r="AK1642" s="1">
        <f>VLOOKUP(AI1642,Graph!$D$3:$M$50,col+1)</f>
        <v>5.0000000000000001E-3</v>
      </c>
      <c r="AL1642" s="1">
        <f t="shared" ref="AL1642:AL1705" si="1282">AJ1642+Ratio*(AK1642-AJ1642)</f>
        <v>5.4000000000000003E-3</v>
      </c>
      <c r="AM1642" s="1">
        <f t="shared" si="1257"/>
        <v>0.64011666666666656</v>
      </c>
      <c r="AN1642" s="2">
        <f t="shared" ref="AN1642:AN1705" si="1283">A1642-AL1642*L</f>
        <v>1.63559999999993</v>
      </c>
      <c r="AO1642" s="1">
        <f t="shared" ref="AO1642:AO1705" si="1284">(4/27)*(AM1642*AN1642/B1642)^2</f>
        <v>5.4168111087468919E-2</v>
      </c>
      <c r="AP1642" s="1">
        <f t="shared" ref="AP1642:AP1705" si="1285">SQRT(AF1642-(AO1642*AF1642-POWER(AF1642,1/3)+1)/(AO1642-POWER(AF1642,-2/3)/3))</f>
        <v>1.0979096920066025</v>
      </c>
      <c r="AQ1642" s="1">
        <f t="shared" ref="AQ1642:AQ1705" si="1286">SQRT(AP1642-(AO1642*AP1642-POWER(AP1642,1/3)+1)/(AO1642-POWER(AP1642,-2/3)/3))</f>
        <v>1.0979096920066018</v>
      </c>
      <c r="AR1642" s="1">
        <f t="shared" ref="AR1642:AR1705" si="1287">SQRT(AQ1642-(AO1642*AQ1642-POWER(AQ1642,1/3)+1)/(AO1642-POWER(AQ1642,-2/3)/3))</f>
        <v>1.0979096920066016</v>
      </c>
      <c r="AS1642" s="1">
        <f t="shared" ref="AS1642:AS1705" si="1288">SQRT(AR1642-(AO1642*AR1642-POWER(AR1642,1/3)+1)/(AO1642-POWER(AR1642,-2/3)/3))</f>
        <v>1.0979096920066018</v>
      </c>
      <c r="AT1642" s="1">
        <f t="shared" ref="AT1642:AT1705" si="1289">(AM1642/b)*POWER(AN1642/A1642,3/2)</f>
        <v>0.97855789352178602</v>
      </c>
      <c r="AU1642" s="1">
        <f t="shared" ref="AU1642:AU1705" si="1290">SQRT(gn*(2*A1642/3)^3)*AS1642*AT1642*b</f>
        <v>2.5063344400649621</v>
      </c>
      <c r="AV1642" s="2">
        <f t="shared" ref="AV1642:AV1705" si="1291">AV1641+1</f>
        <v>1641</v>
      </c>
      <c r="AW1642" s="1">
        <f t="shared" ref="AW1642:AW1705" si="1292">AU1642*1000</f>
        <v>2506.3344400649621</v>
      </c>
      <c r="AX1642" s="1">
        <f t="shared" ref="AX1642:AX1705" si="1293">AT1642</f>
        <v>0.97855789352178602</v>
      </c>
      <c r="AY1642" s="1">
        <f t="shared" ref="AY1642:AY1705" si="1294">AS1642</f>
        <v>1.0979096920066018</v>
      </c>
      <c r="AZ1642" s="1">
        <f t="shared" ref="AZ1642:AZ1705" si="1295">AL1642</f>
        <v>5.4000000000000003E-3</v>
      </c>
      <c r="BA1642" s="1">
        <f t="shared" ref="BA1642:BA1705" si="1296">AI1642</f>
        <v>29.406402775904564</v>
      </c>
    </row>
    <row r="1643" spans="1:53">
      <c r="A1643" s="2">
        <f t="shared" si="1261"/>
        <v>1.64199999999993</v>
      </c>
      <c r="B1643" s="1">
        <f t="shared" si="1251"/>
        <v>1.7325013333332606</v>
      </c>
      <c r="C1643" s="1">
        <f t="shared" si="1262"/>
        <v>5.6382737923689773E-2</v>
      </c>
      <c r="D1643" s="1">
        <f t="shared" si="1252"/>
        <v>1.1027152071218747</v>
      </c>
      <c r="E1643" s="1">
        <f t="shared" si="1260"/>
        <v>1.1028195290561438</v>
      </c>
      <c r="F1643" s="1">
        <f t="shared" si="1260"/>
        <v>1.1028234876199123</v>
      </c>
      <c r="G1643" s="1">
        <f t="shared" si="1260"/>
        <v>1.1028236377579397</v>
      </c>
      <c r="H1643" s="1">
        <f t="shared" si="1263"/>
        <v>2.5750685941362703</v>
      </c>
      <c r="I1643" s="1">
        <f t="shared" si="1253"/>
        <v>29.67279764133837</v>
      </c>
      <c r="J1643" s="1">
        <f>VLOOKUP($I1643,Graph!$D$3:$M$50,col)</f>
        <v>6.1999999999999998E-3</v>
      </c>
      <c r="K1643" s="1">
        <f>VLOOKUP($I1643,Graph!$D$3:$M$50,col+1)</f>
        <v>5.0000000000000001E-3</v>
      </c>
      <c r="L1643" s="1">
        <f t="shared" si="1264"/>
        <v>5.4000000000000003E-3</v>
      </c>
      <c r="M1643" s="1">
        <f t="shared" si="1259"/>
        <v>0.64011666666666656</v>
      </c>
      <c r="N1643" s="1">
        <f t="shared" si="1265"/>
        <v>1.6365999999999299</v>
      </c>
      <c r="O1643" s="1">
        <f t="shared" si="1266"/>
        <v>5.4169201764110518E-2</v>
      </c>
      <c r="P1643" s="1">
        <f t="shared" si="1267"/>
        <v>1.0980845633989502</v>
      </c>
      <c r="Q1643" s="1">
        <f t="shared" si="1268"/>
        <v>1.0979182837571853</v>
      </c>
      <c r="R1643" s="1">
        <f t="shared" si="1269"/>
        <v>1.0979123121643237</v>
      </c>
      <c r="S1643" s="1">
        <f t="shared" si="1270"/>
        <v>1.0979120975333179</v>
      </c>
      <c r="T1643" s="1">
        <f t="shared" si="1271"/>
        <v>0.97856084487716555</v>
      </c>
      <c r="U1643" s="1">
        <f t="shared" si="1272"/>
        <v>2.5086388336820118</v>
      </c>
      <c r="V1643" s="2">
        <f t="shared" si="1254"/>
        <v>29.415412370203164</v>
      </c>
      <c r="W1643" s="1">
        <f>VLOOKUP(V1643,Graph!$D$3:$M$50,col)</f>
        <v>6.1999999999999998E-3</v>
      </c>
      <c r="X1643" s="1">
        <f>VLOOKUP(V1643,Graph!$D$3:$M$50,col+1)</f>
        <v>5.0000000000000001E-3</v>
      </c>
      <c r="Y1643" s="1">
        <f t="shared" si="1273"/>
        <v>5.4000000000000003E-3</v>
      </c>
      <c r="Z1643" s="1">
        <f t="shared" si="1255"/>
        <v>0.64011666666666656</v>
      </c>
      <c r="AA1643" s="2">
        <f t="shared" si="1274"/>
        <v>1.6365999999999299</v>
      </c>
      <c r="AB1643" s="1">
        <f t="shared" si="1275"/>
        <v>5.4169201764110518E-2</v>
      </c>
      <c r="AC1643" s="1">
        <f t="shared" si="1276"/>
        <v>1.0979120898188255</v>
      </c>
      <c r="AD1643" s="1">
        <f t="shared" si="1277"/>
        <v>1.0979120895415428</v>
      </c>
      <c r="AE1643" s="1">
        <f t="shared" si="1278"/>
        <v>1.0979120895315766</v>
      </c>
      <c r="AF1643" s="1">
        <f t="shared" si="1279"/>
        <v>1.0979120895312184</v>
      </c>
      <c r="AG1643" s="1">
        <f t="shared" si="1280"/>
        <v>0.97856084487716555</v>
      </c>
      <c r="AH1643" s="1">
        <f t="shared" si="1281"/>
        <v>2.5086388153978727</v>
      </c>
      <c r="AI1643" s="2">
        <f t="shared" si="1256"/>
        <v>29.415412298738708</v>
      </c>
      <c r="AJ1643" s="1">
        <f>VLOOKUP(AI1643,Graph!$D$3:$M$50,col)</f>
        <v>6.1999999999999998E-3</v>
      </c>
      <c r="AK1643" s="1">
        <f>VLOOKUP(AI1643,Graph!$D$3:$M$50,col+1)</f>
        <v>5.0000000000000001E-3</v>
      </c>
      <c r="AL1643" s="1">
        <f t="shared" si="1282"/>
        <v>5.4000000000000003E-3</v>
      </c>
      <c r="AM1643" s="1">
        <f t="shared" si="1257"/>
        <v>0.64011666666666656</v>
      </c>
      <c r="AN1643" s="2">
        <f t="shared" si="1283"/>
        <v>1.6365999999999299</v>
      </c>
      <c r="AO1643" s="1">
        <f t="shared" si="1284"/>
        <v>5.4169201764110518E-2</v>
      </c>
      <c r="AP1643" s="1">
        <f t="shared" si="1285"/>
        <v>1.0979120895312056</v>
      </c>
      <c r="AQ1643" s="1">
        <f t="shared" si="1286"/>
        <v>1.0979120895312049</v>
      </c>
      <c r="AR1643" s="1">
        <f t="shared" si="1287"/>
        <v>1.0979120895312049</v>
      </c>
      <c r="AS1643" s="1">
        <f t="shared" si="1288"/>
        <v>1.0979120895312049</v>
      </c>
      <c r="AT1643" s="1">
        <f t="shared" si="1289"/>
        <v>0.97856084487716555</v>
      </c>
      <c r="AU1643" s="1">
        <f t="shared" si="1290"/>
        <v>2.5086388153978416</v>
      </c>
      <c r="AV1643" s="2">
        <f t="shared" si="1291"/>
        <v>1642</v>
      </c>
      <c r="AW1643" s="1">
        <f t="shared" si="1292"/>
        <v>2508.6388153978414</v>
      </c>
      <c r="AX1643" s="1">
        <f t="shared" si="1293"/>
        <v>0.97856084487716555</v>
      </c>
      <c r="AY1643" s="1">
        <f t="shared" si="1294"/>
        <v>1.0979120895312049</v>
      </c>
      <c r="AZ1643" s="1">
        <f t="shared" si="1295"/>
        <v>5.4000000000000003E-3</v>
      </c>
      <c r="BA1643" s="1">
        <f t="shared" si="1296"/>
        <v>29.415412298738708</v>
      </c>
    </row>
    <row r="1644" spans="1:53">
      <c r="A1644" s="2">
        <f t="shared" si="1261"/>
        <v>1.6429999999999298</v>
      </c>
      <c r="B1644" s="1">
        <f t="shared" si="1251"/>
        <v>1.7335424999999272</v>
      </c>
      <c r="C1644" s="1">
        <f t="shared" si="1262"/>
        <v>5.6383645353817936E-2</v>
      </c>
      <c r="D1644" s="1">
        <f t="shared" si="1252"/>
        <v>1.1027171582233983</v>
      </c>
      <c r="E1644" s="1">
        <f t="shared" si="1260"/>
        <v>1.1028215583315222</v>
      </c>
      <c r="F1644" s="1">
        <f t="shared" si="1260"/>
        <v>1.1028255199492178</v>
      </c>
      <c r="G1644" s="1">
        <f t="shared" si="1260"/>
        <v>1.102825670206341</v>
      </c>
      <c r="H1644" s="1">
        <f t="shared" si="1263"/>
        <v>2.5774260792278771</v>
      </c>
      <c r="I1644" s="1">
        <f t="shared" si="1253"/>
        <v>29.681850065755217</v>
      </c>
      <c r="J1644" s="1">
        <f>VLOOKUP($I1644,Graph!$D$3:$M$50,col)</f>
        <v>6.1999999999999998E-3</v>
      </c>
      <c r="K1644" s="1">
        <f>VLOOKUP($I1644,Graph!$D$3:$M$50,col+1)</f>
        <v>5.0000000000000001E-3</v>
      </c>
      <c r="L1644" s="1">
        <f t="shared" si="1264"/>
        <v>5.4000000000000003E-3</v>
      </c>
      <c r="M1644" s="1">
        <f t="shared" si="1259"/>
        <v>0.64011666666666656</v>
      </c>
      <c r="N1644" s="1">
        <f t="shared" si="1265"/>
        <v>1.6375999999999298</v>
      </c>
      <c r="O1644" s="1">
        <f t="shared" si="1266"/>
        <v>5.4170291141590575E-2</v>
      </c>
      <c r="P1644" s="1">
        <f t="shared" si="1267"/>
        <v>1.0980869503975894</v>
      </c>
      <c r="Q1644" s="1">
        <f t="shared" si="1268"/>
        <v>1.097920678337899</v>
      </c>
      <c r="R1644" s="1">
        <f t="shared" si="1269"/>
        <v>1.0979147068570303</v>
      </c>
      <c r="S1644" s="1">
        <f t="shared" si="1270"/>
        <v>1.0979144922243</v>
      </c>
      <c r="T1644" s="1">
        <f t="shared" si="1271"/>
        <v>0.97856379264286464</v>
      </c>
      <c r="U1644" s="1">
        <f t="shared" si="1272"/>
        <v>2.5109439150411661</v>
      </c>
      <c r="V1644" s="2">
        <f t="shared" si="1254"/>
        <v>29.424419135243422</v>
      </c>
      <c r="W1644" s="1">
        <f>VLOOKUP(V1644,Graph!$D$3:$M$50,col)</f>
        <v>6.1999999999999998E-3</v>
      </c>
      <c r="X1644" s="1">
        <f>VLOOKUP(V1644,Graph!$D$3:$M$50,col+1)</f>
        <v>5.0000000000000001E-3</v>
      </c>
      <c r="Y1644" s="1">
        <f t="shared" si="1273"/>
        <v>5.4000000000000003E-3</v>
      </c>
      <c r="Z1644" s="1">
        <f t="shared" si="1255"/>
        <v>0.64011666666666656</v>
      </c>
      <c r="AA1644" s="2">
        <f t="shared" si="1274"/>
        <v>1.6375999999999298</v>
      </c>
      <c r="AB1644" s="1">
        <f t="shared" si="1275"/>
        <v>5.4170291141590575E-2</v>
      </c>
      <c r="AC1644" s="1">
        <f t="shared" si="1276"/>
        <v>1.0979144845095394</v>
      </c>
      <c r="AD1644" s="1">
        <f t="shared" si="1277"/>
        <v>1.0979144842322399</v>
      </c>
      <c r="AE1644" s="1">
        <f t="shared" si="1278"/>
        <v>1.0979144842222723</v>
      </c>
      <c r="AF1644" s="1">
        <f t="shared" si="1279"/>
        <v>1.0979144842219142</v>
      </c>
      <c r="AG1644" s="1">
        <f t="shared" si="1280"/>
        <v>0.97856379264286464</v>
      </c>
      <c r="AH1644" s="1">
        <f t="shared" si="1281"/>
        <v>2.5109438967396116</v>
      </c>
      <c r="AI1644" s="2">
        <f t="shared" si="1256"/>
        <v>29.424419063754691</v>
      </c>
      <c r="AJ1644" s="1">
        <f>VLOOKUP(AI1644,Graph!$D$3:$M$50,col)</f>
        <v>6.1999999999999998E-3</v>
      </c>
      <c r="AK1644" s="1">
        <f>VLOOKUP(AI1644,Graph!$D$3:$M$50,col+1)</f>
        <v>5.0000000000000001E-3</v>
      </c>
      <c r="AL1644" s="1">
        <f t="shared" si="1282"/>
        <v>5.4000000000000003E-3</v>
      </c>
      <c r="AM1644" s="1">
        <f t="shared" si="1257"/>
        <v>0.64011666666666656</v>
      </c>
      <c r="AN1644" s="2">
        <f t="shared" si="1283"/>
        <v>1.6375999999999298</v>
      </c>
      <c r="AO1644" s="1">
        <f t="shared" si="1284"/>
        <v>5.4170291141590575E-2</v>
      </c>
      <c r="AP1644" s="1">
        <f t="shared" si="1285"/>
        <v>1.0979144842219015</v>
      </c>
      <c r="AQ1644" s="1">
        <f t="shared" si="1286"/>
        <v>1.0979144842219009</v>
      </c>
      <c r="AR1644" s="1">
        <f t="shared" si="1287"/>
        <v>1.0979144842219006</v>
      </c>
      <c r="AS1644" s="1">
        <f t="shared" si="1288"/>
        <v>1.0979144842219009</v>
      </c>
      <c r="AT1644" s="1">
        <f t="shared" si="1289"/>
        <v>0.97856379264286464</v>
      </c>
      <c r="AU1644" s="1">
        <f t="shared" si="1290"/>
        <v>2.510943896739581</v>
      </c>
      <c r="AV1644" s="2">
        <f t="shared" si="1291"/>
        <v>1643</v>
      </c>
      <c r="AW1644" s="1">
        <f t="shared" si="1292"/>
        <v>2510.9438967395809</v>
      </c>
      <c r="AX1644" s="1">
        <f t="shared" si="1293"/>
        <v>0.97856379264286464</v>
      </c>
      <c r="AY1644" s="1">
        <f t="shared" si="1294"/>
        <v>1.0979144842219009</v>
      </c>
      <c r="AZ1644" s="1">
        <f t="shared" si="1295"/>
        <v>5.4000000000000003E-3</v>
      </c>
      <c r="BA1644" s="1">
        <f t="shared" si="1296"/>
        <v>29.424419063754691</v>
      </c>
    </row>
    <row r="1645" spans="1:53">
      <c r="A1645" s="2">
        <f t="shared" si="1261"/>
        <v>1.6439999999999297</v>
      </c>
      <c r="B1645" s="1">
        <f t="shared" si="1251"/>
        <v>1.7345836666665937</v>
      </c>
      <c r="C1645" s="1">
        <f t="shared" si="1262"/>
        <v>5.6384551701883175E-2</v>
      </c>
      <c r="D1645" s="1">
        <f t="shared" si="1252"/>
        <v>1.1027191070086739</v>
      </c>
      <c r="E1645" s="1">
        <f t="shared" si="1260"/>
        <v>1.1028235852024695</v>
      </c>
      <c r="F1645" s="1">
        <f t="shared" si="1260"/>
        <v>1.1028275498707731</v>
      </c>
      <c r="G1645" s="1">
        <f t="shared" si="1260"/>
        <v>1.102827700246868</v>
      </c>
      <c r="H1645" s="1">
        <f t="shared" si="1263"/>
        <v>2.5797842834579825</v>
      </c>
      <c r="I1645" s="1">
        <f t="shared" si="1253"/>
        <v>29.69089973075824</v>
      </c>
      <c r="J1645" s="1">
        <f>VLOOKUP($I1645,Graph!$D$3:$M$50,col)</f>
        <v>6.1999999999999998E-3</v>
      </c>
      <c r="K1645" s="1">
        <f>VLOOKUP($I1645,Graph!$D$3:$M$50,col+1)</f>
        <v>5.0000000000000001E-3</v>
      </c>
      <c r="L1645" s="1">
        <f t="shared" si="1264"/>
        <v>5.4000000000000003E-3</v>
      </c>
      <c r="M1645" s="1">
        <f t="shared" si="1259"/>
        <v>0.64011666666666656</v>
      </c>
      <c r="N1645" s="1">
        <f t="shared" si="1265"/>
        <v>1.6385999999999297</v>
      </c>
      <c r="O1645" s="1">
        <f t="shared" si="1266"/>
        <v>5.4171379222228713E-2</v>
      </c>
      <c r="P1645" s="1">
        <f t="shared" si="1267"/>
        <v>1.098089334575473</v>
      </c>
      <c r="Q1645" s="1">
        <f t="shared" si="1268"/>
        <v>1.0979230700898084</v>
      </c>
      <c r="R1645" s="1">
        <f t="shared" si="1269"/>
        <v>1.0979170987208464</v>
      </c>
      <c r="S1645" s="1">
        <f t="shared" si="1270"/>
        <v>1.097916884086396</v>
      </c>
      <c r="T1645" s="1">
        <f t="shared" si="1271"/>
        <v>0.97856673682542861</v>
      </c>
      <c r="U1645" s="1">
        <f t="shared" si="1272"/>
        <v>2.5132497021929603</v>
      </c>
      <c r="V1645" s="2">
        <f t="shared" si="1254"/>
        <v>29.433423144995757</v>
      </c>
      <c r="W1645" s="1">
        <f>VLOOKUP(V1645,Graph!$D$3:$M$50,col)</f>
        <v>6.1999999999999998E-3</v>
      </c>
      <c r="X1645" s="1">
        <f>VLOOKUP(V1645,Graph!$D$3:$M$50,col+1)</f>
        <v>5.0000000000000001E-3</v>
      </c>
      <c r="Y1645" s="1">
        <f t="shared" si="1273"/>
        <v>5.4000000000000003E-3</v>
      </c>
      <c r="Z1645" s="1">
        <f t="shared" si="1255"/>
        <v>0.64011666666666656</v>
      </c>
      <c r="AA1645" s="2">
        <f t="shared" si="1274"/>
        <v>1.6385999999999297</v>
      </c>
      <c r="AB1645" s="1">
        <f t="shared" si="1275"/>
        <v>5.4171379222228713E-2</v>
      </c>
      <c r="AC1645" s="1">
        <f t="shared" si="1276"/>
        <v>1.0979168763713671</v>
      </c>
      <c r="AD1645" s="1">
        <f t="shared" si="1277"/>
        <v>1.0979168760940501</v>
      </c>
      <c r="AE1645" s="1">
        <f t="shared" si="1278"/>
        <v>1.0979168760840821</v>
      </c>
      <c r="AF1645" s="1">
        <f t="shared" si="1279"/>
        <v>1.0979168760837239</v>
      </c>
      <c r="AG1645" s="1">
        <f t="shared" si="1280"/>
        <v>0.97856673682542861</v>
      </c>
      <c r="AH1645" s="1">
        <f t="shared" si="1281"/>
        <v>2.5132496838739846</v>
      </c>
      <c r="AI1645" s="2">
        <f t="shared" si="1256"/>
        <v>29.433423073482743</v>
      </c>
      <c r="AJ1645" s="1">
        <f>VLOOKUP(AI1645,Graph!$D$3:$M$50,col)</f>
        <v>6.1999999999999998E-3</v>
      </c>
      <c r="AK1645" s="1">
        <f>VLOOKUP(AI1645,Graph!$D$3:$M$50,col+1)</f>
        <v>5.0000000000000001E-3</v>
      </c>
      <c r="AL1645" s="1">
        <f t="shared" si="1282"/>
        <v>5.4000000000000003E-3</v>
      </c>
      <c r="AM1645" s="1">
        <f t="shared" si="1257"/>
        <v>0.64011666666666656</v>
      </c>
      <c r="AN1645" s="2">
        <f t="shared" si="1283"/>
        <v>1.6385999999999297</v>
      </c>
      <c r="AO1645" s="1">
        <f t="shared" si="1284"/>
        <v>5.4171379222228713E-2</v>
      </c>
      <c r="AP1645" s="1">
        <f t="shared" si="1285"/>
        <v>1.0979168760837108</v>
      </c>
      <c r="AQ1645" s="1">
        <f t="shared" si="1286"/>
        <v>1.0979168760837104</v>
      </c>
      <c r="AR1645" s="1">
        <f t="shared" si="1287"/>
        <v>1.0979168760837104</v>
      </c>
      <c r="AS1645" s="1">
        <f t="shared" si="1288"/>
        <v>1.0979168760837104</v>
      </c>
      <c r="AT1645" s="1">
        <f t="shared" si="1289"/>
        <v>0.97856673682542861</v>
      </c>
      <c r="AU1645" s="1">
        <f t="shared" si="1290"/>
        <v>2.5132496838739531</v>
      </c>
      <c r="AV1645" s="2">
        <f t="shared" si="1291"/>
        <v>1644</v>
      </c>
      <c r="AW1645" s="1">
        <f t="shared" si="1292"/>
        <v>2513.249683873953</v>
      </c>
      <c r="AX1645" s="1">
        <f t="shared" si="1293"/>
        <v>0.97856673682542861</v>
      </c>
      <c r="AY1645" s="1">
        <f t="shared" si="1294"/>
        <v>1.0979168760837104</v>
      </c>
      <c r="AZ1645" s="1">
        <f t="shared" si="1295"/>
        <v>5.4000000000000003E-3</v>
      </c>
      <c r="BA1645" s="1">
        <f t="shared" si="1296"/>
        <v>29.433423073482743</v>
      </c>
    </row>
    <row r="1646" spans="1:53">
      <c r="A1646" s="2">
        <f t="shared" si="1261"/>
        <v>1.6449999999999296</v>
      </c>
      <c r="B1646" s="1">
        <f t="shared" si="1251"/>
        <v>1.7356248333332602</v>
      </c>
      <c r="C1646" s="1">
        <f t="shared" si="1262"/>
        <v>5.6385456969819656E-2</v>
      </c>
      <c r="D1646" s="1">
        <f t="shared" si="1252"/>
        <v>1.1027210534818228</v>
      </c>
      <c r="E1646" s="1">
        <f t="shared" si="1260"/>
        <v>1.1028256096732554</v>
      </c>
      <c r="F1646" s="1">
        <f t="shared" si="1260"/>
        <v>1.1028295773888543</v>
      </c>
      <c r="G1646" s="1">
        <f t="shared" si="1260"/>
        <v>1.102829727883796</v>
      </c>
      <c r="H1646" s="1">
        <f t="shared" si="1263"/>
        <v>2.5821432066073093</v>
      </c>
      <c r="I1646" s="1">
        <f t="shared" si="1253"/>
        <v>29.69994663886882</v>
      </c>
      <c r="J1646" s="1">
        <f>VLOOKUP($I1646,Graph!$D$3:$M$50,col)</f>
        <v>6.1999999999999998E-3</v>
      </c>
      <c r="K1646" s="1">
        <f>VLOOKUP($I1646,Graph!$D$3:$M$50,col+1)</f>
        <v>5.0000000000000001E-3</v>
      </c>
      <c r="L1646" s="1">
        <f t="shared" si="1264"/>
        <v>5.4000000000000003E-3</v>
      </c>
      <c r="M1646" s="1">
        <f t="shared" si="1259"/>
        <v>0.64011666666666656</v>
      </c>
      <c r="N1646" s="1">
        <f t="shared" si="1265"/>
        <v>1.6395999999999296</v>
      </c>
      <c r="O1646" s="1">
        <f t="shared" si="1266"/>
        <v>5.4172466008339207E-2</v>
      </c>
      <c r="P1646" s="1">
        <f t="shared" si="1267"/>
        <v>1.0980917159375969</v>
      </c>
      <c r="Q1646" s="1">
        <f t="shared" si="1268"/>
        <v>1.0979254590179226</v>
      </c>
      <c r="R1646" s="1">
        <f t="shared" si="1269"/>
        <v>1.0979194877607814</v>
      </c>
      <c r="S1646" s="1">
        <f t="shared" si="1270"/>
        <v>1.0979192731246148</v>
      </c>
      <c r="T1646" s="1">
        <f t="shared" si="1271"/>
        <v>0.97856967743138668</v>
      </c>
      <c r="U1646" s="1">
        <f t="shared" si="1272"/>
        <v>2.5155561949213676</v>
      </c>
      <c r="V1646" s="2">
        <f t="shared" si="1254"/>
        <v>29.442424401986543</v>
      </c>
      <c r="W1646" s="1">
        <f>VLOOKUP(V1646,Graph!$D$3:$M$50,col)</f>
        <v>6.1999999999999998E-3</v>
      </c>
      <c r="X1646" s="1">
        <f>VLOOKUP(V1646,Graph!$D$3:$M$50,col+1)</f>
        <v>5.0000000000000001E-3</v>
      </c>
      <c r="Y1646" s="1">
        <f t="shared" si="1273"/>
        <v>5.4000000000000003E-3</v>
      </c>
      <c r="Z1646" s="1">
        <f t="shared" si="1255"/>
        <v>0.64011666666666656</v>
      </c>
      <c r="AA1646" s="2">
        <f t="shared" si="1274"/>
        <v>1.6395999999999296</v>
      </c>
      <c r="AB1646" s="1">
        <f t="shared" si="1275"/>
        <v>5.4172466008339207E-2</v>
      </c>
      <c r="AC1646" s="1">
        <f t="shared" si="1276"/>
        <v>1.0979192654093182</v>
      </c>
      <c r="AD1646" s="1">
        <f t="shared" si="1277"/>
        <v>1.0979192651319842</v>
      </c>
      <c r="AE1646" s="1">
        <f t="shared" si="1278"/>
        <v>1.0979192651220151</v>
      </c>
      <c r="AF1646" s="1">
        <f t="shared" si="1279"/>
        <v>1.0979192651216565</v>
      </c>
      <c r="AG1646" s="1">
        <f t="shared" si="1280"/>
        <v>0.97856967743138668</v>
      </c>
      <c r="AH1646" s="1">
        <f t="shared" si="1281"/>
        <v>2.5155561765849637</v>
      </c>
      <c r="AI1646" s="2">
        <f t="shared" si="1256"/>
        <v>29.442424330449256</v>
      </c>
      <c r="AJ1646" s="1">
        <f>VLOOKUP(AI1646,Graph!$D$3:$M$50,col)</f>
        <v>6.1999999999999998E-3</v>
      </c>
      <c r="AK1646" s="1">
        <f>VLOOKUP(AI1646,Graph!$D$3:$M$50,col+1)</f>
        <v>5.0000000000000001E-3</v>
      </c>
      <c r="AL1646" s="1">
        <f t="shared" si="1282"/>
        <v>5.4000000000000003E-3</v>
      </c>
      <c r="AM1646" s="1">
        <f t="shared" si="1257"/>
        <v>0.64011666666666656</v>
      </c>
      <c r="AN1646" s="2">
        <f t="shared" si="1283"/>
        <v>1.6395999999999296</v>
      </c>
      <c r="AO1646" s="1">
        <f t="shared" si="1284"/>
        <v>5.4172466008339207E-2</v>
      </c>
      <c r="AP1646" s="1">
        <f t="shared" si="1285"/>
        <v>1.0979192651216441</v>
      </c>
      <c r="AQ1646" s="1">
        <f t="shared" si="1286"/>
        <v>1.0979192651216434</v>
      </c>
      <c r="AR1646" s="1">
        <f t="shared" si="1287"/>
        <v>1.0979192651216432</v>
      </c>
      <c r="AS1646" s="1">
        <f t="shared" si="1288"/>
        <v>1.0979192651216434</v>
      </c>
      <c r="AT1646" s="1">
        <f t="shared" si="1289"/>
        <v>0.97856967743138668</v>
      </c>
      <c r="AU1646" s="1">
        <f t="shared" si="1290"/>
        <v>2.5155561765849335</v>
      </c>
      <c r="AV1646" s="2">
        <f t="shared" si="1291"/>
        <v>1645</v>
      </c>
      <c r="AW1646" s="1">
        <f t="shared" si="1292"/>
        <v>2515.5561765849334</v>
      </c>
      <c r="AX1646" s="1">
        <f t="shared" si="1293"/>
        <v>0.97856967743138668</v>
      </c>
      <c r="AY1646" s="1">
        <f t="shared" si="1294"/>
        <v>1.0979192651216434</v>
      </c>
      <c r="AZ1646" s="1">
        <f t="shared" si="1295"/>
        <v>5.4000000000000003E-3</v>
      </c>
      <c r="BA1646" s="1">
        <f t="shared" si="1296"/>
        <v>29.442424330449256</v>
      </c>
    </row>
    <row r="1647" spans="1:53">
      <c r="A1647" s="2">
        <f t="shared" si="1261"/>
        <v>1.6459999999999295</v>
      </c>
      <c r="B1647" s="1">
        <f t="shared" si="1251"/>
        <v>1.7366659999999268</v>
      </c>
      <c r="C1647" s="1">
        <f t="shared" si="1262"/>
        <v>5.6386361159557002E-2</v>
      </c>
      <c r="D1647" s="1">
        <f t="shared" si="1252"/>
        <v>1.1027229976469577</v>
      </c>
      <c r="E1647" s="1">
        <f t="shared" si="1260"/>
        <v>1.1028276317481409</v>
      </c>
      <c r="F1647" s="1">
        <f t="shared" si="1260"/>
        <v>1.1028316025077267</v>
      </c>
      <c r="G1647" s="1">
        <f t="shared" si="1260"/>
        <v>1.1028317531213911</v>
      </c>
      <c r="H1647" s="1">
        <f t="shared" si="1263"/>
        <v>2.5845028484567858</v>
      </c>
      <c r="I1647" s="1">
        <f t="shared" si="1253"/>
        <v>29.708990792604521</v>
      </c>
      <c r="J1647" s="1">
        <f>VLOOKUP($I1647,Graph!$D$3:$M$50,col)</f>
        <v>6.1999999999999998E-3</v>
      </c>
      <c r="K1647" s="1">
        <f>VLOOKUP($I1647,Graph!$D$3:$M$50,col+1)</f>
        <v>5.0000000000000001E-3</v>
      </c>
      <c r="L1647" s="1">
        <f t="shared" si="1264"/>
        <v>5.4000000000000003E-3</v>
      </c>
      <c r="M1647" s="1">
        <f t="shared" si="1259"/>
        <v>0.64011666666666656</v>
      </c>
      <c r="N1647" s="1">
        <f t="shared" si="1265"/>
        <v>1.6405999999999294</v>
      </c>
      <c r="O1647" s="1">
        <f t="shared" si="1266"/>
        <v>5.4173551502230674E-2</v>
      </c>
      <c r="P1647" s="1">
        <f t="shared" si="1267"/>
        <v>1.0980940944889466</v>
      </c>
      <c r="Q1647" s="1">
        <f t="shared" si="1268"/>
        <v>1.097927845127239</v>
      </c>
      <c r="R1647" s="1">
        <f t="shared" si="1269"/>
        <v>1.0979218739818331</v>
      </c>
      <c r="S1647" s="1">
        <f t="shared" si="1270"/>
        <v>1.097921659343954</v>
      </c>
      <c r="T1647" s="1">
        <f t="shared" si="1271"/>
        <v>0.97857261446725219</v>
      </c>
      <c r="U1647" s="1">
        <f t="shared" si="1272"/>
        <v>2.5178633930105594</v>
      </c>
      <c r="V1647" s="2">
        <f t="shared" si="1254"/>
        <v>29.451422908738319</v>
      </c>
      <c r="W1647" s="1">
        <f>VLOOKUP(V1647,Graph!$D$3:$M$50,col)</f>
        <v>6.1999999999999998E-3</v>
      </c>
      <c r="X1647" s="1">
        <f>VLOOKUP(V1647,Graph!$D$3:$M$50,col+1)</f>
        <v>5.0000000000000001E-3</v>
      </c>
      <c r="Y1647" s="1">
        <f t="shared" si="1273"/>
        <v>5.4000000000000003E-3</v>
      </c>
      <c r="Z1647" s="1">
        <f t="shared" si="1255"/>
        <v>0.64011666666666656</v>
      </c>
      <c r="AA1647" s="2">
        <f t="shared" si="1274"/>
        <v>1.6405999999999294</v>
      </c>
      <c r="AB1647" s="1">
        <f t="shared" si="1275"/>
        <v>5.4173551502230674E-2</v>
      </c>
      <c r="AC1647" s="1">
        <f t="shared" si="1276"/>
        <v>1.0979216516283901</v>
      </c>
      <c r="AD1647" s="1">
        <f t="shared" si="1277"/>
        <v>1.0979216513510388</v>
      </c>
      <c r="AE1647" s="1">
        <f t="shared" si="1278"/>
        <v>1.097921651341069</v>
      </c>
      <c r="AF1647" s="1">
        <f t="shared" si="1279"/>
        <v>1.0979216513407104</v>
      </c>
      <c r="AG1647" s="1">
        <f t="shared" si="1280"/>
        <v>0.97857261446725219</v>
      </c>
      <c r="AH1647" s="1">
        <f t="shared" si="1281"/>
        <v>2.5178633746567236</v>
      </c>
      <c r="AI1647" s="2">
        <f t="shared" si="1256"/>
        <v>29.451422837176775</v>
      </c>
      <c r="AJ1647" s="1">
        <f>VLOOKUP(AI1647,Graph!$D$3:$M$50,col)</f>
        <v>6.1999999999999998E-3</v>
      </c>
      <c r="AK1647" s="1">
        <f>VLOOKUP(AI1647,Graph!$D$3:$M$50,col+1)</f>
        <v>5.0000000000000001E-3</v>
      </c>
      <c r="AL1647" s="1">
        <f t="shared" si="1282"/>
        <v>5.4000000000000003E-3</v>
      </c>
      <c r="AM1647" s="1">
        <f t="shared" si="1257"/>
        <v>0.64011666666666656</v>
      </c>
      <c r="AN1647" s="2">
        <f t="shared" si="1283"/>
        <v>1.6405999999999294</v>
      </c>
      <c r="AO1647" s="1">
        <f t="shared" si="1284"/>
        <v>5.4173551502230674E-2</v>
      </c>
      <c r="AP1647" s="1">
        <f t="shared" si="1285"/>
        <v>1.0979216513406975</v>
      </c>
      <c r="AQ1647" s="1">
        <f t="shared" si="1286"/>
        <v>1.0979216513406973</v>
      </c>
      <c r="AR1647" s="1">
        <f t="shared" si="1287"/>
        <v>1.0979216513406975</v>
      </c>
      <c r="AS1647" s="1">
        <f t="shared" si="1288"/>
        <v>1.0979216513406973</v>
      </c>
      <c r="AT1647" s="1">
        <f t="shared" si="1289"/>
        <v>0.97857261446725219</v>
      </c>
      <c r="AU1647" s="1">
        <f t="shared" si="1290"/>
        <v>2.5178633746566934</v>
      </c>
      <c r="AV1647" s="2">
        <f t="shared" si="1291"/>
        <v>1646</v>
      </c>
      <c r="AW1647" s="1">
        <f t="shared" si="1292"/>
        <v>2517.8633746566934</v>
      </c>
      <c r="AX1647" s="1">
        <f t="shared" si="1293"/>
        <v>0.97857261446725219</v>
      </c>
      <c r="AY1647" s="1">
        <f t="shared" si="1294"/>
        <v>1.0979216513406973</v>
      </c>
      <c r="AZ1647" s="1">
        <f t="shared" si="1295"/>
        <v>5.4000000000000003E-3</v>
      </c>
      <c r="BA1647" s="1">
        <f t="shared" si="1296"/>
        <v>29.451422837176775</v>
      </c>
    </row>
    <row r="1648" spans="1:53">
      <c r="A1648" s="2">
        <f t="shared" si="1261"/>
        <v>1.6469999999999294</v>
      </c>
      <c r="B1648" s="1">
        <f t="shared" si="1251"/>
        <v>1.7377071666665933</v>
      </c>
      <c r="C1648" s="1">
        <f t="shared" si="1262"/>
        <v>5.6387264273020245E-2</v>
      </c>
      <c r="D1648" s="1">
        <f t="shared" si="1252"/>
        <v>1.1027249395081808</v>
      </c>
      <c r="E1648" s="1">
        <f t="shared" si="1260"/>
        <v>1.1028296514313765</v>
      </c>
      <c r="F1648" s="1">
        <f t="shared" si="1260"/>
        <v>1.1028336252316471</v>
      </c>
      <c r="G1648" s="1">
        <f t="shared" si="1260"/>
        <v>1.1028337759639102</v>
      </c>
      <c r="H1648" s="1">
        <f t="shared" si="1263"/>
        <v>2.5868632087875389</v>
      </c>
      <c r="I1648" s="1">
        <f t="shared" si="1253"/>
        <v>29.718032194479065</v>
      </c>
      <c r="J1648" s="1">
        <f>VLOOKUP($I1648,Graph!$D$3:$M$50,col)</f>
        <v>6.1999999999999998E-3</v>
      </c>
      <c r="K1648" s="1">
        <f>VLOOKUP($I1648,Graph!$D$3:$M$50,col+1)</f>
        <v>5.0000000000000001E-3</v>
      </c>
      <c r="L1648" s="1">
        <f t="shared" si="1264"/>
        <v>5.4000000000000003E-3</v>
      </c>
      <c r="M1648" s="1">
        <f t="shared" si="1259"/>
        <v>0.64011666666666656</v>
      </c>
      <c r="N1648" s="1">
        <f t="shared" si="1265"/>
        <v>1.6415999999999293</v>
      </c>
      <c r="O1648" s="1">
        <f t="shared" si="1266"/>
        <v>5.4174635706206307E-2</v>
      </c>
      <c r="P1648" s="1">
        <f t="shared" si="1267"/>
        <v>1.0980964702344949</v>
      </c>
      <c r="Q1648" s="1">
        <f t="shared" si="1268"/>
        <v>1.0979302284227437</v>
      </c>
      <c r="R1648" s="1">
        <f t="shared" si="1269"/>
        <v>1.0979242573889871</v>
      </c>
      <c r="S1648" s="1">
        <f t="shared" si="1270"/>
        <v>1.0979240427493997</v>
      </c>
      <c r="T1648" s="1">
        <f t="shared" si="1271"/>
        <v>0.97857554793952262</v>
      </c>
      <c r="U1648" s="1">
        <f t="shared" si="1272"/>
        <v>2.5201712962449059</v>
      </c>
      <c r="V1648" s="2">
        <f t="shared" si="1254"/>
        <v>29.460418667769758</v>
      </c>
      <c r="W1648" s="1">
        <f>VLOOKUP(V1648,Graph!$D$3:$M$50,col)</f>
        <v>6.1999999999999998E-3</v>
      </c>
      <c r="X1648" s="1">
        <f>VLOOKUP(V1648,Graph!$D$3:$M$50,col+1)</f>
        <v>5.0000000000000001E-3</v>
      </c>
      <c r="Y1648" s="1">
        <f t="shared" si="1273"/>
        <v>5.4000000000000003E-3</v>
      </c>
      <c r="Z1648" s="1">
        <f t="shared" si="1255"/>
        <v>0.64011666666666656</v>
      </c>
      <c r="AA1648" s="2">
        <f t="shared" si="1274"/>
        <v>1.6415999999999293</v>
      </c>
      <c r="AB1648" s="1">
        <f t="shared" si="1275"/>
        <v>5.4174635706206307E-2</v>
      </c>
      <c r="AC1648" s="1">
        <f t="shared" si="1276"/>
        <v>1.0979240350335682</v>
      </c>
      <c r="AD1648" s="1">
        <f t="shared" si="1277"/>
        <v>1.0979240347562005</v>
      </c>
      <c r="AE1648" s="1">
        <f t="shared" si="1278"/>
        <v>1.0979240347462298</v>
      </c>
      <c r="AF1648" s="1">
        <f t="shared" si="1279"/>
        <v>1.0979240347458712</v>
      </c>
      <c r="AG1648" s="1">
        <f t="shared" si="1280"/>
        <v>0.97857554793952262</v>
      </c>
      <c r="AH1648" s="1">
        <f t="shared" si="1281"/>
        <v>2.5201712778736325</v>
      </c>
      <c r="AI1648" s="2">
        <f t="shared" si="1256"/>
        <v>29.460418596183963</v>
      </c>
      <c r="AJ1648" s="1">
        <f>VLOOKUP(AI1648,Graph!$D$3:$M$50,col)</f>
        <v>6.1999999999999998E-3</v>
      </c>
      <c r="AK1648" s="1">
        <f>VLOOKUP(AI1648,Graph!$D$3:$M$50,col+1)</f>
        <v>5.0000000000000001E-3</v>
      </c>
      <c r="AL1648" s="1">
        <f t="shared" si="1282"/>
        <v>5.4000000000000003E-3</v>
      </c>
      <c r="AM1648" s="1">
        <f t="shared" si="1257"/>
        <v>0.64011666666666656</v>
      </c>
      <c r="AN1648" s="2">
        <f t="shared" si="1283"/>
        <v>1.6415999999999293</v>
      </c>
      <c r="AO1648" s="1">
        <f t="shared" si="1284"/>
        <v>5.4174635706206307E-2</v>
      </c>
      <c r="AP1648" s="1">
        <f t="shared" si="1285"/>
        <v>1.0979240347458585</v>
      </c>
      <c r="AQ1648" s="1">
        <f t="shared" si="1286"/>
        <v>1.0979240347458579</v>
      </c>
      <c r="AR1648" s="1">
        <f t="shared" si="1287"/>
        <v>1.0979240347458579</v>
      </c>
      <c r="AS1648" s="1">
        <f t="shared" si="1288"/>
        <v>1.0979240347458579</v>
      </c>
      <c r="AT1648" s="1">
        <f t="shared" si="1289"/>
        <v>0.97857554793952262</v>
      </c>
      <c r="AU1648" s="1">
        <f t="shared" si="1290"/>
        <v>2.5201712778736018</v>
      </c>
      <c r="AV1648" s="2">
        <f t="shared" si="1291"/>
        <v>1647</v>
      </c>
      <c r="AW1648" s="1">
        <f t="shared" si="1292"/>
        <v>2520.1712778736019</v>
      </c>
      <c r="AX1648" s="1">
        <f t="shared" si="1293"/>
        <v>0.97857554793952262</v>
      </c>
      <c r="AY1648" s="1">
        <f t="shared" si="1294"/>
        <v>1.0979240347458579</v>
      </c>
      <c r="AZ1648" s="1">
        <f t="shared" si="1295"/>
        <v>5.4000000000000003E-3</v>
      </c>
      <c r="BA1648" s="1">
        <f t="shared" si="1296"/>
        <v>29.460418596183963</v>
      </c>
    </row>
    <row r="1649" spans="1:53">
      <c r="A1649" s="2">
        <f t="shared" si="1261"/>
        <v>1.6479999999999293</v>
      </c>
      <c r="B1649" s="1">
        <f t="shared" si="1251"/>
        <v>1.7387483333332601</v>
      </c>
      <c r="C1649" s="1">
        <f t="shared" si="1262"/>
        <v>5.6388166312129763E-2</v>
      </c>
      <c r="D1649" s="1">
        <f t="shared" si="1252"/>
        <v>1.1027268790695848</v>
      </c>
      <c r="E1649" s="1">
        <f t="shared" si="1260"/>
        <v>1.1028316687272026</v>
      </c>
      <c r="F1649" s="1">
        <f t="shared" si="1260"/>
        <v>1.1028356455648607</v>
      </c>
      <c r="G1649" s="1">
        <f t="shared" si="1260"/>
        <v>1.1028357964155981</v>
      </c>
      <c r="H1649" s="1">
        <f t="shared" si="1263"/>
        <v>2.5892242873808939</v>
      </c>
      <c r="I1649" s="1">
        <f t="shared" si="1253"/>
        <v>29.727070847002356</v>
      </c>
      <c r="J1649" s="1">
        <f>VLOOKUP($I1649,Graph!$D$3:$M$50,col)</f>
        <v>6.1999999999999998E-3</v>
      </c>
      <c r="K1649" s="1">
        <f>VLOOKUP($I1649,Graph!$D$3:$M$50,col+1)</f>
        <v>5.0000000000000001E-3</v>
      </c>
      <c r="L1649" s="1">
        <f t="shared" si="1264"/>
        <v>5.4000000000000003E-3</v>
      </c>
      <c r="M1649" s="1">
        <f t="shared" si="1259"/>
        <v>0.64011666666666656</v>
      </c>
      <c r="N1649" s="1">
        <f t="shared" si="1265"/>
        <v>1.6425999999999292</v>
      </c>
      <c r="O1649" s="1">
        <f t="shared" si="1266"/>
        <v>5.4175718622563859E-2</v>
      </c>
      <c r="P1649" s="1">
        <f t="shared" si="1267"/>
        <v>1.098098843179204</v>
      </c>
      <c r="Q1649" s="1">
        <f t="shared" si="1268"/>
        <v>1.0979326089094104</v>
      </c>
      <c r="R1649" s="1">
        <f t="shared" si="1269"/>
        <v>1.0979266379872181</v>
      </c>
      <c r="S1649" s="1">
        <f t="shared" si="1270"/>
        <v>1.0979264233459258</v>
      </c>
      <c r="T1649" s="1">
        <f t="shared" si="1271"/>
        <v>0.97857847785467966</v>
      </c>
      <c r="U1649" s="1">
        <f t="shared" si="1272"/>
        <v>2.5224799044089736</v>
      </c>
      <c r="V1649" s="2">
        <f t="shared" si="1254"/>
        <v>29.469411681595687</v>
      </c>
      <c r="W1649" s="1">
        <f>VLOOKUP(V1649,Graph!$D$3:$M$50,col)</f>
        <v>6.1999999999999998E-3</v>
      </c>
      <c r="X1649" s="1">
        <f>VLOOKUP(V1649,Graph!$D$3:$M$50,col+1)</f>
        <v>5.0000000000000001E-3</v>
      </c>
      <c r="Y1649" s="1">
        <f t="shared" si="1273"/>
        <v>5.4000000000000003E-3</v>
      </c>
      <c r="Z1649" s="1">
        <f t="shared" si="1255"/>
        <v>0.64011666666666656</v>
      </c>
      <c r="AA1649" s="2">
        <f t="shared" si="1274"/>
        <v>1.6425999999999292</v>
      </c>
      <c r="AB1649" s="1">
        <f t="shared" si="1275"/>
        <v>5.4175718622563859E-2</v>
      </c>
      <c r="AC1649" s="1">
        <f t="shared" si="1276"/>
        <v>1.0979264156298278</v>
      </c>
      <c r="AD1649" s="1">
        <f t="shared" si="1277"/>
        <v>1.0979264153524431</v>
      </c>
      <c r="AE1649" s="1">
        <f t="shared" si="1278"/>
        <v>1.0979264153424713</v>
      </c>
      <c r="AF1649" s="1">
        <f t="shared" si="1279"/>
        <v>1.0979264153421131</v>
      </c>
      <c r="AG1649" s="1">
        <f t="shared" si="1280"/>
        <v>0.97857847785467966</v>
      </c>
      <c r="AH1649" s="1">
        <f t="shared" si="1281"/>
        <v>2.5224798860202582</v>
      </c>
      <c r="AI1649" s="2">
        <f t="shared" si="1256"/>
        <v>29.469411609985652</v>
      </c>
      <c r="AJ1649" s="1">
        <f>VLOOKUP(AI1649,Graph!$D$3:$M$50,col)</f>
        <v>6.1999999999999998E-3</v>
      </c>
      <c r="AK1649" s="1">
        <f>VLOOKUP(AI1649,Graph!$D$3:$M$50,col+1)</f>
        <v>5.0000000000000001E-3</v>
      </c>
      <c r="AL1649" s="1">
        <f t="shared" si="1282"/>
        <v>5.4000000000000003E-3</v>
      </c>
      <c r="AM1649" s="1">
        <f t="shared" si="1257"/>
        <v>0.64011666666666656</v>
      </c>
      <c r="AN1649" s="2">
        <f t="shared" si="1283"/>
        <v>1.6425999999999292</v>
      </c>
      <c r="AO1649" s="1">
        <f t="shared" si="1284"/>
        <v>5.4175718622563859E-2</v>
      </c>
      <c r="AP1649" s="1">
        <f t="shared" si="1285"/>
        <v>1.0979264153421</v>
      </c>
      <c r="AQ1649" s="1">
        <f t="shared" si="1286"/>
        <v>1.0979264153420998</v>
      </c>
      <c r="AR1649" s="1">
        <f t="shared" si="1287"/>
        <v>1.0979264153420996</v>
      </c>
      <c r="AS1649" s="1">
        <f t="shared" si="1288"/>
        <v>1.0979264153420993</v>
      </c>
      <c r="AT1649" s="1">
        <f t="shared" si="1289"/>
        <v>0.97857847785467966</v>
      </c>
      <c r="AU1649" s="1">
        <f t="shared" si="1290"/>
        <v>2.5224798860202267</v>
      </c>
      <c r="AV1649" s="2">
        <f t="shared" si="1291"/>
        <v>1648</v>
      </c>
      <c r="AW1649" s="1">
        <f t="shared" si="1292"/>
        <v>2522.4798860202268</v>
      </c>
      <c r="AX1649" s="1">
        <f t="shared" si="1293"/>
        <v>0.97857847785467966</v>
      </c>
      <c r="AY1649" s="1">
        <f t="shared" si="1294"/>
        <v>1.0979264153420993</v>
      </c>
      <c r="AZ1649" s="1">
        <f t="shared" si="1295"/>
        <v>5.4000000000000003E-3</v>
      </c>
      <c r="BA1649" s="1">
        <f t="shared" si="1296"/>
        <v>29.469411609985652</v>
      </c>
    </row>
    <row r="1650" spans="1:53">
      <c r="A1650" s="2">
        <f t="shared" si="1261"/>
        <v>1.6489999999999292</v>
      </c>
      <c r="B1650" s="1">
        <f t="shared" si="1251"/>
        <v>1.7397894999999266</v>
      </c>
      <c r="C1650" s="1">
        <f t="shared" si="1262"/>
        <v>5.6389067278801469E-2</v>
      </c>
      <c r="D1650" s="1">
        <f t="shared" si="1252"/>
        <v>1.1027288163352529</v>
      </c>
      <c r="E1650" s="1">
        <f t="shared" si="1260"/>
        <v>1.1028336836398498</v>
      </c>
      <c r="F1650" s="1">
        <f t="shared" si="1260"/>
        <v>1.1028376635116035</v>
      </c>
      <c r="G1650" s="1">
        <f t="shared" si="1260"/>
        <v>1.1028378144806918</v>
      </c>
      <c r="H1650" s="1">
        <f t="shared" si="1263"/>
        <v>2.5915860840183784</v>
      </c>
      <c r="I1650" s="1">
        <f t="shared" si="1253"/>
        <v>29.736106752680502</v>
      </c>
      <c r="J1650" s="1">
        <f>VLOOKUP($I1650,Graph!$D$3:$M$50,col)</f>
        <v>6.1999999999999998E-3</v>
      </c>
      <c r="K1650" s="1">
        <f>VLOOKUP($I1650,Graph!$D$3:$M$50,col+1)</f>
        <v>5.0000000000000001E-3</v>
      </c>
      <c r="L1650" s="1">
        <f t="shared" si="1264"/>
        <v>5.4000000000000003E-3</v>
      </c>
      <c r="M1650" s="1">
        <f t="shared" si="1259"/>
        <v>0.64011666666666656</v>
      </c>
      <c r="N1650" s="1">
        <f t="shared" si="1265"/>
        <v>1.6435999999999291</v>
      </c>
      <c r="O1650" s="1">
        <f t="shared" si="1266"/>
        <v>5.4176800253595579E-2</v>
      </c>
      <c r="P1650" s="1">
        <f t="shared" si="1267"/>
        <v>1.0981012133280224</v>
      </c>
      <c r="Q1650" s="1">
        <f t="shared" si="1268"/>
        <v>1.0979349865922015</v>
      </c>
      <c r="R1650" s="1">
        <f t="shared" si="1269"/>
        <v>1.0979290157814878</v>
      </c>
      <c r="S1650" s="1">
        <f t="shared" si="1270"/>
        <v>1.0979288011384951</v>
      </c>
      <c r="T1650" s="1">
        <f t="shared" si="1271"/>
        <v>0.97858140421918949</v>
      </c>
      <c r="U1650" s="1">
        <f t="shared" si="1272"/>
        <v>2.524789217287529</v>
      </c>
      <c r="V1650" s="2">
        <f t="shared" si="1254"/>
        <v>29.478401952727115</v>
      </c>
      <c r="W1650" s="1">
        <f>VLOOKUP(V1650,Graph!$D$3:$M$50,col)</f>
        <v>6.1999999999999998E-3</v>
      </c>
      <c r="X1650" s="1">
        <f>VLOOKUP(V1650,Graph!$D$3:$M$50,col+1)</f>
        <v>5.0000000000000001E-3</v>
      </c>
      <c r="Y1650" s="1">
        <f t="shared" si="1273"/>
        <v>5.4000000000000003E-3</v>
      </c>
      <c r="Z1650" s="1">
        <f t="shared" si="1255"/>
        <v>0.64011666666666656</v>
      </c>
      <c r="AA1650" s="2">
        <f t="shared" si="1274"/>
        <v>1.6435999999999291</v>
      </c>
      <c r="AB1650" s="1">
        <f t="shared" si="1275"/>
        <v>5.4176800253595579E-2</v>
      </c>
      <c r="AC1650" s="1">
        <f t="shared" si="1276"/>
        <v>1.0979287934221307</v>
      </c>
      <c r="AD1650" s="1">
        <f t="shared" si="1277"/>
        <v>1.0979287931447288</v>
      </c>
      <c r="AE1650" s="1">
        <f t="shared" si="1278"/>
        <v>1.0979287931347563</v>
      </c>
      <c r="AF1650" s="1">
        <f t="shared" si="1279"/>
        <v>1.0979287931343982</v>
      </c>
      <c r="AG1650" s="1">
        <f t="shared" si="1280"/>
        <v>0.97858140421918949</v>
      </c>
      <c r="AH1650" s="1">
        <f t="shared" si="1281"/>
        <v>2.5247891988813649</v>
      </c>
      <c r="AI1650" s="2">
        <f t="shared" si="1256"/>
        <v>29.478401881092843</v>
      </c>
      <c r="AJ1650" s="1">
        <f>VLOOKUP(AI1650,Graph!$D$3:$M$50,col)</f>
        <v>6.1999999999999998E-3</v>
      </c>
      <c r="AK1650" s="1">
        <f>VLOOKUP(AI1650,Graph!$D$3:$M$50,col+1)</f>
        <v>5.0000000000000001E-3</v>
      </c>
      <c r="AL1650" s="1">
        <f t="shared" si="1282"/>
        <v>5.4000000000000003E-3</v>
      </c>
      <c r="AM1650" s="1">
        <f t="shared" si="1257"/>
        <v>0.64011666666666656</v>
      </c>
      <c r="AN1650" s="2">
        <f t="shared" si="1283"/>
        <v>1.6435999999999291</v>
      </c>
      <c r="AO1650" s="1">
        <f t="shared" si="1284"/>
        <v>5.4176800253595579E-2</v>
      </c>
      <c r="AP1650" s="1">
        <f t="shared" si="1285"/>
        <v>1.0979287931343851</v>
      </c>
      <c r="AQ1650" s="1">
        <f t="shared" si="1286"/>
        <v>1.0979287931343844</v>
      </c>
      <c r="AR1650" s="1">
        <f t="shared" si="1287"/>
        <v>1.0979287931343844</v>
      </c>
      <c r="AS1650" s="1">
        <f t="shared" si="1288"/>
        <v>1.0979287931343844</v>
      </c>
      <c r="AT1650" s="1">
        <f t="shared" si="1289"/>
        <v>0.97858140421918949</v>
      </c>
      <c r="AU1650" s="1">
        <f t="shared" si="1290"/>
        <v>2.5247891988813334</v>
      </c>
      <c r="AV1650" s="2">
        <f t="shared" si="1291"/>
        <v>1649</v>
      </c>
      <c r="AW1650" s="1">
        <f t="shared" si="1292"/>
        <v>2524.7891988813335</v>
      </c>
      <c r="AX1650" s="1">
        <f t="shared" si="1293"/>
        <v>0.97858140421918949</v>
      </c>
      <c r="AY1650" s="1">
        <f t="shared" si="1294"/>
        <v>1.0979287931343844</v>
      </c>
      <c r="AZ1650" s="1">
        <f t="shared" si="1295"/>
        <v>5.4000000000000003E-3</v>
      </c>
      <c r="BA1650" s="1">
        <f t="shared" si="1296"/>
        <v>29.478401881092843</v>
      </c>
    </row>
    <row r="1651" spans="1:53">
      <c r="A1651" s="2">
        <f t="shared" si="1261"/>
        <v>1.6499999999999291</v>
      </c>
      <c r="B1651" s="1">
        <f t="shared" si="1251"/>
        <v>1.7408306666665931</v>
      </c>
      <c r="C1651" s="1">
        <f t="shared" si="1262"/>
        <v>5.6389967174946702E-2</v>
      </c>
      <c r="D1651" s="1">
        <f t="shared" si="1252"/>
        <v>1.1027307513092586</v>
      </c>
      <c r="E1651" s="1">
        <f t="shared" si="1260"/>
        <v>1.1028356961735386</v>
      </c>
      <c r="F1651" s="1">
        <f t="shared" si="1260"/>
        <v>1.1028396790761015</v>
      </c>
      <c r="G1651" s="1">
        <f t="shared" si="1260"/>
        <v>1.1028398301634177</v>
      </c>
      <c r="H1651" s="1">
        <f t="shared" si="1263"/>
        <v>2.5939485984817203</v>
      </c>
      <c r="I1651" s="1">
        <f t="shared" si="1253"/>
        <v>29.745139914015787</v>
      </c>
      <c r="J1651" s="1">
        <f>VLOOKUP($I1651,Graph!$D$3:$M$50,col)</f>
        <v>6.1999999999999998E-3</v>
      </c>
      <c r="K1651" s="1">
        <f>VLOOKUP($I1651,Graph!$D$3:$M$50,col+1)</f>
        <v>5.0000000000000001E-3</v>
      </c>
      <c r="L1651" s="1">
        <f t="shared" si="1264"/>
        <v>5.4000000000000003E-3</v>
      </c>
      <c r="M1651" s="1">
        <f t="shared" si="1259"/>
        <v>0.64011666666666656</v>
      </c>
      <c r="N1651" s="1">
        <f t="shared" si="1265"/>
        <v>1.644599999999929</v>
      </c>
      <c r="O1651" s="1">
        <f t="shared" si="1266"/>
        <v>5.4177880601588325E-2</v>
      </c>
      <c r="P1651" s="1">
        <f t="shared" si="1267"/>
        <v>1.0981035806858894</v>
      </c>
      <c r="Q1651" s="1">
        <f t="shared" si="1268"/>
        <v>1.0979373614760679</v>
      </c>
      <c r="R1651" s="1">
        <f t="shared" si="1269"/>
        <v>1.0979313907767478</v>
      </c>
      <c r="S1651" s="1">
        <f t="shared" si="1270"/>
        <v>1.0979311761320578</v>
      </c>
      <c r="T1651" s="1">
        <f t="shared" si="1271"/>
        <v>0.97858432703950271</v>
      </c>
      <c r="U1651" s="1">
        <f t="shared" si="1272"/>
        <v>2.5270992346655334</v>
      </c>
      <c r="V1651" s="2">
        <f t="shared" si="1254"/>
        <v>29.487389483671222</v>
      </c>
      <c r="W1651" s="1">
        <f>VLOOKUP(V1651,Graph!$D$3:$M$50,col)</f>
        <v>6.1999999999999998E-3</v>
      </c>
      <c r="X1651" s="1">
        <f>VLOOKUP(V1651,Graph!$D$3:$M$50,col+1)</f>
        <v>5.0000000000000001E-3</v>
      </c>
      <c r="Y1651" s="1">
        <f t="shared" si="1273"/>
        <v>5.4000000000000003E-3</v>
      </c>
      <c r="Z1651" s="1">
        <f t="shared" si="1255"/>
        <v>0.64011666666666656</v>
      </c>
      <c r="AA1651" s="2">
        <f t="shared" si="1274"/>
        <v>1.644599999999929</v>
      </c>
      <c r="AB1651" s="1">
        <f t="shared" si="1275"/>
        <v>5.4177880601588325E-2</v>
      </c>
      <c r="AC1651" s="1">
        <f t="shared" si="1276"/>
        <v>1.0979311684154272</v>
      </c>
      <c r="AD1651" s="1">
        <f t="shared" si="1277"/>
        <v>1.0979311681380088</v>
      </c>
      <c r="AE1651" s="1">
        <f t="shared" si="1278"/>
        <v>1.0979311681280355</v>
      </c>
      <c r="AF1651" s="1">
        <f t="shared" si="1279"/>
        <v>1.0979311681276769</v>
      </c>
      <c r="AG1651" s="1">
        <f t="shared" si="1280"/>
        <v>0.97858432703950271</v>
      </c>
      <c r="AH1651" s="1">
        <f t="shared" si="1281"/>
        <v>2.5270992162419152</v>
      </c>
      <c r="AI1651" s="2">
        <f t="shared" si="1256"/>
        <v>29.487389412012728</v>
      </c>
      <c r="AJ1651" s="1">
        <f>VLOOKUP(AI1651,Graph!$D$3:$M$50,col)</f>
        <v>6.1999999999999998E-3</v>
      </c>
      <c r="AK1651" s="1">
        <f>VLOOKUP(AI1651,Graph!$D$3:$M$50,col+1)</f>
        <v>5.0000000000000001E-3</v>
      </c>
      <c r="AL1651" s="1">
        <f t="shared" si="1282"/>
        <v>5.4000000000000003E-3</v>
      </c>
      <c r="AM1651" s="1">
        <f t="shared" si="1257"/>
        <v>0.64011666666666656</v>
      </c>
      <c r="AN1651" s="2">
        <f t="shared" si="1283"/>
        <v>1.644599999999929</v>
      </c>
      <c r="AO1651" s="1">
        <f t="shared" si="1284"/>
        <v>5.4177880601588325E-2</v>
      </c>
      <c r="AP1651" s="1">
        <f t="shared" si="1285"/>
        <v>1.097931168127664</v>
      </c>
      <c r="AQ1651" s="1">
        <f t="shared" si="1286"/>
        <v>1.0979311681276633</v>
      </c>
      <c r="AR1651" s="1">
        <f t="shared" si="1287"/>
        <v>1.0979311681276636</v>
      </c>
      <c r="AS1651" s="1">
        <f t="shared" si="1288"/>
        <v>1.0979311681276636</v>
      </c>
      <c r="AT1651" s="1">
        <f t="shared" si="1289"/>
        <v>0.97858432703950271</v>
      </c>
      <c r="AU1651" s="1">
        <f t="shared" si="1290"/>
        <v>2.5270992162418846</v>
      </c>
      <c r="AV1651" s="2">
        <f t="shared" si="1291"/>
        <v>1650</v>
      </c>
      <c r="AW1651" s="1">
        <f t="shared" si="1292"/>
        <v>2527.0992162418847</v>
      </c>
      <c r="AX1651" s="1">
        <f t="shared" si="1293"/>
        <v>0.97858432703950271</v>
      </c>
      <c r="AY1651" s="1">
        <f t="shared" si="1294"/>
        <v>1.0979311681276636</v>
      </c>
      <c r="AZ1651" s="1">
        <f t="shared" si="1295"/>
        <v>5.4000000000000003E-3</v>
      </c>
      <c r="BA1651" s="1">
        <f t="shared" si="1296"/>
        <v>29.487389412012728</v>
      </c>
    </row>
    <row r="1652" spans="1:53">
      <c r="A1652" s="2">
        <f t="shared" si="1261"/>
        <v>1.650999999999929</v>
      </c>
      <c r="B1652" s="1">
        <f t="shared" si="1251"/>
        <v>1.7418718333332597</v>
      </c>
      <c r="C1652" s="1">
        <f t="shared" si="1262"/>
        <v>5.6390866002472208E-2</v>
      </c>
      <c r="D1652" s="1">
        <f t="shared" si="1252"/>
        <v>1.1027326839956653</v>
      </c>
      <c r="E1652" s="1">
        <f t="shared" si="1260"/>
        <v>1.1028377063324792</v>
      </c>
      <c r="F1652" s="1">
        <f t="shared" si="1260"/>
        <v>1.1028416922625703</v>
      </c>
      <c r="G1652" s="1">
        <f t="shared" si="1260"/>
        <v>1.1028418434679905</v>
      </c>
      <c r="H1652" s="1">
        <f t="shared" si="1263"/>
        <v>2.5963118305528403</v>
      </c>
      <c r="I1652" s="1">
        <f t="shared" si="1253"/>
        <v>29.754170333506696</v>
      </c>
      <c r="J1652" s="1">
        <f>VLOOKUP($I1652,Graph!$D$3:$M$50,col)</f>
        <v>6.1999999999999998E-3</v>
      </c>
      <c r="K1652" s="1">
        <f>VLOOKUP($I1652,Graph!$D$3:$M$50,col+1)</f>
        <v>5.0000000000000001E-3</v>
      </c>
      <c r="L1652" s="1">
        <f t="shared" si="1264"/>
        <v>5.4000000000000003E-3</v>
      </c>
      <c r="M1652" s="1">
        <f t="shared" si="1259"/>
        <v>0.64011666666666656</v>
      </c>
      <c r="N1652" s="1">
        <f t="shared" si="1265"/>
        <v>1.6455999999999289</v>
      </c>
      <c r="O1652" s="1">
        <f t="shared" si="1266"/>
        <v>5.4178959668823516E-2</v>
      </c>
      <c r="P1652" s="1">
        <f t="shared" si="1267"/>
        <v>1.0981059452577313</v>
      </c>
      <c r="Q1652" s="1">
        <f t="shared" si="1268"/>
        <v>1.0979397335659484</v>
      </c>
      <c r="R1652" s="1">
        <f t="shared" si="1269"/>
        <v>1.0979337629779364</v>
      </c>
      <c r="S1652" s="1">
        <f t="shared" si="1270"/>
        <v>1.0979335483315533</v>
      </c>
      <c r="T1652" s="1">
        <f t="shared" si="1271"/>
        <v>0.97858724632205385</v>
      </c>
      <c r="U1652" s="1">
        <f t="shared" si="1272"/>
        <v>2.5294099563281462</v>
      </c>
      <c r="V1652" s="2">
        <f t="shared" si="1254"/>
        <v>29.49637427693138</v>
      </c>
      <c r="W1652" s="1">
        <f>VLOOKUP(V1652,Graph!$D$3:$M$50,col)</f>
        <v>6.1999999999999998E-3</v>
      </c>
      <c r="X1652" s="1">
        <f>VLOOKUP(V1652,Graph!$D$3:$M$50,col+1)</f>
        <v>5.0000000000000001E-3</v>
      </c>
      <c r="Y1652" s="1">
        <f t="shared" si="1273"/>
        <v>5.4000000000000003E-3</v>
      </c>
      <c r="Z1652" s="1">
        <f t="shared" si="1255"/>
        <v>0.64011666666666656</v>
      </c>
      <c r="AA1652" s="2">
        <f t="shared" si="1274"/>
        <v>1.6455999999999289</v>
      </c>
      <c r="AB1652" s="1">
        <f t="shared" si="1275"/>
        <v>5.4178959668823516E-2</v>
      </c>
      <c r="AC1652" s="1">
        <f t="shared" si="1276"/>
        <v>1.0979335406146575</v>
      </c>
      <c r="AD1652" s="1">
        <f t="shared" si="1277"/>
        <v>1.0979335403372217</v>
      </c>
      <c r="AE1652" s="1">
        <f t="shared" si="1278"/>
        <v>1.0979335403272474</v>
      </c>
      <c r="AF1652" s="1">
        <f t="shared" si="1279"/>
        <v>1.0979335403268891</v>
      </c>
      <c r="AG1652" s="1">
        <f t="shared" si="1280"/>
        <v>0.97858724632205385</v>
      </c>
      <c r="AH1652" s="1">
        <f t="shared" si="1281"/>
        <v>2.5294099378870691</v>
      </c>
      <c r="AI1652" s="2">
        <f t="shared" si="1256"/>
        <v>29.49637420524866</v>
      </c>
      <c r="AJ1652" s="1">
        <f>VLOOKUP(AI1652,Graph!$D$3:$M$50,col)</f>
        <v>6.1999999999999998E-3</v>
      </c>
      <c r="AK1652" s="1">
        <f>VLOOKUP(AI1652,Graph!$D$3:$M$50,col+1)</f>
        <v>5.0000000000000001E-3</v>
      </c>
      <c r="AL1652" s="1">
        <f t="shared" si="1282"/>
        <v>5.4000000000000003E-3</v>
      </c>
      <c r="AM1652" s="1">
        <f t="shared" si="1257"/>
        <v>0.64011666666666656</v>
      </c>
      <c r="AN1652" s="2">
        <f t="shared" si="1283"/>
        <v>1.6455999999999289</v>
      </c>
      <c r="AO1652" s="1">
        <f t="shared" si="1284"/>
        <v>5.4178959668823516E-2</v>
      </c>
      <c r="AP1652" s="1">
        <f t="shared" si="1285"/>
        <v>1.0979335403268762</v>
      </c>
      <c r="AQ1652" s="1">
        <f t="shared" si="1286"/>
        <v>1.0979335403268757</v>
      </c>
      <c r="AR1652" s="1">
        <f t="shared" si="1287"/>
        <v>1.0979335403268753</v>
      </c>
      <c r="AS1652" s="1">
        <f t="shared" si="1288"/>
        <v>1.0979335403268755</v>
      </c>
      <c r="AT1652" s="1">
        <f t="shared" si="1289"/>
        <v>0.97858724632205385</v>
      </c>
      <c r="AU1652" s="1">
        <f t="shared" si="1290"/>
        <v>2.5294099378870376</v>
      </c>
      <c r="AV1652" s="2">
        <f t="shared" si="1291"/>
        <v>1651</v>
      </c>
      <c r="AW1652" s="1">
        <f t="shared" si="1292"/>
        <v>2529.4099378870378</v>
      </c>
      <c r="AX1652" s="1">
        <f t="shared" si="1293"/>
        <v>0.97858724632205385</v>
      </c>
      <c r="AY1652" s="1">
        <f t="shared" si="1294"/>
        <v>1.0979335403268755</v>
      </c>
      <c r="AZ1652" s="1">
        <f t="shared" si="1295"/>
        <v>5.4000000000000003E-3</v>
      </c>
      <c r="BA1652" s="1">
        <f t="shared" si="1296"/>
        <v>29.49637420524866</v>
      </c>
    </row>
    <row r="1653" spans="1:53">
      <c r="A1653" s="2">
        <f t="shared" si="1261"/>
        <v>1.6519999999999289</v>
      </c>
      <c r="B1653" s="1">
        <f t="shared" si="1251"/>
        <v>1.7429129999999262</v>
      </c>
      <c r="C1653" s="1">
        <f t="shared" si="1262"/>
        <v>5.6391763763280228E-2</v>
      </c>
      <c r="D1653" s="1">
        <f t="shared" si="1252"/>
        <v>1.1027346143985273</v>
      </c>
      <c r="E1653" s="1">
        <f t="shared" si="1260"/>
        <v>1.102839714120873</v>
      </c>
      <c r="F1653" s="1">
        <f t="shared" si="1260"/>
        <v>1.1028437030752158</v>
      </c>
      <c r="G1653" s="1">
        <f t="shared" si="1260"/>
        <v>1.1028438543986168</v>
      </c>
      <c r="H1653" s="1">
        <f t="shared" si="1263"/>
        <v>2.5986757800138629</v>
      </c>
      <c r="I1653" s="1">
        <f t="shared" si="1253"/>
        <v>29.763198013647944</v>
      </c>
      <c r="J1653" s="1">
        <f>VLOOKUP($I1653,Graph!$D$3:$M$50,col)</f>
        <v>6.1999999999999998E-3</v>
      </c>
      <c r="K1653" s="1">
        <f>VLOOKUP($I1653,Graph!$D$3:$M$50,col+1)</f>
        <v>5.0000000000000001E-3</v>
      </c>
      <c r="L1653" s="1">
        <f t="shared" si="1264"/>
        <v>5.4000000000000003E-3</v>
      </c>
      <c r="M1653" s="1">
        <f t="shared" si="1259"/>
        <v>0.64011666666666656</v>
      </c>
      <c r="N1653" s="1">
        <f t="shared" si="1265"/>
        <v>1.6465999999999288</v>
      </c>
      <c r="O1653" s="1">
        <f t="shared" si="1266"/>
        <v>5.4180037457577102E-2</v>
      </c>
      <c r="P1653" s="1">
        <f t="shared" si="1267"/>
        <v>1.0981083070484627</v>
      </c>
      <c r="Q1653" s="1">
        <f t="shared" si="1268"/>
        <v>1.0979421028667709</v>
      </c>
      <c r="R1653" s="1">
        <f t="shared" si="1269"/>
        <v>1.0979361323899817</v>
      </c>
      <c r="S1653" s="1">
        <f t="shared" si="1270"/>
        <v>1.097935917741909</v>
      </c>
      <c r="T1653" s="1">
        <f t="shared" si="1271"/>
        <v>0.97859016207326222</v>
      </c>
      <c r="U1653" s="1">
        <f t="shared" si="1272"/>
        <v>2.5317213820607209</v>
      </c>
      <c r="V1653" s="2">
        <f t="shared" si="1254"/>
        <v>29.505356335007125</v>
      </c>
      <c r="W1653" s="1">
        <f>VLOOKUP(V1653,Graph!$D$3:$M$50,col)</f>
        <v>6.1999999999999998E-3</v>
      </c>
      <c r="X1653" s="1">
        <f>VLOOKUP(V1653,Graph!$D$3:$M$50,col+1)</f>
        <v>5.0000000000000001E-3</v>
      </c>
      <c r="Y1653" s="1">
        <f t="shared" si="1273"/>
        <v>5.4000000000000003E-3</v>
      </c>
      <c r="Z1653" s="1">
        <f t="shared" si="1255"/>
        <v>0.64011666666666656</v>
      </c>
      <c r="AA1653" s="2">
        <f t="shared" si="1274"/>
        <v>1.6465999999999288</v>
      </c>
      <c r="AB1653" s="1">
        <f t="shared" si="1275"/>
        <v>5.4180037457577102E-2</v>
      </c>
      <c r="AC1653" s="1">
        <f t="shared" si="1276"/>
        <v>1.0979359100247479</v>
      </c>
      <c r="AD1653" s="1">
        <f t="shared" si="1277"/>
        <v>1.0979359097472956</v>
      </c>
      <c r="AE1653" s="1">
        <f t="shared" si="1278"/>
        <v>1.0979359097373202</v>
      </c>
      <c r="AF1653" s="1">
        <f t="shared" si="1279"/>
        <v>1.0979359097369619</v>
      </c>
      <c r="AG1653" s="1">
        <f t="shared" si="1280"/>
        <v>0.97859016207326222</v>
      </c>
      <c r="AH1653" s="1">
        <f t="shared" si="1281"/>
        <v>2.5317213636021796</v>
      </c>
      <c r="AI1653" s="2">
        <f t="shared" si="1256"/>
        <v>29.5053562633002</v>
      </c>
      <c r="AJ1653" s="1">
        <f>VLOOKUP(AI1653,Graph!$D$3:$M$50,col)</f>
        <v>6.1999999999999998E-3</v>
      </c>
      <c r="AK1653" s="1">
        <f>VLOOKUP(AI1653,Graph!$D$3:$M$50,col+1)</f>
        <v>5.0000000000000001E-3</v>
      </c>
      <c r="AL1653" s="1">
        <f t="shared" si="1282"/>
        <v>5.4000000000000003E-3</v>
      </c>
      <c r="AM1653" s="1">
        <f t="shared" si="1257"/>
        <v>0.64011666666666656</v>
      </c>
      <c r="AN1653" s="2">
        <f t="shared" si="1283"/>
        <v>1.6465999999999288</v>
      </c>
      <c r="AO1653" s="1">
        <f t="shared" si="1284"/>
        <v>5.4180037457577102E-2</v>
      </c>
      <c r="AP1653" s="1">
        <f t="shared" si="1285"/>
        <v>1.0979359097369485</v>
      </c>
      <c r="AQ1653" s="1">
        <f t="shared" si="1286"/>
        <v>1.0979359097369483</v>
      </c>
      <c r="AR1653" s="1">
        <f t="shared" si="1287"/>
        <v>1.0979359097369483</v>
      </c>
      <c r="AS1653" s="1">
        <f t="shared" si="1288"/>
        <v>1.0979359097369483</v>
      </c>
      <c r="AT1653" s="1">
        <f t="shared" si="1289"/>
        <v>0.97859016207326222</v>
      </c>
      <c r="AU1653" s="1">
        <f t="shared" si="1290"/>
        <v>2.5317213636021485</v>
      </c>
      <c r="AV1653" s="2">
        <f t="shared" si="1291"/>
        <v>1652</v>
      </c>
      <c r="AW1653" s="1">
        <f t="shared" si="1292"/>
        <v>2531.7213636021484</v>
      </c>
      <c r="AX1653" s="1">
        <f t="shared" si="1293"/>
        <v>0.97859016207326222</v>
      </c>
      <c r="AY1653" s="1">
        <f t="shared" si="1294"/>
        <v>1.0979359097369483</v>
      </c>
      <c r="AZ1653" s="1">
        <f t="shared" si="1295"/>
        <v>5.4000000000000003E-3</v>
      </c>
      <c r="BA1653" s="1">
        <f t="shared" si="1296"/>
        <v>29.5053562633002</v>
      </c>
    </row>
    <row r="1654" spans="1:53">
      <c r="A1654" s="2">
        <f t="shared" si="1261"/>
        <v>1.6529999999999287</v>
      </c>
      <c r="B1654" s="1">
        <f t="shared" si="1251"/>
        <v>1.7439541666665928</v>
      </c>
      <c r="C1654" s="1">
        <f t="shared" si="1262"/>
        <v>5.639266045926853E-2</v>
      </c>
      <c r="D1654" s="1">
        <f t="shared" si="1252"/>
        <v>1.1027365425218894</v>
      </c>
      <c r="E1654" s="1">
        <f t="shared" si="1260"/>
        <v>1.1028417195429101</v>
      </c>
      <c r="F1654" s="1">
        <f t="shared" si="1260"/>
        <v>1.102845711518234</v>
      </c>
      <c r="G1654" s="1">
        <f t="shared" si="1260"/>
        <v>1.1028458629594926</v>
      </c>
      <c r="H1654" s="1">
        <f t="shared" si="1263"/>
        <v>2.6010404466471102</v>
      </c>
      <c r="I1654" s="1">
        <f t="shared" si="1253"/>
        <v>29.77222295693046</v>
      </c>
      <c r="J1654" s="1">
        <f>VLOOKUP($I1654,Graph!$D$3:$M$50,col)</f>
        <v>6.1999999999999998E-3</v>
      </c>
      <c r="K1654" s="1">
        <f>VLOOKUP($I1654,Graph!$D$3:$M$50,col+1)</f>
        <v>5.0000000000000001E-3</v>
      </c>
      <c r="L1654" s="1">
        <f t="shared" si="1264"/>
        <v>5.4000000000000003E-3</v>
      </c>
      <c r="M1654" s="1">
        <f t="shared" si="1259"/>
        <v>0.64011666666666656</v>
      </c>
      <c r="N1654" s="1">
        <f t="shared" si="1265"/>
        <v>1.6475999999999287</v>
      </c>
      <c r="O1654" s="1">
        <f t="shared" si="1266"/>
        <v>5.4181113970119765E-2</v>
      </c>
      <c r="P1654" s="1">
        <f t="shared" si="1267"/>
        <v>1.0981106660629869</v>
      </c>
      <c r="Q1654" s="1">
        <f t="shared" si="1268"/>
        <v>1.0979444693834506</v>
      </c>
      <c r="R1654" s="1">
        <f t="shared" si="1269"/>
        <v>1.0979384990177989</v>
      </c>
      <c r="S1654" s="1">
        <f t="shared" si="1270"/>
        <v>1.0979382843680412</v>
      </c>
      <c r="T1654" s="1">
        <f t="shared" si="1271"/>
        <v>0.97859307429953146</v>
      </c>
      <c r="U1654" s="1">
        <f t="shared" si="1272"/>
        <v>2.5340335116488122</v>
      </c>
      <c r="V1654" s="2">
        <f t="shared" si="1254"/>
        <v>29.514335660394217</v>
      </c>
      <c r="W1654" s="1">
        <f>VLOOKUP(V1654,Graph!$D$3:$M$50,col)</f>
        <v>6.1999999999999998E-3</v>
      </c>
      <c r="X1654" s="1">
        <f>VLOOKUP(V1654,Graph!$D$3:$M$50,col+1)</f>
        <v>5.0000000000000001E-3</v>
      </c>
      <c r="Y1654" s="1">
        <f t="shared" si="1273"/>
        <v>5.4000000000000003E-3</v>
      </c>
      <c r="Z1654" s="1">
        <f t="shared" si="1255"/>
        <v>0.64011666666666656</v>
      </c>
      <c r="AA1654" s="2">
        <f t="shared" si="1274"/>
        <v>1.6475999999999287</v>
      </c>
      <c r="AB1654" s="1">
        <f t="shared" si="1275"/>
        <v>5.4181113970119765E-2</v>
      </c>
      <c r="AC1654" s="1">
        <f t="shared" si="1276"/>
        <v>1.0979382766506147</v>
      </c>
      <c r="AD1654" s="1">
        <f t="shared" si="1277"/>
        <v>1.0979382763731456</v>
      </c>
      <c r="AE1654" s="1">
        <f t="shared" si="1278"/>
        <v>1.0979382763631695</v>
      </c>
      <c r="AF1654" s="1">
        <f t="shared" si="1279"/>
        <v>1.0979382763628107</v>
      </c>
      <c r="AG1654" s="1">
        <f t="shared" si="1280"/>
        <v>0.97859307429953146</v>
      </c>
      <c r="AH1654" s="1">
        <f t="shared" si="1281"/>
        <v>2.5340334931727986</v>
      </c>
      <c r="AI1654" s="2">
        <f t="shared" si="1256"/>
        <v>29.51433558866308</v>
      </c>
      <c r="AJ1654" s="1">
        <f>VLOOKUP(AI1654,Graph!$D$3:$M$50,col)</f>
        <v>6.1999999999999998E-3</v>
      </c>
      <c r="AK1654" s="1">
        <f>VLOOKUP(AI1654,Graph!$D$3:$M$50,col+1)</f>
        <v>5.0000000000000001E-3</v>
      </c>
      <c r="AL1654" s="1">
        <f t="shared" si="1282"/>
        <v>5.4000000000000003E-3</v>
      </c>
      <c r="AM1654" s="1">
        <f t="shared" si="1257"/>
        <v>0.64011666666666656</v>
      </c>
      <c r="AN1654" s="2">
        <f t="shared" si="1283"/>
        <v>1.6475999999999287</v>
      </c>
      <c r="AO1654" s="1">
        <f t="shared" si="1284"/>
        <v>5.4181113970119765E-2</v>
      </c>
      <c r="AP1654" s="1">
        <f t="shared" si="1285"/>
        <v>1.0979382763627981</v>
      </c>
      <c r="AQ1654" s="1">
        <f t="shared" si="1286"/>
        <v>1.0979382763627972</v>
      </c>
      <c r="AR1654" s="1">
        <f t="shared" si="1287"/>
        <v>1.0979382763627976</v>
      </c>
      <c r="AS1654" s="1">
        <f t="shared" si="1288"/>
        <v>1.0979382763627974</v>
      </c>
      <c r="AT1654" s="1">
        <f t="shared" si="1289"/>
        <v>0.97859307429953146</v>
      </c>
      <c r="AU1654" s="1">
        <f t="shared" si="1290"/>
        <v>2.5340334931727684</v>
      </c>
      <c r="AV1654" s="2">
        <f t="shared" si="1291"/>
        <v>1653</v>
      </c>
      <c r="AW1654" s="1">
        <f t="shared" si="1292"/>
        <v>2534.0334931727684</v>
      </c>
      <c r="AX1654" s="1">
        <f t="shared" si="1293"/>
        <v>0.97859307429953146</v>
      </c>
      <c r="AY1654" s="1">
        <f t="shared" si="1294"/>
        <v>1.0979382763627974</v>
      </c>
      <c r="AZ1654" s="1">
        <f t="shared" si="1295"/>
        <v>5.4000000000000003E-3</v>
      </c>
      <c r="BA1654" s="1">
        <f t="shared" si="1296"/>
        <v>29.51433558866308</v>
      </c>
    </row>
    <row r="1655" spans="1:53">
      <c r="A1655" s="2">
        <f t="shared" si="1261"/>
        <v>1.6539999999999286</v>
      </c>
      <c r="B1655" s="1">
        <f t="shared" si="1251"/>
        <v>1.7449953333332593</v>
      </c>
      <c r="C1655" s="1">
        <f t="shared" si="1262"/>
        <v>5.6393556092330321E-2</v>
      </c>
      <c r="D1655" s="1">
        <f t="shared" si="1252"/>
        <v>1.1027384683697861</v>
      </c>
      <c r="E1655" s="1">
        <f t="shared" si="1260"/>
        <v>1.1028437226027712</v>
      </c>
      <c r="F1655" s="1">
        <f t="shared" si="1260"/>
        <v>1.1028477175958111</v>
      </c>
      <c r="G1655" s="1">
        <f t="shared" si="1260"/>
        <v>1.1028478691548051</v>
      </c>
      <c r="H1655" s="1">
        <f t="shared" si="1263"/>
        <v>2.6034058302351029</v>
      </c>
      <c r="I1655" s="1">
        <f t="shared" si="1253"/>
        <v>29.781245165841398</v>
      </c>
      <c r="J1655" s="1">
        <f>VLOOKUP($I1655,Graph!$D$3:$M$50,col)</f>
        <v>6.1999999999999998E-3</v>
      </c>
      <c r="K1655" s="1">
        <f>VLOOKUP($I1655,Graph!$D$3:$M$50,col+1)</f>
        <v>5.0000000000000001E-3</v>
      </c>
      <c r="L1655" s="1">
        <f t="shared" si="1264"/>
        <v>5.4000000000000003E-3</v>
      </c>
      <c r="M1655" s="1">
        <f t="shared" si="1259"/>
        <v>0.64011666666666656</v>
      </c>
      <c r="N1655" s="1">
        <f t="shared" si="1265"/>
        <v>1.6485999999999286</v>
      </c>
      <c r="O1655" s="1">
        <f t="shared" si="1266"/>
        <v>5.4182189208716723E-2</v>
      </c>
      <c r="P1655" s="1">
        <f t="shared" si="1267"/>
        <v>1.0981130223061957</v>
      </c>
      <c r="Q1655" s="1">
        <f t="shared" si="1268"/>
        <v>1.0979468331208921</v>
      </c>
      <c r="R1655" s="1">
        <f t="shared" si="1269"/>
        <v>1.0979408628662926</v>
      </c>
      <c r="S1655" s="1">
        <f t="shared" si="1270"/>
        <v>1.0979406482148533</v>
      </c>
      <c r="T1655" s="1">
        <f t="shared" si="1271"/>
        <v>0.97859598300725015</v>
      </c>
      <c r="U1655" s="1">
        <f t="shared" si="1272"/>
        <v>2.5363463448781638</v>
      </c>
      <c r="V1655" s="2">
        <f t="shared" si="1254"/>
        <v>29.523312255584617</v>
      </c>
      <c r="W1655" s="1">
        <f>VLOOKUP(V1655,Graph!$D$3:$M$50,col)</f>
        <v>6.1999999999999998E-3</v>
      </c>
      <c r="X1655" s="1">
        <f>VLOOKUP(V1655,Graph!$D$3:$M$50,col+1)</f>
        <v>5.0000000000000001E-3</v>
      </c>
      <c r="Y1655" s="1">
        <f t="shared" si="1273"/>
        <v>5.4000000000000003E-3</v>
      </c>
      <c r="Z1655" s="1">
        <f t="shared" si="1255"/>
        <v>0.64011666666666656</v>
      </c>
      <c r="AA1655" s="2">
        <f t="shared" si="1274"/>
        <v>1.6485999999999286</v>
      </c>
      <c r="AB1655" s="1">
        <f t="shared" si="1275"/>
        <v>5.4182189208716723E-2</v>
      </c>
      <c r="AC1655" s="1">
        <f t="shared" si="1276"/>
        <v>1.0979406404971626</v>
      </c>
      <c r="AD1655" s="1">
        <f t="shared" si="1277"/>
        <v>1.0979406402196767</v>
      </c>
      <c r="AE1655" s="1">
        <f t="shared" si="1278"/>
        <v>1.0979406402096994</v>
      </c>
      <c r="AF1655" s="1">
        <f t="shared" si="1279"/>
        <v>1.0979406402093406</v>
      </c>
      <c r="AG1655" s="1">
        <f t="shared" si="1280"/>
        <v>0.97859598300725015</v>
      </c>
      <c r="AH1655" s="1">
        <f t="shared" si="1281"/>
        <v>2.5363463263846753</v>
      </c>
      <c r="AI1655" s="2">
        <f t="shared" si="1256"/>
        <v>29.523312183829301</v>
      </c>
      <c r="AJ1655" s="1">
        <f>VLOOKUP(AI1655,Graph!$D$3:$M$50,col)</f>
        <v>6.1999999999999998E-3</v>
      </c>
      <c r="AK1655" s="1">
        <f>VLOOKUP(AI1655,Graph!$D$3:$M$50,col+1)</f>
        <v>5.0000000000000001E-3</v>
      </c>
      <c r="AL1655" s="1">
        <f t="shared" si="1282"/>
        <v>5.4000000000000003E-3</v>
      </c>
      <c r="AM1655" s="1">
        <f t="shared" si="1257"/>
        <v>0.64011666666666656</v>
      </c>
      <c r="AN1655" s="2">
        <f t="shared" si="1283"/>
        <v>1.6485999999999286</v>
      </c>
      <c r="AO1655" s="1">
        <f t="shared" si="1284"/>
        <v>5.4182189208716723E-2</v>
      </c>
      <c r="AP1655" s="1">
        <f t="shared" si="1285"/>
        <v>1.0979406402093281</v>
      </c>
      <c r="AQ1655" s="1">
        <f t="shared" si="1286"/>
        <v>1.0979406402093275</v>
      </c>
      <c r="AR1655" s="1">
        <f t="shared" si="1287"/>
        <v>1.0979406402093275</v>
      </c>
      <c r="AS1655" s="1">
        <f t="shared" si="1288"/>
        <v>1.0979406402093275</v>
      </c>
      <c r="AT1655" s="1">
        <f t="shared" si="1289"/>
        <v>0.97859598300725015</v>
      </c>
      <c r="AU1655" s="1">
        <f t="shared" si="1290"/>
        <v>2.5363463263846451</v>
      </c>
      <c r="AV1655" s="2">
        <f t="shared" si="1291"/>
        <v>1654</v>
      </c>
      <c r="AW1655" s="1">
        <f t="shared" si="1292"/>
        <v>2536.3463263846452</v>
      </c>
      <c r="AX1655" s="1">
        <f t="shared" si="1293"/>
        <v>0.97859598300725015</v>
      </c>
      <c r="AY1655" s="1">
        <f t="shared" si="1294"/>
        <v>1.0979406402093275</v>
      </c>
      <c r="AZ1655" s="1">
        <f t="shared" si="1295"/>
        <v>5.4000000000000003E-3</v>
      </c>
      <c r="BA1655" s="1">
        <f t="shared" si="1296"/>
        <v>29.523312183829301</v>
      </c>
    </row>
    <row r="1656" spans="1:53">
      <c r="A1656" s="2">
        <f t="shared" si="1261"/>
        <v>1.6549999999999285</v>
      </c>
      <c r="B1656" s="1">
        <f t="shared" si="1251"/>
        <v>1.7460364999999258</v>
      </c>
      <c r="C1656" s="1">
        <f t="shared" si="1262"/>
        <v>5.6394450664354383E-2</v>
      </c>
      <c r="D1656" s="1">
        <f t="shared" si="1252"/>
        <v>1.1027403919462435</v>
      </c>
      <c r="E1656" s="1">
        <f t="shared" si="1260"/>
        <v>1.1028457233046276</v>
      </c>
      <c r="F1656" s="1">
        <f t="shared" si="1260"/>
        <v>1.1028497213121236</v>
      </c>
      <c r="G1656" s="1">
        <f t="shared" si="1260"/>
        <v>1.1028498729887304</v>
      </c>
      <c r="H1656" s="1">
        <f t="shared" si="1263"/>
        <v>2.6057719305605578</v>
      </c>
      <c r="I1656" s="1">
        <f t="shared" si="1253"/>
        <v>29.790264642864141</v>
      </c>
      <c r="J1656" s="1">
        <f>VLOOKUP($I1656,Graph!$D$3:$M$50,col)</f>
        <v>6.1999999999999998E-3</v>
      </c>
      <c r="K1656" s="1">
        <f>VLOOKUP($I1656,Graph!$D$3:$M$50,col+1)</f>
        <v>5.0000000000000001E-3</v>
      </c>
      <c r="L1656" s="1">
        <f t="shared" si="1264"/>
        <v>5.4000000000000003E-3</v>
      </c>
      <c r="M1656" s="1">
        <f t="shared" si="1259"/>
        <v>0.64011666666666656</v>
      </c>
      <c r="N1656" s="1">
        <f t="shared" si="1265"/>
        <v>1.6495999999999285</v>
      </c>
      <c r="O1656" s="1">
        <f t="shared" si="1266"/>
        <v>5.4183263175627841E-2</v>
      </c>
      <c r="P1656" s="1">
        <f t="shared" si="1267"/>
        <v>1.09811537578297</v>
      </c>
      <c r="Q1656" s="1">
        <f t="shared" si="1268"/>
        <v>1.0979491940839876</v>
      </c>
      <c r="R1656" s="1">
        <f t="shared" si="1269"/>
        <v>1.0979432239403559</v>
      </c>
      <c r="S1656" s="1">
        <f t="shared" si="1270"/>
        <v>1.0979430092872384</v>
      </c>
      <c r="T1656" s="1">
        <f t="shared" si="1271"/>
        <v>0.97859888820279073</v>
      </c>
      <c r="U1656" s="1">
        <f t="shared" si="1272"/>
        <v>2.5386598815347194</v>
      </c>
      <c r="V1656" s="2">
        <f t="shared" si="1254"/>
        <v>29.532286123066509</v>
      </c>
      <c r="W1656" s="1">
        <f>VLOOKUP(V1656,Graph!$D$3:$M$50,col)</f>
        <v>6.1999999999999998E-3</v>
      </c>
      <c r="X1656" s="1">
        <f>VLOOKUP(V1656,Graph!$D$3:$M$50,col+1)</f>
        <v>5.0000000000000001E-3</v>
      </c>
      <c r="Y1656" s="1">
        <f t="shared" si="1273"/>
        <v>5.4000000000000003E-3</v>
      </c>
      <c r="Z1656" s="1">
        <f t="shared" si="1255"/>
        <v>0.64011666666666656</v>
      </c>
      <c r="AA1656" s="2">
        <f t="shared" si="1274"/>
        <v>1.6495999999999285</v>
      </c>
      <c r="AB1656" s="1">
        <f t="shared" si="1275"/>
        <v>5.4183263175627841E-2</v>
      </c>
      <c r="AC1656" s="1">
        <f t="shared" si="1276"/>
        <v>1.0979430015692837</v>
      </c>
      <c r="AD1656" s="1">
        <f t="shared" si="1277"/>
        <v>1.0979430012917808</v>
      </c>
      <c r="AE1656" s="1">
        <f t="shared" si="1278"/>
        <v>1.0979430012818032</v>
      </c>
      <c r="AF1656" s="1">
        <f t="shared" si="1279"/>
        <v>1.0979430012814442</v>
      </c>
      <c r="AG1656" s="1">
        <f t="shared" si="1280"/>
        <v>0.97859888820279073</v>
      </c>
      <c r="AH1656" s="1">
        <f t="shared" si="1281"/>
        <v>2.5386598630237507</v>
      </c>
      <c r="AI1656" s="2">
        <f t="shared" si="1256"/>
        <v>29.532286051287002</v>
      </c>
      <c r="AJ1656" s="1">
        <f>VLOOKUP(AI1656,Graph!$D$3:$M$50,col)</f>
        <v>6.1999999999999998E-3</v>
      </c>
      <c r="AK1656" s="1">
        <f>VLOOKUP(AI1656,Graph!$D$3:$M$50,col+1)</f>
        <v>5.0000000000000001E-3</v>
      </c>
      <c r="AL1656" s="1">
        <f t="shared" si="1282"/>
        <v>5.4000000000000003E-3</v>
      </c>
      <c r="AM1656" s="1">
        <f t="shared" si="1257"/>
        <v>0.64011666666666656</v>
      </c>
      <c r="AN1656" s="2">
        <f t="shared" si="1283"/>
        <v>1.6495999999999285</v>
      </c>
      <c r="AO1656" s="1">
        <f t="shared" si="1284"/>
        <v>5.4183263175627841E-2</v>
      </c>
      <c r="AP1656" s="1">
        <f t="shared" si="1285"/>
        <v>1.0979430012814313</v>
      </c>
      <c r="AQ1656" s="1">
        <f t="shared" si="1286"/>
        <v>1.0979430012814311</v>
      </c>
      <c r="AR1656" s="1">
        <f t="shared" si="1287"/>
        <v>1.0979430012814309</v>
      </c>
      <c r="AS1656" s="1">
        <f t="shared" si="1288"/>
        <v>1.0979430012814311</v>
      </c>
      <c r="AT1656" s="1">
        <f t="shared" si="1289"/>
        <v>0.97859888820279073</v>
      </c>
      <c r="AU1656" s="1">
        <f t="shared" si="1290"/>
        <v>2.5386598630237209</v>
      </c>
      <c r="AV1656" s="2">
        <f t="shared" si="1291"/>
        <v>1655</v>
      </c>
      <c r="AW1656" s="1">
        <f t="shared" si="1292"/>
        <v>2538.6598630237208</v>
      </c>
      <c r="AX1656" s="1">
        <f t="shared" si="1293"/>
        <v>0.97859888820279073</v>
      </c>
      <c r="AY1656" s="1">
        <f t="shared" si="1294"/>
        <v>1.0979430012814311</v>
      </c>
      <c r="AZ1656" s="1">
        <f t="shared" si="1295"/>
        <v>5.4000000000000003E-3</v>
      </c>
      <c r="BA1656" s="1">
        <f t="shared" si="1296"/>
        <v>29.532286051287002</v>
      </c>
    </row>
    <row r="1657" spans="1:53">
      <c r="A1657" s="2">
        <f t="shared" si="1261"/>
        <v>1.6559999999999284</v>
      </c>
      <c r="B1657" s="1">
        <f t="shared" si="1251"/>
        <v>1.7470776666665924</v>
      </c>
      <c r="C1657" s="1">
        <f t="shared" si="1262"/>
        <v>5.6395344177225006E-2</v>
      </c>
      <c r="D1657" s="1">
        <f t="shared" si="1252"/>
        <v>1.1027423132552776</v>
      </c>
      <c r="E1657" s="1">
        <f t="shared" si="1260"/>
        <v>1.10284772165264</v>
      </c>
      <c r="F1657" s="1">
        <f t="shared" si="1260"/>
        <v>1.1028517226713377</v>
      </c>
      <c r="G1657" s="1">
        <f t="shared" si="1260"/>
        <v>1.1028518744654341</v>
      </c>
      <c r="H1657" s="1">
        <f t="shared" si="1263"/>
        <v>2.6081387474063891</v>
      </c>
      <c r="I1657" s="1">
        <f t="shared" si="1253"/>
        <v>29.799281390478317</v>
      </c>
      <c r="J1657" s="1">
        <f>VLOOKUP($I1657,Graph!$D$3:$M$50,col)</f>
        <v>6.1999999999999998E-3</v>
      </c>
      <c r="K1657" s="1">
        <f>VLOOKUP($I1657,Graph!$D$3:$M$50,col+1)</f>
        <v>5.0000000000000001E-3</v>
      </c>
      <c r="L1657" s="1">
        <f t="shared" si="1264"/>
        <v>5.4000000000000003E-3</v>
      </c>
      <c r="M1657" s="1">
        <f t="shared" si="1259"/>
        <v>0.64011666666666656</v>
      </c>
      <c r="N1657" s="1">
        <f t="shared" si="1265"/>
        <v>1.6505999999999283</v>
      </c>
      <c r="O1657" s="1">
        <f t="shared" si="1266"/>
        <v>5.4184335873107677E-2</v>
      </c>
      <c r="P1657" s="1">
        <f t="shared" si="1267"/>
        <v>1.0981177264981781</v>
      </c>
      <c r="Q1657" s="1">
        <f t="shared" si="1268"/>
        <v>1.0979515522776193</v>
      </c>
      <c r="R1657" s="1">
        <f t="shared" si="1269"/>
        <v>1.09794558224487</v>
      </c>
      <c r="S1657" s="1">
        <f t="shared" si="1270"/>
        <v>1.0979453675900785</v>
      </c>
      <c r="T1657" s="1">
        <f t="shared" si="1271"/>
        <v>0.97860178989251079</v>
      </c>
      <c r="U1657" s="1">
        <f t="shared" si="1272"/>
        <v>2.5409741214046195</v>
      </c>
      <c r="V1657" s="2">
        <f t="shared" si="1254"/>
        <v>29.541257265324276</v>
      </c>
      <c r="W1657" s="1">
        <f>VLOOKUP(V1657,Graph!$D$3:$M$50,col)</f>
        <v>6.1999999999999998E-3</v>
      </c>
      <c r="X1657" s="1">
        <f>VLOOKUP(V1657,Graph!$D$3:$M$50,col+1)</f>
        <v>5.0000000000000001E-3</v>
      </c>
      <c r="Y1657" s="1">
        <f t="shared" si="1273"/>
        <v>5.4000000000000003E-3</v>
      </c>
      <c r="Z1657" s="1">
        <f t="shared" si="1255"/>
        <v>0.64011666666666656</v>
      </c>
      <c r="AA1657" s="2">
        <f t="shared" si="1274"/>
        <v>1.6505999999999283</v>
      </c>
      <c r="AB1657" s="1">
        <f t="shared" si="1275"/>
        <v>5.4184335873107677E-2</v>
      </c>
      <c r="AC1657" s="1">
        <f t="shared" si="1276"/>
        <v>1.0979453598718603</v>
      </c>
      <c r="AD1657" s="1">
        <f t="shared" si="1277"/>
        <v>1.0979453595943403</v>
      </c>
      <c r="AE1657" s="1">
        <f t="shared" si="1278"/>
        <v>1.0979453595843616</v>
      </c>
      <c r="AF1657" s="1">
        <f t="shared" si="1279"/>
        <v>1.0979453595840027</v>
      </c>
      <c r="AG1657" s="1">
        <f t="shared" si="1280"/>
        <v>0.97860178989251079</v>
      </c>
      <c r="AH1657" s="1">
        <f t="shared" si="1281"/>
        <v>2.5409741028761648</v>
      </c>
      <c r="AI1657" s="2">
        <f t="shared" si="1256"/>
        <v>29.541257193520604</v>
      </c>
      <c r="AJ1657" s="1">
        <f>VLOOKUP(AI1657,Graph!$D$3:$M$50,col)</f>
        <v>6.1999999999999998E-3</v>
      </c>
      <c r="AK1657" s="1">
        <f>VLOOKUP(AI1657,Graph!$D$3:$M$50,col+1)</f>
        <v>5.0000000000000001E-3</v>
      </c>
      <c r="AL1657" s="1">
        <f t="shared" si="1282"/>
        <v>5.4000000000000003E-3</v>
      </c>
      <c r="AM1657" s="1">
        <f t="shared" si="1257"/>
        <v>0.64011666666666656</v>
      </c>
      <c r="AN1657" s="2">
        <f t="shared" si="1283"/>
        <v>1.6505999999999283</v>
      </c>
      <c r="AO1657" s="1">
        <f t="shared" si="1284"/>
        <v>5.4184335873107677E-2</v>
      </c>
      <c r="AP1657" s="1">
        <f t="shared" si="1285"/>
        <v>1.0979453595839896</v>
      </c>
      <c r="AQ1657" s="1">
        <f t="shared" si="1286"/>
        <v>1.0979453595839894</v>
      </c>
      <c r="AR1657" s="1">
        <f t="shared" si="1287"/>
        <v>1.0979453595839892</v>
      </c>
      <c r="AS1657" s="1">
        <f t="shared" si="1288"/>
        <v>1.0979453595839896</v>
      </c>
      <c r="AT1657" s="1">
        <f t="shared" si="1289"/>
        <v>0.97860178989251079</v>
      </c>
      <c r="AU1657" s="1">
        <f t="shared" si="1290"/>
        <v>2.5409741028761341</v>
      </c>
      <c r="AV1657" s="2">
        <f t="shared" si="1291"/>
        <v>1656</v>
      </c>
      <c r="AW1657" s="1">
        <f t="shared" si="1292"/>
        <v>2540.9741028761341</v>
      </c>
      <c r="AX1657" s="1">
        <f t="shared" si="1293"/>
        <v>0.97860178989251079</v>
      </c>
      <c r="AY1657" s="1">
        <f t="shared" si="1294"/>
        <v>1.0979453595839896</v>
      </c>
      <c r="AZ1657" s="1">
        <f t="shared" si="1295"/>
        <v>5.4000000000000003E-3</v>
      </c>
      <c r="BA1657" s="1">
        <f t="shared" si="1296"/>
        <v>29.541257193520604</v>
      </c>
    </row>
    <row r="1658" spans="1:53">
      <c r="A1658" s="2">
        <f t="shared" si="1261"/>
        <v>1.6569999999999283</v>
      </c>
      <c r="B1658" s="1">
        <f t="shared" si="1251"/>
        <v>1.7481188333332589</v>
      </c>
      <c r="C1658" s="1">
        <f t="shared" si="1262"/>
        <v>5.6396236632821971E-2</v>
      </c>
      <c r="D1658" s="1">
        <f t="shared" si="1252"/>
        <v>1.1027442323008947</v>
      </c>
      <c r="E1658" s="1">
        <f t="shared" si="1260"/>
        <v>1.1028497176509608</v>
      </c>
      <c r="F1658" s="1">
        <f t="shared" si="1260"/>
        <v>1.1028537216776091</v>
      </c>
      <c r="G1658" s="1">
        <f t="shared" si="1260"/>
        <v>1.1028538735890738</v>
      </c>
      <c r="H1658" s="1">
        <f t="shared" si="1263"/>
        <v>2.610506280555708</v>
      </c>
      <c r="I1658" s="1">
        <f t="shared" si="1253"/>
        <v>29.808295411159826</v>
      </c>
      <c r="J1658" s="1">
        <f>VLOOKUP($I1658,Graph!$D$3:$M$50,col)</f>
        <v>6.1999999999999998E-3</v>
      </c>
      <c r="K1658" s="1">
        <f>VLOOKUP($I1658,Graph!$D$3:$M$50,col+1)</f>
        <v>5.0000000000000001E-3</v>
      </c>
      <c r="L1658" s="1">
        <f t="shared" si="1264"/>
        <v>5.4000000000000003E-3</v>
      </c>
      <c r="M1658" s="1">
        <f t="shared" si="1259"/>
        <v>0.64011666666666656</v>
      </c>
      <c r="N1658" s="1">
        <f t="shared" si="1265"/>
        <v>1.6515999999999282</v>
      </c>
      <c r="O1658" s="1">
        <f t="shared" si="1266"/>
        <v>5.4185407303405479E-2</v>
      </c>
      <c r="P1658" s="1">
        <f t="shared" si="1267"/>
        <v>1.0981200744566779</v>
      </c>
      <c r="Q1658" s="1">
        <f t="shared" si="1268"/>
        <v>1.0979539077066565</v>
      </c>
      <c r="R1658" s="1">
        <f t="shared" si="1269"/>
        <v>1.0979479377847048</v>
      </c>
      <c r="S1658" s="1">
        <f t="shared" si="1270"/>
        <v>1.0979477231282426</v>
      </c>
      <c r="T1658" s="1">
        <f t="shared" si="1271"/>
        <v>0.97860468808275236</v>
      </c>
      <c r="U1658" s="1">
        <f t="shared" si="1272"/>
        <v>2.5432890642741941</v>
      </c>
      <c r="V1658" s="2">
        <f t="shared" si="1254"/>
        <v>29.550225684838569</v>
      </c>
      <c r="W1658" s="1">
        <f>VLOOKUP(V1658,Graph!$D$3:$M$50,col)</f>
        <v>6.1999999999999998E-3</v>
      </c>
      <c r="X1658" s="1">
        <f>VLOOKUP(V1658,Graph!$D$3:$M$50,col+1)</f>
        <v>5.0000000000000001E-3</v>
      </c>
      <c r="Y1658" s="1">
        <f t="shared" si="1273"/>
        <v>5.4000000000000003E-3</v>
      </c>
      <c r="Z1658" s="1">
        <f t="shared" si="1255"/>
        <v>0.64011666666666656</v>
      </c>
      <c r="AA1658" s="2">
        <f t="shared" si="1274"/>
        <v>1.6515999999999282</v>
      </c>
      <c r="AB1658" s="1">
        <f t="shared" si="1275"/>
        <v>5.4185407303405479E-2</v>
      </c>
      <c r="AC1658" s="1">
        <f t="shared" si="1276"/>
        <v>1.0979477154097612</v>
      </c>
      <c r="AD1658" s="1">
        <f t="shared" si="1277"/>
        <v>1.0979477151322243</v>
      </c>
      <c r="AE1658" s="1">
        <f t="shared" si="1278"/>
        <v>1.097947715122245</v>
      </c>
      <c r="AF1658" s="1">
        <f t="shared" si="1279"/>
        <v>1.0979477151218859</v>
      </c>
      <c r="AG1658" s="1">
        <f t="shared" si="1280"/>
        <v>0.97860468808275236</v>
      </c>
      <c r="AH1658" s="1">
        <f t="shared" si="1281"/>
        <v>2.543289045728248</v>
      </c>
      <c r="AI1658" s="2">
        <f t="shared" si="1256"/>
        <v>29.550225613010731</v>
      </c>
      <c r="AJ1658" s="1">
        <f>VLOOKUP(AI1658,Graph!$D$3:$M$50,col)</f>
        <v>6.1999999999999998E-3</v>
      </c>
      <c r="AK1658" s="1">
        <f>VLOOKUP(AI1658,Graph!$D$3:$M$50,col+1)</f>
        <v>5.0000000000000001E-3</v>
      </c>
      <c r="AL1658" s="1">
        <f t="shared" si="1282"/>
        <v>5.4000000000000003E-3</v>
      </c>
      <c r="AM1658" s="1">
        <f t="shared" si="1257"/>
        <v>0.64011666666666656</v>
      </c>
      <c r="AN1658" s="2">
        <f t="shared" si="1283"/>
        <v>1.6515999999999282</v>
      </c>
      <c r="AO1658" s="1">
        <f t="shared" si="1284"/>
        <v>5.4185407303405479E-2</v>
      </c>
      <c r="AP1658" s="1">
        <f t="shared" si="1285"/>
        <v>1.0979477151218733</v>
      </c>
      <c r="AQ1658" s="1">
        <f t="shared" si="1286"/>
        <v>1.0979477151218731</v>
      </c>
      <c r="AR1658" s="1">
        <f t="shared" si="1287"/>
        <v>1.0979477151218728</v>
      </c>
      <c r="AS1658" s="1">
        <f t="shared" si="1288"/>
        <v>1.0979477151218726</v>
      </c>
      <c r="AT1658" s="1">
        <f t="shared" si="1289"/>
        <v>0.97860468808275236</v>
      </c>
      <c r="AU1658" s="1">
        <f t="shared" si="1290"/>
        <v>2.5432890457282169</v>
      </c>
      <c r="AV1658" s="2">
        <f t="shared" si="1291"/>
        <v>1657</v>
      </c>
      <c r="AW1658" s="1">
        <f t="shared" si="1292"/>
        <v>2543.2890457282169</v>
      </c>
      <c r="AX1658" s="1">
        <f t="shared" si="1293"/>
        <v>0.97860468808275236</v>
      </c>
      <c r="AY1658" s="1">
        <f t="shared" si="1294"/>
        <v>1.0979477151218726</v>
      </c>
      <c r="AZ1658" s="1">
        <f t="shared" si="1295"/>
        <v>5.4000000000000003E-3</v>
      </c>
      <c r="BA1658" s="1">
        <f t="shared" si="1296"/>
        <v>29.550225613010731</v>
      </c>
    </row>
    <row r="1659" spans="1:53">
      <c r="A1659" s="2">
        <f t="shared" si="1261"/>
        <v>1.6579999999999282</v>
      </c>
      <c r="B1659" s="1">
        <f t="shared" si="1251"/>
        <v>1.7491599999999254</v>
      </c>
      <c r="C1659" s="1">
        <f t="shared" si="1262"/>
        <v>5.6397128033020695E-2</v>
      </c>
      <c r="D1659" s="1">
        <f t="shared" si="1252"/>
        <v>1.102746149087092</v>
      </c>
      <c r="E1659" s="1">
        <f t="shared" si="1260"/>
        <v>1.1028517113037304</v>
      </c>
      <c r="F1659" s="1">
        <f t="shared" si="1260"/>
        <v>1.1028557183350856</v>
      </c>
      <c r="G1659" s="1">
        <f t="shared" si="1260"/>
        <v>1.1028558703637967</v>
      </c>
      <c r="H1659" s="1">
        <f t="shared" si="1263"/>
        <v>2.6128745297918261</v>
      </c>
      <c r="I1659" s="1">
        <f t="shared" si="1253"/>
        <v>29.817306707380801</v>
      </c>
      <c r="J1659" s="1">
        <f>VLOOKUP($I1659,Graph!$D$3:$M$50,col)</f>
        <v>6.1999999999999998E-3</v>
      </c>
      <c r="K1659" s="1">
        <f>VLOOKUP($I1659,Graph!$D$3:$M$50,col+1)</f>
        <v>5.0000000000000001E-3</v>
      </c>
      <c r="L1659" s="1">
        <f t="shared" si="1264"/>
        <v>5.4000000000000003E-3</v>
      </c>
      <c r="M1659" s="1">
        <f t="shared" si="1259"/>
        <v>0.64011666666666656</v>
      </c>
      <c r="N1659" s="1">
        <f t="shared" si="1265"/>
        <v>1.6525999999999281</v>
      </c>
      <c r="O1659" s="1">
        <f t="shared" si="1266"/>
        <v>5.4186477468765128E-2</v>
      </c>
      <c r="P1659" s="1">
        <f t="shared" si="1267"/>
        <v>1.0981224196633155</v>
      </c>
      <c r="Q1659" s="1">
        <f t="shared" si="1268"/>
        <v>1.0979562603759572</v>
      </c>
      <c r="R1659" s="1">
        <f t="shared" si="1269"/>
        <v>1.0979502905647189</v>
      </c>
      <c r="S1659" s="1">
        <f t="shared" si="1270"/>
        <v>1.0979500759065903</v>
      </c>
      <c r="T1659" s="1">
        <f t="shared" si="1271"/>
        <v>0.97860758277984239</v>
      </c>
      <c r="U1659" s="1">
        <f t="shared" si="1272"/>
        <v>2.5456047099299739</v>
      </c>
      <c r="V1659" s="2">
        <f t="shared" si="1254"/>
        <v>29.559191384086255</v>
      </c>
      <c r="W1659" s="1">
        <f>VLOOKUP(V1659,Graph!$D$3:$M$50,col)</f>
        <v>6.1999999999999998E-3</v>
      </c>
      <c r="X1659" s="1">
        <f>VLOOKUP(V1659,Graph!$D$3:$M$50,col+1)</f>
        <v>5.0000000000000001E-3</v>
      </c>
      <c r="Y1659" s="1">
        <f t="shared" si="1273"/>
        <v>5.4000000000000003E-3</v>
      </c>
      <c r="Z1659" s="1">
        <f t="shared" si="1255"/>
        <v>0.64011666666666656</v>
      </c>
      <c r="AA1659" s="2">
        <f t="shared" si="1274"/>
        <v>1.6525999999999281</v>
      </c>
      <c r="AB1659" s="1">
        <f t="shared" si="1275"/>
        <v>5.4186477468765128E-2</v>
      </c>
      <c r="AC1659" s="1">
        <f t="shared" si="1276"/>
        <v>1.0979500681878454</v>
      </c>
      <c r="AD1659" s="1">
        <f t="shared" si="1277"/>
        <v>1.097950067910292</v>
      </c>
      <c r="AE1659" s="1">
        <f t="shared" si="1278"/>
        <v>1.0979500679003116</v>
      </c>
      <c r="AF1659" s="1">
        <f t="shared" si="1279"/>
        <v>1.0979500678999528</v>
      </c>
      <c r="AG1659" s="1">
        <f t="shared" si="1280"/>
        <v>0.97860758277984239</v>
      </c>
      <c r="AH1659" s="1">
        <f t="shared" si="1281"/>
        <v>2.5456046913665302</v>
      </c>
      <c r="AI1659" s="2">
        <f t="shared" si="1256"/>
        <v>29.559191312234262</v>
      </c>
      <c r="AJ1659" s="1">
        <f>VLOOKUP(AI1659,Graph!$D$3:$M$50,col)</f>
        <v>6.1999999999999998E-3</v>
      </c>
      <c r="AK1659" s="1">
        <f>VLOOKUP(AI1659,Graph!$D$3:$M$50,col+1)</f>
        <v>5.0000000000000001E-3</v>
      </c>
      <c r="AL1659" s="1">
        <f t="shared" si="1282"/>
        <v>5.4000000000000003E-3</v>
      </c>
      <c r="AM1659" s="1">
        <f t="shared" si="1257"/>
        <v>0.64011666666666656</v>
      </c>
      <c r="AN1659" s="2">
        <f t="shared" si="1283"/>
        <v>1.6525999999999281</v>
      </c>
      <c r="AO1659" s="1">
        <f t="shared" si="1284"/>
        <v>5.4186477468765128E-2</v>
      </c>
      <c r="AP1659" s="1">
        <f t="shared" si="1285"/>
        <v>1.0979500678999399</v>
      </c>
      <c r="AQ1659" s="1">
        <f t="shared" si="1286"/>
        <v>1.0979500678999394</v>
      </c>
      <c r="AR1659" s="1">
        <f t="shared" si="1287"/>
        <v>1.0979500678999397</v>
      </c>
      <c r="AS1659" s="1">
        <f t="shared" si="1288"/>
        <v>1.0979500678999392</v>
      </c>
      <c r="AT1659" s="1">
        <f t="shared" si="1289"/>
        <v>0.97860758277984239</v>
      </c>
      <c r="AU1659" s="1">
        <f t="shared" si="1290"/>
        <v>2.5456046913664991</v>
      </c>
      <c r="AV1659" s="2">
        <f t="shared" si="1291"/>
        <v>1658</v>
      </c>
      <c r="AW1659" s="1">
        <f t="shared" si="1292"/>
        <v>2545.6046913664991</v>
      </c>
      <c r="AX1659" s="1">
        <f t="shared" si="1293"/>
        <v>0.97860758277984239</v>
      </c>
      <c r="AY1659" s="1">
        <f t="shared" si="1294"/>
        <v>1.0979500678999392</v>
      </c>
      <c r="AZ1659" s="1">
        <f t="shared" si="1295"/>
        <v>5.4000000000000003E-3</v>
      </c>
      <c r="BA1659" s="1">
        <f t="shared" si="1296"/>
        <v>29.559191312234262</v>
      </c>
    </row>
    <row r="1660" spans="1:53">
      <c r="A1660" s="2">
        <f t="shared" si="1261"/>
        <v>1.6589999999999281</v>
      </c>
      <c r="B1660" s="1">
        <f t="shared" si="1251"/>
        <v>1.750201166666592</v>
      </c>
      <c r="C1660" s="1">
        <f t="shared" si="1262"/>
        <v>5.6398018379692126E-2</v>
      </c>
      <c r="D1660" s="1">
        <f t="shared" si="1252"/>
        <v>1.102748063617857</v>
      </c>
      <c r="E1660" s="1">
        <f t="shared" si="1260"/>
        <v>1.1028537026150813</v>
      </c>
      <c r="F1660" s="1">
        <f t="shared" si="1260"/>
        <v>1.1028577126479051</v>
      </c>
      <c r="G1660" s="1">
        <f t="shared" si="1260"/>
        <v>1.1028578647937397</v>
      </c>
      <c r="H1660" s="1">
        <f t="shared" si="1263"/>
        <v>2.6152434948982464</v>
      </c>
      <c r="I1660" s="1">
        <f t="shared" si="1253"/>
        <v>29.826315281609666</v>
      </c>
      <c r="J1660" s="1">
        <f>VLOOKUP($I1660,Graph!$D$3:$M$50,col)</f>
        <v>6.1999999999999998E-3</v>
      </c>
      <c r="K1660" s="1">
        <f>VLOOKUP($I1660,Graph!$D$3:$M$50,col+1)</f>
        <v>5.0000000000000001E-3</v>
      </c>
      <c r="L1660" s="1">
        <f t="shared" si="1264"/>
        <v>5.4000000000000003E-3</v>
      </c>
      <c r="M1660" s="1">
        <f t="shared" si="1259"/>
        <v>0.64011666666666656</v>
      </c>
      <c r="N1660" s="1">
        <f t="shared" si="1265"/>
        <v>1.653599999999928</v>
      </c>
      <c r="O1660" s="1">
        <f t="shared" si="1266"/>
        <v>5.418754637142522E-2</v>
      </c>
      <c r="P1660" s="1">
        <f t="shared" si="1267"/>
        <v>1.0981247621229251</v>
      </c>
      <c r="Q1660" s="1">
        <f t="shared" si="1268"/>
        <v>1.0979586102903696</v>
      </c>
      <c r="R1660" s="1">
        <f t="shared" si="1269"/>
        <v>1.0979526405897591</v>
      </c>
      <c r="S1660" s="1">
        <f t="shared" si="1270"/>
        <v>1.0979524259299673</v>
      </c>
      <c r="T1660" s="1">
        <f t="shared" si="1271"/>
        <v>0.97861047399009193</v>
      </c>
      <c r="U1660" s="1">
        <f t="shared" si="1272"/>
        <v>2.5479210581586766</v>
      </c>
      <c r="V1660" s="2">
        <f t="shared" si="1254"/>
        <v>29.568154365540455</v>
      </c>
      <c r="W1660" s="1">
        <f>VLOOKUP(V1660,Graph!$D$3:$M$50,col)</f>
        <v>6.1999999999999998E-3</v>
      </c>
      <c r="X1660" s="1">
        <f>VLOOKUP(V1660,Graph!$D$3:$M$50,col+1)</f>
        <v>5.0000000000000001E-3</v>
      </c>
      <c r="Y1660" s="1">
        <f t="shared" si="1273"/>
        <v>5.4000000000000003E-3</v>
      </c>
      <c r="Z1660" s="1">
        <f t="shared" si="1255"/>
        <v>0.64011666666666656</v>
      </c>
      <c r="AA1660" s="2">
        <f t="shared" si="1274"/>
        <v>1.653599999999928</v>
      </c>
      <c r="AB1660" s="1">
        <f t="shared" si="1275"/>
        <v>5.418754637142522E-2</v>
      </c>
      <c r="AC1660" s="1">
        <f t="shared" si="1276"/>
        <v>1.0979524182109603</v>
      </c>
      <c r="AD1660" s="1">
        <f t="shared" si="1277"/>
        <v>1.0979524179333899</v>
      </c>
      <c r="AE1660" s="1">
        <f t="shared" si="1278"/>
        <v>1.0979524179234086</v>
      </c>
      <c r="AF1660" s="1">
        <f t="shared" si="1279"/>
        <v>1.09795241792305</v>
      </c>
      <c r="AG1660" s="1">
        <f t="shared" si="1280"/>
        <v>0.97861047399009193</v>
      </c>
      <c r="AH1660" s="1">
        <f t="shared" si="1281"/>
        <v>2.5479210395777323</v>
      </c>
      <c r="AI1660" s="2">
        <f t="shared" si="1256"/>
        <v>29.568154293664307</v>
      </c>
      <c r="AJ1660" s="1">
        <f>VLOOKUP(AI1660,Graph!$D$3:$M$50,col)</f>
        <v>6.1999999999999998E-3</v>
      </c>
      <c r="AK1660" s="1">
        <f>VLOOKUP(AI1660,Graph!$D$3:$M$50,col+1)</f>
        <v>5.0000000000000001E-3</v>
      </c>
      <c r="AL1660" s="1">
        <f t="shared" si="1282"/>
        <v>5.4000000000000003E-3</v>
      </c>
      <c r="AM1660" s="1">
        <f t="shared" si="1257"/>
        <v>0.64011666666666656</v>
      </c>
      <c r="AN1660" s="2">
        <f t="shared" si="1283"/>
        <v>1.653599999999928</v>
      </c>
      <c r="AO1660" s="1">
        <f t="shared" si="1284"/>
        <v>5.418754637142522E-2</v>
      </c>
      <c r="AP1660" s="1">
        <f t="shared" si="1285"/>
        <v>1.0979524179230369</v>
      </c>
      <c r="AQ1660" s="1">
        <f t="shared" si="1286"/>
        <v>1.0979524179230367</v>
      </c>
      <c r="AR1660" s="1">
        <f t="shared" si="1287"/>
        <v>1.0979524179230364</v>
      </c>
      <c r="AS1660" s="1">
        <f t="shared" si="1288"/>
        <v>1.0979524179230364</v>
      </c>
      <c r="AT1660" s="1">
        <f t="shared" si="1289"/>
        <v>0.97861047399009193</v>
      </c>
      <c r="AU1660" s="1">
        <f t="shared" si="1290"/>
        <v>2.5479210395777008</v>
      </c>
      <c r="AV1660" s="2">
        <f t="shared" si="1291"/>
        <v>1659</v>
      </c>
      <c r="AW1660" s="1">
        <f t="shared" si="1292"/>
        <v>2547.9210395777009</v>
      </c>
      <c r="AX1660" s="1">
        <f t="shared" si="1293"/>
        <v>0.97861047399009193</v>
      </c>
      <c r="AY1660" s="1">
        <f t="shared" si="1294"/>
        <v>1.0979524179230364</v>
      </c>
      <c r="AZ1660" s="1">
        <f t="shared" si="1295"/>
        <v>5.4000000000000003E-3</v>
      </c>
      <c r="BA1660" s="1">
        <f t="shared" si="1296"/>
        <v>29.568154293664307</v>
      </c>
    </row>
    <row r="1661" spans="1:53">
      <c r="A1661" s="2">
        <f t="shared" si="1261"/>
        <v>1.659999999999928</v>
      </c>
      <c r="B1661" s="1">
        <f t="shared" si="1251"/>
        <v>1.7512423333332585</v>
      </c>
      <c r="C1661" s="1">
        <f t="shared" si="1262"/>
        <v>5.6398907674702778E-2</v>
      </c>
      <c r="D1661" s="1">
        <f t="shared" si="1252"/>
        <v>1.1027499758971686</v>
      </c>
      <c r="E1661" s="1">
        <f t="shared" ref="E1661:G1680" si="1297">SQRT(D1661-($C1661*D1661-POWER(D1661,1/3)+1)/($C1661-POWER(D1661,-2/3)/3))</f>
        <v>1.1028556915891359</v>
      </c>
      <c r="F1661" s="1">
        <f t="shared" si="1297"/>
        <v>1.1028597046201931</v>
      </c>
      <c r="G1661" s="1">
        <f t="shared" si="1297"/>
        <v>1.1028598568830301</v>
      </c>
      <c r="H1661" s="1">
        <f t="shared" si="1263"/>
        <v>2.6176131756586716</v>
      </c>
      <c r="I1661" s="1">
        <f t="shared" si="1253"/>
        <v>29.835321136311101</v>
      </c>
      <c r="J1661" s="1">
        <f>VLOOKUP($I1661,Graph!$D$3:$M$50,col)</f>
        <v>6.1999999999999998E-3</v>
      </c>
      <c r="K1661" s="1">
        <f>VLOOKUP($I1661,Graph!$D$3:$M$50,col+1)</f>
        <v>5.0000000000000001E-3</v>
      </c>
      <c r="L1661" s="1">
        <f t="shared" si="1264"/>
        <v>5.4000000000000003E-3</v>
      </c>
      <c r="M1661" s="1">
        <f t="shared" si="1259"/>
        <v>0.64011666666666656</v>
      </c>
      <c r="N1661" s="1">
        <f t="shared" si="1265"/>
        <v>1.6545999999999279</v>
      </c>
      <c r="O1661" s="1">
        <f t="shared" si="1266"/>
        <v>5.4188614013619164E-2</v>
      </c>
      <c r="P1661" s="1">
        <f t="shared" si="1267"/>
        <v>1.0981271018403307</v>
      </c>
      <c r="Q1661" s="1">
        <f t="shared" si="1268"/>
        <v>1.0979609574547282</v>
      </c>
      <c r="R1661" s="1">
        <f t="shared" si="1269"/>
        <v>1.0979549878646615</v>
      </c>
      <c r="S1661" s="1">
        <f t="shared" si="1270"/>
        <v>1.0979547732032107</v>
      </c>
      <c r="T1661" s="1">
        <f t="shared" si="1271"/>
        <v>0.97861336171979818</v>
      </c>
      <c r="U1661" s="1">
        <f t="shared" si="1272"/>
        <v>2.5502381087472239</v>
      </c>
      <c r="V1661" s="2">
        <f t="shared" si="1254"/>
        <v>29.57711463167055</v>
      </c>
      <c r="W1661" s="1">
        <f>VLOOKUP(V1661,Graph!$D$3:$M$50,col)</f>
        <v>6.1999999999999998E-3</v>
      </c>
      <c r="X1661" s="1">
        <f>VLOOKUP(V1661,Graph!$D$3:$M$50,col+1)</f>
        <v>5.0000000000000001E-3</v>
      </c>
      <c r="Y1661" s="1">
        <f t="shared" si="1273"/>
        <v>5.4000000000000003E-3</v>
      </c>
      <c r="Z1661" s="1">
        <f t="shared" si="1255"/>
        <v>0.64011666666666656</v>
      </c>
      <c r="AA1661" s="2">
        <f t="shared" si="1274"/>
        <v>1.6545999999999279</v>
      </c>
      <c r="AB1661" s="1">
        <f t="shared" si="1275"/>
        <v>5.4188614013619164E-2</v>
      </c>
      <c r="AC1661" s="1">
        <f t="shared" si="1276"/>
        <v>1.097954765483941</v>
      </c>
      <c r="AD1661" s="1">
        <f t="shared" si="1277"/>
        <v>1.0979547652063544</v>
      </c>
      <c r="AE1661" s="1">
        <f t="shared" si="1278"/>
        <v>1.0979547651963721</v>
      </c>
      <c r="AF1661" s="1">
        <f t="shared" si="1279"/>
        <v>1.0979547651960131</v>
      </c>
      <c r="AG1661" s="1">
        <f t="shared" si="1280"/>
        <v>0.97861336171979818</v>
      </c>
      <c r="AH1661" s="1">
        <f t="shared" si="1281"/>
        <v>2.5502380901487705</v>
      </c>
      <c r="AI1661" s="2">
        <f t="shared" si="1256"/>
        <v>29.577114559770258</v>
      </c>
      <c r="AJ1661" s="1">
        <f>VLOOKUP(AI1661,Graph!$D$3:$M$50,col)</f>
        <v>6.1999999999999998E-3</v>
      </c>
      <c r="AK1661" s="1">
        <f>VLOOKUP(AI1661,Graph!$D$3:$M$50,col+1)</f>
        <v>5.0000000000000001E-3</v>
      </c>
      <c r="AL1661" s="1">
        <f t="shared" si="1282"/>
        <v>5.4000000000000003E-3</v>
      </c>
      <c r="AM1661" s="1">
        <f t="shared" si="1257"/>
        <v>0.64011666666666656</v>
      </c>
      <c r="AN1661" s="2">
        <f t="shared" si="1283"/>
        <v>1.6545999999999279</v>
      </c>
      <c r="AO1661" s="1">
        <f t="shared" si="1284"/>
        <v>5.4188614013619164E-2</v>
      </c>
      <c r="AP1661" s="1">
        <f t="shared" si="1285"/>
        <v>1.0979547651960004</v>
      </c>
      <c r="AQ1661" s="1">
        <f t="shared" si="1286"/>
        <v>1.0979547651960002</v>
      </c>
      <c r="AR1661" s="1">
        <f t="shared" si="1287"/>
        <v>1.097954765196</v>
      </c>
      <c r="AS1661" s="1">
        <f t="shared" si="1288"/>
        <v>1.097954765196</v>
      </c>
      <c r="AT1661" s="1">
        <f t="shared" si="1289"/>
        <v>0.97861336171979818</v>
      </c>
      <c r="AU1661" s="1">
        <f t="shared" si="1290"/>
        <v>2.5502380901487407</v>
      </c>
      <c r="AV1661" s="2">
        <f t="shared" si="1291"/>
        <v>1660</v>
      </c>
      <c r="AW1661" s="1">
        <f t="shared" si="1292"/>
        <v>2550.2380901487409</v>
      </c>
      <c r="AX1661" s="1">
        <f t="shared" si="1293"/>
        <v>0.97861336171979818</v>
      </c>
      <c r="AY1661" s="1">
        <f t="shared" si="1294"/>
        <v>1.097954765196</v>
      </c>
      <c r="AZ1661" s="1">
        <f t="shared" si="1295"/>
        <v>5.4000000000000003E-3</v>
      </c>
      <c r="BA1661" s="1">
        <f t="shared" si="1296"/>
        <v>29.577114559770258</v>
      </c>
    </row>
    <row r="1662" spans="1:53">
      <c r="A1662" s="2">
        <f t="shared" si="1261"/>
        <v>1.6609999999999279</v>
      </c>
      <c r="B1662" s="1">
        <f t="shared" si="1251"/>
        <v>1.7522834999999251</v>
      </c>
      <c r="C1662" s="1">
        <f t="shared" si="1262"/>
        <v>5.6399795919914751E-2</v>
      </c>
      <c r="D1662" s="1">
        <f t="shared" si="1252"/>
        <v>1.1027518859289953</v>
      </c>
      <c r="E1662" s="1">
        <f t="shared" si="1297"/>
        <v>1.1028576782300066</v>
      </c>
      <c r="F1662" s="1">
        <f t="shared" si="1297"/>
        <v>1.1028616942560687</v>
      </c>
      <c r="G1662" s="1">
        <f t="shared" si="1297"/>
        <v>1.1028618466357867</v>
      </c>
      <c r="H1662" s="1">
        <f t="shared" si="1263"/>
        <v>2.6199835718570004</v>
      </c>
      <c r="I1662" s="1">
        <f t="shared" si="1253"/>
        <v>29.844324273946086</v>
      </c>
      <c r="J1662" s="1">
        <f>VLOOKUP($I1662,Graph!$D$3:$M$50,col)</f>
        <v>6.1999999999999998E-3</v>
      </c>
      <c r="K1662" s="1">
        <f>VLOOKUP($I1662,Graph!$D$3:$M$50,col+1)</f>
        <v>5.0000000000000001E-3</v>
      </c>
      <c r="L1662" s="1">
        <f t="shared" si="1264"/>
        <v>5.4000000000000003E-3</v>
      </c>
      <c r="M1662" s="1">
        <f t="shared" si="1259"/>
        <v>0.64011666666666656</v>
      </c>
      <c r="N1662" s="1">
        <f t="shared" si="1265"/>
        <v>1.6555999999999278</v>
      </c>
      <c r="O1662" s="1">
        <f t="shared" si="1266"/>
        <v>5.4189680397574928E-2</v>
      </c>
      <c r="P1662" s="1">
        <f t="shared" si="1267"/>
        <v>1.0981294388203442</v>
      </c>
      <c r="Q1662" s="1">
        <f t="shared" si="1268"/>
        <v>1.0979633018738584</v>
      </c>
      <c r="R1662" s="1">
        <f t="shared" si="1269"/>
        <v>1.0979573323942504</v>
      </c>
      <c r="S1662" s="1">
        <f t="shared" si="1270"/>
        <v>1.0979571177311442</v>
      </c>
      <c r="T1662" s="1">
        <f t="shared" si="1271"/>
        <v>0.97861624597524177</v>
      </c>
      <c r="U1662" s="1">
        <f t="shared" si="1272"/>
        <v>2.5525558614827228</v>
      </c>
      <c r="V1662" s="2">
        <f t="shared" si="1254"/>
        <v>29.586072184942168</v>
      </c>
      <c r="W1662" s="1">
        <f>VLOOKUP(V1662,Graph!$D$3:$M$50,col)</f>
        <v>6.1999999999999998E-3</v>
      </c>
      <c r="X1662" s="1">
        <f>VLOOKUP(V1662,Graph!$D$3:$M$50,col+1)</f>
        <v>5.0000000000000001E-3</v>
      </c>
      <c r="Y1662" s="1">
        <f t="shared" si="1273"/>
        <v>5.4000000000000003E-3</v>
      </c>
      <c r="Z1662" s="1">
        <f t="shared" si="1255"/>
        <v>0.64011666666666656</v>
      </c>
      <c r="AA1662" s="2">
        <f t="shared" si="1274"/>
        <v>1.6555999999999278</v>
      </c>
      <c r="AB1662" s="1">
        <f t="shared" si="1275"/>
        <v>5.4189680397574928E-2</v>
      </c>
      <c r="AC1662" s="1">
        <f t="shared" si="1276"/>
        <v>1.0979571100116128</v>
      </c>
      <c r="AD1662" s="1">
        <f t="shared" si="1277"/>
        <v>1.0979571097340095</v>
      </c>
      <c r="AE1662" s="1">
        <f t="shared" si="1278"/>
        <v>1.0979571097240266</v>
      </c>
      <c r="AF1662" s="1">
        <f t="shared" si="1279"/>
        <v>1.0979571097236673</v>
      </c>
      <c r="AG1662" s="1">
        <f t="shared" si="1280"/>
        <v>0.97861624597524177</v>
      </c>
      <c r="AH1662" s="1">
        <f t="shared" si="1281"/>
        <v>2.5525558428667576</v>
      </c>
      <c r="AI1662" s="2">
        <f t="shared" si="1256"/>
        <v>29.586072113017746</v>
      </c>
      <c r="AJ1662" s="1">
        <f>VLOOKUP(AI1662,Graph!$D$3:$M$50,col)</f>
        <v>6.1999999999999998E-3</v>
      </c>
      <c r="AK1662" s="1">
        <f>VLOOKUP(AI1662,Graph!$D$3:$M$50,col+1)</f>
        <v>5.0000000000000001E-3</v>
      </c>
      <c r="AL1662" s="1">
        <f t="shared" si="1282"/>
        <v>5.4000000000000003E-3</v>
      </c>
      <c r="AM1662" s="1">
        <f t="shared" si="1257"/>
        <v>0.64011666666666656</v>
      </c>
      <c r="AN1662" s="2">
        <f t="shared" si="1283"/>
        <v>1.6555999999999278</v>
      </c>
      <c r="AO1662" s="1">
        <f t="shared" si="1284"/>
        <v>5.4189680397574928E-2</v>
      </c>
      <c r="AP1662" s="1">
        <f t="shared" si="1285"/>
        <v>1.0979571097236547</v>
      </c>
      <c r="AQ1662" s="1">
        <f t="shared" si="1286"/>
        <v>1.0979571097236538</v>
      </c>
      <c r="AR1662" s="1">
        <f t="shared" si="1287"/>
        <v>1.097957109723654</v>
      </c>
      <c r="AS1662" s="1">
        <f t="shared" si="1288"/>
        <v>1.0979571097236538</v>
      </c>
      <c r="AT1662" s="1">
        <f t="shared" si="1289"/>
        <v>0.97861624597524177</v>
      </c>
      <c r="AU1662" s="1">
        <f t="shared" si="1290"/>
        <v>2.5525558428667257</v>
      </c>
      <c r="AV1662" s="2">
        <f t="shared" si="1291"/>
        <v>1661</v>
      </c>
      <c r="AW1662" s="1">
        <f t="shared" si="1292"/>
        <v>2552.5558428667255</v>
      </c>
      <c r="AX1662" s="1">
        <f t="shared" si="1293"/>
        <v>0.97861624597524177</v>
      </c>
      <c r="AY1662" s="1">
        <f t="shared" si="1294"/>
        <v>1.0979571097236538</v>
      </c>
      <c r="AZ1662" s="1">
        <f t="shared" si="1295"/>
        <v>5.4000000000000003E-3</v>
      </c>
      <c r="BA1662" s="1">
        <f t="shared" si="1296"/>
        <v>29.586072113017746</v>
      </c>
    </row>
    <row r="1663" spans="1:53">
      <c r="A1663" s="2">
        <f t="shared" si="1261"/>
        <v>1.6619999999999278</v>
      </c>
      <c r="B1663" s="1">
        <f t="shared" si="1251"/>
        <v>1.7533246666665916</v>
      </c>
      <c r="C1663" s="1">
        <f t="shared" si="1262"/>
        <v>5.640068311718581E-2</v>
      </c>
      <c r="D1663" s="1">
        <f t="shared" si="1252"/>
        <v>1.1027537937172971</v>
      </c>
      <c r="E1663" s="1">
        <f t="shared" si="1297"/>
        <v>1.1028596625417959</v>
      </c>
      <c r="F1663" s="1">
        <f t="shared" si="1297"/>
        <v>1.1028636815596395</v>
      </c>
      <c r="G1663" s="1">
        <f t="shared" si="1297"/>
        <v>1.1028638340561177</v>
      </c>
      <c r="H1663" s="1">
        <f t="shared" si="1263"/>
        <v>2.6223546832773259</v>
      </c>
      <c r="I1663" s="1">
        <f t="shared" si="1253"/>
        <v>29.853324696971882</v>
      </c>
      <c r="J1663" s="1">
        <f>VLOOKUP($I1663,Graph!$D$3:$M$50,col)</f>
        <v>6.1999999999999998E-3</v>
      </c>
      <c r="K1663" s="1">
        <f>VLOOKUP($I1663,Graph!$D$3:$M$50,col+1)</f>
        <v>5.0000000000000001E-3</v>
      </c>
      <c r="L1663" s="1">
        <f t="shared" si="1264"/>
        <v>5.4000000000000003E-3</v>
      </c>
      <c r="M1663" s="1">
        <f t="shared" si="1259"/>
        <v>0.64011666666666656</v>
      </c>
      <c r="N1663" s="1">
        <f t="shared" si="1265"/>
        <v>1.6565999999999277</v>
      </c>
      <c r="O1663" s="1">
        <f t="shared" si="1266"/>
        <v>5.4190745525515428E-2</v>
      </c>
      <c r="P1663" s="1">
        <f t="shared" si="1267"/>
        <v>1.0981317730677667</v>
      </c>
      <c r="Q1663" s="1">
        <f t="shared" si="1268"/>
        <v>1.0979656435525726</v>
      </c>
      <c r="R1663" s="1">
        <f t="shared" si="1269"/>
        <v>1.0979596741833391</v>
      </c>
      <c r="S1663" s="1">
        <f t="shared" si="1270"/>
        <v>1.0979594595185813</v>
      </c>
      <c r="T1663" s="1">
        <f t="shared" si="1271"/>
        <v>0.97861912676268903</v>
      </c>
      <c r="U1663" s="1">
        <f t="shared" si="1272"/>
        <v>2.5548743161524774</v>
      </c>
      <c r="V1663" s="2">
        <f t="shared" si="1254"/>
        <v>29.595027027817235</v>
      </c>
      <c r="W1663" s="1">
        <f>VLOOKUP(V1663,Graph!$D$3:$M$50,col)</f>
        <v>6.1999999999999998E-3</v>
      </c>
      <c r="X1663" s="1">
        <f>VLOOKUP(V1663,Graph!$D$3:$M$50,col+1)</f>
        <v>5.0000000000000001E-3</v>
      </c>
      <c r="Y1663" s="1">
        <f t="shared" si="1273"/>
        <v>5.4000000000000003E-3</v>
      </c>
      <c r="Z1663" s="1">
        <f t="shared" si="1255"/>
        <v>0.64011666666666656</v>
      </c>
      <c r="AA1663" s="2">
        <f t="shared" si="1274"/>
        <v>1.6565999999999277</v>
      </c>
      <c r="AB1663" s="1">
        <f t="shared" si="1275"/>
        <v>5.4190745525515428E-2</v>
      </c>
      <c r="AC1663" s="1">
        <f t="shared" si="1276"/>
        <v>1.0979594517987883</v>
      </c>
      <c r="AD1663" s="1">
        <f t="shared" si="1277"/>
        <v>1.0979594515211681</v>
      </c>
      <c r="AE1663" s="1">
        <f t="shared" si="1278"/>
        <v>1.0979594515111843</v>
      </c>
      <c r="AF1663" s="1">
        <f t="shared" si="1279"/>
        <v>1.0979594515108253</v>
      </c>
      <c r="AG1663" s="1">
        <f t="shared" si="1280"/>
        <v>0.97861912676268903</v>
      </c>
      <c r="AH1663" s="1">
        <f t="shared" si="1281"/>
        <v>2.5548742975189933</v>
      </c>
      <c r="AI1663" s="2">
        <f t="shared" si="1256"/>
        <v>29.595026955868686</v>
      </c>
      <c r="AJ1663" s="1">
        <f>VLOOKUP(AI1663,Graph!$D$3:$M$50,col)</f>
        <v>6.1999999999999998E-3</v>
      </c>
      <c r="AK1663" s="1">
        <f>VLOOKUP(AI1663,Graph!$D$3:$M$50,col+1)</f>
        <v>5.0000000000000001E-3</v>
      </c>
      <c r="AL1663" s="1">
        <f t="shared" si="1282"/>
        <v>5.4000000000000003E-3</v>
      </c>
      <c r="AM1663" s="1">
        <f t="shared" si="1257"/>
        <v>0.64011666666666656</v>
      </c>
      <c r="AN1663" s="2">
        <f t="shared" si="1283"/>
        <v>1.6565999999999277</v>
      </c>
      <c r="AO1663" s="1">
        <f t="shared" si="1284"/>
        <v>5.4190745525515428E-2</v>
      </c>
      <c r="AP1663" s="1">
        <f t="shared" si="1285"/>
        <v>1.0979594515108122</v>
      </c>
      <c r="AQ1663" s="1">
        <f t="shared" si="1286"/>
        <v>1.097959451510812</v>
      </c>
      <c r="AR1663" s="1">
        <f t="shared" si="1287"/>
        <v>1.097959451510812</v>
      </c>
      <c r="AS1663" s="1">
        <f t="shared" si="1288"/>
        <v>1.097959451510812</v>
      </c>
      <c r="AT1663" s="1">
        <f t="shared" si="1289"/>
        <v>0.97861912676268903</v>
      </c>
      <c r="AU1663" s="1">
        <f t="shared" si="1290"/>
        <v>2.5548742975189627</v>
      </c>
      <c r="AV1663" s="2">
        <f t="shared" si="1291"/>
        <v>1662</v>
      </c>
      <c r="AW1663" s="1">
        <f t="shared" si="1292"/>
        <v>2554.8742975189625</v>
      </c>
      <c r="AX1663" s="1">
        <f t="shared" si="1293"/>
        <v>0.97861912676268903</v>
      </c>
      <c r="AY1663" s="1">
        <f t="shared" si="1294"/>
        <v>1.097959451510812</v>
      </c>
      <c r="AZ1663" s="1">
        <f t="shared" si="1295"/>
        <v>5.4000000000000003E-3</v>
      </c>
      <c r="BA1663" s="1">
        <f t="shared" si="1296"/>
        <v>29.595026955868686</v>
      </c>
    </row>
    <row r="1664" spans="1:53">
      <c r="A1664" s="2">
        <f t="shared" si="1261"/>
        <v>1.6629999999999276</v>
      </c>
      <c r="B1664" s="1">
        <f t="shared" si="1251"/>
        <v>1.7543658333332581</v>
      </c>
      <c r="C1664" s="1">
        <f t="shared" si="1262"/>
        <v>5.6401569268369284E-2</v>
      </c>
      <c r="D1664" s="1">
        <f t="shared" si="1252"/>
        <v>1.1027556992660241</v>
      </c>
      <c r="E1664" s="1">
        <f t="shared" si="1297"/>
        <v>1.1028616445285973</v>
      </c>
      <c r="F1664" s="1">
        <f t="shared" si="1297"/>
        <v>1.1028656665350041</v>
      </c>
      <c r="G1664" s="1">
        <f t="shared" si="1297"/>
        <v>1.1028658191481207</v>
      </c>
      <c r="H1664" s="1">
        <f t="shared" si="1263"/>
        <v>2.624726509703935</v>
      </c>
      <c r="I1664" s="1">
        <f t="shared" si="1253"/>
        <v>29.862322407842047</v>
      </c>
      <c r="J1664" s="1">
        <f>VLOOKUP($I1664,Graph!$D$3:$M$50,col)</f>
        <v>6.1999999999999998E-3</v>
      </c>
      <c r="K1664" s="1">
        <f>VLOOKUP($I1664,Graph!$D$3:$M$50,col+1)</f>
        <v>5.0000000000000001E-3</v>
      </c>
      <c r="L1664" s="1">
        <f t="shared" si="1264"/>
        <v>5.4000000000000003E-3</v>
      </c>
      <c r="M1664" s="1">
        <f t="shared" si="1259"/>
        <v>0.64011666666666656</v>
      </c>
      <c r="N1664" s="1">
        <f t="shared" si="1265"/>
        <v>1.6575999999999276</v>
      </c>
      <c r="O1664" s="1">
        <f t="shared" si="1266"/>
        <v>5.4191809399658217E-2</v>
      </c>
      <c r="P1664" s="1">
        <f t="shared" si="1267"/>
        <v>1.0981341045873876</v>
      </c>
      <c r="Q1664" s="1">
        <f t="shared" si="1268"/>
        <v>1.097967982495673</v>
      </c>
      <c r="R1664" s="1">
        <f t="shared" si="1269"/>
        <v>1.0979620132367296</v>
      </c>
      <c r="S1664" s="1">
        <f t="shared" si="1270"/>
        <v>1.0979617985703236</v>
      </c>
      <c r="T1664" s="1">
        <f t="shared" si="1271"/>
        <v>0.97862200408839084</v>
      </c>
      <c r="U1664" s="1">
        <f t="shared" si="1272"/>
        <v>2.5571934725439842</v>
      </c>
      <c r="V1664" s="2">
        <f t="shared" si="1254"/>
        <v>29.603979162753927</v>
      </c>
      <c r="W1664" s="1">
        <f>VLOOKUP(V1664,Graph!$D$3:$M$50,col)</f>
        <v>6.1999999999999998E-3</v>
      </c>
      <c r="X1664" s="1">
        <f>VLOOKUP(V1664,Graph!$D$3:$M$50,col+1)</f>
        <v>5.0000000000000001E-3</v>
      </c>
      <c r="Y1664" s="1">
        <f t="shared" si="1273"/>
        <v>5.4000000000000003E-3</v>
      </c>
      <c r="Z1664" s="1">
        <f t="shared" si="1255"/>
        <v>0.64011666666666656</v>
      </c>
      <c r="AA1664" s="2">
        <f t="shared" si="1274"/>
        <v>1.6575999999999276</v>
      </c>
      <c r="AB1664" s="1">
        <f t="shared" si="1275"/>
        <v>5.4191809399658217E-2</v>
      </c>
      <c r="AC1664" s="1">
        <f t="shared" si="1276"/>
        <v>1.0979617908502697</v>
      </c>
      <c r="AD1664" s="1">
        <f t="shared" si="1277"/>
        <v>1.0979617905726329</v>
      </c>
      <c r="AE1664" s="1">
        <f t="shared" si="1278"/>
        <v>1.0979617905626482</v>
      </c>
      <c r="AF1664" s="1">
        <f t="shared" si="1279"/>
        <v>1.0979617905622892</v>
      </c>
      <c r="AG1664" s="1">
        <f t="shared" si="1280"/>
        <v>0.97862200408839084</v>
      </c>
      <c r="AH1664" s="1">
        <f t="shared" si="1281"/>
        <v>2.5571934538929773</v>
      </c>
      <c r="AI1664" s="2">
        <f t="shared" si="1256"/>
        <v>29.603979090781277</v>
      </c>
      <c r="AJ1664" s="1">
        <f>VLOOKUP(AI1664,Graph!$D$3:$M$50,col)</f>
        <v>6.1999999999999998E-3</v>
      </c>
      <c r="AK1664" s="1">
        <f>VLOOKUP(AI1664,Graph!$D$3:$M$50,col+1)</f>
        <v>5.0000000000000001E-3</v>
      </c>
      <c r="AL1664" s="1">
        <f t="shared" si="1282"/>
        <v>5.4000000000000003E-3</v>
      </c>
      <c r="AM1664" s="1">
        <f t="shared" si="1257"/>
        <v>0.64011666666666656</v>
      </c>
      <c r="AN1664" s="2">
        <f t="shared" si="1283"/>
        <v>1.6575999999999276</v>
      </c>
      <c r="AO1664" s="1">
        <f t="shared" si="1284"/>
        <v>5.4191809399658217E-2</v>
      </c>
      <c r="AP1664" s="1">
        <f t="shared" si="1285"/>
        <v>1.0979617905622763</v>
      </c>
      <c r="AQ1664" s="1">
        <f t="shared" si="1286"/>
        <v>1.0979617905622756</v>
      </c>
      <c r="AR1664" s="1">
        <f t="shared" si="1287"/>
        <v>1.0979617905622756</v>
      </c>
      <c r="AS1664" s="1">
        <f t="shared" si="1288"/>
        <v>1.0979617905622756</v>
      </c>
      <c r="AT1664" s="1">
        <f t="shared" si="1289"/>
        <v>0.97862200408839084</v>
      </c>
      <c r="AU1664" s="1">
        <f t="shared" si="1290"/>
        <v>2.5571934538929453</v>
      </c>
      <c r="AV1664" s="2">
        <f t="shared" si="1291"/>
        <v>1663</v>
      </c>
      <c r="AW1664" s="1">
        <f t="shared" si="1292"/>
        <v>2557.1934538929454</v>
      </c>
      <c r="AX1664" s="1">
        <f t="shared" si="1293"/>
        <v>0.97862200408839084</v>
      </c>
      <c r="AY1664" s="1">
        <f t="shared" si="1294"/>
        <v>1.0979617905622756</v>
      </c>
      <c r="AZ1664" s="1">
        <f t="shared" si="1295"/>
        <v>5.4000000000000003E-3</v>
      </c>
      <c r="BA1664" s="1">
        <f t="shared" si="1296"/>
        <v>29.603979090781277</v>
      </c>
    </row>
    <row r="1665" spans="1:53">
      <c r="A1665" s="2">
        <f t="shared" si="1261"/>
        <v>1.6639999999999275</v>
      </c>
      <c r="B1665" s="1">
        <f t="shared" si="1251"/>
        <v>1.7554069999999249</v>
      </c>
      <c r="C1665" s="1">
        <f t="shared" si="1262"/>
        <v>5.6402454375314132E-2</v>
      </c>
      <c r="D1665" s="1">
        <f t="shared" si="1252"/>
        <v>1.1027576025791177</v>
      </c>
      <c r="E1665" s="1">
        <f t="shared" si="1297"/>
        <v>1.1028636241944945</v>
      </c>
      <c r="F1665" s="1">
        <f t="shared" si="1297"/>
        <v>1.102867649186251</v>
      </c>
      <c r="G1665" s="1">
        <f t="shared" si="1297"/>
        <v>1.1028678019158853</v>
      </c>
      <c r="H1665" s="1">
        <f t="shared" si="1263"/>
        <v>2.6270990509213124</v>
      </c>
      <c r="I1665" s="1">
        <f t="shared" si="1253"/>
        <v>29.871317409006441</v>
      </c>
      <c r="J1665" s="1">
        <f>VLOOKUP($I1665,Graph!$D$3:$M$50,col)</f>
        <v>6.1999999999999998E-3</v>
      </c>
      <c r="K1665" s="1">
        <f>VLOOKUP($I1665,Graph!$D$3:$M$50,col+1)</f>
        <v>5.0000000000000001E-3</v>
      </c>
      <c r="L1665" s="1">
        <f t="shared" si="1264"/>
        <v>5.4000000000000003E-3</v>
      </c>
      <c r="M1665" s="1">
        <f t="shared" si="1259"/>
        <v>0.64011666666666656</v>
      </c>
      <c r="N1665" s="1">
        <f t="shared" si="1265"/>
        <v>1.6585999999999275</v>
      </c>
      <c r="O1665" s="1">
        <f t="shared" si="1266"/>
        <v>5.4192872022215635E-2</v>
      </c>
      <c r="P1665" s="1">
        <f t="shared" si="1267"/>
        <v>1.0981364333839856</v>
      </c>
      <c r="Q1665" s="1">
        <f t="shared" si="1268"/>
        <v>1.0979703187079501</v>
      </c>
      <c r="R1665" s="1">
        <f t="shared" si="1269"/>
        <v>1.0979643495592126</v>
      </c>
      <c r="S1665" s="1">
        <f t="shared" si="1270"/>
        <v>1.0979641348911624</v>
      </c>
      <c r="T1665" s="1">
        <f t="shared" si="1271"/>
        <v>0.97862487795858355</v>
      </c>
      <c r="U1665" s="1">
        <f t="shared" si="1272"/>
        <v>2.559513330444934</v>
      </c>
      <c r="V1665" s="2">
        <f t="shared" si="1254"/>
        <v>29.612928592206742</v>
      </c>
      <c r="W1665" s="1">
        <f>VLOOKUP(V1665,Graph!$D$3:$M$50,col)</f>
        <v>6.1999999999999998E-3</v>
      </c>
      <c r="X1665" s="1">
        <f>VLOOKUP(V1665,Graph!$D$3:$M$50,col+1)</f>
        <v>5.0000000000000001E-3</v>
      </c>
      <c r="Y1665" s="1">
        <f t="shared" si="1273"/>
        <v>5.4000000000000003E-3</v>
      </c>
      <c r="Z1665" s="1">
        <f t="shared" si="1255"/>
        <v>0.64011666666666656</v>
      </c>
      <c r="AA1665" s="2">
        <f t="shared" si="1274"/>
        <v>1.6585999999999275</v>
      </c>
      <c r="AB1665" s="1">
        <f t="shared" si="1275"/>
        <v>5.4192872022215635E-2</v>
      </c>
      <c r="AC1665" s="1">
        <f t="shared" si="1276"/>
        <v>1.0979641271708473</v>
      </c>
      <c r="AD1665" s="1">
        <f t="shared" si="1277"/>
        <v>1.0979641268931939</v>
      </c>
      <c r="AE1665" s="1">
        <f t="shared" si="1278"/>
        <v>1.0979641268832085</v>
      </c>
      <c r="AF1665" s="1">
        <f t="shared" si="1279"/>
        <v>1.0979641268828493</v>
      </c>
      <c r="AG1665" s="1">
        <f t="shared" si="1280"/>
        <v>0.97862487795858355</v>
      </c>
      <c r="AH1665" s="1">
        <f t="shared" si="1281"/>
        <v>2.5595133117763966</v>
      </c>
      <c r="AI1665" s="2">
        <f t="shared" si="1256"/>
        <v>29.612928520209977</v>
      </c>
      <c r="AJ1665" s="1">
        <f>VLOOKUP(AI1665,Graph!$D$3:$M$50,col)</f>
        <v>6.1999999999999998E-3</v>
      </c>
      <c r="AK1665" s="1">
        <f>VLOOKUP(AI1665,Graph!$D$3:$M$50,col+1)</f>
        <v>5.0000000000000001E-3</v>
      </c>
      <c r="AL1665" s="1">
        <f t="shared" si="1282"/>
        <v>5.4000000000000003E-3</v>
      </c>
      <c r="AM1665" s="1">
        <f t="shared" si="1257"/>
        <v>0.64011666666666656</v>
      </c>
      <c r="AN1665" s="2">
        <f t="shared" si="1283"/>
        <v>1.6585999999999275</v>
      </c>
      <c r="AO1665" s="1">
        <f t="shared" si="1284"/>
        <v>5.4192872022215635E-2</v>
      </c>
      <c r="AP1665" s="1">
        <f t="shared" si="1285"/>
        <v>1.0979641268828362</v>
      </c>
      <c r="AQ1665" s="1">
        <f t="shared" si="1286"/>
        <v>1.0979641268828362</v>
      </c>
      <c r="AR1665" s="1">
        <f t="shared" si="1287"/>
        <v>1.0979641268828362</v>
      </c>
      <c r="AS1665" s="1">
        <f t="shared" si="1288"/>
        <v>1.0979641268828362</v>
      </c>
      <c r="AT1665" s="1">
        <f t="shared" si="1289"/>
        <v>0.97862487795858355</v>
      </c>
      <c r="AU1665" s="1">
        <f t="shared" si="1290"/>
        <v>2.5595133117763664</v>
      </c>
      <c r="AV1665" s="2">
        <f t="shared" si="1291"/>
        <v>1664</v>
      </c>
      <c r="AW1665" s="1">
        <f t="shared" si="1292"/>
        <v>2559.5133117763662</v>
      </c>
      <c r="AX1665" s="1">
        <f t="shared" si="1293"/>
        <v>0.97862487795858355</v>
      </c>
      <c r="AY1665" s="1">
        <f t="shared" si="1294"/>
        <v>1.0979641268828362</v>
      </c>
      <c r="AZ1665" s="1">
        <f t="shared" si="1295"/>
        <v>5.4000000000000003E-3</v>
      </c>
      <c r="BA1665" s="1">
        <f t="shared" si="1296"/>
        <v>29.612928520209977</v>
      </c>
    </row>
    <row r="1666" spans="1:53">
      <c r="A1666" s="2">
        <f t="shared" si="1261"/>
        <v>1.6649999999999274</v>
      </c>
      <c r="B1666" s="1">
        <f t="shared" si="1251"/>
        <v>1.7564481666665914</v>
      </c>
      <c r="C1666" s="1">
        <f t="shared" si="1262"/>
        <v>5.6403338439865031E-2</v>
      </c>
      <c r="D1666" s="1">
        <f t="shared" si="1252"/>
        <v>1.1027595036605096</v>
      </c>
      <c r="E1666" s="1">
        <f t="shared" si="1297"/>
        <v>1.1028656015435618</v>
      </c>
      <c r="F1666" s="1">
        <f t="shared" si="1297"/>
        <v>1.1028696295174598</v>
      </c>
      <c r="G1666" s="1">
        <f t="shared" si="1297"/>
        <v>1.1028697823634914</v>
      </c>
      <c r="H1666" s="1">
        <f t="shared" si="1263"/>
        <v>2.6294723067141383</v>
      </c>
      <c r="I1666" s="1">
        <f t="shared" si="1253"/>
        <v>29.880309702911273</v>
      </c>
      <c r="J1666" s="1">
        <f>VLOOKUP($I1666,Graph!$D$3:$M$50,col)</f>
        <v>6.1999999999999998E-3</v>
      </c>
      <c r="K1666" s="1">
        <f>VLOOKUP($I1666,Graph!$D$3:$M$50,col+1)</f>
        <v>5.0000000000000001E-3</v>
      </c>
      <c r="L1666" s="1">
        <f t="shared" si="1264"/>
        <v>5.4000000000000003E-3</v>
      </c>
      <c r="M1666" s="1">
        <f t="shared" si="1259"/>
        <v>0.64011666666666656</v>
      </c>
      <c r="N1666" s="1">
        <f t="shared" si="1265"/>
        <v>1.6595999999999274</v>
      </c>
      <c r="O1666" s="1">
        <f t="shared" si="1266"/>
        <v>5.4193933395394911E-2</v>
      </c>
      <c r="P1666" s="1">
        <f t="shared" si="1267"/>
        <v>1.0981387594623278</v>
      </c>
      <c r="Q1666" s="1">
        <f t="shared" si="1268"/>
        <v>1.0979726521941835</v>
      </c>
      <c r="R1666" s="1">
        <f t="shared" si="1269"/>
        <v>1.0979666831555672</v>
      </c>
      <c r="S1666" s="1">
        <f t="shared" si="1270"/>
        <v>1.0979664684858765</v>
      </c>
      <c r="T1666" s="1">
        <f t="shared" si="1271"/>
        <v>0.97862774837948785</v>
      </c>
      <c r="U1666" s="1">
        <f t="shared" si="1272"/>
        <v>2.5618338896432067</v>
      </c>
      <c r="V1666" s="2">
        <f t="shared" si="1254"/>
        <v>29.621875318626444</v>
      </c>
      <c r="W1666" s="1">
        <f>VLOOKUP(V1666,Graph!$D$3:$M$50,col)</f>
        <v>6.1999999999999998E-3</v>
      </c>
      <c r="X1666" s="1">
        <f>VLOOKUP(V1666,Graph!$D$3:$M$50,col+1)</f>
        <v>5.0000000000000001E-3</v>
      </c>
      <c r="Y1666" s="1">
        <f t="shared" si="1273"/>
        <v>5.4000000000000003E-3</v>
      </c>
      <c r="Z1666" s="1">
        <f t="shared" si="1255"/>
        <v>0.64011666666666656</v>
      </c>
      <c r="AA1666" s="2">
        <f t="shared" si="1274"/>
        <v>1.6595999999999274</v>
      </c>
      <c r="AB1666" s="1">
        <f t="shared" si="1275"/>
        <v>5.4193933395394911E-2</v>
      </c>
      <c r="AC1666" s="1">
        <f t="shared" si="1276"/>
        <v>1.0979664607653015</v>
      </c>
      <c r="AD1666" s="1">
        <f t="shared" si="1277"/>
        <v>1.0979664604876311</v>
      </c>
      <c r="AE1666" s="1">
        <f t="shared" si="1278"/>
        <v>1.0979664604776449</v>
      </c>
      <c r="AF1666" s="1">
        <f t="shared" si="1279"/>
        <v>1.0979664604772859</v>
      </c>
      <c r="AG1666" s="1">
        <f t="shared" si="1280"/>
        <v>0.97862774837948785</v>
      </c>
      <c r="AH1666" s="1">
        <f t="shared" si="1281"/>
        <v>2.5618338709571362</v>
      </c>
      <c r="AI1666" s="2">
        <f t="shared" si="1256"/>
        <v>29.62187524660558</v>
      </c>
      <c r="AJ1666" s="1">
        <f>VLOOKUP(AI1666,Graph!$D$3:$M$50,col)</f>
        <v>6.1999999999999998E-3</v>
      </c>
      <c r="AK1666" s="1">
        <f>VLOOKUP(AI1666,Graph!$D$3:$M$50,col+1)</f>
        <v>5.0000000000000001E-3</v>
      </c>
      <c r="AL1666" s="1">
        <f t="shared" si="1282"/>
        <v>5.4000000000000003E-3</v>
      </c>
      <c r="AM1666" s="1">
        <f t="shared" si="1257"/>
        <v>0.64011666666666656</v>
      </c>
      <c r="AN1666" s="2">
        <f t="shared" si="1283"/>
        <v>1.6595999999999274</v>
      </c>
      <c r="AO1666" s="1">
        <f t="shared" si="1284"/>
        <v>5.4193933395394911E-2</v>
      </c>
      <c r="AP1666" s="1">
        <f t="shared" si="1285"/>
        <v>1.0979664604772728</v>
      </c>
      <c r="AQ1666" s="1">
        <f t="shared" si="1286"/>
        <v>1.0979664604772725</v>
      </c>
      <c r="AR1666" s="1">
        <f t="shared" si="1287"/>
        <v>1.0979664604772721</v>
      </c>
      <c r="AS1666" s="1">
        <f t="shared" si="1288"/>
        <v>1.0979664604772721</v>
      </c>
      <c r="AT1666" s="1">
        <f t="shared" si="1289"/>
        <v>0.97862774837948785</v>
      </c>
      <c r="AU1666" s="1">
        <f t="shared" si="1290"/>
        <v>2.5618338709571042</v>
      </c>
      <c r="AV1666" s="2">
        <f t="shared" si="1291"/>
        <v>1665</v>
      </c>
      <c r="AW1666" s="1">
        <f t="shared" si="1292"/>
        <v>2561.8338709571044</v>
      </c>
      <c r="AX1666" s="1">
        <f t="shared" si="1293"/>
        <v>0.97862774837948785</v>
      </c>
      <c r="AY1666" s="1">
        <f t="shared" si="1294"/>
        <v>1.0979664604772721</v>
      </c>
      <c r="AZ1666" s="1">
        <f t="shared" si="1295"/>
        <v>5.4000000000000003E-3</v>
      </c>
      <c r="BA1666" s="1">
        <f t="shared" si="1296"/>
        <v>29.62187524660558</v>
      </c>
    </row>
    <row r="1667" spans="1:53">
      <c r="A1667" s="2">
        <f t="shared" si="1261"/>
        <v>1.6659999999999273</v>
      </c>
      <c r="B1667" s="1">
        <f t="shared" ref="B1667:B1730" si="1298">Ba*(A1667+rho)</f>
        <v>1.757489333333258</v>
      </c>
      <c r="C1667" s="1">
        <f t="shared" si="1262"/>
        <v>5.6404221463862203E-2</v>
      </c>
      <c r="D1667" s="1">
        <f t="shared" ref="D1667:D1730" si="1299">SQRT(1.1-($C1667*1.1-POWER(1.1,1/3)+1)/($C1667-POWER(1.1,-2/3)/3))</f>
        <v>1.1027614025141224</v>
      </c>
      <c r="E1667" s="1">
        <f t="shared" si="1297"/>
        <v>1.1028675765798637</v>
      </c>
      <c r="F1667" s="1">
        <f t="shared" si="1297"/>
        <v>1.1028716075327005</v>
      </c>
      <c r="G1667" s="1">
        <f t="shared" si="1297"/>
        <v>1.1028717604950085</v>
      </c>
      <c r="H1667" s="1">
        <f t="shared" si="1263"/>
        <v>2.631846276867285</v>
      </c>
      <c r="I1667" s="1">
        <f t="shared" ref="I1667:I1730" si="1300">(L/nu)*POWER(gn*H1667/b,1/3)/10^5</f>
        <v>29.889299291999027</v>
      </c>
      <c r="J1667" s="1">
        <f>VLOOKUP($I1667,Graph!$D$3:$M$50,col)</f>
        <v>6.1999999999999998E-3</v>
      </c>
      <c r="K1667" s="1">
        <f>VLOOKUP($I1667,Graph!$D$3:$M$50,col+1)</f>
        <v>5.0000000000000001E-3</v>
      </c>
      <c r="L1667" s="1">
        <f t="shared" si="1264"/>
        <v>5.4000000000000003E-3</v>
      </c>
      <c r="M1667" s="1">
        <f t="shared" si="1259"/>
        <v>0.64011666666666656</v>
      </c>
      <c r="N1667" s="1">
        <f t="shared" si="1265"/>
        <v>1.6605999999999272</v>
      </c>
      <c r="O1667" s="1">
        <f t="shared" si="1266"/>
        <v>5.4194993521398047E-2</v>
      </c>
      <c r="P1667" s="1">
        <f t="shared" si="1267"/>
        <v>1.0981410828271709</v>
      </c>
      <c r="Q1667" s="1">
        <f t="shared" si="1268"/>
        <v>1.0979749829591414</v>
      </c>
      <c r="R1667" s="1">
        <f t="shared" si="1269"/>
        <v>1.0979690140305625</v>
      </c>
      <c r="S1667" s="1">
        <f t="shared" si="1270"/>
        <v>1.0979687993592351</v>
      </c>
      <c r="T1667" s="1">
        <f t="shared" si="1271"/>
        <v>0.97863061535731022</v>
      </c>
      <c r="U1667" s="1">
        <f t="shared" si="1272"/>
        <v>2.5641551499268807</v>
      </c>
      <c r="V1667" s="2">
        <f t="shared" ref="V1667:V1730" si="1301">(L/nu)*POWER(gn*U1667/b,1/3)/10^5</f>
        <v>29.630819344460111</v>
      </c>
      <c r="W1667" s="1">
        <f>VLOOKUP(V1667,Graph!$D$3:$M$50,col)</f>
        <v>6.1999999999999998E-3</v>
      </c>
      <c r="X1667" s="1">
        <f>VLOOKUP(V1667,Graph!$D$3:$M$50,col+1)</f>
        <v>5.0000000000000001E-3</v>
      </c>
      <c r="Y1667" s="1">
        <f t="shared" si="1273"/>
        <v>5.4000000000000003E-3</v>
      </c>
      <c r="Z1667" s="1">
        <f t="shared" ref="Z1667:Z1730" si="1302">b-2*Y1667*L</f>
        <v>0.64011666666666656</v>
      </c>
      <c r="AA1667" s="2">
        <f t="shared" si="1274"/>
        <v>1.6605999999999272</v>
      </c>
      <c r="AB1667" s="1">
        <f t="shared" si="1275"/>
        <v>5.4194993521398047E-2</v>
      </c>
      <c r="AC1667" s="1">
        <f t="shared" si="1276"/>
        <v>1.0979687916383996</v>
      </c>
      <c r="AD1667" s="1">
        <f t="shared" si="1277"/>
        <v>1.0979687913607132</v>
      </c>
      <c r="AE1667" s="1">
        <f t="shared" si="1278"/>
        <v>1.0979687913507259</v>
      </c>
      <c r="AF1667" s="1">
        <f t="shared" si="1279"/>
        <v>1.0979687913503664</v>
      </c>
      <c r="AG1667" s="1">
        <f t="shared" si="1280"/>
        <v>0.97863061535731022</v>
      </c>
      <c r="AH1667" s="1">
        <f t="shared" si="1281"/>
        <v>2.5641551312232691</v>
      </c>
      <c r="AI1667" s="2">
        <f t="shared" ref="AI1667:AI1730" si="1303">(L/nu)*POWER(gn*AH1667/b,1/3)/10^5</f>
        <v>29.630819272415152</v>
      </c>
      <c r="AJ1667" s="1">
        <f>VLOOKUP(AI1667,Graph!$D$3:$M$50,col)</f>
        <v>6.1999999999999998E-3</v>
      </c>
      <c r="AK1667" s="1">
        <f>VLOOKUP(AI1667,Graph!$D$3:$M$50,col+1)</f>
        <v>5.0000000000000001E-3</v>
      </c>
      <c r="AL1667" s="1">
        <f t="shared" si="1282"/>
        <v>5.4000000000000003E-3</v>
      </c>
      <c r="AM1667" s="1">
        <f t="shared" ref="AM1667:AM1730" si="1304">b-2*AL1667*L</f>
        <v>0.64011666666666656</v>
      </c>
      <c r="AN1667" s="2">
        <f t="shared" si="1283"/>
        <v>1.6605999999999272</v>
      </c>
      <c r="AO1667" s="1">
        <f t="shared" si="1284"/>
        <v>5.4194993521398047E-2</v>
      </c>
      <c r="AP1667" s="1">
        <f t="shared" si="1285"/>
        <v>1.097968791350354</v>
      </c>
      <c r="AQ1667" s="1">
        <f t="shared" si="1286"/>
        <v>1.0979687913503531</v>
      </c>
      <c r="AR1667" s="1">
        <f t="shared" si="1287"/>
        <v>1.0979687913503531</v>
      </c>
      <c r="AS1667" s="1">
        <f t="shared" si="1288"/>
        <v>1.0979687913503531</v>
      </c>
      <c r="AT1667" s="1">
        <f t="shared" si="1289"/>
        <v>0.97863061535731022</v>
      </c>
      <c r="AU1667" s="1">
        <f t="shared" si="1290"/>
        <v>2.564155131223238</v>
      </c>
      <c r="AV1667" s="2">
        <f t="shared" si="1291"/>
        <v>1666</v>
      </c>
      <c r="AW1667" s="1">
        <f t="shared" si="1292"/>
        <v>2564.1551312232382</v>
      </c>
      <c r="AX1667" s="1">
        <f t="shared" si="1293"/>
        <v>0.97863061535731022</v>
      </c>
      <c r="AY1667" s="1">
        <f t="shared" si="1294"/>
        <v>1.0979687913503531</v>
      </c>
      <c r="AZ1667" s="1">
        <f t="shared" si="1295"/>
        <v>5.4000000000000003E-3</v>
      </c>
      <c r="BA1667" s="1">
        <f t="shared" si="1296"/>
        <v>29.630819272415152</v>
      </c>
    </row>
    <row r="1668" spans="1:53">
      <c r="A1668" s="2">
        <f t="shared" si="1261"/>
        <v>1.6669999999999272</v>
      </c>
      <c r="B1668" s="1">
        <f t="shared" si="1298"/>
        <v>1.7585304999999245</v>
      </c>
      <c r="C1668" s="1">
        <f t="shared" si="1262"/>
        <v>5.6405103449141666E-2</v>
      </c>
      <c r="D1668" s="1">
        <f t="shared" si="1299"/>
        <v>1.1027632991438698</v>
      </c>
      <c r="E1668" s="1">
        <f t="shared" si="1297"/>
        <v>1.102869549307455</v>
      </c>
      <c r="F1668" s="1">
        <f t="shared" si="1297"/>
        <v>1.1028735832360326</v>
      </c>
      <c r="G1668" s="1">
        <f t="shared" si="1297"/>
        <v>1.1028737363144967</v>
      </c>
      <c r="H1668" s="1">
        <f t="shared" si="1263"/>
        <v>2.6342209611658194</v>
      </c>
      <c r="I1668" s="1">
        <f t="shared" si="1300"/>
        <v>29.89828617870856</v>
      </c>
      <c r="J1668" s="1">
        <f>VLOOKUP($I1668,Graph!$D$3:$M$50,col)</f>
        <v>6.1999999999999998E-3</v>
      </c>
      <c r="K1668" s="1">
        <f>VLOOKUP($I1668,Graph!$D$3:$M$50,col+1)</f>
        <v>5.0000000000000001E-3</v>
      </c>
      <c r="L1668" s="1">
        <f t="shared" si="1264"/>
        <v>5.4000000000000003E-3</v>
      </c>
      <c r="M1668" s="1">
        <f t="shared" si="1259"/>
        <v>0.64011666666666656</v>
      </c>
      <c r="N1668" s="1">
        <f t="shared" si="1265"/>
        <v>1.6615999999999271</v>
      </c>
      <c r="O1668" s="1">
        <f t="shared" si="1266"/>
        <v>5.4196052402421792E-2</v>
      </c>
      <c r="P1668" s="1">
        <f t="shared" si="1267"/>
        <v>1.0981434034832593</v>
      </c>
      <c r="Q1668" s="1">
        <f t="shared" si="1268"/>
        <v>1.0979773110075817</v>
      </c>
      <c r="R1668" s="1">
        <f t="shared" si="1269"/>
        <v>1.0979713421889552</v>
      </c>
      <c r="S1668" s="1">
        <f t="shared" si="1270"/>
        <v>1.0979711275159949</v>
      </c>
      <c r="T1668" s="1">
        <f t="shared" si="1271"/>
        <v>0.9786334788982417</v>
      </c>
      <c r="U1668" s="1">
        <f t="shared" si="1272"/>
        <v>2.5664771110842195</v>
      </c>
      <c r="V1668" s="2">
        <f t="shared" si="1301"/>
        <v>29.639760672151137</v>
      </c>
      <c r="W1668" s="1">
        <f>VLOOKUP(V1668,Graph!$D$3:$M$50,col)</f>
        <v>6.1999999999999998E-3</v>
      </c>
      <c r="X1668" s="1">
        <f>VLOOKUP(V1668,Graph!$D$3:$M$50,col+1)</f>
        <v>5.0000000000000001E-3</v>
      </c>
      <c r="Y1668" s="1">
        <f t="shared" si="1273"/>
        <v>5.4000000000000003E-3</v>
      </c>
      <c r="Z1668" s="1">
        <f t="shared" si="1302"/>
        <v>0.64011666666666656</v>
      </c>
      <c r="AA1668" s="2">
        <f t="shared" si="1274"/>
        <v>1.6615999999999271</v>
      </c>
      <c r="AB1668" s="1">
        <f t="shared" si="1275"/>
        <v>5.4196052402421792E-2</v>
      </c>
      <c r="AC1668" s="1">
        <f t="shared" si="1276"/>
        <v>1.0979711197948998</v>
      </c>
      <c r="AD1668" s="1">
        <f t="shared" si="1277"/>
        <v>1.0979711195171966</v>
      </c>
      <c r="AE1668" s="1">
        <f t="shared" si="1278"/>
        <v>1.0979711195072082</v>
      </c>
      <c r="AF1668" s="1">
        <f t="shared" si="1279"/>
        <v>1.0979711195068491</v>
      </c>
      <c r="AG1668" s="1">
        <f t="shared" si="1280"/>
        <v>0.9786334788982417</v>
      </c>
      <c r="AH1668" s="1">
        <f t="shared" si="1281"/>
        <v>2.5664770923630624</v>
      </c>
      <c r="AI1668" s="2">
        <f t="shared" si="1303"/>
        <v>29.639760600082095</v>
      </c>
      <c r="AJ1668" s="1">
        <f>VLOOKUP(AI1668,Graph!$D$3:$M$50,col)</f>
        <v>6.1999999999999998E-3</v>
      </c>
      <c r="AK1668" s="1">
        <f>VLOOKUP(AI1668,Graph!$D$3:$M$50,col+1)</f>
        <v>5.0000000000000001E-3</v>
      </c>
      <c r="AL1668" s="1">
        <f t="shared" si="1282"/>
        <v>5.4000000000000003E-3</v>
      </c>
      <c r="AM1668" s="1">
        <f t="shared" si="1304"/>
        <v>0.64011666666666656</v>
      </c>
      <c r="AN1668" s="2">
        <f t="shared" si="1283"/>
        <v>1.6615999999999271</v>
      </c>
      <c r="AO1668" s="1">
        <f t="shared" si="1284"/>
        <v>5.4196052402421792E-2</v>
      </c>
      <c r="AP1668" s="1">
        <f t="shared" si="1285"/>
        <v>1.0979711195068365</v>
      </c>
      <c r="AQ1668" s="1">
        <f t="shared" si="1286"/>
        <v>1.097971119506836</v>
      </c>
      <c r="AR1668" s="1">
        <f t="shared" si="1287"/>
        <v>1.0979711195068356</v>
      </c>
      <c r="AS1668" s="1">
        <f t="shared" si="1288"/>
        <v>1.0979711195068358</v>
      </c>
      <c r="AT1668" s="1">
        <f t="shared" si="1289"/>
        <v>0.9786334788982417</v>
      </c>
      <c r="AU1668" s="1">
        <f t="shared" si="1290"/>
        <v>2.5664770923630318</v>
      </c>
      <c r="AV1668" s="2">
        <f t="shared" si="1291"/>
        <v>1667</v>
      </c>
      <c r="AW1668" s="1">
        <f t="shared" si="1292"/>
        <v>2566.4770923630317</v>
      </c>
      <c r="AX1668" s="1">
        <f t="shared" si="1293"/>
        <v>0.9786334788982417</v>
      </c>
      <c r="AY1668" s="1">
        <f t="shared" si="1294"/>
        <v>1.0979711195068358</v>
      </c>
      <c r="AZ1668" s="1">
        <f t="shared" si="1295"/>
        <v>5.4000000000000003E-3</v>
      </c>
      <c r="BA1668" s="1">
        <f t="shared" si="1296"/>
        <v>29.639760600082095</v>
      </c>
    </row>
    <row r="1669" spans="1:53">
      <c r="A1669" s="2">
        <f t="shared" si="1261"/>
        <v>1.6679999999999271</v>
      </c>
      <c r="B1669" s="1">
        <f t="shared" si="1298"/>
        <v>1.759571666666591</v>
      </c>
      <c r="C1669" s="1">
        <f t="shared" si="1262"/>
        <v>5.6405984397534997E-2</v>
      </c>
      <c r="D1669" s="1">
        <f t="shared" si="1299"/>
        <v>1.102765193553656</v>
      </c>
      <c r="E1669" s="1">
        <f t="shared" si="1297"/>
        <v>1.1028715197303816</v>
      </c>
      <c r="F1669" s="1">
        <f t="shared" si="1297"/>
        <v>1.1028755566315076</v>
      </c>
      <c r="G1669" s="1">
        <f t="shared" si="1297"/>
        <v>1.1028757098260076</v>
      </c>
      <c r="H1669" s="1">
        <f t="shared" si="1263"/>
        <v>2.636596359395003</v>
      </c>
      <c r="I1669" s="1">
        <f t="shared" si="1300"/>
        <v>29.907270365475021</v>
      </c>
      <c r="J1669" s="1">
        <f>VLOOKUP($I1669,Graph!$D$3:$M$50,col)</f>
        <v>6.1999999999999998E-3</v>
      </c>
      <c r="K1669" s="1">
        <f>VLOOKUP($I1669,Graph!$D$3:$M$50,col+1)</f>
        <v>5.0000000000000001E-3</v>
      </c>
      <c r="L1669" s="1">
        <f t="shared" si="1264"/>
        <v>5.4000000000000003E-3</v>
      </c>
      <c r="M1669" s="1">
        <f t="shared" si="1259"/>
        <v>0.64011666666666656</v>
      </c>
      <c r="N1669" s="1">
        <f t="shared" si="1265"/>
        <v>1.662599999999927</v>
      </c>
      <c r="O1669" s="1">
        <f t="shared" si="1266"/>
        <v>5.4197110040657852E-2</v>
      </c>
      <c r="P1669" s="1">
        <f t="shared" si="1267"/>
        <v>1.0981457214353274</v>
      </c>
      <c r="Q1669" s="1">
        <f t="shared" si="1268"/>
        <v>1.0979796363442496</v>
      </c>
      <c r="R1669" s="1">
        <f t="shared" si="1269"/>
        <v>1.0979736676354923</v>
      </c>
      <c r="S1669" s="1">
        <f t="shared" si="1270"/>
        <v>1.0979734529609022</v>
      </c>
      <c r="T1669" s="1">
        <f t="shared" si="1271"/>
        <v>0.97863633900845881</v>
      </c>
      <c r="U1669" s="1">
        <f t="shared" si="1272"/>
        <v>2.5687997729036818</v>
      </c>
      <c r="V1669" s="2">
        <f t="shared" si="1301"/>
        <v>29.648699304139214</v>
      </c>
      <c r="W1669" s="1">
        <f>VLOOKUP(V1669,Graph!$D$3:$M$50,col)</f>
        <v>6.1999999999999998E-3</v>
      </c>
      <c r="X1669" s="1">
        <f>VLOOKUP(V1669,Graph!$D$3:$M$50,col+1)</f>
        <v>5.0000000000000001E-3</v>
      </c>
      <c r="Y1669" s="1">
        <f t="shared" si="1273"/>
        <v>5.4000000000000003E-3</v>
      </c>
      <c r="Z1669" s="1">
        <f t="shared" si="1302"/>
        <v>0.64011666666666656</v>
      </c>
      <c r="AA1669" s="2">
        <f t="shared" si="1274"/>
        <v>1.662599999999927</v>
      </c>
      <c r="AB1669" s="1">
        <f t="shared" si="1275"/>
        <v>5.4197110040657852E-2</v>
      </c>
      <c r="AC1669" s="1">
        <f t="shared" si="1276"/>
        <v>1.0979734452395478</v>
      </c>
      <c r="AD1669" s="1">
        <f t="shared" si="1277"/>
        <v>1.0979734449618284</v>
      </c>
      <c r="AE1669" s="1">
        <f t="shared" si="1278"/>
        <v>1.0979734449518392</v>
      </c>
      <c r="AF1669" s="1">
        <f t="shared" si="1279"/>
        <v>1.0979734449514797</v>
      </c>
      <c r="AG1669" s="1">
        <f t="shared" si="1280"/>
        <v>0.97863633900845881</v>
      </c>
      <c r="AH1669" s="1">
        <f t="shared" si="1281"/>
        <v>2.5687997541649747</v>
      </c>
      <c r="AI1669" s="2">
        <f t="shared" si="1303"/>
        <v>29.648699232046106</v>
      </c>
      <c r="AJ1669" s="1">
        <f>VLOOKUP(AI1669,Graph!$D$3:$M$50,col)</f>
        <v>6.1999999999999998E-3</v>
      </c>
      <c r="AK1669" s="1">
        <f>VLOOKUP(AI1669,Graph!$D$3:$M$50,col+1)</f>
        <v>5.0000000000000001E-3</v>
      </c>
      <c r="AL1669" s="1">
        <f t="shared" si="1282"/>
        <v>5.4000000000000003E-3</v>
      </c>
      <c r="AM1669" s="1">
        <f t="shared" si="1304"/>
        <v>0.64011666666666656</v>
      </c>
      <c r="AN1669" s="2">
        <f t="shared" si="1283"/>
        <v>1.662599999999927</v>
      </c>
      <c r="AO1669" s="1">
        <f t="shared" si="1284"/>
        <v>5.4197110040657852E-2</v>
      </c>
      <c r="AP1669" s="1">
        <f t="shared" si="1285"/>
        <v>1.0979734449514671</v>
      </c>
      <c r="AQ1669" s="1">
        <f t="shared" si="1286"/>
        <v>1.0979734449514662</v>
      </c>
      <c r="AR1669" s="1">
        <f t="shared" si="1287"/>
        <v>1.0979734449514664</v>
      </c>
      <c r="AS1669" s="1">
        <f t="shared" si="1288"/>
        <v>1.0979734449514664</v>
      </c>
      <c r="AT1669" s="1">
        <f t="shared" si="1289"/>
        <v>0.97863633900845881</v>
      </c>
      <c r="AU1669" s="1">
        <f t="shared" si="1290"/>
        <v>2.5687997541649437</v>
      </c>
      <c r="AV1669" s="2">
        <f t="shared" si="1291"/>
        <v>1668</v>
      </c>
      <c r="AW1669" s="1">
        <f t="shared" si="1292"/>
        <v>2568.7997541649438</v>
      </c>
      <c r="AX1669" s="1">
        <f t="shared" si="1293"/>
        <v>0.97863633900845881</v>
      </c>
      <c r="AY1669" s="1">
        <f t="shared" si="1294"/>
        <v>1.0979734449514664</v>
      </c>
      <c r="AZ1669" s="1">
        <f t="shared" si="1295"/>
        <v>5.4000000000000003E-3</v>
      </c>
      <c r="BA1669" s="1">
        <f t="shared" si="1296"/>
        <v>29.648699232046106</v>
      </c>
    </row>
    <row r="1670" spans="1:53">
      <c r="A1670" s="2">
        <f t="shared" si="1261"/>
        <v>1.668999999999927</v>
      </c>
      <c r="B1670" s="1">
        <f t="shared" si="1298"/>
        <v>1.7606128333332576</v>
      </c>
      <c r="C1670" s="1">
        <f t="shared" si="1262"/>
        <v>5.6406864310869567E-2</v>
      </c>
      <c r="D1670" s="1">
        <f t="shared" si="1299"/>
        <v>1.1027670857473761</v>
      </c>
      <c r="E1670" s="1">
        <f t="shared" si="1297"/>
        <v>1.1028734878526796</v>
      </c>
      <c r="F1670" s="1">
        <f t="shared" si="1297"/>
        <v>1.1028775277231659</v>
      </c>
      <c r="G1670" s="1">
        <f t="shared" si="1297"/>
        <v>1.1028776810335823</v>
      </c>
      <c r="H1670" s="1">
        <f t="shared" si="1263"/>
        <v>2.6389724713402911</v>
      </c>
      <c r="I1670" s="1">
        <f t="shared" si="1300"/>
        <v>29.916251854729946</v>
      </c>
      <c r="J1670" s="1">
        <f>VLOOKUP($I1670,Graph!$D$3:$M$50,col)</f>
        <v>6.1999999999999998E-3</v>
      </c>
      <c r="K1670" s="1">
        <f>VLOOKUP($I1670,Graph!$D$3:$M$50,col+1)</f>
        <v>5.0000000000000001E-3</v>
      </c>
      <c r="L1670" s="1">
        <f t="shared" si="1264"/>
        <v>5.4000000000000003E-3</v>
      </c>
      <c r="M1670" s="1">
        <f t="shared" si="1259"/>
        <v>0.64011666666666656</v>
      </c>
      <c r="N1670" s="1">
        <f t="shared" si="1265"/>
        <v>1.6635999999999269</v>
      </c>
      <c r="O1670" s="1">
        <f t="shared" si="1266"/>
        <v>5.4198166438292748E-2</v>
      </c>
      <c r="P1670" s="1">
        <f t="shared" si="1267"/>
        <v>1.0981480366880982</v>
      </c>
      <c r="Q1670" s="1">
        <f t="shared" si="1268"/>
        <v>1.0979819589738806</v>
      </c>
      <c r="R1670" s="1">
        <f t="shared" si="1269"/>
        <v>1.0979759903749085</v>
      </c>
      <c r="S1670" s="1">
        <f t="shared" si="1270"/>
        <v>1.0979757756986925</v>
      </c>
      <c r="T1670" s="1">
        <f t="shared" si="1271"/>
        <v>0.97863919569412328</v>
      </c>
      <c r="U1670" s="1">
        <f t="shared" si="1272"/>
        <v>2.5711231351739197</v>
      </c>
      <c r="V1670" s="2">
        <f t="shared" si="1301"/>
        <v>29.657635242860398</v>
      </c>
      <c r="W1670" s="1">
        <f>VLOOKUP(V1670,Graph!$D$3:$M$50,col)</f>
        <v>6.1999999999999998E-3</v>
      </c>
      <c r="X1670" s="1">
        <f>VLOOKUP(V1670,Graph!$D$3:$M$50,col+1)</f>
        <v>5.0000000000000001E-3</v>
      </c>
      <c r="Y1670" s="1">
        <f t="shared" si="1273"/>
        <v>5.4000000000000003E-3</v>
      </c>
      <c r="Z1670" s="1">
        <f t="shared" si="1302"/>
        <v>0.64011666666666656</v>
      </c>
      <c r="AA1670" s="2">
        <f t="shared" si="1274"/>
        <v>1.6635999999999269</v>
      </c>
      <c r="AB1670" s="1">
        <f t="shared" si="1275"/>
        <v>5.4198166438292748E-2</v>
      </c>
      <c r="AC1670" s="1">
        <f t="shared" si="1276"/>
        <v>1.0979757679770792</v>
      </c>
      <c r="AD1670" s="1">
        <f t="shared" si="1277"/>
        <v>1.0979757676993425</v>
      </c>
      <c r="AE1670" s="1">
        <f t="shared" si="1278"/>
        <v>1.0979757676893529</v>
      </c>
      <c r="AF1670" s="1">
        <f t="shared" si="1279"/>
        <v>1.0979757676889936</v>
      </c>
      <c r="AG1670" s="1">
        <f t="shared" si="1280"/>
        <v>0.97863919569412328</v>
      </c>
      <c r="AH1670" s="1">
        <f t="shared" si="1281"/>
        <v>2.5711231164176569</v>
      </c>
      <c r="AI1670" s="2">
        <f t="shared" si="1303"/>
        <v>29.657635170743223</v>
      </c>
      <c r="AJ1670" s="1">
        <f>VLOOKUP(AI1670,Graph!$D$3:$M$50,col)</f>
        <v>6.1999999999999998E-3</v>
      </c>
      <c r="AK1670" s="1">
        <f>VLOOKUP(AI1670,Graph!$D$3:$M$50,col+1)</f>
        <v>5.0000000000000001E-3</v>
      </c>
      <c r="AL1670" s="1">
        <f t="shared" si="1282"/>
        <v>5.4000000000000003E-3</v>
      </c>
      <c r="AM1670" s="1">
        <f t="shared" si="1304"/>
        <v>0.64011666666666656</v>
      </c>
      <c r="AN1670" s="2">
        <f t="shared" si="1283"/>
        <v>1.6635999999999269</v>
      </c>
      <c r="AO1670" s="1">
        <f t="shared" si="1284"/>
        <v>5.4198166438292748E-2</v>
      </c>
      <c r="AP1670" s="1">
        <f t="shared" si="1285"/>
        <v>1.0979757676889805</v>
      </c>
      <c r="AQ1670" s="1">
        <f t="shared" si="1286"/>
        <v>1.0979757676889801</v>
      </c>
      <c r="AR1670" s="1">
        <f t="shared" si="1287"/>
        <v>1.0979757676889803</v>
      </c>
      <c r="AS1670" s="1">
        <f t="shared" si="1288"/>
        <v>1.0979757676889801</v>
      </c>
      <c r="AT1670" s="1">
        <f t="shared" si="1289"/>
        <v>0.97863919569412328</v>
      </c>
      <c r="AU1670" s="1">
        <f t="shared" si="1290"/>
        <v>2.5711231164176254</v>
      </c>
      <c r="AV1670" s="2">
        <f t="shared" si="1291"/>
        <v>1669</v>
      </c>
      <c r="AW1670" s="1">
        <f t="shared" si="1292"/>
        <v>2571.1231164176252</v>
      </c>
      <c r="AX1670" s="1">
        <f t="shared" si="1293"/>
        <v>0.97863919569412328</v>
      </c>
      <c r="AY1670" s="1">
        <f t="shared" si="1294"/>
        <v>1.0979757676889801</v>
      </c>
      <c r="AZ1670" s="1">
        <f t="shared" si="1295"/>
        <v>5.4000000000000003E-3</v>
      </c>
      <c r="BA1670" s="1">
        <f t="shared" si="1296"/>
        <v>29.657635170743223</v>
      </c>
    </row>
    <row r="1671" spans="1:53">
      <c r="A1671" s="2">
        <f t="shared" si="1261"/>
        <v>1.6699999999999269</v>
      </c>
      <c r="B1671" s="1">
        <f t="shared" si="1298"/>
        <v>1.7616539999999241</v>
      </c>
      <c r="C1671" s="1">
        <f t="shared" si="1262"/>
        <v>5.6407743190968397E-2</v>
      </c>
      <c r="D1671" s="1">
        <f t="shared" si="1299"/>
        <v>1.1027689757289163</v>
      </c>
      <c r="E1671" s="1">
        <f t="shared" si="1297"/>
        <v>1.1028754536783758</v>
      </c>
      <c r="F1671" s="1">
        <f t="shared" si="1297"/>
        <v>1.1028794965150406</v>
      </c>
      <c r="G1671" s="1">
        <f t="shared" si="1297"/>
        <v>1.1028796499412528</v>
      </c>
      <c r="H1671" s="1">
        <f t="shared" si="1263"/>
        <v>2.6413492967873311</v>
      </c>
      <c r="I1671" s="1">
        <f t="shared" si="1300"/>
        <v>29.925230648901202</v>
      </c>
      <c r="J1671" s="1">
        <f>VLOOKUP($I1671,Graph!$D$3:$M$50,col)</f>
        <v>6.1999999999999998E-3</v>
      </c>
      <c r="K1671" s="1">
        <f>VLOOKUP($I1671,Graph!$D$3:$M$50,col+1)</f>
        <v>5.0000000000000001E-3</v>
      </c>
      <c r="L1671" s="1">
        <f t="shared" si="1264"/>
        <v>5.4000000000000003E-3</v>
      </c>
      <c r="M1671" s="1">
        <f t="shared" si="1259"/>
        <v>0.64011666666666656</v>
      </c>
      <c r="N1671" s="1">
        <f t="shared" si="1265"/>
        <v>1.6645999999999268</v>
      </c>
      <c r="O1671" s="1">
        <f t="shared" si="1266"/>
        <v>5.4199221597507834E-2</v>
      </c>
      <c r="P1671" s="1">
        <f t="shared" si="1267"/>
        <v>1.0981503492462843</v>
      </c>
      <c r="Q1671" s="1">
        <f t="shared" si="1268"/>
        <v>1.0979842789011984</v>
      </c>
      <c r="R1671" s="1">
        <f t="shared" si="1269"/>
        <v>1.0979783104119276</v>
      </c>
      <c r="S1671" s="1">
        <f t="shared" si="1270"/>
        <v>1.0979780957340894</v>
      </c>
      <c r="T1671" s="1">
        <f t="shared" si="1271"/>
        <v>0.97864204896138196</v>
      </c>
      <c r="U1671" s="1">
        <f t="shared" si="1272"/>
        <v>2.5734471976837718</v>
      </c>
      <c r="V1671" s="2">
        <f t="shared" si="1301"/>
        <v>29.666568490747032</v>
      </c>
      <c r="W1671" s="1">
        <f>VLOOKUP(V1671,Graph!$D$3:$M$50,col)</f>
        <v>6.1999999999999998E-3</v>
      </c>
      <c r="X1671" s="1">
        <f>VLOOKUP(V1671,Graph!$D$3:$M$50,col+1)</f>
        <v>5.0000000000000001E-3</v>
      </c>
      <c r="Y1671" s="1">
        <f t="shared" si="1273"/>
        <v>5.4000000000000003E-3</v>
      </c>
      <c r="Z1671" s="1">
        <f t="shared" si="1302"/>
        <v>0.64011666666666656</v>
      </c>
      <c r="AA1671" s="2">
        <f t="shared" si="1274"/>
        <v>1.6645999999999268</v>
      </c>
      <c r="AB1671" s="1">
        <f t="shared" si="1275"/>
        <v>5.4199221597507834E-2</v>
      </c>
      <c r="AC1671" s="1">
        <f t="shared" si="1276"/>
        <v>1.0979780880122172</v>
      </c>
      <c r="AD1671" s="1">
        <f t="shared" si="1277"/>
        <v>1.0979780877344647</v>
      </c>
      <c r="AE1671" s="1">
        <f t="shared" si="1278"/>
        <v>1.0979780877244738</v>
      </c>
      <c r="AF1671" s="1">
        <f t="shared" si="1279"/>
        <v>1.0979780877241148</v>
      </c>
      <c r="AG1671" s="1">
        <f t="shared" si="1280"/>
        <v>0.97864204896138196</v>
      </c>
      <c r="AH1671" s="1">
        <f t="shared" si="1281"/>
        <v>2.5734471789099485</v>
      </c>
      <c r="AI1671" s="2">
        <f t="shared" si="1303"/>
        <v>29.666568418605802</v>
      </c>
      <c r="AJ1671" s="1">
        <f>VLOOKUP(AI1671,Graph!$D$3:$M$50,col)</f>
        <v>6.1999999999999998E-3</v>
      </c>
      <c r="AK1671" s="1">
        <f>VLOOKUP(AI1671,Graph!$D$3:$M$50,col+1)</f>
        <v>5.0000000000000001E-3</v>
      </c>
      <c r="AL1671" s="1">
        <f t="shared" si="1282"/>
        <v>5.4000000000000003E-3</v>
      </c>
      <c r="AM1671" s="1">
        <f t="shared" si="1304"/>
        <v>0.64011666666666656</v>
      </c>
      <c r="AN1671" s="2">
        <f t="shared" si="1283"/>
        <v>1.6645999999999268</v>
      </c>
      <c r="AO1671" s="1">
        <f t="shared" si="1284"/>
        <v>5.4199221597507834E-2</v>
      </c>
      <c r="AP1671" s="1">
        <f t="shared" si="1285"/>
        <v>1.0979780877241017</v>
      </c>
      <c r="AQ1671" s="1">
        <f t="shared" si="1286"/>
        <v>1.097978087724101</v>
      </c>
      <c r="AR1671" s="1">
        <f t="shared" si="1287"/>
        <v>1.097978087724101</v>
      </c>
      <c r="AS1671" s="1">
        <f t="shared" si="1288"/>
        <v>1.097978087724101</v>
      </c>
      <c r="AT1671" s="1">
        <f t="shared" si="1289"/>
        <v>0.97864204896138196</v>
      </c>
      <c r="AU1671" s="1">
        <f t="shared" si="1290"/>
        <v>2.573447178909916</v>
      </c>
      <c r="AV1671" s="2">
        <f t="shared" si="1291"/>
        <v>1670</v>
      </c>
      <c r="AW1671" s="1">
        <f t="shared" si="1292"/>
        <v>2573.4471789099161</v>
      </c>
      <c r="AX1671" s="1">
        <f t="shared" si="1293"/>
        <v>0.97864204896138196</v>
      </c>
      <c r="AY1671" s="1">
        <f t="shared" si="1294"/>
        <v>1.097978087724101</v>
      </c>
      <c r="AZ1671" s="1">
        <f t="shared" si="1295"/>
        <v>5.4000000000000003E-3</v>
      </c>
      <c r="BA1671" s="1">
        <f t="shared" si="1296"/>
        <v>29.666568418605802</v>
      </c>
    </row>
    <row r="1672" spans="1:53">
      <c r="A1672" s="2">
        <f t="shared" si="1261"/>
        <v>1.6709999999999268</v>
      </c>
      <c r="B1672" s="1">
        <f t="shared" si="1298"/>
        <v>1.7626951666665907</v>
      </c>
      <c r="C1672" s="1">
        <f t="shared" si="1262"/>
        <v>5.6408621039650261E-2</v>
      </c>
      <c r="D1672" s="1">
        <f t="shared" si="1299"/>
        <v>1.1027708635021534</v>
      </c>
      <c r="E1672" s="1">
        <f t="shared" si="1297"/>
        <v>1.1028774172114877</v>
      </c>
      <c r="F1672" s="1">
        <f t="shared" si="1297"/>
        <v>1.102881463011153</v>
      </c>
      <c r="G1672" s="1">
        <f t="shared" si="1297"/>
        <v>1.102881616553042</v>
      </c>
      <c r="H1672" s="1">
        <f t="shared" si="1263"/>
        <v>2.6437268355219659</v>
      </c>
      <c r="I1672" s="1">
        <f t="shared" si="1300"/>
        <v>29.93420675041304</v>
      </c>
      <c r="J1672" s="1">
        <f>VLOOKUP($I1672,Graph!$D$3:$M$50,col)</f>
        <v>6.1999999999999998E-3</v>
      </c>
      <c r="K1672" s="1">
        <f>VLOOKUP($I1672,Graph!$D$3:$M$50,col+1)</f>
        <v>5.0000000000000001E-3</v>
      </c>
      <c r="L1672" s="1">
        <f t="shared" si="1264"/>
        <v>5.4000000000000003E-3</v>
      </c>
      <c r="M1672" s="1">
        <f t="shared" si="1259"/>
        <v>0.64011666666666656</v>
      </c>
      <c r="N1672" s="1">
        <f t="shared" si="1265"/>
        <v>1.6655999999999267</v>
      </c>
      <c r="O1672" s="1">
        <f t="shared" si="1266"/>
        <v>5.4200275520479402E-2</v>
      </c>
      <c r="P1672" s="1">
        <f t="shared" si="1267"/>
        <v>1.0981526591145863</v>
      </c>
      <c r="Q1672" s="1">
        <f t="shared" si="1268"/>
        <v>1.097986596130917</v>
      </c>
      <c r="R1672" s="1">
        <f t="shared" si="1269"/>
        <v>1.0979806277512634</v>
      </c>
      <c r="S1672" s="1">
        <f t="shared" si="1270"/>
        <v>1.0979804130718067</v>
      </c>
      <c r="T1672" s="1">
        <f t="shared" si="1271"/>
        <v>0.97864489881636674</v>
      </c>
      <c r="U1672" s="1">
        <f t="shared" si="1272"/>
        <v>2.575771960222272</v>
      </c>
      <c r="V1672" s="2">
        <f t="shared" si="1301"/>
        <v>29.675499050227842</v>
      </c>
      <c r="W1672" s="1">
        <f>VLOOKUP(V1672,Graph!$D$3:$M$50,col)</f>
        <v>6.1999999999999998E-3</v>
      </c>
      <c r="X1672" s="1">
        <f>VLOOKUP(V1672,Graph!$D$3:$M$50,col+1)</f>
        <v>5.0000000000000001E-3</v>
      </c>
      <c r="Y1672" s="1">
        <f t="shared" si="1273"/>
        <v>5.4000000000000003E-3</v>
      </c>
      <c r="Z1672" s="1">
        <f t="shared" si="1302"/>
        <v>0.64011666666666656</v>
      </c>
      <c r="AA1672" s="2">
        <f t="shared" si="1274"/>
        <v>1.6655999999999267</v>
      </c>
      <c r="AB1672" s="1">
        <f t="shared" si="1275"/>
        <v>5.4200275520479402E-2</v>
      </c>
      <c r="AC1672" s="1">
        <f t="shared" si="1276"/>
        <v>1.0979804053496762</v>
      </c>
      <c r="AD1672" s="1">
        <f t="shared" si="1277"/>
        <v>1.0979804050719069</v>
      </c>
      <c r="AE1672" s="1">
        <f t="shared" si="1278"/>
        <v>1.0979804050619157</v>
      </c>
      <c r="AF1672" s="1">
        <f t="shared" si="1279"/>
        <v>1.097980405061556</v>
      </c>
      <c r="AG1672" s="1">
        <f t="shared" si="1280"/>
        <v>0.97864489881636674</v>
      </c>
      <c r="AH1672" s="1">
        <f t="shared" si="1281"/>
        <v>2.5757719414308813</v>
      </c>
      <c r="AI1672" s="2">
        <f t="shared" si="1303"/>
        <v>29.675498978062567</v>
      </c>
      <c r="AJ1672" s="1">
        <f>VLOOKUP(AI1672,Graph!$D$3:$M$50,col)</f>
        <v>6.1999999999999998E-3</v>
      </c>
      <c r="AK1672" s="1">
        <f>VLOOKUP(AI1672,Graph!$D$3:$M$50,col+1)</f>
        <v>5.0000000000000001E-3</v>
      </c>
      <c r="AL1672" s="1">
        <f t="shared" si="1282"/>
        <v>5.4000000000000003E-3</v>
      </c>
      <c r="AM1672" s="1">
        <f t="shared" si="1304"/>
        <v>0.64011666666666656</v>
      </c>
      <c r="AN1672" s="2">
        <f t="shared" si="1283"/>
        <v>1.6655999999999267</v>
      </c>
      <c r="AO1672" s="1">
        <f t="shared" si="1284"/>
        <v>5.4200275520479402E-2</v>
      </c>
      <c r="AP1672" s="1">
        <f t="shared" si="1285"/>
        <v>1.0979804050615432</v>
      </c>
      <c r="AQ1672" s="1">
        <f t="shared" si="1286"/>
        <v>1.0979804050615427</v>
      </c>
      <c r="AR1672" s="1">
        <f t="shared" si="1287"/>
        <v>1.0979804050615425</v>
      </c>
      <c r="AS1672" s="1">
        <f t="shared" si="1288"/>
        <v>1.0979804050615429</v>
      </c>
      <c r="AT1672" s="1">
        <f t="shared" si="1289"/>
        <v>0.97864489881636674</v>
      </c>
      <c r="AU1672" s="1">
        <f t="shared" si="1290"/>
        <v>2.5757719414308506</v>
      </c>
      <c r="AV1672" s="2">
        <f t="shared" si="1291"/>
        <v>1671</v>
      </c>
      <c r="AW1672" s="1">
        <f t="shared" si="1292"/>
        <v>2575.7719414308508</v>
      </c>
      <c r="AX1672" s="1">
        <f t="shared" si="1293"/>
        <v>0.97864489881636674</v>
      </c>
      <c r="AY1672" s="1">
        <f t="shared" si="1294"/>
        <v>1.0979804050615429</v>
      </c>
      <c r="AZ1672" s="1">
        <f t="shared" si="1295"/>
        <v>5.4000000000000003E-3</v>
      </c>
      <c r="BA1672" s="1">
        <f t="shared" si="1296"/>
        <v>29.675498978062567</v>
      </c>
    </row>
    <row r="1673" spans="1:53">
      <c r="A1673" s="2">
        <f t="shared" si="1261"/>
        <v>1.6719999999999267</v>
      </c>
      <c r="B1673" s="1">
        <f t="shared" si="1298"/>
        <v>1.7637363333332572</v>
      </c>
      <c r="C1673" s="1">
        <f t="shared" si="1262"/>
        <v>5.6409497858729646E-2</v>
      </c>
      <c r="D1673" s="1">
        <f t="shared" si="1299"/>
        <v>1.1027727490709553</v>
      </c>
      <c r="E1673" s="1">
        <f t="shared" si="1297"/>
        <v>1.1028793784560231</v>
      </c>
      <c r="F1673" s="1">
        <f t="shared" si="1297"/>
        <v>1.1028834272155166</v>
      </c>
      <c r="G1673" s="1">
        <f t="shared" si="1297"/>
        <v>1.1028835808729629</v>
      </c>
      <c r="H1673" s="1">
        <f t="shared" si="1263"/>
        <v>2.6461050873302274</v>
      </c>
      <c r="I1673" s="1">
        <f t="shared" si="1300"/>
        <v>29.943180161686033</v>
      </c>
      <c r="J1673" s="1">
        <f>VLOOKUP($I1673,Graph!$D$3:$M$50,col)</f>
        <v>6.1999999999999998E-3</v>
      </c>
      <c r="K1673" s="1">
        <f>VLOOKUP($I1673,Graph!$D$3:$M$50,col+1)</f>
        <v>5.0000000000000001E-3</v>
      </c>
      <c r="L1673" s="1">
        <f t="shared" si="1264"/>
        <v>5.4000000000000003E-3</v>
      </c>
      <c r="M1673" s="1">
        <f t="shared" si="1259"/>
        <v>0.64011666666666656</v>
      </c>
      <c r="N1673" s="1">
        <f t="shared" si="1265"/>
        <v>1.6665999999999266</v>
      </c>
      <c r="O1673" s="1">
        <f t="shared" si="1266"/>
        <v>5.4201328209378709E-2</v>
      </c>
      <c r="P1673" s="1">
        <f t="shared" si="1267"/>
        <v>1.0981549662976939</v>
      </c>
      <c r="Q1673" s="1">
        <f t="shared" si="1268"/>
        <v>1.0979889106677383</v>
      </c>
      <c r="R1673" s="1">
        <f t="shared" si="1269"/>
        <v>1.0979829423976177</v>
      </c>
      <c r="S1673" s="1">
        <f t="shared" si="1270"/>
        <v>1.0979827277165459</v>
      </c>
      <c r="T1673" s="1">
        <f t="shared" si="1271"/>
        <v>0.97864774526519582</v>
      </c>
      <c r="U1673" s="1">
        <f t="shared" si="1272"/>
        <v>2.5780974225786419</v>
      </c>
      <c r="V1673" s="2">
        <f t="shared" si="1301"/>
        <v>29.684426923727887</v>
      </c>
      <c r="W1673" s="1">
        <f>VLOOKUP(V1673,Graph!$D$3:$M$50,col)</f>
        <v>6.1999999999999998E-3</v>
      </c>
      <c r="X1673" s="1">
        <f>VLOOKUP(V1673,Graph!$D$3:$M$50,col+1)</f>
        <v>5.0000000000000001E-3</v>
      </c>
      <c r="Y1673" s="1">
        <f t="shared" si="1273"/>
        <v>5.4000000000000003E-3</v>
      </c>
      <c r="Z1673" s="1">
        <f t="shared" si="1302"/>
        <v>0.64011666666666656</v>
      </c>
      <c r="AA1673" s="2">
        <f t="shared" si="1274"/>
        <v>1.6665999999999266</v>
      </c>
      <c r="AB1673" s="1">
        <f t="shared" si="1275"/>
        <v>5.4201328209378709E-2</v>
      </c>
      <c r="AC1673" s="1">
        <f t="shared" si="1276"/>
        <v>1.0979827199941574</v>
      </c>
      <c r="AD1673" s="1">
        <f t="shared" si="1277"/>
        <v>1.0979827197163723</v>
      </c>
      <c r="AE1673" s="1">
        <f t="shared" si="1278"/>
        <v>1.0979827197063796</v>
      </c>
      <c r="AF1673" s="1">
        <f t="shared" si="1279"/>
        <v>1.0979827197060203</v>
      </c>
      <c r="AG1673" s="1">
        <f t="shared" si="1280"/>
        <v>0.97864774526519582</v>
      </c>
      <c r="AH1673" s="1">
        <f t="shared" si="1281"/>
        <v>2.57809740376968</v>
      </c>
      <c r="AI1673" s="2">
        <f t="shared" si="1303"/>
        <v>29.684426851538575</v>
      </c>
      <c r="AJ1673" s="1">
        <f>VLOOKUP(AI1673,Graph!$D$3:$M$50,col)</f>
        <v>6.1999999999999998E-3</v>
      </c>
      <c r="AK1673" s="1">
        <f>VLOOKUP(AI1673,Graph!$D$3:$M$50,col+1)</f>
        <v>5.0000000000000001E-3</v>
      </c>
      <c r="AL1673" s="1">
        <f t="shared" si="1282"/>
        <v>5.4000000000000003E-3</v>
      </c>
      <c r="AM1673" s="1">
        <f t="shared" si="1304"/>
        <v>0.64011666666666656</v>
      </c>
      <c r="AN1673" s="2">
        <f t="shared" si="1283"/>
        <v>1.6665999999999266</v>
      </c>
      <c r="AO1673" s="1">
        <f t="shared" si="1284"/>
        <v>5.4201328209378709E-2</v>
      </c>
      <c r="AP1673" s="1">
        <f t="shared" si="1285"/>
        <v>1.0979827197060072</v>
      </c>
      <c r="AQ1673" s="1">
        <f t="shared" si="1286"/>
        <v>1.0979827197060068</v>
      </c>
      <c r="AR1673" s="1">
        <f t="shared" si="1287"/>
        <v>1.097982719706007</v>
      </c>
      <c r="AS1673" s="1">
        <f t="shared" si="1288"/>
        <v>1.0979827197060066</v>
      </c>
      <c r="AT1673" s="1">
        <f t="shared" si="1289"/>
        <v>0.97864774526519582</v>
      </c>
      <c r="AU1673" s="1">
        <f t="shared" si="1290"/>
        <v>2.578097403769648</v>
      </c>
      <c r="AV1673" s="2">
        <f t="shared" si="1291"/>
        <v>1672</v>
      </c>
      <c r="AW1673" s="1">
        <f t="shared" si="1292"/>
        <v>2578.0974037696478</v>
      </c>
      <c r="AX1673" s="1">
        <f t="shared" si="1293"/>
        <v>0.97864774526519582</v>
      </c>
      <c r="AY1673" s="1">
        <f t="shared" si="1294"/>
        <v>1.0979827197060066</v>
      </c>
      <c r="AZ1673" s="1">
        <f t="shared" si="1295"/>
        <v>5.4000000000000003E-3</v>
      </c>
      <c r="BA1673" s="1">
        <f t="shared" si="1296"/>
        <v>29.684426851538575</v>
      </c>
    </row>
    <row r="1674" spans="1:53">
      <c r="A1674" s="2">
        <f t="shared" si="1261"/>
        <v>1.6729999999999265</v>
      </c>
      <c r="B1674" s="1">
        <f t="shared" si="1298"/>
        <v>1.7647774999999237</v>
      </c>
      <c r="C1674" s="1">
        <f t="shared" si="1262"/>
        <v>5.641037365001679E-2</v>
      </c>
      <c r="D1674" s="1">
        <f t="shared" si="1299"/>
        <v>1.1027746324391812</v>
      </c>
      <c r="E1674" s="1">
        <f t="shared" si="1297"/>
        <v>1.1028813374159809</v>
      </c>
      <c r="F1674" s="1">
        <f t="shared" si="1297"/>
        <v>1.1028853891321351</v>
      </c>
      <c r="G1674" s="1">
        <f t="shared" si="1297"/>
        <v>1.1028855429050193</v>
      </c>
      <c r="H1674" s="1">
        <f t="shared" si="1263"/>
        <v>2.6484840519983432</v>
      </c>
      <c r="I1674" s="1">
        <f t="shared" si="1300"/>
        <v>29.952150885137172</v>
      </c>
      <c r="J1674" s="1">
        <f>VLOOKUP($I1674,Graph!$D$3:$M$50,col)</f>
        <v>6.1999999999999998E-3</v>
      </c>
      <c r="K1674" s="1">
        <f>VLOOKUP($I1674,Graph!$D$3:$M$50,col+1)</f>
        <v>5.0000000000000001E-3</v>
      </c>
      <c r="L1674" s="1">
        <f t="shared" si="1264"/>
        <v>5.4000000000000003E-3</v>
      </c>
      <c r="M1674" s="1">
        <f t="shared" si="1259"/>
        <v>0.64011666666666656</v>
      </c>
      <c r="N1674" s="1">
        <f t="shared" si="1265"/>
        <v>1.6675999999999265</v>
      </c>
      <c r="O1674" s="1">
        <f t="shared" si="1266"/>
        <v>5.4202379666371758E-2</v>
      </c>
      <c r="P1674" s="1">
        <f t="shared" si="1267"/>
        <v>1.0981572708002869</v>
      </c>
      <c r="Q1674" s="1">
        <f t="shared" si="1268"/>
        <v>1.0979912225163524</v>
      </c>
      <c r="R1674" s="1">
        <f t="shared" si="1269"/>
        <v>1.0979852543556821</v>
      </c>
      <c r="S1674" s="1">
        <f t="shared" si="1270"/>
        <v>1.0979850396729989</v>
      </c>
      <c r="T1674" s="1">
        <f t="shared" si="1271"/>
        <v>0.97865058831397134</v>
      </c>
      <c r="U1674" s="1">
        <f t="shared" si="1272"/>
        <v>2.5804235845422947</v>
      </c>
      <c r="V1674" s="2">
        <f t="shared" si="1301"/>
        <v>29.693352113668585</v>
      </c>
      <c r="W1674" s="1">
        <f>VLOOKUP(V1674,Graph!$D$3:$M$50,col)</f>
        <v>6.1999999999999998E-3</v>
      </c>
      <c r="X1674" s="1">
        <f>VLOOKUP(V1674,Graph!$D$3:$M$50,col+1)</f>
        <v>5.0000000000000001E-3</v>
      </c>
      <c r="Y1674" s="1">
        <f t="shared" si="1273"/>
        <v>5.4000000000000003E-3</v>
      </c>
      <c r="Z1674" s="1">
        <f t="shared" si="1302"/>
        <v>0.64011666666666656</v>
      </c>
      <c r="AA1674" s="2">
        <f t="shared" si="1274"/>
        <v>1.6675999999999265</v>
      </c>
      <c r="AB1674" s="1">
        <f t="shared" si="1275"/>
        <v>5.4202379666371758E-2</v>
      </c>
      <c r="AC1674" s="1">
        <f t="shared" si="1276"/>
        <v>1.0979850319503532</v>
      </c>
      <c r="AD1674" s="1">
        <f t="shared" si="1277"/>
        <v>1.0979850316725508</v>
      </c>
      <c r="AE1674" s="1">
        <f t="shared" si="1278"/>
        <v>1.0979850316625579</v>
      </c>
      <c r="AF1674" s="1">
        <f t="shared" si="1279"/>
        <v>1.0979850316621984</v>
      </c>
      <c r="AG1674" s="1">
        <f t="shared" si="1280"/>
        <v>0.97865058831397134</v>
      </c>
      <c r="AH1674" s="1">
        <f t="shared" si="1281"/>
        <v>2.5804235657157553</v>
      </c>
      <c r="AI1674" s="2">
        <f t="shared" si="1303"/>
        <v>29.693352041455238</v>
      </c>
      <c r="AJ1674" s="1">
        <f>VLOOKUP(AI1674,Graph!$D$3:$M$50,col)</f>
        <v>6.1999999999999998E-3</v>
      </c>
      <c r="AK1674" s="1">
        <f>VLOOKUP(AI1674,Graph!$D$3:$M$50,col+1)</f>
        <v>5.0000000000000001E-3</v>
      </c>
      <c r="AL1674" s="1">
        <f t="shared" si="1282"/>
        <v>5.4000000000000003E-3</v>
      </c>
      <c r="AM1674" s="1">
        <f t="shared" si="1304"/>
        <v>0.64011666666666656</v>
      </c>
      <c r="AN1674" s="2">
        <f t="shared" si="1283"/>
        <v>1.6675999999999265</v>
      </c>
      <c r="AO1674" s="1">
        <f t="shared" si="1284"/>
        <v>5.4202379666371758E-2</v>
      </c>
      <c r="AP1674" s="1">
        <f t="shared" si="1285"/>
        <v>1.0979850316621853</v>
      </c>
      <c r="AQ1674" s="1">
        <f t="shared" si="1286"/>
        <v>1.0979850316621849</v>
      </c>
      <c r="AR1674" s="1">
        <f t="shared" si="1287"/>
        <v>1.0979850316621849</v>
      </c>
      <c r="AS1674" s="1">
        <f t="shared" si="1288"/>
        <v>1.0979850316621849</v>
      </c>
      <c r="AT1674" s="1">
        <f t="shared" si="1289"/>
        <v>0.97865058831397134</v>
      </c>
      <c r="AU1674" s="1">
        <f t="shared" si="1290"/>
        <v>2.5804235657157237</v>
      </c>
      <c r="AV1674" s="2">
        <f t="shared" si="1291"/>
        <v>1673</v>
      </c>
      <c r="AW1674" s="1">
        <f t="shared" si="1292"/>
        <v>2580.4235657157237</v>
      </c>
      <c r="AX1674" s="1">
        <f t="shared" si="1293"/>
        <v>0.97865058831397134</v>
      </c>
      <c r="AY1674" s="1">
        <f t="shared" si="1294"/>
        <v>1.0979850316621849</v>
      </c>
      <c r="AZ1674" s="1">
        <f t="shared" si="1295"/>
        <v>5.4000000000000003E-3</v>
      </c>
      <c r="BA1674" s="1">
        <f t="shared" si="1296"/>
        <v>29.693352041455238</v>
      </c>
    </row>
    <row r="1675" spans="1:53">
      <c r="A1675" s="2">
        <f t="shared" si="1261"/>
        <v>1.6739999999999264</v>
      </c>
      <c r="B1675" s="1">
        <f t="shared" si="1298"/>
        <v>1.7658186666665903</v>
      </c>
      <c r="C1675" s="1">
        <f t="shared" si="1262"/>
        <v>5.6411248415317708E-2</v>
      </c>
      <c r="D1675" s="1">
        <f t="shared" si="1299"/>
        <v>1.1027765136106809</v>
      </c>
      <c r="E1675" s="1">
        <f t="shared" si="1297"/>
        <v>1.1028832940953504</v>
      </c>
      <c r="F1675" s="1">
        <f t="shared" si="1297"/>
        <v>1.1028873487650031</v>
      </c>
      <c r="G1675" s="1">
        <f t="shared" si="1297"/>
        <v>1.1028875026532061</v>
      </c>
      <c r="H1675" s="1">
        <f t="shared" si="1263"/>
        <v>2.6508637293127322</v>
      </c>
      <c r="I1675" s="1">
        <f t="shared" si="1300"/>
        <v>29.961118923179825</v>
      </c>
      <c r="J1675" s="1">
        <f>VLOOKUP($I1675,Graph!$D$3:$M$50,col)</f>
        <v>6.1999999999999998E-3</v>
      </c>
      <c r="K1675" s="1">
        <f>VLOOKUP($I1675,Graph!$D$3:$M$50,col+1)</f>
        <v>5.0000000000000001E-3</v>
      </c>
      <c r="L1675" s="1">
        <f t="shared" si="1264"/>
        <v>5.4000000000000003E-3</v>
      </c>
      <c r="M1675" s="1">
        <f t="shared" si="1259"/>
        <v>0.64011666666666656</v>
      </c>
      <c r="N1675" s="1">
        <f t="shared" si="1265"/>
        <v>1.6685999999999264</v>
      </c>
      <c r="O1675" s="1">
        <f t="shared" si="1266"/>
        <v>5.4203429893619648E-2</v>
      </c>
      <c r="P1675" s="1">
        <f t="shared" si="1267"/>
        <v>1.0981595726270341</v>
      </c>
      <c r="Q1675" s="1">
        <f t="shared" si="1268"/>
        <v>1.0979935316814411</v>
      </c>
      <c r="R1675" s="1">
        <f t="shared" si="1269"/>
        <v>1.0979875636301366</v>
      </c>
      <c r="S1675" s="1">
        <f t="shared" si="1270"/>
        <v>1.0979873489458458</v>
      </c>
      <c r="T1675" s="1">
        <f t="shared" si="1271"/>
        <v>0.97865342796878219</v>
      </c>
      <c r="U1675" s="1">
        <f t="shared" si="1272"/>
        <v>2.5827504459028336</v>
      </c>
      <c r="V1675" s="2">
        <f t="shared" si="1301"/>
        <v>29.702274622467705</v>
      </c>
      <c r="W1675" s="1">
        <f>VLOOKUP(V1675,Graph!$D$3:$M$50,col)</f>
        <v>6.1999999999999998E-3</v>
      </c>
      <c r="X1675" s="1">
        <f>VLOOKUP(V1675,Graph!$D$3:$M$50,col+1)</f>
        <v>5.0000000000000001E-3</v>
      </c>
      <c r="Y1675" s="1">
        <f t="shared" si="1273"/>
        <v>5.4000000000000003E-3</v>
      </c>
      <c r="Z1675" s="1">
        <f t="shared" si="1302"/>
        <v>0.64011666666666656</v>
      </c>
      <c r="AA1675" s="2">
        <f t="shared" si="1274"/>
        <v>1.6685999999999264</v>
      </c>
      <c r="AB1675" s="1">
        <f t="shared" si="1275"/>
        <v>5.4203429893619648E-2</v>
      </c>
      <c r="AC1675" s="1">
        <f t="shared" si="1276"/>
        <v>1.0979873412229431</v>
      </c>
      <c r="AD1675" s="1">
        <f t="shared" si="1277"/>
        <v>1.097987340945124</v>
      </c>
      <c r="AE1675" s="1">
        <f t="shared" si="1278"/>
        <v>1.0979873409351302</v>
      </c>
      <c r="AF1675" s="1">
        <f t="shared" si="1279"/>
        <v>1.0979873409347705</v>
      </c>
      <c r="AG1675" s="1">
        <f t="shared" si="1280"/>
        <v>0.97865342796878219</v>
      </c>
      <c r="AH1675" s="1">
        <f t="shared" si="1281"/>
        <v>2.5827504270587105</v>
      </c>
      <c r="AI1675" s="2">
        <f t="shared" si="1303"/>
        <v>29.702274550230332</v>
      </c>
      <c r="AJ1675" s="1">
        <f>VLOOKUP(AI1675,Graph!$D$3:$M$50,col)</f>
        <v>6.1999999999999998E-3</v>
      </c>
      <c r="AK1675" s="1">
        <f>VLOOKUP(AI1675,Graph!$D$3:$M$50,col+1)</f>
        <v>5.0000000000000001E-3</v>
      </c>
      <c r="AL1675" s="1">
        <f t="shared" si="1282"/>
        <v>5.4000000000000003E-3</v>
      </c>
      <c r="AM1675" s="1">
        <f t="shared" si="1304"/>
        <v>0.64011666666666656</v>
      </c>
      <c r="AN1675" s="2">
        <f t="shared" si="1283"/>
        <v>1.6685999999999264</v>
      </c>
      <c r="AO1675" s="1">
        <f t="shared" si="1284"/>
        <v>5.4203429893619648E-2</v>
      </c>
      <c r="AP1675" s="1">
        <f t="shared" si="1285"/>
        <v>1.0979873409347576</v>
      </c>
      <c r="AQ1675" s="1">
        <f t="shared" si="1286"/>
        <v>1.0979873409347574</v>
      </c>
      <c r="AR1675" s="1">
        <f t="shared" si="1287"/>
        <v>1.0979873409347571</v>
      </c>
      <c r="AS1675" s="1">
        <f t="shared" si="1288"/>
        <v>1.0979873409347571</v>
      </c>
      <c r="AT1675" s="1">
        <f t="shared" si="1289"/>
        <v>0.97865342796878219</v>
      </c>
      <c r="AU1675" s="1">
        <f t="shared" si="1290"/>
        <v>2.582750427058679</v>
      </c>
      <c r="AV1675" s="2">
        <f t="shared" si="1291"/>
        <v>1674</v>
      </c>
      <c r="AW1675" s="1">
        <f t="shared" si="1292"/>
        <v>2582.7504270586792</v>
      </c>
      <c r="AX1675" s="1">
        <f t="shared" si="1293"/>
        <v>0.97865342796878219</v>
      </c>
      <c r="AY1675" s="1">
        <f t="shared" si="1294"/>
        <v>1.0979873409347571</v>
      </c>
      <c r="AZ1675" s="1">
        <f t="shared" si="1295"/>
        <v>5.4000000000000003E-3</v>
      </c>
      <c r="BA1675" s="1">
        <f t="shared" si="1296"/>
        <v>29.702274550230332</v>
      </c>
    </row>
    <row r="1676" spans="1:53">
      <c r="A1676" s="2">
        <f t="shared" si="1261"/>
        <v>1.6749999999999263</v>
      </c>
      <c r="B1676" s="1">
        <f t="shared" si="1298"/>
        <v>1.7668598333332568</v>
      </c>
      <c r="C1676" s="1">
        <f t="shared" si="1262"/>
        <v>5.6412122156434194E-2</v>
      </c>
      <c r="D1676" s="1">
        <f t="shared" si="1299"/>
        <v>1.1027783925892953</v>
      </c>
      <c r="E1676" s="1">
        <f t="shared" si="1297"/>
        <v>1.1028852484981109</v>
      </c>
      <c r="F1676" s="1">
        <f t="shared" si="1297"/>
        <v>1.1028893061181055</v>
      </c>
      <c r="G1676" s="1">
        <f t="shared" si="1297"/>
        <v>1.1028894601215087</v>
      </c>
      <c r="H1676" s="1">
        <f t="shared" si="1263"/>
        <v>2.6532441190600049</v>
      </c>
      <c r="I1676" s="1">
        <f t="shared" si="1300"/>
        <v>29.970084278223737</v>
      </c>
      <c r="J1676" s="1">
        <f>VLOOKUP($I1676,Graph!$D$3:$M$50,col)</f>
        <v>6.1999999999999998E-3</v>
      </c>
      <c r="K1676" s="1">
        <f>VLOOKUP($I1676,Graph!$D$3:$M$50,col+1)</f>
        <v>5.0000000000000001E-3</v>
      </c>
      <c r="L1676" s="1">
        <f t="shared" si="1264"/>
        <v>5.4000000000000003E-3</v>
      </c>
      <c r="M1676" s="1">
        <f t="shared" si="1259"/>
        <v>0.64011666666666656</v>
      </c>
      <c r="N1676" s="1">
        <f t="shared" si="1265"/>
        <v>1.6695999999999263</v>
      </c>
      <c r="O1676" s="1">
        <f t="shared" si="1266"/>
        <v>5.4204478893278382E-2</v>
      </c>
      <c r="P1676" s="1">
        <f t="shared" si="1267"/>
        <v>1.0981618717825925</v>
      </c>
      <c r="Q1676" s="1">
        <f t="shared" si="1268"/>
        <v>1.0979958381676731</v>
      </c>
      <c r="R1676" s="1">
        <f t="shared" si="1269"/>
        <v>1.097989870225651</v>
      </c>
      <c r="S1676" s="1">
        <f t="shared" si="1270"/>
        <v>1.0979896555397561</v>
      </c>
      <c r="T1676" s="1">
        <f t="shared" si="1271"/>
        <v>0.97865626423570207</v>
      </c>
      <c r="U1676" s="1">
        <f t="shared" si="1272"/>
        <v>2.58507800645005</v>
      </c>
      <c r="V1676" s="2">
        <f t="shared" si="1301"/>
        <v>29.711194452539409</v>
      </c>
      <c r="W1676" s="1">
        <f>VLOOKUP(V1676,Graph!$D$3:$M$50,col)</f>
        <v>6.1999999999999998E-3</v>
      </c>
      <c r="X1676" s="1">
        <f>VLOOKUP(V1676,Graph!$D$3:$M$50,col+1)</f>
        <v>5.0000000000000001E-3</v>
      </c>
      <c r="Y1676" s="1">
        <f t="shared" si="1273"/>
        <v>5.4000000000000003E-3</v>
      </c>
      <c r="Z1676" s="1">
        <f t="shared" si="1302"/>
        <v>0.64011666666666656</v>
      </c>
      <c r="AA1676" s="2">
        <f t="shared" si="1274"/>
        <v>1.6695999999999263</v>
      </c>
      <c r="AB1676" s="1">
        <f t="shared" si="1275"/>
        <v>5.4204478893278382E-2</v>
      </c>
      <c r="AC1676" s="1">
        <f t="shared" si="1276"/>
        <v>1.0979896478165962</v>
      </c>
      <c r="AD1676" s="1">
        <f t="shared" si="1277"/>
        <v>1.0979896475387612</v>
      </c>
      <c r="AE1676" s="1">
        <f t="shared" si="1278"/>
        <v>1.0979896475287665</v>
      </c>
      <c r="AF1676" s="1">
        <f t="shared" si="1279"/>
        <v>1.0979896475284068</v>
      </c>
      <c r="AG1676" s="1">
        <f t="shared" si="1280"/>
        <v>0.97865626423570207</v>
      </c>
      <c r="AH1676" s="1">
        <f t="shared" si="1281"/>
        <v>2.5850779875883401</v>
      </c>
      <c r="AI1676" s="2">
        <f t="shared" si="1303"/>
        <v>29.711194380278023</v>
      </c>
      <c r="AJ1676" s="1">
        <f>VLOOKUP(AI1676,Graph!$D$3:$M$50,col)</f>
        <v>6.1999999999999998E-3</v>
      </c>
      <c r="AK1676" s="1">
        <f>VLOOKUP(AI1676,Graph!$D$3:$M$50,col+1)</f>
        <v>5.0000000000000001E-3</v>
      </c>
      <c r="AL1676" s="1">
        <f t="shared" si="1282"/>
        <v>5.4000000000000003E-3</v>
      </c>
      <c r="AM1676" s="1">
        <f t="shared" si="1304"/>
        <v>0.64011666666666656</v>
      </c>
      <c r="AN1676" s="2">
        <f t="shared" si="1283"/>
        <v>1.6695999999999263</v>
      </c>
      <c r="AO1676" s="1">
        <f t="shared" si="1284"/>
        <v>5.4204478893278382E-2</v>
      </c>
      <c r="AP1676" s="1">
        <f t="shared" si="1285"/>
        <v>1.0979896475283937</v>
      </c>
      <c r="AQ1676" s="1">
        <f t="shared" si="1286"/>
        <v>1.0979896475283935</v>
      </c>
      <c r="AR1676" s="1">
        <f t="shared" si="1287"/>
        <v>1.0979896475283932</v>
      </c>
      <c r="AS1676" s="1">
        <f t="shared" si="1288"/>
        <v>1.0979896475283937</v>
      </c>
      <c r="AT1676" s="1">
        <f t="shared" si="1289"/>
        <v>0.97865626423570207</v>
      </c>
      <c r="AU1676" s="1">
        <f t="shared" si="1290"/>
        <v>2.585077987588309</v>
      </c>
      <c r="AV1676" s="2">
        <f t="shared" si="1291"/>
        <v>1675</v>
      </c>
      <c r="AW1676" s="1">
        <f t="shared" si="1292"/>
        <v>2585.077987588309</v>
      </c>
      <c r="AX1676" s="1">
        <f t="shared" si="1293"/>
        <v>0.97865626423570207</v>
      </c>
      <c r="AY1676" s="1">
        <f t="shared" si="1294"/>
        <v>1.0979896475283937</v>
      </c>
      <c r="AZ1676" s="1">
        <f t="shared" si="1295"/>
        <v>5.4000000000000003E-3</v>
      </c>
      <c r="BA1676" s="1">
        <f t="shared" si="1296"/>
        <v>29.711194380278023</v>
      </c>
    </row>
    <row r="1677" spans="1:53">
      <c r="A1677" s="2">
        <f t="shared" si="1261"/>
        <v>1.6759999999999262</v>
      </c>
      <c r="B1677" s="1">
        <f t="shared" si="1298"/>
        <v>1.7679009999999233</v>
      </c>
      <c r="C1677" s="1">
        <f t="shared" si="1262"/>
        <v>5.6412994875163776E-2</v>
      </c>
      <c r="D1677" s="1">
        <f t="shared" si="1299"/>
        <v>1.1027802693788562</v>
      </c>
      <c r="E1677" s="1">
        <f t="shared" si="1297"/>
        <v>1.1028872006282342</v>
      </c>
      <c r="F1677" s="1">
        <f t="shared" si="1297"/>
        <v>1.1028912611954178</v>
      </c>
      <c r="G1677" s="1">
        <f t="shared" si="1297"/>
        <v>1.1028914153139024</v>
      </c>
      <c r="H1677" s="1">
        <f t="shared" si="1263"/>
        <v>2.6556252210269626</v>
      </c>
      <c r="I1677" s="1">
        <f t="shared" si="1300"/>
        <v>29.97904695267507</v>
      </c>
      <c r="J1677" s="1">
        <f>VLOOKUP($I1677,Graph!$D$3:$M$50,col)</f>
        <v>6.1999999999999998E-3</v>
      </c>
      <c r="K1677" s="1">
        <f>VLOOKUP($I1677,Graph!$D$3:$M$50,col+1)</f>
        <v>5.0000000000000001E-3</v>
      </c>
      <c r="L1677" s="1">
        <f t="shared" si="1264"/>
        <v>5.4000000000000003E-3</v>
      </c>
      <c r="M1677" s="1">
        <f t="shared" si="1259"/>
        <v>0.64011666666666656</v>
      </c>
      <c r="N1677" s="1">
        <f t="shared" si="1265"/>
        <v>1.6705999999999261</v>
      </c>
      <c r="O1677" s="1">
        <f t="shared" si="1266"/>
        <v>5.4205526667498845E-2</v>
      </c>
      <c r="P1677" s="1">
        <f t="shared" si="1267"/>
        <v>1.0981641682716086</v>
      </c>
      <c r="Q1677" s="1">
        <f t="shared" si="1268"/>
        <v>1.0979981419797065</v>
      </c>
      <c r="R1677" s="1">
        <f t="shared" si="1269"/>
        <v>1.0979921741468839</v>
      </c>
      <c r="S1677" s="1">
        <f t="shared" si="1270"/>
        <v>1.0979919594593888</v>
      </c>
      <c r="T1677" s="1">
        <f t="shared" si="1271"/>
        <v>0.97865909712079024</v>
      </c>
      <c r="U1677" s="1">
        <f t="shared" si="1272"/>
        <v>2.5874062659739283</v>
      </c>
      <c r="V1677" s="2">
        <f t="shared" si="1301"/>
        <v>29.720111606294232</v>
      </c>
      <c r="W1677" s="1">
        <f>VLOOKUP(V1677,Graph!$D$3:$M$50,col)</f>
        <v>6.1999999999999998E-3</v>
      </c>
      <c r="X1677" s="1">
        <f>VLOOKUP(V1677,Graph!$D$3:$M$50,col+1)</f>
        <v>5.0000000000000001E-3</v>
      </c>
      <c r="Y1677" s="1">
        <f t="shared" si="1273"/>
        <v>5.4000000000000003E-3</v>
      </c>
      <c r="Z1677" s="1">
        <f t="shared" si="1302"/>
        <v>0.64011666666666656</v>
      </c>
      <c r="AA1677" s="2">
        <f t="shared" si="1274"/>
        <v>1.6705999999999261</v>
      </c>
      <c r="AB1677" s="1">
        <f t="shared" si="1275"/>
        <v>5.4205526667498845E-2</v>
      </c>
      <c r="AC1677" s="1">
        <f t="shared" si="1276"/>
        <v>1.0979919517359724</v>
      </c>
      <c r="AD1677" s="1">
        <f t="shared" si="1277"/>
        <v>1.0979919514581207</v>
      </c>
      <c r="AE1677" s="1">
        <f t="shared" si="1278"/>
        <v>1.0979919514481251</v>
      </c>
      <c r="AF1677" s="1">
        <f t="shared" si="1279"/>
        <v>1.0979919514477654</v>
      </c>
      <c r="AG1677" s="1">
        <f t="shared" si="1280"/>
        <v>0.97865909712079024</v>
      </c>
      <c r="AH1677" s="1">
        <f t="shared" si="1281"/>
        <v>2.5874062470946235</v>
      </c>
      <c r="AI1677" s="2">
        <f t="shared" si="1303"/>
        <v>29.720111534008836</v>
      </c>
      <c r="AJ1677" s="1">
        <f>VLOOKUP(AI1677,Graph!$D$3:$M$50,col)</f>
        <v>6.1999999999999998E-3</v>
      </c>
      <c r="AK1677" s="1">
        <f>VLOOKUP(AI1677,Graph!$D$3:$M$50,col+1)</f>
        <v>5.0000000000000001E-3</v>
      </c>
      <c r="AL1677" s="1">
        <f t="shared" si="1282"/>
        <v>5.4000000000000003E-3</v>
      </c>
      <c r="AM1677" s="1">
        <f t="shared" si="1304"/>
        <v>0.64011666666666656</v>
      </c>
      <c r="AN1677" s="2">
        <f t="shared" si="1283"/>
        <v>1.6705999999999261</v>
      </c>
      <c r="AO1677" s="1">
        <f t="shared" si="1284"/>
        <v>5.4205526667498845E-2</v>
      </c>
      <c r="AP1677" s="1">
        <f t="shared" si="1285"/>
        <v>1.0979919514477525</v>
      </c>
      <c r="AQ1677" s="1">
        <f t="shared" si="1286"/>
        <v>1.0979919514477521</v>
      </c>
      <c r="AR1677" s="1">
        <f t="shared" si="1287"/>
        <v>1.0979919514477523</v>
      </c>
      <c r="AS1677" s="1">
        <f t="shared" si="1288"/>
        <v>1.0979919514477521</v>
      </c>
      <c r="AT1677" s="1">
        <f t="shared" si="1289"/>
        <v>0.97865909712079024</v>
      </c>
      <c r="AU1677" s="1">
        <f t="shared" si="1290"/>
        <v>2.5874062470945924</v>
      </c>
      <c r="AV1677" s="2">
        <f t="shared" si="1291"/>
        <v>1676</v>
      </c>
      <c r="AW1677" s="1">
        <f t="shared" si="1292"/>
        <v>2587.4062470945923</v>
      </c>
      <c r="AX1677" s="1">
        <f t="shared" si="1293"/>
        <v>0.97865909712079024</v>
      </c>
      <c r="AY1677" s="1">
        <f t="shared" si="1294"/>
        <v>1.0979919514477521</v>
      </c>
      <c r="AZ1677" s="1">
        <f t="shared" si="1295"/>
        <v>5.4000000000000003E-3</v>
      </c>
      <c r="BA1677" s="1">
        <f t="shared" si="1296"/>
        <v>29.720111534008836</v>
      </c>
    </row>
    <row r="1678" spans="1:53">
      <c r="A1678" s="2">
        <f t="shared" si="1261"/>
        <v>1.6769999999999261</v>
      </c>
      <c r="B1678" s="1">
        <f t="shared" si="1298"/>
        <v>1.7689421666665899</v>
      </c>
      <c r="C1678" s="1">
        <f t="shared" si="1262"/>
        <v>5.6413866573299831E-2</v>
      </c>
      <c r="D1678" s="1">
        <f t="shared" si="1299"/>
        <v>1.1027821439831869</v>
      </c>
      <c r="E1678" s="1">
        <f t="shared" si="1297"/>
        <v>1.1028891504896818</v>
      </c>
      <c r="F1678" s="1">
        <f t="shared" si="1297"/>
        <v>1.1028932140009076</v>
      </c>
      <c r="G1678" s="1">
        <f t="shared" si="1297"/>
        <v>1.1028933682343549</v>
      </c>
      <c r="H1678" s="1">
        <f t="shared" si="1263"/>
        <v>2.6580070350005998</v>
      </c>
      <c r="I1678" s="1">
        <f t="shared" si="1300"/>
        <v>29.988006948936373</v>
      </c>
      <c r="J1678" s="1">
        <f>VLOOKUP($I1678,Graph!$D$3:$M$50,col)</f>
        <v>6.1999999999999998E-3</v>
      </c>
      <c r="K1678" s="1">
        <f>VLOOKUP($I1678,Graph!$D$3:$M$50,col+1)</f>
        <v>5.0000000000000001E-3</v>
      </c>
      <c r="L1678" s="1">
        <f t="shared" si="1264"/>
        <v>5.4000000000000003E-3</v>
      </c>
      <c r="M1678" s="1">
        <f t="shared" si="1259"/>
        <v>0.64011666666666656</v>
      </c>
      <c r="N1678" s="1">
        <f t="shared" si="1265"/>
        <v>1.671599999999926</v>
      </c>
      <c r="O1678" s="1">
        <f t="shared" si="1266"/>
        <v>5.4206573218427014E-2</v>
      </c>
      <c r="P1678" s="1">
        <f t="shared" si="1267"/>
        <v>1.0981664620987188</v>
      </c>
      <c r="Q1678" s="1">
        <f t="shared" si="1268"/>
        <v>1.0980004431221901</v>
      </c>
      <c r="R1678" s="1">
        <f t="shared" si="1269"/>
        <v>1.0979944753984838</v>
      </c>
      <c r="S1678" s="1">
        <f t="shared" si="1270"/>
        <v>1.0979942607093909</v>
      </c>
      <c r="T1678" s="1">
        <f t="shared" si="1271"/>
        <v>0.97866192663009144</v>
      </c>
      <c r="U1678" s="1">
        <f t="shared" si="1272"/>
        <v>2.5897352242646354</v>
      </c>
      <c r="V1678" s="2">
        <f t="shared" si="1301"/>
        <v>29.729026086139086</v>
      </c>
      <c r="W1678" s="1">
        <f>VLOOKUP(V1678,Graph!$D$3:$M$50,col)</f>
        <v>6.1999999999999998E-3</v>
      </c>
      <c r="X1678" s="1">
        <f>VLOOKUP(V1678,Graph!$D$3:$M$50,col+1)</f>
        <v>5.0000000000000001E-3</v>
      </c>
      <c r="Y1678" s="1">
        <f t="shared" si="1273"/>
        <v>5.4000000000000003E-3</v>
      </c>
      <c r="Z1678" s="1">
        <f t="shared" si="1302"/>
        <v>0.64011666666666656</v>
      </c>
      <c r="AA1678" s="2">
        <f t="shared" si="1274"/>
        <v>1.671599999999926</v>
      </c>
      <c r="AB1678" s="1">
        <f t="shared" si="1275"/>
        <v>5.4206573218427014E-2</v>
      </c>
      <c r="AC1678" s="1">
        <f t="shared" si="1276"/>
        <v>1.0979942529857187</v>
      </c>
      <c r="AD1678" s="1">
        <f t="shared" si="1277"/>
        <v>1.0979942527078508</v>
      </c>
      <c r="AE1678" s="1">
        <f t="shared" si="1278"/>
        <v>1.0979942526978543</v>
      </c>
      <c r="AF1678" s="1">
        <f t="shared" si="1279"/>
        <v>1.0979942526974946</v>
      </c>
      <c r="AG1678" s="1">
        <f t="shared" si="1280"/>
        <v>0.97866192663009144</v>
      </c>
      <c r="AH1678" s="1">
        <f t="shared" si="1281"/>
        <v>2.5897352053677336</v>
      </c>
      <c r="AI1678" s="2">
        <f t="shared" si="1303"/>
        <v>29.729026013829699</v>
      </c>
      <c r="AJ1678" s="1">
        <f>VLOOKUP(AI1678,Graph!$D$3:$M$50,col)</f>
        <v>6.1999999999999998E-3</v>
      </c>
      <c r="AK1678" s="1">
        <f>VLOOKUP(AI1678,Graph!$D$3:$M$50,col+1)</f>
        <v>5.0000000000000001E-3</v>
      </c>
      <c r="AL1678" s="1">
        <f t="shared" si="1282"/>
        <v>5.4000000000000003E-3</v>
      </c>
      <c r="AM1678" s="1">
        <f t="shared" si="1304"/>
        <v>0.64011666666666656</v>
      </c>
      <c r="AN1678" s="2">
        <f t="shared" si="1283"/>
        <v>1.671599999999926</v>
      </c>
      <c r="AO1678" s="1">
        <f t="shared" si="1284"/>
        <v>5.4206573218427014E-2</v>
      </c>
      <c r="AP1678" s="1">
        <f t="shared" si="1285"/>
        <v>1.0979942526974817</v>
      </c>
      <c r="AQ1678" s="1">
        <f t="shared" si="1286"/>
        <v>1.0979942526974811</v>
      </c>
      <c r="AR1678" s="1">
        <f t="shared" si="1287"/>
        <v>1.0979942526974811</v>
      </c>
      <c r="AS1678" s="1">
        <f t="shared" si="1288"/>
        <v>1.0979942526974811</v>
      </c>
      <c r="AT1678" s="1">
        <f t="shared" si="1289"/>
        <v>0.97866192663009144</v>
      </c>
      <c r="AU1678" s="1">
        <f t="shared" si="1290"/>
        <v>2.5897352053677021</v>
      </c>
      <c r="AV1678" s="2">
        <f t="shared" si="1291"/>
        <v>1677</v>
      </c>
      <c r="AW1678" s="1">
        <f t="shared" si="1292"/>
        <v>2589.7352053677023</v>
      </c>
      <c r="AX1678" s="1">
        <f t="shared" si="1293"/>
        <v>0.97866192663009144</v>
      </c>
      <c r="AY1678" s="1">
        <f t="shared" si="1294"/>
        <v>1.0979942526974811</v>
      </c>
      <c r="AZ1678" s="1">
        <f t="shared" si="1295"/>
        <v>5.4000000000000003E-3</v>
      </c>
      <c r="BA1678" s="1">
        <f t="shared" si="1296"/>
        <v>29.729026013829699</v>
      </c>
    </row>
    <row r="1679" spans="1:53">
      <c r="A1679" s="2">
        <f t="shared" si="1261"/>
        <v>1.677999999999926</v>
      </c>
      <c r="B1679" s="1">
        <f t="shared" si="1298"/>
        <v>1.7699833333332564</v>
      </c>
      <c r="C1679" s="1">
        <f t="shared" si="1262"/>
        <v>5.6414737252631499E-2</v>
      </c>
      <c r="D1679" s="1">
        <f t="shared" si="1299"/>
        <v>1.1027840164061014</v>
      </c>
      <c r="E1679" s="1">
        <f t="shared" si="1297"/>
        <v>1.1028910980864057</v>
      </c>
      <c r="F1679" s="1">
        <f t="shared" si="1297"/>
        <v>1.1028951645385312</v>
      </c>
      <c r="G1679" s="1">
        <f t="shared" si="1297"/>
        <v>1.1028953188868231</v>
      </c>
      <c r="H1679" s="1">
        <f t="shared" si="1263"/>
        <v>2.6603895607680994</v>
      </c>
      <c r="I1679" s="1">
        <f t="shared" si="1300"/>
        <v>29.996964269406618</v>
      </c>
      <c r="J1679" s="1">
        <f>VLOOKUP($I1679,Graph!$D$3:$M$50,col)</f>
        <v>6.1999999999999998E-3</v>
      </c>
      <c r="K1679" s="1">
        <f>VLOOKUP($I1679,Graph!$D$3:$M$50,col+1)</f>
        <v>5.0000000000000001E-3</v>
      </c>
      <c r="L1679" s="1">
        <f t="shared" si="1264"/>
        <v>5.4000000000000003E-3</v>
      </c>
      <c r="M1679" s="1">
        <f t="shared" si="1259"/>
        <v>0.64011666666666656</v>
      </c>
      <c r="N1679" s="1">
        <f t="shared" si="1265"/>
        <v>1.6725999999999259</v>
      </c>
      <c r="O1679" s="1">
        <f t="shared" si="1266"/>
        <v>5.4207618548203815E-2</v>
      </c>
      <c r="P1679" s="1">
        <f t="shared" si="1267"/>
        <v>1.0981687532685485</v>
      </c>
      <c r="Q1679" s="1">
        <f t="shared" si="1268"/>
        <v>1.0980027415997613</v>
      </c>
      <c r="R1679" s="1">
        <f t="shared" si="1269"/>
        <v>1.0979967739850869</v>
      </c>
      <c r="S1679" s="1">
        <f t="shared" si="1270"/>
        <v>1.097996559294401</v>
      </c>
      <c r="T1679" s="1">
        <f t="shared" si="1271"/>
        <v>0.9786647527696366</v>
      </c>
      <c r="U1679" s="1">
        <f t="shared" si="1272"/>
        <v>2.5920648811125377</v>
      </c>
      <c r="V1679" s="2">
        <f t="shared" si="1301"/>
        <v>29.737937894477312</v>
      </c>
      <c r="W1679" s="1">
        <f>VLOOKUP(V1679,Graph!$D$3:$M$50,col)</f>
        <v>6.1999999999999998E-3</v>
      </c>
      <c r="X1679" s="1">
        <f>VLOOKUP(V1679,Graph!$D$3:$M$50,col+1)</f>
        <v>5.0000000000000001E-3</v>
      </c>
      <c r="Y1679" s="1">
        <f t="shared" si="1273"/>
        <v>5.4000000000000003E-3</v>
      </c>
      <c r="Z1679" s="1">
        <f t="shared" si="1302"/>
        <v>0.64011666666666656</v>
      </c>
      <c r="AA1679" s="2">
        <f t="shared" si="1274"/>
        <v>1.6725999999999259</v>
      </c>
      <c r="AB1679" s="1">
        <f t="shared" si="1275"/>
        <v>5.4207618548203815E-2</v>
      </c>
      <c r="AC1679" s="1">
        <f t="shared" si="1276"/>
        <v>1.0979965515704726</v>
      </c>
      <c r="AD1679" s="1">
        <f t="shared" si="1277"/>
        <v>1.0979965512925887</v>
      </c>
      <c r="AE1679" s="1">
        <f t="shared" si="1278"/>
        <v>1.0979965512825915</v>
      </c>
      <c r="AF1679" s="1">
        <f t="shared" si="1279"/>
        <v>1.0979965512822314</v>
      </c>
      <c r="AG1679" s="1">
        <f t="shared" si="1280"/>
        <v>0.9786647527696366</v>
      </c>
      <c r="AH1679" s="1">
        <f t="shared" si="1281"/>
        <v>2.5920648621980309</v>
      </c>
      <c r="AI1679" s="2">
        <f t="shared" si="1303"/>
        <v>29.737937822143934</v>
      </c>
      <c r="AJ1679" s="1">
        <f>VLOOKUP(AI1679,Graph!$D$3:$M$50,col)</f>
        <v>6.1999999999999998E-3</v>
      </c>
      <c r="AK1679" s="1">
        <f>VLOOKUP(AI1679,Graph!$D$3:$M$50,col+1)</f>
        <v>5.0000000000000001E-3</v>
      </c>
      <c r="AL1679" s="1">
        <f t="shared" si="1282"/>
        <v>5.4000000000000003E-3</v>
      </c>
      <c r="AM1679" s="1">
        <f t="shared" si="1304"/>
        <v>0.64011666666666656</v>
      </c>
      <c r="AN1679" s="2">
        <f t="shared" si="1283"/>
        <v>1.6725999999999259</v>
      </c>
      <c r="AO1679" s="1">
        <f t="shared" si="1284"/>
        <v>5.4207618548203815E-2</v>
      </c>
      <c r="AP1679" s="1">
        <f t="shared" si="1285"/>
        <v>1.0979965512822185</v>
      </c>
      <c r="AQ1679" s="1">
        <f t="shared" si="1286"/>
        <v>1.0979965512822183</v>
      </c>
      <c r="AR1679" s="1">
        <f t="shared" si="1287"/>
        <v>1.0979965512822183</v>
      </c>
      <c r="AS1679" s="1">
        <f t="shared" si="1288"/>
        <v>1.0979965512822183</v>
      </c>
      <c r="AT1679" s="1">
        <f t="shared" si="1289"/>
        <v>0.9786647527696366</v>
      </c>
      <c r="AU1679" s="1">
        <f t="shared" si="1290"/>
        <v>2.5920648621980003</v>
      </c>
      <c r="AV1679" s="2">
        <f t="shared" si="1291"/>
        <v>1678</v>
      </c>
      <c r="AW1679" s="1">
        <f t="shared" si="1292"/>
        <v>2592.0648621980004</v>
      </c>
      <c r="AX1679" s="1">
        <f t="shared" si="1293"/>
        <v>0.9786647527696366</v>
      </c>
      <c r="AY1679" s="1">
        <f t="shared" si="1294"/>
        <v>1.0979965512822183</v>
      </c>
      <c r="AZ1679" s="1">
        <f t="shared" si="1295"/>
        <v>5.4000000000000003E-3</v>
      </c>
      <c r="BA1679" s="1">
        <f t="shared" si="1296"/>
        <v>29.737937822143934</v>
      </c>
    </row>
    <row r="1680" spans="1:53">
      <c r="A1680" s="2">
        <f t="shared" si="1261"/>
        <v>1.6789999999999259</v>
      </c>
      <c r="B1680" s="1">
        <f t="shared" si="1298"/>
        <v>1.7710244999999232</v>
      </c>
      <c r="C1680" s="1">
        <f t="shared" si="1262"/>
        <v>5.6415606914943767E-2</v>
      </c>
      <c r="D1680" s="1">
        <f t="shared" si="1299"/>
        <v>1.1027858866514051</v>
      </c>
      <c r="E1680" s="1">
        <f t="shared" si="1297"/>
        <v>1.1028930434223492</v>
      </c>
      <c r="F1680" s="1">
        <f t="shared" si="1297"/>
        <v>1.1028971128122376</v>
      </c>
      <c r="G1680" s="1">
        <f t="shared" si="1297"/>
        <v>1.1028972672752557</v>
      </c>
      <c r="H1680" s="1">
        <f t="shared" si="1263"/>
        <v>2.6627727981168388</v>
      </c>
      <c r="I1680" s="1">
        <f t="shared" si="1300"/>
        <v>30.005918916481203</v>
      </c>
      <c r="J1680" s="1">
        <f>VLOOKUP($I1680,Graph!$D$3:$M$50,col)</f>
        <v>6.3E-3</v>
      </c>
      <c r="K1680" s="1">
        <f>VLOOKUP($I1680,Graph!$D$3:$M$50,col+1)</f>
        <v>5.0000000000000001E-3</v>
      </c>
      <c r="L1680" s="1">
        <f t="shared" si="1264"/>
        <v>5.4333333333333334E-3</v>
      </c>
      <c r="M1680" s="1">
        <f t="shared" si="1259"/>
        <v>0.6400499999999999</v>
      </c>
      <c r="N1680" s="1">
        <f t="shared" si="1265"/>
        <v>1.6735666666665925</v>
      </c>
      <c r="O1680" s="1">
        <f t="shared" si="1266"/>
        <v>5.4195212941603343E-2</v>
      </c>
      <c r="P1680" s="1">
        <f t="shared" si="1267"/>
        <v>1.0981424248463667</v>
      </c>
      <c r="Q1680" s="1">
        <f t="shared" si="1268"/>
        <v>1.0979754962947292</v>
      </c>
      <c r="R1680" s="1">
        <f t="shared" si="1269"/>
        <v>1.0979694975794434</v>
      </c>
      <c r="S1680" s="1">
        <f t="shared" si="1270"/>
        <v>1.0979692818357121</v>
      </c>
      <c r="T1680" s="1">
        <f t="shared" si="1271"/>
        <v>0.9785364143817169</v>
      </c>
      <c r="U1680" s="1">
        <f t="shared" si="1272"/>
        <v>2.5939776673021444</v>
      </c>
      <c r="V1680" s="2">
        <f t="shared" si="1301"/>
        <v>29.745251025559693</v>
      </c>
      <c r="W1680" s="1">
        <f>VLOOKUP(V1680,Graph!$D$3:$M$50,col)</f>
        <v>6.1999999999999998E-3</v>
      </c>
      <c r="X1680" s="1">
        <f>VLOOKUP(V1680,Graph!$D$3:$M$50,col+1)</f>
        <v>5.0000000000000001E-3</v>
      </c>
      <c r="Y1680" s="1">
        <f t="shared" si="1273"/>
        <v>5.4000000000000003E-3</v>
      </c>
      <c r="Z1680" s="1">
        <f t="shared" si="1302"/>
        <v>0.64011666666666656</v>
      </c>
      <c r="AA1680" s="2">
        <f t="shared" si="1274"/>
        <v>1.6735999999999258</v>
      </c>
      <c r="AB1680" s="1">
        <f t="shared" si="1275"/>
        <v>5.4208662658965144E-2</v>
      </c>
      <c r="AC1680" s="1">
        <f t="shared" si="1276"/>
        <v>1.0979977833571941</v>
      </c>
      <c r="AD1680" s="1">
        <f t="shared" si="1277"/>
        <v>1.0979988089312585</v>
      </c>
      <c r="AE1680" s="1">
        <f t="shared" si="1278"/>
        <v>1.09799884582952</v>
      </c>
      <c r="AF1680" s="1">
        <f t="shared" si="1279"/>
        <v>1.0979988471570448</v>
      </c>
      <c r="AG1680" s="1">
        <f t="shared" si="1280"/>
        <v>0.97866757554544148</v>
      </c>
      <c r="AH1680" s="1">
        <f t="shared" si="1281"/>
        <v>2.5943952172589673</v>
      </c>
      <c r="AI1680" s="2">
        <f t="shared" si="1303"/>
        <v>29.74684696090371</v>
      </c>
      <c r="AJ1680" s="1">
        <f>VLOOKUP(AI1680,Graph!$D$3:$M$50,col)</f>
        <v>6.1999999999999998E-3</v>
      </c>
      <c r="AK1680" s="1">
        <f>VLOOKUP(AI1680,Graph!$D$3:$M$50,col+1)</f>
        <v>5.0000000000000001E-3</v>
      </c>
      <c r="AL1680" s="1">
        <f t="shared" si="1282"/>
        <v>5.4000000000000003E-3</v>
      </c>
      <c r="AM1680" s="1">
        <f t="shared" si="1304"/>
        <v>0.64011666666666656</v>
      </c>
      <c r="AN1680" s="2">
        <f t="shared" si="1283"/>
        <v>1.6735999999999258</v>
      </c>
      <c r="AO1680" s="1">
        <f t="shared" si="1284"/>
        <v>5.4208662658965144E-2</v>
      </c>
      <c r="AP1680" s="1">
        <f t="shared" si="1285"/>
        <v>1.0979988472048063</v>
      </c>
      <c r="AQ1680" s="1">
        <f t="shared" si="1286"/>
        <v>1.0979988472065247</v>
      </c>
      <c r="AR1680" s="1">
        <f t="shared" si="1287"/>
        <v>1.0979988472065867</v>
      </c>
      <c r="AS1680" s="1">
        <f t="shared" si="1288"/>
        <v>1.0979988472065889</v>
      </c>
      <c r="AT1680" s="1">
        <f t="shared" si="1289"/>
        <v>0.97866757554544148</v>
      </c>
      <c r="AU1680" s="1">
        <f t="shared" si="1290"/>
        <v>2.5943952173760318</v>
      </c>
      <c r="AV1680" s="2">
        <f t="shared" si="1291"/>
        <v>1679</v>
      </c>
      <c r="AW1680" s="1">
        <f t="shared" si="1292"/>
        <v>2594.3952173760317</v>
      </c>
      <c r="AX1680" s="1">
        <f t="shared" si="1293"/>
        <v>0.97866757554544148</v>
      </c>
      <c r="AY1680" s="1">
        <f t="shared" si="1294"/>
        <v>1.0979988472065889</v>
      </c>
      <c r="AZ1680" s="1">
        <f t="shared" si="1295"/>
        <v>5.4000000000000003E-3</v>
      </c>
      <c r="BA1680" s="1">
        <f t="shared" si="1296"/>
        <v>29.74684696090371</v>
      </c>
    </row>
    <row r="1681" spans="1:53">
      <c r="A1681" s="2">
        <f t="shared" si="1261"/>
        <v>1.6799999999999258</v>
      </c>
      <c r="B1681" s="1">
        <f t="shared" si="1298"/>
        <v>1.7720656666665897</v>
      </c>
      <c r="C1681" s="1">
        <f t="shared" si="1262"/>
        <v>5.6416475562017475E-2</v>
      </c>
      <c r="D1681" s="1">
        <f t="shared" si="1299"/>
        <v>1.1027877547228948</v>
      </c>
      <c r="E1681" s="1">
        <f t="shared" ref="E1681:G1700" si="1305">SQRT(D1681-($C1681*D1681-POWER(D1681,1/3)+1)/($C1681-POWER(D1681,-2/3)/3))</f>
        <v>1.1028949865014464</v>
      </c>
      <c r="F1681" s="1">
        <f t="shared" si="1305"/>
        <v>1.1028990588259655</v>
      </c>
      <c r="G1681" s="1">
        <f t="shared" si="1305"/>
        <v>1.1028992134035922</v>
      </c>
      <c r="H1681" s="1">
        <f t="shared" si="1263"/>
        <v>2.6651567468343833</v>
      </c>
      <c r="I1681" s="1">
        <f t="shared" si="1300"/>
        <v>30.014870892551961</v>
      </c>
      <c r="J1681" s="1">
        <f>VLOOKUP($I1681,Graph!$D$3:$M$50,col)</f>
        <v>6.3E-3</v>
      </c>
      <c r="K1681" s="1">
        <f>VLOOKUP($I1681,Graph!$D$3:$M$50,col+1)</f>
        <v>5.0000000000000001E-3</v>
      </c>
      <c r="L1681" s="1">
        <f t="shared" si="1264"/>
        <v>5.4333333333333334E-3</v>
      </c>
      <c r="M1681" s="1">
        <f t="shared" si="1259"/>
        <v>0.6400499999999999</v>
      </c>
      <c r="N1681" s="1">
        <f t="shared" si="1265"/>
        <v>1.6745666666665924</v>
      </c>
      <c r="O1681" s="1">
        <f t="shared" si="1266"/>
        <v>5.4196256865938444E-2</v>
      </c>
      <c r="P1681" s="1">
        <f t="shared" si="1267"/>
        <v>1.0981447126919541</v>
      </c>
      <c r="Q1681" s="1">
        <f t="shared" si="1268"/>
        <v>1.0979777914631075</v>
      </c>
      <c r="R1681" s="1">
        <f t="shared" si="1269"/>
        <v>1.0979717928567072</v>
      </c>
      <c r="S1681" s="1">
        <f t="shared" si="1270"/>
        <v>1.0979715771113554</v>
      </c>
      <c r="T1681" s="1">
        <f t="shared" si="1271"/>
        <v>0.97853925087991089</v>
      </c>
      <c r="U1681" s="1">
        <f t="shared" si="1272"/>
        <v>2.5963083966639351</v>
      </c>
      <c r="V1681" s="2">
        <f t="shared" si="1301"/>
        <v>29.75415721585275</v>
      </c>
      <c r="W1681" s="1">
        <f>VLOOKUP(V1681,Graph!$D$3:$M$50,col)</f>
        <v>6.1999999999999998E-3</v>
      </c>
      <c r="X1681" s="1">
        <f>VLOOKUP(V1681,Graph!$D$3:$M$50,col+1)</f>
        <v>5.0000000000000001E-3</v>
      </c>
      <c r="Y1681" s="1">
        <f t="shared" si="1273"/>
        <v>5.4000000000000003E-3</v>
      </c>
      <c r="Z1681" s="1">
        <f t="shared" si="1302"/>
        <v>0.64011666666666656</v>
      </c>
      <c r="AA1681" s="2">
        <f t="shared" si="1274"/>
        <v>1.6745999999999257</v>
      </c>
      <c r="AB1681" s="1">
        <f t="shared" si="1275"/>
        <v>5.4209705552841984E-2</v>
      </c>
      <c r="AC1681" s="1">
        <f t="shared" si="1276"/>
        <v>1.098000076670782</v>
      </c>
      <c r="AD1681" s="1">
        <f t="shared" si="1277"/>
        <v>1.0980011022005161</v>
      </c>
      <c r="AE1681" s="1">
        <f t="shared" si="1278"/>
        <v>1.0980011390981281</v>
      </c>
      <c r="AF1681" s="1">
        <f t="shared" si="1279"/>
        <v>1.0980011404256635</v>
      </c>
      <c r="AG1681" s="1">
        <f t="shared" si="1280"/>
        <v>0.97867039496350794</v>
      </c>
      <c r="AH1681" s="1">
        <f t="shared" si="1281"/>
        <v>2.5967262705753629</v>
      </c>
      <c r="AI1681" s="2">
        <f t="shared" si="1303"/>
        <v>29.755753433400095</v>
      </c>
      <c r="AJ1681" s="1">
        <f>VLOOKUP(AI1681,Graph!$D$3:$M$50,col)</f>
        <v>6.1999999999999998E-3</v>
      </c>
      <c r="AK1681" s="1">
        <f>VLOOKUP(AI1681,Graph!$D$3:$M$50,col+1)</f>
        <v>5.0000000000000001E-3</v>
      </c>
      <c r="AL1681" s="1">
        <f t="shared" si="1282"/>
        <v>5.4000000000000003E-3</v>
      </c>
      <c r="AM1681" s="1">
        <f t="shared" si="1304"/>
        <v>0.64011666666666656</v>
      </c>
      <c r="AN1681" s="2">
        <f t="shared" si="1283"/>
        <v>1.6745999999999257</v>
      </c>
      <c r="AO1681" s="1">
        <f t="shared" si="1284"/>
        <v>5.4209705552841984E-2</v>
      </c>
      <c r="AP1681" s="1">
        <f t="shared" si="1285"/>
        <v>1.0980011404734269</v>
      </c>
      <c r="AQ1681" s="1">
        <f t="shared" si="1286"/>
        <v>1.0980011404751453</v>
      </c>
      <c r="AR1681" s="1">
        <f t="shared" si="1287"/>
        <v>1.0980011404752072</v>
      </c>
      <c r="AS1681" s="1">
        <f t="shared" si="1288"/>
        <v>1.0980011404752095</v>
      </c>
      <c r="AT1681" s="1">
        <f t="shared" si="1289"/>
        <v>0.97867039496350794</v>
      </c>
      <c r="AU1681" s="1">
        <f t="shared" si="1290"/>
        <v>2.5967262706925371</v>
      </c>
      <c r="AV1681" s="2">
        <f t="shared" si="1291"/>
        <v>1680</v>
      </c>
      <c r="AW1681" s="1">
        <f t="shared" si="1292"/>
        <v>2596.7262706925371</v>
      </c>
      <c r="AX1681" s="1">
        <f t="shared" si="1293"/>
        <v>0.97867039496350794</v>
      </c>
      <c r="AY1681" s="1">
        <f t="shared" si="1294"/>
        <v>1.0980011404752095</v>
      </c>
      <c r="AZ1681" s="1">
        <f t="shared" si="1295"/>
        <v>5.4000000000000003E-3</v>
      </c>
      <c r="BA1681" s="1">
        <f t="shared" si="1296"/>
        <v>29.755753433400095</v>
      </c>
    </row>
    <row r="1682" spans="1:53">
      <c r="A1682" s="2">
        <f t="shared" si="1261"/>
        <v>1.6809999999999257</v>
      </c>
      <c r="B1682" s="1">
        <f t="shared" si="1298"/>
        <v>1.7731068333332562</v>
      </c>
      <c r="C1682" s="1">
        <f t="shared" si="1262"/>
        <v>5.6417343195629265E-2</v>
      </c>
      <c r="D1682" s="1">
        <f t="shared" si="1299"/>
        <v>1.1027896206243575</v>
      </c>
      <c r="E1682" s="1">
        <f t="shared" si="1305"/>
        <v>1.1028969273276221</v>
      </c>
      <c r="F1682" s="1">
        <f t="shared" si="1305"/>
        <v>1.1029010025836445</v>
      </c>
      <c r="G1682" s="1">
        <f t="shared" si="1305"/>
        <v>1.1029011572757623</v>
      </c>
      <c r="H1682" s="1">
        <f t="shared" si="1263"/>
        <v>2.6675414067084877</v>
      </c>
      <c r="I1682" s="1">
        <f t="shared" si="1300"/>
        <v>30.02382020000713</v>
      </c>
      <c r="J1682" s="1">
        <f>VLOOKUP($I1682,Graph!$D$3:$M$50,col)</f>
        <v>6.3E-3</v>
      </c>
      <c r="K1682" s="1">
        <f>VLOOKUP($I1682,Graph!$D$3:$M$50,col+1)</f>
        <v>5.0000000000000001E-3</v>
      </c>
      <c r="L1682" s="1">
        <f t="shared" si="1264"/>
        <v>5.4333333333333334E-3</v>
      </c>
      <c r="M1682" s="1">
        <f t="shared" si="1259"/>
        <v>0.6400499999999999</v>
      </c>
      <c r="N1682" s="1">
        <f t="shared" si="1265"/>
        <v>1.6755666666665923</v>
      </c>
      <c r="O1682" s="1">
        <f t="shared" si="1266"/>
        <v>5.4197299574327146E-2</v>
      </c>
      <c r="P1682" s="1">
        <f t="shared" si="1267"/>
        <v>1.0981469978918263</v>
      </c>
      <c r="Q1682" s="1">
        <f t="shared" si="1268"/>
        <v>1.0979800839781444</v>
      </c>
      <c r="R1682" s="1">
        <f t="shared" si="1269"/>
        <v>1.0979740854805469</v>
      </c>
      <c r="S1682" s="1">
        <f t="shared" si="1270"/>
        <v>1.0979738697335788</v>
      </c>
      <c r="T1682" s="1">
        <f t="shared" si="1271"/>
        <v>0.97854208400606579</v>
      </c>
      <c r="U1682" s="1">
        <f t="shared" si="1272"/>
        <v>2.5986398238738588</v>
      </c>
      <c r="V1682" s="2">
        <f t="shared" si="1301"/>
        <v>29.763060741855043</v>
      </c>
      <c r="W1682" s="1">
        <f>VLOOKUP(V1682,Graph!$D$3:$M$50,col)</f>
        <v>6.1999999999999998E-3</v>
      </c>
      <c r="X1682" s="1">
        <f>VLOOKUP(V1682,Graph!$D$3:$M$50,col+1)</f>
        <v>5.0000000000000001E-3</v>
      </c>
      <c r="Y1682" s="1">
        <f t="shared" si="1273"/>
        <v>5.4000000000000003E-3</v>
      </c>
      <c r="Z1682" s="1">
        <f t="shared" si="1302"/>
        <v>0.64011666666666656</v>
      </c>
      <c r="AA1682" s="2">
        <f t="shared" si="1274"/>
        <v>1.6755999999999256</v>
      </c>
      <c r="AB1682" s="1">
        <f t="shared" si="1275"/>
        <v>5.4210747231960343E-2</v>
      </c>
      <c r="AC1682" s="1">
        <f t="shared" si="1276"/>
        <v>1.0980023673331776</v>
      </c>
      <c r="AD1682" s="1">
        <f t="shared" si="1277"/>
        <v>1.0980033928186279</v>
      </c>
      <c r="AE1682" s="1">
        <f t="shared" si="1278"/>
        <v>1.0980034297155914</v>
      </c>
      <c r="AF1682" s="1">
        <f t="shared" si="1279"/>
        <v>1.0980034310431377</v>
      </c>
      <c r="AG1682" s="1">
        <f t="shared" si="1280"/>
        <v>0.97867321102982396</v>
      </c>
      <c r="AH1682" s="1">
        <f t="shared" si="1281"/>
        <v>2.599058021821159</v>
      </c>
      <c r="AI1682" s="2">
        <f t="shared" si="1303"/>
        <v>29.764657241578252</v>
      </c>
      <c r="AJ1682" s="1">
        <f>VLOOKUP(AI1682,Graph!$D$3:$M$50,col)</f>
        <v>6.1999999999999998E-3</v>
      </c>
      <c r="AK1682" s="1">
        <f>VLOOKUP(AI1682,Graph!$D$3:$M$50,col+1)</f>
        <v>5.0000000000000001E-3</v>
      </c>
      <c r="AL1682" s="1">
        <f t="shared" si="1282"/>
        <v>5.4000000000000003E-3</v>
      </c>
      <c r="AM1682" s="1">
        <f t="shared" si="1304"/>
        <v>0.64011666666666656</v>
      </c>
      <c r="AN1682" s="2">
        <f t="shared" si="1283"/>
        <v>1.6755999999999256</v>
      </c>
      <c r="AO1682" s="1">
        <f t="shared" si="1284"/>
        <v>5.4210747231960343E-2</v>
      </c>
      <c r="AP1682" s="1">
        <f t="shared" si="1285"/>
        <v>1.0980034310909024</v>
      </c>
      <c r="AQ1682" s="1">
        <f t="shared" si="1286"/>
        <v>1.0980034310926208</v>
      </c>
      <c r="AR1682" s="1">
        <f t="shared" si="1287"/>
        <v>1.0980034310926825</v>
      </c>
      <c r="AS1682" s="1">
        <f t="shared" si="1288"/>
        <v>1.0980034310926847</v>
      </c>
      <c r="AT1682" s="1">
        <f t="shared" si="1289"/>
        <v>0.97867321102982396</v>
      </c>
      <c r="AU1682" s="1">
        <f t="shared" si="1290"/>
        <v>2.5990580219384403</v>
      </c>
      <c r="AV1682" s="2">
        <f t="shared" si="1291"/>
        <v>1681</v>
      </c>
      <c r="AW1682" s="1">
        <f t="shared" si="1292"/>
        <v>2599.0580219384401</v>
      </c>
      <c r="AX1682" s="1">
        <f t="shared" si="1293"/>
        <v>0.97867321102982396</v>
      </c>
      <c r="AY1682" s="1">
        <f t="shared" si="1294"/>
        <v>1.0980034310926847</v>
      </c>
      <c r="AZ1682" s="1">
        <f t="shared" si="1295"/>
        <v>5.4000000000000003E-3</v>
      </c>
      <c r="BA1682" s="1">
        <f t="shared" si="1296"/>
        <v>29.764657241578252</v>
      </c>
    </row>
    <row r="1683" spans="1:53">
      <c r="A1683" s="2">
        <f t="shared" si="1261"/>
        <v>1.6819999999999256</v>
      </c>
      <c r="B1683" s="1">
        <f t="shared" si="1298"/>
        <v>1.7741479999999228</v>
      </c>
      <c r="C1683" s="1">
        <f t="shared" si="1262"/>
        <v>5.6418209817551648E-2</v>
      </c>
      <c r="D1683" s="1">
        <f t="shared" si="1299"/>
        <v>1.1027914843595721</v>
      </c>
      <c r="E1683" s="1">
        <f t="shared" si="1305"/>
        <v>1.1028988659047927</v>
      </c>
      <c r="F1683" s="1">
        <f t="shared" si="1305"/>
        <v>1.1029029440891966</v>
      </c>
      <c r="G1683" s="1">
        <f t="shared" si="1305"/>
        <v>1.1029030988956872</v>
      </c>
      <c r="H1683" s="1">
        <f t="shared" si="1263"/>
        <v>2.6699267775270985</v>
      </c>
      <c r="I1683" s="1">
        <f t="shared" si="1300"/>
        <v>30.032766841231425</v>
      </c>
      <c r="J1683" s="1">
        <f>VLOOKUP($I1683,Graph!$D$3:$M$50,col)</f>
        <v>6.3E-3</v>
      </c>
      <c r="K1683" s="1">
        <f>VLOOKUP($I1683,Graph!$D$3:$M$50,col+1)</f>
        <v>5.0000000000000001E-3</v>
      </c>
      <c r="L1683" s="1">
        <f t="shared" si="1264"/>
        <v>5.4333333333333334E-3</v>
      </c>
      <c r="M1683" s="1">
        <f t="shared" si="1259"/>
        <v>0.6400499999999999</v>
      </c>
      <c r="N1683" s="1">
        <f t="shared" si="1265"/>
        <v>1.6765666666665922</v>
      </c>
      <c r="O1683" s="1">
        <f t="shared" si="1266"/>
        <v>5.4198341068892548E-2</v>
      </c>
      <c r="P1683" s="1">
        <f t="shared" si="1267"/>
        <v>1.0981492804505704</v>
      </c>
      <c r="Q1683" s="1">
        <f t="shared" si="1268"/>
        <v>1.0979823738444383</v>
      </c>
      <c r="R1683" s="1">
        <f t="shared" si="1269"/>
        <v>1.0979763754555607</v>
      </c>
      <c r="S1683" s="1">
        <f t="shared" si="1270"/>
        <v>1.0979761597069795</v>
      </c>
      <c r="T1683" s="1">
        <f t="shared" si="1271"/>
        <v>0.97854491376619146</v>
      </c>
      <c r="U1683" s="1">
        <f t="shared" si="1272"/>
        <v>2.6009719487230458</v>
      </c>
      <c r="V1683" s="2">
        <f t="shared" si="1301"/>
        <v>29.771961605955557</v>
      </c>
      <c r="W1683" s="1">
        <f>VLOOKUP(V1683,Graph!$D$3:$M$50,col)</f>
        <v>6.1999999999999998E-3</v>
      </c>
      <c r="X1683" s="1">
        <f>VLOOKUP(V1683,Graph!$D$3:$M$50,col+1)</f>
        <v>5.0000000000000001E-3</v>
      </c>
      <c r="Y1683" s="1">
        <f t="shared" si="1273"/>
        <v>5.4000000000000003E-3</v>
      </c>
      <c r="Z1683" s="1">
        <f t="shared" si="1302"/>
        <v>0.64011666666666656</v>
      </c>
      <c r="AA1683" s="2">
        <f t="shared" si="1274"/>
        <v>1.6765999999999255</v>
      </c>
      <c r="AB1683" s="1">
        <f t="shared" si="1275"/>
        <v>5.4211787698441212E-2</v>
      </c>
      <c r="AC1683" s="1">
        <f t="shared" si="1276"/>
        <v>1.0980046553489753</v>
      </c>
      <c r="AD1683" s="1">
        <f t="shared" si="1277"/>
        <v>1.0980056807901881</v>
      </c>
      <c r="AE1683" s="1">
        <f t="shared" si="1278"/>
        <v>1.0980057176865037</v>
      </c>
      <c r="AF1683" s="1">
        <f t="shared" si="1279"/>
        <v>1.0980057190140604</v>
      </c>
      <c r="AG1683" s="1">
        <f t="shared" si="1280"/>
        <v>0.97867602375036222</v>
      </c>
      <c r="AH1683" s="1">
        <f t="shared" si="1281"/>
        <v>2.6013904707874627</v>
      </c>
      <c r="AI1683" s="2">
        <f t="shared" si="1303"/>
        <v>29.773558387827133</v>
      </c>
      <c r="AJ1683" s="1">
        <f>VLOOKUP(AI1683,Graph!$D$3:$M$50,col)</f>
        <v>6.1999999999999998E-3</v>
      </c>
      <c r="AK1683" s="1">
        <f>VLOOKUP(AI1683,Graph!$D$3:$M$50,col+1)</f>
        <v>5.0000000000000001E-3</v>
      </c>
      <c r="AL1683" s="1">
        <f t="shared" si="1282"/>
        <v>5.4000000000000003E-3</v>
      </c>
      <c r="AM1683" s="1">
        <f t="shared" si="1304"/>
        <v>0.64011666666666656</v>
      </c>
      <c r="AN1683" s="2">
        <f t="shared" si="1283"/>
        <v>1.6765999999999255</v>
      </c>
      <c r="AO1683" s="1">
        <f t="shared" si="1284"/>
        <v>5.4211787698441212E-2</v>
      </c>
      <c r="AP1683" s="1">
        <f t="shared" si="1285"/>
        <v>1.0980057190618269</v>
      </c>
      <c r="AQ1683" s="1">
        <f t="shared" si="1286"/>
        <v>1.0980057190635453</v>
      </c>
      <c r="AR1683" s="1">
        <f t="shared" si="1287"/>
        <v>1.0980057190636074</v>
      </c>
      <c r="AS1683" s="1">
        <f t="shared" si="1288"/>
        <v>1.0980057190636094</v>
      </c>
      <c r="AT1683" s="1">
        <f t="shared" si="1289"/>
        <v>0.97867602375036222</v>
      </c>
      <c r="AU1683" s="1">
        <f t="shared" si="1290"/>
        <v>2.6013904709048541</v>
      </c>
      <c r="AV1683" s="2">
        <f t="shared" si="1291"/>
        <v>1682</v>
      </c>
      <c r="AW1683" s="1">
        <f t="shared" si="1292"/>
        <v>2601.3904709048543</v>
      </c>
      <c r="AX1683" s="1">
        <f t="shared" si="1293"/>
        <v>0.97867602375036222</v>
      </c>
      <c r="AY1683" s="1">
        <f t="shared" si="1294"/>
        <v>1.0980057190636094</v>
      </c>
      <c r="AZ1683" s="1">
        <f t="shared" si="1295"/>
        <v>5.4000000000000003E-3</v>
      </c>
      <c r="BA1683" s="1">
        <f t="shared" si="1296"/>
        <v>29.773558387827133</v>
      </c>
    </row>
    <row r="1684" spans="1:53">
      <c r="A1684" s="2">
        <f t="shared" si="1261"/>
        <v>1.6829999999999254</v>
      </c>
      <c r="B1684" s="1">
        <f t="shared" si="1298"/>
        <v>1.7751891666665893</v>
      </c>
      <c r="C1684" s="1">
        <f t="shared" si="1262"/>
        <v>5.6419075429553045E-2</v>
      </c>
      <c r="D1684" s="1">
        <f t="shared" si="1299"/>
        <v>1.1027933459323092</v>
      </c>
      <c r="E1684" s="1">
        <f t="shared" si="1305"/>
        <v>1.1029008022368643</v>
      </c>
      <c r="F1684" s="1">
        <f t="shared" si="1305"/>
        <v>1.1029048833465318</v>
      </c>
      <c r="G1684" s="1">
        <f t="shared" si="1305"/>
        <v>1.1029050382672783</v>
      </c>
      <c r="H1684" s="1">
        <f t="shared" si="1263"/>
        <v>2.6723128590783496</v>
      </c>
      <c r="I1684" s="1">
        <f t="shared" si="1300"/>
        <v>30.041710818605992</v>
      </c>
      <c r="J1684" s="1">
        <f>VLOOKUP($I1684,Graph!$D$3:$M$50,col)</f>
        <v>6.3E-3</v>
      </c>
      <c r="K1684" s="1">
        <f>VLOOKUP($I1684,Graph!$D$3:$M$50,col+1)</f>
        <v>5.0000000000000001E-3</v>
      </c>
      <c r="L1684" s="1">
        <f t="shared" si="1264"/>
        <v>5.4333333333333334E-3</v>
      </c>
      <c r="M1684" s="1">
        <f t="shared" si="1259"/>
        <v>0.6400499999999999</v>
      </c>
      <c r="N1684" s="1">
        <f t="shared" si="1265"/>
        <v>1.677566666666592</v>
      </c>
      <c r="O1684" s="1">
        <f t="shared" si="1266"/>
        <v>5.4199381351752805E-2</v>
      </c>
      <c r="P1684" s="1">
        <f t="shared" si="1267"/>
        <v>1.0981515603727618</v>
      </c>
      <c r="Q1684" s="1">
        <f t="shared" si="1268"/>
        <v>1.0979846610665769</v>
      </c>
      <c r="R1684" s="1">
        <f t="shared" si="1269"/>
        <v>1.0979786627863364</v>
      </c>
      <c r="S1684" s="1">
        <f t="shared" si="1270"/>
        <v>1.0979784470361458</v>
      </c>
      <c r="T1684" s="1">
        <f t="shared" si="1271"/>
        <v>0.97854774016628265</v>
      </c>
      <c r="U1684" s="1">
        <f t="shared" si="1272"/>
        <v>2.6033047710028172</v>
      </c>
      <c r="V1684" s="2">
        <f t="shared" si="1301"/>
        <v>29.780859810539745</v>
      </c>
      <c r="W1684" s="1">
        <f>VLOOKUP(V1684,Graph!$D$3:$M$50,col)</f>
        <v>6.1999999999999998E-3</v>
      </c>
      <c r="X1684" s="1">
        <f>VLOOKUP(V1684,Graph!$D$3:$M$50,col+1)</f>
        <v>5.0000000000000001E-3</v>
      </c>
      <c r="Y1684" s="1">
        <f t="shared" si="1273"/>
        <v>5.4000000000000003E-3</v>
      </c>
      <c r="Z1684" s="1">
        <f t="shared" si="1302"/>
        <v>0.64011666666666656</v>
      </c>
      <c r="AA1684" s="2">
        <f t="shared" si="1274"/>
        <v>1.6775999999999254</v>
      </c>
      <c r="AB1684" s="1">
        <f t="shared" si="1275"/>
        <v>5.4212826954400724E-2</v>
      </c>
      <c r="AC1684" s="1">
        <f t="shared" si="1276"/>
        <v>1.0980069407227599</v>
      </c>
      <c r="AD1684" s="1">
        <f t="shared" si="1277"/>
        <v>1.0980079661197812</v>
      </c>
      <c r="AE1684" s="1">
        <f t="shared" si="1278"/>
        <v>1.0980080030154489</v>
      </c>
      <c r="AF1684" s="1">
        <f t="shared" si="1279"/>
        <v>1.0980080043430163</v>
      </c>
      <c r="AG1684" s="1">
        <f t="shared" si="1280"/>
        <v>0.97867883313108239</v>
      </c>
      <c r="AH1684" s="1">
        <f t="shared" si="1281"/>
        <v>2.6037236172655782</v>
      </c>
      <c r="AI1684" s="2">
        <f t="shared" si="1303"/>
        <v>29.782456874532155</v>
      </c>
      <c r="AJ1684" s="1">
        <f>VLOOKUP(AI1684,Graph!$D$3:$M$50,col)</f>
        <v>6.1999999999999998E-3</v>
      </c>
      <c r="AK1684" s="1">
        <f>VLOOKUP(AI1684,Graph!$D$3:$M$50,col+1)</f>
        <v>5.0000000000000001E-3</v>
      </c>
      <c r="AL1684" s="1">
        <f t="shared" si="1282"/>
        <v>5.4000000000000003E-3</v>
      </c>
      <c r="AM1684" s="1">
        <f t="shared" si="1304"/>
        <v>0.64011666666666656</v>
      </c>
      <c r="AN1684" s="2">
        <f t="shared" si="1283"/>
        <v>1.6775999999999254</v>
      </c>
      <c r="AO1684" s="1">
        <f t="shared" si="1284"/>
        <v>5.4212826954400724E-2</v>
      </c>
      <c r="AP1684" s="1">
        <f t="shared" si="1285"/>
        <v>1.0980080043907843</v>
      </c>
      <c r="AQ1684" s="1">
        <f t="shared" si="1286"/>
        <v>1.0980080043925029</v>
      </c>
      <c r="AR1684" s="1">
        <f t="shared" si="1287"/>
        <v>1.0980080043925649</v>
      </c>
      <c r="AS1684" s="1">
        <f t="shared" si="1288"/>
        <v>1.0980080043925671</v>
      </c>
      <c r="AT1684" s="1">
        <f t="shared" si="1289"/>
        <v>0.97867883313108239</v>
      </c>
      <c r="AU1684" s="1">
        <f t="shared" si="1290"/>
        <v>2.6037236173830789</v>
      </c>
      <c r="AV1684" s="2">
        <f t="shared" si="1291"/>
        <v>1683</v>
      </c>
      <c r="AW1684" s="1">
        <f t="shared" si="1292"/>
        <v>2603.7236173830788</v>
      </c>
      <c r="AX1684" s="1">
        <f t="shared" si="1293"/>
        <v>0.97867883313108239</v>
      </c>
      <c r="AY1684" s="1">
        <f t="shared" si="1294"/>
        <v>1.0980080043925671</v>
      </c>
      <c r="AZ1684" s="1">
        <f t="shared" si="1295"/>
        <v>5.4000000000000003E-3</v>
      </c>
      <c r="BA1684" s="1">
        <f t="shared" si="1296"/>
        <v>29.782456874532155</v>
      </c>
    </row>
    <row r="1685" spans="1:53">
      <c r="A1685" s="2">
        <f t="shared" si="1261"/>
        <v>1.6839999999999253</v>
      </c>
      <c r="B1685" s="1">
        <f t="shared" si="1298"/>
        <v>1.7762303333332559</v>
      </c>
      <c r="C1685" s="1">
        <f t="shared" si="1262"/>
        <v>5.6419940033397675E-2</v>
      </c>
      <c r="D1685" s="1">
        <f t="shared" si="1299"/>
        <v>1.1027952053463295</v>
      </c>
      <c r="E1685" s="1">
        <f t="shared" si="1305"/>
        <v>1.1029027363277351</v>
      </c>
      <c r="F1685" s="1">
        <f t="shared" si="1305"/>
        <v>1.1029068203595547</v>
      </c>
      <c r="G1685" s="1">
        <f t="shared" si="1305"/>
        <v>1.1029069753944389</v>
      </c>
      <c r="H1685" s="1">
        <f t="shared" si="1263"/>
        <v>2.6746996511505676</v>
      </c>
      <c r="I1685" s="1">
        <f t="shared" si="1300"/>
        <v>30.05065213450845</v>
      </c>
      <c r="J1685" s="1">
        <f>VLOOKUP($I1685,Graph!$D$3:$M$50,col)</f>
        <v>6.3E-3</v>
      </c>
      <c r="K1685" s="1">
        <f>VLOOKUP($I1685,Graph!$D$3:$M$50,col+1)</f>
        <v>5.0000000000000001E-3</v>
      </c>
      <c r="L1685" s="1">
        <f t="shared" si="1264"/>
        <v>5.4333333333333334E-3</v>
      </c>
      <c r="M1685" s="1">
        <f t="shared" ref="M1685:M1748" si="1306">b-2*L1685*L</f>
        <v>0.6400499999999999</v>
      </c>
      <c r="N1685" s="1">
        <f t="shared" si="1265"/>
        <v>1.6785666666665919</v>
      </c>
      <c r="O1685" s="1">
        <f t="shared" si="1266"/>
        <v>5.4200420425021149E-2</v>
      </c>
      <c r="P1685" s="1">
        <f t="shared" si="1267"/>
        <v>1.0981538376629658</v>
      </c>
      <c r="Q1685" s="1">
        <f t="shared" si="1268"/>
        <v>1.0979869456491373</v>
      </c>
      <c r="R1685" s="1">
        <f t="shared" si="1269"/>
        <v>1.0979809474774513</v>
      </c>
      <c r="S1685" s="1">
        <f t="shared" si="1270"/>
        <v>1.0979807317256547</v>
      </c>
      <c r="T1685" s="1">
        <f t="shared" si="1271"/>
        <v>0.97855056321232059</v>
      </c>
      <c r="U1685" s="1">
        <f t="shared" si="1272"/>
        <v>2.6056382905046815</v>
      </c>
      <c r="V1685" s="2">
        <f t="shared" si="1301"/>
        <v>29.789755357989481</v>
      </c>
      <c r="W1685" s="1">
        <f>VLOOKUP(V1685,Graph!$D$3:$M$50,col)</f>
        <v>6.1999999999999998E-3</v>
      </c>
      <c r="X1685" s="1">
        <f>VLOOKUP(V1685,Graph!$D$3:$M$50,col+1)</f>
        <v>5.0000000000000001E-3</v>
      </c>
      <c r="Y1685" s="1">
        <f t="shared" si="1273"/>
        <v>5.4000000000000003E-3</v>
      </c>
      <c r="Z1685" s="1">
        <f t="shared" si="1302"/>
        <v>0.64011666666666656</v>
      </c>
      <c r="AA1685" s="2">
        <f t="shared" si="1274"/>
        <v>1.6785999999999253</v>
      </c>
      <c r="AB1685" s="1">
        <f t="shared" si="1275"/>
        <v>5.4213865001950065E-2</v>
      </c>
      <c r="AC1685" s="1">
        <f t="shared" si="1276"/>
        <v>1.0980092234591039</v>
      </c>
      <c r="AD1685" s="1">
        <f t="shared" si="1277"/>
        <v>1.0980102488119803</v>
      </c>
      <c r="AE1685" s="1">
        <f t="shared" si="1278"/>
        <v>1.0980102857070004</v>
      </c>
      <c r="AF1685" s="1">
        <f t="shared" si="1279"/>
        <v>1.0980102870345785</v>
      </c>
      <c r="AG1685" s="1">
        <f t="shared" si="1280"/>
        <v>0.97868163917792939</v>
      </c>
      <c r="AH1685" s="1">
        <f t="shared" si="1281"/>
        <v>2.6060574610469938</v>
      </c>
      <c r="AI1685" s="2">
        <f t="shared" si="1303"/>
        <v>29.791352704075187</v>
      </c>
      <c r="AJ1685" s="1">
        <f>VLOOKUP(AI1685,Graph!$D$3:$M$50,col)</f>
        <v>6.1999999999999998E-3</v>
      </c>
      <c r="AK1685" s="1">
        <f>VLOOKUP(AI1685,Graph!$D$3:$M$50,col+1)</f>
        <v>5.0000000000000001E-3</v>
      </c>
      <c r="AL1685" s="1">
        <f t="shared" si="1282"/>
        <v>5.4000000000000003E-3</v>
      </c>
      <c r="AM1685" s="1">
        <f t="shared" si="1304"/>
        <v>0.64011666666666656</v>
      </c>
      <c r="AN1685" s="2">
        <f t="shared" si="1283"/>
        <v>1.6785999999999253</v>
      </c>
      <c r="AO1685" s="1">
        <f t="shared" si="1284"/>
        <v>5.4213865001950065E-2</v>
      </c>
      <c r="AP1685" s="1">
        <f t="shared" si="1285"/>
        <v>1.098010287082348</v>
      </c>
      <c r="AQ1685" s="1">
        <f t="shared" si="1286"/>
        <v>1.0980102870840667</v>
      </c>
      <c r="AR1685" s="1">
        <f t="shared" si="1287"/>
        <v>1.0980102870841284</v>
      </c>
      <c r="AS1685" s="1">
        <f t="shared" si="1288"/>
        <v>1.0980102870841306</v>
      </c>
      <c r="AT1685" s="1">
        <f t="shared" si="1289"/>
        <v>0.97868163917792939</v>
      </c>
      <c r="AU1685" s="1">
        <f t="shared" si="1290"/>
        <v>2.6060574611646028</v>
      </c>
      <c r="AV1685" s="2">
        <f t="shared" si="1291"/>
        <v>1684</v>
      </c>
      <c r="AW1685" s="1">
        <f t="shared" si="1292"/>
        <v>2606.057461164603</v>
      </c>
      <c r="AX1685" s="1">
        <f t="shared" si="1293"/>
        <v>0.97868163917792939</v>
      </c>
      <c r="AY1685" s="1">
        <f t="shared" si="1294"/>
        <v>1.0980102870841306</v>
      </c>
      <c r="AZ1685" s="1">
        <f t="shared" si="1295"/>
        <v>5.4000000000000003E-3</v>
      </c>
      <c r="BA1685" s="1">
        <f t="shared" si="1296"/>
        <v>29.791352704075187</v>
      </c>
    </row>
    <row r="1686" spans="1:53">
      <c r="A1686" s="2">
        <f t="shared" si="1261"/>
        <v>1.6849999999999252</v>
      </c>
      <c r="B1686" s="1">
        <f t="shared" si="1298"/>
        <v>1.7772714999999224</v>
      </c>
      <c r="C1686" s="1">
        <f t="shared" si="1262"/>
        <v>5.6420803630845728E-2</v>
      </c>
      <c r="D1686" s="1">
        <f t="shared" si="1299"/>
        <v>1.102797062605386</v>
      </c>
      <c r="E1686" s="1">
        <f t="shared" si="1305"/>
        <v>1.1029046681812933</v>
      </c>
      <c r="F1686" s="1">
        <f t="shared" si="1305"/>
        <v>1.1029087551321572</v>
      </c>
      <c r="G1686" s="1">
        <f t="shared" si="1305"/>
        <v>1.1029089102810627</v>
      </c>
      <c r="H1686" s="1">
        <f t="shared" si="1263"/>
        <v>2.6770871535322649</v>
      </c>
      <c r="I1686" s="1">
        <f t="shared" si="1300"/>
        <v>30.059590791312875</v>
      </c>
      <c r="J1686" s="1">
        <f>VLOOKUP($I1686,Graph!$D$3:$M$50,col)</f>
        <v>6.3E-3</v>
      </c>
      <c r="K1686" s="1">
        <f>VLOOKUP($I1686,Graph!$D$3:$M$50,col+1)</f>
        <v>5.0000000000000001E-3</v>
      </c>
      <c r="L1686" s="1">
        <f t="shared" si="1264"/>
        <v>5.4333333333333334E-3</v>
      </c>
      <c r="M1686" s="1">
        <f t="shared" si="1306"/>
        <v>0.6400499999999999</v>
      </c>
      <c r="N1686" s="1">
        <f t="shared" si="1265"/>
        <v>1.6795666666665918</v>
      </c>
      <c r="O1686" s="1">
        <f t="shared" si="1266"/>
        <v>5.4201458290805922E-2</v>
      </c>
      <c r="P1686" s="1">
        <f t="shared" si="1267"/>
        <v>1.0981561123257375</v>
      </c>
      <c r="Q1686" s="1">
        <f t="shared" si="1268"/>
        <v>1.0979892275966858</v>
      </c>
      <c r="R1686" s="1">
        <f t="shared" si="1269"/>
        <v>1.0979832295334715</v>
      </c>
      <c r="S1686" s="1">
        <f t="shared" si="1270"/>
        <v>1.0979830137800726</v>
      </c>
      <c r="T1686" s="1">
        <f t="shared" si="1271"/>
        <v>0.97855338291027205</v>
      </c>
      <c r="U1686" s="1">
        <f t="shared" si="1272"/>
        <v>2.6079725070203303</v>
      </c>
      <c r="V1686" s="2">
        <f t="shared" si="1301"/>
        <v>29.798648250683065</v>
      </c>
      <c r="W1686" s="1">
        <f>VLOOKUP(V1686,Graph!$D$3:$M$50,col)</f>
        <v>6.1999999999999998E-3</v>
      </c>
      <c r="X1686" s="1">
        <f>VLOOKUP(V1686,Graph!$D$3:$M$50,col+1)</f>
        <v>5.0000000000000001E-3</v>
      </c>
      <c r="Y1686" s="1">
        <f t="shared" si="1273"/>
        <v>5.4000000000000003E-3</v>
      </c>
      <c r="Z1686" s="1">
        <f t="shared" si="1302"/>
        <v>0.64011666666666656</v>
      </c>
      <c r="AA1686" s="2">
        <f t="shared" si="1274"/>
        <v>1.6795999999999252</v>
      </c>
      <c r="AB1686" s="1">
        <f t="shared" si="1275"/>
        <v>5.4214901843195468E-2</v>
      </c>
      <c r="AC1686" s="1">
        <f t="shared" si="1276"/>
        <v>1.0980115035625706</v>
      </c>
      <c r="AD1686" s="1">
        <f t="shared" si="1277"/>
        <v>1.0980125288713469</v>
      </c>
      <c r="AE1686" s="1">
        <f t="shared" si="1278"/>
        <v>1.0980125657657207</v>
      </c>
      <c r="AF1686" s="1">
        <f t="shared" si="1279"/>
        <v>1.098012567093309</v>
      </c>
      <c r="AG1686" s="1">
        <f t="shared" si="1280"/>
        <v>0.9786844418968339</v>
      </c>
      <c r="AH1686" s="1">
        <f t="shared" si="1281"/>
        <v>2.6083920019233808</v>
      </c>
      <c r="AI1686" s="2">
        <f t="shared" si="1303"/>
        <v>29.800245878834495</v>
      </c>
      <c r="AJ1686" s="1">
        <f>VLOOKUP(AI1686,Graph!$D$3:$M$50,col)</f>
        <v>6.1999999999999998E-3</v>
      </c>
      <c r="AK1686" s="1">
        <f>VLOOKUP(AI1686,Graph!$D$3:$M$50,col+1)</f>
        <v>5.0000000000000001E-3</v>
      </c>
      <c r="AL1686" s="1">
        <f t="shared" si="1282"/>
        <v>5.4000000000000003E-3</v>
      </c>
      <c r="AM1686" s="1">
        <f t="shared" si="1304"/>
        <v>0.64011666666666656</v>
      </c>
      <c r="AN1686" s="2">
        <f t="shared" si="1283"/>
        <v>1.6795999999999252</v>
      </c>
      <c r="AO1686" s="1">
        <f t="shared" si="1284"/>
        <v>5.4214901843195468E-2</v>
      </c>
      <c r="AP1686" s="1">
        <f t="shared" si="1285"/>
        <v>1.0980125671410801</v>
      </c>
      <c r="AQ1686" s="1">
        <f t="shared" si="1286"/>
        <v>1.0980125671427994</v>
      </c>
      <c r="AR1686" s="1">
        <f t="shared" si="1287"/>
        <v>1.0980125671428611</v>
      </c>
      <c r="AS1686" s="1">
        <f t="shared" si="1288"/>
        <v>1.0980125671428635</v>
      </c>
      <c r="AT1686" s="1">
        <f t="shared" si="1289"/>
        <v>0.9786844418968339</v>
      </c>
      <c r="AU1686" s="1">
        <f t="shared" si="1290"/>
        <v>2.6083920020411</v>
      </c>
      <c r="AV1686" s="2">
        <f t="shared" si="1291"/>
        <v>1685</v>
      </c>
      <c r="AW1686" s="1">
        <f t="shared" si="1292"/>
        <v>2608.3920020411001</v>
      </c>
      <c r="AX1686" s="1">
        <f t="shared" si="1293"/>
        <v>0.9786844418968339</v>
      </c>
      <c r="AY1686" s="1">
        <f t="shared" si="1294"/>
        <v>1.0980125671428635</v>
      </c>
      <c r="AZ1686" s="1">
        <f t="shared" si="1295"/>
        <v>5.4000000000000003E-3</v>
      </c>
      <c r="BA1686" s="1">
        <f t="shared" si="1296"/>
        <v>29.800245878834495</v>
      </c>
    </row>
    <row r="1687" spans="1:53">
      <c r="A1687" s="2">
        <f t="shared" si="1261"/>
        <v>1.6859999999999251</v>
      </c>
      <c r="B1687" s="1">
        <f t="shared" si="1298"/>
        <v>1.7783126666665889</v>
      </c>
      <c r="C1687" s="1">
        <f t="shared" si="1262"/>
        <v>5.6421666223653265E-2</v>
      </c>
      <c r="D1687" s="1">
        <f t="shared" si="1299"/>
        <v>1.1027989177132222</v>
      </c>
      <c r="E1687" s="1">
        <f t="shared" si="1305"/>
        <v>1.1029065978014192</v>
      </c>
      <c r="F1687" s="1">
        <f t="shared" si="1305"/>
        <v>1.1029106876682249</v>
      </c>
      <c r="G1687" s="1">
        <f t="shared" si="1305"/>
        <v>1.102910842931035</v>
      </c>
      <c r="H1687" s="1">
        <f t="shared" si="1263"/>
        <v>2.6794753660121446</v>
      </c>
      <c r="I1687" s="1">
        <f t="shared" si="1300"/>
        <v>30.068526791389818</v>
      </c>
      <c r="J1687" s="1">
        <f>VLOOKUP($I1687,Graph!$D$3:$M$50,col)</f>
        <v>6.3E-3</v>
      </c>
      <c r="K1687" s="1">
        <f>VLOOKUP($I1687,Graph!$D$3:$M$50,col+1)</f>
        <v>5.0000000000000001E-3</v>
      </c>
      <c r="L1687" s="1">
        <f t="shared" si="1264"/>
        <v>5.4333333333333334E-3</v>
      </c>
      <c r="M1687" s="1">
        <f t="shared" si="1306"/>
        <v>0.6400499999999999</v>
      </c>
      <c r="N1687" s="1">
        <f t="shared" si="1265"/>
        <v>1.6805666666665917</v>
      </c>
      <c r="O1687" s="1">
        <f t="shared" si="1266"/>
        <v>5.4202494951210475E-2</v>
      </c>
      <c r="P1687" s="1">
        <f t="shared" si="1267"/>
        <v>1.0981583843656209</v>
      </c>
      <c r="Q1687" s="1">
        <f t="shared" si="1268"/>
        <v>1.0979915069137778</v>
      </c>
      <c r="R1687" s="1">
        <f t="shared" si="1269"/>
        <v>1.0979855089589527</v>
      </c>
      <c r="S1687" s="1">
        <f t="shared" si="1270"/>
        <v>1.0979852932039553</v>
      </c>
      <c r="T1687" s="1">
        <f t="shared" si="1271"/>
        <v>0.9785561992660895</v>
      </c>
      <c r="U1687" s="1">
        <f t="shared" si="1272"/>
        <v>2.6103074203416456</v>
      </c>
      <c r="V1687" s="2">
        <f t="shared" si="1301"/>
        <v>29.807538490995288</v>
      </c>
      <c r="W1687" s="1">
        <f>VLOOKUP(V1687,Graph!$D$3:$M$50,col)</f>
        <v>6.1999999999999998E-3</v>
      </c>
      <c r="X1687" s="1">
        <f>VLOOKUP(V1687,Graph!$D$3:$M$50,col+1)</f>
        <v>5.0000000000000001E-3</v>
      </c>
      <c r="Y1687" s="1">
        <f t="shared" si="1273"/>
        <v>5.4000000000000003E-3</v>
      </c>
      <c r="Z1687" s="1">
        <f t="shared" si="1302"/>
        <v>0.64011666666666656</v>
      </c>
      <c r="AA1687" s="2">
        <f t="shared" si="1274"/>
        <v>1.680599999999925</v>
      </c>
      <c r="AB1687" s="1">
        <f t="shared" si="1275"/>
        <v>5.4215937480238383E-2</v>
      </c>
      <c r="AC1687" s="1">
        <f t="shared" si="1276"/>
        <v>1.0980137810377111</v>
      </c>
      <c r="AD1687" s="1">
        <f t="shared" si="1277"/>
        <v>1.0980148063024346</v>
      </c>
      <c r="AE1687" s="1">
        <f t="shared" si="1278"/>
        <v>1.098014843196162</v>
      </c>
      <c r="AF1687" s="1">
        <f t="shared" si="1279"/>
        <v>1.098014844523761</v>
      </c>
      <c r="AG1687" s="1">
        <f t="shared" si="1280"/>
        <v>0.97868724129371298</v>
      </c>
      <c r="AH1687" s="1">
        <f t="shared" si="1281"/>
        <v>2.6107272396866024</v>
      </c>
      <c r="AI1687" s="2">
        <f t="shared" si="1303"/>
        <v>29.809136401184833</v>
      </c>
      <c r="AJ1687" s="1">
        <f>VLOOKUP(AI1687,Graph!$D$3:$M$50,col)</f>
        <v>6.1999999999999998E-3</v>
      </c>
      <c r="AK1687" s="1">
        <f>VLOOKUP(AI1687,Graph!$D$3:$M$50,col+1)</f>
        <v>5.0000000000000001E-3</v>
      </c>
      <c r="AL1687" s="1">
        <f t="shared" si="1282"/>
        <v>5.4000000000000003E-3</v>
      </c>
      <c r="AM1687" s="1">
        <f t="shared" si="1304"/>
        <v>0.64011666666666656</v>
      </c>
      <c r="AN1687" s="2">
        <f t="shared" si="1283"/>
        <v>1.680599999999925</v>
      </c>
      <c r="AO1687" s="1">
        <f t="shared" si="1284"/>
        <v>5.4215937480238383E-2</v>
      </c>
      <c r="AP1687" s="1">
        <f t="shared" si="1285"/>
        <v>1.0980148445715341</v>
      </c>
      <c r="AQ1687" s="1">
        <f t="shared" si="1286"/>
        <v>1.0980148445732532</v>
      </c>
      <c r="AR1687" s="1">
        <f t="shared" si="1287"/>
        <v>1.0980148445733149</v>
      </c>
      <c r="AS1687" s="1">
        <f t="shared" si="1288"/>
        <v>1.0980148445733171</v>
      </c>
      <c r="AT1687" s="1">
        <f t="shared" si="1289"/>
        <v>0.97868724129371298</v>
      </c>
      <c r="AU1687" s="1">
        <f t="shared" si="1290"/>
        <v>2.6107272398044312</v>
      </c>
      <c r="AV1687" s="2">
        <f t="shared" si="1291"/>
        <v>1686</v>
      </c>
      <c r="AW1687" s="1">
        <f t="shared" si="1292"/>
        <v>2610.7272398044311</v>
      </c>
      <c r="AX1687" s="1">
        <f t="shared" si="1293"/>
        <v>0.97868724129371298</v>
      </c>
      <c r="AY1687" s="1">
        <f t="shared" si="1294"/>
        <v>1.0980148445733171</v>
      </c>
      <c r="AZ1687" s="1">
        <f t="shared" si="1295"/>
        <v>5.4000000000000003E-3</v>
      </c>
      <c r="BA1687" s="1">
        <f t="shared" si="1296"/>
        <v>29.809136401184833</v>
      </c>
    </row>
    <row r="1688" spans="1:53">
      <c r="A1688" s="2">
        <f t="shared" si="1261"/>
        <v>1.686999999999925</v>
      </c>
      <c r="B1688" s="1">
        <f t="shared" si="1298"/>
        <v>1.7793538333332555</v>
      </c>
      <c r="C1688" s="1">
        <f t="shared" si="1262"/>
        <v>5.6422527813572251E-2</v>
      </c>
      <c r="D1688" s="1">
        <f t="shared" si="1299"/>
        <v>1.1028007706735738</v>
      </c>
      <c r="E1688" s="1">
        <f t="shared" si="1305"/>
        <v>1.1029085251919832</v>
      </c>
      <c r="F1688" s="1">
        <f t="shared" si="1305"/>
        <v>1.1029126179716333</v>
      </c>
      <c r="G1688" s="1">
        <f t="shared" si="1305"/>
        <v>1.1029127733482313</v>
      </c>
      <c r="H1688" s="1">
        <f t="shared" si="1263"/>
        <v>2.6818642883790993</v>
      </c>
      <c r="I1688" s="1">
        <f t="shared" si="1300"/>
        <v>30.077460137106311</v>
      </c>
      <c r="J1688" s="1">
        <f>VLOOKUP($I1688,Graph!$D$3:$M$50,col)</f>
        <v>6.3E-3</v>
      </c>
      <c r="K1688" s="1">
        <f>VLOOKUP($I1688,Graph!$D$3:$M$50,col+1)</f>
        <v>5.0000000000000001E-3</v>
      </c>
      <c r="L1688" s="1">
        <f t="shared" si="1264"/>
        <v>5.4333333333333334E-3</v>
      </c>
      <c r="M1688" s="1">
        <f t="shared" si="1306"/>
        <v>0.6400499999999999</v>
      </c>
      <c r="N1688" s="1">
        <f t="shared" si="1265"/>
        <v>1.6815666666665916</v>
      </c>
      <c r="O1688" s="1">
        <f t="shared" si="1266"/>
        <v>5.4203530408333395E-2</v>
      </c>
      <c r="P1688" s="1">
        <f t="shared" si="1267"/>
        <v>1.0981606537871498</v>
      </c>
      <c r="Q1688" s="1">
        <f t="shared" si="1268"/>
        <v>1.0979937836049596</v>
      </c>
      <c r="R1688" s="1">
        <f t="shared" si="1269"/>
        <v>1.0979877857584415</v>
      </c>
      <c r="S1688" s="1">
        <f t="shared" si="1270"/>
        <v>1.0979875700018489</v>
      </c>
      <c r="T1688" s="1">
        <f t="shared" si="1271"/>
        <v>0.97855901228571152</v>
      </c>
      <c r="U1688" s="1">
        <f t="shared" si="1272"/>
        <v>2.6126430302606956</v>
      </c>
      <c r="V1688" s="2">
        <f t="shared" si="1301"/>
        <v>29.81642608129739</v>
      </c>
      <c r="W1688" s="1">
        <f>VLOOKUP(V1688,Graph!$D$3:$M$50,col)</f>
        <v>6.1999999999999998E-3</v>
      </c>
      <c r="X1688" s="1">
        <f>VLOOKUP(V1688,Graph!$D$3:$M$50,col+1)</f>
        <v>5.0000000000000001E-3</v>
      </c>
      <c r="Y1688" s="1">
        <f t="shared" si="1273"/>
        <v>5.4000000000000003E-3</v>
      </c>
      <c r="Z1688" s="1">
        <f t="shared" si="1302"/>
        <v>0.64011666666666656</v>
      </c>
      <c r="AA1688" s="2">
        <f t="shared" si="1274"/>
        <v>1.6815999999999249</v>
      </c>
      <c r="AB1688" s="1">
        <f t="shared" si="1275"/>
        <v>5.4216971915175279E-2</v>
      </c>
      <c r="AC1688" s="1">
        <f t="shared" si="1276"/>
        <v>1.098016055889069</v>
      </c>
      <c r="AD1688" s="1">
        <f t="shared" si="1277"/>
        <v>1.0980170811097847</v>
      </c>
      <c r="AE1688" s="1">
        <f t="shared" si="1278"/>
        <v>1.0980171180028664</v>
      </c>
      <c r="AF1688" s="1">
        <f t="shared" si="1279"/>
        <v>1.0980171193304755</v>
      </c>
      <c r="AG1688" s="1">
        <f t="shared" si="1280"/>
        <v>0.97869003737446914</v>
      </c>
      <c r="AH1688" s="1">
        <f t="shared" si="1281"/>
        <v>2.613063174128706</v>
      </c>
      <c r="AI1688" s="2">
        <f t="shared" si="1303"/>
        <v>29.818024273497436</v>
      </c>
      <c r="AJ1688" s="1">
        <f>VLOOKUP(AI1688,Graph!$D$3:$M$50,col)</f>
        <v>6.1999999999999998E-3</v>
      </c>
      <c r="AK1688" s="1">
        <f>VLOOKUP(AI1688,Graph!$D$3:$M$50,col+1)</f>
        <v>5.0000000000000001E-3</v>
      </c>
      <c r="AL1688" s="1">
        <f t="shared" si="1282"/>
        <v>5.4000000000000003E-3</v>
      </c>
      <c r="AM1688" s="1">
        <f t="shared" si="1304"/>
        <v>0.64011666666666656</v>
      </c>
      <c r="AN1688" s="2">
        <f t="shared" si="1283"/>
        <v>1.6815999999999249</v>
      </c>
      <c r="AO1688" s="1">
        <f t="shared" si="1284"/>
        <v>5.4216971915175279E-2</v>
      </c>
      <c r="AP1688" s="1">
        <f t="shared" si="1285"/>
        <v>1.09801711937825</v>
      </c>
      <c r="AQ1688" s="1">
        <f t="shared" si="1286"/>
        <v>1.098017119379969</v>
      </c>
      <c r="AR1688" s="1">
        <f t="shared" si="1287"/>
        <v>1.0980171193800312</v>
      </c>
      <c r="AS1688" s="1">
        <f t="shared" si="1288"/>
        <v>1.0980171193800332</v>
      </c>
      <c r="AT1688" s="1">
        <f t="shared" si="1289"/>
        <v>0.97869003737446914</v>
      </c>
      <c r="AU1688" s="1">
        <f t="shared" si="1290"/>
        <v>2.6130631742466432</v>
      </c>
      <c r="AV1688" s="2">
        <f t="shared" si="1291"/>
        <v>1687</v>
      </c>
      <c r="AW1688" s="1">
        <f t="shared" si="1292"/>
        <v>2613.063174246643</v>
      </c>
      <c r="AX1688" s="1">
        <f t="shared" si="1293"/>
        <v>0.97869003737446914</v>
      </c>
      <c r="AY1688" s="1">
        <f t="shared" si="1294"/>
        <v>1.0980171193800332</v>
      </c>
      <c r="AZ1688" s="1">
        <f t="shared" si="1295"/>
        <v>5.4000000000000003E-3</v>
      </c>
      <c r="BA1688" s="1">
        <f t="shared" si="1296"/>
        <v>29.818024273497436</v>
      </c>
    </row>
    <row r="1689" spans="1:53">
      <c r="A1689" s="2">
        <f t="shared" si="1261"/>
        <v>1.6879999999999249</v>
      </c>
      <c r="B1689" s="1">
        <f t="shared" si="1298"/>
        <v>1.780394999999922</v>
      </c>
      <c r="C1689" s="1">
        <f t="shared" si="1262"/>
        <v>5.6423388402350644E-2</v>
      </c>
      <c r="D1689" s="1">
        <f t="shared" si="1299"/>
        <v>1.1028026214901674</v>
      </c>
      <c r="E1689" s="1">
        <f t="shared" si="1305"/>
        <v>1.1029104503568472</v>
      </c>
      <c r="F1689" s="1">
        <f t="shared" si="1305"/>
        <v>1.1029145460462493</v>
      </c>
      <c r="G1689" s="1">
        <f t="shared" si="1305"/>
        <v>1.1029147015365177</v>
      </c>
      <c r="H1689" s="1">
        <f t="shared" si="1263"/>
        <v>2.6842539204222029</v>
      </c>
      <c r="I1689" s="1">
        <f t="shared" si="1300"/>
        <v>30.086390830825856</v>
      </c>
      <c r="J1689" s="1">
        <f>VLOOKUP($I1689,Graph!$D$3:$M$50,col)</f>
        <v>6.3E-3</v>
      </c>
      <c r="K1689" s="1">
        <f>VLOOKUP($I1689,Graph!$D$3:$M$50,col+1)</f>
        <v>5.0000000000000001E-3</v>
      </c>
      <c r="L1689" s="1">
        <f t="shared" si="1264"/>
        <v>5.4333333333333334E-3</v>
      </c>
      <c r="M1689" s="1">
        <f t="shared" si="1306"/>
        <v>0.6400499999999999</v>
      </c>
      <c r="N1689" s="1">
        <f t="shared" si="1265"/>
        <v>1.6825666666665915</v>
      </c>
      <c r="O1689" s="1">
        <f t="shared" si="1266"/>
        <v>5.4204564664268318E-2</v>
      </c>
      <c r="P1689" s="1">
        <f t="shared" si="1267"/>
        <v>1.0981629205948471</v>
      </c>
      <c r="Q1689" s="1">
        <f t="shared" si="1268"/>
        <v>1.0979960576747654</v>
      </c>
      <c r="R1689" s="1">
        <f t="shared" si="1269"/>
        <v>1.0979900599364723</v>
      </c>
      <c r="S1689" s="1">
        <f t="shared" si="1270"/>
        <v>1.0979898441782874</v>
      </c>
      <c r="T1689" s="1">
        <f t="shared" si="1271"/>
        <v>0.97856182197506258</v>
      </c>
      <c r="U1689" s="1">
        <f t="shared" si="1272"/>
        <v>2.6149793365697298</v>
      </c>
      <c r="V1689" s="2">
        <f t="shared" si="1301"/>
        <v>29.825311023957052</v>
      </c>
      <c r="W1689" s="1">
        <f>VLOOKUP(V1689,Graph!$D$3:$M$50,col)</f>
        <v>6.1999999999999998E-3</v>
      </c>
      <c r="X1689" s="1">
        <f>VLOOKUP(V1689,Graph!$D$3:$M$50,col+1)</f>
        <v>5.0000000000000001E-3</v>
      </c>
      <c r="Y1689" s="1">
        <f t="shared" si="1273"/>
        <v>5.4000000000000003E-3</v>
      </c>
      <c r="Z1689" s="1">
        <f t="shared" si="1302"/>
        <v>0.64011666666666656</v>
      </c>
      <c r="AA1689" s="2">
        <f t="shared" si="1274"/>
        <v>1.6825999999999248</v>
      </c>
      <c r="AB1689" s="1">
        <f t="shared" si="1275"/>
        <v>5.4218005150097809E-2</v>
      </c>
      <c r="AC1689" s="1">
        <f t="shared" si="1276"/>
        <v>1.0980183281211737</v>
      </c>
      <c r="AD1689" s="1">
        <f t="shared" si="1277"/>
        <v>1.0980193532979279</v>
      </c>
      <c r="AE1689" s="1">
        <f t="shared" si="1278"/>
        <v>1.0980193901903643</v>
      </c>
      <c r="AF1689" s="1">
        <f t="shared" si="1279"/>
        <v>1.0980193915179839</v>
      </c>
      <c r="AG1689" s="1">
        <f t="shared" si="1280"/>
        <v>0.97869283014499164</v>
      </c>
      <c r="AH1689" s="1">
        <f t="shared" si="1281"/>
        <v>2.6153998050419256</v>
      </c>
      <c r="AI1689" s="2">
        <f t="shared" si="1303"/>
        <v>29.826909498139965</v>
      </c>
      <c r="AJ1689" s="1">
        <f>VLOOKUP(AI1689,Graph!$D$3:$M$50,col)</f>
        <v>6.1999999999999998E-3</v>
      </c>
      <c r="AK1689" s="1">
        <f>VLOOKUP(AI1689,Graph!$D$3:$M$50,col+1)</f>
        <v>5.0000000000000001E-3</v>
      </c>
      <c r="AL1689" s="1">
        <f t="shared" si="1282"/>
        <v>5.4000000000000003E-3</v>
      </c>
      <c r="AM1689" s="1">
        <f t="shared" si="1304"/>
        <v>0.64011666666666656</v>
      </c>
      <c r="AN1689" s="2">
        <f t="shared" si="1283"/>
        <v>1.6825999999999248</v>
      </c>
      <c r="AO1689" s="1">
        <f t="shared" si="1284"/>
        <v>5.4218005150097809E-2</v>
      </c>
      <c r="AP1689" s="1">
        <f t="shared" si="1285"/>
        <v>1.0980193915657599</v>
      </c>
      <c r="AQ1689" s="1">
        <f t="shared" si="1286"/>
        <v>1.0980193915674792</v>
      </c>
      <c r="AR1689" s="1">
        <f t="shared" si="1287"/>
        <v>1.0980193915675411</v>
      </c>
      <c r="AS1689" s="1">
        <f t="shared" si="1288"/>
        <v>1.0980193915675436</v>
      </c>
      <c r="AT1689" s="1">
        <f t="shared" si="1289"/>
        <v>0.97869283014499164</v>
      </c>
      <c r="AU1689" s="1">
        <f t="shared" si="1290"/>
        <v>2.6153998051599729</v>
      </c>
      <c r="AV1689" s="2">
        <f t="shared" si="1291"/>
        <v>1688</v>
      </c>
      <c r="AW1689" s="1">
        <f t="shared" si="1292"/>
        <v>2615.3998051599729</v>
      </c>
      <c r="AX1689" s="1">
        <f t="shared" si="1293"/>
        <v>0.97869283014499164</v>
      </c>
      <c r="AY1689" s="1">
        <f t="shared" si="1294"/>
        <v>1.0980193915675436</v>
      </c>
      <c r="AZ1689" s="1">
        <f t="shared" si="1295"/>
        <v>5.4000000000000003E-3</v>
      </c>
      <c r="BA1689" s="1">
        <f t="shared" si="1296"/>
        <v>29.826909498139965</v>
      </c>
    </row>
    <row r="1690" spans="1:53">
      <c r="A1690" s="2">
        <f t="shared" si="1261"/>
        <v>1.6889999999999248</v>
      </c>
      <c r="B1690" s="1">
        <f t="shared" si="1298"/>
        <v>1.7814361666665885</v>
      </c>
      <c r="C1690" s="1">
        <f t="shared" si="1262"/>
        <v>5.642424799173227E-2</v>
      </c>
      <c r="D1690" s="1">
        <f t="shared" si="1299"/>
        <v>1.1028044701667208</v>
      </c>
      <c r="E1690" s="1">
        <f t="shared" si="1305"/>
        <v>1.1029123732998647</v>
      </c>
      <c r="F1690" s="1">
        <f t="shared" si="1305"/>
        <v>1.1029164718959303</v>
      </c>
      <c r="G1690" s="1">
        <f t="shared" si="1305"/>
        <v>1.1029166274997537</v>
      </c>
      <c r="H1690" s="1">
        <f t="shared" si="1263"/>
        <v>2.6866442619307289</v>
      </c>
      <c r="I1690" s="1">
        <f t="shared" si="1300"/>
        <v>30.095318874908504</v>
      </c>
      <c r="J1690" s="1">
        <f>VLOOKUP($I1690,Graph!$D$3:$M$50,col)</f>
        <v>6.3E-3</v>
      </c>
      <c r="K1690" s="1">
        <f>VLOOKUP($I1690,Graph!$D$3:$M$50,col+1)</f>
        <v>5.0000000000000001E-3</v>
      </c>
      <c r="L1690" s="1">
        <f t="shared" si="1264"/>
        <v>5.4333333333333334E-3</v>
      </c>
      <c r="M1690" s="1">
        <f t="shared" si="1306"/>
        <v>0.6400499999999999</v>
      </c>
      <c r="N1690" s="1">
        <f t="shared" si="1265"/>
        <v>1.6835666666665914</v>
      </c>
      <c r="O1690" s="1">
        <f t="shared" si="1266"/>
        <v>5.4205597721104101E-2</v>
      </c>
      <c r="P1690" s="1">
        <f t="shared" si="1267"/>
        <v>1.0981651847932257</v>
      </c>
      <c r="Q1690" s="1">
        <f t="shared" si="1268"/>
        <v>1.0979983291277207</v>
      </c>
      <c r="R1690" s="1">
        <f t="shared" si="1269"/>
        <v>1.0979923314975693</v>
      </c>
      <c r="S1690" s="1">
        <f t="shared" si="1270"/>
        <v>1.097992115737797</v>
      </c>
      <c r="T1690" s="1">
        <f t="shared" si="1271"/>
        <v>0.9785646283400532</v>
      </c>
      <c r="U1690" s="1">
        <f t="shared" si="1272"/>
        <v>2.6173163390611918</v>
      </c>
      <c r="V1690" s="2">
        <f t="shared" si="1301"/>
        <v>29.834193321338486</v>
      </c>
      <c r="W1690" s="1">
        <f>VLOOKUP(V1690,Graph!$D$3:$M$50,col)</f>
        <v>6.1999999999999998E-3</v>
      </c>
      <c r="X1690" s="1">
        <f>VLOOKUP(V1690,Graph!$D$3:$M$50,col+1)</f>
        <v>5.0000000000000001E-3</v>
      </c>
      <c r="Y1690" s="1">
        <f t="shared" si="1273"/>
        <v>5.4000000000000003E-3</v>
      </c>
      <c r="Z1690" s="1">
        <f t="shared" si="1302"/>
        <v>0.64011666666666656</v>
      </c>
      <c r="AA1690" s="2">
        <f t="shared" si="1274"/>
        <v>1.6835999999999247</v>
      </c>
      <c r="AB1690" s="1">
        <f t="shared" si="1275"/>
        <v>5.4219037187092776E-2</v>
      </c>
      <c r="AC1690" s="1">
        <f t="shared" si="1276"/>
        <v>1.0980205977385469</v>
      </c>
      <c r="AD1690" s="1">
        <f t="shared" si="1277"/>
        <v>1.0980216228713853</v>
      </c>
      <c r="AE1690" s="1">
        <f t="shared" si="1278"/>
        <v>1.0980216597631769</v>
      </c>
      <c r="AF1690" s="1">
        <f t="shared" si="1279"/>
        <v>1.0980216610908071</v>
      </c>
      <c r="AG1690" s="1">
        <f t="shared" si="1280"/>
        <v>0.97869561961115514</v>
      </c>
      <c r="AH1690" s="1">
        <f t="shared" si="1281"/>
        <v>2.61773713221868</v>
      </c>
      <c r="AI1690" s="2">
        <f t="shared" si="1303"/>
        <v>29.835792077476583</v>
      </c>
      <c r="AJ1690" s="1">
        <f>VLOOKUP(AI1690,Graph!$D$3:$M$50,col)</f>
        <v>6.1999999999999998E-3</v>
      </c>
      <c r="AK1690" s="1">
        <f>VLOOKUP(AI1690,Graph!$D$3:$M$50,col+1)</f>
        <v>5.0000000000000001E-3</v>
      </c>
      <c r="AL1690" s="1">
        <f t="shared" si="1282"/>
        <v>5.4000000000000003E-3</v>
      </c>
      <c r="AM1690" s="1">
        <f t="shared" si="1304"/>
        <v>0.64011666666666656</v>
      </c>
      <c r="AN1690" s="2">
        <f t="shared" si="1283"/>
        <v>1.6835999999999247</v>
      </c>
      <c r="AO1690" s="1">
        <f t="shared" si="1284"/>
        <v>5.4219037187092776E-2</v>
      </c>
      <c r="AP1690" s="1">
        <f t="shared" si="1285"/>
        <v>1.0980216611385851</v>
      </c>
      <c r="AQ1690" s="1">
        <f t="shared" si="1286"/>
        <v>1.0980216611403042</v>
      </c>
      <c r="AR1690" s="1">
        <f t="shared" si="1287"/>
        <v>1.0980216611403659</v>
      </c>
      <c r="AS1690" s="1">
        <f t="shared" si="1288"/>
        <v>1.0980216611403681</v>
      </c>
      <c r="AT1690" s="1">
        <f t="shared" si="1289"/>
        <v>0.97869561961115514</v>
      </c>
      <c r="AU1690" s="1">
        <f t="shared" si="1290"/>
        <v>2.6177371323368352</v>
      </c>
      <c r="AV1690" s="2">
        <f t="shared" si="1291"/>
        <v>1689</v>
      </c>
      <c r="AW1690" s="1">
        <f t="shared" si="1292"/>
        <v>2617.7371323368352</v>
      </c>
      <c r="AX1690" s="1">
        <f t="shared" si="1293"/>
        <v>0.97869561961115514</v>
      </c>
      <c r="AY1690" s="1">
        <f t="shared" si="1294"/>
        <v>1.0980216611403681</v>
      </c>
      <c r="AZ1690" s="1">
        <f t="shared" si="1295"/>
        <v>5.4000000000000003E-3</v>
      </c>
      <c r="BA1690" s="1">
        <f t="shared" si="1296"/>
        <v>29.835792077476583</v>
      </c>
    </row>
    <row r="1691" spans="1:53">
      <c r="A1691" s="2">
        <f t="shared" si="1261"/>
        <v>1.6899999999999247</v>
      </c>
      <c r="B1691" s="1">
        <f t="shared" si="1298"/>
        <v>1.7824773333332551</v>
      </c>
      <c r="C1691" s="1">
        <f t="shared" si="1262"/>
        <v>5.6425106583456931E-2</v>
      </c>
      <c r="D1691" s="1">
        <f t="shared" si="1299"/>
        <v>1.1028063167069433</v>
      </c>
      <c r="E1691" s="1">
        <f t="shared" si="1305"/>
        <v>1.1029142940248786</v>
      </c>
      <c r="F1691" s="1">
        <f t="shared" si="1305"/>
        <v>1.1029183955245254</v>
      </c>
      <c r="G1691" s="1">
        <f t="shared" si="1305"/>
        <v>1.1029185512417874</v>
      </c>
      <c r="H1691" s="1">
        <f t="shared" si="1263"/>
        <v>2.6890353126941284</v>
      </c>
      <c r="I1691" s="1">
        <f t="shared" si="1300"/>
        <v>30.104244271710737</v>
      </c>
      <c r="J1691" s="1">
        <f>VLOOKUP($I1691,Graph!$D$3:$M$50,col)</f>
        <v>6.3E-3</v>
      </c>
      <c r="K1691" s="1">
        <f>VLOOKUP($I1691,Graph!$D$3:$M$50,col+1)</f>
        <v>5.0000000000000001E-3</v>
      </c>
      <c r="L1691" s="1">
        <f t="shared" si="1264"/>
        <v>5.4333333333333334E-3</v>
      </c>
      <c r="M1691" s="1">
        <f t="shared" si="1306"/>
        <v>0.6400499999999999</v>
      </c>
      <c r="N1691" s="1">
        <f t="shared" si="1265"/>
        <v>1.6845666666665913</v>
      </c>
      <c r="O1691" s="1">
        <f t="shared" si="1266"/>
        <v>5.4206629580924703E-2</v>
      </c>
      <c r="P1691" s="1">
        <f t="shared" si="1267"/>
        <v>1.0981674463867892</v>
      </c>
      <c r="Q1691" s="1">
        <f t="shared" si="1268"/>
        <v>1.098000597968338</v>
      </c>
      <c r="R1691" s="1">
        <f t="shared" si="1269"/>
        <v>1.0979946004462469</v>
      </c>
      <c r="S1691" s="1">
        <f t="shared" si="1270"/>
        <v>1.0979943846848901</v>
      </c>
      <c r="T1691" s="1">
        <f t="shared" si="1271"/>
        <v>0.97856743138657976</v>
      </c>
      <c r="U1691" s="1">
        <f t="shared" si="1272"/>
        <v>2.6196540375277011</v>
      </c>
      <c r="V1691" s="2">
        <f t="shared" si="1301"/>
        <v>29.843072975802347</v>
      </c>
      <c r="W1691" s="1">
        <f>VLOOKUP(V1691,Graph!$D$3:$M$50,col)</f>
        <v>6.1999999999999998E-3</v>
      </c>
      <c r="X1691" s="1">
        <f>VLOOKUP(V1691,Graph!$D$3:$M$50,col+1)</f>
        <v>5.0000000000000001E-3</v>
      </c>
      <c r="Y1691" s="1">
        <f t="shared" si="1273"/>
        <v>5.4000000000000003E-3</v>
      </c>
      <c r="Z1691" s="1">
        <f t="shared" si="1302"/>
        <v>0.64011666666666656</v>
      </c>
      <c r="AA1691" s="2">
        <f t="shared" si="1274"/>
        <v>1.6845999999999246</v>
      </c>
      <c r="AB1691" s="1">
        <f t="shared" si="1275"/>
        <v>5.4220068028242113E-2</v>
      </c>
      <c r="AC1691" s="1">
        <f t="shared" si="1276"/>
        <v>1.0980228647456991</v>
      </c>
      <c r="AD1691" s="1">
        <f t="shared" si="1277"/>
        <v>1.0980238898346677</v>
      </c>
      <c r="AE1691" s="1">
        <f t="shared" si="1278"/>
        <v>1.0980239267258143</v>
      </c>
      <c r="AF1691" s="1">
        <f t="shared" si="1279"/>
        <v>1.0980239280534552</v>
      </c>
      <c r="AG1691" s="1">
        <f t="shared" si="1280"/>
        <v>0.97869840577882061</v>
      </c>
      <c r="AH1691" s="1">
        <f t="shared" si="1281"/>
        <v>2.6200751554515733</v>
      </c>
      <c r="AI1691" s="2">
        <f t="shared" si="1303"/>
        <v>29.844672013867939</v>
      </c>
      <c r="AJ1691" s="1">
        <f>VLOOKUP(AI1691,Graph!$D$3:$M$50,col)</f>
        <v>6.1999999999999998E-3</v>
      </c>
      <c r="AK1691" s="1">
        <f>VLOOKUP(AI1691,Graph!$D$3:$M$50,col+1)</f>
        <v>5.0000000000000001E-3</v>
      </c>
      <c r="AL1691" s="1">
        <f t="shared" si="1282"/>
        <v>5.4000000000000003E-3</v>
      </c>
      <c r="AM1691" s="1">
        <f t="shared" si="1304"/>
        <v>0.64011666666666656</v>
      </c>
      <c r="AN1691" s="2">
        <f t="shared" si="1283"/>
        <v>1.6845999999999246</v>
      </c>
      <c r="AO1691" s="1">
        <f t="shared" si="1284"/>
        <v>5.4220068028242113E-2</v>
      </c>
      <c r="AP1691" s="1">
        <f t="shared" si="1285"/>
        <v>1.0980239281012345</v>
      </c>
      <c r="AQ1691" s="1">
        <f t="shared" si="1286"/>
        <v>1.098023928102954</v>
      </c>
      <c r="AR1691" s="1">
        <f t="shared" si="1287"/>
        <v>1.0980239281030157</v>
      </c>
      <c r="AS1691" s="1">
        <f t="shared" si="1288"/>
        <v>1.098023928103018</v>
      </c>
      <c r="AT1691" s="1">
        <f t="shared" si="1289"/>
        <v>0.97869840577882061</v>
      </c>
      <c r="AU1691" s="1">
        <f t="shared" si="1290"/>
        <v>2.6200751555698387</v>
      </c>
      <c r="AV1691" s="2">
        <f t="shared" si="1291"/>
        <v>1690</v>
      </c>
      <c r="AW1691" s="1">
        <f t="shared" si="1292"/>
        <v>2620.0751555698389</v>
      </c>
      <c r="AX1691" s="1">
        <f t="shared" si="1293"/>
        <v>0.97869840577882061</v>
      </c>
      <c r="AY1691" s="1">
        <f t="shared" si="1294"/>
        <v>1.098023928103018</v>
      </c>
      <c r="AZ1691" s="1">
        <f t="shared" si="1295"/>
        <v>5.4000000000000003E-3</v>
      </c>
      <c r="BA1691" s="1">
        <f t="shared" si="1296"/>
        <v>29.844672013867939</v>
      </c>
    </row>
    <row r="1692" spans="1:53">
      <c r="A1692" s="2">
        <f t="shared" si="1261"/>
        <v>1.6909999999999246</v>
      </c>
      <c r="B1692" s="1">
        <f t="shared" si="1298"/>
        <v>1.7835184999999216</v>
      </c>
      <c r="C1692" s="1">
        <f t="shared" si="1262"/>
        <v>5.6425964179260428E-2</v>
      </c>
      <c r="D1692" s="1">
        <f t="shared" si="1299"/>
        <v>1.1028081611145359</v>
      </c>
      <c r="E1692" s="1">
        <f t="shared" si="1305"/>
        <v>1.1029162125357246</v>
      </c>
      <c r="F1692" s="1">
        <f t="shared" si="1305"/>
        <v>1.1029203169358746</v>
      </c>
      <c r="G1692" s="1">
        <f t="shared" si="1305"/>
        <v>1.1029204727664594</v>
      </c>
      <c r="H1692" s="1">
        <f t="shared" si="1263"/>
        <v>2.6914270725020444</v>
      </c>
      <c r="I1692" s="1">
        <f t="shared" si="1300"/>
        <v>30.1131670235856</v>
      </c>
      <c r="J1692" s="1">
        <f>VLOOKUP($I1692,Graph!$D$3:$M$50,col)</f>
        <v>6.3E-3</v>
      </c>
      <c r="K1692" s="1">
        <f>VLOOKUP($I1692,Graph!$D$3:$M$50,col+1)</f>
        <v>5.0000000000000001E-3</v>
      </c>
      <c r="L1692" s="1">
        <f t="shared" si="1264"/>
        <v>5.4333333333333334E-3</v>
      </c>
      <c r="M1692" s="1">
        <f t="shared" si="1306"/>
        <v>0.6400499999999999</v>
      </c>
      <c r="N1692" s="1">
        <f t="shared" si="1265"/>
        <v>1.6855666666665912</v>
      </c>
      <c r="O1692" s="1">
        <f t="shared" si="1266"/>
        <v>5.4207660245809267E-2</v>
      </c>
      <c r="P1692" s="1">
        <f t="shared" si="1267"/>
        <v>1.0981697053800286</v>
      </c>
      <c r="Q1692" s="1">
        <f t="shared" si="1268"/>
        <v>1.0980028642011226</v>
      </c>
      <c r="R1692" s="1">
        <f t="shared" si="1269"/>
        <v>1.0979968667870093</v>
      </c>
      <c r="S1692" s="1">
        <f t="shared" si="1270"/>
        <v>1.0979966510240708</v>
      </c>
      <c r="T1692" s="1">
        <f t="shared" si="1271"/>
        <v>0.97857023112052499</v>
      </c>
      <c r="U1692" s="1">
        <f t="shared" si="1272"/>
        <v>2.6219924317620698</v>
      </c>
      <c r="V1692" s="2">
        <f t="shared" si="1301"/>
        <v>29.851949989705808</v>
      </c>
      <c r="W1692" s="1">
        <f>VLOOKUP(V1692,Graph!$D$3:$M$50,col)</f>
        <v>6.1999999999999998E-3</v>
      </c>
      <c r="X1692" s="1">
        <f>VLOOKUP(V1692,Graph!$D$3:$M$50,col+1)</f>
        <v>5.0000000000000001E-3</v>
      </c>
      <c r="Y1692" s="1">
        <f t="shared" si="1273"/>
        <v>5.4000000000000003E-3</v>
      </c>
      <c r="Z1692" s="1">
        <f t="shared" si="1302"/>
        <v>0.64011666666666656</v>
      </c>
      <c r="AA1692" s="2">
        <f t="shared" si="1274"/>
        <v>1.6855999999999245</v>
      </c>
      <c r="AB1692" s="1">
        <f t="shared" si="1275"/>
        <v>5.4221097675623033E-2</v>
      </c>
      <c r="AC1692" s="1">
        <f t="shared" si="1276"/>
        <v>1.0980251291471306</v>
      </c>
      <c r="AD1692" s="1">
        <f t="shared" si="1277"/>
        <v>1.0980261541922742</v>
      </c>
      <c r="AE1692" s="1">
        <f t="shared" si="1278"/>
        <v>1.0980261910827771</v>
      </c>
      <c r="AF1692" s="1">
        <f t="shared" si="1279"/>
        <v>1.0980261924104284</v>
      </c>
      <c r="AG1692" s="1">
        <f t="shared" si="1280"/>
        <v>0.97870118865383537</v>
      </c>
      <c r="AH1692" s="1">
        <f t="shared" si="1281"/>
        <v>2.6224138745333976</v>
      </c>
      <c r="AI1692" s="2">
        <f t="shared" si="1303"/>
        <v>29.853549309671166</v>
      </c>
      <c r="AJ1692" s="1">
        <f>VLOOKUP(AI1692,Graph!$D$3:$M$50,col)</f>
        <v>6.1999999999999998E-3</v>
      </c>
      <c r="AK1692" s="1">
        <f>VLOOKUP(AI1692,Graph!$D$3:$M$50,col+1)</f>
        <v>5.0000000000000001E-3</v>
      </c>
      <c r="AL1692" s="1">
        <f t="shared" si="1282"/>
        <v>5.4000000000000003E-3</v>
      </c>
      <c r="AM1692" s="1">
        <f t="shared" si="1304"/>
        <v>0.64011666666666656</v>
      </c>
      <c r="AN1692" s="2">
        <f t="shared" si="1283"/>
        <v>1.6855999999999245</v>
      </c>
      <c r="AO1692" s="1">
        <f t="shared" si="1284"/>
        <v>5.4221097675623033E-2</v>
      </c>
      <c r="AP1692" s="1">
        <f t="shared" si="1285"/>
        <v>1.0980261924582095</v>
      </c>
      <c r="AQ1692" s="1">
        <f t="shared" si="1286"/>
        <v>1.0980261924599288</v>
      </c>
      <c r="AR1692" s="1">
        <f t="shared" si="1287"/>
        <v>1.0980261924599908</v>
      </c>
      <c r="AS1692" s="1">
        <f t="shared" si="1288"/>
        <v>1.0980261924599932</v>
      </c>
      <c r="AT1692" s="1">
        <f t="shared" si="1289"/>
        <v>0.97870118865383537</v>
      </c>
      <c r="AU1692" s="1">
        <f t="shared" si="1290"/>
        <v>2.6224138746517731</v>
      </c>
      <c r="AV1692" s="2">
        <f t="shared" si="1291"/>
        <v>1691</v>
      </c>
      <c r="AW1692" s="1">
        <f t="shared" si="1292"/>
        <v>2622.4138746517733</v>
      </c>
      <c r="AX1692" s="1">
        <f t="shared" si="1293"/>
        <v>0.97870118865383537</v>
      </c>
      <c r="AY1692" s="1">
        <f t="shared" si="1294"/>
        <v>1.0980261924599932</v>
      </c>
      <c r="AZ1692" s="1">
        <f t="shared" si="1295"/>
        <v>5.4000000000000003E-3</v>
      </c>
      <c r="BA1692" s="1">
        <f t="shared" si="1296"/>
        <v>29.853549309671166</v>
      </c>
    </row>
    <row r="1693" spans="1:53">
      <c r="A1693" s="2">
        <f t="shared" si="1261"/>
        <v>1.6919999999999245</v>
      </c>
      <c r="B1693" s="1">
        <f t="shared" si="1298"/>
        <v>1.7845596666665882</v>
      </c>
      <c r="C1693" s="1">
        <f t="shared" si="1262"/>
        <v>5.6426820780874465E-2</v>
      </c>
      <c r="D1693" s="1">
        <f t="shared" si="1299"/>
        <v>1.1028100033931909</v>
      </c>
      <c r="E1693" s="1">
        <f t="shared" si="1305"/>
        <v>1.1029181288362291</v>
      </c>
      <c r="F1693" s="1">
        <f t="shared" si="1305"/>
        <v>1.1029222361338094</v>
      </c>
      <c r="G1693" s="1">
        <f t="shared" si="1305"/>
        <v>1.1029223920776006</v>
      </c>
      <c r="H1693" s="1">
        <f t="shared" si="1263"/>
        <v>2.6938195411443049</v>
      </c>
      <c r="I1693" s="1">
        <f t="shared" si="1300"/>
        <v>30.122087132882641</v>
      </c>
      <c r="J1693" s="1">
        <f>VLOOKUP($I1693,Graph!$D$3:$M$50,col)</f>
        <v>6.3E-3</v>
      </c>
      <c r="K1693" s="1">
        <f>VLOOKUP($I1693,Graph!$D$3:$M$50,col+1)</f>
        <v>5.0000000000000001E-3</v>
      </c>
      <c r="L1693" s="1">
        <f t="shared" si="1264"/>
        <v>5.4333333333333334E-3</v>
      </c>
      <c r="M1693" s="1">
        <f t="shared" si="1306"/>
        <v>0.6400499999999999</v>
      </c>
      <c r="N1693" s="1">
        <f t="shared" si="1265"/>
        <v>1.6865666666665911</v>
      </c>
      <c r="O1693" s="1">
        <f t="shared" si="1266"/>
        <v>5.4208689717832104E-2</v>
      </c>
      <c r="P1693" s="1">
        <f t="shared" si="1267"/>
        <v>1.0981719617774264</v>
      </c>
      <c r="Q1693" s="1">
        <f t="shared" si="1268"/>
        <v>1.0980051278305676</v>
      </c>
      <c r="R1693" s="1">
        <f t="shared" si="1269"/>
        <v>1.0979991305243493</v>
      </c>
      <c r="S1693" s="1">
        <f t="shared" si="1270"/>
        <v>1.0979989147598335</v>
      </c>
      <c r="T1693" s="1">
        <f t="shared" si="1271"/>
        <v>0.97857302754775721</v>
      </c>
      <c r="U1693" s="1">
        <f t="shared" si="1272"/>
        <v>2.6243315215572927</v>
      </c>
      <c r="V1693" s="2">
        <f t="shared" si="1301"/>
        <v>29.860824365402511</v>
      </c>
      <c r="W1693" s="1">
        <f>VLOOKUP(V1693,Graph!$D$3:$M$50,col)</f>
        <v>6.1999999999999998E-3</v>
      </c>
      <c r="X1693" s="1">
        <f>VLOOKUP(V1693,Graph!$D$3:$M$50,col+1)</f>
        <v>5.0000000000000001E-3</v>
      </c>
      <c r="Y1693" s="1">
        <f t="shared" si="1273"/>
        <v>5.4000000000000003E-3</v>
      </c>
      <c r="Z1693" s="1">
        <f t="shared" si="1302"/>
        <v>0.64011666666666656</v>
      </c>
      <c r="AA1693" s="2">
        <f t="shared" si="1274"/>
        <v>1.6865999999999244</v>
      </c>
      <c r="AB1693" s="1">
        <f t="shared" si="1275"/>
        <v>5.4222126131307766E-2</v>
      </c>
      <c r="AC1693" s="1">
        <f t="shared" si="1276"/>
        <v>1.0980273909473299</v>
      </c>
      <c r="AD1693" s="1">
        <f t="shared" si="1277"/>
        <v>1.098028415948695</v>
      </c>
      <c r="AE1693" s="1">
        <f t="shared" si="1278"/>
        <v>1.0980284528385547</v>
      </c>
      <c r="AF1693" s="1">
        <f t="shared" si="1279"/>
        <v>1.0980284541662164</v>
      </c>
      <c r="AG1693" s="1">
        <f t="shared" si="1280"/>
        <v>0.97870396824203287</v>
      </c>
      <c r="AH1693" s="1">
        <f t="shared" si="1281"/>
        <v>2.6247532892571277</v>
      </c>
      <c r="AI1693" s="2">
        <f t="shared" si="1303"/>
        <v>29.862423967239909</v>
      </c>
      <c r="AJ1693" s="1">
        <f>VLOOKUP(AI1693,Graph!$D$3:$M$50,col)</f>
        <v>6.1999999999999998E-3</v>
      </c>
      <c r="AK1693" s="1">
        <f>VLOOKUP(AI1693,Graph!$D$3:$M$50,col+1)</f>
        <v>5.0000000000000001E-3</v>
      </c>
      <c r="AL1693" s="1">
        <f t="shared" si="1282"/>
        <v>5.4000000000000003E-3</v>
      </c>
      <c r="AM1693" s="1">
        <f t="shared" si="1304"/>
        <v>0.64011666666666656</v>
      </c>
      <c r="AN1693" s="2">
        <f t="shared" si="1283"/>
        <v>1.6865999999999244</v>
      </c>
      <c r="AO1693" s="1">
        <f t="shared" si="1284"/>
        <v>5.4222126131307766E-2</v>
      </c>
      <c r="AP1693" s="1">
        <f t="shared" si="1285"/>
        <v>1.0980284542139986</v>
      </c>
      <c r="AQ1693" s="1">
        <f t="shared" si="1286"/>
        <v>1.0980284542157186</v>
      </c>
      <c r="AR1693" s="1">
        <f t="shared" si="1287"/>
        <v>1.0980284542157805</v>
      </c>
      <c r="AS1693" s="1">
        <f t="shared" si="1288"/>
        <v>1.0980284542157828</v>
      </c>
      <c r="AT1693" s="1">
        <f t="shared" si="1289"/>
        <v>0.97870396824203287</v>
      </c>
      <c r="AU1693" s="1">
        <f t="shared" si="1290"/>
        <v>2.6247532893756116</v>
      </c>
      <c r="AV1693" s="2">
        <f t="shared" si="1291"/>
        <v>1692</v>
      </c>
      <c r="AW1693" s="1">
        <f t="shared" si="1292"/>
        <v>2624.7532893756115</v>
      </c>
      <c r="AX1693" s="1">
        <f t="shared" si="1293"/>
        <v>0.97870396824203287</v>
      </c>
      <c r="AY1693" s="1">
        <f t="shared" si="1294"/>
        <v>1.0980284542157828</v>
      </c>
      <c r="AZ1693" s="1">
        <f t="shared" si="1295"/>
        <v>5.4000000000000003E-3</v>
      </c>
      <c r="BA1693" s="1">
        <f t="shared" si="1296"/>
        <v>29.862423967239909</v>
      </c>
    </row>
    <row r="1694" spans="1:53">
      <c r="A1694" s="2">
        <f t="shared" si="1261"/>
        <v>1.6929999999999243</v>
      </c>
      <c r="B1694" s="1">
        <f t="shared" si="1298"/>
        <v>1.7856008333332547</v>
      </c>
      <c r="C1694" s="1">
        <f t="shared" si="1262"/>
        <v>5.6427676390026778E-2</v>
      </c>
      <c r="D1694" s="1">
        <f t="shared" si="1299"/>
        <v>1.1028118435465919</v>
      </c>
      <c r="E1694" s="1">
        <f t="shared" si="1305"/>
        <v>1.1029200429302097</v>
      </c>
      <c r="F1694" s="1">
        <f t="shared" si="1305"/>
        <v>1.1029241531221516</v>
      </c>
      <c r="G1694" s="1">
        <f t="shared" si="1305"/>
        <v>1.1029243091790342</v>
      </c>
      <c r="H1694" s="1">
        <f t="shared" si="1263"/>
        <v>2.6962127184109286</v>
      </c>
      <c r="I1694" s="1">
        <f t="shared" si="1300"/>
        <v>30.131004601947904</v>
      </c>
      <c r="J1694" s="1">
        <f>VLOOKUP($I1694,Graph!$D$3:$M$50,col)</f>
        <v>6.3E-3</v>
      </c>
      <c r="K1694" s="1">
        <f>VLOOKUP($I1694,Graph!$D$3:$M$50,col+1)</f>
        <v>5.0000000000000001E-3</v>
      </c>
      <c r="L1694" s="1">
        <f t="shared" si="1264"/>
        <v>5.4333333333333334E-3</v>
      </c>
      <c r="M1694" s="1">
        <f t="shared" si="1306"/>
        <v>0.6400499999999999</v>
      </c>
      <c r="N1694" s="1">
        <f t="shared" si="1265"/>
        <v>1.6875666666665909</v>
      </c>
      <c r="O1694" s="1">
        <f t="shared" si="1266"/>
        <v>5.4209717999062809E-2</v>
      </c>
      <c r="P1694" s="1">
        <f t="shared" si="1267"/>
        <v>1.0981742155834537</v>
      </c>
      <c r="Q1694" s="1">
        <f t="shared" si="1268"/>
        <v>1.0980073888611552</v>
      </c>
      <c r="R1694" s="1">
        <f t="shared" si="1269"/>
        <v>1.0980013916627509</v>
      </c>
      <c r="S1694" s="1">
        <f t="shared" si="1270"/>
        <v>1.0980011758966612</v>
      </c>
      <c r="T1694" s="1">
        <f t="shared" si="1271"/>
        <v>0.9785758206741314</v>
      </c>
      <c r="U1694" s="1">
        <f t="shared" si="1272"/>
        <v>2.6266713067065499</v>
      </c>
      <c r="V1694" s="2">
        <f t="shared" si="1301"/>
        <v>29.869696105242635</v>
      </c>
      <c r="W1694" s="1">
        <f>VLOOKUP(V1694,Graph!$D$3:$M$50,col)</f>
        <v>6.1999999999999998E-3</v>
      </c>
      <c r="X1694" s="1">
        <f>VLOOKUP(V1694,Graph!$D$3:$M$50,col+1)</f>
        <v>5.0000000000000001E-3</v>
      </c>
      <c r="Y1694" s="1">
        <f t="shared" si="1273"/>
        <v>5.4000000000000003E-3</v>
      </c>
      <c r="Z1694" s="1">
        <f t="shared" si="1302"/>
        <v>0.64011666666666656</v>
      </c>
      <c r="AA1694" s="2">
        <f t="shared" si="1274"/>
        <v>1.6875999999999243</v>
      </c>
      <c r="AB1694" s="1">
        <f t="shared" si="1275"/>
        <v>5.4223153397363909E-2</v>
      </c>
      <c r="AC1694" s="1">
        <f t="shared" si="1276"/>
        <v>1.0980296501507782</v>
      </c>
      <c r="AD1694" s="1">
        <f t="shared" si="1277"/>
        <v>1.0980306751084092</v>
      </c>
      <c r="AE1694" s="1">
        <f t="shared" si="1278"/>
        <v>1.0980307119976265</v>
      </c>
      <c r="AF1694" s="1">
        <f t="shared" si="1279"/>
        <v>1.0980307133252982</v>
      </c>
      <c r="AG1694" s="1">
        <f t="shared" si="1280"/>
        <v>0.97870674454923245</v>
      </c>
      <c r="AH1694" s="1">
        <f t="shared" si="1281"/>
        <v>2.6270933994159211</v>
      </c>
      <c r="AI1694" s="2">
        <f t="shared" si="1303"/>
        <v>29.871295988924302</v>
      </c>
      <c r="AJ1694" s="1">
        <f>VLOOKUP(AI1694,Graph!$D$3:$M$50,col)</f>
        <v>6.1999999999999998E-3</v>
      </c>
      <c r="AK1694" s="1">
        <f>VLOOKUP(AI1694,Graph!$D$3:$M$50,col+1)</f>
        <v>5.0000000000000001E-3</v>
      </c>
      <c r="AL1694" s="1">
        <f t="shared" si="1282"/>
        <v>5.4000000000000003E-3</v>
      </c>
      <c r="AM1694" s="1">
        <f t="shared" si="1304"/>
        <v>0.64011666666666656</v>
      </c>
      <c r="AN1694" s="2">
        <f t="shared" si="1283"/>
        <v>1.6875999999999243</v>
      </c>
      <c r="AO1694" s="1">
        <f t="shared" si="1284"/>
        <v>5.4223153397363909E-2</v>
      </c>
      <c r="AP1694" s="1">
        <f t="shared" si="1285"/>
        <v>1.0980307133730822</v>
      </c>
      <c r="AQ1694" s="1">
        <f t="shared" si="1286"/>
        <v>1.0980307133748024</v>
      </c>
      <c r="AR1694" s="1">
        <f t="shared" si="1287"/>
        <v>1.0980307133748644</v>
      </c>
      <c r="AS1694" s="1">
        <f t="shared" si="1288"/>
        <v>1.0980307133748661</v>
      </c>
      <c r="AT1694" s="1">
        <f t="shared" si="1289"/>
        <v>0.97870674454923245</v>
      </c>
      <c r="AU1694" s="1">
        <f t="shared" si="1290"/>
        <v>2.6270933995345147</v>
      </c>
      <c r="AV1694" s="2">
        <f t="shared" si="1291"/>
        <v>1693</v>
      </c>
      <c r="AW1694" s="1">
        <f t="shared" si="1292"/>
        <v>2627.0933995345149</v>
      </c>
      <c r="AX1694" s="1">
        <f t="shared" si="1293"/>
        <v>0.97870674454923245</v>
      </c>
      <c r="AY1694" s="1">
        <f t="shared" si="1294"/>
        <v>1.0980307133748661</v>
      </c>
      <c r="AZ1694" s="1">
        <f t="shared" si="1295"/>
        <v>5.4000000000000003E-3</v>
      </c>
      <c r="BA1694" s="1">
        <f t="shared" si="1296"/>
        <v>29.871295988924302</v>
      </c>
    </row>
    <row r="1695" spans="1:53">
      <c r="A1695" s="2">
        <f t="shared" si="1261"/>
        <v>1.6939999999999242</v>
      </c>
      <c r="B1695" s="1">
        <f t="shared" si="1298"/>
        <v>1.7866419999999215</v>
      </c>
      <c r="C1695" s="1">
        <f t="shared" si="1262"/>
        <v>5.6428531008441113E-2</v>
      </c>
      <c r="D1695" s="1">
        <f t="shared" si="1299"/>
        <v>1.102813681578414</v>
      </c>
      <c r="E1695" s="1">
        <f t="shared" si="1305"/>
        <v>1.1029219548214746</v>
      </c>
      <c r="F1695" s="1">
        <f t="shared" si="1305"/>
        <v>1.102926067904715</v>
      </c>
      <c r="G1695" s="1">
        <f t="shared" si="1305"/>
        <v>1.1029262240745732</v>
      </c>
      <c r="H1695" s="1">
        <f t="shared" si="1263"/>
        <v>2.6986066040921148</v>
      </c>
      <c r="I1695" s="1">
        <f t="shared" si="1300"/>
        <v>30.13991943312401</v>
      </c>
      <c r="J1695" s="1">
        <f>VLOOKUP($I1695,Graph!$D$3:$M$50,col)</f>
        <v>6.3E-3</v>
      </c>
      <c r="K1695" s="1">
        <f>VLOOKUP($I1695,Graph!$D$3:$M$50,col+1)</f>
        <v>5.0000000000000001E-3</v>
      </c>
      <c r="L1695" s="1">
        <f t="shared" si="1264"/>
        <v>5.4333333333333334E-3</v>
      </c>
      <c r="M1695" s="1">
        <f t="shared" si="1306"/>
        <v>0.6400499999999999</v>
      </c>
      <c r="N1695" s="1">
        <f t="shared" si="1265"/>
        <v>1.6885666666665908</v>
      </c>
      <c r="O1695" s="1">
        <f t="shared" si="1266"/>
        <v>5.4210745091566072E-2</v>
      </c>
      <c r="P1695" s="1">
        <f t="shared" si="1267"/>
        <v>1.098176466802572</v>
      </c>
      <c r="Q1695" s="1">
        <f t="shared" si="1268"/>
        <v>1.0980096472973588</v>
      </c>
      <c r="R1695" s="1">
        <f t="shared" si="1269"/>
        <v>1.0980036502066866</v>
      </c>
      <c r="S1695" s="1">
        <f t="shared" si="1270"/>
        <v>1.0980034344390261</v>
      </c>
      <c r="T1695" s="1">
        <f t="shared" si="1271"/>
        <v>0.97857861050548844</v>
      </c>
      <c r="U1695" s="1">
        <f t="shared" si="1272"/>
        <v>2.6290117870032019</v>
      </c>
      <c r="V1695" s="2">
        <f t="shared" si="1301"/>
        <v>29.878565211572862</v>
      </c>
      <c r="W1695" s="1">
        <f>VLOOKUP(V1695,Graph!$D$3:$M$50,col)</f>
        <v>6.1999999999999998E-3</v>
      </c>
      <c r="X1695" s="1">
        <f>VLOOKUP(V1695,Graph!$D$3:$M$50,col+1)</f>
        <v>5.0000000000000001E-3</v>
      </c>
      <c r="Y1695" s="1">
        <f t="shared" si="1273"/>
        <v>5.4000000000000003E-3</v>
      </c>
      <c r="Z1695" s="1">
        <f t="shared" si="1302"/>
        <v>0.64011666666666656</v>
      </c>
      <c r="AA1695" s="2">
        <f t="shared" si="1274"/>
        <v>1.6885999999999242</v>
      </c>
      <c r="AB1695" s="1">
        <f t="shared" si="1275"/>
        <v>5.4224179475854242E-2</v>
      </c>
      <c r="AC1695" s="1">
        <f t="shared" si="1276"/>
        <v>1.0980319067619437</v>
      </c>
      <c r="AD1695" s="1">
        <f t="shared" si="1277"/>
        <v>1.0980329316758866</v>
      </c>
      <c r="AE1695" s="1">
        <f t="shared" si="1278"/>
        <v>1.0980329685644612</v>
      </c>
      <c r="AF1695" s="1">
        <f t="shared" si="1279"/>
        <v>1.0980329698921438</v>
      </c>
      <c r="AG1695" s="1">
        <f t="shared" si="1280"/>
        <v>0.97870951758124014</v>
      </c>
      <c r="AH1695" s="1">
        <f t="shared" si="1281"/>
        <v>2.6294342048031254</v>
      </c>
      <c r="AI1695" s="2">
        <f t="shared" si="1303"/>
        <v>29.880165377070998</v>
      </c>
      <c r="AJ1695" s="1">
        <f>VLOOKUP(AI1695,Graph!$D$3:$M$50,col)</f>
        <v>6.1999999999999998E-3</v>
      </c>
      <c r="AK1695" s="1">
        <f>VLOOKUP(AI1695,Graph!$D$3:$M$50,col+1)</f>
        <v>5.0000000000000001E-3</v>
      </c>
      <c r="AL1695" s="1">
        <f t="shared" si="1282"/>
        <v>5.4000000000000003E-3</v>
      </c>
      <c r="AM1695" s="1">
        <f t="shared" si="1304"/>
        <v>0.64011666666666656</v>
      </c>
      <c r="AN1695" s="2">
        <f t="shared" si="1283"/>
        <v>1.6885999999999242</v>
      </c>
      <c r="AO1695" s="1">
        <f t="shared" si="1284"/>
        <v>5.4224179475854242E-2</v>
      </c>
      <c r="AP1695" s="1">
        <f t="shared" si="1285"/>
        <v>1.0980329699399292</v>
      </c>
      <c r="AQ1695" s="1">
        <f t="shared" si="1286"/>
        <v>1.0980329699416489</v>
      </c>
      <c r="AR1695" s="1">
        <f t="shared" si="1287"/>
        <v>1.0980329699417111</v>
      </c>
      <c r="AS1695" s="1">
        <f t="shared" si="1288"/>
        <v>1.0980329699417131</v>
      </c>
      <c r="AT1695" s="1">
        <f t="shared" si="1289"/>
        <v>0.97870951758124014</v>
      </c>
      <c r="AU1695" s="1">
        <f t="shared" si="1290"/>
        <v>2.6294342049218282</v>
      </c>
      <c r="AV1695" s="2">
        <f t="shared" si="1291"/>
        <v>1694</v>
      </c>
      <c r="AW1695" s="1">
        <f t="shared" si="1292"/>
        <v>2629.434204921828</v>
      </c>
      <c r="AX1695" s="1">
        <f t="shared" si="1293"/>
        <v>0.97870951758124014</v>
      </c>
      <c r="AY1695" s="1">
        <f t="shared" si="1294"/>
        <v>1.0980329699417131</v>
      </c>
      <c r="AZ1695" s="1">
        <f t="shared" si="1295"/>
        <v>5.4000000000000003E-3</v>
      </c>
      <c r="BA1695" s="1">
        <f t="shared" si="1296"/>
        <v>29.880165377070998</v>
      </c>
    </row>
    <row r="1696" spans="1:53">
      <c r="A1696" s="2">
        <f t="shared" si="1261"/>
        <v>1.6949999999999241</v>
      </c>
      <c r="B1696" s="1">
        <f t="shared" si="1298"/>
        <v>1.787683166666588</v>
      </c>
      <c r="C1696" s="1">
        <f t="shared" si="1262"/>
        <v>5.6429384637837227E-2</v>
      </c>
      <c r="D1696" s="1">
        <f t="shared" si="1299"/>
        <v>1.1028155174923244</v>
      </c>
      <c r="E1696" s="1">
        <f t="shared" si="1305"/>
        <v>1.1029238645138246</v>
      </c>
      <c r="F1696" s="1">
        <f t="shared" si="1305"/>
        <v>1.1029279804853045</v>
      </c>
      <c r="G1696" s="1">
        <f t="shared" si="1305"/>
        <v>1.1029281367680233</v>
      </c>
      <c r="H1696" s="1">
        <f t="shared" si="1263"/>
        <v>2.701001197978254</v>
      </c>
      <c r="I1696" s="1">
        <f t="shared" si="1300"/>
        <v>30.148831628750077</v>
      </c>
      <c r="J1696" s="1">
        <f>VLOOKUP($I1696,Graph!$D$3:$M$50,col)</f>
        <v>6.3E-3</v>
      </c>
      <c r="K1696" s="1">
        <f>VLOOKUP($I1696,Graph!$D$3:$M$50,col+1)</f>
        <v>5.0000000000000001E-3</v>
      </c>
      <c r="L1696" s="1">
        <f t="shared" si="1264"/>
        <v>5.4333333333333334E-3</v>
      </c>
      <c r="M1696" s="1">
        <f t="shared" si="1306"/>
        <v>0.6400499999999999</v>
      </c>
      <c r="N1696" s="1">
        <f t="shared" si="1265"/>
        <v>1.6895666666665907</v>
      </c>
      <c r="O1696" s="1">
        <f t="shared" si="1266"/>
        <v>5.4211770997401931E-2</v>
      </c>
      <c r="P1696" s="1">
        <f t="shared" si="1267"/>
        <v>1.0981787154392326</v>
      </c>
      <c r="Q1696" s="1">
        <f t="shared" si="1268"/>
        <v>1.0980119031436411</v>
      </c>
      <c r="R1696" s="1">
        <f t="shared" si="1269"/>
        <v>1.0980059061606184</v>
      </c>
      <c r="S1696" s="1">
        <f t="shared" si="1270"/>
        <v>1.0980056903913906</v>
      </c>
      <c r="T1696" s="1">
        <f t="shared" si="1271"/>
        <v>0.97858139704765557</v>
      </c>
      <c r="U1696" s="1">
        <f t="shared" si="1272"/>
        <v>2.6313529622407978</v>
      </c>
      <c r="V1696" s="2">
        <f t="shared" si="1301"/>
        <v>29.88743168673637</v>
      </c>
      <c r="W1696" s="1">
        <f>VLOOKUP(V1696,Graph!$D$3:$M$50,col)</f>
        <v>6.1999999999999998E-3</v>
      </c>
      <c r="X1696" s="1">
        <f>VLOOKUP(V1696,Graph!$D$3:$M$50,col+1)</f>
        <v>5.0000000000000001E-3</v>
      </c>
      <c r="Y1696" s="1">
        <f t="shared" si="1273"/>
        <v>5.4000000000000003E-3</v>
      </c>
      <c r="Z1696" s="1">
        <f t="shared" si="1302"/>
        <v>0.64011666666666656</v>
      </c>
      <c r="AA1696" s="2">
        <f t="shared" si="1274"/>
        <v>1.6895999999999241</v>
      </c>
      <c r="AB1696" s="1">
        <f t="shared" si="1275"/>
        <v>5.4225204368836682E-2</v>
      </c>
      <c r="AC1696" s="1">
        <f t="shared" si="1276"/>
        <v>1.0980341607852853</v>
      </c>
      <c r="AD1696" s="1">
        <f t="shared" si="1277"/>
        <v>1.098035185655585</v>
      </c>
      <c r="AE1696" s="1">
        <f t="shared" si="1278"/>
        <v>1.0980352225435182</v>
      </c>
      <c r="AF1696" s="1">
        <f t="shared" si="1279"/>
        <v>1.0980352238712106</v>
      </c>
      <c r="AG1696" s="1">
        <f t="shared" si="1280"/>
        <v>0.97871228734384796</v>
      </c>
      <c r="AH1696" s="1">
        <f t="shared" si="1281"/>
        <v>2.6317757052122666</v>
      </c>
      <c r="AI1696" s="2">
        <f t="shared" si="1303"/>
        <v>29.889032134023175</v>
      </c>
      <c r="AJ1696" s="1">
        <f>VLOOKUP(AI1696,Graph!$D$3:$M$50,col)</f>
        <v>6.1999999999999998E-3</v>
      </c>
      <c r="AK1696" s="1">
        <f>VLOOKUP(AI1696,Graph!$D$3:$M$50,col+1)</f>
        <v>5.0000000000000001E-3</v>
      </c>
      <c r="AL1696" s="1">
        <f t="shared" si="1282"/>
        <v>5.4000000000000003E-3</v>
      </c>
      <c r="AM1696" s="1">
        <f t="shared" si="1304"/>
        <v>0.64011666666666656</v>
      </c>
      <c r="AN1696" s="2">
        <f t="shared" si="1283"/>
        <v>1.6895999999999241</v>
      </c>
      <c r="AO1696" s="1">
        <f t="shared" si="1284"/>
        <v>5.4225204368836682E-2</v>
      </c>
      <c r="AP1696" s="1">
        <f t="shared" si="1285"/>
        <v>1.0980352239189977</v>
      </c>
      <c r="AQ1696" s="1">
        <f t="shared" si="1286"/>
        <v>1.0980352239207178</v>
      </c>
      <c r="AR1696" s="1">
        <f t="shared" si="1287"/>
        <v>1.0980352239207798</v>
      </c>
      <c r="AS1696" s="1">
        <f t="shared" si="1288"/>
        <v>1.098035223920782</v>
      </c>
      <c r="AT1696" s="1">
        <f t="shared" si="1289"/>
        <v>0.97871228734384796</v>
      </c>
      <c r="AU1696" s="1">
        <f t="shared" si="1290"/>
        <v>2.6317757053310795</v>
      </c>
      <c r="AV1696" s="2">
        <f t="shared" si="1291"/>
        <v>1695</v>
      </c>
      <c r="AW1696" s="1">
        <f t="shared" si="1292"/>
        <v>2631.7757053310797</v>
      </c>
      <c r="AX1696" s="1">
        <f t="shared" si="1293"/>
        <v>0.97871228734384796</v>
      </c>
      <c r="AY1696" s="1">
        <f t="shared" si="1294"/>
        <v>1.098035223920782</v>
      </c>
      <c r="AZ1696" s="1">
        <f t="shared" si="1295"/>
        <v>5.4000000000000003E-3</v>
      </c>
      <c r="BA1696" s="1">
        <f t="shared" si="1296"/>
        <v>29.889032134023175</v>
      </c>
    </row>
    <row r="1697" spans="1:53">
      <c r="A1697" s="2">
        <f t="shared" si="1261"/>
        <v>1.695999999999924</v>
      </c>
      <c r="B1697" s="1">
        <f t="shared" si="1298"/>
        <v>1.7887243333332545</v>
      </c>
      <c r="C1697" s="1">
        <f t="shared" si="1262"/>
        <v>5.6430237279930864E-2</v>
      </c>
      <c r="D1697" s="1">
        <f t="shared" si="1299"/>
        <v>1.1028173512919814</v>
      </c>
      <c r="E1697" s="1">
        <f t="shared" si="1305"/>
        <v>1.1029257720110501</v>
      </c>
      <c r="F1697" s="1">
        <f t="shared" si="1305"/>
        <v>1.1029298908677165</v>
      </c>
      <c r="G1697" s="1">
        <f t="shared" si="1305"/>
        <v>1.1029300472631798</v>
      </c>
      <c r="H1697" s="1">
        <f t="shared" si="1263"/>
        <v>2.7033964998599203</v>
      </c>
      <c r="I1697" s="1">
        <f t="shared" si="1300"/>
        <v>30.157741191161815</v>
      </c>
      <c r="J1697" s="1">
        <f>VLOOKUP($I1697,Graph!$D$3:$M$50,col)</f>
        <v>6.3E-3</v>
      </c>
      <c r="K1697" s="1">
        <f>VLOOKUP($I1697,Graph!$D$3:$M$50,col+1)</f>
        <v>5.0000000000000001E-3</v>
      </c>
      <c r="L1697" s="1">
        <f t="shared" si="1264"/>
        <v>5.4333333333333334E-3</v>
      </c>
      <c r="M1697" s="1">
        <f t="shared" si="1306"/>
        <v>0.6400499999999999</v>
      </c>
      <c r="N1697" s="1">
        <f t="shared" si="1265"/>
        <v>1.6905666666665906</v>
      </c>
      <c r="O1697" s="1">
        <f t="shared" si="1266"/>
        <v>5.4212795718625591E-2</v>
      </c>
      <c r="P1697" s="1">
        <f t="shared" si="1267"/>
        <v>1.0981809614978759</v>
      </c>
      <c r="Q1697" s="1">
        <f t="shared" si="1268"/>
        <v>1.0980141564044539</v>
      </c>
      <c r="R1697" s="1">
        <f t="shared" si="1269"/>
        <v>1.0980081595289994</v>
      </c>
      <c r="S1697" s="1">
        <f t="shared" si="1270"/>
        <v>1.0980079437582082</v>
      </c>
      <c r="T1697" s="1">
        <f t="shared" si="1271"/>
        <v>0.97858418030644623</v>
      </c>
      <c r="U1697" s="1">
        <f t="shared" si="1272"/>
        <v>2.633694832213072</v>
      </c>
      <c r="V1697" s="2">
        <f t="shared" si="1301"/>
        <v>29.896295533072919</v>
      </c>
      <c r="W1697" s="1">
        <f>VLOOKUP(V1697,Graph!$D$3:$M$50,col)</f>
        <v>6.1999999999999998E-3</v>
      </c>
      <c r="X1697" s="1">
        <f>VLOOKUP(V1697,Graph!$D$3:$M$50,col+1)</f>
        <v>5.0000000000000001E-3</v>
      </c>
      <c r="Y1697" s="1">
        <f t="shared" si="1273"/>
        <v>5.4000000000000003E-3</v>
      </c>
      <c r="Z1697" s="1">
        <f t="shared" si="1302"/>
        <v>0.64011666666666656</v>
      </c>
      <c r="AA1697" s="2">
        <f t="shared" si="1274"/>
        <v>1.6905999999999239</v>
      </c>
      <c r="AB1697" s="1">
        <f t="shared" si="1275"/>
        <v>5.4226228078364531E-2</v>
      </c>
      <c r="AC1697" s="1">
        <f t="shared" si="1276"/>
        <v>1.0980364122252517</v>
      </c>
      <c r="AD1697" s="1">
        <f t="shared" si="1277"/>
        <v>1.0980374370519539</v>
      </c>
      <c r="AE1697" s="1">
        <f t="shared" si="1278"/>
        <v>1.0980374739392456</v>
      </c>
      <c r="AF1697" s="1">
        <f t="shared" si="1279"/>
        <v>1.0980374752669486</v>
      </c>
      <c r="AG1697" s="1">
        <f t="shared" si="1280"/>
        <v>0.97871505384283464</v>
      </c>
      <c r="AH1697" s="1">
        <f t="shared" si="1281"/>
        <v>2.634117900437059</v>
      </c>
      <c r="AI1697" s="2">
        <f t="shared" si="1303"/>
        <v>29.897896262120554</v>
      </c>
      <c r="AJ1697" s="1">
        <f>VLOOKUP(AI1697,Graph!$D$3:$M$50,col)</f>
        <v>6.1999999999999998E-3</v>
      </c>
      <c r="AK1697" s="1">
        <f>VLOOKUP(AI1697,Graph!$D$3:$M$50,col+1)</f>
        <v>5.0000000000000001E-3</v>
      </c>
      <c r="AL1697" s="1">
        <f t="shared" si="1282"/>
        <v>5.4000000000000003E-3</v>
      </c>
      <c r="AM1697" s="1">
        <f t="shared" si="1304"/>
        <v>0.64011666666666656</v>
      </c>
      <c r="AN1697" s="2">
        <f t="shared" si="1283"/>
        <v>1.6905999999999239</v>
      </c>
      <c r="AO1697" s="1">
        <f t="shared" si="1284"/>
        <v>5.4226228078364531E-2</v>
      </c>
      <c r="AP1697" s="1">
        <f t="shared" si="1285"/>
        <v>1.0980374753147373</v>
      </c>
      <c r="AQ1697" s="1">
        <f t="shared" si="1286"/>
        <v>1.0980374753164572</v>
      </c>
      <c r="AR1697" s="1">
        <f t="shared" si="1287"/>
        <v>1.0980374753165192</v>
      </c>
      <c r="AS1697" s="1">
        <f t="shared" si="1288"/>
        <v>1.0980374753165214</v>
      </c>
      <c r="AT1697" s="1">
        <f t="shared" si="1289"/>
        <v>0.97871505384283464</v>
      </c>
      <c r="AU1697" s="1">
        <f t="shared" si="1290"/>
        <v>2.6341179005559803</v>
      </c>
      <c r="AV1697" s="2">
        <f t="shared" si="1291"/>
        <v>1696</v>
      </c>
      <c r="AW1697" s="1">
        <f t="shared" si="1292"/>
        <v>2634.1179005559802</v>
      </c>
      <c r="AX1697" s="1">
        <f t="shared" si="1293"/>
        <v>0.97871505384283464</v>
      </c>
      <c r="AY1697" s="1">
        <f t="shared" si="1294"/>
        <v>1.0980374753165214</v>
      </c>
      <c r="AZ1697" s="1">
        <f t="shared" si="1295"/>
        <v>5.4000000000000003E-3</v>
      </c>
      <c r="BA1697" s="1">
        <f t="shared" si="1296"/>
        <v>29.897896262120554</v>
      </c>
    </row>
    <row r="1698" spans="1:53">
      <c r="A1698" s="2">
        <f t="shared" si="1261"/>
        <v>1.6969999999999239</v>
      </c>
      <c r="B1698" s="1">
        <f t="shared" si="1298"/>
        <v>1.7897654999999211</v>
      </c>
      <c r="C1698" s="1">
        <f t="shared" si="1262"/>
        <v>5.6431088936433824E-2</v>
      </c>
      <c r="D1698" s="1">
        <f t="shared" si="1299"/>
        <v>1.1028191829810348</v>
      </c>
      <c r="E1698" s="1">
        <f t="shared" si="1305"/>
        <v>1.1029276773169345</v>
      </c>
      <c r="F1698" s="1">
        <f t="shared" si="1305"/>
        <v>1.1029317990557375</v>
      </c>
      <c r="G1698" s="1">
        <f t="shared" si="1305"/>
        <v>1.1029319555638313</v>
      </c>
      <c r="H1698" s="1">
        <f t="shared" si="1263"/>
        <v>2.7057925095278752</v>
      </c>
      <c r="I1698" s="1">
        <f t="shared" si="1300"/>
        <v>30.166648122691434</v>
      </c>
      <c r="J1698" s="1">
        <f>VLOOKUP($I1698,Graph!$D$3:$M$50,col)</f>
        <v>6.3E-3</v>
      </c>
      <c r="K1698" s="1">
        <f>VLOOKUP($I1698,Graph!$D$3:$M$50,col+1)</f>
        <v>5.0000000000000001E-3</v>
      </c>
      <c r="L1698" s="1">
        <f t="shared" si="1264"/>
        <v>5.4333333333333334E-3</v>
      </c>
      <c r="M1698" s="1">
        <f t="shared" si="1306"/>
        <v>0.6400499999999999</v>
      </c>
      <c r="N1698" s="1">
        <f t="shared" si="1265"/>
        <v>1.6915666666665905</v>
      </c>
      <c r="O1698" s="1">
        <f t="shared" si="1266"/>
        <v>5.4213819257287563E-2</v>
      </c>
      <c r="P1698" s="1">
        <f t="shared" si="1267"/>
        <v>1.098183204982933</v>
      </c>
      <c r="Q1698" s="1">
        <f t="shared" si="1268"/>
        <v>1.09801640708424</v>
      </c>
      <c r="R1698" s="1">
        <f t="shared" si="1269"/>
        <v>1.0980104103162716</v>
      </c>
      <c r="S1698" s="1">
        <f t="shared" si="1270"/>
        <v>1.0980101945439202</v>
      </c>
      <c r="T1698" s="1">
        <f t="shared" si="1271"/>
        <v>0.97858696028766023</v>
      </c>
      <c r="U1698" s="1">
        <f t="shared" si="1272"/>
        <v>2.6360373967139368</v>
      </c>
      <c r="V1698" s="2">
        <f t="shared" si="1301"/>
        <v>29.905156752918753</v>
      </c>
      <c r="W1698" s="1">
        <f>VLOOKUP(V1698,Graph!$D$3:$M$50,col)</f>
        <v>6.1999999999999998E-3</v>
      </c>
      <c r="X1698" s="1">
        <f>VLOOKUP(V1698,Graph!$D$3:$M$50,col+1)</f>
        <v>5.0000000000000001E-3</v>
      </c>
      <c r="Y1698" s="1">
        <f t="shared" si="1273"/>
        <v>5.4000000000000003E-3</v>
      </c>
      <c r="Z1698" s="1">
        <f t="shared" si="1302"/>
        <v>0.64011666666666656</v>
      </c>
      <c r="AA1698" s="2">
        <f t="shared" si="1274"/>
        <v>1.6915999999999238</v>
      </c>
      <c r="AB1698" s="1">
        <f t="shared" si="1275"/>
        <v>5.4227250606486289E-2</v>
      </c>
      <c r="AC1698" s="1">
        <f t="shared" si="1276"/>
        <v>1.0980386610862813</v>
      </c>
      <c r="AD1698" s="1">
        <f t="shared" si="1277"/>
        <v>1.0980396858694317</v>
      </c>
      <c r="AE1698" s="1">
        <f t="shared" si="1278"/>
        <v>1.0980397227560821</v>
      </c>
      <c r="AF1698" s="1">
        <f t="shared" si="1279"/>
        <v>1.0980397240837954</v>
      </c>
      <c r="AG1698" s="1">
        <f t="shared" si="1280"/>
        <v>0.97871781708396466</v>
      </c>
      <c r="AH1698" s="1">
        <f t="shared" si="1281"/>
        <v>2.6364607902713963</v>
      </c>
      <c r="AI1698" s="2">
        <f t="shared" si="1303"/>
        <v>29.90675776369935</v>
      </c>
      <c r="AJ1698" s="1">
        <f>VLOOKUP(AI1698,Graph!$D$3:$M$50,col)</f>
        <v>6.1999999999999998E-3</v>
      </c>
      <c r="AK1698" s="1">
        <f>VLOOKUP(AI1698,Graph!$D$3:$M$50,col+1)</f>
        <v>5.0000000000000001E-3</v>
      </c>
      <c r="AL1698" s="1">
        <f t="shared" si="1282"/>
        <v>5.4000000000000003E-3</v>
      </c>
      <c r="AM1698" s="1">
        <f t="shared" si="1304"/>
        <v>0.64011666666666656</v>
      </c>
      <c r="AN1698" s="2">
        <f t="shared" si="1283"/>
        <v>1.6915999999999238</v>
      </c>
      <c r="AO1698" s="1">
        <f t="shared" si="1284"/>
        <v>5.4227250606486289E-2</v>
      </c>
      <c r="AP1698" s="1">
        <f t="shared" si="1285"/>
        <v>1.0980397241315858</v>
      </c>
      <c r="AQ1698" s="1">
        <f t="shared" si="1286"/>
        <v>1.0980397241333058</v>
      </c>
      <c r="AR1698" s="1">
        <f t="shared" si="1287"/>
        <v>1.0980397241333679</v>
      </c>
      <c r="AS1698" s="1">
        <f t="shared" si="1288"/>
        <v>1.0980397241333701</v>
      </c>
      <c r="AT1698" s="1">
        <f t="shared" si="1289"/>
        <v>0.97871781708396466</v>
      </c>
      <c r="AU1698" s="1">
        <f t="shared" si="1290"/>
        <v>2.6364607903904282</v>
      </c>
      <c r="AV1698" s="2">
        <f t="shared" si="1291"/>
        <v>1697</v>
      </c>
      <c r="AW1698" s="1">
        <f t="shared" si="1292"/>
        <v>2636.4607903904284</v>
      </c>
      <c r="AX1698" s="1">
        <f t="shared" si="1293"/>
        <v>0.97871781708396466</v>
      </c>
      <c r="AY1698" s="1">
        <f t="shared" si="1294"/>
        <v>1.0980397241333701</v>
      </c>
      <c r="AZ1698" s="1">
        <f t="shared" si="1295"/>
        <v>5.4000000000000003E-3</v>
      </c>
      <c r="BA1698" s="1">
        <f t="shared" si="1296"/>
        <v>29.90675776369935</v>
      </c>
    </row>
    <row r="1699" spans="1:53">
      <c r="A1699" s="2">
        <f t="shared" si="1261"/>
        <v>1.6979999999999238</v>
      </c>
      <c r="B1699" s="1">
        <f t="shared" si="1298"/>
        <v>1.7908066666665876</v>
      </c>
      <c r="C1699" s="1">
        <f t="shared" si="1262"/>
        <v>5.6431939609053981E-2</v>
      </c>
      <c r="D1699" s="1">
        <f t="shared" si="1299"/>
        <v>1.1028210125631264</v>
      </c>
      <c r="E1699" s="1">
        <f t="shared" si="1305"/>
        <v>1.1029295804352508</v>
      </c>
      <c r="F1699" s="1">
        <f t="shared" si="1305"/>
        <v>1.1029337050531469</v>
      </c>
      <c r="G1699" s="1">
        <f t="shared" si="1305"/>
        <v>1.1029338616737561</v>
      </c>
      <c r="H1699" s="1">
        <f t="shared" si="1263"/>
        <v>2.7081892267730638</v>
      </c>
      <c r="I1699" s="1">
        <f t="shared" si="1300"/>
        <v>30.175552425667743</v>
      </c>
      <c r="J1699" s="1">
        <f>VLOOKUP($I1699,Graph!$D$3:$M$50,col)</f>
        <v>6.3E-3</v>
      </c>
      <c r="K1699" s="1">
        <f>VLOOKUP($I1699,Graph!$D$3:$M$50,col+1)</f>
        <v>5.0000000000000001E-3</v>
      </c>
      <c r="L1699" s="1">
        <f t="shared" si="1264"/>
        <v>5.4333333333333334E-3</v>
      </c>
      <c r="M1699" s="1">
        <f t="shared" si="1306"/>
        <v>0.6400499999999999</v>
      </c>
      <c r="N1699" s="1">
        <f t="shared" si="1265"/>
        <v>1.6925666666665904</v>
      </c>
      <c r="O1699" s="1">
        <f t="shared" si="1266"/>
        <v>5.4214841615433551E-2</v>
      </c>
      <c r="P1699" s="1">
        <f t="shared" si="1267"/>
        <v>1.0981854458988245</v>
      </c>
      <c r="Q1699" s="1">
        <f t="shared" si="1268"/>
        <v>1.0980186551874305</v>
      </c>
      <c r="R1699" s="1">
        <f t="shared" si="1269"/>
        <v>1.0980126585268668</v>
      </c>
      <c r="S1699" s="1">
        <f t="shared" si="1270"/>
        <v>1.0980124427529587</v>
      </c>
      <c r="T1699" s="1">
        <f t="shared" si="1271"/>
        <v>0.97858973699708363</v>
      </c>
      <c r="U1699" s="1">
        <f t="shared" si="1272"/>
        <v>2.6383806555374907</v>
      </c>
      <c r="V1699" s="2">
        <f t="shared" si="1301"/>
        <v>29.914015348606682</v>
      </c>
      <c r="W1699" s="1">
        <f>VLOOKUP(V1699,Graph!$D$3:$M$50,col)</f>
        <v>6.1999999999999998E-3</v>
      </c>
      <c r="X1699" s="1">
        <f>VLOOKUP(V1699,Graph!$D$3:$M$50,col+1)</f>
        <v>5.0000000000000001E-3</v>
      </c>
      <c r="Y1699" s="1">
        <f t="shared" si="1273"/>
        <v>5.4000000000000003E-3</v>
      </c>
      <c r="Z1699" s="1">
        <f t="shared" si="1302"/>
        <v>0.64011666666666656</v>
      </c>
      <c r="AA1699" s="2">
        <f t="shared" si="1274"/>
        <v>1.6925999999999237</v>
      </c>
      <c r="AB1699" s="1">
        <f t="shared" si="1275"/>
        <v>5.4228271955245697E-2</v>
      </c>
      <c r="AC1699" s="1">
        <f t="shared" si="1276"/>
        <v>1.098040907372803</v>
      </c>
      <c r="AD1699" s="1">
        <f t="shared" si="1277"/>
        <v>1.0980419321124459</v>
      </c>
      <c r="AE1699" s="1">
        <f t="shared" si="1278"/>
        <v>1.0980419689984562</v>
      </c>
      <c r="AF1699" s="1">
        <f t="shared" si="1279"/>
        <v>1.0980419703261797</v>
      </c>
      <c r="AG1699" s="1">
        <f t="shared" si="1280"/>
        <v>0.97872057707298976</v>
      </c>
      <c r="AH1699" s="1">
        <f t="shared" si="1281"/>
        <v>2.6388043745093595</v>
      </c>
      <c r="AI1699" s="2">
        <f t="shared" si="1303"/>
        <v>29.915616641092356</v>
      </c>
      <c r="AJ1699" s="1">
        <f>VLOOKUP(AI1699,Graph!$D$3:$M$50,col)</f>
        <v>6.1999999999999998E-3</v>
      </c>
      <c r="AK1699" s="1">
        <f>VLOOKUP(AI1699,Graph!$D$3:$M$50,col+1)</f>
        <v>5.0000000000000001E-3</v>
      </c>
      <c r="AL1699" s="1">
        <f t="shared" si="1282"/>
        <v>5.4000000000000003E-3</v>
      </c>
      <c r="AM1699" s="1">
        <f t="shared" si="1304"/>
        <v>0.64011666666666656</v>
      </c>
      <c r="AN1699" s="2">
        <f t="shared" si="1283"/>
        <v>1.6925999999999237</v>
      </c>
      <c r="AO1699" s="1">
        <f t="shared" si="1284"/>
        <v>5.4228271955245697E-2</v>
      </c>
      <c r="AP1699" s="1">
        <f t="shared" si="1285"/>
        <v>1.0980419703739712</v>
      </c>
      <c r="AQ1699" s="1">
        <f t="shared" si="1286"/>
        <v>1.0980419703756916</v>
      </c>
      <c r="AR1699" s="1">
        <f t="shared" si="1287"/>
        <v>1.0980419703757536</v>
      </c>
      <c r="AS1699" s="1">
        <f t="shared" si="1288"/>
        <v>1.098041970375756</v>
      </c>
      <c r="AT1699" s="1">
        <f t="shared" si="1289"/>
        <v>0.97872057707298976</v>
      </c>
      <c r="AU1699" s="1">
        <f t="shared" si="1290"/>
        <v>2.638804374628501</v>
      </c>
      <c r="AV1699" s="2">
        <f t="shared" si="1291"/>
        <v>1698</v>
      </c>
      <c r="AW1699" s="1">
        <f t="shared" si="1292"/>
        <v>2638.8043746285011</v>
      </c>
      <c r="AX1699" s="1">
        <f t="shared" si="1293"/>
        <v>0.97872057707298976</v>
      </c>
      <c r="AY1699" s="1">
        <f t="shared" si="1294"/>
        <v>1.098041970375756</v>
      </c>
      <c r="AZ1699" s="1">
        <f t="shared" si="1295"/>
        <v>5.4000000000000003E-3</v>
      </c>
      <c r="BA1699" s="1">
        <f t="shared" si="1296"/>
        <v>29.915616641092356</v>
      </c>
    </row>
    <row r="1700" spans="1:53">
      <c r="A1700" s="2">
        <f t="shared" si="1261"/>
        <v>1.6989999999999237</v>
      </c>
      <c r="B1700" s="1">
        <f t="shared" si="1298"/>
        <v>1.7918478333332541</v>
      </c>
      <c r="C1700" s="1">
        <f t="shared" si="1262"/>
        <v>5.6432789299495183E-2</v>
      </c>
      <c r="D1700" s="1">
        <f t="shared" si="1299"/>
        <v>1.1028228400418889</v>
      </c>
      <c r="E1700" s="1">
        <f t="shared" si="1305"/>
        <v>1.1029314813697642</v>
      </c>
      <c r="F1700" s="1">
        <f t="shared" si="1305"/>
        <v>1.1029356088637143</v>
      </c>
      <c r="G1700" s="1">
        <f t="shared" si="1305"/>
        <v>1.1029357655967242</v>
      </c>
      <c r="H1700" s="1">
        <f t="shared" si="1263"/>
        <v>2.7105866513866168</v>
      </c>
      <c r="I1700" s="1">
        <f t="shared" si="1300"/>
        <v>30.184454102416097</v>
      </c>
      <c r="J1700" s="1">
        <f>VLOOKUP($I1700,Graph!$D$3:$M$50,col)</f>
        <v>6.3E-3</v>
      </c>
      <c r="K1700" s="1">
        <f>VLOOKUP($I1700,Graph!$D$3:$M$50,col+1)</f>
        <v>5.0000000000000001E-3</v>
      </c>
      <c r="L1700" s="1">
        <f t="shared" si="1264"/>
        <v>5.4333333333333334E-3</v>
      </c>
      <c r="M1700" s="1">
        <f t="shared" si="1306"/>
        <v>0.6400499999999999</v>
      </c>
      <c r="N1700" s="1">
        <f t="shared" si="1265"/>
        <v>1.6935666666665903</v>
      </c>
      <c r="O1700" s="1">
        <f t="shared" si="1266"/>
        <v>5.4215862795104618E-2</v>
      </c>
      <c r="P1700" s="1">
        <f t="shared" si="1267"/>
        <v>1.0981876842499598</v>
      </c>
      <c r="Q1700" s="1">
        <f t="shared" si="1268"/>
        <v>1.0980209007184478</v>
      </c>
      <c r="R1700" s="1">
        <f t="shared" si="1269"/>
        <v>1.0980149041652076</v>
      </c>
      <c r="S1700" s="1">
        <f t="shared" si="1270"/>
        <v>1.0980146883897459</v>
      </c>
      <c r="T1700" s="1">
        <f t="shared" si="1271"/>
        <v>0.97859251044048912</v>
      </c>
      <c r="U1700" s="1">
        <f t="shared" si="1272"/>
        <v>2.6407246084780183</v>
      </c>
      <c r="V1700" s="2">
        <f t="shared" si="1301"/>
        <v>29.922871322466076</v>
      </c>
      <c r="W1700" s="1">
        <f>VLOOKUP(V1700,Graph!$D$3:$M$50,col)</f>
        <v>6.1999999999999998E-3</v>
      </c>
      <c r="X1700" s="1">
        <f>VLOOKUP(V1700,Graph!$D$3:$M$50,col+1)</f>
        <v>5.0000000000000001E-3</v>
      </c>
      <c r="Y1700" s="1">
        <f t="shared" si="1273"/>
        <v>5.4000000000000003E-3</v>
      </c>
      <c r="Z1700" s="1">
        <f t="shared" si="1302"/>
        <v>0.64011666666666656</v>
      </c>
      <c r="AA1700" s="2">
        <f t="shared" si="1274"/>
        <v>1.6935999999999236</v>
      </c>
      <c r="AB1700" s="1">
        <f t="shared" si="1275"/>
        <v>5.4229292126681844E-2</v>
      </c>
      <c r="AC1700" s="1">
        <f t="shared" si="1276"/>
        <v>1.0980431510892346</v>
      </c>
      <c r="AD1700" s="1">
        <f t="shared" si="1277"/>
        <v>1.0980441757854151</v>
      </c>
      <c r="AE1700" s="1">
        <f t="shared" si="1278"/>
        <v>1.0980442126707852</v>
      </c>
      <c r="AF1700" s="1">
        <f t="shared" si="1279"/>
        <v>1.0980442139985194</v>
      </c>
      <c r="AG1700" s="1">
        <f t="shared" si="1280"/>
        <v>0.97872333381564758</v>
      </c>
      <c r="AH1700" s="1">
        <f t="shared" si="1281"/>
        <v>2.6411486529452102</v>
      </c>
      <c r="AI1700" s="2">
        <f t="shared" si="1303"/>
        <v>29.92447289662892</v>
      </c>
      <c r="AJ1700" s="1">
        <f>VLOOKUP(AI1700,Graph!$D$3:$M$50,col)</f>
        <v>6.1999999999999998E-3</v>
      </c>
      <c r="AK1700" s="1">
        <f>VLOOKUP(AI1700,Graph!$D$3:$M$50,col+1)</f>
        <v>5.0000000000000001E-3</v>
      </c>
      <c r="AL1700" s="1">
        <f t="shared" si="1282"/>
        <v>5.4000000000000003E-3</v>
      </c>
      <c r="AM1700" s="1">
        <f t="shared" si="1304"/>
        <v>0.64011666666666656</v>
      </c>
      <c r="AN1700" s="2">
        <f t="shared" si="1283"/>
        <v>1.6935999999999236</v>
      </c>
      <c r="AO1700" s="1">
        <f t="shared" si="1284"/>
        <v>5.4229292126681844E-2</v>
      </c>
      <c r="AP1700" s="1">
        <f t="shared" si="1285"/>
        <v>1.0980442140463125</v>
      </c>
      <c r="AQ1700" s="1">
        <f t="shared" si="1286"/>
        <v>1.0980442140480329</v>
      </c>
      <c r="AR1700" s="1">
        <f t="shared" si="1287"/>
        <v>1.098044214048095</v>
      </c>
      <c r="AS1700" s="1">
        <f t="shared" si="1288"/>
        <v>1.0980442140480973</v>
      </c>
      <c r="AT1700" s="1">
        <f t="shared" si="1289"/>
        <v>0.97872333381564758</v>
      </c>
      <c r="AU1700" s="1">
        <f t="shared" si="1290"/>
        <v>2.641148653064461</v>
      </c>
      <c r="AV1700" s="2">
        <f t="shared" si="1291"/>
        <v>1699</v>
      </c>
      <c r="AW1700" s="1">
        <f t="shared" si="1292"/>
        <v>2641.1486530644611</v>
      </c>
      <c r="AX1700" s="1">
        <f t="shared" si="1293"/>
        <v>0.97872333381564758</v>
      </c>
      <c r="AY1700" s="1">
        <f t="shared" si="1294"/>
        <v>1.0980442140480973</v>
      </c>
      <c r="AZ1700" s="1">
        <f t="shared" si="1295"/>
        <v>5.4000000000000003E-3</v>
      </c>
      <c r="BA1700" s="1">
        <f t="shared" si="1296"/>
        <v>29.92447289662892</v>
      </c>
    </row>
    <row r="1701" spans="1:53">
      <c r="A1701" s="2">
        <f t="shared" si="1261"/>
        <v>1.6999999999999236</v>
      </c>
      <c r="B1701" s="1">
        <f t="shared" si="1298"/>
        <v>1.7928889999999207</v>
      </c>
      <c r="C1701" s="1">
        <f t="shared" si="1262"/>
        <v>5.6433638009457429E-2</v>
      </c>
      <c r="D1701" s="1">
        <f t="shared" si="1299"/>
        <v>1.1028246654209475</v>
      </c>
      <c r="E1701" s="1">
        <f t="shared" ref="E1701:G1720" si="1307">SQRT(D1701-($C1701*D1701-POWER(D1701,1/3)+1)/($C1701-POWER(D1701,-2/3)/3))</f>
        <v>1.1029333801242316</v>
      </c>
      <c r="F1701" s="1">
        <f t="shared" si="1307"/>
        <v>1.1029375104912011</v>
      </c>
      <c r="G1701" s="1">
        <f t="shared" si="1307"/>
        <v>1.1029376673364975</v>
      </c>
      <c r="H1701" s="1">
        <f t="shared" si="1263"/>
        <v>2.7129847831598517</v>
      </c>
      <c r="I1701" s="1">
        <f t="shared" si="1300"/>
        <v>30.193353155258443</v>
      </c>
      <c r="J1701" s="1">
        <f>VLOOKUP($I1701,Graph!$D$3:$M$50,col)</f>
        <v>6.3E-3</v>
      </c>
      <c r="K1701" s="1">
        <f>VLOOKUP($I1701,Graph!$D$3:$M$50,col+1)</f>
        <v>5.0000000000000001E-3</v>
      </c>
      <c r="L1701" s="1">
        <f t="shared" si="1264"/>
        <v>5.4333333333333334E-3</v>
      </c>
      <c r="M1701" s="1">
        <f t="shared" si="1306"/>
        <v>0.6400499999999999</v>
      </c>
      <c r="N1701" s="1">
        <f t="shared" si="1265"/>
        <v>1.6945666666665902</v>
      </c>
      <c r="O1701" s="1">
        <f t="shared" si="1266"/>
        <v>5.421688279833712E-2</v>
      </c>
      <c r="P1701" s="1">
        <f t="shared" si="1267"/>
        <v>1.0981899200407403</v>
      </c>
      <c r="Q1701" s="1">
        <f t="shared" si="1268"/>
        <v>1.0980231436817036</v>
      </c>
      <c r="R1701" s="1">
        <f t="shared" si="1269"/>
        <v>1.0980171472357045</v>
      </c>
      <c r="S1701" s="1">
        <f t="shared" si="1270"/>
        <v>1.0980169314586932</v>
      </c>
      <c r="T1701" s="1">
        <f t="shared" si="1271"/>
        <v>0.97859528062363521</v>
      </c>
      <c r="U1701" s="1">
        <f t="shared" si="1272"/>
        <v>2.6430692553299804</v>
      </c>
      <c r="V1701" s="2">
        <f t="shared" si="1301"/>
        <v>29.931724676822828</v>
      </c>
      <c r="W1701" s="1">
        <f>VLOOKUP(V1701,Graph!$D$3:$M$50,col)</f>
        <v>6.1999999999999998E-3</v>
      </c>
      <c r="X1701" s="1">
        <f>VLOOKUP(V1701,Graph!$D$3:$M$50,col+1)</f>
        <v>5.0000000000000001E-3</v>
      </c>
      <c r="Y1701" s="1">
        <f t="shared" si="1273"/>
        <v>5.4000000000000003E-3</v>
      </c>
      <c r="Z1701" s="1">
        <f t="shared" si="1302"/>
        <v>0.64011666666666656</v>
      </c>
      <c r="AA1701" s="2">
        <f t="shared" si="1274"/>
        <v>1.6945999999999235</v>
      </c>
      <c r="AB1701" s="1">
        <f t="shared" si="1275"/>
        <v>5.4230311122829111E-2</v>
      </c>
      <c r="AC1701" s="1">
        <f t="shared" si="1276"/>
        <v>1.0980453922399842</v>
      </c>
      <c r="AD1701" s="1">
        <f t="shared" si="1277"/>
        <v>1.0980464168927473</v>
      </c>
      <c r="AE1701" s="1">
        <f t="shared" si="1278"/>
        <v>1.0980464537774781</v>
      </c>
      <c r="AF1701" s="1">
        <f t="shared" si="1279"/>
        <v>1.098046455105222</v>
      </c>
      <c r="AG1701" s="1">
        <f t="shared" si="1280"/>
        <v>0.97872608731766253</v>
      </c>
      <c r="AH1701" s="1">
        <f t="shared" si="1281"/>
        <v>2.6434936253733925</v>
      </c>
      <c r="AI1701" s="2">
        <f t="shared" si="1303"/>
        <v>29.933326532634901</v>
      </c>
      <c r="AJ1701" s="1">
        <f>VLOOKUP(AI1701,Graph!$D$3:$M$50,col)</f>
        <v>6.1999999999999998E-3</v>
      </c>
      <c r="AK1701" s="1">
        <f>VLOOKUP(AI1701,Graph!$D$3:$M$50,col+1)</f>
        <v>5.0000000000000001E-3</v>
      </c>
      <c r="AL1701" s="1">
        <f t="shared" si="1282"/>
        <v>5.4000000000000003E-3</v>
      </c>
      <c r="AM1701" s="1">
        <f t="shared" si="1304"/>
        <v>0.64011666666666656</v>
      </c>
      <c r="AN1701" s="2">
        <f t="shared" si="1283"/>
        <v>1.6945999999999235</v>
      </c>
      <c r="AO1701" s="1">
        <f t="shared" si="1284"/>
        <v>5.4230311122829111E-2</v>
      </c>
      <c r="AP1701" s="1">
        <f t="shared" si="1285"/>
        <v>1.0980464551530171</v>
      </c>
      <c r="AQ1701" s="1">
        <f t="shared" si="1286"/>
        <v>1.098046455154738</v>
      </c>
      <c r="AR1701" s="1">
        <f t="shared" si="1287"/>
        <v>1.0980464551547999</v>
      </c>
      <c r="AS1701" s="1">
        <f t="shared" si="1288"/>
        <v>1.0980464551548019</v>
      </c>
      <c r="AT1701" s="1">
        <f t="shared" si="1289"/>
        <v>0.97872608731766253</v>
      </c>
      <c r="AU1701" s="1">
        <f t="shared" si="1290"/>
        <v>2.6434936254927539</v>
      </c>
      <c r="AV1701" s="2">
        <f t="shared" si="1291"/>
        <v>1700</v>
      </c>
      <c r="AW1701" s="1">
        <f t="shared" si="1292"/>
        <v>2643.4936254927538</v>
      </c>
      <c r="AX1701" s="1">
        <f t="shared" si="1293"/>
        <v>0.97872608731766253</v>
      </c>
      <c r="AY1701" s="1">
        <f t="shared" si="1294"/>
        <v>1.0980464551548019</v>
      </c>
      <c r="AZ1701" s="1">
        <f t="shared" si="1295"/>
        <v>5.4000000000000003E-3</v>
      </c>
      <c r="BA1701" s="1">
        <f t="shared" si="1296"/>
        <v>29.933326532634901</v>
      </c>
    </row>
    <row r="1702" spans="1:53">
      <c r="A1702" s="2">
        <f t="shared" si="1261"/>
        <v>1.7009999999999235</v>
      </c>
      <c r="B1702" s="1">
        <f t="shared" si="1298"/>
        <v>1.7939301666665872</v>
      </c>
      <c r="C1702" s="1">
        <f t="shared" si="1262"/>
        <v>5.6434485740636767E-2</v>
      </c>
      <c r="D1702" s="1">
        <f t="shared" si="1299"/>
        <v>1.1028264887039185</v>
      </c>
      <c r="E1702" s="1">
        <f t="shared" si="1307"/>
        <v>1.1029352767024012</v>
      </c>
      <c r="F1702" s="1">
        <f t="shared" si="1307"/>
        <v>1.1029394099393597</v>
      </c>
      <c r="G1702" s="1">
        <f t="shared" si="1307"/>
        <v>1.1029395668968283</v>
      </c>
      <c r="H1702" s="1">
        <f t="shared" si="1263"/>
        <v>2.7153836218842664</v>
      </c>
      <c r="I1702" s="1">
        <f t="shared" si="1300"/>
        <v>30.202249586513279</v>
      </c>
      <c r="J1702" s="1">
        <f>VLOOKUP($I1702,Graph!$D$3:$M$50,col)</f>
        <v>6.3E-3</v>
      </c>
      <c r="K1702" s="1">
        <f>VLOOKUP($I1702,Graph!$D$3:$M$50,col+1)</f>
        <v>5.0000000000000001E-3</v>
      </c>
      <c r="L1702" s="1">
        <f t="shared" si="1264"/>
        <v>5.4333333333333334E-3</v>
      </c>
      <c r="M1702" s="1">
        <f t="shared" si="1306"/>
        <v>0.6400499999999999</v>
      </c>
      <c r="N1702" s="1">
        <f t="shared" si="1265"/>
        <v>1.6955666666665901</v>
      </c>
      <c r="O1702" s="1">
        <f t="shared" si="1266"/>
        <v>5.4217901627162682E-2</v>
      </c>
      <c r="P1702" s="1">
        <f t="shared" si="1267"/>
        <v>1.0981921532755561</v>
      </c>
      <c r="Q1702" s="1">
        <f t="shared" si="1268"/>
        <v>1.0980253840815988</v>
      </c>
      <c r="R1702" s="1">
        <f t="shared" si="1269"/>
        <v>1.0980193877427598</v>
      </c>
      <c r="S1702" s="1">
        <f t="shared" si="1270"/>
        <v>1.0980191719642021</v>
      </c>
      <c r="T1702" s="1">
        <f t="shared" si="1271"/>
        <v>0.97859804755226787</v>
      </c>
      <c r="U1702" s="1">
        <f t="shared" si="1272"/>
        <v>2.6454145958880266</v>
      </c>
      <c r="V1702" s="2">
        <f t="shared" si="1301"/>
        <v>29.940575413999419</v>
      </c>
      <c r="W1702" s="1">
        <f>VLOOKUP(V1702,Graph!$D$3:$M$50,col)</f>
        <v>6.1999999999999998E-3</v>
      </c>
      <c r="X1702" s="1">
        <f>VLOOKUP(V1702,Graph!$D$3:$M$50,col+1)</f>
        <v>5.0000000000000001E-3</v>
      </c>
      <c r="Y1702" s="1">
        <f t="shared" si="1273"/>
        <v>5.4000000000000003E-3</v>
      </c>
      <c r="Z1702" s="1">
        <f t="shared" si="1302"/>
        <v>0.64011666666666656</v>
      </c>
      <c r="AA1702" s="2">
        <f t="shared" si="1274"/>
        <v>1.6955999999999234</v>
      </c>
      <c r="AB1702" s="1">
        <f t="shared" si="1275"/>
        <v>5.4231328945717132E-2</v>
      </c>
      <c r="AC1702" s="1">
        <f t="shared" si="1276"/>
        <v>1.0980476308294498</v>
      </c>
      <c r="AD1702" s="1">
        <f t="shared" si="1277"/>
        <v>1.0980486554388402</v>
      </c>
      <c r="AE1702" s="1">
        <f t="shared" si="1278"/>
        <v>1.0980486923229325</v>
      </c>
      <c r="AF1702" s="1">
        <f t="shared" si="1279"/>
        <v>1.098048693650687</v>
      </c>
      <c r="AG1702" s="1">
        <f t="shared" si="1280"/>
        <v>0.97872883758474527</v>
      </c>
      <c r="AH1702" s="1">
        <f t="shared" si="1281"/>
        <v>2.6458392915885378</v>
      </c>
      <c r="AI1702" s="2">
        <f t="shared" si="1303"/>
        <v>29.942177551432792</v>
      </c>
      <c r="AJ1702" s="1">
        <f>VLOOKUP(AI1702,Graph!$D$3:$M$50,col)</f>
        <v>6.1999999999999998E-3</v>
      </c>
      <c r="AK1702" s="1">
        <f>VLOOKUP(AI1702,Graph!$D$3:$M$50,col+1)</f>
        <v>5.0000000000000001E-3</v>
      </c>
      <c r="AL1702" s="1">
        <f t="shared" si="1282"/>
        <v>5.4000000000000003E-3</v>
      </c>
      <c r="AM1702" s="1">
        <f t="shared" si="1304"/>
        <v>0.64011666666666656</v>
      </c>
      <c r="AN1702" s="2">
        <f t="shared" si="1283"/>
        <v>1.6955999999999234</v>
      </c>
      <c r="AO1702" s="1">
        <f t="shared" si="1284"/>
        <v>5.4231328945717132E-2</v>
      </c>
      <c r="AP1702" s="1">
        <f t="shared" si="1285"/>
        <v>1.0980486936984832</v>
      </c>
      <c r="AQ1702" s="1">
        <f t="shared" si="1286"/>
        <v>1.0980486937002039</v>
      </c>
      <c r="AR1702" s="1">
        <f t="shared" si="1287"/>
        <v>1.0980486937002656</v>
      </c>
      <c r="AS1702" s="1">
        <f t="shared" si="1288"/>
        <v>1.0980486937002678</v>
      </c>
      <c r="AT1702" s="1">
        <f t="shared" si="1289"/>
        <v>0.97872883758474527</v>
      </c>
      <c r="AU1702" s="1">
        <f t="shared" si="1290"/>
        <v>2.6458392917080067</v>
      </c>
      <c r="AV1702" s="2">
        <f t="shared" si="1291"/>
        <v>1701</v>
      </c>
      <c r="AW1702" s="1">
        <f t="shared" si="1292"/>
        <v>2645.8392917080068</v>
      </c>
      <c r="AX1702" s="1">
        <f t="shared" si="1293"/>
        <v>0.97872883758474527</v>
      </c>
      <c r="AY1702" s="1">
        <f t="shared" si="1294"/>
        <v>1.0980486937002678</v>
      </c>
      <c r="AZ1702" s="1">
        <f t="shared" si="1295"/>
        <v>5.4000000000000003E-3</v>
      </c>
      <c r="BA1702" s="1">
        <f t="shared" si="1296"/>
        <v>29.942177551432792</v>
      </c>
    </row>
    <row r="1703" spans="1:53">
      <c r="A1703" s="2">
        <f t="shared" si="1261"/>
        <v>1.7019999999999234</v>
      </c>
      <c r="B1703" s="1">
        <f t="shared" si="1298"/>
        <v>1.7949713333332538</v>
      </c>
      <c r="C1703" s="1">
        <f t="shared" si="1262"/>
        <v>5.6435332494725356E-2</v>
      </c>
      <c r="D1703" s="1">
        <f t="shared" si="1299"/>
        <v>1.1028283098944103</v>
      </c>
      <c r="E1703" s="1">
        <f t="shared" si="1307"/>
        <v>1.102937171108012</v>
      </c>
      <c r="F1703" s="1">
        <f t="shared" si="1307"/>
        <v>1.102941307211935</v>
      </c>
      <c r="G1703" s="1">
        <f t="shared" si="1307"/>
        <v>1.1029414642814617</v>
      </c>
      <c r="H1703" s="1">
        <f t="shared" si="1263"/>
        <v>2.7177831673515489</v>
      </c>
      <c r="I1703" s="1">
        <f t="shared" si="1300"/>
        <v>30.211143398495736</v>
      </c>
      <c r="J1703" s="1">
        <f>VLOOKUP($I1703,Graph!$D$3:$M$50,col)</f>
        <v>6.3E-3</v>
      </c>
      <c r="K1703" s="1">
        <f>VLOOKUP($I1703,Graph!$D$3:$M$50,col+1)</f>
        <v>5.0000000000000001E-3</v>
      </c>
      <c r="L1703" s="1">
        <f t="shared" si="1264"/>
        <v>5.4333333333333334E-3</v>
      </c>
      <c r="M1703" s="1">
        <f t="shared" si="1306"/>
        <v>0.6400499999999999</v>
      </c>
      <c r="N1703" s="1">
        <f t="shared" si="1265"/>
        <v>1.69656666666659</v>
      </c>
      <c r="O1703" s="1">
        <f t="shared" si="1266"/>
        <v>5.4218919283608294E-2</v>
      </c>
      <c r="P1703" s="1">
        <f t="shared" si="1267"/>
        <v>1.0981943839587873</v>
      </c>
      <c r="Q1703" s="1">
        <f t="shared" si="1268"/>
        <v>1.0980276219225258</v>
      </c>
      <c r="R1703" s="1">
        <f t="shared" si="1269"/>
        <v>1.0980216256907653</v>
      </c>
      <c r="S1703" s="1">
        <f t="shared" si="1270"/>
        <v>1.0980214099106644</v>
      </c>
      <c r="T1703" s="1">
        <f t="shared" si="1271"/>
        <v>0.97860081123211839</v>
      </c>
      <c r="U1703" s="1">
        <f t="shared" si="1272"/>
        <v>2.6477606299469829</v>
      </c>
      <c r="V1703" s="2">
        <f t="shared" si="1301"/>
        <v>29.949423536314903</v>
      </c>
      <c r="W1703" s="1">
        <f>VLOOKUP(V1703,Graph!$D$3:$M$50,col)</f>
        <v>6.1999999999999998E-3</v>
      </c>
      <c r="X1703" s="1">
        <f>VLOOKUP(V1703,Graph!$D$3:$M$50,col+1)</f>
        <v>5.0000000000000001E-3</v>
      </c>
      <c r="Y1703" s="1">
        <f t="shared" si="1273"/>
        <v>5.4000000000000003E-3</v>
      </c>
      <c r="Z1703" s="1">
        <f t="shared" si="1302"/>
        <v>0.64011666666666656</v>
      </c>
      <c r="AA1703" s="2">
        <f t="shared" si="1274"/>
        <v>1.6965999999999233</v>
      </c>
      <c r="AB1703" s="1">
        <f t="shared" si="1275"/>
        <v>5.4232345597370973E-2</v>
      </c>
      <c r="AC1703" s="1">
        <f t="shared" si="1276"/>
        <v>1.0980498668620193</v>
      </c>
      <c r="AD1703" s="1">
        <f t="shared" si="1277"/>
        <v>1.0980508914280824</v>
      </c>
      <c r="AE1703" s="1">
        <f t="shared" si="1278"/>
        <v>1.0980509283115365</v>
      </c>
      <c r="AF1703" s="1">
        <f t="shared" si="1279"/>
        <v>1.0980509296393008</v>
      </c>
      <c r="AG1703" s="1">
        <f t="shared" si="1280"/>
        <v>0.97873158462259358</v>
      </c>
      <c r="AH1703" s="1">
        <f t="shared" si="1281"/>
        <v>2.648185651385452</v>
      </c>
      <c r="AI1703" s="2">
        <f t="shared" si="1303"/>
        <v>29.951025955341578</v>
      </c>
      <c r="AJ1703" s="1">
        <f>VLOOKUP(AI1703,Graph!$D$3:$M$50,col)</f>
        <v>6.1999999999999998E-3</v>
      </c>
      <c r="AK1703" s="1">
        <f>VLOOKUP(AI1703,Graph!$D$3:$M$50,col+1)</f>
        <v>5.0000000000000001E-3</v>
      </c>
      <c r="AL1703" s="1">
        <f t="shared" si="1282"/>
        <v>5.4000000000000003E-3</v>
      </c>
      <c r="AM1703" s="1">
        <f t="shared" si="1304"/>
        <v>0.64011666666666656</v>
      </c>
      <c r="AN1703" s="2">
        <f t="shared" si="1283"/>
        <v>1.6965999999999233</v>
      </c>
      <c r="AO1703" s="1">
        <f t="shared" si="1284"/>
        <v>5.4232345597370973E-2</v>
      </c>
      <c r="AP1703" s="1">
        <f t="shared" si="1285"/>
        <v>1.0980509296870988</v>
      </c>
      <c r="AQ1703" s="1">
        <f t="shared" si="1286"/>
        <v>1.0980509296888195</v>
      </c>
      <c r="AR1703" s="1">
        <f t="shared" si="1287"/>
        <v>1.0980509296888816</v>
      </c>
      <c r="AS1703" s="1">
        <f t="shared" si="1288"/>
        <v>1.0980509296888836</v>
      </c>
      <c r="AT1703" s="1">
        <f t="shared" si="1289"/>
        <v>0.97873158462259358</v>
      </c>
      <c r="AU1703" s="1">
        <f t="shared" si="1290"/>
        <v>2.6481856515050319</v>
      </c>
      <c r="AV1703" s="2">
        <f t="shared" si="1291"/>
        <v>1702</v>
      </c>
      <c r="AW1703" s="1">
        <f t="shared" si="1292"/>
        <v>2648.1856515050317</v>
      </c>
      <c r="AX1703" s="1">
        <f t="shared" si="1293"/>
        <v>0.97873158462259358</v>
      </c>
      <c r="AY1703" s="1">
        <f t="shared" si="1294"/>
        <v>1.0980509296888836</v>
      </c>
      <c r="AZ1703" s="1">
        <f t="shared" si="1295"/>
        <v>5.4000000000000003E-3</v>
      </c>
      <c r="BA1703" s="1">
        <f t="shared" si="1296"/>
        <v>29.951025955341578</v>
      </c>
    </row>
    <row r="1704" spans="1:53">
      <c r="A1704" s="2">
        <f t="shared" si="1261"/>
        <v>1.7029999999999232</v>
      </c>
      <c r="B1704" s="1">
        <f t="shared" si="1298"/>
        <v>1.7960124999999203</v>
      </c>
      <c r="C1704" s="1">
        <f t="shared" si="1262"/>
        <v>5.6436178273411401E-2</v>
      </c>
      <c r="D1704" s="1">
        <f t="shared" si="1299"/>
        <v>1.1028301289960225</v>
      </c>
      <c r="E1704" s="1">
        <f t="shared" si="1307"/>
        <v>1.1029390633447946</v>
      </c>
      <c r="F1704" s="1">
        <f t="shared" si="1307"/>
        <v>1.1029432023126615</v>
      </c>
      <c r="G1704" s="1">
        <f t="shared" si="1307"/>
        <v>1.102943359494132</v>
      </c>
      <c r="H1704" s="1">
        <f t="shared" si="1263"/>
        <v>2.7201834193535643</v>
      </c>
      <c r="I1704" s="1">
        <f t="shared" si="1300"/>
        <v>30.220034593517482</v>
      </c>
      <c r="J1704" s="1">
        <f>VLOOKUP($I1704,Graph!$D$3:$M$50,col)</f>
        <v>6.3E-3</v>
      </c>
      <c r="K1704" s="1">
        <f>VLOOKUP($I1704,Graph!$D$3:$M$50,col+1)</f>
        <v>5.0000000000000001E-3</v>
      </c>
      <c r="L1704" s="1">
        <f t="shared" si="1264"/>
        <v>5.4333333333333334E-3</v>
      </c>
      <c r="M1704" s="1">
        <f t="shared" si="1306"/>
        <v>0.6400499999999999</v>
      </c>
      <c r="N1704" s="1">
        <f t="shared" si="1265"/>
        <v>1.6975666666665898</v>
      </c>
      <c r="O1704" s="1">
        <f t="shared" si="1266"/>
        <v>5.4219935769696283E-2</v>
      </c>
      <c r="P1704" s="1">
        <f t="shared" si="1267"/>
        <v>1.0981966120948037</v>
      </c>
      <c r="Q1704" s="1">
        <f t="shared" si="1268"/>
        <v>1.0980298572088656</v>
      </c>
      <c r="R1704" s="1">
        <f t="shared" si="1269"/>
        <v>1.0980238610841024</v>
      </c>
      <c r="S1704" s="1">
        <f t="shared" si="1270"/>
        <v>1.0980236453024619</v>
      </c>
      <c r="T1704" s="1">
        <f t="shared" si="1271"/>
        <v>0.97860357166890577</v>
      </c>
      <c r="U1704" s="1">
        <f t="shared" si="1272"/>
        <v>2.6501073573018639</v>
      </c>
      <c r="V1704" s="2">
        <f t="shared" si="1301"/>
        <v>29.958269046084904</v>
      </c>
      <c r="W1704" s="1">
        <f>VLOOKUP(V1704,Graph!$D$3:$M$50,col)</f>
        <v>6.1999999999999998E-3</v>
      </c>
      <c r="X1704" s="1">
        <f>VLOOKUP(V1704,Graph!$D$3:$M$50,col+1)</f>
        <v>5.0000000000000001E-3</v>
      </c>
      <c r="Y1704" s="1">
        <f t="shared" si="1273"/>
        <v>5.4000000000000003E-3</v>
      </c>
      <c r="Z1704" s="1">
        <f t="shared" si="1302"/>
        <v>0.64011666666666656</v>
      </c>
      <c r="AA1704" s="2">
        <f t="shared" si="1274"/>
        <v>1.6975999999999232</v>
      </c>
      <c r="AB1704" s="1">
        <f t="shared" si="1275"/>
        <v>5.4233361079810992E-2</v>
      </c>
      <c r="AC1704" s="1">
        <f t="shared" si="1276"/>
        <v>1.0980521003420713</v>
      </c>
      <c r="AD1704" s="1">
        <f t="shared" si="1277"/>
        <v>1.0980531248648515</v>
      </c>
      <c r="AE1704" s="1">
        <f t="shared" si="1278"/>
        <v>1.098053161747667</v>
      </c>
      <c r="AF1704" s="1">
        <f t="shared" si="1279"/>
        <v>1.0980531630754418</v>
      </c>
      <c r="AG1704" s="1">
        <f t="shared" si="1280"/>
        <v>0.97873432843689123</v>
      </c>
      <c r="AH1704" s="1">
        <f t="shared" si="1281"/>
        <v>2.650532704559128</v>
      </c>
      <c r="AI1704" s="2">
        <f t="shared" si="1303"/>
        <v>29.959871746676889</v>
      </c>
      <c r="AJ1704" s="1">
        <f>VLOOKUP(AI1704,Graph!$D$3:$M$50,col)</f>
        <v>6.1999999999999998E-3</v>
      </c>
      <c r="AK1704" s="1">
        <f>VLOOKUP(AI1704,Graph!$D$3:$M$50,col+1)</f>
        <v>5.0000000000000001E-3</v>
      </c>
      <c r="AL1704" s="1">
        <f t="shared" si="1282"/>
        <v>5.4000000000000003E-3</v>
      </c>
      <c r="AM1704" s="1">
        <f t="shared" si="1304"/>
        <v>0.64011666666666656</v>
      </c>
      <c r="AN1704" s="2">
        <f t="shared" si="1283"/>
        <v>1.6975999999999232</v>
      </c>
      <c r="AO1704" s="1">
        <f t="shared" si="1284"/>
        <v>5.4233361079810992E-2</v>
      </c>
      <c r="AP1704" s="1">
        <f t="shared" si="1285"/>
        <v>1.0980531631232415</v>
      </c>
      <c r="AQ1704" s="1">
        <f t="shared" si="1286"/>
        <v>1.0980531631249624</v>
      </c>
      <c r="AR1704" s="1">
        <f t="shared" si="1287"/>
        <v>1.0980531631250243</v>
      </c>
      <c r="AS1704" s="1">
        <f t="shared" si="1288"/>
        <v>1.0980531631250268</v>
      </c>
      <c r="AT1704" s="1">
        <f t="shared" si="1289"/>
        <v>0.97873432843689123</v>
      </c>
      <c r="AU1704" s="1">
        <f t="shared" si="1290"/>
        <v>2.6505327046788181</v>
      </c>
      <c r="AV1704" s="2">
        <f t="shared" si="1291"/>
        <v>1703</v>
      </c>
      <c r="AW1704" s="1">
        <f t="shared" si="1292"/>
        <v>2650.5327046788179</v>
      </c>
      <c r="AX1704" s="1">
        <f t="shared" si="1293"/>
        <v>0.97873432843689123</v>
      </c>
      <c r="AY1704" s="1">
        <f t="shared" si="1294"/>
        <v>1.0980531631250268</v>
      </c>
      <c r="AZ1704" s="1">
        <f t="shared" si="1295"/>
        <v>5.4000000000000003E-3</v>
      </c>
      <c r="BA1704" s="1">
        <f t="shared" si="1296"/>
        <v>29.959871746676889</v>
      </c>
    </row>
    <row r="1705" spans="1:53">
      <c r="A1705" s="2">
        <f t="shared" si="1261"/>
        <v>1.7039999999999231</v>
      </c>
      <c r="B1705" s="1">
        <f t="shared" si="1298"/>
        <v>1.7970536666665868</v>
      </c>
      <c r="C1705" s="1">
        <f t="shared" si="1262"/>
        <v>5.6437023078379285E-2</v>
      </c>
      <c r="D1705" s="1">
        <f t="shared" si="1299"/>
        <v>1.1028319460123472</v>
      </c>
      <c r="E1705" s="1">
        <f t="shared" si="1307"/>
        <v>1.1029409534164711</v>
      </c>
      <c r="F1705" s="1">
        <f t="shared" si="1307"/>
        <v>1.1029450952452671</v>
      </c>
      <c r="G1705" s="1">
        <f t="shared" si="1307"/>
        <v>1.1029452525385679</v>
      </c>
      <c r="H1705" s="1">
        <f t="shared" si="1263"/>
        <v>2.7225843776823693</v>
      </c>
      <c r="I1705" s="1">
        <f t="shared" si="1300"/>
        <v>30.228923173886859</v>
      </c>
      <c r="J1705" s="1">
        <f>VLOOKUP($I1705,Graph!$D$3:$M$50,col)</f>
        <v>6.3E-3</v>
      </c>
      <c r="K1705" s="1">
        <f>VLOOKUP($I1705,Graph!$D$3:$M$50,col+1)</f>
        <v>5.0000000000000001E-3</v>
      </c>
      <c r="L1705" s="1">
        <f t="shared" si="1264"/>
        <v>5.4333333333333334E-3</v>
      </c>
      <c r="M1705" s="1">
        <f t="shared" si="1306"/>
        <v>0.6400499999999999</v>
      </c>
      <c r="N1705" s="1">
        <f t="shared" si="1265"/>
        <v>1.6985666666665897</v>
      </c>
      <c r="O1705" s="1">
        <f t="shared" si="1266"/>
        <v>5.4220951087444257E-2</v>
      </c>
      <c r="P1705" s="1">
        <f t="shared" si="1267"/>
        <v>1.0981988376879663</v>
      </c>
      <c r="Q1705" s="1">
        <f t="shared" si="1268"/>
        <v>1.0980320899449898</v>
      </c>
      <c r="R1705" s="1">
        <f t="shared" si="1269"/>
        <v>1.0980260939271429</v>
      </c>
      <c r="S1705" s="1">
        <f t="shared" si="1270"/>
        <v>1.098025878143966</v>
      </c>
      <c r="T1705" s="1">
        <f t="shared" si="1271"/>
        <v>0.97860632886833487</v>
      </c>
      <c r="U1705" s="1">
        <f t="shared" si="1272"/>
        <v>2.6524547777478609</v>
      </c>
      <c r="V1705" s="2">
        <f t="shared" si="1301"/>
        <v>29.967111945621628</v>
      </c>
      <c r="W1705" s="1">
        <f>VLOOKUP(V1705,Graph!$D$3:$M$50,col)</f>
        <v>6.1999999999999998E-3</v>
      </c>
      <c r="X1705" s="1">
        <f>VLOOKUP(V1705,Graph!$D$3:$M$50,col+1)</f>
        <v>5.0000000000000001E-3</v>
      </c>
      <c r="Y1705" s="1">
        <f t="shared" si="1273"/>
        <v>5.4000000000000003E-3</v>
      </c>
      <c r="Z1705" s="1">
        <f t="shared" si="1302"/>
        <v>0.64011666666666656</v>
      </c>
      <c r="AA1705" s="2">
        <f t="shared" si="1274"/>
        <v>1.6985999999999231</v>
      </c>
      <c r="AB1705" s="1">
        <f t="shared" si="1275"/>
        <v>5.4234375395052832E-2</v>
      </c>
      <c r="AC1705" s="1">
        <f t="shared" si="1276"/>
        <v>1.098054331273973</v>
      </c>
      <c r="AD1705" s="1">
        <f t="shared" si="1277"/>
        <v>1.0980553557535151</v>
      </c>
      <c r="AE1705" s="1">
        <f t="shared" si="1278"/>
        <v>1.0980553926356935</v>
      </c>
      <c r="AF1705" s="1">
        <f t="shared" si="1279"/>
        <v>1.0980553939634781</v>
      </c>
      <c r="AG1705" s="1">
        <f t="shared" si="1280"/>
        <v>0.97873706903330904</v>
      </c>
      <c r="AH1705" s="1">
        <f t="shared" si="1281"/>
        <v>2.6528804509047399</v>
      </c>
      <c r="AI1705" s="2">
        <f t="shared" si="1303"/>
        <v>29.968714927750909</v>
      </c>
      <c r="AJ1705" s="1">
        <f>VLOOKUP(AI1705,Graph!$D$3:$M$50,col)</f>
        <v>6.1999999999999998E-3</v>
      </c>
      <c r="AK1705" s="1">
        <f>VLOOKUP(AI1705,Graph!$D$3:$M$50,col+1)</f>
        <v>5.0000000000000001E-3</v>
      </c>
      <c r="AL1705" s="1">
        <f t="shared" si="1282"/>
        <v>5.4000000000000003E-3</v>
      </c>
      <c r="AM1705" s="1">
        <f t="shared" si="1304"/>
        <v>0.64011666666666656</v>
      </c>
      <c r="AN1705" s="2">
        <f t="shared" si="1283"/>
        <v>1.6985999999999231</v>
      </c>
      <c r="AO1705" s="1">
        <f t="shared" si="1284"/>
        <v>5.4234375395052832E-2</v>
      </c>
      <c r="AP1705" s="1">
        <f t="shared" si="1285"/>
        <v>1.0980553940112794</v>
      </c>
      <c r="AQ1705" s="1">
        <f t="shared" si="1286"/>
        <v>1.0980553940130005</v>
      </c>
      <c r="AR1705" s="1">
        <f t="shared" si="1287"/>
        <v>1.0980553940130624</v>
      </c>
      <c r="AS1705" s="1">
        <f t="shared" si="1288"/>
        <v>1.0980553940130642</v>
      </c>
      <c r="AT1705" s="1">
        <f t="shared" si="1289"/>
        <v>0.97873706903330904</v>
      </c>
      <c r="AU1705" s="1">
        <f t="shared" si="1290"/>
        <v>2.6528804510245392</v>
      </c>
      <c r="AV1705" s="2">
        <f t="shared" si="1291"/>
        <v>1704</v>
      </c>
      <c r="AW1705" s="1">
        <f t="shared" si="1292"/>
        <v>2652.8804510245391</v>
      </c>
      <c r="AX1705" s="1">
        <f t="shared" si="1293"/>
        <v>0.97873706903330904</v>
      </c>
      <c r="AY1705" s="1">
        <f t="shared" si="1294"/>
        <v>1.0980553940130642</v>
      </c>
      <c r="AZ1705" s="1">
        <f t="shared" si="1295"/>
        <v>5.4000000000000003E-3</v>
      </c>
      <c r="BA1705" s="1">
        <f t="shared" si="1296"/>
        <v>29.968714927750909</v>
      </c>
    </row>
    <row r="1706" spans="1:53">
      <c r="A1706" s="2">
        <f t="shared" ref="A1706:A1769" si="1308">A1705+0.001</f>
        <v>1.704999999999923</v>
      </c>
      <c r="B1706" s="1">
        <f t="shared" si="1298"/>
        <v>1.7980948333332534</v>
      </c>
      <c r="C1706" s="1">
        <f t="shared" ref="C1706:C1769" si="1309">(4/27)*(b*A1706/B1706)^2</f>
        <v>5.6437866911309448E-2</v>
      </c>
      <c r="D1706" s="1">
        <f t="shared" si="1299"/>
        <v>1.1028337609469674</v>
      </c>
      <c r="E1706" s="1">
        <f t="shared" si="1307"/>
        <v>1.1029428413267561</v>
      </c>
      <c r="F1706" s="1">
        <f t="shared" si="1307"/>
        <v>1.1029469860134695</v>
      </c>
      <c r="G1706" s="1">
        <f t="shared" si="1307"/>
        <v>1.1029471434184872</v>
      </c>
      <c r="H1706" s="1">
        <f t="shared" ref="H1706:H1769" si="1310">SQRT(gn*(2*A1706/3)^3)*G1706*b</f>
        <v>2.7249860421301975</v>
      </c>
      <c r="I1706" s="1">
        <f t="shared" si="1300"/>
        <v>30.237809141908759</v>
      </c>
      <c r="J1706" s="1">
        <f>VLOOKUP($I1706,Graph!$D$3:$M$50,col)</f>
        <v>6.3E-3</v>
      </c>
      <c r="K1706" s="1">
        <f>VLOOKUP($I1706,Graph!$D$3:$M$50,col+1)</f>
        <v>5.0000000000000001E-3</v>
      </c>
      <c r="L1706" s="1">
        <f t="shared" ref="L1706:L1769" si="1311">J1706+Ratio*(K1706-J1706)</f>
        <v>5.4333333333333334E-3</v>
      </c>
      <c r="M1706" s="1">
        <f t="shared" si="1306"/>
        <v>0.6400499999999999</v>
      </c>
      <c r="N1706" s="1">
        <f t="shared" ref="N1706:N1769" si="1312">A1706-L1706*L</f>
        <v>1.6995666666665896</v>
      </c>
      <c r="O1706" s="1">
        <f t="shared" ref="O1706:O1769" si="1313">(4/27)*(M1706*N1706/B1706)^2</f>
        <v>5.4221965238865286E-2</v>
      </c>
      <c r="P1706" s="1">
        <f t="shared" ref="P1706:P1769" si="1314">SQRT(G1706-(O1706*G1706-POWER(G1706,1/3)+1)/(O1706-POWER(G1706,-2/3)/3))</f>
        <v>1.0982010607426245</v>
      </c>
      <c r="Q1706" s="1">
        <f t="shared" ref="Q1706:Q1769" si="1315">SQRT(P1706-(O1706*P1706-POWER(P1706,1/3)+1)/(O1706-POWER(P1706,-2/3)/3))</f>
        <v>1.09803432013526</v>
      </c>
      <c r="R1706" s="1">
        <f t="shared" ref="R1706:R1769" si="1316">SQRT(Q1706-(O1706*Q1706-POWER(Q1706,1/3)+1)/(O1706-POWER(Q1706,-2/3)/3))</f>
        <v>1.0980283242242483</v>
      </c>
      <c r="S1706" s="1">
        <f t="shared" ref="S1706:S1769" si="1317">SQRT(R1706-(O1706*R1706-POWER(R1706,1/3)+1)/(O1706-POWER(R1706,-2/3)/3))</f>
        <v>1.0980281084395385</v>
      </c>
      <c r="T1706" s="1">
        <f t="shared" ref="T1706:T1769" si="1318">(M1706/b)*POWER(N1706/A1706,3/2)</f>
        <v>0.97860908283609715</v>
      </c>
      <c r="U1706" s="1">
        <f t="shared" ref="U1706:U1769" si="1319">SQRT(gn*(2*A1706/3)^3)*S1706*T1706*b</f>
        <v>2.6548028910803487</v>
      </c>
      <c r="V1706" s="2">
        <f t="shared" si="1301"/>
        <v>29.975952237233887</v>
      </c>
      <c r="W1706" s="1">
        <f>VLOOKUP(V1706,Graph!$D$3:$M$50,col)</f>
        <v>6.1999999999999998E-3</v>
      </c>
      <c r="X1706" s="1">
        <f>VLOOKUP(V1706,Graph!$D$3:$M$50,col+1)</f>
        <v>5.0000000000000001E-3</v>
      </c>
      <c r="Y1706" s="1">
        <f t="shared" ref="Y1706:Y1769" si="1320">W1706+Ratio*(X1706-W1706)</f>
        <v>5.4000000000000003E-3</v>
      </c>
      <c r="Z1706" s="1">
        <f t="shared" si="1302"/>
        <v>0.64011666666666656</v>
      </c>
      <c r="AA1706" s="2">
        <f t="shared" ref="AA1706:AA1769" si="1321">A1706-Y1706*L</f>
        <v>1.699599999999923</v>
      </c>
      <c r="AB1706" s="1">
        <f t="shared" ref="AB1706:AB1769" si="1322">(4/27)*(Z1706*AA1706/B1706)^2</f>
        <v>5.4235388545107649E-2</v>
      </c>
      <c r="AC1706" s="1">
        <f t="shared" ref="AC1706:AC1769" si="1323">SQRT(S1706-(AB1706*S1706-POWER(S1706,1/3)+1)/(AB1706-POWER(S1706,-2/3)/3))</f>
        <v>1.0980565596620828</v>
      </c>
      <c r="AD1706" s="1">
        <f t="shared" ref="AD1706:AD1769" si="1324">SQRT(AC1706-(AB1706*AC1706-POWER(AC1706,1/3)+1)/(AB1706-POWER(AC1706,-2/3)/3))</f>
        <v>1.0980575840984315</v>
      </c>
      <c r="AE1706" s="1">
        <f t="shared" ref="AE1706:AE1769" si="1325">SQRT(AD1706-(AB1706*AD1706-POWER(AD1706,1/3)+1)/(AB1706-POWER(AD1706,-2/3)/3))</f>
        <v>1.0980576209799728</v>
      </c>
      <c r="AF1706" s="1">
        <f t="shared" ref="AF1706:AF1769" si="1326">SQRT(AE1706-(AB1706*AE1706-POWER(AE1706,1/3)+1)/(AB1706-POWER(AE1706,-2/3)/3))</f>
        <v>1.0980576223077676</v>
      </c>
      <c r="AG1706" s="1">
        <f t="shared" ref="AG1706:AG1769" si="1327">(Z1706/b)*POWER(AA1706/A1706,3/2)</f>
        <v>0.97873980641750447</v>
      </c>
      <c r="AH1706" s="1">
        <f t="shared" ref="AH1706:AH1769" si="1328">SQRT(gn*(2*A1706/3)^3)*AF1706*AG1706*b</f>
        <v>2.6552288902176433</v>
      </c>
      <c r="AI1706" s="2">
        <f t="shared" si="1303"/>
        <v>29.977555500872406</v>
      </c>
      <c r="AJ1706" s="1">
        <f>VLOOKUP(AI1706,Graph!$D$3:$M$50,col)</f>
        <v>6.1999999999999998E-3</v>
      </c>
      <c r="AK1706" s="1">
        <f>VLOOKUP(AI1706,Graph!$D$3:$M$50,col+1)</f>
        <v>5.0000000000000001E-3</v>
      </c>
      <c r="AL1706" s="1">
        <f t="shared" ref="AL1706:AL1769" si="1329">AJ1706+Ratio*(AK1706-AJ1706)</f>
        <v>5.4000000000000003E-3</v>
      </c>
      <c r="AM1706" s="1">
        <f t="shared" si="1304"/>
        <v>0.64011666666666656</v>
      </c>
      <c r="AN1706" s="2">
        <f t="shared" ref="AN1706:AN1769" si="1330">A1706-AL1706*L</f>
        <v>1.699599999999923</v>
      </c>
      <c r="AO1706" s="1">
        <f t="shared" ref="AO1706:AO1769" si="1331">(4/27)*(AM1706*AN1706/B1706)^2</f>
        <v>5.4235388545107649E-2</v>
      </c>
      <c r="AP1706" s="1">
        <f t="shared" ref="AP1706:AP1769" si="1332">SQRT(AF1706-(AO1706*AF1706-POWER(AF1706,1/3)+1)/(AO1706-POWER(AF1706,-2/3)/3))</f>
        <v>1.0980576223555703</v>
      </c>
      <c r="AQ1706" s="1">
        <f t="shared" ref="AQ1706:AQ1769" si="1333">SQRT(AP1706-(AO1706*AP1706-POWER(AP1706,1/3)+1)/(AO1706-POWER(AP1706,-2/3)/3))</f>
        <v>1.0980576223572911</v>
      </c>
      <c r="AR1706" s="1">
        <f t="shared" ref="AR1706:AR1769" si="1334">SQRT(AQ1706-(AO1706*AQ1706-POWER(AQ1706,1/3)+1)/(AO1706-POWER(AQ1706,-2/3)/3))</f>
        <v>1.0980576223573533</v>
      </c>
      <c r="AS1706" s="1">
        <f t="shared" ref="AS1706:AS1769" si="1335">SQRT(AR1706-(AO1706*AR1706-POWER(AR1706,1/3)+1)/(AO1706-POWER(AR1706,-2/3)/3))</f>
        <v>1.0980576223573555</v>
      </c>
      <c r="AT1706" s="1">
        <f t="shared" ref="AT1706:AT1769" si="1336">(AM1706/b)*POWER(AN1706/A1706,3/2)</f>
        <v>0.97873980641750447</v>
      </c>
      <c r="AU1706" s="1">
        <f t="shared" ref="AU1706:AU1769" si="1337">SQRT(gn*(2*A1706/3)^3)*AS1706*AT1706*b</f>
        <v>2.6552288903375527</v>
      </c>
      <c r="AV1706" s="2">
        <f t="shared" ref="AV1706:AV1769" si="1338">AV1705+1</f>
        <v>1705</v>
      </c>
      <c r="AW1706" s="1">
        <f t="shared" ref="AW1706:AW1769" si="1339">AU1706*1000</f>
        <v>2655.2288903375529</v>
      </c>
      <c r="AX1706" s="1">
        <f t="shared" ref="AX1706:AX1769" si="1340">AT1706</f>
        <v>0.97873980641750447</v>
      </c>
      <c r="AY1706" s="1">
        <f t="shared" ref="AY1706:AY1769" si="1341">AS1706</f>
        <v>1.0980576223573555</v>
      </c>
      <c r="AZ1706" s="1">
        <f t="shared" ref="AZ1706:AZ1769" si="1342">AL1706</f>
        <v>5.4000000000000003E-3</v>
      </c>
      <c r="BA1706" s="1">
        <f t="shared" ref="BA1706:BA1769" si="1343">AI1706</f>
        <v>29.977555500872406</v>
      </c>
    </row>
    <row r="1707" spans="1:53">
      <c r="A1707" s="2">
        <f t="shared" si="1308"/>
        <v>1.7059999999999229</v>
      </c>
      <c r="B1707" s="1">
        <f t="shared" si="1298"/>
        <v>1.7991359999999199</v>
      </c>
      <c r="C1707" s="1">
        <f t="shared" si="1309"/>
        <v>5.6438709773878534E-2</v>
      </c>
      <c r="D1707" s="1">
        <f t="shared" si="1299"/>
        <v>1.1028355738034585</v>
      </c>
      <c r="E1707" s="1">
        <f t="shared" si="1307"/>
        <v>1.1029447270793542</v>
      </c>
      <c r="F1707" s="1">
        <f t="shared" si="1307"/>
        <v>1.1029488746209792</v>
      </c>
      <c r="G1707" s="1">
        <f t="shared" si="1307"/>
        <v>1.1029490321376003</v>
      </c>
      <c r="H1707" s="1">
        <f t="shared" si="1310"/>
        <v>2.7273884124894692</v>
      </c>
      <c r="I1707" s="1">
        <f t="shared" si="1300"/>
        <v>30.246692499884706</v>
      </c>
      <c r="J1707" s="1">
        <f>VLOOKUP($I1707,Graph!$D$3:$M$50,col)</f>
        <v>6.3E-3</v>
      </c>
      <c r="K1707" s="1">
        <f>VLOOKUP($I1707,Graph!$D$3:$M$50,col+1)</f>
        <v>5.0000000000000001E-3</v>
      </c>
      <c r="L1707" s="1">
        <f t="shared" si="1311"/>
        <v>5.4333333333333334E-3</v>
      </c>
      <c r="M1707" s="1">
        <f t="shared" si="1306"/>
        <v>0.6400499999999999</v>
      </c>
      <c r="N1707" s="1">
        <f t="shared" si="1312"/>
        <v>1.7005666666665895</v>
      </c>
      <c r="O1707" s="1">
        <f t="shared" si="1313"/>
        <v>5.4222978225967763E-2</v>
      </c>
      <c r="P1707" s="1">
        <f t="shared" si="1314"/>
        <v>1.0982032812631197</v>
      </c>
      <c r="Q1707" s="1">
        <f t="shared" si="1315"/>
        <v>1.0980365477840279</v>
      </c>
      <c r="R1707" s="1">
        <f t="shared" si="1316"/>
        <v>1.0980305519797704</v>
      </c>
      <c r="S1707" s="1">
        <f t="shared" si="1317"/>
        <v>1.0980303361935309</v>
      </c>
      <c r="T1707" s="1">
        <f t="shared" si="1318"/>
        <v>0.9786118335778714</v>
      </c>
      <c r="U1707" s="1">
        <f t="shared" si="1319"/>
        <v>2.6571516970948825</v>
      </c>
      <c r="V1707" s="2">
        <f t="shared" si="1301"/>
        <v>29.984789923227083</v>
      </c>
      <c r="W1707" s="1">
        <f>VLOOKUP(V1707,Graph!$D$3:$M$50,col)</f>
        <v>6.1999999999999998E-3</v>
      </c>
      <c r="X1707" s="1">
        <f>VLOOKUP(V1707,Graph!$D$3:$M$50,col+1)</f>
        <v>5.0000000000000001E-3</v>
      </c>
      <c r="Y1707" s="1">
        <f t="shared" si="1320"/>
        <v>5.4000000000000003E-3</v>
      </c>
      <c r="Z1707" s="1">
        <f t="shared" si="1302"/>
        <v>0.64011666666666656</v>
      </c>
      <c r="AA1707" s="2">
        <f t="shared" si="1321"/>
        <v>1.7005999999999228</v>
      </c>
      <c r="AB1707" s="1">
        <f t="shared" si="1322"/>
        <v>5.42364005319819E-2</v>
      </c>
      <c r="AC1707" s="1">
        <f t="shared" si="1323"/>
        <v>1.0980587855107486</v>
      </c>
      <c r="AD1707" s="1">
        <f t="shared" si="1324"/>
        <v>1.0980598099039487</v>
      </c>
      <c r="AE1707" s="1">
        <f t="shared" si="1325"/>
        <v>1.098059846784853</v>
      </c>
      <c r="AF1707" s="1">
        <f t="shared" si="1326"/>
        <v>1.098059848112658</v>
      </c>
      <c r="AG1707" s="1">
        <f t="shared" si="1327"/>
        <v>0.97874254059512189</v>
      </c>
      <c r="AH1707" s="1">
        <f t="shared" si="1328"/>
        <v>2.6575780222933734</v>
      </c>
      <c r="AI1707" s="2">
        <f t="shared" si="1303"/>
        <v>29.986393468346776</v>
      </c>
      <c r="AJ1707" s="1">
        <f>VLOOKUP(AI1707,Graph!$D$3:$M$50,col)</f>
        <v>6.1999999999999998E-3</v>
      </c>
      <c r="AK1707" s="1">
        <f>VLOOKUP(AI1707,Graph!$D$3:$M$50,col+1)</f>
        <v>5.0000000000000001E-3</v>
      </c>
      <c r="AL1707" s="1">
        <f t="shared" si="1329"/>
        <v>5.4000000000000003E-3</v>
      </c>
      <c r="AM1707" s="1">
        <f t="shared" si="1304"/>
        <v>0.64011666666666656</v>
      </c>
      <c r="AN1707" s="2">
        <f t="shared" si="1330"/>
        <v>1.7005999999999228</v>
      </c>
      <c r="AO1707" s="1">
        <f t="shared" si="1331"/>
        <v>5.42364005319819E-2</v>
      </c>
      <c r="AP1707" s="1">
        <f t="shared" si="1332"/>
        <v>1.0980598481604622</v>
      </c>
      <c r="AQ1707" s="1">
        <f t="shared" si="1333"/>
        <v>1.0980598481621837</v>
      </c>
      <c r="AR1707" s="1">
        <f t="shared" si="1334"/>
        <v>1.0980598481622452</v>
      </c>
      <c r="AS1707" s="1">
        <f t="shared" si="1335"/>
        <v>1.0980598481622479</v>
      </c>
      <c r="AT1707" s="1">
        <f t="shared" si="1336"/>
        <v>0.97874254059512189</v>
      </c>
      <c r="AU1707" s="1">
        <f t="shared" si="1337"/>
        <v>2.6575780224133929</v>
      </c>
      <c r="AV1707" s="2">
        <f t="shared" si="1338"/>
        <v>1706</v>
      </c>
      <c r="AW1707" s="1">
        <f t="shared" si="1339"/>
        <v>2657.5780224133928</v>
      </c>
      <c r="AX1707" s="1">
        <f t="shared" si="1340"/>
        <v>0.97874254059512189</v>
      </c>
      <c r="AY1707" s="1">
        <f t="shared" si="1341"/>
        <v>1.0980598481622479</v>
      </c>
      <c r="AZ1707" s="1">
        <f t="shared" si="1342"/>
        <v>5.4000000000000003E-3</v>
      </c>
      <c r="BA1707" s="1">
        <f t="shared" si="1343"/>
        <v>29.986393468346776</v>
      </c>
    </row>
    <row r="1708" spans="1:53">
      <c r="A1708" s="2">
        <f t="shared" si="1308"/>
        <v>1.7069999999999228</v>
      </c>
      <c r="B1708" s="1">
        <f t="shared" si="1298"/>
        <v>1.8001771666665864</v>
      </c>
      <c r="C1708" s="1">
        <f t="shared" si="1309"/>
        <v>5.6439551667759311E-2</v>
      </c>
      <c r="D1708" s="1">
        <f t="shared" si="1299"/>
        <v>1.1028373845853878</v>
      </c>
      <c r="E1708" s="1">
        <f t="shared" si="1307"/>
        <v>1.1029466106779622</v>
      </c>
      <c r="F1708" s="1">
        <f t="shared" si="1307"/>
        <v>1.1029507610714973</v>
      </c>
      <c r="G1708" s="1">
        <f t="shared" si="1307"/>
        <v>1.1029509186996089</v>
      </c>
      <c r="H1708" s="1">
        <f t="shared" si="1310"/>
        <v>2.7297914885527872</v>
      </c>
      <c r="I1708" s="1">
        <f t="shared" si="1300"/>
        <v>30.255573250112853</v>
      </c>
      <c r="J1708" s="1">
        <f>VLOOKUP($I1708,Graph!$D$3:$M$50,col)</f>
        <v>6.3E-3</v>
      </c>
      <c r="K1708" s="1">
        <f>VLOOKUP($I1708,Graph!$D$3:$M$50,col+1)</f>
        <v>5.0000000000000001E-3</v>
      </c>
      <c r="L1708" s="1">
        <f t="shared" si="1311"/>
        <v>5.4333333333333334E-3</v>
      </c>
      <c r="M1708" s="1">
        <f t="shared" si="1306"/>
        <v>0.6400499999999999</v>
      </c>
      <c r="N1708" s="1">
        <f t="shared" si="1312"/>
        <v>1.7015666666665894</v>
      </c>
      <c r="O1708" s="1">
        <f t="shared" si="1313"/>
        <v>5.422399005075549E-2</v>
      </c>
      <c r="P1708" s="1">
        <f t="shared" si="1314"/>
        <v>1.098205499253782</v>
      </c>
      <c r="Q1708" s="1">
        <f t="shared" si="1315"/>
        <v>1.0980387728956347</v>
      </c>
      <c r="R1708" s="1">
        <f t="shared" si="1316"/>
        <v>1.0980327771980503</v>
      </c>
      <c r="S1708" s="1">
        <f t="shared" si="1317"/>
        <v>1.0980325614102848</v>
      </c>
      <c r="T1708" s="1">
        <f t="shared" si="1318"/>
        <v>0.97861458109932209</v>
      </c>
      <c r="U1708" s="1">
        <f t="shared" si="1319"/>
        <v>2.6595011955871981</v>
      </c>
      <c r="V1708" s="2">
        <f t="shared" si="1301"/>
        <v>29.993625005903215</v>
      </c>
      <c r="W1708" s="1">
        <f>VLOOKUP(V1708,Graph!$D$3:$M$50,col)</f>
        <v>6.1999999999999998E-3</v>
      </c>
      <c r="X1708" s="1">
        <f>VLOOKUP(V1708,Graph!$D$3:$M$50,col+1)</f>
        <v>5.0000000000000001E-3</v>
      </c>
      <c r="Y1708" s="1">
        <f t="shared" si="1320"/>
        <v>5.4000000000000003E-3</v>
      </c>
      <c r="Z1708" s="1">
        <f t="shared" si="1302"/>
        <v>0.64011666666666656</v>
      </c>
      <c r="AA1708" s="2">
        <f t="shared" si="1321"/>
        <v>1.7015999999999227</v>
      </c>
      <c r="AB1708" s="1">
        <f t="shared" si="1322"/>
        <v>5.4237411357677408E-2</v>
      </c>
      <c r="AC1708" s="1">
        <f t="shared" si="1323"/>
        <v>1.0980610088243088</v>
      </c>
      <c r="AD1708" s="1">
        <f t="shared" si="1324"/>
        <v>1.0980620331744042</v>
      </c>
      <c r="AE1708" s="1">
        <f t="shared" si="1325"/>
        <v>1.098062070054673</v>
      </c>
      <c r="AF1708" s="1">
        <f t="shared" si="1326"/>
        <v>1.098062071382488</v>
      </c>
      <c r="AG1708" s="1">
        <f t="shared" si="1327"/>
        <v>0.97874527157179214</v>
      </c>
      <c r="AH1708" s="1">
        <f t="shared" si="1328"/>
        <v>2.6599278469276486</v>
      </c>
      <c r="AI1708" s="2">
        <f t="shared" si="1303"/>
        <v>29.995228832475991</v>
      </c>
      <c r="AJ1708" s="1">
        <f>VLOOKUP(AI1708,Graph!$D$3:$M$50,col)</f>
        <v>6.1999999999999998E-3</v>
      </c>
      <c r="AK1708" s="1">
        <f>VLOOKUP(AI1708,Graph!$D$3:$M$50,col+1)</f>
        <v>5.0000000000000001E-3</v>
      </c>
      <c r="AL1708" s="1">
        <f t="shared" si="1329"/>
        <v>5.4000000000000003E-3</v>
      </c>
      <c r="AM1708" s="1">
        <f t="shared" si="1304"/>
        <v>0.64011666666666656</v>
      </c>
      <c r="AN1708" s="2">
        <f t="shared" si="1330"/>
        <v>1.7015999999999227</v>
      </c>
      <c r="AO1708" s="1">
        <f t="shared" si="1331"/>
        <v>5.4237411357677408E-2</v>
      </c>
      <c r="AP1708" s="1">
        <f t="shared" si="1332"/>
        <v>1.0980620714302938</v>
      </c>
      <c r="AQ1708" s="1">
        <f t="shared" si="1333"/>
        <v>1.0980620714320148</v>
      </c>
      <c r="AR1708" s="1">
        <f t="shared" si="1334"/>
        <v>1.098062071432077</v>
      </c>
      <c r="AS1708" s="1">
        <f t="shared" si="1335"/>
        <v>1.098062071432079</v>
      </c>
      <c r="AT1708" s="1">
        <f t="shared" si="1336"/>
        <v>0.97874527157179214</v>
      </c>
      <c r="AU1708" s="1">
        <f t="shared" si="1337"/>
        <v>2.6599278470477774</v>
      </c>
      <c r="AV1708" s="2">
        <f t="shared" si="1338"/>
        <v>1707</v>
      </c>
      <c r="AW1708" s="1">
        <f t="shared" si="1339"/>
        <v>2659.9278470477775</v>
      </c>
      <c r="AX1708" s="1">
        <f t="shared" si="1340"/>
        <v>0.97874527157179214</v>
      </c>
      <c r="AY1708" s="1">
        <f t="shared" si="1341"/>
        <v>1.098062071432079</v>
      </c>
      <c r="AZ1708" s="1">
        <f t="shared" si="1342"/>
        <v>5.4000000000000003E-3</v>
      </c>
      <c r="BA1708" s="1">
        <f t="shared" si="1343"/>
        <v>29.995228832475991</v>
      </c>
    </row>
    <row r="1709" spans="1:53">
      <c r="A1709" s="2">
        <f t="shared" si="1308"/>
        <v>1.7079999999999227</v>
      </c>
      <c r="B1709" s="1">
        <f t="shared" si="1298"/>
        <v>1.801218333333253</v>
      </c>
      <c r="C1709" s="1">
        <f t="shared" si="1309"/>
        <v>5.6440392594620671E-2</v>
      </c>
      <c r="D1709" s="1">
        <f t="shared" si="1299"/>
        <v>1.1028391932963137</v>
      </c>
      <c r="E1709" s="1">
        <f t="shared" si="1307"/>
        <v>1.1029484921262682</v>
      </c>
      <c r="F1709" s="1">
        <f t="shared" si="1307"/>
        <v>1.1029526453687175</v>
      </c>
      <c r="G1709" s="1">
        <f t="shared" si="1307"/>
        <v>1.1029528031082059</v>
      </c>
      <c r="H1709" s="1">
        <f t="shared" si="1310"/>
        <v>2.7321952701129359</v>
      </c>
      <c r="I1709" s="1">
        <f t="shared" si="1300"/>
        <v>30.264451394887992</v>
      </c>
      <c r="J1709" s="1">
        <f>VLOOKUP($I1709,Graph!$D$3:$M$50,col)</f>
        <v>6.3E-3</v>
      </c>
      <c r="K1709" s="1">
        <f>VLOOKUP($I1709,Graph!$D$3:$M$50,col+1)</f>
        <v>5.0000000000000001E-3</v>
      </c>
      <c r="L1709" s="1">
        <f t="shared" si="1311"/>
        <v>5.4333333333333334E-3</v>
      </c>
      <c r="M1709" s="1">
        <f t="shared" si="1306"/>
        <v>0.6400499999999999</v>
      </c>
      <c r="N1709" s="1">
        <f t="shared" si="1312"/>
        <v>1.7025666666665893</v>
      </c>
      <c r="O1709" s="1">
        <f t="shared" si="1313"/>
        <v>5.4225000715227692E-2</v>
      </c>
      <c r="P1709" s="1">
        <f t="shared" si="1314"/>
        <v>1.0982077147189315</v>
      </c>
      <c r="Q1709" s="1">
        <f t="shared" si="1315"/>
        <v>1.0980409954744135</v>
      </c>
      <c r="R1709" s="1">
        <f t="shared" si="1316"/>
        <v>1.0980349998834205</v>
      </c>
      <c r="S1709" s="1">
        <f t="shared" si="1317"/>
        <v>1.0980347840941322</v>
      </c>
      <c r="T1709" s="1">
        <f t="shared" si="1318"/>
        <v>0.97861732540610147</v>
      </c>
      <c r="U1709" s="1">
        <f t="shared" si="1319"/>
        <v>2.6618513863532125</v>
      </c>
      <c r="V1709" s="2">
        <f t="shared" si="1301"/>
        <v>30.002457487560914</v>
      </c>
      <c r="W1709" s="1">
        <f>VLOOKUP(V1709,Graph!$D$3:$M$50,col)</f>
        <v>6.3E-3</v>
      </c>
      <c r="X1709" s="1">
        <f>VLOOKUP(V1709,Graph!$D$3:$M$50,col+1)</f>
        <v>5.0000000000000001E-3</v>
      </c>
      <c r="Y1709" s="1">
        <f t="shared" si="1320"/>
        <v>5.4333333333333334E-3</v>
      </c>
      <c r="Z1709" s="1">
        <f t="shared" si="1302"/>
        <v>0.6400499999999999</v>
      </c>
      <c r="AA1709" s="2">
        <f t="shared" si="1321"/>
        <v>1.7025666666665893</v>
      </c>
      <c r="AB1709" s="1">
        <f t="shared" si="1322"/>
        <v>5.4225000715227692E-2</v>
      </c>
      <c r="AC1709" s="1">
        <f t="shared" si="1323"/>
        <v>1.0980347763273632</v>
      </c>
      <c r="AD1709" s="1">
        <f t="shared" si="1324"/>
        <v>1.098034776047818</v>
      </c>
      <c r="AE1709" s="1">
        <f t="shared" si="1325"/>
        <v>1.0980347760377567</v>
      </c>
      <c r="AF1709" s="1">
        <f t="shared" si="1326"/>
        <v>1.0980347760373945</v>
      </c>
      <c r="AG1709" s="1">
        <f t="shared" si="1327"/>
        <v>0.97861732540610147</v>
      </c>
      <c r="AH1709" s="1">
        <f t="shared" si="1328"/>
        <v>2.661851366822102</v>
      </c>
      <c r="AI1709" s="2">
        <f t="shared" si="1303"/>
        <v>30.00245741418075</v>
      </c>
      <c r="AJ1709" s="1">
        <f>VLOOKUP(AI1709,Graph!$D$3:$M$50,col)</f>
        <v>6.3E-3</v>
      </c>
      <c r="AK1709" s="1">
        <f>VLOOKUP(AI1709,Graph!$D$3:$M$50,col+1)</f>
        <v>5.0000000000000001E-3</v>
      </c>
      <c r="AL1709" s="1">
        <f t="shared" si="1329"/>
        <v>5.4333333333333334E-3</v>
      </c>
      <c r="AM1709" s="1">
        <f t="shared" si="1304"/>
        <v>0.6400499999999999</v>
      </c>
      <c r="AN1709" s="2">
        <f t="shared" si="1330"/>
        <v>1.7025666666665893</v>
      </c>
      <c r="AO1709" s="1">
        <f t="shared" si="1331"/>
        <v>5.4225000715227692E-2</v>
      </c>
      <c r="AP1709" s="1">
        <f t="shared" si="1332"/>
        <v>1.0980347760373814</v>
      </c>
      <c r="AQ1709" s="1">
        <f t="shared" si="1333"/>
        <v>1.0980347760373812</v>
      </c>
      <c r="AR1709" s="1">
        <f t="shared" si="1334"/>
        <v>1.0980347760373812</v>
      </c>
      <c r="AS1709" s="1">
        <f t="shared" si="1335"/>
        <v>1.0980347760373812</v>
      </c>
      <c r="AT1709" s="1">
        <f t="shared" si="1336"/>
        <v>0.97861732540610147</v>
      </c>
      <c r="AU1709" s="1">
        <f t="shared" si="1337"/>
        <v>2.6618513668220696</v>
      </c>
      <c r="AV1709" s="2">
        <f t="shared" si="1338"/>
        <v>1708</v>
      </c>
      <c r="AW1709" s="1">
        <f t="shared" si="1339"/>
        <v>2661.8513668220694</v>
      </c>
      <c r="AX1709" s="1">
        <f t="shared" si="1340"/>
        <v>0.97861732540610147</v>
      </c>
      <c r="AY1709" s="1">
        <f t="shared" si="1341"/>
        <v>1.0980347760373812</v>
      </c>
      <c r="AZ1709" s="1">
        <f t="shared" si="1342"/>
        <v>5.4333333333333334E-3</v>
      </c>
      <c r="BA1709" s="1">
        <f t="shared" si="1343"/>
        <v>30.00245741418075</v>
      </c>
    </row>
    <row r="1710" spans="1:53">
      <c r="A1710" s="2">
        <f t="shared" si="1308"/>
        <v>1.7089999999999226</v>
      </c>
      <c r="B1710" s="1">
        <f t="shared" si="1298"/>
        <v>1.8022594999999197</v>
      </c>
      <c r="C1710" s="1">
        <f t="shared" si="1309"/>
        <v>5.64412325561277E-2</v>
      </c>
      <c r="D1710" s="1">
        <f t="shared" si="1299"/>
        <v>1.1028409999397875</v>
      </c>
      <c r="E1710" s="1">
        <f t="shared" si="1307"/>
        <v>1.1029503714279527</v>
      </c>
      <c r="F1710" s="1">
        <f t="shared" si="1307"/>
        <v>1.1029545275163237</v>
      </c>
      <c r="G1710" s="1">
        <f t="shared" si="1307"/>
        <v>1.1029546853670764</v>
      </c>
      <c r="H1710" s="1">
        <f t="shared" si="1310"/>
        <v>2.7345997569628837</v>
      </c>
      <c r="I1710" s="1">
        <f t="shared" si="1300"/>
        <v>30.273326936501533</v>
      </c>
      <c r="J1710" s="1">
        <f>VLOOKUP($I1710,Graph!$D$3:$M$50,col)</f>
        <v>6.3E-3</v>
      </c>
      <c r="K1710" s="1">
        <f>VLOOKUP($I1710,Graph!$D$3:$M$50,col+1)</f>
        <v>5.0000000000000001E-3</v>
      </c>
      <c r="L1710" s="1">
        <f t="shared" si="1311"/>
        <v>5.4333333333333334E-3</v>
      </c>
      <c r="M1710" s="1">
        <f t="shared" si="1306"/>
        <v>0.6400499999999999</v>
      </c>
      <c r="N1710" s="1">
        <f t="shared" si="1312"/>
        <v>1.7035666666665892</v>
      </c>
      <c r="O1710" s="1">
        <f t="shared" si="1313"/>
        <v>5.4226010221378969E-2</v>
      </c>
      <c r="P1710" s="1">
        <f t="shared" si="1314"/>
        <v>1.0982099276628794</v>
      </c>
      <c r="Q1710" s="1">
        <f t="shared" si="1315"/>
        <v>1.0980432155246846</v>
      </c>
      <c r="R1710" s="1">
        <f t="shared" si="1316"/>
        <v>1.0980372200402029</v>
      </c>
      <c r="S1710" s="1">
        <f t="shared" si="1317"/>
        <v>1.0980370042493954</v>
      </c>
      <c r="T1710" s="1">
        <f t="shared" si="1318"/>
        <v>0.97862006650384781</v>
      </c>
      <c r="U1710" s="1">
        <f t="shared" si="1319"/>
        <v>2.6642022691890235</v>
      </c>
      <c r="V1710" s="2">
        <f t="shared" si="1301"/>
        <v>30.01128737049542</v>
      </c>
      <c r="W1710" s="1">
        <f>VLOOKUP(V1710,Graph!$D$3:$M$50,col)</f>
        <v>6.3E-3</v>
      </c>
      <c r="X1710" s="1">
        <f>VLOOKUP(V1710,Graph!$D$3:$M$50,col+1)</f>
        <v>5.0000000000000001E-3</v>
      </c>
      <c r="Y1710" s="1">
        <f t="shared" si="1320"/>
        <v>5.4333333333333334E-3</v>
      </c>
      <c r="Z1710" s="1">
        <f t="shared" si="1302"/>
        <v>0.6400499999999999</v>
      </c>
      <c r="AA1710" s="2">
        <f t="shared" si="1321"/>
        <v>1.7035666666665892</v>
      </c>
      <c r="AB1710" s="1">
        <f t="shared" si="1322"/>
        <v>5.4226010221378969E-2</v>
      </c>
      <c r="AC1710" s="1">
        <f t="shared" si="1323"/>
        <v>1.0980369964823786</v>
      </c>
      <c r="AD1710" s="1">
        <f t="shared" si="1324"/>
        <v>1.098036996202818</v>
      </c>
      <c r="AE1710" s="1">
        <f t="shared" si="1325"/>
        <v>1.0980369961927561</v>
      </c>
      <c r="AF1710" s="1">
        <f t="shared" si="1326"/>
        <v>1.0980369961923939</v>
      </c>
      <c r="AG1710" s="1">
        <f t="shared" si="1327"/>
        <v>0.97862006650384781</v>
      </c>
      <c r="AH1710" s="1">
        <f t="shared" si="1328"/>
        <v>2.6642022496400628</v>
      </c>
      <c r="AI1710" s="2">
        <f t="shared" si="1303"/>
        <v>30.011287297091396</v>
      </c>
      <c r="AJ1710" s="1">
        <f>VLOOKUP(AI1710,Graph!$D$3:$M$50,col)</f>
        <v>6.3E-3</v>
      </c>
      <c r="AK1710" s="1">
        <f>VLOOKUP(AI1710,Graph!$D$3:$M$50,col+1)</f>
        <v>5.0000000000000001E-3</v>
      </c>
      <c r="AL1710" s="1">
        <f t="shared" si="1329"/>
        <v>5.4333333333333334E-3</v>
      </c>
      <c r="AM1710" s="1">
        <f t="shared" si="1304"/>
        <v>0.6400499999999999</v>
      </c>
      <c r="AN1710" s="2">
        <f t="shared" si="1330"/>
        <v>1.7035666666665892</v>
      </c>
      <c r="AO1710" s="1">
        <f t="shared" si="1331"/>
        <v>5.4226010221378969E-2</v>
      </c>
      <c r="AP1710" s="1">
        <f t="shared" si="1332"/>
        <v>1.0980369961923806</v>
      </c>
      <c r="AQ1710" s="1">
        <f t="shared" si="1333"/>
        <v>1.0980369961923802</v>
      </c>
      <c r="AR1710" s="1">
        <f t="shared" si="1334"/>
        <v>1.0980369961923802</v>
      </c>
      <c r="AS1710" s="1">
        <f t="shared" si="1335"/>
        <v>1.0980369961923802</v>
      </c>
      <c r="AT1710" s="1">
        <f t="shared" si="1336"/>
        <v>0.97862006650384781</v>
      </c>
      <c r="AU1710" s="1">
        <f t="shared" si="1337"/>
        <v>2.6642022496400299</v>
      </c>
      <c r="AV1710" s="2">
        <f t="shared" si="1338"/>
        <v>1709</v>
      </c>
      <c r="AW1710" s="1">
        <f t="shared" si="1339"/>
        <v>2664.20224964003</v>
      </c>
      <c r="AX1710" s="1">
        <f t="shared" si="1340"/>
        <v>0.97862006650384781</v>
      </c>
      <c r="AY1710" s="1">
        <f t="shared" si="1341"/>
        <v>1.0980369961923802</v>
      </c>
      <c r="AZ1710" s="1">
        <f t="shared" si="1342"/>
        <v>5.4333333333333334E-3</v>
      </c>
      <c r="BA1710" s="1">
        <f t="shared" si="1343"/>
        <v>30.011287297091396</v>
      </c>
    </row>
    <row r="1711" spans="1:53">
      <c r="A1711" s="2">
        <f t="shared" si="1308"/>
        <v>1.7099999999999225</v>
      </c>
      <c r="B1711" s="1">
        <f t="shared" si="1298"/>
        <v>1.8033006666665863</v>
      </c>
      <c r="C1711" s="1">
        <f t="shared" si="1309"/>
        <v>5.6442071553941674E-2</v>
      </c>
      <c r="D1711" s="1">
        <f t="shared" si="1299"/>
        <v>1.1028428045193512</v>
      </c>
      <c r="E1711" s="1">
        <f t="shared" si="1307"/>
        <v>1.1029522485866872</v>
      </c>
      <c r="F1711" s="1">
        <f t="shared" si="1307"/>
        <v>1.1029564075179925</v>
      </c>
      <c r="G1711" s="1">
        <f t="shared" si="1307"/>
        <v>1.1029565654798965</v>
      </c>
      <c r="H1711" s="1">
        <f t="shared" si="1310"/>
        <v>2.7370049488957799</v>
      </c>
      <c r="I1711" s="1">
        <f t="shared" si="1300"/>
        <v>30.282199877241535</v>
      </c>
      <c r="J1711" s="1">
        <f>VLOOKUP($I1711,Graph!$D$3:$M$50,col)</f>
        <v>6.3E-3</v>
      </c>
      <c r="K1711" s="1">
        <f>VLOOKUP($I1711,Graph!$D$3:$M$50,col+1)</f>
        <v>5.0000000000000001E-3</v>
      </c>
      <c r="L1711" s="1">
        <f t="shared" si="1311"/>
        <v>5.4333333333333334E-3</v>
      </c>
      <c r="M1711" s="1">
        <f t="shared" si="1306"/>
        <v>0.6400499999999999</v>
      </c>
      <c r="N1711" s="1">
        <f t="shared" si="1312"/>
        <v>1.7045666666665891</v>
      </c>
      <c r="O1711" s="1">
        <f t="shared" si="1313"/>
        <v>5.4227018571199381E-2</v>
      </c>
      <c r="P1711" s="1">
        <f t="shared" si="1314"/>
        <v>1.0982121380899275</v>
      </c>
      <c r="Q1711" s="1">
        <f t="shared" si="1315"/>
        <v>1.098045433050761</v>
      </c>
      <c r="R1711" s="1">
        <f t="shared" si="1316"/>
        <v>1.0980394376727101</v>
      </c>
      <c r="S1711" s="1">
        <f t="shared" si="1317"/>
        <v>1.0980392218803863</v>
      </c>
      <c r="T1711" s="1">
        <f t="shared" si="1318"/>
        <v>0.97862280439818705</v>
      </c>
      <c r="U1711" s="1">
        <f t="shared" si="1319"/>
        <v>2.6665538438909091</v>
      </c>
      <c r="V1711" s="2">
        <f t="shared" si="1301"/>
        <v>30.020114656998597</v>
      </c>
      <c r="W1711" s="1">
        <f>VLOOKUP(V1711,Graph!$D$3:$M$50,col)</f>
        <v>6.3E-3</v>
      </c>
      <c r="X1711" s="1">
        <f>VLOOKUP(V1711,Graph!$D$3:$M$50,col+1)</f>
        <v>5.0000000000000001E-3</v>
      </c>
      <c r="Y1711" s="1">
        <f t="shared" si="1320"/>
        <v>5.4333333333333334E-3</v>
      </c>
      <c r="Z1711" s="1">
        <f t="shared" si="1302"/>
        <v>0.6400499999999999</v>
      </c>
      <c r="AA1711" s="2">
        <f t="shared" si="1321"/>
        <v>1.7045666666665891</v>
      </c>
      <c r="AB1711" s="1">
        <f t="shared" si="1322"/>
        <v>5.4227018571199381E-2</v>
      </c>
      <c r="AC1711" s="1">
        <f t="shared" si="1323"/>
        <v>1.0980392141131226</v>
      </c>
      <c r="AD1711" s="1">
        <f t="shared" si="1324"/>
        <v>1.0980392138335462</v>
      </c>
      <c r="AE1711" s="1">
        <f t="shared" si="1325"/>
        <v>1.0980392138234831</v>
      </c>
      <c r="AF1711" s="1">
        <f t="shared" si="1326"/>
        <v>1.0980392138231208</v>
      </c>
      <c r="AG1711" s="1">
        <f t="shared" si="1327"/>
        <v>0.97862280439818705</v>
      </c>
      <c r="AH1711" s="1">
        <f t="shared" si="1328"/>
        <v>2.6665538243240925</v>
      </c>
      <c r="AI1711" s="2">
        <f t="shared" si="1303"/>
        <v>30.020114583570727</v>
      </c>
      <c r="AJ1711" s="1">
        <f>VLOOKUP(AI1711,Graph!$D$3:$M$50,col)</f>
        <v>6.3E-3</v>
      </c>
      <c r="AK1711" s="1">
        <f>VLOOKUP(AI1711,Graph!$D$3:$M$50,col+1)</f>
        <v>5.0000000000000001E-3</v>
      </c>
      <c r="AL1711" s="1">
        <f t="shared" si="1329"/>
        <v>5.4333333333333334E-3</v>
      </c>
      <c r="AM1711" s="1">
        <f t="shared" si="1304"/>
        <v>0.6400499999999999</v>
      </c>
      <c r="AN1711" s="2">
        <f t="shared" si="1330"/>
        <v>1.7045666666665891</v>
      </c>
      <c r="AO1711" s="1">
        <f t="shared" si="1331"/>
        <v>5.4227018571199381E-2</v>
      </c>
      <c r="AP1711" s="1">
        <f t="shared" si="1332"/>
        <v>1.0980392138231077</v>
      </c>
      <c r="AQ1711" s="1">
        <f t="shared" si="1333"/>
        <v>1.0980392138231074</v>
      </c>
      <c r="AR1711" s="1">
        <f t="shared" si="1334"/>
        <v>1.0980392138231072</v>
      </c>
      <c r="AS1711" s="1">
        <f t="shared" si="1335"/>
        <v>1.0980392138231077</v>
      </c>
      <c r="AT1711" s="1">
        <f t="shared" si="1336"/>
        <v>0.97862280439818705</v>
      </c>
      <c r="AU1711" s="1">
        <f t="shared" si="1337"/>
        <v>2.6665538243240605</v>
      </c>
      <c r="AV1711" s="2">
        <f t="shared" si="1338"/>
        <v>1710</v>
      </c>
      <c r="AW1711" s="1">
        <f t="shared" si="1339"/>
        <v>2666.5538243240603</v>
      </c>
      <c r="AX1711" s="1">
        <f t="shared" si="1340"/>
        <v>0.97862280439818705</v>
      </c>
      <c r="AY1711" s="1">
        <f t="shared" si="1341"/>
        <v>1.0980392138231077</v>
      </c>
      <c r="AZ1711" s="1">
        <f t="shared" si="1342"/>
        <v>5.4333333333333334E-3</v>
      </c>
      <c r="BA1711" s="1">
        <f t="shared" si="1343"/>
        <v>30.020114583570727</v>
      </c>
    </row>
    <row r="1712" spans="1:53">
      <c r="A1712" s="2">
        <f t="shared" si="1308"/>
        <v>1.7109999999999224</v>
      </c>
      <c r="B1712" s="1">
        <f t="shared" si="1298"/>
        <v>1.8043418333332528</v>
      </c>
      <c r="C1712" s="1">
        <f t="shared" si="1309"/>
        <v>5.6442909589720071E-2</v>
      </c>
      <c r="D1712" s="1">
        <f t="shared" si="1299"/>
        <v>1.10284460703854</v>
      </c>
      <c r="E1712" s="1">
        <f t="shared" si="1307"/>
        <v>1.1029541236061344</v>
      </c>
      <c r="F1712" s="1">
        <f t="shared" si="1307"/>
        <v>1.1029582853773918</v>
      </c>
      <c r="G1712" s="1">
        <f t="shared" si="1307"/>
        <v>1.1029584434503348</v>
      </c>
      <c r="H1712" s="1">
        <f t="shared" si="1310"/>
        <v>2.739410845704958</v>
      </c>
      <c r="I1712" s="1">
        <f t="shared" si="1300"/>
        <v>30.291070219392715</v>
      </c>
      <c r="J1712" s="1">
        <f>VLOOKUP($I1712,Graph!$D$3:$M$50,col)</f>
        <v>6.3E-3</v>
      </c>
      <c r="K1712" s="1">
        <f>VLOOKUP($I1712,Graph!$D$3:$M$50,col+1)</f>
        <v>5.0000000000000001E-3</v>
      </c>
      <c r="L1712" s="1">
        <f t="shared" si="1311"/>
        <v>5.4333333333333334E-3</v>
      </c>
      <c r="M1712" s="1">
        <f t="shared" si="1306"/>
        <v>0.6400499999999999</v>
      </c>
      <c r="N1712" s="1">
        <f t="shared" si="1312"/>
        <v>1.705566666666589</v>
      </c>
      <c r="O1712" s="1">
        <f t="shared" si="1313"/>
        <v>5.4228025766674404E-2</v>
      </c>
      <c r="P1712" s="1">
        <f t="shared" si="1314"/>
        <v>1.0982143460043656</v>
      </c>
      <c r="Q1712" s="1">
        <f t="shared" si="1315"/>
        <v>1.0980476480569452</v>
      </c>
      <c r="R1712" s="1">
        <f t="shared" si="1316"/>
        <v>1.0980416527852439</v>
      </c>
      <c r="S1712" s="1">
        <f t="shared" si="1317"/>
        <v>1.0980414369914073</v>
      </c>
      <c r="T1712" s="1">
        <f t="shared" si="1318"/>
        <v>0.97862553909473071</v>
      </c>
      <c r="U1712" s="1">
        <f t="shared" si="1319"/>
        <v>2.6689061102553255</v>
      </c>
      <c r="V1712" s="2">
        <f t="shared" si="1301"/>
        <v>30.028939349358954</v>
      </c>
      <c r="W1712" s="1">
        <f>VLOOKUP(V1712,Graph!$D$3:$M$50,col)</f>
        <v>6.3E-3</v>
      </c>
      <c r="X1712" s="1">
        <f>VLOOKUP(V1712,Graph!$D$3:$M$50,col+1)</f>
        <v>5.0000000000000001E-3</v>
      </c>
      <c r="Y1712" s="1">
        <f t="shared" si="1320"/>
        <v>5.4333333333333334E-3</v>
      </c>
      <c r="Z1712" s="1">
        <f t="shared" si="1302"/>
        <v>0.6400499999999999</v>
      </c>
      <c r="AA1712" s="2">
        <f t="shared" si="1321"/>
        <v>1.705566666666589</v>
      </c>
      <c r="AB1712" s="1">
        <f t="shared" si="1322"/>
        <v>5.4228025766674404E-2</v>
      </c>
      <c r="AC1712" s="1">
        <f t="shared" si="1323"/>
        <v>1.0980414292238971</v>
      </c>
      <c r="AD1712" s="1">
        <f t="shared" si="1324"/>
        <v>1.0980414289443048</v>
      </c>
      <c r="AE1712" s="1">
        <f t="shared" si="1325"/>
        <v>1.0980414289342408</v>
      </c>
      <c r="AF1712" s="1">
        <f t="shared" si="1326"/>
        <v>1.0980414289338785</v>
      </c>
      <c r="AG1712" s="1">
        <f t="shared" si="1327"/>
        <v>0.97862553909473071</v>
      </c>
      <c r="AH1712" s="1">
        <f t="shared" si="1328"/>
        <v>2.6689060906706472</v>
      </c>
      <c r="AI1712" s="2">
        <f t="shared" si="1303"/>
        <v>30.028939275907248</v>
      </c>
      <c r="AJ1712" s="1">
        <f>VLOOKUP(AI1712,Graph!$D$3:$M$50,col)</f>
        <v>6.3E-3</v>
      </c>
      <c r="AK1712" s="1">
        <f>VLOOKUP(AI1712,Graph!$D$3:$M$50,col+1)</f>
        <v>5.0000000000000001E-3</v>
      </c>
      <c r="AL1712" s="1">
        <f t="shared" si="1329"/>
        <v>5.4333333333333334E-3</v>
      </c>
      <c r="AM1712" s="1">
        <f t="shared" si="1304"/>
        <v>0.6400499999999999</v>
      </c>
      <c r="AN1712" s="2">
        <f t="shared" si="1330"/>
        <v>1.705566666666589</v>
      </c>
      <c r="AO1712" s="1">
        <f t="shared" si="1331"/>
        <v>5.4228025766674404E-2</v>
      </c>
      <c r="AP1712" s="1">
        <f t="shared" si="1332"/>
        <v>1.0980414289338654</v>
      </c>
      <c r="AQ1712" s="1">
        <f t="shared" si="1333"/>
        <v>1.0980414289338651</v>
      </c>
      <c r="AR1712" s="1">
        <f t="shared" si="1334"/>
        <v>1.0980414289338651</v>
      </c>
      <c r="AS1712" s="1">
        <f t="shared" si="1335"/>
        <v>1.0980414289338651</v>
      </c>
      <c r="AT1712" s="1">
        <f t="shared" si="1336"/>
        <v>0.97862553909473071</v>
      </c>
      <c r="AU1712" s="1">
        <f t="shared" si="1337"/>
        <v>2.6689060906706152</v>
      </c>
      <c r="AV1712" s="2">
        <f t="shared" si="1338"/>
        <v>1711</v>
      </c>
      <c r="AW1712" s="1">
        <f t="shared" si="1339"/>
        <v>2668.9060906706154</v>
      </c>
      <c r="AX1712" s="1">
        <f t="shared" si="1340"/>
        <v>0.97862553909473071</v>
      </c>
      <c r="AY1712" s="1">
        <f t="shared" si="1341"/>
        <v>1.0980414289338651</v>
      </c>
      <c r="AZ1712" s="1">
        <f t="shared" si="1342"/>
        <v>5.4333333333333334E-3</v>
      </c>
      <c r="BA1712" s="1">
        <f t="shared" si="1343"/>
        <v>30.028939275907248</v>
      </c>
    </row>
    <row r="1713" spans="1:53">
      <c r="A1713" s="2">
        <f t="shared" si="1308"/>
        <v>1.7119999999999223</v>
      </c>
      <c r="B1713" s="1">
        <f t="shared" si="1298"/>
        <v>1.8053829999999194</v>
      </c>
      <c r="C1713" s="1">
        <f t="shared" si="1309"/>
        <v>5.64437466651165E-2</v>
      </c>
      <c r="D1713" s="1">
        <f t="shared" si="1299"/>
        <v>1.1028464075008801</v>
      </c>
      <c r="E1713" s="1">
        <f t="shared" si="1307"/>
        <v>1.1029559964899491</v>
      </c>
      <c r="F1713" s="1">
        <f t="shared" si="1307"/>
        <v>1.1029601610981805</v>
      </c>
      <c r="G1713" s="1">
        <f t="shared" si="1307"/>
        <v>1.1029603192820503</v>
      </c>
      <c r="H1713" s="1">
        <f t="shared" si="1310"/>
        <v>2.7418174471839292</v>
      </c>
      <c r="I1713" s="1">
        <f t="shared" si="1300"/>
        <v>30.299937965236456</v>
      </c>
      <c r="J1713" s="1">
        <f>VLOOKUP($I1713,Graph!$D$3:$M$50,col)</f>
        <v>6.3E-3</v>
      </c>
      <c r="K1713" s="1">
        <f>VLOOKUP($I1713,Graph!$D$3:$M$50,col+1)</f>
        <v>5.0000000000000001E-3</v>
      </c>
      <c r="L1713" s="1">
        <f t="shared" si="1311"/>
        <v>5.4333333333333334E-3</v>
      </c>
      <c r="M1713" s="1">
        <f t="shared" si="1306"/>
        <v>0.6400499999999999</v>
      </c>
      <c r="N1713" s="1">
        <f t="shared" si="1312"/>
        <v>1.7065666666665888</v>
      </c>
      <c r="O1713" s="1">
        <f t="shared" si="1313"/>
        <v>5.4229031809785035E-2</v>
      </c>
      <c r="P1713" s="1">
        <f t="shared" si="1314"/>
        <v>1.0982165514104762</v>
      </c>
      <c r="Q1713" s="1">
        <f t="shared" si="1315"/>
        <v>1.0980498605475297</v>
      </c>
      <c r="R1713" s="1">
        <f t="shared" si="1316"/>
        <v>1.0980438653820972</v>
      </c>
      <c r="S1713" s="1">
        <f t="shared" si="1317"/>
        <v>1.0980436495867512</v>
      </c>
      <c r="T1713" s="1">
        <f t="shared" si="1318"/>
        <v>0.97862827059907831</v>
      </c>
      <c r="U1713" s="1">
        <f t="shared" si="1319"/>
        <v>2.6712590680789097</v>
      </c>
      <c r="V1713" s="2">
        <f t="shared" si="1301"/>
        <v>30.03776144986163</v>
      </c>
      <c r="W1713" s="1">
        <f>VLOOKUP(V1713,Graph!$D$3:$M$50,col)</f>
        <v>6.3E-3</v>
      </c>
      <c r="X1713" s="1">
        <f>VLOOKUP(V1713,Graph!$D$3:$M$50,col+1)</f>
        <v>5.0000000000000001E-3</v>
      </c>
      <c r="Y1713" s="1">
        <f t="shared" si="1320"/>
        <v>5.4333333333333334E-3</v>
      </c>
      <c r="Z1713" s="1">
        <f t="shared" si="1302"/>
        <v>0.6400499999999999</v>
      </c>
      <c r="AA1713" s="2">
        <f t="shared" si="1321"/>
        <v>1.7065666666665888</v>
      </c>
      <c r="AB1713" s="1">
        <f t="shared" si="1322"/>
        <v>5.4229031809785035E-2</v>
      </c>
      <c r="AC1713" s="1">
        <f t="shared" si="1323"/>
        <v>1.0980436418189945</v>
      </c>
      <c r="AD1713" s="1">
        <f t="shared" si="1324"/>
        <v>1.0980436415393866</v>
      </c>
      <c r="AE1713" s="1">
        <f t="shared" si="1325"/>
        <v>1.098043641529322</v>
      </c>
      <c r="AF1713" s="1">
        <f t="shared" si="1326"/>
        <v>1.0980436415289594</v>
      </c>
      <c r="AG1713" s="1">
        <f t="shared" si="1327"/>
        <v>0.97862827059907831</v>
      </c>
      <c r="AH1713" s="1">
        <f t="shared" si="1328"/>
        <v>2.6712590484763656</v>
      </c>
      <c r="AI1713" s="2">
        <f t="shared" si="1303"/>
        <v>30.03776137638609</v>
      </c>
      <c r="AJ1713" s="1">
        <f>VLOOKUP(AI1713,Graph!$D$3:$M$50,col)</f>
        <v>6.3E-3</v>
      </c>
      <c r="AK1713" s="1">
        <f>VLOOKUP(AI1713,Graph!$D$3:$M$50,col+1)</f>
        <v>5.0000000000000001E-3</v>
      </c>
      <c r="AL1713" s="1">
        <f t="shared" si="1329"/>
        <v>5.4333333333333334E-3</v>
      </c>
      <c r="AM1713" s="1">
        <f t="shared" si="1304"/>
        <v>0.6400499999999999</v>
      </c>
      <c r="AN1713" s="2">
        <f t="shared" si="1330"/>
        <v>1.7065666666665888</v>
      </c>
      <c r="AO1713" s="1">
        <f t="shared" si="1331"/>
        <v>5.4229031809785035E-2</v>
      </c>
      <c r="AP1713" s="1">
        <f t="shared" si="1332"/>
        <v>1.0980436415289465</v>
      </c>
      <c r="AQ1713" s="1">
        <f t="shared" si="1333"/>
        <v>1.0980436415289461</v>
      </c>
      <c r="AR1713" s="1">
        <f t="shared" si="1334"/>
        <v>1.0980436415289461</v>
      </c>
      <c r="AS1713" s="1">
        <f t="shared" si="1335"/>
        <v>1.0980436415289461</v>
      </c>
      <c r="AT1713" s="1">
        <f t="shared" si="1336"/>
        <v>0.97862827059907831</v>
      </c>
      <c r="AU1713" s="1">
        <f t="shared" si="1337"/>
        <v>2.6712590484763332</v>
      </c>
      <c r="AV1713" s="2">
        <f t="shared" si="1338"/>
        <v>1712</v>
      </c>
      <c r="AW1713" s="1">
        <f t="shared" si="1339"/>
        <v>2671.2590484763332</v>
      </c>
      <c r="AX1713" s="1">
        <f t="shared" si="1340"/>
        <v>0.97862827059907831</v>
      </c>
      <c r="AY1713" s="1">
        <f t="shared" si="1341"/>
        <v>1.0980436415289461</v>
      </c>
      <c r="AZ1713" s="1">
        <f t="shared" si="1342"/>
        <v>5.4333333333333334E-3</v>
      </c>
      <c r="BA1713" s="1">
        <f t="shared" si="1343"/>
        <v>30.03776137638609</v>
      </c>
    </row>
    <row r="1714" spans="1:53">
      <c r="A1714" s="2">
        <f t="shared" si="1308"/>
        <v>1.7129999999999221</v>
      </c>
      <c r="B1714" s="1">
        <f t="shared" si="1298"/>
        <v>1.8064241666665859</v>
      </c>
      <c r="C1714" s="1">
        <f t="shared" si="1309"/>
        <v>5.6444582781780869E-2</v>
      </c>
      <c r="D1714" s="1">
        <f t="shared" si="1299"/>
        <v>1.1028482059098899</v>
      </c>
      <c r="E1714" s="1">
        <f t="shared" si="1307"/>
        <v>1.1029578672417781</v>
      </c>
      <c r="F1714" s="1">
        <f t="shared" si="1307"/>
        <v>1.1029620346840106</v>
      </c>
      <c r="G1714" s="1">
        <f t="shared" si="1307"/>
        <v>1.1029621929786941</v>
      </c>
      <c r="H1714" s="1">
        <f t="shared" si="1310"/>
        <v>2.7442247531263879</v>
      </c>
      <c r="I1714" s="1">
        <f t="shared" si="1300"/>
        <v>30.308803117050761</v>
      </c>
      <c r="J1714" s="1">
        <f>VLOOKUP($I1714,Graph!$D$3:$M$50,col)</f>
        <v>6.3E-3</v>
      </c>
      <c r="K1714" s="1">
        <f>VLOOKUP($I1714,Graph!$D$3:$M$50,col+1)</f>
        <v>5.0000000000000001E-3</v>
      </c>
      <c r="L1714" s="1">
        <f t="shared" si="1311"/>
        <v>5.4333333333333334E-3</v>
      </c>
      <c r="M1714" s="1">
        <f t="shared" si="1306"/>
        <v>0.6400499999999999</v>
      </c>
      <c r="N1714" s="1">
        <f t="shared" si="1312"/>
        <v>1.7075666666665887</v>
      </c>
      <c r="O1714" s="1">
        <f t="shared" si="1313"/>
        <v>5.4230036702507665E-2</v>
      </c>
      <c r="P1714" s="1">
        <f t="shared" si="1314"/>
        <v>1.0982187543125308</v>
      </c>
      <c r="Q1714" s="1">
        <f t="shared" si="1315"/>
        <v>1.0980520705267969</v>
      </c>
      <c r="R1714" s="1">
        <f t="shared" si="1316"/>
        <v>1.0980460754675527</v>
      </c>
      <c r="S1714" s="1">
        <f t="shared" si="1317"/>
        <v>1.0980458596707006</v>
      </c>
      <c r="T1714" s="1">
        <f t="shared" si="1318"/>
        <v>0.97863099891681582</v>
      </c>
      <c r="U1714" s="1">
        <f t="shared" si="1319"/>
        <v>2.6736127171584778</v>
      </c>
      <c r="V1714" s="2">
        <f t="shared" si="1301"/>
        <v>30.046580960788415</v>
      </c>
      <c r="W1714" s="1">
        <f>VLOOKUP(V1714,Graph!$D$3:$M$50,col)</f>
        <v>6.3E-3</v>
      </c>
      <c r="X1714" s="1">
        <f>VLOOKUP(V1714,Graph!$D$3:$M$50,col+1)</f>
        <v>5.0000000000000001E-3</v>
      </c>
      <c r="Y1714" s="1">
        <f t="shared" si="1320"/>
        <v>5.4333333333333334E-3</v>
      </c>
      <c r="Z1714" s="1">
        <f t="shared" si="1302"/>
        <v>0.6400499999999999</v>
      </c>
      <c r="AA1714" s="2">
        <f t="shared" si="1321"/>
        <v>1.7075666666665887</v>
      </c>
      <c r="AB1714" s="1">
        <f t="shared" si="1322"/>
        <v>5.4230036702507665E-2</v>
      </c>
      <c r="AC1714" s="1">
        <f t="shared" si="1323"/>
        <v>1.0980458519026983</v>
      </c>
      <c r="AD1714" s="1">
        <f t="shared" si="1324"/>
        <v>1.0980458516230742</v>
      </c>
      <c r="AE1714" s="1">
        <f t="shared" si="1325"/>
        <v>1.0980458516130089</v>
      </c>
      <c r="AF1714" s="1">
        <f t="shared" si="1326"/>
        <v>1.0980458516126466</v>
      </c>
      <c r="AG1714" s="1">
        <f t="shared" si="1327"/>
        <v>0.97863099891681582</v>
      </c>
      <c r="AH1714" s="1">
        <f t="shared" si="1328"/>
        <v>2.6736126975380619</v>
      </c>
      <c r="AI1714" s="2">
        <f t="shared" si="1303"/>
        <v>30.046580887289057</v>
      </c>
      <c r="AJ1714" s="1">
        <f>VLOOKUP(AI1714,Graph!$D$3:$M$50,col)</f>
        <v>6.3E-3</v>
      </c>
      <c r="AK1714" s="1">
        <f>VLOOKUP(AI1714,Graph!$D$3:$M$50,col+1)</f>
        <v>5.0000000000000001E-3</v>
      </c>
      <c r="AL1714" s="1">
        <f t="shared" si="1329"/>
        <v>5.4333333333333334E-3</v>
      </c>
      <c r="AM1714" s="1">
        <f t="shared" si="1304"/>
        <v>0.6400499999999999</v>
      </c>
      <c r="AN1714" s="2">
        <f t="shared" si="1330"/>
        <v>1.7075666666665887</v>
      </c>
      <c r="AO1714" s="1">
        <f t="shared" si="1331"/>
        <v>5.4230036702507665E-2</v>
      </c>
      <c r="AP1714" s="1">
        <f t="shared" si="1332"/>
        <v>1.0980458516126335</v>
      </c>
      <c r="AQ1714" s="1">
        <f t="shared" si="1333"/>
        <v>1.098045851612633</v>
      </c>
      <c r="AR1714" s="1">
        <f t="shared" si="1334"/>
        <v>1.0980458516126332</v>
      </c>
      <c r="AS1714" s="1">
        <f t="shared" si="1335"/>
        <v>1.0980458516126328</v>
      </c>
      <c r="AT1714" s="1">
        <f t="shared" si="1336"/>
        <v>0.97863099891681582</v>
      </c>
      <c r="AU1714" s="1">
        <f t="shared" si="1337"/>
        <v>2.673612697538029</v>
      </c>
      <c r="AV1714" s="2">
        <f t="shared" si="1338"/>
        <v>1713</v>
      </c>
      <c r="AW1714" s="1">
        <f t="shared" si="1339"/>
        <v>2673.6126975380289</v>
      </c>
      <c r="AX1714" s="1">
        <f t="shared" si="1340"/>
        <v>0.97863099891681582</v>
      </c>
      <c r="AY1714" s="1">
        <f t="shared" si="1341"/>
        <v>1.0980458516126328</v>
      </c>
      <c r="AZ1714" s="1">
        <f t="shared" si="1342"/>
        <v>5.4333333333333334E-3</v>
      </c>
      <c r="BA1714" s="1">
        <f t="shared" si="1343"/>
        <v>30.046580887289057</v>
      </c>
    </row>
    <row r="1715" spans="1:53">
      <c r="A1715" s="2">
        <f t="shared" si="1308"/>
        <v>1.713999999999922</v>
      </c>
      <c r="B1715" s="1">
        <f t="shared" si="1298"/>
        <v>1.8074653333332524</v>
      </c>
      <c r="C1715" s="1">
        <f t="shared" si="1309"/>
        <v>5.6445417941359259E-2</v>
      </c>
      <c r="D1715" s="1">
        <f t="shared" si="1299"/>
        <v>1.1028500022690797</v>
      </c>
      <c r="E1715" s="1">
        <f t="shared" si="1307"/>
        <v>1.1029597358652599</v>
      </c>
      <c r="F1715" s="1">
        <f t="shared" si="1307"/>
        <v>1.1029639061385241</v>
      </c>
      <c r="G1715" s="1">
        <f t="shared" si="1307"/>
        <v>1.1029640645439103</v>
      </c>
      <c r="H1715" s="1">
        <f t="shared" si="1310"/>
        <v>2.7466327633262133</v>
      </c>
      <c r="I1715" s="1">
        <f t="shared" si="1300"/>
        <v>30.31766567711038</v>
      </c>
      <c r="J1715" s="1">
        <f>VLOOKUP($I1715,Graph!$D$3:$M$50,col)</f>
        <v>6.3E-3</v>
      </c>
      <c r="K1715" s="1">
        <f>VLOOKUP($I1715,Graph!$D$3:$M$50,col+1)</f>
        <v>5.0000000000000001E-3</v>
      </c>
      <c r="L1715" s="1">
        <f t="shared" si="1311"/>
        <v>5.4333333333333334E-3</v>
      </c>
      <c r="M1715" s="1">
        <f t="shared" si="1306"/>
        <v>0.6400499999999999</v>
      </c>
      <c r="N1715" s="1">
        <f t="shared" si="1312"/>
        <v>1.7085666666665886</v>
      </c>
      <c r="O1715" s="1">
        <f t="shared" si="1313"/>
        <v>5.4231040446814219E-2</v>
      </c>
      <c r="P1715" s="1">
        <f t="shared" si="1314"/>
        <v>1.0982209547147912</v>
      </c>
      <c r="Q1715" s="1">
        <f t="shared" si="1315"/>
        <v>1.0980542779990206</v>
      </c>
      <c r="R1715" s="1">
        <f t="shared" si="1316"/>
        <v>1.098048283045884</v>
      </c>
      <c r="S1715" s="1">
        <f t="shared" si="1317"/>
        <v>1.0980480672475297</v>
      </c>
      <c r="T1715" s="1">
        <f t="shared" si="1318"/>
        <v>0.97863372405351645</v>
      </c>
      <c r="U1715" s="1">
        <f t="shared" si="1319"/>
        <v>2.6759670572910275</v>
      </c>
      <c r="V1715" s="2">
        <f t="shared" si="1301"/>
        <v>30.055397884417772</v>
      </c>
      <c r="W1715" s="1">
        <f>VLOOKUP(V1715,Graph!$D$3:$M$50,col)</f>
        <v>6.3E-3</v>
      </c>
      <c r="X1715" s="1">
        <f>VLOOKUP(V1715,Graph!$D$3:$M$50,col+1)</f>
        <v>5.0000000000000001E-3</v>
      </c>
      <c r="Y1715" s="1">
        <f t="shared" si="1320"/>
        <v>5.4333333333333334E-3</v>
      </c>
      <c r="Z1715" s="1">
        <f t="shared" si="1302"/>
        <v>0.6400499999999999</v>
      </c>
      <c r="AA1715" s="2">
        <f t="shared" si="1321"/>
        <v>1.7085666666665886</v>
      </c>
      <c r="AB1715" s="1">
        <f t="shared" si="1322"/>
        <v>5.4231040446814219E-2</v>
      </c>
      <c r="AC1715" s="1">
        <f t="shared" si="1323"/>
        <v>1.0980480594792812</v>
      </c>
      <c r="AD1715" s="1">
        <f t="shared" si="1324"/>
        <v>1.0980480591996415</v>
      </c>
      <c r="AE1715" s="1">
        <f t="shared" si="1325"/>
        <v>1.0980480591895752</v>
      </c>
      <c r="AF1715" s="1">
        <f t="shared" si="1326"/>
        <v>1.0980480591892128</v>
      </c>
      <c r="AG1715" s="1">
        <f t="shared" si="1327"/>
        <v>0.97863372405351645</v>
      </c>
      <c r="AH1715" s="1">
        <f t="shared" si="1328"/>
        <v>2.6759670376527338</v>
      </c>
      <c r="AI1715" s="2">
        <f t="shared" si="1303"/>
        <v>30.055397810894604</v>
      </c>
      <c r="AJ1715" s="1">
        <f>VLOOKUP(AI1715,Graph!$D$3:$M$50,col)</f>
        <v>6.3E-3</v>
      </c>
      <c r="AK1715" s="1">
        <f>VLOOKUP(AI1715,Graph!$D$3:$M$50,col+1)</f>
        <v>5.0000000000000001E-3</v>
      </c>
      <c r="AL1715" s="1">
        <f t="shared" si="1329"/>
        <v>5.4333333333333334E-3</v>
      </c>
      <c r="AM1715" s="1">
        <f t="shared" si="1304"/>
        <v>0.6400499999999999</v>
      </c>
      <c r="AN1715" s="2">
        <f t="shared" si="1330"/>
        <v>1.7085666666665886</v>
      </c>
      <c r="AO1715" s="1">
        <f t="shared" si="1331"/>
        <v>5.4231040446814219E-2</v>
      </c>
      <c r="AP1715" s="1">
        <f t="shared" si="1332"/>
        <v>1.0980480591891999</v>
      </c>
      <c r="AQ1715" s="1">
        <f t="shared" si="1333"/>
        <v>1.0980480591891992</v>
      </c>
      <c r="AR1715" s="1">
        <f t="shared" si="1334"/>
        <v>1.0980480591891992</v>
      </c>
      <c r="AS1715" s="1">
        <f t="shared" si="1335"/>
        <v>1.0980480591891992</v>
      </c>
      <c r="AT1715" s="1">
        <f t="shared" si="1336"/>
        <v>0.97863372405351645</v>
      </c>
      <c r="AU1715" s="1">
        <f t="shared" si="1337"/>
        <v>2.6759670376527009</v>
      </c>
      <c r="AV1715" s="2">
        <f t="shared" si="1338"/>
        <v>1714</v>
      </c>
      <c r="AW1715" s="1">
        <f t="shared" si="1339"/>
        <v>2675.967037652701</v>
      </c>
      <c r="AX1715" s="1">
        <f t="shared" si="1340"/>
        <v>0.97863372405351645</v>
      </c>
      <c r="AY1715" s="1">
        <f t="shared" si="1341"/>
        <v>1.0980480591891992</v>
      </c>
      <c r="AZ1715" s="1">
        <f t="shared" si="1342"/>
        <v>5.4333333333333334E-3</v>
      </c>
      <c r="BA1715" s="1">
        <f t="shared" si="1343"/>
        <v>30.055397810894604</v>
      </c>
    </row>
    <row r="1716" spans="1:53">
      <c r="A1716" s="2">
        <f t="shared" si="1308"/>
        <v>1.7149999999999219</v>
      </c>
      <c r="B1716" s="1">
        <f t="shared" si="1298"/>
        <v>1.808506499999919</v>
      </c>
      <c r="C1716" s="1">
        <f t="shared" si="1309"/>
        <v>5.6446252145494008E-2</v>
      </c>
      <c r="D1716" s="1">
        <f t="shared" si="1299"/>
        <v>1.1028517965819524</v>
      </c>
      <c r="E1716" s="1">
        <f t="shared" si="1307"/>
        <v>1.1029616023640239</v>
      </c>
      <c r="F1716" s="1">
        <f t="shared" si="1307"/>
        <v>1.1029657754653563</v>
      </c>
      <c r="G1716" s="1">
        <f t="shared" si="1307"/>
        <v>1.1029659339813327</v>
      </c>
      <c r="H1716" s="1">
        <f t="shared" si="1310"/>
        <v>2.749041477577459</v>
      </c>
      <c r="I1716" s="1">
        <f t="shared" si="1300"/>
        <v>30.326525647686658</v>
      </c>
      <c r="J1716" s="1">
        <f>VLOOKUP($I1716,Graph!$D$3:$M$50,col)</f>
        <v>6.3E-3</v>
      </c>
      <c r="K1716" s="1">
        <f>VLOOKUP($I1716,Graph!$D$3:$M$50,col+1)</f>
        <v>5.0000000000000001E-3</v>
      </c>
      <c r="L1716" s="1">
        <f t="shared" si="1311"/>
        <v>5.4333333333333334E-3</v>
      </c>
      <c r="M1716" s="1">
        <f t="shared" si="1306"/>
        <v>0.6400499999999999</v>
      </c>
      <c r="N1716" s="1">
        <f t="shared" si="1312"/>
        <v>1.7095666666665885</v>
      </c>
      <c r="O1716" s="1">
        <f t="shared" si="1313"/>
        <v>5.4232043044672107E-2</v>
      </c>
      <c r="P1716" s="1">
        <f t="shared" si="1314"/>
        <v>1.09822315262151</v>
      </c>
      <c r="Q1716" s="1">
        <f t="shared" si="1315"/>
        <v>1.0980564829684634</v>
      </c>
      <c r="R1716" s="1">
        <f t="shared" si="1316"/>
        <v>1.0980504881213544</v>
      </c>
      <c r="S1716" s="1">
        <f t="shared" si="1317"/>
        <v>1.0980502723215002</v>
      </c>
      <c r="T1716" s="1">
        <f t="shared" si="1318"/>
        <v>0.9786364460147402</v>
      </c>
      <c r="U1716" s="1">
        <f t="shared" si="1319"/>
        <v>2.6783220882737289</v>
      </c>
      <c r="V1716" s="2">
        <f t="shared" si="1301"/>
        <v>30.064212223024793</v>
      </c>
      <c r="W1716" s="1">
        <f>VLOOKUP(V1716,Graph!$D$3:$M$50,col)</f>
        <v>6.3E-3</v>
      </c>
      <c r="X1716" s="1">
        <f>VLOOKUP(V1716,Graph!$D$3:$M$50,col+1)</f>
        <v>5.0000000000000001E-3</v>
      </c>
      <c r="Y1716" s="1">
        <f t="shared" si="1320"/>
        <v>5.4333333333333334E-3</v>
      </c>
      <c r="Z1716" s="1">
        <f t="shared" si="1302"/>
        <v>0.6400499999999999</v>
      </c>
      <c r="AA1716" s="2">
        <f t="shared" si="1321"/>
        <v>1.7095666666665885</v>
      </c>
      <c r="AB1716" s="1">
        <f t="shared" si="1322"/>
        <v>5.4232043044672107E-2</v>
      </c>
      <c r="AC1716" s="1">
        <f t="shared" si="1323"/>
        <v>1.0980502645530064</v>
      </c>
      <c r="AD1716" s="1">
        <f t="shared" si="1324"/>
        <v>1.0980502642733514</v>
      </c>
      <c r="AE1716" s="1">
        <f t="shared" si="1325"/>
        <v>1.0980502642632841</v>
      </c>
      <c r="AF1716" s="1">
        <f t="shared" si="1326"/>
        <v>1.0980502642629215</v>
      </c>
      <c r="AG1716" s="1">
        <f t="shared" si="1327"/>
        <v>0.9786364460147402</v>
      </c>
      <c r="AH1716" s="1">
        <f t="shared" si="1328"/>
        <v>2.6783220686175522</v>
      </c>
      <c r="AI1716" s="2">
        <f t="shared" si="1303"/>
        <v>30.064212149477815</v>
      </c>
      <c r="AJ1716" s="1">
        <f>VLOOKUP(AI1716,Graph!$D$3:$M$50,col)</f>
        <v>6.3E-3</v>
      </c>
      <c r="AK1716" s="1">
        <f>VLOOKUP(AI1716,Graph!$D$3:$M$50,col+1)</f>
        <v>5.0000000000000001E-3</v>
      </c>
      <c r="AL1716" s="1">
        <f t="shared" si="1329"/>
        <v>5.4333333333333334E-3</v>
      </c>
      <c r="AM1716" s="1">
        <f t="shared" si="1304"/>
        <v>0.6400499999999999</v>
      </c>
      <c r="AN1716" s="2">
        <f t="shared" si="1330"/>
        <v>1.7095666666665885</v>
      </c>
      <c r="AO1716" s="1">
        <f t="shared" si="1331"/>
        <v>5.4232043044672107E-2</v>
      </c>
      <c r="AP1716" s="1">
        <f t="shared" si="1332"/>
        <v>1.0980502642629089</v>
      </c>
      <c r="AQ1716" s="1">
        <f t="shared" si="1333"/>
        <v>1.098050264262908</v>
      </c>
      <c r="AR1716" s="1">
        <f t="shared" si="1334"/>
        <v>1.0980502642629084</v>
      </c>
      <c r="AS1716" s="1">
        <f t="shared" si="1335"/>
        <v>1.0980502642629082</v>
      </c>
      <c r="AT1716" s="1">
        <f t="shared" si="1336"/>
        <v>0.9786364460147402</v>
      </c>
      <c r="AU1716" s="1">
        <f t="shared" si="1337"/>
        <v>2.6783220686175206</v>
      </c>
      <c r="AV1716" s="2">
        <f t="shared" si="1338"/>
        <v>1715</v>
      </c>
      <c r="AW1716" s="1">
        <f t="shared" si="1339"/>
        <v>2678.3220686175205</v>
      </c>
      <c r="AX1716" s="1">
        <f t="shared" si="1340"/>
        <v>0.9786364460147402</v>
      </c>
      <c r="AY1716" s="1">
        <f t="shared" si="1341"/>
        <v>1.0980502642629082</v>
      </c>
      <c r="AZ1716" s="1">
        <f t="shared" si="1342"/>
        <v>5.4333333333333334E-3</v>
      </c>
      <c r="BA1716" s="1">
        <f t="shared" si="1343"/>
        <v>30.064212149477815</v>
      </c>
    </row>
    <row r="1717" spans="1:53">
      <c r="A1717" s="2">
        <f t="shared" si="1308"/>
        <v>1.7159999999999218</v>
      </c>
      <c r="B1717" s="1">
        <f t="shared" si="1298"/>
        <v>1.8095476666665855</v>
      </c>
      <c r="C1717" s="1">
        <f t="shared" si="1309"/>
        <v>5.6447085395823673E-2</v>
      </c>
      <c r="D1717" s="1">
        <f t="shared" si="1299"/>
        <v>1.1028535888520024</v>
      </c>
      <c r="E1717" s="1">
        <f t="shared" si="1307"/>
        <v>1.1029634667416919</v>
      </c>
      <c r="F1717" s="1">
        <f t="shared" si="1307"/>
        <v>1.1029676426681334</v>
      </c>
      <c r="G1717" s="1">
        <f t="shared" si="1307"/>
        <v>1.1029678012945883</v>
      </c>
      <c r="H1717" s="1">
        <f t="shared" si="1310"/>
        <v>2.7514508956743637</v>
      </c>
      <c r="I1717" s="1">
        <f t="shared" si="1300"/>
        <v>30.33538303104768</v>
      </c>
      <c r="J1717" s="1">
        <f>VLOOKUP($I1717,Graph!$D$3:$M$50,col)</f>
        <v>6.3E-3</v>
      </c>
      <c r="K1717" s="1">
        <f>VLOOKUP($I1717,Graph!$D$3:$M$50,col+1)</f>
        <v>5.0000000000000001E-3</v>
      </c>
      <c r="L1717" s="1">
        <f t="shared" si="1311"/>
        <v>5.4333333333333334E-3</v>
      </c>
      <c r="M1717" s="1">
        <f t="shared" si="1306"/>
        <v>0.6400499999999999</v>
      </c>
      <c r="N1717" s="1">
        <f t="shared" si="1312"/>
        <v>1.7105666666665884</v>
      </c>
      <c r="O1717" s="1">
        <f t="shared" si="1313"/>
        <v>5.4233044498044218E-2</v>
      </c>
      <c r="P1717" s="1">
        <f t="shared" si="1314"/>
        <v>1.0982253480369306</v>
      </c>
      <c r="Q1717" s="1">
        <f t="shared" si="1315"/>
        <v>1.0980586854393795</v>
      </c>
      <c r="R1717" s="1">
        <f t="shared" si="1316"/>
        <v>1.0980526906982173</v>
      </c>
      <c r="S1717" s="1">
        <f t="shared" si="1317"/>
        <v>1.0980524748968674</v>
      </c>
      <c r="T1717" s="1">
        <f t="shared" si="1318"/>
        <v>0.97863916480603408</v>
      </c>
      <c r="U1717" s="1">
        <f t="shared" si="1319"/>
        <v>2.6806778099039361</v>
      </c>
      <c r="V1717" s="2">
        <f t="shared" si="1301"/>
        <v>30.073023978881263</v>
      </c>
      <c r="W1717" s="1">
        <f>VLOOKUP(V1717,Graph!$D$3:$M$50,col)</f>
        <v>6.3E-3</v>
      </c>
      <c r="X1717" s="1">
        <f>VLOOKUP(V1717,Graph!$D$3:$M$50,col+1)</f>
        <v>5.0000000000000001E-3</v>
      </c>
      <c r="Y1717" s="1">
        <f t="shared" si="1320"/>
        <v>5.4333333333333334E-3</v>
      </c>
      <c r="Z1717" s="1">
        <f t="shared" si="1302"/>
        <v>0.6400499999999999</v>
      </c>
      <c r="AA1717" s="2">
        <f t="shared" si="1321"/>
        <v>1.7105666666665884</v>
      </c>
      <c r="AB1717" s="1">
        <f t="shared" si="1322"/>
        <v>5.4233044498044218E-2</v>
      </c>
      <c r="AC1717" s="1">
        <f t="shared" si="1323"/>
        <v>1.0980524671281287</v>
      </c>
      <c r="AD1717" s="1">
        <f t="shared" si="1324"/>
        <v>1.0980524668484575</v>
      </c>
      <c r="AE1717" s="1">
        <f t="shared" si="1325"/>
        <v>1.0980524668383895</v>
      </c>
      <c r="AF1717" s="1">
        <f t="shared" si="1326"/>
        <v>1.0980524668380272</v>
      </c>
      <c r="AG1717" s="1">
        <f t="shared" si="1327"/>
        <v>0.97863916480603408</v>
      </c>
      <c r="AH1717" s="1">
        <f t="shared" si="1328"/>
        <v>2.6806777902298728</v>
      </c>
      <c r="AI1717" s="2">
        <f t="shared" si="1303"/>
        <v>30.073023905310492</v>
      </c>
      <c r="AJ1717" s="1">
        <f>VLOOKUP(AI1717,Graph!$D$3:$M$50,col)</f>
        <v>6.3E-3</v>
      </c>
      <c r="AK1717" s="1">
        <f>VLOOKUP(AI1717,Graph!$D$3:$M$50,col+1)</f>
        <v>5.0000000000000001E-3</v>
      </c>
      <c r="AL1717" s="1">
        <f t="shared" si="1329"/>
        <v>5.4333333333333334E-3</v>
      </c>
      <c r="AM1717" s="1">
        <f t="shared" si="1304"/>
        <v>0.6400499999999999</v>
      </c>
      <c r="AN1717" s="2">
        <f t="shared" si="1330"/>
        <v>1.7105666666665884</v>
      </c>
      <c r="AO1717" s="1">
        <f t="shared" si="1331"/>
        <v>5.4233044498044218E-2</v>
      </c>
      <c r="AP1717" s="1">
        <f t="shared" si="1332"/>
        <v>1.0980524668380141</v>
      </c>
      <c r="AQ1717" s="1">
        <f t="shared" si="1333"/>
        <v>1.0980524668380136</v>
      </c>
      <c r="AR1717" s="1">
        <f t="shared" si="1334"/>
        <v>1.0980524668380136</v>
      </c>
      <c r="AS1717" s="1">
        <f t="shared" si="1335"/>
        <v>1.0980524668380136</v>
      </c>
      <c r="AT1717" s="1">
        <f t="shared" si="1336"/>
        <v>0.97863916480603408</v>
      </c>
      <c r="AU1717" s="1">
        <f t="shared" si="1337"/>
        <v>2.6806777902298391</v>
      </c>
      <c r="AV1717" s="2">
        <f t="shared" si="1338"/>
        <v>1716</v>
      </c>
      <c r="AW1717" s="1">
        <f t="shared" si="1339"/>
        <v>2680.677790229839</v>
      </c>
      <c r="AX1717" s="1">
        <f t="shared" si="1340"/>
        <v>0.97863916480603408</v>
      </c>
      <c r="AY1717" s="1">
        <f t="shared" si="1341"/>
        <v>1.0980524668380136</v>
      </c>
      <c r="AZ1717" s="1">
        <f t="shared" si="1342"/>
        <v>5.4333333333333334E-3</v>
      </c>
      <c r="BA1717" s="1">
        <f t="shared" si="1343"/>
        <v>30.073023905310492</v>
      </c>
    </row>
    <row r="1718" spans="1:53">
      <c r="A1718" s="2">
        <f t="shared" si="1308"/>
        <v>1.7169999999999217</v>
      </c>
      <c r="B1718" s="1">
        <f t="shared" si="1298"/>
        <v>1.810588833333252</v>
      </c>
      <c r="C1718" s="1">
        <f t="shared" si="1309"/>
        <v>5.644791769398308E-2</v>
      </c>
      <c r="D1718" s="1">
        <f t="shared" si="1299"/>
        <v>1.1028553790827156</v>
      </c>
      <c r="E1718" s="1">
        <f t="shared" si="1307"/>
        <v>1.1029653290018773</v>
      </c>
      <c r="F1718" s="1">
        <f t="shared" si="1307"/>
        <v>1.1029695077504729</v>
      </c>
      <c r="G1718" s="1">
        <f t="shared" si="1307"/>
        <v>1.102969666487295</v>
      </c>
      <c r="H1718" s="1">
        <f t="shared" si="1310"/>
        <v>2.7538610174113449</v>
      </c>
      <c r="I1718" s="1">
        <f t="shared" si="1300"/>
        <v>30.344237829458205</v>
      </c>
      <c r="J1718" s="1">
        <f>VLOOKUP($I1718,Graph!$D$3:$M$50,col)</f>
        <v>6.3E-3</v>
      </c>
      <c r="K1718" s="1">
        <f>VLOOKUP($I1718,Graph!$D$3:$M$50,col+1)</f>
        <v>5.0000000000000001E-3</v>
      </c>
      <c r="L1718" s="1">
        <f t="shared" si="1311"/>
        <v>5.4333333333333334E-3</v>
      </c>
      <c r="M1718" s="1">
        <f t="shared" si="1306"/>
        <v>0.6400499999999999</v>
      </c>
      <c r="N1718" s="1">
        <f t="shared" si="1312"/>
        <v>1.7115666666665883</v>
      </c>
      <c r="O1718" s="1">
        <f t="shared" si="1313"/>
        <v>5.4234044808888986E-2</v>
      </c>
      <c r="P1718" s="1">
        <f t="shared" si="1314"/>
        <v>1.0982275409652849</v>
      </c>
      <c r="Q1718" s="1">
        <f t="shared" si="1315"/>
        <v>1.0980608854160128</v>
      </c>
      <c r="R1718" s="1">
        <f t="shared" si="1316"/>
        <v>1.0980548907807177</v>
      </c>
      <c r="S1718" s="1">
        <f t="shared" si="1317"/>
        <v>1.0980546749778748</v>
      </c>
      <c r="T1718" s="1">
        <f t="shared" si="1318"/>
        <v>0.97864188043293243</v>
      </c>
      <c r="U1718" s="1">
        <f t="shared" si="1319"/>
        <v>2.6830342219791796</v>
      </c>
      <c r="V1718" s="2">
        <f t="shared" si="1301"/>
        <v>30.081833154255627</v>
      </c>
      <c r="W1718" s="1">
        <f>VLOOKUP(V1718,Graph!$D$3:$M$50,col)</f>
        <v>6.3E-3</v>
      </c>
      <c r="X1718" s="1">
        <f>VLOOKUP(V1718,Graph!$D$3:$M$50,col+1)</f>
        <v>5.0000000000000001E-3</v>
      </c>
      <c r="Y1718" s="1">
        <f t="shared" si="1320"/>
        <v>5.4333333333333334E-3</v>
      </c>
      <c r="Z1718" s="1">
        <f t="shared" si="1302"/>
        <v>0.6400499999999999</v>
      </c>
      <c r="AA1718" s="2">
        <f t="shared" si="1321"/>
        <v>1.7115666666665883</v>
      </c>
      <c r="AB1718" s="1">
        <f t="shared" si="1322"/>
        <v>5.4234044808888986E-2</v>
      </c>
      <c r="AC1718" s="1">
        <f t="shared" si="1323"/>
        <v>1.0980546672088913</v>
      </c>
      <c r="AD1718" s="1">
        <f t="shared" si="1324"/>
        <v>1.0980546669292048</v>
      </c>
      <c r="AE1718" s="1">
        <f t="shared" si="1325"/>
        <v>1.0980546669191358</v>
      </c>
      <c r="AF1718" s="1">
        <f t="shared" si="1326"/>
        <v>1.0980546669187734</v>
      </c>
      <c r="AG1718" s="1">
        <f t="shared" si="1327"/>
        <v>0.97864188043293243</v>
      </c>
      <c r="AH1718" s="1">
        <f t="shared" si="1328"/>
        <v>2.683034202287224</v>
      </c>
      <c r="AI1718" s="2">
        <f t="shared" si="1303"/>
        <v>30.081833080661063</v>
      </c>
      <c r="AJ1718" s="1">
        <f>VLOOKUP(AI1718,Graph!$D$3:$M$50,col)</f>
        <v>6.3E-3</v>
      </c>
      <c r="AK1718" s="1">
        <f>VLOOKUP(AI1718,Graph!$D$3:$M$50,col+1)</f>
        <v>5.0000000000000001E-3</v>
      </c>
      <c r="AL1718" s="1">
        <f t="shared" si="1329"/>
        <v>5.4333333333333334E-3</v>
      </c>
      <c r="AM1718" s="1">
        <f t="shared" si="1304"/>
        <v>0.6400499999999999</v>
      </c>
      <c r="AN1718" s="2">
        <f t="shared" si="1330"/>
        <v>1.7115666666665883</v>
      </c>
      <c r="AO1718" s="1">
        <f t="shared" si="1331"/>
        <v>5.4234044808888986E-2</v>
      </c>
      <c r="AP1718" s="1">
        <f t="shared" si="1332"/>
        <v>1.0980546669187603</v>
      </c>
      <c r="AQ1718" s="1">
        <f t="shared" si="1333"/>
        <v>1.0980546669187596</v>
      </c>
      <c r="AR1718" s="1">
        <f t="shared" si="1334"/>
        <v>1.0980546669187596</v>
      </c>
      <c r="AS1718" s="1">
        <f t="shared" si="1335"/>
        <v>1.0980546669187596</v>
      </c>
      <c r="AT1718" s="1">
        <f t="shared" si="1336"/>
        <v>0.97864188043293243</v>
      </c>
      <c r="AU1718" s="1">
        <f t="shared" si="1337"/>
        <v>2.6830342022871898</v>
      </c>
      <c r="AV1718" s="2">
        <f t="shared" si="1338"/>
        <v>1717</v>
      </c>
      <c r="AW1718" s="1">
        <f t="shared" si="1339"/>
        <v>2683.0342022871896</v>
      </c>
      <c r="AX1718" s="1">
        <f t="shared" si="1340"/>
        <v>0.97864188043293243</v>
      </c>
      <c r="AY1718" s="1">
        <f t="shared" si="1341"/>
        <v>1.0980546669187596</v>
      </c>
      <c r="AZ1718" s="1">
        <f t="shared" si="1342"/>
        <v>5.4333333333333334E-3</v>
      </c>
      <c r="BA1718" s="1">
        <f t="shared" si="1343"/>
        <v>30.081833080661063</v>
      </c>
    </row>
    <row r="1719" spans="1:53">
      <c r="A1719" s="2">
        <f t="shared" si="1308"/>
        <v>1.7179999999999216</v>
      </c>
      <c r="B1719" s="1">
        <f t="shared" si="1298"/>
        <v>1.8116299999999186</v>
      </c>
      <c r="C1719" s="1">
        <f t="shared" si="1309"/>
        <v>5.6448749041603352E-2</v>
      </c>
      <c r="D1719" s="1">
        <f t="shared" si="1299"/>
        <v>1.1028571672775709</v>
      </c>
      <c r="E1719" s="1">
        <f t="shared" si="1307"/>
        <v>1.1029671891481858</v>
      </c>
      <c r="F1719" s="1">
        <f t="shared" si="1307"/>
        <v>1.1029713707159852</v>
      </c>
      <c r="G1719" s="1">
        <f t="shared" si="1307"/>
        <v>1.1029715295630633</v>
      </c>
      <c r="H1719" s="1">
        <f t="shared" si="1310"/>
        <v>2.7562718425830006</v>
      </c>
      <c r="I1719" s="1">
        <f t="shared" si="1300"/>
        <v>30.353090045179702</v>
      </c>
      <c r="J1719" s="1">
        <f>VLOOKUP($I1719,Graph!$D$3:$M$50,col)</f>
        <v>6.3E-3</v>
      </c>
      <c r="K1719" s="1">
        <f>VLOOKUP($I1719,Graph!$D$3:$M$50,col+1)</f>
        <v>5.0000000000000001E-3</v>
      </c>
      <c r="L1719" s="1">
        <f t="shared" si="1311"/>
        <v>5.4333333333333334E-3</v>
      </c>
      <c r="M1719" s="1">
        <f t="shared" si="1306"/>
        <v>0.6400499999999999</v>
      </c>
      <c r="N1719" s="1">
        <f t="shared" si="1312"/>
        <v>1.7125666666665882</v>
      </c>
      <c r="O1719" s="1">
        <f t="shared" si="1313"/>
        <v>5.4235043979160409E-2</v>
      </c>
      <c r="P1719" s="1">
        <f t="shared" si="1314"/>
        <v>1.0982297314107972</v>
      </c>
      <c r="Q1719" s="1">
        <f t="shared" si="1315"/>
        <v>1.0980630829025984</v>
      </c>
      <c r="R1719" s="1">
        <f t="shared" si="1316"/>
        <v>1.0980570883730894</v>
      </c>
      <c r="S1719" s="1">
        <f t="shared" si="1317"/>
        <v>1.0980568725687567</v>
      </c>
      <c r="T1719" s="1">
        <f t="shared" si="1318"/>
        <v>0.97864459290095651</v>
      </c>
      <c r="U1719" s="1">
        <f t="shared" si="1319"/>
        <v>2.6853913242971683</v>
      </c>
      <c r="V1719" s="2">
        <f t="shared" si="1301"/>
        <v>30.090639751413018</v>
      </c>
      <c r="W1719" s="1">
        <f>VLOOKUP(V1719,Graph!$D$3:$M$50,col)</f>
        <v>6.3E-3</v>
      </c>
      <c r="X1719" s="1">
        <f>VLOOKUP(V1719,Graph!$D$3:$M$50,col+1)</f>
        <v>5.0000000000000001E-3</v>
      </c>
      <c r="Y1719" s="1">
        <f t="shared" si="1320"/>
        <v>5.4333333333333334E-3</v>
      </c>
      <c r="Z1719" s="1">
        <f t="shared" si="1302"/>
        <v>0.6400499999999999</v>
      </c>
      <c r="AA1719" s="2">
        <f t="shared" si="1321"/>
        <v>1.7125666666665882</v>
      </c>
      <c r="AB1719" s="1">
        <f t="shared" si="1322"/>
        <v>5.4235043979160409E-2</v>
      </c>
      <c r="AC1719" s="1">
        <f t="shared" si="1323"/>
        <v>1.0980568647995292</v>
      </c>
      <c r="AD1719" s="1">
        <f t="shared" si="1324"/>
        <v>1.0980568645198268</v>
      </c>
      <c r="AE1719" s="1">
        <f t="shared" si="1325"/>
        <v>1.0980568645097573</v>
      </c>
      <c r="AF1719" s="1">
        <f t="shared" si="1326"/>
        <v>1.0980568645093949</v>
      </c>
      <c r="AG1719" s="1">
        <f t="shared" si="1327"/>
        <v>0.97864459290095651</v>
      </c>
      <c r="AH1719" s="1">
        <f t="shared" si="1328"/>
        <v>2.6853913045873141</v>
      </c>
      <c r="AI1719" s="2">
        <f t="shared" si="1303"/>
        <v>30.090639677794687</v>
      </c>
      <c r="AJ1719" s="1">
        <f>VLOOKUP(AI1719,Graph!$D$3:$M$50,col)</f>
        <v>6.3E-3</v>
      </c>
      <c r="AK1719" s="1">
        <f>VLOOKUP(AI1719,Graph!$D$3:$M$50,col+1)</f>
        <v>5.0000000000000001E-3</v>
      </c>
      <c r="AL1719" s="1">
        <f t="shared" si="1329"/>
        <v>5.4333333333333334E-3</v>
      </c>
      <c r="AM1719" s="1">
        <f t="shared" si="1304"/>
        <v>0.6400499999999999</v>
      </c>
      <c r="AN1719" s="2">
        <f t="shared" si="1330"/>
        <v>1.7125666666665882</v>
      </c>
      <c r="AO1719" s="1">
        <f t="shared" si="1331"/>
        <v>5.4235043979160409E-2</v>
      </c>
      <c r="AP1719" s="1">
        <f t="shared" si="1332"/>
        <v>1.0980568645093818</v>
      </c>
      <c r="AQ1719" s="1">
        <f t="shared" si="1333"/>
        <v>1.0980568645093811</v>
      </c>
      <c r="AR1719" s="1">
        <f t="shared" si="1334"/>
        <v>1.0980568645093811</v>
      </c>
      <c r="AS1719" s="1">
        <f t="shared" si="1335"/>
        <v>1.0980568645093811</v>
      </c>
      <c r="AT1719" s="1">
        <f t="shared" si="1336"/>
        <v>0.97864459290095651</v>
      </c>
      <c r="AU1719" s="1">
        <f t="shared" si="1337"/>
        <v>2.6853913045872804</v>
      </c>
      <c r="AV1719" s="2">
        <f t="shared" si="1338"/>
        <v>1718</v>
      </c>
      <c r="AW1719" s="1">
        <f t="shared" si="1339"/>
        <v>2685.3913045872805</v>
      </c>
      <c r="AX1719" s="1">
        <f t="shared" si="1340"/>
        <v>0.97864459290095651</v>
      </c>
      <c r="AY1719" s="1">
        <f t="shared" si="1341"/>
        <v>1.0980568645093811</v>
      </c>
      <c r="AZ1719" s="1">
        <f t="shared" si="1342"/>
        <v>5.4333333333333334E-3</v>
      </c>
      <c r="BA1719" s="1">
        <f t="shared" si="1343"/>
        <v>30.090639677794687</v>
      </c>
    </row>
    <row r="1720" spans="1:53">
      <c r="A1720" s="2">
        <f t="shared" si="1308"/>
        <v>1.7189999999999215</v>
      </c>
      <c r="B1720" s="1">
        <f t="shared" si="1298"/>
        <v>1.8126711666665851</v>
      </c>
      <c r="C1720" s="1">
        <f t="shared" si="1309"/>
        <v>5.6449579440311821E-2</v>
      </c>
      <c r="D1720" s="1">
        <f t="shared" si="1299"/>
        <v>1.102858953440039</v>
      </c>
      <c r="E1720" s="1">
        <f t="shared" si="1307"/>
        <v>1.1029690471842137</v>
      </c>
      <c r="F1720" s="1">
        <f t="shared" si="1307"/>
        <v>1.1029732315682717</v>
      </c>
      <c r="G1720" s="1">
        <f t="shared" si="1307"/>
        <v>1.1029733905254941</v>
      </c>
      <c r="H1720" s="1">
        <f t="shared" si="1310"/>
        <v>2.758683370984107</v>
      </c>
      <c r="I1720" s="1">
        <f t="shared" si="1300"/>
        <v>30.361939680470318</v>
      </c>
      <c r="J1720" s="1">
        <f>VLOOKUP($I1720,Graph!$D$3:$M$50,col)</f>
        <v>6.3E-3</v>
      </c>
      <c r="K1720" s="1">
        <f>VLOOKUP($I1720,Graph!$D$3:$M$50,col+1)</f>
        <v>5.0000000000000001E-3</v>
      </c>
      <c r="L1720" s="1">
        <f t="shared" si="1311"/>
        <v>5.4333333333333334E-3</v>
      </c>
      <c r="M1720" s="1">
        <f t="shared" si="1306"/>
        <v>0.6400499999999999</v>
      </c>
      <c r="N1720" s="1">
        <f t="shared" si="1312"/>
        <v>1.7135666666665881</v>
      </c>
      <c r="O1720" s="1">
        <f t="shared" si="1313"/>
        <v>5.4236042010807985E-2</v>
      </c>
      <c r="P1720" s="1">
        <f t="shared" si="1314"/>
        <v>1.0982319193776813</v>
      </c>
      <c r="Q1720" s="1">
        <f t="shared" si="1315"/>
        <v>1.0980652779033606</v>
      </c>
      <c r="R1720" s="1">
        <f t="shared" si="1316"/>
        <v>1.0980592834795582</v>
      </c>
      <c r="S1720" s="1">
        <f t="shared" si="1317"/>
        <v>1.0980590676737392</v>
      </c>
      <c r="T1720" s="1">
        <f t="shared" si="1318"/>
        <v>0.97864730221561502</v>
      </c>
      <c r="U1720" s="1">
        <f t="shared" si="1319"/>
        <v>2.6877491166557901</v>
      </c>
      <c r="V1720" s="2">
        <f t="shared" si="1301"/>
        <v>30.099443772615274</v>
      </c>
      <c r="W1720" s="1">
        <f>VLOOKUP(V1720,Graph!$D$3:$M$50,col)</f>
        <v>6.3E-3</v>
      </c>
      <c r="X1720" s="1">
        <f>VLOOKUP(V1720,Graph!$D$3:$M$50,col+1)</f>
        <v>5.0000000000000001E-3</v>
      </c>
      <c r="Y1720" s="1">
        <f t="shared" si="1320"/>
        <v>5.4333333333333334E-3</v>
      </c>
      <c r="Z1720" s="1">
        <f t="shared" si="1302"/>
        <v>0.6400499999999999</v>
      </c>
      <c r="AA1720" s="2">
        <f t="shared" si="1321"/>
        <v>1.7135666666665881</v>
      </c>
      <c r="AB1720" s="1">
        <f t="shared" si="1322"/>
        <v>5.4236042010807985E-2</v>
      </c>
      <c r="AC1720" s="1">
        <f t="shared" si="1323"/>
        <v>1.0980590599042674</v>
      </c>
      <c r="AD1720" s="1">
        <f t="shared" si="1324"/>
        <v>1.0980590596245494</v>
      </c>
      <c r="AE1720" s="1">
        <f t="shared" si="1325"/>
        <v>1.098059059614479</v>
      </c>
      <c r="AF1720" s="1">
        <f t="shared" si="1326"/>
        <v>1.0980590596141162</v>
      </c>
      <c r="AG1720" s="1">
        <f t="shared" si="1327"/>
        <v>0.97864730221561502</v>
      </c>
      <c r="AH1720" s="1">
        <f t="shared" si="1328"/>
        <v>2.6877490969280307</v>
      </c>
      <c r="AI1720" s="2">
        <f t="shared" si="1303"/>
        <v>30.099443698973158</v>
      </c>
      <c r="AJ1720" s="1">
        <f>VLOOKUP(AI1720,Graph!$D$3:$M$50,col)</f>
        <v>6.3E-3</v>
      </c>
      <c r="AK1720" s="1">
        <f>VLOOKUP(AI1720,Graph!$D$3:$M$50,col+1)</f>
        <v>5.0000000000000001E-3</v>
      </c>
      <c r="AL1720" s="1">
        <f t="shared" si="1329"/>
        <v>5.4333333333333334E-3</v>
      </c>
      <c r="AM1720" s="1">
        <f t="shared" si="1304"/>
        <v>0.6400499999999999</v>
      </c>
      <c r="AN1720" s="2">
        <f t="shared" si="1330"/>
        <v>1.7135666666665881</v>
      </c>
      <c r="AO1720" s="1">
        <f t="shared" si="1331"/>
        <v>5.4236042010807985E-2</v>
      </c>
      <c r="AP1720" s="1">
        <f t="shared" si="1332"/>
        <v>1.0980590596141033</v>
      </c>
      <c r="AQ1720" s="1">
        <f t="shared" si="1333"/>
        <v>1.0980590596141029</v>
      </c>
      <c r="AR1720" s="1">
        <f t="shared" si="1334"/>
        <v>1.0980590596141029</v>
      </c>
      <c r="AS1720" s="1">
        <f t="shared" si="1335"/>
        <v>1.0980590596141029</v>
      </c>
      <c r="AT1720" s="1">
        <f t="shared" si="1336"/>
        <v>0.97864730221561502</v>
      </c>
      <c r="AU1720" s="1">
        <f t="shared" si="1337"/>
        <v>2.6877490969279982</v>
      </c>
      <c r="AV1720" s="2">
        <f t="shared" si="1338"/>
        <v>1719</v>
      </c>
      <c r="AW1720" s="1">
        <f t="shared" si="1339"/>
        <v>2687.7490969279984</v>
      </c>
      <c r="AX1720" s="1">
        <f t="shared" si="1340"/>
        <v>0.97864730221561502</v>
      </c>
      <c r="AY1720" s="1">
        <f t="shared" si="1341"/>
        <v>1.0980590596141029</v>
      </c>
      <c r="AZ1720" s="1">
        <f t="shared" si="1342"/>
        <v>5.4333333333333334E-3</v>
      </c>
      <c r="BA1720" s="1">
        <f t="shared" si="1343"/>
        <v>30.099443698973158</v>
      </c>
    </row>
    <row r="1721" spans="1:53">
      <c r="A1721" s="2">
        <f t="shared" si="1308"/>
        <v>1.7199999999999214</v>
      </c>
      <c r="B1721" s="1">
        <f t="shared" si="1298"/>
        <v>1.8137123333332517</v>
      </c>
      <c r="C1721" s="1">
        <f t="shared" si="1309"/>
        <v>5.6450408891732154E-2</v>
      </c>
      <c r="D1721" s="1">
        <f t="shared" si="1299"/>
        <v>1.1028607375735828</v>
      </c>
      <c r="E1721" s="1">
        <f t="shared" ref="E1721:G1740" si="1344">SQRT(D1721-($C1721*D1721-POWER(D1721,1/3)+1)/($C1721-POWER(D1721,-2/3)/3))</f>
        <v>1.1029709031135506</v>
      </c>
      <c r="F1721" s="1">
        <f t="shared" si="1344"/>
        <v>1.1029750903109261</v>
      </c>
      <c r="G1721" s="1">
        <f t="shared" si="1344"/>
        <v>1.1029752493781821</v>
      </c>
      <c r="H1721" s="1">
        <f t="shared" si="1310"/>
        <v>2.7610956024096232</v>
      </c>
      <c r="I1721" s="1">
        <f t="shared" si="1300"/>
        <v>30.370786737584933</v>
      </c>
      <c r="J1721" s="1">
        <f>VLOOKUP($I1721,Graph!$D$3:$M$50,col)</f>
        <v>6.3E-3</v>
      </c>
      <c r="K1721" s="1">
        <f>VLOOKUP($I1721,Graph!$D$3:$M$50,col+1)</f>
        <v>5.0000000000000001E-3</v>
      </c>
      <c r="L1721" s="1">
        <f t="shared" si="1311"/>
        <v>5.4333333333333334E-3</v>
      </c>
      <c r="M1721" s="1">
        <f t="shared" si="1306"/>
        <v>0.6400499999999999</v>
      </c>
      <c r="N1721" s="1">
        <f t="shared" si="1312"/>
        <v>1.714566666666588</v>
      </c>
      <c r="O1721" s="1">
        <f t="shared" si="1313"/>
        <v>5.4237038905776767E-2</v>
      </c>
      <c r="P1721" s="1">
        <f t="shared" si="1314"/>
        <v>1.0982341048701416</v>
      </c>
      <c r="Q1721" s="1">
        <f t="shared" si="1315"/>
        <v>1.0980674704225146</v>
      </c>
      <c r="R1721" s="1">
        <f t="shared" si="1316"/>
        <v>1.0980614761043388</v>
      </c>
      <c r="S1721" s="1">
        <f t="shared" si="1317"/>
        <v>1.0980612602970368</v>
      </c>
      <c r="T1721" s="1">
        <f t="shared" si="1318"/>
        <v>0.97865000838240324</v>
      </c>
      <c r="U1721" s="1">
        <f t="shared" si="1319"/>
        <v>2.6901075988531056</v>
      </c>
      <c r="V1721" s="2">
        <f t="shared" si="1301"/>
        <v>30.108245220120889</v>
      </c>
      <c r="W1721" s="1">
        <f>VLOOKUP(V1721,Graph!$D$3:$M$50,col)</f>
        <v>6.3E-3</v>
      </c>
      <c r="X1721" s="1">
        <f>VLOOKUP(V1721,Graph!$D$3:$M$50,col+1)</f>
        <v>5.0000000000000001E-3</v>
      </c>
      <c r="Y1721" s="1">
        <f t="shared" si="1320"/>
        <v>5.4333333333333334E-3</v>
      </c>
      <c r="Z1721" s="1">
        <f t="shared" si="1302"/>
        <v>0.6400499999999999</v>
      </c>
      <c r="AA1721" s="2">
        <f t="shared" si="1321"/>
        <v>1.714566666666588</v>
      </c>
      <c r="AB1721" s="1">
        <f t="shared" si="1322"/>
        <v>5.4237038905776767E-2</v>
      </c>
      <c r="AC1721" s="1">
        <f t="shared" si="1323"/>
        <v>1.0980612525273212</v>
      </c>
      <c r="AD1721" s="1">
        <f t="shared" si="1324"/>
        <v>1.0980612522475879</v>
      </c>
      <c r="AE1721" s="1">
        <f t="shared" si="1325"/>
        <v>1.0980612522375164</v>
      </c>
      <c r="AF1721" s="1">
        <f t="shared" si="1326"/>
        <v>1.098061252237154</v>
      </c>
      <c r="AG1721" s="1">
        <f t="shared" si="1327"/>
        <v>0.97865000838240324</v>
      </c>
      <c r="AH1721" s="1">
        <f t="shared" si="1328"/>
        <v>2.6901075791074387</v>
      </c>
      <c r="AI1721" s="2">
        <f t="shared" si="1303"/>
        <v>30.108245146455019</v>
      </c>
      <c r="AJ1721" s="1">
        <f>VLOOKUP(AI1721,Graph!$D$3:$M$50,col)</f>
        <v>6.3E-3</v>
      </c>
      <c r="AK1721" s="1">
        <f>VLOOKUP(AI1721,Graph!$D$3:$M$50,col+1)</f>
        <v>5.0000000000000001E-3</v>
      </c>
      <c r="AL1721" s="1">
        <f t="shared" si="1329"/>
        <v>5.4333333333333334E-3</v>
      </c>
      <c r="AM1721" s="1">
        <f t="shared" si="1304"/>
        <v>0.6400499999999999</v>
      </c>
      <c r="AN1721" s="2">
        <f t="shared" si="1330"/>
        <v>1.714566666666588</v>
      </c>
      <c r="AO1721" s="1">
        <f t="shared" si="1331"/>
        <v>5.4237038905776767E-2</v>
      </c>
      <c r="AP1721" s="1">
        <f t="shared" si="1332"/>
        <v>1.0980612522371409</v>
      </c>
      <c r="AQ1721" s="1">
        <f t="shared" si="1333"/>
        <v>1.0980612522371405</v>
      </c>
      <c r="AR1721" s="1">
        <f t="shared" si="1334"/>
        <v>1.0980612522371402</v>
      </c>
      <c r="AS1721" s="1">
        <f t="shared" si="1335"/>
        <v>1.0980612522371402</v>
      </c>
      <c r="AT1721" s="1">
        <f t="shared" si="1336"/>
        <v>0.97865000838240324</v>
      </c>
      <c r="AU1721" s="1">
        <f t="shared" si="1337"/>
        <v>2.6901075791074049</v>
      </c>
      <c r="AV1721" s="2">
        <f t="shared" si="1338"/>
        <v>1720</v>
      </c>
      <c r="AW1721" s="1">
        <f t="shared" si="1339"/>
        <v>2690.1075791074049</v>
      </c>
      <c r="AX1721" s="1">
        <f t="shared" si="1340"/>
        <v>0.97865000838240324</v>
      </c>
      <c r="AY1721" s="1">
        <f t="shared" si="1341"/>
        <v>1.0980612522371402</v>
      </c>
      <c r="AZ1721" s="1">
        <f t="shared" si="1342"/>
        <v>5.4333333333333334E-3</v>
      </c>
      <c r="BA1721" s="1">
        <f t="shared" si="1343"/>
        <v>30.108245146455019</v>
      </c>
    </row>
    <row r="1722" spans="1:53">
      <c r="A1722" s="2">
        <f t="shared" si="1308"/>
        <v>1.7209999999999213</v>
      </c>
      <c r="B1722" s="1">
        <f t="shared" si="1298"/>
        <v>1.8147534999999182</v>
      </c>
      <c r="C1722" s="1">
        <f t="shared" si="1309"/>
        <v>5.6451237397484325E-2</v>
      </c>
      <c r="D1722" s="1">
        <f t="shared" si="1299"/>
        <v>1.102862519681657</v>
      </c>
      <c r="E1722" s="1">
        <f t="shared" si="1344"/>
        <v>1.1029727569397769</v>
      </c>
      <c r="F1722" s="1">
        <f t="shared" si="1344"/>
        <v>1.1029769469475337</v>
      </c>
      <c r="G1722" s="1">
        <f t="shared" si="1344"/>
        <v>1.1029771061247124</v>
      </c>
      <c r="H1722" s="1">
        <f t="shared" si="1310"/>
        <v>2.7635085366546845</v>
      </c>
      <c r="I1722" s="1">
        <f t="shared" si="1300"/>
        <v>30.379631218775149</v>
      </c>
      <c r="J1722" s="1">
        <f>VLOOKUP($I1722,Graph!$D$3:$M$50,col)</f>
        <v>6.3E-3</v>
      </c>
      <c r="K1722" s="1">
        <f>VLOOKUP($I1722,Graph!$D$3:$M$50,col+1)</f>
        <v>5.0000000000000001E-3</v>
      </c>
      <c r="L1722" s="1">
        <f t="shared" si="1311"/>
        <v>5.4333333333333334E-3</v>
      </c>
      <c r="M1722" s="1">
        <f t="shared" si="1306"/>
        <v>0.6400499999999999</v>
      </c>
      <c r="N1722" s="1">
        <f t="shared" si="1312"/>
        <v>1.7155666666665879</v>
      </c>
      <c r="O1722" s="1">
        <f t="shared" si="1313"/>
        <v>5.4238034666007483E-2</v>
      </c>
      <c r="P1722" s="1">
        <f t="shared" si="1314"/>
        <v>1.0982362878923739</v>
      </c>
      <c r="Q1722" s="1">
        <f t="shared" si="1315"/>
        <v>1.0980696604642672</v>
      </c>
      <c r="R1722" s="1">
        <f t="shared" si="1316"/>
        <v>1.0980636662516376</v>
      </c>
      <c r="S1722" s="1">
        <f t="shared" si="1317"/>
        <v>1.0980634504428559</v>
      </c>
      <c r="T1722" s="1">
        <f t="shared" si="1318"/>
        <v>0.97865271140680443</v>
      </c>
      <c r="U1722" s="1">
        <f t="shared" si="1319"/>
        <v>2.6924667706873597</v>
      </c>
      <c r="V1722" s="2">
        <f t="shared" si="1301"/>
        <v>30.117044096185118</v>
      </c>
      <c r="W1722" s="1">
        <f>VLOOKUP(V1722,Graph!$D$3:$M$50,col)</f>
        <v>6.3E-3</v>
      </c>
      <c r="X1722" s="1">
        <f>VLOOKUP(V1722,Graph!$D$3:$M$50,col+1)</f>
        <v>5.0000000000000001E-3</v>
      </c>
      <c r="Y1722" s="1">
        <f t="shared" si="1320"/>
        <v>5.4333333333333334E-3</v>
      </c>
      <c r="Z1722" s="1">
        <f t="shared" si="1302"/>
        <v>0.6400499999999999</v>
      </c>
      <c r="AA1722" s="2">
        <f t="shared" si="1321"/>
        <v>1.7155666666665879</v>
      </c>
      <c r="AB1722" s="1">
        <f t="shared" si="1322"/>
        <v>5.4238034666007483E-2</v>
      </c>
      <c r="AC1722" s="1">
        <f t="shared" si="1323"/>
        <v>1.0980634426728968</v>
      </c>
      <c r="AD1722" s="1">
        <f t="shared" si="1324"/>
        <v>1.0980634423931477</v>
      </c>
      <c r="AE1722" s="1">
        <f t="shared" si="1325"/>
        <v>1.0980634423830755</v>
      </c>
      <c r="AF1722" s="1">
        <f t="shared" si="1326"/>
        <v>1.0980634423827134</v>
      </c>
      <c r="AG1722" s="1">
        <f t="shared" si="1327"/>
        <v>0.97865271140680443</v>
      </c>
      <c r="AH1722" s="1">
        <f t="shared" si="1328"/>
        <v>2.6924667509237787</v>
      </c>
      <c r="AI1722" s="2">
        <f t="shared" si="1303"/>
        <v>30.117044022495492</v>
      </c>
      <c r="AJ1722" s="1">
        <f>VLOOKUP(AI1722,Graph!$D$3:$M$50,col)</f>
        <v>6.3E-3</v>
      </c>
      <c r="AK1722" s="1">
        <f>VLOOKUP(AI1722,Graph!$D$3:$M$50,col+1)</f>
        <v>5.0000000000000001E-3</v>
      </c>
      <c r="AL1722" s="1">
        <f t="shared" si="1329"/>
        <v>5.4333333333333334E-3</v>
      </c>
      <c r="AM1722" s="1">
        <f t="shared" si="1304"/>
        <v>0.6400499999999999</v>
      </c>
      <c r="AN1722" s="2">
        <f t="shared" si="1330"/>
        <v>1.7155666666665879</v>
      </c>
      <c r="AO1722" s="1">
        <f t="shared" si="1331"/>
        <v>5.4238034666007483E-2</v>
      </c>
      <c r="AP1722" s="1">
        <f t="shared" si="1332"/>
        <v>1.0980634423826998</v>
      </c>
      <c r="AQ1722" s="1">
        <f t="shared" si="1333"/>
        <v>1.0980634423826994</v>
      </c>
      <c r="AR1722" s="1">
        <f t="shared" si="1334"/>
        <v>1.0980634423826996</v>
      </c>
      <c r="AS1722" s="1">
        <f t="shared" si="1335"/>
        <v>1.0980634423826996</v>
      </c>
      <c r="AT1722" s="1">
        <f t="shared" si="1336"/>
        <v>0.97865271140680443</v>
      </c>
      <c r="AU1722" s="1">
        <f t="shared" si="1337"/>
        <v>2.6924667509237445</v>
      </c>
      <c r="AV1722" s="2">
        <f t="shared" si="1338"/>
        <v>1721</v>
      </c>
      <c r="AW1722" s="1">
        <f t="shared" si="1339"/>
        <v>2692.4667509237447</v>
      </c>
      <c r="AX1722" s="1">
        <f t="shared" si="1340"/>
        <v>0.97865271140680443</v>
      </c>
      <c r="AY1722" s="1">
        <f t="shared" si="1341"/>
        <v>1.0980634423826996</v>
      </c>
      <c r="AZ1722" s="1">
        <f t="shared" si="1342"/>
        <v>5.4333333333333334E-3</v>
      </c>
      <c r="BA1722" s="1">
        <f t="shared" si="1343"/>
        <v>30.117044022495492</v>
      </c>
    </row>
    <row r="1723" spans="1:53">
      <c r="A1723" s="2">
        <f t="shared" si="1308"/>
        <v>1.7219999999999211</v>
      </c>
      <c r="B1723" s="1">
        <f t="shared" si="1298"/>
        <v>1.8157946666665847</v>
      </c>
      <c r="C1723" s="1">
        <f t="shared" si="1309"/>
        <v>5.6452064959184589E-2</v>
      </c>
      <c r="D1723" s="1">
        <f t="shared" si="1299"/>
        <v>1.1028642997677092</v>
      </c>
      <c r="E1723" s="1">
        <f t="shared" si="1344"/>
        <v>1.1029746086664654</v>
      </c>
      <c r="F1723" s="1">
        <f t="shared" si="1344"/>
        <v>1.1029788014816715</v>
      </c>
      <c r="G1723" s="1">
        <f t="shared" si="1344"/>
        <v>1.1029789607686624</v>
      </c>
      <c r="H1723" s="1">
        <f t="shared" si="1310"/>
        <v>2.7659221735146056</v>
      </c>
      <c r="I1723" s="1">
        <f t="shared" si="1300"/>
        <v>30.388473126289277</v>
      </c>
      <c r="J1723" s="1">
        <f>VLOOKUP($I1723,Graph!$D$3:$M$50,col)</f>
        <v>6.3E-3</v>
      </c>
      <c r="K1723" s="1">
        <f>VLOOKUP($I1723,Graph!$D$3:$M$50,col+1)</f>
        <v>5.0000000000000001E-3</v>
      </c>
      <c r="L1723" s="1">
        <f t="shared" si="1311"/>
        <v>5.4333333333333334E-3</v>
      </c>
      <c r="M1723" s="1">
        <f t="shared" si="1306"/>
        <v>0.6400499999999999</v>
      </c>
      <c r="N1723" s="1">
        <f t="shared" si="1312"/>
        <v>1.7165666666665877</v>
      </c>
      <c r="O1723" s="1">
        <f t="shared" si="1313"/>
        <v>5.4239029293436276E-2</v>
      </c>
      <c r="P1723" s="1">
        <f t="shared" si="1314"/>
        <v>1.0982384684485624</v>
      </c>
      <c r="Q1723" s="1">
        <f t="shared" si="1315"/>
        <v>1.098071848032814</v>
      </c>
      <c r="R1723" s="1">
        <f t="shared" si="1316"/>
        <v>1.0980658539256507</v>
      </c>
      <c r="S1723" s="1">
        <f t="shared" si="1317"/>
        <v>1.0980656381153924</v>
      </c>
      <c r="T1723" s="1">
        <f t="shared" si="1318"/>
        <v>0.97865541129428857</v>
      </c>
      <c r="U1723" s="1">
        <f t="shared" si="1319"/>
        <v>2.6948266319569663</v>
      </c>
      <c r="V1723" s="2">
        <f t="shared" si="1301"/>
        <v>30.125840403059858</v>
      </c>
      <c r="W1723" s="1">
        <f>VLOOKUP(V1723,Graph!$D$3:$M$50,col)</f>
        <v>6.3E-3</v>
      </c>
      <c r="X1723" s="1">
        <f>VLOOKUP(V1723,Graph!$D$3:$M$50,col+1)</f>
        <v>5.0000000000000001E-3</v>
      </c>
      <c r="Y1723" s="1">
        <f t="shared" si="1320"/>
        <v>5.4333333333333334E-3</v>
      </c>
      <c r="Z1723" s="1">
        <f t="shared" si="1302"/>
        <v>0.6400499999999999</v>
      </c>
      <c r="AA1723" s="2">
        <f t="shared" si="1321"/>
        <v>1.7165666666665877</v>
      </c>
      <c r="AB1723" s="1">
        <f t="shared" si="1322"/>
        <v>5.4239029293436276E-2</v>
      </c>
      <c r="AC1723" s="1">
        <f t="shared" si="1323"/>
        <v>1.0980656303451906</v>
      </c>
      <c r="AD1723" s="1">
        <f t="shared" si="1324"/>
        <v>1.0980656300654257</v>
      </c>
      <c r="AE1723" s="1">
        <f t="shared" si="1325"/>
        <v>1.0980656300553528</v>
      </c>
      <c r="AF1723" s="1">
        <f t="shared" si="1326"/>
        <v>1.09806563005499</v>
      </c>
      <c r="AG1723" s="1">
        <f t="shared" si="1327"/>
        <v>0.97865541129428857</v>
      </c>
      <c r="AH1723" s="1">
        <f t="shared" si="1328"/>
        <v>2.6948266121754649</v>
      </c>
      <c r="AI1723" s="2">
        <f t="shared" si="1303"/>
        <v>30.12584032934647</v>
      </c>
      <c r="AJ1723" s="1">
        <f>VLOOKUP(AI1723,Graph!$D$3:$M$50,col)</f>
        <v>6.3E-3</v>
      </c>
      <c r="AK1723" s="1">
        <f>VLOOKUP(AI1723,Graph!$D$3:$M$50,col+1)</f>
        <v>5.0000000000000001E-3</v>
      </c>
      <c r="AL1723" s="1">
        <f t="shared" si="1329"/>
        <v>5.4333333333333334E-3</v>
      </c>
      <c r="AM1723" s="1">
        <f t="shared" si="1304"/>
        <v>0.6400499999999999</v>
      </c>
      <c r="AN1723" s="2">
        <f t="shared" si="1330"/>
        <v>1.7165666666665877</v>
      </c>
      <c r="AO1723" s="1">
        <f t="shared" si="1331"/>
        <v>5.4239029293436276E-2</v>
      </c>
      <c r="AP1723" s="1">
        <f t="shared" si="1332"/>
        <v>1.0980656300549771</v>
      </c>
      <c r="AQ1723" s="1">
        <f t="shared" si="1333"/>
        <v>1.0980656300549765</v>
      </c>
      <c r="AR1723" s="1">
        <f t="shared" si="1334"/>
        <v>1.0980656300549765</v>
      </c>
      <c r="AS1723" s="1">
        <f t="shared" si="1335"/>
        <v>1.0980656300549765</v>
      </c>
      <c r="AT1723" s="1">
        <f t="shared" si="1336"/>
        <v>0.97865541129428857</v>
      </c>
      <c r="AU1723" s="1">
        <f t="shared" si="1337"/>
        <v>2.6948266121754321</v>
      </c>
      <c r="AV1723" s="2">
        <f t="shared" si="1338"/>
        <v>1722</v>
      </c>
      <c r="AW1723" s="1">
        <f t="shared" si="1339"/>
        <v>2694.8266121754323</v>
      </c>
      <c r="AX1723" s="1">
        <f t="shared" si="1340"/>
        <v>0.97865541129428857</v>
      </c>
      <c r="AY1723" s="1">
        <f t="shared" si="1341"/>
        <v>1.0980656300549765</v>
      </c>
      <c r="AZ1723" s="1">
        <f t="shared" si="1342"/>
        <v>5.4333333333333334E-3</v>
      </c>
      <c r="BA1723" s="1">
        <f t="shared" si="1343"/>
        <v>30.12584032934647</v>
      </c>
    </row>
    <row r="1724" spans="1:53">
      <c r="A1724" s="2">
        <f t="shared" si="1308"/>
        <v>1.722999999999921</v>
      </c>
      <c r="B1724" s="1">
        <f t="shared" si="1298"/>
        <v>1.8168358333332513</v>
      </c>
      <c r="C1724" s="1">
        <f t="shared" si="1309"/>
        <v>5.6452891578445526E-2</v>
      </c>
      <c r="D1724" s="1">
        <f t="shared" si="1299"/>
        <v>1.1028660778351778</v>
      </c>
      <c r="E1724" s="1">
        <f t="shared" si="1344"/>
        <v>1.1029764582971808</v>
      </c>
      <c r="F1724" s="1">
        <f t="shared" si="1344"/>
        <v>1.1029806539169091</v>
      </c>
      <c r="G1724" s="1">
        <f t="shared" si="1344"/>
        <v>1.1029808133136012</v>
      </c>
      <c r="H1724" s="1">
        <f t="shared" si="1310"/>
        <v>2.7683365127848814</v>
      </c>
      <c r="I1724" s="1">
        <f t="shared" si="1300"/>
        <v>30.397312462372369</v>
      </c>
      <c r="J1724" s="1">
        <f>VLOOKUP($I1724,Graph!$D$3:$M$50,col)</f>
        <v>6.3E-3</v>
      </c>
      <c r="K1724" s="1">
        <f>VLOOKUP($I1724,Graph!$D$3:$M$50,col+1)</f>
        <v>5.0000000000000001E-3</v>
      </c>
      <c r="L1724" s="1">
        <f t="shared" si="1311"/>
        <v>5.4333333333333334E-3</v>
      </c>
      <c r="M1724" s="1">
        <f t="shared" si="1306"/>
        <v>0.6400499999999999</v>
      </c>
      <c r="N1724" s="1">
        <f t="shared" si="1312"/>
        <v>1.7175666666665876</v>
      </c>
      <c r="O1724" s="1">
        <f t="shared" si="1313"/>
        <v>5.424002278999504E-2</v>
      </c>
      <c r="P1724" s="1">
        <f t="shared" si="1314"/>
        <v>1.098240646542884</v>
      </c>
      <c r="Q1724" s="1">
        <f t="shared" si="1315"/>
        <v>1.098074033132342</v>
      </c>
      <c r="R1724" s="1">
        <f t="shared" si="1316"/>
        <v>1.0980680391305655</v>
      </c>
      <c r="S1724" s="1">
        <f t="shared" si="1317"/>
        <v>1.0980678233188337</v>
      </c>
      <c r="T1724" s="1">
        <f t="shared" si="1318"/>
        <v>0.97865810805031339</v>
      </c>
      <c r="U1724" s="1">
        <f t="shared" si="1319"/>
        <v>2.697187182460524</v>
      </c>
      <c r="V1724" s="2">
        <f t="shared" si="1301"/>
        <v>30.134634142993768</v>
      </c>
      <c r="W1724" s="1">
        <f>VLOOKUP(V1724,Graph!$D$3:$M$50,col)</f>
        <v>6.3E-3</v>
      </c>
      <c r="X1724" s="1">
        <f>VLOOKUP(V1724,Graph!$D$3:$M$50,col+1)</f>
        <v>5.0000000000000001E-3</v>
      </c>
      <c r="Y1724" s="1">
        <f t="shared" si="1320"/>
        <v>5.4333333333333334E-3</v>
      </c>
      <c r="Z1724" s="1">
        <f t="shared" si="1302"/>
        <v>0.6400499999999999</v>
      </c>
      <c r="AA1724" s="2">
        <f t="shared" si="1321"/>
        <v>1.7175666666665876</v>
      </c>
      <c r="AB1724" s="1">
        <f t="shared" si="1322"/>
        <v>5.424002278999504E-2</v>
      </c>
      <c r="AC1724" s="1">
        <f t="shared" si="1323"/>
        <v>1.0980678155483894</v>
      </c>
      <c r="AD1724" s="1">
        <f t="shared" si="1324"/>
        <v>1.0980678152686087</v>
      </c>
      <c r="AE1724" s="1">
        <f t="shared" si="1325"/>
        <v>1.0980678152585353</v>
      </c>
      <c r="AF1724" s="1">
        <f t="shared" si="1326"/>
        <v>1.0980678152581724</v>
      </c>
      <c r="AG1724" s="1">
        <f t="shared" si="1327"/>
        <v>0.97865810805031339</v>
      </c>
      <c r="AH1724" s="1">
        <f t="shared" si="1328"/>
        <v>2.6971871626610984</v>
      </c>
      <c r="AI1724" s="2">
        <f t="shared" si="1303"/>
        <v>30.134634069256649</v>
      </c>
      <c r="AJ1724" s="1">
        <f>VLOOKUP(AI1724,Graph!$D$3:$M$50,col)</f>
        <v>6.3E-3</v>
      </c>
      <c r="AK1724" s="1">
        <f>VLOOKUP(AI1724,Graph!$D$3:$M$50,col+1)</f>
        <v>5.0000000000000001E-3</v>
      </c>
      <c r="AL1724" s="1">
        <f t="shared" si="1329"/>
        <v>5.4333333333333334E-3</v>
      </c>
      <c r="AM1724" s="1">
        <f t="shared" si="1304"/>
        <v>0.6400499999999999</v>
      </c>
      <c r="AN1724" s="2">
        <f t="shared" si="1330"/>
        <v>1.7175666666665876</v>
      </c>
      <c r="AO1724" s="1">
        <f t="shared" si="1331"/>
        <v>5.424002278999504E-2</v>
      </c>
      <c r="AP1724" s="1">
        <f t="shared" si="1332"/>
        <v>1.0980678152581593</v>
      </c>
      <c r="AQ1724" s="1">
        <f t="shared" si="1333"/>
        <v>1.0980678152581589</v>
      </c>
      <c r="AR1724" s="1">
        <f t="shared" si="1334"/>
        <v>1.0980678152581591</v>
      </c>
      <c r="AS1724" s="1">
        <f t="shared" si="1335"/>
        <v>1.0980678152581591</v>
      </c>
      <c r="AT1724" s="1">
        <f t="shared" si="1336"/>
        <v>0.97865810805031339</v>
      </c>
      <c r="AU1724" s="1">
        <f t="shared" si="1337"/>
        <v>2.6971871626610655</v>
      </c>
      <c r="AV1724" s="2">
        <f t="shared" si="1338"/>
        <v>1723</v>
      </c>
      <c r="AW1724" s="1">
        <f t="shared" si="1339"/>
        <v>2697.1871626610655</v>
      </c>
      <c r="AX1724" s="1">
        <f t="shared" si="1340"/>
        <v>0.97865810805031339</v>
      </c>
      <c r="AY1724" s="1">
        <f t="shared" si="1341"/>
        <v>1.0980678152581591</v>
      </c>
      <c r="AZ1724" s="1">
        <f t="shared" si="1342"/>
        <v>5.4333333333333334E-3</v>
      </c>
      <c r="BA1724" s="1">
        <f t="shared" si="1343"/>
        <v>30.134634069256649</v>
      </c>
    </row>
    <row r="1725" spans="1:53">
      <c r="A1725" s="2">
        <f t="shared" si="1308"/>
        <v>1.7239999999999209</v>
      </c>
      <c r="B1725" s="1">
        <f t="shared" si="1298"/>
        <v>1.817876999999918</v>
      </c>
      <c r="C1725" s="1">
        <f t="shared" si="1309"/>
        <v>5.6453717256876035E-2</v>
      </c>
      <c r="D1725" s="1">
        <f t="shared" si="1299"/>
        <v>1.1028678538874952</v>
      </c>
      <c r="E1725" s="1">
        <f t="shared" si="1344"/>
        <v>1.1029783058354796</v>
      </c>
      <c r="F1725" s="1">
        <f t="shared" si="1344"/>
        <v>1.1029825042568069</v>
      </c>
      <c r="G1725" s="1">
        <f t="shared" si="1344"/>
        <v>1.10298266376309</v>
      </c>
      <c r="H1725" s="1">
        <f t="shared" si="1310"/>
        <v>2.7707515542611838</v>
      </c>
      <c r="I1725" s="1">
        <f t="shared" si="1300"/>
        <v>30.406149229266216</v>
      </c>
      <c r="J1725" s="1">
        <f>VLOOKUP($I1725,Graph!$D$3:$M$50,col)</f>
        <v>6.3E-3</v>
      </c>
      <c r="K1725" s="1">
        <f>VLOOKUP($I1725,Graph!$D$3:$M$50,col+1)</f>
        <v>5.0000000000000001E-3</v>
      </c>
      <c r="L1725" s="1">
        <f t="shared" si="1311"/>
        <v>5.4333333333333334E-3</v>
      </c>
      <c r="M1725" s="1">
        <f t="shared" si="1306"/>
        <v>0.6400499999999999</v>
      </c>
      <c r="N1725" s="1">
        <f t="shared" si="1312"/>
        <v>1.7185666666665875</v>
      </c>
      <c r="O1725" s="1">
        <f t="shared" si="1313"/>
        <v>5.4241015157611157E-2</v>
      </c>
      <c r="P1725" s="1">
        <f t="shared" si="1314"/>
        <v>1.0982428221795049</v>
      </c>
      <c r="Q1725" s="1">
        <f t="shared" si="1315"/>
        <v>1.098076215767029</v>
      </c>
      <c r="R1725" s="1">
        <f t="shared" si="1316"/>
        <v>1.0980702218705594</v>
      </c>
      <c r="S1725" s="1">
        <f t="shared" si="1317"/>
        <v>1.0980700060573574</v>
      </c>
      <c r="T1725" s="1">
        <f t="shared" si="1318"/>
        <v>0.97866080168032366</v>
      </c>
      <c r="U1725" s="1">
        <f t="shared" si="1319"/>
        <v>2.6995484219968029</v>
      </c>
      <c r="V1725" s="2">
        <f t="shared" si="1301"/>
        <v>30.143425318232222</v>
      </c>
      <c r="W1725" s="1">
        <f>VLOOKUP(V1725,Graph!$D$3:$M$50,col)</f>
        <v>6.3E-3</v>
      </c>
      <c r="X1725" s="1">
        <f>VLOOKUP(V1725,Graph!$D$3:$M$50,col+1)</f>
        <v>5.0000000000000001E-3</v>
      </c>
      <c r="Y1725" s="1">
        <f t="shared" si="1320"/>
        <v>5.4333333333333334E-3</v>
      </c>
      <c r="Z1725" s="1">
        <f t="shared" si="1302"/>
        <v>0.6400499999999999</v>
      </c>
      <c r="AA1725" s="2">
        <f t="shared" si="1321"/>
        <v>1.7185666666665875</v>
      </c>
      <c r="AB1725" s="1">
        <f t="shared" si="1322"/>
        <v>5.4241015157611157E-2</v>
      </c>
      <c r="AC1725" s="1">
        <f t="shared" si="1323"/>
        <v>1.0980699982866702</v>
      </c>
      <c r="AD1725" s="1">
        <f t="shared" si="1324"/>
        <v>1.0980699980068742</v>
      </c>
      <c r="AE1725" s="1">
        <f t="shared" si="1325"/>
        <v>1.0980699979968001</v>
      </c>
      <c r="AF1725" s="1">
        <f t="shared" si="1326"/>
        <v>1.0980699979964372</v>
      </c>
      <c r="AG1725" s="1">
        <f t="shared" si="1327"/>
        <v>0.97866080168032366</v>
      </c>
      <c r="AH1725" s="1">
        <f t="shared" si="1328"/>
        <v>2.6995484021794467</v>
      </c>
      <c r="AI1725" s="2">
        <f t="shared" si="1303"/>
        <v>30.14342524447137</v>
      </c>
      <c r="AJ1725" s="1">
        <f>VLOOKUP(AI1725,Graph!$D$3:$M$50,col)</f>
        <v>6.3E-3</v>
      </c>
      <c r="AK1725" s="1">
        <f>VLOOKUP(AI1725,Graph!$D$3:$M$50,col+1)</f>
        <v>5.0000000000000001E-3</v>
      </c>
      <c r="AL1725" s="1">
        <f t="shared" si="1329"/>
        <v>5.4333333333333334E-3</v>
      </c>
      <c r="AM1725" s="1">
        <f t="shared" si="1304"/>
        <v>0.6400499999999999</v>
      </c>
      <c r="AN1725" s="2">
        <f t="shared" si="1330"/>
        <v>1.7185666666665875</v>
      </c>
      <c r="AO1725" s="1">
        <f t="shared" si="1331"/>
        <v>5.4241015157611157E-2</v>
      </c>
      <c r="AP1725" s="1">
        <f t="shared" si="1332"/>
        <v>1.0980699979964241</v>
      </c>
      <c r="AQ1725" s="1">
        <f t="shared" si="1333"/>
        <v>1.0980699979964237</v>
      </c>
      <c r="AR1725" s="1">
        <f t="shared" si="1334"/>
        <v>1.0980699979964239</v>
      </c>
      <c r="AS1725" s="1">
        <f t="shared" si="1335"/>
        <v>1.0980699979964239</v>
      </c>
      <c r="AT1725" s="1">
        <f t="shared" si="1336"/>
        <v>0.97866080168032366</v>
      </c>
      <c r="AU1725" s="1">
        <f t="shared" si="1337"/>
        <v>2.6995484021794138</v>
      </c>
      <c r="AV1725" s="2">
        <f t="shared" si="1338"/>
        <v>1724</v>
      </c>
      <c r="AW1725" s="1">
        <f t="shared" si="1339"/>
        <v>2699.5484021794136</v>
      </c>
      <c r="AX1725" s="1">
        <f t="shared" si="1340"/>
        <v>0.97866080168032366</v>
      </c>
      <c r="AY1725" s="1">
        <f t="shared" si="1341"/>
        <v>1.0980699979964239</v>
      </c>
      <c r="AZ1725" s="1">
        <f t="shared" si="1342"/>
        <v>5.4333333333333334E-3</v>
      </c>
      <c r="BA1725" s="1">
        <f t="shared" si="1343"/>
        <v>30.14342524447137</v>
      </c>
    </row>
    <row r="1726" spans="1:53">
      <c r="A1726" s="2">
        <f t="shared" si="1308"/>
        <v>1.7249999999999208</v>
      </c>
      <c r="B1726" s="1">
        <f t="shared" si="1298"/>
        <v>1.8189181666665846</v>
      </c>
      <c r="C1726" s="1">
        <f t="shared" si="1309"/>
        <v>5.6454541996081402E-2</v>
      </c>
      <c r="D1726" s="1">
        <f t="shared" si="1299"/>
        <v>1.1028696279280841</v>
      </c>
      <c r="E1726" s="1">
        <f t="shared" si="1344"/>
        <v>1.1029801512849098</v>
      </c>
      <c r="F1726" s="1">
        <f t="shared" si="1344"/>
        <v>1.102984352504919</v>
      </c>
      <c r="G1726" s="1">
        <f t="shared" si="1344"/>
        <v>1.1029845121206827</v>
      </c>
      <c r="H1726" s="1">
        <f t="shared" si="1310"/>
        <v>2.7731672977393655</v>
      </c>
      <c r="I1726" s="1">
        <f t="shared" si="1300"/>
        <v>30.414983429209361</v>
      </c>
      <c r="J1726" s="1">
        <f>VLOOKUP($I1726,Graph!$D$3:$M$50,col)</f>
        <v>6.3E-3</v>
      </c>
      <c r="K1726" s="1">
        <f>VLOOKUP($I1726,Graph!$D$3:$M$50,col+1)</f>
        <v>5.0000000000000001E-3</v>
      </c>
      <c r="L1726" s="1">
        <f t="shared" si="1311"/>
        <v>5.4333333333333334E-3</v>
      </c>
      <c r="M1726" s="1">
        <f t="shared" si="1306"/>
        <v>0.6400499999999999</v>
      </c>
      <c r="N1726" s="1">
        <f t="shared" si="1312"/>
        <v>1.7195666666665874</v>
      </c>
      <c r="O1726" s="1">
        <f t="shared" si="1313"/>
        <v>5.424200639820774E-2</v>
      </c>
      <c r="P1726" s="1">
        <f t="shared" si="1314"/>
        <v>1.0982449953625826</v>
      </c>
      <c r="Q1726" s="1">
        <f t="shared" si="1315"/>
        <v>1.0980783959410427</v>
      </c>
      <c r="R1726" s="1">
        <f t="shared" si="1316"/>
        <v>1.0980724021497996</v>
      </c>
      <c r="S1726" s="1">
        <f t="shared" si="1317"/>
        <v>1.098072186335131</v>
      </c>
      <c r="T1726" s="1">
        <f t="shared" si="1318"/>
        <v>0.97866349218975168</v>
      </c>
      <c r="U1726" s="1">
        <f t="shared" si="1319"/>
        <v>2.7019103503647499</v>
      </c>
      <c r="V1726" s="2">
        <f t="shared" si="1301"/>
        <v>30.152213931017307</v>
      </c>
      <c r="W1726" s="1">
        <f>VLOOKUP(V1726,Graph!$D$3:$M$50,col)</f>
        <v>6.3E-3</v>
      </c>
      <c r="X1726" s="1">
        <f>VLOOKUP(V1726,Graph!$D$3:$M$50,col+1)</f>
        <v>5.0000000000000001E-3</v>
      </c>
      <c r="Y1726" s="1">
        <f t="shared" si="1320"/>
        <v>5.4333333333333334E-3</v>
      </c>
      <c r="Z1726" s="1">
        <f t="shared" si="1302"/>
        <v>0.6400499999999999</v>
      </c>
      <c r="AA1726" s="2">
        <f t="shared" si="1321"/>
        <v>1.7195666666665874</v>
      </c>
      <c r="AB1726" s="1">
        <f t="shared" si="1322"/>
        <v>5.424200639820774E-2</v>
      </c>
      <c r="AC1726" s="1">
        <f t="shared" si="1323"/>
        <v>1.098072178564202</v>
      </c>
      <c r="AD1726" s="1">
        <f t="shared" si="1324"/>
        <v>1.098072178284391</v>
      </c>
      <c r="AE1726" s="1">
        <f t="shared" si="1325"/>
        <v>1.0980721782743155</v>
      </c>
      <c r="AF1726" s="1">
        <f t="shared" si="1326"/>
        <v>1.0980721782739526</v>
      </c>
      <c r="AG1726" s="1">
        <f t="shared" si="1327"/>
        <v>0.97866349218975168</v>
      </c>
      <c r="AH1726" s="1">
        <f t="shared" si="1328"/>
        <v>2.7019103305294587</v>
      </c>
      <c r="AI1726" s="2">
        <f t="shared" si="1303"/>
        <v>30.152213857232738</v>
      </c>
      <c r="AJ1726" s="1">
        <f>VLOOKUP(AI1726,Graph!$D$3:$M$50,col)</f>
        <v>6.3E-3</v>
      </c>
      <c r="AK1726" s="1">
        <f>VLOOKUP(AI1726,Graph!$D$3:$M$50,col+1)</f>
        <v>5.0000000000000001E-3</v>
      </c>
      <c r="AL1726" s="1">
        <f t="shared" si="1329"/>
        <v>5.4333333333333334E-3</v>
      </c>
      <c r="AM1726" s="1">
        <f t="shared" si="1304"/>
        <v>0.6400499999999999</v>
      </c>
      <c r="AN1726" s="2">
        <f t="shared" si="1330"/>
        <v>1.7195666666665874</v>
      </c>
      <c r="AO1726" s="1">
        <f t="shared" si="1331"/>
        <v>5.424200639820774E-2</v>
      </c>
      <c r="AP1726" s="1">
        <f t="shared" si="1332"/>
        <v>1.0980721782739395</v>
      </c>
      <c r="AQ1726" s="1">
        <f t="shared" si="1333"/>
        <v>1.0980721782739389</v>
      </c>
      <c r="AR1726" s="1">
        <f t="shared" si="1334"/>
        <v>1.0980721782739389</v>
      </c>
      <c r="AS1726" s="1">
        <f t="shared" si="1335"/>
        <v>1.0980721782739389</v>
      </c>
      <c r="AT1726" s="1">
        <f t="shared" si="1336"/>
        <v>0.97866349218975168</v>
      </c>
      <c r="AU1726" s="1">
        <f t="shared" si="1337"/>
        <v>2.7019103305294245</v>
      </c>
      <c r="AV1726" s="2">
        <f t="shared" si="1338"/>
        <v>1725</v>
      </c>
      <c r="AW1726" s="1">
        <f t="shared" si="1339"/>
        <v>2701.9103305294248</v>
      </c>
      <c r="AX1726" s="1">
        <f t="shared" si="1340"/>
        <v>0.97866349218975168</v>
      </c>
      <c r="AY1726" s="1">
        <f t="shared" si="1341"/>
        <v>1.0980721782739389</v>
      </c>
      <c r="AZ1726" s="1">
        <f t="shared" si="1342"/>
        <v>5.4333333333333334E-3</v>
      </c>
      <c r="BA1726" s="1">
        <f t="shared" si="1343"/>
        <v>30.152213857232738</v>
      </c>
    </row>
    <row r="1727" spans="1:53">
      <c r="A1727" s="2">
        <f t="shared" si="1308"/>
        <v>1.7259999999999207</v>
      </c>
      <c r="B1727" s="1">
        <f t="shared" si="1298"/>
        <v>1.8199593333332511</v>
      </c>
      <c r="C1727" s="1">
        <f t="shared" si="1309"/>
        <v>5.6455365797663193E-2</v>
      </c>
      <c r="D1727" s="1">
        <f t="shared" si="1299"/>
        <v>1.1028713999603612</v>
      </c>
      <c r="E1727" s="1">
        <f t="shared" si="1344"/>
        <v>1.1029819946490123</v>
      </c>
      <c r="F1727" s="1">
        <f t="shared" si="1344"/>
        <v>1.1029861986647895</v>
      </c>
      <c r="G1727" s="1">
        <f t="shared" si="1344"/>
        <v>1.102986358389924</v>
      </c>
      <c r="H1727" s="1">
        <f t="shared" si="1310"/>
        <v>2.7755837430154537</v>
      </c>
      <c r="I1727" s="1">
        <f t="shared" si="1300"/>
        <v>30.423815064437086</v>
      </c>
      <c r="J1727" s="1">
        <f>VLOOKUP($I1727,Graph!$D$3:$M$50,col)</f>
        <v>6.3E-3</v>
      </c>
      <c r="K1727" s="1">
        <f>VLOOKUP($I1727,Graph!$D$3:$M$50,col+1)</f>
        <v>5.0000000000000001E-3</v>
      </c>
      <c r="L1727" s="1">
        <f t="shared" si="1311"/>
        <v>5.4333333333333334E-3</v>
      </c>
      <c r="M1727" s="1">
        <f t="shared" si="1306"/>
        <v>0.6400499999999999</v>
      </c>
      <c r="N1727" s="1">
        <f t="shared" si="1312"/>
        <v>1.7205666666665873</v>
      </c>
      <c r="O1727" s="1">
        <f t="shared" si="1313"/>
        <v>5.4242996513703477E-2</v>
      </c>
      <c r="P1727" s="1">
        <f t="shared" si="1314"/>
        <v>1.0982471660962647</v>
      </c>
      <c r="Q1727" s="1">
        <f t="shared" si="1315"/>
        <v>1.0980805736585417</v>
      </c>
      <c r="R1727" s="1">
        <f t="shared" si="1316"/>
        <v>1.0980745799724465</v>
      </c>
      <c r="S1727" s="1">
        <f t="shared" si="1317"/>
        <v>1.098074364156314</v>
      </c>
      <c r="T1727" s="1">
        <f t="shared" si="1318"/>
        <v>0.97866617958401714</v>
      </c>
      <c r="U1727" s="1">
        <f t="shared" si="1319"/>
        <v>2.7042729673634884</v>
      </c>
      <c r="V1727" s="2">
        <f t="shared" si="1301"/>
        <v>30.160999983587875</v>
      </c>
      <c r="W1727" s="1">
        <f>VLOOKUP(V1727,Graph!$D$3:$M$50,col)</f>
        <v>6.3E-3</v>
      </c>
      <c r="X1727" s="1">
        <f>VLOOKUP(V1727,Graph!$D$3:$M$50,col+1)</f>
        <v>5.0000000000000001E-3</v>
      </c>
      <c r="Y1727" s="1">
        <f t="shared" si="1320"/>
        <v>5.4333333333333334E-3</v>
      </c>
      <c r="Z1727" s="1">
        <f t="shared" si="1302"/>
        <v>0.6400499999999999</v>
      </c>
      <c r="AA1727" s="2">
        <f t="shared" si="1321"/>
        <v>1.7205666666665873</v>
      </c>
      <c r="AB1727" s="1">
        <f t="shared" si="1322"/>
        <v>5.4242996513703477E-2</v>
      </c>
      <c r="AC1727" s="1">
        <f t="shared" si="1323"/>
        <v>1.0980743563851429</v>
      </c>
      <c r="AD1727" s="1">
        <f t="shared" si="1324"/>
        <v>1.0980743561053163</v>
      </c>
      <c r="AE1727" s="1">
        <f t="shared" si="1325"/>
        <v>1.0980743560952402</v>
      </c>
      <c r="AF1727" s="1">
        <f t="shared" si="1326"/>
        <v>1.0980743560948771</v>
      </c>
      <c r="AG1727" s="1">
        <f t="shared" si="1327"/>
        <v>0.97866617958401714</v>
      </c>
      <c r="AH1727" s="1">
        <f t="shared" si="1328"/>
        <v>2.7042729475102556</v>
      </c>
      <c r="AI1727" s="2">
        <f t="shared" si="1303"/>
        <v>30.16099990977958</v>
      </c>
      <c r="AJ1727" s="1">
        <f>VLOOKUP(AI1727,Graph!$D$3:$M$50,col)</f>
        <v>6.3E-3</v>
      </c>
      <c r="AK1727" s="1">
        <f>VLOOKUP(AI1727,Graph!$D$3:$M$50,col+1)</f>
        <v>5.0000000000000001E-3</v>
      </c>
      <c r="AL1727" s="1">
        <f t="shared" si="1329"/>
        <v>5.4333333333333334E-3</v>
      </c>
      <c r="AM1727" s="1">
        <f t="shared" si="1304"/>
        <v>0.6400499999999999</v>
      </c>
      <c r="AN1727" s="2">
        <f t="shared" si="1330"/>
        <v>1.7205666666665873</v>
      </c>
      <c r="AO1727" s="1">
        <f t="shared" si="1331"/>
        <v>5.4242996513703477E-2</v>
      </c>
      <c r="AP1727" s="1">
        <f t="shared" si="1332"/>
        <v>1.0980743560948643</v>
      </c>
      <c r="AQ1727" s="1">
        <f t="shared" si="1333"/>
        <v>1.0980743560948643</v>
      </c>
      <c r="AR1727" s="1">
        <f t="shared" si="1334"/>
        <v>1.0980743560948643</v>
      </c>
      <c r="AS1727" s="1">
        <f t="shared" si="1335"/>
        <v>1.0980743560948643</v>
      </c>
      <c r="AT1727" s="1">
        <f t="shared" si="1336"/>
        <v>0.97866617958401714</v>
      </c>
      <c r="AU1727" s="1">
        <f t="shared" si="1337"/>
        <v>2.7042729475102245</v>
      </c>
      <c r="AV1727" s="2">
        <f t="shared" si="1338"/>
        <v>1726</v>
      </c>
      <c r="AW1727" s="1">
        <f t="shared" si="1339"/>
        <v>2704.2729475102246</v>
      </c>
      <c r="AX1727" s="1">
        <f t="shared" si="1340"/>
        <v>0.97866617958401714</v>
      </c>
      <c r="AY1727" s="1">
        <f t="shared" si="1341"/>
        <v>1.0980743560948643</v>
      </c>
      <c r="AZ1727" s="1">
        <f t="shared" si="1342"/>
        <v>5.4333333333333334E-3</v>
      </c>
      <c r="BA1727" s="1">
        <f t="shared" si="1343"/>
        <v>30.16099990977958</v>
      </c>
    </row>
    <row r="1728" spans="1:53">
      <c r="A1728" s="2">
        <f t="shared" si="1308"/>
        <v>1.7269999999999206</v>
      </c>
      <c r="B1728" s="1">
        <f t="shared" si="1298"/>
        <v>1.8210004999999176</v>
      </c>
      <c r="C1728" s="1">
        <f t="shared" si="1309"/>
        <v>5.6456188663219393E-2</v>
      </c>
      <c r="D1728" s="1">
        <f t="shared" si="1299"/>
        <v>1.1028731699877345</v>
      </c>
      <c r="E1728" s="1">
        <f t="shared" si="1344"/>
        <v>1.1029838359313195</v>
      </c>
      <c r="F1728" s="1">
        <f t="shared" si="1344"/>
        <v>1.1029880427399554</v>
      </c>
      <c r="G1728" s="1">
        <f t="shared" si="1344"/>
        <v>1.1029882025743507</v>
      </c>
      <c r="H1728" s="1">
        <f t="shared" si="1310"/>
        <v>2.778000889885655</v>
      </c>
      <c r="I1728" s="1">
        <f t="shared" si="1300"/>
        <v>30.43264413718142</v>
      </c>
      <c r="J1728" s="1">
        <f>VLOOKUP($I1728,Graph!$D$3:$M$50,col)</f>
        <v>6.3E-3</v>
      </c>
      <c r="K1728" s="1">
        <f>VLOOKUP($I1728,Graph!$D$3:$M$50,col+1)</f>
        <v>5.0000000000000001E-3</v>
      </c>
      <c r="L1728" s="1">
        <f t="shared" si="1311"/>
        <v>5.4333333333333334E-3</v>
      </c>
      <c r="M1728" s="1">
        <f t="shared" si="1306"/>
        <v>0.6400499999999999</v>
      </c>
      <c r="N1728" s="1">
        <f t="shared" si="1312"/>
        <v>1.7215666666665872</v>
      </c>
      <c r="O1728" s="1">
        <f t="shared" si="1313"/>
        <v>5.4243985506012733E-2</v>
      </c>
      <c r="P1728" s="1">
        <f t="shared" si="1314"/>
        <v>1.0982493343846902</v>
      </c>
      <c r="Q1728" s="1">
        <f t="shared" si="1315"/>
        <v>1.0980827489236757</v>
      </c>
      <c r="R1728" s="1">
        <f t="shared" si="1316"/>
        <v>1.0980767553426478</v>
      </c>
      <c r="S1728" s="1">
        <f t="shared" si="1317"/>
        <v>1.0980765395250551</v>
      </c>
      <c r="T1728" s="1">
        <f t="shared" si="1318"/>
        <v>0.97866886386852703</v>
      </c>
      <c r="U1728" s="1">
        <f t="shared" si="1319"/>
        <v>2.7066362727923181</v>
      </c>
      <c r="V1728" s="2">
        <f t="shared" si="1301"/>
        <v>30.169783478179486</v>
      </c>
      <c r="W1728" s="1">
        <f>VLOOKUP(V1728,Graph!$D$3:$M$50,col)</f>
        <v>6.3E-3</v>
      </c>
      <c r="X1728" s="1">
        <f>VLOOKUP(V1728,Graph!$D$3:$M$50,col+1)</f>
        <v>5.0000000000000001E-3</v>
      </c>
      <c r="Y1728" s="1">
        <f t="shared" si="1320"/>
        <v>5.4333333333333334E-3</v>
      </c>
      <c r="Z1728" s="1">
        <f t="shared" si="1302"/>
        <v>0.6400499999999999</v>
      </c>
      <c r="AA1728" s="2">
        <f t="shared" si="1321"/>
        <v>1.7215666666665872</v>
      </c>
      <c r="AB1728" s="1">
        <f t="shared" si="1322"/>
        <v>5.4243985506012733E-2</v>
      </c>
      <c r="AC1728" s="1">
        <f t="shared" si="1323"/>
        <v>1.0980765317536429</v>
      </c>
      <c r="AD1728" s="1">
        <f t="shared" si="1324"/>
        <v>1.0980765314738006</v>
      </c>
      <c r="AE1728" s="1">
        <f t="shared" si="1325"/>
        <v>1.098076531463724</v>
      </c>
      <c r="AF1728" s="1">
        <f t="shared" si="1326"/>
        <v>1.0980765314633609</v>
      </c>
      <c r="AG1728" s="1">
        <f t="shared" si="1327"/>
        <v>0.97866886386852703</v>
      </c>
      <c r="AH1728" s="1">
        <f t="shared" si="1328"/>
        <v>2.7066362529211405</v>
      </c>
      <c r="AI1728" s="2">
        <f t="shared" si="1303"/>
        <v>30.169783404347481</v>
      </c>
      <c r="AJ1728" s="1">
        <f>VLOOKUP(AI1728,Graph!$D$3:$M$50,col)</f>
        <v>6.3E-3</v>
      </c>
      <c r="AK1728" s="1">
        <f>VLOOKUP(AI1728,Graph!$D$3:$M$50,col+1)</f>
        <v>5.0000000000000001E-3</v>
      </c>
      <c r="AL1728" s="1">
        <f t="shared" si="1329"/>
        <v>5.4333333333333334E-3</v>
      </c>
      <c r="AM1728" s="1">
        <f t="shared" si="1304"/>
        <v>0.6400499999999999</v>
      </c>
      <c r="AN1728" s="2">
        <f t="shared" si="1330"/>
        <v>1.7215666666665872</v>
      </c>
      <c r="AO1728" s="1">
        <f t="shared" si="1331"/>
        <v>5.4243985506012733E-2</v>
      </c>
      <c r="AP1728" s="1">
        <f t="shared" si="1332"/>
        <v>1.0980765314633478</v>
      </c>
      <c r="AQ1728" s="1">
        <f t="shared" si="1333"/>
        <v>1.0980765314633472</v>
      </c>
      <c r="AR1728" s="1">
        <f t="shared" si="1334"/>
        <v>1.0980765314633474</v>
      </c>
      <c r="AS1728" s="1">
        <f t="shared" si="1335"/>
        <v>1.0980765314633474</v>
      </c>
      <c r="AT1728" s="1">
        <f t="shared" si="1336"/>
        <v>0.97866886386852703</v>
      </c>
      <c r="AU1728" s="1">
        <f t="shared" si="1337"/>
        <v>2.7066362529211072</v>
      </c>
      <c r="AV1728" s="2">
        <f t="shared" si="1338"/>
        <v>1727</v>
      </c>
      <c r="AW1728" s="1">
        <f t="shared" si="1339"/>
        <v>2706.6362529211074</v>
      </c>
      <c r="AX1728" s="1">
        <f t="shared" si="1340"/>
        <v>0.97866886386852703</v>
      </c>
      <c r="AY1728" s="1">
        <f t="shared" si="1341"/>
        <v>1.0980765314633474</v>
      </c>
      <c r="AZ1728" s="1">
        <f t="shared" si="1342"/>
        <v>5.4333333333333334E-3</v>
      </c>
      <c r="BA1728" s="1">
        <f t="shared" si="1343"/>
        <v>30.169783404347481</v>
      </c>
    </row>
    <row r="1729" spans="1:53">
      <c r="A1729" s="2">
        <f t="shared" si="1308"/>
        <v>1.7279999999999205</v>
      </c>
      <c r="B1729" s="1">
        <f t="shared" si="1298"/>
        <v>1.8220416666665842</v>
      </c>
      <c r="C1729" s="1">
        <f t="shared" si="1309"/>
        <v>5.645701059434436E-2</v>
      </c>
      <c r="D1729" s="1">
        <f t="shared" si="1299"/>
        <v>1.1028749380136047</v>
      </c>
      <c r="E1729" s="1">
        <f t="shared" si="1344"/>
        <v>1.1029856751353562</v>
      </c>
      <c r="F1729" s="1">
        <f t="shared" si="1344"/>
        <v>1.1029898847339461</v>
      </c>
      <c r="G1729" s="1">
        <f t="shared" si="1344"/>
        <v>1.1029900446774925</v>
      </c>
      <c r="H1729" s="1">
        <f t="shared" si="1310"/>
        <v>2.7804187381463539</v>
      </c>
      <c r="I1729" s="1">
        <f t="shared" si="1300"/>
        <v>30.441470649671199</v>
      </c>
      <c r="J1729" s="1">
        <f>VLOOKUP($I1729,Graph!$D$3:$M$50,col)</f>
        <v>6.3E-3</v>
      </c>
      <c r="K1729" s="1">
        <f>VLOOKUP($I1729,Graph!$D$3:$M$50,col+1)</f>
        <v>5.0000000000000001E-3</v>
      </c>
      <c r="L1729" s="1">
        <f t="shared" si="1311"/>
        <v>5.4333333333333334E-3</v>
      </c>
      <c r="M1729" s="1">
        <f t="shared" si="1306"/>
        <v>0.6400499999999999</v>
      </c>
      <c r="N1729" s="1">
        <f t="shared" si="1312"/>
        <v>1.7225666666665871</v>
      </c>
      <c r="O1729" s="1">
        <f t="shared" si="1313"/>
        <v>5.4244973377045501E-2</v>
      </c>
      <c r="P1729" s="1">
        <f t="shared" si="1314"/>
        <v>1.0982515002319879</v>
      </c>
      <c r="Q1729" s="1">
        <f t="shared" si="1315"/>
        <v>1.0980849217405844</v>
      </c>
      <c r="R1729" s="1">
        <f t="shared" si="1316"/>
        <v>1.0980789282645447</v>
      </c>
      <c r="S1729" s="1">
        <f t="shared" si="1317"/>
        <v>1.0980787124454947</v>
      </c>
      <c r="T1729" s="1">
        <f t="shared" si="1318"/>
        <v>0.97867154504867593</v>
      </c>
      <c r="U1729" s="1">
        <f t="shared" si="1319"/>
        <v>2.7090002664507127</v>
      </c>
      <c r="V1729" s="2">
        <f t="shared" si="1301"/>
        <v>30.178564417024464</v>
      </c>
      <c r="W1729" s="1">
        <f>VLOOKUP(V1729,Graph!$D$3:$M$50,col)</f>
        <v>6.3E-3</v>
      </c>
      <c r="X1729" s="1">
        <f>VLOOKUP(V1729,Graph!$D$3:$M$50,col+1)</f>
        <v>5.0000000000000001E-3</v>
      </c>
      <c r="Y1729" s="1">
        <f t="shared" si="1320"/>
        <v>5.4333333333333334E-3</v>
      </c>
      <c r="Z1729" s="1">
        <f t="shared" si="1302"/>
        <v>0.6400499999999999</v>
      </c>
      <c r="AA1729" s="2">
        <f t="shared" si="1321"/>
        <v>1.7225666666665871</v>
      </c>
      <c r="AB1729" s="1">
        <f t="shared" si="1322"/>
        <v>5.4244973377045501E-2</v>
      </c>
      <c r="AC1729" s="1">
        <f t="shared" si="1323"/>
        <v>1.0980787046738416</v>
      </c>
      <c r="AD1729" s="1">
        <f t="shared" si="1324"/>
        <v>1.0980787043939837</v>
      </c>
      <c r="AE1729" s="1">
        <f t="shared" si="1325"/>
        <v>1.098078704383906</v>
      </c>
      <c r="AF1729" s="1">
        <f t="shared" si="1326"/>
        <v>1.0980787043835432</v>
      </c>
      <c r="AG1729" s="1">
        <f t="shared" si="1327"/>
        <v>0.97867154504867593</v>
      </c>
      <c r="AH1729" s="1">
        <f t="shared" si="1328"/>
        <v>2.7090002465615837</v>
      </c>
      <c r="AI1729" s="2">
        <f t="shared" si="1303"/>
        <v>30.178564343168762</v>
      </c>
      <c r="AJ1729" s="1">
        <f>VLOOKUP(AI1729,Graph!$D$3:$M$50,col)</f>
        <v>6.3E-3</v>
      </c>
      <c r="AK1729" s="1">
        <f>VLOOKUP(AI1729,Graph!$D$3:$M$50,col+1)</f>
        <v>5.0000000000000001E-3</v>
      </c>
      <c r="AL1729" s="1">
        <f t="shared" si="1329"/>
        <v>5.4333333333333334E-3</v>
      </c>
      <c r="AM1729" s="1">
        <f t="shared" si="1304"/>
        <v>0.6400499999999999</v>
      </c>
      <c r="AN1729" s="2">
        <f t="shared" si="1330"/>
        <v>1.7225666666665871</v>
      </c>
      <c r="AO1729" s="1">
        <f t="shared" si="1331"/>
        <v>5.4244973377045501E-2</v>
      </c>
      <c r="AP1729" s="1">
        <f t="shared" si="1332"/>
        <v>1.0980787043835301</v>
      </c>
      <c r="AQ1729" s="1">
        <f t="shared" si="1333"/>
        <v>1.0980787043835294</v>
      </c>
      <c r="AR1729" s="1">
        <f t="shared" si="1334"/>
        <v>1.0980787043835294</v>
      </c>
      <c r="AS1729" s="1">
        <f t="shared" si="1335"/>
        <v>1.0980787043835294</v>
      </c>
      <c r="AT1729" s="1">
        <f t="shared" si="1336"/>
        <v>0.97867154504867593</v>
      </c>
      <c r="AU1729" s="1">
        <f t="shared" si="1337"/>
        <v>2.7090002465615499</v>
      </c>
      <c r="AV1729" s="2">
        <f t="shared" si="1338"/>
        <v>1728</v>
      </c>
      <c r="AW1729" s="1">
        <f t="shared" si="1339"/>
        <v>2709.0002465615498</v>
      </c>
      <c r="AX1729" s="1">
        <f t="shared" si="1340"/>
        <v>0.97867154504867593</v>
      </c>
      <c r="AY1729" s="1">
        <f t="shared" si="1341"/>
        <v>1.0980787043835294</v>
      </c>
      <c r="AZ1729" s="1">
        <f t="shared" si="1342"/>
        <v>5.4333333333333334E-3</v>
      </c>
      <c r="BA1729" s="1">
        <f t="shared" si="1343"/>
        <v>30.178564343168762</v>
      </c>
    </row>
    <row r="1730" spans="1:53">
      <c r="A1730" s="2">
        <f t="shared" si="1308"/>
        <v>1.7289999999999204</v>
      </c>
      <c r="B1730" s="1">
        <f t="shared" si="1298"/>
        <v>1.8230828333332507</v>
      </c>
      <c r="C1730" s="1">
        <f t="shared" si="1309"/>
        <v>5.6457831592628759E-2</v>
      </c>
      <c r="D1730" s="1">
        <f t="shared" si="1299"/>
        <v>1.1028767040413643</v>
      </c>
      <c r="E1730" s="1">
        <f t="shared" si="1344"/>
        <v>1.1029875122646386</v>
      </c>
      <c r="F1730" s="1">
        <f t="shared" si="1344"/>
        <v>1.1029917246502823</v>
      </c>
      <c r="G1730" s="1">
        <f t="shared" si="1344"/>
        <v>1.1029918847028701</v>
      </c>
      <c r="H1730" s="1">
        <f t="shared" si="1310"/>
        <v>2.782837287594111</v>
      </c>
      <c r="I1730" s="1">
        <f t="shared" si="1300"/>
        <v>30.45029460413198</v>
      </c>
      <c r="J1730" s="1">
        <f>VLOOKUP($I1730,Graph!$D$3:$M$50,col)</f>
        <v>6.3E-3</v>
      </c>
      <c r="K1730" s="1">
        <f>VLOOKUP($I1730,Graph!$D$3:$M$50,col+1)</f>
        <v>5.0000000000000001E-3</v>
      </c>
      <c r="L1730" s="1">
        <f t="shared" si="1311"/>
        <v>5.4333333333333334E-3</v>
      </c>
      <c r="M1730" s="1">
        <f t="shared" si="1306"/>
        <v>0.6400499999999999</v>
      </c>
      <c r="N1730" s="1">
        <f t="shared" si="1312"/>
        <v>1.723566666666587</v>
      </c>
      <c r="O1730" s="1">
        <f t="shared" si="1313"/>
        <v>5.4245960128707423E-2</v>
      </c>
      <c r="P1730" s="1">
        <f t="shared" si="1314"/>
        <v>1.0982536636422775</v>
      </c>
      <c r="Q1730" s="1">
        <f t="shared" si="1315"/>
        <v>1.0980870921133981</v>
      </c>
      <c r="R1730" s="1">
        <f t="shared" si="1316"/>
        <v>1.0980810987422671</v>
      </c>
      <c r="S1730" s="1">
        <f t="shared" si="1317"/>
        <v>1.098080882921763</v>
      </c>
      <c r="T1730" s="1">
        <f t="shared" si="1318"/>
        <v>0.97867422312984609</v>
      </c>
      <c r="U1730" s="1">
        <f t="shared" si="1319"/>
        <v>2.7113649481383209</v>
      </c>
      <c r="V1730" s="2">
        <f t="shared" si="1301"/>
        <v>30.1873428023519</v>
      </c>
      <c r="W1730" s="1">
        <f>VLOOKUP(V1730,Graph!$D$3:$M$50,col)</f>
        <v>6.3E-3</v>
      </c>
      <c r="X1730" s="1">
        <f>VLOOKUP(V1730,Graph!$D$3:$M$50,col+1)</f>
        <v>5.0000000000000001E-3</v>
      </c>
      <c r="Y1730" s="1">
        <f t="shared" si="1320"/>
        <v>5.4333333333333334E-3</v>
      </c>
      <c r="Z1730" s="1">
        <f t="shared" si="1302"/>
        <v>0.6400499999999999</v>
      </c>
      <c r="AA1730" s="2">
        <f t="shared" si="1321"/>
        <v>1.723566666666587</v>
      </c>
      <c r="AB1730" s="1">
        <f t="shared" si="1322"/>
        <v>5.4245960128707423E-2</v>
      </c>
      <c r="AC1730" s="1">
        <f t="shared" si="1323"/>
        <v>1.0980808751498694</v>
      </c>
      <c r="AD1730" s="1">
        <f t="shared" si="1324"/>
        <v>1.0980808748699959</v>
      </c>
      <c r="AE1730" s="1">
        <f t="shared" si="1325"/>
        <v>1.0980808748599173</v>
      </c>
      <c r="AF1730" s="1">
        <f t="shared" si="1326"/>
        <v>1.0980808748595543</v>
      </c>
      <c r="AG1730" s="1">
        <f t="shared" si="1327"/>
        <v>0.97867422312984609</v>
      </c>
      <c r="AH1730" s="1">
        <f t="shared" si="1328"/>
        <v>2.711364928231236</v>
      </c>
      <c r="AI1730" s="2">
        <f t="shared" si="1303"/>
        <v>30.187342728472505</v>
      </c>
      <c r="AJ1730" s="1">
        <f>VLOOKUP(AI1730,Graph!$D$3:$M$50,col)</f>
        <v>6.3E-3</v>
      </c>
      <c r="AK1730" s="1">
        <f>VLOOKUP(AI1730,Graph!$D$3:$M$50,col+1)</f>
        <v>5.0000000000000001E-3</v>
      </c>
      <c r="AL1730" s="1">
        <f t="shared" si="1329"/>
        <v>5.4333333333333334E-3</v>
      </c>
      <c r="AM1730" s="1">
        <f t="shared" si="1304"/>
        <v>0.6400499999999999</v>
      </c>
      <c r="AN1730" s="2">
        <f t="shared" si="1330"/>
        <v>1.723566666666587</v>
      </c>
      <c r="AO1730" s="1">
        <f t="shared" si="1331"/>
        <v>5.4245960128707423E-2</v>
      </c>
      <c r="AP1730" s="1">
        <f t="shared" si="1332"/>
        <v>1.0980808748595412</v>
      </c>
      <c r="AQ1730" s="1">
        <f t="shared" si="1333"/>
        <v>1.098080874859541</v>
      </c>
      <c r="AR1730" s="1">
        <f t="shared" si="1334"/>
        <v>1.0980808748595408</v>
      </c>
      <c r="AS1730" s="1">
        <f t="shared" si="1335"/>
        <v>1.0980808748595408</v>
      </c>
      <c r="AT1730" s="1">
        <f t="shared" si="1336"/>
        <v>0.97867422312984609</v>
      </c>
      <c r="AU1730" s="1">
        <f t="shared" si="1337"/>
        <v>2.7113649282312022</v>
      </c>
      <c r="AV1730" s="2">
        <f t="shared" si="1338"/>
        <v>1729</v>
      </c>
      <c r="AW1730" s="1">
        <f t="shared" si="1339"/>
        <v>2711.3649282312022</v>
      </c>
      <c r="AX1730" s="1">
        <f t="shared" si="1340"/>
        <v>0.97867422312984609</v>
      </c>
      <c r="AY1730" s="1">
        <f t="shared" si="1341"/>
        <v>1.0980808748595408</v>
      </c>
      <c r="AZ1730" s="1">
        <f t="shared" si="1342"/>
        <v>5.4333333333333334E-3</v>
      </c>
      <c r="BA1730" s="1">
        <f t="shared" si="1343"/>
        <v>30.187342728472505</v>
      </c>
    </row>
    <row r="1731" spans="1:53">
      <c r="A1731" s="2">
        <f t="shared" si="1308"/>
        <v>1.7299999999999203</v>
      </c>
      <c r="B1731" s="1">
        <f t="shared" ref="B1731:B1794" si="1345">Ba*(A1731+rho)</f>
        <v>1.8241239999999173</v>
      </c>
      <c r="C1731" s="1">
        <f t="shared" si="1309"/>
        <v>5.6458651659659749E-2</v>
      </c>
      <c r="D1731" s="1">
        <f t="shared" ref="D1731:D1794" si="1346">SQRT(1.1-($C1731*1.1-POWER(1.1,1/3)+1)/($C1731-POWER(1.1,-2/3)/3))</f>
        <v>1.1028784680743984</v>
      </c>
      <c r="E1731" s="1">
        <f t="shared" si="1344"/>
        <v>1.1029893473226751</v>
      </c>
      <c r="F1731" s="1">
        <f t="shared" si="1344"/>
        <v>1.1029935624924774</v>
      </c>
      <c r="G1731" s="1">
        <f t="shared" si="1344"/>
        <v>1.1029937226539974</v>
      </c>
      <c r="H1731" s="1">
        <f t="shared" si="1310"/>
        <v>2.7852565380256649</v>
      </c>
      <c r="I1731" s="1">
        <f t="shared" ref="I1731:I1794" si="1347">(L/nu)*POWER(gn*H1731/b,1/3)/10^5</f>
        <v>30.459116002786132</v>
      </c>
      <c r="J1731" s="1">
        <f>VLOOKUP($I1731,Graph!$D$3:$M$50,col)</f>
        <v>6.3E-3</v>
      </c>
      <c r="K1731" s="1">
        <f>VLOOKUP($I1731,Graph!$D$3:$M$50,col+1)</f>
        <v>5.0000000000000001E-3</v>
      </c>
      <c r="L1731" s="1">
        <f t="shared" si="1311"/>
        <v>5.4333333333333334E-3</v>
      </c>
      <c r="M1731" s="1">
        <f t="shared" si="1306"/>
        <v>0.6400499999999999</v>
      </c>
      <c r="N1731" s="1">
        <f t="shared" si="1312"/>
        <v>1.7245666666665869</v>
      </c>
      <c r="O1731" s="1">
        <f t="shared" si="1313"/>
        <v>5.4246945762899908E-2</v>
      </c>
      <c r="P1731" s="1">
        <f t="shared" si="1314"/>
        <v>1.0982558246196699</v>
      </c>
      <c r="Q1731" s="1">
        <f t="shared" si="1315"/>
        <v>1.098089260046238</v>
      </c>
      <c r="R1731" s="1">
        <f t="shared" si="1316"/>
        <v>1.0980832667799367</v>
      </c>
      <c r="S1731" s="1">
        <f t="shared" si="1317"/>
        <v>1.0980830509579818</v>
      </c>
      <c r="T1731" s="1">
        <f t="shared" si="1318"/>
        <v>0.97867689811740743</v>
      </c>
      <c r="U1731" s="1">
        <f t="shared" si="1319"/>
        <v>2.7137303176549694</v>
      </c>
      <c r="V1731" s="2">
        <f t="shared" ref="V1731:V1794" si="1348">(L/nu)*POWER(gn*U1731/b,1/3)/10^5</f>
        <v>30.196118636387627</v>
      </c>
      <c r="W1731" s="1">
        <f>VLOOKUP(V1731,Graph!$D$3:$M$50,col)</f>
        <v>6.3E-3</v>
      </c>
      <c r="X1731" s="1">
        <f>VLOOKUP(V1731,Graph!$D$3:$M$50,col+1)</f>
        <v>5.0000000000000001E-3</v>
      </c>
      <c r="Y1731" s="1">
        <f t="shared" si="1320"/>
        <v>5.4333333333333334E-3</v>
      </c>
      <c r="Z1731" s="1">
        <f t="shared" ref="Z1731:Z1794" si="1349">b-2*Y1731*L</f>
        <v>0.6400499999999999</v>
      </c>
      <c r="AA1731" s="2">
        <f t="shared" si="1321"/>
        <v>1.7245666666665869</v>
      </c>
      <c r="AB1731" s="1">
        <f t="shared" si="1322"/>
        <v>5.4246945762899908E-2</v>
      </c>
      <c r="AC1731" s="1">
        <f t="shared" si="1323"/>
        <v>1.0980830431858479</v>
      </c>
      <c r="AD1731" s="1">
        <f t="shared" si="1324"/>
        <v>1.0980830429059589</v>
      </c>
      <c r="AE1731" s="1">
        <f t="shared" si="1325"/>
        <v>1.0980830428958794</v>
      </c>
      <c r="AF1731" s="1">
        <f t="shared" si="1326"/>
        <v>1.0980830428955164</v>
      </c>
      <c r="AG1731" s="1">
        <f t="shared" si="1327"/>
        <v>0.97867689811740743</v>
      </c>
      <c r="AH1731" s="1">
        <f t="shared" si="1328"/>
        <v>2.7137302977299216</v>
      </c>
      <c r="AI1731" s="2">
        <f t="shared" ref="AI1731:AI1794" si="1350">(L/nu)*POWER(gn*AH1731/b,1/3)/10^5</f>
        <v>30.196118562484543</v>
      </c>
      <c r="AJ1731" s="1">
        <f>VLOOKUP(AI1731,Graph!$D$3:$M$50,col)</f>
        <v>6.3E-3</v>
      </c>
      <c r="AK1731" s="1">
        <f>VLOOKUP(AI1731,Graph!$D$3:$M$50,col+1)</f>
        <v>5.0000000000000001E-3</v>
      </c>
      <c r="AL1731" s="1">
        <f t="shared" si="1329"/>
        <v>5.4333333333333334E-3</v>
      </c>
      <c r="AM1731" s="1">
        <f t="shared" ref="AM1731:AM1794" si="1351">b-2*AL1731*L</f>
        <v>0.6400499999999999</v>
      </c>
      <c r="AN1731" s="2">
        <f t="shared" si="1330"/>
        <v>1.7245666666665869</v>
      </c>
      <c r="AO1731" s="1">
        <f t="shared" si="1331"/>
        <v>5.4246945762899908E-2</v>
      </c>
      <c r="AP1731" s="1">
        <f t="shared" si="1332"/>
        <v>1.0980830428955035</v>
      </c>
      <c r="AQ1731" s="1">
        <f t="shared" si="1333"/>
        <v>1.0980830428955033</v>
      </c>
      <c r="AR1731" s="1">
        <f t="shared" si="1334"/>
        <v>1.0980830428955031</v>
      </c>
      <c r="AS1731" s="1">
        <f t="shared" si="1335"/>
        <v>1.0980830428955028</v>
      </c>
      <c r="AT1731" s="1">
        <f t="shared" si="1336"/>
        <v>0.97867689811740743</v>
      </c>
      <c r="AU1731" s="1">
        <f t="shared" si="1337"/>
        <v>2.7137302977298887</v>
      </c>
      <c r="AV1731" s="2">
        <f t="shared" si="1338"/>
        <v>1730</v>
      </c>
      <c r="AW1731" s="1">
        <f t="shared" si="1339"/>
        <v>2713.7302977298887</v>
      </c>
      <c r="AX1731" s="1">
        <f t="shared" si="1340"/>
        <v>0.97867689811740743</v>
      </c>
      <c r="AY1731" s="1">
        <f t="shared" si="1341"/>
        <v>1.0980830428955028</v>
      </c>
      <c r="AZ1731" s="1">
        <f t="shared" si="1342"/>
        <v>5.4333333333333334E-3</v>
      </c>
      <c r="BA1731" s="1">
        <f t="shared" si="1343"/>
        <v>30.196118562484543</v>
      </c>
    </row>
    <row r="1732" spans="1:53">
      <c r="A1732" s="2">
        <f t="shared" si="1308"/>
        <v>1.7309999999999202</v>
      </c>
      <c r="B1732" s="1">
        <f t="shared" si="1345"/>
        <v>1.8251651666665838</v>
      </c>
      <c r="C1732" s="1">
        <f t="shared" si="1309"/>
        <v>5.6459470797020808E-2</v>
      </c>
      <c r="D1732" s="1">
        <f t="shared" si="1346"/>
        <v>1.1028802301160849</v>
      </c>
      <c r="E1732" s="1">
        <f t="shared" si="1344"/>
        <v>1.1029911803129668</v>
      </c>
      <c r="F1732" s="1">
        <f t="shared" si="1344"/>
        <v>1.1029953982640364</v>
      </c>
      <c r="G1732" s="1">
        <f t="shared" si="1344"/>
        <v>1.1029955585343794</v>
      </c>
      <c r="H1732" s="1">
        <f t="shared" si="1310"/>
        <v>2.7876764892379304</v>
      </c>
      <c r="I1732" s="1">
        <f t="shared" si="1347"/>
        <v>30.46793484785281</v>
      </c>
      <c r="J1732" s="1">
        <f>VLOOKUP($I1732,Graph!$D$3:$M$50,col)</f>
        <v>6.3E-3</v>
      </c>
      <c r="K1732" s="1">
        <f>VLOOKUP($I1732,Graph!$D$3:$M$50,col+1)</f>
        <v>5.0000000000000001E-3</v>
      </c>
      <c r="L1732" s="1">
        <f t="shared" si="1311"/>
        <v>5.4333333333333334E-3</v>
      </c>
      <c r="M1732" s="1">
        <f t="shared" si="1306"/>
        <v>0.6400499999999999</v>
      </c>
      <c r="N1732" s="1">
        <f t="shared" si="1312"/>
        <v>1.7255666666665868</v>
      </c>
      <c r="O1732" s="1">
        <f t="shared" si="1313"/>
        <v>5.4247930281520008E-2</v>
      </c>
      <c r="P1732" s="1">
        <f t="shared" si="1314"/>
        <v>1.0982579831682668</v>
      </c>
      <c r="Q1732" s="1">
        <f t="shared" si="1315"/>
        <v>1.0980914255432173</v>
      </c>
      <c r="R1732" s="1">
        <f t="shared" si="1316"/>
        <v>1.098085432381666</v>
      </c>
      <c r="S1732" s="1">
        <f t="shared" si="1317"/>
        <v>1.0980852165582633</v>
      </c>
      <c r="T1732" s="1">
        <f t="shared" si="1318"/>
        <v>0.9786795700167169</v>
      </c>
      <c r="U1732" s="1">
        <f t="shared" si="1319"/>
        <v>2.7160963748006557</v>
      </c>
      <c r="V1732" s="2">
        <f t="shared" si="1348"/>
        <v>30.204891921354275</v>
      </c>
      <c r="W1732" s="1">
        <f>VLOOKUP(V1732,Graph!$D$3:$M$50,col)</f>
        <v>6.3E-3</v>
      </c>
      <c r="X1732" s="1">
        <f>VLOOKUP(V1732,Graph!$D$3:$M$50,col+1)</f>
        <v>5.0000000000000001E-3</v>
      </c>
      <c r="Y1732" s="1">
        <f t="shared" si="1320"/>
        <v>5.4333333333333334E-3</v>
      </c>
      <c r="Z1732" s="1">
        <f t="shared" si="1349"/>
        <v>0.6400499999999999</v>
      </c>
      <c r="AA1732" s="2">
        <f t="shared" si="1321"/>
        <v>1.7255666666665868</v>
      </c>
      <c r="AB1732" s="1">
        <f t="shared" si="1322"/>
        <v>5.4247930281520008E-2</v>
      </c>
      <c r="AC1732" s="1">
        <f t="shared" si="1323"/>
        <v>1.0980852087858888</v>
      </c>
      <c r="AD1732" s="1">
        <f t="shared" si="1324"/>
        <v>1.0980852085059849</v>
      </c>
      <c r="AE1732" s="1">
        <f t="shared" si="1325"/>
        <v>1.0980852084959047</v>
      </c>
      <c r="AF1732" s="1">
        <f t="shared" si="1326"/>
        <v>1.0980852084955415</v>
      </c>
      <c r="AG1732" s="1">
        <f t="shared" si="1327"/>
        <v>0.9786795700167169</v>
      </c>
      <c r="AH1732" s="1">
        <f t="shared" si="1328"/>
        <v>2.7160963548576418</v>
      </c>
      <c r="AI1732" s="2">
        <f t="shared" si="1350"/>
        <v>30.204891847427515</v>
      </c>
      <c r="AJ1732" s="1">
        <f>VLOOKUP(AI1732,Graph!$D$3:$M$50,col)</f>
        <v>6.3E-3</v>
      </c>
      <c r="AK1732" s="1">
        <f>VLOOKUP(AI1732,Graph!$D$3:$M$50,col+1)</f>
        <v>5.0000000000000001E-3</v>
      </c>
      <c r="AL1732" s="1">
        <f t="shared" si="1329"/>
        <v>5.4333333333333334E-3</v>
      </c>
      <c r="AM1732" s="1">
        <f t="shared" si="1351"/>
        <v>0.6400499999999999</v>
      </c>
      <c r="AN1732" s="2">
        <f t="shared" si="1330"/>
        <v>1.7255666666665868</v>
      </c>
      <c r="AO1732" s="1">
        <f t="shared" si="1331"/>
        <v>5.4247930281520008E-2</v>
      </c>
      <c r="AP1732" s="1">
        <f t="shared" si="1332"/>
        <v>1.0980852084955288</v>
      </c>
      <c r="AQ1732" s="1">
        <f t="shared" si="1333"/>
        <v>1.0980852084955282</v>
      </c>
      <c r="AR1732" s="1">
        <f t="shared" si="1334"/>
        <v>1.0980852084955279</v>
      </c>
      <c r="AS1732" s="1">
        <f t="shared" si="1335"/>
        <v>1.0980852084955282</v>
      </c>
      <c r="AT1732" s="1">
        <f t="shared" si="1336"/>
        <v>0.9786795700167169</v>
      </c>
      <c r="AU1732" s="1">
        <f t="shared" si="1337"/>
        <v>2.7160963548576085</v>
      </c>
      <c r="AV1732" s="2">
        <f t="shared" si="1338"/>
        <v>1731</v>
      </c>
      <c r="AW1732" s="1">
        <f t="shared" si="1339"/>
        <v>2716.0963548576083</v>
      </c>
      <c r="AX1732" s="1">
        <f t="shared" si="1340"/>
        <v>0.9786795700167169</v>
      </c>
      <c r="AY1732" s="1">
        <f t="shared" si="1341"/>
        <v>1.0980852084955282</v>
      </c>
      <c r="AZ1732" s="1">
        <f t="shared" si="1342"/>
        <v>5.4333333333333334E-3</v>
      </c>
      <c r="BA1732" s="1">
        <f t="shared" si="1343"/>
        <v>30.204891847427515</v>
      </c>
    </row>
    <row r="1733" spans="1:53">
      <c r="A1733" s="2">
        <f t="shared" si="1308"/>
        <v>1.73199999999992</v>
      </c>
      <c r="B1733" s="1">
        <f t="shared" si="1345"/>
        <v>1.8262063333332503</v>
      </c>
      <c r="C1733" s="1">
        <f t="shared" si="1309"/>
        <v>5.6460289006291874E-2</v>
      </c>
      <c r="D1733" s="1">
        <f t="shared" si="1346"/>
        <v>1.1028819901697937</v>
      </c>
      <c r="E1733" s="1">
        <f t="shared" si="1344"/>
        <v>1.1029930112390058</v>
      </c>
      <c r="F1733" s="1">
        <f t="shared" si="1344"/>
        <v>1.1029972319684569</v>
      </c>
      <c r="G1733" s="1">
        <f t="shared" si="1344"/>
        <v>1.1029973923475138</v>
      </c>
      <c r="H1733" s="1">
        <f t="shared" si="1310"/>
        <v>2.7900971410279993</v>
      </c>
      <c r="I1733" s="1">
        <f t="shared" si="1347"/>
        <v>30.476751141547936</v>
      </c>
      <c r="J1733" s="1">
        <f>VLOOKUP($I1733,Graph!$D$3:$M$50,col)</f>
        <v>6.3E-3</v>
      </c>
      <c r="K1733" s="1">
        <f>VLOOKUP($I1733,Graph!$D$3:$M$50,col+1)</f>
        <v>5.0000000000000001E-3</v>
      </c>
      <c r="L1733" s="1">
        <f t="shared" si="1311"/>
        <v>5.4333333333333334E-3</v>
      </c>
      <c r="M1733" s="1">
        <f t="shared" si="1306"/>
        <v>0.6400499999999999</v>
      </c>
      <c r="N1733" s="1">
        <f t="shared" si="1312"/>
        <v>1.7265666666665866</v>
      </c>
      <c r="O1733" s="1">
        <f t="shared" si="1313"/>
        <v>5.4248913686460475E-2</v>
      </c>
      <c r="P1733" s="1">
        <f t="shared" si="1314"/>
        <v>1.0982601392921598</v>
      </c>
      <c r="Q1733" s="1">
        <f t="shared" si="1315"/>
        <v>1.0980935886084375</v>
      </c>
      <c r="R1733" s="1">
        <f t="shared" si="1316"/>
        <v>1.0980875955515574</v>
      </c>
      <c r="S1733" s="1">
        <f t="shared" si="1317"/>
        <v>1.0980873797267103</v>
      </c>
      <c r="T1733" s="1">
        <f t="shared" si="1318"/>
        <v>0.97868223883311967</v>
      </c>
      <c r="U1733" s="1">
        <f t="shared" si="1319"/>
        <v>2.7184631193755546</v>
      </c>
      <c r="V1733" s="2">
        <f t="shared" si="1348"/>
        <v>30.213662659471208</v>
      </c>
      <c r="W1733" s="1">
        <f>VLOOKUP(V1733,Graph!$D$3:$M$50,col)</f>
        <v>6.3E-3</v>
      </c>
      <c r="X1733" s="1">
        <f>VLOOKUP(V1733,Graph!$D$3:$M$50,col+1)</f>
        <v>5.0000000000000001E-3</v>
      </c>
      <c r="Y1733" s="1">
        <f t="shared" si="1320"/>
        <v>5.4333333333333334E-3</v>
      </c>
      <c r="Z1733" s="1">
        <f t="shared" si="1349"/>
        <v>0.6400499999999999</v>
      </c>
      <c r="AA1733" s="2">
        <f t="shared" si="1321"/>
        <v>1.7265666666665866</v>
      </c>
      <c r="AB1733" s="1">
        <f t="shared" si="1322"/>
        <v>5.4248913686460475E-2</v>
      </c>
      <c r="AC1733" s="1">
        <f t="shared" si="1323"/>
        <v>1.098087371954096</v>
      </c>
      <c r="AD1733" s="1">
        <f t="shared" si="1324"/>
        <v>1.0980873716741761</v>
      </c>
      <c r="AE1733" s="1">
        <f t="shared" si="1325"/>
        <v>1.0980873716640955</v>
      </c>
      <c r="AF1733" s="1">
        <f t="shared" si="1326"/>
        <v>1.0980873716637325</v>
      </c>
      <c r="AG1733" s="1">
        <f t="shared" si="1327"/>
        <v>0.97868223883311967</v>
      </c>
      <c r="AH1733" s="1">
        <f t="shared" si="1328"/>
        <v>2.7184630994145671</v>
      </c>
      <c r="AI1733" s="2">
        <f t="shared" si="1350"/>
        <v>30.213662585520783</v>
      </c>
      <c r="AJ1733" s="1">
        <f>VLOOKUP(AI1733,Graph!$D$3:$M$50,col)</f>
        <v>6.3E-3</v>
      </c>
      <c r="AK1733" s="1">
        <f>VLOOKUP(AI1733,Graph!$D$3:$M$50,col+1)</f>
        <v>5.0000000000000001E-3</v>
      </c>
      <c r="AL1733" s="1">
        <f t="shared" si="1329"/>
        <v>5.4333333333333334E-3</v>
      </c>
      <c r="AM1733" s="1">
        <f t="shared" si="1351"/>
        <v>0.6400499999999999</v>
      </c>
      <c r="AN1733" s="2">
        <f t="shared" si="1330"/>
        <v>1.7265666666665866</v>
      </c>
      <c r="AO1733" s="1">
        <f t="shared" si="1331"/>
        <v>5.4248913686460475E-2</v>
      </c>
      <c r="AP1733" s="1">
        <f t="shared" si="1332"/>
        <v>1.0980873716637196</v>
      </c>
      <c r="AQ1733" s="1">
        <f t="shared" si="1333"/>
        <v>1.0980873716637187</v>
      </c>
      <c r="AR1733" s="1">
        <f t="shared" si="1334"/>
        <v>1.0980873716637187</v>
      </c>
      <c r="AS1733" s="1">
        <f t="shared" si="1335"/>
        <v>1.0980873716637187</v>
      </c>
      <c r="AT1733" s="1">
        <f t="shared" si="1336"/>
        <v>0.97868223883311967</v>
      </c>
      <c r="AU1733" s="1">
        <f t="shared" si="1337"/>
        <v>2.7184630994145329</v>
      </c>
      <c r="AV1733" s="2">
        <f t="shared" si="1338"/>
        <v>1732</v>
      </c>
      <c r="AW1733" s="1">
        <f t="shared" si="1339"/>
        <v>2718.4630994145327</v>
      </c>
      <c r="AX1733" s="1">
        <f t="shared" si="1340"/>
        <v>0.97868223883311967</v>
      </c>
      <c r="AY1733" s="1">
        <f t="shared" si="1341"/>
        <v>1.0980873716637187</v>
      </c>
      <c r="AZ1733" s="1">
        <f t="shared" si="1342"/>
        <v>5.4333333333333334E-3</v>
      </c>
      <c r="BA1733" s="1">
        <f t="shared" si="1343"/>
        <v>30.213662585520783</v>
      </c>
    </row>
    <row r="1734" spans="1:53">
      <c r="A1734" s="2">
        <f t="shared" si="1308"/>
        <v>1.7329999999999199</v>
      </c>
      <c r="B1734" s="1">
        <f t="shared" si="1345"/>
        <v>1.8272474999999169</v>
      </c>
      <c r="C1734" s="1">
        <f t="shared" si="1309"/>
        <v>5.6461106289049268E-2</v>
      </c>
      <c r="D1734" s="1">
        <f t="shared" si="1346"/>
        <v>1.1028837482388865</v>
      </c>
      <c r="E1734" s="1">
        <f t="shared" si="1344"/>
        <v>1.1029948401042784</v>
      </c>
      <c r="F1734" s="1">
        <f t="shared" si="1344"/>
        <v>1.1029990636092277</v>
      </c>
      <c r="G1734" s="1">
        <f t="shared" si="1344"/>
        <v>1.1029992240968896</v>
      </c>
      <c r="H1734" s="1">
        <f t="shared" si="1310"/>
        <v>2.7925184931931373</v>
      </c>
      <c r="I1734" s="1">
        <f t="shared" si="1347"/>
        <v>30.485564886084237</v>
      </c>
      <c r="J1734" s="1">
        <f>VLOOKUP($I1734,Graph!$D$3:$M$50,col)</f>
        <v>6.3E-3</v>
      </c>
      <c r="K1734" s="1">
        <f>VLOOKUP($I1734,Graph!$D$3:$M$50,col+1)</f>
        <v>5.0000000000000001E-3</v>
      </c>
      <c r="L1734" s="1">
        <f t="shared" si="1311"/>
        <v>5.4333333333333334E-3</v>
      </c>
      <c r="M1734" s="1">
        <f t="shared" si="1306"/>
        <v>0.6400499999999999</v>
      </c>
      <c r="N1734" s="1">
        <f t="shared" si="1312"/>
        <v>1.7275666666665865</v>
      </c>
      <c r="O1734" s="1">
        <f t="shared" si="1313"/>
        <v>5.424989597960983E-2</v>
      </c>
      <c r="P1734" s="1">
        <f t="shared" si="1314"/>
        <v>1.0982622929954324</v>
      </c>
      <c r="Q1734" s="1">
        <f t="shared" si="1315"/>
        <v>1.0980957492459931</v>
      </c>
      <c r="R1734" s="1">
        <f t="shared" si="1316"/>
        <v>1.0980897562937046</v>
      </c>
      <c r="S1734" s="1">
        <f t="shared" si="1317"/>
        <v>1.0980895404674158</v>
      </c>
      <c r="T1734" s="1">
        <f t="shared" si="1318"/>
        <v>0.97868490457194823</v>
      </c>
      <c r="U1734" s="1">
        <f t="shared" si="1319"/>
        <v>2.7208305511800104</v>
      </c>
      <c r="V1734" s="2">
        <f t="shared" si="1348"/>
        <v>30.222430852954606</v>
      </c>
      <c r="W1734" s="1">
        <f>VLOOKUP(V1734,Graph!$D$3:$M$50,col)</f>
        <v>6.3E-3</v>
      </c>
      <c r="X1734" s="1">
        <f>VLOOKUP(V1734,Graph!$D$3:$M$50,col+1)</f>
        <v>5.0000000000000001E-3</v>
      </c>
      <c r="Y1734" s="1">
        <f t="shared" si="1320"/>
        <v>5.4333333333333334E-3</v>
      </c>
      <c r="Z1734" s="1">
        <f t="shared" si="1349"/>
        <v>0.6400499999999999</v>
      </c>
      <c r="AA1734" s="2">
        <f t="shared" si="1321"/>
        <v>1.7275666666665865</v>
      </c>
      <c r="AB1734" s="1">
        <f t="shared" si="1322"/>
        <v>5.424989597960983E-2</v>
      </c>
      <c r="AC1734" s="1">
        <f t="shared" si="1323"/>
        <v>1.0980895326945626</v>
      </c>
      <c r="AD1734" s="1">
        <f t="shared" si="1324"/>
        <v>1.0980895324146276</v>
      </c>
      <c r="AE1734" s="1">
        <f t="shared" si="1325"/>
        <v>1.0980895324045459</v>
      </c>
      <c r="AF1734" s="1">
        <f t="shared" si="1326"/>
        <v>1.0980895324041828</v>
      </c>
      <c r="AG1734" s="1">
        <f t="shared" si="1327"/>
        <v>0.97868490457194823</v>
      </c>
      <c r="AH1734" s="1">
        <f t="shared" si="1328"/>
        <v>2.7208305312010475</v>
      </c>
      <c r="AI1734" s="2">
        <f t="shared" si="1350"/>
        <v>30.222430778980534</v>
      </c>
      <c r="AJ1734" s="1">
        <f>VLOOKUP(AI1734,Graph!$D$3:$M$50,col)</f>
        <v>6.3E-3</v>
      </c>
      <c r="AK1734" s="1">
        <f>VLOOKUP(AI1734,Graph!$D$3:$M$50,col+1)</f>
        <v>5.0000000000000001E-3</v>
      </c>
      <c r="AL1734" s="1">
        <f t="shared" si="1329"/>
        <v>5.4333333333333334E-3</v>
      </c>
      <c r="AM1734" s="1">
        <f t="shared" si="1351"/>
        <v>0.6400499999999999</v>
      </c>
      <c r="AN1734" s="2">
        <f t="shared" si="1330"/>
        <v>1.7275666666665865</v>
      </c>
      <c r="AO1734" s="1">
        <f t="shared" si="1331"/>
        <v>5.424989597960983E-2</v>
      </c>
      <c r="AP1734" s="1">
        <f t="shared" si="1332"/>
        <v>1.09808953240417</v>
      </c>
      <c r="AQ1734" s="1">
        <f t="shared" si="1333"/>
        <v>1.0980895324041693</v>
      </c>
      <c r="AR1734" s="1">
        <f t="shared" si="1334"/>
        <v>1.0980895324041693</v>
      </c>
      <c r="AS1734" s="1">
        <f t="shared" si="1335"/>
        <v>1.0980895324041693</v>
      </c>
      <c r="AT1734" s="1">
        <f t="shared" si="1336"/>
        <v>0.97868490457194823</v>
      </c>
      <c r="AU1734" s="1">
        <f t="shared" si="1337"/>
        <v>2.7208305312010141</v>
      </c>
      <c r="AV1734" s="2">
        <f t="shared" si="1338"/>
        <v>1733</v>
      </c>
      <c r="AW1734" s="1">
        <f t="shared" si="1339"/>
        <v>2720.8305312010143</v>
      </c>
      <c r="AX1734" s="1">
        <f t="shared" si="1340"/>
        <v>0.97868490457194823</v>
      </c>
      <c r="AY1734" s="1">
        <f t="shared" si="1341"/>
        <v>1.0980895324041693</v>
      </c>
      <c r="AZ1734" s="1">
        <f t="shared" si="1342"/>
        <v>5.4333333333333334E-3</v>
      </c>
      <c r="BA1734" s="1">
        <f t="shared" si="1343"/>
        <v>30.222430778980534</v>
      </c>
    </row>
    <row r="1735" spans="1:53">
      <c r="A1735" s="2">
        <f t="shared" si="1308"/>
        <v>1.7339999999999198</v>
      </c>
      <c r="B1735" s="1">
        <f t="shared" si="1345"/>
        <v>1.8282886666665834</v>
      </c>
      <c r="C1735" s="1">
        <f t="shared" si="1309"/>
        <v>5.6461922646865788E-2</v>
      </c>
      <c r="D1735" s="1">
        <f t="shared" si="1346"/>
        <v>1.1028855043267185</v>
      </c>
      <c r="E1735" s="1">
        <f t="shared" si="1344"/>
        <v>1.1029966669122604</v>
      </c>
      <c r="F1735" s="1">
        <f t="shared" si="1344"/>
        <v>1.103000893189831</v>
      </c>
      <c r="G1735" s="1">
        <f t="shared" si="1344"/>
        <v>1.1030010537859889</v>
      </c>
      <c r="H1735" s="1">
        <f t="shared" si="1310"/>
        <v>2.794940545530789</v>
      </c>
      <c r="I1735" s="1">
        <f t="shared" si="1347"/>
        <v>30.494376083671256</v>
      </c>
      <c r="J1735" s="1">
        <f>VLOOKUP($I1735,Graph!$D$3:$M$50,col)</f>
        <v>6.3E-3</v>
      </c>
      <c r="K1735" s="1">
        <f>VLOOKUP($I1735,Graph!$D$3:$M$50,col+1)</f>
        <v>5.0000000000000001E-3</v>
      </c>
      <c r="L1735" s="1">
        <f t="shared" si="1311"/>
        <v>5.4333333333333334E-3</v>
      </c>
      <c r="M1735" s="1">
        <f t="shared" si="1306"/>
        <v>0.6400499999999999</v>
      </c>
      <c r="N1735" s="1">
        <f t="shared" si="1312"/>
        <v>1.7285666666665864</v>
      </c>
      <c r="O1735" s="1">
        <f t="shared" si="1313"/>
        <v>5.4250877162852262E-2</v>
      </c>
      <c r="P1735" s="1">
        <f t="shared" si="1314"/>
        <v>1.0982644442821581</v>
      </c>
      <c r="Q1735" s="1">
        <f t="shared" si="1315"/>
        <v>1.0980979074599679</v>
      </c>
      <c r="R1735" s="1">
        <f t="shared" si="1316"/>
        <v>1.0980919146121924</v>
      </c>
      <c r="S1735" s="1">
        <f t="shared" si="1317"/>
        <v>1.0980916987844658</v>
      </c>
      <c r="T1735" s="1">
        <f t="shared" si="1318"/>
        <v>0.97868756723852302</v>
      </c>
      <c r="U1735" s="1">
        <f t="shared" si="1319"/>
        <v>2.7231986700145505</v>
      </c>
      <c r="V1735" s="2">
        <f t="shared" si="1348"/>
        <v>30.231196504017451</v>
      </c>
      <c r="W1735" s="1">
        <f>VLOOKUP(V1735,Graph!$D$3:$M$50,col)</f>
        <v>6.3E-3</v>
      </c>
      <c r="X1735" s="1">
        <f>VLOOKUP(V1735,Graph!$D$3:$M$50,col+1)</f>
        <v>5.0000000000000001E-3</v>
      </c>
      <c r="Y1735" s="1">
        <f t="shared" si="1320"/>
        <v>5.4333333333333334E-3</v>
      </c>
      <c r="Z1735" s="1">
        <f t="shared" si="1349"/>
        <v>0.6400499999999999</v>
      </c>
      <c r="AA1735" s="2">
        <f t="shared" si="1321"/>
        <v>1.7285666666665864</v>
      </c>
      <c r="AB1735" s="1">
        <f t="shared" si="1322"/>
        <v>5.4250877162852262E-2</v>
      </c>
      <c r="AC1735" s="1">
        <f t="shared" si="1323"/>
        <v>1.0980916910113729</v>
      </c>
      <c r="AD1735" s="1">
        <f t="shared" si="1324"/>
        <v>1.0980916907314227</v>
      </c>
      <c r="AE1735" s="1">
        <f t="shared" si="1325"/>
        <v>1.0980916907213401</v>
      </c>
      <c r="AF1735" s="1">
        <f t="shared" si="1326"/>
        <v>1.0980916907209768</v>
      </c>
      <c r="AG1735" s="1">
        <f t="shared" si="1327"/>
        <v>0.97868756723852302</v>
      </c>
      <c r="AH1735" s="1">
        <f t="shared" si="1328"/>
        <v>2.7231986500176024</v>
      </c>
      <c r="AI1735" s="2">
        <f t="shared" si="1350"/>
        <v>30.231196430019704</v>
      </c>
      <c r="AJ1735" s="1">
        <f>VLOOKUP(AI1735,Graph!$D$3:$M$50,col)</f>
        <v>6.3E-3</v>
      </c>
      <c r="AK1735" s="1">
        <f>VLOOKUP(AI1735,Graph!$D$3:$M$50,col+1)</f>
        <v>5.0000000000000001E-3</v>
      </c>
      <c r="AL1735" s="1">
        <f t="shared" si="1329"/>
        <v>5.4333333333333334E-3</v>
      </c>
      <c r="AM1735" s="1">
        <f t="shared" si="1351"/>
        <v>0.6400499999999999</v>
      </c>
      <c r="AN1735" s="2">
        <f t="shared" si="1330"/>
        <v>1.7285666666665864</v>
      </c>
      <c r="AO1735" s="1">
        <f t="shared" si="1331"/>
        <v>5.4250877162852262E-2</v>
      </c>
      <c r="AP1735" s="1">
        <f t="shared" si="1332"/>
        <v>1.0980916907209639</v>
      </c>
      <c r="AQ1735" s="1">
        <f t="shared" si="1333"/>
        <v>1.0980916907209637</v>
      </c>
      <c r="AR1735" s="1">
        <f t="shared" si="1334"/>
        <v>1.0980916907209637</v>
      </c>
      <c r="AS1735" s="1">
        <f t="shared" si="1335"/>
        <v>1.0980916907209637</v>
      </c>
      <c r="AT1735" s="1">
        <f t="shared" si="1336"/>
        <v>0.97868756723852302</v>
      </c>
      <c r="AU1735" s="1">
        <f t="shared" si="1337"/>
        <v>2.72319865001757</v>
      </c>
      <c r="AV1735" s="2">
        <f t="shared" si="1338"/>
        <v>1734</v>
      </c>
      <c r="AW1735" s="1">
        <f t="shared" si="1339"/>
        <v>2723.1986500175699</v>
      </c>
      <c r="AX1735" s="1">
        <f t="shared" si="1340"/>
        <v>0.97868756723852302</v>
      </c>
      <c r="AY1735" s="1">
        <f t="shared" si="1341"/>
        <v>1.0980916907209637</v>
      </c>
      <c r="AZ1735" s="1">
        <f t="shared" si="1342"/>
        <v>5.4333333333333334E-3</v>
      </c>
      <c r="BA1735" s="1">
        <f t="shared" si="1343"/>
        <v>30.231196430019704</v>
      </c>
    </row>
    <row r="1736" spans="1:53">
      <c r="A1736" s="2">
        <f t="shared" si="1308"/>
        <v>1.7349999999999197</v>
      </c>
      <c r="B1736" s="1">
        <f t="shared" si="1345"/>
        <v>1.8293298333332499</v>
      </c>
      <c r="C1736" s="1">
        <f t="shared" si="1309"/>
        <v>5.6462738081310637E-2</v>
      </c>
      <c r="D1736" s="1">
        <f t="shared" si="1346"/>
        <v>1.1028872584366369</v>
      </c>
      <c r="E1736" s="1">
        <f t="shared" si="1344"/>
        <v>1.1029984916664219</v>
      </c>
      <c r="F1736" s="1">
        <f t="shared" si="1344"/>
        <v>1.1030027207137403</v>
      </c>
      <c r="G1736" s="1">
        <f t="shared" si="1344"/>
        <v>1.1030028814182862</v>
      </c>
      <c r="H1736" s="1">
        <f t="shared" si="1310"/>
        <v>2.7973632978385741</v>
      </c>
      <c r="I1736" s="1">
        <f t="shared" si="1347"/>
        <v>30.503184736515347</v>
      </c>
      <c r="J1736" s="1">
        <f>VLOOKUP($I1736,Graph!$D$3:$M$50,col)</f>
        <v>6.3E-3</v>
      </c>
      <c r="K1736" s="1">
        <f>VLOOKUP($I1736,Graph!$D$3:$M$50,col+1)</f>
        <v>5.0000000000000001E-3</v>
      </c>
      <c r="L1736" s="1">
        <f t="shared" si="1311"/>
        <v>5.4333333333333334E-3</v>
      </c>
      <c r="M1736" s="1">
        <f t="shared" si="1306"/>
        <v>0.6400499999999999</v>
      </c>
      <c r="N1736" s="1">
        <f t="shared" si="1312"/>
        <v>1.7295666666665863</v>
      </c>
      <c r="O1736" s="1">
        <f t="shared" si="1313"/>
        <v>5.425185723806774E-2</v>
      </c>
      <c r="P1736" s="1">
        <f t="shared" si="1314"/>
        <v>1.098266593156402</v>
      </c>
      <c r="Q1736" s="1">
        <f t="shared" si="1315"/>
        <v>1.098100063254438</v>
      </c>
      <c r="R1736" s="1">
        <f t="shared" si="1316"/>
        <v>1.098094070511096</v>
      </c>
      <c r="S1736" s="1">
        <f t="shared" si="1317"/>
        <v>1.0980938546819343</v>
      </c>
      <c r="T1736" s="1">
        <f t="shared" si="1318"/>
        <v>0.97869022683815221</v>
      </c>
      <c r="U1736" s="1">
        <f t="shared" si="1319"/>
        <v>2.7255674756798656</v>
      </c>
      <c r="V1736" s="2">
        <f t="shared" si="1348"/>
        <v>30.239959614869459</v>
      </c>
      <c r="W1736" s="1">
        <f>VLOOKUP(V1736,Graph!$D$3:$M$50,col)</f>
        <v>6.3E-3</v>
      </c>
      <c r="X1736" s="1">
        <f>VLOOKUP(V1736,Graph!$D$3:$M$50,col+1)</f>
        <v>5.0000000000000001E-3</v>
      </c>
      <c r="Y1736" s="1">
        <f t="shared" si="1320"/>
        <v>5.4333333333333334E-3</v>
      </c>
      <c r="Z1736" s="1">
        <f t="shared" si="1349"/>
        <v>0.6400499999999999</v>
      </c>
      <c r="AA1736" s="2">
        <f t="shared" si="1321"/>
        <v>1.7295666666665863</v>
      </c>
      <c r="AB1736" s="1">
        <f t="shared" si="1322"/>
        <v>5.425185723806774E-2</v>
      </c>
      <c r="AC1736" s="1">
        <f t="shared" si="1323"/>
        <v>1.0980938469086026</v>
      </c>
      <c r="AD1736" s="1">
        <f t="shared" si="1324"/>
        <v>1.098093846628637</v>
      </c>
      <c r="AE1736" s="1">
        <f t="shared" si="1325"/>
        <v>1.0980938466185539</v>
      </c>
      <c r="AF1736" s="1">
        <f t="shared" si="1326"/>
        <v>1.0980938466181906</v>
      </c>
      <c r="AG1736" s="1">
        <f t="shared" si="1327"/>
        <v>0.97869022683815221</v>
      </c>
      <c r="AH1736" s="1">
        <f t="shared" si="1328"/>
        <v>2.7255674556649301</v>
      </c>
      <c r="AI1736" s="2">
        <f t="shared" si="1350"/>
        <v>30.239959540848083</v>
      </c>
      <c r="AJ1736" s="1">
        <f>VLOOKUP(AI1736,Graph!$D$3:$M$50,col)</f>
        <v>6.3E-3</v>
      </c>
      <c r="AK1736" s="1">
        <f>VLOOKUP(AI1736,Graph!$D$3:$M$50,col+1)</f>
        <v>5.0000000000000001E-3</v>
      </c>
      <c r="AL1736" s="1">
        <f t="shared" si="1329"/>
        <v>5.4333333333333334E-3</v>
      </c>
      <c r="AM1736" s="1">
        <f t="shared" si="1351"/>
        <v>0.6400499999999999</v>
      </c>
      <c r="AN1736" s="2">
        <f t="shared" si="1330"/>
        <v>1.7295666666665863</v>
      </c>
      <c r="AO1736" s="1">
        <f t="shared" si="1331"/>
        <v>5.425185723806774E-2</v>
      </c>
      <c r="AP1736" s="1">
        <f t="shared" si="1332"/>
        <v>1.0980938466181775</v>
      </c>
      <c r="AQ1736" s="1">
        <f t="shared" si="1333"/>
        <v>1.0980938466181773</v>
      </c>
      <c r="AR1736" s="1">
        <f t="shared" si="1334"/>
        <v>1.0980938466181769</v>
      </c>
      <c r="AS1736" s="1">
        <f t="shared" si="1335"/>
        <v>1.0980938466181771</v>
      </c>
      <c r="AT1736" s="1">
        <f t="shared" si="1336"/>
        <v>0.97869022683815221</v>
      </c>
      <c r="AU1736" s="1">
        <f t="shared" si="1337"/>
        <v>2.7255674556648968</v>
      </c>
      <c r="AV1736" s="2">
        <f t="shared" si="1338"/>
        <v>1735</v>
      </c>
      <c r="AW1736" s="1">
        <f t="shared" si="1339"/>
        <v>2725.5674556648969</v>
      </c>
      <c r="AX1736" s="1">
        <f t="shared" si="1340"/>
        <v>0.97869022683815221</v>
      </c>
      <c r="AY1736" s="1">
        <f t="shared" si="1341"/>
        <v>1.0980938466181771</v>
      </c>
      <c r="AZ1736" s="1">
        <f t="shared" si="1342"/>
        <v>5.4333333333333334E-3</v>
      </c>
      <c r="BA1736" s="1">
        <f t="shared" si="1343"/>
        <v>30.239959540848083</v>
      </c>
    </row>
    <row r="1737" spans="1:53">
      <c r="A1737" s="2">
        <f t="shared" si="1308"/>
        <v>1.7359999999999196</v>
      </c>
      <c r="B1737" s="1">
        <f t="shared" si="1345"/>
        <v>1.8303709999999165</v>
      </c>
      <c r="C1737" s="1">
        <f t="shared" si="1309"/>
        <v>5.6463552593949515E-2</v>
      </c>
      <c r="D1737" s="1">
        <f t="shared" si="1346"/>
        <v>1.1028890105719813</v>
      </c>
      <c r="E1737" s="1">
        <f t="shared" si="1344"/>
        <v>1.1030003143702243</v>
      </c>
      <c r="F1737" s="1">
        <f t="shared" si="1344"/>
        <v>1.1030045461844218</v>
      </c>
      <c r="G1737" s="1">
        <f t="shared" si="1344"/>
        <v>1.1030047069972464</v>
      </c>
      <c r="H1737" s="1">
        <f t="shared" si="1310"/>
        <v>2.7997867499142854</v>
      </c>
      <c r="I1737" s="1">
        <f t="shared" si="1347"/>
        <v>30.511990846819664</v>
      </c>
      <c r="J1737" s="1">
        <f>VLOOKUP($I1737,Graph!$D$3:$M$50,col)</f>
        <v>6.3E-3</v>
      </c>
      <c r="K1737" s="1">
        <f>VLOOKUP($I1737,Graph!$D$3:$M$50,col+1)</f>
        <v>5.0000000000000001E-3</v>
      </c>
      <c r="L1737" s="1">
        <f t="shared" si="1311"/>
        <v>5.4333333333333334E-3</v>
      </c>
      <c r="M1737" s="1">
        <f t="shared" si="1306"/>
        <v>0.6400499999999999</v>
      </c>
      <c r="N1737" s="1">
        <f t="shared" si="1312"/>
        <v>1.7305666666665862</v>
      </c>
      <c r="O1737" s="1">
        <f t="shared" si="1313"/>
        <v>5.4252836207131977E-2</v>
      </c>
      <c r="P1737" s="1">
        <f t="shared" si="1314"/>
        <v>1.098268739622219</v>
      </c>
      <c r="Q1737" s="1">
        <f t="shared" si="1315"/>
        <v>1.0981022166334689</v>
      </c>
      <c r="R1737" s="1">
        <f t="shared" si="1316"/>
        <v>1.0980962239944816</v>
      </c>
      <c r="S1737" s="1">
        <f t="shared" si="1317"/>
        <v>1.0980960081638882</v>
      </c>
      <c r="T1737" s="1">
        <f t="shared" si="1318"/>
        <v>0.97869288337613114</v>
      </c>
      <c r="U1737" s="1">
        <f t="shared" si="1319"/>
        <v>2.7279369679768246</v>
      </c>
      <c r="V1737" s="2">
        <f t="shared" si="1348"/>
        <v>30.248720187717211</v>
      </c>
      <c r="W1737" s="1">
        <f>VLOOKUP(V1737,Graph!$D$3:$M$50,col)</f>
        <v>6.3E-3</v>
      </c>
      <c r="X1737" s="1">
        <f>VLOOKUP(V1737,Graph!$D$3:$M$50,col+1)</f>
        <v>5.0000000000000001E-3</v>
      </c>
      <c r="Y1737" s="1">
        <f t="shared" si="1320"/>
        <v>5.4333333333333334E-3</v>
      </c>
      <c r="Z1737" s="1">
        <f t="shared" si="1349"/>
        <v>0.6400499999999999</v>
      </c>
      <c r="AA1737" s="2">
        <f t="shared" si="1321"/>
        <v>1.7305666666665862</v>
      </c>
      <c r="AB1737" s="1">
        <f t="shared" si="1322"/>
        <v>5.4252836207131977E-2</v>
      </c>
      <c r="AC1737" s="1">
        <f t="shared" si="1323"/>
        <v>1.0980960003903177</v>
      </c>
      <c r="AD1737" s="1">
        <f t="shared" si="1324"/>
        <v>1.098096000110337</v>
      </c>
      <c r="AE1737" s="1">
        <f t="shared" si="1325"/>
        <v>1.0980960001002529</v>
      </c>
      <c r="AF1737" s="1">
        <f t="shared" si="1326"/>
        <v>1.0980960000998898</v>
      </c>
      <c r="AG1737" s="1">
        <f t="shared" si="1327"/>
        <v>0.97869288337613114</v>
      </c>
      <c r="AH1737" s="1">
        <f t="shared" si="1328"/>
        <v>2.7279369479438955</v>
      </c>
      <c r="AI1737" s="2">
        <f t="shared" si="1350"/>
        <v>30.248720113672189</v>
      </c>
      <c r="AJ1737" s="1">
        <f>VLOOKUP(AI1737,Graph!$D$3:$M$50,col)</f>
        <v>6.3E-3</v>
      </c>
      <c r="AK1737" s="1">
        <f>VLOOKUP(AI1737,Graph!$D$3:$M$50,col+1)</f>
        <v>5.0000000000000001E-3</v>
      </c>
      <c r="AL1737" s="1">
        <f t="shared" si="1329"/>
        <v>5.4333333333333334E-3</v>
      </c>
      <c r="AM1737" s="1">
        <f t="shared" si="1351"/>
        <v>0.6400499999999999</v>
      </c>
      <c r="AN1737" s="2">
        <f t="shared" si="1330"/>
        <v>1.7305666666665862</v>
      </c>
      <c r="AO1737" s="1">
        <f t="shared" si="1331"/>
        <v>5.4252836207131977E-2</v>
      </c>
      <c r="AP1737" s="1">
        <f t="shared" si="1332"/>
        <v>1.0980960000998765</v>
      </c>
      <c r="AQ1737" s="1">
        <f t="shared" si="1333"/>
        <v>1.0980960000998763</v>
      </c>
      <c r="AR1737" s="1">
        <f t="shared" si="1334"/>
        <v>1.0980960000998763</v>
      </c>
      <c r="AS1737" s="1">
        <f t="shared" si="1335"/>
        <v>1.0980960000998763</v>
      </c>
      <c r="AT1737" s="1">
        <f t="shared" si="1336"/>
        <v>0.97869288337613114</v>
      </c>
      <c r="AU1737" s="1">
        <f t="shared" si="1337"/>
        <v>2.7279369479438613</v>
      </c>
      <c r="AV1737" s="2">
        <f t="shared" si="1338"/>
        <v>1736</v>
      </c>
      <c r="AW1737" s="1">
        <f t="shared" si="1339"/>
        <v>2727.9369479438615</v>
      </c>
      <c r="AX1737" s="1">
        <f t="shared" si="1340"/>
        <v>0.97869288337613114</v>
      </c>
      <c r="AY1737" s="1">
        <f t="shared" si="1341"/>
        <v>1.0980960000998763</v>
      </c>
      <c r="AZ1737" s="1">
        <f t="shared" si="1342"/>
        <v>5.4333333333333334E-3</v>
      </c>
      <c r="BA1737" s="1">
        <f t="shared" si="1343"/>
        <v>30.248720113672189</v>
      </c>
    </row>
    <row r="1738" spans="1:53">
      <c r="A1738" s="2">
        <f t="shared" si="1308"/>
        <v>1.7369999999999195</v>
      </c>
      <c r="B1738" s="1">
        <f t="shared" si="1345"/>
        <v>1.831412166666583</v>
      </c>
      <c r="C1738" s="1">
        <f t="shared" si="1309"/>
        <v>5.6464366186344525E-2</v>
      </c>
      <c r="D1738" s="1">
        <f t="shared" si="1346"/>
        <v>1.1028907607360836</v>
      </c>
      <c r="E1738" s="1">
        <f t="shared" si="1344"/>
        <v>1.1030021350271206</v>
      </c>
      <c r="F1738" s="1">
        <f t="shared" si="1344"/>
        <v>1.1030063696053329</v>
      </c>
      <c r="G1738" s="1">
        <f t="shared" si="1344"/>
        <v>1.103006530526329</v>
      </c>
      <c r="H1738" s="1">
        <f t="shared" si="1310"/>
        <v>2.8022109015558945</v>
      </c>
      <c r="I1738" s="1">
        <f t="shared" si="1347"/>
        <v>30.520794416784192</v>
      </c>
      <c r="J1738" s="1">
        <f>VLOOKUP($I1738,Graph!$D$3:$M$50,col)</f>
        <v>6.3E-3</v>
      </c>
      <c r="K1738" s="1">
        <f>VLOOKUP($I1738,Graph!$D$3:$M$50,col+1)</f>
        <v>5.0000000000000001E-3</v>
      </c>
      <c r="L1738" s="1">
        <f t="shared" si="1311"/>
        <v>5.4333333333333334E-3</v>
      </c>
      <c r="M1738" s="1">
        <f t="shared" si="1306"/>
        <v>0.6400499999999999</v>
      </c>
      <c r="N1738" s="1">
        <f t="shared" si="1312"/>
        <v>1.7315666666665861</v>
      </c>
      <c r="O1738" s="1">
        <f t="shared" si="1313"/>
        <v>5.4253814071916519E-2</v>
      </c>
      <c r="P1738" s="1">
        <f t="shared" si="1314"/>
        <v>1.0982708836836559</v>
      </c>
      <c r="Q1738" s="1">
        <f t="shared" si="1315"/>
        <v>1.098104367601118</v>
      </c>
      <c r="R1738" s="1">
        <f t="shared" si="1316"/>
        <v>1.0980983750664064</v>
      </c>
      <c r="S1738" s="1">
        <f t="shared" si="1317"/>
        <v>1.0980981592343841</v>
      </c>
      <c r="T1738" s="1">
        <f t="shared" si="1318"/>
        <v>0.97869553685774424</v>
      </c>
      <c r="U1738" s="1">
        <f t="shared" si="1319"/>
        <v>2.7303071467064703</v>
      </c>
      <c r="V1738" s="2">
        <f t="shared" si="1348"/>
        <v>30.257478224764061</v>
      </c>
      <c r="W1738" s="1">
        <f>VLOOKUP(V1738,Graph!$D$3:$M$50,col)</f>
        <v>6.3E-3</v>
      </c>
      <c r="X1738" s="1">
        <f>VLOOKUP(V1738,Graph!$D$3:$M$50,col+1)</f>
        <v>5.0000000000000001E-3</v>
      </c>
      <c r="Y1738" s="1">
        <f t="shared" si="1320"/>
        <v>5.4333333333333334E-3</v>
      </c>
      <c r="Z1738" s="1">
        <f t="shared" si="1349"/>
        <v>0.6400499999999999</v>
      </c>
      <c r="AA1738" s="2">
        <f t="shared" si="1321"/>
        <v>1.7315666666665861</v>
      </c>
      <c r="AB1738" s="1">
        <f t="shared" si="1322"/>
        <v>5.4253814071916519E-2</v>
      </c>
      <c r="AC1738" s="1">
        <f t="shared" si="1323"/>
        <v>1.0980981514605757</v>
      </c>
      <c r="AD1738" s="1">
        <f t="shared" si="1324"/>
        <v>1.0980981511805794</v>
      </c>
      <c r="AE1738" s="1">
        <f t="shared" si="1325"/>
        <v>1.0980981511704948</v>
      </c>
      <c r="AF1738" s="1">
        <f t="shared" si="1326"/>
        <v>1.0980981511701313</v>
      </c>
      <c r="AG1738" s="1">
        <f t="shared" si="1327"/>
        <v>0.97869553685774424</v>
      </c>
      <c r="AH1738" s="1">
        <f t="shared" si="1328"/>
        <v>2.7303071266555423</v>
      </c>
      <c r="AI1738" s="2">
        <f t="shared" si="1350"/>
        <v>30.257478150695409</v>
      </c>
      <c r="AJ1738" s="1">
        <f>VLOOKUP(AI1738,Graph!$D$3:$M$50,col)</f>
        <v>6.3E-3</v>
      </c>
      <c r="AK1738" s="1">
        <f>VLOOKUP(AI1738,Graph!$D$3:$M$50,col+1)</f>
        <v>5.0000000000000001E-3</v>
      </c>
      <c r="AL1738" s="1">
        <f t="shared" si="1329"/>
        <v>5.4333333333333334E-3</v>
      </c>
      <c r="AM1738" s="1">
        <f t="shared" si="1351"/>
        <v>0.6400499999999999</v>
      </c>
      <c r="AN1738" s="2">
        <f t="shared" si="1330"/>
        <v>1.7315666666665861</v>
      </c>
      <c r="AO1738" s="1">
        <f t="shared" si="1331"/>
        <v>5.4253814071916519E-2</v>
      </c>
      <c r="AP1738" s="1">
        <f t="shared" si="1332"/>
        <v>1.0980981511701184</v>
      </c>
      <c r="AQ1738" s="1">
        <f t="shared" si="1333"/>
        <v>1.098098151170118</v>
      </c>
      <c r="AR1738" s="1">
        <f t="shared" si="1334"/>
        <v>1.098098151170118</v>
      </c>
      <c r="AS1738" s="1">
        <f t="shared" si="1335"/>
        <v>1.098098151170118</v>
      </c>
      <c r="AT1738" s="1">
        <f t="shared" si="1336"/>
        <v>0.97869553685774424</v>
      </c>
      <c r="AU1738" s="1">
        <f t="shared" si="1337"/>
        <v>2.730307126655509</v>
      </c>
      <c r="AV1738" s="2">
        <f t="shared" si="1338"/>
        <v>1737</v>
      </c>
      <c r="AW1738" s="1">
        <f t="shared" si="1339"/>
        <v>2730.3071266555089</v>
      </c>
      <c r="AX1738" s="1">
        <f t="shared" si="1340"/>
        <v>0.97869553685774424</v>
      </c>
      <c r="AY1738" s="1">
        <f t="shared" si="1341"/>
        <v>1.098098151170118</v>
      </c>
      <c r="AZ1738" s="1">
        <f t="shared" si="1342"/>
        <v>5.4333333333333334E-3</v>
      </c>
      <c r="BA1738" s="1">
        <f t="shared" si="1343"/>
        <v>30.257478150695409</v>
      </c>
    </row>
    <row r="1739" spans="1:53">
      <c r="A1739" s="2">
        <f t="shared" si="1308"/>
        <v>1.7379999999999194</v>
      </c>
      <c r="B1739" s="1">
        <f t="shared" si="1345"/>
        <v>1.8324533333332496</v>
      </c>
      <c r="C1739" s="1">
        <f t="shared" si="1309"/>
        <v>5.6465178860054269E-2</v>
      </c>
      <c r="D1739" s="1">
        <f t="shared" si="1346"/>
        <v>1.1028925089322685</v>
      </c>
      <c r="E1739" s="1">
        <f t="shared" si="1344"/>
        <v>1.1030039536405578</v>
      </c>
      <c r="F1739" s="1">
        <f t="shared" si="1344"/>
        <v>1.1030081909799248</v>
      </c>
      <c r="G1739" s="1">
        <f t="shared" si="1344"/>
        <v>1.1030083520089833</v>
      </c>
      <c r="H1739" s="1">
        <f t="shared" si="1310"/>
        <v>2.8046357525615426</v>
      </c>
      <c r="I1739" s="1">
        <f t="shared" si="1347"/>
        <v>30.52959544860575</v>
      </c>
      <c r="J1739" s="1">
        <f>VLOOKUP($I1739,Graph!$D$3:$M$50,col)</f>
        <v>6.3E-3</v>
      </c>
      <c r="K1739" s="1">
        <f>VLOOKUP($I1739,Graph!$D$3:$M$50,col+1)</f>
        <v>5.0000000000000001E-3</v>
      </c>
      <c r="L1739" s="1">
        <f t="shared" si="1311"/>
        <v>5.4333333333333334E-3</v>
      </c>
      <c r="M1739" s="1">
        <f t="shared" si="1306"/>
        <v>0.6400499999999999</v>
      </c>
      <c r="N1739" s="1">
        <f t="shared" si="1312"/>
        <v>1.732566666666586</v>
      </c>
      <c r="O1739" s="1">
        <f t="shared" si="1313"/>
        <v>5.4254790834288587E-2</v>
      </c>
      <c r="P1739" s="1">
        <f t="shared" si="1314"/>
        <v>1.0982730253447504</v>
      </c>
      <c r="Q1739" s="1">
        <f t="shared" si="1315"/>
        <v>1.0981065161614327</v>
      </c>
      <c r="R1739" s="1">
        <f t="shared" si="1316"/>
        <v>1.0981005237309185</v>
      </c>
      <c r="S1739" s="1">
        <f t="shared" si="1317"/>
        <v>1.0981003078974705</v>
      </c>
      <c r="T1739" s="1">
        <f t="shared" si="1318"/>
        <v>0.97869818728826263</v>
      </c>
      <c r="U1739" s="1">
        <f t="shared" si="1319"/>
        <v>2.7326780116700164</v>
      </c>
      <c r="V1739" s="2">
        <f t="shared" si="1348"/>
        <v>30.266233728210182</v>
      </c>
      <c r="W1739" s="1">
        <f>VLOOKUP(V1739,Graph!$D$3:$M$50,col)</f>
        <v>6.3E-3</v>
      </c>
      <c r="X1739" s="1">
        <f>VLOOKUP(V1739,Graph!$D$3:$M$50,col+1)</f>
        <v>5.0000000000000001E-3</v>
      </c>
      <c r="Y1739" s="1">
        <f t="shared" si="1320"/>
        <v>5.4333333333333334E-3</v>
      </c>
      <c r="Z1739" s="1">
        <f t="shared" si="1349"/>
        <v>0.6400499999999999</v>
      </c>
      <c r="AA1739" s="2">
        <f t="shared" si="1321"/>
        <v>1.732566666666586</v>
      </c>
      <c r="AB1739" s="1">
        <f t="shared" si="1322"/>
        <v>5.4254790834288587E-2</v>
      </c>
      <c r="AC1739" s="1">
        <f t="shared" si="1323"/>
        <v>1.0981003001234244</v>
      </c>
      <c r="AD1739" s="1">
        <f t="shared" si="1324"/>
        <v>1.0981002998434131</v>
      </c>
      <c r="AE1739" s="1">
        <f t="shared" si="1325"/>
        <v>1.0981002998333271</v>
      </c>
      <c r="AF1739" s="1">
        <f t="shared" si="1326"/>
        <v>1.0981002998329636</v>
      </c>
      <c r="AG1739" s="1">
        <f t="shared" si="1327"/>
        <v>0.97869818728826263</v>
      </c>
      <c r="AH1739" s="1">
        <f t="shared" si="1328"/>
        <v>2.7326779916010846</v>
      </c>
      <c r="AI1739" s="2">
        <f t="shared" si="1350"/>
        <v>30.266233654117912</v>
      </c>
      <c r="AJ1739" s="1">
        <f>VLOOKUP(AI1739,Graph!$D$3:$M$50,col)</f>
        <v>6.3E-3</v>
      </c>
      <c r="AK1739" s="1">
        <f>VLOOKUP(AI1739,Graph!$D$3:$M$50,col+1)</f>
        <v>5.0000000000000001E-3</v>
      </c>
      <c r="AL1739" s="1">
        <f t="shared" si="1329"/>
        <v>5.4333333333333334E-3</v>
      </c>
      <c r="AM1739" s="1">
        <f t="shared" si="1351"/>
        <v>0.6400499999999999</v>
      </c>
      <c r="AN1739" s="2">
        <f t="shared" si="1330"/>
        <v>1.732566666666586</v>
      </c>
      <c r="AO1739" s="1">
        <f t="shared" si="1331"/>
        <v>5.4254790834288587E-2</v>
      </c>
      <c r="AP1739" s="1">
        <f t="shared" si="1332"/>
        <v>1.0981002998329508</v>
      </c>
      <c r="AQ1739" s="1">
        <f t="shared" si="1333"/>
        <v>1.0981002998329503</v>
      </c>
      <c r="AR1739" s="1">
        <f t="shared" si="1334"/>
        <v>1.0981002998329503</v>
      </c>
      <c r="AS1739" s="1">
        <f t="shared" si="1335"/>
        <v>1.0981002998329503</v>
      </c>
      <c r="AT1739" s="1">
        <f t="shared" si="1336"/>
        <v>0.97869818728826263</v>
      </c>
      <c r="AU1739" s="1">
        <f t="shared" si="1337"/>
        <v>2.7326779916010513</v>
      </c>
      <c r="AV1739" s="2">
        <f t="shared" si="1338"/>
        <v>1738</v>
      </c>
      <c r="AW1739" s="1">
        <f t="shared" si="1339"/>
        <v>2732.6779916010514</v>
      </c>
      <c r="AX1739" s="1">
        <f t="shared" si="1340"/>
        <v>0.97869818728826263</v>
      </c>
      <c r="AY1739" s="1">
        <f t="shared" si="1341"/>
        <v>1.0981002998329503</v>
      </c>
      <c r="AZ1739" s="1">
        <f t="shared" si="1342"/>
        <v>5.4333333333333334E-3</v>
      </c>
      <c r="BA1739" s="1">
        <f t="shared" si="1343"/>
        <v>30.266233654117912</v>
      </c>
    </row>
    <row r="1740" spans="1:53">
      <c r="A1740" s="2">
        <f t="shared" si="1308"/>
        <v>1.7389999999999193</v>
      </c>
      <c r="B1740" s="1">
        <f t="shared" si="1345"/>
        <v>1.8334944999999161</v>
      </c>
      <c r="C1740" s="1">
        <f t="shared" si="1309"/>
        <v>5.6465990616633856E-2</v>
      </c>
      <c r="D1740" s="1">
        <f t="shared" si="1346"/>
        <v>1.1028942551638534</v>
      </c>
      <c r="E1740" s="1">
        <f t="shared" si="1344"/>
        <v>1.1030057702139735</v>
      </c>
      <c r="F1740" s="1">
        <f t="shared" si="1344"/>
        <v>1.1030100103116396</v>
      </c>
      <c r="G1740" s="1">
        <f t="shared" si="1344"/>
        <v>1.1030101714486535</v>
      </c>
      <c r="H1740" s="1">
        <f t="shared" si="1310"/>
        <v>2.8070613027295526</v>
      </c>
      <c r="I1740" s="1">
        <f t="shared" si="1347"/>
        <v>30.538393944477992</v>
      </c>
      <c r="J1740" s="1">
        <f>VLOOKUP($I1740,Graph!$D$3:$M$50,col)</f>
        <v>6.3E-3</v>
      </c>
      <c r="K1740" s="1">
        <f>VLOOKUP($I1740,Graph!$D$3:$M$50,col+1)</f>
        <v>5.0000000000000001E-3</v>
      </c>
      <c r="L1740" s="1">
        <f t="shared" si="1311"/>
        <v>5.4333333333333334E-3</v>
      </c>
      <c r="M1740" s="1">
        <f t="shared" si="1306"/>
        <v>0.6400499999999999</v>
      </c>
      <c r="N1740" s="1">
        <f t="shared" si="1312"/>
        <v>1.7335666666665859</v>
      </c>
      <c r="O1740" s="1">
        <f t="shared" si="1313"/>
        <v>5.4255766496111302E-2</v>
      </c>
      <c r="P1740" s="1">
        <f t="shared" si="1314"/>
        <v>1.0982751646095312</v>
      </c>
      <c r="Q1740" s="1">
        <f t="shared" si="1315"/>
        <v>1.0981086623184531</v>
      </c>
      <c r="R1740" s="1">
        <f t="shared" si="1316"/>
        <v>1.0981026699920569</v>
      </c>
      <c r="S1740" s="1">
        <f t="shared" si="1317"/>
        <v>1.0981024541571867</v>
      </c>
      <c r="T1740" s="1">
        <f t="shared" si="1318"/>
        <v>0.97870083467294555</v>
      </c>
      <c r="U1740" s="1">
        <f t="shared" si="1319"/>
        <v>2.735049562668852</v>
      </c>
      <c r="V1740" s="2">
        <f t="shared" si="1348"/>
        <v>30.274986700252587</v>
      </c>
      <c r="W1740" s="1">
        <f>VLOOKUP(V1740,Graph!$D$3:$M$50,col)</f>
        <v>6.3E-3</v>
      </c>
      <c r="X1740" s="1">
        <f>VLOOKUP(V1740,Graph!$D$3:$M$50,col+1)</f>
        <v>5.0000000000000001E-3</v>
      </c>
      <c r="Y1740" s="1">
        <f t="shared" si="1320"/>
        <v>5.4333333333333334E-3</v>
      </c>
      <c r="Z1740" s="1">
        <f t="shared" si="1349"/>
        <v>0.6400499999999999</v>
      </c>
      <c r="AA1740" s="2">
        <f t="shared" si="1321"/>
        <v>1.7335666666665859</v>
      </c>
      <c r="AB1740" s="1">
        <f t="shared" si="1322"/>
        <v>5.4255766496111302E-2</v>
      </c>
      <c r="AC1740" s="1">
        <f t="shared" si="1323"/>
        <v>1.0981024463829028</v>
      </c>
      <c r="AD1740" s="1">
        <f t="shared" si="1324"/>
        <v>1.0981024461028761</v>
      </c>
      <c r="AE1740" s="1">
        <f t="shared" si="1325"/>
        <v>1.0981024460927895</v>
      </c>
      <c r="AF1740" s="1">
        <f t="shared" si="1326"/>
        <v>1.098102446092426</v>
      </c>
      <c r="AG1740" s="1">
        <f t="shared" si="1327"/>
        <v>0.97870083467294555</v>
      </c>
      <c r="AH1740" s="1">
        <f t="shared" si="1328"/>
        <v>2.7350495425819101</v>
      </c>
      <c r="AI1740" s="2">
        <f t="shared" si="1350"/>
        <v>30.274986626136698</v>
      </c>
      <c r="AJ1740" s="1">
        <f>VLOOKUP(AI1740,Graph!$D$3:$M$50,col)</f>
        <v>6.3E-3</v>
      </c>
      <c r="AK1740" s="1">
        <f>VLOOKUP(AI1740,Graph!$D$3:$M$50,col+1)</f>
        <v>5.0000000000000001E-3</v>
      </c>
      <c r="AL1740" s="1">
        <f t="shared" si="1329"/>
        <v>5.4333333333333334E-3</v>
      </c>
      <c r="AM1740" s="1">
        <f t="shared" si="1351"/>
        <v>0.6400499999999999</v>
      </c>
      <c r="AN1740" s="2">
        <f t="shared" si="1330"/>
        <v>1.7335666666665859</v>
      </c>
      <c r="AO1740" s="1">
        <f t="shared" si="1331"/>
        <v>5.4255766496111302E-2</v>
      </c>
      <c r="AP1740" s="1">
        <f t="shared" si="1332"/>
        <v>1.0981024460924131</v>
      </c>
      <c r="AQ1740" s="1">
        <f t="shared" si="1333"/>
        <v>1.0981024460924127</v>
      </c>
      <c r="AR1740" s="1">
        <f t="shared" si="1334"/>
        <v>1.0981024460924127</v>
      </c>
      <c r="AS1740" s="1">
        <f t="shared" si="1335"/>
        <v>1.0981024460924127</v>
      </c>
      <c r="AT1740" s="1">
        <f t="shared" si="1336"/>
        <v>0.97870083467294555</v>
      </c>
      <c r="AU1740" s="1">
        <f t="shared" si="1337"/>
        <v>2.7350495425818773</v>
      </c>
      <c r="AV1740" s="2">
        <f t="shared" si="1338"/>
        <v>1739</v>
      </c>
      <c r="AW1740" s="1">
        <f t="shared" si="1339"/>
        <v>2735.0495425818772</v>
      </c>
      <c r="AX1740" s="1">
        <f t="shared" si="1340"/>
        <v>0.97870083467294555</v>
      </c>
      <c r="AY1740" s="1">
        <f t="shared" si="1341"/>
        <v>1.0981024460924127</v>
      </c>
      <c r="AZ1740" s="1">
        <f t="shared" si="1342"/>
        <v>5.4333333333333334E-3</v>
      </c>
      <c r="BA1740" s="1">
        <f t="shared" si="1343"/>
        <v>30.274986626136698</v>
      </c>
    </row>
    <row r="1741" spans="1:53">
      <c r="A1741" s="2">
        <f t="shared" si="1308"/>
        <v>1.7399999999999192</v>
      </c>
      <c r="B1741" s="1">
        <f t="shared" si="1345"/>
        <v>1.8345356666665829</v>
      </c>
      <c r="C1741" s="1">
        <f t="shared" si="1309"/>
        <v>5.6466801457634865E-2</v>
      </c>
      <c r="D1741" s="1">
        <f t="shared" si="1346"/>
        <v>1.1028959994341476</v>
      </c>
      <c r="E1741" s="1">
        <f t="shared" ref="E1741:G1760" si="1352">SQRT(D1741-($C1741*D1741-POWER(D1741,1/3)+1)/($C1741-POWER(D1741,-2/3)/3))</f>
        <v>1.1030075847507983</v>
      </c>
      <c r="F1741" s="1">
        <f t="shared" si="1352"/>
        <v>1.1030118276039131</v>
      </c>
      <c r="G1741" s="1">
        <f t="shared" si="1352"/>
        <v>1.1030119888487735</v>
      </c>
      <c r="H1741" s="1">
        <f t="shared" si="1310"/>
        <v>2.8094875518584153</v>
      </c>
      <c r="I1741" s="1">
        <f t="shared" si="1347"/>
        <v>30.547189906591413</v>
      </c>
      <c r="J1741" s="1">
        <f>VLOOKUP($I1741,Graph!$D$3:$M$50,col)</f>
        <v>6.3E-3</v>
      </c>
      <c r="K1741" s="1">
        <f>VLOOKUP($I1741,Graph!$D$3:$M$50,col+1)</f>
        <v>5.0000000000000001E-3</v>
      </c>
      <c r="L1741" s="1">
        <f t="shared" si="1311"/>
        <v>5.4333333333333334E-3</v>
      </c>
      <c r="M1741" s="1">
        <f t="shared" si="1306"/>
        <v>0.6400499999999999</v>
      </c>
      <c r="N1741" s="1">
        <f t="shared" si="1312"/>
        <v>1.7345666666665858</v>
      </c>
      <c r="O1741" s="1">
        <f t="shared" si="1313"/>
        <v>5.4256741059243448E-2</v>
      </c>
      <c r="P1741" s="1">
        <f t="shared" si="1314"/>
        <v>1.0982773014820169</v>
      </c>
      <c r="Q1741" s="1">
        <f t="shared" si="1315"/>
        <v>1.0981108060762079</v>
      </c>
      <c r="R1741" s="1">
        <f t="shared" si="1316"/>
        <v>1.0981048138538514</v>
      </c>
      <c r="S1741" s="1">
        <f t="shared" si="1317"/>
        <v>1.0981045980175617</v>
      </c>
      <c r="T1741" s="1">
        <f t="shared" si="1318"/>
        <v>0.97870347901704069</v>
      </c>
      <c r="U1741" s="1">
        <f t="shared" si="1319"/>
        <v>2.7374217995045345</v>
      </c>
      <c r="V1741" s="2">
        <f t="shared" si="1348"/>
        <v>30.283737143085091</v>
      </c>
      <c r="W1741" s="1">
        <f>VLOOKUP(V1741,Graph!$D$3:$M$50,col)</f>
        <v>6.3E-3</v>
      </c>
      <c r="X1741" s="1">
        <f>VLOOKUP(V1741,Graph!$D$3:$M$50,col+1)</f>
        <v>5.0000000000000001E-3</v>
      </c>
      <c r="Y1741" s="1">
        <f t="shared" si="1320"/>
        <v>5.4333333333333334E-3</v>
      </c>
      <c r="Z1741" s="1">
        <f t="shared" si="1349"/>
        <v>0.6400499999999999</v>
      </c>
      <c r="AA1741" s="2">
        <f t="shared" si="1321"/>
        <v>1.7345666666665858</v>
      </c>
      <c r="AB1741" s="1">
        <f t="shared" si="1322"/>
        <v>5.4256741059243448E-2</v>
      </c>
      <c r="AC1741" s="1">
        <f t="shared" si="1323"/>
        <v>1.0981045902430404</v>
      </c>
      <c r="AD1741" s="1">
        <f t="shared" si="1324"/>
        <v>1.0981045899629984</v>
      </c>
      <c r="AE1741" s="1">
        <f t="shared" si="1325"/>
        <v>1.0981045899529114</v>
      </c>
      <c r="AF1741" s="1">
        <f t="shared" si="1326"/>
        <v>1.0981045899525479</v>
      </c>
      <c r="AG1741" s="1">
        <f t="shared" si="1327"/>
        <v>0.97870347901704069</v>
      </c>
      <c r="AH1741" s="1">
        <f t="shared" si="1328"/>
        <v>2.737421779399579</v>
      </c>
      <c r="AI1741" s="2">
        <f t="shared" si="1350"/>
        <v>30.283737068945594</v>
      </c>
      <c r="AJ1741" s="1">
        <f>VLOOKUP(AI1741,Graph!$D$3:$M$50,col)</f>
        <v>6.3E-3</v>
      </c>
      <c r="AK1741" s="1">
        <f>VLOOKUP(AI1741,Graph!$D$3:$M$50,col+1)</f>
        <v>5.0000000000000001E-3</v>
      </c>
      <c r="AL1741" s="1">
        <f t="shared" si="1329"/>
        <v>5.4333333333333334E-3</v>
      </c>
      <c r="AM1741" s="1">
        <f t="shared" si="1351"/>
        <v>0.6400499999999999</v>
      </c>
      <c r="AN1741" s="2">
        <f t="shared" si="1330"/>
        <v>1.7345666666665858</v>
      </c>
      <c r="AO1741" s="1">
        <f t="shared" si="1331"/>
        <v>5.4256741059243448E-2</v>
      </c>
      <c r="AP1741" s="1">
        <f t="shared" si="1332"/>
        <v>1.0981045899525348</v>
      </c>
      <c r="AQ1741" s="1">
        <f t="shared" si="1333"/>
        <v>1.0981045899525343</v>
      </c>
      <c r="AR1741" s="1">
        <f t="shared" si="1334"/>
        <v>1.0981045899525346</v>
      </c>
      <c r="AS1741" s="1">
        <f t="shared" si="1335"/>
        <v>1.0981045899525343</v>
      </c>
      <c r="AT1741" s="1">
        <f t="shared" si="1336"/>
        <v>0.97870347901704069</v>
      </c>
      <c r="AU1741" s="1">
        <f t="shared" si="1337"/>
        <v>2.7374217793995448</v>
      </c>
      <c r="AV1741" s="2">
        <f t="shared" si="1338"/>
        <v>1740</v>
      </c>
      <c r="AW1741" s="1">
        <f t="shared" si="1339"/>
        <v>2737.4217793995449</v>
      </c>
      <c r="AX1741" s="1">
        <f t="shared" si="1340"/>
        <v>0.97870347901704069</v>
      </c>
      <c r="AY1741" s="1">
        <f t="shared" si="1341"/>
        <v>1.0981045899525343</v>
      </c>
      <c r="AZ1741" s="1">
        <f t="shared" si="1342"/>
        <v>5.4333333333333334E-3</v>
      </c>
      <c r="BA1741" s="1">
        <f t="shared" si="1343"/>
        <v>30.283737068945594</v>
      </c>
    </row>
    <row r="1742" spans="1:53">
      <c r="A1742" s="2">
        <f t="shared" si="1308"/>
        <v>1.7409999999999191</v>
      </c>
      <c r="B1742" s="1">
        <f t="shared" si="1345"/>
        <v>1.8355768333332494</v>
      </c>
      <c r="C1742" s="1">
        <f t="shared" si="1309"/>
        <v>5.646761138460539E-2</v>
      </c>
      <c r="D1742" s="1">
        <f t="shared" si="1346"/>
        <v>1.1028977417464538</v>
      </c>
      <c r="E1742" s="1">
        <f t="shared" si="1352"/>
        <v>1.1030093972544555</v>
      </c>
      <c r="F1742" s="1">
        <f t="shared" si="1352"/>
        <v>1.1030136428601713</v>
      </c>
      <c r="G1742" s="1">
        <f t="shared" si="1352"/>
        <v>1.1030138042127715</v>
      </c>
      <c r="H1742" s="1">
        <f t="shared" si="1310"/>
        <v>2.8119144997467997</v>
      </c>
      <c r="I1742" s="1">
        <f t="shared" si="1347"/>
        <v>30.555983337133359</v>
      </c>
      <c r="J1742" s="1">
        <f>VLOOKUP($I1742,Graph!$D$3:$M$50,col)</f>
        <v>6.3E-3</v>
      </c>
      <c r="K1742" s="1">
        <f>VLOOKUP($I1742,Graph!$D$3:$M$50,col+1)</f>
        <v>5.0000000000000001E-3</v>
      </c>
      <c r="L1742" s="1">
        <f t="shared" si="1311"/>
        <v>5.4333333333333334E-3</v>
      </c>
      <c r="M1742" s="1">
        <f t="shared" si="1306"/>
        <v>0.6400499999999999</v>
      </c>
      <c r="N1742" s="1">
        <f t="shared" si="1312"/>
        <v>1.7355666666665857</v>
      </c>
      <c r="O1742" s="1">
        <f t="shared" si="1313"/>
        <v>5.4257714525539777E-2</v>
      </c>
      <c r="P1742" s="1">
        <f t="shared" si="1314"/>
        <v>1.098279435966218</v>
      </c>
      <c r="Q1742" s="1">
        <f t="shared" si="1315"/>
        <v>1.0981129474387183</v>
      </c>
      <c r="R1742" s="1">
        <f t="shared" si="1316"/>
        <v>1.0981069553203229</v>
      </c>
      <c r="S1742" s="1">
        <f t="shared" si="1317"/>
        <v>1.0981067394826167</v>
      </c>
      <c r="T1742" s="1">
        <f t="shared" si="1318"/>
        <v>0.97870612032578319</v>
      </c>
      <c r="U1742" s="1">
        <f t="shared" si="1319"/>
        <v>2.7397947219787957</v>
      </c>
      <c r="V1742" s="2">
        <f t="shared" si="1348"/>
        <v>30.292485058898354</v>
      </c>
      <c r="W1742" s="1">
        <f>VLOOKUP(V1742,Graph!$D$3:$M$50,col)</f>
        <v>6.3E-3</v>
      </c>
      <c r="X1742" s="1">
        <f>VLOOKUP(V1742,Graph!$D$3:$M$50,col+1)</f>
        <v>5.0000000000000001E-3</v>
      </c>
      <c r="Y1742" s="1">
        <f t="shared" si="1320"/>
        <v>5.4333333333333334E-3</v>
      </c>
      <c r="Z1742" s="1">
        <f t="shared" si="1349"/>
        <v>0.6400499999999999</v>
      </c>
      <c r="AA1742" s="2">
        <f t="shared" si="1321"/>
        <v>1.7355666666665857</v>
      </c>
      <c r="AB1742" s="1">
        <f t="shared" si="1322"/>
        <v>5.4257714525539777E-2</v>
      </c>
      <c r="AC1742" s="1">
        <f t="shared" si="1323"/>
        <v>1.098106731707859</v>
      </c>
      <c r="AD1742" s="1">
        <f t="shared" si="1324"/>
        <v>1.0981067314278015</v>
      </c>
      <c r="AE1742" s="1">
        <f t="shared" si="1325"/>
        <v>1.0981067314177135</v>
      </c>
      <c r="AF1742" s="1">
        <f t="shared" si="1326"/>
        <v>1.09810673141735</v>
      </c>
      <c r="AG1742" s="1">
        <f t="shared" si="1327"/>
        <v>0.97870612032578319</v>
      </c>
      <c r="AH1742" s="1">
        <f t="shared" si="1328"/>
        <v>2.7397947018558204</v>
      </c>
      <c r="AI1742" s="2">
        <f t="shared" si="1350"/>
        <v>30.292484984735264</v>
      </c>
      <c r="AJ1742" s="1">
        <f>VLOOKUP(AI1742,Graph!$D$3:$M$50,col)</f>
        <v>6.3E-3</v>
      </c>
      <c r="AK1742" s="1">
        <f>VLOOKUP(AI1742,Graph!$D$3:$M$50,col+1)</f>
        <v>5.0000000000000001E-3</v>
      </c>
      <c r="AL1742" s="1">
        <f t="shared" si="1329"/>
        <v>5.4333333333333334E-3</v>
      </c>
      <c r="AM1742" s="1">
        <f t="shared" si="1351"/>
        <v>0.6400499999999999</v>
      </c>
      <c r="AN1742" s="2">
        <f t="shared" si="1330"/>
        <v>1.7355666666665857</v>
      </c>
      <c r="AO1742" s="1">
        <f t="shared" si="1331"/>
        <v>5.4257714525539777E-2</v>
      </c>
      <c r="AP1742" s="1">
        <f t="shared" si="1332"/>
        <v>1.0981067314173372</v>
      </c>
      <c r="AQ1742" s="1">
        <f t="shared" si="1333"/>
        <v>1.0981067314173365</v>
      </c>
      <c r="AR1742" s="1">
        <f t="shared" si="1334"/>
        <v>1.0981067314173367</v>
      </c>
      <c r="AS1742" s="1">
        <f t="shared" si="1335"/>
        <v>1.0981067314173367</v>
      </c>
      <c r="AT1742" s="1">
        <f t="shared" si="1336"/>
        <v>0.97870612032578319</v>
      </c>
      <c r="AU1742" s="1">
        <f t="shared" si="1337"/>
        <v>2.7397947018557871</v>
      </c>
      <c r="AV1742" s="2">
        <f t="shared" si="1338"/>
        <v>1741</v>
      </c>
      <c r="AW1742" s="1">
        <f t="shared" si="1339"/>
        <v>2739.794701855787</v>
      </c>
      <c r="AX1742" s="1">
        <f t="shared" si="1340"/>
        <v>0.97870612032578319</v>
      </c>
      <c r="AY1742" s="1">
        <f t="shared" si="1341"/>
        <v>1.0981067314173367</v>
      </c>
      <c r="AZ1742" s="1">
        <f t="shared" si="1342"/>
        <v>5.4333333333333334E-3</v>
      </c>
      <c r="BA1742" s="1">
        <f t="shared" si="1343"/>
        <v>30.292484984735264</v>
      </c>
    </row>
    <row r="1743" spans="1:53">
      <c r="A1743" s="2">
        <f t="shared" si="1308"/>
        <v>1.7419999999999189</v>
      </c>
      <c r="B1743" s="1">
        <f t="shared" si="1345"/>
        <v>1.8366179999999159</v>
      </c>
      <c r="C1743" s="1">
        <f t="shared" si="1309"/>
        <v>5.6468420399090002E-2</v>
      </c>
      <c r="D1743" s="1">
        <f t="shared" si="1346"/>
        <v>1.1028994821040665</v>
      </c>
      <c r="E1743" s="1">
        <f t="shared" si="1352"/>
        <v>1.1030112077283596</v>
      </c>
      <c r="F1743" s="1">
        <f t="shared" si="1352"/>
        <v>1.1030154560838348</v>
      </c>
      <c r="G1743" s="1">
        <f t="shared" si="1352"/>
        <v>1.1030156175440671</v>
      </c>
      <c r="H1743" s="1">
        <f t="shared" si="1310"/>
        <v>2.8143421461935474</v>
      </c>
      <c r="I1743" s="1">
        <f t="shared" si="1347"/>
        <v>30.564774238288031</v>
      </c>
      <c r="J1743" s="1">
        <f>VLOOKUP($I1743,Graph!$D$3:$M$50,col)</f>
        <v>6.3E-3</v>
      </c>
      <c r="K1743" s="1">
        <f>VLOOKUP($I1743,Graph!$D$3:$M$50,col+1)</f>
        <v>5.0000000000000001E-3</v>
      </c>
      <c r="L1743" s="1">
        <f t="shared" si="1311"/>
        <v>5.4333333333333334E-3</v>
      </c>
      <c r="M1743" s="1">
        <f t="shared" si="1306"/>
        <v>0.6400499999999999</v>
      </c>
      <c r="N1743" s="1">
        <f t="shared" si="1312"/>
        <v>1.7365666666665855</v>
      </c>
      <c r="O1743" s="1">
        <f t="shared" si="1313"/>
        <v>5.4258686896850795E-2</v>
      </c>
      <c r="P1743" s="1">
        <f t="shared" si="1314"/>
        <v>1.0982815680661369</v>
      </c>
      <c r="Q1743" s="1">
        <f t="shared" si="1315"/>
        <v>1.0981150864099962</v>
      </c>
      <c r="R1743" s="1">
        <f t="shared" si="1316"/>
        <v>1.0981090943954839</v>
      </c>
      <c r="S1743" s="1">
        <f t="shared" si="1317"/>
        <v>1.0981088785563646</v>
      </c>
      <c r="T1743" s="1">
        <f t="shared" si="1318"/>
        <v>0.9787087586043961</v>
      </c>
      <c r="U1743" s="1">
        <f t="shared" si="1319"/>
        <v>2.7421683298935418</v>
      </c>
      <c r="V1743" s="2">
        <f t="shared" si="1348"/>
        <v>30.301230449879881</v>
      </c>
      <c r="W1743" s="1">
        <f>VLOOKUP(V1743,Graph!$D$3:$M$50,col)</f>
        <v>6.3E-3</v>
      </c>
      <c r="X1743" s="1">
        <f>VLOOKUP(V1743,Graph!$D$3:$M$50,col+1)</f>
        <v>5.0000000000000001E-3</v>
      </c>
      <c r="Y1743" s="1">
        <f t="shared" si="1320"/>
        <v>5.4333333333333334E-3</v>
      </c>
      <c r="Z1743" s="1">
        <f t="shared" si="1349"/>
        <v>0.6400499999999999</v>
      </c>
      <c r="AA1743" s="2">
        <f t="shared" si="1321"/>
        <v>1.7365666666665855</v>
      </c>
      <c r="AB1743" s="1">
        <f t="shared" si="1322"/>
        <v>5.4258686896850795E-2</v>
      </c>
      <c r="AC1743" s="1">
        <f t="shared" si="1323"/>
        <v>1.09810887078137</v>
      </c>
      <c r="AD1743" s="1">
        <f t="shared" si="1324"/>
        <v>1.0981088705012976</v>
      </c>
      <c r="AE1743" s="1">
        <f t="shared" si="1325"/>
        <v>1.0981088704912085</v>
      </c>
      <c r="AF1743" s="1">
        <f t="shared" si="1326"/>
        <v>1.098108870490845</v>
      </c>
      <c r="AG1743" s="1">
        <f t="shared" si="1327"/>
        <v>0.9787087586043961</v>
      </c>
      <c r="AH1743" s="1">
        <f t="shared" si="1328"/>
        <v>2.7421683097525404</v>
      </c>
      <c r="AI1743" s="2">
        <f t="shared" si="1350"/>
        <v>30.301230375693198</v>
      </c>
      <c r="AJ1743" s="1">
        <f>VLOOKUP(AI1743,Graph!$D$3:$M$50,col)</f>
        <v>6.3E-3</v>
      </c>
      <c r="AK1743" s="1">
        <f>VLOOKUP(AI1743,Graph!$D$3:$M$50,col+1)</f>
        <v>5.0000000000000001E-3</v>
      </c>
      <c r="AL1743" s="1">
        <f t="shared" si="1329"/>
        <v>5.4333333333333334E-3</v>
      </c>
      <c r="AM1743" s="1">
        <f t="shared" si="1351"/>
        <v>0.6400499999999999</v>
      </c>
      <c r="AN1743" s="2">
        <f t="shared" si="1330"/>
        <v>1.7365666666665855</v>
      </c>
      <c r="AO1743" s="1">
        <f t="shared" si="1331"/>
        <v>5.4258686896850795E-2</v>
      </c>
      <c r="AP1743" s="1">
        <f t="shared" si="1332"/>
        <v>1.0981088704908322</v>
      </c>
      <c r="AQ1743" s="1">
        <f t="shared" si="1333"/>
        <v>1.0981088704908317</v>
      </c>
      <c r="AR1743" s="1">
        <f t="shared" si="1334"/>
        <v>1.0981088704908315</v>
      </c>
      <c r="AS1743" s="1">
        <f t="shared" si="1335"/>
        <v>1.0981088704908317</v>
      </c>
      <c r="AT1743" s="1">
        <f t="shared" si="1336"/>
        <v>0.9787087586043961</v>
      </c>
      <c r="AU1743" s="1">
        <f t="shared" si="1337"/>
        <v>2.7421683097525076</v>
      </c>
      <c r="AV1743" s="2">
        <f t="shared" si="1338"/>
        <v>1742</v>
      </c>
      <c r="AW1743" s="1">
        <f t="shared" si="1339"/>
        <v>2742.1683097525074</v>
      </c>
      <c r="AX1743" s="1">
        <f t="shared" si="1340"/>
        <v>0.9787087586043961</v>
      </c>
      <c r="AY1743" s="1">
        <f t="shared" si="1341"/>
        <v>1.0981088704908317</v>
      </c>
      <c r="AZ1743" s="1">
        <f t="shared" si="1342"/>
        <v>5.4333333333333334E-3</v>
      </c>
      <c r="BA1743" s="1">
        <f t="shared" si="1343"/>
        <v>30.301230375693198</v>
      </c>
    </row>
    <row r="1744" spans="1:53">
      <c r="A1744" s="2">
        <f t="shared" si="1308"/>
        <v>1.7429999999999188</v>
      </c>
      <c r="B1744" s="1">
        <f t="shared" si="1345"/>
        <v>1.8376591666665825</v>
      </c>
      <c r="C1744" s="1">
        <f t="shared" si="1309"/>
        <v>5.646922850262983E-2</v>
      </c>
      <c r="D1744" s="1">
        <f t="shared" si="1346"/>
        <v>1.1029012205102733</v>
      </c>
      <c r="E1744" s="1">
        <f t="shared" si="1352"/>
        <v>1.1030130161759186</v>
      </c>
      <c r="F1744" s="1">
        <f t="shared" si="1352"/>
        <v>1.103017267278315</v>
      </c>
      <c r="G1744" s="1">
        <f t="shared" si="1352"/>
        <v>1.1030174288460719</v>
      </c>
      <c r="H1744" s="1">
        <f t="shared" si="1310"/>
        <v>2.8167704909976723</v>
      </c>
      <c r="I1744" s="1">
        <f t="shared" si="1347"/>
        <v>30.573562612236479</v>
      </c>
      <c r="J1744" s="1">
        <f>VLOOKUP($I1744,Graph!$D$3:$M$50,col)</f>
        <v>6.3E-3</v>
      </c>
      <c r="K1744" s="1">
        <f>VLOOKUP($I1744,Graph!$D$3:$M$50,col+1)</f>
        <v>5.0000000000000001E-3</v>
      </c>
      <c r="L1744" s="1">
        <f t="shared" si="1311"/>
        <v>5.4333333333333334E-3</v>
      </c>
      <c r="M1744" s="1">
        <f t="shared" si="1306"/>
        <v>0.6400499999999999</v>
      </c>
      <c r="N1744" s="1">
        <f t="shared" si="1312"/>
        <v>1.7375666666665854</v>
      </c>
      <c r="O1744" s="1">
        <f t="shared" si="1313"/>
        <v>5.4259658175022873E-2</v>
      </c>
      <c r="P1744" s="1">
        <f t="shared" si="1314"/>
        <v>1.0982836977857651</v>
      </c>
      <c r="Q1744" s="1">
        <f t="shared" si="1315"/>
        <v>1.0981172229940452</v>
      </c>
      <c r="R1744" s="1">
        <f t="shared" si="1316"/>
        <v>1.0981112310833365</v>
      </c>
      <c r="S1744" s="1">
        <f t="shared" si="1317"/>
        <v>1.0981110152428071</v>
      </c>
      <c r="T1744" s="1">
        <f t="shared" si="1318"/>
        <v>0.97871139385809103</v>
      </c>
      <c r="U1744" s="1">
        <f t="shared" si="1319"/>
        <v>2.7445426230508438</v>
      </c>
      <c r="V1744" s="2">
        <f t="shared" si="1348"/>
        <v>30.309973318214016</v>
      </c>
      <c r="W1744" s="1">
        <f>VLOOKUP(V1744,Graph!$D$3:$M$50,col)</f>
        <v>6.3E-3</v>
      </c>
      <c r="X1744" s="1">
        <f>VLOOKUP(V1744,Graph!$D$3:$M$50,col+1)</f>
        <v>5.0000000000000001E-3</v>
      </c>
      <c r="Y1744" s="1">
        <f t="shared" si="1320"/>
        <v>5.4333333333333334E-3</v>
      </c>
      <c r="Z1744" s="1">
        <f t="shared" si="1349"/>
        <v>0.6400499999999999</v>
      </c>
      <c r="AA1744" s="2">
        <f t="shared" si="1321"/>
        <v>1.7375666666665854</v>
      </c>
      <c r="AB1744" s="1">
        <f t="shared" si="1322"/>
        <v>5.4259658175022873E-2</v>
      </c>
      <c r="AC1744" s="1">
        <f t="shared" si="1323"/>
        <v>1.0981110074675766</v>
      </c>
      <c r="AD1744" s="1">
        <f t="shared" si="1324"/>
        <v>1.0981110071874887</v>
      </c>
      <c r="AE1744" s="1">
        <f t="shared" si="1325"/>
        <v>1.098111007177399</v>
      </c>
      <c r="AF1744" s="1">
        <f t="shared" si="1326"/>
        <v>1.0981110071770357</v>
      </c>
      <c r="AG1744" s="1">
        <f t="shared" si="1327"/>
        <v>0.97871139385809103</v>
      </c>
      <c r="AH1744" s="1">
        <f t="shared" si="1328"/>
        <v>2.7445426028918138</v>
      </c>
      <c r="AI1744" s="2">
        <f t="shared" si="1350"/>
        <v>30.309973244003761</v>
      </c>
      <c r="AJ1744" s="1">
        <f>VLOOKUP(AI1744,Graph!$D$3:$M$50,col)</f>
        <v>6.3E-3</v>
      </c>
      <c r="AK1744" s="1">
        <f>VLOOKUP(AI1744,Graph!$D$3:$M$50,col+1)</f>
        <v>5.0000000000000001E-3</v>
      </c>
      <c r="AL1744" s="1">
        <f t="shared" si="1329"/>
        <v>5.4333333333333334E-3</v>
      </c>
      <c r="AM1744" s="1">
        <f t="shared" si="1351"/>
        <v>0.6400499999999999</v>
      </c>
      <c r="AN1744" s="2">
        <f t="shared" si="1330"/>
        <v>1.7375666666665854</v>
      </c>
      <c r="AO1744" s="1">
        <f t="shared" si="1331"/>
        <v>5.4259658175022873E-2</v>
      </c>
      <c r="AP1744" s="1">
        <f t="shared" si="1332"/>
        <v>1.0981110071770226</v>
      </c>
      <c r="AQ1744" s="1">
        <f t="shared" si="1333"/>
        <v>1.0981110071770221</v>
      </c>
      <c r="AR1744" s="1">
        <f t="shared" si="1334"/>
        <v>1.0981110071770219</v>
      </c>
      <c r="AS1744" s="1">
        <f t="shared" si="1335"/>
        <v>1.0981110071770219</v>
      </c>
      <c r="AT1744" s="1">
        <f t="shared" si="1336"/>
        <v>0.97871139385809103</v>
      </c>
      <c r="AU1744" s="1">
        <f t="shared" si="1337"/>
        <v>2.7445426028917788</v>
      </c>
      <c r="AV1744" s="2">
        <f t="shared" si="1338"/>
        <v>1743</v>
      </c>
      <c r="AW1744" s="1">
        <f t="shared" si="1339"/>
        <v>2744.5426028917786</v>
      </c>
      <c r="AX1744" s="1">
        <f t="shared" si="1340"/>
        <v>0.97871139385809103</v>
      </c>
      <c r="AY1744" s="1">
        <f t="shared" si="1341"/>
        <v>1.0981110071770219</v>
      </c>
      <c r="AZ1744" s="1">
        <f t="shared" si="1342"/>
        <v>5.4333333333333334E-3</v>
      </c>
      <c r="BA1744" s="1">
        <f t="shared" si="1343"/>
        <v>30.309973244003761</v>
      </c>
    </row>
    <row r="1745" spans="1:53">
      <c r="A1745" s="2">
        <f t="shared" si="1308"/>
        <v>1.7439999999999187</v>
      </c>
      <c r="B1745" s="1">
        <f t="shared" si="1345"/>
        <v>1.838700333333249</v>
      </c>
      <c r="C1745" s="1">
        <f t="shared" si="1309"/>
        <v>5.6470035696762545E-2</v>
      </c>
      <c r="D1745" s="1">
        <f t="shared" si="1346"/>
        <v>1.1029029569683544</v>
      </c>
      <c r="E1745" s="1">
        <f t="shared" si="1352"/>
        <v>1.1030148226005321</v>
      </c>
      <c r="F1745" s="1">
        <f t="shared" si="1352"/>
        <v>1.1030190764470162</v>
      </c>
      <c r="G1745" s="1">
        <f t="shared" si="1352"/>
        <v>1.1030192381221913</v>
      </c>
      <c r="H1745" s="1">
        <f t="shared" si="1310"/>
        <v>2.8191995339583662</v>
      </c>
      <c r="I1745" s="1">
        <f t="shared" si="1347"/>
        <v>30.582348461156641</v>
      </c>
      <c r="J1745" s="1">
        <f>VLOOKUP($I1745,Graph!$D$3:$M$50,col)</f>
        <v>6.3E-3</v>
      </c>
      <c r="K1745" s="1">
        <f>VLOOKUP($I1745,Graph!$D$3:$M$50,col+1)</f>
        <v>5.0000000000000001E-3</v>
      </c>
      <c r="L1745" s="1">
        <f t="shared" si="1311"/>
        <v>5.4333333333333334E-3</v>
      </c>
      <c r="M1745" s="1">
        <f t="shared" si="1306"/>
        <v>0.6400499999999999</v>
      </c>
      <c r="N1745" s="1">
        <f t="shared" si="1312"/>
        <v>1.7385666666665853</v>
      </c>
      <c r="O1745" s="1">
        <f t="shared" si="1313"/>
        <v>5.4260628361898176E-2</v>
      </c>
      <c r="P1745" s="1">
        <f t="shared" si="1314"/>
        <v>1.0982858251290863</v>
      </c>
      <c r="Q1745" s="1">
        <f t="shared" si="1315"/>
        <v>1.0981193571948582</v>
      </c>
      <c r="R1745" s="1">
        <f t="shared" si="1316"/>
        <v>1.0981133653878759</v>
      </c>
      <c r="S1745" s="1">
        <f t="shared" si="1317"/>
        <v>1.0981131495459391</v>
      </c>
      <c r="T1745" s="1">
        <f t="shared" si="1318"/>
        <v>0.97871402609206704</v>
      </c>
      <c r="U1745" s="1">
        <f t="shared" si="1319"/>
        <v>2.7469176012529517</v>
      </c>
      <c r="V1745" s="2">
        <f t="shared" si="1348"/>
        <v>30.318713666081965</v>
      </c>
      <c r="W1745" s="1">
        <f>VLOOKUP(V1745,Graph!$D$3:$M$50,col)</f>
        <v>6.3E-3</v>
      </c>
      <c r="X1745" s="1">
        <f>VLOOKUP(V1745,Graph!$D$3:$M$50,col+1)</f>
        <v>5.0000000000000001E-3</v>
      </c>
      <c r="Y1745" s="1">
        <f t="shared" si="1320"/>
        <v>5.4333333333333334E-3</v>
      </c>
      <c r="Z1745" s="1">
        <f t="shared" si="1349"/>
        <v>0.6400499999999999</v>
      </c>
      <c r="AA1745" s="2">
        <f t="shared" si="1321"/>
        <v>1.7385666666665853</v>
      </c>
      <c r="AB1745" s="1">
        <f t="shared" si="1322"/>
        <v>5.4260628361898176E-2</v>
      </c>
      <c r="AC1745" s="1">
        <f t="shared" si="1323"/>
        <v>1.0981131417704726</v>
      </c>
      <c r="AD1745" s="1">
        <f t="shared" si="1324"/>
        <v>1.0981131414903695</v>
      </c>
      <c r="AE1745" s="1">
        <f t="shared" si="1325"/>
        <v>1.0981131414802792</v>
      </c>
      <c r="AF1745" s="1">
        <f t="shared" si="1326"/>
        <v>1.0981131414799155</v>
      </c>
      <c r="AG1745" s="1">
        <f t="shared" si="1327"/>
        <v>0.97871402609206704</v>
      </c>
      <c r="AH1745" s="1">
        <f t="shared" si="1328"/>
        <v>2.746917581075885</v>
      </c>
      <c r="AI1745" s="2">
        <f t="shared" si="1350"/>
        <v>30.318713591848123</v>
      </c>
      <c r="AJ1745" s="1">
        <f>VLOOKUP(AI1745,Graph!$D$3:$M$50,col)</f>
        <v>6.3E-3</v>
      </c>
      <c r="AK1745" s="1">
        <f>VLOOKUP(AI1745,Graph!$D$3:$M$50,col+1)</f>
        <v>5.0000000000000001E-3</v>
      </c>
      <c r="AL1745" s="1">
        <f t="shared" si="1329"/>
        <v>5.4333333333333334E-3</v>
      </c>
      <c r="AM1745" s="1">
        <f t="shared" si="1351"/>
        <v>0.6400499999999999</v>
      </c>
      <c r="AN1745" s="2">
        <f t="shared" si="1330"/>
        <v>1.7385666666665853</v>
      </c>
      <c r="AO1745" s="1">
        <f t="shared" si="1331"/>
        <v>5.4260628361898176E-2</v>
      </c>
      <c r="AP1745" s="1">
        <f t="shared" si="1332"/>
        <v>1.0981131414799026</v>
      </c>
      <c r="AQ1745" s="1">
        <f t="shared" si="1333"/>
        <v>1.0981131414799019</v>
      </c>
      <c r="AR1745" s="1">
        <f t="shared" si="1334"/>
        <v>1.0981131414799019</v>
      </c>
      <c r="AS1745" s="1">
        <f t="shared" si="1335"/>
        <v>1.0981131414799019</v>
      </c>
      <c r="AT1745" s="1">
        <f t="shared" si="1336"/>
        <v>0.97871402609206704</v>
      </c>
      <c r="AU1745" s="1">
        <f t="shared" si="1337"/>
        <v>2.7469175810758508</v>
      </c>
      <c r="AV1745" s="2">
        <f t="shared" si="1338"/>
        <v>1744</v>
      </c>
      <c r="AW1745" s="1">
        <f t="shared" si="1339"/>
        <v>2746.9175810758506</v>
      </c>
      <c r="AX1745" s="1">
        <f t="shared" si="1340"/>
        <v>0.97871402609206704</v>
      </c>
      <c r="AY1745" s="1">
        <f t="shared" si="1341"/>
        <v>1.0981131414799019</v>
      </c>
      <c r="AZ1745" s="1">
        <f t="shared" si="1342"/>
        <v>5.4333333333333334E-3</v>
      </c>
      <c r="BA1745" s="1">
        <f t="shared" si="1343"/>
        <v>30.318713591848123</v>
      </c>
    </row>
    <row r="1746" spans="1:53">
      <c r="A1746" s="2">
        <f t="shared" si="1308"/>
        <v>1.7449999999999186</v>
      </c>
      <c r="B1746" s="1">
        <f t="shared" si="1345"/>
        <v>1.8397414999999155</v>
      </c>
      <c r="C1746" s="1">
        <f t="shared" si="1309"/>
        <v>5.6470841983022282E-2</v>
      </c>
      <c r="D1746" s="1">
        <f t="shared" si="1346"/>
        <v>1.1029046914815823</v>
      </c>
      <c r="E1746" s="1">
        <f t="shared" si="1352"/>
        <v>1.103016627005593</v>
      </c>
      <c r="F1746" s="1">
        <f t="shared" si="1352"/>
        <v>1.1030208835933355</v>
      </c>
      <c r="G1746" s="1">
        <f t="shared" si="1352"/>
        <v>1.1030210453758207</v>
      </c>
      <c r="H1746" s="1">
        <f t="shared" si="1310"/>
        <v>2.8216292748749874</v>
      </c>
      <c r="I1746" s="1">
        <f t="shared" si="1347"/>
        <v>30.591131787223308</v>
      </c>
      <c r="J1746" s="1">
        <f>VLOOKUP($I1746,Graph!$D$3:$M$50,col)</f>
        <v>6.3E-3</v>
      </c>
      <c r="K1746" s="1">
        <f>VLOOKUP($I1746,Graph!$D$3:$M$50,col+1)</f>
        <v>5.0000000000000001E-3</v>
      </c>
      <c r="L1746" s="1">
        <f t="shared" si="1311"/>
        <v>5.4333333333333334E-3</v>
      </c>
      <c r="M1746" s="1">
        <f t="shared" si="1306"/>
        <v>0.6400499999999999</v>
      </c>
      <c r="N1746" s="1">
        <f t="shared" si="1312"/>
        <v>1.7395666666665852</v>
      </c>
      <c r="O1746" s="1">
        <f t="shared" si="1313"/>
        <v>5.426159745931481E-2</v>
      </c>
      <c r="P1746" s="1">
        <f t="shared" si="1314"/>
        <v>1.0982879501000762</v>
      </c>
      <c r="Q1746" s="1">
        <f t="shared" si="1315"/>
        <v>1.0981214890164215</v>
      </c>
      <c r="R1746" s="1">
        <f t="shared" si="1316"/>
        <v>1.0981154973130864</v>
      </c>
      <c r="S1746" s="1">
        <f t="shared" si="1317"/>
        <v>1.0981152814697459</v>
      </c>
      <c r="T1746" s="1">
        <f t="shared" si="1318"/>
        <v>0.97871665531151175</v>
      </c>
      <c r="U1746" s="1">
        <f t="shared" si="1319"/>
        <v>2.7492932643022829</v>
      </c>
      <c r="V1746" s="2">
        <f t="shared" si="1348"/>
        <v>30.327451495661776</v>
      </c>
      <c r="W1746" s="1">
        <f>VLOOKUP(V1746,Graph!$D$3:$M$50,col)</f>
        <v>6.3E-3</v>
      </c>
      <c r="X1746" s="1">
        <f>VLOOKUP(V1746,Graph!$D$3:$M$50,col+1)</f>
        <v>5.0000000000000001E-3</v>
      </c>
      <c r="Y1746" s="1">
        <f t="shared" si="1320"/>
        <v>5.4333333333333334E-3</v>
      </c>
      <c r="Z1746" s="1">
        <f t="shared" si="1349"/>
        <v>0.6400499999999999</v>
      </c>
      <c r="AA1746" s="2">
        <f t="shared" si="1321"/>
        <v>1.7395666666665852</v>
      </c>
      <c r="AB1746" s="1">
        <f t="shared" si="1322"/>
        <v>5.426159745931481E-2</v>
      </c>
      <c r="AC1746" s="1">
        <f t="shared" si="1323"/>
        <v>1.0981152736940434</v>
      </c>
      <c r="AD1746" s="1">
        <f t="shared" si="1324"/>
        <v>1.0981152734139255</v>
      </c>
      <c r="AE1746" s="1">
        <f t="shared" si="1325"/>
        <v>1.0981152734038342</v>
      </c>
      <c r="AF1746" s="1">
        <f t="shared" si="1326"/>
        <v>1.0981152734034707</v>
      </c>
      <c r="AG1746" s="1">
        <f t="shared" si="1327"/>
        <v>0.97871665531151175</v>
      </c>
      <c r="AH1746" s="1">
        <f t="shared" si="1328"/>
        <v>2.7492932441071751</v>
      </c>
      <c r="AI1746" s="2">
        <f t="shared" si="1350"/>
        <v>30.32745142140438</v>
      </c>
      <c r="AJ1746" s="1">
        <f>VLOOKUP(AI1746,Graph!$D$3:$M$50,col)</f>
        <v>6.3E-3</v>
      </c>
      <c r="AK1746" s="1">
        <f>VLOOKUP(AI1746,Graph!$D$3:$M$50,col+1)</f>
        <v>5.0000000000000001E-3</v>
      </c>
      <c r="AL1746" s="1">
        <f t="shared" si="1329"/>
        <v>5.4333333333333334E-3</v>
      </c>
      <c r="AM1746" s="1">
        <f t="shared" si="1351"/>
        <v>0.6400499999999999</v>
      </c>
      <c r="AN1746" s="2">
        <f t="shared" si="1330"/>
        <v>1.7395666666665852</v>
      </c>
      <c r="AO1746" s="1">
        <f t="shared" si="1331"/>
        <v>5.426159745931481E-2</v>
      </c>
      <c r="AP1746" s="1">
        <f t="shared" si="1332"/>
        <v>1.0981152734034576</v>
      </c>
      <c r="AQ1746" s="1">
        <f t="shared" si="1333"/>
        <v>1.0981152734034572</v>
      </c>
      <c r="AR1746" s="1">
        <f t="shared" si="1334"/>
        <v>1.0981152734034572</v>
      </c>
      <c r="AS1746" s="1">
        <f t="shared" si="1335"/>
        <v>1.0981152734034572</v>
      </c>
      <c r="AT1746" s="1">
        <f t="shared" si="1336"/>
        <v>0.97871665531151175</v>
      </c>
      <c r="AU1746" s="1">
        <f t="shared" si="1337"/>
        <v>2.7492932441071409</v>
      </c>
      <c r="AV1746" s="2">
        <f t="shared" si="1338"/>
        <v>1745</v>
      </c>
      <c r="AW1746" s="1">
        <f t="shared" si="1339"/>
        <v>2749.2932441071407</v>
      </c>
      <c r="AX1746" s="1">
        <f t="shared" si="1340"/>
        <v>0.97871665531151175</v>
      </c>
      <c r="AY1746" s="1">
        <f t="shared" si="1341"/>
        <v>1.0981152734034572</v>
      </c>
      <c r="AZ1746" s="1">
        <f t="shared" si="1342"/>
        <v>5.4333333333333334E-3</v>
      </c>
      <c r="BA1746" s="1">
        <f t="shared" si="1343"/>
        <v>30.32745142140438</v>
      </c>
    </row>
    <row r="1747" spans="1:53">
      <c r="A1747" s="2">
        <f t="shared" si="1308"/>
        <v>1.7459999999999185</v>
      </c>
      <c r="B1747" s="1">
        <f t="shared" si="1345"/>
        <v>1.8407826666665821</v>
      </c>
      <c r="C1747" s="1">
        <f t="shared" si="1309"/>
        <v>5.6471647362939824E-2</v>
      </c>
      <c r="D1747" s="1">
        <f t="shared" si="1346"/>
        <v>1.1029064240532225</v>
      </c>
      <c r="E1747" s="1">
        <f t="shared" si="1352"/>
        <v>1.1030184293944856</v>
      </c>
      <c r="F1747" s="1">
        <f t="shared" si="1352"/>
        <v>1.1030226887206618</v>
      </c>
      <c r="G1747" s="1">
        <f t="shared" si="1352"/>
        <v>1.1030228506103508</v>
      </c>
      <c r="H1747" s="1">
        <f t="shared" si="1310"/>
        <v>2.8240597135470726</v>
      </c>
      <c r="I1747" s="1">
        <f t="shared" si="1347"/>
        <v>30.599912592608177</v>
      </c>
      <c r="J1747" s="1">
        <f>VLOOKUP($I1747,Graph!$D$3:$M$50,col)</f>
        <v>6.3E-3</v>
      </c>
      <c r="K1747" s="1">
        <f>VLOOKUP($I1747,Graph!$D$3:$M$50,col+1)</f>
        <v>5.0000000000000001E-3</v>
      </c>
      <c r="L1747" s="1">
        <f t="shared" si="1311"/>
        <v>5.4333333333333334E-3</v>
      </c>
      <c r="M1747" s="1">
        <f t="shared" si="1306"/>
        <v>0.6400499999999999</v>
      </c>
      <c r="N1747" s="1">
        <f t="shared" si="1312"/>
        <v>1.7405666666665851</v>
      </c>
      <c r="O1747" s="1">
        <f t="shared" si="1313"/>
        <v>5.4262565469106711E-2</v>
      </c>
      <c r="P1747" s="1">
        <f t="shared" si="1314"/>
        <v>1.0982900727026996</v>
      </c>
      <c r="Q1747" s="1">
        <f t="shared" si="1315"/>
        <v>1.0981236184627103</v>
      </c>
      <c r="R1747" s="1">
        <f t="shared" si="1316"/>
        <v>1.0981176268629449</v>
      </c>
      <c r="S1747" s="1">
        <f t="shared" si="1317"/>
        <v>1.0981174110182028</v>
      </c>
      <c r="T1747" s="1">
        <f t="shared" si="1318"/>
        <v>0.97871928152160081</v>
      </c>
      <c r="U1747" s="1">
        <f t="shared" si="1319"/>
        <v>2.7516696120014235</v>
      </c>
      <c r="V1747" s="2">
        <f t="shared" si="1348"/>
        <v>30.336186809128378</v>
      </c>
      <c r="W1747" s="1">
        <f>VLOOKUP(V1747,Graph!$D$3:$M$50,col)</f>
        <v>6.3E-3</v>
      </c>
      <c r="X1747" s="1">
        <f>VLOOKUP(V1747,Graph!$D$3:$M$50,col+1)</f>
        <v>5.0000000000000001E-3</v>
      </c>
      <c r="Y1747" s="1">
        <f t="shared" si="1320"/>
        <v>5.4333333333333334E-3</v>
      </c>
      <c r="Z1747" s="1">
        <f t="shared" si="1349"/>
        <v>0.6400499999999999</v>
      </c>
      <c r="AA1747" s="2">
        <f t="shared" si="1321"/>
        <v>1.7405666666665851</v>
      </c>
      <c r="AB1747" s="1">
        <f t="shared" si="1322"/>
        <v>5.4262565469106711E-2</v>
      </c>
      <c r="AC1747" s="1">
        <f t="shared" si="1323"/>
        <v>1.0981174032422656</v>
      </c>
      <c r="AD1747" s="1">
        <f t="shared" si="1324"/>
        <v>1.0981174029621323</v>
      </c>
      <c r="AE1747" s="1">
        <f t="shared" si="1325"/>
        <v>1.0981174029520404</v>
      </c>
      <c r="AF1747" s="1">
        <f t="shared" si="1326"/>
        <v>1.0981174029516765</v>
      </c>
      <c r="AG1747" s="1">
        <f t="shared" si="1327"/>
        <v>0.97871928152160081</v>
      </c>
      <c r="AH1747" s="1">
        <f t="shared" si="1328"/>
        <v>2.751669591788271</v>
      </c>
      <c r="AI1747" s="2">
        <f t="shared" si="1350"/>
        <v>30.336186734847423</v>
      </c>
      <c r="AJ1747" s="1">
        <f>VLOOKUP(AI1747,Graph!$D$3:$M$50,col)</f>
        <v>6.3E-3</v>
      </c>
      <c r="AK1747" s="1">
        <f>VLOOKUP(AI1747,Graph!$D$3:$M$50,col+1)</f>
        <v>5.0000000000000001E-3</v>
      </c>
      <c r="AL1747" s="1">
        <f t="shared" si="1329"/>
        <v>5.4333333333333334E-3</v>
      </c>
      <c r="AM1747" s="1">
        <f t="shared" si="1351"/>
        <v>0.6400499999999999</v>
      </c>
      <c r="AN1747" s="2">
        <f t="shared" si="1330"/>
        <v>1.7405666666665851</v>
      </c>
      <c r="AO1747" s="1">
        <f t="shared" si="1331"/>
        <v>5.4262565469106711E-2</v>
      </c>
      <c r="AP1747" s="1">
        <f t="shared" si="1332"/>
        <v>1.0981174029516636</v>
      </c>
      <c r="AQ1747" s="1">
        <f t="shared" si="1333"/>
        <v>1.0981174029516632</v>
      </c>
      <c r="AR1747" s="1">
        <f t="shared" si="1334"/>
        <v>1.0981174029516629</v>
      </c>
      <c r="AS1747" s="1">
        <f t="shared" si="1335"/>
        <v>1.0981174029516632</v>
      </c>
      <c r="AT1747" s="1">
        <f t="shared" si="1336"/>
        <v>0.97871928152160081</v>
      </c>
      <c r="AU1747" s="1">
        <f t="shared" si="1337"/>
        <v>2.7516695917882377</v>
      </c>
      <c r="AV1747" s="2">
        <f t="shared" si="1338"/>
        <v>1746</v>
      </c>
      <c r="AW1747" s="1">
        <f t="shared" si="1339"/>
        <v>2751.6695917882375</v>
      </c>
      <c r="AX1747" s="1">
        <f t="shared" si="1340"/>
        <v>0.97871928152160081</v>
      </c>
      <c r="AY1747" s="1">
        <f t="shared" si="1341"/>
        <v>1.0981174029516632</v>
      </c>
      <c r="AZ1747" s="1">
        <f t="shared" si="1342"/>
        <v>5.4333333333333334E-3</v>
      </c>
      <c r="BA1747" s="1">
        <f t="shared" si="1343"/>
        <v>30.336186734847423</v>
      </c>
    </row>
    <row r="1748" spans="1:53">
      <c r="A1748" s="2">
        <f t="shared" si="1308"/>
        <v>1.7469999999999184</v>
      </c>
      <c r="B1748" s="1">
        <f t="shared" si="1345"/>
        <v>1.8418238333332486</v>
      </c>
      <c r="C1748" s="1">
        <f t="shared" si="1309"/>
        <v>5.6472451838042483E-2</v>
      </c>
      <c r="D1748" s="1">
        <f t="shared" si="1346"/>
        <v>1.1029081546865336</v>
      </c>
      <c r="E1748" s="1">
        <f t="shared" si="1352"/>
        <v>1.1030202297705873</v>
      </c>
      <c r="F1748" s="1">
        <f t="shared" si="1352"/>
        <v>1.1030244918323764</v>
      </c>
      <c r="G1748" s="1">
        <f t="shared" si="1352"/>
        <v>1.1030246538291621</v>
      </c>
      <c r="H1748" s="1">
        <f t="shared" si="1310"/>
        <v>2.826490849774328</v>
      </c>
      <c r="I1748" s="1">
        <f t="shared" si="1347"/>
        <v>30.608690879479813</v>
      </c>
      <c r="J1748" s="1">
        <f>VLOOKUP($I1748,Graph!$D$3:$M$50,col)</f>
        <v>6.3E-3</v>
      </c>
      <c r="K1748" s="1">
        <f>VLOOKUP($I1748,Graph!$D$3:$M$50,col+1)</f>
        <v>5.0000000000000001E-3</v>
      </c>
      <c r="L1748" s="1">
        <f t="shared" si="1311"/>
        <v>5.4333333333333334E-3</v>
      </c>
      <c r="M1748" s="1">
        <f t="shared" si="1306"/>
        <v>0.6400499999999999</v>
      </c>
      <c r="N1748" s="1">
        <f t="shared" si="1312"/>
        <v>1.741566666666585</v>
      </c>
      <c r="O1748" s="1">
        <f t="shared" si="1313"/>
        <v>5.4263532393103671E-2</v>
      </c>
      <c r="P1748" s="1">
        <f t="shared" si="1314"/>
        <v>1.098292192940914</v>
      </c>
      <c r="Q1748" s="1">
        <f t="shared" si="1315"/>
        <v>1.0981257455376927</v>
      </c>
      <c r="R1748" s="1">
        <f t="shared" si="1316"/>
        <v>1.0981197540414178</v>
      </c>
      <c r="S1748" s="1">
        <f t="shared" si="1317"/>
        <v>1.0981195381952784</v>
      </c>
      <c r="T1748" s="1">
        <f t="shared" si="1318"/>
        <v>0.97872190472749765</v>
      </c>
      <c r="U1748" s="1">
        <f t="shared" si="1319"/>
        <v>2.7540466441531364</v>
      </c>
      <c r="V1748" s="2">
        <f t="shared" si="1348"/>
        <v>30.34491960865358</v>
      </c>
      <c r="W1748" s="1">
        <f>VLOOKUP(V1748,Graph!$D$3:$M$50,col)</f>
        <v>6.3E-3</v>
      </c>
      <c r="X1748" s="1">
        <f>VLOOKUP(V1748,Graph!$D$3:$M$50,col+1)</f>
        <v>5.0000000000000001E-3</v>
      </c>
      <c r="Y1748" s="1">
        <f t="shared" si="1320"/>
        <v>5.4333333333333334E-3</v>
      </c>
      <c r="Z1748" s="1">
        <f t="shared" si="1349"/>
        <v>0.6400499999999999</v>
      </c>
      <c r="AA1748" s="2">
        <f t="shared" si="1321"/>
        <v>1.741566666666585</v>
      </c>
      <c r="AB1748" s="1">
        <f t="shared" si="1322"/>
        <v>5.4263532393103671E-2</v>
      </c>
      <c r="AC1748" s="1">
        <f t="shared" si="1323"/>
        <v>1.0981195304191058</v>
      </c>
      <c r="AD1748" s="1">
        <f t="shared" si="1324"/>
        <v>1.0981195301389575</v>
      </c>
      <c r="AE1748" s="1">
        <f t="shared" si="1325"/>
        <v>1.0981195301288647</v>
      </c>
      <c r="AF1748" s="1">
        <f t="shared" si="1326"/>
        <v>1.0981195301285012</v>
      </c>
      <c r="AG1748" s="1">
        <f t="shared" si="1327"/>
        <v>0.97872190472749765</v>
      </c>
      <c r="AH1748" s="1">
        <f t="shared" si="1328"/>
        <v>2.7540466239219321</v>
      </c>
      <c r="AI1748" s="2">
        <f t="shared" si="1350"/>
        <v>30.344919534349071</v>
      </c>
      <c r="AJ1748" s="1">
        <f>VLOOKUP(AI1748,Graph!$D$3:$M$50,col)</f>
        <v>6.3E-3</v>
      </c>
      <c r="AK1748" s="1">
        <f>VLOOKUP(AI1748,Graph!$D$3:$M$50,col+1)</f>
        <v>5.0000000000000001E-3</v>
      </c>
      <c r="AL1748" s="1">
        <f t="shared" si="1329"/>
        <v>5.4333333333333334E-3</v>
      </c>
      <c r="AM1748" s="1">
        <f t="shared" si="1351"/>
        <v>0.6400499999999999</v>
      </c>
      <c r="AN1748" s="2">
        <f t="shared" si="1330"/>
        <v>1.741566666666585</v>
      </c>
      <c r="AO1748" s="1">
        <f t="shared" si="1331"/>
        <v>5.4263532393103671E-2</v>
      </c>
      <c r="AP1748" s="1">
        <f t="shared" si="1332"/>
        <v>1.0981195301284883</v>
      </c>
      <c r="AQ1748" s="1">
        <f t="shared" si="1333"/>
        <v>1.0981195301284878</v>
      </c>
      <c r="AR1748" s="1">
        <f t="shared" si="1334"/>
        <v>1.0981195301284874</v>
      </c>
      <c r="AS1748" s="1">
        <f t="shared" si="1335"/>
        <v>1.0981195301284876</v>
      </c>
      <c r="AT1748" s="1">
        <f t="shared" si="1336"/>
        <v>0.97872190472749765</v>
      </c>
      <c r="AU1748" s="1">
        <f t="shared" si="1337"/>
        <v>2.7540466239218979</v>
      </c>
      <c r="AV1748" s="2">
        <f t="shared" si="1338"/>
        <v>1747</v>
      </c>
      <c r="AW1748" s="1">
        <f t="shared" si="1339"/>
        <v>2754.0466239218981</v>
      </c>
      <c r="AX1748" s="1">
        <f t="shared" si="1340"/>
        <v>0.97872190472749765</v>
      </c>
      <c r="AY1748" s="1">
        <f t="shared" si="1341"/>
        <v>1.0981195301284876</v>
      </c>
      <c r="AZ1748" s="1">
        <f t="shared" si="1342"/>
        <v>5.4333333333333334E-3</v>
      </c>
      <c r="BA1748" s="1">
        <f t="shared" si="1343"/>
        <v>30.344919534349071</v>
      </c>
    </row>
    <row r="1749" spans="1:53">
      <c r="A1749" s="2">
        <f t="shared" si="1308"/>
        <v>1.7479999999999183</v>
      </c>
      <c r="B1749" s="1">
        <f t="shared" si="1345"/>
        <v>1.8428649999999152</v>
      </c>
      <c r="C1749" s="1">
        <f t="shared" si="1309"/>
        <v>5.6473255409854074E-2</v>
      </c>
      <c r="D1749" s="1">
        <f t="shared" si="1346"/>
        <v>1.1029098833847659</v>
      </c>
      <c r="E1749" s="1">
        <f t="shared" si="1352"/>
        <v>1.1030220281372671</v>
      </c>
      <c r="F1749" s="1">
        <f t="shared" si="1352"/>
        <v>1.1030262929318528</v>
      </c>
      <c r="G1749" s="1">
        <f t="shared" si="1352"/>
        <v>1.1030264550356295</v>
      </c>
      <c r="H1749" s="1">
        <f t="shared" si="1310"/>
        <v>2.8289226833566343</v>
      </c>
      <c r="I1749" s="1">
        <f t="shared" si="1347"/>
        <v>30.617466650003671</v>
      </c>
      <c r="J1749" s="1">
        <f>VLOOKUP($I1749,Graph!$D$3:$M$50,col)</f>
        <v>6.3E-3</v>
      </c>
      <c r="K1749" s="1">
        <f>VLOOKUP($I1749,Graph!$D$3:$M$50,col+1)</f>
        <v>5.0000000000000001E-3</v>
      </c>
      <c r="L1749" s="1">
        <f t="shared" si="1311"/>
        <v>5.4333333333333334E-3</v>
      </c>
      <c r="M1749" s="1">
        <f t="shared" ref="M1749:M1812" si="1353">b-2*L1749*L</f>
        <v>0.6400499999999999</v>
      </c>
      <c r="N1749" s="1">
        <f t="shared" si="1312"/>
        <v>1.7425666666665849</v>
      </c>
      <c r="O1749" s="1">
        <f t="shared" si="1313"/>
        <v>5.4264498233131467E-2</v>
      </c>
      <c r="P1749" s="1">
        <f t="shared" si="1314"/>
        <v>1.0982943108186674</v>
      </c>
      <c r="Q1749" s="1">
        <f t="shared" si="1315"/>
        <v>1.098127870245327</v>
      </c>
      <c r="R1749" s="1">
        <f t="shared" si="1316"/>
        <v>1.0981218788524651</v>
      </c>
      <c r="S1749" s="1">
        <f t="shared" si="1317"/>
        <v>1.0981216630049309</v>
      </c>
      <c r="T1749" s="1">
        <f t="shared" si="1318"/>
        <v>0.97872452493435425</v>
      </c>
      <c r="U1749" s="1">
        <f t="shared" si="1319"/>
        <v>2.7564243605603487</v>
      </c>
      <c r="V1749" s="2">
        <f t="shared" si="1348"/>
        <v>30.353649896406043</v>
      </c>
      <c r="W1749" s="1">
        <f>VLOOKUP(V1749,Graph!$D$3:$M$50,col)</f>
        <v>6.3E-3</v>
      </c>
      <c r="X1749" s="1">
        <f>VLOOKUP(V1749,Graph!$D$3:$M$50,col+1)</f>
        <v>5.0000000000000001E-3</v>
      </c>
      <c r="Y1749" s="1">
        <f t="shared" si="1320"/>
        <v>5.4333333333333334E-3</v>
      </c>
      <c r="Z1749" s="1">
        <f t="shared" si="1349"/>
        <v>0.6400499999999999</v>
      </c>
      <c r="AA1749" s="2">
        <f t="shared" si="1321"/>
        <v>1.7425666666665849</v>
      </c>
      <c r="AB1749" s="1">
        <f t="shared" si="1322"/>
        <v>5.4264498233131467E-2</v>
      </c>
      <c r="AC1749" s="1">
        <f t="shared" si="1323"/>
        <v>1.0981216552285238</v>
      </c>
      <c r="AD1749" s="1">
        <f t="shared" si="1324"/>
        <v>1.0981216549483603</v>
      </c>
      <c r="AE1749" s="1">
        <f t="shared" si="1325"/>
        <v>1.0981216549382666</v>
      </c>
      <c r="AF1749" s="1">
        <f t="shared" si="1326"/>
        <v>1.0981216549379029</v>
      </c>
      <c r="AG1749" s="1">
        <f t="shared" si="1327"/>
        <v>0.97872452493435425</v>
      </c>
      <c r="AH1749" s="1">
        <f t="shared" si="1328"/>
        <v>2.7564243403110873</v>
      </c>
      <c r="AI1749" s="2">
        <f t="shared" si="1350"/>
        <v>30.353649822077983</v>
      </c>
      <c r="AJ1749" s="1">
        <f>VLOOKUP(AI1749,Graph!$D$3:$M$50,col)</f>
        <v>6.3E-3</v>
      </c>
      <c r="AK1749" s="1">
        <f>VLOOKUP(AI1749,Graph!$D$3:$M$50,col+1)</f>
        <v>5.0000000000000001E-3</v>
      </c>
      <c r="AL1749" s="1">
        <f t="shared" si="1329"/>
        <v>5.4333333333333334E-3</v>
      </c>
      <c r="AM1749" s="1">
        <f t="shared" si="1351"/>
        <v>0.6400499999999999</v>
      </c>
      <c r="AN1749" s="2">
        <f t="shared" si="1330"/>
        <v>1.7425666666665849</v>
      </c>
      <c r="AO1749" s="1">
        <f t="shared" si="1331"/>
        <v>5.4264498233131467E-2</v>
      </c>
      <c r="AP1749" s="1">
        <f t="shared" si="1332"/>
        <v>1.09812165493789</v>
      </c>
      <c r="AQ1749" s="1">
        <f t="shared" si="1333"/>
        <v>1.0981216549378894</v>
      </c>
      <c r="AR1749" s="1">
        <f t="shared" si="1334"/>
        <v>1.0981216549378894</v>
      </c>
      <c r="AS1749" s="1">
        <f t="shared" si="1335"/>
        <v>1.0981216549378894</v>
      </c>
      <c r="AT1749" s="1">
        <f t="shared" si="1336"/>
        <v>0.97872452493435425</v>
      </c>
      <c r="AU1749" s="1">
        <f t="shared" si="1337"/>
        <v>2.7564243403110531</v>
      </c>
      <c r="AV1749" s="2">
        <f t="shared" si="1338"/>
        <v>1748</v>
      </c>
      <c r="AW1749" s="1">
        <f t="shared" si="1339"/>
        <v>2756.4243403110531</v>
      </c>
      <c r="AX1749" s="1">
        <f t="shared" si="1340"/>
        <v>0.97872452493435425</v>
      </c>
      <c r="AY1749" s="1">
        <f t="shared" si="1341"/>
        <v>1.0981216549378894</v>
      </c>
      <c r="AZ1749" s="1">
        <f t="shared" si="1342"/>
        <v>5.4333333333333334E-3</v>
      </c>
      <c r="BA1749" s="1">
        <f t="shared" si="1343"/>
        <v>30.353649822077983</v>
      </c>
    </row>
    <row r="1750" spans="1:53">
      <c r="A1750" s="2">
        <f t="shared" si="1308"/>
        <v>1.7489999999999182</v>
      </c>
      <c r="B1750" s="1">
        <f t="shared" si="1345"/>
        <v>1.8439061666665817</v>
      </c>
      <c r="C1750" s="1">
        <f t="shared" si="1309"/>
        <v>5.6474058079895119E-2</v>
      </c>
      <c r="D1750" s="1">
        <f t="shared" si="1346"/>
        <v>1.1029116101511631</v>
      </c>
      <c r="E1750" s="1">
        <f t="shared" si="1352"/>
        <v>1.1030238244978878</v>
      </c>
      <c r="F1750" s="1">
        <f t="shared" si="1352"/>
        <v>1.1030280920224589</v>
      </c>
      <c r="G1750" s="1">
        <f t="shared" si="1352"/>
        <v>1.1030282542331196</v>
      </c>
      <c r="H1750" s="1">
        <f t="shared" si="1310"/>
        <v>2.8313552140940437</v>
      </c>
      <c r="I1750" s="1">
        <f t="shared" si="1347"/>
        <v>30.626239906342121</v>
      </c>
      <c r="J1750" s="1">
        <f>VLOOKUP($I1750,Graph!$D$3:$M$50,col)</f>
        <v>6.3E-3</v>
      </c>
      <c r="K1750" s="1">
        <f>VLOOKUP($I1750,Graph!$D$3:$M$50,col+1)</f>
        <v>5.0000000000000001E-3</v>
      </c>
      <c r="L1750" s="1">
        <f t="shared" si="1311"/>
        <v>5.4333333333333334E-3</v>
      </c>
      <c r="M1750" s="1">
        <f t="shared" si="1353"/>
        <v>0.6400499999999999</v>
      </c>
      <c r="N1750" s="1">
        <f t="shared" si="1312"/>
        <v>1.7435666666665848</v>
      </c>
      <c r="O1750" s="1">
        <f t="shared" si="1313"/>
        <v>5.4265462991011731E-2</v>
      </c>
      <c r="P1750" s="1">
        <f t="shared" si="1314"/>
        <v>1.0982964263398993</v>
      </c>
      <c r="Q1750" s="1">
        <f t="shared" si="1315"/>
        <v>1.0981299925895627</v>
      </c>
      <c r="R1750" s="1">
        <f t="shared" si="1316"/>
        <v>1.098124001300036</v>
      </c>
      <c r="S1750" s="1">
        <f t="shared" si="1317"/>
        <v>1.0981237854511101</v>
      </c>
      <c r="T1750" s="1">
        <f t="shared" si="1318"/>
        <v>0.97872714214731105</v>
      </c>
      <c r="U1750" s="1">
        <f t="shared" si="1319"/>
        <v>2.7588027610261618</v>
      </c>
      <c r="V1750" s="2">
        <f t="shared" si="1348"/>
        <v>30.362377674551333</v>
      </c>
      <c r="W1750" s="1">
        <f>VLOOKUP(V1750,Graph!$D$3:$M$50,col)</f>
        <v>6.3E-3</v>
      </c>
      <c r="X1750" s="1">
        <f>VLOOKUP(V1750,Graph!$D$3:$M$50,col+1)</f>
        <v>5.0000000000000001E-3</v>
      </c>
      <c r="Y1750" s="1">
        <f t="shared" si="1320"/>
        <v>5.4333333333333334E-3</v>
      </c>
      <c r="Z1750" s="1">
        <f t="shared" si="1349"/>
        <v>0.6400499999999999</v>
      </c>
      <c r="AA1750" s="2">
        <f t="shared" si="1321"/>
        <v>1.7435666666665848</v>
      </c>
      <c r="AB1750" s="1">
        <f t="shared" si="1322"/>
        <v>5.4265462991011731E-2</v>
      </c>
      <c r="AC1750" s="1">
        <f t="shared" si="1323"/>
        <v>1.0981237776744683</v>
      </c>
      <c r="AD1750" s="1">
        <f t="shared" si="1324"/>
        <v>1.0981237773942898</v>
      </c>
      <c r="AE1750" s="1">
        <f t="shared" si="1325"/>
        <v>1.0981237773841952</v>
      </c>
      <c r="AF1750" s="1">
        <f t="shared" si="1326"/>
        <v>1.0981237773838317</v>
      </c>
      <c r="AG1750" s="1">
        <f t="shared" si="1327"/>
        <v>0.97872714214731105</v>
      </c>
      <c r="AH1750" s="1">
        <f t="shared" si="1328"/>
        <v>2.7588027407588389</v>
      </c>
      <c r="AI1750" s="2">
        <f t="shared" si="1350"/>
        <v>30.362377600199743</v>
      </c>
      <c r="AJ1750" s="1">
        <f>VLOOKUP(AI1750,Graph!$D$3:$M$50,col)</f>
        <v>6.3E-3</v>
      </c>
      <c r="AK1750" s="1">
        <f>VLOOKUP(AI1750,Graph!$D$3:$M$50,col+1)</f>
        <v>5.0000000000000001E-3</v>
      </c>
      <c r="AL1750" s="1">
        <f t="shared" si="1329"/>
        <v>5.4333333333333334E-3</v>
      </c>
      <c r="AM1750" s="1">
        <f t="shared" si="1351"/>
        <v>0.6400499999999999</v>
      </c>
      <c r="AN1750" s="2">
        <f t="shared" si="1330"/>
        <v>1.7435666666665848</v>
      </c>
      <c r="AO1750" s="1">
        <f t="shared" si="1331"/>
        <v>5.4265462991011731E-2</v>
      </c>
      <c r="AP1750" s="1">
        <f t="shared" si="1332"/>
        <v>1.0981237773838186</v>
      </c>
      <c r="AQ1750" s="1">
        <f t="shared" si="1333"/>
        <v>1.0981237773838182</v>
      </c>
      <c r="AR1750" s="1">
        <f t="shared" si="1334"/>
        <v>1.0981237773838184</v>
      </c>
      <c r="AS1750" s="1">
        <f t="shared" si="1335"/>
        <v>1.0981237773838179</v>
      </c>
      <c r="AT1750" s="1">
        <f t="shared" si="1336"/>
        <v>0.97872714214731105</v>
      </c>
      <c r="AU1750" s="1">
        <f t="shared" si="1337"/>
        <v>2.7588027407588038</v>
      </c>
      <c r="AV1750" s="2">
        <f t="shared" si="1338"/>
        <v>1749</v>
      </c>
      <c r="AW1750" s="1">
        <f t="shared" si="1339"/>
        <v>2758.8027407588038</v>
      </c>
      <c r="AX1750" s="1">
        <f t="shared" si="1340"/>
        <v>0.97872714214731105</v>
      </c>
      <c r="AY1750" s="1">
        <f t="shared" si="1341"/>
        <v>1.0981237773838179</v>
      </c>
      <c r="AZ1750" s="1">
        <f t="shared" si="1342"/>
        <v>5.4333333333333334E-3</v>
      </c>
      <c r="BA1750" s="1">
        <f t="shared" si="1343"/>
        <v>30.362377600199743</v>
      </c>
    </row>
    <row r="1751" spans="1:53">
      <c r="A1751" s="2">
        <f t="shared" si="1308"/>
        <v>1.7499999999999181</v>
      </c>
      <c r="B1751" s="1">
        <f t="shared" si="1345"/>
        <v>1.8449473333332482</v>
      </c>
      <c r="C1751" s="1">
        <f t="shared" si="1309"/>
        <v>5.6474859849682611E-2</v>
      </c>
      <c r="D1751" s="1">
        <f t="shared" si="1346"/>
        <v>1.1029133349889619</v>
      </c>
      <c r="E1751" s="1">
        <f t="shared" si="1352"/>
        <v>1.1030256188558039</v>
      </c>
      <c r="F1751" s="1">
        <f t="shared" si="1352"/>
        <v>1.1030298891075523</v>
      </c>
      <c r="G1751" s="1">
        <f t="shared" si="1352"/>
        <v>1.1030300514249909</v>
      </c>
      <c r="H1751" s="1">
        <f t="shared" si="1310"/>
        <v>2.8337884417867785</v>
      </c>
      <c r="I1751" s="1">
        <f t="shared" si="1347"/>
        <v>30.635010650654429</v>
      </c>
      <c r="J1751" s="1">
        <f>VLOOKUP($I1751,Graph!$D$3:$M$50,col)</f>
        <v>6.3E-3</v>
      </c>
      <c r="K1751" s="1">
        <f>VLOOKUP($I1751,Graph!$D$3:$M$50,col+1)</f>
        <v>5.0000000000000001E-3</v>
      </c>
      <c r="L1751" s="1">
        <f t="shared" si="1311"/>
        <v>5.4333333333333334E-3</v>
      </c>
      <c r="M1751" s="1">
        <f t="shared" si="1353"/>
        <v>0.6400499999999999</v>
      </c>
      <c r="N1751" s="1">
        <f t="shared" si="1312"/>
        <v>1.7445666666665847</v>
      </c>
      <c r="O1751" s="1">
        <f t="shared" si="1313"/>
        <v>5.4266426668561997E-2</v>
      </c>
      <c r="P1751" s="1">
        <f t="shared" si="1314"/>
        <v>1.0982985395085407</v>
      </c>
      <c r="Q1751" s="1">
        <f t="shared" si="1315"/>
        <v>1.0981321125743408</v>
      </c>
      <c r="R1751" s="1">
        <f t="shared" si="1316"/>
        <v>1.0981261213880713</v>
      </c>
      <c r="S1751" s="1">
        <f t="shared" si="1317"/>
        <v>1.0981259055377566</v>
      </c>
      <c r="T1751" s="1">
        <f t="shared" si="1318"/>
        <v>0.97872975637149606</v>
      </c>
      <c r="U1751" s="1">
        <f t="shared" si="1319"/>
        <v>2.7611818453538435</v>
      </c>
      <c r="V1751" s="2">
        <f t="shared" si="1348"/>
        <v>30.371102945251888</v>
      </c>
      <c r="W1751" s="1">
        <f>VLOOKUP(V1751,Graph!$D$3:$M$50,col)</f>
        <v>6.3E-3</v>
      </c>
      <c r="X1751" s="1">
        <f>VLOOKUP(V1751,Graph!$D$3:$M$50,col+1)</f>
        <v>5.0000000000000001E-3</v>
      </c>
      <c r="Y1751" s="1">
        <f t="shared" si="1320"/>
        <v>5.4333333333333334E-3</v>
      </c>
      <c r="Z1751" s="1">
        <f t="shared" si="1349"/>
        <v>0.6400499999999999</v>
      </c>
      <c r="AA1751" s="2">
        <f t="shared" si="1321"/>
        <v>1.7445666666665847</v>
      </c>
      <c r="AB1751" s="1">
        <f t="shared" si="1322"/>
        <v>5.4266426668561997E-2</v>
      </c>
      <c r="AC1751" s="1">
        <f t="shared" si="1323"/>
        <v>1.0981258977608808</v>
      </c>
      <c r="AD1751" s="1">
        <f t="shared" si="1324"/>
        <v>1.0981258974806871</v>
      </c>
      <c r="AE1751" s="1">
        <f t="shared" si="1325"/>
        <v>1.0981258974705923</v>
      </c>
      <c r="AF1751" s="1">
        <f t="shared" si="1326"/>
        <v>1.0981258974702284</v>
      </c>
      <c r="AG1751" s="1">
        <f t="shared" si="1327"/>
        <v>0.97872975637149606</v>
      </c>
      <c r="AH1751" s="1">
        <f t="shared" si="1328"/>
        <v>2.7611818250684537</v>
      </c>
      <c r="AI1751" s="2">
        <f t="shared" si="1350"/>
        <v>30.371102870876772</v>
      </c>
      <c r="AJ1751" s="1">
        <f>VLOOKUP(AI1751,Graph!$D$3:$M$50,col)</f>
        <v>6.3E-3</v>
      </c>
      <c r="AK1751" s="1">
        <f>VLOOKUP(AI1751,Graph!$D$3:$M$50,col+1)</f>
        <v>5.0000000000000001E-3</v>
      </c>
      <c r="AL1751" s="1">
        <f t="shared" si="1329"/>
        <v>5.4333333333333334E-3</v>
      </c>
      <c r="AM1751" s="1">
        <f t="shared" si="1351"/>
        <v>0.6400499999999999</v>
      </c>
      <c r="AN1751" s="2">
        <f t="shared" si="1330"/>
        <v>1.7445666666665847</v>
      </c>
      <c r="AO1751" s="1">
        <f t="shared" si="1331"/>
        <v>5.4266426668561997E-2</v>
      </c>
      <c r="AP1751" s="1">
        <f t="shared" si="1332"/>
        <v>1.0981258974702153</v>
      </c>
      <c r="AQ1751" s="1">
        <f t="shared" si="1333"/>
        <v>1.0981258974702148</v>
      </c>
      <c r="AR1751" s="1">
        <f t="shared" si="1334"/>
        <v>1.0981258974702151</v>
      </c>
      <c r="AS1751" s="1">
        <f t="shared" si="1335"/>
        <v>1.0981258974702148</v>
      </c>
      <c r="AT1751" s="1">
        <f t="shared" si="1336"/>
        <v>0.97872975637149606</v>
      </c>
      <c r="AU1751" s="1">
        <f t="shared" si="1337"/>
        <v>2.7611818250684195</v>
      </c>
      <c r="AV1751" s="2">
        <f t="shared" si="1338"/>
        <v>1750</v>
      </c>
      <c r="AW1751" s="1">
        <f t="shared" si="1339"/>
        <v>2761.1818250684196</v>
      </c>
      <c r="AX1751" s="1">
        <f t="shared" si="1340"/>
        <v>0.97872975637149606</v>
      </c>
      <c r="AY1751" s="1">
        <f t="shared" si="1341"/>
        <v>1.0981258974702148</v>
      </c>
      <c r="AZ1751" s="1">
        <f t="shared" si="1342"/>
        <v>5.4333333333333334E-3</v>
      </c>
      <c r="BA1751" s="1">
        <f t="shared" si="1343"/>
        <v>30.371102870876772</v>
      </c>
    </row>
    <row r="1752" spans="1:53">
      <c r="A1752" s="2">
        <f t="shared" si="1308"/>
        <v>1.750999999999918</v>
      </c>
      <c r="B1752" s="1">
        <f t="shared" si="1345"/>
        <v>1.8459884999999148</v>
      </c>
      <c r="C1752" s="1">
        <f t="shared" si="1309"/>
        <v>5.6475660720730188E-2</v>
      </c>
      <c r="D1752" s="1">
        <f t="shared" si="1346"/>
        <v>1.1029150579013907</v>
      </c>
      <c r="E1752" s="1">
        <f t="shared" si="1352"/>
        <v>1.1030274112143623</v>
      </c>
      <c r="F1752" s="1">
        <f t="shared" si="1352"/>
        <v>1.103031684190485</v>
      </c>
      <c r="G1752" s="1">
        <f t="shared" si="1352"/>
        <v>1.1030318466145956</v>
      </c>
      <c r="H1752" s="1">
        <f t="shared" si="1310"/>
        <v>2.8362223662352362</v>
      </c>
      <c r="I1752" s="1">
        <f t="shared" si="1347"/>
        <v>30.643778885096769</v>
      </c>
      <c r="J1752" s="1">
        <f>VLOOKUP($I1752,Graph!$D$3:$M$50,col)</f>
        <v>6.3E-3</v>
      </c>
      <c r="K1752" s="1">
        <f>VLOOKUP($I1752,Graph!$D$3:$M$50,col+1)</f>
        <v>5.0000000000000001E-3</v>
      </c>
      <c r="L1752" s="1">
        <f t="shared" si="1311"/>
        <v>5.4333333333333334E-3</v>
      </c>
      <c r="M1752" s="1">
        <f t="shared" si="1353"/>
        <v>0.6400499999999999</v>
      </c>
      <c r="N1752" s="1">
        <f t="shared" si="1312"/>
        <v>1.7455666666665846</v>
      </c>
      <c r="O1752" s="1">
        <f t="shared" si="1313"/>
        <v>5.4267389267595813E-2</v>
      </c>
      <c r="P1752" s="1">
        <f t="shared" si="1314"/>
        <v>1.0983006503285138</v>
      </c>
      <c r="Q1752" s="1">
        <f t="shared" si="1315"/>
        <v>1.0981342302035946</v>
      </c>
      <c r="R1752" s="1">
        <f t="shared" si="1316"/>
        <v>1.0981282391205038</v>
      </c>
      <c r="S1752" s="1">
        <f t="shared" si="1317"/>
        <v>1.0981280232688035</v>
      </c>
      <c r="T1752" s="1">
        <f t="shared" si="1318"/>
        <v>0.9787323676120262</v>
      </c>
      <c r="U1752" s="1">
        <f t="shared" si="1319"/>
        <v>2.7635616133468357</v>
      </c>
      <c r="V1752" s="2">
        <f t="shared" si="1348"/>
        <v>30.37982571066707</v>
      </c>
      <c r="W1752" s="1">
        <f>VLOOKUP(V1752,Graph!$D$3:$M$50,col)</f>
        <v>6.3E-3</v>
      </c>
      <c r="X1752" s="1">
        <f>VLOOKUP(V1752,Graph!$D$3:$M$50,col+1)</f>
        <v>5.0000000000000001E-3</v>
      </c>
      <c r="Y1752" s="1">
        <f t="shared" si="1320"/>
        <v>5.4333333333333334E-3</v>
      </c>
      <c r="Z1752" s="1">
        <f t="shared" si="1349"/>
        <v>0.6400499999999999</v>
      </c>
      <c r="AA1752" s="2">
        <f t="shared" si="1321"/>
        <v>1.7455666666665846</v>
      </c>
      <c r="AB1752" s="1">
        <f t="shared" si="1322"/>
        <v>5.4267389267595813E-2</v>
      </c>
      <c r="AC1752" s="1">
        <f t="shared" si="1323"/>
        <v>1.0981280154916937</v>
      </c>
      <c r="AD1752" s="1">
        <f t="shared" si="1324"/>
        <v>1.0981280152114854</v>
      </c>
      <c r="AE1752" s="1">
        <f t="shared" si="1325"/>
        <v>1.0981280152013893</v>
      </c>
      <c r="AF1752" s="1">
        <f t="shared" si="1326"/>
        <v>1.0981280152010258</v>
      </c>
      <c r="AG1752" s="1">
        <f t="shared" si="1327"/>
        <v>0.9787323676120262</v>
      </c>
      <c r="AH1752" s="1">
        <f t="shared" si="1328"/>
        <v>2.7635615930433737</v>
      </c>
      <c r="AI1752" s="2">
        <f t="shared" si="1350"/>
        <v>30.379825636268432</v>
      </c>
      <c r="AJ1752" s="1">
        <f>VLOOKUP(AI1752,Graph!$D$3:$M$50,col)</f>
        <v>6.3E-3</v>
      </c>
      <c r="AK1752" s="1">
        <f>VLOOKUP(AI1752,Graph!$D$3:$M$50,col+1)</f>
        <v>5.0000000000000001E-3</v>
      </c>
      <c r="AL1752" s="1">
        <f t="shared" si="1329"/>
        <v>5.4333333333333334E-3</v>
      </c>
      <c r="AM1752" s="1">
        <f t="shared" si="1351"/>
        <v>0.6400499999999999</v>
      </c>
      <c r="AN1752" s="2">
        <f t="shared" si="1330"/>
        <v>1.7455666666665846</v>
      </c>
      <c r="AO1752" s="1">
        <f t="shared" si="1331"/>
        <v>5.4267389267595813E-2</v>
      </c>
      <c r="AP1752" s="1">
        <f t="shared" si="1332"/>
        <v>1.0981280152010124</v>
      </c>
      <c r="AQ1752" s="1">
        <f t="shared" si="1333"/>
        <v>1.098128015201012</v>
      </c>
      <c r="AR1752" s="1">
        <f t="shared" si="1334"/>
        <v>1.098128015201012</v>
      </c>
      <c r="AS1752" s="1">
        <f t="shared" si="1335"/>
        <v>1.098128015201012</v>
      </c>
      <c r="AT1752" s="1">
        <f t="shared" si="1336"/>
        <v>0.9787323676120262</v>
      </c>
      <c r="AU1752" s="1">
        <f t="shared" si="1337"/>
        <v>2.763561593043339</v>
      </c>
      <c r="AV1752" s="2">
        <f t="shared" si="1338"/>
        <v>1751</v>
      </c>
      <c r="AW1752" s="1">
        <f t="shared" si="1339"/>
        <v>2763.5615930433391</v>
      </c>
      <c r="AX1752" s="1">
        <f t="shared" si="1340"/>
        <v>0.9787323676120262</v>
      </c>
      <c r="AY1752" s="1">
        <f t="shared" si="1341"/>
        <v>1.098128015201012</v>
      </c>
      <c r="AZ1752" s="1">
        <f t="shared" si="1342"/>
        <v>5.4333333333333334E-3</v>
      </c>
      <c r="BA1752" s="1">
        <f t="shared" si="1343"/>
        <v>30.379825636268432</v>
      </c>
    </row>
    <row r="1753" spans="1:53">
      <c r="A1753" s="2">
        <f t="shared" si="1308"/>
        <v>1.7519999999999178</v>
      </c>
      <c r="B1753" s="1">
        <f t="shared" si="1345"/>
        <v>1.8470296666665813</v>
      </c>
      <c r="C1753" s="1">
        <f t="shared" si="1309"/>
        <v>5.6476460694548147E-2</v>
      </c>
      <c r="D1753" s="1">
        <f t="shared" si="1346"/>
        <v>1.1029167788916718</v>
      </c>
      <c r="E1753" s="1">
        <f t="shared" si="1352"/>
        <v>1.1030292015769032</v>
      </c>
      <c r="F1753" s="1">
        <f t="shared" si="1352"/>
        <v>1.1030334772746007</v>
      </c>
      <c r="G1753" s="1">
        <f t="shared" si="1352"/>
        <v>1.1030336398052776</v>
      </c>
      <c r="H1753" s="1">
        <f t="shared" si="1310"/>
        <v>2.8386569872399821</v>
      </c>
      <c r="I1753" s="1">
        <f t="shared" si="1347"/>
        <v>30.65254461182224</v>
      </c>
      <c r="J1753" s="1">
        <f>VLOOKUP($I1753,Graph!$D$3:$M$50,col)</f>
        <v>6.3E-3</v>
      </c>
      <c r="K1753" s="1">
        <f>VLOOKUP($I1753,Graph!$D$3:$M$50,col+1)</f>
        <v>5.0000000000000001E-3</v>
      </c>
      <c r="L1753" s="1">
        <f t="shared" si="1311"/>
        <v>5.4333333333333334E-3</v>
      </c>
      <c r="M1753" s="1">
        <f t="shared" si="1353"/>
        <v>0.6400499999999999</v>
      </c>
      <c r="N1753" s="1">
        <f t="shared" si="1312"/>
        <v>1.7465666666665844</v>
      </c>
      <c r="O1753" s="1">
        <f t="shared" si="1313"/>
        <v>5.426835078992253E-2</v>
      </c>
      <c r="P1753" s="1">
        <f t="shared" si="1314"/>
        <v>1.0983027588037308</v>
      </c>
      <c r="Q1753" s="1">
        <f t="shared" si="1315"/>
        <v>1.0981363454812458</v>
      </c>
      <c r="R1753" s="1">
        <f t="shared" si="1316"/>
        <v>1.0981303545012564</v>
      </c>
      <c r="S1753" s="1">
        <f t="shared" si="1317"/>
        <v>1.0981301386481737</v>
      </c>
      <c r="T1753" s="1">
        <f t="shared" si="1318"/>
        <v>0.97873497587400649</v>
      </c>
      <c r="U1753" s="1">
        <f t="shared" si="1319"/>
        <v>2.7659420648087449</v>
      </c>
      <c r="V1753" s="2">
        <f t="shared" si="1348"/>
        <v>30.388545972953118</v>
      </c>
      <c r="W1753" s="1">
        <f>VLOOKUP(V1753,Graph!$D$3:$M$50,col)</f>
        <v>6.3E-3</v>
      </c>
      <c r="X1753" s="1">
        <f>VLOOKUP(V1753,Graph!$D$3:$M$50,col+1)</f>
        <v>5.0000000000000001E-3</v>
      </c>
      <c r="Y1753" s="1">
        <f t="shared" si="1320"/>
        <v>5.4333333333333334E-3</v>
      </c>
      <c r="Z1753" s="1">
        <f t="shared" si="1349"/>
        <v>0.6400499999999999</v>
      </c>
      <c r="AA1753" s="2">
        <f t="shared" si="1321"/>
        <v>1.7465666666665844</v>
      </c>
      <c r="AB1753" s="1">
        <f t="shared" si="1322"/>
        <v>5.426835078992253E-2</v>
      </c>
      <c r="AC1753" s="1">
        <f t="shared" si="1323"/>
        <v>1.0981301308708304</v>
      </c>
      <c r="AD1753" s="1">
        <f t="shared" si="1324"/>
        <v>1.0981301305906068</v>
      </c>
      <c r="AE1753" s="1">
        <f t="shared" si="1325"/>
        <v>1.0981301305805102</v>
      </c>
      <c r="AF1753" s="1">
        <f t="shared" si="1326"/>
        <v>1.0981301305801465</v>
      </c>
      <c r="AG1753" s="1">
        <f t="shared" si="1327"/>
        <v>0.97873497587400649</v>
      </c>
      <c r="AH1753" s="1">
        <f t="shared" si="1328"/>
        <v>2.7659420444872054</v>
      </c>
      <c r="AI1753" s="2">
        <f t="shared" si="1350"/>
        <v>30.388545898530971</v>
      </c>
      <c r="AJ1753" s="1">
        <f>VLOOKUP(AI1753,Graph!$D$3:$M$50,col)</f>
        <v>6.3E-3</v>
      </c>
      <c r="AK1753" s="1">
        <f>VLOOKUP(AI1753,Graph!$D$3:$M$50,col+1)</f>
        <v>5.0000000000000001E-3</v>
      </c>
      <c r="AL1753" s="1">
        <f t="shared" si="1329"/>
        <v>5.4333333333333334E-3</v>
      </c>
      <c r="AM1753" s="1">
        <f t="shared" si="1351"/>
        <v>0.6400499999999999</v>
      </c>
      <c r="AN1753" s="2">
        <f t="shared" si="1330"/>
        <v>1.7465666666665844</v>
      </c>
      <c r="AO1753" s="1">
        <f t="shared" si="1331"/>
        <v>5.426835078992253E-2</v>
      </c>
      <c r="AP1753" s="1">
        <f t="shared" si="1332"/>
        <v>1.0981301305801334</v>
      </c>
      <c r="AQ1753" s="1">
        <f t="shared" si="1333"/>
        <v>1.0981301305801328</v>
      </c>
      <c r="AR1753" s="1">
        <f t="shared" si="1334"/>
        <v>1.0981301305801328</v>
      </c>
      <c r="AS1753" s="1">
        <f t="shared" si="1335"/>
        <v>1.0981301305801328</v>
      </c>
      <c r="AT1753" s="1">
        <f t="shared" si="1336"/>
        <v>0.97873497587400649</v>
      </c>
      <c r="AU1753" s="1">
        <f t="shared" si="1337"/>
        <v>2.7659420444871703</v>
      </c>
      <c r="AV1753" s="2">
        <f t="shared" si="1338"/>
        <v>1752</v>
      </c>
      <c r="AW1753" s="1">
        <f t="shared" si="1339"/>
        <v>2765.9420444871703</v>
      </c>
      <c r="AX1753" s="1">
        <f t="shared" si="1340"/>
        <v>0.97873497587400649</v>
      </c>
      <c r="AY1753" s="1">
        <f t="shared" si="1341"/>
        <v>1.0981301305801328</v>
      </c>
      <c r="AZ1753" s="1">
        <f t="shared" si="1342"/>
        <v>5.4333333333333334E-3</v>
      </c>
      <c r="BA1753" s="1">
        <f t="shared" si="1343"/>
        <v>30.388545898530971</v>
      </c>
    </row>
    <row r="1754" spans="1:53">
      <c r="A1754" s="2">
        <f t="shared" si="1308"/>
        <v>1.7529999999999177</v>
      </c>
      <c r="B1754" s="1">
        <f t="shared" si="1345"/>
        <v>1.8480708333332478</v>
      </c>
      <c r="C1754" s="1">
        <f t="shared" si="1309"/>
        <v>5.6477259772643319E-2</v>
      </c>
      <c r="D1754" s="1">
        <f t="shared" si="1346"/>
        <v>1.10291849796302</v>
      </c>
      <c r="E1754" s="1">
        <f t="shared" si="1352"/>
        <v>1.1030309899467579</v>
      </c>
      <c r="F1754" s="1">
        <f t="shared" si="1352"/>
        <v>1.1030352683632365</v>
      </c>
      <c r="G1754" s="1">
        <f t="shared" si="1352"/>
        <v>1.1030354310003738</v>
      </c>
      <c r="H1754" s="1">
        <f t="shared" si="1310"/>
        <v>2.8410923046017555</v>
      </c>
      <c r="I1754" s="1">
        <f t="shared" si="1347"/>
        <v>30.66130783298086</v>
      </c>
      <c r="J1754" s="1">
        <f>VLOOKUP($I1754,Graph!$D$3:$M$50,col)</f>
        <v>6.3E-3</v>
      </c>
      <c r="K1754" s="1">
        <f>VLOOKUP($I1754,Graph!$D$3:$M$50,col+1)</f>
        <v>5.0000000000000001E-3</v>
      </c>
      <c r="L1754" s="1">
        <f t="shared" si="1311"/>
        <v>5.4333333333333334E-3</v>
      </c>
      <c r="M1754" s="1">
        <f t="shared" si="1353"/>
        <v>0.6400499999999999</v>
      </c>
      <c r="N1754" s="1">
        <f t="shared" si="1312"/>
        <v>1.7475666666665843</v>
      </c>
      <c r="O1754" s="1">
        <f t="shared" si="1313"/>
        <v>5.4269311237347594E-2</v>
      </c>
      <c r="P1754" s="1">
        <f t="shared" si="1314"/>
        <v>1.0983048649380971</v>
      </c>
      <c r="Q1754" s="1">
        <f t="shared" si="1315"/>
        <v>1.0981384584112104</v>
      </c>
      <c r="R1754" s="1">
        <f t="shared" si="1316"/>
        <v>1.0981324675342448</v>
      </c>
      <c r="S1754" s="1">
        <f t="shared" si="1317"/>
        <v>1.0981322516797822</v>
      </c>
      <c r="T1754" s="1">
        <f t="shared" si="1318"/>
        <v>0.97873758116253007</v>
      </c>
      <c r="U1754" s="1">
        <f t="shared" si="1319"/>
        <v>2.7683231995433508</v>
      </c>
      <c r="V1754" s="2">
        <f t="shared" si="1348"/>
        <v>30.397263734263195</v>
      </c>
      <c r="W1754" s="1">
        <f>VLOOKUP(V1754,Graph!$D$3:$M$50,col)</f>
        <v>6.3E-3</v>
      </c>
      <c r="X1754" s="1">
        <f>VLOOKUP(V1754,Graph!$D$3:$M$50,col+1)</f>
        <v>5.0000000000000001E-3</v>
      </c>
      <c r="Y1754" s="1">
        <f t="shared" si="1320"/>
        <v>5.4333333333333334E-3</v>
      </c>
      <c r="Z1754" s="1">
        <f t="shared" si="1349"/>
        <v>0.6400499999999999</v>
      </c>
      <c r="AA1754" s="2">
        <f t="shared" si="1321"/>
        <v>1.7475666666665843</v>
      </c>
      <c r="AB1754" s="1">
        <f t="shared" si="1322"/>
        <v>5.4269311237347594E-2</v>
      </c>
      <c r="AC1754" s="1">
        <f t="shared" si="1323"/>
        <v>1.0981322439022057</v>
      </c>
      <c r="AD1754" s="1">
        <f t="shared" si="1324"/>
        <v>1.0981322436219672</v>
      </c>
      <c r="AE1754" s="1">
        <f t="shared" si="1325"/>
        <v>1.0981322436118697</v>
      </c>
      <c r="AF1754" s="1">
        <f t="shared" si="1326"/>
        <v>1.0981322436115057</v>
      </c>
      <c r="AG1754" s="1">
        <f t="shared" si="1327"/>
        <v>0.97873758116253007</v>
      </c>
      <c r="AH1754" s="1">
        <f t="shared" si="1328"/>
        <v>2.7683231792037266</v>
      </c>
      <c r="AI1754" s="2">
        <f t="shared" si="1350"/>
        <v>30.39726365981754</v>
      </c>
      <c r="AJ1754" s="1">
        <f>VLOOKUP(AI1754,Graph!$D$3:$M$50,col)</f>
        <v>6.3E-3</v>
      </c>
      <c r="AK1754" s="1">
        <f>VLOOKUP(AI1754,Graph!$D$3:$M$50,col+1)</f>
        <v>5.0000000000000001E-3</v>
      </c>
      <c r="AL1754" s="1">
        <f t="shared" si="1329"/>
        <v>5.4333333333333334E-3</v>
      </c>
      <c r="AM1754" s="1">
        <f t="shared" si="1351"/>
        <v>0.6400499999999999</v>
      </c>
      <c r="AN1754" s="2">
        <f t="shared" si="1330"/>
        <v>1.7475666666665843</v>
      </c>
      <c r="AO1754" s="1">
        <f t="shared" si="1331"/>
        <v>5.4269311237347594E-2</v>
      </c>
      <c r="AP1754" s="1">
        <f t="shared" si="1332"/>
        <v>1.0981322436114929</v>
      </c>
      <c r="AQ1754" s="1">
        <f t="shared" si="1333"/>
        <v>1.0981322436114924</v>
      </c>
      <c r="AR1754" s="1">
        <f t="shared" si="1334"/>
        <v>1.0981322436114924</v>
      </c>
      <c r="AS1754" s="1">
        <f t="shared" si="1335"/>
        <v>1.0981322436114924</v>
      </c>
      <c r="AT1754" s="1">
        <f t="shared" si="1336"/>
        <v>0.97873758116253007</v>
      </c>
      <c r="AU1754" s="1">
        <f t="shared" si="1337"/>
        <v>2.7683231792036938</v>
      </c>
      <c r="AV1754" s="2">
        <f t="shared" si="1338"/>
        <v>1753</v>
      </c>
      <c r="AW1754" s="1">
        <f t="shared" si="1339"/>
        <v>2768.3231792036936</v>
      </c>
      <c r="AX1754" s="1">
        <f t="shared" si="1340"/>
        <v>0.97873758116253007</v>
      </c>
      <c r="AY1754" s="1">
        <f t="shared" si="1341"/>
        <v>1.0981322436114924</v>
      </c>
      <c r="AZ1754" s="1">
        <f t="shared" si="1342"/>
        <v>5.4333333333333334E-3</v>
      </c>
      <c r="BA1754" s="1">
        <f t="shared" si="1343"/>
        <v>30.39726365981754</v>
      </c>
    </row>
    <row r="1755" spans="1:53">
      <c r="A1755" s="2">
        <f t="shared" si="1308"/>
        <v>1.7539999999999176</v>
      </c>
      <c r="B1755" s="1">
        <f t="shared" si="1345"/>
        <v>1.8491119999999144</v>
      </c>
      <c r="C1755" s="1">
        <f t="shared" si="1309"/>
        <v>5.6478057956519237E-2</v>
      </c>
      <c r="D1755" s="1">
        <f t="shared" si="1346"/>
        <v>1.102920215118643</v>
      </c>
      <c r="E1755" s="1">
        <f t="shared" si="1352"/>
        <v>1.1030327763272521</v>
      </c>
      <c r="F1755" s="1">
        <f t="shared" si="1352"/>
        <v>1.1030370574597212</v>
      </c>
      <c r="G1755" s="1">
        <f t="shared" si="1352"/>
        <v>1.103037220203213</v>
      </c>
      <c r="H1755" s="1">
        <f t="shared" si="1310"/>
        <v>2.8435283181214643</v>
      </c>
      <c r="I1755" s="1">
        <f t="shared" si="1347"/>
        <v>30.670068550719588</v>
      </c>
      <c r="J1755" s="1">
        <f>VLOOKUP($I1755,Graph!$D$3:$M$50,col)</f>
        <v>6.3E-3</v>
      </c>
      <c r="K1755" s="1">
        <f>VLOOKUP($I1755,Graph!$D$3:$M$50,col+1)</f>
        <v>5.0000000000000001E-3</v>
      </c>
      <c r="L1755" s="1">
        <f t="shared" si="1311"/>
        <v>5.4333333333333334E-3</v>
      </c>
      <c r="M1755" s="1">
        <f t="shared" si="1353"/>
        <v>0.6400499999999999</v>
      </c>
      <c r="N1755" s="1">
        <f t="shared" si="1312"/>
        <v>1.7485666666665842</v>
      </c>
      <c r="O1755" s="1">
        <f t="shared" si="1313"/>
        <v>5.4270270611672354E-2</v>
      </c>
      <c r="P1755" s="1">
        <f t="shared" si="1314"/>
        <v>1.0983069687355083</v>
      </c>
      <c r="Q1755" s="1">
        <f t="shared" si="1315"/>
        <v>1.0981405689973938</v>
      </c>
      <c r="R1755" s="1">
        <f t="shared" si="1316"/>
        <v>1.0981345782233745</v>
      </c>
      <c r="S1755" s="1">
        <f t="shared" si="1317"/>
        <v>1.0981343623675353</v>
      </c>
      <c r="T1755" s="1">
        <f t="shared" si="1318"/>
        <v>0.9787401834826791</v>
      </c>
      <c r="U1755" s="1">
        <f t="shared" si="1319"/>
        <v>2.7707050173546004</v>
      </c>
      <c r="V1755" s="2">
        <f t="shared" si="1348"/>
        <v>30.405978996747393</v>
      </c>
      <c r="W1755" s="1">
        <f>VLOOKUP(V1755,Graph!$D$3:$M$50,col)</f>
        <v>6.3E-3</v>
      </c>
      <c r="X1755" s="1">
        <f>VLOOKUP(V1755,Graph!$D$3:$M$50,col+1)</f>
        <v>5.0000000000000001E-3</v>
      </c>
      <c r="Y1755" s="1">
        <f t="shared" si="1320"/>
        <v>5.4333333333333334E-3</v>
      </c>
      <c r="Z1755" s="1">
        <f t="shared" si="1349"/>
        <v>0.6400499999999999</v>
      </c>
      <c r="AA1755" s="2">
        <f t="shared" si="1321"/>
        <v>1.7485666666665842</v>
      </c>
      <c r="AB1755" s="1">
        <f t="shared" si="1322"/>
        <v>5.4270270611672354E-2</v>
      </c>
      <c r="AC1755" s="1">
        <f t="shared" si="1323"/>
        <v>1.098134354589726</v>
      </c>
      <c r="AD1755" s="1">
        <f t="shared" si="1324"/>
        <v>1.0981343543094724</v>
      </c>
      <c r="AE1755" s="1">
        <f t="shared" si="1325"/>
        <v>1.0981343542993742</v>
      </c>
      <c r="AF1755" s="1">
        <f t="shared" si="1326"/>
        <v>1.0981343542990103</v>
      </c>
      <c r="AG1755" s="1">
        <f t="shared" si="1327"/>
        <v>0.9787401834826791</v>
      </c>
      <c r="AH1755" s="1">
        <f t="shared" si="1328"/>
        <v>2.770704996996888</v>
      </c>
      <c r="AI1755" s="2">
        <f t="shared" si="1350"/>
        <v>30.405978922278237</v>
      </c>
      <c r="AJ1755" s="1">
        <f>VLOOKUP(AI1755,Graph!$D$3:$M$50,col)</f>
        <v>6.3E-3</v>
      </c>
      <c r="AK1755" s="1">
        <f>VLOOKUP(AI1755,Graph!$D$3:$M$50,col+1)</f>
        <v>5.0000000000000001E-3</v>
      </c>
      <c r="AL1755" s="1">
        <f t="shared" si="1329"/>
        <v>5.4333333333333334E-3</v>
      </c>
      <c r="AM1755" s="1">
        <f t="shared" si="1351"/>
        <v>0.6400499999999999</v>
      </c>
      <c r="AN1755" s="2">
        <f t="shared" si="1330"/>
        <v>1.7485666666665842</v>
      </c>
      <c r="AO1755" s="1">
        <f t="shared" si="1331"/>
        <v>5.4270270611672354E-2</v>
      </c>
      <c r="AP1755" s="1">
        <f t="shared" si="1332"/>
        <v>1.098134354298997</v>
      </c>
      <c r="AQ1755" s="1">
        <f t="shared" si="1333"/>
        <v>1.0981343542989965</v>
      </c>
      <c r="AR1755" s="1">
        <f t="shared" si="1334"/>
        <v>1.0981343542989963</v>
      </c>
      <c r="AS1755" s="1">
        <f t="shared" si="1335"/>
        <v>1.0981343542989968</v>
      </c>
      <c r="AT1755" s="1">
        <f t="shared" si="1336"/>
        <v>0.9787401834826791</v>
      </c>
      <c r="AU1755" s="1">
        <f t="shared" si="1337"/>
        <v>2.7707049969968547</v>
      </c>
      <c r="AV1755" s="2">
        <f t="shared" si="1338"/>
        <v>1754</v>
      </c>
      <c r="AW1755" s="1">
        <f t="shared" si="1339"/>
        <v>2770.7049969968548</v>
      </c>
      <c r="AX1755" s="1">
        <f t="shared" si="1340"/>
        <v>0.9787401834826791</v>
      </c>
      <c r="AY1755" s="1">
        <f t="shared" si="1341"/>
        <v>1.0981343542989968</v>
      </c>
      <c r="AZ1755" s="1">
        <f t="shared" si="1342"/>
        <v>5.4333333333333334E-3</v>
      </c>
      <c r="BA1755" s="1">
        <f t="shared" si="1343"/>
        <v>30.405978922278237</v>
      </c>
    </row>
    <row r="1756" spans="1:53">
      <c r="A1756" s="2">
        <f t="shared" si="1308"/>
        <v>1.7549999999999175</v>
      </c>
      <c r="B1756" s="1">
        <f t="shared" si="1345"/>
        <v>1.8501531666665811</v>
      </c>
      <c r="C1756" s="1">
        <f t="shared" si="1309"/>
        <v>5.6478855247675964E-2</v>
      </c>
      <c r="D1756" s="1">
        <f t="shared" si="1346"/>
        <v>1.1029219303617404</v>
      </c>
      <c r="E1756" s="1">
        <f t="shared" si="1352"/>
        <v>1.1030345607217034</v>
      </c>
      <c r="F1756" s="1">
        <f t="shared" si="1352"/>
        <v>1.103038844567376</v>
      </c>
      <c r="G1756" s="1">
        <f t="shared" si="1352"/>
        <v>1.1030390074171175</v>
      </c>
      <c r="H1756" s="1">
        <f t="shared" si="1310"/>
        <v>2.8459650276001884</v>
      </c>
      <c r="I1756" s="1">
        <f t="shared" si="1347"/>
        <v>30.678826767182294</v>
      </c>
      <c r="J1756" s="1">
        <f>VLOOKUP($I1756,Graph!$D$3:$M$50,col)</f>
        <v>6.3E-3</v>
      </c>
      <c r="K1756" s="1">
        <f>VLOOKUP($I1756,Graph!$D$3:$M$50,col+1)</f>
        <v>5.0000000000000001E-3</v>
      </c>
      <c r="L1756" s="1">
        <f t="shared" si="1311"/>
        <v>5.4333333333333334E-3</v>
      </c>
      <c r="M1756" s="1">
        <f t="shared" si="1353"/>
        <v>0.6400499999999999</v>
      </c>
      <c r="N1756" s="1">
        <f t="shared" si="1312"/>
        <v>1.7495666666665841</v>
      </c>
      <c r="O1756" s="1">
        <f t="shared" si="1313"/>
        <v>5.4271228914694096E-2</v>
      </c>
      <c r="P1756" s="1">
        <f t="shared" si="1314"/>
        <v>1.0983090701998512</v>
      </c>
      <c r="Q1756" s="1">
        <f t="shared" si="1315"/>
        <v>1.0981426772436944</v>
      </c>
      <c r="R1756" s="1">
        <f t="shared" si="1316"/>
        <v>1.0981366865725428</v>
      </c>
      <c r="S1756" s="1">
        <f t="shared" si="1317"/>
        <v>1.0981364707153298</v>
      </c>
      <c r="T1756" s="1">
        <f t="shared" si="1318"/>
        <v>0.97874278283952332</v>
      </c>
      <c r="U1756" s="1">
        <f t="shared" si="1319"/>
        <v>2.7730875180466059</v>
      </c>
      <c r="V1756" s="2">
        <f t="shared" si="1348"/>
        <v>30.414691762552671</v>
      </c>
      <c r="W1756" s="1">
        <f>VLOOKUP(V1756,Graph!$D$3:$M$50,col)</f>
        <v>6.3E-3</v>
      </c>
      <c r="X1756" s="1">
        <f>VLOOKUP(V1756,Graph!$D$3:$M$50,col+1)</f>
        <v>5.0000000000000001E-3</v>
      </c>
      <c r="Y1756" s="1">
        <f t="shared" si="1320"/>
        <v>5.4333333333333334E-3</v>
      </c>
      <c r="Z1756" s="1">
        <f t="shared" si="1349"/>
        <v>0.6400499999999999</v>
      </c>
      <c r="AA1756" s="2">
        <f t="shared" si="1321"/>
        <v>1.7495666666665841</v>
      </c>
      <c r="AB1756" s="1">
        <f t="shared" si="1322"/>
        <v>5.4271228914694096E-2</v>
      </c>
      <c r="AC1756" s="1">
        <f t="shared" si="1323"/>
        <v>1.0981364629372883</v>
      </c>
      <c r="AD1756" s="1">
        <f t="shared" si="1324"/>
        <v>1.0981364626570196</v>
      </c>
      <c r="AE1756" s="1">
        <f t="shared" si="1325"/>
        <v>1.0981364626469206</v>
      </c>
      <c r="AF1756" s="1">
        <f t="shared" si="1326"/>
        <v>1.0981364626465566</v>
      </c>
      <c r="AG1756" s="1">
        <f t="shared" si="1327"/>
        <v>0.97874278283952332</v>
      </c>
      <c r="AH1756" s="1">
        <f t="shared" si="1328"/>
        <v>2.7730874976708013</v>
      </c>
      <c r="AI1756" s="2">
        <f t="shared" si="1350"/>
        <v>30.414691688060039</v>
      </c>
      <c r="AJ1756" s="1">
        <f>VLOOKUP(AI1756,Graph!$D$3:$M$50,col)</f>
        <v>6.3E-3</v>
      </c>
      <c r="AK1756" s="1">
        <f>VLOOKUP(AI1756,Graph!$D$3:$M$50,col+1)</f>
        <v>5.0000000000000001E-3</v>
      </c>
      <c r="AL1756" s="1">
        <f t="shared" si="1329"/>
        <v>5.4333333333333334E-3</v>
      </c>
      <c r="AM1756" s="1">
        <f t="shared" si="1351"/>
        <v>0.6400499999999999</v>
      </c>
      <c r="AN1756" s="2">
        <f t="shared" si="1330"/>
        <v>1.7495666666665841</v>
      </c>
      <c r="AO1756" s="1">
        <f t="shared" si="1331"/>
        <v>5.4271228914694096E-2</v>
      </c>
      <c r="AP1756" s="1">
        <f t="shared" si="1332"/>
        <v>1.0981364626465437</v>
      </c>
      <c r="AQ1756" s="1">
        <f t="shared" si="1333"/>
        <v>1.0981364626465431</v>
      </c>
      <c r="AR1756" s="1">
        <f t="shared" si="1334"/>
        <v>1.0981364626465431</v>
      </c>
      <c r="AS1756" s="1">
        <f t="shared" si="1335"/>
        <v>1.0981364626465431</v>
      </c>
      <c r="AT1756" s="1">
        <f t="shared" si="1336"/>
        <v>0.97874278283952332</v>
      </c>
      <c r="AU1756" s="1">
        <f t="shared" si="1337"/>
        <v>2.7730874976707671</v>
      </c>
      <c r="AV1756" s="2">
        <f t="shared" si="1338"/>
        <v>1755</v>
      </c>
      <c r="AW1756" s="1">
        <f t="shared" si="1339"/>
        <v>2773.0874976707673</v>
      </c>
      <c r="AX1756" s="1">
        <f t="shared" si="1340"/>
        <v>0.97874278283952332</v>
      </c>
      <c r="AY1756" s="1">
        <f t="shared" si="1341"/>
        <v>1.0981364626465431</v>
      </c>
      <c r="AZ1756" s="1">
        <f t="shared" si="1342"/>
        <v>5.4333333333333334E-3</v>
      </c>
      <c r="BA1756" s="1">
        <f t="shared" si="1343"/>
        <v>30.414691688060039</v>
      </c>
    </row>
    <row r="1757" spans="1:53">
      <c r="A1757" s="2">
        <f t="shared" si="1308"/>
        <v>1.7559999999999174</v>
      </c>
      <c r="B1757" s="1">
        <f t="shared" si="1345"/>
        <v>1.8511943333332477</v>
      </c>
      <c r="C1757" s="1">
        <f t="shared" si="1309"/>
        <v>5.6479651647610367E-2</v>
      </c>
      <c r="D1757" s="1">
        <f t="shared" si="1346"/>
        <v>1.1029236436955066</v>
      </c>
      <c r="E1757" s="1">
        <f t="shared" si="1352"/>
        <v>1.1030363431334214</v>
      </c>
      <c r="F1757" s="1">
        <f t="shared" si="1352"/>
        <v>1.1030406296895161</v>
      </c>
      <c r="G1757" s="1">
        <f t="shared" si="1352"/>
        <v>1.1030407926454018</v>
      </c>
      <c r="H1757" s="1">
        <f t="shared" si="1310"/>
        <v>2.8484024328391797</v>
      </c>
      <c r="I1757" s="1">
        <f t="shared" si="1347"/>
        <v>30.687582484509825</v>
      </c>
      <c r="J1757" s="1">
        <f>VLOOKUP($I1757,Graph!$D$3:$M$50,col)</f>
        <v>6.3E-3</v>
      </c>
      <c r="K1757" s="1">
        <f>VLOOKUP($I1757,Graph!$D$3:$M$50,col+1)</f>
        <v>5.0000000000000001E-3</v>
      </c>
      <c r="L1757" s="1">
        <f t="shared" si="1311"/>
        <v>5.4333333333333334E-3</v>
      </c>
      <c r="M1757" s="1">
        <f t="shared" si="1353"/>
        <v>0.6400499999999999</v>
      </c>
      <c r="N1757" s="1">
        <f t="shared" si="1312"/>
        <v>1.750566666666584</v>
      </c>
      <c r="O1757" s="1">
        <f t="shared" si="1313"/>
        <v>5.4272186148206218E-2</v>
      </c>
      <c r="P1757" s="1">
        <f t="shared" si="1314"/>
        <v>1.0983111693350052</v>
      </c>
      <c r="Q1757" s="1">
        <f t="shared" si="1315"/>
        <v>1.0981447831539997</v>
      </c>
      <c r="R1757" s="1">
        <f t="shared" si="1316"/>
        <v>1.0981387925856392</v>
      </c>
      <c r="S1757" s="1">
        <f t="shared" si="1317"/>
        <v>1.0981385767270557</v>
      </c>
      <c r="T1757" s="1">
        <f t="shared" si="1318"/>
        <v>0.97874537923812188</v>
      </c>
      <c r="U1757" s="1">
        <f t="shared" si="1319"/>
        <v>2.7754707014236577</v>
      </c>
      <c r="V1757" s="2">
        <f t="shared" si="1348"/>
        <v>30.423402033822999</v>
      </c>
      <c r="W1757" s="1">
        <f>VLOOKUP(V1757,Graph!$D$3:$M$50,col)</f>
        <v>6.3E-3</v>
      </c>
      <c r="X1757" s="1">
        <f>VLOOKUP(V1757,Graph!$D$3:$M$50,col+1)</f>
        <v>5.0000000000000001E-3</v>
      </c>
      <c r="Y1757" s="1">
        <f t="shared" si="1320"/>
        <v>5.4333333333333334E-3</v>
      </c>
      <c r="Z1757" s="1">
        <f t="shared" si="1349"/>
        <v>0.6400499999999999</v>
      </c>
      <c r="AA1757" s="2">
        <f t="shared" si="1321"/>
        <v>1.750566666666584</v>
      </c>
      <c r="AB1757" s="1">
        <f t="shared" si="1322"/>
        <v>5.4272186148206218E-2</v>
      </c>
      <c r="AC1757" s="1">
        <f t="shared" si="1323"/>
        <v>1.0981385689487819</v>
      </c>
      <c r="AD1757" s="1">
        <f t="shared" si="1324"/>
        <v>1.0981385686684981</v>
      </c>
      <c r="AE1757" s="1">
        <f t="shared" si="1325"/>
        <v>1.0981385686583984</v>
      </c>
      <c r="AF1757" s="1">
        <f t="shared" si="1326"/>
        <v>1.0981385686580343</v>
      </c>
      <c r="AG1757" s="1">
        <f t="shared" si="1327"/>
        <v>0.97874537923812188</v>
      </c>
      <c r="AH1757" s="1">
        <f t="shared" si="1328"/>
        <v>2.7754706810297534</v>
      </c>
      <c r="AI1757" s="2">
        <f t="shared" si="1350"/>
        <v>30.423401959306872</v>
      </c>
      <c r="AJ1757" s="1">
        <f>VLOOKUP(AI1757,Graph!$D$3:$M$50,col)</f>
        <v>6.3E-3</v>
      </c>
      <c r="AK1757" s="1">
        <f>VLOOKUP(AI1757,Graph!$D$3:$M$50,col+1)</f>
        <v>5.0000000000000001E-3</v>
      </c>
      <c r="AL1757" s="1">
        <f t="shared" si="1329"/>
        <v>5.4333333333333334E-3</v>
      </c>
      <c r="AM1757" s="1">
        <f t="shared" si="1351"/>
        <v>0.6400499999999999</v>
      </c>
      <c r="AN1757" s="2">
        <f t="shared" si="1330"/>
        <v>1.750566666666584</v>
      </c>
      <c r="AO1757" s="1">
        <f t="shared" si="1331"/>
        <v>5.4272186148206218E-2</v>
      </c>
      <c r="AP1757" s="1">
        <f t="shared" si="1332"/>
        <v>1.0981385686580214</v>
      </c>
      <c r="AQ1757" s="1">
        <f t="shared" si="1333"/>
        <v>1.098138568658021</v>
      </c>
      <c r="AR1757" s="1">
        <f t="shared" si="1334"/>
        <v>1.0981385686580207</v>
      </c>
      <c r="AS1757" s="1">
        <f t="shared" si="1335"/>
        <v>1.0981385686580207</v>
      </c>
      <c r="AT1757" s="1">
        <f t="shared" si="1336"/>
        <v>0.97874537923812188</v>
      </c>
      <c r="AU1757" s="1">
        <f t="shared" si="1337"/>
        <v>2.7754706810297187</v>
      </c>
      <c r="AV1757" s="2">
        <f t="shared" si="1338"/>
        <v>1756</v>
      </c>
      <c r="AW1757" s="1">
        <f t="shared" si="1339"/>
        <v>2775.4706810297189</v>
      </c>
      <c r="AX1757" s="1">
        <f t="shared" si="1340"/>
        <v>0.97874537923812188</v>
      </c>
      <c r="AY1757" s="1">
        <f t="shared" si="1341"/>
        <v>1.0981385686580207</v>
      </c>
      <c r="AZ1757" s="1">
        <f t="shared" si="1342"/>
        <v>5.4333333333333334E-3</v>
      </c>
      <c r="BA1757" s="1">
        <f t="shared" si="1343"/>
        <v>30.423401959306872</v>
      </c>
    </row>
    <row r="1758" spans="1:53">
      <c r="A1758" s="2">
        <f t="shared" si="1308"/>
        <v>1.7569999999999173</v>
      </c>
      <c r="B1758" s="1">
        <f t="shared" si="1345"/>
        <v>1.8522354999999142</v>
      </c>
      <c r="C1758" s="1">
        <f t="shared" si="1309"/>
        <v>5.6480447157815812E-2</v>
      </c>
      <c r="D1758" s="1">
        <f t="shared" si="1346"/>
        <v>1.1029253551231268</v>
      </c>
      <c r="E1758" s="1">
        <f t="shared" si="1352"/>
        <v>1.1030381235657085</v>
      </c>
      <c r="F1758" s="1">
        <f t="shared" si="1352"/>
        <v>1.103042412829448</v>
      </c>
      <c r="G1758" s="1">
        <f t="shared" si="1352"/>
        <v>1.1030425758913729</v>
      </c>
      <c r="H1758" s="1">
        <f t="shared" si="1310"/>
        <v>2.8508405336398566</v>
      </c>
      <c r="I1758" s="1">
        <f t="shared" si="1347"/>
        <v>30.696335704839932</v>
      </c>
      <c r="J1758" s="1">
        <f>VLOOKUP($I1758,Graph!$D$3:$M$50,col)</f>
        <v>6.3E-3</v>
      </c>
      <c r="K1758" s="1">
        <f>VLOOKUP($I1758,Graph!$D$3:$M$50,col+1)</f>
        <v>5.0000000000000001E-3</v>
      </c>
      <c r="L1758" s="1">
        <f t="shared" si="1311"/>
        <v>5.4333333333333334E-3</v>
      </c>
      <c r="M1758" s="1">
        <f t="shared" si="1353"/>
        <v>0.6400499999999999</v>
      </c>
      <c r="N1758" s="1">
        <f t="shared" si="1312"/>
        <v>1.7515666666665839</v>
      </c>
      <c r="O1758" s="1">
        <f t="shared" si="1313"/>
        <v>5.4273142313998039E-2</v>
      </c>
      <c r="P1758" s="1">
        <f t="shared" si="1314"/>
        <v>1.0983132661448405</v>
      </c>
      <c r="Q1758" s="1">
        <f t="shared" si="1315"/>
        <v>1.0981468867321906</v>
      </c>
      <c r="R1758" s="1">
        <f t="shared" si="1316"/>
        <v>1.098140896266544</v>
      </c>
      <c r="S1758" s="1">
        <f t="shared" si="1317"/>
        <v>1.0981406804065925</v>
      </c>
      <c r="T1758" s="1">
        <f t="shared" si="1318"/>
        <v>0.97874797268352176</v>
      </c>
      <c r="U1758" s="1">
        <f t="shared" si="1319"/>
        <v>2.7778545672902029</v>
      </c>
      <c r="V1758" s="2">
        <f t="shared" si="1348"/>
        <v>30.432109812699206</v>
      </c>
      <c r="W1758" s="1">
        <f>VLOOKUP(V1758,Graph!$D$3:$M$50,col)</f>
        <v>6.3E-3</v>
      </c>
      <c r="X1758" s="1">
        <f>VLOOKUP(V1758,Graph!$D$3:$M$50,col+1)</f>
        <v>5.0000000000000001E-3</v>
      </c>
      <c r="Y1758" s="1">
        <f t="shared" si="1320"/>
        <v>5.4333333333333334E-3</v>
      </c>
      <c r="Z1758" s="1">
        <f t="shared" si="1349"/>
        <v>0.6400499999999999</v>
      </c>
      <c r="AA1758" s="2">
        <f t="shared" si="1321"/>
        <v>1.7515666666665839</v>
      </c>
      <c r="AB1758" s="1">
        <f t="shared" si="1322"/>
        <v>5.4273142313998039E-2</v>
      </c>
      <c r="AC1758" s="1">
        <f t="shared" si="1323"/>
        <v>1.0981406726280867</v>
      </c>
      <c r="AD1758" s="1">
        <f t="shared" si="1324"/>
        <v>1.0981406723477882</v>
      </c>
      <c r="AE1758" s="1">
        <f t="shared" si="1325"/>
        <v>1.0981406723376874</v>
      </c>
      <c r="AF1758" s="1">
        <f t="shared" si="1326"/>
        <v>1.0981406723373237</v>
      </c>
      <c r="AG1758" s="1">
        <f t="shared" si="1327"/>
        <v>0.97874797268352176</v>
      </c>
      <c r="AH1758" s="1">
        <f t="shared" si="1328"/>
        <v>2.7778545468781957</v>
      </c>
      <c r="AI1758" s="2">
        <f t="shared" si="1350"/>
        <v>30.432109738159614</v>
      </c>
      <c r="AJ1758" s="1">
        <f>VLOOKUP(AI1758,Graph!$D$3:$M$50,col)</f>
        <v>6.3E-3</v>
      </c>
      <c r="AK1758" s="1">
        <f>VLOOKUP(AI1758,Graph!$D$3:$M$50,col+1)</f>
        <v>5.0000000000000001E-3</v>
      </c>
      <c r="AL1758" s="1">
        <f t="shared" si="1329"/>
        <v>5.4333333333333334E-3</v>
      </c>
      <c r="AM1758" s="1">
        <f t="shared" si="1351"/>
        <v>0.6400499999999999</v>
      </c>
      <c r="AN1758" s="2">
        <f t="shared" si="1330"/>
        <v>1.7515666666665839</v>
      </c>
      <c r="AO1758" s="1">
        <f t="shared" si="1331"/>
        <v>5.4273142313998039E-2</v>
      </c>
      <c r="AP1758" s="1">
        <f t="shared" si="1332"/>
        <v>1.0981406723373104</v>
      </c>
      <c r="AQ1758" s="1">
        <f t="shared" si="1333"/>
        <v>1.0981406723373099</v>
      </c>
      <c r="AR1758" s="1">
        <f t="shared" si="1334"/>
        <v>1.0981406723373102</v>
      </c>
      <c r="AS1758" s="1">
        <f t="shared" si="1335"/>
        <v>1.0981406723373099</v>
      </c>
      <c r="AT1758" s="1">
        <f t="shared" si="1336"/>
        <v>0.97874797268352176</v>
      </c>
      <c r="AU1758" s="1">
        <f t="shared" si="1337"/>
        <v>2.777854546878161</v>
      </c>
      <c r="AV1758" s="2">
        <f t="shared" si="1338"/>
        <v>1757</v>
      </c>
      <c r="AW1758" s="1">
        <f t="shared" si="1339"/>
        <v>2777.8545468781608</v>
      </c>
      <c r="AX1758" s="1">
        <f t="shared" si="1340"/>
        <v>0.97874797268352176</v>
      </c>
      <c r="AY1758" s="1">
        <f t="shared" si="1341"/>
        <v>1.0981406723373099</v>
      </c>
      <c r="AZ1758" s="1">
        <f t="shared" si="1342"/>
        <v>5.4333333333333334E-3</v>
      </c>
      <c r="BA1758" s="1">
        <f t="shared" si="1343"/>
        <v>30.432109738159614</v>
      </c>
    </row>
    <row r="1759" spans="1:53">
      <c r="A1759" s="2">
        <f t="shared" si="1308"/>
        <v>1.7579999999999172</v>
      </c>
      <c r="B1759" s="1">
        <f t="shared" si="1345"/>
        <v>1.8532766666665808</v>
      </c>
      <c r="C1759" s="1">
        <f t="shared" si="1309"/>
        <v>5.6481241779782448E-2</v>
      </c>
      <c r="D1759" s="1">
        <f t="shared" si="1346"/>
        <v>1.1029270646477807</v>
      </c>
      <c r="E1759" s="1">
        <f t="shared" si="1352"/>
        <v>1.1030399020218611</v>
      </c>
      <c r="F1759" s="1">
        <f t="shared" si="1352"/>
        <v>1.1030441939904718</v>
      </c>
      <c r="G1759" s="1">
        <f t="shared" si="1352"/>
        <v>1.1030443571583306</v>
      </c>
      <c r="H1759" s="1">
        <f t="shared" si="1310"/>
        <v>2.8532793298038102</v>
      </c>
      <c r="I1759" s="1">
        <f t="shared" si="1347"/>
        <v>30.705086430307375</v>
      </c>
      <c r="J1759" s="1">
        <f>VLOOKUP($I1759,Graph!$D$3:$M$50,col)</f>
        <v>6.3E-3</v>
      </c>
      <c r="K1759" s="1">
        <f>VLOOKUP($I1759,Graph!$D$3:$M$50,col+1)</f>
        <v>5.0000000000000001E-3</v>
      </c>
      <c r="L1759" s="1">
        <f t="shared" si="1311"/>
        <v>5.4333333333333334E-3</v>
      </c>
      <c r="M1759" s="1">
        <f t="shared" si="1353"/>
        <v>0.6400499999999999</v>
      </c>
      <c r="N1759" s="1">
        <f t="shared" si="1312"/>
        <v>1.7525666666665838</v>
      </c>
      <c r="O1759" s="1">
        <f t="shared" si="1313"/>
        <v>5.4274097413854812E-2</v>
      </c>
      <c r="P1759" s="1">
        <f t="shared" si="1314"/>
        <v>1.0983153606332177</v>
      </c>
      <c r="Q1759" s="1">
        <f t="shared" si="1315"/>
        <v>1.0981489879821387</v>
      </c>
      <c r="R1759" s="1">
        <f t="shared" si="1316"/>
        <v>1.0981429976191279</v>
      </c>
      <c r="S1759" s="1">
        <f t="shared" si="1317"/>
        <v>1.098142781757812</v>
      </c>
      <c r="T1759" s="1">
        <f t="shared" si="1318"/>
        <v>0.97875056318075848</v>
      </c>
      <c r="U1759" s="1">
        <f t="shared" si="1319"/>
        <v>2.7802391154508639</v>
      </c>
      <c r="V1759" s="2">
        <f t="shared" si="1348"/>
        <v>30.440815101319096</v>
      </c>
      <c r="W1759" s="1">
        <f>VLOOKUP(V1759,Graph!$D$3:$M$50,col)</f>
        <v>6.3E-3</v>
      </c>
      <c r="X1759" s="1">
        <f>VLOOKUP(V1759,Graph!$D$3:$M$50,col+1)</f>
        <v>5.0000000000000001E-3</v>
      </c>
      <c r="Y1759" s="1">
        <f t="shared" si="1320"/>
        <v>5.4333333333333334E-3</v>
      </c>
      <c r="Z1759" s="1">
        <f t="shared" si="1349"/>
        <v>0.6400499999999999</v>
      </c>
      <c r="AA1759" s="2">
        <f t="shared" si="1321"/>
        <v>1.7525666666665838</v>
      </c>
      <c r="AB1759" s="1">
        <f t="shared" si="1322"/>
        <v>5.4274097413854812E-2</v>
      </c>
      <c r="AC1759" s="1">
        <f t="shared" si="1323"/>
        <v>1.0981427739790746</v>
      </c>
      <c r="AD1759" s="1">
        <f t="shared" si="1324"/>
        <v>1.098142773698761</v>
      </c>
      <c r="AE1759" s="1">
        <f t="shared" si="1325"/>
        <v>1.0981427736886598</v>
      </c>
      <c r="AF1759" s="1">
        <f t="shared" si="1326"/>
        <v>1.0981427736882956</v>
      </c>
      <c r="AG1759" s="1">
        <f t="shared" si="1327"/>
        <v>0.97875056318075848</v>
      </c>
      <c r="AH1759" s="1">
        <f t="shared" si="1328"/>
        <v>2.7802390950207472</v>
      </c>
      <c r="AI1759" s="2">
        <f t="shared" si="1350"/>
        <v>30.440815026756034</v>
      </c>
      <c r="AJ1759" s="1">
        <f>VLOOKUP(AI1759,Graph!$D$3:$M$50,col)</f>
        <v>6.3E-3</v>
      </c>
      <c r="AK1759" s="1">
        <f>VLOOKUP(AI1759,Graph!$D$3:$M$50,col+1)</f>
        <v>5.0000000000000001E-3</v>
      </c>
      <c r="AL1759" s="1">
        <f t="shared" si="1329"/>
        <v>5.4333333333333334E-3</v>
      </c>
      <c r="AM1759" s="1">
        <f t="shared" si="1351"/>
        <v>0.6400499999999999</v>
      </c>
      <c r="AN1759" s="2">
        <f t="shared" si="1330"/>
        <v>1.7525666666665838</v>
      </c>
      <c r="AO1759" s="1">
        <f t="shared" si="1331"/>
        <v>5.4274097413854812E-2</v>
      </c>
      <c r="AP1759" s="1">
        <f t="shared" si="1332"/>
        <v>1.0981427736882825</v>
      </c>
      <c r="AQ1759" s="1">
        <f t="shared" si="1333"/>
        <v>1.0981427736882821</v>
      </c>
      <c r="AR1759" s="1">
        <f t="shared" si="1334"/>
        <v>1.0981427736882821</v>
      </c>
      <c r="AS1759" s="1">
        <f t="shared" si="1335"/>
        <v>1.0981427736882821</v>
      </c>
      <c r="AT1759" s="1">
        <f t="shared" si="1336"/>
        <v>0.97875056318075848</v>
      </c>
      <c r="AU1759" s="1">
        <f t="shared" si="1337"/>
        <v>2.780239095020713</v>
      </c>
      <c r="AV1759" s="2">
        <f t="shared" si="1338"/>
        <v>1758</v>
      </c>
      <c r="AW1759" s="1">
        <f t="shared" si="1339"/>
        <v>2780.2390950207132</v>
      </c>
      <c r="AX1759" s="1">
        <f t="shared" si="1340"/>
        <v>0.97875056318075848</v>
      </c>
      <c r="AY1759" s="1">
        <f t="shared" si="1341"/>
        <v>1.0981427736882821</v>
      </c>
      <c r="AZ1759" s="1">
        <f t="shared" si="1342"/>
        <v>5.4333333333333334E-3</v>
      </c>
      <c r="BA1759" s="1">
        <f t="shared" si="1343"/>
        <v>30.440815026756034</v>
      </c>
    </row>
    <row r="1760" spans="1:53">
      <c r="A1760" s="2">
        <f t="shared" si="1308"/>
        <v>1.7589999999999171</v>
      </c>
      <c r="B1760" s="1">
        <f t="shared" si="1345"/>
        <v>1.8543178333332473</v>
      </c>
      <c r="C1760" s="1">
        <f t="shared" si="1309"/>
        <v>5.6482035514997024E-2</v>
      </c>
      <c r="D1760" s="1">
        <f t="shared" si="1346"/>
        <v>1.1029287722726402</v>
      </c>
      <c r="E1760" s="1">
        <f t="shared" si="1352"/>
        <v>1.1030416785051664</v>
      </c>
      <c r="F1760" s="1">
        <f t="shared" si="1352"/>
        <v>1.1030459731758793</v>
      </c>
      <c r="G1760" s="1">
        <f t="shared" si="1352"/>
        <v>1.1030461364495676</v>
      </c>
      <c r="H1760" s="1">
        <f t="shared" si="1310"/>
        <v>2.8557188211328</v>
      </c>
      <c r="I1760" s="1">
        <f t="shared" si="1347"/>
        <v>30.713834663043826</v>
      </c>
      <c r="J1760" s="1">
        <f>VLOOKUP($I1760,Graph!$D$3:$M$50,col)</f>
        <v>6.3E-3</v>
      </c>
      <c r="K1760" s="1">
        <f>VLOOKUP($I1760,Graph!$D$3:$M$50,col+1)</f>
        <v>5.0000000000000001E-3</v>
      </c>
      <c r="L1760" s="1">
        <f t="shared" si="1311"/>
        <v>5.4333333333333334E-3</v>
      </c>
      <c r="M1760" s="1">
        <f t="shared" si="1353"/>
        <v>0.6400499999999999</v>
      </c>
      <c r="N1760" s="1">
        <f t="shared" si="1312"/>
        <v>1.7535666666665837</v>
      </c>
      <c r="O1760" s="1">
        <f t="shared" si="1313"/>
        <v>5.4275051449557951E-2</v>
      </c>
      <c r="P1760" s="1">
        <f t="shared" si="1314"/>
        <v>1.0983174528039896</v>
      </c>
      <c r="Q1760" s="1">
        <f t="shared" si="1315"/>
        <v>1.0981510869077071</v>
      </c>
      <c r="R1760" s="1">
        <f t="shared" si="1316"/>
        <v>1.098145096647255</v>
      </c>
      <c r="S1760" s="1">
        <f t="shared" si="1317"/>
        <v>1.0981448807845773</v>
      </c>
      <c r="T1760" s="1">
        <f t="shared" si="1318"/>
        <v>0.97875315073485614</v>
      </c>
      <c r="U1760" s="1">
        <f t="shared" si="1319"/>
        <v>2.7826243457104272</v>
      </c>
      <c r="V1760" s="2">
        <f t="shared" si="1348"/>
        <v>30.449517901817416</v>
      </c>
      <c r="W1760" s="1">
        <f>VLOOKUP(V1760,Graph!$D$3:$M$50,col)</f>
        <v>6.3E-3</v>
      </c>
      <c r="X1760" s="1">
        <f>VLOOKUP(V1760,Graph!$D$3:$M$50,col+1)</f>
        <v>5.0000000000000001E-3</v>
      </c>
      <c r="Y1760" s="1">
        <f t="shared" si="1320"/>
        <v>5.4333333333333334E-3</v>
      </c>
      <c r="Z1760" s="1">
        <f t="shared" si="1349"/>
        <v>0.6400499999999999</v>
      </c>
      <c r="AA1760" s="2">
        <f t="shared" si="1321"/>
        <v>1.7535666666665837</v>
      </c>
      <c r="AB1760" s="1">
        <f t="shared" si="1322"/>
        <v>5.4275051449557951E-2</v>
      </c>
      <c r="AC1760" s="1">
        <f t="shared" si="1323"/>
        <v>1.0981448730056083</v>
      </c>
      <c r="AD1760" s="1">
        <f t="shared" si="1324"/>
        <v>1.0981448727252801</v>
      </c>
      <c r="AE1760" s="1">
        <f t="shared" si="1325"/>
        <v>1.0981448727151781</v>
      </c>
      <c r="AF1760" s="1">
        <f t="shared" si="1326"/>
        <v>1.098144872714814</v>
      </c>
      <c r="AG1760" s="1">
        <f t="shared" si="1327"/>
        <v>0.97875315073485614</v>
      </c>
      <c r="AH1760" s="1">
        <f t="shared" si="1328"/>
        <v>2.7826243252621969</v>
      </c>
      <c r="AI1760" s="2">
        <f t="shared" si="1350"/>
        <v>30.449517827230896</v>
      </c>
      <c r="AJ1760" s="1">
        <f>VLOOKUP(AI1760,Graph!$D$3:$M$50,col)</f>
        <v>6.3E-3</v>
      </c>
      <c r="AK1760" s="1">
        <f>VLOOKUP(AI1760,Graph!$D$3:$M$50,col+1)</f>
        <v>5.0000000000000001E-3</v>
      </c>
      <c r="AL1760" s="1">
        <f t="shared" si="1329"/>
        <v>5.4333333333333334E-3</v>
      </c>
      <c r="AM1760" s="1">
        <f t="shared" si="1351"/>
        <v>0.6400499999999999</v>
      </c>
      <c r="AN1760" s="2">
        <f t="shared" si="1330"/>
        <v>1.7535666666665837</v>
      </c>
      <c r="AO1760" s="1">
        <f t="shared" si="1331"/>
        <v>5.4275051449557951E-2</v>
      </c>
      <c r="AP1760" s="1">
        <f t="shared" si="1332"/>
        <v>1.0981448727148009</v>
      </c>
      <c r="AQ1760" s="1">
        <f t="shared" si="1333"/>
        <v>1.0981448727148002</v>
      </c>
      <c r="AR1760" s="1">
        <f t="shared" si="1334"/>
        <v>1.0981448727148002</v>
      </c>
      <c r="AS1760" s="1">
        <f t="shared" si="1335"/>
        <v>1.0981448727148002</v>
      </c>
      <c r="AT1760" s="1">
        <f t="shared" si="1336"/>
        <v>0.97875315073485614</v>
      </c>
      <c r="AU1760" s="1">
        <f t="shared" si="1337"/>
        <v>2.7826243252621623</v>
      </c>
      <c r="AV1760" s="2">
        <f t="shared" si="1338"/>
        <v>1759</v>
      </c>
      <c r="AW1760" s="1">
        <f t="shared" si="1339"/>
        <v>2782.6243252621625</v>
      </c>
      <c r="AX1760" s="1">
        <f t="shared" si="1340"/>
        <v>0.97875315073485614</v>
      </c>
      <c r="AY1760" s="1">
        <f t="shared" si="1341"/>
        <v>1.0981448727148002</v>
      </c>
      <c r="AZ1760" s="1">
        <f t="shared" si="1342"/>
        <v>5.4333333333333334E-3</v>
      </c>
      <c r="BA1760" s="1">
        <f t="shared" si="1343"/>
        <v>30.449517827230896</v>
      </c>
    </row>
    <row r="1761" spans="1:53">
      <c r="A1761" s="2">
        <f t="shared" si="1308"/>
        <v>1.759999999999917</v>
      </c>
      <c r="B1761" s="1">
        <f t="shared" si="1345"/>
        <v>1.8553589999999138</v>
      </c>
      <c r="C1761" s="1">
        <f t="shared" si="1309"/>
        <v>5.6482828364943019E-2</v>
      </c>
      <c r="D1761" s="1">
        <f t="shared" si="1346"/>
        <v>1.1029304780008702</v>
      </c>
      <c r="E1761" s="1">
        <f t="shared" ref="E1761:G1780" si="1354">SQRT(D1761-($C1761*D1761-POWER(D1761,1/3)+1)/($C1761-POWER(D1761,-2/3)/3))</f>
        <v>1.1030434530189057</v>
      </c>
      <c r="F1761" s="1">
        <f t="shared" si="1354"/>
        <v>1.1030477503889562</v>
      </c>
      <c r="G1761" s="1">
        <f t="shared" si="1354"/>
        <v>1.1030479137683689</v>
      </c>
      <c r="H1761" s="1">
        <f t="shared" si="1310"/>
        <v>2.8581590074287564</v>
      </c>
      <c r="I1761" s="1">
        <f t="shared" si="1347"/>
        <v>30.722580405177968</v>
      </c>
      <c r="J1761" s="1">
        <f>VLOOKUP($I1761,Graph!$D$3:$M$50,col)</f>
        <v>6.3E-3</v>
      </c>
      <c r="K1761" s="1">
        <f>VLOOKUP($I1761,Graph!$D$3:$M$50,col+1)</f>
        <v>5.0000000000000001E-3</v>
      </c>
      <c r="L1761" s="1">
        <f t="shared" si="1311"/>
        <v>5.4333333333333334E-3</v>
      </c>
      <c r="M1761" s="1">
        <f t="shared" si="1353"/>
        <v>0.6400499999999999</v>
      </c>
      <c r="N1761" s="1">
        <f t="shared" si="1312"/>
        <v>1.7545666666665836</v>
      </c>
      <c r="O1761" s="1">
        <f t="shared" si="1313"/>
        <v>5.4276004422884834E-2</v>
      </c>
      <c r="P1761" s="1">
        <f t="shared" si="1314"/>
        <v>1.0983195426610017</v>
      </c>
      <c r="Q1761" s="1">
        <f t="shared" si="1315"/>
        <v>1.0981531835127498</v>
      </c>
      <c r="R1761" s="1">
        <f t="shared" si="1316"/>
        <v>1.0981471933547793</v>
      </c>
      <c r="S1761" s="1">
        <f t="shared" si="1317"/>
        <v>1.0981469774907426</v>
      </c>
      <c r="T1761" s="1">
        <f t="shared" si="1318"/>
        <v>0.97875573535082805</v>
      </c>
      <c r="U1761" s="1">
        <f t="shared" si="1319"/>
        <v>2.7850102578738496</v>
      </c>
      <c r="V1761" s="2">
        <f t="shared" si="1348"/>
        <v>30.458218216325875</v>
      </c>
      <c r="W1761" s="1">
        <f>VLOOKUP(V1761,Graph!$D$3:$M$50,col)</f>
        <v>6.3E-3</v>
      </c>
      <c r="X1761" s="1">
        <f>VLOOKUP(V1761,Graph!$D$3:$M$50,col+1)</f>
        <v>5.0000000000000001E-3</v>
      </c>
      <c r="Y1761" s="1">
        <f t="shared" si="1320"/>
        <v>5.4333333333333334E-3</v>
      </c>
      <c r="Z1761" s="1">
        <f t="shared" si="1349"/>
        <v>0.6400499999999999</v>
      </c>
      <c r="AA1761" s="2">
        <f t="shared" si="1321"/>
        <v>1.7545666666665836</v>
      </c>
      <c r="AB1761" s="1">
        <f t="shared" si="1322"/>
        <v>5.4276004422884834E-2</v>
      </c>
      <c r="AC1761" s="1">
        <f t="shared" si="1323"/>
        <v>1.0981469697115429</v>
      </c>
      <c r="AD1761" s="1">
        <f t="shared" si="1324"/>
        <v>1.0981469694311998</v>
      </c>
      <c r="AE1761" s="1">
        <f t="shared" si="1325"/>
        <v>1.0981469694210968</v>
      </c>
      <c r="AF1761" s="1">
        <f t="shared" si="1326"/>
        <v>1.0981469694207329</v>
      </c>
      <c r="AG1761" s="1">
        <f t="shared" si="1327"/>
        <v>0.97875573535082805</v>
      </c>
      <c r="AH1761" s="1">
        <f t="shared" si="1328"/>
        <v>2.7850102374075001</v>
      </c>
      <c r="AI1761" s="2">
        <f t="shared" si="1350"/>
        <v>30.458218141715903</v>
      </c>
      <c r="AJ1761" s="1">
        <f>VLOOKUP(AI1761,Graph!$D$3:$M$50,col)</f>
        <v>6.3E-3</v>
      </c>
      <c r="AK1761" s="1">
        <f>VLOOKUP(AI1761,Graph!$D$3:$M$50,col+1)</f>
        <v>5.0000000000000001E-3</v>
      </c>
      <c r="AL1761" s="1">
        <f t="shared" si="1329"/>
        <v>5.4333333333333334E-3</v>
      </c>
      <c r="AM1761" s="1">
        <f t="shared" si="1351"/>
        <v>0.6400499999999999</v>
      </c>
      <c r="AN1761" s="2">
        <f t="shared" si="1330"/>
        <v>1.7545666666665836</v>
      </c>
      <c r="AO1761" s="1">
        <f t="shared" si="1331"/>
        <v>5.4276004422884834E-2</v>
      </c>
      <c r="AP1761" s="1">
        <f t="shared" si="1332"/>
        <v>1.0981469694207195</v>
      </c>
      <c r="AQ1761" s="1">
        <f t="shared" si="1333"/>
        <v>1.0981469694207193</v>
      </c>
      <c r="AR1761" s="1">
        <f t="shared" si="1334"/>
        <v>1.0981469694207191</v>
      </c>
      <c r="AS1761" s="1">
        <f t="shared" si="1335"/>
        <v>1.0981469694207195</v>
      </c>
      <c r="AT1761" s="1">
        <f t="shared" si="1336"/>
        <v>0.97875573535082805</v>
      </c>
      <c r="AU1761" s="1">
        <f t="shared" si="1337"/>
        <v>2.7850102374074668</v>
      </c>
      <c r="AV1761" s="2">
        <f t="shared" si="1338"/>
        <v>1760</v>
      </c>
      <c r="AW1761" s="1">
        <f t="shared" si="1339"/>
        <v>2785.0102374074668</v>
      </c>
      <c r="AX1761" s="1">
        <f t="shared" si="1340"/>
        <v>0.97875573535082805</v>
      </c>
      <c r="AY1761" s="1">
        <f t="shared" si="1341"/>
        <v>1.0981469694207195</v>
      </c>
      <c r="AZ1761" s="1">
        <f t="shared" si="1342"/>
        <v>5.4333333333333334E-3</v>
      </c>
      <c r="BA1761" s="1">
        <f t="shared" si="1343"/>
        <v>30.458218141715903</v>
      </c>
    </row>
    <row r="1762" spans="1:53">
      <c r="A1762" s="2">
        <f t="shared" si="1308"/>
        <v>1.7609999999999169</v>
      </c>
      <c r="B1762" s="1">
        <f t="shared" si="1345"/>
        <v>1.8564001666665804</v>
      </c>
      <c r="C1762" s="1">
        <f t="shared" si="1309"/>
        <v>5.6483620331100562E-2</v>
      </c>
      <c r="D1762" s="1">
        <f t="shared" si="1346"/>
        <v>1.1029321818356288</v>
      </c>
      <c r="E1762" s="1">
        <f t="shared" si="1354"/>
        <v>1.1030452255663523</v>
      </c>
      <c r="F1762" s="1">
        <f t="shared" si="1354"/>
        <v>1.1030495256329791</v>
      </c>
      <c r="G1762" s="1">
        <f t="shared" si="1354"/>
        <v>1.1030496891180122</v>
      </c>
      <c r="H1762" s="1">
        <f t="shared" si="1310"/>
        <v>2.8605998884937773</v>
      </c>
      <c r="I1762" s="1">
        <f t="shared" si="1347"/>
        <v>30.731323658835393</v>
      </c>
      <c r="J1762" s="1">
        <f>VLOOKUP($I1762,Graph!$D$3:$M$50,col)</f>
        <v>6.3E-3</v>
      </c>
      <c r="K1762" s="1">
        <f>VLOOKUP($I1762,Graph!$D$3:$M$50,col+1)</f>
        <v>5.0000000000000001E-3</v>
      </c>
      <c r="L1762" s="1">
        <f t="shared" si="1311"/>
        <v>5.4333333333333334E-3</v>
      </c>
      <c r="M1762" s="1">
        <f t="shared" si="1353"/>
        <v>0.6400499999999999</v>
      </c>
      <c r="N1762" s="1">
        <f t="shared" si="1312"/>
        <v>1.7555666666665835</v>
      </c>
      <c r="O1762" s="1">
        <f t="shared" si="1313"/>
        <v>5.4276956335608889E-2</v>
      </c>
      <c r="P1762" s="1">
        <f t="shared" si="1314"/>
        <v>1.0983216302080894</v>
      </c>
      <c r="Q1762" s="1">
        <f t="shared" si="1315"/>
        <v>1.0981552778011134</v>
      </c>
      <c r="R1762" s="1">
        <f t="shared" si="1316"/>
        <v>1.0981492877455472</v>
      </c>
      <c r="S1762" s="1">
        <f t="shared" si="1317"/>
        <v>1.0981490718801548</v>
      </c>
      <c r="T1762" s="1">
        <f t="shared" si="1318"/>
        <v>0.97875831703367533</v>
      </c>
      <c r="U1762" s="1">
        <f t="shared" si="1319"/>
        <v>2.7873968517462555</v>
      </c>
      <c r="V1762" s="2">
        <f t="shared" si="1348"/>
        <v>30.466916046973118</v>
      </c>
      <c r="W1762" s="1">
        <f>VLOOKUP(V1762,Graph!$D$3:$M$50,col)</f>
        <v>6.3E-3</v>
      </c>
      <c r="X1762" s="1">
        <f>VLOOKUP(V1762,Graph!$D$3:$M$50,col+1)</f>
        <v>5.0000000000000001E-3</v>
      </c>
      <c r="Y1762" s="1">
        <f t="shared" si="1320"/>
        <v>5.4333333333333334E-3</v>
      </c>
      <c r="Z1762" s="1">
        <f t="shared" si="1349"/>
        <v>0.6400499999999999</v>
      </c>
      <c r="AA1762" s="2">
        <f t="shared" si="1321"/>
        <v>1.7555666666665835</v>
      </c>
      <c r="AB1762" s="1">
        <f t="shared" si="1322"/>
        <v>5.4276956335608889E-2</v>
      </c>
      <c r="AC1762" s="1">
        <f t="shared" si="1323"/>
        <v>1.0981490641007239</v>
      </c>
      <c r="AD1762" s="1">
        <f t="shared" si="1324"/>
        <v>1.0981490638203661</v>
      </c>
      <c r="AE1762" s="1">
        <f t="shared" si="1325"/>
        <v>1.0981490638102624</v>
      </c>
      <c r="AF1762" s="1">
        <f t="shared" si="1326"/>
        <v>1.0981490638098983</v>
      </c>
      <c r="AG1762" s="1">
        <f t="shared" si="1327"/>
        <v>0.97875831703367533</v>
      </c>
      <c r="AH1762" s="1">
        <f t="shared" si="1328"/>
        <v>2.7873968312617796</v>
      </c>
      <c r="AI1762" s="2">
        <f t="shared" si="1350"/>
        <v>30.466915972339706</v>
      </c>
      <c r="AJ1762" s="1">
        <f>VLOOKUP(AI1762,Graph!$D$3:$M$50,col)</f>
        <v>6.3E-3</v>
      </c>
      <c r="AK1762" s="1">
        <f>VLOOKUP(AI1762,Graph!$D$3:$M$50,col+1)</f>
        <v>5.0000000000000001E-3</v>
      </c>
      <c r="AL1762" s="1">
        <f t="shared" si="1329"/>
        <v>5.4333333333333334E-3</v>
      </c>
      <c r="AM1762" s="1">
        <f t="shared" si="1351"/>
        <v>0.6400499999999999</v>
      </c>
      <c r="AN1762" s="2">
        <f t="shared" si="1330"/>
        <v>1.7555666666665835</v>
      </c>
      <c r="AO1762" s="1">
        <f t="shared" si="1331"/>
        <v>5.4276956335608889E-2</v>
      </c>
      <c r="AP1762" s="1">
        <f t="shared" si="1332"/>
        <v>1.0981490638098852</v>
      </c>
      <c r="AQ1762" s="1">
        <f t="shared" si="1333"/>
        <v>1.0981490638098848</v>
      </c>
      <c r="AR1762" s="1">
        <f t="shared" si="1334"/>
        <v>1.0981490638098848</v>
      </c>
      <c r="AS1762" s="1">
        <f t="shared" si="1335"/>
        <v>1.0981490638098848</v>
      </c>
      <c r="AT1762" s="1">
        <f t="shared" si="1336"/>
        <v>0.97875831703367533</v>
      </c>
      <c r="AU1762" s="1">
        <f t="shared" si="1337"/>
        <v>2.7873968312617463</v>
      </c>
      <c r="AV1762" s="2">
        <f t="shared" si="1338"/>
        <v>1761</v>
      </c>
      <c r="AW1762" s="1">
        <f t="shared" si="1339"/>
        <v>2787.3968312617462</v>
      </c>
      <c r="AX1762" s="1">
        <f t="shared" si="1340"/>
        <v>0.97875831703367533</v>
      </c>
      <c r="AY1762" s="1">
        <f t="shared" si="1341"/>
        <v>1.0981490638098848</v>
      </c>
      <c r="AZ1762" s="1">
        <f t="shared" si="1342"/>
        <v>5.4333333333333334E-3</v>
      </c>
      <c r="BA1762" s="1">
        <f t="shared" si="1343"/>
        <v>30.466915972339706</v>
      </c>
    </row>
    <row r="1763" spans="1:53">
      <c r="A1763" s="2">
        <f t="shared" si="1308"/>
        <v>1.7619999999999167</v>
      </c>
      <c r="B1763" s="1">
        <f t="shared" si="1345"/>
        <v>1.8574413333332469</v>
      </c>
      <c r="C1763" s="1">
        <f t="shared" si="1309"/>
        <v>5.648441141494652E-2</v>
      </c>
      <c r="D1763" s="1">
        <f t="shared" si="1346"/>
        <v>1.1029338837800668</v>
      </c>
      <c r="E1763" s="1">
        <f t="shared" si="1354"/>
        <v>1.1030469961507723</v>
      </c>
      <c r="F1763" s="1">
        <f t="shared" si="1354"/>
        <v>1.1030512989112198</v>
      </c>
      <c r="G1763" s="1">
        <f t="shared" si="1354"/>
        <v>1.1030514625017687</v>
      </c>
      <c r="H1763" s="1">
        <f t="shared" si="1310"/>
        <v>2.8630414641301312</v>
      </c>
      <c r="I1763" s="1">
        <f t="shared" si="1347"/>
        <v>30.740064426138741</v>
      </c>
      <c r="J1763" s="1">
        <f>VLOOKUP($I1763,Graph!$D$3:$M$50,col)</f>
        <v>6.3E-3</v>
      </c>
      <c r="K1763" s="1">
        <f>VLOOKUP($I1763,Graph!$D$3:$M$50,col+1)</f>
        <v>5.0000000000000001E-3</v>
      </c>
      <c r="L1763" s="1">
        <f t="shared" si="1311"/>
        <v>5.4333333333333334E-3</v>
      </c>
      <c r="M1763" s="1">
        <f t="shared" si="1353"/>
        <v>0.6400499999999999</v>
      </c>
      <c r="N1763" s="1">
        <f t="shared" si="1312"/>
        <v>1.7565666666665833</v>
      </c>
      <c r="O1763" s="1">
        <f t="shared" si="1313"/>
        <v>5.4277907189499597E-2</v>
      </c>
      <c r="P1763" s="1">
        <f t="shared" si="1314"/>
        <v>1.0983237154490799</v>
      </c>
      <c r="Q1763" s="1">
        <f t="shared" si="1315"/>
        <v>1.0981573697766347</v>
      </c>
      <c r="R1763" s="1">
        <f t="shared" si="1316"/>
        <v>1.0981513798233957</v>
      </c>
      <c r="S1763" s="1">
        <f t="shared" si="1317"/>
        <v>1.0981511639566506</v>
      </c>
      <c r="T1763" s="1">
        <f t="shared" si="1318"/>
        <v>0.9787608957883881</v>
      </c>
      <c r="U1763" s="1">
        <f t="shared" si="1319"/>
        <v>2.7897841271329313</v>
      </c>
      <c r="V1763" s="2">
        <f t="shared" si="1348"/>
        <v>30.475611395884762</v>
      </c>
      <c r="W1763" s="1">
        <f>VLOOKUP(V1763,Graph!$D$3:$M$50,col)</f>
        <v>6.3E-3</v>
      </c>
      <c r="X1763" s="1">
        <f>VLOOKUP(V1763,Graph!$D$3:$M$50,col+1)</f>
        <v>5.0000000000000001E-3</v>
      </c>
      <c r="Y1763" s="1">
        <f t="shared" si="1320"/>
        <v>5.4333333333333334E-3</v>
      </c>
      <c r="Z1763" s="1">
        <f t="shared" si="1349"/>
        <v>0.6400499999999999</v>
      </c>
      <c r="AA1763" s="2">
        <f t="shared" si="1321"/>
        <v>1.7565666666665833</v>
      </c>
      <c r="AB1763" s="1">
        <f t="shared" si="1322"/>
        <v>5.4277907189499597E-2</v>
      </c>
      <c r="AC1763" s="1">
        <f t="shared" si="1323"/>
        <v>1.0981511561769894</v>
      </c>
      <c r="AD1763" s="1">
        <f t="shared" si="1324"/>
        <v>1.0981511558966168</v>
      </c>
      <c r="AE1763" s="1">
        <f t="shared" si="1325"/>
        <v>1.098151155886512</v>
      </c>
      <c r="AF1763" s="1">
        <f t="shared" si="1326"/>
        <v>1.0981511558861481</v>
      </c>
      <c r="AG1763" s="1">
        <f t="shared" si="1327"/>
        <v>0.9787608957883881</v>
      </c>
      <c r="AH1763" s="1">
        <f t="shared" si="1328"/>
        <v>2.7897841066303259</v>
      </c>
      <c r="AI1763" s="2">
        <f t="shared" si="1350"/>
        <v>30.475611321227912</v>
      </c>
      <c r="AJ1763" s="1">
        <f>VLOOKUP(AI1763,Graph!$D$3:$M$50,col)</f>
        <v>6.3E-3</v>
      </c>
      <c r="AK1763" s="1">
        <f>VLOOKUP(AI1763,Graph!$D$3:$M$50,col+1)</f>
        <v>5.0000000000000001E-3</v>
      </c>
      <c r="AL1763" s="1">
        <f t="shared" si="1329"/>
        <v>5.4333333333333334E-3</v>
      </c>
      <c r="AM1763" s="1">
        <f t="shared" si="1351"/>
        <v>0.6400499999999999</v>
      </c>
      <c r="AN1763" s="2">
        <f t="shared" si="1330"/>
        <v>1.7565666666665833</v>
      </c>
      <c r="AO1763" s="1">
        <f t="shared" si="1331"/>
        <v>5.4277907189499597E-2</v>
      </c>
      <c r="AP1763" s="1">
        <f t="shared" si="1332"/>
        <v>1.098151155886135</v>
      </c>
      <c r="AQ1763" s="1">
        <f t="shared" si="1333"/>
        <v>1.0981511558861345</v>
      </c>
      <c r="AR1763" s="1">
        <f t="shared" si="1334"/>
        <v>1.0981511558861343</v>
      </c>
      <c r="AS1763" s="1">
        <f t="shared" si="1335"/>
        <v>1.0981511558861348</v>
      </c>
      <c r="AT1763" s="1">
        <f t="shared" si="1336"/>
        <v>0.9787608957883881</v>
      </c>
      <c r="AU1763" s="1">
        <f t="shared" si="1337"/>
        <v>2.7897841066302922</v>
      </c>
      <c r="AV1763" s="2">
        <f t="shared" si="1338"/>
        <v>1762</v>
      </c>
      <c r="AW1763" s="1">
        <f t="shared" si="1339"/>
        <v>2789.7841066302922</v>
      </c>
      <c r="AX1763" s="1">
        <f t="shared" si="1340"/>
        <v>0.9787608957883881</v>
      </c>
      <c r="AY1763" s="1">
        <f t="shared" si="1341"/>
        <v>1.0981511558861348</v>
      </c>
      <c r="AZ1763" s="1">
        <f t="shared" si="1342"/>
        <v>5.4333333333333334E-3</v>
      </c>
      <c r="BA1763" s="1">
        <f t="shared" si="1343"/>
        <v>30.475611321227912</v>
      </c>
    </row>
    <row r="1764" spans="1:53">
      <c r="A1764" s="2">
        <f t="shared" si="1308"/>
        <v>1.7629999999999166</v>
      </c>
      <c r="B1764" s="1">
        <f t="shared" si="1345"/>
        <v>1.8584824999999134</v>
      </c>
      <c r="C1764" s="1">
        <f t="shared" si="1309"/>
        <v>5.648520161795445E-2</v>
      </c>
      <c r="D1764" s="1">
        <f t="shared" si="1346"/>
        <v>1.102935583837328</v>
      </c>
      <c r="E1764" s="1">
        <f t="shared" si="1354"/>
        <v>1.1030487647754255</v>
      </c>
      <c r="F1764" s="1">
        <f t="shared" si="1354"/>
        <v>1.103053070226941</v>
      </c>
      <c r="G1764" s="1">
        <f t="shared" si="1354"/>
        <v>1.1030532339229011</v>
      </c>
      <c r="H1764" s="1">
        <f t="shared" si="1310"/>
        <v>2.8654837341402541</v>
      </c>
      <c r="I1764" s="1">
        <f t="shared" si="1347"/>
        <v>30.748802709207599</v>
      </c>
      <c r="J1764" s="1">
        <f>VLOOKUP($I1764,Graph!$D$3:$M$50,col)</f>
        <v>6.3E-3</v>
      </c>
      <c r="K1764" s="1">
        <f>VLOOKUP($I1764,Graph!$D$3:$M$50,col+1)</f>
        <v>5.0000000000000001E-3</v>
      </c>
      <c r="L1764" s="1">
        <f t="shared" si="1311"/>
        <v>5.4333333333333334E-3</v>
      </c>
      <c r="M1764" s="1">
        <f t="shared" si="1353"/>
        <v>0.6400499999999999</v>
      </c>
      <c r="N1764" s="1">
        <f t="shared" si="1312"/>
        <v>1.7575666666665832</v>
      </c>
      <c r="O1764" s="1">
        <f t="shared" si="1313"/>
        <v>5.4278856986322566E-2</v>
      </c>
      <c r="P1764" s="1">
        <f t="shared" si="1314"/>
        <v>1.0983257983877923</v>
      </c>
      <c r="Q1764" s="1">
        <f t="shared" si="1315"/>
        <v>1.0981594594431436</v>
      </c>
      <c r="R1764" s="1">
        <f t="shared" si="1316"/>
        <v>1.0981534695921549</v>
      </c>
      <c r="S1764" s="1">
        <f t="shared" si="1317"/>
        <v>1.0981532537240593</v>
      </c>
      <c r="T1764" s="1">
        <f t="shared" si="1318"/>
        <v>0.97876347161994526</v>
      </c>
      <c r="U1764" s="1">
        <f t="shared" si="1319"/>
        <v>2.7921720838393358</v>
      </c>
      <c r="V1764" s="2">
        <f t="shared" si="1348"/>
        <v>30.484304265183411</v>
      </c>
      <c r="W1764" s="1">
        <f>VLOOKUP(V1764,Graph!$D$3:$M$50,col)</f>
        <v>6.3E-3</v>
      </c>
      <c r="X1764" s="1">
        <f>VLOOKUP(V1764,Graph!$D$3:$M$50,col+1)</f>
        <v>5.0000000000000001E-3</v>
      </c>
      <c r="Y1764" s="1">
        <f t="shared" si="1320"/>
        <v>5.4333333333333334E-3</v>
      </c>
      <c r="Z1764" s="1">
        <f t="shared" si="1349"/>
        <v>0.6400499999999999</v>
      </c>
      <c r="AA1764" s="2">
        <f t="shared" si="1321"/>
        <v>1.7575666666665832</v>
      </c>
      <c r="AB1764" s="1">
        <f t="shared" si="1322"/>
        <v>5.4278856986322566E-2</v>
      </c>
      <c r="AC1764" s="1">
        <f t="shared" si="1323"/>
        <v>1.0981532459441683</v>
      </c>
      <c r="AD1764" s="1">
        <f t="shared" si="1324"/>
        <v>1.0981532456637806</v>
      </c>
      <c r="AE1764" s="1">
        <f t="shared" si="1325"/>
        <v>1.0981532456536753</v>
      </c>
      <c r="AF1764" s="1">
        <f t="shared" si="1326"/>
        <v>1.0981532456533112</v>
      </c>
      <c r="AG1764" s="1">
        <f t="shared" si="1327"/>
        <v>0.97876347161994526</v>
      </c>
      <c r="AH1764" s="1">
        <f t="shared" si="1328"/>
        <v>2.7921720633185956</v>
      </c>
      <c r="AI1764" s="2">
        <f t="shared" si="1350"/>
        <v>30.484304190503138</v>
      </c>
      <c r="AJ1764" s="1">
        <f>VLOOKUP(AI1764,Graph!$D$3:$M$50,col)</f>
        <v>6.3E-3</v>
      </c>
      <c r="AK1764" s="1">
        <f>VLOOKUP(AI1764,Graph!$D$3:$M$50,col+1)</f>
        <v>5.0000000000000001E-3</v>
      </c>
      <c r="AL1764" s="1">
        <f t="shared" si="1329"/>
        <v>5.4333333333333334E-3</v>
      </c>
      <c r="AM1764" s="1">
        <f t="shared" si="1351"/>
        <v>0.6400499999999999</v>
      </c>
      <c r="AN1764" s="2">
        <f t="shared" si="1330"/>
        <v>1.7575666666665832</v>
      </c>
      <c r="AO1764" s="1">
        <f t="shared" si="1331"/>
        <v>5.4278856986322566E-2</v>
      </c>
      <c r="AP1764" s="1">
        <f t="shared" si="1332"/>
        <v>1.0981532456532981</v>
      </c>
      <c r="AQ1764" s="1">
        <f t="shared" si="1333"/>
        <v>1.0981532456532976</v>
      </c>
      <c r="AR1764" s="1">
        <f t="shared" si="1334"/>
        <v>1.0981532456532976</v>
      </c>
      <c r="AS1764" s="1">
        <f t="shared" si="1335"/>
        <v>1.0981532456532976</v>
      </c>
      <c r="AT1764" s="1">
        <f t="shared" si="1336"/>
        <v>0.97876347161994526</v>
      </c>
      <c r="AU1764" s="1">
        <f t="shared" si="1337"/>
        <v>2.7921720633185609</v>
      </c>
      <c r="AV1764" s="2">
        <f t="shared" si="1338"/>
        <v>1763</v>
      </c>
      <c r="AW1764" s="1">
        <f t="shared" si="1339"/>
        <v>2792.172063318561</v>
      </c>
      <c r="AX1764" s="1">
        <f t="shared" si="1340"/>
        <v>0.97876347161994526</v>
      </c>
      <c r="AY1764" s="1">
        <f t="shared" si="1341"/>
        <v>1.0981532456532976</v>
      </c>
      <c r="AZ1764" s="1">
        <f t="shared" si="1342"/>
        <v>5.4333333333333334E-3</v>
      </c>
      <c r="BA1764" s="1">
        <f t="shared" si="1343"/>
        <v>30.484304190503138</v>
      </c>
    </row>
    <row r="1765" spans="1:53">
      <c r="A1765" s="2">
        <f t="shared" si="1308"/>
        <v>1.7639999999999165</v>
      </c>
      <c r="B1765" s="1">
        <f t="shared" si="1345"/>
        <v>1.85952366666658</v>
      </c>
      <c r="C1765" s="1">
        <f t="shared" si="1309"/>
        <v>5.6485990941594635E-2</v>
      </c>
      <c r="D1765" s="1">
        <f t="shared" si="1346"/>
        <v>1.1029372820105496</v>
      </c>
      <c r="E1765" s="1">
        <f t="shared" si="1354"/>
        <v>1.1030505314435626</v>
      </c>
      <c r="F1765" s="1">
        <f t="shared" si="1354"/>
        <v>1.1030548395833979</v>
      </c>
      <c r="G1765" s="1">
        <f t="shared" si="1354"/>
        <v>1.103055003384666</v>
      </c>
      <c r="H1765" s="1">
        <f t="shared" si="1310"/>
        <v>2.8679266983267504</v>
      </c>
      <c r="I1765" s="1">
        <f t="shared" si="1347"/>
        <v>30.757538510158543</v>
      </c>
      <c r="J1765" s="1">
        <f>VLOOKUP($I1765,Graph!$D$3:$M$50,col)</f>
        <v>6.3E-3</v>
      </c>
      <c r="K1765" s="1">
        <f>VLOOKUP($I1765,Graph!$D$3:$M$50,col+1)</f>
        <v>5.0000000000000001E-3</v>
      </c>
      <c r="L1765" s="1">
        <f t="shared" si="1311"/>
        <v>5.4333333333333334E-3</v>
      </c>
      <c r="M1765" s="1">
        <f t="shared" si="1353"/>
        <v>0.6400499999999999</v>
      </c>
      <c r="N1765" s="1">
        <f t="shared" si="1312"/>
        <v>1.7585666666665831</v>
      </c>
      <c r="O1765" s="1">
        <f t="shared" si="1313"/>
        <v>5.4279805727839359E-2</v>
      </c>
      <c r="P1765" s="1">
        <f t="shared" si="1314"/>
        <v>1.0983278790280373</v>
      </c>
      <c r="Q1765" s="1">
        <f t="shared" si="1315"/>
        <v>1.0981615468044594</v>
      </c>
      <c r="R1765" s="1">
        <f t="shared" si="1316"/>
        <v>1.0981555570556443</v>
      </c>
      <c r="S1765" s="1">
        <f t="shared" si="1317"/>
        <v>1.0981553411862015</v>
      </c>
      <c r="T1765" s="1">
        <f t="shared" si="1318"/>
        <v>0.97876604453331439</v>
      </c>
      <c r="U1765" s="1">
        <f t="shared" si="1319"/>
        <v>2.7945607216710906</v>
      </c>
      <c r="V1765" s="2">
        <f t="shared" si="1348"/>
        <v>30.492994656988635</v>
      </c>
      <c r="W1765" s="1">
        <f>VLOOKUP(V1765,Graph!$D$3:$M$50,col)</f>
        <v>6.3E-3</v>
      </c>
      <c r="X1765" s="1">
        <f>VLOOKUP(V1765,Graph!$D$3:$M$50,col+1)</f>
        <v>5.0000000000000001E-3</v>
      </c>
      <c r="Y1765" s="1">
        <f t="shared" si="1320"/>
        <v>5.4333333333333334E-3</v>
      </c>
      <c r="Z1765" s="1">
        <f t="shared" si="1349"/>
        <v>0.6400499999999999</v>
      </c>
      <c r="AA1765" s="2">
        <f t="shared" si="1321"/>
        <v>1.7585666666665831</v>
      </c>
      <c r="AB1765" s="1">
        <f t="shared" si="1322"/>
        <v>5.4279805727839359E-2</v>
      </c>
      <c r="AC1765" s="1">
        <f t="shared" si="1323"/>
        <v>1.098155333406081</v>
      </c>
      <c r="AD1765" s="1">
        <f t="shared" si="1324"/>
        <v>1.0981553331256784</v>
      </c>
      <c r="AE1765" s="1">
        <f t="shared" si="1325"/>
        <v>1.0981553331155722</v>
      </c>
      <c r="AF1765" s="1">
        <f t="shared" si="1326"/>
        <v>1.0981553331152079</v>
      </c>
      <c r="AG1765" s="1">
        <f t="shared" si="1327"/>
        <v>0.97876604453331439</v>
      </c>
      <c r="AH1765" s="1">
        <f t="shared" si="1328"/>
        <v>2.7945607011322093</v>
      </c>
      <c r="AI1765" s="2">
        <f t="shared" si="1350"/>
        <v>30.492994582284936</v>
      </c>
      <c r="AJ1765" s="1">
        <f>VLOOKUP(AI1765,Graph!$D$3:$M$50,col)</f>
        <v>6.3E-3</v>
      </c>
      <c r="AK1765" s="1">
        <f>VLOOKUP(AI1765,Graph!$D$3:$M$50,col+1)</f>
        <v>5.0000000000000001E-3</v>
      </c>
      <c r="AL1765" s="1">
        <f t="shared" si="1329"/>
        <v>5.4333333333333334E-3</v>
      </c>
      <c r="AM1765" s="1">
        <f t="shared" si="1351"/>
        <v>0.6400499999999999</v>
      </c>
      <c r="AN1765" s="2">
        <f t="shared" si="1330"/>
        <v>1.7585666666665831</v>
      </c>
      <c r="AO1765" s="1">
        <f t="shared" si="1331"/>
        <v>5.4279805727839359E-2</v>
      </c>
      <c r="AP1765" s="1">
        <f t="shared" si="1332"/>
        <v>1.098155333115195</v>
      </c>
      <c r="AQ1765" s="1">
        <f t="shared" si="1333"/>
        <v>1.0981553331151943</v>
      </c>
      <c r="AR1765" s="1">
        <f t="shared" si="1334"/>
        <v>1.0981553331151943</v>
      </c>
      <c r="AS1765" s="1">
        <f t="shared" si="1335"/>
        <v>1.0981553331151943</v>
      </c>
      <c r="AT1765" s="1">
        <f t="shared" si="1336"/>
        <v>0.97876604453331439</v>
      </c>
      <c r="AU1765" s="1">
        <f t="shared" si="1337"/>
        <v>2.7945607011321747</v>
      </c>
      <c r="AV1765" s="2">
        <f t="shared" si="1338"/>
        <v>1764</v>
      </c>
      <c r="AW1765" s="1">
        <f t="shared" si="1339"/>
        <v>2794.5607011321745</v>
      </c>
      <c r="AX1765" s="1">
        <f t="shared" si="1340"/>
        <v>0.97876604453331439</v>
      </c>
      <c r="AY1765" s="1">
        <f t="shared" si="1341"/>
        <v>1.0981553331151943</v>
      </c>
      <c r="AZ1765" s="1">
        <f t="shared" si="1342"/>
        <v>5.4333333333333334E-3</v>
      </c>
      <c r="BA1765" s="1">
        <f t="shared" si="1343"/>
        <v>30.492994582284936</v>
      </c>
    </row>
    <row r="1766" spans="1:53">
      <c r="A1766" s="2">
        <f t="shared" si="1308"/>
        <v>1.7649999999999164</v>
      </c>
      <c r="B1766" s="1">
        <f t="shared" si="1345"/>
        <v>1.8605648333332465</v>
      </c>
      <c r="C1766" s="1">
        <f t="shared" si="1309"/>
        <v>5.6486779387334117E-2</v>
      </c>
      <c r="D1766" s="1">
        <f t="shared" si="1346"/>
        <v>1.1029389783028618</v>
      </c>
      <c r="E1766" s="1">
        <f t="shared" si="1354"/>
        <v>1.1030522961584295</v>
      </c>
      <c r="F1766" s="1">
        <f t="shared" si="1354"/>
        <v>1.1030566069838406</v>
      </c>
      <c r="G1766" s="1">
        <f t="shared" si="1354"/>
        <v>1.1030567708903123</v>
      </c>
      <c r="H1766" s="1">
        <f t="shared" si="1310"/>
        <v>2.8703703564923946</v>
      </c>
      <c r="I1766" s="1">
        <f t="shared" si="1347"/>
        <v>30.766271831105161</v>
      </c>
      <c r="J1766" s="1">
        <f>VLOOKUP($I1766,Graph!$D$3:$M$50,col)</f>
        <v>6.3E-3</v>
      </c>
      <c r="K1766" s="1">
        <f>VLOOKUP($I1766,Graph!$D$3:$M$50,col+1)</f>
        <v>5.0000000000000001E-3</v>
      </c>
      <c r="L1766" s="1">
        <f t="shared" si="1311"/>
        <v>5.4333333333333334E-3</v>
      </c>
      <c r="M1766" s="1">
        <f t="shared" si="1353"/>
        <v>0.6400499999999999</v>
      </c>
      <c r="N1766" s="1">
        <f t="shared" si="1312"/>
        <v>1.759566666666583</v>
      </c>
      <c r="O1766" s="1">
        <f t="shared" si="1313"/>
        <v>5.4280753415807695E-2</v>
      </c>
      <c r="P1766" s="1">
        <f t="shared" si="1314"/>
        <v>1.0983299573736165</v>
      </c>
      <c r="Q1766" s="1">
        <f t="shared" si="1315"/>
        <v>1.0981636318643955</v>
      </c>
      <c r="R1766" s="1">
        <f t="shared" si="1316"/>
        <v>1.0981576422176762</v>
      </c>
      <c r="S1766" s="1">
        <f t="shared" si="1317"/>
        <v>1.0981574263468898</v>
      </c>
      <c r="T1766" s="1">
        <f t="shared" si="1318"/>
        <v>0.97876861453345143</v>
      </c>
      <c r="U1766" s="1">
        <f t="shared" si="1319"/>
        <v>2.7969500404339871</v>
      </c>
      <c r="V1766" s="2">
        <f t="shared" si="1348"/>
        <v>30.501682573416968</v>
      </c>
      <c r="W1766" s="1">
        <f>VLOOKUP(V1766,Graph!$D$3:$M$50,col)</f>
        <v>6.3E-3</v>
      </c>
      <c r="X1766" s="1">
        <f>VLOOKUP(V1766,Graph!$D$3:$M$50,col+1)</f>
        <v>5.0000000000000001E-3</v>
      </c>
      <c r="Y1766" s="1">
        <f t="shared" si="1320"/>
        <v>5.4333333333333334E-3</v>
      </c>
      <c r="Z1766" s="1">
        <f t="shared" si="1349"/>
        <v>0.6400499999999999</v>
      </c>
      <c r="AA1766" s="2">
        <f t="shared" si="1321"/>
        <v>1.759566666666583</v>
      </c>
      <c r="AB1766" s="1">
        <f t="shared" si="1322"/>
        <v>5.4280753415807695E-2</v>
      </c>
      <c r="AC1766" s="1">
        <f t="shared" si="1323"/>
        <v>1.0981574185665395</v>
      </c>
      <c r="AD1766" s="1">
        <f t="shared" si="1324"/>
        <v>1.098157418286122</v>
      </c>
      <c r="AE1766" s="1">
        <f t="shared" si="1325"/>
        <v>1.0981574182760154</v>
      </c>
      <c r="AF1766" s="1">
        <f t="shared" si="1326"/>
        <v>1.0981574182756511</v>
      </c>
      <c r="AG1766" s="1">
        <f t="shared" si="1327"/>
        <v>0.97876861453345143</v>
      </c>
      <c r="AH1766" s="1">
        <f t="shared" si="1328"/>
        <v>2.7969500198769599</v>
      </c>
      <c r="AI1766" s="2">
        <f t="shared" si="1350"/>
        <v>30.50168249868987</v>
      </c>
      <c r="AJ1766" s="1">
        <f>VLOOKUP(AI1766,Graph!$D$3:$M$50,col)</f>
        <v>6.3E-3</v>
      </c>
      <c r="AK1766" s="1">
        <f>VLOOKUP(AI1766,Graph!$D$3:$M$50,col+1)</f>
        <v>5.0000000000000001E-3</v>
      </c>
      <c r="AL1766" s="1">
        <f t="shared" si="1329"/>
        <v>5.4333333333333334E-3</v>
      </c>
      <c r="AM1766" s="1">
        <f t="shared" si="1351"/>
        <v>0.6400499999999999</v>
      </c>
      <c r="AN1766" s="2">
        <f t="shared" si="1330"/>
        <v>1.759566666666583</v>
      </c>
      <c r="AO1766" s="1">
        <f t="shared" si="1331"/>
        <v>5.4280753415807695E-2</v>
      </c>
      <c r="AP1766" s="1">
        <f t="shared" si="1332"/>
        <v>1.0981574182756382</v>
      </c>
      <c r="AQ1766" s="1">
        <f t="shared" si="1333"/>
        <v>1.0981574182756375</v>
      </c>
      <c r="AR1766" s="1">
        <f t="shared" si="1334"/>
        <v>1.0981574182756375</v>
      </c>
      <c r="AS1766" s="1">
        <f t="shared" si="1335"/>
        <v>1.0981574182756375</v>
      </c>
      <c r="AT1766" s="1">
        <f t="shared" si="1336"/>
        <v>0.97876861453345143</v>
      </c>
      <c r="AU1766" s="1">
        <f t="shared" si="1337"/>
        <v>2.7969500198769253</v>
      </c>
      <c r="AV1766" s="2">
        <f t="shared" si="1338"/>
        <v>1765</v>
      </c>
      <c r="AW1766" s="1">
        <f t="shared" si="1339"/>
        <v>2796.9500198769251</v>
      </c>
      <c r="AX1766" s="1">
        <f t="shared" si="1340"/>
        <v>0.97876861453345143</v>
      </c>
      <c r="AY1766" s="1">
        <f t="shared" si="1341"/>
        <v>1.0981574182756375</v>
      </c>
      <c r="AZ1766" s="1">
        <f t="shared" si="1342"/>
        <v>5.4333333333333334E-3</v>
      </c>
      <c r="BA1766" s="1">
        <f t="shared" si="1343"/>
        <v>30.50168249868987</v>
      </c>
    </row>
    <row r="1767" spans="1:53">
      <c r="A1767" s="2">
        <f t="shared" si="1308"/>
        <v>1.7659999999999163</v>
      </c>
      <c r="B1767" s="1">
        <f t="shared" si="1345"/>
        <v>1.8616059999999131</v>
      </c>
      <c r="C1767" s="1">
        <f t="shared" si="1309"/>
        <v>5.6487566956636627E-2</v>
      </c>
      <c r="D1767" s="1">
        <f t="shared" si="1346"/>
        <v>1.1029406727173876</v>
      </c>
      <c r="E1767" s="1">
        <f t="shared" si="1354"/>
        <v>1.1030540589232627</v>
      </c>
      <c r="F1767" s="1">
        <f t="shared" si="1354"/>
        <v>1.1030583724315106</v>
      </c>
      <c r="G1767" s="1">
        <f t="shared" si="1354"/>
        <v>1.1030585364430823</v>
      </c>
      <c r="H1767" s="1">
        <f t="shared" si="1310"/>
        <v>2.8728147084401283</v>
      </c>
      <c r="I1767" s="1">
        <f t="shared" si="1347"/>
        <v>30.775002674158042</v>
      </c>
      <c r="J1767" s="1">
        <f>VLOOKUP($I1767,Graph!$D$3:$M$50,col)</f>
        <v>6.3E-3</v>
      </c>
      <c r="K1767" s="1">
        <f>VLOOKUP($I1767,Graph!$D$3:$M$50,col+1)</f>
        <v>5.0000000000000001E-3</v>
      </c>
      <c r="L1767" s="1">
        <f t="shared" si="1311"/>
        <v>5.4333333333333334E-3</v>
      </c>
      <c r="M1767" s="1">
        <f t="shared" si="1353"/>
        <v>0.6400499999999999</v>
      </c>
      <c r="N1767" s="1">
        <f t="shared" si="1312"/>
        <v>1.7605666666665829</v>
      </c>
      <c r="O1767" s="1">
        <f t="shared" si="1313"/>
        <v>5.4281700051981456E-2</v>
      </c>
      <c r="P1767" s="1">
        <f t="shared" si="1314"/>
        <v>1.0983320334283242</v>
      </c>
      <c r="Q1767" s="1">
        <f t="shared" si="1315"/>
        <v>1.0981657146267547</v>
      </c>
      <c r="R1767" s="1">
        <f t="shared" si="1316"/>
        <v>1.0981597250820552</v>
      </c>
      <c r="S1767" s="1">
        <f t="shared" si="1317"/>
        <v>1.0981595092099272</v>
      </c>
      <c r="T1767" s="1">
        <f t="shared" si="1318"/>
        <v>0.97877118162530163</v>
      </c>
      <c r="U1767" s="1">
        <f t="shared" si="1319"/>
        <v>2.7993400399339774</v>
      </c>
      <c r="V1767" s="2">
        <f t="shared" si="1348"/>
        <v>30.510368016581975</v>
      </c>
      <c r="W1767" s="1">
        <f>VLOOKUP(V1767,Graph!$D$3:$M$50,col)</f>
        <v>6.3E-3</v>
      </c>
      <c r="X1767" s="1">
        <f>VLOOKUP(V1767,Graph!$D$3:$M$50,col+1)</f>
        <v>5.0000000000000001E-3</v>
      </c>
      <c r="Y1767" s="1">
        <f t="shared" si="1320"/>
        <v>5.4333333333333334E-3</v>
      </c>
      <c r="Z1767" s="1">
        <f t="shared" si="1349"/>
        <v>0.6400499999999999</v>
      </c>
      <c r="AA1767" s="2">
        <f t="shared" si="1321"/>
        <v>1.7605666666665829</v>
      </c>
      <c r="AB1767" s="1">
        <f t="shared" si="1322"/>
        <v>5.4281700051981456E-2</v>
      </c>
      <c r="AC1767" s="1">
        <f t="shared" si="1323"/>
        <v>1.0981595014293477</v>
      </c>
      <c r="AD1767" s="1">
        <f t="shared" si="1324"/>
        <v>1.0981595011489158</v>
      </c>
      <c r="AE1767" s="1">
        <f t="shared" si="1325"/>
        <v>1.0981595011388083</v>
      </c>
      <c r="AF1767" s="1">
        <f t="shared" si="1326"/>
        <v>1.0981595011384442</v>
      </c>
      <c r="AG1767" s="1">
        <f t="shared" si="1327"/>
        <v>0.97877118162530163</v>
      </c>
      <c r="AH1767" s="1">
        <f t="shared" si="1328"/>
        <v>2.7993400193588003</v>
      </c>
      <c r="AI1767" s="2">
        <f t="shared" si="1350"/>
        <v>30.510367941831468</v>
      </c>
      <c r="AJ1767" s="1">
        <f>VLOOKUP(AI1767,Graph!$D$3:$M$50,col)</f>
        <v>6.3E-3</v>
      </c>
      <c r="AK1767" s="1">
        <f>VLOOKUP(AI1767,Graph!$D$3:$M$50,col+1)</f>
        <v>5.0000000000000001E-3</v>
      </c>
      <c r="AL1767" s="1">
        <f t="shared" si="1329"/>
        <v>5.4333333333333334E-3</v>
      </c>
      <c r="AM1767" s="1">
        <f t="shared" si="1351"/>
        <v>0.6400499999999999</v>
      </c>
      <c r="AN1767" s="2">
        <f t="shared" si="1330"/>
        <v>1.7605666666665829</v>
      </c>
      <c r="AO1767" s="1">
        <f t="shared" si="1331"/>
        <v>5.4281700051981456E-2</v>
      </c>
      <c r="AP1767" s="1">
        <f t="shared" si="1332"/>
        <v>1.0981595011384309</v>
      </c>
      <c r="AQ1767" s="1">
        <f t="shared" si="1333"/>
        <v>1.0981595011384304</v>
      </c>
      <c r="AR1767" s="1">
        <f t="shared" si="1334"/>
        <v>1.0981595011384306</v>
      </c>
      <c r="AS1767" s="1">
        <f t="shared" si="1335"/>
        <v>1.0981595011384302</v>
      </c>
      <c r="AT1767" s="1">
        <f t="shared" si="1336"/>
        <v>0.97877118162530163</v>
      </c>
      <c r="AU1767" s="1">
        <f t="shared" si="1337"/>
        <v>2.7993400193587652</v>
      </c>
      <c r="AV1767" s="2">
        <f t="shared" si="1338"/>
        <v>1766</v>
      </c>
      <c r="AW1767" s="1">
        <f t="shared" si="1339"/>
        <v>2799.3400193587654</v>
      </c>
      <c r="AX1767" s="1">
        <f t="shared" si="1340"/>
        <v>0.97877118162530163</v>
      </c>
      <c r="AY1767" s="1">
        <f t="shared" si="1341"/>
        <v>1.0981595011384302</v>
      </c>
      <c r="AZ1767" s="1">
        <f t="shared" si="1342"/>
        <v>5.4333333333333334E-3</v>
      </c>
      <c r="BA1767" s="1">
        <f t="shared" si="1343"/>
        <v>30.510367941831468</v>
      </c>
    </row>
    <row r="1768" spans="1:53">
      <c r="A1768" s="2">
        <f t="shared" si="1308"/>
        <v>1.7669999999999162</v>
      </c>
      <c r="B1768" s="1">
        <f t="shared" si="1345"/>
        <v>1.8626471666665796</v>
      </c>
      <c r="C1768" s="1">
        <f t="shared" si="1309"/>
        <v>5.6488353650962699E-2</v>
      </c>
      <c r="D1768" s="1">
        <f t="shared" si="1346"/>
        <v>1.1029423652572432</v>
      </c>
      <c r="E1768" s="1">
        <f t="shared" si="1354"/>
        <v>1.103055819741293</v>
      </c>
      <c r="F1768" s="1">
        <f t="shared" si="1354"/>
        <v>1.1030601359296417</v>
      </c>
      <c r="G1768" s="1">
        <f t="shared" si="1354"/>
        <v>1.1030603000462096</v>
      </c>
      <c r="H1768" s="1">
        <f t="shared" si="1310"/>
        <v>2.8752597539730584</v>
      </c>
      <c r="I1768" s="1">
        <f t="shared" si="1347"/>
        <v>30.783731041424776</v>
      </c>
      <c r="J1768" s="1">
        <f>VLOOKUP($I1768,Graph!$D$3:$M$50,col)</f>
        <v>6.3E-3</v>
      </c>
      <c r="K1768" s="1">
        <f>VLOOKUP($I1768,Graph!$D$3:$M$50,col+1)</f>
        <v>5.0000000000000001E-3</v>
      </c>
      <c r="L1768" s="1">
        <f t="shared" si="1311"/>
        <v>5.4333333333333334E-3</v>
      </c>
      <c r="M1768" s="1">
        <f t="shared" si="1353"/>
        <v>0.6400499999999999</v>
      </c>
      <c r="N1768" s="1">
        <f t="shared" si="1312"/>
        <v>1.7615666666665828</v>
      </c>
      <c r="O1768" s="1">
        <f t="shared" si="1313"/>
        <v>5.4282645638110485E-2</v>
      </c>
      <c r="P1768" s="1">
        <f t="shared" si="1314"/>
        <v>1.098334107195946</v>
      </c>
      <c r="Q1768" s="1">
        <f t="shared" si="1315"/>
        <v>1.0981677950953326</v>
      </c>
      <c r="R1768" s="1">
        <f t="shared" si="1316"/>
        <v>1.0981618056525762</v>
      </c>
      <c r="S1768" s="1">
        <f t="shared" si="1317"/>
        <v>1.0981615897791099</v>
      </c>
      <c r="T1768" s="1">
        <f t="shared" si="1318"/>
        <v>0.97877374581379895</v>
      </c>
      <c r="U1768" s="1">
        <f t="shared" si="1319"/>
        <v>2.8017307199771859</v>
      </c>
      <c r="V1768" s="2">
        <f t="shared" si="1348"/>
        <v>30.519050988594174</v>
      </c>
      <c r="W1768" s="1">
        <f>VLOOKUP(V1768,Graph!$D$3:$M$50,col)</f>
        <v>6.3E-3</v>
      </c>
      <c r="X1768" s="1">
        <f>VLOOKUP(V1768,Graph!$D$3:$M$50,col+1)</f>
        <v>5.0000000000000001E-3</v>
      </c>
      <c r="Y1768" s="1">
        <f t="shared" si="1320"/>
        <v>5.4333333333333334E-3</v>
      </c>
      <c r="Z1768" s="1">
        <f t="shared" si="1349"/>
        <v>0.6400499999999999</v>
      </c>
      <c r="AA1768" s="2">
        <f t="shared" si="1321"/>
        <v>1.7615666666665828</v>
      </c>
      <c r="AB1768" s="1">
        <f t="shared" si="1322"/>
        <v>5.4282645638110485E-2</v>
      </c>
      <c r="AC1768" s="1">
        <f t="shared" si="1323"/>
        <v>1.0981615819983017</v>
      </c>
      <c r="AD1768" s="1">
        <f t="shared" si="1324"/>
        <v>1.0981615817178547</v>
      </c>
      <c r="AE1768" s="1">
        <f t="shared" si="1325"/>
        <v>1.0981615817077466</v>
      </c>
      <c r="AF1768" s="1">
        <f t="shared" si="1326"/>
        <v>1.0981615817073822</v>
      </c>
      <c r="AG1768" s="1">
        <f t="shared" si="1327"/>
        <v>0.97877374581379895</v>
      </c>
      <c r="AH1768" s="1">
        <f t="shared" si="1328"/>
        <v>2.8017306993838531</v>
      </c>
      <c r="AI1768" s="2">
        <f t="shared" si="1350"/>
        <v>30.519050913820276</v>
      </c>
      <c r="AJ1768" s="1">
        <f>VLOOKUP(AI1768,Graph!$D$3:$M$50,col)</f>
        <v>6.3E-3</v>
      </c>
      <c r="AK1768" s="1">
        <f>VLOOKUP(AI1768,Graph!$D$3:$M$50,col+1)</f>
        <v>5.0000000000000001E-3</v>
      </c>
      <c r="AL1768" s="1">
        <f t="shared" si="1329"/>
        <v>5.4333333333333334E-3</v>
      </c>
      <c r="AM1768" s="1">
        <f t="shared" si="1351"/>
        <v>0.6400499999999999</v>
      </c>
      <c r="AN1768" s="2">
        <f t="shared" si="1330"/>
        <v>1.7615666666665828</v>
      </c>
      <c r="AO1768" s="1">
        <f t="shared" si="1331"/>
        <v>5.4282645638110485E-2</v>
      </c>
      <c r="AP1768" s="1">
        <f t="shared" si="1332"/>
        <v>1.0981615817073691</v>
      </c>
      <c r="AQ1768" s="1">
        <f t="shared" si="1333"/>
        <v>1.0981615817073684</v>
      </c>
      <c r="AR1768" s="1">
        <f t="shared" si="1334"/>
        <v>1.0981615817073684</v>
      </c>
      <c r="AS1768" s="1">
        <f t="shared" si="1335"/>
        <v>1.0981615817073684</v>
      </c>
      <c r="AT1768" s="1">
        <f t="shared" si="1336"/>
        <v>0.97877374581379895</v>
      </c>
      <c r="AU1768" s="1">
        <f t="shared" si="1337"/>
        <v>2.8017306993838176</v>
      </c>
      <c r="AV1768" s="2">
        <f t="shared" si="1338"/>
        <v>1767</v>
      </c>
      <c r="AW1768" s="1">
        <f t="shared" si="1339"/>
        <v>2801.7306993838174</v>
      </c>
      <c r="AX1768" s="1">
        <f t="shared" si="1340"/>
        <v>0.97877374581379895</v>
      </c>
      <c r="AY1768" s="1">
        <f t="shared" si="1341"/>
        <v>1.0981615817073684</v>
      </c>
      <c r="AZ1768" s="1">
        <f t="shared" si="1342"/>
        <v>5.4333333333333334E-3</v>
      </c>
      <c r="BA1768" s="1">
        <f t="shared" si="1343"/>
        <v>30.519050913820276</v>
      </c>
    </row>
    <row r="1769" spans="1:53">
      <c r="A1769" s="2">
        <f t="shared" si="1308"/>
        <v>1.7679999999999161</v>
      </c>
      <c r="B1769" s="1">
        <f t="shared" si="1345"/>
        <v>1.8636883333332461</v>
      </c>
      <c r="C1769" s="1">
        <f t="shared" si="1309"/>
        <v>5.6489139471769569E-2</v>
      </c>
      <c r="D1769" s="1">
        <f t="shared" si="1346"/>
        <v>1.1029440559255377</v>
      </c>
      <c r="E1769" s="1">
        <f t="shared" si="1354"/>
        <v>1.1030575786157435</v>
      </c>
      <c r="F1769" s="1">
        <f t="shared" si="1354"/>
        <v>1.1030618974814614</v>
      </c>
      <c r="G1769" s="1">
        <f t="shared" si="1354"/>
        <v>1.1030620617029225</v>
      </c>
      <c r="H1769" s="1">
        <f t="shared" si="1310"/>
        <v>2.8777054928944632</v>
      </c>
      <c r="I1769" s="1">
        <f t="shared" si="1347"/>
        <v>30.792456935009962</v>
      </c>
      <c r="J1769" s="1">
        <f>VLOOKUP($I1769,Graph!$D$3:$M$50,col)</f>
        <v>6.3E-3</v>
      </c>
      <c r="K1769" s="1">
        <f>VLOOKUP($I1769,Graph!$D$3:$M$50,col+1)</f>
        <v>5.0000000000000001E-3</v>
      </c>
      <c r="L1769" s="1">
        <f t="shared" si="1311"/>
        <v>5.4333333333333334E-3</v>
      </c>
      <c r="M1769" s="1">
        <f t="shared" si="1353"/>
        <v>0.6400499999999999</v>
      </c>
      <c r="N1769" s="1">
        <f t="shared" si="1312"/>
        <v>1.7625666666665827</v>
      </c>
      <c r="O1769" s="1">
        <f t="shared" si="1313"/>
        <v>5.4283590175940921E-2</v>
      </c>
      <c r="P1769" s="1">
        <f t="shared" si="1314"/>
        <v>1.0983361786802588</v>
      </c>
      <c r="Q1769" s="1">
        <f t="shared" si="1315"/>
        <v>1.0981698732739165</v>
      </c>
      <c r="R1769" s="1">
        <f t="shared" si="1316"/>
        <v>1.0981638839330261</v>
      </c>
      <c r="S1769" s="1">
        <f t="shared" si="1317"/>
        <v>1.098163668058225</v>
      </c>
      <c r="T1769" s="1">
        <f t="shared" si="1318"/>
        <v>0.97877630710386576</v>
      </c>
      <c r="U1769" s="1">
        <f t="shared" si="1319"/>
        <v>2.8041220803698992</v>
      </c>
      <c r="V1769" s="2">
        <f t="shared" si="1348"/>
        <v>30.527731491561102</v>
      </c>
      <c r="W1769" s="1">
        <f>VLOOKUP(V1769,Graph!$D$3:$M$50,col)</f>
        <v>6.3E-3</v>
      </c>
      <c r="X1769" s="1">
        <f>VLOOKUP(V1769,Graph!$D$3:$M$50,col+1)</f>
        <v>5.0000000000000001E-3</v>
      </c>
      <c r="Y1769" s="1">
        <f t="shared" si="1320"/>
        <v>5.4333333333333334E-3</v>
      </c>
      <c r="Z1769" s="1">
        <f t="shared" si="1349"/>
        <v>0.6400499999999999</v>
      </c>
      <c r="AA1769" s="2">
        <f t="shared" si="1321"/>
        <v>1.7625666666665827</v>
      </c>
      <c r="AB1769" s="1">
        <f t="shared" si="1322"/>
        <v>5.4283590175940921E-2</v>
      </c>
      <c r="AC1769" s="1">
        <f t="shared" si="1323"/>
        <v>1.0981636602771878</v>
      </c>
      <c r="AD1769" s="1">
        <f t="shared" si="1324"/>
        <v>1.0981636599967264</v>
      </c>
      <c r="AE1769" s="1">
        <f t="shared" si="1325"/>
        <v>1.0981636599866171</v>
      </c>
      <c r="AF1769" s="1">
        <f t="shared" si="1326"/>
        <v>1.0981636599862528</v>
      </c>
      <c r="AG1769" s="1">
        <f t="shared" si="1327"/>
        <v>0.97877630710386576</v>
      </c>
      <c r="AH1769" s="1">
        <f t="shared" si="1328"/>
        <v>2.8041220597584045</v>
      </c>
      <c r="AI1769" s="2">
        <f t="shared" si="1350"/>
        <v>30.527731416763817</v>
      </c>
      <c r="AJ1769" s="1">
        <f>VLOOKUP(AI1769,Graph!$D$3:$M$50,col)</f>
        <v>6.3E-3</v>
      </c>
      <c r="AK1769" s="1">
        <f>VLOOKUP(AI1769,Graph!$D$3:$M$50,col+1)</f>
        <v>5.0000000000000001E-3</v>
      </c>
      <c r="AL1769" s="1">
        <f t="shared" si="1329"/>
        <v>5.4333333333333334E-3</v>
      </c>
      <c r="AM1769" s="1">
        <f t="shared" si="1351"/>
        <v>0.6400499999999999</v>
      </c>
      <c r="AN1769" s="2">
        <f t="shared" si="1330"/>
        <v>1.7625666666665827</v>
      </c>
      <c r="AO1769" s="1">
        <f t="shared" si="1331"/>
        <v>5.4283590175940921E-2</v>
      </c>
      <c r="AP1769" s="1">
        <f t="shared" si="1332"/>
        <v>1.0981636599862394</v>
      </c>
      <c r="AQ1769" s="1">
        <f t="shared" si="1333"/>
        <v>1.0981636599862392</v>
      </c>
      <c r="AR1769" s="1">
        <f t="shared" si="1334"/>
        <v>1.098163659986239</v>
      </c>
      <c r="AS1769" s="1">
        <f t="shared" si="1335"/>
        <v>1.0981636599862392</v>
      </c>
      <c r="AT1769" s="1">
        <f t="shared" si="1336"/>
        <v>0.97877630710386576</v>
      </c>
      <c r="AU1769" s="1">
        <f t="shared" si="1337"/>
        <v>2.8041220597583694</v>
      </c>
      <c r="AV1769" s="2">
        <f t="shared" si="1338"/>
        <v>1768</v>
      </c>
      <c r="AW1769" s="1">
        <f t="shared" si="1339"/>
        <v>2804.1220597583692</v>
      </c>
      <c r="AX1769" s="1">
        <f t="shared" si="1340"/>
        <v>0.97877630710386576</v>
      </c>
      <c r="AY1769" s="1">
        <f t="shared" si="1341"/>
        <v>1.0981636599862392</v>
      </c>
      <c r="AZ1769" s="1">
        <f t="shared" si="1342"/>
        <v>5.4333333333333334E-3</v>
      </c>
      <c r="BA1769" s="1">
        <f t="shared" si="1343"/>
        <v>30.527731416763817</v>
      </c>
    </row>
    <row r="1770" spans="1:53">
      <c r="A1770" s="2">
        <f t="shared" ref="A1770:A1833" si="1355">A1769+0.001</f>
        <v>1.768999999999916</v>
      </c>
      <c r="B1770" s="1">
        <f t="shared" si="1345"/>
        <v>1.8647294999999127</v>
      </c>
      <c r="C1770" s="1">
        <f t="shared" ref="C1770:C1833" si="1356">(4/27)*(b*A1770/B1770)^2</f>
        <v>5.6489924420511248E-2</v>
      </c>
      <c r="D1770" s="1">
        <f t="shared" si="1346"/>
        <v>1.1029457447253739</v>
      </c>
      <c r="E1770" s="1">
        <f t="shared" si="1354"/>
        <v>1.1030593355498304</v>
      </c>
      <c r="F1770" s="1">
        <f t="shared" si="1354"/>
        <v>1.1030636570901904</v>
      </c>
      <c r="G1770" s="1">
        <f t="shared" si="1354"/>
        <v>1.1030638214164414</v>
      </c>
      <c r="H1770" s="1">
        <f t="shared" ref="H1770:H1833" si="1357">SQRT(gn*(2*A1770/3)^3)*G1770*b</f>
        <v>2.8801519250077874</v>
      </c>
      <c r="I1770" s="1">
        <f t="shared" si="1347"/>
        <v>30.801180357015241</v>
      </c>
      <c r="J1770" s="1">
        <f>VLOOKUP($I1770,Graph!$D$3:$M$50,col)</f>
        <v>6.3E-3</v>
      </c>
      <c r="K1770" s="1">
        <f>VLOOKUP($I1770,Graph!$D$3:$M$50,col+1)</f>
        <v>5.0000000000000001E-3</v>
      </c>
      <c r="L1770" s="1">
        <f t="shared" ref="L1770:L1833" si="1358">J1770+Ratio*(K1770-J1770)</f>
        <v>5.4333333333333334E-3</v>
      </c>
      <c r="M1770" s="1">
        <f t="shared" si="1353"/>
        <v>0.6400499999999999</v>
      </c>
      <c r="N1770" s="1">
        <f t="shared" ref="N1770:N1833" si="1359">A1770-L1770*L</f>
        <v>1.7635666666665826</v>
      </c>
      <c r="O1770" s="1">
        <f t="shared" ref="O1770:O1833" si="1360">(4/27)*(M1770*N1770/B1770)^2</f>
        <v>5.428453366721489E-2</v>
      </c>
      <c r="P1770" s="1">
        <f t="shared" ref="P1770:P1833" si="1361">SQRT(G1770-(O1770*G1770-POWER(G1770,1/3)+1)/(O1770-POWER(G1770,-2/3)/3))</f>
        <v>1.0983382478850308</v>
      </c>
      <c r="Q1770" s="1">
        <f t="shared" ref="Q1770:Q1833" si="1362">SQRT(P1770-(O1770*P1770-POWER(P1770,1/3)+1)/(O1770-POWER(P1770,-2/3)/3))</f>
        <v>1.0981719491662854</v>
      </c>
      <c r="R1770" s="1">
        <f t="shared" ref="R1770:R1833" si="1363">SQRT(Q1770-(O1770*Q1770-POWER(Q1770,1/3)+1)/(O1770-POWER(Q1770,-2/3)/3))</f>
        <v>1.0981659599271842</v>
      </c>
      <c r="S1770" s="1">
        <f t="shared" ref="S1770:S1833" si="1364">SQRT(R1770-(O1770*R1770-POWER(R1770,1/3)+1)/(O1770-POWER(R1770,-2/3)/3))</f>
        <v>1.0981657440510504</v>
      </c>
      <c r="T1770" s="1">
        <f t="shared" ref="T1770:T1833" si="1365">(M1770/b)*POWER(N1770/A1770,3/2)</f>
        <v>0.97877886550041393</v>
      </c>
      <c r="U1770" s="1">
        <f t="shared" ref="U1770:U1833" si="1366">SQRT(gn*(2*A1770/3)^3)*S1770*T1770*b</f>
        <v>2.806514120918568</v>
      </c>
      <c r="V1770" s="2">
        <f t="shared" si="1348"/>
        <v>30.536409527587313</v>
      </c>
      <c r="W1770" s="1">
        <f>VLOOKUP(V1770,Graph!$D$3:$M$50,col)</f>
        <v>6.3E-3</v>
      </c>
      <c r="X1770" s="1">
        <f>VLOOKUP(V1770,Graph!$D$3:$M$50,col+1)</f>
        <v>5.0000000000000001E-3</v>
      </c>
      <c r="Y1770" s="1">
        <f t="shared" ref="Y1770:Y1833" si="1367">W1770+Ratio*(X1770-W1770)</f>
        <v>5.4333333333333334E-3</v>
      </c>
      <c r="Z1770" s="1">
        <f t="shared" si="1349"/>
        <v>0.6400499999999999</v>
      </c>
      <c r="AA1770" s="2">
        <f t="shared" ref="AA1770:AA1833" si="1368">A1770-Y1770*L</f>
        <v>1.7635666666665826</v>
      </c>
      <c r="AB1770" s="1">
        <f t="shared" ref="AB1770:AB1833" si="1369">(4/27)*(Z1770*AA1770/B1770)^2</f>
        <v>5.428453366721489E-2</v>
      </c>
      <c r="AC1770" s="1">
        <f t="shared" ref="AC1770:AC1833" si="1370">SQRT(S1770-(AB1770*S1770-POWER(S1770,1/3)+1)/(AB1770-POWER(S1770,-2/3)/3))</f>
        <v>1.098165736269785</v>
      </c>
      <c r="AD1770" s="1">
        <f t="shared" ref="AD1770:AD1833" si="1371">SQRT(AC1770-(AB1770*AC1770-POWER(AC1770,1/3)+1)/(AB1770-POWER(AC1770,-2/3)/3))</f>
        <v>1.0981657359893087</v>
      </c>
      <c r="AE1770" s="1">
        <f t="shared" ref="AE1770:AE1833" si="1372">SQRT(AD1770-(AB1770*AD1770-POWER(AD1770,1/3)+1)/(AB1770-POWER(AD1770,-2/3)/3))</f>
        <v>1.0981657359791985</v>
      </c>
      <c r="AF1770" s="1">
        <f t="shared" ref="AF1770:AF1833" si="1373">SQRT(AE1770-(AB1770*AE1770-POWER(AE1770,1/3)+1)/(AB1770-POWER(AE1770,-2/3)/3))</f>
        <v>1.0981657359788344</v>
      </c>
      <c r="AG1770" s="1">
        <f t="shared" ref="AG1770:AG1833" si="1374">(Z1770/b)*POWER(AA1770/A1770,3/2)</f>
        <v>0.97877886550041393</v>
      </c>
      <c r="AH1770" s="1">
        <f t="shared" ref="AH1770:AH1833" si="1375">SQRT(gn*(2*A1770/3)^3)*AF1770*AG1770*b</f>
        <v>2.8065141002889065</v>
      </c>
      <c r="AI1770" s="2">
        <f t="shared" si="1350"/>
        <v>30.536409452766641</v>
      </c>
      <c r="AJ1770" s="1">
        <f>VLOOKUP(AI1770,Graph!$D$3:$M$50,col)</f>
        <v>6.3E-3</v>
      </c>
      <c r="AK1770" s="1">
        <f>VLOOKUP(AI1770,Graph!$D$3:$M$50,col+1)</f>
        <v>5.0000000000000001E-3</v>
      </c>
      <c r="AL1770" s="1">
        <f t="shared" ref="AL1770:AL1833" si="1376">AJ1770+Ratio*(AK1770-AJ1770)</f>
        <v>5.4333333333333334E-3</v>
      </c>
      <c r="AM1770" s="1">
        <f t="shared" si="1351"/>
        <v>0.6400499999999999</v>
      </c>
      <c r="AN1770" s="2">
        <f t="shared" ref="AN1770:AN1833" si="1377">A1770-AL1770*L</f>
        <v>1.7635666666665826</v>
      </c>
      <c r="AO1770" s="1">
        <f t="shared" ref="AO1770:AO1833" si="1378">(4/27)*(AM1770*AN1770/B1770)^2</f>
        <v>5.428453366721489E-2</v>
      </c>
      <c r="AP1770" s="1">
        <f t="shared" ref="AP1770:AP1833" si="1379">SQRT(AF1770-(AO1770*AF1770-POWER(AF1770,1/3)+1)/(AO1770-POWER(AF1770,-2/3)/3))</f>
        <v>1.0981657359788215</v>
      </c>
      <c r="AQ1770" s="1">
        <f t="shared" ref="AQ1770:AQ1833" si="1380">SQRT(AP1770-(AO1770*AP1770-POWER(AP1770,1/3)+1)/(AO1770-POWER(AP1770,-2/3)/3))</f>
        <v>1.0981657359788208</v>
      </c>
      <c r="AR1770" s="1">
        <f t="shared" ref="AR1770:AR1833" si="1381">SQRT(AQ1770-(AO1770*AQ1770-POWER(AQ1770,1/3)+1)/(AO1770-POWER(AQ1770,-2/3)/3))</f>
        <v>1.0981657359788206</v>
      </c>
      <c r="AS1770" s="1">
        <f t="shared" ref="AS1770:AS1833" si="1382">SQRT(AR1770-(AO1770*AR1770-POWER(AR1770,1/3)+1)/(AO1770-POWER(AR1770,-2/3)/3))</f>
        <v>1.0981657359788206</v>
      </c>
      <c r="AT1770" s="1">
        <f t="shared" ref="AT1770:AT1833" si="1383">(AM1770/b)*POWER(AN1770/A1770,3/2)</f>
        <v>0.97877886550041393</v>
      </c>
      <c r="AU1770" s="1">
        <f t="shared" ref="AU1770:AU1833" si="1384">SQRT(gn*(2*A1770/3)^3)*AS1770*AT1770*b</f>
        <v>2.8065141002888714</v>
      </c>
      <c r="AV1770" s="2">
        <f t="shared" ref="AV1770:AV1833" si="1385">AV1769+1</f>
        <v>1769</v>
      </c>
      <c r="AW1770" s="1">
        <f t="shared" ref="AW1770:AW1833" si="1386">AU1770*1000</f>
        <v>2806.5141002888713</v>
      </c>
      <c r="AX1770" s="1">
        <f t="shared" ref="AX1770:AX1833" si="1387">AT1770</f>
        <v>0.97877886550041393</v>
      </c>
      <c r="AY1770" s="1">
        <f t="shared" ref="AY1770:AY1833" si="1388">AS1770</f>
        <v>1.0981657359788206</v>
      </c>
      <c r="AZ1770" s="1">
        <f t="shared" ref="AZ1770:AZ1833" si="1389">AL1770</f>
        <v>5.4333333333333334E-3</v>
      </c>
      <c r="BA1770" s="1">
        <f t="shared" ref="BA1770:BA1833" si="1390">AI1770</f>
        <v>30.536409452766641</v>
      </c>
    </row>
    <row r="1771" spans="1:53">
      <c r="A1771" s="2">
        <f t="shared" si="1355"/>
        <v>1.7699999999999159</v>
      </c>
      <c r="B1771" s="1">
        <f t="shared" si="1345"/>
        <v>1.8657706666665794</v>
      </c>
      <c r="C1771" s="1">
        <f t="shared" si="1356"/>
        <v>5.6490708498638555E-2</v>
      </c>
      <c r="D1771" s="1">
        <f t="shared" si="1346"/>
        <v>1.1029474316598471</v>
      </c>
      <c r="E1771" s="1">
        <f t="shared" si="1354"/>
        <v>1.1030610905467619</v>
      </c>
      <c r="F1771" s="1">
        <f t="shared" si="1354"/>
        <v>1.1030654147590422</v>
      </c>
      <c r="G1771" s="1">
        <f t="shared" si="1354"/>
        <v>1.1030655791899795</v>
      </c>
      <c r="H1771" s="1">
        <f t="shared" si="1357"/>
        <v>2.8825990501166414</v>
      </c>
      <c r="I1771" s="1">
        <f t="shared" si="1347"/>
        <v>30.809901309539256</v>
      </c>
      <c r="J1771" s="1">
        <f>VLOOKUP($I1771,Graph!$D$3:$M$50,col)</f>
        <v>6.3E-3</v>
      </c>
      <c r="K1771" s="1">
        <f>VLOOKUP($I1771,Graph!$D$3:$M$50,col+1)</f>
        <v>5.0000000000000001E-3</v>
      </c>
      <c r="L1771" s="1">
        <f t="shared" si="1358"/>
        <v>5.4333333333333334E-3</v>
      </c>
      <c r="M1771" s="1">
        <f t="shared" si="1353"/>
        <v>0.6400499999999999</v>
      </c>
      <c r="N1771" s="1">
        <f t="shared" si="1359"/>
        <v>1.7645666666665825</v>
      </c>
      <c r="O1771" s="1">
        <f t="shared" si="1360"/>
        <v>5.428547611367069E-2</v>
      </c>
      <c r="P1771" s="1">
        <f t="shared" si="1361"/>
        <v>1.0983403148140232</v>
      </c>
      <c r="Q1771" s="1">
        <f t="shared" si="1362"/>
        <v>1.0981740227762085</v>
      </c>
      <c r="R1771" s="1">
        <f t="shared" si="1363"/>
        <v>1.0981680336388204</v>
      </c>
      <c r="S1771" s="1">
        <f t="shared" si="1364"/>
        <v>1.0981678177613567</v>
      </c>
      <c r="T1771" s="1">
        <f t="shared" si="1365"/>
        <v>0.97878142100834409</v>
      </c>
      <c r="U1771" s="1">
        <f t="shared" si="1366"/>
        <v>2.8089068414298106</v>
      </c>
      <c r="V1771" s="2">
        <f t="shared" si="1348"/>
        <v>30.545085098774351</v>
      </c>
      <c r="W1771" s="1">
        <f>VLOOKUP(V1771,Graph!$D$3:$M$50,col)</f>
        <v>6.3E-3</v>
      </c>
      <c r="X1771" s="1">
        <f>VLOOKUP(V1771,Graph!$D$3:$M$50,col+1)</f>
        <v>5.0000000000000001E-3</v>
      </c>
      <c r="Y1771" s="1">
        <f t="shared" si="1367"/>
        <v>5.4333333333333334E-3</v>
      </c>
      <c r="Z1771" s="1">
        <f t="shared" si="1349"/>
        <v>0.6400499999999999</v>
      </c>
      <c r="AA1771" s="2">
        <f t="shared" si="1368"/>
        <v>1.7645666666665825</v>
      </c>
      <c r="AB1771" s="1">
        <f t="shared" si="1369"/>
        <v>5.428547611367069E-2</v>
      </c>
      <c r="AC1771" s="1">
        <f t="shared" si="1370"/>
        <v>1.0981678099798637</v>
      </c>
      <c r="AD1771" s="1">
        <f t="shared" si="1371"/>
        <v>1.0981678096993728</v>
      </c>
      <c r="AE1771" s="1">
        <f t="shared" si="1372"/>
        <v>1.098167809689262</v>
      </c>
      <c r="AF1771" s="1">
        <f t="shared" si="1373"/>
        <v>1.0981678096888976</v>
      </c>
      <c r="AG1771" s="1">
        <f t="shared" si="1374"/>
        <v>0.97878142100834409</v>
      </c>
      <c r="AH1771" s="1">
        <f t="shared" si="1375"/>
        <v>2.8089068207819774</v>
      </c>
      <c r="AI1771" s="2">
        <f t="shared" si="1350"/>
        <v>30.545085023930309</v>
      </c>
      <c r="AJ1771" s="1">
        <f>VLOOKUP(AI1771,Graph!$D$3:$M$50,col)</f>
        <v>6.3E-3</v>
      </c>
      <c r="AK1771" s="1">
        <f>VLOOKUP(AI1771,Graph!$D$3:$M$50,col+1)</f>
        <v>5.0000000000000001E-3</v>
      </c>
      <c r="AL1771" s="1">
        <f t="shared" si="1376"/>
        <v>5.4333333333333334E-3</v>
      </c>
      <c r="AM1771" s="1">
        <f t="shared" si="1351"/>
        <v>0.6400499999999999</v>
      </c>
      <c r="AN1771" s="2">
        <f t="shared" si="1377"/>
        <v>1.7645666666665825</v>
      </c>
      <c r="AO1771" s="1">
        <f t="shared" si="1378"/>
        <v>5.428547611367069E-2</v>
      </c>
      <c r="AP1771" s="1">
        <f t="shared" si="1379"/>
        <v>1.0981678096888845</v>
      </c>
      <c r="AQ1771" s="1">
        <f t="shared" si="1380"/>
        <v>1.0981678096888836</v>
      </c>
      <c r="AR1771" s="1">
        <f t="shared" si="1381"/>
        <v>1.0981678096888841</v>
      </c>
      <c r="AS1771" s="1">
        <f t="shared" si="1382"/>
        <v>1.0981678096888838</v>
      </c>
      <c r="AT1771" s="1">
        <f t="shared" si="1383"/>
        <v>0.97878142100834409</v>
      </c>
      <c r="AU1771" s="1">
        <f t="shared" si="1384"/>
        <v>2.8089068207819423</v>
      </c>
      <c r="AV1771" s="2">
        <f t="shared" si="1385"/>
        <v>1770</v>
      </c>
      <c r="AW1771" s="1">
        <f t="shared" si="1386"/>
        <v>2808.9068207819423</v>
      </c>
      <c r="AX1771" s="1">
        <f t="shared" si="1387"/>
        <v>0.97878142100834409</v>
      </c>
      <c r="AY1771" s="1">
        <f t="shared" si="1388"/>
        <v>1.0981678096888838</v>
      </c>
      <c r="AZ1771" s="1">
        <f t="shared" si="1389"/>
        <v>5.4333333333333334E-3</v>
      </c>
      <c r="BA1771" s="1">
        <f t="shared" si="1390"/>
        <v>30.545085023930309</v>
      </c>
    </row>
    <row r="1772" spans="1:53">
      <c r="A1772" s="2">
        <f t="shared" si="1355"/>
        <v>1.7709999999999158</v>
      </c>
      <c r="B1772" s="1">
        <f t="shared" si="1345"/>
        <v>1.866811833333246</v>
      </c>
      <c r="C1772" s="1">
        <f t="shared" si="1356"/>
        <v>5.6491491707599081E-2</v>
      </c>
      <c r="D1772" s="1">
        <f t="shared" si="1346"/>
        <v>1.1029491167320462</v>
      </c>
      <c r="E1772" s="1">
        <f t="shared" si="1354"/>
        <v>1.1030628436097414</v>
      </c>
      <c r="F1772" s="1">
        <f t="shared" si="1354"/>
        <v>1.1030671704912214</v>
      </c>
      <c r="G1772" s="1">
        <f t="shared" si="1354"/>
        <v>1.1030673350267424</v>
      </c>
      <c r="H1772" s="1">
        <f t="shared" si="1357"/>
        <v>2.8850468680248</v>
      </c>
      <c r="I1772" s="1">
        <f t="shared" si="1347"/>
        <v>30.818619794677701</v>
      </c>
      <c r="J1772" s="1">
        <f>VLOOKUP($I1772,Graph!$D$3:$M$50,col)</f>
        <v>6.3E-3</v>
      </c>
      <c r="K1772" s="1">
        <f>VLOOKUP($I1772,Graph!$D$3:$M$50,col+1)</f>
        <v>5.0000000000000001E-3</v>
      </c>
      <c r="L1772" s="1">
        <f t="shared" si="1358"/>
        <v>5.4333333333333334E-3</v>
      </c>
      <c r="M1772" s="1">
        <f t="shared" si="1353"/>
        <v>0.6400499999999999</v>
      </c>
      <c r="N1772" s="1">
        <f t="shared" si="1359"/>
        <v>1.7655666666665824</v>
      </c>
      <c r="O1772" s="1">
        <f t="shared" si="1360"/>
        <v>5.4286417517042843E-2</v>
      </c>
      <c r="P1772" s="1">
        <f t="shared" si="1361"/>
        <v>1.0983423794709879</v>
      </c>
      <c r="Q1772" s="1">
        <f t="shared" si="1362"/>
        <v>1.0981760941074483</v>
      </c>
      <c r="R1772" s="1">
        <f t="shared" si="1363"/>
        <v>1.0981701050716968</v>
      </c>
      <c r="S1772" s="1">
        <f t="shared" si="1364"/>
        <v>1.0981698891929068</v>
      </c>
      <c r="T1772" s="1">
        <f t="shared" si="1365"/>
        <v>0.97878397363254532</v>
      </c>
      <c r="U1772" s="1">
        <f t="shared" si="1366"/>
        <v>2.8113002417104087</v>
      </c>
      <c r="V1772" s="2">
        <f t="shared" si="1348"/>
        <v>30.553758207220795</v>
      </c>
      <c r="W1772" s="1">
        <f>VLOOKUP(V1772,Graph!$D$3:$M$50,col)</f>
        <v>6.3E-3</v>
      </c>
      <c r="X1772" s="1">
        <f>VLOOKUP(V1772,Graph!$D$3:$M$50,col+1)</f>
        <v>5.0000000000000001E-3</v>
      </c>
      <c r="Y1772" s="1">
        <f t="shared" si="1367"/>
        <v>5.4333333333333334E-3</v>
      </c>
      <c r="Z1772" s="1">
        <f t="shared" si="1349"/>
        <v>0.6400499999999999</v>
      </c>
      <c r="AA1772" s="2">
        <f t="shared" si="1368"/>
        <v>1.7655666666665824</v>
      </c>
      <c r="AB1772" s="1">
        <f t="shared" si="1369"/>
        <v>5.4286417517042843E-2</v>
      </c>
      <c r="AC1772" s="1">
        <f t="shared" si="1370"/>
        <v>1.0981698814111858</v>
      </c>
      <c r="AD1772" s="1">
        <f t="shared" si="1371"/>
        <v>1.0981698811306801</v>
      </c>
      <c r="AE1772" s="1">
        <f t="shared" si="1372"/>
        <v>1.0981698811205687</v>
      </c>
      <c r="AF1772" s="1">
        <f t="shared" si="1373"/>
        <v>1.0981698811202045</v>
      </c>
      <c r="AG1772" s="1">
        <f t="shared" si="1374"/>
        <v>0.97878397363254532</v>
      </c>
      <c r="AH1772" s="1">
        <f t="shared" si="1375"/>
        <v>2.8113002210443985</v>
      </c>
      <c r="AI1772" s="2">
        <f t="shared" si="1350"/>
        <v>30.55375813235338</v>
      </c>
      <c r="AJ1772" s="1">
        <f>VLOOKUP(AI1772,Graph!$D$3:$M$50,col)</f>
        <v>6.3E-3</v>
      </c>
      <c r="AK1772" s="1">
        <f>VLOOKUP(AI1772,Graph!$D$3:$M$50,col+1)</f>
        <v>5.0000000000000001E-3</v>
      </c>
      <c r="AL1772" s="1">
        <f t="shared" si="1376"/>
        <v>5.4333333333333334E-3</v>
      </c>
      <c r="AM1772" s="1">
        <f t="shared" si="1351"/>
        <v>0.6400499999999999</v>
      </c>
      <c r="AN1772" s="2">
        <f t="shared" si="1377"/>
        <v>1.7655666666665824</v>
      </c>
      <c r="AO1772" s="1">
        <f t="shared" si="1378"/>
        <v>5.4286417517042843E-2</v>
      </c>
      <c r="AP1772" s="1">
        <f t="shared" si="1379"/>
        <v>1.098169881120191</v>
      </c>
      <c r="AQ1772" s="1">
        <f t="shared" si="1380"/>
        <v>1.0981698811201905</v>
      </c>
      <c r="AR1772" s="1">
        <f t="shared" si="1381"/>
        <v>1.0981698811201908</v>
      </c>
      <c r="AS1772" s="1">
        <f t="shared" si="1382"/>
        <v>1.0981698811201908</v>
      </c>
      <c r="AT1772" s="1">
        <f t="shared" si="1383"/>
        <v>0.97878397363254532</v>
      </c>
      <c r="AU1772" s="1">
        <f t="shared" si="1384"/>
        <v>2.8113002210443638</v>
      </c>
      <c r="AV1772" s="2">
        <f t="shared" si="1385"/>
        <v>1771</v>
      </c>
      <c r="AW1772" s="1">
        <f t="shared" si="1386"/>
        <v>2811.3002210443638</v>
      </c>
      <c r="AX1772" s="1">
        <f t="shared" si="1387"/>
        <v>0.97878397363254532</v>
      </c>
      <c r="AY1772" s="1">
        <f t="shared" si="1388"/>
        <v>1.0981698811201908</v>
      </c>
      <c r="AZ1772" s="1">
        <f t="shared" si="1389"/>
        <v>5.4333333333333334E-3</v>
      </c>
      <c r="BA1772" s="1">
        <f t="shared" si="1390"/>
        <v>30.55375813235338</v>
      </c>
    </row>
    <row r="1773" spans="1:53">
      <c r="A1773" s="2">
        <f t="shared" si="1355"/>
        <v>1.7719999999999156</v>
      </c>
      <c r="B1773" s="1">
        <f t="shared" si="1345"/>
        <v>1.8678529999999125</v>
      </c>
      <c r="C1773" s="1">
        <f t="shared" si="1356"/>
        <v>5.64922740488372E-2</v>
      </c>
      <c r="D1773" s="1">
        <f t="shared" si="1346"/>
        <v>1.102950799945053</v>
      </c>
      <c r="E1773" s="1">
        <f t="shared" si="1354"/>
        <v>1.1030645947419628</v>
      </c>
      <c r="F1773" s="1">
        <f t="shared" si="1354"/>
        <v>1.1030689242899283</v>
      </c>
      <c r="G1773" s="1">
        <f t="shared" si="1354"/>
        <v>1.1030690889299304</v>
      </c>
      <c r="H1773" s="1">
        <f t="shared" si="1357"/>
        <v>2.887495378536213</v>
      </c>
      <c r="I1773" s="1">
        <f t="shared" si="1347"/>
        <v>30.827335814523288</v>
      </c>
      <c r="J1773" s="1">
        <f>VLOOKUP($I1773,Graph!$D$3:$M$50,col)</f>
        <v>6.3E-3</v>
      </c>
      <c r="K1773" s="1">
        <f>VLOOKUP($I1773,Graph!$D$3:$M$50,col+1)</f>
        <v>5.0000000000000001E-3</v>
      </c>
      <c r="L1773" s="1">
        <f t="shared" si="1358"/>
        <v>5.4333333333333334E-3</v>
      </c>
      <c r="M1773" s="1">
        <f t="shared" si="1353"/>
        <v>0.6400499999999999</v>
      </c>
      <c r="N1773" s="1">
        <f t="shared" si="1359"/>
        <v>1.7665666666665822</v>
      </c>
      <c r="O1773" s="1">
        <f t="shared" si="1360"/>
        <v>5.428735787906195E-2</v>
      </c>
      <c r="P1773" s="1">
        <f t="shared" si="1361"/>
        <v>1.0983444418596688</v>
      </c>
      <c r="Q1773" s="1">
        <f t="shared" si="1362"/>
        <v>1.0981781631637593</v>
      </c>
      <c r="R1773" s="1">
        <f t="shared" si="1363"/>
        <v>1.098172174229568</v>
      </c>
      <c r="S1773" s="1">
        <f t="shared" si="1364"/>
        <v>1.098171958349454</v>
      </c>
      <c r="T1773" s="1">
        <f t="shared" si="1365"/>
        <v>0.97878652337789596</v>
      </c>
      <c r="U1773" s="1">
        <f t="shared" si="1366"/>
        <v>2.8136943215673087</v>
      </c>
      <c r="V1773" s="2">
        <f t="shared" si="1348"/>
        <v>30.56242885502223</v>
      </c>
      <c r="W1773" s="1">
        <f>VLOOKUP(V1773,Graph!$D$3:$M$50,col)</f>
        <v>6.3E-3</v>
      </c>
      <c r="X1773" s="1">
        <f>VLOOKUP(V1773,Graph!$D$3:$M$50,col+1)</f>
        <v>5.0000000000000001E-3</v>
      </c>
      <c r="Y1773" s="1">
        <f t="shared" si="1367"/>
        <v>5.4333333333333334E-3</v>
      </c>
      <c r="Z1773" s="1">
        <f t="shared" si="1349"/>
        <v>0.6400499999999999</v>
      </c>
      <c r="AA1773" s="2">
        <f t="shared" si="1368"/>
        <v>1.7665666666665822</v>
      </c>
      <c r="AB1773" s="1">
        <f t="shared" si="1369"/>
        <v>5.428735787906195E-2</v>
      </c>
      <c r="AC1773" s="1">
        <f t="shared" si="1370"/>
        <v>1.0981719505675056</v>
      </c>
      <c r="AD1773" s="1">
        <f t="shared" si="1371"/>
        <v>1.0981719502869849</v>
      </c>
      <c r="AE1773" s="1">
        <f t="shared" si="1372"/>
        <v>1.098171950276873</v>
      </c>
      <c r="AF1773" s="1">
        <f t="shared" si="1373"/>
        <v>1.0981719502765082</v>
      </c>
      <c r="AG1773" s="1">
        <f t="shared" si="1374"/>
        <v>0.97878652337789596</v>
      </c>
      <c r="AH1773" s="1">
        <f t="shared" si="1375"/>
        <v>2.8136943008831148</v>
      </c>
      <c r="AI1773" s="2">
        <f t="shared" si="1350"/>
        <v>30.562428780131455</v>
      </c>
      <c r="AJ1773" s="1">
        <f>VLOOKUP(AI1773,Graph!$D$3:$M$50,col)</f>
        <v>6.3E-3</v>
      </c>
      <c r="AK1773" s="1">
        <f>VLOOKUP(AI1773,Graph!$D$3:$M$50,col+1)</f>
        <v>5.0000000000000001E-3</v>
      </c>
      <c r="AL1773" s="1">
        <f t="shared" si="1376"/>
        <v>5.4333333333333334E-3</v>
      </c>
      <c r="AM1773" s="1">
        <f t="shared" si="1351"/>
        <v>0.6400499999999999</v>
      </c>
      <c r="AN1773" s="2">
        <f t="shared" si="1377"/>
        <v>1.7665666666665822</v>
      </c>
      <c r="AO1773" s="1">
        <f t="shared" si="1378"/>
        <v>5.428735787906195E-2</v>
      </c>
      <c r="AP1773" s="1">
        <f t="shared" si="1379"/>
        <v>1.0981719502764953</v>
      </c>
      <c r="AQ1773" s="1">
        <f t="shared" si="1380"/>
        <v>1.0981719502764948</v>
      </c>
      <c r="AR1773" s="1">
        <f t="shared" si="1381"/>
        <v>1.0981719502764951</v>
      </c>
      <c r="AS1773" s="1">
        <f t="shared" si="1382"/>
        <v>1.0981719502764948</v>
      </c>
      <c r="AT1773" s="1">
        <f t="shared" si="1383"/>
        <v>0.97878652337789596</v>
      </c>
      <c r="AU1773" s="1">
        <f t="shared" si="1384"/>
        <v>2.8136943008830801</v>
      </c>
      <c r="AV1773" s="2">
        <f t="shared" si="1385"/>
        <v>1772</v>
      </c>
      <c r="AW1773" s="1">
        <f t="shared" si="1386"/>
        <v>2813.6943008830804</v>
      </c>
      <c r="AX1773" s="1">
        <f t="shared" si="1387"/>
        <v>0.97878652337789596</v>
      </c>
      <c r="AY1773" s="1">
        <f t="shared" si="1388"/>
        <v>1.0981719502764948</v>
      </c>
      <c r="AZ1773" s="1">
        <f t="shared" si="1389"/>
        <v>5.4333333333333334E-3</v>
      </c>
      <c r="BA1773" s="1">
        <f t="shared" si="1390"/>
        <v>30.562428780131455</v>
      </c>
    </row>
    <row r="1774" spans="1:53">
      <c r="A1774" s="2">
        <f t="shared" si="1355"/>
        <v>1.7729999999999155</v>
      </c>
      <c r="B1774" s="1">
        <f t="shared" si="1345"/>
        <v>1.868894166666579</v>
      </c>
      <c r="C1774" s="1">
        <f t="shared" si="1356"/>
        <v>5.6493055523794071E-2</v>
      </c>
      <c r="D1774" s="1">
        <f t="shared" si="1346"/>
        <v>1.1029524813019429</v>
      </c>
      <c r="E1774" s="1">
        <f t="shared" si="1354"/>
        <v>1.1030663439466137</v>
      </c>
      <c r="F1774" s="1">
        <f t="shared" si="1354"/>
        <v>1.1030706761583544</v>
      </c>
      <c r="G1774" s="1">
        <f t="shared" si="1354"/>
        <v>1.1030708409027346</v>
      </c>
      <c r="H1774" s="1">
        <f t="shared" si="1357"/>
        <v>2.8899445814549884</v>
      </c>
      <c r="I1774" s="1">
        <f t="shared" si="1347"/>
        <v>30.836049371165799</v>
      </c>
      <c r="J1774" s="1">
        <f>VLOOKUP($I1774,Graph!$D$3:$M$50,col)</f>
        <v>6.3E-3</v>
      </c>
      <c r="K1774" s="1">
        <f>VLOOKUP($I1774,Graph!$D$3:$M$50,col+1)</f>
        <v>5.0000000000000001E-3</v>
      </c>
      <c r="L1774" s="1">
        <f t="shared" si="1358"/>
        <v>5.4333333333333334E-3</v>
      </c>
      <c r="M1774" s="1">
        <f t="shared" si="1353"/>
        <v>0.6400499999999999</v>
      </c>
      <c r="N1774" s="1">
        <f t="shared" si="1359"/>
        <v>1.7675666666665821</v>
      </c>
      <c r="O1774" s="1">
        <f t="shared" si="1360"/>
        <v>5.4288297201454873E-2</v>
      </c>
      <c r="P1774" s="1">
        <f t="shared" si="1361"/>
        <v>1.0983465019838019</v>
      </c>
      <c r="Q1774" s="1">
        <f t="shared" si="1362"/>
        <v>1.0981802299488863</v>
      </c>
      <c r="R1774" s="1">
        <f t="shared" si="1363"/>
        <v>1.0981742411161786</v>
      </c>
      <c r="S1774" s="1">
        <f t="shared" si="1364"/>
        <v>1.0981740252347441</v>
      </c>
      <c r="T1774" s="1">
        <f t="shared" si="1365"/>
        <v>0.97878907024926376</v>
      </c>
      <c r="U1774" s="1">
        <f t="shared" si="1366"/>
        <v>2.8160890808076235</v>
      </c>
      <c r="V1774" s="2">
        <f t="shared" si="1348"/>
        <v>30.571097044271301</v>
      </c>
      <c r="W1774" s="1">
        <f>VLOOKUP(V1774,Graph!$D$3:$M$50,col)</f>
        <v>6.3E-3</v>
      </c>
      <c r="X1774" s="1">
        <f>VLOOKUP(V1774,Graph!$D$3:$M$50,col+1)</f>
        <v>5.0000000000000001E-3</v>
      </c>
      <c r="Y1774" s="1">
        <f t="shared" si="1367"/>
        <v>5.4333333333333334E-3</v>
      </c>
      <c r="Z1774" s="1">
        <f t="shared" si="1349"/>
        <v>0.6400499999999999</v>
      </c>
      <c r="AA1774" s="2">
        <f t="shared" si="1368"/>
        <v>1.7675666666665821</v>
      </c>
      <c r="AB1774" s="1">
        <f t="shared" si="1369"/>
        <v>5.4288297201454873E-2</v>
      </c>
      <c r="AC1774" s="1">
        <f t="shared" si="1370"/>
        <v>1.0981740174525685</v>
      </c>
      <c r="AD1774" s="1">
        <f t="shared" si="1371"/>
        <v>1.0981740171720331</v>
      </c>
      <c r="AE1774" s="1">
        <f t="shared" si="1372"/>
        <v>1.0981740171619205</v>
      </c>
      <c r="AF1774" s="1">
        <f t="shared" si="1373"/>
        <v>1.0981740171615559</v>
      </c>
      <c r="AG1774" s="1">
        <f t="shared" si="1374"/>
        <v>0.97878907024926376</v>
      </c>
      <c r="AH1774" s="1">
        <f t="shared" si="1375"/>
        <v>2.8160890601052428</v>
      </c>
      <c r="AI1774" s="2">
        <f t="shared" si="1350"/>
        <v>30.571096969357189</v>
      </c>
      <c r="AJ1774" s="1">
        <f>VLOOKUP(AI1774,Graph!$D$3:$M$50,col)</f>
        <v>6.3E-3</v>
      </c>
      <c r="AK1774" s="1">
        <f>VLOOKUP(AI1774,Graph!$D$3:$M$50,col+1)</f>
        <v>5.0000000000000001E-3</v>
      </c>
      <c r="AL1774" s="1">
        <f t="shared" si="1376"/>
        <v>5.4333333333333334E-3</v>
      </c>
      <c r="AM1774" s="1">
        <f t="shared" si="1351"/>
        <v>0.6400499999999999</v>
      </c>
      <c r="AN1774" s="2">
        <f t="shared" si="1377"/>
        <v>1.7675666666665821</v>
      </c>
      <c r="AO1774" s="1">
        <f t="shared" si="1378"/>
        <v>5.4288297201454873E-2</v>
      </c>
      <c r="AP1774" s="1">
        <f t="shared" si="1379"/>
        <v>1.0981740171615426</v>
      </c>
      <c r="AQ1774" s="1">
        <f t="shared" si="1380"/>
        <v>1.0981740171615422</v>
      </c>
      <c r="AR1774" s="1">
        <f t="shared" si="1381"/>
        <v>1.0981740171615424</v>
      </c>
      <c r="AS1774" s="1">
        <f t="shared" si="1382"/>
        <v>1.0981740171615426</v>
      </c>
      <c r="AT1774" s="1">
        <f t="shared" si="1383"/>
        <v>0.97878907024926376</v>
      </c>
      <c r="AU1774" s="1">
        <f t="shared" si="1384"/>
        <v>2.8160890601052082</v>
      </c>
      <c r="AV1774" s="2">
        <f t="shared" si="1385"/>
        <v>1773</v>
      </c>
      <c r="AW1774" s="1">
        <f t="shared" si="1386"/>
        <v>2816.0890601052083</v>
      </c>
      <c r="AX1774" s="1">
        <f t="shared" si="1387"/>
        <v>0.97878907024926376</v>
      </c>
      <c r="AY1774" s="1">
        <f t="shared" si="1388"/>
        <v>1.0981740171615426</v>
      </c>
      <c r="AZ1774" s="1">
        <f t="shared" si="1389"/>
        <v>5.4333333333333334E-3</v>
      </c>
      <c r="BA1774" s="1">
        <f t="shared" si="1390"/>
        <v>30.571096969357189</v>
      </c>
    </row>
    <row r="1775" spans="1:53">
      <c r="A1775" s="2">
        <f t="shared" si="1355"/>
        <v>1.7739999999999154</v>
      </c>
      <c r="B1775" s="1">
        <f t="shared" si="1345"/>
        <v>1.8699353333332456</v>
      </c>
      <c r="C1775" s="1">
        <f t="shared" si="1356"/>
        <v>5.649383613390771E-2</v>
      </c>
      <c r="D1775" s="1">
        <f t="shared" si="1346"/>
        <v>1.1029541608057842</v>
      </c>
      <c r="E1775" s="1">
        <f t="shared" si="1354"/>
        <v>1.1030680912268758</v>
      </c>
      <c r="F1775" s="1">
        <f t="shared" si="1354"/>
        <v>1.1030724260996847</v>
      </c>
      <c r="G1775" s="1">
        <f t="shared" si="1354"/>
        <v>1.1030725909483401</v>
      </c>
      <c r="H1775" s="1">
        <f t="shared" si="1357"/>
        <v>2.8923944765854026</v>
      </c>
      <c r="I1775" s="1">
        <f t="shared" si="1347"/>
        <v>30.844760466692033</v>
      </c>
      <c r="J1775" s="1">
        <f>VLOOKUP($I1775,Graph!$D$3:$M$50,col)</f>
        <v>6.3E-3</v>
      </c>
      <c r="K1775" s="1">
        <f>VLOOKUP($I1775,Graph!$D$3:$M$50,col+1)</f>
        <v>5.0000000000000001E-3</v>
      </c>
      <c r="L1775" s="1">
        <f t="shared" si="1358"/>
        <v>5.4333333333333334E-3</v>
      </c>
      <c r="M1775" s="1">
        <f t="shared" si="1353"/>
        <v>0.6400499999999999</v>
      </c>
      <c r="N1775" s="1">
        <f t="shared" si="1359"/>
        <v>1.768566666666582</v>
      </c>
      <c r="O1775" s="1">
        <f t="shared" si="1360"/>
        <v>5.4289235485944581E-2</v>
      </c>
      <c r="P1775" s="1">
        <f t="shared" si="1361"/>
        <v>1.0983485598471143</v>
      </c>
      <c r="Q1775" s="1">
        <f t="shared" si="1362"/>
        <v>1.0981822944665671</v>
      </c>
      <c r="R1775" s="1">
        <f t="shared" si="1363"/>
        <v>1.0981763057352669</v>
      </c>
      <c r="S1775" s="1">
        <f t="shared" si="1364"/>
        <v>1.0981760898525141</v>
      </c>
      <c r="T1775" s="1">
        <f t="shared" si="1365"/>
        <v>0.97879161425150507</v>
      </c>
      <c r="U1775" s="1">
        <f t="shared" si="1366"/>
        <v>2.818484519238627</v>
      </c>
      <c r="V1775" s="2">
        <f t="shared" si="1348"/>
        <v>30.57976277705767</v>
      </c>
      <c r="W1775" s="1">
        <f>VLOOKUP(V1775,Graph!$D$3:$M$50,col)</f>
        <v>6.3E-3</v>
      </c>
      <c r="X1775" s="1">
        <f>VLOOKUP(V1775,Graph!$D$3:$M$50,col+1)</f>
        <v>5.0000000000000001E-3</v>
      </c>
      <c r="Y1775" s="1">
        <f t="shared" si="1367"/>
        <v>5.4333333333333334E-3</v>
      </c>
      <c r="Z1775" s="1">
        <f t="shared" si="1349"/>
        <v>0.6400499999999999</v>
      </c>
      <c r="AA1775" s="2">
        <f t="shared" si="1368"/>
        <v>1.768566666666582</v>
      </c>
      <c r="AB1775" s="1">
        <f t="shared" si="1369"/>
        <v>5.4289235485944581E-2</v>
      </c>
      <c r="AC1775" s="1">
        <f t="shared" si="1370"/>
        <v>1.0981760820701119</v>
      </c>
      <c r="AD1775" s="1">
        <f t="shared" si="1371"/>
        <v>1.0981760817895618</v>
      </c>
      <c r="AE1775" s="1">
        <f t="shared" si="1372"/>
        <v>1.0981760817794484</v>
      </c>
      <c r="AF1775" s="1">
        <f t="shared" si="1373"/>
        <v>1.098176081779084</v>
      </c>
      <c r="AG1775" s="1">
        <f t="shared" si="1374"/>
        <v>0.97879161425150507</v>
      </c>
      <c r="AH1775" s="1">
        <f t="shared" si="1375"/>
        <v>2.8184844985180537</v>
      </c>
      <c r="AI1775" s="2">
        <f t="shared" si="1350"/>
        <v>30.579762702120213</v>
      </c>
      <c r="AJ1775" s="1">
        <f>VLOOKUP(AI1775,Graph!$D$3:$M$50,col)</f>
        <v>6.3E-3</v>
      </c>
      <c r="AK1775" s="1">
        <f>VLOOKUP(AI1775,Graph!$D$3:$M$50,col+1)</f>
        <v>5.0000000000000001E-3</v>
      </c>
      <c r="AL1775" s="1">
        <f t="shared" si="1376"/>
        <v>5.4333333333333334E-3</v>
      </c>
      <c r="AM1775" s="1">
        <f t="shared" si="1351"/>
        <v>0.6400499999999999</v>
      </c>
      <c r="AN1775" s="2">
        <f t="shared" si="1377"/>
        <v>1.768566666666582</v>
      </c>
      <c r="AO1775" s="1">
        <f t="shared" si="1378"/>
        <v>5.4289235485944581E-2</v>
      </c>
      <c r="AP1775" s="1">
        <f t="shared" si="1379"/>
        <v>1.0981760817790707</v>
      </c>
      <c r="AQ1775" s="1">
        <f t="shared" si="1380"/>
        <v>1.09817608177907</v>
      </c>
      <c r="AR1775" s="1">
        <f t="shared" si="1381"/>
        <v>1.09817608177907</v>
      </c>
      <c r="AS1775" s="1">
        <f t="shared" si="1382"/>
        <v>1.09817608177907</v>
      </c>
      <c r="AT1775" s="1">
        <f t="shared" si="1383"/>
        <v>0.97879161425150507</v>
      </c>
      <c r="AU1775" s="1">
        <f t="shared" si="1384"/>
        <v>2.8184844985180182</v>
      </c>
      <c r="AV1775" s="2">
        <f t="shared" si="1385"/>
        <v>1774</v>
      </c>
      <c r="AW1775" s="1">
        <f t="shared" si="1386"/>
        <v>2818.484498518018</v>
      </c>
      <c r="AX1775" s="1">
        <f t="shared" si="1387"/>
        <v>0.97879161425150507</v>
      </c>
      <c r="AY1775" s="1">
        <f t="shared" si="1388"/>
        <v>1.09817608177907</v>
      </c>
      <c r="AZ1775" s="1">
        <f t="shared" si="1389"/>
        <v>5.4333333333333334E-3</v>
      </c>
      <c r="BA1775" s="1">
        <f t="shared" si="1390"/>
        <v>30.579762702120213</v>
      </c>
    </row>
    <row r="1776" spans="1:53">
      <c r="A1776" s="2">
        <f t="shared" si="1355"/>
        <v>1.7749999999999153</v>
      </c>
      <c r="B1776" s="1">
        <f t="shared" si="1345"/>
        <v>1.8709764999999121</v>
      </c>
      <c r="C1776" s="1">
        <f t="shared" si="1356"/>
        <v>5.6494615880612907E-2</v>
      </c>
      <c r="D1776" s="1">
        <f t="shared" si="1346"/>
        <v>1.1029558384596383</v>
      </c>
      <c r="E1776" s="1">
        <f t="shared" si="1354"/>
        <v>1.1030698365859222</v>
      </c>
      <c r="F1776" s="1">
        <f t="shared" si="1354"/>
        <v>1.1030741741170969</v>
      </c>
      <c r="G1776" s="1">
        <f t="shared" si="1354"/>
        <v>1.1030743390699256</v>
      </c>
      <c r="H1776" s="1">
        <f t="shared" si="1357"/>
        <v>2.894845063731899</v>
      </c>
      <c r="I1776" s="1">
        <f t="shared" si="1347"/>
        <v>30.853469103185883</v>
      </c>
      <c r="J1776" s="1">
        <f>VLOOKUP($I1776,Graph!$D$3:$M$50,col)</f>
        <v>6.3E-3</v>
      </c>
      <c r="K1776" s="1">
        <f>VLOOKUP($I1776,Graph!$D$3:$M$50,col+1)</f>
        <v>5.0000000000000001E-3</v>
      </c>
      <c r="L1776" s="1">
        <f t="shared" si="1358"/>
        <v>5.4333333333333334E-3</v>
      </c>
      <c r="M1776" s="1">
        <f t="shared" si="1353"/>
        <v>0.6400499999999999</v>
      </c>
      <c r="N1776" s="1">
        <f t="shared" si="1359"/>
        <v>1.7695666666665819</v>
      </c>
      <c r="O1776" s="1">
        <f t="shared" si="1360"/>
        <v>5.4290172734250235E-2</v>
      </c>
      <c r="P1776" s="1">
        <f t="shared" si="1361"/>
        <v>1.0983506154533256</v>
      </c>
      <c r="Q1776" s="1">
        <f t="shared" si="1362"/>
        <v>1.0981843567205303</v>
      </c>
      <c r="R1776" s="1">
        <f t="shared" si="1363"/>
        <v>1.0981783680905619</v>
      </c>
      <c r="S1776" s="1">
        <f t="shared" si="1364"/>
        <v>1.0981781522064937</v>
      </c>
      <c r="T1776" s="1">
        <f t="shared" si="1365"/>
        <v>0.97879415538946513</v>
      </c>
      <c r="U1776" s="1">
        <f t="shared" si="1366"/>
        <v>2.8208806366677588</v>
      </c>
      <c r="V1776" s="2">
        <f t="shared" si="1348"/>
        <v>30.588426055468041</v>
      </c>
      <c r="W1776" s="1">
        <f>VLOOKUP(V1776,Graph!$D$3:$M$50,col)</f>
        <v>6.3E-3</v>
      </c>
      <c r="X1776" s="1">
        <f>VLOOKUP(V1776,Graph!$D$3:$M$50,col+1)</f>
        <v>5.0000000000000001E-3</v>
      </c>
      <c r="Y1776" s="1">
        <f t="shared" si="1367"/>
        <v>5.4333333333333334E-3</v>
      </c>
      <c r="Z1776" s="1">
        <f t="shared" si="1349"/>
        <v>0.6400499999999999</v>
      </c>
      <c r="AA1776" s="2">
        <f t="shared" si="1368"/>
        <v>1.7695666666665819</v>
      </c>
      <c r="AB1776" s="1">
        <f t="shared" si="1369"/>
        <v>5.4290172734250235E-2</v>
      </c>
      <c r="AC1776" s="1">
        <f t="shared" si="1370"/>
        <v>1.0981781444238647</v>
      </c>
      <c r="AD1776" s="1">
        <f t="shared" si="1371"/>
        <v>1.0981781441433007</v>
      </c>
      <c r="AE1776" s="1">
        <f t="shared" si="1372"/>
        <v>1.0981781441331862</v>
      </c>
      <c r="AF1776" s="1">
        <f t="shared" si="1373"/>
        <v>1.0981781441328216</v>
      </c>
      <c r="AG1776" s="1">
        <f t="shared" si="1374"/>
        <v>0.97879415538946513</v>
      </c>
      <c r="AH1776" s="1">
        <f t="shared" si="1375"/>
        <v>2.8208806159289876</v>
      </c>
      <c r="AI1776" s="2">
        <f t="shared" si="1350"/>
        <v>30.588425980507242</v>
      </c>
      <c r="AJ1776" s="1">
        <f>VLOOKUP(AI1776,Graph!$D$3:$M$50,col)</f>
        <v>6.3E-3</v>
      </c>
      <c r="AK1776" s="1">
        <f>VLOOKUP(AI1776,Graph!$D$3:$M$50,col+1)</f>
        <v>5.0000000000000001E-3</v>
      </c>
      <c r="AL1776" s="1">
        <f t="shared" si="1376"/>
        <v>5.4333333333333334E-3</v>
      </c>
      <c r="AM1776" s="1">
        <f t="shared" si="1351"/>
        <v>0.6400499999999999</v>
      </c>
      <c r="AN1776" s="2">
        <f t="shared" si="1377"/>
        <v>1.7695666666665819</v>
      </c>
      <c r="AO1776" s="1">
        <f t="shared" si="1378"/>
        <v>5.4290172734250235E-2</v>
      </c>
      <c r="AP1776" s="1">
        <f t="shared" si="1379"/>
        <v>1.0981781441328085</v>
      </c>
      <c r="AQ1776" s="1">
        <f t="shared" si="1380"/>
        <v>1.098178144132808</v>
      </c>
      <c r="AR1776" s="1">
        <f t="shared" si="1381"/>
        <v>1.0981781441328078</v>
      </c>
      <c r="AS1776" s="1">
        <f t="shared" si="1382"/>
        <v>1.0981781441328082</v>
      </c>
      <c r="AT1776" s="1">
        <f t="shared" si="1383"/>
        <v>0.97879415538946513</v>
      </c>
      <c r="AU1776" s="1">
        <f t="shared" si="1384"/>
        <v>2.820880615928953</v>
      </c>
      <c r="AV1776" s="2">
        <f t="shared" si="1385"/>
        <v>1775</v>
      </c>
      <c r="AW1776" s="1">
        <f t="shared" si="1386"/>
        <v>2820.8806159289529</v>
      </c>
      <c r="AX1776" s="1">
        <f t="shared" si="1387"/>
        <v>0.97879415538946513</v>
      </c>
      <c r="AY1776" s="1">
        <f t="shared" si="1388"/>
        <v>1.0981781441328082</v>
      </c>
      <c r="AZ1776" s="1">
        <f t="shared" si="1389"/>
        <v>5.4333333333333334E-3</v>
      </c>
      <c r="BA1776" s="1">
        <f t="shared" si="1390"/>
        <v>30.588425980507242</v>
      </c>
    </row>
    <row r="1777" spans="1:53">
      <c r="A1777" s="2">
        <f t="shared" si="1355"/>
        <v>1.7759999999999152</v>
      </c>
      <c r="B1777" s="1">
        <f t="shared" si="1345"/>
        <v>1.8720176666665787</v>
      </c>
      <c r="C1777" s="1">
        <f t="shared" si="1356"/>
        <v>5.6495394765341322E-2</v>
      </c>
      <c r="D1777" s="1">
        <f t="shared" si="1346"/>
        <v>1.1029575142665604</v>
      </c>
      <c r="E1777" s="1">
        <f t="shared" si="1354"/>
        <v>1.1030715800269202</v>
      </c>
      <c r="F1777" s="1">
        <f t="shared" si="1354"/>
        <v>1.1030759202137621</v>
      </c>
      <c r="G1777" s="1">
        <f t="shared" si="1354"/>
        <v>1.1030760852706623</v>
      </c>
      <c r="H1777" s="1">
        <f t="shared" si="1357"/>
        <v>2.8972963426990885</v>
      </c>
      <c r="I1777" s="1">
        <f t="shared" si="1347"/>
        <v>30.86217528272828</v>
      </c>
      <c r="J1777" s="1">
        <f>VLOOKUP($I1777,Graph!$D$3:$M$50,col)</f>
        <v>6.3E-3</v>
      </c>
      <c r="K1777" s="1">
        <f>VLOOKUP($I1777,Graph!$D$3:$M$50,col+1)</f>
        <v>5.0000000000000001E-3</v>
      </c>
      <c r="L1777" s="1">
        <f t="shared" si="1358"/>
        <v>5.4333333333333334E-3</v>
      </c>
      <c r="M1777" s="1">
        <f t="shared" si="1353"/>
        <v>0.6400499999999999</v>
      </c>
      <c r="N1777" s="1">
        <f t="shared" si="1359"/>
        <v>1.7705666666665818</v>
      </c>
      <c r="O1777" s="1">
        <f t="shared" si="1360"/>
        <v>5.4291108948087252E-2</v>
      </c>
      <c r="P1777" s="1">
        <f t="shared" si="1361"/>
        <v>1.0983526688061473</v>
      </c>
      <c r="Q1777" s="1">
        <f t="shared" si="1362"/>
        <v>1.0981864167144977</v>
      </c>
      <c r="R1777" s="1">
        <f t="shared" si="1363"/>
        <v>1.0981804281857841</v>
      </c>
      <c r="S1777" s="1">
        <f t="shared" si="1364"/>
        <v>1.0981802123004036</v>
      </c>
      <c r="T1777" s="1">
        <f t="shared" si="1365"/>
        <v>0.97879669366797883</v>
      </c>
      <c r="U1777" s="1">
        <f t="shared" si="1366"/>
        <v>2.8232774329026213</v>
      </c>
      <c r="V1777" s="2">
        <f t="shared" si="1348"/>
        <v>30.597086881586158</v>
      </c>
      <c r="W1777" s="1">
        <f>VLOOKUP(V1777,Graph!$D$3:$M$50,col)</f>
        <v>6.3E-3</v>
      </c>
      <c r="X1777" s="1">
        <f>VLOOKUP(V1777,Graph!$D$3:$M$50,col+1)</f>
        <v>5.0000000000000001E-3</v>
      </c>
      <c r="Y1777" s="1">
        <f t="shared" si="1367"/>
        <v>5.4333333333333334E-3</v>
      </c>
      <c r="Z1777" s="1">
        <f t="shared" si="1349"/>
        <v>0.6400499999999999</v>
      </c>
      <c r="AA1777" s="2">
        <f t="shared" si="1368"/>
        <v>1.7705666666665818</v>
      </c>
      <c r="AB1777" s="1">
        <f t="shared" si="1369"/>
        <v>5.4291108948087252E-2</v>
      </c>
      <c r="AC1777" s="1">
        <f t="shared" si="1370"/>
        <v>1.0981802045175486</v>
      </c>
      <c r="AD1777" s="1">
        <f t="shared" si="1371"/>
        <v>1.0981802042369699</v>
      </c>
      <c r="AE1777" s="1">
        <f t="shared" si="1372"/>
        <v>1.0981802042268547</v>
      </c>
      <c r="AF1777" s="1">
        <f t="shared" si="1373"/>
        <v>1.0981802042264901</v>
      </c>
      <c r="AG1777" s="1">
        <f t="shared" si="1374"/>
        <v>0.97879669366797883</v>
      </c>
      <c r="AH1777" s="1">
        <f t="shared" si="1375"/>
        <v>2.8232774121456474</v>
      </c>
      <c r="AI1777" s="2">
        <f t="shared" si="1350"/>
        <v>30.597086806602039</v>
      </c>
      <c r="AJ1777" s="1">
        <f>VLOOKUP(AI1777,Graph!$D$3:$M$50,col)</f>
        <v>6.3E-3</v>
      </c>
      <c r="AK1777" s="1">
        <f>VLOOKUP(AI1777,Graph!$D$3:$M$50,col+1)</f>
        <v>5.0000000000000001E-3</v>
      </c>
      <c r="AL1777" s="1">
        <f t="shared" si="1376"/>
        <v>5.4333333333333334E-3</v>
      </c>
      <c r="AM1777" s="1">
        <f t="shared" si="1351"/>
        <v>0.6400499999999999</v>
      </c>
      <c r="AN1777" s="2">
        <f t="shared" si="1377"/>
        <v>1.7705666666665818</v>
      </c>
      <c r="AO1777" s="1">
        <f t="shared" si="1378"/>
        <v>5.4291108948087252E-2</v>
      </c>
      <c r="AP1777" s="1">
        <f t="shared" si="1379"/>
        <v>1.0981802042264768</v>
      </c>
      <c r="AQ1777" s="1">
        <f t="shared" si="1380"/>
        <v>1.0981802042264766</v>
      </c>
      <c r="AR1777" s="1">
        <f t="shared" si="1381"/>
        <v>1.0981802042264763</v>
      </c>
      <c r="AS1777" s="1">
        <f t="shared" si="1382"/>
        <v>1.0981802042264766</v>
      </c>
      <c r="AT1777" s="1">
        <f t="shared" si="1383"/>
        <v>0.97879669366797883</v>
      </c>
      <c r="AU1777" s="1">
        <f t="shared" si="1384"/>
        <v>2.8232774121456132</v>
      </c>
      <c r="AV1777" s="2">
        <f t="shared" si="1385"/>
        <v>1776</v>
      </c>
      <c r="AW1777" s="1">
        <f t="shared" si="1386"/>
        <v>2823.2774121456132</v>
      </c>
      <c r="AX1777" s="1">
        <f t="shared" si="1387"/>
        <v>0.97879669366797883</v>
      </c>
      <c r="AY1777" s="1">
        <f t="shared" si="1388"/>
        <v>1.0981802042264766</v>
      </c>
      <c r="AZ1777" s="1">
        <f t="shared" si="1389"/>
        <v>5.4333333333333334E-3</v>
      </c>
      <c r="BA1777" s="1">
        <f t="shared" si="1390"/>
        <v>30.597086806602039</v>
      </c>
    </row>
    <row r="1778" spans="1:53">
      <c r="A1778" s="2">
        <f t="shared" si="1355"/>
        <v>1.7769999999999151</v>
      </c>
      <c r="B1778" s="1">
        <f t="shared" si="1345"/>
        <v>1.8730588333332452</v>
      </c>
      <c r="C1778" s="1">
        <f t="shared" si="1356"/>
        <v>5.6496172789521376E-2</v>
      </c>
      <c r="D1778" s="1">
        <f t="shared" si="1346"/>
        <v>1.1029591882295982</v>
      </c>
      <c r="E1778" s="1">
        <f t="shared" si="1354"/>
        <v>1.1030733215530291</v>
      </c>
      <c r="F1778" s="1">
        <f t="shared" si="1354"/>
        <v>1.1030776643928444</v>
      </c>
      <c r="G1778" s="1">
        <f t="shared" si="1354"/>
        <v>1.1030778295537138</v>
      </c>
      <c r="H1778" s="1">
        <f t="shared" si="1357"/>
        <v>2.8997483132917425</v>
      </c>
      <c r="I1778" s="1">
        <f t="shared" si="1347"/>
        <v>30.870879007397214</v>
      </c>
      <c r="J1778" s="1">
        <f>VLOOKUP($I1778,Graph!$D$3:$M$50,col)</f>
        <v>6.3E-3</v>
      </c>
      <c r="K1778" s="1">
        <f>VLOOKUP($I1778,Graph!$D$3:$M$50,col+1)</f>
        <v>5.0000000000000001E-3</v>
      </c>
      <c r="L1778" s="1">
        <f t="shared" si="1358"/>
        <v>5.4333333333333334E-3</v>
      </c>
      <c r="M1778" s="1">
        <f t="shared" si="1353"/>
        <v>0.6400499999999999</v>
      </c>
      <c r="N1778" s="1">
        <f t="shared" si="1359"/>
        <v>1.7715666666665817</v>
      </c>
      <c r="O1778" s="1">
        <f t="shared" si="1360"/>
        <v>5.4292044129167265E-2</v>
      </c>
      <c r="P1778" s="1">
        <f t="shared" si="1361"/>
        <v>1.0983547199092818</v>
      </c>
      <c r="Q1778" s="1">
        <f t="shared" si="1362"/>
        <v>1.0981884744521817</v>
      </c>
      <c r="R1778" s="1">
        <f t="shared" si="1363"/>
        <v>1.0981824860246472</v>
      </c>
      <c r="S1778" s="1">
        <f t="shared" si="1364"/>
        <v>1.0981822701379571</v>
      </c>
      <c r="T1778" s="1">
        <f t="shared" si="1365"/>
        <v>0.97879922909186978</v>
      </c>
      <c r="U1778" s="1">
        <f t="shared" si="1366"/>
        <v>2.825674907750984</v>
      </c>
      <c r="V1778" s="2">
        <f t="shared" si="1348"/>
        <v>30.605745257492853</v>
      </c>
      <c r="W1778" s="1">
        <f>VLOOKUP(V1778,Graph!$D$3:$M$50,col)</f>
        <v>6.3E-3</v>
      </c>
      <c r="X1778" s="1">
        <f>VLOOKUP(V1778,Graph!$D$3:$M$50,col+1)</f>
        <v>5.0000000000000001E-3</v>
      </c>
      <c r="Y1778" s="1">
        <f t="shared" si="1367"/>
        <v>5.4333333333333334E-3</v>
      </c>
      <c r="Z1778" s="1">
        <f t="shared" si="1349"/>
        <v>0.6400499999999999</v>
      </c>
      <c r="AA1778" s="2">
        <f t="shared" si="1368"/>
        <v>1.7715666666665817</v>
      </c>
      <c r="AB1778" s="1">
        <f t="shared" si="1369"/>
        <v>5.4292044129167265E-2</v>
      </c>
      <c r="AC1778" s="1">
        <f t="shared" si="1370"/>
        <v>1.0981822623548765</v>
      </c>
      <c r="AD1778" s="1">
        <f t="shared" si="1371"/>
        <v>1.0981822620742832</v>
      </c>
      <c r="AE1778" s="1">
        <f t="shared" si="1372"/>
        <v>1.098182262064167</v>
      </c>
      <c r="AF1778" s="1">
        <f t="shared" si="1373"/>
        <v>1.0981822620638022</v>
      </c>
      <c r="AG1778" s="1">
        <f t="shared" si="1374"/>
        <v>0.97879922909186978</v>
      </c>
      <c r="AH1778" s="1">
        <f t="shared" si="1375"/>
        <v>2.8256748869758019</v>
      </c>
      <c r="AI1778" s="2">
        <f t="shared" si="1350"/>
        <v>30.605745182485407</v>
      </c>
      <c r="AJ1778" s="1">
        <f>VLOOKUP(AI1778,Graph!$D$3:$M$50,col)</f>
        <v>6.3E-3</v>
      </c>
      <c r="AK1778" s="1">
        <f>VLOOKUP(AI1778,Graph!$D$3:$M$50,col+1)</f>
        <v>5.0000000000000001E-3</v>
      </c>
      <c r="AL1778" s="1">
        <f t="shared" si="1376"/>
        <v>5.4333333333333334E-3</v>
      </c>
      <c r="AM1778" s="1">
        <f t="shared" si="1351"/>
        <v>0.6400499999999999</v>
      </c>
      <c r="AN1778" s="2">
        <f t="shared" si="1377"/>
        <v>1.7715666666665817</v>
      </c>
      <c r="AO1778" s="1">
        <f t="shared" si="1378"/>
        <v>5.4292044129167265E-2</v>
      </c>
      <c r="AP1778" s="1">
        <f t="shared" si="1379"/>
        <v>1.0981822620637893</v>
      </c>
      <c r="AQ1778" s="1">
        <f t="shared" si="1380"/>
        <v>1.0981822620637889</v>
      </c>
      <c r="AR1778" s="1">
        <f t="shared" si="1381"/>
        <v>1.0981822620637889</v>
      </c>
      <c r="AS1778" s="1">
        <f t="shared" si="1382"/>
        <v>1.0981822620637889</v>
      </c>
      <c r="AT1778" s="1">
        <f t="shared" si="1383"/>
        <v>0.97879922909186978</v>
      </c>
      <c r="AU1778" s="1">
        <f t="shared" si="1384"/>
        <v>2.8256748869757669</v>
      </c>
      <c r="AV1778" s="2">
        <f t="shared" si="1385"/>
        <v>1777</v>
      </c>
      <c r="AW1778" s="1">
        <f t="shared" si="1386"/>
        <v>2825.6748869757666</v>
      </c>
      <c r="AX1778" s="1">
        <f t="shared" si="1387"/>
        <v>0.97879922909186978</v>
      </c>
      <c r="AY1778" s="1">
        <f t="shared" si="1388"/>
        <v>1.0981822620637889</v>
      </c>
      <c r="AZ1778" s="1">
        <f t="shared" si="1389"/>
        <v>5.4333333333333334E-3</v>
      </c>
      <c r="BA1778" s="1">
        <f t="shared" si="1390"/>
        <v>30.605745182485407</v>
      </c>
    </row>
    <row r="1779" spans="1:53">
      <c r="A1779" s="2">
        <f t="shared" si="1355"/>
        <v>1.777999999999915</v>
      </c>
      <c r="B1779" s="1">
        <f t="shared" si="1345"/>
        <v>1.8740999999999117</v>
      </c>
      <c r="C1779" s="1">
        <f t="shared" si="1356"/>
        <v>5.6496949954578435E-2</v>
      </c>
      <c r="D1779" s="1">
        <f t="shared" si="1346"/>
        <v>1.1029608603517935</v>
      </c>
      <c r="E1779" s="1">
        <f t="shared" si="1354"/>
        <v>1.1030750611674025</v>
      </c>
      <c r="F1779" s="1">
        <f t="shared" si="1354"/>
        <v>1.1030794066575007</v>
      </c>
      <c r="G1779" s="1">
        <f t="shared" si="1354"/>
        <v>1.103079571922237</v>
      </c>
      <c r="H1779" s="1">
        <f t="shared" si="1357"/>
        <v>2.902200975314801</v>
      </c>
      <c r="I1779" s="1">
        <f t="shared" si="1347"/>
        <v>30.87958027926777</v>
      </c>
      <c r="J1779" s="1">
        <f>VLOOKUP($I1779,Graph!$D$3:$M$50,col)</f>
        <v>6.3E-3</v>
      </c>
      <c r="K1779" s="1">
        <f>VLOOKUP($I1779,Graph!$D$3:$M$50,col+1)</f>
        <v>5.0000000000000001E-3</v>
      </c>
      <c r="L1779" s="1">
        <f t="shared" si="1358"/>
        <v>5.4333333333333334E-3</v>
      </c>
      <c r="M1779" s="1">
        <f t="shared" si="1353"/>
        <v>0.6400499999999999</v>
      </c>
      <c r="N1779" s="1">
        <f t="shared" si="1359"/>
        <v>1.7725666666665816</v>
      </c>
      <c r="O1779" s="1">
        <f t="shared" si="1360"/>
        <v>5.4292978279198045E-2</v>
      </c>
      <c r="P1779" s="1">
        <f t="shared" si="1361"/>
        <v>1.0983567687664251</v>
      </c>
      <c r="Q1779" s="1">
        <f t="shared" si="1362"/>
        <v>1.0981905299372867</v>
      </c>
      <c r="R1779" s="1">
        <f t="shared" si="1363"/>
        <v>1.0981845416108555</v>
      </c>
      <c r="S1779" s="1">
        <f t="shared" si="1364"/>
        <v>1.098184325722859</v>
      </c>
      <c r="T1779" s="1">
        <f t="shared" si="1365"/>
        <v>0.9788017616659509</v>
      </c>
      <c r="U1779" s="1">
        <f t="shared" si="1366"/>
        <v>2.8280730610207749</v>
      </c>
      <c r="V1779" s="2">
        <f t="shared" si="1348"/>
        <v>30.614401185265979</v>
      </c>
      <c r="W1779" s="1">
        <f>VLOOKUP(V1779,Graph!$D$3:$M$50,col)</f>
        <v>6.3E-3</v>
      </c>
      <c r="X1779" s="1">
        <f>VLOOKUP(V1779,Graph!$D$3:$M$50,col+1)</f>
        <v>5.0000000000000001E-3</v>
      </c>
      <c r="Y1779" s="1">
        <f t="shared" si="1367"/>
        <v>5.4333333333333334E-3</v>
      </c>
      <c r="Z1779" s="1">
        <f t="shared" si="1349"/>
        <v>0.6400499999999999</v>
      </c>
      <c r="AA1779" s="2">
        <f t="shared" si="1368"/>
        <v>1.7725666666665816</v>
      </c>
      <c r="AB1779" s="1">
        <f t="shared" si="1369"/>
        <v>5.4292978279198045E-2</v>
      </c>
      <c r="AC1779" s="1">
        <f t="shared" si="1370"/>
        <v>1.0981843179395525</v>
      </c>
      <c r="AD1779" s="1">
        <f t="shared" si="1371"/>
        <v>1.0981843176589445</v>
      </c>
      <c r="AE1779" s="1">
        <f t="shared" si="1372"/>
        <v>1.0981843176488275</v>
      </c>
      <c r="AF1779" s="1">
        <f t="shared" si="1373"/>
        <v>1.0981843176484634</v>
      </c>
      <c r="AG1779" s="1">
        <f t="shared" si="1374"/>
        <v>0.9788017616659509</v>
      </c>
      <c r="AH1779" s="1">
        <f t="shared" si="1375"/>
        <v>2.8280730402273804</v>
      </c>
      <c r="AI1779" s="2">
        <f t="shared" si="1350"/>
        <v>30.614401110235228</v>
      </c>
      <c r="AJ1779" s="1">
        <f>VLOOKUP(AI1779,Graph!$D$3:$M$50,col)</f>
        <v>6.3E-3</v>
      </c>
      <c r="AK1779" s="1">
        <f>VLOOKUP(AI1779,Graph!$D$3:$M$50,col+1)</f>
        <v>5.0000000000000001E-3</v>
      </c>
      <c r="AL1779" s="1">
        <f t="shared" si="1376"/>
        <v>5.4333333333333334E-3</v>
      </c>
      <c r="AM1779" s="1">
        <f t="shared" si="1351"/>
        <v>0.6400499999999999</v>
      </c>
      <c r="AN1779" s="2">
        <f t="shared" si="1377"/>
        <v>1.7725666666665816</v>
      </c>
      <c r="AO1779" s="1">
        <f t="shared" si="1378"/>
        <v>5.4292978279198045E-2</v>
      </c>
      <c r="AP1779" s="1">
        <f t="shared" si="1379"/>
        <v>1.0981843176484498</v>
      </c>
      <c r="AQ1779" s="1">
        <f t="shared" si="1380"/>
        <v>1.0981843176484494</v>
      </c>
      <c r="AR1779" s="1">
        <f t="shared" si="1381"/>
        <v>1.0981843176484496</v>
      </c>
      <c r="AS1779" s="1">
        <f t="shared" si="1382"/>
        <v>1.0981843176484496</v>
      </c>
      <c r="AT1779" s="1">
        <f t="shared" si="1383"/>
        <v>0.9788017616659509</v>
      </c>
      <c r="AU1779" s="1">
        <f t="shared" si="1384"/>
        <v>2.8280730402273444</v>
      </c>
      <c r="AV1779" s="2">
        <f t="shared" si="1385"/>
        <v>1778</v>
      </c>
      <c r="AW1779" s="1">
        <f t="shared" si="1386"/>
        <v>2828.0730402273443</v>
      </c>
      <c r="AX1779" s="1">
        <f t="shared" si="1387"/>
        <v>0.9788017616659509</v>
      </c>
      <c r="AY1779" s="1">
        <f t="shared" si="1388"/>
        <v>1.0981843176484496</v>
      </c>
      <c r="AZ1779" s="1">
        <f t="shared" si="1389"/>
        <v>5.4333333333333334E-3</v>
      </c>
      <c r="BA1779" s="1">
        <f t="shared" si="1390"/>
        <v>30.614401110235228</v>
      </c>
    </row>
    <row r="1780" spans="1:53">
      <c r="A1780" s="2">
        <f t="shared" si="1355"/>
        <v>1.7789999999999149</v>
      </c>
      <c r="B1780" s="1">
        <f t="shared" si="1345"/>
        <v>1.8751411666665783</v>
      </c>
      <c r="C1780" s="1">
        <f t="shared" si="1356"/>
        <v>5.6497726261934673E-2</v>
      </c>
      <c r="D1780" s="1">
        <f t="shared" si="1346"/>
        <v>1.1029625306361808</v>
      </c>
      <c r="E1780" s="1">
        <f t="shared" si="1354"/>
        <v>1.1030767988731864</v>
      </c>
      <c r="F1780" s="1">
        <f t="shared" si="1354"/>
        <v>1.1030811470108814</v>
      </c>
      <c r="G1780" s="1">
        <f t="shared" si="1354"/>
        <v>1.1030813123793828</v>
      </c>
      <c r="H1780" s="1">
        <f t="shared" si="1357"/>
        <v>2.9046543285733666</v>
      </c>
      <c r="I1780" s="1">
        <f t="shared" si="1347"/>
        <v>30.888279100412088</v>
      </c>
      <c r="J1780" s="1">
        <f>VLOOKUP($I1780,Graph!$D$3:$M$50,col)</f>
        <v>6.3E-3</v>
      </c>
      <c r="K1780" s="1">
        <f>VLOOKUP($I1780,Graph!$D$3:$M$50,col+1)</f>
        <v>5.0000000000000001E-3</v>
      </c>
      <c r="L1780" s="1">
        <f t="shared" si="1358"/>
        <v>5.4333333333333334E-3</v>
      </c>
      <c r="M1780" s="1">
        <f t="shared" si="1353"/>
        <v>0.6400499999999999</v>
      </c>
      <c r="N1780" s="1">
        <f t="shared" si="1359"/>
        <v>1.7735666666665815</v>
      </c>
      <c r="O1780" s="1">
        <f t="shared" si="1360"/>
        <v>5.4293911399883758E-2</v>
      </c>
      <c r="P1780" s="1">
        <f t="shared" si="1361"/>
        <v>1.0983588153812631</v>
      </c>
      <c r="Q1780" s="1">
        <f t="shared" si="1362"/>
        <v>1.0981925831735098</v>
      </c>
      <c r="R1780" s="1">
        <f t="shared" si="1363"/>
        <v>1.0981865949481062</v>
      </c>
      <c r="S1780" s="1">
        <f t="shared" si="1364"/>
        <v>1.0981863790588056</v>
      </c>
      <c r="T1780" s="1">
        <f t="shared" si="1365"/>
        <v>0.97880429139502423</v>
      </c>
      <c r="U1780" s="1">
        <f t="shared" si="1366"/>
        <v>2.8304718925200865</v>
      </c>
      <c r="V1780" s="2">
        <f t="shared" si="1348"/>
        <v>30.623054666980476</v>
      </c>
      <c r="W1780" s="1">
        <f>VLOOKUP(V1780,Graph!$D$3:$M$50,col)</f>
        <v>6.3E-3</v>
      </c>
      <c r="X1780" s="1">
        <f>VLOOKUP(V1780,Graph!$D$3:$M$50,col+1)</f>
        <v>5.0000000000000001E-3</v>
      </c>
      <c r="Y1780" s="1">
        <f t="shared" si="1367"/>
        <v>5.4333333333333334E-3</v>
      </c>
      <c r="Z1780" s="1">
        <f t="shared" si="1349"/>
        <v>0.6400499999999999</v>
      </c>
      <c r="AA1780" s="2">
        <f t="shared" si="1368"/>
        <v>1.7735666666665815</v>
      </c>
      <c r="AB1780" s="1">
        <f t="shared" si="1369"/>
        <v>5.4293911399883758E-2</v>
      </c>
      <c r="AC1780" s="1">
        <f t="shared" si="1370"/>
        <v>1.0981863712752737</v>
      </c>
      <c r="AD1780" s="1">
        <f t="shared" si="1371"/>
        <v>1.0981863709946511</v>
      </c>
      <c r="AE1780" s="1">
        <f t="shared" si="1372"/>
        <v>1.0981863709845334</v>
      </c>
      <c r="AF1780" s="1">
        <f t="shared" si="1373"/>
        <v>1.098186370984169</v>
      </c>
      <c r="AG1780" s="1">
        <f t="shared" si="1374"/>
        <v>0.97880429139502423</v>
      </c>
      <c r="AH1780" s="1">
        <f t="shared" si="1375"/>
        <v>2.8304718717084718</v>
      </c>
      <c r="AI1780" s="2">
        <f t="shared" si="1350"/>
        <v>30.623054591926415</v>
      </c>
      <c r="AJ1780" s="1">
        <f>VLOOKUP(AI1780,Graph!$D$3:$M$50,col)</f>
        <v>6.3E-3</v>
      </c>
      <c r="AK1780" s="1">
        <f>VLOOKUP(AI1780,Graph!$D$3:$M$50,col+1)</f>
        <v>5.0000000000000001E-3</v>
      </c>
      <c r="AL1780" s="1">
        <f t="shared" si="1376"/>
        <v>5.4333333333333334E-3</v>
      </c>
      <c r="AM1780" s="1">
        <f t="shared" si="1351"/>
        <v>0.6400499999999999</v>
      </c>
      <c r="AN1780" s="2">
        <f t="shared" si="1377"/>
        <v>1.7735666666665815</v>
      </c>
      <c r="AO1780" s="1">
        <f t="shared" si="1378"/>
        <v>5.4293911399883758E-2</v>
      </c>
      <c r="AP1780" s="1">
        <f t="shared" si="1379"/>
        <v>1.0981863709841559</v>
      </c>
      <c r="AQ1780" s="1">
        <f t="shared" si="1380"/>
        <v>1.0981863709841553</v>
      </c>
      <c r="AR1780" s="1">
        <f t="shared" si="1381"/>
        <v>1.0981863709841553</v>
      </c>
      <c r="AS1780" s="1">
        <f t="shared" si="1382"/>
        <v>1.0981863709841553</v>
      </c>
      <c r="AT1780" s="1">
        <f t="shared" si="1383"/>
        <v>0.97880429139502423</v>
      </c>
      <c r="AU1780" s="1">
        <f t="shared" si="1384"/>
        <v>2.8304718717084367</v>
      </c>
      <c r="AV1780" s="2">
        <f t="shared" si="1385"/>
        <v>1779</v>
      </c>
      <c r="AW1780" s="1">
        <f t="shared" si="1386"/>
        <v>2830.4718717084365</v>
      </c>
      <c r="AX1780" s="1">
        <f t="shared" si="1387"/>
        <v>0.97880429139502423</v>
      </c>
      <c r="AY1780" s="1">
        <f t="shared" si="1388"/>
        <v>1.0981863709841553</v>
      </c>
      <c r="AZ1780" s="1">
        <f t="shared" si="1389"/>
        <v>5.4333333333333334E-3</v>
      </c>
      <c r="BA1780" s="1">
        <f t="shared" si="1390"/>
        <v>30.623054591926415</v>
      </c>
    </row>
    <row r="1781" spans="1:53">
      <c r="A1781" s="2">
        <f t="shared" si="1355"/>
        <v>1.7799999999999148</v>
      </c>
      <c r="B1781" s="1">
        <f t="shared" si="1345"/>
        <v>1.8761823333332448</v>
      </c>
      <c r="C1781" s="1">
        <f t="shared" si="1356"/>
        <v>5.6498501713009089E-2</v>
      </c>
      <c r="D1781" s="1">
        <f t="shared" si="1346"/>
        <v>1.1029641990857886</v>
      </c>
      <c r="E1781" s="1">
        <f t="shared" ref="E1781:G1800" si="1391">SQRT(D1781-($C1781*D1781-POWER(D1781,1/3)+1)/($C1781-POWER(D1781,-2/3)/3))</f>
        <v>1.1030785346735197</v>
      </c>
      <c r="F1781" s="1">
        <f t="shared" si="1391"/>
        <v>1.1030828854561296</v>
      </c>
      <c r="G1781" s="1">
        <f t="shared" si="1391"/>
        <v>1.1030830509282947</v>
      </c>
      <c r="H1781" s="1">
        <f t="shared" si="1357"/>
        <v>2.9071083728727118</v>
      </c>
      <c r="I1781" s="1">
        <f t="shared" si="1347"/>
        <v>30.896975472899435</v>
      </c>
      <c r="J1781" s="1">
        <f>VLOOKUP($I1781,Graph!$D$3:$M$50,col)</f>
        <v>6.3E-3</v>
      </c>
      <c r="K1781" s="1">
        <f>VLOOKUP($I1781,Graph!$D$3:$M$50,col+1)</f>
        <v>5.0000000000000001E-3</v>
      </c>
      <c r="L1781" s="1">
        <f t="shared" si="1358"/>
        <v>5.4333333333333334E-3</v>
      </c>
      <c r="M1781" s="1">
        <f t="shared" si="1353"/>
        <v>0.6400499999999999</v>
      </c>
      <c r="N1781" s="1">
        <f t="shared" si="1359"/>
        <v>1.7745666666665814</v>
      </c>
      <c r="O1781" s="1">
        <f t="shared" si="1360"/>
        <v>5.4294843492924696E-2</v>
      </c>
      <c r="P1781" s="1">
        <f t="shared" si="1361"/>
        <v>1.0983608597574752</v>
      </c>
      <c r="Q1781" s="1">
        <f t="shared" si="1362"/>
        <v>1.0981946341645394</v>
      </c>
      <c r="R1781" s="1">
        <f t="shared" si="1363"/>
        <v>1.0981886460400869</v>
      </c>
      <c r="S1781" s="1">
        <f t="shared" si="1364"/>
        <v>1.0981884301494855</v>
      </c>
      <c r="T1781" s="1">
        <f t="shared" si="1365"/>
        <v>0.97880681828388094</v>
      </c>
      <c r="U1781" s="1">
        <f t="shared" si="1366"/>
        <v>2.8328714020571746</v>
      </c>
      <c r="V1781" s="2">
        <f t="shared" si="1348"/>
        <v>30.631705704708345</v>
      </c>
      <c r="W1781" s="1">
        <f>VLOOKUP(V1781,Graph!$D$3:$M$50,col)</f>
        <v>6.3E-3</v>
      </c>
      <c r="X1781" s="1">
        <f>VLOOKUP(V1781,Graph!$D$3:$M$50,col+1)</f>
        <v>5.0000000000000001E-3</v>
      </c>
      <c r="Y1781" s="1">
        <f t="shared" si="1367"/>
        <v>5.4333333333333334E-3</v>
      </c>
      <c r="Z1781" s="1">
        <f t="shared" si="1349"/>
        <v>0.6400499999999999</v>
      </c>
      <c r="AA1781" s="2">
        <f t="shared" si="1368"/>
        <v>1.7745666666665814</v>
      </c>
      <c r="AB1781" s="1">
        <f t="shared" si="1369"/>
        <v>5.4294843492924696E-2</v>
      </c>
      <c r="AC1781" s="1">
        <f t="shared" si="1370"/>
        <v>1.0981884223657286</v>
      </c>
      <c r="AD1781" s="1">
        <f t="shared" si="1371"/>
        <v>1.0981884220850915</v>
      </c>
      <c r="AE1781" s="1">
        <f t="shared" si="1372"/>
        <v>1.0981884220749734</v>
      </c>
      <c r="AF1781" s="1">
        <f t="shared" si="1373"/>
        <v>1.0981884220746088</v>
      </c>
      <c r="AG1781" s="1">
        <f t="shared" si="1374"/>
        <v>0.97880681828388094</v>
      </c>
      <c r="AH1781" s="1">
        <f t="shared" si="1375"/>
        <v>2.8328713812273358</v>
      </c>
      <c r="AI1781" s="2">
        <f t="shared" si="1350"/>
        <v>30.631705629630989</v>
      </c>
      <c r="AJ1781" s="1">
        <f>VLOOKUP(AI1781,Graph!$D$3:$M$50,col)</f>
        <v>6.3E-3</v>
      </c>
      <c r="AK1781" s="1">
        <f>VLOOKUP(AI1781,Graph!$D$3:$M$50,col+1)</f>
        <v>5.0000000000000001E-3</v>
      </c>
      <c r="AL1781" s="1">
        <f t="shared" si="1376"/>
        <v>5.4333333333333334E-3</v>
      </c>
      <c r="AM1781" s="1">
        <f t="shared" si="1351"/>
        <v>0.6400499999999999</v>
      </c>
      <c r="AN1781" s="2">
        <f t="shared" si="1377"/>
        <v>1.7745666666665814</v>
      </c>
      <c r="AO1781" s="1">
        <f t="shared" si="1378"/>
        <v>5.4294843492924696E-2</v>
      </c>
      <c r="AP1781" s="1">
        <f t="shared" si="1379"/>
        <v>1.0981884220745957</v>
      </c>
      <c r="AQ1781" s="1">
        <f t="shared" si="1380"/>
        <v>1.0981884220745948</v>
      </c>
      <c r="AR1781" s="1">
        <f t="shared" si="1381"/>
        <v>1.0981884220745952</v>
      </c>
      <c r="AS1781" s="1">
        <f t="shared" si="1382"/>
        <v>1.098188422074595</v>
      </c>
      <c r="AT1781" s="1">
        <f t="shared" si="1383"/>
        <v>0.97880681828388094</v>
      </c>
      <c r="AU1781" s="1">
        <f t="shared" si="1384"/>
        <v>2.8328713812273008</v>
      </c>
      <c r="AV1781" s="2">
        <f t="shared" si="1385"/>
        <v>1780</v>
      </c>
      <c r="AW1781" s="1">
        <f t="shared" si="1386"/>
        <v>2832.8713812273008</v>
      </c>
      <c r="AX1781" s="1">
        <f t="shared" si="1387"/>
        <v>0.97880681828388094</v>
      </c>
      <c r="AY1781" s="1">
        <f t="shared" si="1388"/>
        <v>1.098188422074595</v>
      </c>
      <c r="AZ1781" s="1">
        <f t="shared" si="1389"/>
        <v>5.4333333333333334E-3</v>
      </c>
      <c r="BA1781" s="1">
        <f t="shared" si="1390"/>
        <v>30.631705629630989</v>
      </c>
    </row>
    <row r="1782" spans="1:53">
      <c r="A1782" s="2">
        <f t="shared" si="1355"/>
        <v>1.7809999999999147</v>
      </c>
      <c r="B1782" s="1">
        <f t="shared" si="1345"/>
        <v>1.8772234999999113</v>
      </c>
      <c r="C1782" s="1">
        <f t="shared" si="1356"/>
        <v>5.6499276309217632E-2</v>
      </c>
      <c r="D1782" s="1">
        <f t="shared" si="1346"/>
        <v>1.1029658657036381</v>
      </c>
      <c r="E1782" s="1">
        <f t="shared" si="1391"/>
        <v>1.1030802685715342</v>
      </c>
      <c r="F1782" s="1">
        <f t="shared" si="1391"/>
        <v>1.103084621996381</v>
      </c>
      <c r="G1782" s="1">
        <f t="shared" si="1391"/>
        <v>1.1030847875721081</v>
      </c>
      <c r="H1782" s="1">
        <f t="shared" si="1357"/>
        <v>2.9095631080182658</v>
      </c>
      <c r="I1782" s="1">
        <f t="shared" si="1347"/>
        <v>30.905669398796103</v>
      </c>
      <c r="J1782" s="1">
        <f>VLOOKUP($I1782,Graph!$D$3:$M$50,col)</f>
        <v>6.3E-3</v>
      </c>
      <c r="K1782" s="1">
        <f>VLOOKUP($I1782,Graph!$D$3:$M$50,col+1)</f>
        <v>5.0000000000000001E-3</v>
      </c>
      <c r="L1782" s="1">
        <f t="shared" si="1358"/>
        <v>5.4333333333333334E-3</v>
      </c>
      <c r="M1782" s="1">
        <f t="shared" si="1353"/>
        <v>0.6400499999999999</v>
      </c>
      <c r="N1782" s="1">
        <f t="shared" si="1359"/>
        <v>1.7755666666665813</v>
      </c>
      <c r="O1782" s="1">
        <f t="shared" si="1360"/>
        <v>5.4295774560017385E-2</v>
      </c>
      <c r="P1782" s="1">
        <f t="shared" si="1361"/>
        <v>1.0983629018987315</v>
      </c>
      <c r="Q1782" s="1">
        <f t="shared" si="1362"/>
        <v>1.0981966829140559</v>
      </c>
      <c r="R1782" s="1">
        <f t="shared" si="1363"/>
        <v>1.0981906948904794</v>
      </c>
      <c r="S1782" s="1">
        <f t="shared" si="1364"/>
        <v>1.0981904789985795</v>
      </c>
      <c r="T1782" s="1">
        <f t="shared" si="1365"/>
        <v>0.97880934233730177</v>
      </c>
      <c r="U1782" s="1">
        <f t="shared" si="1366"/>
        <v>2.8352715894404574</v>
      </c>
      <c r="V1782" s="2">
        <f t="shared" si="1348"/>
        <v>30.640354300518673</v>
      </c>
      <c r="W1782" s="1">
        <f>VLOOKUP(V1782,Graph!$D$3:$M$50,col)</f>
        <v>6.3E-3</v>
      </c>
      <c r="X1782" s="1">
        <f>VLOOKUP(V1782,Graph!$D$3:$M$50,col+1)</f>
        <v>5.0000000000000001E-3</v>
      </c>
      <c r="Y1782" s="1">
        <f t="shared" si="1367"/>
        <v>5.4333333333333334E-3</v>
      </c>
      <c r="Z1782" s="1">
        <f t="shared" si="1349"/>
        <v>0.6400499999999999</v>
      </c>
      <c r="AA1782" s="2">
        <f t="shared" si="1368"/>
        <v>1.7755666666665813</v>
      </c>
      <c r="AB1782" s="1">
        <f t="shared" si="1369"/>
        <v>5.4295774560017385E-2</v>
      </c>
      <c r="AC1782" s="1">
        <f t="shared" si="1370"/>
        <v>1.0981904712145978</v>
      </c>
      <c r="AD1782" s="1">
        <f t="shared" si="1371"/>
        <v>1.0981904709339463</v>
      </c>
      <c r="AE1782" s="1">
        <f t="shared" si="1372"/>
        <v>1.098190470923827</v>
      </c>
      <c r="AF1782" s="1">
        <f t="shared" si="1373"/>
        <v>1.0981904709234624</v>
      </c>
      <c r="AG1782" s="1">
        <f t="shared" si="1374"/>
        <v>0.97880934233730177</v>
      </c>
      <c r="AH1782" s="1">
        <f t="shared" si="1375"/>
        <v>2.8352715685923893</v>
      </c>
      <c r="AI1782" s="2">
        <f t="shared" si="1350"/>
        <v>30.640354225418022</v>
      </c>
      <c r="AJ1782" s="1">
        <f>VLOOKUP(AI1782,Graph!$D$3:$M$50,col)</f>
        <v>6.3E-3</v>
      </c>
      <c r="AK1782" s="1">
        <f>VLOOKUP(AI1782,Graph!$D$3:$M$50,col+1)</f>
        <v>5.0000000000000001E-3</v>
      </c>
      <c r="AL1782" s="1">
        <f t="shared" si="1376"/>
        <v>5.4333333333333334E-3</v>
      </c>
      <c r="AM1782" s="1">
        <f t="shared" si="1351"/>
        <v>0.6400499999999999</v>
      </c>
      <c r="AN1782" s="2">
        <f t="shared" si="1377"/>
        <v>1.7755666666665813</v>
      </c>
      <c r="AO1782" s="1">
        <f t="shared" si="1378"/>
        <v>5.4295774560017385E-2</v>
      </c>
      <c r="AP1782" s="1">
        <f t="shared" si="1379"/>
        <v>1.0981904709234491</v>
      </c>
      <c r="AQ1782" s="1">
        <f t="shared" si="1380"/>
        <v>1.0981904709234487</v>
      </c>
      <c r="AR1782" s="1">
        <f t="shared" si="1381"/>
        <v>1.0981904709234485</v>
      </c>
      <c r="AS1782" s="1">
        <f t="shared" si="1382"/>
        <v>1.0981904709234487</v>
      </c>
      <c r="AT1782" s="1">
        <f t="shared" si="1383"/>
        <v>0.97880934233730177</v>
      </c>
      <c r="AU1782" s="1">
        <f t="shared" si="1384"/>
        <v>2.8352715685923537</v>
      </c>
      <c r="AV1782" s="2">
        <f t="shared" si="1385"/>
        <v>1781</v>
      </c>
      <c r="AW1782" s="1">
        <f t="shared" si="1386"/>
        <v>2835.2715685923536</v>
      </c>
      <c r="AX1782" s="1">
        <f t="shared" si="1387"/>
        <v>0.97880934233730177</v>
      </c>
      <c r="AY1782" s="1">
        <f t="shared" si="1388"/>
        <v>1.0981904709234487</v>
      </c>
      <c r="AZ1782" s="1">
        <f t="shared" si="1389"/>
        <v>5.4333333333333334E-3</v>
      </c>
      <c r="BA1782" s="1">
        <f t="shared" si="1390"/>
        <v>30.640354225418022</v>
      </c>
    </row>
    <row r="1783" spans="1:53">
      <c r="A1783" s="2">
        <f t="shared" si="1355"/>
        <v>1.7819999999999145</v>
      </c>
      <c r="B1783" s="1">
        <f t="shared" si="1345"/>
        <v>1.8782646666665779</v>
      </c>
      <c r="C1783" s="1">
        <f t="shared" si="1356"/>
        <v>5.6500050051973068E-2</v>
      </c>
      <c r="D1783" s="1">
        <f t="shared" si="1346"/>
        <v>1.1029675304927438</v>
      </c>
      <c r="E1783" s="1">
        <f t="shared" si="1391"/>
        <v>1.1030820005703565</v>
      </c>
      <c r="F1783" s="1">
        <f t="shared" si="1391"/>
        <v>1.1030863566347662</v>
      </c>
      <c r="G1783" s="1">
        <f t="shared" si="1391"/>
        <v>1.1030865223139541</v>
      </c>
      <c r="H1783" s="1">
        <f t="shared" si="1357"/>
        <v>2.9120185338156306</v>
      </c>
      <c r="I1783" s="1">
        <f t="shared" si="1347"/>
        <v>30.914360880165546</v>
      </c>
      <c r="J1783" s="1">
        <f>VLOOKUP($I1783,Graph!$D$3:$M$50,col)</f>
        <v>6.3E-3</v>
      </c>
      <c r="K1783" s="1">
        <f>VLOOKUP($I1783,Graph!$D$3:$M$50,col+1)</f>
        <v>5.0000000000000001E-3</v>
      </c>
      <c r="L1783" s="1">
        <f t="shared" si="1358"/>
        <v>5.4333333333333334E-3</v>
      </c>
      <c r="M1783" s="1">
        <f t="shared" si="1353"/>
        <v>0.6400499999999999</v>
      </c>
      <c r="N1783" s="1">
        <f t="shared" si="1359"/>
        <v>1.7765666666665811</v>
      </c>
      <c r="O1783" s="1">
        <f t="shared" si="1360"/>
        <v>5.4296704602854726E-2</v>
      </c>
      <c r="P1783" s="1">
        <f t="shared" si="1361"/>
        <v>1.0983649418086956</v>
      </c>
      <c r="Q1783" s="1">
        <f t="shared" si="1362"/>
        <v>1.0981987294257314</v>
      </c>
      <c r="R1783" s="1">
        <f t="shared" si="1363"/>
        <v>1.0981927415029549</v>
      </c>
      <c r="S1783" s="1">
        <f t="shared" si="1364"/>
        <v>1.0981925256097596</v>
      </c>
      <c r="T1783" s="1">
        <f t="shared" si="1365"/>
        <v>0.97881186356005645</v>
      </c>
      <c r="U1783" s="1">
        <f t="shared" si="1366"/>
        <v>2.8376724544785161</v>
      </c>
      <c r="V1783" s="2">
        <f t="shared" si="1348"/>
        <v>30.649000456477619</v>
      </c>
      <c r="W1783" s="1">
        <f>VLOOKUP(V1783,Graph!$D$3:$M$50,col)</f>
        <v>6.3E-3</v>
      </c>
      <c r="X1783" s="1">
        <f>VLOOKUP(V1783,Graph!$D$3:$M$50,col+1)</f>
        <v>5.0000000000000001E-3</v>
      </c>
      <c r="Y1783" s="1">
        <f t="shared" si="1367"/>
        <v>5.4333333333333334E-3</v>
      </c>
      <c r="Z1783" s="1">
        <f t="shared" si="1349"/>
        <v>0.6400499999999999</v>
      </c>
      <c r="AA1783" s="2">
        <f t="shared" si="1368"/>
        <v>1.7765666666665811</v>
      </c>
      <c r="AB1783" s="1">
        <f t="shared" si="1369"/>
        <v>5.4296704602854726E-2</v>
      </c>
      <c r="AC1783" s="1">
        <f t="shared" si="1370"/>
        <v>1.0981925178255534</v>
      </c>
      <c r="AD1783" s="1">
        <f t="shared" si="1371"/>
        <v>1.0981925175448874</v>
      </c>
      <c r="AE1783" s="1">
        <f t="shared" si="1372"/>
        <v>1.098192517534768</v>
      </c>
      <c r="AF1783" s="1">
        <f t="shared" si="1373"/>
        <v>1.0981925175344027</v>
      </c>
      <c r="AG1783" s="1">
        <f t="shared" si="1374"/>
        <v>0.97881186356005645</v>
      </c>
      <c r="AH1783" s="1">
        <f t="shared" si="1375"/>
        <v>2.8376724336122132</v>
      </c>
      <c r="AI1783" s="2">
        <f t="shared" si="1350"/>
        <v>30.64900038135368</v>
      </c>
      <c r="AJ1783" s="1">
        <f>VLOOKUP(AI1783,Graph!$D$3:$M$50,col)</f>
        <v>6.3E-3</v>
      </c>
      <c r="AK1783" s="1">
        <f>VLOOKUP(AI1783,Graph!$D$3:$M$50,col+1)</f>
        <v>5.0000000000000001E-3</v>
      </c>
      <c r="AL1783" s="1">
        <f t="shared" si="1376"/>
        <v>5.4333333333333334E-3</v>
      </c>
      <c r="AM1783" s="1">
        <f t="shared" si="1351"/>
        <v>0.6400499999999999</v>
      </c>
      <c r="AN1783" s="2">
        <f t="shared" si="1377"/>
        <v>1.7765666666665811</v>
      </c>
      <c r="AO1783" s="1">
        <f t="shared" si="1378"/>
        <v>5.4296704602854726E-2</v>
      </c>
      <c r="AP1783" s="1">
        <f t="shared" si="1379"/>
        <v>1.0981925175343898</v>
      </c>
      <c r="AQ1783" s="1">
        <f t="shared" si="1380"/>
        <v>1.0981925175343894</v>
      </c>
      <c r="AR1783" s="1">
        <f t="shared" si="1381"/>
        <v>1.0981925175343892</v>
      </c>
      <c r="AS1783" s="1">
        <f t="shared" si="1382"/>
        <v>1.0981925175343894</v>
      </c>
      <c r="AT1783" s="1">
        <f t="shared" si="1383"/>
        <v>0.97881186356005645</v>
      </c>
      <c r="AU1783" s="1">
        <f t="shared" si="1384"/>
        <v>2.837672433612179</v>
      </c>
      <c r="AV1783" s="2">
        <f t="shared" si="1385"/>
        <v>1782</v>
      </c>
      <c r="AW1783" s="1">
        <f t="shared" si="1386"/>
        <v>2837.6724336121792</v>
      </c>
      <c r="AX1783" s="1">
        <f t="shared" si="1387"/>
        <v>0.97881186356005645</v>
      </c>
      <c r="AY1783" s="1">
        <f t="shared" si="1388"/>
        <v>1.0981925175343894</v>
      </c>
      <c r="AZ1783" s="1">
        <f t="shared" si="1389"/>
        <v>5.4333333333333334E-3</v>
      </c>
      <c r="BA1783" s="1">
        <f t="shared" si="1390"/>
        <v>30.64900038135368</v>
      </c>
    </row>
    <row r="1784" spans="1:53">
      <c r="A1784" s="2">
        <f t="shared" si="1355"/>
        <v>1.7829999999999144</v>
      </c>
      <c r="B1784" s="1">
        <f t="shared" si="1345"/>
        <v>1.8793058333332444</v>
      </c>
      <c r="C1784" s="1">
        <f t="shared" si="1356"/>
        <v>5.6500822942685068E-2</v>
      </c>
      <c r="D1784" s="1">
        <f t="shared" si="1346"/>
        <v>1.1029691934561143</v>
      </c>
      <c r="E1784" s="1">
        <f t="shared" si="1391"/>
        <v>1.1030837306731043</v>
      </c>
      <c r="F1784" s="1">
        <f t="shared" si="1391"/>
        <v>1.1030880893744068</v>
      </c>
      <c r="G1784" s="1">
        <f t="shared" si="1391"/>
        <v>1.1030882551569545</v>
      </c>
      <c r="H1784" s="1">
        <f t="shared" si="1357"/>
        <v>2.9144746500705656</v>
      </c>
      <c r="I1784" s="1">
        <f t="shared" si="1347"/>
        <v>30.923049919068269</v>
      </c>
      <c r="J1784" s="1">
        <f>VLOOKUP($I1784,Graph!$D$3:$M$50,col)</f>
        <v>6.3E-3</v>
      </c>
      <c r="K1784" s="1">
        <f>VLOOKUP($I1784,Graph!$D$3:$M$50,col+1)</f>
        <v>5.0000000000000001E-3</v>
      </c>
      <c r="L1784" s="1">
        <f t="shared" si="1358"/>
        <v>5.4333333333333334E-3</v>
      </c>
      <c r="M1784" s="1">
        <f t="shared" si="1353"/>
        <v>0.6400499999999999</v>
      </c>
      <c r="N1784" s="1">
        <f t="shared" si="1359"/>
        <v>1.777566666666581</v>
      </c>
      <c r="O1784" s="1">
        <f t="shared" si="1360"/>
        <v>5.4297633623125813E-2</v>
      </c>
      <c r="P1784" s="1">
        <f t="shared" si="1361"/>
        <v>1.0983669794910222</v>
      </c>
      <c r="Q1784" s="1">
        <f t="shared" si="1362"/>
        <v>1.0982007737032309</v>
      </c>
      <c r="R1784" s="1">
        <f t="shared" si="1363"/>
        <v>1.0981947858811787</v>
      </c>
      <c r="S1784" s="1">
        <f t="shared" si="1364"/>
        <v>1.0981945699866906</v>
      </c>
      <c r="T1784" s="1">
        <f t="shared" si="1365"/>
        <v>0.97881438195690396</v>
      </c>
      <c r="U1784" s="1">
        <f t="shared" si="1366"/>
        <v>2.8400739969800921</v>
      </c>
      <c r="V1784" s="2">
        <f t="shared" si="1348"/>
        <v>30.657644174648429</v>
      </c>
      <c r="W1784" s="1">
        <f>VLOOKUP(V1784,Graph!$D$3:$M$50,col)</f>
        <v>6.3E-3</v>
      </c>
      <c r="X1784" s="1">
        <f>VLOOKUP(V1784,Graph!$D$3:$M$50,col+1)</f>
        <v>5.0000000000000001E-3</v>
      </c>
      <c r="Y1784" s="1">
        <f t="shared" si="1367"/>
        <v>5.4333333333333334E-3</v>
      </c>
      <c r="Z1784" s="1">
        <f t="shared" si="1349"/>
        <v>0.6400499999999999</v>
      </c>
      <c r="AA1784" s="2">
        <f t="shared" si="1368"/>
        <v>1.777566666666581</v>
      </c>
      <c r="AB1784" s="1">
        <f t="shared" si="1369"/>
        <v>5.4297633623125813E-2</v>
      </c>
      <c r="AC1784" s="1">
        <f t="shared" si="1370"/>
        <v>1.0981945622022606</v>
      </c>
      <c r="AD1784" s="1">
        <f t="shared" si="1371"/>
        <v>1.09819456192158</v>
      </c>
      <c r="AE1784" s="1">
        <f t="shared" si="1372"/>
        <v>1.0981945619114595</v>
      </c>
      <c r="AF1784" s="1">
        <f t="shared" si="1373"/>
        <v>1.0981945619110947</v>
      </c>
      <c r="AG1784" s="1">
        <f t="shared" si="1374"/>
        <v>0.97881438195690396</v>
      </c>
      <c r="AH1784" s="1">
        <f t="shared" si="1375"/>
        <v>2.8400739760955509</v>
      </c>
      <c r="AI1784" s="2">
        <f t="shared" si="1350"/>
        <v>30.657644099501233</v>
      </c>
      <c r="AJ1784" s="1">
        <f>VLOOKUP(AI1784,Graph!$D$3:$M$50,col)</f>
        <v>6.3E-3</v>
      </c>
      <c r="AK1784" s="1">
        <f>VLOOKUP(AI1784,Graph!$D$3:$M$50,col+1)</f>
        <v>5.0000000000000001E-3</v>
      </c>
      <c r="AL1784" s="1">
        <f t="shared" si="1376"/>
        <v>5.4333333333333334E-3</v>
      </c>
      <c r="AM1784" s="1">
        <f t="shared" si="1351"/>
        <v>0.6400499999999999</v>
      </c>
      <c r="AN1784" s="2">
        <f t="shared" si="1377"/>
        <v>1.777566666666581</v>
      </c>
      <c r="AO1784" s="1">
        <f t="shared" si="1378"/>
        <v>5.4297633623125813E-2</v>
      </c>
      <c r="AP1784" s="1">
        <f t="shared" si="1379"/>
        <v>1.0981945619110816</v>
      </c>
      <c r="AQ1784" s="1">
        <f t="shared" si="1380"/>
        <v>1.0981945619110811</v>
      </c>
      <c r="AR1784" s="1">
        <f t="shared" si="1381"/>
        <v>1.0981945619110809</v>
      </c>
      <c r="AS1784" s="1">
        <f t="shared" si="1382"/>
        <v>1.0981945619110811</v>
      </c>
      <c r="AT1784" s="1">
        <f t="shared" si="1383"/>
        <v>0.97881438195690396</v>
      </c>
      <c r="AU1784" s="1">
        <f t="shared" si="1384"/>
        <v>2.8400739760955154</v>
      </c>
      <c r="AV1784" s="2">
        <f t="shared" si="1385"/>
        <v>1783</v>
      </c>
      <c r="AW1784" s="1">
        <f t="shared" si="1386"/>
        <v>2840.0739760955153</v>
      </c>
      <c r="AX1784" s="1">
        <f t="shared" si="1387"/>
        <v>0.97881438195690396</v>
      </c>
      <c r="AY1784" s="1">
        <f t="shared" si="1388"/>
        <v>1.0981945619110811</v>
      </c>
      <c r="AZ1784" s="1">
        <f t="shared" si="1389"/>
        <v>5.4333333333333334E-3</v>
      </c>
      <c r="BA1784" s="1">
        <f t="shared" si="1390"/>
        <v>30.657644099501233</v>
      </c>
    </row>
    <row r="1785" spans="1:53">
      <c r="A1785" s="2">
        <f t="shared" si="1355"/>
        <v>1.7839999999999143</v>
      </c>
      <c r="B1785" s="1">
        <f t="shared" si="1345"/>
        <v>1.880346999999911</v>
      </c>
      <c r="C1785" s="1">
        <f t="shared" si="1356"/>
        <v>5.6501594982760223E-2</v>
      </c>
      <c r="D1785" s="1">
        <f t="shared" si="1346"/>
        <v>1.1029708545967511</v>
      </c>
      <c r="E1785" s="1">
        <f t="shared" si="1391"/>
        <v>1.1030854588828893</v>
      </c>
      <c r="F1785" s="1">
        <f t="shared" si="1391"/>
        <v>1.1030898202184189</v>
      </c>
      <c r="G1785" s="1">
        <f t="shared" si="1391"/>
        <v>1.1030899861042252</v>
      </c>
      <c r="H1785" s="1">
        <f t="shared" si="1357"/>
        <v>2.916931456588995</v>
      </c>
      <c r="I1785" s="1">
        <f t="shared" si="1347"/>
        <v>30.931736517561912</v>
      </c>
      <c r="J1785" s="1">
        <f>VLOOKUP($I1785,Graph!$D$3:$M$50,col)</f>
        <v>6.3E-3</v>
      </c>
      <c r="K1785" s="1">
        <f>VLOOKUP($I1785,Graph!$D$3:$M$50,col+1)</f>
        <v>5.0000000000000001E-3</v>
      </c>
      <c r="L1785" s="1">
        <f t="shared" si="1358"/>
        <v>5.4333333333333334E-3</v>
      </c>
      <c r="M1785" s="1">
        <f t="shared" si="1353"/>
        <v>0.6400499999999999</v>
      </c>
      <c r="N1785" s="1">
        <f t="shared" si="1359"/>
        <v>1.7785666666665809</v>
      </c>
      <c r="O1785" s="1">
        <f t="shared" si="1360"/>
        <v>5.4298561622516076E-2</v>
      </c>
      <c r="P1785" s="1">
        <f t="shared" si="1361"/>
        <v>1.0983690149493572</v>
      </c>
      <c r="Q1785" s="1">
        <f t="shared" si="1362"/>
        <v>1.0982028157502102</v>
      </c>
      <c r="R1785" s="1">
        <f t="shared" si="1363"/>
        <v>1.0981968280288068</v>
      </c>
      <c r="S1785" s="1">
        <f t="shared" si="1364"/>
        <v>1.0981966121330291</v>
      </c>
      <c r="T1785" s="1">
        <f t="shared" si="1365"/>
        <v>0.97881689753259293</v>
      </c>
      <c r="U1785" s="1">
        <f t="shared" si="1366"/>
        <v>2.8424762167540911</v>
      </c>
      <c r="V1785" s="2">
        <f t="shared" si="1348"/>
        <v>30.666285457091465</v>
      </c>
      <c r="W1785" s="1">
        <f>VLOOKUP(V1785,Graph!$D$3:$M$50,col)</f>
        <v>6.3E-3</v>
      </c>
      <c r="X1785" s="1">
        <f>VLOOKUP(V1785,Graph!$D$3:$M$50,col+1)</f>
        <v>5.0000000000000001E-3</v>
      </c>
      <c r="Y1785" s="1">
        <f t="shared" si="1367"/>
        <v>5.4333333333333334E-3</v>
      </c>
      <c r="Z1785" s="1">
        <f t="shared" si="1349"/>
        <v>0.6400499999999999</v>
      </c>
      <c r="AA1785" s="2">
        <f t="shared" si="1368"/>
        <v>1.7785666666665809</v>
      </c>
      <c r="AB1785" s="1">
        <f t="shared" si="1369"/>
        <v>5.4298561622516076E-2</v>
      </c>
      <c r="AC1785" s="1">
        <f t="shared" si="1370"/>
        <v>1.0981966043483751</v>
      </c>
      <c r="AD1785" s="1">
        <f t="shared" si="1371"/>
        <v>1.09819660406768</v>
      </c>
      <c r="AE1785" s="1">
        <f t="shared" si="1372"/>
        <v>1.0981966040575586</v>
      </c>
      <c r="AF1785" s="1">
        <f t="shared" si="1373"/>
        <v>1.098196604057194</v>
      </c>
      <c r="AG1785" s="1">
        <f t="shared" si="1374"/>
        <v>0.97881689753259293</v>
      </c>
      <c r="AH1785" s="1">
        <f t="shared" si="1375"/>
        <v>2.8424761958513045</v>
      </c>
      <c r="AI1785" s="2">
        <f t="shared" si="1350"/>
        <v>30.666285381921004</v>
      </c>
      <c r="AJ1785" s="1">
        <f>VLOOKUP(AI1785,Graph!$D$3:$M$50,col)</f>
        <v>6.3E-3</v>
      </c>
      <c r="AK1785" s="1">
        <f>VLOOKUP(AI1785,Graph!$D$3:$M$50,col+1)</f>
        <v>5.0000000000000001E-3</v>
      </c>
      <c r="AL1785" s="1">
        <f t="shared" si="1376"/>
        <v>5.4333333333333334E-3</v>
      </c>
      <c r="AM1785" s="1">
        <f t="shared" si="1351"/>
        <v>0.6400499999999999</v>
      </c>
      <c r="AN1785" s="2">
        <f t="shared" si="1377"/>
        <v>1.7785666666665809</v>
      </c>
      <c r="AO1785" s="1">
        <f t="shared" si="1378"/>
        <v>5.4298561622516076E-2</v>
      </c>
      <c r="AP1785" s="1">
        <f t="shared" si="1379"/>
        <v>1.0981966040571807</v>
      </c>
      <c r="AQ1785" s="1">
        <f t="shared" si="1380"/>
        <v>1.0981966040571804</v>
      </c>
      <c r="AR1785" s="1">
        <f t="shared" si="1381"/>
        <v>1.0981966040571802</v>
      </c>
      <c r="AS1785" s="1">
        <f t="shared" si="1382"/>
        <v>1.09819660405718</v>
      </c>
      <c r="AT1785" s="1">
        <f t="shared" si="1383"/>
        <v>0.97881689753259293</v>
      </c>
      <c r="AU1785" s="1">
        <f t="shared" si="1384"/>
        <v>2.8424761958512681</v>
      </c>
      <c r="AV1785" s="2">
        <f t="shared" si="1385"/>
        <v>1784</v>
      </c>
      <c r="AW1785" s="1">
        <f t="shared" si="1386"/>
        <v>2842.4761958512681</v>
      </c>
      <c r="AX1785" s="1">
        <f t="shared" si="1387"/>
        <v>0.97881689753259293</v>
      </c>
      <c r="AY1785" s="1">
        <f t="shared" si="1388"/>
        <v>1.09819660405718</v>
      </c>
      <c r="AZ1785" s="1">
        <f t="shared" si="1389"/>
        <v>5.4333333333333334E-3</v>
      </c>
      <c r="BA1785" s="1">
        <f t="shared" si="1390"/>
        <v>30.666285381921004</v>
      </c>
    </row>
    <row r="1786" spans="1:53">
      <c r="A1786" s="2">
        <f t="shared" si="1355"/>
        <v>1.7849999999999142</v>
      </c>
      <c r="B1786" s="1">
        <f t="shared" si="1345"/>
        <v>1.8813881666665777</v>
      </c>
      <c r="C1786" s="1">
        <f t="shared" si="1356"/>
        <v>5.6502366173601971E-2</v>
      </c>
      <c r="D1786" s="1">
        <f t="shared" si="1346"/>
        <v>1.1029725139176492</v>
      </c>
      <c r="E1786" s="1">
        <f t="shared" si="1391"/>
        <v>1.1030871852028168</v>
      </c>
      <c r="F1786" s="1">
        <f t="shared" si="1391"/>
        <v>1.1030915491699114</v>
      </c>
      <c r="G1786" s="1">
        <f t="shared" si="1391"/>
        <v>1.1030917151588753</v>
      </c>
      <c r="H1786" s="1">
        <f t="shared" si="1357"/>
        <v>2.9193889531770107</v>
      </c>
      <c r="I1786" s="1">
        <f t="shared" si="1347"/>
        <v>30.940420677701226</v>
      </c>
      <c r="J1786" s="1">
        <f>VLOOKUP($I1786,Graph!$D$3:$M$50,col)</f>
        <v>6.3E-3</v>
      </c>
      <c r="K1786" s="1">
        <f>VLOOKUP($I1786,Graph!$D$3:$M$50,col+1)</f>
        <v>5.0000000000000001E-3</v>
      </c>
      <c r="L1786" s="1">
        <f t="shared" si="1358"/>
        <v>5.4333333333333334E-3</v>
      </c>
      <c r="M1786" s="1">
        <f t="shared" si="1353"/>
        <v>0.6400499999999999</v>
      </c>
      <c r="N1786" s="1">
        <f t="shared" si="1359"/>
        <v>1.7795666666665808</v>
      </c>
      <c r="O1786" s="1">
        <f t="shared" si="1360"/>
        <v>5.4299488602707217E-2</v>
      </c>
      <c r="P1786" s="1">
        <f t="shared" si="1361"/>
        <v>1.0983710481873405</v>
      </c>
      <c r="Q1786" s="1">
        <f t="shared" si="1362"/>
        <v>1.0982048555703181</v>
      </c>
      <c r="R1786" s="1">
        <f t="shared" si="1363"/>
        <v>1.0981988679494883</v>
      </c>
      <c r="S1786" s="1">
        <f t="shared" si="1364"/>
        <v>1.0981986520524234</v>
      </c>
      <c r="T1786" s="1">
        <f t="shared" si="1365"/>
        <v>0.97881941029186104</v>
      </c>
      <c r="U1786" s="1">
        <f t="shared" si="1366"/>
        <v>2.8448791136095792</v>
      </c>
      <c r="V1786" s="2">
        <f t="shared" si="1348"/>
        <v>30.674924305864185</v>
      </c>
      <c r="W1786" s="1">
        <f>VLOOKUP(V1786,Graph!$D$3:$M$50,col)</f>
        <v>6.3E-3</v>
      </c>
      <c r="X1786" s="1">
        <f>VLOOKUP(V1786,Graph!$D$3:$M$50,col+1)</f>
        <v>5.0000000000000001E-3</v>
      </c>
      <c r="Y1786" s="1">
        <f t="shared" si="1367"/>
        <v>5.4333333333333334E-3</v>
      </c>
      <c r="Z1786" s="1">
        <f t="shared" si="1349"/>
        <v>0.6400499999999999</v>
      </c>
      <c r="AA1786" s="2">
        <f t="shared" si="1368"/>
        <v>1.7795666666665808</v>
      </c>
      <c r="AB1786" s="1">
        <f t="shared" si="1369"/>
        <v>5.4299488602707217E-2</v>
      </c>
      <c r="AC1786" s="1">
        <f t="shared" si="1370"/>
        <v>1.0981986442675458</v>
      </c>
      <c r="AD1786" s="1">
        <f t="shared" si="1371"/>
        <v>1.0981986439868363</v>
      </c>
      <c r="AE1786" s="1">
        <f t="shared" si="1372"/>
        <v>1.0981986439767144</v>
      </c>
      <c r="AF1786" s="1">
        <f t="shared" si="1373"/>
        <v>1.0981986439763494</v>
      </c>
      <c r="AG1786" s="1">
        <f t="shared" si="1374"/>
        <v>0.97881941029186104</v>
      </c>
      <c r="AH1786" s="1">
        <f t="shared" si="1375"/>
        <v>2.8448790926885432</v>
      </c>
      <c r="AI1786" s="2">
        <f t="shared" si="1350"/>
        <v>30.674924230670463</v>
      </c>
      <c r="AJ1786" s="1">
        <f>VLOOKUP(AI1786,Graph!$D$3:$M$50,col)</f>
        <v>6.3E-3</v>
      </c>
      <c r="AK1786" s="1">
        <f>VLOOKUP(AI1786,Graph!$D$3:$M$50,col+1)</f>
        <v>5.0000000000000001E-3</v>
      </c>
      <c r="AL1786" s="1">
        <f t="shared" si="1376"/>
        <v>5.4333333333333334E-3</v>
      </c>
      <c r="AM1786" s="1">
        <f t="shared" si="1351"/>
        <v>0.6400499999999999</v>
      </c>
      <c r="AN1786" s="2">
        <f t="shared" si="1377"/>
        <v>1.7795666666665808</v>
      </c>
      <c r="AO1786" s="1">
        <f t="shared" si="1378"/>
        <v>5.4299488602707217E-2</v>
      </c>
      <c r="AP1786" s="1">
        <f t="shared" si="1379"/>
        <v>1.0981986439763363</v>
      </c>
      <c r="AQ1786" s="1">
        <f t="shared" si="1380"/>
        <v>1.0981986439763356</v>
      </c>
      <c r="AR1786" s="1">
        <f t="shared" si="1381"/>
        <v>1.0981986439763356</v>
      </c>
      <c r="AS1786" s="1">
        <f t="shared" si="1382"/>
        <v>1.0981986439763356</v>
      </c>
      <c r="AT1786" s="1">
        <f t="shared" si="1383"/>
        <v>0.97881941029186104</v>
      </c>
      <c r="AU1786" s="1">
        <f t="shared" si="1384"/>
        <v>2.8448790926885072</v>
      </c>
      <c r="AV1786" s="2">
        <f t="shared" si="1385"/>
        <v>1785</v>
      </c>
      <c r="AW1786" s="1">
        <f t="shared" si="1386"/>
        <v>2844.8790926885072</v>
      </c>
      <c r="AX1786" s="1">
        <f t="shared" si="1387"/>
        <v>0.97881941029186104</v>
      </c>
      <c r="AY1786" s="1">
        <f t="shared" si="1388"/>
        <v>1.0981986439763356</v>
      </c>
      <c r="AZ1786" s="1">
        <f t="shared" si="1389"/>
        <v>5.4333333333333334E-3</v>
      </c>
      <c r="BA1786" s="1">
        <f t="shared" si="1390"/>
        <v>30.674924230670463</v>
      </c>
    </row>
    <row r="1787" spans="1:53">
      <c r="A1787" s="2">
        <f t="shared" si="1355"/>
        <v>1.7859999999999141</v>
      </c>
      <c r="B1787" s="1">
        <f t="shared" si="1345"/>
        <v>1.8824293333332442</v>
      </c>
      <c r="C1787" s="1">
        <f t="shared" si="1356"/>
        <v>5.6503136516610757E-2</v>
      </c>
      <c r="D1787" s="1">
        <f t="shared" si="1346"/>
        <v>1.1029741714217973</v>
      </c>
      <c r="E1787" s="1">
        <f t="shared" si="1391"/>
        <v>1.103088909635985</v>
      </c>
      <c r="F1787" s="1">
        <f t="shared" si="1391"/>
        <v>1.1030932762319863</v>
      </c>
      <c r="G1787" s="1">
        <f t="shared" si="1391"/>
        <v>1.1030934423240077</v>
      </c>
      <c r="H1787" s="1">
        <f t="shared" si="1357"/>
        <v>2.9218471396408643</v>
      </c>
      <c r="I1787" s="1">
        <f t="shared" si="1347"/>
        <v>30.949102401538067</v>
      </c>
      <c r="J1787" s="1">
        <f>VLOOKUP($I1787,Graph!$D$3:$M$50,col)</f>
        <v>6.3E-3</v>
      </c>
      <c r="K1787" s="1">
        <f>VLOOKUP($I1787,Graph!$D$3:$M$50,col+1)</f>
        <v>5.0000000000000001E-3</v>
      </c>
      <c r="L1787" s="1">
        <f t="shared" si="1358"/>
        <v>5.4333333333333334E-3</v>
      </c>
      <c r="M1787" s="1">
        <f t="shared" si="1353"/>
        <v>0.6400499999999999</v>
      </c>
      <c r="N1787" s="1">
        <f t="shared" si="1359"/>
        <v>1.7805666666665807</v>
      </c>
      <c r="O1787" s="1">
        <f t="shared" si="1360"/>
        <v>5.4300414565377299E-2</v>
      </c>
      <c r="P1787" s="1">
        <f t="shared" si="1361"/>
        <v>1.0983730792086024</v>
      </c>
      <c r="Q1787" s="1">
        <f t="shared" si="1362"/>
        <v>1.0982068931671953</v>
      </c>
      <c r="R1787" s="1">
        <f t="shared" si="1363"/>
        <v>1.0982009056468631</v>
      </c>
      <c r="S1787" s="1">
        <f t="shared" si="1364"/>
        <v>1.0982006897485139</v>
      </c>
      <c r="T1787" s="1">
        <f t="shared" si="1365"/>
        <v>0.97882192023943548</v>
      </c>
      <c r="U1787" s="1">
        <f t="shared" si="1366"/>
        <v>2.8472826873557828</v>
      </c>
      <c r="V1787" s="2">
        <f t="shared" si="1348"/>
        <v>30.683560723021124</v>
      </c>
      <c r="W1787" s="1">
        <f>VLOOKUP(V1787,Graph!$D$3:$M$50,col)</f>
        <v>6.3E-3</v>
      </c>
      <c r="X1787" s="1">
        <f>VLOOKUP(V1787,Graph!$D$3:$M$50,col+1)</f>
        <v>5.0000000000000001E-3</v>
      </c>
      <c r="Y1787" s="1">
        <f t="shared" si="1367"/>
        <v>5.4333333333333334E-3</v>
      </c>
      <c r="Z1787" s="1">
        <f t="shared" si="1349"/>
        <v>0.6400499999999999</v>
      </c>
      <c r="AA1787" s="2">
        <f t="shared" si="1368"/>
        <v>1.7805666666665807</v>
      </c>
      <c r="AB1787" s="1">
        <f t="shared" si="1369"/>
        <v>5.4300414565377299E-2</v>
      </c>
      <c r="AC1787" s="1">
        <f t="shared" si="1370"/>
        <v>1.0982006819634134</v>
      </c>
      <c r="AD1787" s="1">
        <f t="shared" si="1371"/>
        <v>1.098200681682689</v>
      </c>
      <c r="AE1787" s="1">
        <f t="shared" si="1372"/>
        <v>1.0982006816725665</v>
      </c>
      <c r="AF1787" s="1">
        <f t="shared" si="1373"/>
        <v>1.0982006816722014</v>
      </c>
      <c r="AG1787" s="1">
        <f t="shared" si="1374"/>
        <v>0.97882192023943548</v>
      </c>
      <c r="AH1787" s="1">
        <f t="shared" si="1375"/>
        <v>2.8472826664164907</v>
      </c>
      <c r="AI1787" s="2">
        <f t="shared" si="1350"/>
        <v>30.683560647804143</v>
      </c>
      <c r="AJ1787" s="1">
        <f>VLOOKUP(AI1787,Graph!$D$3:$M$50,col)</f>
        <v>6.3E-3</v>
      </c>
      <c r="AK1787" s="1">
        <f>VLOOKUP(AI1787,Graph!$D$3:$M$50,col+1)</f>
        <v>5.0000000000000001E-3</v>
      </c>
      <c r="AL1787" s="1">
        <f t="shared" si="1376"/>
        <v>5.4333333333333334E-3</v>
      </c>
      <c r="AM1787" s="1">
        <f t="shared" si="1351"/>
        <v>0.6400499999999999</v>
      </c>
      <c r="AN1787" s="2">
        <f t="shared" si="1377"/>
        <v>1.7805666666665807</v>
      </c>
      <c r="AO1787" s="1">
        <f t="shared" si="1378"/>
        <v>5.4300414565377299E-2</v>
      </c>
      <c r="AP1787" s="1">
        <f t="shared" si="1379"/>
        <v>1.0982006816721883</v>
      </c>
      <c r="AQ1787" s="1">
        <f t="shared" si="1380"/>
        <v>1.0982006816721881</v>
      </c>
      <c r="AR1787" s="1">
        <f t="shared" si="1381"/>
        <v>1.0982006816721879</v>
      </c>
      <c r="AS1787" s="1">
        <f t="shared" si="1382"/>
        <v>1.0982006816721879</v>
      </c>
      <c r="AT1787" s="1">
        <f t="shared" si="1383"/>
        <v>0.97882192023943548</v>
      </c>
      <c r="AU1787" s="1">
        <f t="shared" si="1384"/>
        <v>2.8472826664164561</v>
      </c>
      <c r="AV1787" s="2">
        <f t="shared" si="1385"/>
        <v>1786</v>
      </c>
      <c r="AW1787" s="1">
        <f t="shared" si="1386"/>
        <v>2847.2826664164563</v>
      </c>
      <c r="AX1787" s="1">
        <f t="shared" si="1387"/>
        <v>0.97882192023943548</v>
      </c>
      <c r="AY1787" s="1">
        <f t="shared" si="1388"/>
        <v>1.0982006816721879</v>
      </c>
      <c r="AZ1787" s="1">
        <f t="shared" si="1389"/>
        <v>5.4333333333333334E-3</v>
      </c>
      <c r="BA1787" s="1">
        <f t="shared" si="1390"/>
        <v>30.683560647804143</v>
      </c>
    </row>
    <row r="1788" spans="1:53">
      <c r="A1788" s="2">
        <f t="shared" si="1355"/>
        <v>1.786999999999914</v>
      </c>
      <c r="B1788" s="1">
        <f t="shared" si="1345"/>
        <v>1.8834704999999108</v>
      </c>
      <c r="C1788" s="1">
        <f t="shared" si="1356"/>
        <v>5.6503906013183877E-2</v>
      </c>
      <c r="D1788" s="1">
        <f t="shared" si="1346"/>
        <v>1.1029758271121768</v>
      </c>
      <c r="E1788" s="1">
        <f t="shared" si="1391"/>
        <v>1.1030906321854848</v>
      </c>
      <c r="F1788" s="1">
        <f t="shared" si="1391"/>
        <v>1.1030950014077399</v>
      </c>
      <c r="G1788" s="1">
        <f t="shared" si="1391"/>
        <v>1.1030951676027172</v>
      </c>
      <c r="H1788" s="1">
        <f t="shared" si="1357"/>
        <v>2.92430601578697</v>
      </c>
      <c r="I1788" s="1">
        <f t="shared" si="1347"/>
        <v>30.957781691121436</v>
      </c>
      <c r="J1788" s="1">
        <f>VLOOKUP($I1788,Graph!$D$3:$M$50,col)</f>
        <v>6.3E-3</v>
      </c>
      <c r="K1788" s="1">
        <f>VLOOKUP($I1788,Graph!$D$3:$M$50,col+1)</f>
        <v>5.0000000000000001E-3</v>
      </c>
      <c r="L1788" s="1">
        <f t="shared" si="1358"/>
        <v>5.4333333333333334E-3</v>
      </c>
      <c r="M1788" s="1">
        <f t="shared" si="1353"/>
        <v>0.6400499999999999</v>
      </c>
      <c r="N1788" s="1">
        <f t="shared" si="1359"/>
        <v>1.7815666666665806</v>
      </c>
      <c r="O1788" s="1">
        <f t="shared" si="1360"/>
        <v>5.4301339512200598E-2</v>
      </c>
      <c r="P1788" s="1">
        <f t="shared" si="1361"/>
        <v>1.0983751080167659</v>
      </c>
      <c r="Q1788" s="1">
        <f t="shared" si="1362"/>
        <v>1.0982089285444736</v>
      </c>
      <c r="R1788" s="1">
        <f t="shared" si="1363"/>
        <v>1.0982029411245642</v>
      </c>
      <c r="S1788" s="1">
        <f t="shared" si="1364"/>
        <v>1.0982027252249338</v>
      </c>
      <c r="T1788" s="1">
        <f t="shared" si="1365"/>
        <v>0.97882442738003317</v>
      </c>
      <c r="U1788" s="1">
        <f t="shared" si="1366"/>
        <v>2.8496869378020939</v>
      </c>
      <c r="V1788" s="2">
        <f t="shared" si="1348"/>
        <v>30.692194710613954</v>
      </c>
      <c r="W1788" s="1">
        <f>VLOOKUP(V1788,Graph!$D$3:$M$50,col)</f>
        <v>6.3E-3</v>
      </c>
      <c r="X1788" s="1">
        <f>VLOOKUP(V1788,Graph!$D$3:$M$50,col+1)</f>
        <v>5.0000000000000001E-3</v>
      </c>
      <c r="Y1788" s="1">
        <f t="shared" si="1367"/>
        <v>5.4333333333333334E-3</v>
      </c>
      <c r="Z1788" s="1">
        <f t="shared" si="1349"/>
        <v>0.6400499999999999</v>
      </c>
      <c r="AA1788" s="2">
        <f t="shared" si="1368"/>
        <v>1.7815666666665806</v>
      </c>
      <c r="AB1788" s="1">
        <f t="shared" si="1369"/>
        <v>5.4301339512200598E-2</v>
      </c>
      <c r="AC1788" s="1">
        <f t="shared" si="1370"/>
        <v>1.0982027174396101</v>
      </c>
      <c r="AD1788" s="1">
        <f t="shared" si="1371"/>
        <v>1.0982027171588715</v>
      </c>
      <c r="AE1788" s="1">
        <f t="shared" si="1372"/>
        <v>1.0982027171487481</v>
      </c>
      <c r="AF1788" s="1">
        <f t="shared" si="1373"/>
        <v>1.0982027171483828</v>
      </c>
      <c r="AG1788" s="1">
        <f t="shared" si="1374"/>
        <v>0.97882442738003317</v>
      </c>
      <c r="AH1788" s="1">
        <f t="shared" si="1375"/>
        <v>2.8496869168445405</v>
      </c>
      <c r="AI1788" s="2">
        <f t="shared" si="1350"/>
        <v>30.692194635373721</v>
      </c>
      <c r="AJ1788" s="1">
        <f>VLOOKUP(AI1788,Graph!$D$3:$M$50,col)</f>
        <v>6.3E-3</v>
      </c>
      <c r="AK1788" s="1">
        <f>VLOOKUP(AI1788,Graph!$D$3:$M$50,col+1)</f>
        <v>5.0000000000000001E-3</v>
      </c>
      <c r="AL1788" s="1">
        <f t="shared" si="1376"/>
        <v>5.4333333333333334E-3</v>
      </c>
      <c r="AM1788" s="1">
        <f t="shared" si="1351"/>
        <v>0.6400499999999999</v>
      </c>
      <c r="AN1788" s="2">
        <f t="shared" si="1377"/>
        <v>1.7815666666665806</v>
      </c>
      <c r="AO1788" s="1">
        <f t="shared" si="1378"/>
        <v>5.4301339512200598E-2</v>
      </c>
      <c r="AP1788" s="1">
        <f t="shared" si="1379"/>
        <v>1.0982027171483697</v>
      </c>
      <c r="AQ1788" s="1">
        <f t="shared" si="1380"/>
        <v>1.0982027171483693</v>
      </c>
      <c r="AR1788" s="1">
        <f t="shared" si="1381"/>
        <v>1.0982027171483695</v>
      </c>
      <c r="AS1788" s="1">
        <f t="shared" si="1382"/>
        <v>1.098202717148369</v>
      </c>
      <c r="AT1788" s="1">
        <f t="shared" si="1383"/>
        <v>0.97882442738003317</v>
      </c>
      <c r="AU1788" s="1">
        <f t="shared" si="1384"/>
        <v>2.8496869168445045</v>
      </c>
      <c r="AV1788" s="2">
        <f t="shared" si="1385"/>
        <v>1787</v>
      </c>
      <c r="AW1788" s="1">
        <f t="shared" si="1386"/>
        <v>2849.6869168445046</v>
      </c>
      <c r="AX1788" s="1">
        <f t="shared" si="1387"/>
        <v>0.97882442738003317</v>
      </c>
      <c r="AY1788" s="1">
        <f t="shared" si="1388"/>
        <v>1.098202717148369</v>
      </c>
      <c r="AZ1788" s="1">
        <f t="shared" si="1389"/>
        <v>5.4333333333333334E-3</v>
      </c>
      <c r="BA1788" s="1">
        <f t="shared" si="1390"/>
        <v>30.692194635373721</v>
      </c>
    </row>
    <row r="1789" spans="1:53">
      <c r="A1789" s="2">
        <f t="shared" si="1355"/>
        <v>1.7879999999999139</v>
      </c>
      <c r="B1789" s="1">
        <f t="shared" si="1345"/>
        <v>1.8845116666665773</v>
      </c>
      <c r="C1789" s="1">
        <f t="shared" si="1356"/>
        <v>5.6504674664715565E-2</v>
      </c>
      <c r="D1789" s="1">
        <f t="shared" si="1346"/>
        <v>1.1029774809917636</v>
      </c>
      <c r="E1789" s="1">
        <f t="shared" si="1391"/>
        <v>1.103092352854401</v>
      </c>
      <c r="F1789" s="1">
        <f t="shared" si="1391"/>
        <v>1.1030967247002594</v>
      </c>
      <c r="G1789" s="1">
        <f t="shared" si="1391"/>
        <v>1.1030968909980932</v>
      </c>
      <c r="H1789" s="1">
        <f t="shared" si="1357"/>
        <v>2.9267655814219089</v>
      </c>
      <c r="I1789" s="1">
        <f t="shared" si="1347"/>
        <v>30.966458548497435</v>
      </c>
      <c r="J1789" s="1">
        <f>VLOOKUP($I1789,Graph!$D$3:$M$50,col)</f>
        <v>6.3E-3</v>
      </c>
      <c r="K1789" s="1">
        <f>VLOOKUP($I1789,Graph!$D$3:$M$50,col+1)</f>
        <v>5.0000000000000001E-3</v>
      </c>
      <c r="L1789" s="1">
        <f t="shared" si="1358"/>
        <v>5.4333333333333334E-3</v>
      </c>
      <c r="M1789" s="1">
        <f t="shared" si="1353"/>
        <v>0.6400499999999999</v>
      </c>
      <c r="N1789" s="1">
        <f t="shared" si="1359"/>
        <v>1.7825666666665805</v>
      </c>
      <c r="O1789" s="1">
        <f t="shared" si="1360"/>
        <v>5.4302263444847808E-2</v>
      </c>
      <c r="P1789" s="1">
        <f t="shared" si="1361"/>
        <v>1.0983771346154465</v>
      </c>
      <c r="Q1789" s="1">
        <f t="shared" si="1362"/>
        <v>1.0982109617057783</v>
      </c>
      <c r="R1789" s="1">
        <f t="shared" si="1363"/>
        <v>1.0982049743862161</v>
      </c>
      <c r="S1789" s="1">
        <f t="shared" si="1364"/>
        <v>1.0982047584853072</v>
      </c>
      <c r="T1789" s="1">
        <f t="shared" si="1365"/>
        <v>0.97882693171835999</v>
      </c>
      <c r="U1789" s="1">
        <f t="shared" si="1366"/>
        <v>2.8520918647580582</v>
      </c>
      <c r="V1789" s="2">
        <f t="shared" si="1348"/>
        <v>30.700826270691458</v>
      </c>
      <c r="W1789" s="1">
        <f>VLOOKUP(V1789,Graph!$D$3:$M$50,col)</f>
        <v>6.3E-3</v>
      </c>
      <c r="X1789" s="1">
        <f>VLOOKUP(V1789,Graph!$D$3:$M$50,col+1)</f>
        <v>5.0000000000000001E-3</v>
      </c>
      <c r="Y1789" s="1">
        <f t="shared" si="1367"/>
        <v>5.4333333333333334E-3</v>
      </c>
      <c r="Z1789" s="1">
        <f t="shared" si="1349"/>
        <v>0.6400499999999999</v>
      </c>
      <c r="AA1789" s="2">
        <f t="shared" si="1368"/>
        <v>1.7825666666665805</v>
      </c>
      <c r="AB1789" s="1">
        <f t="shared" si="1369"/>
        <v>5.4302263444847808E-2</v>
      </c>
      <c r="AC1789" s="1">
        <f t="shared" si="1370"/>
        <v>1.0982047506997603</v>
      </c>
      <c r="AD1789" s="1">
        <f t="shared" si="1371"/>
        <v>1.0982047504190076</v>
      </c>
      <c r="AE1789" s="1">
        <f t="shared" si="1372"/>
        <v>1.0982047504088834</v>
      </c>
      <c r="AF1789" s="1">
        <f t="shared" si="1373"/>
        <v>1.0982047504085184</v>
      </c>
      <c r="AG1789" s="1">
        <f t="shared" si="1374"/>
        <v>0.97882693171835999</v>
      </c>
      <c r="AH1789" s="1">
        <f t="shared" si="1375"/>
        <v>2.8520918437822407</v>
      </c>
      <c r="AI1789" s="2">
        <f t="shared" si="1350"/>
        <v>30.70082619542799</v>
      </c>
      <c r="AJ1789" s="1">
        <f>VLOOKUP(AI1789,Graph!$D$3:$M$50,col)</f>
        <v>6.3E-3</v>
      </c>
      <c r="AK1789" s="1">
        <f>VLOOKUP(AI1789,Graph!$D$3:$M$50,col+1)</f>
        <v>5.0000000000000001E-3</v>
      </c>
      <c r="AL1789" s="1">
        <f t="shared" si="1376"/>
        <v>5.4333333333333334E-3</v>
      </c>
      <c r="AM1789" s="1">
        <f t="shared" si="1351"/>
        <v>0.6400499999999999</v>
      </c>
      <c r="AN1789" s="2">
        <f t="shared" si="1377"/>
        <v>1.7825666666665805</v>
      </c>
      <c r="AO1789" s="1">
        <f t="shared" si="1378"/>
        <v>5.4302263444847808E-2</v>
      </c>
      <c r="AP1789" s="1">
        <f t="shared" si="1379"/>
        <v>1.0982047504085053</v>
      </c>
      <c r="AQ1789" s="1">
        <f t="shared" si="1380"/>
        <v>1.0982047504085044</v>
      </c>
      <c r="AR1789" s="1">
        <f t="shared" si="1381"/>
        <v>1.0982047504085048</v>
      </c>
      <c r="AS1789" s="1">
        <f t="shared" si="1382"/>
        <v>1.0982047504085046</v>
      </c>
      <c r="AT1789" s="1">
        <f t="shared" si="1383"/>
        <v>0.97882693171835999</v>
      </c>
      <c r="AU1789" s="1">
        <f t="shared" si="1384"/>
        <v>2.8520918437822043</v>
      </c>
      <c r="AV1789" s="2">
        <f t="shared" si="1385"/>
        <v>1788</v>
      </c>
      <c r="AW1789" s="1">
        <f t="shared" si="1386"/>
        <v>2852.0918437822043</v>
      </c>
      <c r="AX1789" s="1">
        <f t="shared" si="1387"/>
        <v>0.97882693171835999</v>
      </c>
      <c r="AY1789" s="1">
        <f t="shared" si="1388"/>
        <v>1.0982047504085046</v>
      </c>
      <c r="AZ1789" s="1">
        <f t="shared" si="1389"/>
        <v>5.4333333333333334E-3</v>
      </c>
      <c r="BA1789" s="1">
        <f t="shared" si="1390"/>
        <v>30.70082619542799</v>
      </c>
    </row>
    <row r="1790" spans="1:53">
      <c r="A1790" s="2">
        <f t="shared" si="1355"/>
        <v>1.7889999999999138</v>
      </c>
      <c r="B1790" s="1">
        <f t="shared" si="1345"/>
        <v>1.8855528333332439</v>
      </c>
      <c r="C1790" s="1">
        <f t="shared" si="1356"/>
        <v>5.650544247259702E-2</v>
      </c>
      <c r="D1790" s="1">
        <f t="shared" si="1346"/>
        <v>1.1029791330635264</v>
      </c>
      <c r="E1790" s="1">
        <f t="shared" si="1391"/>
        <v>1.1030940716458117</v>
      </c>
      <c r="F1790" s="1">
        <f t="shared" si="1391"/>
        <v>1.1030984461126279</v>
      </c>
      <c r="G1790" s="1">
        <f t="shared" si="1391"/>
        <v>1.1030986125132172</v>
      </c>
      <c r="H1790" s="1">
        <f t="shared" si="1357"/>
        <v>2.92922583635242</v>
      </c>
      <c r="I1790" s="1">
        <f t="shared" si="1347"/>
        <v>30.975132975709336</v>
      </c>
      <c r="J1790" s="1">
        <f>VLOOKUP($I1790,Graph!$D$3:$M$50,col)</f>
        <v>6.3E-3</v>
      </c>
      <c r="K1790" s="1">
        <f>VLOOKUP($I1790,Graph!$D$3:$M$50,col+1)</f>
        <v>5.0000000000000001E-3</v>
      </c>
      <c r="L1790" s="1">
        <f t="shared" si="1358"/>
        <v>5.4333333333333334E-3</v>
      </c>
      <c r="M1790" s="1">
        <f t="shared" si="1353"/>
        <v>0.6400499999999999</v>
      </c>
      <c r="N1790" s="1">
        <f t="shared" si="1359"/>
        <v>1.7835666666665804</v>
      </c>
      <c r="O1790" s="1">
        <f t="shared" si="1360"/>
        <v>5.4303186364985913E-2</v>
      </c>
      <c r="P1790" s="1">
        <f t="shared" si="1361"/>
        <v>1.0983791590082506</v>
      </c>
      <c r="Q1790" s="1">
        <f t="shared" si="1362"/>
        <v>1.0982129926547257</v>
      </c>
      <c r="R1790" s="1">
        <f t="shared" si="1363"/>
        <v>1.0982070054354356</v>
      </c>
      <c r="S1790" s="1">
        <f t="shared" si="1364"/>
        <v>1.0982067895332506</v>
      </c>
      <c r="T1790" s="1">
        <f t="shared" si="1365"/>
        <v>0.97882943325911154</v>
      </c>
      <c r="U1790" s="1">
        <f t="shared" si="1366"/>
        <v>2.8544974680333874</v>
      </c>
      <c r="V1790" s="2">
        <f t="shared" si="1348"/>
        <v>30.709455405299529</v>
      </c>
      <c r="W1790" s="1">
        <f>VLOOKUP(V1790,Graph!$D$3:$M$50,col)</f>
        <v>6.3E-3</v>
      </c>
      <c r="X1790" s="1">
        <f>VLOOKUP(V1790,Graph!$D$3:$M$50,col+1)</f>
        <v>5.0000000000000001E-3</v>
      </c>
      <c r="Y1790" s="1">
        <f t="shared" si="1367"/>
        <v>5.4333333333333334E-3</v>
      </c>
      <c r="Z1790" s="1">
        <f t="shared" si="1349"/>
        <v>0.6400499999999999</v>
      </c>
      <c r="AA1790" s="2">
        <f t="shared" si="1368"/>
        <v>1.7835666666665804</v>
      </c>
      <c r="AB1790" s="1">
        <f t="shared" si="1369"/>
        <v>5.4303186364985913E-2</v>
      </c>
      <c r="AC1790" s="1">
        <f t="shared" si="1370"/>
        <v>1.0982067817474817</v>
      </c>
      <c r="AD1790" s="1">
        <f t="shared" si="1371"/>
        <v>1.0982067814667142</v>
      </c>
      <c r="AE1790" s="1">
        <f t="shared" si="1372"/>
        <v>1.0982067814565897</v>
      </c>
      <c r="AF1790" s="1">
        <f t="shared" si="1373"/>
        <v>1.0982067814562242</v>
      </c>
      <c r="AG1790" s="1">
        <f t="shared" si="1374"/>
        <v>0.97882943325911154</v>
      </c>
      <c r="AH1790" s="1">
        <f t="shared" si="1375"/>
        <v>2.8544974470392988</v>
      </c>
      <c r="AI1790" s="2">
        <f t="shared" si="1350"/>
        <v>30.709455330012833</v>
      </c>
      <c r="AJ1790" s="1">
        <f>VLOOKUP(AI1790,Graph!$D$3:$M$50,col)</f>
        <v>6.3E-3</v>
      </c>
      <c r="AK1790" s="1">
        <f>VLOOKUP(AI1790,Graph!$D$3:$M$50,col+1)</f>
        <v>5.0000000000000001E-3</v>
      </c>
      <c r="AL1790" s="1">
        <f t="shared" si="1376"/>
        <v>5.4333333333333334E-3</v>
      </c>
      <c r="AM1790" s="1">
        <f t="shared" si="1351"/>
        <v>0.6400499999999999</v>
      </c>
      <c r="AN1790" s="2">
        <f t="shared" si="1377"/>
        <v>1.7835666666665804</v>
      </c>
      <c r="AO1790" s="1">
        <f t="shared" si="1378"/>
        <v>5.4303186364985913E-2</v>
      </c>
      <c r="AP1790" s="1">
        <f t="shared" si="1379"/>
        <v>1.0982067814562113</v>
      </c>
      <c r="AQ1790" s="1">
        <f t="shared" si="1380"/>
        <v>1.0982067814562106</v>
      </c>
      <c r="AR1790" s="1">
        <f t="shared" si="1381"/>
        <v>1.0982067814562109</v>
      </c>
      <c r="AS1790" s="1">
        <f t="shared" si="1382"/>
        <v>1.0982067814562109</v>
      </c>
      <c r="AT1790" s="1">
        <f t="shared" si="1383"/>
        <v>0.97882943325911154</v>
      </c>
      <c r="AU1790" s="1">
        <f t="shared" si="1384"/>
        <v>2.8544974470392641</v>
      </c>
      <c r="AV1790" s="2">
        <f t="shared" si="1385"/>
        <v>1789</v>
      </c>
      <c r="AW1790" s="1">
        <f t="shared" si="1386"/>
        <v>2854.497447039264</v>
      </c>
      <c r="AX1790" s="1">
        <f t="shared" si="1387"/>
        <v>0.97882943325911154</v>
      </c>
      <c r="AY1790" s="1">
        <f t="shared" si="1388"/>
        <v>1.0982067814562109</v>
      </c>
      <c r="AZ1790" s="1">
        <f t="shared" si="1389"/>
        <v>5.4333333333333334E-3</v>
      </c>
      <c r="BA1790" s="1">
        <f t="shared" si="1390"/>
        <v>30.709455330012833</v>
      </c>
    </row>
    <row r="1791" spans="1:53">
      <c r="A1791" s="2">
        <f t="shared" si="1355"/>
        <v>1.7899999999999137</v>
      </c>
      <c r="B1791" s="1">
        <f t="shared" si="1345"/>
        <v>1.8865939999999104</v>
      </c>
      <c r="C1791" s="1">
        <f t="shared" si="1356"/>
        <v>5.6506209438216368E-2</v>
      </c>
      <c r="D1791" s="1">
        <f t="shared" si="1346"/>
        <v>1.1029807833304277</v>
      </c>
      <c r="E1791" s="1">
        <f t="shared" si="1391"/>
        <v>1.1030957885627881</v>
      </c>
      <c r="F1791" s="1">
        <f t="shared" si="1391"/>
        <v>1.1031001656479198</v>
      </c>
      <c r="G1791" s="1">
        <f t="shared" si="1391"/>
        <v>1.1031003321511645</v>
      </c>
      <c r="H1791" s="1">
        <f t="shared" si="1357"/>
        <v>2.9316867803854061</v>
      </c>
      <c r="I1791" s="1">
        <f t="shared" si="1347"/>
        <v>30.983804974797522</v>
      </c>
      <c r="J1791" s="1">
        <f>VLOOKUP($I1791,Graph!$D$3:$M$50,col)</f>
        <v>6.3E-3</v>
      </c>
      <c r="K1791" s="1">
        <f>VLOOKUP($I1791,Graph!$D$3:$M$50,col+1)</f>
        <v>5.0000000000000001E-3</v>
      </c>
      <c r="L1791" s="1">
        <f t="shared" si="1358"/>
        <v>5.4333333333333334E-3</v>
      </c>
      <c r="M1791" s="1">
        <f t="shared" si="1353"/>
        <v>0.6400499999999999</v>
      </c>
      <c r="N1791" s="1">
        <f t="shared" si="1359"/>
        <v>1.7845666666665803</v>
      </c>
      <c r="O1791" s="1">
        <f t="shared" si="1360"/>
        <v>5.4304108274278312E-2</v>
      </c>
      <c r="P1791" s="1">
        <f t="shared" si="1361"/>
        <v>1.0983811811987785</v>
      </c>
      <c r="Q1791" s="1">
        <f t="shared" si="1362"/>
        <v>1.0982150213949256</v>
      </c>
      <c r="R1791" s="1">
        <f t="shared" si="1363"/>
        <v>1.0982090342758322</v>
      </c>
      <c r="S1791" s="1">
        <f t="shared" si="1364"/>
        <v>1.0982088183723735</v>
      </c>
      <c r="T1791" s="1">
        <f t="shared" si="1365"/>
        <v>0.97883193200697294</v>
      </c>
      <c r="U1791" s="1">
        <f t="shared" si="1366"/>
        <v>2.8569037474379528</v>
      </c>
      <c r="V1791" s="2">
        <f t="shared" si="1348"/>
        <v>30.718082116481213</v>
      </c>
      <c r="W1791" s="1">
        <f>VLOOKUP(V1791,Graph!$D$3:$M$50,col)</f>
        <v>6.3E-3</v>
      </c>
      <c r="X1791" s="1">
        <f>VLOOKUP(V1791,Graph!$D$3:$M$50,col+1)</f>
        <v>5.0000000000000001E-3</v>
      </c>
      <c r="Y1791" s="1">
        <f t="shared" si="1367"/>
        <v>5.4333333333333334E-3</v>
      </c>
      <c r="Z1791" s="1">
        <f t="shared" si="1349"/>
        <v>0.6400499999999999</v>
      </c>
      <c r="AA1791" s="2">
        <f t="shared" si="1368"/>
        <v>1.7845666666665803</v>
      </c>
      <c r="AB1791" s="1">
        <f t="shared" si="1369"/>
        <v>5.4304108274278312E-2</v>
      </c>
      <c r="AC1791" s="1">
        <f t="shared" si="1370"/>
        <v>1.0982088105863828</v>
      </c>
      <c r="AD1791" s="1">
        <f t="shared" si="1371"/>
        <v>1.0982088103056014</v>
      </c>
      <c r="AE1791" s="1">
        <f t="shared" si="1372"/>
        <v>1.0982088102954755</v>
      </c>
      <c r="AF1791" s="1">
        <f t="shared" si="1373"/>
        <v>1.0982088102951104</v>
      </c>
      <c r="AG1791" s="1">
        <f t="shared" si="1374"/>
        <v>0.97883193200697294</v>
      </c>
      <c r="AH1791" s="1">
        <f t="shared" si="1375"/>
        <v>2.8569037264255894</v>
      </c>
      <c r="AI1791" s="2">
        <f t="shared" si="1350"/>
        <v>30.718082041171296</v>
      </c>
      <c r="AJ1791" s="1">
        <f>VLOOKUP(AI1791,Graph!$D$3:$M$50,col)</f>
        <v>6.3E-3</v>
      </c>
      <c r="AK1791" s="1">
        <f>VLOOKUP(AI1791,Graph!$D$3:$M$50,col+1)</f>
        <v>5.0000000000000001E-3</v>
      </c>
      <c r="AL1791" s="1">
        <f t="shared" si="1376"/>
        <v>5.4333333333333334E-3</v>
      </c>
      <c r="AM1791" s="1">
        <f t="shared" si="1351"/>
        <v>0.6400499999999999</v>
      </c>
      <c r="AN1791" s="2">
        <f t="shared" si="1377"/>
        <v>1.7845666666665803</v>
      </c>
      <c r="AO1791" s="1">
        <f t="shared" si="1378"/>
        <v>5.4304108274278312E-2</v>
      </c>
      <c r="AP1791" s="1">
        <f t="shared" si="1379"/>
        <v>1.0982088102950973</v>
      </c>
      <c r="AQ1791" s="1">
        <f t="shared" si="1380"/>
        <v>1.0982088102950966</v>
      </c>
      <c r="AR1791" s="1">
        <f t="shared" si="1381"/>
        <v>1.0982088102950964</v>
      </c>
      <c r="AS1791" s="1">
        <f t="shared" si="1382"/>
        <v>1.0982088102950964</v>
      </c>
      <c r="AT1791" s="1">
        <f t="shared" si="1383"/>
        <v>0.97883193200697294</v>
      </c>
      <c r="AU1791" s="1">
        <f t="shared" si="1384"/>
        <v>2.8569037264255526</v>
      </c>
      <c r="AV1791" s="2">
        <f t="shared" si="1385"/>
        <v>1790</v>
      </c>
      <c r="AW1791" s="1">
        <f t="shared" si="1386"/>
        <v>2856.9037264255526</v>
      </c>
      <c r="AX1791" s="1">
        <f t="shared" si="1387"/>
        <v>0.97883193200697294</v>
      </c>
      <c r="AY1791" s="1">
        <f t="shared" si="1388"/>
        <v>1.0982088102950964</v>
      </c>
      <c r="AZ1791" s="1">
        <f t="shared" si="1389"/>
        <v>5.4333333333333334E-3</v>
      </c>
      <c r="BA1791" s="1">
        <f t="shared" si="1390"/>
        <v>30.718082041171296</v>
      </c>
    </row>
    <row r="1792" spans="1:53">
      <c r="A1792" s="2">
        <f t="shared" si="1355"/>
        <v>1.7909999999999136</v>
      </c>
      <c r="B1792" s="1">
        <f t="shared" si="1345"/>
        <v>1.8876351666665769</v>
      </c>
      <c r="C1792" s="1">
        <f t="shared" si="1356"/>
        <v>5.6506975562958743E-2</v>
      </c>
      <c r="D1792" s="1">
        <f t="shared" si="1346"/>
        <v>1.1029824317954233</v>
      </c>
      <c r="E1792" s="1">
        <f t="shared" si="1391"/>
        <v>1.1030975036083943</v>
      </c>
      <c r="F1792" s="1">
        <f t="shared" si="1391"/>
        <v>1.1031018833092041</v>
      </c>
      <c r="G1792" s="1">
        <f t="shared" si="1391"/>
        <v>1.1031020499150042</v>
      </c>
      <c r="H1792" s="1">
        <f t="shared" si="1357"/>
        <v>2.9341484133279359</v>
      </c>
      <c r="I1792" s="1">
        <f t="shared" si="1347"/>
        <v>30.992474547799542</v>
      </c>
      <c r="J1792" s="1">
        <f>VLOOKUP($I1792,Graph!$D$3:$M$50,col)</f>
        <v>6.3E-3</v>
      </c>
      <c r="K1792" s="1">
        <f>VLOOKUP($I1792,Graph!$D$3:$M$50,col+1)</f>
        <v>5.0000000000000001E-3</v>
      </c>
      <c r="L1792" s="1">
        <f t="shared" si="1358"/>
        <v>5.4333333333333334E-3</v>
      </c>
      <c r="M1792" s="1">
        <f t="shared" si="1353"/>
        <v>0.6400499999999999</v>
      </c>
      <c r="N1792" s="1">
        <f t="shared" si="1359"/>
        <v>1.7855666666665801</v>
      </c>
      <c r="O1792" s="1">
        <f t="shared" si="1360"/>
        <v>5.4305029174384699E-2</v>
      </c>
      <c r="P1792" s="1">
        <f t="shared" si="1361"/>
        <v>1.0983832011906209</v>
      </c>
      <c r="Q1792" s="1">
        <f t="shared" si="1362"/>
        <v>1.0982170479299773</v>
      </c>
      <c r="R1792" s="1">
        <f t="shared" si="1363"/>
        <v>1.0982110609110063</v>
      </c>
      <c r="S1792" s="1">
        <f t="shared" si="1364"/>
        <v>1.0982108450062775</v>
      </c>
      <c r="T1792" s="1">
        <f t="shared" si="1365"/>
        <v>0.97883442796661879</v>
      </c>
      <c r="U1792" s="1">
        <f t="shared" si="1366"/>
        <v>2.8593107027817881</v>
      </c>
      <c r="V1792" s="2">
        <f t="shared" si="1348"/>
        <v>30.726706406276687</v>
      </c>
      <c r="W1792" s="1">
        <f>VLOOKUP(V1792,Graph!$D$3:$M$50,col)</f>
        <v>6.3E-3</v>
      </c>
      <c r="X1792" s="1">
        <f>VLOOKUP(V1792,Graph!$D$3:$M$50,col+1)</f>
        <v>5.0000000000000001E-3</v>
      </c>
      <c r="Y1792" s="1">
        <f t="shared" si="1367"/>
        <v>5.4333333333333334E-3</v>
      </c>
      <c r="Z1792" s="1">
        <f t="shared" si="1349"/>
        <v>0.6400499999999999</v>
      </c>
      <c r="AA1792" s="2">
        <f t="shared" si="1368"/>
        <v>1.7855666666665801</v>
      </c>
      <c r="AB1792" s="1">
        <f t="shared" si="1369"/>
        <v>5.4305029174384699E-2</v>
      </c>
      <c r="AC1792" s="1">
        <f t="shared" si="1370"/>
        <v>1.0982108372200647</v>
      </c>
      <c r="AD1792" s="1">
        <f t="shared" si="1371"/>
        <v>1.0982108369392689</v>
      </c>
      <c r="AE1792" s="1">
        <f t="shared" si="1372"/>
        <v>1.0982108369291423</v>
      </c>
      <c r="AF1792" s="1">
        <f t="shared" si="1373"/>
        <v>1.0982108369287769</v>
      </c>
      <c r="AG1792" s="1">
        <f t="shared" si="1374"/>
        <v>0.97883442796661879</v>
      </c>
      <c r="AH1792" s="1">
        <f t="shared" si="1375"/>
        <v>2.8593106817511416</v>
      </c>
      <c r="AI1792" s="2">
        <f t="shared" si="1350"/>
        <v>30.726706330943554</v>
      </c>
      <c r="AJ1792" s="1">
        <f>VLOOKUP(AI1792,Graph!$D$3:$M$50,col)</f>
        <v>6.3E-3</v>
      </c>
      <c r="AK1792" s="1">
        <f>VLOOKUP(AI1792,Graph!$D$3:$M$50,col+1)</f>
        <v>5.0000000000000001E-3</v>
      </c>
      <c r="AL1792" s="1">
        <f t="shared" si="1376"/>
        <v>5.4333333333333334E-3</v>
      </c>
      <c r="AM1792" s="1">
        <f t="shared" si="1351"/>
        <v>0.6400499999999999</v>
      </c>
      <c r="AN1792" s="2">
        <f t="shared" si="1377"/>
        <v>1.7855666666665801</v>
      </c>
      <c r="AO1792" s="1">
        <f t="shared" si="1378"/>
        <v>5.4305029174384699E-2</v>
      </c>
      <c r="AP1792" s="1">
        <f t="shared" si="1379"/>
        <v>1.098210836928764</v>
      </c>
      <c r="AQ1792" s="1">
        <f t="shared" si="1380"/>
        <v>1.0982108369287633</v>
      </c>
      <c r="AR1792" s="1">
        <f t="shared" si="1381"/>
        <v>1.0982108369287633</v>
      </c>
      <c r="AS1792" s="1">
        <f t="shared" si="1382"/>
        <v>1.0982108369287633</v>
      </c>
      <c r="AT1792" s="1">
        <f t="shared" si="1383"/>
        <v>0.97883442796661879</v>
      </c>
      <c r="AU1792" s="1">
        <f t="shared" si="1384"/>
        <v>2.8593106817511056</v>
      </c>
      <c r="AV1792" s="2">
        <f t="shared" si="1385"/>
        <v>1791</v>
      </c>
      <c r="AW1792" s="1">
        <f t="shared" si="1386"/>
        <v>2859.3106817511057</v>
      </c>
      <c r="AX1792" s="1">
        <f t="shared" si="1387"/>
        <v>0.97883442796661879</v>
      </c>
      <c r="AY1792" s="1">
        <f t="shared" si="1388"/>
        <v>1.0982108369287633</v>
      </c>
      <c r="AZ1792" s="1">
        <f t="shared" si="1389"/>
        <v>5.4333333333333334E-3</v>
      </c>
      <c r="BA1792" s="1">
        <f t="shared" si="1390"/>
        <v>30.726706330943554</v>
      </c>
    </row>
    <row r="1793" spans="1:53">
      <c r="A1793" s="2">
        <f t="shared" si="1355"/>
        <v>1.7919999999999134</v>
      </c>
      <c r="B1793" s="1">
        <f t="shared" si="1345"/>
        <v>1.8886763333332435</v>
      </c>
      <c r="C1793" s="1">
        <f t="shared" si="1356"/>
        <v>5.6507740848206145E-2</v>
      </c>
      <c r="D1793" s="1">
        <f t="shared" si="1346"/>
        <v>1.1029840784614633</v>
      </c>
      <c r="E1793" s="1">
        <f t="shared" si="1391"/>
        <v>1.1030992167856888</v>
      </c>
      <c r="F1793" s="1">
        <f t="shared" si="1391"/>
        <v>1.1031035990995424</v>
      </c>
      <c r="G1793" s="1">
        <f t="shared" si="1391"/>
        <v>1.1031037658077978</v>
      </c>
      <c r="H1793" s="1">
        <f t="shared" si="1357"/>
        <v>2.9366107349872355</v>
      </c>
      <c r="I1793" s="1">
        <f t="shared" si="1347"/>
        <v>31.001141696750089</v>
      </c>
      <c r="J1793" s="1">
        <f>VLOOKUP($I1793,Graph!$D$3:$M$50,col)</f>
        <v>6.3E-3</v>
      </c>
      <c r="K1793" s="1">
        <f>VLOOKUP($I1793,Graph!$D$3:$M$50,col+1)</f>
        <v>5.0000000000000001E-3</v>
      </c>
      <c r="L1793" s="1">
        <f t="shared" si="1358"/>
        <v>5.4333333333333334E-3</v>
      </c>
      <c r="M1793" s="1">
        <f t="shared" si="1353"/>
        <v>0.6400499999999999</v>
      </c>
      <c r="N1793" s="1">
        <f t="shared" si="1359"/>
        <v>1.78656666666658</v>
      </c>
      <c r="O1793" s="1">
        <f t="shared" si="1360"/>
        <v>5.4305949066961165E-2</v>
      </c>
      <c r="P1793" s="1">
        <f t="shared" si="1361"/>
        <v>1.0983852189873624</v>
      </c>
      <c r="Q1793" s="1">
        <f t="shared" si="1362"/>
        <v>1.0982190722634755</v>
      </c>
      <c r="R1793" s="1">
        <f t="shared" si="1363"/>
        <v>1.0982130853445513</v>
      </c>
      <c r="S1793" s="1">
        <f t="shared" si="1364"/>
        <v>1.0982128694385551</v>
      </c>
      <c r="T1793" s="1">
        <f t="shared" si="1365"/>
        <v>0.97883692114271337</v>
      </c>
      <c r="U1793" s="1">
        <f t="shared" si="1366"/>
        <v>2.8617183338750816</v>
      </c>
      <c r="V1793" s="2">
        <f t="shared" si="1348"/>
        <v>30.735328276723241</v>
      </c>
      <c r="W1793" s="1">
        <f>VLOOKUP(V1793,Graph!$D$3:$M$50,col)</f>
        <v>6.3E-3</v>
      </c>
      <c r="X1793" s="1">
        <f>VLOOKUP(V1793,Graph!$D$3:$M$50,col+1)</f>
        <v>5.0000000000000001E-3</v>
      </c>
      <c r="Y1793" s="1">
        <f t="shared" si="1367"/>
        <v>5.4333333333333334E-3</v>
      </c>
      <c r="Z1793" s="1">
        <f t="shared" si="1349"/>
        <v>0.6400499999999999</v>
      </c>
      <c r="AA1793" s="2">
        <f t="shared" si="1368"/>
        <v>1.78656666666658</v>
      </c>
      <c r="AB1793" s="1">
        <f t="shared" si="1369"/>
        <v>5.4305949066961165E-2</v>
      </c>
      <c r="AC1793" s="1">
        <f t="shared" si="1370"/>
        <v>1.0982128616521205</v>
      </c>
      <c r="AD1793" s="1">
        <f t="shared" si="1371"/>
        <v>1.0982128613713102</v>
      </c>
      <c r="AE1793" s="1">
        <f t="shared" si="1372"/>
        <v>1.098212861361183</v>
      </c>
      <c r="AF1793" s="1">
        <f t="shared" si="1373"/>
        <v>1.098212861360818</v>
      </c>
      <c r="AG1793" s="1">
        <f t="shared" si="1374"/>
        <v>0.97883692114271337</v>
      </c>
      <c r="AH1793" s="1">
        <f t="shared" si="1375"/>
        <v>2.8617183128261492</v>
      </c>
      <c r="AI1793" s="2">
        <f t="shared" si="1350"/>
        <v>30.735328201366901</v>
      </c>
      <c r="AJ1793" s="1">
        <f>VLOOKUP(AI1793,Graph!$D$3:$M$50,col)</f>
        <v>6.3E-3</v>
      </c>
      <c r="AK1793" s="1">
        <f>VLOOKUP(AI1793,Graph!$D$3:$M$50,col+1)</f>
        <v>5.0000000000000001E-3</v>
      </c>
      <c r="AL1793" s="1">
        <f t="shared" si="1376"/>
        <v>5.4333333333333334E-3</v>
      </c>
      <c r="AM1793" s="1">
        <f t="shared" si="1351"/>
        <v>0.6400499999999999</v>
      </c>
      <c r="AN1793" s="2">
        <f t="shared" si="1377"/>
        <v>1.78656666666658</v>
      </c>
      <c r="AO1793" s="1">
        <f t="shared" si="1378"/>
        <v>5.4305949066961165E-2</v>
      </c>
      <c r="AP1793" s="1">
        <f t="shared" si="1379"/>
        <v>1.0982128613608049</v>
      </c>
      <c r="AQ1793" s="1">
        <f t="shared" si="1380"/>
        <v>1.098212861360804</v>
      </c>
      <c r="AR1793" s="1">
        <f t="shared" si="1381"/>
        <v>1.098212861360804</v>
      </c>
      <c r="AS1793" s="1">
        <f t="shared" si="1382"/>
        <v>1.098212861360804</v>
      </c>
      <c r="AT1793" s="1">
        <f t="shared" si="1383"/>
        <v>0.97883692114271337</v>
      </c>
      <c r="AU1793" s="1">
        <f t="shared" si="1384"/>
        <v>2.8617183128261119</v>
      </c>
      <c r="AV1793" s="2">
        <f t="shared" si="1385"/>
        <v>1792</v>
      </c>
      <c r="AW1793" s="1">
        <f t="shared" si="1386"/>
        <v>2861.7183128261117</v>
      </c>
      <c r="AX1793" s="1">
        <f t="shared" si="1387"/>
        <v>0.97883692114271337</v>
      </c>
      <c r="AY1793" s="1">
        <f t="shared" si="1388"/>
        <v>1.098212861360804</v>
      </c>
      <c r="AZ1793" s="1">
        <f t="shared" si="1389"/>
        <v>5.4333333333333334E-3</v>
      </c>
      <c r="BA1793" s="1">
        <f t="shared" si="1390"/>
        <v>30.735328201366901</v>
      </c>
    </row>
    <row r="1794" spans="1:53">
      <c r="A1794" s="2">
        <f t="shared" si="1355"/>
        <v>1.7929999999999133</v>
      </c>
      <c r="B1794" s="1">
        <f t="shared" si="1345"/>
        <v>1.88971749999991</v>
      </c>
      <c r="C1794" s="1">
        <f t="shared" si="1356"/>
        <v>5.6508505295337637E-2</v>
      </c>
      <c r="D1794" s="1">
        <f t="shared" si="1346"/>
        <v>1.1029857233314897</v>
      </c>
      <c r="E1794" s="1">
        <f t="shared" si="1391"/>
        <v>1.1031009280977222</v>
      </c>
      <c r="F1794" s="1">
        <f t="shared" si="1391"/>
        <v>1.1031053130219892</v>
      </c>
      <c r="G1794" s="1">
        <f t="shared" si="1391"/>
        <v>1.103105479832601</v>
      </c>
      <c r="H1794" s="1">
        <f t="shared" si="1357"/>
        <v>2.939073745170695</v>
      </c>
      <c r="I1794" s="1">
        <f t="shared" si="1347"/>
        <v>31.00980642368101</v>
      </c>
      <c r="J1794" s="1">
        <f>VLOOKUP($I1794,Graph!$D$3:$M$50,col)</f>
        <v>6.3E-3</v>
      </c>
      <c r="K1794" s="1">
        <f>VLOOKUP($I1794,Graph!$D$3:$M$50,col+1)</f>
        <v>5.0000000000000001E-3</v>
      </c>
      <c r="L1794" s="1">
        <f t="shared" si="1358"/>
        <v>5.4333333333333334E-3</v>
      </c>
      <c r="M1794" s="1">
        <f t="shared" si="1353"/>
        <v>0.6400499999999999</v>
      </c>
      <c r="N1794" s="1">
        <f t="shared" si="1359"/>
        <v>1.7875666666665799</v>
      </c>
      <c r="O1794" s="1">
        <f t="shared" si="1360"/>
        <v>5.4306867953660118E-2</v>
      </c>
      <c r="P1794" s="1">
        <f t="shared" si="1361"/>
        <v>1.0983872345925785</v>
      </c>
      <c r="Q1794" s="1">
        <f t="shared" si="1362"/>
        <v>1.0982210943990054</v>
      </c>
      <c r="R1794" s="1">
        <f t="shared" si="1363"/>
        <v>1.098215107580053</v>
      </c>
      <c r="S1794" s="1">
        <f t="shared" si="1364"/>
        <v>1.0982148916727918</v>
      </c>
      <c r="T1794" s="1">
        <f t="shared" si="1365"/>
        <v>0.97883941153991061</v>
      </c>
      <c r="U1794" s="1">
        <f t="shared" si="1366"/>
        <v>2.8641266405281849</v>
      </c>
      <c r="V1794" s="2">
        <f t="shared" si="1348"/>
        <v>30.743947729855329</v>
      </c>
      <c r="W1794" s="1">
        <f>VLOOKUP(V1794,Graph!$D$3:$M$50,col)</f>
        <v>6.3E-3</v>
      </c>
      <c r="X1794" s="1">
        <f>VLOOKUP(V1794,Graph!$D$3:$M$50,col+1)</f>
        <v>5.0000000000000001E-3</v>
      </c>
      <c r="Y1794" s="1">
        <f t="shared" si="1367"/>
        <v>5.4333333333333334E-3</v>
      </c>
      <c r="Z1794" s="1">
        <f t="shared" si="1349"/>
        <v>0.6400499999999999</v>
      </c>
      <c r="AA1794" s="2">
        <f t="shared" si="1368"/>
        <v>1.7875666666665799</v>
      </c>
      <c r="AB1794" s="1">
        <f t="shared" si="1369"/>
        <v>5.4306867953660118E-2</v>
      </c>
      <c r="AC1794" s="1">
        <f t="shared" si="1370"/>
        <v>1.0982148838861361</v>
      </c>
      <c r="AD1794" s="1">
        <f t="shared" si="1371"/>
        <v>1.0982148836053116</v>
      </c>
      <c r="AE1794" s="1">
        <f t="shared" si="1372"/>
        <v>1.0982148835951835</v>
      </c>
      <c r="AF1794" s="1">
        <f t="shared" si="1373"/>
        <v>1.0982148835948182</v>
      </c>
      <c r="AG1794" s="1">
        <f t="shared" si="1374"/>
        <v>0.97883941153991061</v>
      </c>
      <c r="AH1794" s="1">
        <f t="shared" si="1375"/>
        <v>2.8641266194609609</v>
      </c>
      <c r="AI1794" s="2">
        <f t="shared" si="1350"/>
        <v>30.743947654475793</v>
      </c>
      <c r="AJ1794" s="1">
        <f>VLOOKUP(AI1794,Graph!$D$3:$M$50,col)</f>
        <v>6.3E-3</v>
      </c>
      <c r="AK1794" s="1">
        <f>VLOOKUP(AI1794,Graph!$D$3:$M$50,col+1)</f>
        <v>5.0000000000000001E-3</v>
      </c>
      <c r="AL1794" s="1">
        <f t="shared" si="1376"/>
        <v>5.4333333333333334E-3</v>
      </c>
      <c r="AM1794" s="1">
        <f t="shared" si="1351"/>
        <v>0.6400499999999999</v>
      </c>
      <c r="AN1794" s="2">
        <f t="shared" si="1377"/>
        <v>1.7875666666665799</v>
      </c>
      <c r="AO1794" s="1">
        <f t="shared" si="1378"/>
        <v>5.4306867953660118E-2</v>
      </c>
      <c r="AP1794" s="1">
        <f t="shared" si="1379"/>
        <v>1.0982148835948049</v>
      </c>
      <c r="AQ1794" s="1">
        <f t="shared" si="1380"/>
        <v>1.0982148835948047</v>
      </c>
      <c r="AR1794" s="1">
        <f t="shared" si="1381"/>
        <v>1.0982148835948045</v>
      </c>
      <c r="AS1794" s="1">
        <f t="shared" si="1382"/>
        <v>1.0982148835948047</v>
      </c>
      <c r="AT1794" s="1">
        <f t="shared" si="1383"/>
        <v>0.97883941153991061</v>
      </c>
      <c r="AU1794" s="1">
        <f t="shared" si="1384"/>
        <v>2.8641266194609249</v>
      </c>
      <c r="AV1794" s="2">
        <f t="shared" si="1385"/>
        <v>1793</v>
      </c>
      <c r="AW1794" s="1">
        <f t="shared" si="1386"/>
        <v>2864.1266194609248</v>
      </c>
      <c r="AX1794" s="1">
        <f t="shared" si="1387"/>
        <v>0.97883941153991061</v>
      </c>
      <c r="AY1794" s="1">
        <f t="shared" si="1388"/>
        <v>1.0982148835948047</v>
      </c>
      <c r="AZ1794" s="1">
        <f t="shared" si="1389"/>
        <v>5.4333333333333334E-3</v>
      </c>
      <c r="BA1794" s="1">
        <f t="shared" si="1390"/>
        <v>30.743947654475793</v>
      </c>
    </row>
    <row r="1795" spans="1:53">
      <c r="A1795" s="2">
        <f t="shared" si="1355"/>
        <v>1.7939999999999132</v>
      </c>
      <c r="B1795" s="1">
        <f t="shared" ref="B1795:B1858" si="1392">Ba*(A1795+rho)</f>
        <v>1.8907586666665765</v>
      </c>
      <c r="C1795" s="1">
        <f t="shared" si="1356"/>
        <v>5.6509268905729215E-2</v>
      </c>
      <c r="D1795" s="1">
        <f t="shared" ref="D1795:D1858" si="1393">SQRT(1.1-($C1795*1.1-POWER(1.1,1/3)+1)/($C1795-POWER(1.1,-2/3)/3))</f>
        <v>1.10298736640844</v>
      </c>
      <c r="E1795" s="1">
        <f t="shared" si="1391"/>
        <v>1.103102637547539</v>
      </c>
      <c r="F1795" s="1">
        <f t="shared" si="1391"/>
        <v>1.1031070250795938</v>
      </c>
      <c r="G1795" s="1">
        <f t="shared" si="1391"/>
        <v>1.1031071919924618</v>
      </c>
      <c r="H1795" s="1">
        <f t="shared" si="1357"/>
        <v>2.9415374436858652</v>
      </c>
      <c r="I1795" s="1">
        <f t="shared" ref="I1795:I1858" si="1394">(L/nu)*POWER(gn*H1795/b,1/3)/10^5</f>
        <v>31.018468730621336</v>
      </c>
      <c r="J1795" s="1">
        <f>VLOOKUP($I1795,Graph!$D$3:$M$50,col)</f>
        <v>6.3E-3</v>
      </c>
      <c r="K1795" s="1">
        <f>VLOOKUP($I1795,Graph!$D$3:$M$50,col+1)</f>
        <v>5.0000000000000001E-3</v>
      </c>
      <c r="L1795" s="1">
        <f t="shared" si="1358"/>
        <v>5.4333333333333334E-3</v>
      </c>
      <c r="M1795" s="1">
        <f t="shared" si="1353"/>
        <v>0.6400499999999999</v>
      </c>
      <c r="N1795" s="1">
        <f t="shared" si="1359"/>
        <v>1.7885666666665798</v>
      </c>
      <c r="O1795" s="1">
        <f t="shared" si="1360"/>
        <v>5.4307785836130468E-2</v>
      </c>
      <c r="P1795" s="1">
        <f t="shared" si="1361"/>
        <v>1.0983892480098372</v>
      </c>
      <c r="Q1795" s="1">
        <f t="shared" si="1362"/>
        <v>1.0982231143401444</v>
      </c>
      <c r="R1795" s="1">
        <f t="shared" si="1363"/>
        <v>1.0982171276210888</v>
      </c>
      <c r="S1795" s="1">
        <f t="shared" si="1364"/>
        <v>1.0982169117125655</v>
      </c>
      <c r="T1795" s="1">
        <f t="shared" si="1365"/>
        <v>0.97884189916285347</v>
      </c>
      <c r="U1795" s="1">
        <f t="shared" si="1366"/>
        <v>2.8665356225516092</v>
      </c>
      <c r="V1795" s="2">
        <f t="shared" ref="V1795:V1858" si="1395">(L/nu)*POWER(gn*U1795/b,1/3)/10^5</f>
        <v>30.752564767704563</v>
      </c>
      <c r="W1795" s="1">
        <f>VLOOKUP(V1795,Graph!$D$3:$M$50,col)</f>
        <v>6.3E-3</v>
      </c>
      <c r="X1795" s="1">
        <f>VLOOKUP(V1795,Graph!$D$3:$M$50,col+1)</f>
        <v>5.0000000000000001E-3</v>
      </c>
      <c r="Y1795" s="1">
        <f t="shared" si="1367"/>
        <v>5.4333333333333334E-3</v>
      </c>
      <c r="Z1795" s="1">
        <f t="shared" ref="Z1795:Z1858" si="1396">b-2*Y1795*L</f>
        <v>0.6400499999999999</v>
      </c>
      <c r="AA1795" s="2">
        <f t="shared" si="1368"/>
        <v>1.7885666666665798</v>
      </c>
      <c r="AB1795" s="1">
        <f t="shared" si="1369"/>
        <v>5.4307785836130468E-2</v>
      </c>
      <c r="AC1795" s="1">
        <f t="shared" si="1370"/>
        <v>1.0982169039256888</v>
      </c>
      <c r="AD1795" s="1">
        <f t="shared" si="1371"/>
        <v>1.0982169036448501</v>
      </c>
      <c r="AE1795" s="1">
        <f t="shared" si="1372"/>
        <v>1.0982169036347214</v>
      </c>
      <c r="AF1795" s="1">
        <f t="shared" si="1373"/>
        <v>1.0982169036343556</v>
      </c>
      <c r="AG1795" s="1">
        <f t="shared" si="1374"/>
        <v>0.97884189916285347</v>
      </c>
      <c r="AH1795" s="1">
        <f t="shared" si="1375"/>
        <v>2.866535601466087</v>
      </c>
      <c r="AI1795" s="2">
        <f t="shared" ref="AI1795:AI1858" si="1397">(L/nu)*POWER(gn*AH1795/b,1/3)/10^5</f>
        <v>30.752564692301835</v>
      </c>
      <c r="AJ1795" s="1">
        <f>VLOOKUP(AI1795,Graph!$D$3:$M$50,col)</f>
        <v>6.3E-3</v>
      </c>
      <c r="AK1795" s="1">
        <f>VLOOKUP(AI1795,Graph!$D$3:$M$50,col+1)</f>
        <v>5.0000000000000001E-3</v>
      </c>
      <c r="AL1795" s="1">
        <f t="shared" si="1376"/>
        <v>5.4333333333333334E-3</v>
      </c>
      <c r="AM1795" s="1">
        <f t="shared" ref="AM1795:AM1858" si="1398">b-2*AL1795*L</f>
        <v>0.6400499999999999</v>
      </c>
      <c r="AN1795" s="2">
        <f t="shared" si="1377"/>
        <v>1.7885666666665798</v>
      </c>
      <c r="AO1795" s="1">
        <f t="shared" si="1378"/>
        <v>5.4307785836130468E-2</v>
      </c>
      <c r="AP1795" s="1">
        <f t="shared" si="1379"/>
        <v>1.0982169036343425</v>
      </c>
      <c r="AQ1795" s="1">
        <f t="shared" si="1380"/>
        <v>1.0982169036343423</v>
      </c>
      <c r="AR1795" s="1">
        <f t="shared" si="1381"/>
        <v>1.0982169036343423</v>
      </c>
      <c r="AS1795" s="1">
        <f t="shared" si="1382"/>
        <v>1.0982169036343423</v>
      </c>
      <c r="AT1795" s="1">
        <f t="shared" si="1383"/>
        <v>0.97884189916285347</v>
      </c>
      <c r="AU1795" s="1">
        <f t="shared" si="1384"/>
        <v>2.8665356014660524</v>
      </c>
      <c r="AV1795" s="2">
        <f t="shared" si="1385"/>
        <v>1794</v>
      </c>
      <c r="AW1795" s="1">
        <f t="shared" si="1386"/>
        <v>2866.5356014660524</v>
      </c>
      <c r="AX1795" s="1">
        <f t="shared" si="1387"/>
        <v>0.97884189916285347</v>
      </c>
      <c r="AY1795" s="1">
        <f t="shared" si="1388"/>
        <v>1.0982169036343423</v>
      </c>
      <c r="AZ1795" s="1">
        <f t="shared" si="1389"/>
        <v>5.4333333333333334E-3</v>
      </c>
      <c r="BA1795" s="1">
        <f t="shared" si="1390"/>
        <v>30.752564692301835</v>
      </c>
    </row>
    <row r="1796" spans="1:53">
      <c r="A1796" s="2">
        <f t="shared" si="1355"/>
        <v>1.7949999999999131</v>
      </c>
      <c r="B1796" s="1">
        <f t="shared" si="1392"/>
        <v>1.8917998333332431</v>
      </c>
      <c r="C1796" s="1">
        <f t="shared" si="1356"/>
        <v>5.6510031680753865E-2</v>
      </c>
      <c r="D1796" s="1">
        <f t="shared" si="1393"/>
        <v>1.102989007695244</v>
      </c>
      <c r="E1796" s="1">
        <f t="shared" si="1391"/>
        <v>1.1031043451381772</v>
      </c>
      <c r="F1796" s="1">
        <f t="shared" si="1391"/>
        <v>1.1031087352753979</v>
      </c>
      <c r="G1796" s="1">
        <f t="shared" si="1391"/>
        <v>1.1031089022904228</v>
      </c>
      <c r="H1796" s="1">
        <f t="shared" si="1357"/>
        <v>2.9440018303404587</v>
      </c>
      <c r="I1796" s="1">
        <f t="shared" si="1394"/>
        <v>31.027128619597253</v>
      </c>
      <c r="J1796" s="1">
        <f>VLOOKUP($I1796,Graph!$D$3:$M$50,col)</f>
        <v>6.3E-3</v>
      </c>
      <c r="K1796" s="1">
        <f>VLOOKUP($I1796,Graph!$D$3:$M$50,col+1)</f>
        <v>5.0000000000000001E-3</v>
      </c>
      <c r="L1796" s="1">
        <f t="shared" si="1358"/>
        <v>5.4333333333333334E-3</v>
      </c>
      <c r="M1796" s="1">
        <f t="shared" si="1353"/>
        <v>0.6400499999999999</v>
      </c>
      <c r="N1796" s="1">
        <f t="shared" si="1359"/>
        <v>1.7895666666665797</v>
      </c>
      <c r="O1796" s="1">
        <f t="shared" si="1360"/>
        <v>5.4308702716017426E-2</v>
      </c>
      <c r="P1796" s="1">
        <f t="shared" si="1361"/>
        <v>1.0983912592426992</v>
      </c>
      <c r="Q1796" s="1">
        <f t="shared" si="1362"/>
        <v>1.0982251320904621</v>
      </c>
      <c r="R1796" s="1">
        <f t="shared" si="1363"/>
        <v>1.0982191454712293</v>
      </c>
      <c r="S1796" s="1">
        <f t="shared" si="1364"/>
        <v>1.0982189295614457</v>
      </c>
      <c r="T1796" s="1">
        <f t="shared" si="1365"/>
        <v>0.97884438401617568</v>
      </c>
      <c r="U1796" s="1">
        <f t="shared" si="1366"/>
        <v>2.8689452797560229</v>
      </c>
      <c r="V1796" s="2">
        <f t="shared" si="1395"/>
        <v>30.761179392299699</v>
      </c>
      <c r="W1796" s="1">
        <f>VLOOKUP(V1796,Graph!$D$3:$M$50,col)</f>
        <v>6.3E-3</v>
      </c>
      <c r="X1796" s="1">
        <f>VLOOKUP(V1796,Graph!$D$3:$M$50,col+1)</f>
        <v>5.0000000000000001E-3</v>
      </c>
      <c r="Y1796" s="1">
        <f t="shared" si="1367"/>
        <v>5.4333333333333334E-3</v>
      </c>
      <c r="Z1796" s="1">
        <f t="shared" si="1396"/>
        <v>0.6400499999999999</v>
      </c>
      <c r="AA1796" s="2">
        <f t="shared" si="1368"/>
        <v>1.7895666666665797</v>
      </c>
      <c r="AB1796" s="1">
        <f t="shared" si="1369"/>
        <v>5.4308702716017426E-2</v>
      </c>
      <c r="AC1796" s="1">
        <f t="shared" si="1370"/>
        <v>1.0982189217743488</v>
      </c>
      <c r="AD1796" s="1">
        <f t="shared" si="1371"/>
        <v>1.0982189214934959</v>
      </c>
      <c r="AE1796" s="1">
        <f t="shared" si="1372"/>
        <v>1.098218921483366</v>
      </c>
      <c r="AF1796" s="1">
        <f t="shared" si="1373"/>
        <v>1.0982189214830009</v>
      </c>
      <c r="AG1796" s="1">
        <f t="shared" si="1374"/>
        <v>0.97884438401617568</v>
      </c>
      <c r="AH1796" s="1">
        <f t="shared" si="1375"/>
        <v>2.868945258652202</v>
      </c>
      <c r="AI1796" s="2">
        <f t="shared" si="1397"/>
        <v>30.761179316873793</v>
      </c>
      <c r="AJ1796" s="1">
        <f>VLOOKUP(AI1796,Graph!$D$3:$M$50,col)</f>
        <v>6.3E-3</v>
      </c>
      <c r="AK1796" s="1">
        <f>VLOOKUP(AI1796,Graph!$D$3:$M$50,col+1)</f>
        <v>5.0000000000000001E-3</v>
      </c>
      <c r="AL1796" s="1">
        <f t="shared" si="1376"/>
        <v>5.4333333333333334E-3</v>
      </c>
      <c r="AM1796" s="1">
        <f t="shared" si="1398"/>
        <v>0.6400499999999999</v>
      </c>
      <c r="AN1796" s="2">
        <f t="shared" si="1377"/>
        <v>1.7895666666665797</v>
      </c>
      <c r="AO1796" s="1">
        <f t="shared" si="1378"/>
        <v>5.4308702716017426E-2</v>
      </c>
      <c r="AP1796" s="1">
        <f t="shared" si="1379"/>
        <v>1.0982189214829874</v>
      </c>
      <c r="AQ1796" s="1">
        <f t="shared" si="1380"/>
        <v>1.0982189214829872</v>
      </c>
      <c r="AR1796" s="1">
        <f t="shared" si="1381"/>
        <v>1.0982189214829872</v>
      </c>
      <c r="AS1796" s="1">
        <f t="shared" si="1382"/>
        <v>1.0982189214829872</v>
      </c>
      <c r="AT1796" s="1">
        <f t="shared" si="1383"/>
        <v>0.97884438401617568</v>
      </c>
      <c r="AU1796" s="1">
        <f t="shared" si="1384"/>
        <v>2.8689452586521655</v>
      </c>
      <c r="AV1796" s="2">
        <f t="shared" si="1385"/>
        <v>1795</v>
      </c>
      <c r="AW1796" s="1">
        <f t="shared" si="1386"/>
        <v>2868.9452586521656</v>
      </c>
      <c r="AX1796" s="1">
        <f t="shared" si="1387"/>
        <v>0.97884438401617568</v>
      </c>
      <c r="AY1796" s="1">
        <f t="shared" si="1388"/>
        <v>1.0982189214829872</v>
      </c>
      <c r="AZ1796" s="1">
        <f t="shared" si="1389"/>
        <v>5.4333333333333334E-3</v>
      </c>
      <c r="BA1796" s="1">
        <f t="shared" si="1390"/>
        <v>30.761179316873793</v>
      </c>
    </row>
    <row r="1797" spans="1:53">
      <c r="A1797" s="2">
        <f t="shared" si="1355"/>
        <v>1.795999999999913</v>
      </c>
      <c r="B1797" s="1">
        <f t="shared" si="1392"/>
        <v>1.8928409999999096</v>
      </c>
      <c r="C1797" s="1">
        <f t="shared" si="1356"/>
        <v>5.651079362178163E-2</v>
      </c>
      <c r="D1797" s="1">
        <f t="shared" si="1393"/>
        <v>1.1029906471948259</v>
      </c>
      <c r="E1797" s="1">
        <f t="shared" si="1391"/>
        <v>1.1031060508726687</v>
      </c>
      <c r="F1797" s="1">
        <f t="shared" si="1391"/>
        <v>1.1031104436124366</v>
      </c>
      <c r="G1797" s="1">
        <f t="shared" si="1391"/>
        <v>1.1031106107295188</v>
      </c>
      <c r="H1797" s="1">
        <f t="shared" si="1357"/>
        <v>2.9464669049423478</v>
      </c>
      <c r="I1797" s="1">
        <f t="shared" si="1394"/>
        <v>31.035786092632097</v>
      </c>
      <c r="J1797" s="1">
        <f>VLOOKUP($I1797,Graph!$D$3:$M$50,col)</f>
        <v>6.3E-3</v>
      </c>
      <c r="K1797" s="1">
        <f>VLOOKUP($I1797,Graph!$D$3:$M$50,col+1)</f>
        <v>5.0000000000000001E-3</v>
      </c>
      <c r="L1797" s="1">
        <f t="shared" si="1358"/>
        <v>5.4333333333333334E-3</v>
      </c>
      <c r="M1797" s="1">
        <f t="shared" si="1353"/>
        <v>0.6400499999999999</v>
      </c>
      <c r="N1797" s="1">
        <f t="shared" si="1359"/>
        <v>1.7905666666665796</v>
      </c>
      <c r="O1797" s="1">
        <f t="shared" si="1360"/>
        <v>5.4309618594962673E-2</v>
      </c>
      <c r="P1797" s="1">
        <f t="shared" si="1361"/>
        <v>1.0983932682947171</v>
      </c>
      <c r="Q1797" s="1">
        <f t="shared" si="1362"/>
        <v>1.098227147653521</v>
      </c>
      <c r="R1797" s="1">
        <f t="shared" si="1363"/>
        <v>1.0982211611340356</v>
      </c>
      <c r="S1797" s="1">
        <f t="shared" si="1364"/>
        <v>1.0982209452229954</v>
      </c>
      <c r="T1797" s="1">
        <f t="shared" si="1365"/>
        <v>0.97884686610449978</v>
      </c>
      <c r="U1797" s="1">
        <f t="shared" si="1366"/>
        <v>2.871355611952259</v>
      </c>
      <c r="V1797" s="2">
        <f t="shared" si="1395"/>
        <v>30.769791605666665</v>
      </c>
      <c r="W1797" s="1">
        <f>VLOOKUP(V1797,Graph!$D$3:$M$50,col)</f>
        <v>6.3E-3</v>
      </c>
      <c r="X1797" s="1">
        <f>VLOOKUP(V1797,Graph!$D$3:$M$50,col+1)</f>
        <v>5.0000000000000001E-3</v>
      </c>
      <c r="Y1797" s="1">
        <f t="shared" si="1367"/>
        <v>5.4333333333333334E-3</v>
      </c>
      <c r="Z1797" s="1">
        <f t="shared" si="1396"/>
        <v>0.6400499999999999</v>
      </c>
      <c r="AA1797" s="2">
        <f t="shared" si="1368"/>
        <v>1.7905666666665796</v>
      </c>
      <c r="AB1797" s="1">
        <f t="shared" si="1369"/>
        <v>5.4309618594962673E-2</v>
      </c>
      <c r="AC1797" s="1">
        <f t="shared" si="1370"/>
        <v>1.0982209374356779</v>
      </c>
      <c r="AD1797" s="1">
        <f t="shared" si="1371"/>
        <v>1.0982209371548106</v>
      </c>
      <c r="AE1797" s="1">
        <f t="shared" si="1372"/>
        <v>1.0982209371446803</v>
      </c>
      <c r="AF1797" s="1">
        <f t="shared" si="1373"/>
        <v>1.0982209371443148</v>
      </c>
      <c r="AG1797" s="1">
        <f t="shared" si="1374"/>
        <v>0.97884686610449978</v>
      </c>
      <c r="AH1797" s="1">
        <f t="shared" si="1375"/>
        <v>2.8713555908301296</v>
      </c>
      <c r="AI1797" s="2">
        <f t="shared" si="1397"/>
        <v>30.769791530217571</v>
      </c>
      <c r="AJ1797" s="1">
        <f>VLOOKUP(AI1797,Graph!$D$3:$M$50,col)</f>
        <v>6.3E-3</v>
      </c>
      <c r="AK1797" s="1">
        <f>VLOOKUP(AI1797,Graph!$D$3:$M$50,col+1)</f>
        <v>5.0000000000000001E-3</v>
      </c>
      <c r="AL1797" s="1">
        <f t="shared" si="1376"/>
        <v>5.4333333333333334E-3</v>
      </c>
      <c r="AM1797" s="1">
        <f t="shared" si="1398"/>
        <v>0.6400499999999999</v>
      </c>
      <c r="AN1797" s="2">
        <f t="shared" si="1377"/>
        <v>1.7905666666665796</v>
      </c>
      <c r="AO1797" s="1">
        <f t="shared" si="1378"/>
        <v>5.4309618594962673E-2</v>
      </c>
      <c r="AP1797" s="1">
        <f t="shared" si="1379"/>
        <v>1.0982209371443019</v>
      </c>
      <c r="AQ1797" s="1">
        <f t="shared" si="1380"/>
        <v>1.0982209371443015</v>
      </c>
      <c r="AR1797" s="1">
        <f t="shared" si="1381"/>
        <v>1.0982209371443015</v>
      </c>
      <c r="AS1797" s="1">
        <f t="shared" si="1382"/>
        <v>1.0982209371443015</v>
      </c>
      <c r="AT1797" s="1">
        <f t="shared" si="1383"/>
        <v>0.97884686610449978</v>
      </c>
      <c r="AU1797" s="1">
        <f t="shared" si="1384"/>
        <v>2.8713555908300941</v>
      </c>
      <c r="AV1797" s="2">
        <f t="shared" si="1385"/>
        <v>1796</v>
      </c>
      <c r="AW1797" s="1">
        <f t="shared" si="1386"/>
        <v>2871.3555908300941</v>
      </c>
      <c r="AX1797" s="1">
        <f t="shared" si="1387"/>
        <v>0.97884686610449978</v>
      </c>
      <c r="AY1797" s="1">
        <f t="shared" si="1388"/>
        <v>1.0982209371443015</v>
      </c>
      <c r="AZ1797" s="1">
        <f t="shared" si="1389"/>
        <v>5.4333333333333334E-3</v>
      </c>
      <c r="BA1797" s="1">
        <f t="shared" si="1390"/>
        <v>30.769791530217571</v>
      </c>
    </row>
    <row r="1798" spans="1:53">
      <c r="A1798" s="2">
        <f t="shared" si="1355"/>
        <v>1.7969999999999129</v>
      </c>
      <c r="B1798" s="1">
        <f t="shared" si="1392"/>
        <v>1.8938821666665762</v>
      </c>
      <c r="C1798" s="1">
        <f t="shared" si="1356"/>
        <v>5.6511554730179471E-2</v>
      </c>
      <c r="D1798" s="1">
        <f t="shared" si="1393"/>
        <v>1.1029922849101028</v>
      </c>
      <c r="E1798" s="1">
        <f t="shared" si="1391"/>
        <v>1.1031077547540369</v>
      </c>
      <c r="F1798" s="1">
        <f t="shared" si="1391"/>
        <v>1.103112150093738</v>
      </c>
      <c r="G1798" s="1">
        <f t="shared" si="1391"/>
        <v>1.1031123173127788</v>
      </c>
      <c r="H1798" s="1">
        <f t="shared" si="1357"/>
        <v>2.9489326672995677</v>
      </c>
      <c r="I1798" s="1">
        <f t="shared" si="1394"/>
        <v>31.044441151746433</v>
      </c>
      <c r="J1798" s="1">
        <f>VLOOKUP($I1798,Graph!$D$3:$M$50,col)</f>
        <v>6.3E-3</v>
      </c>
      <c r="K1798" s="1">
        <f>VLOOKUP($I1798,Graph!$D$3:$M$50,col+1)</f>
        <v>5.0000000000000001E-3</v>
      </c>
      <c r="L1798" s="1">
        <f t="shared" si="1358"/>
        <v>5.4333333333333334E-3</v>
      </c>
      <c r="M1798" s="1">
        <f t="shared" si="1353"/>
        <v>0.6400499999999999</v>
      </c>
      <c r="N1798" s="1">
        <f t="shared" si="1359"/>
        <v>1.7915666666665795</v>
      </c>
      <c r="O1798" s="1">
        <f t="shared" si="1360"/>
        <v>5.4310533474604274E-2</v>
      </c>
      <c r="P1798" s="1">
        <f t="shared" si="1361"/>
        <v>1.0983952751694361</v>
      </c>
      <c r="Q1798" s="1">
        <f t="shared" si="1362"/>
        <v>1.0982291610328758</v>
      </c>
      <c r="R1798" s="1">
        <f t="shared" si="1363"/>
        <v>1.0982231746130628</v>
      </c>
      <c r="S1798" s="1">
        <f t="shared" si="1364"/>
        <v>1.098222958700769</v>
      </c>
      <c r="T1798" s="1">
        <f t="shared" si="1365"/>
        <v>0.97884934543243829</v>
      </c>
      <c r="U1798" s="1">
        <f t="shared" si="1366"/>
        <v>2.8737666189513034</v>
      </c>
      <c r="V1798" s="2">
        <f t="shared" si="1395"/>
        <v>30.77840140982855</v>
      </c>
      <c r="W1798" s="1">
        <f>VLOOKUP(V1798,Graph!$D$3:$M$50,col)</f>
        <v>6.3E-3</v>
      </c>
      <c r="X1798" s="1">
        <f>VLOOKUP(V1798,Graph!$D$3:$M$50,col+1)</f>
        <v>5.0000000000000001E-3</v>
      </c>
      <c r="Y1798" s="1">
        <f t="shared" si="1367"/>
        <v>5.4333333333333334E-3</v>
      </c>
      <c r="Z1798" s="1">
        <f t="shared" si="1396"/>
        <v>0.6400499999999999</v>
      </c>
      <c r="AA1798" s="2">
        <f t="shared" si="1368"/>
        <v>1.7915666666665795</v>
      </c>
      <c r="AB1798" s="1">
        <f t="shared" si="1369"/>
        <v>5.4310533474604274E-2</v>
      </c>
      <c r="AC1798" s="1">
        <f t="shared" si="1370"/>
        <v>1.0982229509132311</v>
      </c>
      <c r="AD1798" s="1">
        <f t="shared" si="1371"/>
        <v>1.0982229506323495</v>
      </c>
      <c r="AE1798" s="1">
        <f t="shared" si="1372"/>
        <v>1.0982229506222185</v>
      </c>
      <c r="AF1798" s="1">
        <f t="shared" si="1373"/>
        <v>1.0982229506218533</v>
      </c>
      <c r="AG1798" s="1">
        <f t="shared" si="1374"/>
        <v>0.97884934543243829</v>
      </c>
      <c r="AH1798" s="1">
        <f t="shared" si="1375"/>
        <v>2.873766597810862</v>
      </c>
      <c r="AI1798" s="2">
        <f t="shared" si="1397"/>
        <v>30.778401334356285</v>
      </c>
      <c r="AJ1798" s="1">
        <f>VLOOKUP(AI1798,Graph!$D$3:$M$50,col)</f>
        <v>6.3E-3</v>
      </c>
      <c r="AK1798" s="1">
        <f>VLOOKUP(AI1798,Graph!$D$3:$M$50,col+1)</f>
        <v>5.0000000000000001E-3</v>
      </c>
      <c r="AL1798" s="1">
        <f t="shared" si="1376"/>
        <v>5.4333333333333334E-3</v>
      </c>
      <c r="AM1798" s="1">
        <f t="shared" si="1398"/>
        <v>0.6400499999999999</v>
      </c>
      <c r="AN1798" s="2">
        <f t="shared" si="1377"/>
        <v>1.7915666666665795</v>
      </c>
      <c r="AO1798" s="1">
        <f t="shared" si="1378"/>
        <v>5.4310533474604274E-2</v>
      </c>
      <c r="AP1798" s="1">
        <f t="shared" si="1379"/>
        <v>1.0982229506218399</v>
      </c>
      <c r="AQ1798" s="1">
        <f t="shared" si="1380"/>
        <v>1.0982229506218397</v>
      </c>
      <c r="AR1798" s="1">
        <f t="shared" si="1381"/>
        <v>1.0982229506218397</v>
      </c>
      <c r="AS1798" s="1">
        <f t="shared" si="1382"/>
        <v>1.0982229506218397</v>
      </c>
      <c r="AT1798" s="1">
        <f t="shared" si="1383"/>
        <v>0.97884934543243829</v>
      </c>
      <c r="AU1798" s="1">
        <f t="shared" si="1384"/>
        <v>2.8737665978108269</v>
      </c>
      <c r="AV1798" s="2">
        <f t="shared" si="1385"/>
        <v>1797</v>
      </c>
      <c r="AW1798" s="1">
        <f t="shared" si="1386"/>
        <v>2873.7665978108271</v>
      </c>
      <c r="AX1798" s="1">
        <f t="shared" si="1387"/>
        <v>0.97884934543243829</v>
      </c>
      <c r="AY1798" s="1">
        <f t="shared" si="1388"/>
        <v>1.0982229506218397</v>
      </c>
      <c r="AZ1798" s="1">
        <f t="shared" si="1389"/>
        <v>5.4333333333333334E-3</v>
      </c>
      <c r="BA1798" s="1">
        <f t="shared" si="1390"/>
        <v>30.778401334356285</v>
      </c>
    </row>
    <row r="1799" spans="1:53">
      <c r="A1799" s="2">
        <f t="shared" si="1355"/>
        <v>1.7979999999999128</v>
      </c>
      <c r="B1799" s="1">
        <f t="shared" si="1392"/>
        <v>1.8949233333332427</v>
      </c>
      <c r="C1799" s="1">
        <f t="shared" si="1356"/>
        <v>5.6512315007311444E-2</v>
      </c>
      <c r="D1799" s="1">
        <f t="shared" si="1393"/>
        <v>1.1029939208439863</v>
      </c>
      <c r="E1799" s="1">
        <f t="shared" si="1391"/>
        <v>1.1031094567853008</v>
      </c>
      <c r="F1799" s="1">
        <f t="shared" si="1391"/>
        <v>1.1031138547223249</v>
      </c>
      <c r="G1799" s="1">
        <f t="shared" si="1391"/>
        <v>1.1031140220432252</v>
      </c>
      <c r="H1799" s="1">
        <f t="shared" si="1357"/>
        <v>2.9513991172203138</v>
      </c>
      <c r="I1799" s="1">
        <f t="shared" si="1394"/>
        <v>31.053093798957978</v>
      </c>
      <c r="J1799" s="1">
        <f>VLOOKUP($I1799,Graph!$D$3:$M$50,col)</f>
        <v>6.3E-3</v>
      </c>
      <c r="K1799" s="1">
        <f>VLOOKUP($I1799,Graph!$D$3:$M$50,col+1)</f>
        <v>5.0000000000000001E-3</v>
      </c>
      <c r="L1799" s="1">
        <f t="shared" si="1358"/>
        <v>5.4333333333333334E-3</v>
      </c>
      <c r="M1799" s="1">
        <f t="shared" si="1353"/>
        <v>0.6400499999999999</v>
      </c>
      <c r="N1799" s="1">
        <f t="shared" si="1359"/>
        <v>1.7925666666665794</v>
      </c>
      <c r="O1799" s="1">
        <f t="shared" si="1360"/>
        <v>5.431144735657676E-2</v>
      </c>
      <c r="P1799" s="1">
        <f t="shared" si="1361"/>
        <v>1.0983972798703938</v>
      </c>
      <c r="Q1799" s="1">
        <f t="shared" si="1362"/>
        <v>1.0982311722320721</v>
      </c>
      <c r="R1799" s="1">
        <f t="shared" si="1363"/>
        <v>1.0982251859118579</v>
      </c>
      <c r="S1799" s="1">
        <f t="shared" si="1364"/>
        <v>1.0982249699983124</v>
      </c>
      <c r="T1799" s="1">
        <f t="shared" si="1365"/>
        <v>0.97885182200459364</v>
      </c>
      <c r="U1799" s="1">
        <f t="shared" si="1366"/>
        <v>2.8761783005643053</v>
      </c>
      <c r="V1799" s="2">
        <f t="shared" si="1395"/>
        <v>30.787008806805609</v>
      </c>
      <c r="W1799" s="1">
        <f>VLOOKUP(V1799,Graph!$D$3:$M$50,col)</f>
        <v>6.3E-3</v>
      </c>
      <c r="X1799" s="1">
        <f>VLOOKUP(V1799,Graph!$D$3:$M$50,col+1)</f>
        <v>5.0000000000000001E-3</v>
      </c>
      <c r="Y1799" s="1">
        <f t="shared" si="1367"/>
        <v>5.4333333333333334E-3</v>
      </c>
      <c r="Z1799" s="1">
        <f t="shared" si="1396"/>
        <v>0.6400499999999999</v>
      </c>
      <c r="AA1799" s="2">
        <f t="shared" si="1368"/>
        <v>1.7925666666665794</v>
      </c>
      <c r="AB1799" s="1">
        <f t="shared" si="1369"/>
        <v>5.431144735657676E-2</v>
      </c>
      <c r="AC1799" s="1">
        <f t="shared" si="1370"/>
        <v>1.0982249622105549</v>
      </c>
      <c r="AD1799" s="1">
        <f t="shared" si="1371"/>
        <v>1.0982249619296591</v>
      </c>
      <c r="AE1799" s="1">
        <f t="shared" si="1372"/>
        <v>1.0982249619195275</v>
      </c>
      <c r="AF1799" s="1">
        <f t="shared" si="1373"/>
        <v>1.0982249619191622</v>
      </c>
      <c r="AG1799" s="1">
        <f t="shared" si="1374"/>
        <v>0.97885182200459364</v>
      </c>
      <c r="AH1799" s="1">
        <f t="shared" si="1375"/>
        <v>2.876178279405547</v>
      </c>
      <c r="AI1799" s="2">
        <f t="shared" si="1397"/>
        <v>30.787008731310195</v>
      </c>
      <c r="AJ1799" s="1">
        <f>VLOOKUP(AI1799,Graph!$D$3:$M$50,col)</f>
        <v>6.3E-3</v>
      </c>
      <c r="AK1799" s="1">
        <f>VLOOKUP(AI1799,Graph!$D$3:$M$50,col+1)</f>
        <v>5.0000000000000001E-3</v>
      </c>
      <c r="AL1799" s="1">
        <f t="shared" si="1376"/>
        <v>5.4333333333333334E-3</v>
      </c>
      <c r="AM1799" s="1">
        <f t="shared" si="1398"/>
        <v>0.6400499999999999</v>
      </c>
      <c r="AN1799" s="2">
        <f t="shared" si="1377"/>
        <v>1.7925666666665794</v>
      </c>
      <c r="AO1799" s="1">
        <f t="shared" si="1378"/>
        <v>5.431144735657676E-2</v>
      </c>
      <c r="AP1799" s="1">
        <f t="shared" si="1379"/>
        <v>1.0982249619191491</v>
      </c>
      <c r="AQ1799" s="1">
        <f t="shared" si="1380"/>
        <v>1.0982249619191484</v>
      </c>
      <c r="AR1799" s="1">
        <f t="shared" si="1381"/>
        <v>1.0982249619191482</v>
      </c>
      <c r="AS1799" s="1">
        <f t="shared" si="1382"/>
        <v>1.0982249619191482</v>
      </c>
      <c r="AT1799" s="1">
        <f t="shared" si="1383"/>
        <v>0.97885182200459364</v>
      </c>
      <c r="AU1799" s="1">
        <f t="shared" si="1384"/>
        <v>2.8761782794055102</v>
      </c>
      <c r="AV1799" s="2">
        <f t="shared" si="1385"/>
        <v>1798</v>
      </c>
      <c r="AW1799" s="1">
        <f t="shared" si="1386"/>
        <v>2876.1782794055102</v>
      </c>
      <c r="AX1799" s="1">
        <f t="shared" si="1387"/>
        <v>0.97885182200459364</v>
      </c>
      <c r="AY1799" s="1">
        <f t="shared" si="1388"/>
        <v>1.0982249619191482</v>
      </c>
      <c r="AZ1799" s="1">
        <f t="shared" si="1389"/>
        <v>5.4333333333333334E-3</v>
      </c>
      <c r="BA1799" s="1">
        <f t="shared" si="1390"/>
        <v>30.787008731310195</v>
      </c>
    </row>
    <row r="1800" spans="1:53">
      <c r="A1800" s="2">
        <f t="shared" si="1355"/>
        <v>1.7989999999999127</v>
      </c>
      <c r="B1800" s="1">
        <f t="shared" si="1392"/>
        <v>1.8959644999999092</v>
      </c>
      <c r="C1800" s="1">
        <f t="shared" si="1356"/>
        <v>5.6513074454538549E-2</v>
      </c>
      <c r="D1800" s="1">
        <f t="shared" si="1393"/>
        <v>1.1029955549993811</v>
      </c>
      <c r="E1800" s="1">
        <f t="shared" si="1391"/>
        <v>1.1031111569694718</v>
      </c>
      <c r="F1800" s="1">
        <f t="shared" si="1391"/>
        <v>1.1031155575012126</v>
      </c>
      <c r="G1800" s="1">
        <f t="shared" si="1391"/>
        <v>1.1031157249238734</v>
      </c>
      <c r="H1800" s="1">
        <f t="shared" si="1357"/>
        <v>2.953866254512941</v>
      </c>
      <c r="I1800" s="1">
        <f t="shared" si="1394"/>
        <v>31.061744036281652</v>
      </c>
      <c r="J1800" s="1">
        <f>VLOOKUP($I1800,Graph!$D$3:$M$50,col)</f>
        <v>6.3E-3</v>
      </c>
      <c r="K1800" s="1">
        <f>VLOOKUP($I1800,Graph!$D$3:$M$50,col+1)</f>
        <v>5.0000000000000001E-3</v>
      </c>
      <c r="L1800" s="1">
        <f t="shared" si="1358"/>
        <v>5.4333333333333334E-3</v>
      </c>
      <c r="M1800" s="1">
        <f t="shared" si="1353"/>
        <v>0.6400499999999999</v>
      </c>
      <c r="N1800" s="1">
        <f t="shared" si="1359"/>
        <v>1.7935666666665793</v>
      </c>
      <c r="O1800" s="1">
        <f t="shared" si="1360"/>
        <v>5.4312360242510994E-2</v>
      </c>
      <c r="P1800" s="1">
        <f t="shared" si="1361"/>
        <v>1.0983992824011193</v>
      </c>
      <c r="Q1800" s="1">
        <f t="shared" si="1362"/>
        <v>1.0982331812546502</v>
      </c>
      <c r="R1800" s="1">
        <f t="shared" si="1363"/>
        <v>1.0982271950339599</v>
      </c>
      <c r="S1800" s="1">
        <f t="shared" si="1364"/>
        <v>1.0982269791191659</v>
      </c>
      <c r="T1800" s="1">
        <f t="shared" si="1365"/>
        <v>0.9788542958255575</v>
      </c>
      <c r="U1800" s="1">
        <f t="shared" si="1366"/>
        <v>2.8785906566025674</v>
      </c>
      <c r="V1800" s="2">
        <f t="shared" si="1395"/>
        <v>30.795613798615289</v>
      </c>
      <c r="W1800" s="1">
        <f>VLOOKUP(V1800,Graph!$D$3:$M$50,col)</f>
        <v>6.3E-3</v>
      </c>
      <c r="X1800" s="1">
        <f>VLOOKUP(V1800,Graph!$D$3:$M$50,col+1)</f>
        <v>5.0000000000000001E-3</v>
      </c>
      <c r="Y1800" s="1">
        <f t="shared" si="1367"/>
        <v>5.4333333333333334E-3</v>
      </c>
      <c r="Z1800" s="1">
        <f t="shared" si="1396"/>
        <v>0.6400499999999999</v>
      </c>
      <c r="AA1800" s="2">
        <f t="shared" si="1368"/>
        <v>1.7935666666665793</v>
      </c>
      <c r="AB1800" s="1">
        <f t="shared" si="1369"/>
        <v>5.4312360242510994E-2</v>
      </c>
      <c r="AC1800" s="1">
        <f t="shared" si="1370"/>
        <v>1.0982269713311887</v>
      </c>
      <c r="AD1800" s="1">
        <f t="shared" si="1371"/>
        <v>1.0982269710502783</v>
      </c>
      <c r="AE1800" s="1">
        <f t="shared" si="1372"/>
        <v>1.0982269710401462</v>
      </c>
      <c r="AF1800" s="1">
        <f t="shared" si="1373"/>
        <v>1.0982269710397805</v>
      </c>
      <c r="AG1800" s="1">
        <f t="shared" si="1374"/>
        <v>0.9788542958255575</v>
      </c>
      <c r="AH1800" s="1">
        <f t="shared" si="1375"/>
        <v>2.8785906354254847</v>
      </c>
      <c r="AI1800" s="2">
        <f t="shared" si="1397"/>
        <v>30.795613723096707</v>
      </c>
      <c r="AJ1800" s="1">
        <f>VLOOKUP(AI1800,Graph!$D$3:$M$50,col)</f>
        <v>6.3E-3</v>
      </c>
      <c r="AK1800" s="1">
        <f>VLOOKUP(AI1800,Graph!$D$3:$M$50,col+1)</f>
        <v>5.0000000000000001E-3</v>
      </c>
      <c r="AL1800" s="1">
        <f t="shared" si="1376"/>
        <v>5.4333333333333334E-3</v>
      </c>
      <c r="AM1800" s="1">
        <f t="shared" si="1398"/>
        <v>0.6400499999999999</v>
      </c>
      <c r="AN1800" s="2">
        <f t="shared" si="1377"/>
        <v>1.7935666666665793</v>
      </c>
      <c r="AO1800" s="1">
        <f t="shared" si="1378"/>
        <v>5.4312360242510994E-2</v>
      </c>
      <c r="AP1800" s="1">
        <f t="shared" si="1379"/>
        <v>1.0982269710397674</v>
      </c>
      <c r="AQ1800" s="1">
        <f t="shared" si="1380"/>
        <v>1.0982269710397672</v>
      </c>
      <c r="AR1800" s="1">
        <f t="shared" si="1381"/>
        <v>1.098226971039767</v>
      </c>
      <c r="AS1800" s="1">
        <f t="shared" si="1382"/>
        <v>1.098226971039767</v>
      </c>
      <c r="AT1800" s="1">
        <f t="shared" si="1383"/>
        <v>0.9788542958255575</v>
      </c>
      <c r="AU1800" s="1">
        <f t="shared" si="1384"/>
        <v>2.8785906354254491</v>
      </c>
      <c r="AV1800" s="2">
        <f t="shared" si="1385"/>
        <v>1799</v>
      </c>
      <c r="AW1800" s="1">
        <f t="shared" si="1386"/>
        <v>2878.5906354254489</v>
      </c>
      <c r="AX1800" s="1">
        <f t="shared" si="1387"/>
        <v>0.9788542958255575</v>
      </c>
      <c r="AY1800" s="1">
        <f t="shared" si="1388"/>
        <v>1.098226971039767</v>
      </c>
      <c r="AZ1800" s="1">
        <f t="shared" si="1389"/>
        <v>5.4333333333333334E-3</v>
      </c>
      <c r="BA1800" s="1">
        <f t="shared" si="1390"/>
        <v>30.795613723096707</v>
      </c>
    </row>
    <row r="1801" spans="1:53">
      <c r="A1801" s="2">
        <f t="shared" si="1355"/>
        <v>1.7999999999999126</v>
      </c>
      <c r="B1801" s="1">
        <f t="shared" si="1392"/>
        <v>1.8970056666665758</v>
      </c>
      <c r="C1801" s="1">
        <f t="shared" si="1356"/>
        <v>5.6513833073218889E-2</v>
      </c>
      <c r="D1801" s="1">
        <f t="shared" si="1393"/>
        <v>1.1029971873791853</v>
      </c>
      <c r="E1801" s="1">
        <f t="shared" ref="E1801:G1820" si="1399">SQRT(D1801-($C1801*D1801-POWER(D1801,1/3)+1)/($C1801-POWER(D1801,-2/3)/3))</f>
        <v>1.1031128553095557</v>
      </c>
      <c r="F1801" s="1">
        <f t="shared" si="1399"/>
        <v>1.1031172584334099</v>
      </c>
      <c r="G1801" s="1">
        <f t="shared" si="1399"/>
        <v>1.1031174259577325</v>
      </c>
      <c r="H1801" s="1">
        <f t="shared" si="1357"/>
        <v>2.9563340789859649</v>
      </c>
      <c r="I1801" s="1">
        <f t="shared" si="1394"/>
        <v>31.070391865729555</v>
      </c>
      <c r="J1801" s="1">
        <f>VLOOKUP($I1801,Graph!$D$3:$M$50,col)</f>
        <v>6.3E-3</v>
      </c>
      <c r="K1801" s="1">
        <f>VLOOKUP($I1801,Graph!$D$3:$M$50,col+1)</f>
        <v>5.0000000000000001E-3</v>
      </c>
      <c r="L1801" s="1">
        <f t="shared" si="1358"/>
        <v>5.4333333333333334E-3</v>
      </c>
      <c r="M1801" s="1">
        <f t="shared" si="1353"/>
        <v>0.6400499999999999</v>
      </c>
      <c r="N1801" s="1">
        <f t="shared" si="1359"/>
        <v>1.7945666666665792</v>
      </c>
      <c r="O1801" s="1">
        <f t="shared" si="1360"/>
        <v>5.4313272134034432E-2</v>
      </c>
      <c r="P1801" s="1">
        <f t="shared" si="1361"/>
        <v>1.0984012827651353</v>
      </c>
      <c r="Q1801" s="1">
        <f t="shared" si="1362"/>
        <v>1.098235188104141</v>
      </c>
      <c r="R1801" s="1">
        <f t="shared" si="1363"/>
        <v>1.0982292019828999</v>
      </c>
      <c r="S1801" s="1">
        <f t="shared" si="1364"/>
        <v>1.0982289860668595</v>
      </c>
      <c r="T1801" s="1">
        <f t="shared" si="1365"/>
        <v>0.97885676689991186</v>
      </c>
      <c r="U1801" s="1">
        <f t="shared" si="1366"/>
        <v>2.8810036868775524</v>
      </c>
      <c r="V1801" s="2">
        <f t="shared" si="1395"/>
        <v>30.804216387272216</v>
      </c>
      <c r="W1801" s="1">
        <f>VLOOKUP(V1801,Graph!$D$3:$M$50,col)</f>
        <v>6.3E-3</v>
      </c>
      <c r="X1801" s="1">
        <f>VLOOKUP(V1801,Graph!$D$3:$M$50,col+1)</f>
        <v>5.0000000000000001E-3</v>
      </c>
      <c r="Y1801" s="1">
        <f t="shared" si="1367"/>
        <v>5.4333333333333334E-3</v>
      </c>
      <c r="Z1801" s="1">
        <f t="shared" si="1396"/>
        <v>0.6400499999999999</v>
      </c>
      <c r="AA1801" s="2">
        <f t="shared" si="1368"/>
        <v>1.7945666666665792</v>
      </c>
      <c r="AB1801" s="1">
        <f t="shared" si="1369"/>
        <v>5.4313272134034432E-2</v>
      </c>
      <c r="AC1801" s="1">
        <f t="shared" si="1370"/>
        <v>1.0982289782786632</v>
      </c>
      <c r="AD1801" s="1">
        <f t="shared" si="1371"/>
        <v>1.098228977997739</v>
      </c>
      <c r="AE1801" s="1">
        <f t="shared" si="1372"/>
        <v>1.0982289779876058</v>
      </c>
      <c r="AF1801" s="1">
        <f t="shared" si="1373"/>
        <v>1.0982289779872405</v>
      </c>
      <c r="AG1801" s="1">
        <f t="shared" si="1374"/>
        <v>0.97885676689991186</v>
      </c>
      <c r="AH1801" s="1">
        <f t="shared" si="1375"/>
        <v>2.8810036656821443</v>
      </c>
      <c r="AI1801" s="2">
        <f t="shared" si="1397"/>
        <v>30.804216311730485</v>
      </c>
      <c r="AJ1801" s="1">
        <f>VLOOKUP(AI1801,Graph!$D$3:$M$50,col)</f>
        <v>6.3E-3</v>
      </c>
      <c r="AK1801" s="1">
        <f>VLOOKUP(AI1801,Graph!$D$3:$M$50,col+1)</f>
        <v>5.0000000000000001E-3</v>
      </c>
      <c r="AL1801" s="1">
        <f t="shared" si="1376"/>
        <v>5.4333333333333334E-3</v>
      </c>
      <c r="AM1801" s="1">
        <f t="shared" si="1398"/>
        <v>0.6400499999999999</v>
      </c>
      <c r="AN1801" s="2">
        <f t="shared" si="1377"/>
        <v>1.7945666666665792</v>
      </c>
      <c r="AO1801" s="1">
        <f t="shared" si="1378"/>
        <v>5.4313272134034432E-2</v>
      </c>
      <c r="AP1801" s="1">
        <f t="shared" si="1379"/>
        <v>1.0982289779872272</v>
      </c>
      <c r="AQ1801" s="1">
        <f t="shared" si="1380"/>
        <v>1.0982289779872267</v>
      </c>
      <c r="AR1801" s="1">
        <f t="shared" si="1381"/>
        <v>1.0982289779872267</v>
      </c>
      <c r="AS1801" s="1">
        <f t="shared" si="1382"/>
        <v>1.0982289779872267</v>
      </c>
      <c r="AT1801" s="1">
        <f t="shared" si="1383"/>
        <v>0.97885676689991186</v>
      </c>
      <c r="AU1801" s="1">
        <f t="shared" si="1384"/>
        <v>2.8810036656821079</v>
      </c>
      <c r="AV1801" s="2">
        <f t="shared" si="1385"/>
        <v>1800</v>
      </c>
      <c r="AW1801" s="1">
        <f t="shared" si="1386"/>
        <v>2881.003665682108</v>
      </c>
      <c r="AX1801" s="1">
        <f t="shared" si="1387"/>
        <v>0.97885676689991186</v>
      </c>
      <c r="AY1801" s="1">
        <f t="shared" si="1388"/>
        <v>1.0982289779872267</v>
      </c>
      <c r="AZ1801" s="1">
        <f t="shared" si="1389"/>
        <v>5.4333333333333334E-3</v>
      </c>
      <c r="BA1801" s="1">
        <f t="shared" si="1390"/>
        <v>30.804216311730485</v>
      </c>
    </row>
    <row r="1802" spans="1:53">
      <c r="A1802" s="2">
        <f t="shared" si="1355"/>
        <v>1.8009999999999124</v>
      </c>
      <c r="B1802" s="1">
        <f t="shared" si="1392"/>
        <v>1.8980468333332425</v>
      </c>
      <c r="C1802" s="1">
        <f t="shared" si="1356"/>
        <v>5.6514590864707531E-2</v>
      </c>
      <c r="D1802" s="1">
        <f t="shared" si="1393"/>
        <v>1.1029988179862917</v>
      </c>
      <c r="E1802" s="1">
        <f t="shared" si="1399"/>
        <v>1.1031145518085492</v>
      </c>
      <c r="F1802" s="1">
        <f t="shared" si="1399"/>
        <v>1.1031189575219191</v>
      </c>
      <c r="G1802" s="1">
        <f t="shared" si="1399"/>
        <v>1.1031191251478052</v>
      </c>
      <c r="H1802" s="1">
        <f t="shared" si="1357"/>
        <v>2.9588025904480602</v>
      </c>
      <c r="I1802" s="1">
        <f t="shared" si="1394"/>
        <v>31.079037289311024</v>
      </c>
      <c r="J1802" s="1">
        <f>VLOOKUP($I1802,Graph!$D$3:$M$50,col)</f>
        <v>6.3E-3</v>
      </c>
      <c r="K1802" s="1">
        <f>VLOOKUP($I1802,Graph!$D$3:$M$50,col+1)</f>
        <v>5.0000000000000001E-3</v>
      </c>
      <c r="L1802" s="1">
        <f t="shared" si="1358"/>
        <v>5.4333333333333334E-3</v>
      </c>
      <c r="M1802" s="1">
        <f t="shared" si="1353"/>
        <v>0.6400499999999999</v>
      </c>
      <c r="N1802" s="1">
        <f t="shared" si="1359"/>
        <v>1.795566666666579</v>
      </c>
      <c r="O1802" s="1">
        <f t="shared" si="1360"/>
        <v>5.4314183032770871E-2</v>
      </c>
      <c r="P1802" s="1">
        <f t="shared" si="1361"/>
        <v>1.0984032809659556</v>
      </c>
      <c r="Q1802" s="1">
        <f t="shared" si="1362"/>
        <v>1.098237192784068</v>
      </c>
      <c r="R1802" s="1">
        <f t="shared" si="1363"/>
        <v>1.0982312067622018</v>
      </c>
      <c r="S1802" s="1">
        <f t="shared" si="1364"/>
        <v>1.0982309908449186</v>
      </c>
      <c r="T1802" s="1">
        <f t="shared" si="1365"/>
        <v>0.97885923523222873</v>
      </c>
      <c r="U1802" s="1">
        <f t="shared" si="1366"/>
        <v>2.8834173912008869</v>
      </c>
      <c r="V1802" s="2">
        <f t="shared" si="1395"/>
        <v>30.812816574788201</v>
      </c>
      <c r="W1802" s="1">
        <f>VLOOKUP(V1802,Graph!$D$3:$M$50,col)</f>
        <v>6.3E-3</v>
      </c>
      <c r="X1802" s="1">
        <f>VLOOKUP(V1802,Graph!$D$3:$M$50,col+1)</f>
        <v>5.0000000000000001E-3</v>
      </c>
      <c r="Y1802" s="1">
        <f t="shared" si="1367"/>
        <v>5.4333333333333334E-3</v>
      </c>
      <c r="Z1802" s="1">
        <f t="shared" si="1396"/>
        <v>0.6400499999999999</v>
      </c>
      <c r="AA1802" s="2">
        <f t="shared" si="1368"/>
        <v>1.795566666666579</v>
      </c>
      <c r="AB1802" s="1">
        <f t="shared" si="1369"/>
        <v>5.4314183032770871E-2</v>
      </c>
      <c r="AC1802" s="1">
        <f t="shared" si="1370"/>
        <v>1.0982309830565029</v>
      </c>
      <c r="AD1802" s="1">
        <f t="shared" si="1371"/>
        <v>1.0982309827755647</v>
      </c>
      <c r="AE1802" s="1">
        <f t="shared" si="1372"/>
        <v>1.0982309827654309</v>
      </c>
      <c r="AF1802" s="1">
        <f t="shared" si="1373"/>
        <v>1.0982309827650654</v>
      </c>
      <c r="AG1802" s="1">
        <f t="shared" si="1374"/>
        <v>0.97885923523222873</v>
      </c>
      <c r="AH1802" s="1">
        <f t="shared" si="1375"/>
        <v>2.8834173699871446</v>
      </c>
      <c r="AI1802" s="2">
        <f t="shared" si="1397"/>
        <v>30.812816499223331</v>
      </c>
      <c r="AJ1802" s="1">
        <f>VLOOKUP(AI1802,Graph!$D$3:$M$50,col)</f>
        <v>6.3E-3</v>
      </c>
      <c r="AK1802" s="1">
        <f>VLOOKUP(AI1802,Graph!$D$3:$M$50,col+1)</f>
        <v>5.0000000000000001E-3</v>
      </c>
      <c r="AL1802" s="1">
        <f t="shared" si="1376"/>
        <v>5.4333333333333334E-3</v>
      </c>
      <c r="AM1802" s="1">
        <f t="shared" si="1398"/>
        <v>0.6400499999999999</v>
      </c>
      <c r="AN1802" s="2">
        <f t="shared" si="1377"/>
        <v>1.795566666666579</v>
      </c>
      <c r="AO1802" s="1">
        <f t="shared" si="1378"/>
        <v>5.4314183032770871E-2</v>
      </c>
      <c r="AP1802" s="1">
        <f t="shared" si="1379"/>
        <v>1.0982309827650518</v>
      </c>
      <c r="AQ1802" s="1">
        <f t="shared" si="1380"/>
        <v>1.0982309827650516</v>
      </c>
      <c r="AR1802" s="1">
        <f t="shared" si="1381"/>
        <v>1.0982309827650514</v>
      </c>
      <c r="AS1802" s="1">
        <f t="shared" si="1382"/>
        <v>1.0982309827650516</v>
      </c>
      <c r="AT1802" s="1">
        <f t="shared" si="1383"/>
        <v>0.97885923523222873</v>
      </c>
      <c r="AU1802" s="1">
        <f t="shared" si="1384"/>
        <v>2.8834173699871086</v>
      </c>
      <c r="AV1802" s="2">
        <f t="shared" si="1385"/>
        <v>1801</v>
      </c>
      <c r="AW1802" s="1">
        <f t="shared" si="1386"/>
        <v>2883.4173699871085</v>
      </c>
      <c r="AX1802" s="1">
        <f t="shared" si="1387"/>
        <v>0.97885923523222873</v>
      </c>
      <c r="AY1802" s="1">
        <f t="shared" si="1388"/>
        <v>1.0982309827650516</v>
      </c>
      <c r="AZ1802" s="1">
        <f t="shared" si="1389"/>
        <v>5.4333333333333334E-3</v>
      </c>
      <c r="BA1802" s="1">
        <f t="shared" si="1390"/>
        <v>30.812816499223331</v>
      </c>
    </row>
    <row r="1803" spans="1:53">
      <c r="A1803" s="2">
        <f t="shared" si="1355"/>
        <v>1.8019999999999123</v>
      </c>
      <c r="B1803" s="1">
        <f t="shared" si="1392"/>
        <v>1.8990879999999091</v>
      </c>
      <c r="C1803" s="1">
        <f t="shared" si="1356"/>
        <v>5.6515347830356687E-2</v>
      </c>
      <c r="D1803" s="1">
        <f t="shared" si="1393"/>
        <v>1.1030004468235861</v>
      </c>
      <c r="E1803" s="1">
        <f t="shared" si="1399"/>
        <v>1.1031162464694464</v>
      </c>
      <c r="F1803" s="1">
        <f t="shared" si="1399"/>
        <v>1.1031206547697368</v>
      </c>
      <c r="G1803" s="1">
        <f t="shared" si="1399"/>
        <v>1.1031208224970872</v>
      </c>
      <c r="H1803" s="1">
        <f t="shared" si="1357"/>
        <v>2.9612717887080624</v>
      </c>
      <c r="I1803" s="1">
        <f t="shared" si="1394"/>
        <v>31.08768030903256</v>
      </c>
      <c r="J1803" s="1">
        <f>VLOOKUP($I1803,Graph!$D$3:$M$50,col)</f>
        <v>6.3E-3</v>
      </c>
      <c r="K1803" s="1">
        <f>VLOOKUP($I1803,Graph!$D$3:$M$50,col+1)</f>
        <v>5.0000000000000001E-3</v>
      </c>
      <c r="L1803" s="1">
        <f t="shared" si="1358"/>
        <v>5.4333333333333334E-3</v>
      </c>
      <c r="M1803" s="1">
        <f t="shared" si="1353"/>
        <v>0.6400499999999999</v>
      </c>
      <c r="N1803" s="1">
        <f t="shared" si="1359"/>
        <v>1.7965666666665789</v>
      </c>
      <c r="O1803" s="1">
        <f t="shared" si="1360"/>
        <v>5.4315092940340669E-2</v>
      </c>
      <c r="P1803" s="1">
        <f t="shared" si="1361"/>
        <v>1.0984052770070876</v>
      </c>
      <c r="Q1803" s="1">
        <f t="shared" si="1362"/>
        <v>1.0982391952979478</v>
      </c>
      <c r="R1803" s="1">
        <f t="shared" si="1363"/>
        <v>1.0982332093753822</v>
      </c>
      <c r="S1803" s="1">
        <f t="shared" si="1364"/>
        <v>1.0982329934568582</v>
      </c>
      <c r="T1803" s="1">
        <f t="shared" si="1365"/>
        <v>0.97886170082706925</v>
      </c>
      <c r="U1803" s="1">
        <f t="shared" si="1366"/>
        <v>2.8858317693843469</v>
      </c>
      <c r="V1803" s="2">
        <f t="shared" si="1395"/>
        <v>30.821414363172256</v>
      </c>
      <c r="W1803" s="1">
        <f>VLOOKUP(V1803,Graph!$D$3:$M$50,col)</f>
        <v>6.3E-3</v>
      </c>
      <c r="X1803" s="1">
        <f>VLOOKUP(V1803,Graph!$D$3:$M$50,col+1)</f>
        <v>5.0000000000000001E-3</v>
      </c>
      <c r="Y1803" s="1">
        <f t="shared" si="1367"/>
        <v>5.4333333333333334E-3</v>
      </c>
      <c r="Z1803" s="1">
        <f t="shared" si="1396"/>
        <v>0.6400499999999999</v>
      </c>
      <c r="AA1803" s="2">
        <f t="shared" si="1368"/>
        <v>1.7965666666665789</v>
      </c>
      <c r="AB1803" s="1">
        <f t="shared" si="1369"/>
        <v>5.4315092940340669E-2</v>
      </c>
      <c r="AC1803" s="1">
        <f t="shared" si="1370"/>
        <v>1.0982329856682238</v>
      </c>
      <c r="AD1803" s="1">
        <f t="shared" si="1371"/>
        <v>1.0982329853872714</v>
      </c>
      <c r="AE1803" s="1">
        <f t="shared" si="1372"/>
        <v>1.0982329853771367</v>
      </c>
      <c r="AF1803" s="1">
        <f t="shared" si="1373"/>
        <v>1.0982329853767709</v>
      </c>
      <c r="AG1803" s="1">
        <f t="shared" si="1374"/>
        <v>0.97886170082706925</v>
      </c>
      <c r="AH1803" s="1">
        <f t="shared" si="1375"/>
        <v>2.885831748152266</v>
      </c>
      <c r="AI1803" s="2">
        <f t="shared" si="1397"/>
        <v>30.821414287584258</v>
      </c>
      <c r="AJ1803" s="1">
        <f>VLOOKUP(AI1803,Graph!$D$3:$M$50,col)</f>
        <v>6.3E-3</v>
      </c>
      <c r="AK1803" s="1">
        <f>VLOOKUP(AI1803,Graph!$D$3:$M$50,col+1)</f>
        <v>5.0000000000000001E-3</v>
      </c>
      <c r="AL1803" s="1">
        <f t="shared" si="1376"/>
        <v>5.4333333333333334E-3</v>
      </c>
      <c r="AM1803" s="1">
        <f t="shared" si="1398"/>
        <v>0.6400499999999999</v>
      </c>
      <c r="AN1803" s="2">
        <f t="shared" si="1377"/>
        <v>1.7965666666665789</v>
      </c>
      <c r="AO1803" s="1">
        <f t="shared" si="1378"/>
        <v>5.4315092940340669E-2</v>
      </c>
      <c r="AP1803" s="1">
        <f t="shared" si="1379"/>
        <v>1.0982329853767581</v>
      </c>
      <c r="AQ1803" s="1">
        <f t="shared" si="1380"/>
        <v>1.0982329853767574</v>
      </c>
      <c r="AR1803" s="1">
        <f t="shared" si="1381"/>
        <v>1.0982329853767574</v>
      </c>
      <c r="AS1803" s="1">
        <f t="shared" si="1382"/>
        <v>1.0982329853767574</v>
      </c>
      <c r="AT1803" s="1">
        <f t="shared" si="1383"/>
        <v>0.97886170082706925</v>
      </c>
      <c r="AU1803" s="1">
        <f t="shared" si="1384"/>
        <v>2.88583174815223</v>
      </c>
      <c r="AV1803" s="2">
        <f t="shared" si="1385"/>
        <v>1802</v>
      </c>
      <c r="AW1803" s="1">
        <f t="shared" si="1386"/>
        <v>2885.8317481522299</v>
      </c>
      <c r="AX1803" s="1">
        <f t="shared" si="1387"/>
        <v>0.97886170082706925</v>
      </c>
      <c r="AY1803" s="1">
        <f t="shared" si="1388"/>
        <v>1.0982329853767574</v>
      </c>
      <c r="AZ1803" s="1">
        <f t="shared" si="1389"/>
        <v>5.4333333333333334E-3</v>
      </c>
      <c r="BA1803" s="1">
        <f t="shared" si="1390"/>
        <v>30.821414287584258</v>
      </c>
    </row>
    <row r="1804" spans="1:53">
      <c r="A1804" s="2">
        <f t="shared" si="1355"/>
        <v>1.8029999999999122</v>
      </c>
      <c r="B1804" s="1">
        <f t="shared" si="1392"/>
        <v>1.9001291666665756</v>
      </c>
      <c r="C1804" s="1">
        <f t="shared" si="1356"/>
        <v>5.6516103971515526E-2</v>
      </c>
      <c r="D1804" s="1">
        <f t="shared" si="1393"/>
        <v>1.1030020738939481</v>
      </c>
      <c r="E1804" s="1">
        <f t="shared" si="1399"/>
        <v>1.1031179392952317</v>
      </c>
      <c r="F1804" s="1">
        <f t="shared" si="1399"/>
        <v>1.1031223501798515</v>
      </c>
      <c r="G1804" s="1">
        <f t="shared" si="1399"/>
        <v>1.1031225180085689</v>
      </c>
      <c r="H1804" s="1">
        <f t="shared" si="1357"/>
        <v>2.9637416735749684</v>
      </c>
      <c r="I1804" s="1">
        <f t="shared" si="1394"/>
        <v>31.096320926897928</v>
      </c>
      <c r="J1804" s="1">
        <f>VLOOKUP($I1804,Graph!$D$3:$M$50,col)</f>
        <v>6.3E-3</v>
      </c>
      <c r="K1804" s="1">
        <f>VLOOKUP($I1804,Graph!$D$3:$M$50,col+1)</f>
        <v>5.0000000000000001E-3</v>
      </c>
      <c r="L1804" s="1">
        <f t="shared" si="1358"/>
        <v>5.4333333333333334E-3</v>
      </c>
      <c r="M1804" s="1">
        <f t="shared" si="1353"/>
        <v>0.6400499999999999</v>
      </c>
      <c r="N1804" s="1">
        <f t="shared" si="1359"/>
        <v>1.7975666666665788</v>
      </c>
      <c r="O1804" s="1">
        <f t="shared" si="1360"/>
        <v>5.431600185836058E-2</v>
      </c>
      <c r="P1804" s="1">
        <f t="shared" si="1361"/>
        <v>1.0984072708920303</v>
      </c>
      <c r="Q1804" s="1">
        <f t="shared" si="1362"/>
        <v>1.0982411956492883</v>
      </c>
      <c r="R1804" s="1">
        <f t="shared" si="1363"/>
        <v>1.0982352098259494</v>
      </c>
      <c r="S1804" s="1">
        <f t="shared" si="1364"/>
        <v>1.0982349939061873</v>
      </c>
      <c r="T1804" s="1">
        <f t="shared" si="1365"/>
        <v>0.97886416368898488</v>
      </c>
      <c r="U1804" s="1">
        <f t="shared" si="1366"/>
        <v>2.8882468212398704</v>
      </c>
      <c r="V1804" s="2">
        <f t="shared" si="1395"/>
        <v>30.830009754430606</v>
      </c>
      <c r="W1804" s="1">
        <f>VLOOKUP(V1804,Graph!$D$3:$M$50,col)</f>
        <v>6.3E-3</v>
      </c>
      <c r="X1804" s="1">
        <f>VLOOKUP(V1804,Graph!$D$3:$M$50,col+1)</f>
        <v>5.0000000000000001E-3</v>
      </c>
      <c r="Y1804" s="1">
        <f t="shared" si="1367"/>
        <v>5.4333333333333334E-3</v>
      </c>
      <c r="Z1804" s="1">
        <f t="shared" si="1396"/>
        <v>0.6400499999999999</v>
      </c>
      <c r="AA1804" s="2">
        <f t="shared" si="1368"/>
        <v>1.7975666666665788</v>
      </c>
      <c r="AB1804" s="1">
        <f t="shared" si="1369"/>
        <v>5.431600185836058E-2</v>
      </c>
      <c r="AC1804" s="1">
        <f t="shared" si="1370"/>
        <v>1.0982349861173348</v>
      </c>
      <c r="AD1804" s="1">
        <f t="shared" si="1371"/>
        <v>1.098234985836368</v>
      </c>
      <c r="AE1804" s="1">
        <f t="shared" si="1372"/>
        <v>1.0982349858262326</v>
      </c>
      <c r="AF1804" s="1">
        <f t="shared" si="1373"/>
        <v>1.0982349858258671</v>
      </c>
      <c r="AG1804" s="1">
        <f t="shared" si="1374"/>
        <v>0.97886416368898488</v>
      </c>
      <c r="AH1804" s="1">
        <f t="shared" si="1375"/>
        <v>2.8882467999894468</v>
      </c>
      <c r="AI1804" s="2">
        <f t="shared" si="1397"/>
        <v>30.830009678819479</v>
      </c>
      <c r="AJ1804" s="1">
        <f>VLOOKUP(AI1804,Graph!$D$3:$M$50,col)</f>
        <v>6.3E-3</v>
      </c>
      <c r="AK1804" s="1">
        <f>VLOOKUP(AI1804,Graph!$D$3:$M$50,col+1)</f>
        <v>5.0000000000000001E-3</v>
      </c>
      <c r="AL1804" s="1">
        <f t="shared" si="1376"/>
        <v>5.4333333333333334E-3</v>
      </c>
      <c r="AM1804" s="1">
        <f t="shared" si="1398"/>
        <v>0.6400499999999999</v>
      </c>
      <c r="AN1804" s="2">
        <f t="shared" si="1377"/>
        <v>1.7975666666665788</v>
      </c>
      <c r="AO1804" s="1">
        <f t="shared" si="1378"/>
        <v>5.431600185836058E-2</v>
      </c>
      <c r="AP1804" s="1">
        <f t="shared" si="1379"/>
        <v>1.0982349858258538</v>
      </c>
      <c r="AQ1804" s="1">
        <f t="shared" si="1380"/>
        <v>1.0982349858258533</v>
      </c>
      <c r="AR1804" s="1">
        <f t="shared" si="1381"/>
        <v>1.0982349858258535</v>
      </c>
      <c r="AS1804" s="1">
        <f t="shared" si="1382"/>
        <v>1.0982349858258533</v>
      </c>
      <c r="AT1804" s="1">
        <f t="shared" si="1383"/>
        <v>0.97886416368898488</v>
      </c>
      <c r="AU1804" s="1">
        <f t="shared" si="1384"/>
        <v>2.8882467999894104</v>
      </c>
      <c r="AV1804" s="2">
        <f t="shared" si="1385"/>
        <v>1803</v>
      </c>
      <c r="AW1804" s="1">
        <f t="shared" si="1386"/>
        <v>2888.2467999894102</v>
      </c>
      <c r="AX1804" s="1">
        <f t="shared" si="1387"/>
        <v>0.97886416368898488</v>
      </c>
      <c r="AY1804" s="1">
        <f t="shared" si="1388"/>
        <v>1.0982349858258533</v>
      </c>
      <c r="AZ1804" s="1">
        <f t="shared" si="1389"/>
        <v>5.4333333333333334E-3</v>
      </c>
      <c r="BA1804" s="1">
        <f t="shared" si="1390"/>
        <v>30.830009678819479</v>
      </c>
    </row>
    <row r="1805" spans="1:53">
      <c r="A1805" s="2">
        <f t="shared" si="1355"/>
        <v>1.8039999999999121</v>
      </c>
      <c r="B1805" s="1">
        <f t="shared" si="1392"/>
        <v>1.9011703333332421</v>
      </c>
      <c r="C1805" s="1">
        <f t="shared" si="1356"/>
        <v>5.6516859289530347E-2</v>
      </c>
      <c r="D1805" s="1">
        <f t="shared" si="1393"/>
        <v>1.103003699200251</v>
      </c>
      <c r="E1805" s="1">
        <f t="shared" si="1399"/>
        <v>1.1031196302888844</v>
      </c>
      <c r="F1805" s="1">
        <f t="shared" si="1399"/>
        <v>1.103124043755247</v>
      </c>
      <c r="G1805" s="1">
        <f t="shared" si="1399"/>
        <v>1.1031242116852324</v>
      </c>
      <c r="H1805" s="1">
        <f t="shared" si="1357"/>
        <v>2.9662122448579296</v>
      </c>
      <c r="I1805" s="1">
        <f t="shared" si="1394"/>
        <v>31.104959144908044</v>
      </c>
      <c r="J1805" s="1">
        <f>VLOOKUP($I1805,Graph!$D$3:$M$50,col)</f>
        <v>6.3E-3</v>
      </c>
      <c r="K1805" s="1">
        <f>VLOOKUP($I1805,Graph!$D$3:$M$50,col+1)</f>
        <v>5.0000000000000001E-3</v>
      </c>
      <c r="L1805" s="1">
        <f t="shared" si="1358"/>
        <v>5.4333333333333334E-3</v>
      </c>
      <c r="M1805" s="1">
        <f t="shared" si="1353"/>
        <v>0.6400499999999999</v>
      </c>
      <c r="N1805" s="1">
        <f t="shared" si="1359"/>
        <v>1.7985666666665787</v>
      </c>
      <c r="O1805" s="1">
        <f t="shared" si="1360"/>
        <v>5.4316909788443911E-2</v>
      </c>
      <c r="P1805" s="1">
        <f t="shared" si="1361"/>
        <v>1.0984092626242754</v>
      </c>
      <c r="Q1805" s="1">
        <f t="shared" si="1362"/>
        <v>1.0982431938415913</v>
      </c>
      <c r="R1805" s="1">
        <f t="shared" si="1363"/>
        <v>1.0982372081174046</v>
      </c>
      <c r="S1805" s="1">
        <f t="shared" si="1364"/>
        <v>1.0982369921964075</v>
      </c>
      <c r="T1805" s="1">
        <f t="shared" si="1365"/>
        <v>0.97886662382251721</v>
      </c>
      <c r="U1805" s="1">
        <f t="shared" si="1366"/>
        <v>2.8906625465795539</v>
      </c>
      <c r="V1805" s="2">
        <f t="shared" si="1395"/>
        <v>30.838602750566654</v>
      </c>
      <c r="W1805" s="1">
        <f>VLOOKUP(V1805,Graph!$D$3:$M$50,col)</f>
        <v>6.3E-3</v>
      </c>
      <c r="X1805" s="1">
        <f>VLOOKUP(V1805,Graph!$D$3:$M$50,col+1)</f>
        <v>5.0000000000000001E-3</v>
      </c>
      <c r="Y1805" s="1">
        <f t="shared" si="1367"/>
        <v>5.4333333333333334E-3</v>
      </c>
      <c r="Z1805" s="1">
        <f t="shared" si="1396"/>
        <v>0.6400499999999999</v>
      </c>
      <c r="AA1805" s="2">
        <f t="shared" si="1368"/>
        <v>1.7985666666665787</v>
      </c>
      <c r="AB1805" s="1">
        <f t="shared" si="1369"/>
        <v>5.4316909788443911E-2</v>
      </c>
      <c r="AC1805" s="1">
        <f t="shared" si="1370"/>
        <v>1.0982369844073367</v>
      </c>
      <c r="AD1805" s="1">
        <f t="shared" si="1371"/>
        <v>1.0982369841263557</v>
      </c>
      <c r="AE1805" s="1">
        <f t="shared" si="1372"/>
        <v>1.0982369841162194</v>
      </c>
      <c r="AF1805" s="1">
        <f t="shared" si="1373"/>
        <v>1.0982369841158539</v>
      </c>
      <c r="AG1805" s="1">
        <f t="shared" si="1374"/>
        <v>0.97886662382251721</v>
      </c>
      <c r="AH1805" s="1">
        <f t="shared" si="1375"/>
        <v>2.8906625253107809</v>
      </c>
      <c r="AI1805" s="2">
        <f t="shared" si="1397"/>
        <v>30.838602674932407</v>
      </c>
      <c r="AJ1805" s="1">
        <f>VLOOKUP(AI1805,Graph!$D$3:$M$50,col)</f>
        <v>6.3E-3</v>
      </c>
      <c r="AK1805" s="1">
        <f>VLOOKUP(AI1805,Graph!$D$3:$M$50,col+1)</f>
        <v>5.0000000000000001E-3</v>
      </c>
      <c r="AL1805" s="1">
        <f t="shared" si="1376"/>
        <v>5.4333333333333334E-3</v>
      </c>
      <c r="AM1805" s="1">
        <f t="shared" si="1398"/>
        <v>0.6400499999999999</v>
      </c>
      <c r="AN1805" s="2">
        <f t="shared" si="1377"/>
        <v>1.7985666666665787</v>
      </c>
      <c r="AO1805" s="1">
        <f t="shared" si="1378"/>
        <v>5.4316909788443911E-2</v>
      </c>
      <c r="AP1805" s="1">
        <f t="shared" si="1379"/>
        <v>1.0982369841158404</v>
      </c>
      <c r="AQ1805" s="1">
        <f t="shared" si="1380"/>
        <v>1.0982369841158404</v>
      </c>
      <c r="AR1805" s="1">
        <f t="shared" si="1381"/>
        <v>1.0982369841158404</v>
      </c>
      <c r="AS1805" s="1">
        <f t="shared" si="1382"/>
        <v>1.0982369841158404</v>
      </c>
      <c r="AT1805" s="1">
        <f t="shared" si="1383"/>
        <v>0.97886662382251721</v>
      </c>
      <c r="AU1805" s="1">
        <f t="shared" si="1384"/>
        <v>2.8906625253107459</v>
      </c>
      <c r="AV1805" s="2">
        <f t="shared" si="1385"/>
        <v>1804</v>
      </c>
      <c r="AW1805" s="1">
        <f t="shared" si="1386"/>
        <v>2890.6625253107459</v>
      </c>
      <c r="AX1805" s="1">
        <f t="shared" si="1387"/>
        <v>0.97886662382251721</v>
      </c>
      <c r="AY1805" s="1">
        <f t="shared" si="1388"/>
        <v>1.0982369841158404</v>
      </c>
      <c r="AZ1805" s="1">
        <f t="shared" si="1389"/>
        <v>5.4333333333333334E-3</v>
      </c>
      <c r="BA1805" s="1">
        <f t="shared" si="1390"/>
        <v>30.838602674932407</v>
      </c>
    </row>
    <row r="1806" spans="1:53">
      <c r="A1806" s="2">
        <f t="shared" si="1355"/>
        <v>1.804999999999912</v>
      </c>
      <c r="B1806" s="1">
        <f t="shared" si="1392"/>
        <v>1.9022114999999087</v>
      </c>
      <c r="C1806" s="1">
        <f t="shared" si="1356"/>
        <v>5.6517613785744492E-2</v>
      </c>
      <c r="D1806" s="1">
        <f t="shared" si="1393"/>
        <v>1.1030053227453622</v>
      </c>
      <c r="E1806" s="1">
        <f t="shared" si="1399"/>
        <v>1.1031213194533773</v>
      </c>
      <c r="F1806" s="1">
        <f t="shared" si="1399"/>
        <v>1.1031257354988995</v>
      </c>
      <c r="G1806" s="1">
        <f t="shared" si="1399"/>
        <v>1.1031259035300551</v>
      </c>
      <c r="H1806" s="1">
        <f t="shared" si="1357"/>
        <v>2.9686835023662592</v>
      </c>
      <c r="I1806" s="1">
        <f t="shared" si="1394"/>
        <v>31.113594965061118</v>
      </c>
      <c r="J1806" s="1">
        <f>VLOOKUP($I1806,Graph!$D$3:$M$50,col)</f>
        <v>6.3E-3</v>
      </c>
      <c r="K1806" s="1">
        <f>VLOOKUP($I1806,Graph!$D$3:$M$50,col+1)</f>
        <v>5.0000000000000001E-3</v>
      </c>
      <c r="L1806" s="1">
        <f t="shared" si="1358"/>
        <v>5.4333333333333334E-3</v>
      </c>
      <c r="M1806" s="1">
        <f t="shared" si="1353"/>
        <v>0.6400499999999999</v>
      </c>
      <c r="N1806" s="1">
        <f t="shared" si="1359"/>
        <v>1.7995666666665786</v>
      </c>
      <c r="O1806" s="1">
        <f t="shared" si="1360"/>
        <v>5.4317816732200368E-2</v>
      </c>
      <c r="P1806" s="1">
        <f t="shared" si="1361"/>
        <v>1.0984112522073071</v>
      </c>
      <c r="Q1806" s="1">
        <f t="shared" si="1362"/>
        <v>1.0982451898783494</v>
      </c>
      <c r="R1806" s="1">
        <f t="shared" si="1363"/>
        <v>1.098239204253241</v>
      </c>
      <c r="S1806" s="1">
        <f t="shared" si="1364"/>
        <v>1.0982389883310111</v>
      </c>
      <c r="T1806" s="1">
        <f t="shared" si="1365"/>
        <v>0.97886908123219729</v>
      </c>
      <c r="U1806" s="1">
        <f t="shared" si="1366"/>
        <v>2.8930789452156467</v>
      </c>
      <c r="V1806" s="2">
        <f t="shared" si="1395"/>
        <v>30.847193353581034</v>
      </c>
      <c r="W1806" s="1">
        <f>VLOOKUP(V1806,Graph!$D$3:$M$50,col)</f>
        <v>6.3E-3</v>
      </c>
      <c r="X1806" s="1">
        <f>VLOOKUP(V1806,Graph!$D$3:$M$50,col+1)</f>
        <v>5.0000000000000001E-3</v>
      </c>
      <c r="Y1806" s="1">
        <f t="shared" si="1367"/>
        <v>5.4333333333333334E-3</v>
      </c>
      <c r="Z1806" s="1">
        <f t="shared" si="1396"/>
        <v>0.6400499999999999</v>
      </c>
      <c r="AA1806" s="2">
        <f t="shared" si="1368"/>
        <v>1.7995666666665786</v>
      </c>
      <c r="AB1806" s="1">
        <f t="shared" si="1369"/>
        <v>5.4317816732200368E-2</v>
      </c>
      <c r="AC1806" s="1">
        <f t="shared" si="1370"/>
        <v>1.0982389805417225</v>
      </c>
      <c r="AD1806" s="1">
        <f t="shared" si="1371"/>
        <v>1.0982389802607273</v>
      </c>
      <c r="AE1806" s="1">
        <f t="shared" si="1372"/>
        <v>1.0982389802505905</v>
      </c>
      <c r="AF1806" s="1">
        <f t="shared" si="1373"/>
        <v>1.0982389802502248</v>
      </c>
      <c r="AG1806" s="1">
        <f t="shared" si="1374"/>
        <v>0.97886908123219729</v>
      </c>
      <c r="AH1806" s="1">
        <f t="shared" si="1375"/>
        <v>2.8930789239285195</v>
      </c>
      <c r="AI1806" s="2">
        <f t="shared" si="1397"/>
        <v>30.847193277923676</v>
      </c>
      <c r="AJ1806" s="1">
        <f>VLOOKUP(AI1806,Graph!$D$3:$M$50,col)</f>
        <v>6.3E-3</v>
      </c>
      <c r="AK1806" s="1">
        <f>VLOOKUP(AI1806,Graph!$D$3:$M$50,col+1)</f>
        <v>5.0000000000000001E-3</v>
      </c>
      <c r="AL1806" s="1">
        <f t="shared" si="1376"/>
        <v>5.4333333333333334E-3</v>
      </c>
      <c r="AM1806" s="1">
        <f t="shared" si="1398"/>
        <v>0.6400499999999999</v>
      </c>
      <c r="AN1806" s="2">
        <f t="shared" si="1377"/>
        <v>1.7995666666665786</v>
      </c>
      <c r="AO1806" s="1">
        <f t="shared" si="1378"/>
        <v>5.4317816732200368E-2</v>
      </c>
      <c r="AP1806" s="1">
        <f t="shared" si="1379"/>
        <v>1.0982389802502119</v>
      </c>
      <c r="AQ1806" s="1">
        <f t="shared" si="1380"/>
        <v>1.0982389802502113</v>
      </c>
      <c r="AR1806" s="1">
        <f t="shared" si="1381"/>
        <v>1.0982389802502115</v>
      </c>
      <c r="AS1806" s="1">
        <f t="shared" si="1382"/>
        <v>1.098238980250211</v>
      </c>
      <c r="AT1806" s="1">
        <f t="shared" si="1383"/>
        <v>0.97886908123219729</v>
      </c>
      <c r="AU1806" s="1">
        <f t="shared" si="1384"/>
        <v>2.8930789239284831</v>
      </c>
      <c r="AV1806" s="2">
        <f t="shared" si="1385"/>
        <v>1805</v>
      </c>
      <c r="AW1806" s="1">
        <f t="shared" si="1386"/>
        <v>2893.0789239284832</v>
      </c>
      <c r="AX1806" s="1">
        <f t="shared" si="1387"/>
        <v>0.97886908123219729</v>
      </c>
      <c r="AY1806" s="1">
        <f t="shared" si="1388"/>
        <v>1.098238980250211</v>
      </c>
      <c r="AZ1806" s="1">
        <f t="shared" si="1389"/>
        <v>5.4333333333333334E-3</v>
      </c>
      <c r="BA1806" s="1">
        <f t="shared" si="1390"/>
        <v>30.847193277923676</v>
      </c>
    </row>
    <row r="1807" spans="1:53">
      <c r="A1807" s="2">
        <f t="shared" si="1355"/>
        <v>1.8059999999999119</v>
      </c>
      <c r="B1807" s="1">
        <f t="shared" si="1392"/>
        <v>1.9032526666665752</v>
      </c>
      <c r="C1807" s="1">
        <f t="shared" si="1356"/>
        <v>5.6518367461498381E-2</v>
      </c>
      <c r="D1807" s="1">
        <f t="shared" si="1393"/>
        <v>1.1030069445321429</v>
      </c>
      <c r="E1807" s="1">
        <f t="shared" si="1399"/>
        <v>1.1031230067916762</v>
      </c>
      <c r="F1807" s="1">
        <f t="shared" si="1399"/>
        <v>1.1031274254137784</v>
      </c>
      <c r="G1807" s="1">
        <f t="shared" si="1399"/>
        <v>1.103127593546007</v>
      </c>
      <c r="H1807" s="1">
        <f t="shared" si="1357"/>
        <v>2.9711554459094307</v>
      </c>
      <c r="I1807" s="1">
        <f t="shared" si="1394"/>
        <v>31.122228389352543</v>
      </c>
      <c r="J1807" s="1">
        <f>VLOOKUP($I1807,Graph!$D$3:$M$50,col)</f>
        <v>6.3E-3</v>
      </c>
      <c r="K1807" s="1">
        <f>VLOOKUP($I1807,Graph!$D$3:$M$50,col+1)</f>
        <v>5.0000000000000001E-3</v>
      </c>
      <c r="L1807" s="1">
        <f t="shared" si="1358"/>
        <v>5.4333333333333334E-3</v>
      </c>
      <c r="M1807" s="1">
        <f t="shared" si="1353"/>
        <v>0.6400499999999999</v>
      </c>
      <c r="N1807" s="1">
        <f t="shared" si="1359"/>
        <v>1.8005666666665785</v>
      </c>
      <c r="O1807" s="1">
        <f t="shared" si="1360"/>
        <v>5.431872269123629E-2</v>
      </c>
      <c r="P1807" s="1">
        <f t="shared" si="1361"/>
        <v>1.098413239644602</v>
      </c>
      <c r="Q1807" s="1">
        <f t="shared" si="1362"/>
        <v>1.0982471837630492</v>
      </c>
      <c r="R1807" s="1">
        <f t="shared" si="1363"/>
        <v>1.0982411982369444</v>
      </c>
      <c r="S1807" s="1">
        <f t="shared" si="1364"/>
        <v>1.0982409823134851</v>
      </c>
      <c r="T1807" s="1">
        <f t="shared" si="1365"/>
        <v>0.97887153592254639</v>
      </c>
      <c r="U1807" s="1">
        <f t="shared" si="1366"/>
        <v>2.8954960169605584</v>
      </c>
      <c r="V1807" s="2">
        <f t="shared" si="1395"/>
        <v>30.855781565471585</v>
      </c>
      <c r="W1807" s="1">
        <f>VLOOKUP(V1807,Graph!$D$3:$M$50,col)</f>
        <v>6.3E-3</v>
      </c>
      <c r="X1807" s="1">
        <f>VLOOKUP(V1807,Graph!$D$3:$M$50,col+1)</f>
        <v>5.0000000000000001E-3</v>
      </c>
      <c r="Y1807" s="1">
        <f t="shared" si="1367"/>
        <v>5.4333333333333334E-3</v>
      </c>
      <c r="Z1807" s="1">
        <f t="shared" si="1396"/>
        <v>0.6400499999999999</v>
      </c>
      <c r="AA1807" s="2">
        <f t="shared" si="1368"/>
        <v>1.8005666666665785</v>
      </c>
      <c r="AB1807" s="1">
        <f t="shared" si="1369"/>
        <v>5.431872269123629E-2</v>
      </c>
      <c r="AC1807" s="1">
        <f t="shared" si="1370"/>
        <v>1.0982409745239787</v>
      </c>
      <c r="AD1807" s="1">
        <f t="shared" si="1371"/>
        <v>1.0982409742429695</v>
      </c>
      <c r="AE1807" s="1">
        <f t="shared" si="1372"/>
        <v>1.0982409742328318</v>
      </c>
      <c r="AF1807" s="1">
        <f t="shared" si="1373"/>
        <v>1.0982409742324661</v>
      </c>
      <c r="AG1807" s="1">
        <f t="shared" si="1374"/>
        <v>0.97887153592254639</v>
      </c>
      <c r="AH1807" s="1">
        <f t="shared" si="1375"/>
        <v>2.8954959956550717</v>
      </c>
      <c r="AI1807" s="2">
        <f t="shared" si="1397"/>
        <v>30.85578148979112</v>
      </c>
      <c r="AJ1807" s="1">
        <f>VLOOKUP(AI1807,Graph!$D$3:$M$50,col)</f>
        <v>6.3E-3</v>
      </c>
      <c r="AK1807" s="1">
        <f>VLOOKUP(AI1807,Graph!$D$3:$M$50,col+1)</f>
        <v>5.0000000000000001E-3</v>
      </c>
      <c r="AL1807" s="1">
        <f t="shared" si="1376"/>
        <v>5.4333333333333334E-3</v>
      </c>
      <c r="AM1807" s="1">
        <f t="shared" si="1398"/>
        <v>0.6400499999999999</v>
      </c>
      <c r="AN1807" s="2">
        <f t="shared" si="1377"/>
        <v>1.8005666666665785</v>
      </c>
      <c r="AO1807" s="1">
        <f t="shared" si="1378"/>
        <v>5.431872269123629E-2</v>
      </c>
      <c r="AP1807" s="1">
        <f t="shared" si="1379"/>
        <v>1.098240974232453</v>
      </c>
      <c r="AQ1807" s="1">
        <f t="shared" si="1380"/>
        <v>1.0982409742324528</v>
      </c>
      <c r="AR1807" s="1">
        <f t="shared" si="1381"/>
        <v>1.0982409742324528</v>
      </c>
      <c r="AS1807" s="1">
        <f t="shared" si="1382"/>
        <v>1.0982409742324528</v>
      </c>
      <c r="AT1807" s="1">
        <f t="shared" si="1383"/>
        <v>0.97887153592254639</v>
      </c>
      <c r="AU1807" s="1">
        <f t="shared" si="1384"/>
        <v>2.8954959956550366</v>
      </c>
      <c r="AV1807" s="2">
        <f t="shared" si="1385"/>
        <v>1806</v>
      </c>
      <c r="AW1807" s="1">
        <f t="shared" si="1386"/>
        <v>2895.4959956550365</v>
      </c>
      <c r="AX1807" s="1">
        <f t="shared" si="1387"/>
        <v>0.97887153592254639</v>
      </c>
      <c r="AY1807" s="1">
        <f t="shared" si="1388"/>
        <v>1.0982409742324528</v>
      </c>
      <c r="AZ1807" s="1">
        <f t="shared" si="1389"/>
        <v>5.4333333333333334E-3</v>
      </c>
      <c r="BA1807" s="1">
        <f t="shared" si="1390"/>
        <v>30.85578148979112</v>
      </c>
    </row>
    <row r="1808" spans="1:53">
      <c r="A1808" s="2">
        <f t="shared" si="1355"/>
        <v>1.8069999999999118</v>
      </c>
      <c r="B1808" s="1">
        <f t="shared" si="1392"/>
        <v>1.9042938333332418</v>
      </c>
      <c r="C1808" s="1">
        <f t="shared" si="1356"/>
        <v>5.6519120318129536E-2</v>
      </c>
      <c r="D1808" s="1">
        <f t="shared" si="1393"/>
        <v>1.1030085645634473</v>
      </c>
      <c r="E1808" s="1">
        <f t="shared" si="1399"/>
        <v>1.1031246923067417</v>
      </c>
      <c r="F1808" s="1">
        <f t="shared" si="1399"/>
        <v>1.1031291135028489</v>
      </c>
      <c r="G1808" s="1">
        <f t="shared" si="1399"/>
        <v>1.1031292817360516</v>
      </c>
      <c r="H1808" s="1">
        <f t="shared" si="1357"/>
        <v>2.9736280752970736</v>
      </c>
      <c r="I1808" s="1">
        <f t="shared" si="1394"/>
        <v>31.130859419774954</v>
      </c>
      <c r="J1808" s="1">
        <f>VLOOKUP($I1808,Graph!$D$3:$M$50,col)</f>
        <v>6.3E-3</v>
      </c>
      <c r="K1808" s="1">
        <f>VLOOKUP($I1808,Graph!$D$3:$M$50,col+1)</f>
        <v>5.0000000000000001E-3</v>
      </c>
      <c r="L1808" s="1">
        <f t="shared" si="1358"/>
        <v>5.4333333333333334E-3</v>
      </c>
      <c r="M1808" s="1">
        <f t="shared" si="1353"/>
        <v>0.6400499999999999</v>
      </c>
      <c r="N1808" s="1">
        <f t="shared" si="1359"/>
        <v>1.8015666666665784</v>
      </c>
      <c r="O1808" s="1">
        <f t="shared" si="1360"/>
        <v>5.431962766715441E-2</v>
      </c>
      <c r="P1808" s="1">
        <f t="shared" si="1361"/>
        <v>1.0984152249396295</v>
      </c>
      <c r="Q1808" s="1">
        <f t="shared" si="1362"/>
        <v>1.0982491754991686</v>
      </c>
      <c r="R1808" s="1">
        <f t="shared" si="1363"/>
        <v>1.0982431900719944</v>
      </c>
      <c r="S1808" s="1">
        <f t="shared" si="1364"/>
        <v>1.0982429741473072</v>
      </c>
      <c r="T1808" s="1">
        <f t="shared" si="1365"/>
        <v>0.97887398789807578</v>
      </c>
      <c r="U1808" s="1">
        <f t="shared" si="1366"/>
        <v>2.897913761626854</v>
      </c>
      <c r="V1808" s="2">
        <f t="shared" si="1395"/>
        <v>30.864367388233376</v>
      </c>
      <c r="W1808" s="1">
        <f>VLOOKUP(V1808,Graph!$D$3:$M$50,col)</f>
        <v>6.3E-3</v>
      </c>
      <c r="X1808" s="1">
        <f>VLOOKUP(V1808,Graph!$D$3:$M$50,col+1)</f>
        <v>5.0000000000000001E-3</v>
      </c>
      <c r="Y1808" s="1">
        <f t="shared" si="1367"/>
        <v>5.4333333333333334E-3</v>
      </c>
      <c r="Z1808" s="1">
        <f t="shared" si="1396"/>
        <v>0.6400499999999999</v>
      </c>
      <c r="AA1808" s="2">
        <f t="shared" si="1368"/>
        <v>1.8015666666665784</v>
      </c>
      <c r="AB1808" s="1">
        <f t="shared" si="1369"/>
        <v>5.431962766715441E-2</v>
      </c>
      <c r="AC1808" s="1">
        <f t="shared" si="1370"/>
        <v>1.0982429663575837</v>
      </c>
      <c r="AD1808" s="1">
        <f t="shared" si="1371"/>
        <v>1.0982429660765602</v>
      </c>
      <c r="AE1808" s="1">
        <f t="shared" si="1372"/>
        <v>1.0982429660664221</v>
      </c>
      <c r="AF1808" s="1">
        <f t="shared" si="1373"/>
        <v>1.0982429660660562</v>
      </c>
      <c r="AG1808" s="1">
        <f t="shared" si="1374"/>
        <v>0.97887398789807578</v>
      </c>
      <c r="AH1808" s="1">
        <f t="shared" si="1375"/>
        <v>2.8979137403030046</v>
      </c>
      <c r="AI1808" s="2">
        <f t="shared" si="1397"/>
        <v>30.864367312529822</v>
      </c>
      <c r="AJ1808" s="1">
        <f>VLOOKUP(AI1808,Graph!$D$3:$M$50,col)</f>
        <v>6.3E-3</v>
      </c>
      <c r="AK1808" s="1">
        <f>VLOOKUP(AI1808,Graph!$D$3:$M$50,col+1)</f>
        <v>5.0000000000000001E-3</v>
      </c>
      <c r="AL1808" s="1">
        <f t="shared" si="1376"/>
        <v>5.4333333333333334E-3</v>
      </c>
      <c r="AM1808" s="1">
        <f t="shared" si="1398"/>
        <v>0.6400499999999999</v>
      </c>
      <c r="AN1808" s="2">
        <f t="shared" si="1377"/>
        <v>1.8015666666665784</v>
      </c>
      <c r="AO1808" s="1">
        <f t="shared" si="1378"/>
        <v>5.431962766715441E-2</v>
      </c>
      <c r="AP1808" s="1">
        <f t="shared" si="1379"/>
        <v>1.0982429660660433</v>
      </c>
      <c r="AQ1808" s="1">
        <f t="shared" si="1380"/>
        <v>1.0982429660660429</v>
      </c>
      <c r="AR1808" s="1">
        <f t="shared" si="1381"/>
        <v>1.0982429660660427</v>
      </c>
      <c r="AS1808" s="1">
        <f t="shared" si="1382"/>
        <v>1.0982429660660431</v>
      </c>
      <c r="AT1808" s="1">
        <f t="shared" si="1383"/>
        <v>0.97887398789807578</v>
      </c>
      <c r="AU1808" s="1">
        <f t="shared" si="1384"/>
        <v>2.89791374030297</v>
      </c>
      <c r="AV1808" s="2">
        <f t="shared" si="1385"/>
        <v>1807</v>
      </c>
      <c r="AW1808" s="1">
        <f t="shared" si="1386"/>
        <v>2897.9137403029699</v>
      </c>
      <c r="AX1808" s="1">
        <f t="shared" si="1387"/>
        <v>0.97887398789807578</v>
      </c>
      <c r="AY1808" s="1">
        <f t="shared" si="1388"/>
        <v>1.0982429660660431</v>
      </c>
      <c r="AZ1808" s="1">
        <f t="shared" si="1389"/>
        <v>5.4333333333333334E-3</v>
      </c>
      <c r="BA1808" s="1">
        <f t="shared" si="1390"/>
        <v>30.864367312529822</v>
      </c>
    </row>
    <row r="1809" spans="1:53">
      <c r="A1809" s="2">
        <f t="shared" si="1355"/>
        <v>1.8079999999999117</v>
      </c>
      <c r="B1809" s="1">
        <f t="shared" si="1392"/>
        <v>1.9053349999999083</v>
      </c>
      <c r="C1809" s="1">
        <f t="shared" si="1356"/>
        <v>5.651987235697252E-2</v>
      </c>
      <c r="D1809" s="1">
        <f t="shared" si="1393"/>
        <v>1.1030101828421248</v>
      </c>
      <c r="E1809" s="1">
        <f t="shared" si="1399"/>
        <v>1.1031263760015264</v>
      </c>
      <c r="F1809" s="1">
        <f t="shared" si="1399"/>
        <v>1.1031307997690669</v>
      </c>
      <c r="G1809" s="1">
        <f t="shared" si="1399"/>
        <v>1.1031309681031471</v>
      </c>
      <c r="H1809" s="1">
        <f t="shared" si="1357"/>
        <v>2.9761013903389784</v>
      </c>
      <c r="I1809" s="1">
        <f t="shared" si="1394"/>
        <v>31.13948805831825</v>
      </c>
      <c r="J1809" s="1">
        <f>VLOOKUP($I1809,Graph!$D$3:$M$50,col)</f>
        <v>6.3E-3</v>
      </c>
      <c r="K1809" s="1">
        <f>VLOOKUP($I1809,Graph!$D$3:$M$50,col+1)</f>
        <v>5.0000000000000001E-3</v>
      </c>
      <c r="L1809" s="1">
        <f t="shared" si="1358"/>
        <v>5.4333333333333334E-3</v>
      </c>
      <c r="M1809" s="1">
        <f t="shared" si="1353"/>
        <v>0.6400499999999999</v>
      </c>
      <c r="N1809" s="1">
        <f t="shared" si="1359"/>
        <v>1.8025666666665783</v>
      </c>
      <c r="O1809" s="1">
        <f t="shared" si="1360"/>
        <v>5.4320531661554053E-2</v>
      </c>
      <c r="P1809" s="1">
        <f t="shared" si="1361"/>
        <v>1.0984172080958512</v>
      </c>
      <c r="Q1809" s="1">
        <f t="shared" si="1362"/>
        <v>1.0982511650901789</v>
      </c>
      <c r="R1809" s="1">
        <f t="shared" si="1363"/>
        <v>1.0982451797618606</v>
      </c>
      <c r="S1809" s="1">
        <f t="shared" si="1364"/>
        <v>1.0982449638359488</v>
      </c>
      <c r="T1809" s="1">
        <f t="shared" si="1365"/>
        <v>0.97887643716328698</v>
      </c>
      <c r="U1809" s="1">
        <f t="shared" si="1366"/>
        <v>2.900332179027258</v>
      </c>
      <c r="V1809" s="2">
        <f t="shared" si="1395"/>
        <v>30.87295082385873</v>
      </c>
      <c r="W1809" s="1">
        <f>VLOOKUP(V1809,Graph!$D$3:$M$50,col)</f>
        <v>6.3E-3</v>
      </c>
      <c r="X1809" s="1">
        <f>VLOOKUP(V1809,Graph!$D$3:$M$50,col+1)</f>
        <v>5.0000000000000001E-3</v>
      </c>
      <c r="Y1809" s="1">
        <f t="shared" si="1367"/>
        <v>5.4333333333333334E-3</v>
      </c>
      <c r="Z1809" s="1">
        <f t="shared" si="1396"/>
        <v>0.6400499999999999</v>
      </c>
      <c r="AA1809" s="2">
        <f t="shared" si="1368"/>
        <v>1.8025666666665783</v>
      </c>
      <c r="AB1809" s="1">
        <f t="shared" si="1369"/>
        <v>5.4320531661554053E-2</v>
      </c>
      <c r="AC1809" s="1">
        <f t="shared" si="1370"/>
        <v>1.0982449560460086</v>
      </c>
      <c r="AD1809" s="1">
        <f t="shared" si="1371"/>
        <v>1.0982449557649712</v>
      </c>
      <c r="AE1809" s="1">
        <f t="shared" si="1372"/>
        <v>1.0982449557548319</v>
      </c>
      <c r="AF1809" s="1">
        <f t="shared" si="1373"/>
        <v>1.0982449557544662</v>
      </c>
      <c r="AG1809" s="1">
        <f t="shared" si="1374"/>
        <v>0.97887643716328698</v>
      </c>
      <c r="AH1809" s="1">
        <f t="shared" si="1375"/>
        <v>2.9003321576850394</v>
      </c>
      <c r="AI1809" s="2">
        <f t="shared" si="1397"/>
        <v>30.87295074813208</v>
      </c>
      <c r="AJ1809" s="1">
        <f>VLOOKUP(AI1809,Graph!$D$3:$M$50,col)</f>
        <v>6.3E-3</v>
      </c>
      <c r="AK1809" s="1">
        <f>VLOOKUP(AI1809,Graph!$D$3:$M$50,col+1)</f>
        <v>5.0000000000000001E-3</v>
      </c>
      <c r="AL1809" s="1">
        <f t="shared" si="1376"/>
        <v>5.4333333333333334E-3</v>
      </c>
      <c r="AM1809" s="1">
        <f t="shared" si="1398"/>
        <v>0.6400499999999999</v>
      </c>
      <c r="AN1809" s="2">
        <f t="shared" si="1377"/>
        <v>1.8025666666665783</v>
      </c>
      <c r="AO1809" s="1">
        <f t="shared" si="1378"/>
        <v>5.4320531661554053E-2</v>
      </c>
      <c r="AP1809" s="1">
        <f t="shared" si="1379"/>
        <v>1.0982449557544529</v>
      </c>
      <c r="AQ1809" s="1">
        <f t="shared" si="1380"/>
        <v>1.0982449557544525</v>
      </c>
      <c r="AR1809" s="1">
        <f t="shared" si="1381"/>
        <v>1.0982449557544527</v>
      </c>
      <c r="AS1809" s="1">
        <f t="shared" si="1382"/>
        <v>1.0982449557544525</v>
      </c>
      <c r="AT1809" s="1">
        <f t="shared" si="1383"/>
        <v>0.97887643716328698</v>
      </c>
      <c r="AU1809" s="1">
        <f t="shared" si="1384"/>
        <v>2.900332157685003</v>
      </c>
      <c r="AV1809" s="2">
        <f t="shared" si="1385"/>
        <v>1808</v>
      </c>
      <c r="AW1809" s="1">
        <f t="shared" si="1386"/>
        <v>2900.332157685003</v>
      </c>
      <c r="AX1809" s="1">
        <f t="shared" si="1387"/>
        <v>0.97887643716328698</v>
      </c>
      <c r="AY1809" s="1">
        <f t="shared" si="1388"/>
        <v>1.0982449557544525</v>
      </c>
      <c r="AZ1809" s="1">
        <f t="shared" si="1389"/>
        <v>5.4333333333333334E-3</v>
      </c>
      <c r="BA1809" s="1">
        <f t="shared" si="1390"/>
        <v>30.87295074813208</v>
      </c>
    </row>
    <row r="1810" spans="1:53">
      <c r="A1810" s="2">
        <f t="shared" si="1355"/>
        <v>1.8089999999999116</v>
      </c>
      <c r="B1810" s="1">
        <f t="shared" si="1392"/>
        <v>1.9063761666665748</v>
      </c>
      <c r="C1810" s="1">
        <f t="shared" si="1356"/>
        <v>5.6520623579359074E-2</v>
      </c>
      <c r="D1810" s="1">
        <f t="shared" si="1393"/>
        <v>1.1030117993710173</v>
      </c>
      <c r="E1810" s="1">
        <f t="shared" si="1399"/>
        <v>1.1031280578789777</v>
      </c>
      <c r="F1810" s="1">
        <f t="shared" si="1399"/>
        <v>1.103132484215384</v>
      </c>
      <c r="G1810" s="1">
        <f t="shared" si="1399"/>
        <v>1.1031326526502441</v>
      </c>
      <c r="H1810" s="1">
        <f t="shared" si="1357"/>
        <v>2.9785753908450912</v>
      </c>
      <c r="I1810" s="1">
        <f t="shared" si="1394"/>
        <v>31.148114306969546</v>
      </c>
      <c r="J1810" s="1">
        <f>VLOOKUP($I1810,Graph!$D$3:$M$50,col)</f>
        <v>6.3E-3</v>
      </c>
      <c r="K1810" s="1">
        <f>VLOOKUP($I1810,Graph!$D$3:$M$50,col+1)</f>
        <v>5.0000000000000001E-3</v>
      </c>
      <c r="L1810" s="1">
        <f t="shared" si="1358"/>
        <v>5.4333333333333334E-3</v>
      </c>
      <c r="M1810" s="1">
        <f t="shared" si="1353"/>
        <v>0.6400499999999999</v>
      </c>
      <c r="N1810" s="1">
        <f t="shared" si="1359"/>
        <v>1.8035666666665782</v>
      </c>
      <c r="O1810" s="1">
        <f t="shared" si="1360"/>
        <v>5.4321434676031087E-2</v>
      </c>
      <c r="P1810" s="1">
        <f t="shared" si="1361"/>
        <v>1.0984191891167212</v>
      </c>
      <c r="Q1810" s="1">
        <f t="shared" si="1362"/>
        <v>1.0982531525395429</v>
      </c>
      <c r="R1810" s="1">
        <f t="shared" si="1363"/>
        <v>1.0982471673100072</v>
      </c>
      <c r="S1810" s="1">
        <f t="shared" si="1364"/>
        <v>1.0982469513828734</v>
      </c>
      <c r="T1810" s="1">
        <f t="shared" si="1365"/>
        <v>0.97887888372267085</v>
      </c>
      <c r="U1810" s="1">
        <f t="shared" si="1366"/>
        <v>2.902751268974646</v>
      </c>
      <c r="V1810" s="2">
        <f t="shared" si="1395"/>
        <v>30.881531874337142</v>
      </c>
      <c r="W1810" s="1">
        <f>VLOOKUP(V1810,Graph!$D$3:$M$50,col)</f>
        <v>6.3E-3</v>
      </c>
      <c r="X1810" s="1">
        <f>VLOOKUP(V1810,Graph!$D$3:$M$50,col+1)</f>
        <v>5.0000000000000001E-3</v>
      </c>
      <c r="Y1810" s="1">
        <f t="shared" si="1367"/>
        <v>5.4333333333333334E-3</v>
      </c>
      <c r="Z1810" s="1">
        <f t="shared" si="1396"/>
        <v>0.6400499999999999</v>
      </c>
      <c r="AA1810" s="2">
        <f t="shared" si="1368"/>
        <v>1.8035666666665782</v>
      </c>
      <c r="AB1810" s="1">
        <f t="shared" si="1369"/>
        <v>5.4321434676031087E-2</v>
      </c>
      <c r="AC1810" s="1">
        <f t="shared" si="1370"/>
        <v>1.098246943592716</v>
      </c>
      <c r="AD1810" s="1">
        <f t="shared" si="1371"/>
        <v>1.0982469433116646</v>
      </c>
      <c r="AE1810" s="1">
        <f t="shared" si="1372"/>
        <v>1.0982469433015249</v>
      </c>
      <c r="AF1810" s="1">
        <f t="shared" si="1373"/>
        <v>1.0982469433011592</v>
      </c>
      <c r="AG1810" s="1">
        <f t="shared" si="1374"/>
        <v>0.97887888372267085</v>
      </c>
      <c r="AH1810" s="1">
        <f t="shared" si="1375"/>
        <v>2.9027512476140527</v>
      </c>
      <c r="AI1810" s="2">
        <f t="shared" si="1397"/>
        <v>30.881531798587414</v>
      </c>
      <c r="AJ1810" s="1">
        <f>VLOOKUP(AI1810,Graph!$D$3:$M$50,col)</f>
        <v>6.3E-3</v>
      </c>
      <c r="AK1810" s="1">
        <f>VLOOKUP(AI1810,Graph!$D$3:$M$50,col+1)</f>
        <v>5.0000000000000001E-3</v>
      </c>
      <c r="AL1810" s="1">
        <f t="shared" si="1376"/>
        <v>5.4333333333333334E-3</v>
      </c>
      <c r="AM1810" s="1">
        <f t="shared" si="1398"/>
        <v>0.6400499999999999</v>
      </c>
      <c r="AN1810" s="2">
        <f t="shared" si="1377"/>
        <v>1.8035666666665782</v>
      </c>
      <c r="AO1810" s="1">
        <f t="shared" si="1378"/>
        <v>5.4321434676031087E-2</v>
      </c>
      <c r="AP1810" s="1">
        <f t="shared" si="1379"/>
        <v>1.0982469433011461</v>
      </c>
      <c r="AQ1810" s="1">
        <f t="shared" si="1380"/>
        <v>1.0982469433011455</v>
      </c>
      <c r="AR1810" s="1">
        <f t="shared" si="1381"/>
        <v>1.0982469433011455</v>
      </c>
      <c r="AS1810" s="1">
        <f t="shared" si="1382"/>
        <v>1.0982469433011455</v>
      </c>
      <c r="AT1810" s="1">
        <f t="shared" si="1383"/>
        <v>0.97887888372267085</v>
      </c>
      <c r="AU1810" s="1">
        <f t="shared" si="1384"/>
        <v>2.9027512476140163</v>
      </c>
      <c r="AV1810" s="2">
        <f t="shared" si="1385"/>
        <v>1809</v>
      </c>
      <c r="AW1810" s="1">
        <f t="shared" si="1386"/>
        <v>2902.7512476140164</v>
      </c>
      <c r="AX1810" s="1">
        <f t="shared" si="1387"/>
        <v>0.97887888372267085</v>
      </c>
      <c r="AY1810" s="1">
        <f t="shared" si="1388"/>
        <v>1.0982469433011455</v>
      </c>
      <c r="AZ1810" s="1">
        <f t="shared" si="1389"/>
        <v>5.4333333333333334E-3</v>
      </c>
      <c r="BA1810" s="1">
        <f t="shared" si="1390"/>
        <v>30.881531798587414</v>
      </c>
    </row>
    <row r="1811" spans="1:53">
      <c r="A1811" s="2">
        <f t="shared" si="1355"/>
        <v>1.8099999999999115</v>
      </c>
      <c r="B1811" s="1">
        <f t="shared" si="1392"/>
        <v>1.9074173333332414</v>
      </c>
      <c r="C1811" s="1">
        <f t="shared" si="1356"/>
        <v>5.6521373986618009E-2</v>
      </c>
      <c r="D1811" s="1">
        <f t="shared" si="1393"/>
        <v>1.1030134141529613</v>
      </c>
      <c r="E1811" s="1">
        <f t="shared" si="1399"/>
        <v>1.1031297379420362</v>
      </c>
      <c r="F1811" s="1">
        <f t="shared" si="1399"/>
        <v>1.1031341668447441</v>
      </c>
      <c r="G1811" s="1">
        <f t="shared" si="1399"/>
        <v>1.1031343353802865</v>
      </c>
      <c r="H1811" s="1">
        <f t="shared" si="1357"/>
        <v>2.9810500766255155</v>
      </c>
      <c r="I1811" s="1">
        <f t="shared" si="1394"/>
        <v>31.156738167713215</v>
      </c>
      <c r="J1811" s="1">
        <f>VLOOKUP($I1811,Graph!$D$3:$M$50,col)</f>
        <v>6.3E-3</v>
      </c>
      <c r="K1811" s="1">
        <f>VLOOKUP($I1811,Graph!$D$3:$M$50,col+1)</f>
        <v>5.0000000000000001E-3</v>
      </c>
      <c r="L1811" s="1">
        <f t="shared" si="1358"/>
        <v>5.4333333333333334E-3</v>
      </c>
      <c r="M1811" s="1">
        <f t="shared" si="1353"/>
        <v>0.6400499999999999</v>
      </c>
      <c r="N1811" s="1">
        <f t="shared" si="1359"/>
        <v>1.8045666666665781</v>
      </c>
      <c r="O1811" s="1">
        <f t="shared" si="1360"/>
        <v>5.4322336712177885E-2</v>
      </c>
      <c r="P1811" s="1">
        <f t="shared" si="1361"/>
        <v>1.0984211680056868</v>
      </c>
      <c r="Q1811" s="1">
        <f t="shared" si="1362"/>
        <v>1.0982551378507173</v>
      </c>
      <c r="R1811" s="1">
        <f t="shared" si="1363"/>
        <v>1.0982491527198899</v>
      </c>
      <c r="S1811" s="1">
        <f t="shared" si="1364"/>
        <v>1.0982489367915367</v>
      </c>
      <c r="T1811" s="1">
        <f t="shared" si="1365"/>
        <v>0.97888132758070934</v>
      </c>
      <c r="U1811" s="1">
        <f t="shared" si="1366"/>
        <v>2.9051710312820536</v>
      </c>
      <c r="V1811" s="2">
        <f t="shared" si="1395"/>
        <v>30.8901105416554</v>
      </c>
      <c r="W1811" s="1">
        <f>VLOOKUP(V1811,Graph!$D$3:$M$50,col)</f>
        <v>6.3E-3</v>
      </c>
      <c r="X1811" s="1">
        <f>VLOOKUP(V1811,Graph!$D$3:$M$50,col+1)</f>
        <v>5.0000000000000001E-3</v>
      </c>
      <c r="Y1811" s="1">
        <f t="shared" si="1367"/>
        <v>5.4333333333333334E-3</v>
      </c>
      <c r="Z1811" s="1">
        <f t="shared" si="1396"/>
        <v>0.6400499999999999</v>
      </c>
      <c r="AA1811" s="2">
        <f t="shared" si="1368"/>
        <v>1.8045666666665781</v>
      </c>
      <c r="AB1811" s="1">
        <f t="shared" si="1369"/>
        <v>5.4322336712177885E-2</v>
      </c>
      <c r="AC1811" s="1">
        <f t="shared" si="1370"/>
        <v>1.0982489290011628</v>
      </c>
      <c r="AD1811" s="1">
        <f t="shared" si="1371"/>
        <v>1.0982489287200976</v>
      </c>
      <c r="AE1811" s="1">
        <f t="shared" si="1372"/>
        <v>1.0982489287099571</v>
      </c>
      <c r="AF1811" s="1">
        <f t="shared" si="1373"/>
        <v>1.0982489287095911</v>
      </c>
      <c r="AG1811" s="1">
        <f t="shared" si="1374"/>
        <v>0.97888132758070934</v>
      </c>
      <c r="AH1811" s="1">
        <f t="shared" si="1375"/>
        <v>2.9051710099030807</v>
      </c>
      <c r="AI1811" s="2">
        <f t="shared" si="1397"/>
        <v>30.890110465882593</v>
      </c>
      <c r="AJ1811" s="1">
        <f>VLOOKUP(AI1811,Graph!$D$3:$M$50,col)</f>
        <v>6.3E-3</v>
      </c>
      <c r="AK1811" s="1">
        <f>VLOOKUP(AI1811,Graph!$D$3:$M$50,col+1)</f>
        <v>5.0000000000000001E-3</v>
      </c>
      <c r="AL1811" s="1">
        <f t="shared" si="1376"/>
        <v>5.4333333333333334E-3</v>
      </c>
      <c r="AM1811" s="1">
        <f t="shared" si="1398"/>
        <v>0.6400499999999999</v>
      </c>
      <c r="AN1811" s="2">
        <f t="shared" si="1377"/>
        <v>1.8045666666665781</v>
      </c>
      <c r="AO1811" s="1">
        <f t="shared" si="1378"/>
        <v>5.4322336712177885E-2</v>
      </c>
      <c r="AP1811" s="1">
        <f t="shared" si="1379"/>
        <v>1.098248928709578</v>
      </c>
      <c r="AQ1811" s="1">
        <f t="shared" si="1380"/>
        <v>1.0982489287095778</v>
      </c>
      <c r="AR1811" s="1">
        <f t="shared" si="1381"/>
        <v>1.0982489287095778</v>
      </c>
      <c r="AS1811" s="1">
        <f t="shared" si="1382"/>
        <v>1.0982489287095778</v>
      </c>
      <c r="AT1811" s="1">
        <f t="shared" si="1383"/>
        <v>0.97888132758070934</v>
      </c>
      <c r="AU1811" s="1">
        <f t="shared" si="1384"/>
        <v>2.9051710099030461</v>
      </c>
      <c r="AV1811" s="2">
        <f t="shared" si="1385"/>
        <v>1810</v>
      </c>
      <c r="AW1811" s="1">
        <f t="shared" si="1386"/>
        <v>2905.1710099030461</v>
      </c>
      <c r="AX1811" s="1">
        <f t="shared" si="1387"/>
        <v>0.97888132758070934</v>
      </c>
      <c r="AY1811" s="1">
        <f t="shared" si="1388"/>
        <v>1.0982489287095778</v>
      </c>
      <c r="AZ1811" s="1">
        <f t="shared" si="1389"/>
        <v>5.4333333333333334E-3</v>
      </c>
      <c r="BA1811" s="1">
        <f t="shared" si="1390"/>
        <v>30.890110465882593</v>
      </c>
    </row>
    <row r="1812" spans="1:53">
      <c r="A1812" s="2">
        <f t="shared" si="1355"/>
        <v>1.8109999999999113</v>
      </c>
      <c r="B1812" s="1">
        <f t="shared" si="1392"/>
        <v>1.9084584999999079</v>
      </c>
      <c r="C1812" s="1">
        <f t="shared" si="1356"/>
        <v>5.6522123580075273E-2</v>
      </c>
      <c r="D1812" s="1">
        <f t="shared" si="1393"/>
        <v>1.103015027190787</v>
      </c>
      <c r="E1812" s="1">
        <f t="shared" si="1399"/>
        <v>1.1031314161936365</v>
      </c>
      <c r="F1812" s="1">
        <f t="shared" si="1399"/>
        <v>1.1031358476600861</v>
      </c>
      <c r="G1812" s="1">
        <f t="shared" si="1399"/>
        <v>1.1031360162962138</v>
      </c>
      <c r="H1812" s="1">
        <f t="shared" si="1357"/>
        <v>2.9835254474905164</v>
      </c>
      <c r="I1812" s="1">
        <f t="shared" si="1394"/>
        <v>31.165359642530902</v>
      </c>
      <c r="J1812" s="1">
        <f>VLOOKUP($I1812,Graph!$D$3:$M$50,col)</f>
        <v>6.3E-3</v>
      </c>
      <c r="K1812" s="1">
        <f>VLOOKUP($I1812,Graph!$D$3:$M$50,col+1)</f>
        <v>5.0000000000000001E-3</v>
      </c>
      <c r="L1812" s="1">
        <f t="shared" si="1358"/>
        <v>5.4333333333333334E-3</v>
      </c>
      <c r="M1812" s="1">
        <f t="shared" si="1353"/>
        <v>0.6400499999999999</v>
      </c>
      <c r="N1812" s="1">
        <f t="shared" si="1359"/>
        <v>1.8055666666665779</v>
      </c>
      <c r="O1812" s="1">
        <f t="shared" si="1360"/>
        <v>5.4323237771583377E-2</v>
      </c>
      <c r="P1812" s="1">
        <f t="shared" si="1361"/>
        <v>1.098423144766187</v>
      </c>
      <c r="Q1812" s="1">
        <f t="shared" si="1362"/>
        <v>1.0982571210271501</v>
      </c>
      <c r="R1812" s="1">
        <f t="shared" si="1363"/>
        <v>1.0982511359949578</v>
      </c>
      <c r="S1812" s="1">
        <f t="shared" si="1364"/>
        <v>1.0982509200653874</v>
      </c>
      <c r="T1812" s="1">
        <f t="shared" si="1365"/>
        <v>0.97888376874187366</v>
      </c>
      <c r="U1812" s="1">
        <f t="shared" si="1366"/>
        <v>2.9075914657626702</v>
      </c>
      <c r="V1812" s="2">
        <f t="shared" si="1395"/>
        <v>30.898686827797494</v>
      </c>
      <c r="W1812" s="1">
        <f>VLOOKUP(V1812,Graph!$D$3:$M$50,col)</f>
        <v>6.3E-3</v>
      </c>
      <c r="X1812" s="1">
        <f>VLOOKUP(V1812,Graph!$D$3:$M$50,col+1)</f>
        <v>5.0000000000000001E-3</v>
      </c>
      <c r="Y1812" s="1">
        <f t="shared" si="1367"/>
        <v>5.4333333333333334E-3</v>
      </c>
      <c r="Z1812" s="1">
        <f t="shared" si="1396"/>
        <v>0.6400499999999999</v>
      </c>
      <c r="AA1812" s="2">
        <f t="shared" si="1368"/>
        <v>1.8055666666665779</v>
      </c>
      <c r="AB1812" s="1">
        <f t="shared" si="1369"/>
        <v>5.4323237771583377E-2</v>
      </c>
      <c r="AC1812" s="1">
        <f t="shared" si="1370"/>
        <v>1.0982509122747977</v>
      </c>
      <c r="AD1812" s="1">
        <f t="shared" si="1371"/>
        <v>1.0982509119937185</v>
      </c>
      <c r="AE1812" s="1">
        <f t="shared" si="1372"/>
        <v>1.098250911983577</v>
      </c>
      <c r="AF1812" s="1">
        <f t="shared" si="1373"/>
        <v>1.0982509119832111</v>
      </c>
      <c r="AG1812" s="1">
        <f t="shared" si="1374"/>
        <v>0.97888376874187366</v>
      </c>
      <c r="AH1812" s="1">
        <f t="shared" si="1375"/>
        <v>2.9075914443653139</v>
      </c>
      <c r="AI1812" s="2">
        <f t="shared" si="1397"/>
        <v>30.898686752001634</v>
      </c>
      <c r="AJ1812" s="1">
        <f>VLOOKUP(AI1812,Graph!$D$3:$M$50,col)</f>
        <v>6.3E-3</v>
      </c>
      <c r="AK1812" s="1">
        <f>VLOOKUP(AI1812,Graph!$D$3:$M$50,col+1)</f>
        <v>5.0000000000000001E-3</v>
      </c>
      <c r="AL1812" s="1">
        <f t="shared" si="1376"/>
        <v>5.4333333333333334E-3</v>
      </c>
      <c r="AM1812" s="1">
        <f t="shared" si="1398"/>
        <v>0.6400499999999999</v>
      </c>
      <c r="AN1812" s="2">
        <f t="shared" si="1377"/>
        <v>1.8055666666665779</v>
      </c>
      <c r="AO1812" s="1">
        <f t="shared" si="1378"/>
        <v>5.4323237771583377E-2</v>
      </c>
      <c r="AP1812" s="1">
        <f t="shared" si="1379"/>
        <v>1.098250911983198</v>
      </c>
      <c r="AQ1812" s="1">
        <f t="shared" si="1380"/>
        <v>1.0982509119831978</v>
      </c>
      <c r="AR1812" s="1">
        <f t="shared" si="1381"/>
        <v>1.0982509119831976</v>
      </c>
      <c r="AS1812" s="1">
        <f t="shared" si="1382"/>
        <v>1.0982509119831974</v>
      </c>
      <c r="AT1812" s="1">
        <f t="shared" si="1383"/>
        <v>0.97888376874187366</v>
      </c>
      <c r="AU1812" s="1">
        <f t="shared" si="1384"/>
        <v>2.9075914443652775</v>
      </c>
      <c r="AV1812" s="2">
        <f t="shared" si="1385"/>
        <v>1811</v>
      </c>
      <c r="AW1812" s="1">
        <f t="shared" si="1386"/>
        <v>2907.5914443652773</v>
      </c>
      <c r="AX1812" s="1">
        <f t="shared" si="1387"/>
        <v>0.97888376874187366</v>
      </c>
      <c r="AY1812" s="1">
        <f t="shared" si="1388"/>
        <v>1.0982509119831974</v>
      </c>
      <c r="AZ1812" s="1">
        <f t="shared" si="1389"/>
        <v>5.4333333333333334E-3</v>
      </c>
      <c r="BA1812" s="1">
        <f t="shared" si="1390"/>
        <v>30.898686752001634</v>
      </c>
    </row>
    <row r="1813" spans="1:53">
      <c r="A1813" s="2">
        <f t="shared" si="1355"/>
        <v>1.8119999999999112</v>
      </c>
      <c r="B1813" s="1">
        <f t="shared" si="1392"/>
        <v>1.9094996666665744</v>
      </c>
      <c r="C1813" s="1">
        <f t="shared" si="1356"/>
        <v>5.6522872361053876E-2</v>
      </c>
      <c r="D1813" s="1">
        <f t="shared" si="1393"/>
        <v>1.1030166384873186</v>
      </c>
      <c r="E1813" s="1">
        <f t="shared" si="1399"/>
        <v>1.1031330926367067</v>
      </c>
      <c r="F1813" s="1">
        <f t="shared" si="1399"/>
        <v>1.1031375266643411</v>
      </c>
      <c r="G1813" s="1">
        <f t="shared" si="1399"/>
        <v>1.1031376954009571</v>
      </c>
      <c r="H1813" s="1">
        <f t="shared" si="1357"/>
        <v>2.9860015032505136</v>
      </c>
      <c r="I1813" s="1">
        <f t="shared" si="1394"/>
        <v>31.173978733401491</v>
      </c>
      <c r="J1813" s="1">
        <f>VLOOKUP($I1813,Graph!$D$3:$M$50,col)</f>
        <v>6.3E-3</v>
      </c>
      <c r="K1813" s="1">
        <f>VLOOKUP($I1813,Graph!$D$3:$M$50,col+1)</f>
        <v>5.0000000000000001E-3</v>
      </c>
      <c r="L1813" s="1">
        <f t="shared" si="1358"/>
        <v>5.4333333333333334E-3</v>
      </c>
      <c r="M1813" s="1">
        <f t="shared" ref="M1813:M1876" si="1400">b-2*L1813*L</f>
        <v>0.6400499999999999</v>
      </c>
      <c r="N1813" s="1">
        <f t="shared" si="1359"/>
        <v>1.8065666666665778</v>
      </c>
      <c r="O1813" s="1">
        <f t="shared" si="1360"/>
        <v>5.4324137855833059E-2</v>
      </c>
      <c r="P1813" s="1">
        <f t="shared" si="1361"/>
        <v>1.0984251194016532</v>
      </c>
      <c r="Q1813" s="1">
        <f t="shared" si="1362"/>
        <v>1.0982591020722823</v>
      </c>
      <c r="R1813" s="1">
        <f t="shared" si="1363"/>
        <v>1.0982531171386514</v>
      </c>
      <c r="S1813" s="1">
        <f t="shared" si="1364"/>
        <v>1.098252901207867</v>
      </c>
      <c r="T1813" s="1">
        <f t="shared" si="1365"/>
        <v>0.97888620721062547</v>
      </c>
      <c r="U1813" s="1">
        <f t="shared" si="1366"/>
        <v>2.9100125722298436</v>
      </c>
      <c r="V1813" s="2">
        <f t="shared" si="1395"/>
        <v>30.90726073474471</v>
      </c>
      <c r="W1813" s="1">
        <f>VLOOKUP(V1813,Graph!$D$3:$M$50,col)</f>
        <v>6.3E-3</v>
      </c>
      <c r="X1813" s="1">
        <f>VLOOKUP(V1813,Graph!$D$3:$M$50,col+1)</f>
        <v>5.0000000000000001E-3</v>
      </c>
      <c r="Y1813" s="1">
        <f t="shared" si="1367"/>
        <v>5.4333333333333334E-3</v>
      </c>
      <c r="Z1813" s="1">
        <f t="shared" si="1396"/>
        <v>0.6400499999999999</v>
      </c>
      <c r="AA1813" s="2">
        <f t="shared" si="1368"/>
        <v>1.8065666666665778</v>
      </c>
      <c r="AB1813" s="1">
        <f t="shared" si="1369"/>
        <v>5.4324137855833059E-2</v>
      </c>
      <c r="AC1813" s="1">
        <f t="shared" si="1370"/>
        <v>1.0982528934170612</v>
      </c>
      <c r="AD1813" s="1">
        <f t="shared" si="1371"/>
        <v>1.0982528931359679</v>
      </c>
      <c r="AE1813" s="1">
        <f t="shared" si="1372"/>
        <v>1.0982528931258262</v>
      </c>
      <c r="AF1813" s="1">
        <f t="shared" si="1373"/>
        <v>1.09825289312546</v>
      </c>
      <c r="AG1813" s="1">
        <f t="shared" si="1374"/>
        <v>0.97888620721062547</v>
      </c>
      <c r="AH1813" s="1">
        <f t="shared" si="1375"/>
        <v>2.9100125508140975</v>
      </c>
      <c r="AI1813" s="2">
        <f t="shared" si="1397"/>
        <v>30.907260658925789</v>
      </c>
      <c r="AJ1813" s="1">
        <f>VLOOKUP(AI1813,Graph!$D$3:$M$50,col)</f>
        <v>6.3E-3</v>
      </c>
      <c r="AK1813" s="1">
        <f>VLOOKUP(AI1813,Graph!$D$3:$M$50,col+1)</f>
        <v>5.0000000000000001E-3</v>
      </c>
      <c r="AL1813" s="1">
        <f t="shared" si="1376"/>
        <v>5.4333333333333334E-3</v>
      </c>
      <c r="AM1813" s="1">
        <f t="shared" si="1398"/>
        <v>0.6400499999999999</v>
      </c>
      <c r="AN1813" s="2">
        <f t="shared" si="1377"/>
        <v>1.8065666666665778</v>
      </c>
      <c r="AO1813" s="1">
        <f t="shared" si="1378"/>
        <v>5.4324137855833059E-2</v>
      </c>
      <c r="AP1813" s="1">
        <f t="shared" si="1379"/>
        <v>1.0982528931254469</v>
      </c>
      <c r="AQ1813" s="1">
        <f t="shared" si="1380"/>
        <v>1.0982528931254463</v>
      </c>
      <c r="AR1813" s="1">
        <f t="shared" si="1381"/>
        <v>1.0982528931254465</v>
      </c>
      <c r="AS1813" s="1">
        <f t="shared" si="1382"/>
        <v>1.0982528931254465</v>
      </c>
      <c r="AT1813" s="1">
        <f t="shared" si="1383"/>
        <v>0.97888620721062547</v>
      </c>
      <c r="AU1813" s="1">
        <f t="shared" si="1384"/>
        <v>2.9100125508140615</v>
      </c>
      <c r="AV1813" s="2">
        <f t="shared" si="1385"/>
        <v>1812</v>
      </c>
      <c r="AW1813" s="1">
        <f t="shared" si="1386"/>
        <v>2910.0125508140613</v>
      </c>
      <c r="AX1813" s="1">
        <f t="shared" si="1387"/>
        <v>0.97888620721062547</v>
      </c>
      <c r="AY1813" s="1">
        <f t="shared" si="1388"/>
        <v>1.0982528931254465</v>
      </c>
      <c r="AZ1813" s="1">
        <f t="shared" si="1389"/>
        <v>5.4333333333333334E-3</v>
      </c>
      <c r="BA1813" s="1">
        <f t="shared" si="1390"/>
        <v>30.907260658925789</v>
      </c>
    </row>
    <row r="1814" spans="1:53">
      <c r="A1814" s="2">
        <f t="shared" si="1355"/>
        <v>1.8129999999999111</v>
      </c>
      <c r="B1814" s="1">
        <f t="shared" si="1392"/>
        <v>1.910540833333241</v>
      </c>
      <c r="C1814" s="1">
        <f t="shared" si="1356"/>
        <v>5.6523620330874075E-2</v>
      </c>
      <c r="D1814" s="1">
        <f t="shared" si="1393"/>
        <v>1.1030182480453741</v>
      </c>
      <c r="E1814" s="1">
        <f t="shared" si="1399"/>
        <v>1.103134767274168</v>
      </c>
      <c r="F1814" s="1">
        <f t="shared" si="1399"/>
        <v>1.1031392038604355</v>
      </c>
      <c r="G1814" s="1">
        <f t="shared" si="1399"/>
        <v>1.1031393726974423</v>
      </c>
      <c r="H1814" s="1">
        <f t="shared" si="1357"/>
        <v>2.9884782437160839</v>
      </c>
      <c r="I1814" s="1">
        <f t="shared" si="1394"/>
        <v>31.182595442301142</v>
      </c>
      <c r="J1814" s="1">
        <f>VLOOKUP($I1814,Graph!$D$3:$M$50,col)</f>
        <v>6.3E-3</v>
      </c>
      <c r="K1814" s="1">
        <f>VLOOKUP($I1814,Graph!$D$3:$M$50,col+1)</f>
        <v>5.0000000000000001E-3</v>
      </c>
      <c r="L1814" s="1">
        <f t="shared" si="1358"/>
        <v>5.4333333333333334E-3</v>
      </c>
      <c r="M1814" s="1">
        <f t="shared" si="1400"/>
        <v>0.6400499999999999</v>
      </c>
      <c r="N1814" s="1">
        <f t="shared" si="1359"/>
        <v>1.8075666666665777</v>
      </c>
      <c r="O1814" s="1">
        <f t="shared" si="1360"/>
        <v>5.4325036966508998E-2</v>
      </c>
      <c r="P1814" s="1">
        <f t="shared" si="1361"/>
        <v>1.0984270919155112</v>
      </c>
      <c r="Q1814" s="1">
        <f t="shared" si="1362"/>
        <v>1.0982610809895481</v>
      </c>
      <c r="R1814" s="1">
        <f t="shared" si="1363"/>
        <v>1.0982550961544049</v>
      </c>
      <c r="S1814" s="1">
        <f t="shared" si="1364"/>
        <v>1.098254880222409</v>
      </c>
      <c r="T1814" s="1">
        <f t="shared" si="1365"/>
        <v>0.97888864299141654</v>
      </c>
      <c r="U1814" s="1">
        <f t="shared" si="1366"/>
        <v>2.9124343504970742</v>
      </c>
      <c r="V1814" s="2">
        <f t="shared" si="1395"/>
        <v>30.915832264475561</v>
      </c>
      <c r="W1814" s="1">
        <f>VLOOKUP(V1814,Graph!$D$3:$M$50,col)</f>
        <v>6.3E-3</v>
      </c>
      <c r="X1814" s="1">
        <f>VLOOKUP(V1814,Graph!$D$3:$M$50,col+1)</f>
        <v>5.0000000000000001E-3</v>
      </c>
      <c r="Y1814" s="1">
        <f t="shared" si="1367"/>
        <v>5.4333333333333334E-3</v>
      </c>
      <c r="Z1814" s="1">
        <f t="shared" si="1396"/>
        <v>0.6400499999999999</v>
      </c>
      <c r="AA1814" s="2">
        <f t="shared" si="1368"/>
        <v>1.8075666666665777</v>
      </c>
      <c r="AB1814" s="1">
        <f t="shared" si="1369"/>
        <v>5.4325036966508998E-2</v>
      </c>
      <c r="AC1814" s="1">
        <f t="shared" si="1370"/>
        <v>1.0982548724313876</v>
      </c>
      <c r="AD1814" s="1">
        <f t="shared" si="1371"/>
        <v>1.0982548721502803</v>
      </c>
      <c r="AE1814" s="1">
        <f t="shared" si="1372"/>
        <v>1.0982548721401377</v>
      </c>
      <c r="AF1814" s="1">
        <f t="shared" si="1373"/>
        <v>1.0982548721397716</v>
      </c>
      <c r="AG1814" s="1">
        <f t="shared" si="1374"/>
        <v>0.97888864299141654</v>
      </c>
      <c r="AH1814" s="1">
        <f t="shared" si="1375"/>
        <v>2.9124343290629322</v>
      </c>
      <c r="AI1814" s="2">
        <f t="shared" si="1397"/>
        <v>30.915832188633583</v>
      </c>
      <c r="AJ1814" s="1">
        <f>VLOOKUP(AI1814,Graph!$D$3:$M$50,col)</f>
        <v>6.3E-3</v>
      </c>
      <c r="AK1814" s="1">
        <f>VLOOKUP(AI1814,Graph!$D$3:$M$50,col+1)</f>
        <v>5.0000000000000001E-3</v>
      </c>
      <c r="AL1814" s="1">
        <f t="shared" si="1376"/>
        <v>5.4333333333333334E-3</v>
      </c>
      <c r="AM1814" s="1">
        <f t="shared" si="1398"/>
        <v>0.6400499999999999</v>
      </c>
      <c r="AN1814" s="2">
        <f t="shared" si="1377"/>
        <v>1.8075666666665777</v>
      </c>
      <c r="AO1814" s="1">
        <f t="shared" si="1378"/>
        <v>5.4325036966508998E-2</v>
      </c>
      <c r="AP1814" s="1">
        <f t="shared" si="1379"/>
        <v>1.0982548721397585</v>
      </c>
      <c r="AQ1814" s="1">
        <f t="shared" si="1380"/>
        <v>1.0982548721397578</v>
      </c>
      <c r="AR1814" s="1">
        <f t="shared" si="1381"/>
        <v>1.0982548721397578</v>
      </c>
      <c r="AS1814" s="1">
        <f t="shared" si="1382"/>
        <v>1.0982548721397578</v>
      </c>
      <c r="AT1814" s="1">
        <f t="shared" si="1383"/>
        <v>0.97888864299141654</v>
      </c>
      <c r="AU1814" s="1">
        <f t="shared" si="1384"/>
        <v>2.9124343290628958</v>
      </c>
      <c r="AV1814" s="2">
        <f t="shared" si="1385"/>
        <v>1813</v>
      </c>
      <c r="AW1814" s="1">
        <f t="shared" si="1386"/>
        <v>2912.4343290628958</v>
      </c>
      <c r="AX1814" s="1">
        <f t="shared" si="1387"/>
        <v>0.97888864299141654</v>
      </c>
      <c r="AY1814" s="1">
        <f t="shared" si="1388"/>
        <v>1.0982548721397578</v>
      </c>
      <c r="AZ1814" s="1">
        <f t="shared" si="1389"/>
        <v>5.4333333333333334E-3</v>
      </c>
      <c r="BA1814" s="1">
        <f t="shared" si="1390"/>
        <v>30.915832188633583</v>
      </c>
    </row>
    <row r="1815" spans="1:53">
      <c r="A1815" s="2">
        <f t="shared" si="1355"/>
        <v>1.813999999999911</v>
      </c>
      <c r="B1815" s="1">
        <f t="shared" si="1392"/>
        <v>1.9115819999999075</v>
      </c>
      <c r="C1815" s="1">
        <f t="shared" si="1356"/>
        <v>5.652436749085317E-2</v>
      </c>
      <c r="D1815" s="1">
        <f t="shared" si="1393"/>
        <v>1.1030198558677651</v>
      </c>
      <c r="E1815" s="1">
        <f t="shared" si="1399"/>
        <v>1.1031364401089361</v>
      </c>
      <c r="F1815" s="1">
        <f t="shared" si="1399"/>
        <v>1.1031408792512876</v>
      </c>
      <c r="G1815" s="1">
        <f t="shared" si="1399"/>
        <v>1.1031410481885895</v>
      </c>
      <c r="H1815" s="1">
        <f t="shared" si="1357"/>
        <v>2.9909556686979655</v>
      </c>
      <c r="I1815" s="1">
        <f t="shared" si="1394"/>
        <v>31.191209771203301</v>
      </c>
      <c r="J1815" s="1">
        <f>VLOOKUP($I1815,Graph!$D$3:$M$50,col)</f>
        <v>6.3E-3</v>
      </c>
      <c r="K1815" s="1">
        <f>VLOOKUP($I1815,Graph!$D$3:$M$50,col+1)</f>
        <v>5.0000000000000001E-3</v>
      </c>
      <c r="L1815" s="1">
        <f t="shared" si="1358"/>
        <v>5.4333333333333334E-3</v>
      </c>
      <c r="M1815" s="1">
        <f t="shared" si="1400"/>
        <v>0.6400499999999999</v>
      </c>
      <c r="N1815" s="1">
        <f t="shared" si="1359"/>
        <v>1.8085666666665776</v>
      </c>
      <c r="O1815" s="1">
        <f t="shared" si="1360"/>
        <v>5.4325935105189842E-2</v>
      </c>
      <c r="P1815" s="1">
        <f t="shared" si="1361"/>
        <v>1.0984290623111777</v>
      </c>
      <c r="Q1815" s="1">
        <f t="shared" si="1362"/>
        <v>1.0982630577823735</v>
      </c>
      <c r="R1815" s="1">
        <f t="shared" si="1363"/>
        <v>1.0982570730456445</v>
      </c>
      <c r="S1815" s="1">
        <f t="shared" si="1364"/>
        <v>1.0982568571124396</v>
      </c>
      <c r="T1815" s="1">
        <f t="shared" si="1365"/>
        <v>0.97889107608868908</v>
      </c>
      <c r="U1815" s="1">
        <f t="shared" si="1366"/>
        <v>2.914856800378018</v>
      </c>
      <c r="V1815" s="2">
        <f t="shared" si="1395"/>
        <v>30.924401418965818</v>
      </c>
      <c r="W1815" s="1">
        <f>VLOOKUP(V1815,Graph!$D$3:$M$50,col)</f>
        <v>6.3E-3</v>
      </c>
      <c r="X1815" s="1">
        <f>VLOOKUP(V1815,Graph!$D$3:$M$50,col+1)</f>
        <v>5.0000000000000001E-3</v>
      </c>
      <c r="Y1815" s="1">
        <f t="shared" si="1367"/>
        <v>5.4333333333333334E-3</v>
      </c>
      <c r="Z1815" s="1">
        <f t="shared" si="1396"/>
        <v>0.6400499999999999</v>
      </c>
      <c r="AA1815" s="2">
        <f t="shared" si="1368"/>
        <v>1.8085666666665776</v>
      </c>
      <c r="AB1815" s="1">
        <f t="shared" si="1369"/>
        <v>5.4325935105189842E-2</v>
      </c>
      <c r="AC1815" s="1">
        <f t="shared" si="1370"/>
        <v>1.0982568493212033</v>
      </c>
      <c r="AD1815" s="1">
        <f t="shared" si="1371"/>
        <v>1.0982568490400817</v>
      </c>
      <c r="AE1815" s="1">
        <f t="shared" si="1372"/>
        <v>1.0982568490299383</v>
      </c>
      <c r="AF1815" s="1">
        <f t="shared" si="1373"/>
        <v>1.0982568490295725</v>
      </c>
      <c r="AG1815" s="1">
        <f t="shared" si="1374"/>
        <v>0.97889107608868908</v>
      </c>
      <c r="AH1815" s="1">
        <f t="shared" si="1375"/>
        <v>2.9148567789254769</v>
      </c>
      <c r="AI1815" s="2">
        <f t="shared" si="1397"/>
        <v>30.924401343100797</v>
      </c>
      <c r="AJ1815" s="1">
        <f>VLOOKUP(AI1815,Graph!$D$3:$M$50,col)</f>
        <v>6.3E-3</v>
      </c>
      <c r="AK1815" s="1">
        <f>VLOOKUP(AI1815,Graph!$D$3:$M$50,col+1)</f>
        <v>5.0000000000000001E-3</v>
      </c>
      <c r="AL1815" s="1">
        <f t="shared" si="1376"/>
        <v>5.4333333333333334E-3</v>
      </c>
      <c r="AM1815" s="1">
        <f t="shared" si="1398"/>
        <v>0.6400499999999999</v>
      </c>
      <c r="AN1815" s="2">
        <f t="shared" si="1377"/>
        <v>1.8085666666665776</v>
      </c>
      <c r="AO1815" s="1">
        <f t="shared" si="1378"/>
        <v>5.4325935105189842E-2</v>
      </c>
      <c r="AP1815" s="1">
        <f t="shared" si="1379"/>
        <v>1.0982568490295592</v>
      </c>
      <c r="AQ1815" s="1">
        <f t="shared" si="1380"/>
        <v>1.0982568490295583</v>
      </c>
      <c r="AR1815" s="1">
        <f t="shared" si="1381"/>
        <v>1.0982568490295588</v>
      </c>
      <c r="AS1815" s="1">
        <f t="shared" si="1382"/>
        <v>1.0982568490295586</v>
      </c>
      <c r="AT1815" s="1">
        <f t="shared" si="1383"/>
        <v>0.97889107608868908</v>
      </c>
      <c r="AU1815" s="1">
        <f t="shared" si="1384"/>
        <v>2.91485677892544</v>
      </c>
      <c r="AV1815" s="2">
        <f t="shared" si="1385"/>
        <v>1814</v>
      </c>
      <c r="AW1815" s="1">
        <f t="shared" si="1386"/>
        <v>2914.8567789254403</v>
      </c>
      <c r="AX1815" s="1">
        <f t="shared" si="1387"/>
        <v>0.97889107608868908</v>
      </c>
      <c r="AY1815" s="1">
        <f t="shared" si="1388"/>
        <v>1.0982568490295586</v>
      </c>
      <c r="AZ1815" s="1">
        <f t="shared" si="1389"/>
        <v>5.4333333333333334E-3</v>
      </c>
      <c r="BA1815" s="1">
        <f t="shared" si="1390"/>
        <v>30.924401343100797</v>
      </c>
    </row>
    <row r="1816" spans="1:53">
      <c r="A1816" s="2">
        <f t="shared" si="1355"/>
        <v>1.8149999999999109</v>
      </c>
      <c r="B1816" s="1">
        <f t="shared" si="1392"/>
        <v>1.9126231666665741</v>
      </c>
      <c r="C1816" s="1">
        <f t="shared" si="1356"/>
        <v>5.6525113842305665E-2</v>
      </c>
      <c r="D1816" s="1">
        <f t="shared" si="1393"/>
        <v>1.1030214619572978</v>
      </c>
      <c r="E1816" s="1">
        <f t="shared" si="1399"/>
        <v>1.1031381111439202</v>
      </c>
      <c r="F1816" s="1">
        <f t="shared" si="1399"/>
        <v>1.1031425528398109</v>
      </c>
      <c r="G1816" s="1">
        <f t="shared" si="1399"/>
        <v>1.1031427218773107</v>
      </c>
      <c r="H1816" s="1">
        <f t="shared" si="1357"/>
        <v>2.9934337780070464</v>
      </c>
      <c r="I1816" s="1">
        <f t="shared" si="1394"/>
        <v>31.199821722078653</v>
      </c>
      <c r="J1816" s="1">
        <f>VLOOKUP($I1816,Graph!$D$3:$M$50,col)</f>
        <v>6.3E-3</v>
      </c>
      <c r="K1816" s="1">
        <f>VLOOKUP($I1816,Graph!$D$3:$M$50,col+1)</f>
        <v>5.0000000000000001E-3</v>
      </c>
      <c r="L1816" s="1">
        <f t="shared" si="1358"/>
        <v>5.4333333333333334E-3</v>
      </c>
      <c r="M1816" s="1">
        <f t="shared" si="1400"/>
        <v>0.6400499999999999</v>
      </c>
      <c r="N1816" s="1">
        <f t="shared" si="1359"/>
        <v>1.8095666666665775</v>
      </c>
      <c r="O1816" s="1">
        <f t="shared" si="1360"/>
        <v>5.4326832273450858E-2</v>
      </c>
      <c r="P1816" s="1">
        <f t="shared" si="1361"/>
        <v>1.0984310305920628</v>
      </c>
      <c r="Q1816" s="1">
        <f t="shared" si="1362"/>
        <v>1.0982650324541778</v>
      </c>
      <c r="R1816" s="1">
        <f t="shared" si="1363"/>
        <v>1.0982590478157896</v>
      </c>
      <c r="S1816" s="1">
        <f t="shared" si="1364"/>
        <v>1.0982588318813786</v>
      </c>
      <c r="T1816" s="1">
        <f t="shared" si="1365"/>
        <v>0.97889350650687534</v>
      </c>
      <c r="U1816" s="1">
        <f t="shared" si="1366"/>
        <v>2.9172799216864878</v>
      </c>
      <c r="V1816" s="2">
        <f t="shared" si="1395"/>
        <v>30.932968200188512</v>
      </c>
      <c r="W1816" s="1">
        <f>VLOOKUP(V1816,Graph!$D$3:$M$50,col)</f>
        <v>6.3E-3</v>
      </c>
      <c r="X1816" s="1">
        <f>VLOOKUP(V1816,Graph!$D$3:$M$50,col+1)</f>
        <v>5.0000000000000001E-3</v>
      </c>
      <c r="Y1816" s="1">
        <f t="shared" si="1367"/>
        <v>5.4333333333333334E-3</v>
      </c>
      <c r="Z1816" s="1">
        <f t="shared" si="1396"/>
        <v>0.6400499999999999</v>
      </c>
      <c r="AA1816" s="2">
        <f t="shared" si="1368"/>
        <v>1.8095666666665775</v>
      </c>
      <c r="AB1816" s="1">
        <f t="shared" si="1369"/>
        <v>5.4326832273450858E-2</v>
      </c>
      <c r="AC1816" s="1">
        <f t="shared" si="1370"/>
        <v>1.0982588240899267</v>
      </c>
      <c r="AD1816" s="1">
        <f t="shared" si="1371"/>
        <v>1.0982588238087916</v>
      </c>
      <c r="AE1816" s="1">
        <f t="shared" si="1372"/>
        <v>1.0982588237986475</v>
      </c>
      <c r="AF1816" s="1">
        <f t="shared" si="1373"/>
        <v>1.0982588237982815</v>
      </c>
      <c r="AG1816" s="1">
        <f t="shared" si="1374"/>
        <v>0.97889350650687534</v>
      </c>
      <c r="AH1816" s="1">
        <f t="shared" si="1375"/>
        <v>2.917279900215541</v>
      </c>
      <c r="AI1816" s="2">
        <f t="shared" si="1397"/>
        <v>30.932968124300455</v>
      </c>
      <c r="AJ1816" s="1">
        <f>VLOOKUP(AI1816,Graph!$D$3:$M$50,col)</f>
        <v>6.3E-3</v>
      </c>
      <c r="AK1816" s="1">
        <f>VLOOKUP(AI1816,Graph!$D$3:$M$50,col+1)</f>
        <v>5.0000000000000001E-3</v>
      </c>
      <c r="AL1816" s="1">
        <f t="shared" si="1376"/>
        <v>5.4333333333333334E-3</v>
      </c>
      <c r="AM1816" s="1">
        <f t="shared" si="1398"/>
        <v>0.6400499999999999</v>
      </c>
      <c r="AN1816" s="2">
        <f t="shared" si="1377"/>
        <v>1.8095666666665775</v>
      </c>
      <c r="AO1816" s="1">
        <f t="shared" si="1378"/>
        <v>5.4326832273450858E-2</v>
      </c>
      <c r="AP1816" s="1">
        <f t="shared" si="1379"/>
        <v>1.0982588237982682</v>
      </c>
      <c r="AQ1816" s="1">
        <f t="shared" si="1380"/>
        <v>1.0982588237982678</v>
      </c>
      <c r="AR1816" s="1">
        <f t="shared" si="1381"/>
        <v>1.0982588237982676</v>
      </c>
      <c r="AS1816" s="1">
        <f t="shared" si="1382"/>
        <v>1.0982588237982673</v>
      </c>
      <c r="AT1816" s="1">
        <f t="shared" si="1383"/>
        <v>0.97889350650687534</v>
      </c>
      <c r="AU1816" s="1">
        <f t="shared" si="1384"/>
        <v>2.9172799002155041</v>
      </c>
      <c r="AV1816" s="2">
        <f t="shared" si="1385"/>
        <v>1815</v>
      </c>
      <c r="AW1816" s="1">
        <f t="shared" si="1386"/>
        <v>2917.2799002155043</v>
      </c>
      <c r="AX1816" s="1">
        <f t="shared" si="1387"/>
        <v>0.97889350650687534</v>
      </c>
      <c r="AY1816" s="1">
        <f t="shared" si="1388"/>
        <v>1.0982588237982673</v>
      </c>
      <c r="AZ1816" s="1">
        <f t="shared" si="1389"/>
        <v>5.4333333333333334E-3</v>
      </c>
      <c r="BA1816" s="1">
        <f t="shared" si="1390"/>
        <v>30.932968124300455</v>
      </c>
    </row>
    <row r="1817" spans="1:53">
      <c r="A1817" s="2">
        <f t="shared" si="1355"/>
        <v>1.8159999999999108</v>
      </c>
      <c r="B1817" s="1">
        <f t="shared" si="1392"/>
        <v>1.9136643333332408</v>
      </c>
      <c r="C1817" s="1">
        <f t="shared" si="1356"/>
        <v>5.6525859386543142E-2</v>
      </c>
      <c r="D1817" s="1">
        <f t="shared" si="1393"/>
        <v>1.1030230663167717</v>
      </c>
      <c r="E1817" s="1">
        <f t="shared" si="1399"/>
        <v>1.1031397803820233</v>
      </c>
      <c r="F1817" s="1">
        <f t="shared" si="1399"/>
        <v>1.103144224628912</v>
      </c>
      <c r="G1817" s="1">
        <f t="shared" si="1399"/>
        <v>1.1031443937665131</v>
      </c>
      <c r="H1817" s="1">
        <f t="shared" si="1357"/>
        <v>2.9959125714543764</v>
      </c>
      <c r="I1817" s="1">
        <f t="shared" si="1394"/>
        <v>31.208431296895217</v>
      </c>
      <c r="J1817" s="1">
        <f>VLOOKUP($I1817,Graph!$D$3:$M$50,col)</f>
        <v>6.3E-3</v>
      </c>
      <c r="K1817" s="1">
        <f>VLOOKUP($I1817,Graph!$D$3:$M$50,col+1)</f>
        <v>5.0000000000000001E-3</v>
      </c>
      <c r="L1817" s="1">
        <f t="shared" si="1358"/>
        <v>5.4333333333333334E-3</v>
      </c>
      <c r="M1817" s="1">
        <f t="shared" si="1400"/>
        <v>0.6400499999999999</v>
      </c>
      <c r="N1817" s="1">
        <f t="shared" si="1359"/>
        <v>1.8105666666665774</v>
      </c>
      <c r="O1817" s="1">
        <f t="shared" si="1360"/>
        <v>5.4327728472863851E-2</v>
      </c>
      <c r="P1817" s="1">
        <f t="shared" si="1361"/>
        <v>1.0984329967615687</v>
      </c>
      <c r="Q1817" s="1">
        <f t="shared" si="1362"/>
        <v>1.0982670050083723</v>
      </c>
      <c r="R1817" s="1">
        <f t="shared" si="1363"/>
        <v>1.0982610204682519</v>
      </c>
      <c r="S1817" s="1">
        <f t="shared" si="1364"/>
        <v>1.098260804532637</v>
      </c>
      <c r="T1817" s="1">
        <f t="shared" si="1365"/>
        <v>0.97889593425039767</v>
      </c>
      <c r="U1817" s="1">
        <f t="shared" si="1366"/>
        <v>2.9197037142364493</v>
      </c>
      <c r="V1817" s="2">
        <f t="shared" si="1395"/>
        <v>30.94153261011397</v>
      </c>
      <c r="W1817" s="1">
        <f>VLOOKUP(V1817,Graph!$D$3:$M$50,col)</f>
        <v>6.3E-3</v>
      </c>
      <c r="X1817" s="1">
        <f>VLOOKUP(V1817,Graph!$D$3:$M$50,col+1)</f>
        <v>5.0000000000000001E-3</v>
      </c>
      <c r="Y1817" s="1">
        <f t="shared" si="1367"/>
        <v>5.4333333333333334E-3</v>
      </c>
      <c r="Z1817" s="1">
        <f t="shared" si="1396"/>
        <v>0.6400499999999999</v>
      </c>
      <c r="AA1817" s="2">
        <f t="shared" si="1368"/>
        <v>1.8105666666665774</v>
      </c>
      <c r="AB1817" s="1">
        <f t="shared" si="1369"/>
        <v>5.4327728472863851E-2</v>
      </c>
      <c r="AC1817" s="1">
        <f t="shared" si="1370"/>
        <v>1.0982607967409699</v>
      </c>
      <c r="AD1817" s="1">
        <f t="shared" si="1371"/>
        <v>1.098260796459821</v>
      </c>
      <c r="AE1817" s="1">
        <f t="shared" si="1372"/>
        <v>1.098260796449676</v>
      </c>
      <c r="AF1817" s="1">
        <f t="shared" si="1373"/>
        <v>1.0982607964493099</v>
      </c>
      <c r="AG1817" s="1">
        <f t="shared" si="1374"/>
        <v>0.97889593425039767</v>
      </c>
      <c r="AH1817" s="1">
        <f t="shared" si="1375"/>
        <v>2.9197036927470905</v>
      </c>
      <c r="AI1817" s="2">
        <f t="shared" si="1397"/>
        <v>30.941532534202874</v>
      </c>
      <c r="AJ1817" s="1">
        <f>VLOOKUP(AI1817,Graph!$D$3:$M$50,col)</f>
        <v>6.3E-3</v>
      </c>
      <c r="AK1817" s="1">
        <f>VLOOKUP(AI1817,Graph!$D$3:$M$50,col+1)</f>
        <v>5.0000000000000001E-3</v>
      </c>
      <c r="AL1817" s="1">
        <f t="shared" si="1376"/>
        <v>5.4333333333333334E-3</v>
      </c>
      <c r="AM1817" s="1">
        <f t="shared" si="1398"/>
        <v>0.6400499999999999</v>
      </c>
      <c r="AN1817" s="2">
        <f t="shared" si="1377"/>
        <v>1.8105666666665774</v>
      </c>
      <c r="AO1817" s="1">
        <f t="shared" si="1378"/>
        <v>5.4327728472863851E-2</v>
      </c>
      <c r="AP1817" s="1">
        <f t="shared" si="1379"/>
        <v>1.098260796449297</v>
      </c>
      <c r="AQ1817" s="1">
        <f t="shared" si="1380"/>
        <v>1.0982607964492963</v>
      </c>
      <c r="AR1817" s="1">
        <f t="shared" si="1381"/>
        <v>1.0982607964492965</v>
      </c>
      <c r="AS1817" s="1">
        <f t="shared" si="1382"/>
        <v>1.0982607964492965</v>
      </c>
      <c r="AT1817" s="1">
        <f t="shared" si="1383"/>
        <v>0.97889593425039767</v>
      </c>
      <c r="AU1817" s="1">
        <f t="shared" si="1384"/>
        <v>2.919703692747055</v>
      </c>
      <c r="AV1817" s="2">
        <f t="shared" si="1385"/>
        <v>1816</v>
      </c>
      <c r="AW1817" s="1">
        <f t="shared" si="1386"/>
        <v>2919.7036927470549</v>
      </c>
      <c r="AX1817" s="1">
        <f t="shared" si="1387"/>
        <v>0.97889593425039767</v>
      </c>
      <c r="AY1817" s="1">
        <f t="shared" si="1388"/>
        <v>1.0982607964492965</v>
      </c>
      <c r="AZ1817" s="1">
        <f t="shared" si="1389"/>
        <v>5.4333333333333334E-3</v>
      </c>
      <c r="BA1817" s="1">
        <f t="shared" si="1390"/>
        <v>30.941532534202874</v>
      </c>
    </row>
    <row r="1818" spans="1:53">
      <c r="A1818" s="2">
        <f t="shared" si="1355"/>
        <v>1.8169999999999107</v>
      </c>
      <c r="B1818" s="1">
        <f t="shared" si="1392"/>
        <v>1.9147054999999074</v>
      </c>
      <c r="C1818" s="1">
        <f t="shared" si="1356"/>
        <v>5.6526604124874494E-2</v>
      </c>
      <c r="D1818" s="1">
        <f t="shared" si="1393"/>
        <v>1.1030246689489813</v>
      </c>
      <c r="E1818" s="1">
        <f t="shared" si="1399"/>
        <v>1.1031414478261421</v>
      </c>
      <c r="F1818" s="1">
        <f t="shared" si="1399"/>
        <v>1.1031458946214914</v>
      </c>
      <c r="G1818" s="1">
        <f t="shared" si="1399"/>
        <v>1.1031460638590975</v>
      </c>
      <c r="H1818" s="1">
        <f t="shared" si="1357"/>
        <v>2.9983920488511613</v>
      </c>
      <c r="I1818" s="1">
        <f t="shared" si="1394"/>
        <v>31.217038497618248</v>
      </c>
      <c r="J1818" s="1">
        <f>VLOOKUP($I1818,Graph!$D$3:$M$50,col)</f>
        <v>6.3E-3</v>
      </c>
      <c r="K1818" s="1">
        <f>VLOOKUP($I1818,Graph!$D$3:$M$50,col+1)</f>
        <v>5.0000000000000001E-3</v>
      </c>
      <c r="L1818" s="1">
        <f t="shared" si="1358"/>
        <v>5.4333333333333334E-3</v>
      </c>
      <c r="M1818" s="1">
        <f t="shared" si="1400"/>
        <v>0.6400499999999999</v>
      </c>
      <c r="N1818" s="1">
        <f t="shared" si="1359"/>
        <v>1.8115666666665773</v>
      </c>
      <c r="O1818" s="1">
        <f t="shared" si="1360"/>
        <v>5.4328623704997282E-2</v>
      </c>
      <c r="P1818" s="1">
        <f t="shared" si="1361"/>
        <v>1.098434960823091</v>
      </c>
      <c r="Q1818" s="1">
        <f t="shared" si="1362"/>
        <v>1.0982689754483617</v>
      </c>
      <c r="R1818" s="1">
        <f t="shared" si="1363"/>
        <v>1.0982629910064357</v>
      </c>
      <c r="S1818" s="1">
        <f t="shared" si="1364"/>
        <v>1.0982627750696192</v>
      </c>
      <c r="T1818" s="1">
        <f t="shared" si="1365"/>
        <v>0.97889835932366864</v>
      </c>
      <c r="U1818" s="1">
        <f t="shared" si="1366"/>
        <v>2.9221281778420218</v>
      </c>
      <c r="V1818" s="2">
        <f t="shared" si="1395"/>
        <v>30.950094650709769</v>
      </c>
      <c r="W1818" s="1">
        <f>VLOOKUP(V1818,Graph!$D$3:$M$50,col)</f>
        <v>6.3E-3</v>
      </c>
      <c r="X1818" s="1">
        <f>VLOOKUP(V1818,Graph!$D$3:$M$50,col+1)</f>
        <v>5.0000000000000001E-3</v>
      </c>
      <c r="Y1818" s="1">
        <f t="shared" si="1367"/>
        <v>5.4333333333333334E-3</v>
      </c>
      <c r="Z1818" s="1">
        <f t="shared" si="1396"/>
        <v>0.6400499999999999</v>
      </c>
      <c r="AA1818" s="2">
        <f t="shared" si="1368"/>
        <v>1.8115666666665773</v>
      </c>
      <c r="AB1818" s="1">
        <f t="shared" si="1369"/>
        <v>5.4328623704997282E-2</v>
      </c>
      <c r="AC1818" s="1">
        <f t="shared" si="1370"/>
        <v>1.0982627672777379</v>
      </c>
      <c r="AD1818" s="1">
        <f t="shared" si="1371"/>
        <v>1.098262766996575</v>
      </c>
      <c r="AE1818" s="1">
        <f t="shared" si="1372"/>
        <v>1.0982627669864296</v>
      </c>
      <c r="AF1818" s="1">
        <f t="shared" si="1373"/>
        <v>1.0982627669860632</v>
      </c>
      <c r="AG1818" s="1">
        <f t="shared" si="1374"/>
        <v>0.97889835932366864</v>
      </c>
      <c r="AH1818" s="1">
        <f t="shared" si="1375"/>
        <v>2.9221281563342489</v>
      </c>
      <c r="AI1818" s="2">
        <f t="shared" si="1397"/>
        <v>30.950094574775655</v>
      </c>
      <c r="AJ1818" s="1">
        <f>VLOOKUP(AI1818,Graph!$D$3:$M$50,col)</f>
        <v>6.3E-3</v>
      </c>
      <c r="AK1818" s="1">
        <f>VLOOKUP(AI1818,Graph!$D$3:$M$50,col+1)</f>
        <v>5.0000000000000001E-3</v>
      </c>
      <c r="AL1818" s="1">
        <f t="shared" si="1376"/>
        <v>5.4333333333333334E-3</v>
      </c>
      <c r="AM1818" s="1">
        <f t="shared" si="1398"/>
        <v>0.6400499999999999</v>
      </c>
      <c r="AN1818" s="2">
        <f t="shared" si="1377"/>
        <v>1.8115666666665773</v>
      </c>
      <c r="AO1818" s="1">
        <f t="shared" si="1378"/>
        <v>5.4328623704997282E-2</v>
      </c>
      <c r="AP1818" s="1">
        <f t="shared" si="1379"/>
        <v>1.0982627669860501</v>
      </c>
      <c r="AQ1818" s="1">
        <f t="shared" si="1380"/>
        <v>1.0982627669860499</v>
      </c>
      <c r="AR1818" s="1">
        <f t="shared" si="1381"/>
        <v>1.0982627669860496</v>
      </c>
      <c r="AS1818" s="1">
        <f t="shared" si="1382"/>
        <v>1.0982627669860496</v>
      </c>
      <c r="AT1818" s="1">
        <f t="shared" si="1383"/>
        <v>0.97889835932366864</v>
      </c>
      <c r="AU1818" s="1">
        <f t="shared" si="1384"/>
        <v>2.9221281563342125</v>
      </c>
      <c r="AV1818" s="2">
        <f t="shared" si="1385"/>
        <v>1817</v>
      </c>
      <c r="AW1818" s="1">
        <f t="shared" si="1386"/>
        <v>2922.1281563342127</v>
      </c>
      <c r="AX1818" s="1">
        <f t="shared" si="1387"/>
        <v>0.97889835932366864</v>
      </c>
      <c r="AY1818" s="1">
        <f t="shared" si="1388"/>
        <v>1.0982627669860496</v>
      </c>
      <c r="AZ1818" s="1">
        <f t="shared" si="1389"/>
        <v>5.4333333333333334E-3</v>
      </c>
      <c r="BA1818" s="1">
        <f t="shared" si="1390"/>
        <v>30.950094574775655</v>
      </c>
    </row>
    <row r="1819" spans="1:53">
      <c r="A1819" s="2">
        <f t="shared" si="1355"/>
        <v>1.8179999999999106</v>
      </c>
      <c r="B1819" s="1">
        <f t="shared" si="1392"/>
        <v>1.9157466666665739</v>
      </c>
      <c r="C1819" s="1">
        <f t="shared" si="1356"/>
        <v>5.6527348058605667E-2</v>
      </c>
      <c r="D1819" s="1">
        <f t="shared" si="1393"/>
        <v>1.1030262698567135</v>
      </c>
      <c r="E1819" s="1">
        <f t="shared" si="1399"/>
        <v>1.1031431134791665</v>
      </c>
      <c r="F1819" s="1">
        <f t="shared" si="1399"/>
        <v>1.103147562820443</v>
      </c>
      <c r="G1819" s="1">
        <f t="shared" si="1399"/>
        <v>1.1031477321579579</v>
      </c>
      <c r="H1819" s="1">
        <f t="shared" si="1357"/>
        <v>3.0008722100087604</v>
      </c>
      <c r="I1819" s="1">
        <f t="shared" si="1394"/>
        <v>31.225643326210321</v>
      </c>
      <c r="J1819" s="1">
        <f>VLOOKUP($I1819,Graph!$D$3:$M$50,col)</f>
        <v>6.3E-3</v>
      </c>
      <c r="K1819" s="1">
        <f>VLOOKUP($I1819,Graph!$D$3:$M$50,col+1)</f>
        <v>5.0000000000000001E-3</v>
      </c>
      <c r="L1819" s="1">
        <f t="shared" si="1358"/>
        <v>5.4333333333333334E-3</v>
      </c>
      <c r="M1819" s="1">
        <f t="shared" si="1400"/>
        <v>0.6400499999999999</v>
      </c>
      <c r="N1819" s="1">
        <f t="shared" si="1359"/>
        <v>1.8125666666665772</v>
      </c>
      <c r="O1819" s="1">
        <f t="shared" si="1360"/>
        <v>5.4329517971416212E-2</v>
      </c>
      <c r="P1819" s="1">
        <f t="shared" si="1361"/>
        <v>1.0984369227800179</v>
      </c>
      <c r="Q1819" s="1">
        <f t="shared" si="1362"/>
        <v>1.0982709437775429</v>
      </c>
      <c r="R1819" s="1">
        <f t="shared" si="1363"/>
        <v>1.0982649594337377</v>
      </c>
      <c r="S1819" s="1">
        <f t="shared" si="1364"/>
        <v>1.0982647434957227</v>
      </c>
      <c r="T1819" s="1">
        <f t="shared" si="1365"/>
        <v>0.97890078173109174</v>
      </c>
      <c r="U1819" s="1">
        <f t="shared" si="1366"/>
        <v>2.9245533123174838</v>
      </c>
      <c r="V1819" s="2">
        <f t="shared" si="1395"/>
        <v>30.958654323940781</v>
      </c>
      <c r="W1819" s="1">
        <f>VLOOKUP(V1819,Graph!$D$3:$M$50,col)</f>
        <v>6.3E-3</v>
      </c>
      <c r="X1819" s="1">
        <f>VLOOKUP(V1819,Graph!$D$3:$M$50,col+1)</f>
        <v>5.0000000000000001E-3</v>
      </c>
      <c r="Y1819" s="1">
        <f t="shared" si="1367"/>
        <v>5.4333333333333334E-3</v>
      </c>
      <c r="Z1819" s="1">
        <f t="shared" si="1396"/>
        <v>0.6400499999999999</v>
      </c>
      <c r="AA1819" s="2">
        <f t="shared" si="1368"/>
        <v>1.8125666666665772</v>
      </c>
      <c r="AB1819" s="1">
        <f t="shared" si="1369"/>
        <v>5.4329517971416212E-2</v>
      </c>
      <c r="AC1819" s="1">
        <f t="shared" si="1370"/>
        <v>1.0982647357036277</v>
      </c>
      <c r="AD1819" s="1">
        <f t="shared" si="1371"/>
        <v>1.0982647354224502</v>
      </c>
      <c r="AE1819" s="1">
        <f t="shared" si="1372"/>
        <v>1.0982647354123041</v>
      </c>
      <c r="AF1819" s="1">
        <f t="shared" si="1373"/>
        <v>1.0982647354119381</v>
      </c>
      <c r="AG1819" s="1">
        <f t="shared" si="1374"/>
        <v>0.97890078173109174</v>
      </c>
      <c r="AH1819" s="1">
        <f t="shared" si="1375"/>
        <v>2.9245532907912906</v>
      </c>
      <c r="AI1819" s="2">
        <f t="shared" si="1397"/>
        <v>30.958654247983652</v>
      </c>
      <c r="AJ1819" s="1">
        <f>VLOOKUP(AI1819,Graph!$D$3:$M$50,col)</f>
        <v>6.3E-3</v>
      </c>
      <c r="AK1819" s="1">
        <f>VLOOKUP(AI1819,Graph!$D$3:$M$50,col+1)</f>
        <v>5.0000000000000001E-3</v>
      </c>
      <c r="AL1819" s="1">
        <f t="shared" si="1376"/>
        <v>5.4333333333333334E-3</v>
      </c>
      <c r="AM1819" s="1">
        <f t="shared" si="1398"/>
        <v>0.6400499999999999</v>
      </c>
      <c r="AN1819" s="2">
        <f t="shared" si="1377"/>
        <v>1.8125666666665772</v>
      </c>
      <c r="AO1819" s="1">
        <f t="shared" si="1378"/>
        <v>5.4329517971416212E-2</v>
      </c>
      <c r="AP1819" s="1">
        <f t="shared" si="1379"/>
        <v>1.098264735411925</v>
      </c>
      <c r="AQ1819" s="1">
        <f t="shared" si="1380"/>
        <v>1.0982647354119242</v>
      </c>
      <c r="AR1819" s="1">
        <f t="shared" si="1381"/>
        <v>1.0982647354119242</v>
      </c>
      <c r="AS1819" s="1">
        <f t="shared" si="1382"/>
        <v>1.0982647354119242</v>
      </c>
      <c r="AT1819" s="1">
        <f t="shared" si="1383"/>
        <v>0.97890078173109174</v>
      </c>
      <c r="AU1819" s="1">
        <f t="shared" si="1384"/>
        <v>2.9245532907912533</v>
      </c>
      <c r="AV1819" s="2">
        <f t="shared" si="1385"/>
        <v>1818</v>
      </c>
      <c r="AW1819" s="1">
        <f t="shared" si="1386"/>
        <v>2924.5532907912534</v>
      </c>
      <c r="AX1819" s="1">
        <f t="shared" si="1387"/>
        <v>0.97890078173109174</v>
      </c>
      <c r="AY1819" s="1">
        <f t="shared" si="1388"/>
        <v>1.0982647354119242</v>
      </c>
      <c r="AZ1819" s="1">
        <f t="shared" si="1389"/>
        <v>5.4333333333333334E-3</v>
      </c>
      <c r="BA1819" s="1">
        <f t="shared" si="1390"/>
        <v>30.958654247983652</v>
      </c>
    </row>
    <row r="1820" spans="1:53">
      <c r="A1820" s="2">
        <f t="shared" si="1355"/>
        <v>1.8189999999999105</v>
      </c>
      <c r="B1820" s="1">
        <f t="shared" si="1392"/>
        <v>1.9167878333332404</v>
      </c>
      <c r="C1820" s="1">
        <f t="shared" si="1356"/>
        <v>5.6528091189039814E-2</v>
      </c>
      <c r="D1820" s="1">
        <f t="shared" si="1393"/>
        <v>1.1030278690427506</v>
      </c>
      <c r="E1820" s="1">
        <f t="shared" si="1399"/>
        <v>1.1031447773439815</v>
      </c>
      <c r="F1820" s="1">
        <f t="shared" si="1399"/>
        <v>1.1031492292286551</v>
      </c>
      <c r="G1820" s="1">
        <f t="shared" si="1399"/>
        <v>1.103149398665983</v>
      </c>
      <c r="H1820" s="1">
        <f t="shared" si="1357"/>
        <v>3.003353054738692</v>
      </c>
      <c r="I1820" s="1">
        <f t="shared" si="1394"/>
        <v>31.23424578463132</v>
      </c>
      <c r="J1820" s="1">
        <f>VLOOKUP($I1820,Graph!$D$3:$M$50,col)</f>
        <v>6.3E-3</v>
      </c>
      <c r="K1820" s="1">
        <f>VLOOKUP($I1820,Graph!$D$3:$M$50,col+1)</f>
        <v>5.0000000000000001E-3</v>
      </c>
      <c r="L1820" s="1">
        <f t="shared" si="1358"/>
        <v>5.4333333333333334E-3</v>
      </c>
      <c r="M1820" s="1">
        <f t="shared" si="1400"/>
        <v>0.6400499999999999</v>
      </c>
      <c r="N1820" s="1">
        <f t="shared" si="1359"/>
        <v>1.8135666666665771</v>
      </c>
      <c r="O1820" s="1">
        <f t="shared" si="1360"/>
        <v>5.4330411273682308E-2</v>
      </c>
      <c r="P1820" s="1">
        <f t="shared" si="1361"/>
        <v>1.0984388826357301</v>
      </c>
      <c r="Q1820" s="1">
        <f t="shared" si="1362"/>
        <v>1.0982729099993058</v>
      </c>
      <c r="R1820" s="1">
        <f t="shared" si="1363"/>
        <v>1.0982669257535485</v>
      </c>
      <c r="S1820" s="1">
        <f t="shared" si="1364"/>
        <v>1.0982667098143373</v>
      </c>
      <c r="T1820" s="1">
        <f t="shared" si="1365"/>
        <v>0.97890320147706011</v>
      </c>
      <c r="U1820" s="1">
        <f t="shared" si="1366"/>
        <v>2.9269791174772624</v>
      </c>
      <c r="V1820" s="2">
        <f t="shared" si="1395"/>
        <v>30.96721163176916</v>
      </c>
      <c r="W1820" s="1">
        <f>VLOOKUP(V1820,Graph!$D$3:$M$50,col)</f>
        <v>6.3E-3</v>
      </c>
      <c r="X1820" s="1">
        <f>VLOOKUP(V1820,Graph!$D$3:$M$50,col+1)</f>
        <v>5.0000000000000001E-3</v>
      </c>
      <c r="Y1820" s="1">
        <f t="shared" si="1367"/>
        <v>5.4333333333333334E-3</v>
      </c>
      <c r="Z1820" s="1">
        <f t="shared" si="1396"/>
        <v>0.6400499999999999</v>
      </c>
      <c r="AA1820" s="2">
        <f t="shared" si="1368"/>
        <v>1.8135666666665771</v>
      </c>
      <c r="AB1820" s="1">
        <f t="shared" si="1369"/>
        <v>5.4330411273682308E-2</v>
      </c>
      <c r="AC1820" s="1">
        <f t="shared" si="1370"/>
        <v>1.098266702022028</v>
      </c>
      <c r="AD1820" s="1">
        <f t="shared" si="1371"/>
        <v>1.0982667017408372</v>
      </c>
      <c r="AE1820" s="1">
        <f t="shared" si="1372"/>
        <v>1.0982667017306902</v>
      </c>
      <c r="AF1820" s="1">
        <f t="shared" si="1373"/>
        <v>1.098266701730324</v>
      </c>
      <c r="AG1820" s="1">
        <f t="shared" si="1374"/>
        <v>0.97890320147706011</v>
      </c>
      <c r="AH1820" s="1">
        <f t="shared" si="1375"/>
        <v>2.9269790959326434</v>
      </c>
      <c r="AI1820" s="2">
        <f t="shared" si="1397"/>
        <v>30.967211555789035</v>
      </c>
      <c r="AJ1820" s="1">
        <f>VLOOKUP(AI1820,Graph!$D$3:$M$50,col)</f>
        <v>6.3E-3</v>
      </c>
      <c r="AK1820" s="1">
        <f>VLOOKUP(AI1820,Graph!$D$3:$M$50,col+1)</f>
        <v>5.0000000000000001E-3</v>
      </c>
      <c r="AL1820" s="1">
        <f t="shared" si="1376"/>
        <v>5.4333333333333334E-3</v>
      </c>
      <c r="AM1820" s="1">
        <f t="shared" si="1398"/>
        <v>0.6400499999999999</v>
      </c>
      <c r="AN1820" s="2">
        <f t="shared" si="1377"/>
        <v>1.8135666666665771</v>
      </c>
      <c r="AO1820" s="1">
        <f t="shared" si="1378"/>
        <v>5.4330411273682308E-2</v>
      </c>
      <c r="AP1820" s="1">
        <f t="shared" si="1379"/>
        <v>1.0982667017303107</v>
      </c>
      <c r="AQ1820" s="1">
        <f t="shared" si="1380"/>
        <v>1.0982667017303103</v>
      </c>
      <c r="AR1820" s="1">
        <f t="shared" si="1381"/>
        <v>1.0982667017303103</v>
      </c>
      <c r="AS1820" s="1">
        <f t="shared" si="1382"/>
        <v>1.0982667017303103</v>
      </c>
      <c r="AT1820" s="1">
        <f t="shared" si="1383"/>
        <v>0.97890320147706011</v>
      </c>
      <c r="AU1820" s="1">
        <f t="shared" si="1384"/>
        <v>2.926979095932607</v>
      </c>
      <c r="AV1820" s="2">
        <f t="shared" si="1385"/>
        <v>1819</v>
      </c>
      <c r="AW1820" s="1">
        <f t="shared" si="1386"/>
        <v>2926.9790959326069</v>
      </c>
      <c r="AX1820" s="1">
        <f t="shared" si="1387"/>
        <v>0.97890320147706011</v>
      </c>
      <c r="AY1820" s="1">
        <f t="shared" si="1388"/>
        <v>1.0982667017303103</v>
      </c>
      <c r="AZ1820" s="1">
        <f t="shared" si="1389"/>
        <v>5.4333333333333334E-3</v>
      </c>
      <c r="BA1820" s="1">
        <f t="shared" si="1390"/>
        <v>30.967211555789035</v>
      </c>
    </row>
    <row r="1821" spans="1:53">
      <c r="A1821" s="2">
        <f t="shared" si="1355"/>
        <v>1.8199999999999104</v>
      </c>
      <c r="B1821" s="1">
        <f t="shared" si="1392"/>
        <v>1.917828999999907</v>
      </c>
      <c r="C1821" s="1">
        <f t="shared" si="1356"/>
        <v>5.6528833517477277E-2</v>
      </c>
      <c r="D1821" s="1">
        <f t="shared" si="1393"/>
        <v>1.1030294665098683</v>
      </c>
      <c r="E1821" s="1">
        <f t="shared" ref="E1821:G1840" si="1401">SQRT(D1821-($C1821*D1821-POWER(D1821,1/3)+1)/($C1821-POWER(D1821,-2/3)/3))</f>
        <v>1.1031464394234642</v>
      </c>
      <c r="F1821" s="1">
        <f t="shared" si="1401"/>
        <v>1.1031508938490093</v>
      </c>
      <c r="G1821" s="1">
        <f t="shared" si="1401"/>
        <v>1.1031510633860542</v>
      </c>
      <c r="H1821" s="1">
        <f t="shared" si="1357"/>
        <v>3.0058345828526285</v>
      </c>
      <c r="I1821" s="1">
        <f t="shared" si="1394"/>
        <v>31.242845874838405</v>
      </c>
      <c r="J1821" s="1">
        <f>VLOOKUP($I1821,Graph!$D$3:$M$50,col)</f>
        <v>6.3E-3</v>
      </c>
      <c r="K1821" s="1">
        <f>VLOOKUP($I1821,Graph!$D$3:$M$50,col+1)</f>
        <v>5.0000000000000001E-3</v>
      </c>
      <c r="L1821" s="1">
        <f t="shared" si="1358"/>
        <v>5.4333333333333334E-3</v>
      </c>
      <c r="M1821" s="1">
        <f t="shared" si="1400"/>
        <v>0.6400499999999999</v>
      </c>
      <c r="N1821" s="1">
        <f t="shared" si="1359"/>
        <v>1.814566666666577</v>
      </c>
      <c r="O1821" s="1">
        <f t="shared" si="1360"/>
        <v>5.4331303613353921E-2</v>
      </c>
      <c r="P1821" s="1">
        <f t="shared" si="1361"/>
        <v>1.0984408403936012</v>
      </c>
      <c r="Q1821" s="1">
        <f t="shared" si="1362"/>
        <v>1.098274874117033</v>
      </c>
      <c r="R1821" s="1">
        <f t="shared" si="1363"/>
        <v>1.0982688899692503</v>
      </c>
      <c r="S1821" s="1">
        <f t="shared" si="1364"/>
        <v>1.0982686740288456</v>
      </c>
      <c r="T1821" s="1">
        <f t="shared" si="1365"/>
        <v>0.97890561856595726</v>
      </c>
      <c r="U1821" s="1">
        <f t="shared" si="1366"/>
        <v>2.9294055931359417</v>
      </c>
      <c r="V1821" s="2">
        <f t="shared" si="1395"/>
        <v>30.975766576154363</v>
      </c>
      <c r="W1821" s="1">
        <f>VLOOKUP(V1821,Graph!$D$3:$M$50,col)</f>
        <v>6.3E-3</v>
      </c>
      <c r="X1821" s="1">
        <f>VLOOKUP(V1821,Graph!$D$3:$M$50,col+1)</f>
        <v>5.0000000000000001E-3</v>
      </c>
      <c r="Y1821" s="1">
        <f t="shared" si="1367"/>
        <v>5.4333333333333334E-3</v>
      </c>
      <c r="Z1821" s="1">
        <f t="shared" si="1396"/>
        <v>0.6400499999999999</v>
      </c>
      <c r="AA1821" s="2">
        <f t="shared" si="1368"/>
        <v>1.814566666666577</v>
      </c>
      <c r="AB1821" s="1">
        <f t="shared" si="1369"/>
        <v>5.4331303613353921E-2</v>
      </c>
      <c r="AC1821" s="1">
        <f t="shared" si="1370"/>
        <v>1.0982686662363226</v>
      </c>
      <c r="AD1821" s="1">
        <f t="shared" si="1371"/>
        <v>1.0982686659551182</v>
      </c>
      <c r="AE1821" s="1">
        <f t="shared" si="1372"/>
        <v>1.0982686659449703</v>
      </c>
      <c r="AF1821" s="1">
        <f t="shared" si="1373"/>
        <v>1.0982686659446039</v>
      </c>
      <c r="AG1821" s="1">
        <f t="shared" si="1374"/>
        <v>0.97890561856595726</v>
      </c>
      <c r="AH1821" s="1">
        <f t="shared" si="1375"/>
        <v>2.9294055715728917</v>
      </c>
      <c r="AI1821" s="2">
        <f t="shared" si="1397"/>
        <v>30.975766500151224</v>
      </c>
      <c r="AJ1821" s="1">
        <f>VLOOKUP(AI1821,Graph!$D$3:$M$50,col)</f>
        <v>6.3E-3</v>
      </c>
      <c r="AK1821" s="1">
        <f>VLOOKUP(AI1821,Graph!$D$3:$M$50,col+1)</f>
        <v>5.0000000000000001E-3</v>
      </c>
      <c r="AL1821" s="1">
        <f t="shared" si="1376"/>
        <v>5.4333333333333334E-3</v>
      </c>
      <c r="AM1821" s="1">
        <f t="shared" si="1398"/>
        <v>0.6400499999999999</v>
      </c>
      <c r="AN1821" s="2">
        <f t="shared" si="1377"/>
        <v>1.814566666666577</v>
      </c>
      <c r="AO1821" s="1">
        <f t="shared" si="1378"/>
        <v>5.4331303613353921E-2</v>
      </c>
      <c r="AP1821" s="1">
        <f t="shared" si="1379"/>
        <v>1.0982686659445908</v>
      </c>
      <c r="AQ1821" s="1">
        <f t="shared" si="1380"/>
        <v>1.0982686659445902</v>
      </c>
      <c r="AR1821" s="1">
        <f t="shared" si="1381"/>
        <v>1.0982686659445902</v>
      </c>
      <c r="AS1821" s="1">
        <f t="shared" si="1382"/>
        <v>1.0982686659445902</v>
      </c>
      <c r="AT1821" s="1">
        <f t="shared" si="1383"/>
        <v>0.97890561856595726</v>
      </c>
      <c r="AU1821" s="1">
        <f t="shared" si="1384"/>
        <v>2.9294055715728557</v>
      </c>
      <c r="AV1821" s="2">
        <f t="shared" si="1385"/>
        <v>1820</v>
      </c>
      <c r="AW1821" s="1">
        <f t="shared" si="1386"/>
        <v>2929.4055715728559</v>
      </c>
      <c r="AX1821" s="1">
        <f t="shared" si="1387"/>
        <v>0.97890561856595726</v>
      </c>
      <c r="AY1821" s="1">
        <f t="shared" si="1388"/>
        <v>1.0982686659445902</v>
      </c>
      <c r="AZ1821" s="1">
        <f t="shared" si="1389"/>
        <v>5.4333333333333334E-3</v>
      </c>
      <c r="BA1821" s="1">
        <f t="shared" si="1390"/>
        <v>30.975766500151224</v>
      </c>
    </row>
    <row r="1822" spans="1:53">
      <c r="A1822" s="2">
        <f t="shared" si="1355"/>
        <v>1.8209999999999102</v>
      </c>
      <c r="B1822" s="1">
        <f t="shared" si="1392"/>
        <v>1.9188701666665735</v>
      </c>
      <c r="C1822" s="1">
        <f t="shared" si="1356"/>
        <v>5.6529575045215601E-2</v>
      </c>
      <c r="D1822" s="1">
        <f t="shared" si="1393"/>
        <v>1.1030310622608364</v>
      </c>
      <c r="E1822" s="1">
        <f t="shared" si="1401"/>
        <v>1.1031480997204872</v>
      </c>
      <c r="F1822" s="1">
        <f t="shared" si="1401"/>
        <v>1.1031525566843814</v>
      </c>
      <c r="G1822" s="1">
        <f t="shared" si="1401"/>
        <v>1.103152726321047</v>
      </c>
      <c r="H1822" s="1">
        <f t="shared" si="1357"/>
        <v>3.0083167941623983</v>
      </c>
      <c r="I1822" s="1">
        <f t="shared" si="1394"/>
        <v>31.251443598786061</v>
      </c>
      <c r="J1822" s="1">
        <f>VLOOKUP($I1822,Graph!$D$3:$M$50,col)</f>
        <v>6.3E-3</v>
      </c>
      <c r="K1822" s="1">
        <f>VLOOKUP($I1822,Graph!$D$3:$M$50,col+1)</f>
        <v>5.0000000000000001E-3</v>
      </c>
      <c r="L1822" s="1">
        <f t="shared" si="1358"/>
        <v>5.4333333333333334E-3</v>
      </c>
      <c r="M1822" s="1">
        <f t="shared" si="1400"/>
        <v>0.6400499999999999</v>
      </c>
      <c r="N1822" s="1">
        <f t="shared" si="1359"/>
        <v>1.8155666666665768</v>
      </c>
      <c r="O1822" s="1">
        <f t="shared" si="1360"/>
        <v>5.4332194991985987E-2</v>
      </c>
      <c r="P1822" s="1">
        <f t="shared" si="1361"/>
        <v>1.0984427960569974</v>
      </c>
      <c r="Q1822" s="1">
        <f t="shared" si="1362"/>
        <v>1.0982768361340993</v>
      </c>
      <c r="R1822" s="1">
        <f t="shared" si="1363"/>
        <v>1.0982708520842184</v>
      </c>
      <c r="S1822" s="1">
        <f t="shared" si="1364"/>
        <v>1.0982706361426231</v>
      </c>
      <c r="T1822" s="1">
        <f t="shared" si="1365"/>
        <v>0.97890803300215778</v>
      </c>
      <c r="U1822" s="1">
        <f t="shared" si="1366"/>
        <v>2.9318327391082621</v>
      </c>
      <c r="V1822" s="2">
        <f t="shared" si="1395"/>
        <v>30.984319159053118</v>
      </c>
      <c r="W1822" s="1">
        <f>VLOOKUP(V1822,Graph!$D$3:$M$50,col)</f>
        <v>6.3E-3</v>
      </c>
      <c r="X1822" s="1">
        <f>VLOOKUP(V1822,Graph!$D$3:$M$50,col+1)</f>
        <v>5.0000000000000001E-3</v>
      </c>
      <c r="Y1822" s="1">
        <f t="shared" si="1367"/>
        <v>5.4333333333333334E-3</v>
      </c>
      <c r="Z1822" s="1">
        <f t="shared" si="1396"/>
        <v>0.6400499999999999</v>
      </c>
      <c r="AA1822" s="2">
        <f t="shared" si="1368"/>
        <v>1.8155666666665768</v>
      </c>
      <c r="AB1822" s="1">
        <f t="shared" si="1369"/>
        <v>5.4332194991985987E-2</v>
      </c>
      <c r="AC1822" s="1">
        <f t="shared" si="1370"/>
        <v>1.0982706283498866</v>
      </c>
      <c r="AD1822" s="1">
        <f t="shared" si="1371"/>
        <v>1.0982706280686678</v>
      </c>
      <c r="AE1822" s="1">
        <f t="shared" si="1372"/>
        <v>1.0982706280585195</v>
      </c>
      <c r="AF1822" s="1">
        <f t="shared" si="1373"/>
        <v>1.0982706280581533</v>
      </c>
      <c r="AG1822" s="1">
        <f t="shared" si="1374"/>
        <v>0.97890803300215778</v>
      </c>
      <c r="AH1822" s="1">
        <f t="shared" si="1375"/>
        <v>2.9318327175267744</v>
      </c>
      <c r="AI1822" s="2">
        <f t="shared" si="1397"/>
        <v>30.984319083026989</v>
      </c>
      <c r="AJ1822" s="1">
        <f>VLOOKUP(AI1822,Graph!$D$3:$M$50,col)</f>
        <v>6.3E-3</v>
      </c>
      <c r="AK1822" s="1">
        <f>VLOOKUP(AI1822,Graph!$D$3:$M$50,col+1)</f>
        <v>5.0000000000000001E-3</v>
      </c>
      <c r="AL1822" s="1">
        <f t="shared" si="1376"/>
        <v>5.4333333333333334E-3</v>
      </c>
      <c r="AM1822" s="1">
        <f t="shared" si="1398"/>
        <v>0.6400499999999999</v>
      </c>
      <c r="AN1822" s="2">
        <f t="shared" si="1377"/>
        <v>1.8155666666665768</v>
      </c>
      <c r="AO1822" s="1">
        <f t="shared" si="1378"/>
        <v>5.4332194991985987E-2</v>
      </c>
      <c r="AP1822" s="1">
        <f t="shared" si="1379"/>
        <v>1.09827062805814</v>
      </c>
      <c r="AQ1822" s="1">
        <f t="shared" si="1380"/>
        <v>1.0982706280581396</v>
      </c>
      <c r="AR1822" s="1">
        <f t="shared" si="1381"/>
        <v>1.0982706280581394</v>
      </c>
      <c r="AS1822" s="1">
        <f t="shared" si="1382"/>
        <v>1.0982706280581396</v>
      </c>
      <c r="AT1822" s="1">
        <f t="shared" si="1383"/>
        <v>0.97890803300215778</v>
      </c>
      <c r="AU1822" s="1">
        <f t="shared" si="1384"/>
        <v>2.931832717526738</v>
      </c>
      <c r="AV1822" s="2">
        <f t="shared" si="1385"/>
        <v>1821</v>
      </c>
      <c r="AW1822" s="1">
        <f t="shared" si="1386"/>
        <v>2931.8327175267382</v>
      </c>
      <c r="AX1822" s="1">
        <f t="shared" si="1387"/>
        <v>0.97890803300215778</v>
      </c>
      <c r="AY1822" s="1">
        <f t="shared" si="1388"/>
        <v>1.0982706280581396</v>
      </c>
      <c r="AZ1822" s="1">
        <f t="shared" si="1389"/>
        <v>5.4333333333333334E-3</v>
      </c>
      <c r="BA1822" s="1">
        <f t="shared" si="1390"/>
        <v>30.984319083026989</v>
      </c>
    </row>
    <row r="1823" spans="1:53">
      <c r="A1823" s="2">
        <f t="shared" si="1355"/>
        <v>1.8219999999999101</v>
      </c>
      <c r="B1823" s="1">
        <f t="shared" si="1392"/>
        <v>1.91991133333324</v>
      </c>
      <c r="C1823" s="1">
        <f t="shared" si="1356"/>
        <v>5.6530315773549528E-2</v>
      </c>
      <c r="D1823" s="1">
        <f t="shared" si="1393"/>
        <v>1.1030326562984187</v>
      </c>
      <c r="E1823" s="1">
        <f t="shared" si="1401"/>
        <v>1.1031497582379162</v>
      </c>
      <c r="F1823" s="1">
        <f t="shared" si="1401"/>
        <v>1.1031542177376401</v>
      </c>
      <c r="G1823" s="1">
        <f t="shared" si="1401"/>
        <v>1.1031543874738319</v>
      </c>
      <c r="H1823" s="1">
        <f t="shared" si="1357"/>
        <v>3.0107996884799859</v>
      </c>
      <c r="I1823" s="1">
        <f t="shared" si="1394"/>
        <v>31.26003895842608</v>
      </c>
      <c r="J1823" s="1">
        <f>VLOOKUP($I1823,Graph!$D$3:$M$50,col)</f>
        <v>6.3E-3</v>
      </c>
      <c r="K1823" s="1">
        <f>VLOOKUP($I1823,Graph!$D$3:$M$50,col+1)</f>
        <v>5.0000000000000001E-3</v>
      </c>
      <c r="L1823" s="1">
        <f t="shared" si="1358"/>
        <v>5.4333333333333334E-3</v>
      </c>
      <c r="M1823" s="1">
        <f t="shared" si="1400"/>
        <v>0.6400499999999999</v>
      </c>
      <c r="N1823" s="1">
        <f t="shared" si="1359"/>
        <v>1.8165666666665767</v>
      </c>
      <c r="O1823" s="1">
        <f t="shared" si="1360"/>
        <v>5.4333085411130154E-2</v>
      </c>
      <c r="P1823" s="1">
        <f t="shared" si="1361"/>
        <v>1.098444749629278</v>
      </c>
      <c r="Q1823" s="1">
        <f t="shared" si="1362"/>
        <v>1.0982787960538734</v>
      </c>
      <c r="R1823" s="1">
        <f t="shared" si="1363"/>
        <v>1.0982728121018213</v>
      </c>
      <c r="S1823" s="1">
        <f t="shared" si="1364"/>
        <v>1.0982725961590376</v>
      </c>
      <c r="T1823" s="1">
        <f t="shared" si="1365"/>
        <v>0.97891044479002587</v>
      </c>
      <c r="U1823" s="1">
        <f t="shared" si="1366"/>
        <v>2.9342605552091081</v>
      </c>
      <c r="V1823" s="2">
        <f t="shared" si="1395"/>
        <v>30.992869382419475</v>
      </c>
      <c r="W1823" s="1">
        <f>VLOOKUP(V1823,Graph!$D$3:$M$50,col)</f>
        <v>6.3E-3</v>
      </c>
      <c r="X1823" s="1">
        <f>VLOOKUP(V1823,Graph!$D$3:$M$50,col+1)</f>
        <v>5.0000000000000001E-3</v>
      </c>
      <c r="Y1823" s="1">
        <f t="shared" si="1367"/>
        <v>5.4333333333333334E-3</v>
      </c>
      <c r="Z1823" s="1">
        <f t="shared" si="1396"/>
        <v>0.6400499999999999</v>
      </c>
      <c r="AA1823" s="2">
        <f t="shared" si="1368"/>
        <v>1.8165666666665767</v>
      </c>
      <c r="AB1823" s="1">
        <f t="shared" si="1369"/>
        <v>5.4333085411130154E-2</v>
      </c>
      <c r="AC1823" s="1">
        <f t="shared" si="1370"/>
        <v>1.0982725883660882</v>
      </c>
      <c r="AD1823" s="1">
        <f t="shared" si="1371"/>
        <v>1.0982725880848554</v>
      </c>
      <c r="AE1823" s="1">
        <f t="shared" si="1372"/>
        <v>1.0982725880747064</v>
      </c>
      <c r="AF1823" s="1">
        <f t="shared" si="1373"/>
        <v>1.0982725880743403</v>
      </c>
      <c r="AG1823" s="1">
        <f t="shared" si="1374"/>
        <v>0.97891044479002587</v>
      </c>
      <c r="AH1823" s="1">
        <f t="shared" si="1375"/>
        <v>2.9342605336091805</v>
      </c>
      <c r="AI1823" s="2">
        <f t="shared" si="1397"/>
        <v>30.992869306370359</v>
      </c>
      <c r="AJ1823" s="1">
        <f>VLOOKUP(AI1823,Graph!$D$3:$M$50,col)</f>
        <v>6.3E-3</v>
      </c>
      <c r="AK1823" s="1">
        <f>VLOOKUP(AI1823,Graph!$D$3:$M$50,col+1)</f>
        <v>5.0000000000000001E-3</v>
      </c>
      <c r="AL1823" s="1">
        <f t="shared" si="1376"/>
        <v>5.4333333333333334E-3</v>
      </c>
      <c r="AM1823" s="1">
        <f t="shared" si="1398"/>
        <v>0.6400499999999999</v>
      </c>
      <c r="AN1823" s="2">
        <f t="shared" si="1377"/>
        <v>1.8165666666665767</v>
      </c>
      <c r="AO1823" s="1">
        <f t="shared" si="1378"/>
        <v>5.4333085411130154E-2</v>
      </c>
      <c r="AP1823" s="1">
        <f t="shared" si="1379"/>
        <v>1.0982725880743267</v>
      </c>
      <c r="AQ1823" s="1">
        <f t="shared" si="1380"/>
        <v>1.0982725880743265</v>
      </c>
      <c r="AR1823" s="1">
        <f t="shared" si="1381"/>
        <v>1.0982725880743263</v>
      </c>
      <c r="AS1823" s="1">
        <f t="shared" si="1382"/>
        <v>1.0982725880743265</v>
      </c>
      <c r="AT1823" s="1">
        <f t="shared" si="1383"/>
        <v>0.97891044479002587</v>
      </c>
      <c r="AU1823" s="1">
        <f t="shared" si="1384"/>
        <v>2.9342605336091436</v>
      </c>
      <c r="AV1823" s="2">
        <f t="shared" si="1385"/>
        <v>1822</v>
      </c>
      <c r="AW1823" s="1">
        <f t="shared" si="1386"/>
        <v>2934.2605336091437</v>
      </c>
      <c r="AX1823" s="1">
        <f t="shared" si="1387"/>
        <v>0.97891044479002587</v>
      </c>
      <c r="AY1823" s="1">
        <f t="shared" si="1388"/>
        <v>1.0982725880743265</v>
      </c>
      <c r="AZ1823" s="1">
        <f t="shared" si="1389"/>
        <v>5.4333333333333334E-3</v>
      </c>
      <c r="BA1823" s="1">
        <f t="shared" si="1390"/>
        <v>30.992869306370359</v>
      </c>
    </row>
    <row r="1824" spans="1:53">
      <c r="A1824" s="2">
        <f t="shared" si="1355"/>
        <v>1.82299999999991</v>
      </c>
      <c r="B1824" s="1">
        <f t="shared" si="1392"/>
        <v>1.9209524999999066</v>
      </c>
      <c r="C1824" s="1">
        <f t="shared" si="1356"/>
        <v>5.6531055703771024E-2</v>
      </c>
      <c r="D1824" s="1">
        <f t="shared" si="1393"/>
        <v>1.1030342486253735</v>
      </c>
      <c r="E1824" s="1">
        <f t="shared" si="1401"/>
        <v>1.1031514149786108</v>
      </c>
      <c r="F1824" s="1">
        <f t="shared" si="1401"/>
        <v>1.1031558770116503</v>
      </c>
      <c r="G1824" s="1">
        <f t="shared" si="1401"/>
        <v>1.1031560468472719</v>
      </c>
      <c r="H1824" s="1">
        <f t="shared" si="1357"/>
        <v>3.0132832656175306</v>
      </c>
      <c r="I1824" s="1">
        <f t="shared" si="1394"/>
        <v>31.26863195570758</v>
      </c>
      <c r="J1824" s="1">
        <f>VLOOKUP($I1824,Graph!$D$3:$M$50,col)</f>
        <v>6.3E-3</v>
      </c>
      <c r="K1824" s="1">
        <f>VLOOKUP($I1824,Graph!$D$3:$M$50,col+1)</f>
        <v>5.0000000000000001E-3</v>
      </c>
      <c r="L1824" s="1">
        <f t="shared" si="1358"/>
        <v>5.4333333333333334E-3</v>
      </c>
      <c r="M1824" s="1">
        <f t="shared" si="1400"/>
        <v>0.6400499999999999</v>
      </c>
      <c r="N1824" s="1">
        <f t="shared" si="1359"/>
        <v>1.8175666666665766</v>
      </c>
      <c r="O1824" s="1">
        <f t="shared" si="1360"/>
        <v>5.4333974872334663E-2</v>
      </c>
      <c r="P1824" s="1">
        <f t="shared" si="1361"/>
        <v>1.0984467011137948</v>
      </c>
      <c r="Q1824" s="1">
        <f t="shared" si="1362"/>
        <v>1.0982807538797157</v>
      </c>
      <c r="R1824" s="1">
        <f t="shared" si="1363"/>
        <v>1.0982747700254196</v>
      </c>
      <c r="S1824" s="1">
        <f t="shared" si="1364"/>
        <v>1.09827455408145</v>
      </c>
      <c r="T1824" s="1">
        <f t="shared" si="1365"/>
        <v>0.97891285393391636</v>
      </c>
      <c r="U1824" s="1">
        <f t="shared" si="1366"/>
        <v>2.9366890412535267</v>
      </c>
      <c r="V1824" s="2">
        <f t="shared" si="1395"/>
        <v>31.001417248204792</v>
      </c>
      <c r="W1824" s="1">
        <f>VLOOKUP(V1824,Graph!$D$3:$M$50,col)</f>
        <v>6.3E-3</v>
      </c>
      <c r="X1824" s="1">
        <f>VLOOKUP(V1824,Graph!$D$3:$M$50,col+1)</f>
        <v>5.0000000000000001E-3</v>
      </c>
      <c r="Y1824" s="1">
        <f t="shared" si="1367"/>
        <v>5.4333333333333334E-3</v>
      </c>
      <c r="Z1824" s="1">
        <f t="shared" si="1396"/>
        <v>0.6400499999999999</v>
      </c>
      <c r="AA1824" s="2">
        <f t="shared" si="1368"/>
        <v>1.8175666666665766</v>
      </c>
      <c r="AB1824" s="1">
        <f t="shared" si="1369"/>
        <v>5.4333974872334663E-2</v>
      </c>
      <c r="AC1824" s="1">
        <f t="shared" si="1370"/>
        <v>1.0982745462882875</v>
      </c>
      <c r="AD1824" s="1">
        <f t="shared" si="1371"/>
        <v>1.0982745460070411</v>
      </c>
      <c r="AE1824" s="1">
        <f t="shared" si="1372"/>
        <v>1.0982745459968914</v>
      </c>
      <c r="AF1824" s="1">
        <f t="shared" si="1373"/>
        <v>1.0982745459965251</v>
      </c>
      <c r="AG1824" s="1">
        <f t="shared" si="1374"/>
        <v>0.97891285393391636</v>
      </c>
      <c r="AH1824" s="1">
        <f t="shared" si="1375"/>
        <v>2.9366890196351521</v>
      </c>
      <c r="AI1824" s="2">
        <f t="shared" si="1397"/>
        <v>31.001417172132694</v>
      </c>
      <c r="AJ1824" s="1">
        <f>VLOOKUP(AI1824,Graph!$D$3:$M$50,col)</f>
        <v>6.3E-3</v>
      </c>
      <c r="AK1824" s="1">
        <f>VLOOKUP(AI1824,Graph!$D$3:$M$50,col+1)</f>
        <v>5.0000000000000001E-3</v>
      </c>
      <c r="AL1824" s="1">
        <f t="shared" si="1376"/>
        <v>5.4333333333333334E-3</v>
      </c>
      <c r="AM1824" s="1">
        <f t="shared" si="1398"/>
        <v>0.6400499999999999</v>
      </c>
      <c r="AN1824" s="2">
        <f t="shared" si="1377"/>
        <v>1.8175666666665766</v>
      </c>
      <c r="AO1824" s="1">
        <f t="shared" si="1378"/>
        <v>5.4333974872334663E-2</v>
      </c>
      <c r="AP1824" s="1">
        <f t="shared" si="1379"/>
        <v>1.098274545996512</v>
      </c>
      <c r="AQ1824" s="1">
        <f t="shared" si="1380"/>
        <v>1.0982745459965118</v>
      </c>
      <c r="AR1824" s="1">
        <f t="shared" si="1381"/>
        <v>1.0982745459965115</v>
      </c>
      <c r="AS1824" s="1">
        <f t="shared" si="1382"/>
        <v>1.0982745459965115</v>
      </c>
      <c r="AT1824" s="1">
        <f t="shared" si="1383"/>
        <v>0.97891285393391636</v>
      </c>
      <c r="AU1824" s="1">
        <f t="shared" si="1384"/>
        <v>2.9366890196351161</v>
      </c>
      <c r="AV1824" s="2">
        <f t="shared" si="1385"/>
        <v>1823</v>
      </c>
      <c r="AW1824" s="1">
        <f t="shared" si="1386"/>
        <v>2936.689019635116</v>
      </c>
      <c r="AX1824" s="1">
        <f t="shared" si="1387"/>
        <v>0.97891285393391636</v>
      </c>
      <c r="AY1824" s="1">
        <f t="shared" si="1388"/>
        <v>1.0982745459965115</v>
      </c>
      <c r="AZ1824" s="1">
        <f t="shared" si="1389"/>
        <v>5.4333333333333334E-3</v>
      </c>
      <c r="BA1824" s="1">
        <f t="shared" si="1390"/>
        <v>31.001417172132694</v>
      </c>
    </row>
    <row r="1825" spans="1:53">
      <c r="A1825" s="2">
        <f t="shared" si="1355"/>
        <v>1.8239999999999099</v>
      </c>
      <c r="B1825" s="1">
        <f t="shared" si="1392"/>
        <v>1.9219936666665731</v>
      </c>
      <c r="C1825" s="1">
        <f t="shared" si="1356"/>
        <v>5.6531794837169233E-2</v>
      </c>
      <c r="D1825" s="1">
        <f t="shared" si="1393"/>
        <v>1.1030358392444526</v>
      </c>
      <c r="E1825" s="1">
        <f t="shared" si="1401"/>
        <v>1.1031530699454237</v>
      </c>
      <c r="F1825" s="1">
        <f t="shared" si="1401"/>
        <v>1.1031575345092679</v>
      </c>
      <c r="G1825" s="1">
        <f t="shared" si="1401"/>
        <v>1.103157704444224</v>
      </c>
      <c r="H1825" s="1">
        <f t="shared" si="1357"/>
        <v>3.0157675253873246</v>
      </c>
      <c r="I1825" s="1">
        <f t="shared" si="1394"/>
        <v>31.277222592576997</v>
      </c>
      <c r="J1825" s="1">
        <f>VLOOKUP($I1825,Graph!$D$3:$M$50,col)</f>
        <v>6.3E-3</v>
      </c>
      <c r="K1825" s="1">
        <f>VLOOKUP($I1825,Graph!$D$3:$M$50,col+1)</f>
        <v>5.0000000000000001E-3</v>
      </c>
      <c r="L1825" s="1">
        <f t="shared" si="1358"/>
        <v>5.4333333333333334E-3</v>
      </c>
      <c r="M1825" s="1">
        <f t="shared" si="1400"/>
        <v>0.6400499999999999</v>
      </c>
      <c r="N1825" s="1">
        <f t="shared" si="1359"/>
        <v>1.8185666666665765</v>
      </c>
      <c r="O1825" s="1">
        <f t="shared" si="1360"/>
        <v>5.4334863377144473E-2</v>
      </c>
      <c r="P1825" s="1">
        <f t="shared" si="1361"/>
        <v>1.0984486505138928</v>
      </c>
      <c r="Q1825" s="1">
        <f t="shared" si="1362"/>
        <v>1.0982827096149803</v>
      </c>
      <c r="R1825" s="1">
        <f t="shared" si="1363"/>
        <v>1.0982767258583672</v>
      </c>
      <c r="S1825" s="1">
        <f t="shared" si="1364"/>
        <v>1.0982765099132148</v>
      </c>
      <c r="T1825" s="1">
        <f t="shared" si="1365"/>
        <v>0.97891526043817489</v>
      </c>
      <c r="U1825" s="1">
        <f t="shared" si="1366"/>
        <v>2.939118197056716</v>
      </c>
      <c r="V1825" s="2">
        <f t="shared" si="1395"/>
        <v>31.009962758357727</v>
      </c>
      <c r="W1825" s="1">
        <f>VLOOKUP(V1825,Graph!$D$3:$M$50,col)</f>
        <v>6.3E-3</v>
      </c>
      <c r="X1825" s="1">
        <f>VLOOKUP(V1825,Graph!$D$3:$M$50,col+1)</f>
        <v>5.0000000000000001E-3</v>
      </c>
      <c r="Y1825" s="1">
        <f t="shared" si="1367"/>
        <v>5.4333333333333334E-3</v>
      </c>
      <c r="Z1825" s="1">
        <f t="shared" si="1396"/>
        <v>0.6400499999999999</v>
      </c>
      <c r="AA1825" s="2">
        <f t="shared" si="1368"/>
        <v>1.8185666666665765</v>
      </c>
      <c r="AB1825" s="1">
        <f t="shared" si="1369"/>
        <v>5.4334863377144473E-2</v>
      </c>
      <c r="AC1825" s="1">
        <f t="shared" si="1370"/>
        <v>1.0982765021198393</v>
      </c>
      <c r="AD1825" s="1">
        <f t="shared" si="1371"/>
        <v>1.0982765018385796</v>
      </c>
      <c r="AE1825" s="1">
        <f t="shared" si="1372"/>
        <v>1.0982765018284286</v>
      </c>
      <c r="AF1825" s="1">
        <f t="shared" si="1373"/>
        <v>1.0982765018280625</v>
      </c>
      <c r="AG1825" s="1">
        <f t="shared" si="1374"/>
        <v>0.97891526043817489</v>
      </c>
      <c r="AH1825" s="1">
        <f t="shared" si="1375"/>
        <v>2.9391181754198898</v>
      </c>
      <c r="AI1825" s="2">
        <f t="shared" si="1397"/>
        <v>31.009962682262653</v>
      </c>
      <c r="AJ1825" s="1">
        <f>VLOOKUP(AI1825,Graph!$D$3:$M$50,col)</f>
        <v>6.3E-3</v>
      </c>
      <c r="AK1825" s="1">
        <f>VLOOKUP(AI1825,Graph!$D$3:$M$50,col+1)</f>
        <v>5.0000000000000001E-3</v>
      </c>
      <c r="AL1825" s="1">
        <f t="shared" si="1376"/>
        <v>5.4333333333333334E-3</v>
      </c>
      <c r="AM1825" s="1">
        <f t="shared" si="1398"/>
        <v>0.6400499999999999</v>
      </c>
      <c r="AN1825" s="2">
        <f t="shared" si="1377"/>
        <v>1.8185666666665765</v>
      </c>
      <c r="AO1825" s="1">
        <f t="shared" si="1378"/>
        <v>5.4334863377144473E-2</v>
      </c>
      <c r="AP1825" s="1">
        <f t="shared" si="1379"/>
        <v>1.0982765018280489</v>
      </c>
      <c r="AQ1825" s="1">
        <f t="shared" si="1380"/>
        <v>1.0982765018280487</v>
      </c>
      <c r="AR1825" s="1">
        <f t="shared" si="1381"/>
        <v>1.0982765018280489</v>
      </c>
      <c r="AS1825" s="1">
        <f t="shared" si="1382"/>
        <v>1.0982765018280487</v>
      </c>
      <c r="AT1825" s="1">
        <f t="shared" si="1383"/>
        <v>0.97891526043817489</v>
      </c>
      <c r="AU1825" s="1">
        <f t="shared" si="1384"/>
        <v>2.939118175419853</v>
      </c>
      <c r="AV1825" s="2">
        <f t="shared" si="1385"/>
        <v>1824</v>
      </c>
      <c r="AW1825" s="1">
        <f t="shared" si="1386"/>
        <v>2939.1181754198528</v>
      </c>
      <c r="AX1825" s="1">
        <f t="shared" si="1387"/>
        <v>0.97891526043817489</v>
      </c>
      <c r="AY1825" s="1">
        <f t="shared" si="1388"/>
        <v>1.0982765018280487</v>
      </c>
      <c r="AZ1825" s="1">
        <f t="shared" si="1389"/>
        <v>5.4333333333333334E-3</v>
      </c>
      <c r="BA1825" s="1">
        <f t="shared" si="1390"/>
        <v>31.009962682262653</v>
      </c>
    </row>
    <row r="1826" spans="1:53">
      <c r="A1826" s="2">
        <f t="shared" si="1355"/>
        <v>1.8249999999999098</v>
      </c>
      <c r="B1826" s="1">
        <f t="shared" si="1392"/>
        <v>1.9230348333332397</v>
      </c>
      <c r="C1826" s="1">
        <f t="shared" si="1356"/>
        <v>5.6532533175030583E-2</v>
      </c>
      <c r="D1826" s="1">
        <f t="shared" si="1393"/>
        <v>1.1030374281584019</v>
      </c>
      <c r="E1826" s="1">
        <f t="shared" si="1401"/>
        <v>1.1031547231412033</v>
      </c>
      <c r="F1826" s="1">
        <f t="shared" si="1401"/>
        <v>1.103159190233344</v>
      </c>
      <c r="G1826" s="1">
        <f t="shared" si="1401"/>
        <v>1.1031593602675394</v>
      </c>
      <c r="H1826" s="1">
        <f t="shared" si="1357"/>
        <v>3.0182524676018176</v>
      </c>
      <c r="I1826" s="1">
        <f t="shared" si="1394"/>
        <v>31.285810870978086</v>
      </c>
      <c r="J1826" s="1">
        <f>VLOOKUP($I1826,Graph!$D$3:$M$50,col)</f>
        <v>6.3E-3</v>
      </c>
      <c r="K1826" s="1">
        <f>VLOOKUP($I1826,Graph!$D$3:$M$50,col+1)</f>
        <v>5.0000000000000001E-3</v>
      </c>
      <c r="L1826" s="1">
        <f t="shared" si="1358"/>
        <v>5.4333333333333334E-3</v>
      </c>
      <c r="M1826" s="1">
        <f t="shared" si="1400"/>
        <v>0.6400499999999999</v>
      </c>
      <c r="N1826" s="1">
        <f t="shared" si="1359"/>
        <v>1.8195666666665764</v>
      </c>
      <c r="O1826" s="1">
        <f t="shared" si="1360"/>
        <v>5.4335750927101224E-2</v>
      </c>
      <c r="P1826" s="1">
        <f t="shared" si="1361"/>
        <v>1.0984505978329095</v>
      </c>
      <c r="Q1826" s="1">
        <f t="shared" si="1362"/>
        <v>1.0982846632630139</v>
      </c>
      <c r="R1826" s="1">
        <f t="shared" si="1363"/>
        <v>1.0982786796040114</v>
      </c>
      <c r="S1826" s="1">
        <f t="shared" si="1364"/>
        <v>1.0982784636576775</v>
      </c>
      <c r="T1826" s="1">
        <f t="shared" si="1365"/>
        <v>0.97891766430713723</v>
      </c>
      <c r="U1826" s="1">
        <f t="shared" si="1366"/>
        <v>2.941548022434024</v>
      </c>
      <c r="V1826" s="2">
        <f t="shared" si="1395"/>
        <v>31.01850591482426</v>
      </c>
      <c r="W1826" s="1">
        <f>VLOOKUP(V1826,Graph!$D$3:$M$50,col)</f>
        <v>6.3E-3</v>
      </c>
      <c r="X1826" s="1">
        <f>VLOOKUP(V1826,Graph!$D$3:$M$50,col+1)</f>
        <v>5.0000000000000001E-3</v>
      </c>
      <c r="Y1826" s="1">
        <f t="shared" si="1367"/>
        <v>5.4333333333333334E-3</v>
      </c>
      <c r="Z1826" s="1">
        <f t="shared" si="1396"/>
        <v>0.6400499999999999</v>
      </c>
      <c r="AA1826" s="2">
        <f t="shared" si="1368"/>
        <v>1.8195666666665764</v>
      </c>
      <c r="AB1826" s="1">
        <f t="shared" si="1369"/>
        <v>5.4335750927101224E-2</v>
      </c>
      <c r="AC1826" s="1">
        <f t="shared" si="1370"/>
        <v>1.0982784558640901</v>
      </c>
      <c r="AD1826" s="1">
        <f t="shared" si="1371"/>
        <v>1.0982784555828162</v>
      </c>
      <c r="AE1826" s="1">
        <f t="shared" si="1372"/>
        <v>1.0982784555726648</v>
      </c>
      <c r="AF1826" s="1">
        <f t="shared" si="1373"/>
        <v>1.0982784555722984</v>
      </c>
      <c r="AG1826" s="1">
        <f t="shared" si="1374"/>
        <v>0.97891766430713723</v>
      </c>
      <c r="AH1826" s="1">
        <f t="shared" si="1375"/>
        <v>2.9415480007787407</v>
      </c>
      <c r="AI1826" s="2">
        <f t="shared" si="1397"/>
        <v>31.018505838706229</v>
      </c>
      <c r="AJ1826" s="1">
        <f>VLOOKUP(AI1826,Graph!$D$3:$M$50,col)</f>
        <v>6.3E-3</v>
      </c>
      <c r="AK1826" s="1">
        <f>VLOOKUP(AI1826,Graph!$D$3:$M$50,col+1)</f>
        <v>5.0000000000000001E-3</v>
      </c>
      <c r="AL1826" s="1">
        <f t="shared" si="1376"/>
        <v>5.4333333333333334E-3</v>
      </c>
      <c r="AM1826" s="1">
        <f t="shared" si="1398"/>
        <v>0.6400499999999999</v>
      </c>
      <c r="AN1826" s="2">
        <f t="shared" si="1377"/>
        <v>1.8195666666665764</v>
      </c>
      <c r="AO1826" s="1">
        <f t="shared" si="1378"/>
        <v>5.4335750927101224E-2</v>
      </c>
      <c r="AP1826" s="1">
        <f t="shared" si="1379"/>
        <v>1.0982784555722851</v>
      </c>
      <c r="AQ1826" s="1">
        <f t="shared" si="1380"/>
        <v>1.0982784555722849</v>
      </c>
      <c r="AR1826" s="1">
        <f t="shared" si="1381"/>
        <v>1.0982784555722847</v>
      </c>
      <c r="AS1826" s="1">
        <f t="shared" si="1382"/>
        <v>1.0982784555722847</v>
      </c>
      <c r="AT1826" s="1">
        <f t="shared" si="1383"/>
        <v>0.97891766430713723</v>
      </c>
      <c r="AU1826" s="1">
        <f t="shared" si="1384"/>
        <v>2.9415480007787043</v>
      </c>
      <c r="AV1826" s="2">
        <f t="shared" si="1385"/>
        <v>1825</v>
      </c>
      <c r="AW1826" s="1">
        <f t="shared" si="1386"/>
        <v>2941.5480007787041</v>
      </c>
      <c r="AX1826" s="1">
        <f t="shared" si="1387"/>
        <v>0.97891766430713723</v>
      </c>
      <c r="AY1826" s="1">
        <f t="shared" si="1388"/>
        <v>1.0982784555722847</v>
      </c>
      <c r="AZ1826" s="1">
        <f t="shared" si="1389"/>
        <v>5.4333333333333334E-3</v>
      </c>
      <c r="BA1826" s="1">
        <f t="shared" si="1390"/>
        <v>31.018505838706229</v>
      </c>
    </row>
    <row r="1827" spans="1:53">
      <c r="A1827" s="2">
        <f t="shared" si="1355"/>
        <v>1.8259999999999097</v>
      </c>
      <c r="B1827" s="1">
        <f t="shared" si="1392"/>
        <v>1.9240759999999062</v>
      </c>
      <c r="C1827" s="1">
        <f t="shared" si="1356"/>
        <v>5.6533270718638666E-2</v>
      </c>
      <c r="D1827" s="1">
        <f t="shared" si="1393"/>
        <v>1.1030390153699619</v>
      </c>
      <c r="E1827" s="1">
        <f t="shared" si="1401"/>
        <v>1.10315637456879</v>
      </c>
      <c r="F1827" s="1">
        <f t="shared" si="1401"/>
        <v>1.103160844186724</v>
      </c>
      <c r="G1827" s="1">
        <f t="shared" si="1401"/>
        <v>1.1031610143200639</v>
      </c>
      <c r="H1827" s="1">
        <f t="shared" si="1357"/>
        <v>3.0207380920736138</v>
      </c>
      <c r="I1827" s="1">
        <f t="shared" si="1394"/>
        <v>31.29439679285197</v>
      </c>
      <c r="J1827" s="1">
        <f>VLOOKUP($I1827,Graph!$D$3:$M$50,col)</f>
        <v>6.3E-3</v>
      </c>
      <c r="K1827" s="1">
        <f>VLOOKUP($I1827,Graph!$D$3:$M$50,col+1)</f>
        <v>5.0000000000000001E-3</v>
      </c>
      <c r="L1827" s="1">
        <f t="shared" si="1358"/>
        <v>5.4333333333333334E-3</v>
      </c>
      <c r="M1827" s="1">
        <f t="shared" si="1400"/>
        <v>0.6400499999999999</v>
      </c>
      <c r="N1827" s="1">
        <f t="shared" si="1359"/>
        <v>1.8205666666665763</v>
      </c>
      <c r="O1827" s="1">
        <f t="shared" si="1360"/>
        <v>5.4336637523743229E-2</v>
      </c>
      <c r="P1827" s="1">
        <f t="shared" si="1361"/>
        <v>1.0984525430741756</v>
      </c>
      <c r="Q1827" s="1">
        <f t="shared" si="1362"/>
        <v>1.0982866148271551</v>
      </c>
      <c r="R1827" s="1">
        <f t="shared" si="1363"/>
        <v>1.0982806312656903</v>
      </c>
      <c r="S1827" s="1">
        <f t="shared" si="1364"/>
        <v>1.0982804153181787</v>
      </c>
      <c r="T1827" s="1">
        <f t="shared" si="1365"/>
        <v>0.97892006554512978</v>
      </c>
      <c r="U1827" s="1">
        <f t="shared" si="1366"/>
        <v>2.9439785172009549</v>
      </c>
      <c r="V1827" s="2">
        <f t="shared" si="1395"/>
        <v>31.027046719547709</v>
      </c>
      <c r="W1827" s="1">
        <f>VLOOKUP(V1827,Graph!$D$3:$M$50,col)</f>
        <v>6.3E-3</v>
      </c>
      <c r="X1827" s="1">
        <f>VLOOKUP(V1827,Graph!$D$3:$M$50,col+1)</f>
        <v>5.0000000000000001E-3</v>
      </c>
      <c r="Y1827" s="1">
        <f t="shared" si="1367"/>
        <v>5.4333333333333334E-3</v>
      </c>
      <c r="Z1827" s="1">
        <f t="shared" si="1396"/>
        <v>0.6400499999999999</v>
      </c>
      <c r="AA1827" s="2">
        <f t="shared" si="1368"/>
        <v>1.8205666666665763</v>
      </c>
      <c r="AB1827" s="1">
        <f t="shared" si="1369"/>
        <v>5.4336637523743229E-2</v>
      </c>
      <c r="AC1827" s="1">
        <f t="shared" si="1370"/>
        <v>1.0982804075243788</v>
      </c>
      <c r="AD1827" s="1">
        <f t="shared" si="1371"/>
        <v>1.0982804072430912</v>
      </c>
      <c r="AE1827" s="1">
        <f t="shared" si="1372"/>
        <v>1.0982804072329391</v>
      </c>
      <c r="AF1827" s="1">
        <f t="shared" si="1373"/>
        <v>1.0982804072325727</v>
      </c>
      <c r="AG1827" s="1">
        <f t="shared" si="1374"/>
        <v>0.97892006554512978</v>
      </c>
      <c r="AH1827" s="1">
        <f t="shared" si="1375"/>
        <v>2.9439784955272086</v>
      </c>
      <c r="AI1827" s="2">
        <f t="shared" si="1397"/>
        <v>31.027046643406717</v>
      </c>
      <c r="AJ1827" s="1">
        <f>VLOOKUP(AI1827,Graph!$D$3:$M$50,col)</f>
        <v>6.3E-3</v>
      </c>
      <c r="AK1827" s="1">
        <f>VLOOKUP(AI1827,Graph!$D$3:$M$50,col+1)</f>
        <v>5.0000000000000001E-3</v>
      </c>
      <c r="AL1827" s="1">
        <f t="shared" si="1376"/>
        <v>5.4333333333333334E-3</v>
      </c>
      <c r="AM1827" s="1">
        <f t="shared" si="1398"/>
        <v>0.6400499999999999</v>
      </c>
      <c r="AN1827" s="2">
        <f t="shared" si="1377"/>
        <v>1.8205666666665763</v>
      </c>
      <c r="AO1827" s="1">
        <f t="shared" si="1378"/>
        <v>5.4336637523743229E-2</v>
      </c>
      <c r="AP1827" s="1">
        <f t="shared" si="1379"/>
        <v>1.0982804072325596</v>
      </c>
      <c r="AQ1827" s="1">
        <f t="shared" si="1380"/>
        <v>1.0982804072325589</v>
      </c>
      <c r="AR1827" s="1">
        <f t="shared" si="1381"/>
        <v>1.0982804072325589</v>
      </c>
      <c r="AS1827" s="1">
        <f t="shared" si="1382"/>
        <v>1.0982804072325589</v>
      </c>
      <c r="AT1827" s="1">
        <f t="shared" si="1383"/>
        <v>0.97892006554512978</v>
      </c>
      <c r="AU1827" s="1">
        <f t="shared" si="1384"/>
        <v>2.9439784955271722</v>
      </c>
      <c r="AV1827" s="2">
        <f t="shared" si="1385"/>
        <v>1826</v>
      </c>
      <c r="AW1827" s="1">
        <f t="shared" si="1386"/>
        <v>2943.9784955271721</v>
      </c>
      <c r="AX1827" s="1">
        <f t="shared" si="1387"/>
        <v>0.97892006554512978</v>
      </c>
      <c r="AY1827" s="1">
        <f t="shared" si="1388"/>
        <v>1.0982804072325589</v>
      </c>
      <c r="AZ1827" s="1">
        <f t="shared" si="1389"/>
        <v>5.4333333333333334E-3</v>
      </c>
      <c r="BA1827" s="1">
        <f t="shared" si="1390"/>
        <v>31.027046643406717</v>
      </c>
    </row>
    <row r="1828" spans="1:53">
      <c r="A1828" s="2">
        <f t="shared" si="1355"/>
        <v>1.8269999999999096</v>
      </c>
      <c r="B1828" s="1">
        <f t="shared" si="1392"/>
        <v>1.9251171666665727</v>
      </c>
      <c r="C1828" s="1">
        <f t="shared" si="1356"/>
        <v>5.6534007469274394E-2</v>
      </c>
      <c r="D1828" s="1">
        <f t="shared" si="1393"/>
        <v>1.1030406008818672</v>
      </c>
      <c r="E1828" s="1">
        <f t="shared" si="1401"/>
        <v>1.1031580242310195</v>
      </c>
      <c r="F1828" s="1">
        <f t="shared" si="1401"/>
        <v>1.1031624963722466</v>
      </c>
      <c r="G1828" s="1">
        <f t="shared" si="1401"/>
        <v>1.1031626666046355</v>
      </c>
      <c r="H1828" s="1">
        <f t="shared" si="1357"/>
        <v>3.0232243986154694</v>
      </c>
      <c r="I1828" s="1">
        <f t="shared" si="1394"/>
        <v>31.30298036013706</v>
      </c>
      <c r="J1828" s="1">
        <f>VLOOKUP($I1828,Graph!$D$3:$M$50,col)</f>
        <v>6.3E-3</v>
      </c>
      <c r="K1828" s="1">
        <f>VLOOKUP($I1828,Graph!$D$3:$M$50,col+1)</f>
        <v>5.0000000000000001E-3</v>
      </c>
      <c r="L1828" s="1">
        <f t="shared" si="1358"/>
        <v>5.4333333333333334E-3</v>
      </c>
      <c r="M1828" s="1">
        <f t="shared" si="1400"/>
        <v>0.6400499999999999</v>
      </c>
      <c r="N1828" s="1">
        <f t="shared" si="1359"/>
        <v>1.8215666666665762</v>
      </c>
      <c r="O1828" s="1">
        <f t="shared" si="1360"/>
        <v>5.4337523168605524E-2</v>
      </c>
      <c r="P1828" s="1">
        <f t="shared" si="1361"/>
        <v>1.0984544862410146</v>
      </c>
      <c r="Q1828" s="1">
        <f t="shared" si="1362"/>
        <v>1.098288564310737</v>
      </c>
      <c r="R1828" s="1">
        <f t="shared" si="1363"/>
        <v>1.0982825808467374</v>
      </c>
      <c r="S1828" s="1">
        <f t="shared" si="1364"/>
        <v>1.0982823648980495</v>
      </c>
      <c r="T1828" s="1">
        <f t="shared" si="1365"/>
        <v>0.97892246415646955</v>
      </c>
      <c r="U1828" s="1">
        <f t="shared" si="1366"/>
        <v>2.946409681173161</v>
      </c>
      <c r="V1828" s="2">
        <f t="shared" si="1395"/>
        <v>31.035585174468697</v>
      </c>
      <c r="W1828" s="1">
        <f>VLOOKUP(V1828,Graph!$D$3:$M$50,col)</f>
        <v>6.3E-3</v>
      </c>
      <c r="X1828" s="1">
        <f>VLOOKUP(V1828,Graph!$D$3:$M$50,col+1)</f>
        <v>5.0000000000000001E-3</v>
      </c>
      <c r="Y1828" s="1">
        <f t="shared" si="1367"/>
        <v>5.4333333333333334E-3</v>
      </c>
      <c r="Z1828" s="1">
        <f t="shared" si="1396"/>
        <v>0.6400499999999999</v>
      </c>
      <c r="AA1828" s="2">
        <f t="shared" si="1368"/>
        <v>1.8215666666665762</v>
      </c>
      <c r="AB1828" s="1">
        <f t="shared" si="1369"/>
        <v>5.4337523168605524E-2</v>
      </c>
      <c r="AC1828" s="1">
        <f t="shared" si="1370"/>
        <v>1.0982823571040385</v>
      </c>
      <c r="AD1828" s="1">
        <f t="shared" si="1371"/>
        <v>1.0982823568227367</v>
      </c>
      <c r="AE1828" s="1">
        <f t="shared" si="1372"/>
        <v>1.0982823568125841</v>
      </c>
      <c r="AF1828" s="1">
        <f t="shared" si="1373"/>
        <v>1.0982823568122175</v>
      </c>
      <c r="AG1828" s="1">
        <f t="shared" si="1374"/>
        <v>0.97892246415646955</v>
      </c>
      <c r="AH1828" s="1">
        <f t="shared" si="1375"/>
        <v>2.9464096594809499</v>
      </c>
      <c r="AI1828" s="2">
        <f t="shared" si="1397"/>
        <v>31.035585098304757</v>
      </c>
      <c r="AJ1828" s="1">
        <f>VLOOKUP(AI1828,Graph!$D$3:$M$50,col)</f>
        <v>6.3E-3</v>
      </c>
      <c r="AK1828" s="1">
        <f>VLOOKUP(AI1828,Graph!$D$3:$M$50,col+1)</f>
        <v>5.0000000000000001E-3</v>
      </c>
      <c r="AL1828" s="1">
        <f t="shared" si="1376"/>
        <v>5.4333333333333334E-3</v>
      </c>
      <c r="AM1828" s="1">
        <f t="shared" si="1398"/>
        <v>0.6400499999999999</v>
      </c>
      <c r="AN1828" s="2">
        <f t="shared" si="1377"/>
        <v>1.8215666666665762</v>
      </c>
      <c r="AO1828" s="1">
        <f t="shared" si="1378"/>
        <v>5.4337523168605524E-2</v>
      </c>
      <c r="AP1828" s="1">
        <f t="shared" si="1379"/>
        <v>1.0982823568122042</v>
      </c>
      <c r="AQ1828" s="1">
        <f t="shared" si="1380"/>
        <v>1.0982823568122038</v>
      </c>
      <c r="AR1828" s="1">
        <f t="shared" si="1381"/>
        <v>1.098282356812204</v>
      </c>
      <c r="AS1828" s="1">
        <f t="shared" si="1382"/>
        <v>1.0982823568122042</v>
      </c>
      <c r="AT1828" s="1">
        <f t="shared" si="1383"/>
        <v>0.97892246415646955</v>
      </c>
      <c r="AU1828" s="1">
        <f t="shared" si="1384"/>
        <v>2.9464096594809135</v>
      </c>
      <c r="AV1828" s="2">
        <f t="shared" si="1385"/>
        <v>1827</v>
      </c>
      <c r="AW1828" s="1">
        <f t="shared" si="1386"/>
        <v>2946.4096594809134</v>
      </c>
      <c r="AX1828" s="1">
        <f t="shared" si="1387"/>
        <v>0.97892246415646955</v>
      </c>
      <c r="AY1828" s="1">
        <f t="shared" si="1388"/>
        <v>1.0982823568122042</v>
      </c>
      <c r="AZ1828" s="1">
        <f t="shared" si="1389"/>
        <v>5.4333333333333334E-3</v>
      </c>
      <c r="BA1828" s="1">
        <f t="shared" si="1390"/>
        <v>31.035585098304757</v>
      </c>
    </row>
    <row r="1829" spans="1:53">
      <c r="A1829" s="2">
        <f t="shared" si="1355"/>
        <v>1.8279999999999095</v>
      </c>
      <c r="B1829" s="1">
        <f t="shared" si="1392"/>
        <v>1.9261583333332393</v>
      </c>
      <c r="C1829" s="1">
        <f t="shared" si="1356"/>
        <v>5.6534743428215836E-2</v>
      </c>
      <c r="D1829" s="1">
        <f t="shared" si="1393"/>
        <v>1.1030421846968461</v>
      </c>
      <c r="E1829" s="1">
        <f t="shared" si="1401"/>
        <v>1.1031596721307209</v>
      </c>
      <c r="F1829" s="1">
        <f t="shared" si="1401"/>
        <v>1.1031641467927444</v>
      </c>
      <c r="G1829" s="1">
        <f t="shared" si="1401"/>
        <v>1.1031643171240877</v>
      </c>
      <c r="H1829" s="1">
        <f t="shared" si="1357"/>
        <v>3.0257113870402956</v>
      </c>
      <c r="I1829" s="1">
        <f t="shared" si="1394"/>
        <v>31.311561574769147</v>
      </c>
      <c r="J1829" s="1">
        <f>VLOOKUP($I1829,Graph!$D$3:$M$50,col)</f>
        <v>6.3E-3</v>
      </c>
      <c r="K1829" s="1">
        <f>VLOOKUP($I1829,Graph!$D$3:$M$50,col+1)</f>
        <v>5.0000000000000001E-3</v>
      </c>
      <c r="L1829" s="1">
        <f t="shared" si="1358"/>
        <v>5.4333333333333334E-3</v>
      </c>
      <c r="M1829" s="1">
        <f t="shared" si="1400"/>
        <v>0.6400499999999999</v>
      </c>
      <c r="N1829" s="1">
        <f t="shared" si="1359"/>
        <v>1.8225666666665761</v>
      </c>
      <c r="O1829" s="1">
        <f t="shared" si="1360"/>
        <v>5.4338407863219827E-2</v>
      </c>
      <c r="P1829" s="1">
        <f t="shared" si="1361"/>
        <v>1.0984564273367428</v>
      </c>
      <c r="Q1829" s="1">
        <f t="shared" si="1362"/>
        <v>1.0982905117170843</v>
      </c>
      <c r="R1829" s="1">
        <f t="shared" si="1363"/>
        <v>1.0982845283504772</v>
      </c>
      <c r="S1829" s="1">
        <f t="shared" si="1364"/>
        <v>1.0982843124006165</v>
      </c>
      <c r="T1829" s="1">
        <f t="shared" si="1365"/>
        <v>0.97892486014546365</v>
      </c>
      <c r="U1829" s="1">
        <f t="shared" si="1366"/>
        <v>2.9488415141664523</v>
      </c>
      <c r="V1829" s="2">
        <f t="shared" si="1395"/>
        <v>31.044121281525189</v>
      </c>
      <c r="W1829" s="1">
        <f>VLOOKUP(V1829,Graph!$D$3:$M$50,col)</f>
        <v>6.3E-3</v>
      </c>
      <c r="X1829" s="1">
        <f>VLOOKUP(V1829,Graph!$D$3:$M$50,col+1)</f>
        <v>5.0000000000000001E-3</v>
      </c>
      <c r="Y1829" s="1">
        <f t="shared" si="1367"/>
        <v>5.4333333333333334E-3</v>
      </c>
      <c r="Z1829" s="1">
        <f t="shared" si="1396"/>
        <v>0.6400499999999999</v>
      </c>
      <c r="AA1829" s="2">
        <f t="shared" si="1368"/>
        <v>1.8225666666665761</v>
      </c>
      <c r="AB1829" s="1">
        <f t="shared" si="1369"/>
        <v>5.4338407863219827E-2</v>
      </c>
      <c r="AC1829" s="1">
        <f t="shared" si="1370"/>
        <v>1.0982843046063935</v>
      </c>
      <c r="AD1829" s="1">
        <f t="shared" si="1371"/>
        <v>1.0982843043250785</v>
      </c>
      <c r="AE1829" s="1">
        <f t="shared" si="1372"/>
        <v>1.0982843043149249</v>
      </c>
      <c r="AF1829" s="1">
        <f t="shared" si="1373"/>
        <v>1.0982843043145587</v>
      </c>
      <c r="AG1829" s="1">
        <f t="shared" si="1374"/>
        <v>0.97892486014546365</v>
      </c>
      <c r="AH1829" s="1">
        <f t="shared" si="1375"/>
        <v>2.9488414924557689</v>
      </c>
      <c r="AI1829" s="2">
        <f t="shared" si="1397"/>
        <v>31.044121205338314</v>
      </c>
      <c r="AJ1829" s="1">
        <f>VLOOKUP(AI1829,Graph!$D$3:$M$50,col)</f>
        <v>6.3E-3</v>
      </c>
      <c r="AK1829" s="1">
        <f>VLOOKUP(AI1829,Graph!$D$3:$M$50,col+1)</f>
        <v>5.0000000000000001E-3</v>
      </c>
      <c r="AL1829" s="1">
        <f t="shared" si="1376"/>
        <v>5.4333333333333334E-3</v>
      </c>
      <c r="AM1829" s="1">
        <f t="shared" si="1398"/>
        <v>0.6400499999999999</v>
      </c>
      <c r="AN1829" s="2">
        <f t="shared" si="1377"/>
        <v>1.8225666666665761</v>
      </c>
      <c r="AO1829" s="1">
        <f t="shared" si="1378"/>
        <v>5.4338407863219827E-2</v>
      </c>
      <c r="AP1829" s="1">
        <f t="shared" si="1379"/>
        <v>1.0982843043145452</v>
      </c>
      <c r="AQ1829" s="1">
        <f t="shared" si="1380"/>
        <v>1.0982843043145449</v>
      </c>
      <c r="AR1829" s="1">
        <f t="shared" si="1381"/>
        <v>1.0982843043145447</v>
      </c>
      <c r="AS1829" s="1">
        <f t="shared" si="1382"/>
        <v>1.0982843043145452</v>
      </c>
      <c r="AT1829" s="1">
        <f t="shared" si="1383"/>
        <v>0.97892486014546365</v>
      </c>
      <c r="AU1829" s="1">
        <f t="shared" si="1384"/>
        <v>2.9488414924557325</v>
      </c>
      <c r="AV1829" s="2">
        <f t="shared" si="1385"/>
        <v>1828</v>
      </c>
      <c r="AW1829" s="1">
        <f t="shared" si="1386"/>
        <v>2948.8414924557324</v>
      </c>
      <c r="AX1829" s="1">
        <f t="shared" si="1387"/>
        <v>0.97892486014546365</v>
      </c>
      <c r="AY1829" s="1">
        <f t="shared" si="1388"/>
        <v>1.0982843043145452</v>
      </c>
      <c r="AZ1829" s="1">
        <f t="shared" si="1389"/>
        <v>5.4333333333333334E-3</v>
      </c>
      <c r="BA1829" s="1">
        <f t="shared" si="1390"/>
        <v>31.044121205338314</v>
      </c>
    </row>
    <row r="1830" spans="1:53">
      <c r="A1830" s="2">
        <f t="shared" si="1355"/>
        <v>1.8289999999999094</v>
      </c>
      <c r="B1830" s="1">
        <f t="shared" si="1392"/>
        <v>1.9271994999999058</v>
      </c>
      <c r="C1830" s="1">
        <f t="shared" si="1356"/>
        <v>5.6535478596738395E-2</v>
      </c>
      <c r="D1830" s="1">
        <f t="shared" si="1393"/>
        <v>1.1030437668176212</v>
      </c>
      <c r="E1830" s="1">
        <f t="shared" si="1401"/>
        <v>1.1031613182707167</v>
      </c>
      <c r="F1830" s="1">
        <f t="shared" si="1401"/>
        <v>1.1031657954510448</v>
      </c>
      <c r="G1830" s="1">
        <f t="shared" si="1401"/>
        <v>1.1031659658812478</v>
      </c>
      <c r="H1830" s="1">
        <f t="shared" si="1357"/>
        <v>3.0281990571611601</v>
      </c>
      <c r="I1830" s="1">
        <f t="shared" si="1394"/>
        <v>31.320140438681385</v>
      </c>
      <c r="J1830" s="1">
        <f>VLOOKUP($I1830,Graph!$D$3:$M$50,col)</f>
        <v>6.3E-3</v>
      </c>
      <c r="K1830" s="1">
        <f>VLOOKUP($I1830,Graph!$D$3:$M$50,col+1)</f>
        <v>5.0000000000000001E-3</v>
      </c>
      <c r="L1830" s="1">
        <f t="shared" si="1358"/>
        <v>5.4333333333333334E-3</v>
      </c>
      <c r="M1830" s="1">
        <f t="shared" si="1400"/>
        <v>0.6400499999999999</v>
      </c>
      <c r="N1830" s="1">
        <f t="shared" si="1359"/>
        <v>1.823566666666576</v>
      </c>
      <c r="O1830" s="1">
        <f t="shared" si="1360"/>
        <v>5.4339291609114548E-2</v>
      </c>
      <c r="P1830" s="1">
        <f t="shared" si="1361"/>
        <v>1.098458366364669</v>
      </c>
      <c r="Q1830" s="1">
        <f t="shared" si="1362"/>
        <v>1.0982924570495154</v>
      </c>
      <c r="R1830" s="1">
        <f t="shared" si="1363"/>
        <v>1.0982864737802287</v>
      </c>
      <c r="S1830" s="1">
        <f t="shared" si="1364"/>
        <v>1.098286257829197</v>
      </c>
      <c r="T1830" s="1">
        <f t="shared" si="1365"/>
        <v>0.97892725351641063</v>
      </c>
      <c r="U1830" s="1">
        <f t="shared" si="1366"/>
        <v>2.9512740159967867</v>
      </c>
      <c r="V1830" s="2">
        <f t="shared" si="1395"/>
        <v>31.052655042652496</v>
      </c>
      <c r="W1830" s="1">
        <f>VLOOKUP(V1830,Graph!$D$3:$M$50,col)</f>
        <v>6.3E-3</v>
      </c>
      <c r="X1830" s="1">
        <f>VLOOKUP(V1830,Graph!$D$3:$M$50,col+1)</f>
        <v>5.0000000000000001E-3</v>
      </c>
      <c r="Y1830" s="1">
        <f t="shared" si="1367"/>
        <v>5.4333333333333334E-3</v>
      </c>
      <c r="Z1830" s="1">
        <f t="shared" si="1396"/>
        <v>0.6400499999999999</v>
      </c>
      <c r="AA1830" s="2">
        <f t="shared" si="1368"/>
        <v>1.823566666666576</v>
      </c>
      <c r="AB1830" s="1">
        <f t="shared" si="1369"/>
        <v>5.4339291609114548E-2</v>
      </c>
      <c r="AC1830" s="1">
        <f t="shared" si="1370"/>
        <v>1.0982862500347628</v>
      </c>
      <c r="AD1830" s="1">
        <f t="shared" si="1371"/>
        <v>1.0982862497534345</v>
      </c>
      <c r="AE1830" s="1">
        <f t="shared" si="1372"/>
        <v>1.0982862497432802</v>
      </c>
      <c r="AF1830" s="1">
        <f t="shared" si="1373"/>
        <v>1.0982862497429136</v>
      </c>
      <c r="AG1830" s="1">
        <f t="shared" si="1374"/>
        <v>0.97892725351641063</v>
      </c>
      <c r="AH1830" s="1">
        <f t="shared" si="1375"/>
        <v>2.9512739942676265</v>
      </c>
      <c r="AI1830" s="2">
        <f t="shared" si="1397"/>
        <v>31.052654966442688</v>
      </c>
      <c r="AJ1830" s="1">
        <f>VLOOKUP(AI1830,Graph!$D$3:$M$50,col)</f>
        <v>6.3E-3</v>
      </c>
      <c r="AK1830" s="1">
        <f>VLOOKUP(AI1830,Graph!$D$3:$M$50,col+1)</f>
        <v>5.0000000000000001E-3</v>
      </c>
      <c r="AL1830" s="1">
        <f t="shared" si="1376"/>
        <v>5.4333333333333334E-3</v>
      </c>
      <c r="AM1830" s="1">
        <f t="shared" si="1398"/>
        <v>0.6400499999999999</v>
      </c>
      <c r="AN1830" s="2">
        <f t="shared" si="1377"/>
        <v>1.823566666666576</v>
      </c>
      <c r="AO1830" s="1">
        <f t="shared" si="1378"/>
        <v>5.4339291609114548E-2</v>
      </c>
      <c r="AP1830" s="1">
        <f t="shared" si="1379"/>
        <v>1.0982862497429005</v>
      </c>
      <c r="AQ1830" s="1">
        <f t="shared" si="1380"/>
        <v>1.0982862497428996</v>
      </c>
      <c r="AR1830" s="1">
        <f t="shared" si="1381"/>
        <v>1.0982862497428996</v>
      </c>
      <c r="AS1830" s="1">
        <f t="shared" si="1382"/>
        <v>1.0982862497428996</v>
      </c>
      <c r="AT1830" s="1">
        <f t="shared" si="1383"/>
        <v>0.97892725351641063</v>
      </c>
      <c r="AU1830" s="1">
        <f t="shared" si="1384"/>
        <v>2.9512739942675892</v>
      </c>
      <c r="AV1830" s="2">
        <f t="shared" si="1385"/>
        <v>1829</v>
      </c>
      <c r="AW1830" s="1">
        <f t="shared" si="1386"/>
        <v>2951.2739942675894</v>
      </c>
      <c r="AX1830" s="1">
        <f t="shared" si="1387"/>
        <v>0.97892725351641063</v>
      </c>
      <c r="AY1830" s="1">
        <f t="shared" si="1388"/>
        <v>1.0982862497428996</v>
      </c>
      <c r="AZ1830" s="1">
        <f t="shared" si="1389"/>
        <v>5.4333333333333334E-3</v>
      </c>
      <c r="BA1830" s="1">
        <f t="shared" si="1390"/>
        <v>31.052654966442688</v>
      </c>
    </row>
    <row r="1831" spans="1:53">
      <c r="A1831" s="2">
        <f t="shared" si="1355"/>
        <v>1.8299999999999093</v>
      </c>
      <c r="B1831" s="1">
        <f t="shared" si="1392"/>
        <v>1.9282406666665723</v>
      </c>
      <c r="C1831" s="1">
        <f t="shared" si="1356"/>
        <v>5.6536212976114698E-2</v>
      </c>
      <c r="D1831" s="1">
        <f t="shared" si="1393"/>
        <v>1.1030453472469097</v>
      </c>
      <c r="E1831" s="1">
        <f t="shared" si="1401"/>
        <v>1.1031629626538249</v>
      </c>
      <c r="F1831" s="1">
        <f t="shared" si="1401"/>
        <v>1.1031674423499678</v>
      </c>
      <c r="G1831" s="1">
        <f t="shared" si="1401"/>
        <v>1.1031676128789365</v>
      </c>
      <c r="H1831" s="1">
        <f t="shared" si="1357"/>
        <v>3.0306874087912821</v>
      </c>
      <c r="I1831" s="1">
        <f t="shared" si="1394"/>
        <v>31.328716953804246</v>
      </c>
      <c r="J1831" s="1">
        <f>VLOOKUP($I1831,Graph!$D$3:$M$50,col)</f>
        <v>6.3E-3</v>
      </c>
      <c r="K1831" s="1">
        <f>VLOOKUP($I1831,Graph!$D$3:$M$50,col+1)</f>
        <v>5.0000000000000001E-3</v>
      </c>
      <c r="L1831" s="1">
        <f t="shared" si="1358"/>
        <v>5.4333333333333334E-3</v>
      </c>
      <c r="M1831" s="1">
        <f t="shared" si="1400"/>
        <v>0.6400499999999999</v>
      </c>
      <c r="N1831" s="1">
        <f t="shared" si="1359"/>
        <v>1.8245666666665759</v>
      </c>
      <c r="O1831" s="1">
        <f t="shared" si="1360"/>
        <v>5.434017440781487E-2</v>
      </c>
      <c r="P1831" s="1">
        <f t="shared" si="1361"/>
        <v>1.098460303328096</v>
      </c>
      <c r="Q1831" s="1">
        <f t="shared" si="1362"/>
        <v>1.0982944003113415</v>
      </c>
      <c r="R1831" s="1">
        <f t="shared" si="1363"/>
        <v>1.0982884171393024</v>
      </c>
      <c r="S1831" s="1">
        <f t="shared" si="1364"/>
        <v>1.0982882011871027</v>
      </c>
      <c r="T1831" s="1">
        <f t="shared" si="1365"/>
        <v>0.97892964427359908</v>
      </c>
      <c r="U1831" s="1">
        <f t="shared" si="1366"/>
        <v>2.953707186480278</v>
      </c>
      <c r="V1831" s="2">
        <f t="shared" si="1395"/>
        <v>31.061186459783279</v>
      </c>
      <c r="W1831" s="1">
        <f>VLOOKUP(V1831,Graph!$D$3:$M$50,col)</f>
        <v>6.3E-3</v>
      </c>
      <c r="X1831" s="1">
        <f>VLOOKUP(V1831,Graph!$D$3:$M$50,col+1)</f>
        <v>5.0000000000000001E-3</v>
      </c>
      <c r="Y1831" s="1">
        <f t="shared" si="1367"/>
        <v>5.4333333333333334E-3</v>
      </c>
      <c r="Z1831" s="1">
        <f t="shared" si="1396"/>
        <v>0.6400499999999999</v>
      </c>
      <c r="AA1831" s="2">
        <f t="shared" si="1368"/>
        <v>1.8245666666665759</v>
      </c>
      <c r="AB1831" s="1">
        <f t="shared" si="1369"/>
        <v>5.434017440781487E-2</v>
      </c>
      <c r="AC1831" s="1">
        <f t="shared" si="1370"/>
        <v>1.0982881933924575</v>
      </c>
      <c r="AD1831" s="1">
        <f t="shared" si="1371"/>
        <v>1.098288193111115</v>
      </c>
      <c r="AE1831" s="1">
        <f t="shared" si="1372"/>
        <v>1.0982881931009603</v>
      </c>
      <c r="AF1831" s="1">
        <f t="shared" si="1373"/>
        <v>1.0982881931005934</v>
      </c>
      <c r="AG1831" s="1">
        <f t="shared" si="1374"/>
        <v>0.97892964427359908</v>
      </c>
      <c r="AH1831" s="1">
        <f t="shared" si="1375"/>
        <v>2.9537071647326338</v>
      </c>
      <c r="AI1831" s="2">
        <f t="shared" si="1397"/>
        <v>31.061186383550531</v>
      </c>
      <c r="AJ1831" s="1">
        <f>VLOOKUP(AI1831,Graph!$D$3:$M$50,col)</f>
        <v>6.3E-3</v>
      </c>
      <c r="AK1831" s="1">
        <f>VLOOKUP(AI1831,Graph!$D$3:$M$50,col+1)</f>
        <v>5.0000000000000001E-3</v>
      </c>
      <c r="AL1831" s="1">
        <f t="shared" si="1376"/>
        <v>5.4333333333333334E-3</v>
      </c>
      <c r="AM1831" s="1">
        <f t="shared" si="1398"/>
        <v>0.6400499999999999</v>
      </c>
      <c r="AN1831" s="2">
        <f t="shared" si="1377"/>
        <v>1.8245666666665759</v>
      </c>
      <c r="AO1831" s="1">
        <f t="shared" si="1378"/>
        <v>5.434017440781487E-2</v>
      </c>
      <c r="AP1831" s="1">
        <f t="shared" si="1379"/>
        <v>1.0982881931005803</v>
      </c>
      <c r="AQ1831" s="1">
        <f t="shared" si="1380"/>
        <v>1.0982881931005799</v>
      </c>
      <c r="AR1831" s="1">
        <f t="shared" si="1381"/>
        <v>1.0982881931005799</v>
      </c>
      <c r="AS1831" s="1">
        <f t="shared" si="1382"/>
        <v>1.0982881931005799</v>
      </c>
      <c r="AT1831" s="1">
        <f t="shared" si="1383"/>
        <v>0.97892964427359908</v>
      </c>
      <c r="AU1831" s="1">
        <f t="shared" si="1384"/>
        <v>2.9537071647325974</v>
      </c>
      <c r="AV1831" s="2">
        <f t="shared" si="1385"/>
        <v>1830</v>
      </c>
      <c r="AW1831" s="1">
        <f t="shared" si="1386"/>
        <v>2953.7071647325974</v>
      </c>
      <c r="AX1831" s="1">
        <f t="shared" si="1387"/>
        <v>0.97892964427359908</v>
      </c>
      <c r="AY1831" s="1">
        <f t="shared" si="1388"/>
        <v>1.0982881931005799</v>
      </c>
      <c r="AZ1831" s="1">
        <f t="shared" si="1389"/>
        <v>5.4333333333333334E-3</v>
      </c>
      <c r="BA1831" s="1">
        <f t="shared" si="1390"/>
        <v>31.061186383550531</v>
      </c>
    </row>
    <row r="1832" spans="1:53">
      <c r="A1832" s="2">
        <f t="shared" si="1355"/>
        <v>1.8309999999999091</v>
      </c>
      <c r="B1832" s="1">
        <f t="shared" si="1392"/>
        <v>1.9292818333332391</v>
      </c>
      <c r="C1832" s="1">
        <f t="shared" si="1356"/>
        <v>5.653694656761464E-2</v>
      </c>
      <c r="D1832" s="1">
        <f t="shared" si="1393"/>
        <v>1.1030469259874225</v>
      </c>
      <c r="E1832" s="1">
        <f t="shared" si="1401"/>
        <v>1.1031646052828556</v>
      </c>
      <c r="F1832" s="1">
        <f t="shared" si="1401"/>
        <v>1.1031690874923283</v>
      </c>
      <c r="G1832" s="1">
        <f t="shared" si="1401"/>
        <v>1.1031692581199679</v>
      </c>
      <c r="H1832" s="1">
        <f t="shared" si="1357"/>
        <v>3.0331764417440303</v>
      </c>
      <c r="I1832" s="1">
        <f t="shared" si="1394"/>
        <v>31.337291122065565</v>
      </c>
      <c r="J1832" s="1">
        <f>VLOOKUP($I1832,Graph!$D$3:$M$50,col)</f>
        <v>6.3E-3</v>
      </c>
      <c r="K1832" s="1">
        <f>VLOOKUP($I1832,Graph!$D$3:$M$50,col+1)</f>
        <v>5.0000000000000001E-3</v>
      </c>
      <c r="L1832" s="1">
        <f t="shared" si="1358"/>
        <v>5.4333333333333334E-3</v>
      </c>
      <c r="M1832" s="1">
        <f t="shared" si="1400"/>
        <v>0.6400499999999999</v>
      </c>
      <c r="N1832" s="1">
        <f t="shared" si="1359"/>
        <v>1.8255666666665757</v>
      </c>
      <c r="O1832" s="1">
        <f t="shared" si="1360"/>
        <v>5.4341056260842659E-2</v>
      </c>
      <c r="P1832" s="1">
        <f t="shared" si="1361"/>
        <v>1.0984622382303191</v>
      </c>
      <c r="Q1832" s="1">
        <f t="shared" si="1362"/>
        <v>1.0982963415058662</v>
      </c>
      <c r="R1832" s="1">
        <f t="shared" si="1363"/>
        <v>1.0982903584310024</v>
      </c>
      <c r="S1832" s="1">
        <f t="shared" si="1364"/>
        <v>1.0982901424776372</v>
      </c>
      <c r="T1832" s="1">
        <f t="shared" si="1365"/>
        <v>0.97893203242130811</v>
      </c>
      <c r="U1832" s="1">
        <f t="shared" si="1366"/>
        <v>2.956141025433185</v>
      </c>
      <c r="V1832" s="2">
        <f t="shared" si="1395"/>
        <v>31.0697155348475</v>
      </c>
      <c r="W1832" s="1">
        <f>VLOOKUP(V1832,Graph!$D$3:$M$50,col)</f>
        <v>6.3E-3</v>
      </c>
      <c r="X1832" s="1">
        <f>VLOOKUP(V1832,Graph!$D$3:$M$50,col+1)</f>
        <v>5.0000000000000001E-3</v>
      </c>
      <c r="Y1832" s="1">
        <f t="shared" si="1367"/>
        <v>5.4333333333333334E-3</v>
      </c>
      <c r="Z1832" s="1">
        <f t="shared" si="1396"/>
        <v>0.6400499999999999</v>
      </c>
      <c r="AA1832" s="2">
        <f t="shared" si="1368"/>
        <v>1.8255666666665757</v>
      </c>
      <c r="AB1832" s="1">
        <f t="shared" si="1369"/>
        <v>5.4341056260842659E-2</v>
      </c>
      <c r="AC1832" s="1">
        <f t="shared" si="1370"/>
        <v>1.0982901346827811</v>
      </c>
      <c r="AD1832" s="1">
        <f t="shared" si="1371"/>
        <v>1.0982901344014251</v>
      </c>
      <c r="AE1832" s="1">
        <f t="shared" si="1372"/>
        <v>1.0982901343912694</v>
      </c>
      <c r="AF1832" s="1">
        <f t="shared" si="1373"/>
        <v>1.0982901343909028</v>
      </c>
      <c r="AG1832" s="1">
        <f t="shared" si="1374"/>
        <v>0.97893203242130811</v>
      </c>
      <c r="AH1832" s="1">
        <f t="shared" si="1375"/>
        <v>2.9561410036670539</v>
      </c>
      <c r="AI1832" s="2">
        <f t="shared" si="1397"/>
        <v>31.069715458591826</v>
      </c>
      <c r="AJ1832" s="1">
        <f>VLOOKUP(AI1832,Graph!$D$3:$M$50,col)</f>
        <v>6.3E-3</v>
      </c>
      <c r="AK1832" s="1">
        <f>VLOOKUP(AI1832,Graph!$D$3:$M$50,col+1)</f>
        <v>5.0000000000000001E-3</v>
      </c>
      <c r="AL1832" s="1">
        <f t="shared" si="1376"/>
        <v>5.4333333333333334E-3</v>
      </c>
      <c r="AM1832" s="1">
        <f t="shared" si="1398"/>
        <v>0.6400499999999999</v>
      </c>
      <c r="AN1832" s="2">
        <f t="shared" si="1377"/>
        <v>1.8255666666665757</v>
      </c>
      <c r="AO1832" s="1">
        <f t="shared" si="1378"/>
        <v>5.4341056260842659E-2</v>
      </c>
      <c r="AP1832" s="1">
        <f t="shared" si="1379"/>
        <v>1.0982901343908895</v>
      </c>
      <c r="AQ1832" s="1">
        <f t="shared" si="1380"/>
        <v>1.0982901343908893</v>
      </c>
      <c r="AR1832" s="1">
        <f t="shared" si="1381"/>
        <v>1.0982901343908891</v>
      </c>
      <c r="AS1832" s="1">
        <f t="shared" si="1382"/>
        <v>1.0982901343908889</v>
      </c>
      <c r="AT1832" s="1">
        <f t="shared" si="1383"/>
        <v>0.97893203242130811</v>
      </c>
      <c r="AU1832" s="1">
        <f t="shared" si="1384"/>
        <v>2.9561410036670157</v>
      </c>
      <c r="AV1832" s="2">
        <f t="shared" si="1385"/>
        <v>1831</v>
      </c>
      <c r="AW1832" s="1">
        <f t="shared" si="1386"/>
        <v>2956.1410036670159</v>
      </c>
      <c r="AX1832" s="1">
        <f t="shared" si="1387"/>
        <v>0.97893203242130811</v>
      </c>
      <c r="AY1832" s="1">
        <f t="shared" si="1388"/>
        <v>1.0982901343908889</v>
      </c>
      <c r="AZ1832" s="1">
        <f t="shared" si="1389"/>
        <v>5.4333333333333334E-3</v>
      </c>
      <c r="BA1832" s="1">
        <f t="shared" si="1390"/>
        <v>31.069715458591826</v>
      </c>
    </row>
    <row r="1833" spans="1:53">
      <c r="A1833" s="2">
        <f t="shared" si="1355"/>
        <v>1.831999999999909</v>
      </c>
      <c r="B1833" s="1">
        <f t="shared" si="1392"/>
        <v>1.9303229999999056</v>
      </c>
      <c r="C1833" s="1">
        <f t="shared" si="1356"/>
        <v>5.6537679372505437E-2</v>
      </c>
      <c r="D1833" s="1">
        <f t="shared" si="1393"/>
        <v>1.1030485030418649</v>
      </c>
      <c r="E1833" s="1">
        <f t="shared" si="1401"/>
        <v>1.1031662461606144</v>
      </c>
      <c r="F1833" s="1">
        <f t="shared" si="1401"/>
        <v>1.1031707308809358</v>
      </c>
      <c r="G1833" s="1">
        <f t="shared" si="1401"/>
        <v>1.1031709016071516</v>
      </c>
      <c r="H1833" s="1">
        <f t="shared" si="1357"/>
        <v>3.0356661558329345</v>
      </c>
      <c r="I1833" s="1">
        <f t="shared" si="1394"/>
        <v>31.345862945390571</v>
      </c>
      <c r="J1833" s="1">
        <f>VLOOKUP($I1833,Graph!$D$3:$M$50,col)</f>
        <v>6.3E-3</v>
      </c>
      <c r="K1833" s="1">
        <f>VLOOKUP($I1833,Graph!$D$3:$M$50,col+1)</f>
        <v>5.0000000000000001E-3</v>
      </c>
      <c r="L1833" s="1">
        <f t="shared" si="1358"/>
        <v>5.4333333333333334E-3</v>
      </c>
      <c r="M1833" s="1">
        <f t="shared" si="1400"/>
        <v>0.6400499999999999</v>
      </c>
      <c r="N1833" s="1">
        <f t="shared" si="1359"/>
        <v>1.8265666666665756</v>
      </c>
      <c r="O1833" s="1">
        <f t="shared" si="1360"/>
        <v>5.4341937169716581E-2</v>
      </c>
      <c r="P1833" s="1">
        <f t="shared" si="1361"/>
        <v>1.0984641710746261</v>
      </c>
      <c r="Q1833" s="1">
        <f t="shared" si="1362"/>
        <v>1.0982982806363866</v>
      </c>
      <c r="R1833" s="1">
        <f t="shared" si="1363"/>
        <v>1.098292297658626</v>
      </c>
      <c r="S1833" s="1">
        <f t="shared" si="1364"/>
        <v>1.0982920817040975</v>
      </c>
      <c r="T1833" s="1">
        <f t="shared" si="1365"/>
        <v>0.97893441796380765</v>
      </c>
      <c r="U1833" s="1">
        <f t="shared" si="1366"/>
        <v>2.9585755326719223</v>
      </c>
      <c r="V1833" s="2">
        <f t="shared" si="1395"/>
        <v>31.078242269772527</v>
      </c>
      <c r="W1833" s="1">
        <f>VLOOKUP(V1833,Graph!$D$3:$M$50,col)</f>
        <v>6.3E-3</v>
      </c>
      <c r="X1833" s="1">
        <f>VLOOKUP(V1833,Graph!$D$3:$M$50,col+1)</f>
        <v>5.0000000000000001E-3</v>
      </c>
      <c r="Y1833" s="1">
        <f t="shared" si="1367"/>
        <v>5.4333333333333334E-3</v>
      </c>
      <c r="Z1833" s="1">
        <f t="shared" si="1396"/>
        <v>0.6400499999999999</v>
      </c>
      <c r="AA1833" s="2">
        <f t="shared" si="1368"/>
        <v>1.8265666666665756</v>
      </c>
      <c r="AB1833" s="1">
        <f t="shared" si="1369"/>
        <v>5.4341937169716581E-2</v>
      </c>
      <c r="AC1833" s="1">
        <f t="shared" si="1370"/>
        <v>1.0982920739090314</v>
      </c>
      <c r="AD1833" s="1">
        <f t="shared" si="1371"/>
        <v>1.0982920736276611</v>
      </c>
      <c r="AE1833" s="1">
        <f t="shared" si="1372"/>
        <v>1.098292073617505</v>
      </c>
      <c r="AF1833" s="1">
        <f t="shared" si="1373"/>
        <v>1.0982920736171384</v>
      </c>
      <c r="AG1833" s="1">
        <f t="shared" si="1374"/>
        <v>0.97893441796380765</v>
      </c>
      <c r="AH1833" s="1">
        <f t="shared" si="1375"/>
        <v>2.9585755108872989</v>
      </c>
      <c r="AI1833" s="2">
        <f t="shared" si="1397"/>
        <v>31.078242193493949</v>
      </c>
      <c r="AJ1833" s="1">
        <f>VLOOKUP(AI1833,Graph!$D$3:$M$50,col)</f>
        <v>6.3E-3</v>
      </c>
      <c r="AK1833" s="1">
        <f>VLOOKUP(AI1833,Graph!$D$3:$M$50,col+1)</f>
        <v>5.0000000000000001E-3</v>
      </c>
      <c r="AL1833" s="1">
        <f t="shared" si="1376"/>
        <v>5.4333333333333334E-3</v>
      </c>
      <c r="AM1833" s="1">
        <f t="shared" si="1398"/>
        <v>0.6400499999999999</v>
      </c>
      <c r="AN1833" s="2">
        <f t="shared" si="1377"/>
        <v>1.8265666666665756</v>
      </c>
      <c r="AO1833" s="1">
        <f t="shared" si="1378"/>
        <v>5.4341937169716581E-2</v>
      </c>
      <c r="AP1833" s="1">
        <f t="shared" si="1379"/>
        <v>1.0982920736171253</v>
      </c>
      <c r="AQ1833" s="1">
        <f t="shared" si="1380"/>
        <v>1.0982920736171244</v>
      </c>
      <c r="AR1833" s="1">
        <f t="shared" si="1381"/>
        <v>1.0982920736171244</v>
      </c>
      <c r="AS1833" s="1">
        <f t="shared" si="1382"/>
        <v>1.0982920736171244</v>
      </c>
      <c r="AT1833" s="1">
        <f t="shared" si="1383"/>
        <v>0.97893441796380765</v>
      </c>
      <c r="AU1833" s="1">
        <f t="shared" si="1384"/>
        <v>2.9585755108872611</v>
      </c>
      <c r="AV1833" s="2">
        <f t="shared" si="1385"/>
        <v>1832</v>
      </c>
      <c r="AW1833" s="1">
        <f t="shared" si="1386"/>
        <v>2958.5755108872613</v>
      </c>
      <c r="AX1833" s="1">
        <f t="shared" si="1387"/>
        <v>0.97893441796380765</v>
      </c>
      <c r="AY1833" s="1">
        <f t="shared" si="1388"/>
        <v>1.0982920736171244</v>
      </c>
      <c r="AZ1833" s="1">
        <f t="shared" si="1389"/>
        <v>5.4333333333333334E-3</v>
      </c>
      <c r="BA1833" s="1">
        <f t="shared" si="1390"/>
        <v>31.078242193493949</v>
      </c>
    </row>
    <row r="1834" spans="1:53">
      <c r="A1834" s="2">
        <f t="shared" ref="A1834:A1897" si="1402">A1833+0.001</f>
        <v>1.8329999999999089</v>
      </c>
      <c r="B1834" s="1">
        <f t="shared" si="1392"/>
        <v>1.9313641666665722</v>
      </c>
      <c r="C1834" s="1">
        <f t="shared" ref="C1834:C1897" si="1403">(4/27)*(b*A1834/B1834)^2</f>
        <v>5.6538411392051492E-2</v>
      </c>
      <c r="D1834" s="1">
        <f t="shared" si="1393"/>
        <v>1.1030500784129362</v>
      </c>
      <c r="E1834" s="1">
        <f t="shared" si="1401"/>
        <v>1.1031678852899005</v>
      </c>
      <c r="F1834" s="1">
        <f t="shared" si="1401"/>
        <v>1.103172372518592</v>
      </c>
      <c r="G1834" s="1">
        <f t="shared" si="1401"/>
        <v>1.10317254334329</v>
      </c>
      <c r="H1834" s="1">
        <f t="shared" ref="H1834:H1897" si="1404">SQRT(gn*(2*A1834/3)^3)*G1834*b</f>
        <v>3.0381565508716726</v>
      </c>
      <c r="I1834" s="1">
        <f t="shared" si="1394"/>
        <v>31.354432425701837</v>
      </c>
      <c r="J1834" s="1">
        <f>VLOOKUP($I1834,Graph!$D$3:$M$50,col)</f>
        <v>6.3E-3</v>
      </c>
      <c r="K1834" s="1">
        <f>VLOOKUP($I1834,Graph!$D$3:$M$50,col+1)</f>
        <v>5.0000000000000001E-3</v>
      </c>
      <c r="L1834" s="1">
        <f t="shared" ref="L1834:L1897" si="1405">J1834+Ratio*(K1834-J1834)</f>
        <v>5.4333333333333334E-3</v>
      </c>
      <c r="M1834" s="1">
        <f t="shared" si="1400"/>
        <v>0.6400499999999999</v>
      </c>
      <c r="N1834" s="1">
        <f t="shared" ref="N1834:N1897" si="1406">A1834-L1834*L</f>
        <v>1.8275666666665755</v>
      </c>
      <c r="O1834" s="1">
        <f t="shared" ref="O1834:O1897" si="1407">(4/27)*(M1834*N1834/B1834)^2</f>
        <v>5.4342817135952043E-2</v>
      </c>
      <c r="P1834" s="1">
        <f t="shared" ref="P1834:P1897" si="1408">SQRT(G1834-(O1834*G1834-POWER(G1834,1/3)+1)/(O1834-POWER(G1834,-2/3)/3))</f>
        <v>1.0984661018642985</v>
      </c>
      <c r="Q1834" s="1">
        <f t="shared" ref="Q1834:Q1897" si="1409">SQRT(P1834-(O1834*P1834-POWER(P1834,1/3)+1)/(O1834-POWER(P1834,-2/3)/3))</f>
        <v>1.0983002177061931</v>
      </c>
      <c r="R1834" s="1">
        <f t="shared" ref="R1834:R1897" si="1410">SQRT(Q1834-(O1834*Q1834-POWER(Q1834,1/3)+1)/(O1834-POWER(Q1834,-2/3)/3))</f>
        <v>1.0982942348254632</v>
      </c>
      <c r="S1834" s="1">
        <f t="shared" ref="S1834:S1897" si="1411">SQRT(R1834-(O1834*R1834-POWER(R1834,1/3)+1)/(O1834-POWER(R1834,-2/3)/3))</f>
        <v>1.0982940188697741</v>
      </c>
      <c r="T1834" s="1">
        <f t="shared" ref="T1834:T1897" si="1412">(M1834/b)*POWER(N1834/A1834,3/2)</f>
        <v>0.97893680090535873</v>
      </c>
      <c r="U1834" s="1">
        <f t="shared" ref="U1834:U1897" si="1413">SQRT(gn*(2*A1834/3)^3)*S1834*T1834*b</f>
        <v>2.9610107080130574</v>
      </c>
      <c r="V1834" s="2">
        <f t="shared" si="1395"/>
        <v>31.086766666483079</v>
      </c>
      <c r="W1834" s="1">
        <f>VLOOKUP(V1834,Graph!$D$3:$M$50,col)</f>
        <v>6.3E-3</v>
      </c>
      <c r="X1834" s="1">
        <f>VLOOKUP(V1834,Graph!$D$3:$M$50,col+1)</f>
        <v>5.0000000000000001E-3</v>
      </c>
      <c r="Y1834" s="1">
        <f t="shared" ref="Y1834:Y1897" si="1414">W1834+Ratio*(X1834-W1834)</f>
        <v>5.4333333333333334E-3</v>
      </c>
      <c r="Z1834" s="1">
        <f t="shared" si="1396"/>
        <v>0.6400499999999999</v>
      </c>
      <c r="AA1834" s="2">
        <f t="shared" ref="AA1834:AA1897" si="1415">A1834-Y1834*L</f>
        <v>1.8275666666665755</v>
      </c>
      <c r="AB1834" s="1">
        <f t="shared" ref="AB1834:AB1897" si="1416">(4/27)*(Z1834*AA1834/B1834)^2</f>
        <v>5.4342817135952043E-2</v>
      </c>
      <c r="AC1834" s="1">
        <f t="shared" ref="AC1834:AC1897" si="1417">SQRT(S1834-(AB1834*S1834-POWER(S1834,1/3)+1)/(AB1834-POWER(S1834,-2/3)/3))</f>
        <v>1.0982940110744976</v>
      </c>
      <c r="AD1834" s="1">
        <f t="shared" ref="AD1834:AD1897" si="1418">SQRT(AC1834-(AB1834*AC1834-POWER(AC1834,1/3)+1)/(AB1834-POWER(AC1834,-2/3)/3))</f>
        <v>1.0982940107931138</v>
      </c>
      <c r="AE1834" s="1">
        <f t="shared" ref="AE1834:AE1897" si="1419">SQRT(AD1834-(AB1834*AD1834-POWER(AD1834,1/3)+1)/(AB1834-POWER(AD1834,-2/3)/3))</f>
        <v>1.0982940107829571</v>
      </c>
      <c r="AF1834" s="1">
        <f t="shared" ref="AF1834:AF1897" si="1420">SQRT(AE1834-(AB1834*AE1834-POWER(AE1834,1/3)+1)/(AB1834-POWER(AE1834,-2/3)/3))</f>
        <v>1.0982940107825903</v>
      </c>
      <c r="AG1834" s="1">
        <f t="shared" ref="AG1834:AG1897" si="1421">(Z1834/b)*POWER(AA1834/A1834,3/2)</f>
        <v>0.97893680090535873</v>
      </c>
      <c r="AH1834" s="1">
        <f t="shared" ref="AH1834:AH1897" si="1422">SQRT(gn*(2*A1834/3)^3)*AF1834*AG1834*b</f>
        <v>2.9610106862099363</v>
      </c>
      <c r="AI1834" s="2">
        <f t="shared" si="1397"/>
        <v>31.08676659018159</v>
      </c>
      <c r="AJ1834" s="1">
        <f>VLOOKUP(AI1834,Graph!$D$3:$M$50,col)</f>
        <v>6.3E-3</v>
      </c>
      <c r="AK1834" s="1">
        <f>VLOOKUP(AI1834,Graph!$D$3:$M$50,col+1)</f>
        <v>5.0000000000000001E-3</v>
      </c>
      <c r="AL1834" s="1">
        <f t="shared" ref="AL1834:AL1897" si="1423">AJ1834+Ratio*(AK1834-AJ1834)</f>
        <v>5.4333333333333334E-3</v>
      </c>
      <c r="AM1834" s="1">
        <f t="shared" si="1398"/>
        <v>0.6400499999999999</v>
      </c>
      <c r="AN1834" s="2">
        <f t="shared" ref="AN1834:AN1897" si="1424">A1834-AL1834*L</f>
        <v>1.8275666666665755</v>
      </c>
      <c r="AO1834" s="1">
        <f t="shared" ref="AO1834:AO1897" si="1425">(4/27)*(AM1834*AN1834/B1834)^2</f>
        <v>5.4342817135952043E-2</v>
      </c>
      <c r="AP1834" s="1">
        <f t="shared" ref="AP1834:AP1897" si="1426">SQRT(AF1834-(AO1834*AF1834-POWER(AF1834,1/3)+1)/(AO1834-POWER(AF1834,-2/3)/3))</f>
        <v>1.0982940107825769</v>
      </c>
      <c r="AQ1834" s="1">
        <f t="shared" ref="AQ1834:AQ1897" si="1427">SQRT(AP1834-(AO1834*AP1834-POWER(AP1834,1/3)+1)/(AO1834-POWER(AP1834,-2/3)/3))</f>
        <v>1.0982940107825765</v>
      </c>
      <c r="AR1834" s="1">
        <f t="shared" ref="AR1834:AR1897" si="1428">SQRT(AQ1834-(AO1834*AQ1834-POWER(AQ1834,1/3)+1)/(AO1834-POWER(AQ1834,-2/3)/3))</f>
        <v>1.0982940107825765</v>
      </c>
      <c r="AS1834" s="1">
        <f t="shared" ref="AS1834:AS1897" si="1429">SQRT(AR1834-(AO1834*AR1834-POWER(AR1834,1/3)+1)/(AO1834-POWER(AR1834,-2/3)/3))</f>
        <v>1.0982940107825765</v>
      </c>
      <c r="AT1834" s="1">
        <f t="shared" ref="AT1834:AT1897" si="1430">(AM1834/b)*POWER(AN1834/A1834,3/2)</f>
        <v>0.97893680090535873</v>
      </c>
      <c r="AU1834" s="1">
        <f t="shared" ref="AU1834:AU1897" si="1431">SQRT(gn*(2*A1834/3)^3)*AS1834*AT1834*b</f>
        <v>2.961010686209899</v>
      </c>
      <c r="AV1834" s="2">
        <f t="shared" ref="AV1834:AV1897" si="1432">AV1833+1</f>
        <v>1833</v>
      </c>
      <c r="AW1834" s="1">
        <f t="shared" ref="AW1834:AW1897" si="1433">AU1834*1000</f>
        <v>2961.0106862098992</v>
      </c>
      <c r="AX1834" s="1">
        <f t="shared" ref="AX1834:AX1897" si="1434">AT1834</f>
        <v>0.97893680090535873</v>
      </c>
      <c r="AY1834" s="1">
        <f t="shared" ref="AY1834:AY1897" si="1435">AS1834</f>
        <v>1.0982940107825765</v>
      </c>
      <c r="AZ1834" s="1">
        <f t="shared" ref="AZ1834:AZ1897" si="1436">AL1834</f>
        <v>5.4333333333333334E-3</v>
      </c>
      <c r="BA1834" s="1">
        <f t="shared" ref="BA1834:BA1897" si="1437">AI1834</f>
        <v>31.08676659018159</v>
      </c>
    </row>
    <row r="1835" spans="1:53">
      <c r="A1835" s="2">
        <f t="shared" si="1402"/>
        <v>1.8339999999999088</v>
      </c>
      <c r="B1835" s="1">
        <f t="shared" si="1392"/>
        <v>1.9324053333332387</v>
      </c>
      <c r="C1835" s="1">
        <f t="shared" si="1403"/>
        <v>5.6539142627514617E-2</v>
      </c>
      <c r="D1835" s="1">
        <f t="shared" si="1393"/>
        <v>1.1030516521033307</v>
      </c>
      <c r="E1835" s="1">
        <f t="shared" si="1401"/>
        <v>1.1031695226735068</v>
      </c>
      <c r="F1835" s="1">
        <f t="shared" si="1401"/>
        <v>1.1031740124080942</v>
      </c>
      <c r="G1835" s="1">
        <f t="shared" si="1401"/>
        <v>1.1031741833311801</v>
      </c>
      <c r="H1835" s="1">
        <f t="shared" si="1404"/>
        <v>3.0406476266740756</v>
      </c>
      <c r="I1835" s="1">
        <f t="shared" si="1394"/>
        <v>31.362999564919324</v>
      </c>
      <c r="J1835" s="1">
        <f>VLOOKUP($I1835,Graph!$D$3:$M$50,col)</f>
        <v>6.3E-3</v>
      </c>
      <c r="K1835" s="1">
        <f>VLOOKUP($I1835,Graph!$D$3:$M$50,col+1)</f>
        <v>5.0000000000000001E-3</v>
      </c>
      <c r="L1835" s="1">
        <f t="shared" si="1405"/>
        <v>5.4333333333333334E-3</v>
      </c>
      <c r="M1835" s="1">
        <f t="shared" si="1400"/>
        <v>0.6400499999999999</v>
      </c>
      <c r="N1835" s="1">
        <f t="shared" si="1406"/>
        <v>1.8285666666665754</v>
      </c>
      <c r="O1835" s="1">
        <f t="shared" si="1407"/>
        <v>5.4343696161061161E-2</v>
      </c>
      <c r="P1835" s="1">
        <f t="shared" si="1408"/>
        <v>1.0984680306026104</v>
      </c>
      <c r="Q1835" s="1">
        <f t="shared" si="1409"/>
        <v>1.0983021527185677</v>
      </c>
      <c r="R1835" s="1">
        <f t="shared" si="1410"/>
        <v>1.0982961699347971</v>
      </c>
      <c r="S1835" s="1">
        <f t="shared" si="1411"/>
        <v>1.0982959539779498</v>
      </c>
      <c r="T1835" s="1">
        <f t="shared" si="1412"/>
        <v>0.97893918125021251</v>
      </c>
      <c r="U1835" s="1">
        <f t="shared" si="1413"/>
        <v>2.9634465512733068</v>
      </c>
      <c r="V1835" s="2">
        <f t="shared" si="1395"/>
        <v>31.095288726901213</v>
      </c>
      <c r="W1835" s="1">
        <f>VLOOKUP(V1835,Graph!$D$3:$M$50,col)</f>
        <v>6.3E-3</v>
      </c>
      <c r="X1835" s="1">
        <f>VLOOKUP(V1835,Graph!$D$3:$M$50,col+1)</f>
        <v>5.0000000000000001E-3</v>
      </c>
      <c r="Y1835" s="1">
        <f t="shared" si="1414"/>
        <v>5.4333333333333334E-3</v>
      </c>
      <c r="Z1835" s="1">
        <f t="shared" si="1396"/>
        <v>0.6400499999999999</v>
      </c>
      <c r="AA1835" s="2">
        <f t="shared" si="1415"/>
        <v>1.8285666666665754</v>
      </c>
      <c r="AB1835" s="1">
        <f t="shared" si="1416"/>
        <v>5.4343696161061161E-2</v>
      </c>
      <c r="AC1835" s="1">
        <f t="shared" si="1417"/>
        <v>1.0982959461824633</v>
      </c>
      <c r="AD1835" s="1">
        <f t="shared" si="1418"/>
        <v>1.0982959459010659</v>
      </c>
      <c r="AE1835" s="1">
        <f t="shared" si="1419"/>
        <v>1.0982959458909083</v>
      </c>
      <c r="AF1835" s="1">
        <f t="shared" si="1420"/>
        <v>1.0982959458905417</v>
      </c>
      <c r="AG1835" s="1">
        <f t="shared" si="1421"/>
        <v>0.97893918125021251</v>
      </c>
      <c r="AH1835" s="1">
        <f t="shared" si="1422"/>
        <v>2.9634465294516827</v>
      </c>
      <c r="AI1835" s="2">
        <f t="shared" si="1397"/>
        <v>31.095288650576826</v>
      </c>
      <c r="AJ1835" s="1">
        <f>VLOOKUP(AI1835,Graph!$D$3:$M$50,col)</f>
        <v>6.3E-3</v>
      </c>
      <c r="AK1835" s="1">
        <f>VLOOKUP(AI1835,Graph!$D$3:$M$50,col+1)</f>
        <v>5.0000000000000001E-3</v>
      </c>
      <c r="AL1835" s="1">
        <f t="shared" si="1423"/>
        <v>5.4333333333333334E-3</v>
      </c>
      <c r="AM1835" s="1">
        <f t="shared" si="1398"/>
        <v>0.6400499999999999</v>
      </c>
      <c r="AN1835" s="2">
        <f t="shared" si="1424"/>
        <v>1.8285666666665754</v>
      </c>
      <c r="AO1835" s="1">
        <f t="shared" si="1425"/>
        <v>5.4343696161061161E-2</v>
      </c>
      <c r="AP1835" s="1">
        <f t="shared" si="1426"/>
        <v>1.0982959458905286</v>
      </c>
      <c r="AQ1835" s="1">
        <f t="shared" si="1427"/>
        <v>1.0982959458905277</v>
      </c>
      <c r="AR1835" s="1">
        <f t="shared" si="1428"/>
        <v>1.0982959458905277</v>
      </c>
      <c r="AS1835" s="1">
        <f t="shared" si="1429"/>
        <v>1.0982959458905277</v>
      </c>
      <c r="AT1835" s="1">
        <f t="shared" si="1430"/>
        <v>0.97893918125021251</v>
      </c>
      <c r="AU1835" s="1">
        <f t="shared" si="1431"/>
        <v>2.9634465294516446</v>
      </c>
      <c r="AV1835" s="2">
        <f t="shared" si="1432"/>
        <v>1834</v>
      </c>
      <c r="AW1835" s="1">
        <f t="shared" si="1433"/>
        <v>2963.4465294516444</v>
      </c>
      <c r="AX1835" s="1">
        <f t="shared" si="1434"/>
        <v>0.97893918125021251</v>
      </c>
      <c r="AY1835" s="1">
        <f t="shared" si="1435"/>
        <v>1.0982959458905277</v>
      </c>
      <c r="AZ1835" s="1">
        <f t="shared" si="1436"/>
        <v>5.4333333333333334E-3</v>
      </c>
      <c r="BA1835" s="1">
        <f t="shared" si="1437"/>
        <v>31.095288650576826</v>
      </c>
    </row>
    <row r="1836" spans="1:53">
      <c r="A1836" s="2">
        <f t="shared" si="1402"/>
        <v>1.8349999999999087</v>
      </c>
      <c r="B1836" s="1">
        <f t="shared" si="1392"/>
        <v>1.9334464999999053</v>
      </c>
      <c r="C1836" s="1">
        <f t="shared" si="1403"/>
        <v>5.6539873080153825E-2</v>
      </c>
      <c r="D1836" s="1">
        <f t="shared" si="1393"/>
        <v>1.1030532241157358</v>
      </c>
      <c r="E1836" s="1">
        <f t="shared" si="1401"/>
        <v>1.1031711583142201</v>
      </c>
      <c r="F1836" s="1">
        <f t="shared" si="1401"/>
        <v>1.1031756505522332</v>
      </c>
      <c r="G1836" s="1">
        <f t="shared" si="1401"/>
        <v>1.1031758215736136</v>
      </c>
      <c r="H1836" s="1">
        <f t="shared" si="1404"/>
        <v>3.0431393830541302</v>
      </c>
      <c r="I1836" s="1">
        <f t="shared" si="1394"/>
        <v>31.371564364960371</v>
      </c>
      <c r="J1836" s="1">
        <f>VLOOKUP($I1836,Graph!$D$3:$M$50,col)</f>
        <v>6.3E-3</v>
      </c>
      <c r="K1836" s="1">
        <f>VLOOKUP($I1836,Graph!$D$3:$M$50,col+1)</f>
        <v>5.0000000000000001E-3</v>
      </c>
      <c r="L1836" s="1">
        <f t="shared" si="1405"/>
        <v>5.4333333333333334E-3</v>
      </c>
      <c r="M1836" s="1">
        <f t="shared" si="1400"/>
        <v>0.6400499999999999</v>
      </c>
      <c r="N1836" s="1">
        <f t="shared" si="1406"/>
        <v>1.8295666666665753</v>
      </c>
      <c r="O1836" s="1">
        <f t="shared" si="1407"/>
        <v>5.4344574246552833E-2</v>
      </c>
      <c r="P1836" s="1">
        <f t="shared" si="1408"/>
        <v>1.0984699572928291</v>
      </c>
      <c r="Q1836" s="1">
        <f t="shared" si="1409"/>
        <v>1.0983040856767876</v>
      </c>
      <c r="R1836" s="1">
        <f t="shared" si="1410"/>
        <v>1.0982981029899033</v>
      </c>
      <c r="S1836" s="1">
        <f t="shared" si="1411"/>
        <v>1.0982978870319007</v>
      </c>
      <c r="T1836" s="1">
        <f t="shared" si="1412"/>
        <v>0.97894155900261093</v>
      </c>
      <c r="U1836" s="1">
        <f t="shared" si="1413"/>
        <v>2.9658830622695347</v>
      </c>
      <c r="V1836" s="2">
        <f t="shared" si="1395"/>
        <v>31.103808452946367</v>
      </c>
      <c r="W1836" s="1">
        <f>VLOOKUP(V1836,Graph!$D$3:$M$50,col)</f>
        <v>6.3E-3</v>
      </c>
      <c r="X1836" s="1">
        <f>VLOOKUP(V1836,Graph!$D$3:$M$50,col+1)</f>
        <v>5.0000000000000001E-3</v>
      </c>
      <c r="Y1836" s="1">
        <f t="shared" si="1414"/>
        <v>5.4333333333333334E-3</v>
      </c>
      <c r="Z1836" s="1">
        <f t="shared" si="1396"/>
        <v>0.6400499999999999</v>
      </c>
      <c r="AA1836" s="2">
        <f t="shared" si="1415"/>
        <v>1.8295666666665753</v>
      </c>
      <c r="AB1836" s="1">
        <f t="shared" si="1416"/>
        <v>5.4344574246552833E-2</v>
      </c>
      <c r="AC1836" s="1">
        <f t="shared" si="1417"/>
        <v>1.0982978792362044</v>
      </c>
      <c r="AD1836" s="1">
        <f t="shared" si="1418"/>
        <v>1.0982978789547932</v>
      </c>
      <c r="AE1836" s="1">
        <f t="shared" si="1419"/>
        <v>1.0982978789446349</v>
      </c>
      <c r="AF1836" s="1">
        <f t="shared" si="1420"/>
        <v>1.0982978789442683</v>
      </c>
      <c r="AG1836" s="1">
        <f t="shared" si="1421"/>
        <v>0.97894155900261093</v>
      </c>
      <c r="AH1836" s="1">
        <f t="shared" si="1422"/>
        <v>2.9658830404294023</v>
      </c>
      <c r="AI1836" s="2">
        <f t="shared" si="1397"/>
        <v>31.103808376599094</v>
      </c>
      <c r="AJ1836" s="1">
        <f>VLOOKUP(AI1836,Graph!$D$3:$M$50,col)</f>
        <v>6.3E-3</v>
      </c>
      <c r="AK1836" s="1">
        <f>VLOOKUP(AI1836,Graph!$D$3:$M$50,col+1)</f>
        <v>5.0000000000000001E-3</v>
      </c>
      <c r="AL1836" s="1">
        <f t="shared" si="1423"/>
        <v>5.4333333333333334E-3</v>
      </c>
      <c r="AM1836" s="1">
        <f t="shared" si="1398"/>
        <v>0.6400499999999999</v>
      </c>
      <c r="AN1836" s="2">
        <f t="shared" si="1424"/>
        <v>1.8295666666665753</v>
      </c>
      <c r="AO1836" s="1">
        <f t="shared" si="1425"/>
        <v>5.4344574246552833E-2</v>
      </c>
      <c r="AP1836" s="1">
        <f t="shared" si="1426"/>
        <v>1.098297878944255</v>
      </c>
      <c r="AQ1836" s="1">
        <f t="shared" si="1427"/>
        <v>1.0982978789442546</v>
      </c>
      <c r="AR1836" s="1">
        <f t="shared" si="1428"/>
        <v>1.0982978789442543</v>
      </c>
      <c r="AS1836" s="1">
        <f t="shared" si="1429"/>
        <v>1.0982978789442546</v>
      </c>
      <c r="AT1836" s="1">
        <f t="shared" si="1430"/>
        <v>0.97894155900261093</v>
      </c>
      <c r="AU1836" s="1">
        <f t="shared" si="1431"/>
        <v>2.9658830404293646</v>
      </c>
      <c r="AV1836" s="2">
        <f t="shared" si="1432"/>
        <v>1835</v>
      </c>
      <c r="AW1836" s="1">
        <f t="shared" si="1433"/>
        <v>2965.8830404293644</v>
      </c>
      <c r="AX1836" s="1">
        <f t="shared" si="1434"/>
        <v>0.97894155900261093</v>
      </c>
      <c r="AY1836" s="1">
        <f t="shared" si="1435"/>
        <v>1.0982978789442546</v>
      </c>
      <c r="AZ1836" s="1">
        <f t="shared" si="1436"/>
        <v>5.4333333333333334E-3</v>
      </c>
      <c r="BA1836" s="1">
        <f t="shared" si="1437"/>
        <v>31.103808376599094</v>
      </c>
    </row>
    <row r="1837" spans="1:53">
      <c r="A1837" s="2">
        <f t="shared" si="1402"/>
        <v>1.8359999999999086</v>
      </c>
      <c r="B1837" s="1">
        <f t="shared" si="1392"/>
        <v>1.9344876666665718</v>
      </c>
      <c r="C1837" s="1">
        <f t="shared" si="1403"/>
        <v>5.6540602751225515E-2</v>
      </c>
      <c r="D1837" s="1">
        <f t="shared" si="1393"/>
        <v>1.1030547944528344</v>
      </c>
      <c r="E1837" s="1">
        <f t="shared" si="1401"/>
        <v>1.1031727922148222</v>
      </c>
      <c r="F1837" s="1">
        <f t="shared" si="1401"/>
        <v>1.1031772869537932</v>
      </c>
      <c r="G1837" s="1">
        <f t="shared" si="1401"/>
        <v>1.1031774580733742</v>
      </c>
      <c r="H1837" s="1">
        <f t="shared" si="1404"/>
        <v>3.0456318198259695</v>
      </c>
      <c r="I1837" s="1">
        <f t="shared" si="1394"/>
        <v>31.380126827739684</v>
      </c>
      <c r="J1837" s="1">
        <f>VLOOKUP($I1837,Graph!$D$3:$M$50,col)</f>
        <v>6.3E-3</v>
      </c>
      <c r="K1837" s="1">
        <f>VLOOKUP($I1837,Graph!$D$3:$M$50,col+1)</f>
        <v>5.0000000000000001E-3</v>
      </c>
      <c r="L1837" s="1">
        <f t="shared" si="1405"/>
        <v>5.4333333333333334E-3</v>
      </c>
      <c r="M1837" s="1">
        <f t="shared" si="1400"/>
        <v>0.6400499999999999</v>
      </c>
      <c r="N1837" s="1">
        <f t="shared" si="1406"/>
        <v>1.8305666666665752</v>
      </c>
      <c r="O1837" s="1">
        <f t="shared" si="1407"/>
        <v>5.434545139393275E-2</v>
      </c>
      <c r="P1837" s="1">
        <f t="shared" si="1408"/>
        <v>1.0984718819382151</v>
      </c>
      <c r="Q1837" s="1">
        <f t="shared" si="1409"/>
        <v>1.0983060165841212</v>
      </c>
      <c r="R1837" s="1">
        <f t="shared" si="1410"/>
        <v>1.0983000339940516</v>
      </c>
      <c r="S1837" s="1">
        <f t="shared" si="1411"/>
        <v>1.0982998180348957</v>
      </c>
      <c r="T1837" s="1">
        <f t="shared" si="1412"/>
        <v>0.97894393416678738</v>
      </c>
      <c r="U1837" s="1">
        <f t="shared" si="1413"/>
        <v>2.9683202408187621</v>
      </c>
      <c r="V1837" s="2">
        <f t="shared" si="1395"/>
        <v>31.112325846535377</v>
      </c>
      <c r="W1837" s="1">
        <f>VLOOKUP(V1837,Graph!$D$3:$M$50,col)</f>
        <v>6.3E-3</v>
      </c>
      <c r="X1837" s="1">
        <f>VLOOKUP(V1837,Graph!$D$3:$M$50,col+1)</f>
        <v>5.0000000000000001E-3</v>
      </c>
      <c r="Y1837" s="1">
        <f t="shared" si="1414"/>
        <v>5.4333333333333334E-3</v>
      </c>
      <c r="Z1837" s="1">
        <f t="shared" si="1396"/>
        <v>0.6400499999999999</v>
      </c>
      <c r="AA1837" s="2">
        <f t="shared" si="1415"/>
        <v>1.8305666666665752</v>
      </c>
      <c r="AB1837" s="1">
        <f t="shared" si="1416"/>
        <v>5.434545139393275E-2</v>
      </c>
      <c r="AC1837" s="1">
        <f t="shared" si="1417"/>
        <v>1.09829981023899</v>
      </c>
      <c r="AD1837" s="1">
        <f t="shared" si="1418"/>
        <v>1.0982998099575654</v>
      </c>
      <c r="AE1837" s="1">
        <f t="shared" si="1419"/>
        <v>1.0982998099474064</v>
      </c>
      <c r="AF1837" s="1">
        <f t="shared" si="1420"/>
        <v>1.0982998099470394</v>
      </c>
      <c r="AG1837" s="1">
        <f t="shared" si="1421"/>
        <v>0.97894393416678738</v>
      </c>
      <c r="AH1837" s="1">
        <f t="shared" si="1422"/>
        <v>2.9683202189601157</v>
      </c>
      <c r="AI1837" s="2">
        <f t="shared" si="1397"/>
        <v>31.112325770165207</v>
      </c>
      <c r="AJ1837" s="1">
        <f>VLOOKUP(AI1837,Graph!$D$3:$M$50,col)</f>
        <v>6.3E-3</v>
      </c>
      <c r="AK1837" s="1">
        <f>VLOOKUP(AI1837,Graph!$D$3:$M$50,col+1)</f>
        <v>5.0000000000000001E-3</v>
      </c>
      <c r="AL1837" s="1">
        <f t="shared" si="1423"/>
        <v>5.4333333333333334E-3</v>
      </c>
      <c r="AM1837" s="1">
        <f t="shared" si="1398"/>
        <v>0.6400499999999999</v>
      </c>
      <c r="AN1837" s="2">
        <f t="shared" si="1424"/>
        <v>1.8305666666665752</v>
      </c>
      <c r="AO1837" s="1">
        <f t="shared" si="1425"/>
        <v>5.434545139393275E-2</v>
      </c>
      <c r="AP1837" s="1">
        <f t="shared" si="1426"/>
        <v>1.0982998099470263</v>
      </c>
      <c r="AQ1837" s="1">
        <f t="shared" si="1427"/>
        <v>1.0982998099470258</v>
      </c>
      <c r="AR1837" s="1">
        <f t="shared" si="1428"/>
        <v>1.0982998099470258</v>
      </c>
      <c r="AS1837" s="1">
        <f t="shared" si="1429"/>
        <v>1.0982998099470258</v>
      </c>
      <c r="AT1837" s="1">
        <f t="shared" si="1430"/>
        <v>0.97894393416678738</v>
      </c>
      <c r="AU1837" s="1">
        <f t="shared" si="1431"/>
        <v>2.9683202189600784</v>
      </c>
      <c r="AV1837" s="2">
        <f t="shared" si="1432"/>
        <v>1836</v>
      </c>
      <c r="AW1837" s="1">
        <f t="shared" si="1433"/>
        <v>2968.3202189600784</v>
      </c>
      <c r="AX1837" s="1">
        <f t="shared" si="1434"/>
        <v>0.97894393416678738</v>
      </c>
      <c r="AY1837" s="1">
        <f t="shared" si="1435"/>
        <v>1.0982998099470258</v>
      </c>
      <c r="AZ1837" s="1">
        <f t="shared" si="1436"/>
        <v>5.4333333333333334E-3</v>
      </c>
      <c r="BA1837" s="1">
        <f t="shared" si="1437"/>
        <v>31.112325770165207</v>
      </c>
    </row>
    <row r="1838" spans="1:53">
      <c r="A1838" s="2">
        <f t="shared" si="1402"/>
        <v>1.8369999999999085</v>
      </c>
      <c r="B1838" s="1">
        <f t="shared" si="1392"/>
        <v>1.9355288333332383</v>
      </c>
      <c r="C1838" s="1">
        <f t="shared" si="1403"/>
        <v>5.6541331641983314E-2</v>
      </c>
      <c r="D1838" s="1">
        <f t="shared" si="1393"/>
        <v>1.1030563631173023</v>
      </c>
      <c r="E1838" s="1">
        <f t="shared" si="1401"/>
        <v>1.1031744243780879</v>
      </c>
      <c r="F1838" s="1">
        <f t="shared" si="1401"/>
        <v>1.1031789216155541</v>
      </c>
      <c r="G1838" s="1">
        <f t="shared" si="1401"/>
        <v>1.1031790928332423</v>
      </c>
      <c r="H1838" s="1">
        <f t="shared" si="1404"/>
        <v>3.048124936803887</v>
      </c>
      <c r="I1838" s="1">
        <f t="shared" si="1394"/>
        <v>31.388686955169383</v>
      </c>
      <c r="J1838" s="1">
        <f>VLOOKUP($I1838,Graph!$D$3:$M$50,col)</f>
        <v>6.3E-3</v>
      </c>
      <c r="K1838" s="1">
        <f>VLOOKUP($I1838,Graph!$D$3:$M$50,col+1)</f>
        <v>5.0000000000000001E-3</v>
      </c>
      <c r="L1838" s="1">
        <f t="shared" si="1405"/>
        <v>5.4333333333333334E-3</v>
      </c>
      <c r="M1838" s="1">
        <f t="shared" si="1400"/>
        <v>0.6400499999999999</v>
      </c>
      <c r="N1838" s="1">
        <f t="shared" si="1406"/>
        <v>1.8315666666665751</v>
      </c>
      <c r="O1838" s="1">
        <f t="shared" si="1407"/>
        <v>5.4346327604703426E-2</v>
      </c>
      <c r="P1838" s="1">
        <f t="shared" si="1408"/>
        <v>1.0984738045420217</v>
      </c>
      <c r="Q1838" s="1">
        <f t="shared" si="1409"/>
        <v>1.0983079454438307</v>
      </c>
      <c r="R1838" s="1">
        <f t="shared" si="1410"/>
        <v>1.098301962950504</v>
      </c>
      <c r="S1838" s="1">
        <f t="shared" si="1411"/>
        <v>1.098301746990197</v>
      </c>
      <c r="T1838" s="1">
        <f t="shared" si="1412"/>
        <v>0.97894630674696514</v>
      </c>
      <c r="U1838" s="1">
        <f t="shared" si="1413"/>
        <v>2.9707580867381536</v>
      </c>
      <c r="V1838" s="2">
        <f t="shared" si="1395"/>
        <v>31.120840909582419</v>
      </c>
      <c r="W1838" s="1">
        <f>VLOOKUP(V1838,Graph!$D$3:$M$50,col)</f>
        <v>6.3E-3</v>
      </c>
      <c r="X1838" s="1">
        <f>VLOOKUP(V1838,Graph!$D$3:$M$50,col+1)</f>
        <v>5.0000000000000001E-3</v>
      </c>
      <c r="Y1838" s="1">
        <f t="shared" si="1414"/>
        <v>5.4333333333333334E-3</v>
      </c>
      <c r="Z1838" s="1">
        <f t="shared" si="1396"/>
        <v>0.6400499999999999</v>
      </c>
      <c r="AA1838" s="2">
        <f t="shared" si="1415"/>
        <v>1.8315666666665751</v>
      </c>
      <c r="AB1838" s="1">
        <f t="shared" si="1416"/>
        <v>5.4346327604703426E-2</v>
      </c>
      <c r="AC1838" s="1">
        <f t="shared" si="1417"/>
        <v>1.0983017391940821</v>
      </c>
      <c r="AD1838" s="1">
        <f t="shared" si="1418"/>
        <v>1.0983017389126444</v>
      </c>
      <c r="AE1838" s="1">
        <f t="shared" si="1419"/>
        <v>1.0983017389024843</v>
      </c>
      <c r="AF1838" s="1">
        <f t="shared" si="1420"/>
        <v>1.0983017389021175</v>
      </c>
      <c r="AG1838" s="1">
        <f t="shared" si="1421"/>
        <v>0.97894630674696514</v>
      </c>
      <c r="AH1838" s="1">
        <f t="shared" si="1422"/>
        <v>2.970758064860989</v>
      </c>
      <c r="AI1838" s="2">
        <f t="shared" si="1397"/>
        <v>31.120840833189369</v>
      </c>
      <c r="AJ1838" s="1">
        <f>VLOOKUP(AI1838,Graph!$D$3:$M$50,col)</f>
        <v>6.3E-3</v>
      </c>
      <c r="AK1838" s="1">
        <f>VLOOKUP(AI1838,Graph!$D$3:$M$50,col+1)</f>
        <v>5.0000000000000001E-3</v>
      </c>
      <c r="AL1838" s="1">
        <f t="shared" si="1423"/>
        <v>5.4333333333333334E-3</v>
      </c>
      <c r="AM1838" s="1">
        <f t="shared" si="1398"/>
        <v>0.6400499999999999</v>
      </c>
      <c r="AN1838" s="2">
        <f t="shared" si="1424"/>
        <v>1.8315666666665751</v>
      </c>
      <c r="AO1838" s="1">
        <f t="shared" si="1425"/>
        <v>5.4346327604703426E-2</v>
      </c>
      <c r="AP1838" s="1">
        <f t="shared" si="1426"/>
        <v>1.0983017389021046</v>
      </c>
      <c r="AQ1838" s="1">
        <f t="shared" si="1427"/>
        <v>1.0983017389021039</v>
      </c>
      <c r="AR1838" s="1">
        <f t="shared" si="1428"/>
        <v>1.0983017389021039</v>
      </c>
      <c r="AS1838" s="1">
        <f t="shared" si="1429"/>
        <v>1.0983017389021039</v>
      </c>
      <c r="AT1838" s="1">
        <f t="shared" si="1430"/>
        <v>0.97894630674696514</v>
      </c>
      <c r="AU1838" s="1">
        <f t="shared" si="1431"/>
        <v>2.9707580648609531</v>
      </c>
      <c r="AV1838" s="2">
        <f t="shared" si="1432"/>
        <v>1837</v>
      </c>
      <c r="AW1838" s="1">
        <f t="shared" si="1433"/>
        <v>2970.7580648609533</v>
      </c>
      <c r="AX1838" s="1">
        <f t="shared" si="1434"/>
        <v>0.97894630674696514</v>
      </c>
      <c r="AY1838" s="1">
        <f t="shared" si="1435"/>
        <v>1.0983017389021039</v>
      </c>
      <c r="AZ1838" s="1">
        <f t="shared" si="1436"/>
        <v>5.4333333333333334E-3</v>
      </c>
      <c r="BA1838" s="1">
        <f t="shared" si="1437"/>
        <v>31.120840833189369</v>
      </c>
    </row>
    <row r="1839" spans="1:53">
      <c r="A1839" s="2">
        <f t="shared" si="1402"/>
        <v>1.8379999999999084</v>
      </c>
      <c r="B1839" s="1">
        <f t="shared" si="1392"/>
        <v>1.9365699999999049</v>
      </c>
      <c r="C1839" s="1">
        <f t="shared" si="1403"/>
        <v>5.6542059753678243E-2</v>
      </c>
      <c r="D1839" s="1">
        <f t="shared" si="1393"/>
        <v>1.1030579301118106</v>
      </c>
      <c r="E1839" s="1">
        <f t="shared" si="1401"/>
        <v>1.103176054806787</v>
      </c>
      <c r="F1839" s="1">
        <f t="shared" si="1401"/>
        <v>1.1031805545402884</v>
      </c>
      <c r="G1839" s="1">
        <f t="shared" si="1401"/>
        <v>1.10318072585599</v>
      </c>
      <c r="H1839" s="1">
        <f t="shared" si="1404"/>
        <v>3.0506187338023198</v>
      </c>
      <c r="I1839" s="1">
        <f t="shared" si="1394"/>
        <v>31.397244749158975</v>
      </c>
      <c r="J1839" s="1">
        <f>VLOOKUP($I1839,Graph!$D$3:$M$50,col)</f>
        <v>6.3E-3</v>
      </c>
      <c r="K1839" s="1">
        <f>VLOOKUP($I1839,Graph!$D$3:$M$50,col+1)</f>
        <v>5.0000000000000001E-3</v>
      </c>
      <c r="L1839" s="1">
        <f t="shared" si="1405"/>
        <v>5.4333333333333334E-3</v>
      </c>
      <c r="M1839" s="1">
        <f t="shared" si="1400"/>
        <v>0.6400499999999999</v>
      </c>
      <c r="N1839" s="1">
        <f t="shared" si="1406"/>
        <v>1.832566666666575</v>
      </c>
      <c r="O1839" s="1">
        <f t="shared" si="1407"/>
        <v>5.4347202880364098E-2</v>
      </c>
      <c r="P1839" s="1">
        <f t="shared" si="1408"/>
        <v>1.098475725107495</v>
      </c>
      <c r="Q1839" s="1">
        <f t="shared" si="1409"/>
        <v>1.0983098722591713</v>
      </c>
      <c r="R1839" s="1">
        <f t="shared" si="1410"/>
        <v>1.0983038898625159</v>
      </c>
      <c r="S1839" s="1">
        <f t="shared" si="1411"/>
        <v>1.0983036739010605</v>
      </c>
      <c r="T1839" s="1">
        <f t="shared" si="1412"/>
        <v>0.97894867674735875</v>
      </c>
      <c r="U1839" s="1">
        <f t="shared" si="1413"/>
        <v>2.9731965998450307</v>
      </c>
      <c r="V1839" s="2">
        <f t="shared" si="1395"/>
        <v>31.129353643999067</v>
      </c>
      <c r="W1839" s="1">
        <f>VLOOKUP(V1839,Graph!$D$3:$M$50,col)</f>
        <v>6.3E-3</v>
      </c>
      <c r="X1839" s="1">
        <f>VLOOKUP(V1839,Graph!$D$3:$M$50,col+1)</f>
        <v>5.0000000000000001E-3</v>
      </c>
      <c r="Y1839" s="1">
        <f t="shared" si="1414"/>
        <v>5.4333333333333334E-3</v>
      </c>
      <c r="Z1839" s="1">
        <f t="shared" si="1396"/>
        <v>0.6400499999999999</v>
      </c>
      <c r="AA1839" s="2">
        <f t="shared" si="1415"/>
        <v>1.832566666666575</v>
      </c>
      <c r="AB1839" s="1">
        <f t="shared" si="1416"/>
        <v>5.4347202880364098E-2</v>
      </c>
      <c r="AC1839" s="1">
        <f t="shared" si="1417"/>
        <v>1.0983036661047367</v>
      </c>
      <c r="AD1839" s="1">
        <f t="shared" si="1418"/>
        <v>1.098303665823285</v>
      </c>
      <c r="AE1839" s="1">
        <f t="shared" si="1419"/>
        <v>1.0983036658131244</v>
      </c>
      <c r="AF1839" s="1">
        <f t="shared" si="1420"/>
        <v>1.0983036658127576</v>
      </c>
      <c r="AG1839" s="1">
        <f t="shared" si="1421"/>
        <v>0.97894867674735875</v>
      </c>
      <c r="AH1839" s="1">
        <f t="shared" si="1422"/>
        <v>2.9731965779493428</v>
      </c>
      <c r="AI1839" s="2">
        <f t="shared" si="1397"/>
        <v>31.129353567583152</v>
      </c>
      <c r="AJ1839" s="1">
        <f>VLOOKUP(AI1839,Graph!$D$3:$M$50,col)</f>
        <v>6.3E-3</v>
      </c>
      <c r="AK1839" s="1">
        <f>VLOOKUP(AI1839,Graph!$D$3:$M$50,col+1)</f>
        <v>5.0000000000000001E-3</v>
      </c>
      <c r="AL1839" s="1">
        <f t="shared" si="1423"/>
        <v>5.4333333333333334E-3</v>
      </c>
      <c r="AM1839" s="1">
        <f t="shared" si="1398"/>
        <v>0.6400499999999999</v>
      </c>
      <c r="AN1839" s="2">
        <f t="shared" si="1424"/>
        <v>1.832566666666575</v>
      </c>
      <c r="AO1839" s="1">
        <f t="shared" si="1425"/>
        <v>5.4347202880364098E-2</v>
      </c>
      <c r="AP1839" s="1">
        <f t="shared" si="1426"/>
        <v>1.0983036658127445</v>
      </c>
      <c r="AQ1839" s="1">
        <f t="shared" si="1427"/>
        <v>1.0983036658127441</v>
      </c>
      <c r="AR1839" s="1">
        <f t="shared" si="1428"/>
        <v>1.0983036658127439</v>
      </c>
      <c r="AS1839" s="1">
        <f t="shared" si="1429"/>
        <v>1.0983036658127441</v>
      </c>
      <c r="AT1839" s="1">
        <f t="shared" si="1430"/>
        <v>0.97894867674735875</v>
      </c>
      <c r="AU1839" s="1">
        <f t="shared" si="1431"/>
        <v>2.9731965779493059</v>
      </c>
      <c r="AV1839" s="2">
        <f t="shared" si="1432"/>
        <v>1838</v>
      </c>
      <c r="AW1839" s="1">
        <f t="shared" si="1433"/>
        <v>2973.1965779493057</v>
      </c>
      <c r="AX1839" s="1">
        <f t="shared" si="1434"/>
        <v>0.97894867674735875</v>
      </c>
      <c r="AY1839" s="1">
        <f t="shared" si="1435"/>
        <v>1.0983036658127441</v>
      </c>
      <c r="AZ1839" s="1">
        <f t="shared" si="1436"/>
        <v>5.4333333333333334E-3</v>
      </c>
      <c r="BA1839" s="1">
        <f t="shared" si="1437"/>
        <v>31.129353567583152</v>
      </c>
    </row>
    <row r="1840" spans="1:53">
      <c r="A1840" s="2">
        <f t="shared" si="1402"/>
        <v>1.8389999999999083</v>
      </c>
      <c r="B1840" s="1">
        <f t="shared" si="1392"/>
        <v>1.9376111666665714</v>
      </c>
      <c r="C1840" s="1">
        <f t="shared" si="1403"/>
        <v>5.6542787087558617E-2</v>
      </c>
      <c r="D1840" s="1">
        <f t="shared" si="1393"/>
        <v>1.1030594954390249</v>
      </c>
      <c r="E1840" s="1">
        <f t="shared" si="1401"/>
        <v>1.1031776835036833</v>
      </c>
      <c r="F1840" s="1">
        <f t="shared" si="1401"/>
        <v>1.1031821857307633</v>
      </c>
      <c r="G1840" s="1">
        <f t="shared" si="1401"/>
        <v>1.1031823571443851</v>
      </c>
      <c r="H1840" s="1">
        <f t="shared" si="1404"/>
        <v>3.0531132106358627</v>
      </c>
      <c r="I1840" s="1">
        <f t="shared" si="1394"/>
        <v>31.405800211615347</v>
      </c>
      <c r="J1840" s="1">
        <f>VLOOKUP($I1840,Graph!$D$3:$M$50,col)</f>
        <v>6.3E-3</v>
      </c>
      <c r="K1840" s="1">
        <f>VLOOKUP($I1840,Graph!$D$3:$M$50,col+1)</f>
        <v>5.0000000000000001E-3</v>
      </c>
      <c r="L1840" s="1">
        <f t="shared" si="1405"/>
        <v>5.4333333333333334E-3</v>
      </c>
      <c r="M1840" s="1">
        <f t="shared" si="1400"/>
        <v>0.6400499999999999</v>
      </c>
      <c r="N1840" s="1">
        <f t="shared" si="1406"/>
        <v>1.8335666666665749</v>
      </c>
      <c r="O1840" s="1">
        <f t="shared" si="1407"/>
        <v>5.4348077222410827E-2</v>
      </c>
      <c r="P1840" s="1">
        <f t="shared" si="1408"/>
        <v>1.0984776436378756</v>
      </c>
      <c r="Q1840" s="1">
        <f t="shared" si="1409"/>
        <v>1.0983117970333913</v>
      </c>
      <c r="R1840" s="1">
        <f t="shared" si="1410"/>
        <v>1.0983058147333347</v>
      </c>
      <c r="S1840" s="1">
        <f t="shared" si="1411"/>
        <v>1.098305598770734</v>
      </c>
      <c r="T1840" s="1">
        <f t="shared" si="1412"/>
        <v>0.97895104417217371</v>
      </c>
      <c r="U1840" s="1">
        <f t="shared" si="1413"/>
        <v>2.9756357799568596</v>
      </c>
      <c r="V1840" s="2">
        <f t="shared" si="1395"/>
        <v>31.137864051694287</v>
      </c>
      <c r="W1840" s="1">
        <f>VLOOKUP(V1840,Graph!$D$3:$M$50,col)</f>
        <v>6.3E-3</v>
      </c>
      <c r="X1840" s="1">
        <f>VLOOKUP(V1840,Graph!$D$3:$M$50,col+1)</f>
        <v>5.0000000000000001E-3</v>
      </c>
      <c r="Y1840" s="1">
        <f t="shared" si="1414"/>
        <v>5.4333333333333334E-3</v>
      </c>
      <c r="Z1840" s="1">
        <f t="shared" si="1396"/>
        <v>0.6400499999999999</v>
      </c>
      <c r="AA1840" s="2">
        <f t="shared" si="1415"/>
        <v>1.8335666666665749</v>
      </c>
      <c r="AB1840" s="1">
        <f t="shared" si="1416"/>
        <v>5.4348077222410827E-2</v>
      </c>
      <c r="AC1840" s="1">
        <f t="shared" si="1417"/>
        <v>1.0983055909742017</v>
      </c>
      <c r="AD1840" s="1">
        <f t="shared" si="1418"/>
        <v>1.0983055906927366</v>
      </c>
      <c r="AE1840" s="1">
        <f t="shared" si="1419"/>
        <v>1.0983055906825752</v>
      </c>
      <c r="AF1840" s="1">
        <f t="shared" si="1420"/>
        <v>1.0983055906822083</v>
      </c>
      <c r="AG1840" s="1">
        <f t="shared" si="1421"/>
        <v>0.97895104417217371</v>
      </c>
      <c r="AH1840" s="1">
        <f t="shared" si="1422"/>
        <v>2.9756357580426434</v>
      </c>
      <c r="AI1840" s="2">
        <f t="shared" si="1397"/>
        <v>31.137863975255517</v>
      </c>
      <c r="AJ1840" s="1">
        <f>VLOOKUP(AI1840,Graph!$D$3:$M$50,col)</f>
        <v>6.3E-3</v>
      </c>
      <c r="AK1840" s="1">
        <f>VLOOKUP(AI1840,Graph!$D$3:$M$50,col+1)</f>
        <v>5.0000000000000001E-3</v>
      </c>
      <c r="AL1840" s="1">
        <f t="shared" si="1423"/>
        <v>5.4333333333333334E-3</v>
      </c>
      <c r="AM1840" s="1">
        <f t="shared" si="1398"/>
        <v>0.6400499999999999</v>
      </c>
      <c r="AN1840" s="2">
        <f t="shared" si="1424"/>
        <v>1.8335666666665749</v>
      </c>
      <c r="AO1840" s="1">
        <f t="shared" si="1425"/>
        <v>5.4348077222410827E-2</v>
      </c>
      <c r="AP1840" s="1">
        <f t="shared" si="1426"/>
        <v>1.098305590682195</v>
      </c>
      <c r="AQ1840" s="1">
        <f t="shared" si="1427"/>
        <v>1.0983055906821946</v>
      </c>
      <c r="AR1840" s="1">
        <f t="shared" si="1428"/>
        <v>1.0983055906821948</v>
      </c>
      <c r="AS1840" s="1">
        <f t="shared" si="1429"/>
        <v>1.0983055906821946</v>
      </c>
      <c r="AT1840" s="1">
        <f t="shared" si="1430"/>
        <v>0.97895104417217371</v>
      </c>
      <c r="AU1840" s="1">
        <f t="shared" si="1431"/>
        <v>2.975635758042606</v>
      </c>
      <c r="AV1840" s="2">
        <f t="shared" si="1432"/>
        <v>1839</v>
      </c>
      <c r="AW1840" s="1">
        <f t="shared" si="1433"/>
        <v>2975.6357580426061</v>
      </c>
      <c r="AX1840" s="1">
        <f t="shared" si="1434"/>
        <v>0.97895104417217371</v>
      </c>
      <c r="AY1840" s="1">
        <f t="shared" si="1435"/>
        <v>1.0983055906821946</v>
      </c>
      <c r="AZ1840" s="1">
        <f t="shared" si="1436"/>
        <v>5.4333333333333334E-3</v>
      </c>
      <c r="BA1840" s="1">
        <f t="shared" si="1437"/>
        <v>31.137863975255517</v>
      </c>
    </row>
    <row r="1841" spans="1:53">
      <c r="A1841" s="2">
        <f t="shared" si="1402"/>
        <v>1.8399999999999082</v>
      </c>
      <c r="B1841" s="1">
        <f t="shared" si="1392"/>
        <v>1.9386523333332379</v>
      </c>
      <c r="C1841" s="1">
        <f t="shared" si="1403"/>
        <v>5.6543513644870078E-2</v>
      </c>
      <c r="D1841" s="1">
        <f t="shared" si="1393"/>
        <v>1.1030610591016046</v>
      </c>
      <c r="E1841" s="1">
        <f t="shared" ref="E1841:G1860" si="1438">SQRT(D1841-($C1841*D1841-POWER(D1841,1/3)+1)/($C1841-POWER(D1841,-2/3)/3))</f>
        <v>1.1031793104715339</v>
      </c>
      <c r="F1841" s="1">
        <f t="shared" si="1438"/>
        <v>1.1031838151897404</v>
      </c>
      <c r="G1841" s="1">
        <f t="shared" si="1438"/>
        <v>1.1031839867011888</v>
      </c>
      <c r="H1841" s="1">
        <f t="shared" si="1404"/>
        <v>3.0556083671192593</v>
      </c>
      <c r="I1841" s="1">
        <f t="shared" si="1394"/>
        <v>31.41435334444283</v>
      </c>
      <c r="J1841" s="1">
        <f>VLOOKUP($I1841,Graph!$D$3:$M$50,col)</f>
        <v>6.3E-3</v>
      </c>
      <c r="K1841" s="1">
        <f>VLOOKUP($I1841,Graph!$D$3:$M$50,col+1)</f>
        <v>5.0000000000000001E-3</v>
      </c>
      <c r="L1841" s="1">
        <f t="shared" si="1405"/>
        <v>5.4333333333333334E-3</v>
      </c>
      <c r="M1841" s="1">
        <f t="shared" si="1400"/>
        <v>0.6400499999999999</v>
      </c>
      <c r="N1841" s="1">
        <f t="shared" si="1406"/>
        <v>1.8345666666665748</v>
      </c>
      <c r="O1841" s="1">
        <f t="shared" si="1407"/>
        <v>5.4348950632336537E-2</v>
      </c>
      <c r="P1841" s="1">
        <f t="shared" si="1408"/>
        <v>1.0984795601363964</v>
      </c>
      <c r="Q1841" s="1">
        <f t="shared" si="1409"/>
        <v>1.0983137197697328</v>
      </c>
      <c r="R1841" s="1">
        <f t="shared" si="1410"/>
        <v>1.0983077375662034</v>
      </c>
      <c r="S1841" s="1">
        <f t="shared" si="1411"/>
        <v>1.0983075216024591</v>
      </c>
      <c r="T1841" s="1">
        <f t="shared" si="1412"/>
        <v>0.97895340902560612</v>
      </c>
      <c r="U1841" s="1">
        <f t="shared" si="1413"/>
        <v>2.9780756268912585</v>
      </c>
      <c r="V1841" s="2">
        <f t="shared" si="1395"/>
        <v>31.146372134574456</v>
      </c>
      <c r="W1841" s="1">
        <f>VLOOKUP(V1841,Graph!$D$3:$M$50,col)</f>
        <v>6.3E-3</v>
      </c>
      <c r="X1841" s="1">
        <f>VLOOKUP(V1841,Graph!$D$3:$M$50,col+1)</f>
        <v>5.0000000000000001E-3</v>
      </c>
      <c r="Y1841" s="1">
        <f t="shared" si="1414"/>
        <v>5.4333333333333334E-3</v>
      </c>
      <c r="Z1841" s="1">
        <f t="shared" si="1396"/>
        <v>0.6400499999999999</v>
      </c>
      <c r="AA1841" s="2">
        <f t="shared" si="1415"/>
        <v>1.8345666666665748</v>
      </c>
      <c r="AB1841" s="1">
        <f t="shared" si="1416"/>
        <v>5.4348950632336537E-2</v>
      </c>
      <c r="AC1841" s="1">
        <f t="shared" si="1417"/>
        <v>1.0983075138057183</v>
      </c>
      <c r="AD1841" s="1">
        <f t="shared" si="1418"/>
        <v>1.0983075135242393</v>
      </c>
      <c r="AE1841" s="1">
        <f t="shared" si="1419"/>
        <v>1.0983075135140776</v>
      </c>
      <c r="AF1841" s="1">
        <f t="shared" si="1420"/>
        <v>1.0983075135137106</v>
      </c>
      <c r="AG1841" s="1">
        <f t="shared" si="1421"/>
        <v>0.97895340902560612</v>
      </c>
      <c r="AH1841" s="1">
        <f t="shared" si="1422"/>
        <v>2.9780756049585082</v>
      </c>
      <c r="AI1841" s="2">
        <f t="shared" si="1397"/>
        <v>31.146372058112817</v>
      </c>
      <c r="AJ1841" s="1">
        <f>VLOOKUP(AI1841,Graph!$D$3:$M$50,col)</f>
        <v>6.3E-3</v>
      </c>
      <c r="AK1841" s="1">
        <f>VLOOKUP(AI1841,Graph!$D$3:$M$50,col+1)</f>
        <v>5.0000000000000001E-3</v>
      </c>
      <c r="AL1841" s="1">
        <f t="shared" si="1423"/>
        <v>5.4333333333333334E-3</v>
      </c>
      <c r="AM1841" s="1">
        <f t="shared" si="1398"/>
        <v>0.6400499999999999</v>
      </c>
      <c r="AN1841" s="2">
        <f t="shared" si="1424"/>
        <v>1.8345666666665748</v>
      </c>
      <c r="AO1841" s="1">
        <f t="shared" si="1425"/>
        <v>5.4348950632336537E-2</v>
      </c>
      <c r="AP1841" s="1">
        <f t="shared" si="1426"/>
        <v>1.0983075135136975</v>
      </c>
      <c r="AQ1841" s="1">
        <f t="shared" si="1427"/>
        <v>1.0983075135136968</v>
      </c>
      <c r="AR1841" s="1">
        <f t="shared" si="1428"/>
        <v>1.098307513513697</v>
      </c>
      <c r="AS1841" s="1">
        <f t="shared" si="1429"/>
        <v>1.098307513513697</v>
      </c>
      <c r="AT1841" s="1">
        <f t="shared" si="1430"/>
        <v>0.97895340902560612</v>
      </c>
      <c r="AU1841" s="1">
        <f t="shared" si="1431"/>
        <v>2.9780756049584713</v>
      </c>
      <c r="AV1841" s="2">
        <f t="shared" si="1432"/>
        <v>1840</v>
      </c>
      <c r="AW1841" s="1">
        <f t="shared" si="1433"/>
        <v>2978.0756049584716</v>
      </c>
      <c r="AX1841" s="1">
        <f t="shared" si="1434"/>
        <v>0.97895340902560612</v>
      </c>
      <c r="AY1841" s="1">
        <f t="shared" si="1435"/>
        <v>1.098307513513697</v>
      </c>
      <c r="AZ1841" s="1">
        <f t="shared" si="1436"/>
        <v>5.4333333333333334E-3</v>
      </c>
      <c r="BA1841" s="1">
        <f t="shared" si="1437"/>
        <v>31.146372058112817</v>
      </c>
    </row>
    <row r="1842" spans="1:53">
      <c r="A1842" s="2">
        <f t="shared" si="1402"/>
        <v>1.840999999999908</v>
      </c>
      <c r="B1842" s="1">
        <f t="shared" si="1392"/>
        <v>1.9396934999999045</v>
      </c>
      <c r="C1842" s="1">
        <f t="shared" si="1403"/>
        <v>5.654423942685563E-2</v>
      </c>
      <c r="D1842" s="1">
        <f t="shared" si="1393"/>
        <v>1.1030626211022032</v>
      </c>
      <c r="E1842" s="1">
        <f t="shared" si="1438"/>
        <v>1.1031809357130911</v>
      </c>
      <c r="F1842" s="1">
        <f t="shared" si="1438"/>
        <v>1.1031854429199748</v>
      </c>
      <c r="G1842" s="1">
        <f t="shared" si="1438"/>
        <v>1.1031856145291568</v>
      </c>
      <c r="H1842" s="1">
        <f t="shared" si="1404"/>
        <v>3.0581042030674057</v>
      </c>
      <c r="I1842" s="1">
        <f t="shared" si="1394"/>
        <v>31.422904149543132</v>
      </c>
      <c r="J1842" s="1">
        <f>VLOOKUP($I1842,Graph!$D$3:$M$50,col)</f>
        <v>6.3E-3</v>
      </c>
      <c r="K1842" s="1">
        <f>VLOOKUP($I1842,Graph!$D$3:$M$50,col+1)</f>
        <v>5.0000000000000001E-3</v>
      </c>
      <c r="L1842" s="1">
        <f t="shared" si="1405"/>
        <v>5.4333333333333334E-3</v>
      </c>
      <c r="M1842" s="1">
        <f t="shared" si="1400"/>
        <v>0.6400499999999999</v>
      </c>
      <c r="N1842" s="1">
        <f t="shared" si="1406"/>
        <v>1.8355666666665746</v>
      </c>
      <c r="O1842" s="1">
        <f t="shared" si="1407"/>
        <v>5.434982311163087E-2</v>
      </c>
      <c r="P1842" s="1">
        <f t="shared" si="1408"/>
        <v>1.0984814746062825</v>
      </c>
      <c r="Q1842" s="1">
        <f t="shared" si="1409"/>
        <v>1.0983156404714292</v>
      </c>
      <c r="R1842" s="1">
        <f t="shared" si="1410"/>
        <v>1.0983096583643557</v>
      </c>
      <c r="S1842" s="1">
        <f t="shared" si="1411"/>
        <v>1.0983094423994704</v>
      </c>
      <c r="T1842" s="1">
        <f t="shared" si="1412"/>
        <v>0.97895577131184297</v>
      </c>
      <c r="U1842" s="1">
        <f t="shared" si="1413"/>
        <v>2.9805161404659941</v>
      </c>
      <c r="V1842" s="2">
        <f t="shared" si="1395"/>
        <v>31.154877894543308</v>
      </c>
      <c r="W1842" s="1">
        <f>VLOOKUP(V1842,Graph!$D$3:$M$50,col)</f>
        <v>6.3E-3</v>
      </c>
      <c r="X1842" s="1">
        <f>VLOOKUP(V1842,Graph!$D$3:$M$50,col+1)</f>
        <v>5.0000000000000001E-3</v>
      </c>
      <c r="Y1842" s="1">
        <f t="shared" si="1414"/>
        <v>5.4333333333333334E-3</v>
      </c>
      <c r="Z1842" s="1">
        <f t="shared" si="1396"/>
        <v>0.6400499999999999</v>
      </c>
      <c r="AA1842" s="2">
        <f t="shared" si="1415"/>
        <v>1.8355666666665746</v>
      </c>
      <c r="AB1842" s="1">
        <f t="shared" si="1416"/>
        <v>5.434982311163087E-2</v>
      </c>
      <c r="AC1842" s="1">
        <f t="shared" si="1417"/>
        <v>1.0983094346025217</v>
      </c>
      <c r="AD1842" s="1">
        <f t="shared" si="1418"/>
        <v>1.0983094343210293</v>
      </c>
      <c r="AE1842" s="1">
        <f t="shared" si="1419"/>
        <v>1.0983094343108668</v>
      </c>
      <c r="AF1842" s="1">
        <f t="shared" si="1420"/>
        <v>1.0983094343104998</v>
      </c>
      <c r="AG1842" s="1">
        <f t="shared" si="1421"/>
        <v>0.97895577131184297</v>
      </c>
      <c r="AH1842" s="1">
        <f t="shared" si="1422"/>
        <v>2.9805161185147062</v>
      </c>
      <c r="AI1842" s="2">
        <f t="shared" si="1397"/>
        <v>31.154877818058822</v>
      </c>
      <c r="AJ1842" s="1">
        <f>VLOOKUP(AI1842,Graph!$D$3:$M$50,col)</f>
        <v>6.3E-3</v>
      </c>
      <c r="AK1842" s="1">
        <f>VLOOKUP(AI1842,Graph!$D$3:$M$50,col+1)</f>
        <v>5.0000000000000001E-3</v>
      </c>
      <c r="AL1842" s="1">
        <f t="shared" si="1423"/>
        <v>5.4333333333333334E-3</v>
      </c>
      <c r="AM1842" s="1">
        <f t="shared" si="1398"/>
        <v>0.6400499999999999</v>
      </c>
      <c r="AN1842" s="2">
        <f t="shared" si="1424"/>
        <v>1.8355666666665746</v>
      </c>
      <c r="AO1842" s="1">
        <f t="shared" si="1425"/>
        <v>5.434982311163087E-2</v>
      </c>
      <c r="AP1842" s="1">
        <f t="shared" si="1426"/>
        <v>1.0983094343104867</v>
      </c>
      <c r="AQ1842" s="1">
        <f t="shared" si="1427"/>
        <v>1.0983094343104862</v>
      </c>
      <c r="AR1842" s="1">
        <f t="shared" si="1428"/>
        <v>1.098309434310486</v>
      </c>
      <c r="AS1842" s="1">
        <f t="shared" si="1429"/>
        <v>1.098309434310486</v>
      </c>
      <c r="AT1842" s="1">
        <f t="shared" si="1430"/>
        <v>0.97895577131184297</v>
      </c>
      <c r="AU1842" s="1">
        <f t="shared" si="1431"/>
        <v>2.9805161185146689</v>
      </c>
      <c r="AV1842" s="2">
        <f t="shared" si="1432"/>
        <v>1841</v>
      </c>
      <c r="AW1842" s="1">
        <f t="shared" si="1433"/>
        <v>2980.516118514669</v>
      </c>
      <c r="AX1842" s="1">
        <f t="shared" si="1434"/>
        <v>0.97895577131184297</v>
      </c>
      <c r="AY1842" s="1">
        <f t="shared" si="1435"/>
        <v>1.098309434310486</v>
      </c>
      <c r="AZ1842" s="1">
        <f t="shared" si="1436"/>
        <v>5.4333333333333334E-3</v>
      </c>
      <c r="BA1842" s="1">
        <f t="shared" si="1437"/>
        <v>31.154877818058822</v>
      </c>
    </row>
    <row r="1843" spans="1:53">
      <c r="A1843" s="2">
        <f t="shared" si="1402"/>
        <v>1.8419999999999079</v>
      </c>
      <c r="B1843" s="1">
        <f t="shared" si="1392"/>
        <v>1.940734666666571</v>
      </c>
      <c r="C1843" s="1">
        <f t="shared" si="1403"/>
        <v>5.6544964434755617E-2</v>
      </c>
      <c r="D1843" s="1">
        <f t="shared" si="1393"/>
        <v>1.1030641814434692</v>
      </c>
      <c r="E1843" s="1">
        <f t="shared" si="1438"/>
        <v>1.1031825592311</v>
      </c>
      <c r="F1843" s="1">
        <f t="shared" si="1438"/>
        <v>1.1031870689242158</v>
      </c>
      <c r="G1843" s="1">
        <f t="shared" si="1438"/>
        <v>1.103187240631039</v>
      </c>
      <c r="H1843" s="1">
        <f t="shared" si="1404"/>
        <v>3.0606007182953512</v>
      </c>
      <c r="I1843" s="1">
        <f t="shared" si="1394"/>
        <v>31.431452628815382</v>
      </c>
      <c r="J1843" s="1">
        <f>VLOOKUP($I1843,Graph!$D$3:$M$50,col)</f>
        <v>6.3E-3</v>
      </c>
      <c r="K1843" s="1">
        <f>VLOOKUP($I1843,Graph!$D$3:$M$50,col+1)</f>
        <v>5.0000000000000001E-3</v>
      </c>
      <c r="L1843" s="1">
        <f t="shared" si="1405"/>
        <v>5.4333333333333334E-3</v>
      </c>
      <c r="M1843" s="1">
        <f t="shared" si="1400"/>
        <v>0.6400499999999999</v>
      </c>
      <c r="N1843" s="1">
        <f t="shared" si="1406"/>
        <v>1.8365666666665745</v>
      </c>
      <c r="O1843" s="1">
        <f t="shared" si="1407"/>
        <v>5.4350694661780385E-2</v>
      </c>
      <c r="P1843" s="1">
        <f t="shared" si="1408"/>
        <v>1.0984833870507531</v>
      </c>
      <c r="Q1843" s="1">
        <f t="shared" si="1409"/>
        <v>1.0983175591417087</v>
      </c>
      <c r="R1843" s="1">
        <f t="shared" si="1410"/>
        <v>1.0983115771310201</v>
      </c>
      <c r="S1843" s="1">
        <f t="shared" si="1411"/>
        <v>1.0983113611649962</v>
      </c>
      <c r="T1843" s="1">
        <f t="shared" si="1412"/>
        <v>0.97895813103506257</v>
      </c>
      <c r="U1843" s="1">
        <f t="shared" si="1413"/>
        <v>2.9829573204989877</v>
      </c>
      <c r="V1843" s="2">
        <f t="shared" si="1395"/>
        <v>31.163381333502034</v>
      </c>
      <c r="W1843" s="1">
        <f>VLOOKUP(V1843,Graph!$D$3:$M$50,col)</f>
        <v>6.3E-3</v>
      </c>
      <c r="X1843" s="1">
        <f>VLOOKUP(V1843,Graph!$D$3:$M$50,col+1)</f>
        <v>5.0000000000000001E-3</v>
      </c>
      <c r="Y1843" s="1">
        <f t="shared" si="1414"/>
        <v>5.4333333333333334E-3</v>
      </c>
      <c r="Z1843" s="1">
        <f t="shared" si="1396"/>
        <v>0.6400499999999999</v>
      </c>
      <c r="AA1843" s="2">
        <f t="shared" si="1415"/>
        <v>1.8365666666665745</v>
      </c>
      <c r="AB1843" s="1">
        <f t="shared" si="1416"/>
        <v>5.4350694661780385E-2</v>
      </c>
      <c r="AC1843" s="1">
        <f t="shared" si="1417"/>
        <v>1.0983113533678397</v>
      </c>
      <c r="AD1843" s="1">
        <f t="shared" si="1418"/>
        <v>1.0983113530863333</v>
      </c>
      <c r="AE1843" s="1">
        <f t="shared" si="1419"/>
        <v>1.0983113530761703</v>
      </c>
      <c r="AF1843" s="1">
        <f t="shared" si="1420"/>
        <v>1.0983113530758033</v>
      </c>
      <c r="AG1843" s="1">
        <f t="shared" si="1421"/>
        <v>0.97895813103506257</v>
      </c>
      <c r="AH1843" s="1">
        <f t="shared" si="1422"/>
        <v>2.9829572985291546</v>
      </c>
      <c r="AI1843" s="2">
        <f t="shared" si="1397"/>
        <v>31.163381256994704</v>
      </c>
      <c r="AJ1843" s="1">
        <f>VLOOKUP(AI1843,Graph!$D$3:$M$50,col)</f>
        <v>6.3E-3</v>
      </c>
      <c r="AK1843" s="1">
        <f>VLOOKUP(AI1843,Graph!$D$3:$M$50,col+1)</f>
        <v>5.0000000000000001E-3</v>
      </c>
      <c r="AL1843" s="1">
        <f t="shared" si="1423"/>
        <v>5.4333333333333334E-3</v>
      </c>
      <c r="AM1843" s="1">
        <f t="shared" si="1398"/>
        <v>0.6400499999999999</v>
      </c>
      <c r="AN1843" s="2">
        <f t="shared" si="1424"/>
        <v>1.8365666666665745</v>
      </c>
      <c r="AO1843" s="1">
        <f t="shared" si="1425"/>
        <v>5.4350694661780385E-2</v>
      </c>
      <c r="AP1843" s="1">
        <f t="shared" si="1426"/>
        <v>1.09831135307579</v>
      </c>
      <c r="AQ1843" s="1">
        <f t="shared" si="1427"/>
        <v>1.0983113530757895</v>
      </c>
      <c r="AR1843" s="1">
        <f t="shared" si="1428"/>
        <v>1.0983113530757898</v>
      </c>
      <c r="AS1843" s="1">
        <f t="shared" si="1429"/>
        <v>1.0983113530757893</v>
      </c>
      <c r="AT1843" s="1">
        <f t="shared" si="1430"/>
        <v>0.97895813103506257</v>
      </c>
      <c r="AU1843" s="1">
        <f t="shared" si="1431"/>
        <v>2.9829572985291164</v>
      </c>
      <c r="AV1843" s="2">
        <f t="shared" si="1432"/>
        <v>1842</v>
      </c>
      <c r="AW1843" s="1">
        <f t="shared" si="1433"/>
        <v>2982.9572985291165</v>
      </c>
      <c r="AX1843" s="1">
        <f t="shared" si="1434"/>
        <v>0.97895813103506257</v>
      </c>
      <c r="AY1843" s="1">
        <f t="shared" si="1435"/>
        <v>1.0983113530757893</v>
      </c>
      <c r="AZ1843" s="1">
        <f t="shared" si="1436"/>
        <v>5.4333333333333334E-3</v>
      </c>
      <c r="BA1843" s="1">
        <f t="shared" si="1437"/>
        <v>31.163381256994704</v>
      </c>
    </row>
    <row r="1844" spans="1:53">
      <c r="A1844" s="2">
        <f t="shared" si="1402"/>
        <v>1.8429999999999078</v>
      </c>
      <c r="B1844" s="1">
        <f t="shared" si="1392"/>
        <v>1.9417758333332376</v>
      </c>
      <c r="C1844" s="1">
        <f t="shared" si="1403"/>
        <v>5.6545688669807782E-2</v>
      </c>
      <c r="D1844" s="1">
        <f t="shared" si="1393"/>
        <v>1.1030657401280453</v>
      </c>
      <c r="E1844" s="1">
        <f t="shared" si="1438"/>
        <v>1.1031841810283021</v>
      </c>
      <c r="F1844" s="1">
        <f t="shared" si="1438"/>
        <v>1.1031886932052077</v>
      </c>
      <c r="G1844" s="1">
        <f t="shared" si="1438"/>
        <v>1.1031888650095789</v>
      </c>
      <c r="H1844" s="1">
        <f t="shared" si="1404"/>
        <v>3.0630979126182902</v>
      </c>
      <c r="I1844" s="1">
        <f t="shared" si="1394"/>
        <v>31.439998784156131</v>
      </c>
      <c r="J1844" s="1">
        <f>VLOOKUP($I1844,Graph!$D$3:$M$50,col)</f>
        <v>6.3E-3</v>
      </c>
      <c r="K1844" s="1">
        <f>VLOOKUP($I1844,Graph!$D$3:$M$50,col+1)</f>
        <v>5.0000000000000001E-3</v>
      </c>
      <c r="L1844" s="1">
        <f t="shared" si="1405"/>
        <v>5.4333333333333334E-3</v>
      </c>
      <c r="M1844" s="1">
        <f t="shared" si="1400"/>
        <v>0.6400499999999999</v>
      </c>
      <c r="N1844" s="1">
        <f t="shared" si="1406"/>
        <v>1.8375666666665744</v>
      </c>
      <c r="O1844" s="1">
        <f t="shared" si="1407"/>
        <v>5.4351565284268433E-2</v>
      </c>
      <c r="P1844" s="1">
        <f t="shared" si="1408"/>
        <v>1.0984852974730208</v>
      </c>
      <c r="Q1844" s="1">
        <f t="shared" si="1409"/>
        <v>1.0983194757837931</v>
      </c>
      <c r="R1844" s="1">
        <f t="shared" si="1410"/>
        <v>1.0983134938694166</v>
      </c>
      <c r="S1844" s="1">
        <f t="shared" si="1411"/>
        <v>1.0983132779022569</v>
      </c>
      <c r="T1844" s="1">
        <f t="shared" si="1412"/>
        <v>0.97896048819943338</v>
      </c>
      <c r="U1844" s="1">
        <f t="shared" si="1413"/>
        <v>2.9853991668082993</v>
      </c>
      <c r="V1844" s="2">
        <f t="shared" si="1395"/>
        <v>31.171882453349163</v>
      </c>
      <c r="W1844" s="1">
        <f>VLOOKUP(V1844,Graph!$D$3:$M$50,col)</f>
        <v>6.3E-3</v>
      </c>
      <c r="X1844" s="1">
        <f>VLOOKUP(V1844,Graph!$D$3:$M$50,col+1)</f>
        <v>5.0000000000000001E-3</v>
      </c>
      <c r="Y1844" s="1">
        <f t="shared" si="1414"/>
        <v>5.4333333333333334E-3</v>
      </c>
      <c r="Z1844" s="1">
        <f t="shared" si="1396"/>
        <v>0.6400499999999999</v>
      </c>
      <c r="AA1844" s="2">
        <f t="shared" si="1415"/>
        <v>1.8375666666665744</v>
      </c>
      <c r="AB1844" s="1">
        <f t="shared" si="1416"/>
        <v>5.4351565284268433E-2</v>
      </c>
      <c r="AC1844" s="1">
        <f t="shared" si="1417"/>
        <v>1.0983132701048925</v>
      </c>
      <c r="AD1844" s="1">
        <f t="shared" si="1418"/>
        <v>1.0983132698233731</v>
      </c>
      <c r="AE1844" s="1">
        <f t="shared" si="1419"/>
        <v>1.0983132698132088</v>
      </c>
      <c r="AF1844" s="1">
        <f t="shared" si="1420"/>
        <v>1.0983132698128419</v>
      </c>
      <c r="AG1844" s="1">
        <f t="shared" si="1421"/>
        <v>0.97896048819943338</v>
      </c>
      <c r="AH1844" s="1">
        <f t="shared" si="1422"/>
        <v>2.9853991448199162</v>
      </c>
      <c r="AI1844" s="2">
        <f t="shared" si="1397"/>
        <v>31.171882376819006</v>
      </c>
      <c r="AJ1844" s="1">
        <f>VLOOKUP(AI1844,Graph!$D$3:$M$50,col)</f>
        <v>6.3E-3</v>
      </c>
      <c r="AK1844" s="1">
        <f>VLOOKUP(AI1844,Graph!$D$3:$M$50,col+1)</f>
        <v>5.0000000000000001E-3</v>
      </c>
      <c r="AL1844" s="1">
        <f t="shared" si="1423"/>
        <v>5.4333333333333334E-3</v>
      </c>
      <c r="AM1844" s="1">
        <f t="shared" si="1398"/>
        <v>0.6400499999999999</v>
      </c>
      <c r="AN1844" s="2">
        <f t="shared" si="1424"/>
        <v>1.8375666666665744</v>
      </c>
      <c r="AO1844" s="1">
        <f t="shared" si="1425"/>
        <v>5.4351565284268433E-2</v>
      </c>
      <c r="AP1844" s="1">
        <f t="shared" si="1426"/>
        <v>1.0983132698128286</v>
      </c>
      <c r="AQ1844" s="1">
        <f t="shared" si="1427"/>
        <v>1.0983132698128282</v>
      </c>
      <c r="AR1844" s="1">
        <f t="shared" si="1428"/>
        <v>1.0983132698128284</v>
      </c>
      <c r="AS1844" s="1">
        <f t="shared" si="1429"/>
        <v>1.0983132698128284</v>
      </c>
      <c r="AT1844" s="1">
        <f t="shared" si="1430"/>
        <v>0.97896048819943338</v>
      </c>
      <c r="AU1844" s="1">
        <f t="shared" si="1431"/>
        <v>2.9853991448198798</v>
      </c>
      <c r="AV1844" s="2">
        <f t="shared" si="1432"/>
        <v>1843</v>
      </c>
      <c r="AW1844" s="1">
        <f t="shared" si="1433"/>
        <v>2985.3991448198799</v>
      </c>
      <c r="AX1844" s="1">
        <f t="shared" si="1434"/>
        <v>0.97896048819943338</v>
      </c>
      <c r="AY1844" s="1">
        <f t="shared" si="1435"/>
        <v>1.0983132698128284</v>
      </c>
      <c r="AZ1844" s="1">
        <f t="shared" si="1436"/>
        <v>5.4333333333333334E-3</v>
      </c>
      <c r="BA1844" s="1">
        <f t="shared" si="1437"/>
        <v>31.171882376819006</v>
      </c>
    </row>
    <row r="1845" spans="1:53">
      <c r="A1845" s="2">
        <f t="shared" si="1402"/>
        <v>1.8439999999999077</v>
      </c>
      <c r="B1845" s="1">
        <f t="shared" si="1392"/>
        <v>1.9428169999999041</v>
      </c>
      <c r="C1845" s="1">
        <f t="shared" si="1403"/>
        <v>5.6546412133247126E-2</v>
      </c>
      <c r="D1845" s="1">
        <f t="shared" si="1393"/>
        <v>1.1030672971585682</v>
      </c>
      <c r="E1845" s="1">
        <f t="shared" si="1438"/>
        <v>1.1031858011074307</v>
      </c>
      <c r="F1845" s="1">
        <f t="shared" si="1438"/>
        <v>1.103190315765689</v>
      </c>
      <c r="G1845" s="1">
        <f t="shared" si="1438"/>
        <v>1.1031904876675149</v>
      </c>
      <c r="H1845" s="1">
        <f t="shared" si="1404"/>
        <v>3.0655957858515737</v>
      </c>
      <c r="I1845" s="1">
        <f t="shared" si="1394"/>
        <v>31.448542617459378</v>
      </c>
      <c r="J1845" s="1">
        <f>VLOOKUP($I1845,Graph!$D$3:$M$50,col)</f>
        <v>6.3E-3</v>
      </c>
      <c r="K1845" s="1">
        <f>VLOOKUP($I1845,Graph!$D$3:$M$50,col+1)</f>
        <v>5.0000000000000001E-3</v>
      </c>
      <c r="L1845" s="1">
        <f t="shared" si="1405"/>
        <v>5.4333333333333334E-3</v>
      </c>
      <c r="M1845" s="1">
        <f t="shared" si="1400"/>
        <v>0.6400499999999999</v>
      </c>
      <c r="N1845" s="1">
        <f t="shared" si="1406"/>
        <v>1.8385666666665743</v>
      </c>
      <c r="O1845" s="1">
        <f t="shared" si="1407"/>
        <v>5.4352434980575216E-2</v>
      </c>
      <c r="P1845" s="1">
        <f t="shared" si="1408"/>
        <v>1.0984872058762913</v>
      </c>
      <c r="Q1845" s="1">
        <f t="shared" si="1409"/>
        <v>1.0983213904008955</v>
      </c>
      <c r="R1845" s="1">
        <f t="shared" si="1410"/>
        <v>1.09831540858276</v>
      </c>
      <c r="S1845" s="1">
        <f t="shared" si="1411"/>
        <v>1.0983151926144663</v>
      </c>
      <c r="T1845" s="1">
        <f t="shared" si="1412"/>
        <v>0.97896284280911561</v>
      </c>
      <c r="U1845" s="1">
        <f t="shared" si="1413"/>
        <v>2.9878416792121452</v>
      </c>
      <c r="V1845" s="2">
        <f t="shared" si="1395"/>
        <v>31.180381255980716</v>
      </c>
      <c r="W1845" s="1">
        <f>VLOOKUP(V1845,Graph!$D$3:$M$50,col)</f>
        <v>6.3E-3</v>
      </c>
      <c r="X1845" s="1">
        <f>VLOOKUP(V1845,Graph!$D$3:$M$50,col+1)</f>
        <v>5.0000000000000001E-3</v>
      </c>
      <c r="Y1845" s="1">
        <f t="shared" si="1414"/>
        <v>5.4333333333333334E-3</v>
      </c>
      <c r="Z1845" s="1">
        <f t="shared" si="1396"/>
        <v>0.6400499999999999</v>
      </c>
      <c r="AA1845" s="2">
        <f t="shared" si="1415"/>
        <v>1.8385666666665743</v>
      </c>
      <c r="AB1845" s="1">
        <f t="shared" si="1416"/>
        <v>5.4352434980575216E-2</v>
      </c>
      <c r="AC1845" s="1">
        <f t="shared" si="1417"/>
        <v>1.0983151848168953</v>
      </c>
      <c r="AD1845" s="1">
        <f t="shared" si="1418"/>
        <v>1.0983151845353623</v>
      </c>
      <c r="AE1845" s="1">
        <f t="shared" si="1419"/>
        <v>1.0983151845251977</v>
      </c>
      <c r="AF1845" s="1">
        <f t="shared" si="1420"/>
        <v>1.0983151845248305</v>
      </c>
      <c r="AG1845" s="1">
        <f t="shared" si="1421"/>
        <v>0.97896284280911561</v>
      </c>
      <c r="AH1845" s="1">
        <f t="shared" si="1422"/>
        <v>2.9878416572052102</v>
      </c>
      <c r="AI1845" s="2">
        <f t="shared" si="1397"/>
        <v>31.180381179427727</v>
      </c>
      <c r="AJ1845" s="1">
        <f>VLOOKUP(AI1845,Graph!$D$3:$M$50,col)</f>
        <v>6.3E-3</v>
      </c>
      <c r="AK1845" s="1">
        <f>VLOOKUP(AI1845,Graph!$D$3:$M$50,col+1)</f>
        <v>5.0000000000000001E-3</v>
      </c>
      <c r="AL1845" s="1">
        <f t="shared" si="1423"/>
        <v>5.4333333333333334E-3</v>
      </c>
      <c r="AM1845" s="1">
        <f t="shared" si="1398"/>
        <v>0.6400499999999999</v>
      </c>
      <c r="AN1845" s="2">
        <f t="shared" si="1424"/>
        <v>1.8385666666665743</v>
      </c>
      <c r="AO1845" s="1">
        <f t="shared" si="1425"/>
        <v>5.4352434980575216E-2</v>
      </c>
      <c r="AP1845" s="1">
        <f t="shared" si="1426"/>
        <v>1.0983151845248174</v>
      </c>
      <c r="AQ1845" s="1">
        <f t="shared" si="1427"/>
        <v>1.0983151845248165</v>
      </c>
      <c r="AR1845" s="1">
        <f t="shared" si="1428"/>
        <v>1.0983151845248169</v>
      </c>
      <c r="AS1845" s="1">
        <f t="shared" si="1429"/>
        <v>1.0983151845248167</v>
      </c>
      <c r="AT1845" s="1">
        <f t="shared" si="1430"/>
        <v>0.97896284280911561</v>
      </c>
      <c r="AU1845" s="1">
        <f t="shared" si="1431"/>
        <v>2.987841657205172</v>
      </c>
      <c r="AV1845" s="2">
        <f t="shared" si="1432"/>
        <v>1844</v>
      </c>
      <c r="AW1845" s="1">
        <f t="shared" si="1433"/>
        <v>2987.8416572051719</v>
      </c>
      <c r="AX1845" s="1">
        <f t="shared" si="1434"/>
        <v>0.97896284280911561</v>
      </c>
      <c r="AY1845" s="1">
        <f t="shared" si="1435"/>
        <v>1.0983151845248167</v>
      </c>
      <c r="AZ1845" s="1">
        <f t="shared" si="1436"/>
        <v>5.4333333333333334E-3</v>
      </c>
      <c r="BA1845" s="1">
        <f t="shared" si="1437"/>
        <v>31.180381179427727</v>
      </c>
    </row>
    <row r="1846" spans="1:53">
      <c r="A1846" s="2">
        <f t="shared" si="1402"/>
        <v>1.8449999999999076</v>
      </c>
      <c r="B1846" s="1">
        <f t="shared" si="1392"/>
        <v>1.9438581666665706</v>
      </c>
      <c r="C1846" s="1">
        <f t="shared" si="1403"/>
        <v>5.6547134826306134E-2</v>
      </c>
      <c r="D1846" s="1">
        <f t="shared" si="1393"/>
        <v>1.1030688525376693</v>
      </c>
      <c r="E1846" s="1">
        <f t="shared" si="1438"/>
        <v>1.1031874194712148</v>
      </c>
      <c r="F1846" s="1">
        <f t="shared" si="1438"/>
        <v>1.10319193660839</v>
      </c>
      <c r="G1846" s="1">
        <f t="shared" si="1438"/>
        <v>1.1031921086075791</v>
      </c>
      <c r="H1846" s="1">
        <f t="shared" si="1404"/>
        <v>3.0680943378106997</v>
      </c>
      <c r="I1846" s="1">
        <f t="shared" si="1394"/>
        <v>31.457084130616494</v>
      </c>
      <c r="J1846" s="1">
        <f>VLOOKUP($I1846,Graph!$D$3:$M$50,col)</f>
        <v>6.3E-3</v>
      </c>
      <c r="K1846" s="1">
        <f>VLOOKUP($I1846,Graph!$D$3:$M$50,col+1)</f>
        <v>5.0000000000000001E-3</v>
      </c>
      <c r="L1846" s="1">
        <f t="shared" si="1405"/>
        <v>5.4333333333333334E-3</v>
      </c>
      <c r="M1846" s="1">
        <f t="shared" si="1400"/>
        <v>0.6400499999999999</v>
      </c>
      <c r="N1846" s="1">
        <f t="shared" si="1406"/>
        <v>1.8395666666665742</v>
      </c>
      <c r="O1846" s="1">
        <f t="shared" si="1407"/>
        <v>5.4353303752177826E-2</v>
      </c>
      <c r="P1846" s="1">
        <f t="shared" si="1408"/>
        <v>1.0984891122637632</v>
      </c>
      <c r="Q1846" s="1">
        <f t="shared" si="1409"/>
        <v>1.0983233029962236</v>
      </c>
      <c r="R1846" s="1">
        <f t="shared" si="1410"/>
        <v>1.0983173212742581</v>
      </c>
      <c r="S1846" s="1">
        <f t="shared" si="1411"/>
        <v>1.0983171053048333</v>
      </c>
      <c r="T1846" s="1">
        <f t="shared" si="1412"/>
        <v>0.97896519486826039</v>
      </c>
      <c r="U1846" s="1">
        <f t="shared" si="1413"/>
        <v>2.9902848575288932</v>
      </c>
      <c r="V1846" s="2">
        <f t="shared" si="1395"/>
        <v>31.188877743290085</v>
      </c>
      <c r="W1846" s="1">
        <f>VLOOKUP(V1846,Graph!$D$3:$M$50,col)</f>
        <v>6.3E-3</v>
      </c>
      <c r="X1846" s="1">
        <f>VLOOKUP(V1846,Graph!$D$3:$M$50,col+1)</f>
        <v>5.0000000000000001E-3</v>
      </c>
      <c r="Y1846" s="1">
        <f t="shared" si="1414"/>
        <v>5.4333333333333334E-3</v>
      </c>
      <c r="Z1846" s="1">
        <f t="shared" si="1396"/>
        <v>0.6400499999999999</v>
      </c>
      <c r="AA1846" s="2">
        <f t="shared" si="1415"/>
        <v>1.8395666666665742</v>
      </c>
      <c r="AB1846" s="1">
        <f t="shared" si="1416"/>
        <v>5.4353303752177826E-2</v>
      </c>
      <c r="AC1846" s="1">
        <f t="shared" si="1417"/>
        <v>1.0983170975070549</v>
      </c>
      <c r="AD1846" s="1">
        <f t="shared" si="1418"/>
        <v>1.0983170972255083</v>
      </c>
      <c r="AE1846" s="1">
        <f t="shared" si="1419"/>
        <v>1.0983170972153429</v>
      </c>
      <c r="AF1846" s="1">
        <f t="shared" si="1420"/>
        <v>1.0983170972149758</v>
      </c>
      <c r="AG1846" s="1">
        <f t="shared" si="1421"/>
        <v>0.97896519486826039</v>
      </c>
      <c r="AH1846" s="1">
        <f t="shared" si="1422"/>
        <v>2.9902848355033975</v>
      </c>
      <c r="AI1846" s="2">
        <f t="shared" si="1397"/>
        <v>31.18887766671428</v>
      </c>
      <c r="AJ1846" s="1">
        <f>VLOOKUP(AI1846,Graph!$D$3:$M$50,col)</f>
        <v>6.3E-3</v>
      </c>
      <c r="AK1846" s="1">
        <f>VLOOKUP(AI1846,Graph!$D$3:$M$50,col+1)</f>
        <v>5.0000000000000001E-3</v>
      </c>
      <c r="AL1846" s="1">
        <f t="shared" si="1423"/>
        <v>5.4333333333333334E-3</v>
      </c>
      <c r="AM1846" s="1">
        <f t="shared" si="1398"/>
        <v>0.6400499999999999</v>
      </c>
      <c r="AN1846" s="2">
        <f t="shared" si="1424"/>
        <v>1.8395666666665742</v>
      </c>
      <c r="AO1846" s="1">
        <f t="shared" si="1425"/>
        <v>5.4353303752177826E-2</v>
      </c>
      <c r="AP1846" s="1">
        <f t="shared" si="1426"/>
        <v>1.0983170972149625</v>
      </c>
      <c r="AQ1846" s="1">
        <f t="shared" si="1427"/>
        <v>1.0983170972149623</v>
      </c>
      <c r="AR1846" s="1">
        <f t="shared" si="1428"/>
        <v>1.0983170972149621</v>
      </c>
      <c r="AS1846" s="1">
        <f t="shared" si="1429"/>
        <v>1.0983170972149618</v>
      </c>
      <c r="AT1846" s="1">
        <f t="shared" si="1430"/>
        <v>0.97896519486826039</v>
      </c>
      <c r="AU1846" s="1">
        <f t="shared" si="1431"/>
        <v>2.9902848355033593</v>
      </c>
      <c r="AV1846" s="2">
        <f t="shared" si="1432"/>
        <v>1845</v>
      </c>
      <c r="AW1846" s="1">
        <f t="shared" si="1433"/>
        <v>2990.2848355033593</v>
      </c>
      <c r="AX1846" s="1">
        <f t="shared" si="1434"/>
        <v>0.97896519486826039</v>
      </c>
      <c r="AY1846" s="1">
        <f t="shared" si="1435"/>
        <v>1.0983170972149618</v>
      </c>
      <c r="AZ1846" s="1">
        <f t="shared" si="1436"/>
        <v>5.4333333333333334E-3</v>
      </c>
      <c r="BA1846" s="1">
        <f t="shared" si="1437"/>
        <v>31.18887766671428</v>
      </c>
    </row>
    <row r="1847" spans="1:53">
      <c r="A1847" s="2">
        <f t="shared" si="1402"/>
        <v>1.8459999999999075</v>
      </c>
      <c r="B1847" s="1">
        <f t="shared" si="1392"/>
        <v>1.9448993333332374</v>
      </c>
      <c r="C1847" s="1">
        <f t="shared" si="1403"/>
        <v>5.6547856750214551E-2</v>
      </c>
      <c r="D1847" s="1">
        <f t="shared" si="1393"/>
        <v>1.1030704062679746</v>
      </c>
      <c r="E1847" s="1">
        <f t="shared" si="1438"/>
        <v>1.1031890361223775</v>
      </c>
      <c r="F1847" s="1">
        <f t="shared" si="1438"/>
        <v>1.1031935557360388</v>
      </c>
      <c r="G1847" s="1">
        <f t="shared" si="1438"/>
        <v>1.1031937278324975</v>
      </c>
      <c r="H1847" s="1">
        <f t="shared" si="1404"/>
        <v>3.0705935683113177</v>
      </c>
      <c r="I1847" s="1">
        <f t="shared" si="1394"/>
        <v>31.465623325516344</v>
      </c>
      <c r="J1847" s="1">
        <f>VLOOKUP($I1847,Graph!$D$3:$M$50,col)</f>
        <v>6.3E-3</v>
      </c>
      <c r="K1847" s="1">
        <f>VLOOKUP($I1847,Graph!$D$3:$M$50,col+1)</f>
        <v>5.0000000000000001E-3</v>
      </c>
      <c r="L1847" s="1">
        <f t="shared" si="1405"/>
        <v>5.4333333333333334E-3</v>
      </c>
      <c r="M1847" s="1">
        <f t="shared" si="1400"/>
        <v>0.6400499999999999</v>
      </c>
      <c r="N1847" s="1">
        <f t="shared" si="1406"/>
        <v>1.8405666666665741</v>
      </c>
      <c r="O1847" s="1">
        <f t="shared" si="1407"/>
        <v>5.4354171600550144E-2</v>
      </c>
      <c r="P1847" s="1">
        <f t="shared" si="1408"/>
        <v>1.0984910166386284</v>
      </c>
      <c r="Q1847" s="1">
        <f t="shared" si="1409"/>
        <v>1.0983252135729777</v>
      </c>
      <c r="R1847" s="1">
        <f t="shared" si="1410"/>
        <v>1.0983192319471109</v>
      </c>
      <c r="S1847" s="1">
        <f t="shared" si="1411"/>
        <v>1.0983190159765568</v>
      </c>
      <c r="T1847" s="1">
        <f t="shared" si="1412"/>
        <v>0.97896754438100908</v>
      </c>
      <c r="U1847" s="1">
        <f t="shared" si="1413"/>
        <v>2.9927287015770498</v>
      </c>
      <c r="V1847" s="2">
        <f t="shared" si="1395"/>
        <v>31.197371917168091</v>
      </c>
      <c r="W1847" s="1">
        <f>VLOOKUP(V1847,Graph!$D$3:$M$50,col)</f>
        <v>6.3E-3</v>
      </c>
      <c r="X1847" s="1">
        <f>VLOOKUP(V1847,Graph!$D$3:$M$50,col+1)</f>
        <v>5.0000000000000001E-3</v>
      </c>
      <c r="Y1847" s="1">
        <f t="shared" si="1414"/>
        <v>5.4333333333333334E-3</v>
      </c>
      <c r="Z1847" s="1">
        <f t="shared" si="1396"/>
        <v>0.6400499999999999</v>
      </c>
      <c r="AA1847" s="2">
        <f t="shared" si="1415"/>
        <v>1.8405666666665741</v>
      </c>
      <c r="AB1847" s="1">
        <f t="shared" si="1416"/>
        <v>5.4354171600550144E-2</v>
      </c>
      <c r="AC1847" s="1">
        <f t="shared" si="1417"/>
        <v>1.0983190081785719</v>
      </c>
      <c r="AD1847" s="1">
        <f t="shared" si="1418"/>
        <v>1.098319007897012</v>
      </c>
      <c r="AE1847" s="1">
        <f t="shared" si="1419"/>
        <v>1.0983190078868459</v>
      </c>
      <c r="AF1847" s="1">
        <f t="shared" si="1420"/>
        <v>1.0983190078864788</v>
      </c>
      <c r="AG1847" s="1">
        <f t="shared" si="1421"/>
        <v>0.97896754438100908</v>
      </c>
      <c r="AH1847" s="1">
        <f t="shared" si="1422"/>
        <v>2.9927286795329908</v>
      </c>
      <c r="AI1847" s="2">
        <f t="shared" si="1397"/>
        <v>31.197371840569467</v>
      </c>
      <c r="AJ1847" s="1">
        <f>VLOOKUP(AI1847,Graph!$D$3:$M$50,col)</f>
        <v>6.3E-3</v>
      </c>
      <c r="AK1847" s="1">
        <f>VLOOKUP(AI1847,Graph!$D$3:$M$50,col+1)</f>
        <v>5.0000000000000001E-3</v>
      </c>
      <c r="AL1847" s="1">
        <f t="shared" si="1423"/>
        <v>5.4333333333333334E-3</v>
      </c>
      <c r="AM1847" s="1">
        <f t="shared" si="1398"/>
        <v>0.6400499999999999</v>
      </c>
      <c r="AN1847" s="2">
        <f t="shared" si="1424"/>
        <v>1.8405666666665741</v>
      </c>
      <c r="AO1847" s="1">
        <f t="shared" si="1425"/>
        <v>5.4354171600550144E-2</v>
      </c>
      <c r="AP1847" s="1">
        <f t="shared" si="1426"/>
        <v>1.0983190078864657</v>
      </c>
      <c r="AQ1847" s="1">
        <f t="shared" si="1427"/>
        <v>1.0983190078864649</v>
      </c>
      <c r="AR1847" s="1">
        <f t="shared" si="1428"/>
        <v>1.0983190078864649</v>
      </c>
      <c r="AS1847" s="1">
        <f t="shared" si="1429"/>
        <v>1.0983190078864649</v>
      </c>
      <c r="AT1847" s="1">
        <f t="shared" si="1430"/>
        <v>0.97896754438100908</v>
      </c>
      <c r="AU1847" s="1">
        <f t="shared" si="1431"/>
        <v>2.9927286795329535</v>
      </c>
      <c r="AV1847" s="2">
        <f t="shared" si="1432"/>
        <v>1846</v>
      </c>
      <c r="AW1847" s="1">
        <f t="shared" si="1433"/>
        <v>2992.7286795329537</v>
      </c>
      <c r="AX1847" s="1">
        <f t="shared" si="1434"/>
        <v>0.97896754438100908</v>
      </c>
      <c r="AY1847" s="1">
        <f t="shared" si="1435"/>
        <v>1.0983190078864649</v>
      </c>
      <c r="AZ1847" s="1">
        <f t="shared" si="1436"/>
        <v>5.4333333333333334E-3</v>
      </c>
      <c r="BA1847" s="1">
        <f t="shared" si="1437"/>
        <v>31.197371840569467</v>
      </c>
    </row>
    <row r="1848" spans="1:53">
      <c r="A1848" s="2">
        <f t="shared" si="1402"/>
        <v>1.8469999999999074</v>
      </c>
      <c r="B1848" s="1">
        <f t="shared" si="1392"/>
        <v>1.9459404999999039</v>
      </c>
      <c r="C1848" s="1">
        <f t="shared" si="1403"/>
        <v>5.654857790619966E-2</v>
      </c>
      <c r="D1848" s="1">
        <f t="shared" si="1393"/>
        <v>1.1030719583521045</v>
      </c>
      <c r="E1848" s="1">
        <f t="shared" si="1438"/>
        <v>1.1031906510636347</v>
      </c>
      <c r="F1848" s="1">
        <f t="shared" si="1438"/>
        <v>1.1031951731513552</v>
      </c>
      <c r="G1848" s="1">
        <f t="shared" si="1438"/>
        <v>1.1031953453449919</v>
      </c>
      <c r="H1848" s="1">
        <f t="shared" si="1404"/>
        <v>3.0730934771692286</v>
      </c>
      <c r="I1848" s="1">
        <f t="shared" si="1394"/>
        <v>31.474160204045194</v>
      </c>
      <c r="J1848" s="1">
        <f>VLOOKUP($I1848,Graph!$D$3:$M$50,col)</f>
        <v>6.3E-3</v>
      </c>
      <c r="K1848" s="1">
        <f>VLOOKUP($I1848,Graph!$D$3:$M$50,col+1)</f>
        <v>5.0000000000000001E-3</v>
      </c>
      <c r="L1848" s="1">
        <f t="shared" si="1405"/>
        <v>5.4333333333333334E-3</v>
      </c>
      <c r="M1848" s="1">
        <f t="shared" si="1400"/>
        <v>0.6400499999999999</v>
      </c>
      <c r="N1848" s="1">
        <f t="shared" si="1406"/>
        <v>1.841566666666574</v>
      </c>
      <c r="O1848" s="1">
        <f t="shared" si="1407"/>
        <v>5.4355038527162974E-2</v>
      </c>
      <c r="P1848" s="1">
        <f t="shared" si="1408"/>
        <v>1.0984929190040722</v>
      </c>
      <c r="Q1848" s="1">
        <f t="shared" si="1409"/>
        <v>1.0983271221343518</v>
      </c>
      <c r="R1848" s="1">
        <f t="shared" si="1410"/>
        <v>1.0983211406045119</v>
      </c>
      <c r="S1848" s="1">
        <f t="shared" si="1411"/>
        <v>1.0983209246328318</v>
      </c>
      <c r="T1848" s="1">
        <f t="shared" si="1412"/>
        <v>0.97896989135149515</v>
      </c>
      <c r="U1848" s="1">
        <f t="shared" si="1413"/>
        <v>2.9951732111752789</v>
      </c>
      <c r="V1848" s="2">
        <f t="shared" si="1395"/>
        <v>31.205863779502987</v>
      </c>
      <c r="W1848" s="1">
        <f>VLOOKUP(V1848,Graph!$D$3:$M$50,col)</f>
        <v>6.3E-3</v>
      </c>
      <c r="X1848" s="1">
        <f>VLOOKUP(V1848,Graph!$D$3:$M$50,col+1)</f>
        <v>5.0000000000000001E-3</v>
      </c>
      <c r="Y1848" s="1">
        <f t="shared" si="1414"/>
        <v>5.4333333333333334E-3</v>
      </c>
      <c r="Z1848" s="1">
        <f t="shared" si="1396"/>
        <v>0.6400499999999999</v>
      </c>
      <c r="AA1848" s="2">
        <f t="shared" si="1415"/>
        <v>1.841566666666574</v>
      </c>
      <c r="AB1848" s="1">
        <f t="shared" si="1416"/>
        <v>5.4355038527162974E-2</v>
      </c>
      <c r="AC1848" s="1">
        <f t="shared" si="1417"/>
        <v>1.0983209168346404</v>
      </c>
      <c r="AD1848" s="1">
        <f t="shared" si="1418"/>
        <v>1.098320916553067</v>
      </c>
      <c r="AE1848" s="1">
        <f t="shared" si="1419"/>
        <v>1.0983209165429002</v>
      </c>
      <c r="AF1848" s="1">
        <f t="shared" si="1420"/>
        <v>1.0983209165425332</v>
      </c>
      <c r="AG1848" s="1">
        <f t="shared" si="1421"/>
        <v>0.97896989135149515</v>
      </c>
      <c r="AH1848" s="1">
        <f t="shared" si="1422"/>
        <v>2.9951731891126512</v>
      </c>
      <c r="AI1848" s="2">
        <f t="shared" si="1397"/>
        <v>31.205863702881565</v>
      </c>
      <c r="AJ1848" s="1">
        <f>VLOOKUP(AI1848,Graph!$D$3:$M$50,col)</f>
        <v>6.3E-3</v>
      </c>
      <c r="AK1848" s="1">
        <f>VLOOKUP(AI1848,Graph!$D$3:$M$50,col+1)</f>
        <v>5.0000000000000001E-3</v>
      </c>
      <c r="AL1848" s="1">
        <f t="shared" si="1423"/>
        <v>5.4333333333333334E-3</v>
      </c>
      <c r="AM1848" s="1">
        <f t="shared" si="1398"/>
        <v>0.6400499999999999</v>
      </c>
      <c r="AN1848" s="2">
        <f t="shared" si="1424"/>
        <v>1.841566666666574</v>
      </c>
      <c r="AO1848" s="1">
        <f t="shared" si="1425"/>
        <v>5.4355038527162974E-2</v>
      </c>
      <c r="AP1848" s="1">
        <f t="shared" si="1426"/>
        <v>1.0983209165425198</v>
      </c>
      <c r="AQ1848" s="1">
        <f t="shared" si="1427"/>
        <v>1.098320916542519</v>
      </c>
      <c r="AR1848" s="1">
        <f t="shared" si="1428"/>
        <v>1.0983209165425194</v>
      </c>
      <c r="AS1848" s="1">
        <f t="shared" si="1429"/>
        <v>1.0983209165425192</v>
      </c>
      <c r="AT1848" s="1">
        <f t="shared" si="1430"/>
        <v>0.97896989135149515</v>
      </c>
      <c r="AU1848" s="1">
        <f t="shared" si="1431"/>
        <v>2.9951731891126134</v>
      </c>
      <c r="AV1848" s="2">
        <f t="shared" si="1432"/>
        <v>1847</v>
      </c>
      <c r="AW1848" s="1">
        <f t="shared" si="1433"/>
        <v>2995.1731891126133</v>
      </c>
      <c r="AX1848" s="1">
        <f t="shared" si="1434"/>
        <v>0.97896989135149515</v>
      </c>
      <c r="AY1848" s="1">
        <f t="shared" si="1435"/>
        <v>1.0983209165425192</v>
      </c>
      <c r="AZ1848" s="1">
        <f t="shared" si="1436"/>
        <v>5.4333333333333334E-3</v>
      </c>
      <c r="BA1848" s="1">
        <f t="shared" si="1437"/>
        <v>31.205863702881565</v>
      </c>
    </row>
    <row r="1849" spans="1:53">
      <c r="A1849" s="2">
        <f t="shared" si="1402"/>
        <v>1.8479999999999073</v>
      </c>
      <c r="B1849" s="1">
        <f t="shared" si="1392"/>
        <v>1.9469816666665705</v>
      </c>
      <c r="C1849" s="1">
        <f t="shared" si="1403"/>
        <v>5.6549298295485981E-2</v>
      </c>
      <c r="D1849" s="1">
        <f t="shared" si="1393"/>
        <v>1.1030735087926733</v>
      </c>
      <c r="E1849" s="1">
        <f t="shared" si="1438"/>
        <v>1.103192264297699</v>
      </c>
      <c r="F1849" s="1">
        <f t="shared" si="1438"/>
        <v>1.1031967888570542</v>
      </c>
      <c r="G1849" s="1">
        <f t="shared" si="1438"/>
        <v>1.1031969611477768</v>
      </c>
      <c r="H1849" s="1">
        <f t="shared" si="1404"/>
        <v>3.0755940642003838</v>
      </c>
      <c r="I1849" s="1">
        <f t="shared" si="1394"/>
        <v>31.48269476808678</v>
      </c>
      <c r="J1849" s="1">
        <f>VLOOKUP($I1849,Graph!$D$3:$M$50,col)</f>
        <v>6.3E-3</v>
      </c>
      <c r="K1849" s="1">
        <f>VLOOKUP($I1849,Graph!$D$3:$M$50,col+1)</f>
        <v>5.0000000000000001E-3</v>
      </c>
      <c r="L1849" s="1">
        <f t="shared" si="1405"/>
        <v>5.4333333333333334E-3</v>
      </c>
      <c r="M1849" s="1">
        <f t="shared" si="1400"/>
        <v>0.6400499999999999</v>
      </c>
      <c r="N1849" s="1">
        <f t="shared" si="1406"/>
        <v>1.8425666666665739</v>
      </c>
      <c r="O1849" s="1">
        <f t="shared" si="1407"/>
        <v>5.4355904533483983E-2</v>
      </c>
      <c r="P1849" s="1">
        <f t="shared" si="1408"/>
        <v>1.0984948193632738</v>
      </c>
      <c r="Q1849" s="1">
        <f t="shared" si="1409"/>
        <v>1.098329028683533</v>
      </c>
      <c r="R1849" s="1">
        <f t="shared" si="1410"/>
        <v>1.0983230472496495</v>
      </c>
      <c r="S1849" s="1">
        <f t="shared" si="1411"/>
        <v>1.0983228312768454</v>
      </c>
      <c r="T1849" s="1">
        <f t="shared" si="1412"/>
        <v>0.97897223578384218</v>
      </c>
      <c r="U1849" s="1">
        <f t="shared" si="1413"/>
        <v>2.9976183861423902</v>
      </c>
      <c r="V1849" s="2">
        <f t="shared" si="1395"/>
        <v>31.214353332180472</v>
      </c>
      <c r="W1849" s="1">
        <f>VLOOKUP(V1849,Graph!$D$3:$M$50,col)</f>
        <v>6.3E-3</v>
      </c>
      <c r="X1849" s="1">
        <f>VLOOKUP(V1849,Graph!$D$3:$M$50,col+1)</f>
        <v>5.0000000000000001E-3</v>
      </c>
      <c r="Y1849" s="1">
        <f t="shared" si="1414"/>
        <v>5.4333333333333334E-3</v>
      </c>
      <c r="Z1849" s="1">
        <f t="shared" si="1396"/>
        <v>0.6400499999999999</v>
      </c>
      <c r="AA1849" s="2">
        <f t="shared" si="1415"/>
        <v>1.8425666666665739</v>
      </c>
      <c r="AB1849" s="1">
        <f t="shared" si="1416"/>
        <v>5.4355904533483983E-2</v>
      </c>
      <c r="AC1849" s="1">
        <f t="shared" si="1417"/>
        <v>1.0983228234784477</v>
      </c>
      <c r="AD1849" s="1">
        <f t="shared" si="1418"/>
        <v>1.0983228231968605</v>
      </c>
      <c r="AE1849" s="1">
        <f t="shared" si="1419"/>
        <v>1.0983228231866928</v>
      </c>
      <c r="AF1849" s="1">
        <f t="shared" si="1420"/>
        <v>1.0983228231863258</v>
      </c>
      <c r="AG1849" s="1">
        <f t="shared" si="1421"/>
        <v>0.97897223578384218</v>
      </c>
      <c r="AH1849" s="1">
        <f t="shared" si="1422"/>
        <v>2.9976183640611862</v>
      </c>
      <c r="AI1849" s="2">
        <f t="shared" si="1397"/>
        <v>31.214353255536238</v>
      </c>
      <c r="AJ1849" s="1">
        <f>VLOOKUP(AI1849,Graph!$D$3:$M$50,col)</f>
        <v>6.3E-3</v>
      </c>
      <c r="AK1849" s="1">
        <f>VLOOKUP(AI1849,Graph!$D$3:$M$50,col+1)</f>
        <v>5.0000000000000001E-3</v>
      </c>
      <c r="AL1849" s="1">
        <f t="shared" si="1423"/>
        <v>5.4333333333333334E-3</v>
      </c>
      <c r="AM1849" s="1">
        <f t="shared" si="1398"/>
        <v>0.6400499999999999</v>
      </c>
      <c r="AN1849" s="2">
        <f t="shared" si="1424"/>
        <v>1.8425666666665739</v>
      </c>
      <c r="AO1849" s="1">
        <f t="shared" si="1425"/>
        <v>5.4355904533483983E-2</v>
      </c>
      <c r="AP1849" s="1">
        <f t="shared" si="1426"/>
        <v>1.0983228231863127</v>
      </c>
      <c r="AQ1849" s="1">
        <f t="shared" si="1427"/>
        <v>1.098322823186312</v>
      </c>
      <c r="AR1849" s="1">
        <f t="shared" si="1428"/>
        <v>1.098322823186312</v>
      </c>
      <c r="AS1849" s="1">
        <f t="shared" si="1429"/>
        <v>1.098322823186312</v>
      </c>
      <c r="AT1849" s="1">
        <f t="shared" si="1430"/>
        <v>0.97897223578384218</v>
      </c>
      <c r="AU1849" s="1">
        <f t="shared" si="1431"/>
        <v>2.9976183640611485</v>
      </c>
      <c r="AV1849" s="2">
        <f t="shared" si="1432"/>
        <v>1848</v>
      </c>
      <c r="AW1849" s="1">
        <f t="shared" si="1433"/>
        <v>2997.6183640611484</v>
      </c>
      <c r="AX1849" s="1">
        <f t="shared" si="1434"/>
        <v>0.97897223578384218</v>
      </c>
      <c r="AY1849" s="1">
        <f t="shared" si="1435"/>
        <v>1.098322823186312</v>
      </c>
      <c r="AZ1849" s="1">
        <f t="shared" si="1436"/>
        <v>5.4333333333333334E-3</v>
      </c>
      <c r="BA1849" s="1">
        <f t="shared" si="1437"/>
        <v>31.214353255536238</v>
      </c>
    </row>
    <row r="1850" spans="1:53">
      <c r="A1850" s="2">
        <f t="shared" si="1402"/>
        <v>1.8489999999999072</v>
      </c>
      <c r="B1850" s="1">
        <f t="shared" si="1392"/>
        <v>1.948022833333237</v>
      </c>
      <c r="C1850" s="1">
        <f t="shared" si="1403"/>
        <v>5.6550017919295509E-2</v>
      </c>
      <c r="D1850" s="1">
        <f t="shared" si="1393"/>
        <v>1.1030750575922903</v>
      </c>
      <c r="E1850" s="1">
        <f t="shared" si="1438"/>
        <v>1.1031938758272755</v>
      </c>
      <c r="F1850" s="1">
        <f t="shared" si="1438"/>
        <v>1.1031984028558448</v>
      </c>
      <c r="G1850" s="1">
        <f t="shared" si="1438"/>
        <v>1.1031985752435609</v>
      </c>
      <c r="H1850" s="1">
        <f t="shared" si="1404"/>
        <v>3.0780953292208779</v>
      </c>
      <c r="I1850" s="1">
        <f t="shared" si="1394"/>
        <v>31.491227019522249</v>
      </c>
      <c r="J1850" s="1">
        <f>VLOOKUP($I1850,Graph!$D$3:$M$50,col)</f>
        <v>6.3E-3</v>
      </c>
      <c r="K1850" s="1">
        <f>VLOOKUP($I1850,Graph!$D$3:$M$50,col+1)</f>
        <v>5.0000000000000001E-3</v>
      </c>
      <c r="L1850" s="1">
        <f t="shared" si="1405"/>
        <v>5.4333333333333334E-3</v>
      </c>
      <c r="M1850" s="1">
        <f t="shared" si="1400"/>
        <v>0.6400499999999999</v>
      </c>
      <c r="N1850" s="1">
        <f t="shared" si="1406"/>
        <v>1.8435666666665738</v>
      </c>
      <c r="O1850" s="1">
        <f t="shared" si="1407"/>
        <v>5.435676962097772E-2</v>
      </c>
      <c r="P1850" s="1">
        <f t="shared" si="1408"/>
        <v>1.0984967177194045</v>
      </c>
      <c r="Q1850" s="1">
        <f t="shared" si="1409"/>
        <v>1.0983309332237015</v>
      </c>
      <c r="R1850" s="1">
        <f t="shared" si="1410"/>
        <v>1.098324951885703</v>
      </c>
      <c r="S1850" s="1">
        <f t="shared" si="1411"/>
        <v>1.0983247359117774</v>
      </c>
      <c r="T1850" s="1">
        <f t="shared" si="1412"/>
        <v>0.97897457768216556</v>
      </c>
      <c r="U1850" s="1">
        <f t="shared" si="1413"/>
        <v>3.0000642262973369</v>
      </c>
      <c r="V1850" s="2">
        <f t="shared" si="1395"/>
        <v>31.222840577083669</v>
      </c>
      <c r="W1850" s="1">
        <f>VLOOKUP(V1850,Graph!$D$3:$M$50,col)</f>
        <v>6.3E-3</v>
      </c>
      <c r="X1850" s="1">
        <f>VLOOKUP(V1850,Graph!$D$3:$M$50,col+1)</f>
        <v>5.0000000000000001E-3</v>
      </c>
      <c r="Y1850" s="1">
        <f t="shared" si="1414"/>
        <v>5.4333333333333334E-3</v>
      </c>
      <c r="Z1850" s="1">
        <f t="shared" si="1396"/>
        <v>0.6400499999999999</v>
      </c>
      <c r="AA1850" s="2">
        <f t="shared" si="1415"/>
        <v>1.8435666666665738</v>
      </c>
      <c r="AB1850" s="1">
        <f t="shared" si="1416"/>
        <v>5.435676962097772E-2</v>
      </c>
      <c r="AC1850" s="1">
        <f t="shared" si="1417"/>
        <v>1.0983247281131734</v>
      </c>
      <c r="AD1850" s="1">
        <f t="shared" si="1418"/>
        <v>1.0983247278315731</v>
      </c>
      <c r="AE1850" s="1">
        <f t="shared" si="1419"/>
        <v>1.098324727821405</v>
      </c>
      <c r="AF1850" s="1">
        <f t="shared" si="1420"/>
        <v>1.0983247278210375</v>
      </c>
      <c r="AG1850" s="1">
        <f t="shared" si="1421"/>
        <v>0.97897457768216556</v>
      </c>
      <c r="AH1850" s="1">
        <f t="shared" si="1422"/>
        <v>3.0000642041975527</v>
      </c>
      <c r="AI1850" s="2">
        <f t="shared" si="1397"/>
        <v>31.222840500416631</v>
      </c>
      <c r="AJ1850" s="1">
        <f>VLOOKUP(AI1850,Graph!$D$3:$M$50,col)</f>
        <v>6.3E-3</v>
      </c>
      <c r="AK1850" s="1">
        <f>VLOOKUP(AI1850,Graph!$D$3:$M$50,col+1)</f>
        <v>5.0000000000000001E-3</v>
      </c>
      <c r="AL1850" s="1">
        <f t="shared" si="1423"/>
        <v>5.4333333333333334E-3</v>
      </c>
      <c r="AM1850" s="1">
        <f t="shared" si="1398"/>
        <v>0.6400499999999999</v>
      </c>
      <c r="AN1850" s="2">
        <f t="shared" si="1424"/>
        <v>1.8435666666665738</v>
      </c>
      <c r="AO1850" s="1">
        <f t="shared" si="1425"/>
        <v>5.435676962097772E-2</v>
      </c>
      <c r="AP1850" s="1">
        <f t="shared" si="1426"/>
        <v>1.0983247278210244</v>
      </c>
      <c r="AQ1850" s="1">
        <f t="shared" si="1427"/>
        <v>1.098324727821024</v>
      </c>
      <c r="AR1850" s="1">
        <f t="shared" si="1428"/>
        <v>1.0983247278210237</v>
      </c>
      <c r="AS1850" s="1">
        <f t="shared" si="1429"/>
        <v>1.0983247278210242</v>
      </c>
      <c r="AT1850" s="1">
        <f t="shared" si="1430"/>
        <v>0.97897457768216556</v>
      </c>
      <c r="AU1850" s="1">
        <f t="shared" si="1431"/>
        <v>3.0000642041975163</v>
      </c>
      <c r="AV1850" s="2">
        <f t="shared" si="1432"/>
        <v>1849</v>
      </c>
      <c r="AW1850" s="1">
        <f t="shared" si="1433"/>
        <v>3000.0642041975161</v>
      </c>
      <c r="AX1850" s="1">
        <f t="shared" si="1434"/>
        <v>0.97897457768216556</v>
      </c>
      <c r="AY1850" s="1">
        <f t="shared" si="1435"/>
        <v>1.0983247278210242</v>
      </c>
      <c r="AZ1850" s="1">
        <f t="shared" si="1436"/>
        <v>5.4333333333333334E-3</v>
      </c>
      <c r="BA1850" s="1">
        <f t="shared" si="1437"/>
        <v>31.222840500416631</v>
      </c>
    </row>
    <row r="1851" spans="1:53">
      <c r="A1851" s="2">
        <f t="shared" si="1402"/>
        <v>1.8499999999999071</v>
      </c>
      <c r="B1851" s="1">
        <f t="shared" si="1392"/>
        <v>1.9490639999999035</v>
      </c>
      <c r="C1851" s="1">
        <f t="shared" si="1403"/>
        <v>5.6550736778847657E-2</v>
      </c>
      <c r="D1851" s="1">
        <f t="shared" si="1393"/>
        <v>1.1030766047535596</v>
      </c>
      <c r="E1851" s="1">
        <f t="shared" si="1438"/>
        <v>1.1031954856550636</v>
      </c>
      <c r="F1851" s="1">
        <f t="shared" si="1438"/>
        <v>1.1032000151504306</v>
      </c>
      <c r="G1851" s="1">
        <f t="shared" si="1438"/>
        <v>1.1032001876350486</v>
      </c>
      <c r="H1851" s="1">
        <f t="shared" si="1404"/>
        <v>3.080597272046965</v>
      </c>
      <c r="I1851" s="1">
        <f t="shared" si="1394"/>
        <v>31.499756960230251</v>
      </c>
      <c r="J1851" s="1">
        <f>VLOOKUP($I1851,Graph!$D$3:$M$50,col)</f>
        <v>6.3E-3</v>
      </c>
      <c r="K1851" s="1">
        <f>VLOOKUP($I1851,Graph!$D$3:$M$50,col+1)</f>
        <v>5.0000000000000001E-3</v>
      </c>
      <c r="L1851" s="1">
        <f t="shared" si="1405"/>
        <v>5.4333333333333334E-3</v>
      </c>
      <c r="M1851" s="1">
        <f t="shared" si="1400"/>
        <v>0.6400499999999999</v>
      </c>
      <c r="N1851" s="1">
        <f t="shared" si="1406"/>
        <v>1.8445666666665737</v>
      </c>
      <c r="O1851" s="1">
        <f t="shared" si="1407"/>
        <v>5.4357633791105649E-2</v>
      </c>
      <c r="P1851" s="1">
        <f t="shared" si="1408"/>
        <v>1.098498614075629</v>
      </c>
      <c r="Q1851" s="1">
        <f t="shared" si="1409"/>
        <v>1.0983328357580315</v>
      </c>
      <c r="R1851" s="1">
        <f t="shared" si="1410"/>
        <v>1.0983268545158467</v>
      </c>
      <c r="S1851" s="1">
        <f t="shared" si="1411"/>
        <v>1.0983266385408019</v>
      </c>
      <c r="T1851" s="1">
        <f t="shared" si="1412"/>
        <v>0.97897691705057133</v>
      </c>
      <c r="U1851" s="1">
        <f t="shared" si="1413"/>
        <v>3.0025107314592256</v>
      </c>
      <c r="V1851" s="2">
        <f t="shared" si="1395"/>
        <v>31.231325516093136</v>
      </c>
      <c r="W1851" s="1">
        <f>VLOOKUP(V1851,Graph!$D$3:$M$50,col)</f>
        <v>6.3E-3</v>
      </c>
      <c r="X1851" s="1">
        <f>VLOOKUP(V1851,Graph!$D$3:$M$50,col+1)</f>
        <v>5.0000000000000001E-3</v>
      </c>
      <c r="Y1851" s="1">
        <f t="shared" si="1414"/>
        <v>5.4333333333333334E-3</v>
      </c>
      <c r="Z1851" s="1">
        <f t="shared" si="1396"/>
        <v>0.6400499999999999</v>
      </c>
      <c r="AA1851" s="2">
        <f t="shared" si="1415"/>
        <v>1.8445666666665737</v>
      </c>
      <c r="AB1851" s="1">
        <f t="shared" si="1416"/>
        <v>5.4357633791105649E-2</v>
      </c>
      <c r="AC1851" s="1">
        <f t="shared" si="1417"/>
        <v>1.0983266307419921</v>
      </c>
      <c r="AD1851" s="1">
        <f t="shared" si="1418"/>
        <v>1.0983266304603783</v>
      </c>
      <c r="AE1851" s="1">
        <f t="shared" si="1419"/>
        <v>1.0983266304502097</v>
      </c>
      <c r="AF1851" s="1">
        <f t="shared" si="1420"/>
        <v>1.098326630449842</v>
      </c>
      <c r="AG1851" s="1">
        <f t="shared" si="1421"/>
        <v>0.97897691705057133</v>
      </c>
      <c r="AH1851" s="1">
        <f t="shared" si="1422"/>
        <v>3.0025107093408567</v>
      </c>
      <c r="AI1851" s="2">
        <f t="shared" si="1397"/>
        <v>31.231325439403321</v>
      </c>
      <c r="AJ1851" s="1">
        <f>VLOOKUP(AI1851,Graph!$D$3:$M$50,col)</f>
        <v>6.3E-3</v>
      </c>
      <c r="AK1851" s="1">
        <f>VLOOKUP(AI1851,Graph!$D$3:$M$50,col+1)</f>
        <v>5.0000000000000001E-3</v>
      </c>
      <c r="AL1851" s="1">
        <f t="shared" si="1423"/>
        <v>5.4333333333333334E-3</v>
      </c>
      <c r="AM1851" s="1">
        <f t="shared" si="1398"/>
        <v>0.6400499999999999</v>
      </c>
      <c r="AN1851" s="2">
        <f t="shared" si="1424"/>
        <v>1.8445666666665737</v>
      </c>
      <c r="AO1851" s="1">
        <f t="shared" si="1425"/>
        <v>5.4357633791105649E-2</v>
      </c>
      <c r="AP1851" s="1">
        <f t="shared" si="1426"/>
        <v>1.0983266304498289</v>
      </c>
      <c r="AQ1851" s="1">
        <f t="shared" si="1427"/>
        <v>1.0983266304498285</v>
      </c>
      <c r="AR1851" s="1">
        <f t="shared" si="1428"/>
        <v>1.0983266304498285</v>
      </c>
      <c r="AS1851" s="1">
        <f t="shared" si="1429"/>
        <v>1.0983266304498285</v>
      </c>
      <c r="AT1851" s="1">
        <f t="shared" si="1430"/>
        <v>0.97897691705057133</v>
      </c>
      <c r="AU1851" s="1">
        <f t="shared" si="1431"/>
        <v>3.0025107093408194</v>
      </c>
      <c r="AV1851" s="2">
        <f t="shared" si="1432"/>
        <v>1850</v>
      </c>
      <c r="AW1851" s="1">
        <f t="shared" si="1433"/>
        <v>3002.5107093408196</v>
      </c>
      <c r="AX1851" s="1">
        <f t="shared" si="1434"/>
        <v>0.97897691705057133</v>
      </c>
      <c r="AY1851" s="1">
        <f t="shared" si="1435"/>
        <v>1.0983266304498285</v>
      </c>
      <c r="AZ1851" s="1">
        <f t="shared" si="1436"/>
        <v>5.4333333333333334E-3</v>
      </c>
      <c r="BA1851" s="1">
        <f t="shared" si="1437"/>
        <v>31.231325439403321</v>
      </c>
    </row>
    <row r="1852" spans="1:53">
      <c r="A1852" s="2">
        <f t="shared" si="1402"/>
        <v>1.8509999999999069</v>
      </c>
      <c r="B1852" s="1">
        <f t="shared" si="1392"/>
        <v>1.9501051666665701</v>
      </c>
      <c r="C1852" s="1">
        <f t="shared" si="1403"/>
        <v>5.6551454875359196E-2</v>
      </c>
      <c r="D1852" s="1">
        <f t="shared" si="1393"/>
        <v>1.1030781502790787</v>
      </c>
      <c r="E1852" s="1">
        <f t="shared" si="1438"/>
        <v>1.1031970937837581</v>
      </c>
      <c r="F1852" s="1">
        <f t="shared" si="1438"/>
        <v>1.1032016257435093</v>
      </c>
      <c r="G1852" s="1">
        <f t="shared" si="1438"/>
        <v>1.1032017983249371</v>
      </c>
      <c r="H1852" s="1">
        <f t="shared" si="1404"/>
        <v>3.0830998924950408</v>
      </c>
      <c r="I1852" s="1">
        <f t="shared" si="1394"/>
        <v>31.508284592086856</v>
      </c>
      <c r="J1852" s="1">
        <f>VLOOKUP($I1852,Graph!$D$3:$M$50,col)</f>
        <v>6.3E-3</v>
      </c>
      <c r="K1852" s="1">
        <f>VLOOKUP($I1852,Graph!$D$3:$M$50,col+1)</f>
        <v>5.0000000000000001E-3</v>
      </c>
      <c r="L1852" s="1">
        <f t="shared" si="1405"/>
        <v>5.4333333333333334E-3</v>
      </c>
      <c r="M1852" s="1">
        <f t="shared" si="1400"/>
        <v>0.6400499999999999</v>
      </c>
      <c r="N1852" s="1">
        <f t="shared" si="1406"/>
        <v>1.8455666666665735</v>
      </c>
      <c r="O1852" s="1">
        <f t="shared" si="1407"/>
        <v>5.4358497045326103E-2</v>
      </c>
      <c r="P1852" s="1">
        <f t="shared" si="1408"/>
        <v>1.0985005084351065</v>
      </c>
      <c r="Q1852" s="1">
        <f t="shared" si="1409"/>
        <v>1.0983347362896894</v>
      </c>
      <c r="R1852" s="1">
        <f t="shared" si="1410"/>
        <v>1.0983287551432475</v>
      </c>
      <c r="S1852" s="1">
        <f t="shared" si="1411"/>
        <v>1.0983285391670858</v>
      </c>
      <c r="T1852" s="1">
        <f t="shared" si="1412"/>
        <v>0.97897925389315676</v>
      </c>
      <c r="U1852" s="1">
        <f t="shared" si="1413"/>
        <v>3.0049579014473067</v>
      </c>
      <c r="V1852" s="2">
        <f t="shared" si="1395"/>
        <v>31.239808151086894</v>
      </c>
      <c r="W1852" s="1">
        <f>VLOOKUP(V1852,Graph!$D$3:$M$50,col)</f>
        <v>6.3E-3</v>
      </c>
      <c r="X1852" s="1">
        <f>VLOOKUP(V1852,Graph!$D$3:$M$50,col+1)</f>
        <v>5.0000000000000001E-3</v>
      </c>
      <c r="Y1852" s="1">
        <f t="shared" si="1414"/>
        <v>5.4333333333333334E-3</v>
      </c>
      <c r="Z1852" s="1">
        <f t="shared" si="1396"/>
        <v>0.6400499999999999</v>
      </c>
      <c r="AA1852" s="2">
        <f t="shared" si="1415"/>
        <v>1.8455666666665735</v>
      </c>
      <c r="AB1852" s="1">
        <f t="shared" si="1416"/>
        <v>5.4358497045326103E-2</v>
      </c>
      <c r="AC1852" s="1">
        <f t="shared" si="1417"/>
        <v>1.0983285313680704</v>
      </c>
      <c r="AD1852" s="1">
        <f t="shared" si="1418"/>
        <v>1.0983285310864435</v>
      </c>
      <c r="AE1852" s="1">
        <f t="shared" si="1419"/>
        <v>1.0983285310762738</v>
      </c>
      <c r="AF1852" s="1">
        <f t="shared" si="1420"/>
        <v>1.0983285310759063</v>
      </c>
      <c r="AG1852" s="1">
        <f t="shared" si="1421"/>
        <v>0.97897925389315676</v>
      </c>
      <c r="AH1852" s="1">
        <f t="shared" si="1422"/>
        <v>3.0049578793103477</v>
      </c>
      <c r="AI1852" s="2">
        <f t="shared" si="1397"/>
        <v>31.239808074374295</v>
      </c>
      <c r="AJ1852" s="1">
        <f>VLOOKUP(AI1852,Graph!$D$3:$M$50,col)</f>
        <v>6.3E-3</v>
      </c>
      <c r="AK1852" s="1">
        <f>VLOOKUP(AI1852,Graph!$D$3:$M$50,col+1)</f>
        <v>5.0000000000000001E-3</v>
      </c>
      <c r="AL1852" s="1">
        <f t="shared" si="1423"/>
        <v>5.4333333333333334E-3</v>
      </c>
      <c r="AM1852" s="1">
        <f t="shared" si="1398"/>
        <v>0.6400499999999999</v>
      </c>
      <c r="AN1852" s="2">
        <f t="shared" si="1424"/>
        <v>1.8455666666665735</v>
      </c>
      <c r="AO1852" s="1">
        <f t="shared" si="1425"/>
        <v>5.4358497045326103E-2</v>
      </c>
      <c r="AP1852" s="1">
        <f t="shared" si="1426"/>
        <v>1.0983285310758935</v>
      </c>
      <c r="AQ1852" s="1">
        <f t="shared" si="1427"/>
        <v>1.098328531075893</v>
      </c>
      <c r="AR1852" s="1">
        <f t="shared" si="1428"/>
        <v>1.0983285310758926</v>
      </c>
      <c r="AS1852" s="1">
        <f t="shared" si="1429"/>
        <v>1.0983285310758928</v>
      </c>
      <c r="AT1852" s="1">
        <f t="shared" si="1430"/>
        <v>0.97897925389315676</v>
      </c>
      <c r="AU1852" s="1">
        <f t="shared" si="1431"/>
        <v>3.0049578793103104</v>
      </c>
      <c r="AV1852" s="2">
        <f t="shared" si="1432"/>
        <v>1851</v>
      </c>
      <c r="AW1852" s="1">
        <f t="shared" si="1433"/>
        <v>3004.9578793103105</v>
      </c>
      <c r="AX1852" s="1">
        <f t="shared" si="1434"/>
        <v>0.97897925389315676</v>
      </c>
      <c r="AY1852" s="1">
        <f t="shared" si="1435"/>
        <v>1.0983285310758928</v>
      </c>
      <c r="AZ1852" s="1">
        <f t="shared" si="1436"/>
        <v>5.4333333333333334E-3</v>
      </c>
      <c r="BA1852" s="1">
        <f t="shared" si="1437"/>
        <v>31.239808074374295</v>
      </c>
    </row>
    <row r="1853" spans="1:53">
      <c r="A1853" s="2">
        <f t="shared" si="1402"/>
        <v>1.8519999999999068</v>
      </c>
      <c r="B1853" s="1">
        <f t="shared" si="1392"/>
        <v>1.9511463333332366</v>
      </c>
      <c r="C1853" s="1">
        <f t="shared" si="1403"/>
        <v>5.6552172210044348E-2</v>
      </c>
      <c r="D1853" s="1">
        <f t="shared" si="1393"/>
        <v>1.1030796941714405</v>
      </c>
      <c r="E1853" s="1">
        <f t="shared" si="1438"/>
        <v>1.103198700216047</v>
      </c>
      <c r="F1853" s="1">
        <f t="shared" si="1438"/>
        <v>1.1032032346377725</v>
      </c>
      <c r="G1853" s="1">
        <f t="shared" si="1438"/>
        <v>1.1032034073159189</v>
      </c>
      <c r="H1853" s="1">
        <f t="shared" si="1404"/>
        <v>3.0856031903816539</v>
      </c>
      <c r="I1853" s="1">
        <f t="shared" si="1394"/>
        <v>31.516809916965606</v>
      </c>
      <c r="J1853" s="1">
        <f>VLOOKUP($I1853,Graph!$D$3:$M$50,col)</f>
        <v>6.3E-3</v>
      </c>
      <c r="K1853" s="1">
        <f>VLOOKUP($I1853,Graph!$D$3:$M$50,col+1)</f>
        <v>5.0000000000000001E-3</v>
      </c>
      <c r="L1853" s="1">
        <f t="shared" si="1405"/>
        <v>5.4333333333333334E-3</v>
      </c>
      <c r="M1853" s="1">
        <f t="shared" si="1400"/>
        <v>0.6400499999999999</v>
      </c>
      <c r="N1853" s="1">
        <f t="shared" si="1406"/>
        <v>1.8465666666665734</v>
      </c>
      <c r="O1853" s="1">
        <f t="shared" si="1407"/>
        <v>5.4359359385094376E-2</v>
      </c>
      <c r="P1853" s="1">
        <f t="shared" si="1408"/>
        <v>1.0985024008009889</v>
      </c>
      <c r="Q1853" s="1">
        <f t="shared" si="1409"/>
        <v>1.0983366348218355</v>
      </c>
      <c r="R1853" s="1">
        <f t="shared" si="1410"/>
        <v>1.098330653771066</v>
      </c>
      <c r="S1853" s="1">
        <f t="shared" si="1411"/>
        <v>1.0983304377937897</v>
      </c>
      <c r="T1853" s="1">
        <f t="shared" si="1412"/>
        <v>0.97898158821401049</v>
      </c>
      <c r="U1853" s="1">
        <f t="shared" si="1413"/>
        <v>3.0074057360809805</v>
      </c>
      <c r="V1853" s="2">
        <f t="shared" si="1395"/>
        <v>31.248288483940424</v>
      </c>
      <c r="W1853" s="1">
        <f>VLOOKUP(V1853,Graph!$D$3:$M$50,col)</f>
        <v>6.3E-3</v>
      </c>
      <c r="X1853" s="1">
        <f>VLOOKUP(V1853,Graph!$D$3:$M$50,col+1)</f>
        <v>5.0000000000000001E-3</v>
      </c>
      <c r="Y1853" s="1">
        <f t="shared" si="1414"/>
        <v>5.4333333333333334E-3</v>
      </c>
      <c r="Z1853" s="1">
        <f t="shared" si="1396"/>
        <v>0.6400499999999999</v>
      </c>
      <c r="AA1853" s="2">
        <f t="shared" si="1415"/>
        <v>1.8465666666665734</v>
      </c>
      <c r="AB1853" s="1">
        <f t="shared" si="1416"/>
        <v>5.4359359385094376E-2</v>
      </c>
      <c r="AC1853" s="1">
        <f t="shared" si="1417"/>
        <v>1.0983304299945693</v>
      </c>
      <c r="AD1853" s="1">
        <f t="shared" si="1418"/>
        <v>1.0983304297129288</v>
      </c>
      <c r="AE1853" s="1">
        <f t="shared" si="1419"/>
        <v>1.0983304297027583</v>
      </c>
      <c r="AF1853" s="1">
        <f t="shared" si="1420"/>
        <v>1.098330429702391</v>
      </c>
      <c r="AG1853" s="1">
        <f t="shared" si="1421"/>
        <v>0.97898158821401049</v>
      </c>
      <c r="AH1853" s="1">
        <f t="shared" si="1422"/>
        <v>3.0074057139254271</v>
      </c>
      <c r="AI1853" s="2">
        <f t="shared" si="1397"/>
        <v>31.248288407205056</v>
      </c>
      <c r="AJ1853" s="1">
        <f>VLOOKUP(AI1853,Graph!$D$3:$M$50,col)</f>
        <v>6.3E-3</v>
      </c>
      <c r="AK1853" s="1">
        <f>VLOOKUP(AI1853,Graph!$D$3:$M$50,col+1)</f>
        <v>5.0000000000000001E-3</v>
      </c>
      <c r="AL1853" s="1">
        <f t="shared" si="1423"/>
        <v>5.4333333333333334E-3</v>
      </c>
      <c r="AM1853" s="1">
        <f t="shared" si="1398"/>
        <v>0.6400499999999999</v>
      </c>
      <c r="AN1853" s="2">
        <f t="shared" si="1424"/>
        <v>1.8465666666665734</v>
      </c>
      <c r="AO1853" s="1">
        <f t="shared" si="1425"/>
        <v>5.4359359385094376E-2</v>
      </c>
      <c r="AP1853" s="1">
        <f t="shared" si="1426"/>
        <v>1.0983304297023779</v>
      </c>
      <c r="AQ1853" s="1">
        <f t="shared" si="1427"/>
        <v>1.0983304297023773</v>
      </c>
      <c r="AR1853" s="1">
        <f t="shared" si="1428"/>
        <v>1.0983304297023773</v>
      </c>
      <c r="AS1853" s="1">
        <f t="shared" si="1429"/>
        <v>1.0983304297023773</v>
      </c>
      <c r="AT1853" s="1">
        <f t="shared" si="1430"/>
        <v>0.97898158821401049</v>
      </c>
      <c r="AU1853" s="1">
        <f t="shared" si="1431"/>
        <v>3.0074057139253898</v>
      </c>
      <c r="AV1853" s="2">
        <f t="shared" si="1432"/>
        <v>1852</v>
      </c>
      <c r="AW1853" s="1">
        <f t="shared" si="1433"/>
        <v>3007.4057139253896</v>
      </c>
      <c r="AX1853" s="1">
        <f t="shared" si="1434"/>
        <v>0.97898158821401049</v>
      </c>
      <c r="AY1853" s="1">
        <f t="shared" si="1435"/>
        <v>1.0983304297023773</v>
      </c>
      <c r="AZ1853" s="1">
        <f t="shared" si="1436"/>
        <v>5.4333333333333334E-3</v>
      </c>
      <c r="BA1853" s="1">
        <f t="shared" si="1437"/>
        <v>31.248288407205056</v>
      </c>
    </row>
    <row r="1854" spans="1:53">
      <c r="A1854" s="2">
        <f t="shared" si="1402"/>
        <v>1.8529999999999067</v>
      </c>
      <c r="B1854" s="1">
        <f t="shared" si="1392"/>
        <v>1.9521874999999032</v>
      </c>
      <c r="C1854" s="1">
        <f t="shared" si="1403"/>
        <v>5.6552888784114776E-2</v>
      </c>
      <c r="D1854" s="1">
        <f t="shared" si="1393"/>
        <v>1.1030812364332325</v>
      </c>
      <c r="E1854" s="1">
        <f t="shared" si="1438"/>
        <v>1.1032003049546137</v>
      </c>
      <c r="F1854" s="1">
        <f t="shared" si="1438"/>
        <v>1.1032048418359071</v>
      </c>
      <c r="G1854" s="1">
        <f t="shared" si="1438"/>
        <v>1.1032050146106798</v>
      </c>
      <c r="H1854" s="1">
        <f t="shared" si="1404"/>
        <v>3.0881071655234984</v>
      </c>
      <c r="I1854" s="1">
        <f t="shared" si="1394"/>
        <v>31.525332936737524</v>
      </c>
      <c r="J1854" s="1">
        <f>VLOOKUP($I1854,Graph!$D$3:$M$50,col)</f>
        <v>6.3E-3</v>
      </c>
      <c r="K1854" s="1">
        <f>VLOOKUP($I1854,Graph!$D$3:$M$50,col+1)</f>
        <v>5.0000000000000001E-3</v>
      </c>
      <c r="L1854" s="1">
        <f t="shared" si="1405"/>
        <v>5.4333333333333334E-3</v>
      </c>
      <c r="M1854" s="1">
        <f t="shared" si="1400"/>
        <v>0.6400499999999999</v>
      </c>
      <c r="N1854" s="1">
        <f t="shared" si="1406"/>
        <v>1.8475666666665733</v>
      </c>
      <c r="O1854" s="1">
        <f t="shared" si="1407"/>
        <v>5.4360220811862599E-2</v>
      </c>
      <c r="P1854" s="1">
        <f t="shared" si="1408"/>
        <v>1.0985042911764211</v>
      </c>
      <c r="Q1854" s="1">
        <f t="shared" si="1409"/>
        <v>1.0983385313576237</v>
      </c>
      <c r="R1854" s="1">
        <f t="shared" si="1410"/>
        <v>1.098332550402455</v>
      </c>
      <c r="S1854" s="1">
        <f t="shared" si="1411"/>
        <v>1.0983323344240667</v>
      </c>
      <c r="T1854" s="1">
        <f t="shared" si="1412"/>
        <v>0.97898392001721224</v>
      </c>
      <c r="U1854" s="1">
        <f t="shared" si="1413"/>
        <v>3.0098542351797928</v>
      </c>
      <c r="V1854" s="2">
        <f t="shared" si="1395"/>
        <v>31.256766516526628</v>
      </c>
      <c r="W1854" s="1">
        <f>VLOOKUP(V1854,Graph!$D$3:$M$50,col)</f>
        <v>6.3E-3</v>
      </c>
      <c r="X1854" s="1">
        <f>VLOOKUP(V1854,Graph!$D$3:$M$50,col+1)</f>
        <v>5.0000000000000001E-3</v>
      </c>
      <c r="Y1854" s="1">
        <f t="shared" si="1414"/>
        <v>5.4333333333333334E-3</v>
      </c>
      <c r="Z1854" s="1">
        <f t="shared" si="1396"/>
        <v>0.6400499999999999</v>
      </c>
      <c r="AA1854" s="2">
        <f t="shared" si="1415"/>
        <v>1.8475666666665733</v>
      </c>
      <c r="AB1854" s="1">
        <f t="shared" si="1416"/>
        <v>5.4360220811862599E-2</v>
      </c>
      <c r="AC1854" s="1">
        <f t="shared" si="1417"/>
        <v>1.0983323266246412</v>
      </c>
      <c r="AD1854" s="1">
        <f t="shared" si="1418"/>
        <v>1.0983323263429876</v>
      </c>
      <c r="AE1854" s="1">
        <f t="shared" si="1419"/>
        <v>1.0983323263328164</v>
      </c>
      <c r="AF1854" s="1">
        <f t="shared" si="1420"/>
        <v>1.0983323263324494</v>
      </c>
      <c r="AG1854" s="1">
        <f t="shared" si="1421"/>
        <v>0.97898392001721224</v>
      </c>
      <c r="AH1854" s="1">
        <f t="shared" si="1422"/>
        <v>3.0098542130056396</v>
      </c>
      <c r="AI1854" s="2">
        <f t="shared" si="1397"/>
        <v>31.256766439768505</v>
      </c>
      <c r="AJ1854" s="1">
        <f>VLOOKUP(AI1854,Graph!$D$3:$M$50,col)</f>
        <v>6.3E-3</v>
      </c>
      <c r="AK1854" s="1">
        <f>VLOOKUP(AI1854,Graph!$D$3:$M$50,col+1)</f>
        <v>5.0000000000000001E-3</v>
      </c>
      <c r="AL1854" s="1">
        <f t="shared" si="1423"/>
        <v>5.4333333333333334E-3</v>
      </c>
      <c r="AM1854" s="1">
        <f t="shared" si="1398"/>
        <v>0.6400499999999999</v>
      </c>
      <c r="AN1854" s="2">
        <f t="shared" si="1424"/>
        <v>1.8475666666665733</v>
      </c>
      <c r="AO1854" s="1">
        <f t="shared" si="1425"/>
        <v>5.4360220811862599E-2</v>
      </c>
      <c r="AP1854" s="1">
        <f t="shared" si="1426"/>
        <v>1.0983323263324363</v>
      </c>
      <c r="AQ1854" s="1">
        <f t="shared" si="1427"/>
        <v>1.0983323263324356</v>
      </c>
      <c r="AR1854" s="1">
        <f t="shared" si="1428"/>
        <v>1.0983323263324356</v>
      </c>
      <c r="AS1854" s="1">
        <f t="shared" si="1429"/>
        <v>1.0983323263324356</v>
      </c>
      <c r="AT1854" s="1">
        <f t="shared" si="1430"/>
        <v>0.97898392001721224</v>
      </c>
      <c r="AU1854" s="1">
        <f t="shared" si="1431"/>
        <v>3.0098542130056019</v>
      </c>
      <c r="AV1854" s="2">
        <f t="shared" si="1432"/>
        <v>1853</v>
      </c>
      <c r="AW1854" s="1">
        <f t="shared" si="1433"/>
        <v>3009.8542130056017</v>
      </c>
      <c r="AX1854" s="1">
        <f t="shared" si="1434"/>
        <v>0.97898392001721224</v>
      </c>
      <c r="AY1854" s="1">
        <f t="shared" si="1435"/>
        <v>1.0983323263324356</v>
      </c>
      <c r="AZ1854" s="1">
        <f t="shared" si="1436"/>
        <v>5.4333333333333334E-3</v>
      </c>
      <c r="BA1854" s="1">
        <f t="shared" si="1437"/>
        <v>31.256766439768505</v>
      </c>
    </row>
    <row r="1855" spans="1:53">
      <c r="A1855" s="2">
        <f t="shared" si="1402"/>
        <v>1.8539999999999066</v>
      </c>
      <c r="B1855" s="1">
        <f t="shared" si="1392"/>
        <v>1.9532286666665697</v>
      </c>
      <c r="C1855" s="1">
        <f t="shared" si="1403"/>
        <v>5.6553604598779519E-2</v>
      </c>
      <c r="D1855" s="1">
        <f t="shared" si="1393"/>
        <v>1.1030827770670359</v>
      </c>
      <c r="E1855" s="1">
        <f t="shared" si="1438"/>
        <v>1.1032019080021342</v>
      </c>
      <c r="F1855" s="1">
        <f t="shared" si="1438"/>
        <v>1.1032064473405929</v>
      </c>
      <c r="G1855" s="1">
        <f t="shared" si="1438"/>
        <v>1.1032066202119011</v>
      </c>
      <c r="H1855" s="1">
        <f t="shared" si="1404"/>
        <v>3.0906118177374218</v>
      </c>
      <c r="I1855" s="1">
        <f t="shared" si="1394"/>
        <v>31.533853653271088</v>
      </c>
      <c r="J1855" s="1">
        <f>VLOOKUP($I1855,Graph!$D$3:$M$50,col)</f>
        <v>6.3E-3</v>
      </c>
      <c r="K1855" s="1">
        <f>VLOOKUP($I1855,Graph!$D$3:$M$50,col+1)</f>
        <v>5.0000000000000001E-3</v>
      </c>
      <c r="L1855" s="1">
        <f t="shared" si="1405"/>
        <v>5.4333333333333334E-3</v>
      </c>
      <c r="M1855" s="1">
        <f t="shared" si="1400"/>
        <v>0.6400499999999999</v>
      </c>
      <c r="N1855" s="1">
        <f t="shared" si="1406"/>
        <v>1.8485666666665732</v>
      </c>
      <c r="O1855" s="1">
        <f t="shared" si="1407"/>
        <v>5.4361081327079896E-2</v>
      </c>
      <c r="P1855" s="1">
        <f t="shared" si="1408"/>
        <v>1.0985061795645417</v>
      </c>
      <c r="Q1855" s="1">
        <f t="shared" si="1409"/>
        <v>1.0983404259002014</v>
      </c>
      <c r="R1855" s="1">
        <f t="shared" si="1410"/>
        <v>1.098334445040563</v>
      </c>
      <c r="S1855" s="1">
        <f t="shared" si="1411"/>
        <v>1.0983342290610647</v>
      </c>
      <c r="T1855" s="1">
        <f t="shared" si="1412"/>
        <v>0.97898624930683276</v>
      </c>
      <c r="U1855" s="1">
        <f t="shared" si="1413"/>
        <v>3.0123033985634362</v>
      </c>
      <c r="V1855" s="2">
        <f t="shared" si="1395"/>
        <v>31.265242250715922</v>
      </c>
      <c r="W1855" s="1">
        <f>VLOOKUP(V1855,Graph!$D$3:$M$50,col)</f>
        <v>6.3E-3</v>
      </c>
      <c r="X1855" s="1">
        <f>VLOOKUP(V1855,Graph!$D$3:$M$50,col+1)</f>
        <v>5.0000000000000001E-3</v>
      </c>
      <c r="Y1855" s="1">
        <f t="shared" si="1414"/>
        <v>5.4333333333333334E-3</v>
      </c>
      <c r="Z1855" s="1">
        <f t="shared" si="1396"/>
        <v>0.6400499999999999</v>
      </c>
      <c r="AA1855" s="2">
        <f t="shared" si="1415"/>
        <v>1.8485666666665732</v>
      </c>
      <c r="AB1855" s="1">
        <f t="shared" si="1416"/>
        <v>5.4361081327079896E-2</v>
      </c>
      <c r="AC1855" s="1">
        <f t="shared" si="1417"/>
        <v>1.0983342212614344</v>
      </c>
      <c r="AD1855" s="1">
        <f t="shared" si="1418"/>
        <v>1.0983342209797675</v>
      </c>
      <c r="AE1855" s="1">
        <f t="shared" si="1419"/>
        <v>1.0983342209695959</v>
      </c>
      <c r="AF1855" s="1">
        <f t="shared" si="1420"/>
        <v>1.0983342209692284</v>
      </c>
      <c r="AG1855" s="1">
        <f t="shared" si="1421"/>
        <v>0.97898624930683276</v>
      </c>
      <c r="AH1855" s="1">
        <f t="shared" si="1422"/>
        <v>3.0123033763706779</v>
      </c>
      <c r="AI1855" s="2">
        <f t="shared" si="1397"/>
        <v>31.265242173935032</v>
      </c>
      <c r="AJ1855" s="1">
        <f>VLOOKUP(AI1855,Graph!$D$3:$M$50,col)</f>
        <v>6.3E-3</v>
      </c>
      <c r="AK1855" s="1">
        <f>VLOOKUP(AI1855,Graph!$D$3:$M$50,col+1)</f>
        <v>5.0000000000000001E-3</v>
      </c>
      <c r="AL1855" s="1">
        <f t="shared" si="1423"/>
        <v>5.4333333333333334E-3</v>
      </c>
      <c r="AM1855" s="1">
        <f t="shared" si="1398"/>
        <v>0.6400499999999999</v>
      </c>
      <c r="AN1855" s="2">
        <f t="shared" si="1424"/>
        <v>1.8485666666665732</v>
      </c>
      <c r="AO1855" s="1">
        <f t="shared" si="1425"/>
        <v>5.4361081327079896E-2</v>
      </c>
      <c r="AP1855" s="1">
        <f t="shared" si="1426"/>
        <v>1.0983342209692151</v>
      </c>
      <c r="AQ1855" s="1">
        <f t="shared" si="1427"/>
        <v>1.0983342209692146</v>
      </c>
      <c r="AR1855" s="1">
        <f t="shared" si="1428"/>
        <v>1.0983342209692148</v>
      </c>
      <c r="AS1855" s="1">
        <f t="shared" si="1429"/>
        <v>1.0983342209692151</v>
      </c>
      <c r="AT1855" s="1">
        <f t="shared" si="1430"/>
        <v>0.97898624930683276</v>
      </c>
      <c r="AU1855" s="1">
        <f t="shared" si="1431"/>
        <v>3.0123033763706415</v>
      </c>
      <c r="AV1855" s="2">
        <f t="shared" si="1432"/>
        <v>1854</v>
      </c>
      <c r="AW1855" s="1">
        <f t="shared" si="1433"/>
        <v>3012.3033763706417</v>
      </c>
      <c r="AX1855" s="1">
        <f t="shared" si="1434"/>
        <v>0.97898624930683276</v>
      </c>
      <c r="AY1855" s="1">
        <f t="shared" si="1435"/>
        <v>1.0983342209692151</v>
      </c>
      <c r="AZ1855" s="1">
        <f t="shared" si="1436"/>
        <v>5.4333333333333334E-3</v>
      </c>
      <c r="BA1855" s="1">
        <f t="shared" si="1437"/>
        <v>31.265242173935032</v>
      </c>
    </row>
    <row r="1856" spans="1:53">
      <c r="A1856" s="2">
        <f t="shared" si="1402"/>
        <v>1.8549999999999065</v>
      </c>
      <c r="B1856" s="1">
        <f t="shared" si="1392"/>
        <v>1.9542698333332362</v>
      </c>
      <c r="C1856" s="1">
        <f t="shared" si="1403"/>
        <v>5.6554319655245128E-2</v>
      </c>
      <c r="D1856" s="1">
        <f t="shared" si="1393"/>
        <v>1.1030843160754273</v>
      </c>
      <c r="E1856" s="1">
        <f t="shared" si="1438"/>
        <v>1.1032035093612815</v>
      </c>
      <c r="F1856" s="1">
        <f t="shared" si="1438"/>
        <v>1.1032080511545055</v>
      </c>
      <c r="G1856" s="1">
        <f t="shared" si="1438"/>
        <v>1.1032082241222583</v>
      </c>
      <c r="H1856" s="1">
        <f t="shared" si="1404"/>
        <v>3.0931171468404179</v>
      </c>
      <c r="I1856" s="1">
        <f t="shared" si="1394"/>
        <v>31.542372068432261</v>
      </c>
      <c r="J1856" s="1">
        <f>VLOOKUP($I1856,Graph!$D$3:$M$50,col)</f>
        <v>6.3E-3</v>
      </c>
      <c r="K1856" s="1">
        <f>VLOOKUP($I1856,Graph!$D$3:$M$50,col+1)</f>
        <v>5.0000000000000001E-3</v>
      </c>
      <c r="L1856" s="1">
        <f t="shared" si="1405"/>
        <v>5.4333333333333334E-3</v>
      </c>
      <c r="M1856" s="1">
        <f t="shared" si="1400"/>
        <v>0.6400499999999999</v>
      </c>
      <c r="N1856" s="1">
        <f t="shared" si="1406"/>
        <v>1.8495666666665731</v>
      </c>
      <c r="O1856" s="1">
        <f t="shared" si="1407"/>
        <v>5.4361940932192314E-2</v>
      </c>
      <c r="P1856" s="1">
        <f t="shared" si="1408"/>
        <v>1.0985080659684834</v>
      </c>
      <c r="Q1856" s="1">
        <f t="shared" si="1409"/>
        <v>1.0983423184527084</v>
      </c>
      <c r="R1856" s="1">
        <f t="shared" si="1410"/>
        <v>1.0983363376885293</v>
      </c>
      <c r="S1856" s="1">
        <f t="shared" si="1411"/>
        <v>1.0983361217079242</v>
      </c>
      <c r="T1856" s="1">
        <f t="shared" si="1412"/>
        <v>0.97898857608693424</v>
      </c>
      <c r="U1856" s="1">
        <f t="shared" si="1413"/>
        <v>3.0147532260517527</v>
      </c>
      <c r="V1856" s="2">
        <f t="shared" si="1395"/>
        <v>31.273715688376154</v>
      </c>
      <c r="W1856" s="1">
        <f>VLOOKUP(V1856,Graph!$D$3:$M$50,col)</f>
        <v>6.3E-3</v>
      </c>
      <c r="X1856" s="1">
        <f>VLOOKUP(V1856,Graph!$D$3:$M$50,col+1)</f>
        <v>5.0000000000000001E-3</v>
      </c>
      <c r="Y1856" s="1">
        <f t="shared" si="1414"/>
        <v>5.4333333333333334E-3</v>
      </c>
      <c r="Z1856" s="1">
        <f t="shared" si="1396"/>
        <v>0.6400499999999999</v>
      </c>
      <c r="AA1856" s="2">
        <f t="shared" si="1415"/>
        <v>1.8495666666665731</v>
      </c>
      <c r="AB1856" s="1">
        <f t="shared" si="1416"/>
        <v>5.4361940932192314E-2</v>
      </c>
      <c r="AC1856" s="1">
        <f t="shared" si="1417"/>
        <v>1.0983361139080894</v>
      </c>
      <c r="AD1856" s="1">
        <f t="shared" si="1418"/>
        <v>1.0983361136264089</v>
      </c>
      <c r="AE1856" s="1">
        <f t="shared" si="1419"/>
        <v>1.0983361136162366</v>
      </c>
      <c r="AF1856" s="1">
        <f t="shared" si="1420"/>
        <v>1.0983361136158691</v>
      </c>
      <c r="AG1856" s="1">
        <f t="shared" si="1421"/>
        <v>0.97898857608693424</v>
      </c>
      <c r="AH1856" s="1">
        <f t="shared" si="1422"/>
        <v>3.0147532038403835</v>
      </c>
      <c r="AI1856" s="2">
        <f t="shared" si="1397"/>
        <v>31.273715611572509</v>
      </c>
      <c r="AJ1856" s="1">
        <f>VLOOKUP(AI1856,Graph!$D$3:$M$50,col)</f>
        <v>6.3E-3</v>
      </c>
      <c r="AK1856" s="1">
        <f>VLOOKUP(AI1856,Graph!$D$3:$M$50,col+1)</f>
        <v>5.0000000000000001E-3</v>
      </c>
      <c r="AL1856" s="1">
        <f t="shared" si="1423"/>
        <v>5.4333333333333334E-3</v>
      </c>
      <c r="AM1856" s="1">
        <f t="shared" si="1398"/>
        <v>0.6400499999999999</v>
      </c>
      <c r="AN1856" s="2">
        <f t="shared" si="1424"/>
        <v>1.8495666666665731</v>
      </c>
      <c r="AO1856" s="1">
        <f t="shared" si="1425"/>
        <v>5.4361940932192314E-2</v>
      </c>
      <c r="AP1856" s="1">
        <f t="shared" si="1426"/>
        <v>1.0983361136158558</v>
      </c>
      <c r="AQ1856" s="1">
        <f t="shared" si="1427"/>
        <v>1.0983361136158556</v>
      </c>
      <c r="AR1856" s="1">
        <f t="shared" si="1428"/>
        <v>1.0983361136158554</v>
      </c>
      <c r="AS1856" s="1">
        <f t="shared" si="1429"/>
        <v>1.0983361136158556</v>
      </c>
      <c r="AT1856" s="1">
        <f t="shared" si="1430"/>
        <v>0.97898857608693424</v>
      </c>
      <c r="AU1856" s="1">
        <f t="shared" si="1431"/>
        <v>3.0147532038403457</v>
      </c>
      <c r="AV1856" s="2">
        <f t="shared" si="1432"/>
        <v>1855</v>
      </c>
      <c r="AW1856" s="1">
        <f t="shared" si="1433"/>
        <v>3014.7532038403456</v>
      </c>
      <c r="AX1856" s="1">
        <f t="shared" si="1434"/>
        <v>0.97898857608693424</v>
      </c>
      <c r="AY1856" s="1">
        <f t="shared" si="1435"/>
        <v>1.0983361136158556</v>
      </c>
      <c r="AZ1856" s="1">
        <f t="shared" si="1436"/>
        <v>5.4333333333333334E-3</v>
      </c>
      <c r="BA1856" s="1">
        <f t="shared" si="1437"/>
        <v>31.273715611572509</v>
      </c>
    </row>
    <row r="1857" spans="1:53">
      <c r="A1857" s="2">
        <f t="shared" si="1402"/>
        <v>1.8559999999999064</v>
      </c>
      <c r="B1857" s="1">
        <f t="shared" si="1392"/>
        <v>1.9553109999999028</v>
      </c>
      <c r="C1857" s="1">
        <f t="shared" si="1403"/>
        <v>5.6555033954715547E-2</v>
      </c>
      <c r="D1857" s="1">
        <f t="shared" si="1393"/>
        <v>1.1030858534609775</v>
      </c>
      <c r="E1857" s="1">
        <f t="shared" si="1438"/>
        <v>1.1032051090347206</v>
      </c>
      <c r="F1857" s="1">
        <f t="shared" si="1438"/>
        <v>1.1032096532803146</v>
      </c>
      <c r="G1857" s="1">
        <f t="shared" si="1438"/>
        <v>1.1032098263444199</v>
      </c>
      <c r="H1857" s="1">
        <f t="shared" si="1404"/>
        <v>3.0956231526496278</v>
      </c>
      <c r="I1857" s="1">
        <f t="shared" si="1394"/>
        <v>31.550888184084506</v>
      </c>
      <c r="J1857" s="1">
        <f>VLOOKUP($I1857,Graph!$D$3:$M$50,col)</f>
        <v>6.3E-3</v>
      </c>
      <c r="K1857" s="1">
        <f>VLOOKUP($I1857,Graph!$D$3:$M$50,col+1)</f>
        <v>5.0000000000000001E-3</v>
      </c>
      <c r="L1857" s="1">
        <f t="shared" si="1405"/>
        <v>5.4333333333333334E-3</v>
      </c>
      <c r="M1857" s="1">
        <f t="shared" si="1400"/>
        <v>0.6400499999999999</v>
      </c>
      <c r="N1857" s="1">
        <f t="shared" si="1406"/>
        <v>1.850566666666573</v>
      </c>
      <c r="O1857" s="1">
        <f t="shared" si="1407"/>
        <v>5.4362799628642849E-2</v>
      </c>
      <c r="P1857" s="1">
        <f t="shared" si="1408"/>
        <v>1.0985099503913709</v>
      </c>
      <c r="Q1857" s="1">
        <f t="shared" si="1409"/>
        <v>1.0983442090182785</v>
      </c>
      <c r="R1857" s="1">
        <f t="shared" si="1410"/>
        <v>1.0983382283494887</v>
      </c>
      <c r="S1857" s="1">
        <f t="shared" si="1411"/>
        <v>1.0983380123677784</v>
      </c>
      <c r="T1857" s="1">
        <f t="shared" si="1412"/>
        <v>0.97899090036156977</v>
      </c>
      <c r="U1857" s="1">
        <f t="shared" si="1413"/>
        <v>3.0172037174647266</v>
      </c>
      <c r="V1857" s="2">
        <f t="shared" si="1395"/>
        <v>31.282186831372641</v>
      </c>
      <c r="W1857" s="1">
        <f>VLOOKUP(V1857,Graph!$D$3:$M$50,col)</f>
        <v>6.3E-3</v>
      </c>
      <c r="X1857" s="1">
        <f>VLOOKUP(V1857,Graph!$D$3:$M$50,col+1)</f>
        <v>5.0000000000000001E-3</v>
      </c>
      <c r="Y1857" s="1">
        <f t="shared" si="1414"/>
        <v>5.4333333333333334E-3</v>
      </c>
      <c r="Z1857" s="1">
        <f t="shared" si="1396"/>
        <v>0.6400499999999999</v>
      </c>
      <c r="AA1857" s="2">
        <f t="shared" si="1415"/>
        <v>1.850566666666573</v>
      </c>
      <c r="AB1857" s="1">
        <f t="shared" si="1416"/>
        <v>5.4362799628642849E-2</v>
      </c>
      <c r="AC1857" s="1">
        <f t="shared" si="1417"/>
        <v>1.0983380045677391</v>
      </c>
      <c r="AD1857" s="1">
        <f t="shared" si="1418"/>
        <v>1.0983380042860456</v>
      </c>
      <c r="AE1857" s="1">
        <f t="shared" si="1419"/>
        <v>1.0983380042758726</v>
      </c>
      <c r="AF1857" s="1">
        <f t="shared" si="1420"/>
        <v>1.0983380042755053</v>
      </c>
      <c r="AG1857" s="1">
        <f t="shared" si="1421"/>
        <v>0.97899090036156977</v>
      </c>
      <c r="AH1857" s="1">
        <f t="shared" si="1422"/>
        <v>3.0172036952347425</v>
      </c>
      <c r="AI1857" s="2">
        <f t="shared" si="1397"/>
        <v>31.282186754546263</v>
      </c>
      <c r="AJ1857" s="1">
        <f>VLOOKUP(AI1857,Graph!$D$3:$M$50,col)</f>
        <v>6.3E-3</v>
      </c>
      <c r="AK1857" s="1">
        <f>VLOOKUP(AI1857,Graph!$D$3:$M$50,col+1)</f>
        <v>5.0000000000000001E-3</v>
      </c>
      <c r="AL1857" s="1">
        <f t="shared" si="1423"/>
        <v>5.4333333333333334E-3</v>
      </c>
      <c r="AM1857" s="1">
        <f t="shared" si="1398"/>
        <v>0.6400499999999999</v>
      </c>
      <c r="AN1857" s="2">
        <f t="shared" si="1424"/>
        <v>1.850566666666573</v>
      </c>
      <c r="AO1857" s="1">
        <f t="shared" si="1425"/>
        <v>5.4362799628642849E-2</v>
      </c>
      <c r="AP1857" s="1">
        <f t="shared" si="1426"/>
        <v>1.098338004275492</v>
      </c>
      <c r="AQ1857" s="1">
        <f t="shared" si="1427"/>
        <v>1.0983380042754916</v>
      </c>
      <c r="AR1857" s="1">
        <f t="shared" si="1428"/>
        <v>1.0983380042754913</v>
      </c>
      <c r="AS1857" s="1">
        <f t="shared" si="1429"/>
        <v>1.0983380042754916</v>
      </c>
      <c r="AT1857" s="1">
        <f t="shared" si="1430"/>
        <v>0.97899090036156977</v>
      </c>
      <c r="AU1857" s="1">
        <f t="shared" si="1431"/>
        <v>3.0172036952347048</v>
      </c>
      <c r="AV1857" s="2">
        <f t="shared" si="1432"/>
        <v>1856</v>
      </c>
      <c r="AW1857" s="1">
        <f t="shared" si="1433"/>
        <v>3017.2036952347048</v>
      </c>
      <c r="AX1857" s="1">
        <f t="shared" si="1434"/>
        <v>0.97899090036156977</v>
      </c>
      <c r="AY1857" s="1">
        <f t="shared" si="1435"/>
        <v>1.0983380042754916</v>
      </c>
      <c r="AZ1857" s="1">
        <f t="shared" si="1436"/>
        <v>5.4333333333333334E-3</v>
      </c>
      <c r="BA1857" s="1">
        <f t="shared" si="1437"/>
        <v>31.282186754546263</v>
      </c>
    </row>
    <row r="1858" spans="1:53">
      <c r="A1858" s="2">
        <f t="shared" si="1402"/>
        <v>1.8569999999999063</v>
      </c>
      <c r="B1858" s="1">
        <f t="shared" si="1392"/>
        <v>1.9563521666665693</v>
      </c>
      <c r="C1858" s="1">
        <f t="shared" si="1403"/>
        <v>5.6555747498392178E-2</v>
      </c>
      <c r="D1858" s="1">
        <f t="shared" si="1393"/>
        <v>1.1030873892262518</v>
      </c>
      <c r="E1858" s="1">
        <f t="shared" si="1438"/>
        <v>1.103206707025111</v>
      </c>
      <c r="F1858" s="1">
        <f t="shared" si="1438"/>
        <v>1.1032112537206833</v>
      </c>
      <c r="G1858" s="1">
        <f t="shared" si="1438"/>
        <v>1.1032114268810502</v>
      </c>
      <c r="H1858" s="1">
        <f t="shared" si="1404"/>
        <v>3.0981298349823416</v>
      </c>
      <c r="I1858" s="1">
        <f t="shared" si="1394"/>
        <v>31.559402002088735</v>
      </c>
      <c r="J1858" s="1">
        <f>VLOOKUP($I1858,Graph!$D$3:$M$50,col)</f>
        <v>6.3E-3</v>
      </c>
      <c r="K1858" s="1">
        <f>VLOOKUP($I1858,Graph!$D$3:$M$50,col+1)</f>
        <v>5.0000000000000001E-3</v>
      </c>
      <c r="L1858" s="1">
        <f t="shared" si="1405"/>
        <v>5.4333333333333334E-3</v>
      </c>
      <c r="M1858" s="1">
        <f t="shared" si="1400"/>
        <v>0.6400499999999999</v>
      </c>
      <c r="N1858" s="1">
        <f t="shared" si="1406"/>
        <v>1.8515666666665729</v>
      </c>
      <c r="O1858" s="1">
        <f t="shared" si="1407"/>
        <v>5.43636574178714E-2</v>
      </c>
      <c r="P1858" s="1">
        <f t="shared" si="1408"/>
        <v>1.0985118328363235</v>
      </c>
      <c r="Q1858" s="1">
        <f t="shared" si="1409"/>
        <v>1.0983460976000397</v>
      </c>
      <c r="R1858" s="1">
        <f t="shared" si="1410"/>
        <v>1.0983401170265681</v>
      </c>
      <c r="S1858" s="1">
        <f t="shared" si="1411"/>
        <v>1.0983399010437549</v>
      </c>
      <c r="T1858" s="1">
        <f t="shared" si="1412"/>
        <v>0.97899322213478435</v>
      </c>
      <c r="U1858" s="1">
        <f t="shared" si="1413"/>
        <v>3.0196548726224912</v>
      </c>
      <c r="V1858" s="2">
        <f t="shared" si="1395"/>
        <v>31.290655681568197</v>
      </c>
      <c r="W1858" s="1">
        <f>VLOOKUP(V1858,Graph!$D$3:$M$50,col)</f>
        <v>6.3E-3</v>
      </c>
      <c r="X1858" s="1">
        <f>VLOOKUP(V1858,Graph!$D$3:$M$50,col+1)</f>
        <v>5.0000000000000001E-3</v>
      </c>
      <c r="Y1858" s="1">
        <f t="shared" si="1414"/>
        <v>5.4333333333333334E-3</v>
      </c>
      <c r="Z1858" s="1">
        <f t="shared" si="1396"/>
        <v>0.6400499999999999</v>
      </c>
      <c r="AA1858" s="2">
        <f t="shared" si="1415"/>
        <v>1.8515666666665729</v>
      </c>
      <c r="AB1858" s="1">
        <f t="shared" si="1416"/>
        <v>5.43636574178714E-2</v>
      </c>
      <c r="AC1858" s="1">
        <f t="shared" si="1417"/>
        <v>1.0983398932435118</v>
      </c>
      <c r="AD1858" s="1">
        <f t="shared" si="1418"/>
        <v>1.0983398929618053</v>
      </c>
      <c r="AE1858" s="1">
        <f t="shared" si="1419"/>
        <v>1.0983398929516313</v>
      </c>
      <c r="AF1858" s="1">
        <f t="shared" si="1420"/>
        <v>1.0983398929512636</v>
      </c>
      <c r="AG1858" s="1">
        <f t="shared" si="1421"/>
        <v>0.97899322213478435</v>
      </c>
      <c r="AH1858" s="1">
        <f t="shared" si="1422"/>
        <v>3.019654850373886</v>
      </c>
      <c r="AI1858" s="2">
        <f t="shared" si="1397"/>
        <v>31.290655604719081</v>
      </c>
      <c r="AJ1858" s="1">
        <f>VLOOKUP(AI1858,Graph!$D$3:$M$50,col)</f>
        <v>6.3E-3</v>
      </c>
      <c r="AK1858" s="1">
        <f>VLOOKUP(AI1858,Graph!$D$3:$M$50,col+1)</f>
        <v>5.0000000000000001E-3</v>
      </c>
      <c r="AL1858" s="1">
        <f t="shared" si="1423"/>
        <v>5.4333333333333334E-3</v>
      </c>
      <c r="AM1858" s="1">
        <f t="shared" si="1398"/>
        <v>0.6400499999999999</v>
      </c>
      <c r="AN1858" s="2">
        <f t="shared" si="1424"/>
        <v>1.8515666666665729</v>
      </c>
      <c r="AO1858" s="1">
        <f t="shared" si="1425"/>
        <v>5.43636574178714E-2</v>
      </c>
      <c r="AP1858" s="1">
        <f t="shared" si="1426"/>
        <v>1.0983398929512507</v>
      </c>
      <c r="AQ1858" s="1">
        <f t="shared" si="1427"/>
        <v>1.09833989295125</v>
      </c>
      <c r="AR1858" s="1">
        <f t="shared" si="1428"/>
        <v>1.09833989295125</v>
      </c>
      <c r="AS1858" s="1">
        <f t="shared" si="1429"/>
        <v>1.09833989295125</v>
      </c>
      <c r="AT1858" s="1">
        <f t="shared" si="1430"/>
        <v>0.97899322213478435</v>
      </c>
      <c r="AU1858" s="1">
        <f t="shared" si="1431"/>
        <v>3.0196548503738483</v>
      </c>
      <c r="AV1858" s="2">
        <f t="shared" si="1432"/>
        <v>1857</v>
      </c>
      <c r="AW1858" s="1">
        <f t="shared" si="1433"/>
        <v>3019.6548503738481</v>
      </c>
      <c r="AX1858" s="1">
        <f t="shared" si="1434"/>
        <v>0.97899322213478435</v>
      </c>
      <c r="AY1858" s="1">
        <f t="shared" si="1435"/>
        <v>1.09833989295125</v>
      </c>
      <c r="AZ1858" s="1">
        <f t="shared" si="1436"/>
        <v>5.4333333333333334E-3</v>
      </c>
      <c r="BA1858" s="1">
        <f t="shared" si="1437"/>
        <v>31.290655604719081</v>
      </c>
    </row>
    <row r="1859" spans="1:53">
      <c r="A1859" s="2">
        <f t="shared" si="1402"/>
        <v>1.8579999999999062</v>
      </c>
      <c r="B1859" s="1">
        <f t="shared" ref="B1859:B1922" si="1439">Ba*(A1859+rho)</f>
        <v>1.9573933333332358</v>
      </c>
      <c r="C1859" s="1">
        <f t="shared" si="1403"/>
        <v>5.6556460287473909E-2</v>
      </c>
      <c r="D1859" s="1">
        <f t="shared" ref="D1859:D1922" si="1440">SQRT(1.1-($C1859*1.1-POWER(1.1,1/3)+1)/($C1859-POWER(1.1,-2/3)/3))</f>
        <v>1.1030889233738104</v>
      </c>
      <c r="E1859" s="1">
        <f t="shared" si="1438"/>
        <v>1.1032083033351092</v>
      </c>
      <c r="F1859" s="1">
        <f t="shared" si="1438"/>
        <v>1.1032128524782703</v>
      </c>
      <c r="G1859" s="1">
        <f t="shared" si="1438"/>
        <v>1.1032130257348085</v>
      </c>
      <c r="H1859" s="1">
        <f t="shared" si="1404"/>
        <v>3.1006371936559991</v>
      </c>
      <c r="I1859" s="1">
        <f t="shared" ref="I1859:I1922" si="1441">(L/nu)*POWER(gn*H1859/b,1/3)/10^5</f>
        <v>31.567913524303396</v>
      </c>
      <c r="J1859" s="1">
        <f>VLOOKUP($I1859,Graph!$D$3:$M$50,col)</f>
        <v>6.3E-3</v>
      </c>
      <c r="K1859" s="1">
        <f>VLOOKUP($I1859,Graph!$D$3:$M$50,col+1)</f>
        <v>5.0000000000000001E-3</v>
      </c>
      <c r="L1859" s="1">
        <f t="shared" si="1405"/>
        <v>5.4333333333333334E-3</v>
      </c>
      <c r="M1859" s="1">
        <f t="shared" si="1400"/>
        <v>0.6400499999999999</v>
      </c>
      <c r="N1859" s="1">
        <f t="shared" si="1406"/>
        <v>1.8525666666665728</v>
      </c>
      <c r="O1859" s="1">
        <f t="shared" si="1407"/>
        <v>5.4364514301314927E-2</v>
      </c>
      <c r="P1859" s="1">
        <f t="shared" si="1408"/>
        <v>1.0985137133064531</v>
      </c>
      <c r="Q1859" s="1">
        <f t="shared" si="1409"/>
        <v>1.0983479842011119</v>
      </c>
      <c r="R1859" s="1">
        <f t="shared" si="1410"/>
        <v>1.0983420037228879</v>
      </c>
      <c r="S1859" s="1">
        <f t="shared" si="1411"/>
        <v>1.0983417877389747</v>
      </c>
      <c r="T1859" s="1">
        <f t="shared" si="1412"/>
        <v>0.97899554141061351</v>
      </c>
      <c r="U1859" s="1">
        <f t="shared" si="1413"/>
        <v>3.0221066913453249</v>
      </c>
      <c r="V1859" s="2">
        <f t="shared" ref="V1859:V1922" si="1442">(L/nu)*POWER(gn*U1859/b,1/3)/10^5</f>
        <v>31.299122240823113</v>
      </c>
      <c r="W1859" s="1">
        <f>VLOOKUP(V1859,Graph!$D$3:$M$50,col)</f>
        <v>6.3E-3</v>
      </c>
      <c r="X1859" s="1">
        <f>VLOOKUP(V1859,Graph!$D$3:$M$50,col+1)</f>
        <v>5.0000000000000001E-3</v>
      </c>
      <c r="Y1859" s="1">
        <f t="shared" si="1414"/>
        <v>5.4333333333333334E-3</v>
      </c>
      <c r="Z1859" s="1">
        <f t="shared" ref="Z1859:Z1922" si="1443">b-2*Y1859*L</f>
        <v>0.6400499999999999</v>
      </c>
      <c r="AA1859" s="2">
        <f t="shared" si="1415"/>
        <v>1.8525666666665728</v>
      </c>
      <c r="AB1859" s="1">
        <f t="shared" si="1416"/>
        <v>5.4364514301314927E-2</v>
      </c>
      <c r="AC1859" s="1">
        <f t="shared" si="1417"/>
        <v>1.0983417799385282</v>
      </c>
      <c r="AD1859" s="1">
        <f t="shared" si="1418"/>
        <v>1.098341779656808</v>
      </c>
      <c r="AE1859" s="1">
        <f t="shared" si="1419"/>
        <v>1.0983417796466333</v>
      </c>
      <c r="AF1859" s="1">
        <f t="shared" si="1420"/>
        <v>1.098341779646266</v>
      </c>
      <c r="AG1859" s="1">
        <f t="shared" si="1421"/>
        <v>0.97899554141061351</v>
      </c>
      <c r="AH1859" s="1">
        <f t="shared" si="1422"/>
        <v>3.0221066690780947</v>
      </c>
      <c r="AI1859" s="2">
        <f t="shared" ref="AI1859:AI1922" si="1444">(L/nu)*POWER(gn*AH1859/b,1/3)/10^5</f>
        <v>31.29912216395126</v>
      </c>
      <c r="AJ1859" s="1">
        <f>VLOOKUP(AI1859,Graph!$D$3:$M$50,col)</f>
        <v>6.3E-3</v>
      </c>
      <c r="AK1859" s="1">
        <f>VLOOKUP(AI1859,Graph!$D$3:$M$50,col+1)</f>
        <v>5.0000000000000001E-3</v>
      </c>
      <c r="AL1859" s="1">
        <f t="shared" si="1423"/>
        <v>5.4333333333333334E-3</v>
      </c>
      <c r="AM1859" s="1">
        <f t="shared" ref="AM1859:AM1922" si="1445">b-2*AL1859*L</f>
        <v>0.6400499999999999</v>
      </c>
      <c r="AN1859" s="2">
        <f t="shared" si="1424"/>
        <v>1.8525666666665728</v>
      </c>
      <c r="AO1859" s="1">
        <f t="shared" si="1425"/>
        <v>5.4364514301314927E-2</v>
      </c>
      <c r="AP1859" s="1">
        <f t="shared" si="1426"/>
        <v>1.0983417796462529</v>
      </c>
      <c r="AQ1859" s="1">
        <f t="shared" si="1427"/>
        <v>1.0983417796462522</v>
      </c>
      <c r="AR1859" s="1">
        <f t="shared" si="1428"/>
        <v>1.098341779646252</v>
      </c>
      <c r="AS1859" s="1">
        <f t="shared" si="1429"/>
        <v>1.098341779646252</v>
      </c>
      <c r="AT1859" s="1">
        <f t="shared" si="1430"/>
        <v>0.97899554141061351</v>
      </c>
      <c r="AU1859" s="1">
        <f t="shared" si="1431"/>
        <v>3.0221066690780556</v>
      </c>
      <c r="AV1859" s="2">
        <f t="shared" si="1432"/>
        <v>1858</v>
      </c>
      <c r="AW1859" s="1">
        <f t="shared" si="1433"/>
        <v>3022.1066690780558</v>
      </c>
      <c r="AX1859" s="1">
        <f t="shared" si="1434"/>
        <v>0.97899554141061351</v>
      </c>
      <c r="AY1859" s="1">
        <f t="shared" si="1435"/>
        <v>1.098341779646252</v>
      </c>
      <c r="AZ1859" s="1">
        <f t="shared" si="1436"/>
        <v>5.4333333333333334E-3</v>
      </c>
      <c r="BA1859" s="1">
        <f t="shared" si="1437"/>
        <v>31.29912216395126</v>
      </c>
    </row>
    <row r="1860" spans="1:53">
      <c r="A1860" s="2">
        <f t="shared" si="1402"/>
        <v>1.8589999999999061</v>
      </c>
      <c r="B1860" s="1">
        <f t="shared" si="1439"/>
        <v>1.9584344999999024</v>
      </c>
      <c r="C1860" s="1">
        <f t="shared" si="1403"/>
        <v>5.6557172323157073E-2</v>
      </c>
      <c r="D1860" s="1">
        <f t="shared" si="1440"/>
        <v>1.1030904559062076</v>
      </c>
      <c r="E1860" s="1">
        <f t="shared" si="1438"/>
        <v>1.1032098979673632</v>
      </c>
      <c r="F1860" s="1">
        <f t="shared" si="1438"/>
        <v>1.1032144495557277</v>
      </c>
      <c r="G1860" s="1">
        <f t="shared" si="1438"/>
        <v>1.1032146229083462</v>
      </c>
      <c r="H1860" s="1">
        <f t="shared" si="1404"/>
        <v>3.1031452284881835</v>
      </c>
      <c r="I1860" s="1">
        <f t="shared" si="1441"/>
        <v>31.576422752584378</v>
      </c>
      <c r="J1860" s="1">
        <f>VLOOKUP($I1860,Graph!$D$3:$M$50,col)</f>
        <v>6.3E-3</v>
      </c>
      <c r="K1860" s="1">
        <f>VLOOKUP($I1860,Graph!$D$3:$M$50,col+1)</f>
        <v>5.0000000000000001E-3</v>
      </c>
      <c r="L1860" s="1">
        <f t="shared" si="1405"/>
        <v>5.4333333333333334E-3</v>
      </c>
      <c r="M1860" s="1">
        <f t="shared" si="1400"/>
        <v>0.6400499999999999</v>
      </c>
      <c r="N1860" s="1">
        <f t="shared" si="1406"/>
        <v>1.8535666666665727</v>
      </c>
      <c r="O1860" s="1">
        <f t="shared" si="1407"/>
        <v>5.4365370280407208E-2</v>
      </c>
      <c r="P1860" s="1">
        <f t="shared" si="1408"/>
        <v>1.0985155918048661</v>
      </c>
      <c r="Q1860" s="1">
        <f t="shared" si="1409"/>
        <v>1.0983498688246094</v>
      </c>
      <c r="R1860" s="1">
        <f t="shared" si="1410"/>
        <v>1.0983438884415631</v>
      </c>
      <c r="S1860" s="1">
        <f t="shared" si="1411"/>
        <v>1.0983436724565516</v>
      </c>
      <c r="T1860" s="1">
        <f t="shared" si="1412"/>
        <v>0.97899785819308482</v>
      </c>
      <c r="U1860" s="1">
        <f t="shared" si="1413"/>
        <v>3.0245591734536532</v>
      </c>
      <c r="V1860" s="2">
        <f t="shared" si="1442"/>
        <v>31.307586510995158</v>
      </c>
      <c r="W1860" s="1">
        <f>VLOOKUP(V1860,Graph!$D$3:$M$50,col)</f>
        <v>6.3E-3</v>
      </c>
      <c r="X1860" s="1">
        <f>VLOOKUP(V1860,Graph!$D$3:$M$50,col+1)</f>
        <v>5.0000000000000001E-3</v>
      </c>
      <c r="Y1860" s="1">
        <f t="shared" si="1414"/>
        <v>5.4333333333333334E-3</v>
      </c>
      <c r="Z1860" s="1">
        <f t="shared" si="1443"/>
        <v>0.6400499999999999</v>
      </c>
      <c r="AA1860" s="2">
        <f t="shared" si="1415"/>
        <v>1.8535666666665727</v>
      </c>
      <c r="AB1860" s="1">
        <f t="shared" si="1416"/>
        <v>5.4365370280407208E-2</v>
      </c>
      <c r="AC1860" s="1">
        <f t="shared" si="1417"/>
        <v>1.0983436646559017</v>
      </c>
      <c r="AD1860" s="1">
        <f t="shared" si="1418"/>
        <v>1.0983436643741684</v>
      </c>
      <c r="AE1860" s="1">
        <f t="shared" si="1419"/>
        <v>1.098343664363993</v>
      </c>
      <c r="AF1860" s="1">
        <f t="shared" si="1420"/>
        <v>1.098343664363626</v>
      </c>
      <c r="AG1860" s="1">
        <f t="shared" si="1421"/>
        <v>0.97899785819308482</v>
      </c>
      <c r="AH1860" s="1">
        <f t="shared" si="1422"/>
        <v>3.0245591511677934</v>
      </c>
      <c r="AI1860" s="2">
        <f t="shared" si="1444"/>
        <v>31.307586434100582</v>
      </c>
      <c r="AJ1860" s="1">
        <f>VLOOKUP(AI1860,Graph!$D$3:$M$50,col)</f>
        <v>6.3E-3</v>
      </c>
      <c r="AK1860" s="1">
        <f>VLOOKUP(AI1860,Graph!$D$3:$M$50,col+1)</f>
        <v>5.0000000000000001E-3</v>
      </c>
      <c r="AL1860" s="1">
        <f t="shared" si="1423"/>
        <v>5.4333333333333334E-3</v>
      </c>
      <c r="AM1860" s="1">
        <f t="shared" si="1445"/>
        <v>0.6400499999999999</v>
      </c>
      <c r="AN1860" s="2">
        <f t="shared" si="1424"/>
        <v>1.8535666666665727</v>
      </c>
      <c r="AO1860" s="1">
        <f t="shared" si="1425"/>
        <v>5.4365370280407208E-2</v>
      </c>
      <c r="AP1860" s="1">
        <f t="shared" si="1426"/>
        <v>1.0983436643636124</v>
      </c>
      <c r="AQ1860" s="1">
        <f t="shared" si="1427"/>
        <v>1.098343664363612</v>
      </c>
      <c r="AR1860" s="1">
        <f t="shared" si="1428"/>
        <v>1.098343664363612</v>
      </c>
      <c r="AS1860" s="1">
        <f t="shared" si="1429"/>
        <v>1.098343664363612</v>
      </c>
      <c r="AT1860" s="1">
        <f t="shared" si="1430"/>
        <v>0.97899785819308482</v>
      </c>
      <c r="AU1860" s="1">
        <f t="shared" si="1431"/>
        <v>3.0245591511677548</v>
      </c>
      <c r="AV1860" s="2">
        <f t="shared" si="1432"/>
        <v>1859</v>
      </c>
      <c r="AW1860" s="1">
        <f t="shared" si="1433"/>
        <v>3024.5591511677549</v>
      </c>
      <c r="AX1860" s="1">
        <f t="shared" si="1434"/>
        <v>0.97899785819308482</v>
      </c>
      <c r="AY1860" s="1">
        <f t="shared" si="1435"/>
        <v>1.098343664363612</v>
      </c>
      <c r="AZ1860" s="1">
        <f t="shared" si="1436"/>
        <v>5.4333333333333334E-3</v>
      </c>
      <c r="BA1860" s="1">
        <f t="shared" si="1437"/>
        <v>31.307586434100582</v>
      </c>
    </row>
    <row r="1861" spans="1:53">
      <c r="A1861" s="2">
        <f t="shared" si="1402"/>
        <v>1.859999999999906</v>
      </c>
      <c r="B1861" s="1">
        <f t="shared" si="1439"/>
        <v>1.9594756666665689</v>
      </c>
      <c r="C1861" s="1">
        <f t="shared" si="1403"/>
        <v>5.6557883606635495E-2</v>
      </c>
      <c r="D1861" s="1">
        <f t="shared" si="1440"/>
        <v>1.1030919868259932</v>
      </c>
      <c r="E1861" s="1">
        <f t="shared" ref="E1861:G1880" si="1446">SQRT(D1861-($C1861*D1861-POWER(D1861,1/3)+1)/($C1861-POWER(D1861,-2/3)/3))</f>
        <v>1.1032114909245163</v>
      </c>
      <c r="F1861" s="1">
        <f t="shared" si="1446"/>
        <v>1.1032160449557027</v>
      </c>
      <c r="G1861" s="1">
        <f t="shared" si="1446"/>
        <v>1.1032162184043108</v>
      </c>
      <c r="H1861" s="1">
        <f t="shared" si="1404"/>
        <v>3.10565393929663</v>
      </c>
      <c r="I1861" s="1">
        <f t="shared" si="1441"/>
        <v>31.584929688785117</v>
      </c>
      <c r="J1861" s="1">
        <f>VLOOKUP($I1861,Graph!$D$3:$M$50,col)</f>
        <v>6.3E-3</v>
      </c>
      <c r="K1861" s="1">
        <f>VLOOKUP($I1861,Graph!$D$3:$M$50,col+1)</f>
        <v>5.0000000000000001E-3</v>
      </c>
      <c r="L1861" s="1">
        <f t="shared" si="1405"/>
        <v>5.4333333333333334E-3</v>
      </c>
      <c r="M1861" s="1">
        <f t="shared" si="1400"/>
        <v>0.6400499999999999</v>
      </c>
      <c r="N1861" s="1">
        <f t="shared" si="1406"/>
        <v>1.8545666666665725</v>
      </c>
      <c r="O1861" s="1">
        <f t="shared" si="1407"/>
        <v>5.4366225356579145E-2</v>
      </c>
      <c r="P1861" s="1">
        <f t="shared" si="1408"/>
        <v>1.098517468334661</v>
      </c>
      <c r="Q1861" s="1">
        <f t="shared" si="1409"/>
        <v>1.0983517514736405</v>
      </c>
      <c r="R1861" s="1">
        <f t="shared" si="1410"/>
        <v>1.0983457711857008</v>
      </c>
      <c r="S1861" s="1">
        <f t="shared" si="1411"/>
        <v>1.0983455551995942</v>
      </c>
      <c r="T1861" s="1">
        <f t="shared" si="1412"/>
        <v>0.97900017248621696</v>
      </c>
      <c r="U1861" s="1">
        <f t="shared" si="1413"/>
        <v>3.027012318768048</v>
      </c>
      <c r="V1861" s="2">
        <f t="shared" si="1442"/>
        <v>31.31604849393959</v>
      </c>
      <c r="W1861" s="1">
        <f>VLOOKUP(V1861,Graph!$D$3:$M$50,col)</f>
        <v>6.3E-3</v>
      </c>
      <c r="X1861" s="1">
        <f>VLOOKUP(V1861,Graph!$D$3:$M$50,col+1)</f>
        <v>5.0000000000000001E-3</v>
      </c>
      <c r="Y1861" s="1">
        <f t="shared" si="1414"/>
        <v>5.4333333333333334E-3</v>
      </c>
      <c r="Z1861" s="1">
        <f t="shared" si="1443"/>
        <v>0.6400499999999999</v>
      </c>
      <c r="AA1861" s="2">
        <f t="shared" si="1415"/>
        <v>1.8545666666665725</v>
      </c>
      <c r="AB1861" s="1">
        <f t="shared" si="1416"/>
        <v>5.4366225356579145E-2</v>
      </c>
      <c r="AC1861" s="1">
        <f t="shared" si="1417"/>
        <v>1.0983455473987409</v>
      </c>
      <c r="AD1861" s="1">
        <f t="shared" si="1418"/>
        <v>1.0983455471169943</v>
      </c>
      <c r="AE1861" s="1">
        <f t="shared" si="1419"/>
        <v>1.098345547106818</v>
      </c>
      <c r="AF1861" s="1">
        <f t="shared" si="1420"/>
        <v>1.0983455471064507</v>
      </c>
      <c r="AG1861" s="1">
        <f t="shared" si="1421"/>
        <v>0.97900017248621696</v>
      </c>
      <c r="AH1861" s="1">
        <f t="shared" si="1422"/>
        <v>3.0270122964635511</v>
      </c>
      <c r="AI1861" s="2">
        <f t="shared" si="1444"/>
        <v>31.316048417022301</v>
      </c>
      <c r="AJ1861" s="1">
        <f>VLOOKUP(AI1861,Graph!$D$3:$M$50,col)</f>
        <v>6.3E-3</v>
      </c>
      <c r="AK1861" s="1">
        <f>VLOOKUP(AI1861,Graph!$D$3:$M$50,col+1)</f>
        <v>5.0000000000000001E-3</v>
      </c>
      <c r="AL1861" s="1">
        <f t="shared" si="1423"/>
        <v>5.4333333333333334E-3</v>
      </c>
      <c r="AM1861" s="1">
        <f t="shared" si="1445"/>
        <v>0.6400499999999999</v>
      </c>
      <c r="AN1861" s="2">
        <f t="shared" si="1424"/>
        <v>1.8545666666665725</v>
      </c>
      <c r="AO1861" s="1">
        <f t="shared" si="1425"/>
        <v>5.4366225356579145E-2</v>
      </c>
      <c r="AP1861" s="1">
        <f t="shared" si="1426"/>
        <v>1.0983455471064374</v>
      </c>
      <c r="AQ1861" s="1">
        <f t="shared" si="1427"/>
        <v>1.0983455471064372</v>
      </c>
      <c r="AR1861" s="1">
        <f t="shared" si="1428"/>
        <v>1.0983455471064372</v>
      </c>
      <c r="AS1861" s="1">
        <f t="shared" si="1429"/>
        <v>1.0983455471064372</v>
      </c>
      <c r="AT1861" s="1">
        <f t="shared" si="1430"/>
        <v>0.97900017248621696</v>
      </c>
      <c r="AU1861" s="1">
        <f t="shared" si="1431"/>
        <v>3.0270122964635138</v>
      </c>
      <c r="AV1861" s="2">
        <f t="shared" si="1432"/>
        <v>1860</v>
      </c>
      <c r="AW1861" s="1">
        <f t="shared" si="1433"/>
        <v>3027.0122964635138</v>
      </c>
      <c r="AX1861" s="1">
        <f t="shared" si="1434"/>
        <v>0.97900017248621696</v>
      </c>
      <c r="AY1861" s="1">
        <f t="shared" si="1435"/>
        <v>1.0983455471064372</v>
      </c>
      <c r="AZ1861" s="1">
        <f t="shared" si="1436"/>
        <v>5.4333333333333334E-3</v>
      </c>
      <c r="BA1861" s="1">
        <f t="shared" si="1437"/>
        <v>31.316048417022301</v>
      </c>
    </row>
    <row r="1862" spans="1:53">
      <c r="A1862" s="2">
        <f t="shared" si="1402"/>
        <v>1.8609999999999058</v>
      </c>
      <c r="B1862" s="1">
        <f t="shared" si="1439"/>
        <v>1.9605168333332355</v>
      </c>
      <c r="C1862" s="1">
        <f t="shared" si="1403"/>
        <v>5.6558594139100415E-2</v>
      </c>
      <c r="D1862" s="1">
        <f t="shared" si="1440"/>
        <v>1.1030935161357105</v>
      </c>
      <c r="E1862" s="1">
        <f t="shared" si="1446"/>
        <v>1.103213082209207</v>
      </c>
      <c r="F1862" s="1">
        <f t="shared" si="1446"/>
        <v>1.103217638680837</v>
      </c>
      <c r="G1862" s="1">
        <f t="shared" si="1446"/>
        <v>1.103217812225344</v>
      </c>
      <c r="H1862" s="1">
        <f t="shared" si="1404"/>
        <v>3.1081633258992198</v>
      </c>
      <c r="I1862" s="1">
        <f t="shared" si="1441"/>
        <v>31.593434334756559</v>
      </c>
      <c r="J1862" s="1">
        <f>VLOOKUP($I1862,Graph!$D$3:$M$50,col)</f>
        <v>6.3E-3</v>
      </c>
      <c r="K1862" s="1">
        <f>VLOOKUP($I1862,Graph!$D$3:$M$50,col+1)</f>
        <v>5.0000000000000001E-3</v>
      </c>
      <c r="L1862" s="1">
        <f t="shared" si="1405"/>
        <v>5.4333333333333334E-3</v>
      </c>
      <c r="M1862" s="1">
        <f t="shared" si="1400"/>
        <v>0.6400499999999999</v>
      </c>
      <c r="N1862" s="1">
        <f t="shared" si="1406"/>
        <v>1.8555666666665724</v>
      </c>
      <c r="O1862" s="1">
        <f t="shared" si="1407"/>
        <v>5.436707953125855E-2</v>
      </c>
      <c r="P1862" s="1">
        <f t="shared" si="1408"/>
        <v>1.0985193428989317</v>
      </c>
      <c r="Q1862" s="1">
        <f t="shared" si="1409"/>
        <v>1.0983536321513054</v>
      </c>
      <c r="R1862" s="1">
        <f t="shared" si="1410"/>
        <v>1.0983476519584028</v>
      </c>
      <c r="S1862" s="1">
        <f t="shared" si="1411"/>
        <v>1.0983474359712024</v>
      </c>
      <c r="T1862" s="1">
        <f t="shared" si="1412"/>
        <v>0.97900248429401959</v>
      </c>
      <c r="U1862" s="1">
        <f t="shared" si="1413"/>
        <v>3.0294661271092234</v>
      </c>
      <c r="V1862" s="2">
        <f t="shared" si="1442"/>
        <v>31.324508191509182</v>
      </c>
      <c r="W1862" s="1">
        <f>VLOOKUP(V1862,Graph!$D$3:$M$50,col)</f>
        <v>6.3E-3</v>
      </c>
      <c r="X1862" s="1">
        <f>VLOOKUP(V1862,Graph!$D$3:$M$50,col+1)</f>
        <v>5.0000000000000001E-3</v>
      </c>
      <c r="Y1862" s="1">
        <f t="shared" si="1414"/>
        <v>5.4333333333333334E-3</v>
      </c>
      <c r="Z1862" s="1">
        <f t="shared" si="1443"/>
        <v>0.6400499999999999</v>
      </c>
      <c r="AA1862" s="2">
        <f t="shared" si="1415"/>
        <v>1.8555666666665724</v>
      </c>
      <c r="AB1862" s="1">
        <f t="shared" si="1416"/>
        <v>5.436707953125855E-2</v>
      </c>
      <c r="AC1862" s="1">
        <f t="shared" si="1417"/>
        <v>1.0983474281701464</v>
      </c>
      <c r="AD1862" s="1">
        <f t="shared" si="1418"/>
        <v>1.0983474278883865</v>
      </c>
      <c r="AE1862" s="1">
        <f t="shared" si="1419"/>
        <v>1.0983474278782099</v>
      </c>
      <c r="AF1862" s="1">
        <f t="shared" si="1420"/>
        <v>1.0983474278778422</v>
      </c>
      <c r="AG1862" s="1">
        <f t="shared" si="1421"/>
        <v>0.97900248429401959</v>
      </c>
      <c r="AH1862" s="1">
        <f t="shared" si="1422"/>
        <v>3.0294661047860862</v>
      </c>
      <c r="AI1862" s="2">
        <f t="shared" si="1444"/>
        <v>31.324508114569188</v>
      </c>
      <c r="AJ1862" s="1">
        <f>VLOOKUP(AI1862,Graph!$D$3:$M$50,col)</f>
        <v>6.3E-3</v>
      </c>
      <c r="AK1862" s="1">
        <f>VLOOKUP(AI1862,Graph!$D$3:$M$50,col+1)</f>
        <v>5.0000000000000001E-3</v>
      </c>
      <c r="AL1862" s="1">
        <f t="shared" si="1423"/>
        <v>5.4333333333333334E-3</v>
      </c>
      <c r="AM1862" s="1">
        <f t="shared" si="1445"/>
        <v>0.6400499999999999</v>
      </c>
      <c r="AN1862" s="2">
        <f t="shared" si="1424"/>
        <v>1.8555666666665724</v>
      </c>
      <c r="AO1862" s="1">
        <f t="shared" si="1425"/>
        <v>5.436707953125855E-2</v>
      </c>
      <c r="AP1862" s="1">
        <f t="shared" si="1426"/>
        <v>1.0983474278778291</v>
      </c>
      <c r="AQ1862" s="1">
        <f t="shared" si="1427"/>
        <v>1.0983474278778282</v>
      </c>
      <c r="AR1862" s="1">
        <f t="shared" si="1428"/>
        <v>1.0983474278778287</v>
      </c>
      <c r="AS1862" s="1">
        <f t="shared" si="1429"/>
        <v>1.0983474278778285</v>
      </c>
      <c r="AT1862" s="1">
        <f t="shared" si="1430"/>
        <v>0.97900248429401959</v>
      </c>
      <c r="AU1862" s="1">
        <f t="shared" si="1431"/>
        <v>3.0294661047860481</v>
      </c>
      <c r="AV1862" s="2">
        <f t="shared" si="1432"/>
        <v>1861</v>
      </c>
      <c r="AW1862" s="1">
        <f t="shared" si="1433"/>
        <v>3029.4661047860482</v>
      </c>
      <c r="AX1862" s="1">
        <f t="shared" si="1434"/>
        <v>0.97900248429401959</v>
      </c>
      <c r="AY1862" s="1">
        <f t="shared" si="1435"/>
        <v>1.0983474278778285</v>
      </c>
      <c r="AZ1862" s="1">
        <f t="shared" si="1436"/>
        <v>5.4333333333333334E-3</v>
      </c>
      <c r="BA1862" s="1">
        <f t="shared" si="1437"/>
        <v>31.324508114569188</v>
      </c>
    </row>
    <row r="1863" spans="1:53">
      <c r="A1863" s="2">
        <f t="shared" si="1402"/>
        <v>1.8619999999999057</v>
      </c>
      <c r="B1863" s="1">
        <f t="shared" si="1439"/>
        <v>1.9615579999999022</v>
      </c>
      <c r="C1863" s="1">
        <f t="shared" si="1403"/>
        <v>5.6559303921740647E-2</v>
      </c>
      <c r="D1863" s="1">
        <f t="shared" si="1440"/>
        <v>1.1030950438378984</v>
      </c>
      <c r="E1863" s="1">
        <f t="shared" si="1446"/>
        <v>1.1032146718240678</v>
      </c>
      <c r="F1863" s="1">
        <f t="shared" si="1446"/>
        <v>1.1032192307337658</v>
      </c>
      <c r="G1863" s="1">
        <f t="shared" si="1446"/>
        <v>1.1032194043740819</v>
      </c>
      <c r="H1863" s="1">
        <f t="shared" si="1404"/>
        <v>3.1106733881139794</v>
      </c>
      <c r="I1863" s="1">
        <f t="shared" si="1441"/>
        <v>31.601936692347131</v>
      </c>
      <c r="J1863" s="1">
        <f>VLOOKUP($I1863,Graph!$D$3:$M$50,col)</f>
        <v>6.3E-3</v>
      </c>
      <c r="K1863" s="1">
        <f>VLOOKUP($I1863,Graph!$D$3:$M$50,col+1)</f>
        <v>5.0000000000000001E-3</v>
      </c>
      <c r="L1863" s="1">
        <f t="shared" si="1405"/>
        <v>5.4333333333333334E-3</v>
      </c>
      <c r="M1863" s="1">
        <f t="shared" si="1400"/>
        <v>0.6400499999999999</v>
      </c>
      <c r="N1863" s="1">
        <f t="shared" si="1406"/>
        <v>1.8565666666665723</v>
      </c>
      <c r="O1863" s="1">
        <f t="shared" si="1407"/>
        <v>5.4367932805870205E-2</v>
      </c>
      <c r="P1863" s="1">
        <f t="shared" si="1408"/>
        <v>1.098521215500764</v>
      </c>
      <c r="Q1863" s="1">
        <f t="shared" si="1409"/>
        <v>1.0983555108606995</v>
      </c>
      <c r="R1863" s="1">
        <f t="shared" si="1410"/>
        <v>1.0983495307627629</v>
      </c>
      <c r="S1863" s="1">
        <f t="shared" si="1411"/>
        <v>1.0983493147744718</v>
      </c>
      <c r="T1863" s="1">
        <f t="shared" si="1412"/>
        <v>0.9790047936204942</v>
      </c>
      <c r="U1863" s="1">
        <f t="shared" si="1413"/>
        <v>3.0319205982980413</v>
      </c>
      <c r="V1863" s="2">
        <f t="shared" si="1442"/>
        <v>31.332965605554175</v>
      </c>
      <c r="W1863" s="1">
        <f>VLOOKUP(V1863,Graph!$D$3:$M$50,col)</f>
        <v>6.3E-3</v>
      </c>
      <c r="X1863" s="1">
        <f>VLOOKUP(V1863,Graph!$D$3:$M$50,col+1)</f>
        <v>5.0000000000000001E-3</v>
      </c>
      <c r="Y1863" s="1">
        <f t="shared" si="1414"/>
        <v>5.4333333333333334E-3</v>
      </c>
      <c r="Z1863" s="1">
        <f t="shared" si="1443"/>
        <v>0.6400499999999999</v>
      </c>
      <c r="AA1863" s="2">
        <f t="shared" si="1415"/>
        <v>1.8565666666665723</v>
      </c>
      <c r="AB1863" s="1">
        <f t="shared" si="1416"/>
        <v>5.4367932805870205E-2</v>
      </c>
      <c r="AC1863" s="1">
        <f t="shared" si="1417"/>
        <v>1.0983493069732131</v>
      </c>
      <c r="AD1863" s="1">
        <f t="shared" si="1418"/>
        <v>1.0983493066914398</v>
      </c>
      <c r="AE1863" s="1">
        <f t="shared" si="1419"/>
        <v>1.0983493066812628</v>
      </c>
      <c r="AF1863" s="1">
        <f t="shared" si="1420"/>
        <v>1.0983493066808949</v>
      </c>
      <c r="AG1863" s="1">
        <f t="shared" si="1421"/>
        <v>0.9790047936204942</v>
      </c>
      <c r="AH1863" s="1">
        <f t="shared" si="1422"/>
        <v>3.0319205759562577</v>
      </c>
      <c r="AI1863" s="2">
        <f t="shared" si="1444"/>
        <v>31.332965528591476</v>
      </c>
      <c r="AJ1863" s="1">
        <f>VLOOKUP(AI1863,Graph!$D$3:$M$50,col)</f>
        <v>6.3E-3</v>
      </c>
      <c r="AK1863" s="1">
        <f>VLOOKUP(AI1863,Graph!$D$3:$M$50,col+1)</f>
        <v>5.0000000000000001E-3</v>
      </c>
      <c r="AL1863" s="1">
        <f t="shared" si="1423"/>
        <v>5.4333333333333334E-3</v>
      </c>
      <c r="AM1863" s="1">
        <f t="shared" si="1445"/>
        <v>0.6400499999999999</v>
      </c>
      <c r="AN1863" s="2">
        <f t="shared" si="1424"/>
        <v>1.8565666666665723</v>
      </c>
      <c r="AO1863" s="1">
        <f t="shared" si="1425"/>
        <v>5.4367932805870205E-2</v>
      </c>
      <c r="AP1863" s="1">
        <f t="shared" si="1426"/>
        <v>1.0983493066808816</v>
      </c>
      <c r="AQ1863" s="1">
        <f t="shared" si="1427"/>
        <v>1.0983493066808814</v>
      </c>
      <c r="AR1863" s="1">
        <f t="shared" si="1428"/>
        <v>1.0983493066808812</v>
      </c>
      <c r="AS1863" s="1">
        <f t="shared" si="1429"/>
        <v>1.0983493066808814</v>
      </c>
      <c r="AT1863" s="1">
        <f t="shared" si="1430"/>
        <v>0.9790047936204942</v>
      </c>
      <c r="AU1863" s="1">
        <f t="shared" si="1431"/>
        <v>3.0319205759562209</v>
      </c>
      <c r="AV1863" s="2">
        <f t="shared" si="1432"/>
        <v>1862</v>
      </c>
      <c r="AW1863" s="1">
        <f t="shared" si="1433"/>
        <v>3031.920575956221</v>
      </c>
      <c r="AX1863" s="1">
        <f t="shared" si="1434"/>
        <v>0.9790047936204942</v>
      </c>
      <c r="AY1863" s="1">
        <f t="shared" si="1435"/>
        <v>1.0983493066808814</v>
      </c>
      <c r="AZ1863" s="1">
        <f t="shared" si="1436"/>
        <v>5.4333333333333334E-3</v>
      </c>
      <c r="BA1863" s="1">
        <f t="shared" si="1437"/>
        <v>31.332965528591476</v>
      </c>
    </row>
    <row r="1864" spans="1:53">
      <c r="A1864" s="2">
        <f t="shared" si="1402"/>
        <v>1.8629999999999056</v>
      </c>
      <c r="B1864" s="1">
        <f t="shared" si="1439"/>
        <v>1.9625991666665688</v>
      </c>
      <c r="C1864" s="1">
        <f t="shared" si="1403"/>
        <v>5.6560012955742457E-2</v>
      </c>
      <c r="D1864" s="1">
        <f t="shared" si="1440"/>
        <v>1.1030965699350899</v>
      </c>
      <c r="E1864" s="1">
        <f t="shared" si="1446"/>
        <v>1.1032162597717252</v>
      </c>
      <c r="F1864" s="1">
        <f t="shared" si="1446"/>
        <v>1.1032208211171204</v>
      </c>
      <c r="G1864" s="1">
        <f t="shared" si="1446"/>
        <v>1.1032209948531544</v>
      </c>
      <c r="H1864" s="1">
        <f t="shared" si="1404"/>
        <v>3.1131841257590827</v>
      </c>
      <c r="I1864" s="1">
        <f t="shared" si="1441"/>
        <v>31.610436763402767</v>
      </c>
      <c r="J1864" s="1">
        <f>VLOOKUP($I1864,Graph!$D$3:$M$50,col)</f>
        <v>6.3E-3</v>
      </c>
      <c r="K1864" s="1">
        <f>VLOOKUP($I1864,Graph!$D$3:$M$50,col+1)</f>
        <v>5.0000000000000001E-3</v>
      </c>
      <c r="L1864" s="1">
        <f t="shared" si="1405"/>
        <v>5.4333333333333334E-3</v>
      </c>
      <c r="M1864" s="1">
        <f t="shared" si="1400"/>
        <v>0.6400499999999999</v>
      </c>
      <c r="N1864" s="1">
        <f t="shared" si="1406"/>
        <v>1.8575666666665722</v>
      </c>
      <c r="O1864" s="1">
        <f t="shared" si="1407"/>
        <v>5.4368785181835938E-2</v>
      </c>
      <c r="P1864" s="1">
        <f t="shared" si="1408"/>
        <v>1.0985230861432373</v>
      </c>
      <c r="Q1864" s="1">
        <f t="shared" si="1409"/>
        <v>1.0983573876049102</v>
      </c>
      <c r="R1864" s="1">
        <f t="shared" si="1410"/>
        <v>1.0983514076018701</v>
      </c>
      <c r="S1864" s="1">
        <f t="shared" si="1411"/>
        <v>1.0983511916124908</v>
      </c>
      <c r="T1864" s="1">
        <f t="shared" si="1412"/>
        <v>0.97900710046963335</v>
      </c>
      <c r="U1864" s="1">
        <f t="shared" si="1413"/>
        <v>3.0343757321555094</v>
      </c>
      <c r="V1864" s="2">
        <f t="shared" si="1442"/>
        <v>31.341420737922348</v>
      </c>
      <c r="W1864" s="1">
        <f>VLOOKUP(V1864,Graph!$D$3:$M$50,col)</f>
        <v>6.3E-3</v>
      </c>
      <c r="X1864" s="1">
        <f>VLOOKUP(V1864,Graph!$D$3:$M$50,col+1)</f>
        <v>5.0000000000000001E-3</v>
      </c>
      <c r="Y1864" s="1">
        <f t="shared" si="1414"/>
        <v>5.4333333333333334E-3</v>
      </c>
      <c r="Z1864" s="1">
        <f t="shared" si="1443"/>
        <v>0.6400499999999999</v>
      </c>
      <c r="AA1864" s="2">
        <f t="shared" si="1415"/>
        <v>1.8575666666665722</v>
      </c>
      <c r="AB1864" s="1">
        <f t="shared" si="1416"/>
        <v>5.4368785181835938E-2</v>
      </c>
      <c r="AC1864" s="1">
        <f t="shared" si="1417"/>
        <v>1.0983511838110294</v>
      </c>
      <c r="AD1864" s="1">
        <f t="shared" si="1418"/>
        <v>1.098351183529243</v>
      </c>
      <c r="AE1864" s="1">
        <f t="shared" si="1419"/>
        <v>1.0983511835190647</v>
      </c>
      <c r="AF1864" s="1">
        <f t="shared" si="1420"/>
        <v>1.0983511835186972</v>
      </c>
      <c r="AG1864" s="1">
        <f t="shared" si="1421"/>
        <v>0.97900710046963335</v>
      </c>
      <c r="AH1864" s="1">
        <f t="shared" si="1422"/>
        <v>3.0343757097950737</v>
      </c>
      <c r="AI1864" s="2">
        <f t="shared" si="1444"/>
        <v>31.341420660936958</v>
      </c>
      <c r="AJ1864" s="1">
        <f>VLOOKUP(AI1864,Graph!$D$3:$M$50,col)</f>
        <v>6.3E-3</v>
      </c>
      <c r="AK1864" s="1">
        <f>VLOOKUP(AI1864,Graph!$D$3:$M$50,col+1)</f>
        <v>5.0000000000000001E-3</v>
      </c>
      <c r="AL1864" s="1">
        <f t="shared" si="1423"/>
        <v>5.4333333333333334E-3</v>
      </c>
      <c r="AM1864" s="1">
        <f t="shared" si="1445"/>
        <v>0.6400499999999999</v>
      </c>
      <c r="AN1864" s="2">
        <f t="shared" si="1424"/>
        <v>1.8575666666665722</v>
      </c>
      <c r="AO1864" s="1">
        <f t="shared" si="1425"/>
        <v>5.4368785181835938E-2</v>
      </c>
      <c r="AP1864" s="1">
        <f t="shared" si="1426"/>
        <v>1.0983511835186841</v>
      </c>
      <c r="AQ1864" s="1">
        <f t="shared" si="1427"/>
        <v>1.0983511835186834</v>
      </c>
      <c r="AR1864" s="1">
        <f t="shared" si="1428"/>
        <v>1.0983511835186834</v>
      </c>
      <c r="AS1864" s="1">
        <f t="shared" si="1429"/>
        <v>1.0983511835186834</v>
      </c>
      <c r="AT1864" s="1">
        <f t="shared" si="1430"/>
        <v>0.97900710046963335</v>
      </c>
      <c r="AU1864" s="1">
        <f t="shared" si="1431"/>
        <v>3.0343757097950359</v>
      </c>
      <c r="AV1864" s="2">
        <f t="shared" si="1432"/>
        <v>1863</v>
      </c>
      <c r="AW1864" s="1">
        <f t="shared" si="1433"/>
        <v>3034.3757097950361</v>
      </c>
      <c r="AX1864" s="1">
        <f t="shared" si="1434"/>
        <v>0.97900710046963335</v>
      </c>
      <c r="AY1864" s="1">
        <f t="shared" si="1435"/>
        <v>1.0983511835186834</v>
      </c>
      <c r="AZ1864" s="1">
        <f t="shared" si="1436"/>
        <v>5.4333333333333334E-3</v>
      </c>
      <c r="BA1864" s="1">
        <f t="shared" si="1437"/>
        <v>31.341420660936958</v>
      </c>
    </row>
    <row r="1865" spans="1:53">
      <c r="A1865" s="2">
        <f t="shared" si="1402"/>
        <v>1.8639999999999055</v>
      </c>
      <c r="B1865" s="1">
        <f t="shared" si="1439"/>
        <v>1.9636403333332353</v>
      </c>
      <c r="C1865" s="1">
        <f t="shared" si="1403"/>
        <v>5.6560721242289599E-2</v>
      </c>
      <c r="D1865" s="1">
        <f t="shared" si="1440"/>
        <v>1.103098094429813</v>
      </c>
      <c r="E1865" s="1">
        <f t="shared" si="1446"/>
        <v>1.1032178460548014</v>
      </c>
      <c r="F1865" s="1">
        <f t="shared" si="1446"/>
        <v>1.1032224098335248</v>
      </c>
      <c r="G1865" s="1">
        <f t="shared" si="1446"/>
        <v>1.1032225836651874</v>
      </c>
      <c r="H1865" s="1">
        <f t="shared" si="1404"/>
        <v>3.1156955386528535</v>
      </c>
      <c r="I1865" s="1">
        <f t="shared" si="1441"/>
        <v>31.618934549766969</v>
      </c>
      <c r="J1865" s="1">
        <f>VLOOKUP($I1865,Graph!$D$3:$M$50,col)</f>
        <v>6.3E-3</v>
      </c>
      <c r="K1865" s="1">
        <f>VLOOKUP($I1865,Graph!$D$3:$M$50,col+1)</f>
        <v>5.0000000000000001E-3</v>
      </c>
      <c r="L1865" s="1">
        <f t="shared" si="1405"/>
        <v>5.4333333333333334E-3</v>
      </c>
      <c r="M1865" s="1">
        <f t="shared" si="1400"/>
        <v>0.6400499999999999</v>
      </c>
      <c r="N1865" s="1">
        <f t="shared" si="1406"/>
        <v>1.8585666666665721</v>
      </c>
      <c r="O1865" s="1">
        <f t="shared" si="1407"/>
        <v>5.4369636660574615E-2</v>
      </c>
      <c r="P1865" s="1">
        <f t="shared" si="1408"/>
        <v>1.098524954829426</v>
      </c>
      <c r="Q1865" s="1">
        <f t="shared" si="1409"/>
        <v>1.0983592623870202</v>
      </c>
      <c r="R1865" s="1">
        <f t="shared" si="1410"/>
        <v>1.0983532824788058</v>
      </c>
      <c r="S1865" s="1">
        <f t="shared" si="1411"/>
        <v>1.0983530664883403</v>
      </c>
      <c r="T1865" s="1">
        <f t="shared" si="1412"/>
        <v>0.97900940484542165</v>
      </c>
      <c r="U1865" s="1">
        <f t="shared" si="1413"/>
        <v>3.0368315285027774</v>
      </c>
      <c r="V1865" s="2">
        <f t="shared" si="1442"/>
        <v>31.34987359045898</v>
      </c>
      <c r="W1865" s="1">
        <f>VLOOKUP(V1865,Graph!$D$3:$M$50,col)</f>
        <v>6.3E-3</v>
      </c>
      <c r="X1865" s="1">
        <f>VLOOKUP(V1865,Graph!$D$3:$M$50,col+1)</f>
        <v>5.0000000000000001E-3</v>
      </c>
      <c r="Y1865" s="1">
        <f t="shared" si="1414"/>
        <v>5.4333333333333334E-3</v>
      </c>
      <c r="Z1865" s="1">
        <f t="shared" si="1443"/>
        <v>0.6400499999999999</v>
      </c>
      <c r="AA1865" s="2">
        <f t="shared" si="1415"/>
        <v>1.8585666666665721</v>
      </c>
      <c r="AB1865" s="1">
        <f t="shared" si="1416"/>
        <v>5.4369636660574615E-2</v>
      </c>
      <c r="AC1865" s="1">
        <f t="shared" si="1417"/>
        <v>1.0983530586866765</v>
      </c>
      <c r="AD1865" s="1">
        <f t="shared" si="1418"/>
        <v>1.0983530584048773</v>
      </c>
      <c r="AE1865" s="1">
        <f t="shared" si="1419"/>
        <v>1.0983530583946985</v>
      </c>
      <c r="AF1865" s="1">
        <f t="shared" si="1420"/>
        <v>1.0983530583943308</v>
      </c>
      <c r="AG1865" s="1">
        <f t="shared" si="1421"/>
        <v>0.97900940484542165</v>
      </c>
      <c r="AH1865" s="1">
        <f t="shared" si="1422"/>
        <v>3.0368315061236864</v>
      </c>
      <c r="AI1865" s="2">
        <f t="shared" si="1444"/>
        <v>31.349873513450898</v>
      </c>
      <c r="AJ1865" s="1">
        <f>VLOOKUP(AI1865,Graph!$D$3:$M$50,col)</f>
        <v>6.3E-3</v>
      </c>
      <c r="AK1865" s="1">
        <f>VLOOKUP(AI1865,Graph!$D$3:$M$50,col+1)</f>
        <v>5.0000000000000001E-3</v>
      </c>
      <c r="AL1865" s="1">
        <f t="shared" si="1423"/>
        <v>5.4333333333333334E-3</v>
      </c>
      <c r="AM1865" s="1">
        <f t="shared" si="1445"/>
        <v>0.6400499999999999</v>
      </c>
      <c r="AN1865" s="2">
        <f t="shared" si="1424"/>
        <v>1.8585666666665721</v>
      </c>
      <c r="AO1865" s="1">
        <f t="shared" si="1425"/>
        <v>5.4369636660574615E-2</v>
      </c>
      <c r="AP1865" s="1">
        <f t="shared" si="1426"/>
        <v>1.0983530583943175</v>
      </c>
      <c r="AQ1865" s="1">
        <f t="shared" si="1427"/>
        <v>1.0983530583943169</v>
      </c>
      <c r="AR1865" s="1">
        <f t="shared" si="1428"/>
        <v>1.0983530583943171</v>
      </c>
      <c r="AS1865" s="1">
        <f t="shared" si="1429"/>
        <v>1.0983530583943171</v>
      </c>
      <c r="AT1865" s="1">
        <f t="shared" si="1430"/>
        <v>0.97900940484542165</v>
      </c>
      <c r="AU1865" s="1">
        <f t="shared" si="1431"/>
        <v>3.0368315061236486</v>
      </c>
      <c r="AV1865" s="2">
        <f t="shared" si="1432"/>
        <v>1864</v>
      </c>
      <c r="AW1865" s="1">
        <f t="shared" si="1433"/>
        <v>3036.8315061236485</v>
      </c>
      <c r="AX1865" s="1">
        <f t="shared" si="1434"/>
        <v>0.97900940484542165</v>
      </c>
      <c r="AY1865" s="1">
        <f t="shared" si="1435"/>
        <v>1.0983530583943171</v>
      </c>
      <c r="AZ1865" s="1">
        <f t="shared" si="1436"/>
        <v>5.4333333333333334E-3</v>
      </c>
      <c r="BA1865" s="1">
        <f t="shared" si="1437"/>
        <v>31.349873513450898</v>
      </c>
    </row>
    <row r="1866" spans="1:53">
      <c r="A1866" s="2">
        <f t="shared" si="1402"/>
        <v>1.8649999999999054</v>
      </c>
      <c r="B1866" s="1">
        <f t="shared" si="1439"/>
        <v>1.9646814999999018</v>
      </c>
      <c r="C1866" s="1">
        <f t="shared" si="1403"/>
        <v>5.6561428782563344E-2</v>
      </c>
      <c r="D1866" s="1">
        <f t="shared" si="1440"/>
        <v>1.1030996173245904</v>
      </c>
      <c r="E1866" s="1">
        <f t="shared" si="1446"/>
        <v>1.1032194306759113</v>
      </c>
      <c r="F1866" s="1">
        <f t="shared" si="1446"/>
        <v>1.1032239968855988</v>
      </c>
      <c r="G1866" s="1">
        <f t="shared" si="1446"/>
        <v>1.1032241708127999</v>
      </c>
      <c r="H1866" s="1">
        <f t="shared" si="1404"/>
        <v>3.1182076266137595</v>
      </c>
      <c r="I1866" s="1">
        <f t="shared" si="1441"/>
        <v>31.627430053280733</v>
      </c>
      <c r="J1866" s="1">
        <f>VLOOKUP($I1866,Graph!$D$3:$M$50,col)</f>
        <v>6.3E-3</v>
      </c>
      <c r="K1866" s="1">
        <f>VLOOKUP($I1866,Graph!$D$3:$M$50,col+1)</f>
        <v>5.0000000000000001E-3</v>
      </c>
      <c r="L1866" s="1">
        <f t="shared" si="1405"/>
        <v>5.4333333333333334E-3</v>
      </c>
      <c r="M1866" s="1">
        <f t="shared" si="1400"/>
        <v>0.6400499999999999</v>
      </c>
      <c r="N1866" s="1">
        <f t="shared" si="1406"/>
        <v>1.859566666666572</v>
      </c>
      <c r="O1866" s="1">
        <f t="shared" si="1407"/>
        <v>5.4370487243501998E-2</v>
      </c>
      <c r="P1866" s="1">
        <f t="shared" si="1408"/>
        <v>1.0985268215623967</v>
      </c>
      <c r="Q1866" s="1">
        <f t="shared" si="1409"/>
        <v>1.0983611352101041</v>
      </c>
      <c r="R1866" s="1">
        <f t="shared" si="1410"/>
        <v>1.098355155396646</v>
      </c>
      <c r="S1866" s="1">
        <f t="shared" si="1411"/>
        <v>1.098354939405096</v>
      </c>
      <c r="T1866" s="1">
        <f t="shared" si="1412"/>
        <v>0.97901170675183458</v>
      </c>
      <c r="U1866" s="1">
        <f t="shared" si="1413"/>
        <v>3.0392879871611429</v>
      </c>
      <c r="V1866" s="2">
        <f t="shared" si="1442"/>
        <v>31.358324165006856</v>
      </c>
      <c r="W1866" s="1">
        <f>VLOOKUP(V1866,Graph!$D$3:$M$50,col)</f>
        <v>6.3E-3</v>
      </c>
      <c r="X1866" s="1">
        <f>VLOOKUP(V1866,Graph!$D$3:$M$50,col+1)</f>
        <v>5.0000000000000001E-3</v>
      </c>
      <c r="Y1866" s="1">
        <f t="shared" si="1414"/>
        <v>5.4333333333333334E-3</v>
      </c>
      <c r="Z1866" s="1">
        <f t="shared" si="1443"/>
        <v>0.6400499999999999</v>
      </c>
      <c r="AA1866" s="2">
        <f t="shared" si="1415"/>
        <v>1.859566666666572</v>
      </c>
      <c r="AB1866" s="1">
        <f t="shared" si="1416"/>
        <v>5.4370487243501998E-2</v>
      </c>
      <c r="AC1866" s="1">
        <f t="shared" si="1417"/>
        <v>1.0983549316032306</v>
      </c>
      <c r="AD1866" s="1">
        <f t="shared" si="1418"/>
        <v>1.098354931321418</v>
      </c>
      <c r="AE1866" s="1">
        <f t="shared" si="1419"/>
        <v>1.0983549313112384</v>
      </c>
      <c r="AF1866" s="1">
        <f t="shared" si="1420"/>
        <v>1.0983549313108709</v>
      </c>
      <c r="AG1866" s="1">
        <f t="shared" si="1421"/>
        <v>0.97901170675183458</v>
      </c>
      <c r="AH1866" s="1">
        <f t="shared" si="1422"/>
        <v>3.0392879647633912</v>
      </c>
      <c r="AI1866" s="2">
        <f t="shared" si="1444"/>
        <v>31.358324087976097</v>
      </c>
      <c r="AJ1866" s="1">
        <f>VLOOKUP(AI1866,Graph!$D$3:$M$50,col)</f>
        <v>6.3E-3</v>
      </c>
      <c r="AK1866" s="1">
        <f>VLOOKUP(AI1866,Graph!$D$3:$M$50,col+1)</f>
        <v>5.0000000000000001E-3</v>
      </c>
      <c r="AL1866" s="1">
        <f t="shared" si="1423"/>
        <v>5.4333333333333334E-3</v>
      </c>
      <c r="AM1866" s="1">
        <f t="shared" si="1445"/>
        <v>0.6400499999999999</v>
      </c>
      <c r="AN1866" s="2">
        <f t="shared" si="1424"/>
        <v>1.859566666666572</v>
      </c>
      <c r="AO1866" s="1">
        <f t="shared" si="1425"/>
        <v>5.4370487243501998E-2</v>
      </c>
      <c r="AP1866" s="1">
        <f t="shared" si="1426"/>
        <v>1.0983549313108576</v>
      </c>
      <c r="AQ1866" s="1">
        <f t="shared" si="1427"/>
        <v>1.0983549313108572</v>
      </c>
      <c r="AR1866" s="1">
        <f t="shared" si="1428"/>
        <v>1.0983549313108569</v>
      </c>
      <c r="AS1866" s="1">
        <f t="shared" si="1429"/>
        <v>1.0983549313108572</v>
      </c>
      <c r="AT1866" s="1">
        <f t="shared" si="1430"/>
        <v>0.97901170675183458</v>
      </c>
      <c r="AU1866" s="1">
        <f t="shared" si="1431"/>
        <v>3.0392879647633535</v>
      </c>
      <c r="AV1866" s="2">
        <f t="shared" si="1432"/>
        <v>1865</v>
      </c>
      <c r="AW1866" s="1">
        <f t="shared" si="1433"/>
        <v>3039.2879647633536</v>
      </c>
      <c r="AX1866" s="1">
        <f t="shared" si="1434"/>
        <v>0.97901170675183458</v>
      </c>
      <c r="AY1866" s="1">
        <f t="shared" si="1435"/>
        <v>1.0983549313108572</v>
      </c>
      <c r="AZ1866" s="1">
        <f t="shared" si="1436"/>
        <v>5.4333333333333334E-3</v>
      </c>
      <c r="BA1866" s="1">
        <f t="shared" si="1437"/>
        <v>31.358324087976097</v>
      </c>
    </row>
    <row r="1867" spans="1:53">
      <c r="A1867" s="2">
        <f t="shared" si="1402"/>
        <v>1.8659999999999053</v>
      </c>
      <c r="B1867" s="1">
        <f t="shared" si="1439"/>
        <v>1.9657226666665684</v>
      </c>
      <c r="C1867" s="1">
        <f t="shared" si="1403"/>
        <v>5.6562135577742485E-2</v>
      </c>
      <c r="D1867" s="1">
        <f t="shared" si="1440"/>
        <v>1.1031011386219391</v>
      </c>
      <c r="E1867" s="1">
        <f t="shared" si="1446"/>
        <v>1.1032210136376661</v>
      </c>
      <c r="F1867" s="1">
        <f t="shared" si="1446"/>
        <v>1.1032255822759565</v>
      </c>
      <c r="G1867" s="1">
        <f t="shared" si="1446"/>
        <v>1.1032257562986056</v>
      </c>
      <c r="H1867" s="1">
        <f t="shared" si="1404"/>
        <v>3.1207203894604127</v>
      </c>
      <c r="I1867" s="1">
        <f t="shared" si="1441"/>
        <v>31.635923275782559</v>
      </c>
      <c r="J1867" s="1">
        <f>VLOOKUP($I1867,Graph!$D$3:$M$50,col)</f>
        <v>6.3E-3</v>
      </c>
      <c r="K1867" s="1">
        <f>VLOOKUP($I1867,Graph!$D$3:$M$50,col+1)</f>
        <v>5.0000000000000001E-3</v>
      </c>
      <c r="L1867" s="1">
        <f t="shared" si="1405"/>
        <v>5.4333333333333334E-3</v>
      </c>
      <c r="M1867" s="1">
        <f t="shared" si="1400"/>
        <v>0.6400499999999999</v>
      </c>
      <c r="N1867" s="1">
        <f t="shared" si="1406"/>
        <v>1.8605666666665719</v>
      </c>
      <c r="O1867" s="1">
        <f t="shared" si="1407"/>
        <v>5.4371336932030986E-2</v>
      </c>
      <c r="P1867" s="1">
        <f t="shared" si="1408"/>
        <v>1.0985286863452095</v>
      </c>
      <c r="Q1867" s="1">
        <f t="shared" si="1409"/>
        <v>1.0983630060772307</v>
      </c>
      <c r="R1867" s="1">
        <f t="shared" si="1410"/>
        <v>1.0983570263584583</v>
      </c>
      <c r="S1867" s="1">
        <f t="shared" si="1411"/>
        <v>1.098356810365827</v>
      </c>
      <c r="T1867" s="1">
        <f t="shared" si="1412"/>
        <v>0.97901400619283929</v>
      </c>
      <c r="U1867" s="1">
        <f t="shared" si="1413"/>
        <v>3.0417451079520457</v>
      </c>
      <c r="V1867" s="2">
        <f t="shared" si="1442"/>
        <v>31.366772463406274</v>
      </c>
      <c r="W1867" s="1">
        <f>VLOOKUP(V1867,Graph!$D$3:$M$50,col)</f>
        <v>6.3E-3</v>
      </c>
      <c r="X1867" s="1">
        <f>VLOOKUP(V1867,Graph!$D$3:$M$50,col+1)</f>
        <v>5.0000000000000001E-3</v>
      </c>
      <c r="Y1867" s="1">
        <f t="shared" si="1414"/>
        <v>5.4333333333333334E-3</v>
      </c>
      <c r="Z1867" s="1">
        <f t="shared" si="1443"/>
        <v>0.6400499999999999</v>
      </c>
      <c r="AA1867" s="2">
        <f t="shared" si="1415"/>
        <v>1.8605666666665719</v>
      </c>
      <c r="AB1867" s="1">
        <f t="shared" si="1416"/>
        <v>5.4371336932030986E-2</v>
      </c>
      <c r="AC1867" s="1">
        <f t="shared" si="1417"/>
        <v>1.0983568025637598</v>
      </c>
      <c r="AD1867" s="1">
        <f t="shared" si="1418"/>
        <v>1.0983568022819341</v>
      </c>
      <c r="AE1867" s="1">
        <f t="shared" si="1419"/>
        <v>1.098356802271754</v>
      </c>
      <c r="AF1867" s="1">
        <f t="shared" si="1420"/>
        <v>1.0983568022713863</v>
      </c>
      <c r="AG1867" s="1">
        <f t="shared" si="1421"/>
        <v>0.97901400619283929</v>
      </c>
      <c r="AH1867" s="1">
        <f t="shared" si="1422"/>
        <v>3.0417450855356285</v>
      </c>
      <c r="AI1867" s="2">
        <f t="shared" si="1444"/>
        <v>31.366772386352842</v>
      </c>
      <c r="AJ1867" s="1">
        <f>VLOOKUP(AI1867,Graph!$D$3:$M$50,col)</f>
        <v>6.3E-3</v>
      </c>
      <c r="AK1867" s="1">
        <f>VLOOKUP(AI1867,Graph!$D$3:$M$50,col+1)</f>
        <v>5.0000000000000001E-3</v>
      </c>
      <c r="AL1867" s="1">
        <f t="shared" si="1423"/>
        <v>5.4333333333333334E-3</v>
      </c>
      <c r="AM1867" s="1">
        <f t="shared" si="1445"/>
        <v>0.6400499999999999</v>
      </c>
      <c r="AN1867" s="2">
        <f t="shared" si="1424"/>
        <v>1.8605666666665719</v>
      </c>
      <c r="AO1867" s="1">
        <f t="shared" si="1425"/>
        <v>5.4371336932030986E-2</v>
      </c>
      <c r="AP1867" s="1">
        <f t="shared" si="1426"/>
        <v>1.0983568022713728</v>
      </c>
      <c r="AQ1867" s="1">
        <f t="shared" si="1427"/>
        <v>1.0983568022713726</v>
      </c>
      <c r="AR1867" s="1">
        <f t="shared" si="1428"/>
        <v>1.0983568022713726</v>
      </c>
      <c r="AS1867" s="1">
        <f t="shared" si="1429"/>
        <v>1.0983568022713726</v>
      </c>
      <c r="AT1867" s="1">
        <f t="shared" si="1430"/>
        <v>0.97901400619283929</v>
      </c>
      <c r="AU1867" s="1">
        <f t="shared" si="1431"/>
        <v>3.0417450855355899</v>
      </c>
      <c r="AV1867" s="2">
        <f t="shared" si="1432"/>
        <v>1866</v>
      </c>
      <c r="AW1867" s="1">
        <f t="shared" si="1433"/>
        <v>3041.7450855355901</v>
      </c>
      <c r="AX1867" s="1">
        <f t="shared" si="1434"/>
        <v>0.97901400619283929</v>
      </c>
      <c r="AY1867" s="1">
        <f t="shared" si="1435"/>
        <v>1.0983568022713726</v>
      </c>
      <c r="AZ1867" s="1">
        <f t="shared" si="1436"/>
        <v>5.4333333333333334E-3</v>
      </c>
      <c r="BA1867" s="1">
        <f t="shared" si="1437"/>
        <v>31.366772386352842</v>
      </c>
    </row>
    <row r="1868" spans="1:53">
      <c r="A1868" s="2">
        <f t="shared" si="1402"/>
        <v>1.8669999999999052</v>
      </c>
      <c r="B1868" s="1">
        <f t="shared" si="1439"/>
        <v>1.9667638333332349</v>
      </c>
      <c r="C1868" s="1">
        <f t="shared" si="1403"/>
        <v>5.6562841629003296E-2</v>
      </c>
      <c r="D1868" s="1">
        <f t="shared" si="1440"/>
        <v>1.1031026583243715</v>
      </c>
      <c r="E1868" s="1">
        <f t="shared" si="1446"/>
        <v>1.1032225949426699</v>
      </c>
      <c r="F1868" s="1">
        <f t="shared" si="1446"/>
        <v>1.1032271660072057</v>
      </c>
      <c r="G1868" s="1">
        <f t="shared" si="1446"/>
        <v>1.103227340125214</v>
      </c>
      <c r="H1868" s="1">
        <f t="shared" si="1404"/>
        <v>3.1232338270115774</v>
      </c>
      <c r="I1868" s="1">
        <f t="shared" si="1441"/>
        <v>31.64441421910854</v>
      </c>
      <c r="J1868" s="1">
        <f>VLOOKUP($I1868,Graph!$D$3:$M$50,col)</f>
        <v>6.3E-3</v>
      </c>
      <c r="K1868" s="1">
        <f>VLOOKUP($I1868,Graph!$D$3:$M$50,col+1)</f>
        <v>5.0000000000000001E-3</v>
      </c>
      <c r="L1868" s="1">
        <f t="shared" si="1405"/>
        <v>5.4333333333333334E-3</v>
      </c>
      <c r="M1868" s="1">
        <f t="shared" si="1400"/>
        <v>0.6400499999999999</v>
      </c>
      <c r="N1868" s="1">
        <f t="shared" si="1406"/>
        <v>1.8615666666665718</v>
      </c>
      <c r="O1868" s="1">
        <f t="shared" si="1407"/>
        <v>5.4372185727571437E-2</v>
      </c>
      <c r="P1868" s="1">
        <f t="shared" si="1408"/>
        <v>1.0985305491809196</v>
      </c>
      <c r="Q1868" s="1">
        <f t="shared" si="1409"/>
        <v>1.0983648749914627</v>
      </c>
      <c r="R1868" s="1">
        <f t="shared" si="1410"/>
        <v>1.0983588953673067</v>
      </c>
      <c r="S1868" s="1">
        <f t="shared" si="1411"/>
        <v>1.0983586793735955</v>
      </c>
      <c r="T1868" s="1">
        <f t="shared" si="1412"/>
        <v>0.97901630317239441</v>
      </c>
      <c r="U1868" s="1">
        <f t="shared" si="1413"/>
        <v>3.0442028906970724</v>
      </c>
      <c r="V1868" s="2">
        <f t="shared" si="1442"/>
        <v>31.375218487495086</v>
      </c>
      <c r="W1868" s="1">
        <f>VLOOKUP(V1868,Graph!$D$3:$M$50,col)</f>
        <v>6.3E-3</v>
      </c>
      <c r="X1868" s="1">
        <f>VLOOKUP(V1868,Graph!$D$3:$M$50,col+1)</f>
        <v>5.0000000000000001E-3</v>
      </c>
      <c r="Y1868" s="1">
        <f t="shared" si="1414"/>
        <v>5.4333333333333334E-3</v>
      </c>
      <c r="Z1868" s="1">
        <f t="shared" si="1443"/>
        <v>0.6400499999999999</v>
      </c>
      <c r="AA1868" s="2">
        <f t="shared" si="1415"/>
        <v>1.8615666666665718</v>
      </c>
      <c r="AB1868" s="1">
        <f t="shared" si="1416"/>
        <v>5.4372185727571437E-2</v>
      </c>
      <c r="AC1868" s="1">
        <f t="shared" si="1417"/>
        <v>1.0983586715713272</v>
      </c>
      <c r="AD1868" s="1">
        <f t="shared" si="1418"/>
        <v>1.0983586712894884</v>
      </c>
      <c r="AE1868" s="1">
        <f t="shared" si="1419"/>
        <v>1.0983586712793072</v>
      </c>
      <c r="AF1868" s="1">
        <f t="shared" si="1420"/>
        <v>1.0983586712789397</v>
      </c>
      <c r="AG1868" s="1">
        <f t="shared" si="1421"/>
        <v>0.97901630317239441</v>
      </c>
      <c r="AH1868" s="1">
        <f t="shared" si="1422"/>
        <v>3.0442028682619835</v>
      </c>
      <c r="AI1868" s="2">
        <f t="shared" si="1444"/>
        <v>31.375218410418992</v>
      </c>
      <c r="AJ1868" s="1">
        <f>VLOOKUP(AI1868,Graph!$D$3:$M$50,col)</f>
        <v>6.3E-3</v>
      </c>
      <c r="AK1868" s="1">
        <f>VLOOKUP(AI1868,Graph!$D$3:$M$50,col+1)</f>
        <v>5.0000000000000001E-3</v>
      </c>
      <c r="AL1868" s="1">
        <f t="shared" si="1423"/>
        <v>5.4333333333333334E-3</v>
      </c>
      <c r="AM1868" s="1">
        <f t="shared" si="1445"/>
        <v>0.6400499999999999</v>
      </c>
      <c r="AN1868" s="2">
        <f t="shared" si="1424"/>
        <v>1.8615666666665718</v>
      </c>
      <c r="AO1868" s="1">
        <f t="shared" si="1425"/>
        <v>5.4372185727571437E-2</v>
      </c>
      <c r="AP1868" s="1">
        <f t="shared" si="1426"/>
        <v>1.0983586712789264</v>
      </c>
      <c r="AQ1868" s="1">
        <f t="shared" si="1427"/>
        <v>1.0983586712789262</v>
      </c>
      <c r="AR1868" s="1">
        <f t="shared" si="1428"/>
        <v>1.0983586712789259</v>
      </c>
      <c r="AS1868" s="1">
        <f t="shared" si="1429"/>
        <v>1.0983586712789259</v>
      </c>
      <c r="AT1868" s="1">
        <f t="shared" si="1430"/>
        <v>0.97901630317239441</v>
      </c>
      <c r="AU1868" s="1">
        <f t="shared" si="1431"/>
        <v>3.0442028682619453</v>
      </c>
      <c r="AV1868" s="2">
        <f t="shared" si="1432"/>
        <v>1867</v>
      </c>
      <c r="AW1868" s="1">
        <f t="shared" si="1433"/>
        <v>3044.2028682619452</v>
      </c>
      <c r="AX1868" s="1">
        <f t="shared" si="1434"/>
        <v>0.97901630317239441</v>
      </c>
      <c r="AY1868" s="1">
        <f t="shared" si="1435"/>
        <v>1.0983586712789259</v>
      </c>
      <c r="AZ1868" s="1">
        <f t="shared" si="1436"/>
        <v>5.4333333333333334E-3</v>
      </c>
      <c r="BA1868" s="1">
        <f t="shared" si="1437"/>
        <v>31.375218410418992</v>
      </c>
    </row>
    <row r="1869" spans="1:53">
      <c r="A1869" s="2">
        <f t="shared" si="1402"/>
        <v>1.8679999999999051</v>
      </c>
      <c r="B1869" s="1">
        <f t="shared" si="1439"/>
        <v>1.9678049999999014</v>
      </c>
      <c r="C1869" s="1">
        <f t="shared" si="1403"/>
        <v>5.6563546937519638E-2</v>
      </c>
      <c r="D1869" s="1">
        <f t="shared" si="1440"/>
        <v>1.1031041764343938</v>
      </c>
      <c r="E1869" s="1">
        <f t="shared" si="1446"/>
        <v>1.1032241745935236</v>
      </c>
      <c r="F1869" s="1">
        <f t="shared" si="1446"/>
        <v>1.1032287480819498</v>
      </c>
      <c r="G1869" s="1">
        <f t="shared" si="1446"/>
        <v>1.103228922295227</v>
      </c>
      <c r="H1869" s="1">
        <f t="shared" si="1404"/>
        <v>3.1257479390861573</v>
      </c>
      <c r="I1869" s="1">
        <f t="shared" si="1441"/>
        <v>31.652902885092267</v>
      </c>
      <c r="J1869" s="1">
        <f>VLOOKUP($I1869,Graph!$D$3:$M$50,col)</f>
        <v>6.3E-3</v>
      </c>
      <c r="K1869" s="1">
        <f>VLOOKUP($I1869,Graph!$D$3:$M$50,col+1)</f>
        <v>5.0000000000000001E-3</v>
      </c>
      <c r="L1869" s="1">
        <f t="shared" si="1405"/>
        <v>5.4333333333333334E-3</v>
      </c>
      <c r="M1869" s="1">
        <f t="shared" si="1400"/>
        <v>0.6400499999999999</v>
      </c>
      <c r="N1869" s="1">
        <f t="shared" si="1406"/>
        <v>1.8625666666665717</v>
      </c>
      <c r="O1869" s="1">
        <f t="shared" si="1407"/>
        <v>5.4373033631530301E-2</v>
      </c>
      <c r="P1869" s="1">
        <f t="shared" si="1408"/>
        <v>1.0985324100725742</v>
      </c>
      <c r="Q1869" s="1">
        <f t="shared" si="1409"/>
        <v>1.0983667419558556</v>
      </c>
      <c r="R1869" s="1">
        <f t="shared" si="1410"/>
        <v>1.0983607624262459</v>
      </c>
      <c r="S1869" s="1">
        <f t="shared" si="1411"/>
        <v>1.0983605464314581</v>
      </c>
      <c r="T1869" s="1">
        <f t="shared" si="1412"/>
        <v>0.97901859769445021</v>
      </c>
      <c r="U1869" s="1">
        <f t="shared" si="1413"/>
        <v>3.0466613352179523</v>
      </c>
      <c r="V1869" s="2">
        <f t="shared" si="1442"/>
        <v>31.383662239108642</v>
      </c>
      <c r="W1869" s="1">
        <f>VLOOKUP(V1869,Graph!$D$3:$M$50,col)</f>
        <v>6.3E-3</v>
      </c>
      <c r="X1869" s="1">
        <f>VLOOKUP(V1869,Graph!$D$3:$M$50,col+1)</f>
        <v>5.0000000000000001E-3</v>
      </c>
      <c r="Y1869" s="1">
        <f t="shared" si="1414"/>
        <v>5.4333333333333334E-3</v>
      </c>
      <c r="Z1869" s="1">
        <f t="shared" si="1443"/>
        <v>0.6400499999999999</v>
      </c>
      <c r="AA1869" s="2">
        <f t="shared" si="1415"/>
        <v>1.8625666666665717</v>
      </c>
      <c r="AB1869" s="1">
        <f t="shared" si="1416"/>
        <v>5.4373033631530301E-2</v>
      </c>
      <c r="AC1869" s="1">
        <f t="shared" si="1417"/>
        <v>1.0983605386289885</v>
      </c>
      <c r="AD1869" s="1">
        <f t="shared" si="1418"/>
        <v>1.0983605383471362</v>
      </c>
      <c r="AE1869" s="1">
        <f t="shared" si="1419"/>
        <v>1.098360538336955</v>
      </c>
      <c r="AF1869" s="1">
        <f t="shared" si="1420"/>
        <v>1.0983605383365871</v>
      </c>
      <c r="AG1869" s="1">
        <f t="shared" si="1421"/>
        <v>0.97901859769445021</v>
      </c>
      <c r="AH1869" s="1">
        <f t="shared" si="1422"/>
        <v>3.0466613127641868</v>
      </c>
      <c r="AI1869" s="2">
        <f t="shared" si="1444"/>
        <v>31.383662162009891</v>
      </c>
      <c r="AJ1869" s="1">
        <f>VLOOKUP(AI1869,Graph!$D$3:$M$50,col)</f>
        <v>6.3E-3</v>
      </c>
      <c r="AK1869" s="1">
        <f>VLOOKUP(AI1869,Graph!$D$3:$M$50,col+1)</f>
        <v>5.0000000000000001E-3</v>
      </c>
      <c r="AL1869" s="1">
        <f t="shared" si="1423"/>
        <v>5.4333333333333334E-3</v>
      </c>
      <c r="AM1869" s="1">
        <f t="shared" si="1445"/>
        <v>0.6400499999999999</v>
      </c>
      <c r="AN1869" s="2">
        <f t="shared" si="1424"/>
        <v>1.8625666666665717</v>
      </c>
      <c r="AO1869" s="1">
        <f t="shared" si="1425"/>
        <v>5.4373033631530301E-2</v>
      </c>
      <c r="AP1869" s="1">
        <f t="shared" si="1426"/>
        <v>1.0983605383365738</v>
      </c>
      <c r="AQ1869" s="1">
        <f t="shared" si="1427"/>
        <v>1.0983605383365735</v>
      </c>
      <c r="AR1869" s="1">
        <f t="shared" si="1428"/>
        <v>1.0983605383365733</v>
      </c>
      <c r="AS1869" s="1">
        <f t="shared" si="1429"/>
        <v>1.0983605383365733</v>
      </c>
      <c r="AT1869" s="1">
        <f t="shared" si="1430"/>
        <v>0.97901859769445021</v>
      </c>
      <c r="AU1869" s="1">
        <f t="shared" si="1431"/>
        <v>3.0466613127641482</v>
      </c>
      <c r="AV1869" s="2">
        <f t="shared" si="1432"/>
        <v>1868</v>
      </c>
      <c r="AW1869" s="1">
        <f t="shared" si="1433"/>
        <v>3046.6613127641481</v>
      </c>
      <c r="AX1869" s="1">
        <f t="shared" si="1434"/>
        <v>0.97901859769445021</v>
      </c>
      <c r="AY1869" s="1">
        <f t="shared" si="1435"/>
        <v>1.0983605383365733</v>
      </c>
      <c r="AZ1869" s="1">
        <f t="shared" si="1436"/>
        <v>5.4333333333333334E-3</v>
      </c>
      <c r="BA1869" s="1">
        <f t="shared" si="1437"/>
        <v>31.383662162009891</v>
      </c>
    </row>
    <row r="1870" spans="1:53">
      <c r="A1870" s="2">
        <f t="shared" si="1402"/>
        <v>1.868999999999905</v>
      </c>
      <c r="B1870" s="1">
        <f t="shared" si="1439"/>
        <v>1.968846166666568</v>
      </c>
      <c r="C1870" s="1">
        <f t="shared" si="1403"/>
        <v>5.656425150446287E-2</v>
      </c>
      <c r="D1870" s="1">
        <f t="shared" si="1440"/>
        <v>1.1031056929545082</v>
      </c>
      <c r="E1870" s="1">
        <f t="shared" si="1446"/>
        <v>1.1032257525928197</v>
      </c>
      <c r="F1870" s="1">
        <f t="shared" si="1446"/>
        <v>1.1032303285027862</v>
      </c>
      <c r="G1870" s="1">
        <f t="shared" si="1446"/>
        <v>1.1032305028112428</v>
      </c>
      <c r="H1870" s="1">
        <f t="shared" si="1404"/>
        <v>3.1282627255032063</v>
      </c>
      <c r="I1870" s="1">
        <f t="shared" si="1441"/>
        <v>31.661389275564876</v>
      </c>
      <c r="J1870" s="1">
        <f>VLOOKUP($I1870,Graph!$D$3:$M$50,col)</f>
        <v>6.3E-3</v>
      </c>
      <c r="K1870" s="1">
        <f>VLOOKUP($I1870,Graph!$D$3:$M$50,col+1)</f>
        <v>5.0000000000000001E-3</v>
      </c>
      <c r="L1870" s="1">
        <f t="shared" si="1405"/>
        <v>5.4333333333333334E-3</v>
      </c>
      <c r="M1870" s="1">
        <f t="shared" si="1400"/>
        <v>0.6400499999999999</v>
      </c>
      <c r="N1870" s="1">
        <f t="shared" si="1406"/>
        <v>1.8635666666665716</v>
      </c>
      <c r="O1870" s="1">
        <f t="shared" si="1407"/>
        <v>5.4373880645311547E-2</v>
      </c>
      <c r="P1870" s="1">
        <f t="shared" si="1408"/>
        <v>1.0985342690232147</v>
      </c>
      <c r="Q1870" s="1">
        <f t="shared" si="1409"/>
        <v>1.0983686069734602</v>
      </c>
      <c r="R1870" s="1">
        <f t="shared" si="1410"/>
        <v>1.0983626275383271</v>
      </c>
      <c r="S1870" s="1">
        <f t="shared" si="1411"/>
        <v>1.0983624115424642</v>
      </c>
      <c r="T1870" s="1">
        <f t="shared" si="1412"/>
        <v>0.97902088976294832</v>
      </c>
      <c r="U1870" s="1">
        <f t="shared" si="1413"/>
        <v>3.0491204413365587</v>
      </c>
      <c r="V1870" s="2">
        <f t="shared" si="1442"/>
        <v>31.392103720079845</v>
      </c>
      <c r="W1870" s="1">
        <f>VLOOKUP(V1870,Graph!$D$3:$M$50,col)</f>
        <v>6.3E-3</v>
      </c>
      <c r="X1870" s="1">
        <f>VLOOKUP(V1870,Graph!$D$3:$M$50,col+1)</f>
        <v>5.0000000000000001E-3</v>
      </c>
      <c r="Y1870" s="1">
        <f t="shared" si="1414"/>
        <v>5.4333333333333334E-3</v>
      </c>
      <c r="Z1870" s="1">
        <f t="shared" si="1443"/>
        <v>0.6400499999999999</v>
      </c>
      <c r="AA1870" s="2">
        <f t="shared" si="1415"/>
        <v>1.8635666666665716</v>
      </c>
      <c r="AB1870" s="1">
        <f t="shared" si="1416"/>
        <v>5.4373880645311547E-2</v>
      </c>
      <c r="AC1870" s="1">
        <f t="shared" si="1417"/>
        <v>1.0983624037397934</v>
      </c>
      <c r="AD1870" s="1">
        <f t="shared" si="1418"/>
        <v>1.0983624034579282</v>
      </c>
      <c r="AE1870" s="1">
        <f t="shared" si="1419"/>
        <v>1.0983624034477462</v>
      </c>
      <c r="AF1870" s="1">
        <f t="shared" si="1420"/>
        <v>1.0983624034473785</v>
      </c>
      <c r="AG1870" s="1">
        <f t="shared" si="1421"/>
        <v>0.97902088976294832</v>
      </c>
      <c r="AH1870" s="1">
        <f t="shared" si="1422"/>
        <v>3.0491204188641108</v>
      </c>
      <c r="AI1870" s="2">
        <f t="shared" si="1444"/>
        <v>31.392103642958435</v>
      </c>
      <c r="AJ1870" s="1">
        <f>VLOOKUP(AI1870,Graph!$D$3:$M$50,col)</f>
        <v>6.3E-3</v>
      </c>
      <c r="AK1870" s="1">
        <f>VLOOKUP(AI1870,Graph!$D$3:$M$50,col+1)</f>
        <v>5.0000000000000001E-3</v>
      </c>
      <c r="AL1870" s="1">
        <f t="shared" si="1423"/>
        <v>5.4333333333333334E-3</v>
      </c>
      <c r="AM1870" s="1">
        <f t="shared" si="1445"/>
        <v>0.6400499999999999</v>
      </c>
      <c r="AN1870" s="2">
        <f t="shared" si="1424"/>
        <v>1.8635666666665716</v>
      </c>
      <c r="AO1870" s="1">
        <f t="shared" si="1425"/>
        <v>5.4373880645311547E-2</v>
      </c>
      <c r="AP1870" s="1">
        <f t="shared" si="1426"/>
        <v>1.0983624034473649</v>
      </c>
      <c r="AQ1870" s="1">
        <f t="shared" si="1427"/>
        <v>1.0983624034473642</v>
      </c>
      <c r="AR1870" s="1">
        <f t="shared" si="1428"/>
        <v>1.0983624034473645</v>
      </c>
      <c r="AS1870" s="1">
        <f t="shared" si="1429"/>
        <v>1.0983624034473645</v>
      </c>
      <c r="AT1870" s="1">
        <f t="shared" si="1430"/>
        <v>0.97902088976294832</v>
      </c>
      <c r="AU1870" s="1">
        <f t="shared" si="1431"/>
        <v>3.0491204188640726</v>
      </c>
      <c r="AV1870" s="2">
        <f t="shared" si="1432"/>
        <v>1869</v>
      </c>
      <c r="AW1870" s="1">
        <f t="shared" si="1433"/>
        <v>3049.1204188640727</v>
      </c>
      <c r="AX1870" s="1">
        <f t="shared" si="1434"/>
        <v>0.97902088976294832</v>
      </c>
      <c r="AY1870" s="1">
        <f t="shared" si="1435"/>
        <v>1.0983624034473645</v>
      </c>
      <c r="AZ1870" s="1">
        <f t="shared" si="1436"/>
        <v>5.4333333333333334E-3</v>
      </c>
      <c r="BA1870" s="1">
        <f t="shared" si="1437"/>
        <v>31.392103642958435</v>
      </c>
    </row>
    <row r="1871" spans="1:53">
      <c r="A1871" s="2">
        <f t="shared" si="1402"/>
        <v>1.8699999999999048</v>
      </c>
      <c r="B1871" s="1">
        <f t="shared" si="1439"/>
        <v>1.9698873333332345</v>
      </c>
      <c r="C1871" s="1">
        <f t="shared" si="1403"/>
        <v>5.6564955331001879E-2</v>
      </c>
      <c r="D1871" s="1">
        <f t="shared" si="1440"/>
        <v>1.1031072078872104</v>
      </c>
      <c r="E1871" s="1">
        <f t="shared" si="1446"/>
        <v>1.1032273289431485</v>
      </c>
      <c r="F1871" s="1">
        <f t="shared" si="1446"/>
        <v>1.1032319072723069</v>
      </c>
      <c r="G1871" s="1">
        <f t="shared" si="1446"/>
        <v>1.1032320816758536</v>
      </c>
      <c r="H1871" s="1">
        <f t="shared" si="1404"/>
        <v>3.1307781860819208</v>
      </c>
      <c r="I1871" s="1">
        <f t="shared" si="1441"/>
        <v>31.669873392355065</v>
      </c>
      <c r="J1871" s="1">
        <f>VLOOKUP($I1871,Graph!$D$3:$M$50,col)</f>
        <v>6.3E-3</v>
      </c>
      <c r="K1871" s="1">
        <f>VLOOKUP($I1871,Graph!$D$3:$M$50,col+1)</f>
        <v>5.0000000000000001E-3</v>
      </c>
      <c r="L1871" s="1">
        <f t="shared" si="1405"/>
        <v>5.4333333333333334E-3</v>
      </c>
      <c r="M1871" s="1">
        <f t="shared" si="1400"/>
        <v>0.6400499999999999</v>
      </c>
      <c r="N1871" s="1">
        <f t="shared" si="1406"/>
        <v>1.8645666666665714</v>
      </c>
      <c r="O1871" s="1">
        <f t="shared" si="1407"/>
        <v>5.4374726770316205E-2</v>
      </c>
      <c r="P1871" s="1">
        <f t="shared" si="1408"/>
        <v>1.098536126035877</v>
      </c>
      <c r="Q1871" s="1">
        <f t="shared" si="1409"/>
        <v>1.0983704700473187</v>
      </c>
      <c r="R1871" s="1">
        <f t="shared" si="1410"/>
        <v>1.0983644907065924</v>
      </c>
      <c r="S1871" s="1">
        <f t="shared" si="1411"/>
        <v>1.0983642747096571</v>
      </c>
      <c r="T1871" s="1">
        <f t="shared" si="1412"/>
        <v>0.97902317938182226</v>
      </c>
      <c r="U1871" s="1">
        <f t="shared" si="1413"/>
        <v>3.0515802088749076</v>
      </c>
      <c r="V1871" s="2">
        <f t="shared" si="1442"/>
        <v>31.400542932239127</v>
      </c>
      <c r="W1871" s="1">
        <f>VLOOKUP(V1871,Graph!$D$3:$M$50,col)</f>
        <v>6.3E-3</v>
      </c>
      <c r="X1871" s="1">
        <f>VLOOKUP(V1871,Graph!$D$3:$M$50,col+1)</f>
        <v>5.0000000000000001E-3</v>
      </c>
      <c r="Y1871" s="1">
        <f t="shared" si="1414"/>
        <v>5.4333333333333334E-3</v>
      </c>
      <c r="Z1871" s="1">
        <f t="shared" si="1443"/>
        <v>0.6400499999999999</v>
      </c>
      <c r="AA1871" s="2">
        <f t="shared" si="1415"/>
        <v>1.8645666666665714</v>
      </c>
      <c r="AB1871" s="1">
        <f t="shared" si="1416"/>
        <v>5.4374726770316205E-2</v>
      </c>
      <c r="AC1871" s="1">
        <f t="shared" si="1417"/>
        <v>1.0983642669067859</v>
      </c>
      <c r="AD1871" s="1">
        <f t="shared" si="1418"/>
        <v>1.0983642666249074</v>
      </c>
      <c r="AE1871" s="1">
        <f t="shared" si="1419"/>
        <v>1.0983642666147244</v>
      </c>
      <c r="AF1871" s="1">
        <f t="shared" si="1420"/>
        <v>1.0983642666143567</v>
      </c>
      <c r="AG1871" s="1">
        <f t="shared" si="1421"/>
        <v>0.97902317938182226</v>
      </c>
      <c r="AH1871" s="1">
        <f t="shared" si="1422"/>
        <v>3.0515801863837733</v>
      </c>
      <c r="AI1871" s="2">
        <f t="shared" si="1444"/>
        <v>31.400542855095072</v>
      </c>
      <c r="AJ1871" s="1">
        <f>VLOOKUP(AI1871,Graph!$D$3:$M$50,col)</f>
        <v>6.3E-3</v>
      </c>
      <c r="AK1871" s="1">
        <f>VLOOKUP(AI1871,Graph!$D$3:$M$50,col+1)</f>
        <v>5.0000000000000001E-3</v>
      </c>
      <c r="AL1871" s="1">
        <f t="shared" si="1423"/>
        <v>5.4333333333333334E-3</v>
      </c>
      <c r="AM1871" s="1">
        <f t="shared" si="1445"/>
        <v>0.6400499999999999</v>
      </c>
      <c r="AN1871" s="2">
        <f t="shared" si="1424"/>
        <v>1.8645666666665714</v>
      </c>
      <c r="AO1871" s="1">
        <f t="shared" si="1425"/>
        <v>5.4374726770316205E-2</v>
      </c>
      <c r="AP1871" s="1">
        <f t="shared" si="1426"/>
        <v>1.0983642666143436</v>
      </c>
      <c r="AQ1871" s="1">
        <f t="shared" si="1427"/>
        <v>1.0983642666143429</v>
      </c>
      <c r="AR1871" s="1">
        <f t="shared" si="1428"/>
        <v>1.0983642666143429</v>
      </c>
      <c r="AS1871" s="1">
        <f t="shared" si="1429"/>
        <v>1.0983642666143429</v>
      </c>
      <c r="AT1871" s="1">
        <f t="shared" si="1430"/>
        <v>0.97902317938182226</v>
      </c>
      <c r="AU1871" s="1">
        <f t="shared" si="1431"/>
        <v>3.0515801863837346</v>
      </c>
      <c r="AV1871" s="2">
        <f t="shared" si="1432"/>
        <v>1870</v>
      </c>
      <c r="AW1871" s="1">
        <f t="shared" si="1433"/>
        <v>3051.5801863837346</v>
      </c>
      <c r="AX1871" s="1">
        <f t="shared" si="1434"/>
        <v>0.97902317938182226</v>
      </c>
      <c r="AY1871" s="1">
        <f t="shared" si="1435"/>
        <v>1.0983642666143429</v>
      </c>
      <c r="AZ1871" s="1">
        <f t="shared" si="1436"/>
        <v>5.4333333333333334E-3</v>
      </c>
      <c r="BA1871" s="1">
        <f t="shared" si="1437"/>
        <v>31.400542855095072</v>
      </c>
    </row>
    <row r="1872" spans="1:53">
      <c r="A1872" s="2">
        <f t="shared" si="1402"/>
        <v>1.8709999999999047</v>
      </c>
      <c r="B1872" s="1">
        <f t="shared" si="1439"/>
        <v>1.9709284999999011</v>
      </c>
      <c r="C1872" s="1">
        <f t="shared" si="1403"/>
        <v>5.6565658418303119E-2</v>
      </c>
      <c r="D1872" s="1">
        <f t="shared" si="1440"/>
        <v>1.1031087212349917</v>
      </c>
      <c r="E1872" s="1">
        <f t="shared" si="1446"/>
        <v>1.1032289036470921</v>
      </c>
      <c r="F1872" s="1">
        <f t="shared" si="1446"/>
        <v>1.1032334843930987</v>
      </c>
      <c r="G1872" s="1">
        <f t="shared" si="1446"/>
        <v>1.1032336588916463</v>
      </c>
      <c r="H1872" s="1">
        <f t="shared" si="1404"/>
        <v>3.1332943206416441</v>
      </c>
      <c r="I1872" s="1">
        <f t="shared" si="1441"/>
        <v>31.678355237289072</v>
      </c>
      <c r="J1872" s="1">
        <f>VLOOKUP($I1872,Graph!$D$3:$M$50,col)</f>
        <v>6.3E-3</v>
      </c>
      <c r="K1872" s="1">
        <f>VLOOKUP($I1872,Graph!$D$3:$M$50,col+1)</f>
        <v>5.0000000000000001E-3</v>
      </c>
      <c r="L1872" s="1">
        <f t="shared" si="1405"/>
        <v>5.4333333333333334E-3</v>
      </c>
      <c r="M1872" s="1">
        <f t="shared" si="1400"/>
        <v>0.6400499999999999</v>
      </c>
      <c r="N1872" s="1">
        <f t="shared" si="1406"/>
        <v>1.8655666666665713</v>
      </c>
      <c r="O1872" s="1">
        <f t="shared" si="1407"/>
        <v>5.4375572007942352E-2</v>
      </c>
      <c r="P1872" s="1">
        <f t="shared" si="1408"/>
        <v>1.0985379811135891</v>
      </c>
      <c r="Q1872" s="1">
        <f t="shared" si="1409"/>
        <v>1.098372331180469</v>
      </c>
      <c r="R1872" s="1">
        <f t="shared" si="1410"/>
        <v>1.0983663519340794</v>
      </c>
      <c r="S1872" s="1">
        <f t="shared" si="1411"/>
        <v>1.0983661359360737</v>
      </c>
      <c r="T1872" s="1">
        <f t="shared" si="1412"/>
        <v>0.97902546655499656</v>
      </c>
      <c r="U1872" s="1">
        <f t="shared" si="1413"/>
        <v>3.0540406376551585</v>
      </c>
      <c r="V1872" s="2">
        <f t="shared" si="1442"/>
        <v>31.408979877414446</v>
      </c>
      <c r="W1872" s="1">
        <f>VLOOKUP(V1872,Graph!$D$3:$M$50,col)</f>
        <v>6.3E-3</v>
      </c>
      <c r="X1872" s="1">
        <f>VLOOKUP(V1872,Graph!$D$3:$M$50,col+1)</f>
        <v>5.0000000000000001E-3</v>
      </c>
      <c r="Y1872" s="1">
        <f t="shared" si="1414"/>
        <v>5.4333333333333334E-3</v>
      </c>
      <c r="Z1872" s="1">
        <f t="shared" si="1443"/>
        <v>0.6400499999999999</v>
      </c>
      <c r="AA1872" s="2">
        <f t="shared" si="1415"/>
        <v>1.8655666666665713</v>
      </c>
      <c r="AB1872" s="1">
        <f t="shared" si="1416"/>
        <v>5.4375572007942352E-2</v>
      </c>
      <c r="AC1872" s="1">
        <f t="shared" si="1417"/>
        <v>1.0983661281330019</v>
      </c>
      <c r="AD1872" s="1">
        <f t="shared" si="1418"/>
        <v>1.0983661278511105</v>
      </c>
      <c r="AE1872" s="1">
        <f t="shared" si="1419"/>
        <v>1.0983661278409271</v>
      </c>
      <c r="AF1872" s="1">
        <f t="shared" si="1420"/>
        <v>1.098366127840559</v>
      </c>
      <c r="AG1872" s="1">
        <f t="shared" si="1421"/>
        <v>0.97902546655499656</v>
      </c>
      <c r="AH1872" s="1">
        <f t="shared" si="1422"/>
        <v>3.0540406151453325</v>
      </c>
      <c r="AI1872" s="2">
        <f t="shared" si="1444"/>
        <v>31.408979800247756</v>
      </c>
      <c r="AJ1872" s="1">
        <f>VLOOKUP(AI1872,Graph!$D$3:$M$50,col)</f>
        <v>6.3E-3</v>
      </c>
      <c r="AK1872" s="1">
        <f>VLOOKUP(AI1872,Graph!$D$3:$M$50,col+1)</f>
        <v>5.0000000000000001E-3</v>
      </c>
      <c r="AL1872" s="1">
        <f t="shared" si="1423"/>
        <v>5.4333333333333334E-3</v>
      </c>
      <c r="AM1872" s="1">
        <f t="shared" si="1445"/>
        <v>0.6400499999999999</v>
      </c>
      <c r="AN1872" s="2">
        <f t="shared" si="1424"/>
        <v>1.8655666666665713</v>
      </c>
      <c r="AO1872" s="1">
        <f t="shared" si="1425"/>
        <v>5.4375572007942352E-2</v>
      </c>
      <c r="AP1872" s="1">
        <f t="shared" si="1426"/>
        <v>1.0983661278405461</v>
      </c>
      <c r="AQ1872" s="1">
        <f t="shared" si="1427"/>
        <v>1.0983661278405457</v>
      </c>
      <c r="AR1872" s="1">
        <f t="shared" si="1428"/>
        <v>1.0983661278405454</v>
      </c>
      <c r="AS1872" s="1">
        <f t="shared" si="1429"/>
        <v>1.0983661278405454</v>
      </c>
      <c r="AT1872" s="1">
        <f t="shared" si="1430"/>
        <v>0.97902546655499656</v>
      </c>
      <c r="AU1872" s="1">
        <f t="shared" si="1431"/>
        <v>3.0540406151452952</v>
      </c>
      <c r="AV1872" s="2">
        <f t="shared" si="1432"/>
        <v>1871</v>
      </c>
      <c r="AW1872" s="1">
        <f t="shared" si="1433"/>
        <v>3054.0406151452953</v>
      </c>
      <c r="AX1872" s="1">
        <f t="shared" si="1434"/>
        <v>0.97902546655499656</v>
      </c>
      <c r="AY1872" s="1">
        <f t="shared" si="1435"/>
        <v>1.0983661278405454</v>
      </c>
      <c r="AZ1872" s="1">
        <f t="shared" si="1436"/>
        <v>5.4333333333333334E-3</v>
      </c>
      <c r="BA1872" s="1">
        <f t="shared" si="1437"/>
        <v>31.408979800247756</v>
      </c>
    </row>
    <row r="1873" spans="1:53">
      <c r="A1873" s="2">
        <f t="shared" si="1402"/>
        <v>1.8719999999999046</v>
      </c>
      <c r="B1873" s="1">
        <f t="shared" si="1439"/>
        <v>1.9719696666665676</v>
      </c>
      <c r="C1873" s="1">
        <f t="shared" si="1403"/>
        <v>5.6566360767530556E-2</v>
      </c>
      <c r="D1873" s="1">
        <f t="shared" si="1440"/>
        <v>1.1031102330003379</v>
      </c>
      <c r="E1873" s="1">
        <f t="shared" si="1446"/>
        <v>1.1032304767072287</v>
      </c>
      <c r="F1873" s="1">
        <f t="shared" si="1446"/>
        <v>1.1032350598677432</v>
      </c>
      <c r="G1873" s="1">
        <f t="shared" si="1446"/>
        <v>1.1032352344612024</v>
      </c>
      <c r="H1873" s="1">
        <f t="shared" si="1404"/>
        <v>3.1358111290018678</v>
      </c>
      <c r="I1873" s="1">
        <f t="shared" si="1441"/>
        <v>31.68683481219071</v>
      </c>
      <c r="J1873" s="1">
        <f>VLOOKUP($I1873,Graph!$D$3:$M$50,col)</f>
        <v>6.3E-3</v>
      </c>
      <c r="K1873" s="1">
        <f>VLOOKUP($I1873,Graph!$D$3:$M$50,col+1)</f>
        <v>5.0000000000000001E-3</v>
      </c>
      <c r="L1873" s="1">
        <f t="shared" si="1405"/>
        <v>5.4333333333333334E-3</v>
      </c>
      <c r="M1873" s="1">
        <f t="shared" si="1400"/>
        <v>0.6400499999999999</v>
      </c>
      <c r="N1873" s="1">
        <f t="shared" si="1406"/>
        <v>1.8665666666665712</v>
      </c>
      <c r="O1873" s="1">
        <f t="shared" si="1407"/>
        <v>5.4376416359585122E-2</v>
      </c>
      <c r="P1873" s="1">
        <f t="shared" si="1408"/>
        <v>1.0985398342593742</v>
      </c>
      <c r="Q1873" s="1">
        <f t="shared" si="1409"/>
        <v>1.098374190375941</v>
      </c>
      <c r="R1873" s="1">
        <f t="shared" si="1410"/>
        <v>1.0983682112238187</v>
      </c>
      <c r="S1873" s="1">
        <f t="shared" si="1411"/>
        <v>1.0983679952247449</v>
      </c>
      <c r="T1873" s="1">
        <f t="shared" si="1412"/>
        <v>0.97902775128638819</v>
      </c>
      <c r="U1873" s="1">
        <f t="shared" si="1413"/>
        <v>3.0565017274996187</v>
      </c>
      <c r="V1873" s="2">
        <f t="shared" si="1442"/>
        <v>31.41741455743135</v>
      </c>
      <c r="W1873" s="1">
        <f>VLOOKUP(V1873,Graph!$D$3:$M$50,col)</f>
        <v>6.3E-3</v>
      </c>
      <c r="X1873" s="1">
        <f>VLOOKUP(V1873,Graph!$D$3:$M$50,col+1)</f>
        <v>5.0000000000000001E-3</v>
      </c>
      <c r="Y1873" s="1">
        <f t="shared" si="1414"/>
        <v>5.4333333333333334E-3</v>
      </c>
      <c r="Z1873" s="1">
        <f t="shared" si="1443"/>
        <v>0.6400499999999999</v>
      </c>
      <c r="AA1873" s="2">
        <f t="shared" si="1415"/>
        <v>1.8665666666665712</v>
      </c>
      <c r="AB1873" s="1">
        <f t="shared" si="1416"/>
        <v>5.4376416359585122E-2</v>
      </c>
      <c r="AC1873" s="1">
        <f t="shared" si="1417"/>
        <v>1.0983679874214733</v>
      </c>
      <c r="AD1873" s="1">
        <f t="shared" si="1418"/>
        <v>1.0983679871395688</v>
      </c>
      <c r="AE1873" s="1">
        <f t="shared" si="1419"/>
        <v>1.0983679871293845</v>
      </c>
      <c r="AF1873" s="1">
        <f t="shared" si="1420"/>
        <v>1.0983679871290168</v>
      </c>
      <c r="AG1873" s="1">
        <f t="shared" si="1421"/>
        <v>0.97902775128638819</v>
      </c>
      <c r="AH1873" s="1">
        <f t="shared" si="1422"/>
        <v>3.0565017049710979</v>
      </c>
      <c r="AI1873" s="2">
        <f t="shared" si="1444"/>
        <v>31.41741448024203</v>
      </c>
      <c r="AJ1873" s="1">
        <f>VLOOKUP(AI1873,Graph!$D$3:$M$50,col)</f>
        <v>6.3E-3</v>
      </c>
      <c r="AK1873" s="1">
        <f>VLOOKUP(AI1873,Graph!$D$3:$M$50,col+1)</f>
        <v>5.0000000000000001E-3</v>
      </c>
      <c r="AL1873" s="1">
        <f t="shared" si="1423"/>
        <v>5.4333333333333334E-3</v>
      </c>
      <c r="AM1873" s="1">
        <f t="shared" si="1445"/>
        <v>0.6400499999999999</v>
      </c>
      <c r="AN1873" s="2">
        <f t="shared" si="1424"/>
        <v>1.8665666666665712</v>
      </c>
      <c r="AO1873" s="1">
        <f t="shared" si="1425"/>
        <v>5.4376416359585122E-2</v>
      </c>
      <c r="AP1873" s="1">
        <f t="shared" si="1426"/>
        <v>1.0983679871290033</v>
      </c>
      <c r="AQ1873" s="1">
        <f t="shared" si="1427"/>
        <v>1.0983679871290029</v>
      </c>
      <c r="AR1873" s="1">
        <f t="shared" si="1428"/>
        <v>1.0983679871290031</v>
      </c>
      <c r="AS1873" s="1">
        <f t="shared" si="1429"/>
        <v>1.0983679871290031</v>
      </c>
      <c r="AT1873" s="1">
        <f t="shared" si="1430"/>
        <v>0.97902775128638819</v>
      </c>
      <c r="AU1873" s="1">
        <f t="shared" si="1431"/>
        <v>3.0565017049710592</v>
      </c>
      <c r="AV1873" s="2">
        <f t="shared" si="1432"/>
        <v>1872</v>
      </c>
      <c r="AW1873" s="1">
        <f t="shared" si="1433"/>
        <v>3056.5017049710591</v>
      </c>
      <c r="AX1873" s="1">
        <f t="shared" si="1434"/>
        <v>0.97902775128638819</v>
      </c>
      <c r="AY1873" s="1">
        <f t="shared" si="1435"/>
        <v>1.0983679871290031</v>
      </c>
      <c r="AZ1873" s="1">
        <f t="shared" si="1436"/>
        <v>5.4333333333333334E-3</v>
      </c>
      <c r="BA1873" s="1">
        <f t="shared" si="1437"/>
        <v>31.41741448024203</v>
      </c>
    </row>
    <row r="1874" spans="1:53">
      <c r="A1874" s="2">
        <f t="shared" si="1402"/>
        <v>1.8729999999999045</v>
      </c>
      <c r="B1874" s="1">
        <f t="shared" si="1439"/>
        <v>1.9730108333332341</v>
      </c>
      <c r="C1874" s="1">
        <f t="shared" si="1403"/>
        <v>5.6567062379845788E-2</v>
      </c>
      <c r="D1874" s="1">
        <f t="shared" si="1440"/>
        <v>1.1031117431857298</v>
      </c>
      <c r="E1874" s="1">
        <f t="shared" si="1446"/>
        <v>1.1032320481261308</v>
      </c>
      <c r="F1874" s="1">
        <f t="shared" si="1446"/>
        <v>1.1032366336988153</v>
      </c>
      <c r="G1874" s="1">
        <f t="shared" si="1446"/>
        <v>1.1032368083870971</v>
      </c>
      <c r="H1874" s="1">
        <f t="shared" si="1404"/>
        <v>3.1383286109822199</v>
      </c>
      <c r="I1874" s="1">
        <f t="shared" si="1441"/>
        <v>31.695312118881318</v>
      </c>
      <c r="J1874" s="1">
        <f>VLOOKUP($I1874,Graph!$D$3:$M$50,col)</f>
        <v>6.3E-3</v>
      </c>
      <c r="K1874" s="1">
        <f>VLOOKUP($I1874,Graph!$D$3:$M$50,col+1)</f>
        <v>5.0000000000000001E-3</v>
      </c>
      <c r="L1874" s="1">
        <f t="shared" si="1405"/>
        <v>5.4333333333333334E-3</v>
      </c>
      <c r="M1874" s="1">
        <f t="shared" si="1400"/>
        <v>0.6400499999999999</v>
      </c>
      <c r="N1874" s="1">
        <f t="shared" si="1406"/>
        <v>1.8675666666665711</v>
      </c>
      <c r="O1874" s="1">
        <f t="shared" si="1407"/>
        <v>5.4377259826636805E-2</v>
      </c>
      <c r="P1874" s="1">
        <f t="shared" si="1408"/>
        <v>1.0985416854762478</v>
      </c>
      <c r="Q1874" s="1">
        <f t="shared" si="1409"/>
        <v>1.0983760476367597</v>
      </c>
      <c r="R1874" s="1">
        <f t="shared" si="1410"/>
        <v>1.0983700685788353</v>
      </c>
      <c r="S1874" s="1">
        <f t="shared" si="1411"/>
        <v>1.0983698525786958</v>
      </c>
      <c r="T1874" s="1">
        <f t="shared" si="1412"/>
        <v>0.97903003357990515</v>
      </c>
      <c r="U1874" s="1">
        <f t="shared" si="1413"/>
        <v>3.0589634782307362</v>
      </c>
      <c r="V1874" s="2">
        <f t="shared" si="1442"/>
        <v>31.425846974112908</v>
      </c>
      <c r="W1874" s="1">
        <f>VLOOKUP(V1874,Graph!$D$3:$M$50,col)</f>
        <v>6.3E-3</v>
      </c>
      <c r="X1874" s="1">
        <f>VLOOKUP(V1874,Graph!$D$3:$M$50,col+1)</f>
        <v>5.0000000000000001E-3</v>
      </c>
      <c r="Y1874" s="1">
        <f t="shared" si="1414"/>
        <v>5.4333333333333334E-3</v>
      </c>
      <c r="Z1874" s="1">
        <f t="shared" si="1443"/>
        <v>0.6400499999999999</v>
      </c>
      <c r="AA1874" s="2">
        <f t="shared" si="1415"/>
        <v>1.8675666666665711</v>
      </c>
      <c r="AB1874" s="1">
        <f t="shared" si="1416"/>
        <v>5.4377259826636805E-2</v>
      </c>
      <c r="AC1874" s="1">
        <f t="shared" si="1417"/>
        <v>1.0983698447752239</v>
      </c>
      <c r="AD1874" s="1">
        <f t="shared" si="1418"/>
        <v>1.0983698444933063</v>
      </c>
      <c r="AE1874" s="1">
        <f t="shared" si="1419"/>
        <v>1.0983698444831214</v>
      </c>
      <c r="AF1874" s="1">
        <f t="shared" si="1420"/>
        <v>1.0983698444827537</v>
      </c>
      <c r="AG1874" s="1">
        <f t="shared" si="1421"/>
        <v>0.97903003357990515</v>
      </c>
      <c r="AH1874" s="1">
        <f t="shared" si="1422"/>
        <v>3.0589634556835126</v>
      </c>
      <c r="AI1874" s="2">
        <f t="shared" si="1444"/>
        <v>31.425846896900957</v>
      </c>
      <c r="AJ1874" s="1">
        <f>VLOOKUP(AI1874,Graph!$D$3:$M$50,col)</f>
        <v>6.3E-3</v>
      </c>
      <c r="AK1874" s="1">
        <f>VLOOKUP(AI1874,Graph!$D$3:$M$50,col+1)</f>
        <v>5.0000000000000001E-3</v>
      </c>
      <c r="AL1874" s="1">
        <f t="shared" si="1423"/>
        <v>5.4333333333333334E-3</v>
      </c>
      <c r="AM1874" s="1">
        <f t="shared" si="1445"/>
        <v>0.6400499999999999</v>
      </c>
      <c r="AN1874" s="2">
        <f t="shared" si="1424"/>
        <v>1.8675666666665711</v>
      </c>
      <c r="AO1874" s="1">
        <f t="shared" si="1425"/>
        <v>5.4377259826636805E-2</v>
      </c>
      <c r="AP1874" s="1">
        <f t="shared" si="1426"/>
        <v>1.0983698444827406</v>
      </c>
      <c r="AQ1874" s="1">
        <f t="shared" si="1427"/>
        <v>1.0983698444827397</v>
      </c>
      <c r="AR1874" s="1">
        <f t="shared" si="1428"/>
        <v>1.0983698444827397</v>
      </c>
      <c r="AS1874" s="1">
        <f t="shared" si="1429"/>
        <v>1.0983698444827397</v>
      </c>
      <c r="AT1874" s="1">
        <f t="shared" si="1430"/>
        <v>0.97903003357990515</v>
      </c>
      <c r="AU1874" s="1">
        <f t="shared" si="1431"/>
        <v>3.0589634556834731</v>
      </c>
      <c r="AV1874" s="2">
        <f t="shared" si="1432"/>
        <v>1873</v>
      </c>
      <c r="AW1874" s="1">
        <f t="shared" si="1433"/>
        <v>3058.9634556834731</v>
      </c>
      <c r="AX1874" s="1">
        <f t="shared" si="1434"/>
        <v>0.97903003357990515</v>
      </c>
      <c r="AY1874" s="1">
        <f t="shared" si="1435"/>
        <v>1.0983698444827397</v>
      </c>
      <c r="AZ1874" s="1">
        <f t="shared" si="1436"/>
        <v>5.4333333333333334E-3</v>
      </c>
      <c r="BA1874" s="1">
        <f t="shared" si="1437"/>
        <v>31.425846896900957</v>
      </c>
    </row>
    <row r="1875" spans="1:53">
      <c r="A1875" s="2">
        <f t="shared" si="1402"/>
        <v>1.8739999999999044</v>
      </c>
      <c r="B1875" s="1">
        <f t="shared" si="1439"/>
        <v>1.9740519999999007</v>
      </c>
      <c r="C1875" s="1">
        <f t="shared" si="1403"/>
        <v>5.6567763256407888E-2</v>
      </c>
      <c r="D1875" s="1">
        <f t="shared" si="1440"/>
        <v>1.1031132517936422</v>
      </c>
      <c r="E1875" s="1">
        <f t="shared" si="1446"/>
        <v>1.103233617906366</v>
      </c>
      <c r="F1875" s="1">
        <f t="shared" si="1446"/>
        <v>1.1032382058888861</v>
      </c>
      <c r="G1875" s="1">
        <f t="shared" si="1446"/>
        <v>1.1032383806719022</v>
      </c>
      <c r="H1875" s="1">
        <f t="shared" si="1404"/>
        <v>3.1408467664024831</v>
      </c>
      <c r="I1875" s="1">
        <f t="shared" si="1441"/>
        <v>31.703787159179839</v>
      </c>
      <c r="J1875" s="1">
        <f>VLOOKUP($I1875,Graph!$D$3:$M$50,col)</f>
        <v>6.3E-3</v>
      </c>
      <c r="K1875" s="1">
        <f>VLOOKUP($I1875,Graph!$D$3:$M$50,col+1)</f>
        <v>5.0000000000000001E-3</v>
      </c>
      <c r="L1875" s="1">
        <f t="shared" si="1405"/>
        <v>5.4333333333333334E-3</v>
      </c>
      <c r="M1875" s="1">
        <f t="shared" si="1400"/>
        <v>0.6400499999999999</v>
      </c>
      <c r="N1875" s="1">
        <f t="shared" si="1406"/>
        <v>1.868566666666571</v>
      </c>
      <c r="O1875" s="1">
        <f t="shared" si="1407"/>
        <v>5.437810241048667E-2</v>
      </c>
      <c r="P1875" s="1">
        <f t="shared" si="1408"/>
        <v>1.0985435347672199</v>
      </c>
      <c r="Q1875" s="1">
        <f t="shared" si="1409"/>
        <v>1.0983779029659424</v>
      </c>
      <c r="R1875" s="1">
        <f t="shared" si="1410"/>
        <v>1.0983719240021461</v>
      </c>
      <c r="S1875" s="1">
        <f t="shared" si="1411"/>
        <v>1.0983717080009434</v>
      </c>
      <c r="T1875" s="1">
        <f t="shared" si="1412"/>
        <v>0.97903231343944708</v>
      </c>
      <c r="U1875" s="1">
        <f t="shared" si="1413"/>
        <v>3.0614258896710971</v>
      </c>
      <c r="V1875" s="2">
        <f t="shared" si="1442"/>
        <v>31.434277129279739</v>
      </c>
      <c r="W1875" s="1">
        <f>VLOOKUP(V1875,Graph!$D$3:$M$50,col)</f>
        <v>6.3E-3</v>
      </c>
      <c r="X1875" s="1">
        <f>VLOOKUP(V1875,Graph!$D$3:$M$50,col+1)</f>
        <v>5.0000000000000001E-3</v>
      </c>
      <c r="Y1875" s="1">
        <f t="shared" si="1414"/>
        <v>5.4333333333333334E-3</v>
      </c>
      <c r="Z1875" s="1">
        <f t="shared" si="1443"/>
        <v>0.6400499999999999</v>
      </c>
      <c r="AA1875" s="2">
        <f t="shared" si="1415"/>
        <v>1.868566666666571</v>
      </c>
      <c r="AB1875" s="1">
        <f t="shared" si="1416"/>
        <v>5.437810241048667E-2</v>
      </c>
      <c r="AC1875" s="1">
        <f t="shared" si="1417"/>
        <v>1.0983717001972719</v>
      </c>
      <c r="AD1875" s="1">
        <f t="shared" si="1418"/>
        <v>1.0983716999153414</v>
      </c>
      <c r="AE1875" s="1">
        <f t="shared" si="1419"/>
        <v>1.0983716999051556</v>
      </c>
      <c r="AF1875" s="1">
        <f t="shared" si="1420"/>
        <v>1.0983716999047877</v>
      </c>
      <c r="AG1875" s="1">
        <f t="shared" si="1421"/>
        <v>0.97903231343944708</v>
      </c>
      <c r="AH1875" s="1">
        <f t="shared" si="1422"/>
        <v>3.0614258671051662</v>
      </c>
      <c r="AI1875" s="2">
        <f t="shared" si="1444"/>
        <v>31.434277052045168</v>
      </c>
      <c r="AJ1875" s="1">
        <f>VLOOKUP(AI1875,Graph!$D$3:$M$50,col)</f>
        <v>6.3E-3</v>
      </c>
      <c r="AK1875" s="1">
        <f>VLOOKUP(AI1875,Graph!$D$3:$M$50,col+1)</f>
        <v>5.0000000000000001E-3</v>
      </c>
      <c r="AL1875" s="1">
        <f t="shared" si="1423"/>
        <v>5.4333333333333334E-3</v>
      </c>
      <c r="AM1875" s="1">
        <f t="shared" si="1445"/>
        <v>0.6400499999999999</v>
      </c>
      <c r="AN1875" s="2">
        <f t="shared" si="1424"/>
        <v>1.868566666666571</v>
      </c>
      <c r="AO1875" s="1">
        <f t="shared" si="1425"/>
        <v>5.437810241048667E-2</v>
      </c>
      <c r="AP1875" s="1">
        <f t="shared" si="1426"/>
        <v>1.0983716999047746</v>
      </c>
      <c r="AQ1875" s="1">
        <f t="shared" si="1427"/>
        <v>1.0983716999047743</v>
      </c>
      <c r="AR1875" s="1">
        <f t="shared" si="1428"/>
        <v>1.0983716999047741</v>
      </c>
      <c r="AS1875" s="1">
        <f t="shared" si="1429"/>
        <v>1.0983716999047741</v>
      </c>
      <c r="AT1875" s="1">
        <f t="shared" si="1430"/>
        <v>0.97903231343944708</v>
      </c>
      <c r="AU1875" s="1">
        <f t="shared" si="1431"/>
        <v>3.061425867105128</v>
      </c>
      <c r="AV1875" s="2">
        <f t="shared" si="1432"/>
        <v>1874</v>
      </c>
      <c r="AW1875" s="1">
        <f t="shared" si="1433"/>
        <v>3061.425867105128</v>
      </c>
      <c r="AX1875" s="1">
        <f t="shared" si="1434"/>
        <v>0.97903231343944708</v>
      </c>
      <c r="AY1875" s="1">
        <f t="shared" si="1435"/>
        <v>1.0983716999047741</v>
      </c>
      <c r="AZ1875" s="1">
        <f t="shared" si="1436"/>
        <v>5.4333333333333334E-3</v>
      </c>
      <c r="BA1875" s="1">
        <f t="shared" si="1437"/>
        <v>31.434277052045168</v>
      </c>
    </row>
    <row r="1876" spans="1:53">
      <c r="A1876" s="2">
        <f t="shared" si="1402"/>
        <v>1.8749999999999043</v>
      </c>
      <c r="B1876" s="1">
        <f t="shared" si="1439"/>
        <v>1.9750931666665672</v>
      </c>
      <c r="C1876" s="1">
        <f t="shared" si="1403"/>
        <v>5.6568463398373556E-2</v>
      </c>
      <c r="D1876" s="1">
        <f t="shared" si="1440"/>
        <v>1.103114758826546</v>
      </c>
      <c r="E1876" s="1">
        <f t="shared" si="1446"/>
        <v>1.1032351860504952</v>
      </c>
      <c r="F1876" s="1">
        <f t="shared" si="1446"/>
        <v>1.1032397764405208</v>
      </c>
      <c r="G1876" s="1">
        <f t="shared" si="1446"/>
        <v>1.1032399513181819</v>
      </c>
      <c r="H1876" s="1">
        <f t="shared" si="1404"/>
        <v>3.1433655950825772</v>
      </c>
      <c r="I1876" s="1">
        <f t="shared" si="1441"/>
        <v>31.712259934902768</v>
      </c>
      <c r="J1876" s="1">
        <f>VLOOKUP($I1876,Graph!$D$3:$M$50,col)</f>
        <v>6.3E-3</v>
      </c>
      <c r="K1876" s="1">
        <f>VLOOKUP($I1876,Graph!$D$3:$M$50,col+1)</f>
        <v>5.0000000000000001E-3</v>
      </c>
      <c r="L1876" s="1">
        <f t="shared" si="1405"/>
        <v>5.4333333333333334E-3</v>
      </c>
      <c r="M1876" s="1">
        <f t="shared" si="1400"/>
        <v>0.6400499999999999</v>
      </c>
      <c r="N1876" s="1">
        <f t="shared" si="1406"/>
        <v>1.8695666666665709</v>
      </c>
      <c r="O1876" s="1">
        <f t="shared" si="1407"/>
        <v>5.4378944112521158E-2</v>
      </c>
      <c r="P1876" s="1">
        <f t="shared" si="1408"/>
        <v>1.0985453821352953</v>
      </c>
      <c r="Q1876" s="1">
        <f t="shared" si="1409"/>
        <v>1.0983797563665012</v>
      </c>
      <c r="R1876" s="1">
        <f t="shared" si="1410"/>
        <v>1.0983737774967641</v>
      </c>
      <c r="S1876" s="1">
        <f t="shared" si="1411"/>
        <v>1.0983735614945003</v>
      </c>
      <c r="T1876" s="1">
        <f t="shared" si="1412"/>
        <v>0.97903459086890587</v>
      </c>
      <c r="U1876" s="1">
        <f t="shared" si="1413"/>
        <v>3.0638889616434382</v>
      </c>
      <c r="V1876" s="2">
        <f t="shared" si="1442"/>
        <v>31.44270502475004</v>
      </c>
      <c r="W1876" s="1">
        <f>VLOOKUP(V1876,Graph!$D$3:$M$50,col)</f>
        <v>6.3E-3</v>
      </c>
      <c r="X1876" s="1">
        <f>VLOOKUP(V1876,Graph!$D$3:$M$50,col+1)</f>
        <v>5.0000000000000001E-3</v>
      </c>
      <c r="Y1876" s="1">
        <f t="shared" si="1414"/>
        <v>5.4333333333333334E-3</v>
      </c>
      <c r="Z1876" s="1">
        <f t="shared" si="1443"/>
        <v>0.6400499999999999</v>
      </c>
      <c r="AA1876" s="2">
        <f t="shared" si="1415"/>
        <v>1.8695666666665709</v>
      </c>
      <c r="AB1876" s="1">
        <f t="shared" si="1416"/>
        <v>5.4378944112521158E-2</v>
      </c>
      <c r="AC1876" s="1">
        <f t="shared" si="1417"/>
        <v>1.0983735536906294</v>
      </c>
      <c r="AD1876" s="1">
        <f t="shared" si="1418"/>
        <v>1.0983735534086856</v>
      </c>
      <c r="AE1876" s="1">
        <f t="shared" si="1419"/>
        <v>1.0983735533984993</v>
      </c>
      <c r="AF1876" s="1">
        <f t="shared" si="1420"/>
        <v>1.0983735533981316</v>
      </c>
      <c r="AG1876" s="1">
        <f t="shared" si="1421"/>
        <v>0.97903459086890587</v>
      </c>
      <c r="AH1876" s="1">
        <f t="shared" si="1422"/>
        <v>3.0638889390587951</v>
      </c>
      <c r="AI1876" s="2">
        <f t="shared" si="1444"/>
        <v>31.442704947492864</v>
      </c>
      <c r="AJ1876" s="1">
        <f>VLOOKUP(AI1876,Graph!$D$3:$M$50,col)</f>
        <v>6.3E-3</v>
      </c>
      <c r="AK1876" s="1">
        <f>VLOOKUP(AI1876,Graph!$D$3:$M$50,col+1)</f>
        <v>5.0000000000000001E-3</v>
      </c>
      <c r="AL1876" s="1">
        <f t="shared" si="1423"/>
        <v>5.4333333333333334E-3</v>
      </c>
      <c r="AM1876" s="1">
        <f t="shared" si="1445"/>
        <v>0.6400499999999999</v>
      </c>
      <c r="AN1876" s="2">
        <f t="shared" si="1424"/>
        <v>1.8695666666665709</v>
      </c>
      <c r="AO1876" s="1">
        <f t="shared" si="1425"/>
        <v>5.4378944112521158E-2</v>
      </c>
      <c r="AP1876" s="1">
        <f t="shared" si="1426"/>
        <v>1.098373553398118</v>
      </c>
      <c r="AQ1876" s="1">
        <f t="shared" si="1427"/>
        <v>1.0983735533981174</v>
      </c>
      <c r="AR1876" s="1">
        <f t="shared" si="1428"/>
        <v>1.0983735533981176</v>
      </c>
      <c r="AS1876" s="1">
        <f t="shared" si="1429"/>
        <v>1.0983735533981176</v>
      </c>
      <c r="AT1876" s="1">
        <f t="shared" si="1430"/>
        <v>0.97903459086890587</v>
      </c>
      <c r="AU1876" s="1">
        <f t="shared" si="1431"/>
        <v>3.063888939058756</v>
      </c>
      <c r="AV1876" s="2">
        <f t="shared" si="1432"/>
        <v>1875</v>
      </c>
      <c r="AW1876" s="1">
        <f t="shared" si="1433"/>
        <v>3063.888939058756</v>
      </c>
      <c r="AX1876" s="1">
        <f t="shared" si="1434"/>
        <v>0.97903459086890587</v>
      </c>
      <c r="AY1876" s="1">
        <f t="shared" si="1435"/>
        <v>1.0983735533981176</v>
      </c>
      <c r="AZ1876" s="1">
        <f t="shared" si="1436"/>
        <v>5.4333333333333334E-3</v>
      </c>
      <c r="BA1876" s="1">
        <f t="shared" si="1437"/>
        <v>31.442704947492864</v>
      </c>
    </row>
    <row r="1877" spans="1:53">
      <c r="A1877" s="2">
        <f t="shared" si="1402"/>
        <v>1.8759999999999042</v>
      </c>
      <c r="B1877" s="1">
        <f t="shared" si="1439"/>
        <v>1.9761343333332337</v>
      </c>
      <c r="C1877" s="1">
        <f t="shared" si="1403"/>
        <v>5.6569162806897048E-2</v>
      </c>
      <c r="D1877" s="1">
        <f t="shared" si="1440"/>
        <v>1.1031162642869063</v>
      </c>
      <c r="E1877" s="1">
        <f t="shared" si="1446"/>
        <v>1.103236752561076</v>
      </c>
      <c r="F1877" s="1">
        <f t="shared" si="1446"/>
        <v>1.1032413453562795</v>
      </c>
      <c r="G1877" s="1">
        <f t="shared" si="1446"/>
        <v>1.1032415203284966</v>
      </c>
      <c r="H1877" s="1">
        <f t="shared" si="1404"/>
        <v>3.1458850968425702</v>
      </c>
      <c r="I1877" s="1">
        <f t="shared" si="1441"/>
        <v>31.720730447864188</v>
      </c>
      <c r="J1877" s="1">
        <f>VLOOKUP($I1877,Graph!$D$3:$M$50,col)</f>
        <v>6.3E-3</v>
      </c>
      <c r="K1877" s="1">
        <f>VLOOKUP($I1877,Graph!$D$3:$M$50,col+1)</f>
        <v>5.0000000000000001E-3</v>
      </c>
      <c r="L1877" s="1">
        <f t="shared" si="1405"/>
        <v>5.4333333333333334E-3</v>
      </c>
      <c r="M1877" s="1">
        <f t="shared" ref="M1877:M1940" si="1447">b-2*L1877*L</f>
        <v>0.6400499999999999</v>
      </c>
      <c r="N1877" s="1">
        <f t="shared" si="1406"/>
        <v>1.8705666666665708</v>
      </c>
      <c r="O1877" s="1">
        <f t="shared" si="1407"/>
        <v>5.4379784934123772E-2</v>
      </c>
      <c r="P1877" s="1">
        <f t="shared" si="1408"/>
        <v>1.0985472275834705</v>
      </c>
      <c r="Q1877" s="1">
        <f t="shared" si="1409"/>
        <v>1.0983816078414419</v>
      </c>
      <c r="R1877" s="1">
        <f t="shared" si="1410"/>
        <v>1.0983756290656943</v>
      </c>
      <c r="S1877" s="1">
        <f t="shared" si="1411"/>
        <v>1.0983754130623715</v>
      </c>
      <c r="T1877" s="1">
        <f t="shared" si="1412"/>
        <v>0.97903686587216454</v>
      </c>
      <c r="U1877" s="1">
        <f t="shared" si="1413"/>
        <v>3.0663526939706327</v>
      </c>
      <c r="V1877" s="2">
        <f t="shared" si="1442"/>
        <v>31.45113066233958</v>
      </c>
      <c r="W1877" s="1">
        <f>VLOOKUP(V1877,Graph!$D$3:$M$50,col)</f>
        <v>6.3E-3</v>
      </c>
      <c r="X1877" s="1">
        <f>VLOOKUP(V1877,Graph!$D$3:$M$50,col+1)</f>
        <v>5.0000000000000001E-3</v>
      </c>
      <c r="Y1877" s="1">
        <f t="shared" si="1414"/>
        <v>5.4333333333333334E-3</v>
      </c>
      <c r="Z1877" s="1">
        <f t="shared" si="1443"/>
        <v>0.6400499999999999</v>
      </c>
      <c r="AA1877" s="2">
        <f t="shared" si="1415"/>
        <v>1.8705666666665708</v>
      </c>
      <c r="AB1877" s="1">
        <f t="shared" si="1416"/>
        <v>5.4379784934123772E-2</v>
      </c>
      <c r="AC1877" s="1">
        <f t="shared" si="1417"/>
        <v>1.0983754052583012</v>
      </c>
      <c r="AD1877" s="1">
        <f t="shared" si="1418"/>
        <v>1.0983754049763448</v>
      </c>
      <c r="AE1877" s="1">
        <f t="shared" si="1419"/>
        <v>1.098375404966158</v>
      </c>
      <c r="AF1877" s="1">
        <f t="shared" si="1420"/>
        <v>1.0983754049657901</v>
      </c>
      <c r="AG1877" s="1">
        <f t="shared" si="1421"/>
        <v>0.97903686587216454</v>
      </c>
      <c r="AH1877" s="1">
        <f t="shared" si="1422"/>
        <v>3.0663526713672731</v>
      </c>
      <c r="AI1877" s="2">
        <f t="shared" si="1444"/>
        <v>31.451130585059794</v>
      </c>
      <c r="AJ1877" s="1">
        <f>VLOOKUP(AI1877,Graph!$D$3:$M$50,col)</f>
        <v>6.3E-3</v>
      </c>
      <c r="AK1877" s="1">
        <f>VLOOKUP(AI1877,Graph!$D$3:$M$50,col+1)</f>
        <v>5.0000000000000001E-3</v>
      </c>
      <c r="AL1877" s="1">
        <f t="shared" si="1423"/>
        <v>5.4333333333333334E-3</v>
      </c>
      <c r="AM1877" s="1">
        <f t="shared" si="1445"/>
        <v>0.6400499999999999</v>
      </c>
      <c r="AN1877" s="2">
        <f t="shared" si="1424"/>
        <v>1.8705666666665708</v>
      </c>
      <c r="AO1877" s="1">
        <f t="shared" si="1425"/>
        <v>5.4379784934123772E-2</v>
      </c>
      <c r="AP1877" s="1">
        <f t="shared" si="1426"/>
        <v>1.0983754049657768</v>
      </c>
      <c r="AQ1877" s="1">
        <f t="shared" si="1427"/>
        <v>1.0983754049657761</v>
      </c>
      <c r="AR1877" s="1">
        <f t="shared" si="1428"/>
        <v>1.0983754049657761</v>
      </c>
      <c r="AS1877" s="1">
        <f t="shared" si="1429"/>
        <v>1.0983754049657761</v>
      </c>
      <c r="AT1877" s="1">
        <f t="shared" si="1430"/>
        <v>0.97903686587216454</v>
      </c>
      <c r="AU1877" s="1">
        <f t="shared" si="1431"/>
        <v>3.066352671367234</v>
      </c>
      <c r="AV1877" s="2">
        <f t="shared" si="1432"/>
        <v>1876</v>
      </c>
      <c r="AW1877" s="1">
        <f t="shared" si="1433"/>
        <v>3066.3526713672341</v>
      </c>
      <c r="AX1877" s="1">
        <f t="shared" si="1434"/>
        <v>0.97903686587216454</v>
      </c>
      <c r="AY1877" s="1">
        <f t="shared" si="1435"/>
        <v>1.0983754049657761</v>
      </c>
      <c r="AZ1877" s="1">
        <f t="shared" si="1436"/>
        <v>5.4333333333333334E-3</v>
      </c>
      <c r="BA1877" s="1">
        <f t="shared" si="1437"/>
        <v>31.451130585059794</v>
      </c>
    </row>
    <row r="1878" spans="1:53">
      <c r="A1878" s="2">
        <f t="shared" si="1402"/>
        <v>1.8769999999999041</v>
      </c>
      <c r="B1878" s="1">
        <f t="shared" si="1439"/>
        <v>1.9771754999999005</v>
      </c>
      <c r="C1878" s="1">
        <f t="shared" si="1403"/>
        <v>5.6569861483130222E-2</v>
      </c>
      <c r="D1878" s="1">
        <f t="shared" si="1440"/>
        <v>1.1031177681771827</v>
      </c>
      <c r="E1878" s="1">
        <f t="shared" si="1446"/>
        <v>1.1032383174406579</v>
      </c>
      <c r="F1878" s="1">
        <f t="shared" si="1446"/>
        <v>1.103242912638716</v>
      </c>
      <c r="G1878" s="1">
        <f t="shared" si="1446"/>
        <v>1.1032430877054014</v>
      </c>
      <c r="H1878" s="1">
        <f t="shared" si="1404"/>
        <v>3.1484052715026754</v>
      </c>
      <c r="I1878" s="1">
        <f t="shared" si="1441"/>
        <v>31.729198699875731</v>
      </c>
      <c r="J1878" s="1">
        <f>VLOOKUP($I1878,Graph!$D$3:$M$50,col)</f>
        <v>6.3E-3</v>
      </c>
      <c r="K1878" s="1">
        <f>VLOOKUP($I1878,Graph!$D$3:$M$50,col+1)</f>
        <v>5.0000000000000001E-3</v>
      </c>
      <c r="L1878" s="1">
        <f t="shared" si="1405"/>
        <v>5.4333333333333334E-3</v>
      </c>
      <c r="M1878" s="1">
        <f t="shared" si="1447"/>
        <v>0.6400499999999999</v>
      </c>
      <c r="N1878" s="1">
        <f t="shared" si="1406"/>
        <v>1.8715666666665707</v>
      </c>
      <c r="O1878" s="1">
        <f t="shared" si="1407"/>
        <v>5.438062487667511E-2</v>
      </c>
      <c r="P1878" s="1">
        <f t="shared" si="1408"/>
        <v>1.0985490711147368</v>
      </c>
      <c r="Q1878" s="1">
        <f t="shared" si="1409"/>
        <v>1.0983834573937632</v>
      </c>
      <c r="R1878" s="1">
        <f t="shared" si="1410"/>
        <v>1.0983774787119365</v>
      </c>
      <c r="S1878" s="1">
        <f t="shared" si="1411"/>
        <v>1.0983772627075568</v>
      </c>
      <c r="T1878" s="1">
        <f t="shared" si="1412"/>
        <v>0.97903913845309798</v>
      </c>
      <c r="U1878" s="1">
        <f t="shared" si="1413"/>
        <v>3.0688170864757001</v>
      </c>
      <c r="V1878" s="2">
        <f t="shared" si="1442"/>
        <v>31.459554043861662</v>
      </c>
      <c r="W1878" s="1">
        <f>VLOOKUP(V1878,Graph!$D$3:$M$50,col)</f>
        <v>6.3E-3</v>
      </c>
      <c r="X1878" s="1">
        <f>VLOOKUP(V1878,Graph!$D$3:$M$50,col+1)</f>
        <v>5.0000000000000001E-3</v>
      </c>
      <c r="Y1878" s="1">
        <f t="shared" si="1414"/>
        <v>5.4333333333333334E-3</v>
      </c>
      <c r="Z1878" s="1">
        <f t="shared" si="1443"/>
        <v>0.6400499999999999</v>
      </c>
      <c r="AA1878" s="2">
        <f t="shared" si="1415"/>
        <v>1.8715666666665707</v>
      </c>
      <c r="AB1878" s="1">
        <f t="shared" si="1416"/>
        <v>5.438062487667511E-2</v>
      </c>
      <c r="AC1878" s="1">
        <f t="shared" si="1417"/>
        <v>1.098377254903288</v>
      </c>
      <c r="AD1878" s="1">
        <f t="shared" si="1418"/>
        <v>1.0983772546213184</v>
      </c>
      <c r="AE1878" s="1">
        <f t="shared" si="1419"/>
        <v>1.0983772546111308</v>
      </c>
      <c r="AF1878" s="1">
        <f t="shared" si="1420"/>
        <v>1.0983772546107626</v>
      </c>
      <c r="AG1878" s="1">
        <f t="shared" si="1421"/>
        <v>0.97903913845309798</v>
      </c>
      <c r="AH1878" s="1">
        <f t="shared" si="1422"/>
        <v>3.0688170638536185</v>
      </c>
      <c r="AI1878" s="2">
        <f t="shared" si="1444"/>
        <v>31.459553966559284</v>
      </c>
      <c r="AJ1878" s="1">
        <f>VLOOKUP(AI1878,Graph!$D$3:$M$50,col)</f>
        <v>6.3E-3</v>
      </c>
      <c r="AK1878" s="1">
        <f>VLOOKUP(AI1878,Graph!$D$3:$M$50,col+1)</f>
        <v>5.0000000000000001E-3</v>
      </c>
      <c r="AL1878" s="1">
        <f t="shared" si="1423"/>
        <v>5.4333333333333334E-3</v>
      </c>
      <c r="AM1878" s="1">
        <f t="shared" si="1445"/>
        <v>0.6400499999999999</v>
      </c>
      <c r="AN1878" s="2">
        <f t="shared" si="1424"/>
        <v>1.8715666666665707</v>
      </c>
      <c r="AO1878" s="1">
        <f t="shared" si="1425"/>
        <v>5.438062487667511E-2</v>
      </c>
      <c r="AP1878" s="1">
        <f t="shared" si="1426"/>
        <v>1.0983772546107491</v>
      </c>
      <c r="AQ1878" s="1">
        <f t="shared" si="1427"/>
        <v>1.0983772546107491</v>
      </c>
      <c r="AR1878" s="1">
        <f t="shared" si="1428"/>
        <v>1.0983772546107491</v>
      </c>
      <c r="AS1878" s="1">
        <f t="shared" si="1429"/>
        <v>1.0983772546107491</v>
      </c>
      <c r="AT1878" s="1">
        <f t="shared" si="1430"/>
        <v>0.97903913845309798</v>
      </c>
      <c r="AU1878" s="1">
        <f t="shared" si="1431"/>
        <v>3.0688170638535808</v>
      </c>
      <c r="AV1878" s="2">
        <f t="shared" si="1432"/>
        <v>1877</v>
      </c>
      <c r="AW1878" s="1">
        <f t="shared" si="1433"/>
        <v>3068.8170638535807</v>
      </c>
      <c r="AX1878" s="1">
        <f t="shared" si="1434"/>
        <v>0.97903913845309798</v>
      </c>
      <c r="AY1878" s="1">
        <f t="shared" si="1435"/>
        <v>1.0983772546107491</v>
      </c>
      <c r="AZ1878" s="1">
        <f t="shared" si="1436"/>
        <v>5.4333333333333334E-3</v>
      </c>
      <c r="BA1878" s="1">
        <f t="shared" si="1437"/>
        <v>31.459553966559284</v>
      </c>
    </row>
    <row r="1879" spans="1:53">
      <c r="A1879" s="2">
        <f t="shared" si="1402"/>
        <v>1.877999999999904</v>
      </c>
      <c r="B1879" s="1">
        <f t="shared" si="1439"/>
        <v>1.978216666666567</v>
      </c>
      <c r="C1879" s="1">
        <f t="shared" si="1403"/>
        <v>5.6570559428222499E-2</v>
      </c>
      <c r="D1879" s="1">
        <f t="shared" si="1440"/>
        <v>1.1031192704998303</v>
      </c>
      <c r="E1879" s="1">
        <f t="shared" si="1446"/>
        <v>1.1032398806917882</v>
      </c>
      <c r="F1879" s="1">
        <f t="shared" si="1446"/>
        <v>1.1032444782903794</v>
      </c>
      <c r="G1879" s="1">
        <f t="shared" si="1446"/>
        <v>1.1032446534514446</v>
      </c>
      <c r="H1879" s="1">
        <f t="shared" si="1404"/>
        <v>3.1509261188832447</v>
      </c>
      <c r="I1879" s="1">
        <f t="shared" si="1441"/>
        <v>31.737664692746652</v>
      </c>
      <c r="J1879" s="1">
        <f>VLOOKUP($I1879,Graph!$D$3:$M$50,col)</f>
        <v>6.3E-3</v>
      </c>
      <c r="K1879" s="1">
        <f>VLOOKUP($I1879,Graph!$D$3:$M$50,col+1)</f>
        <v>5.0000000000000001E-3</v>
      </c>
      <c r="L1879" s="1">
        <f t="shared" si="1405"/>
        <v>5.4333333333333334E-3</v>
      </c>
      <c r="M1879" s="1">
        <f t="shared" si="1447"/>
        <v>0.6400499999999999</v>
      </c>
      <c r="N1879" s="1">
        <f t="shared" si="1406"/>
        <v>1.8725666666665706</v>
      </c>
      <c r="O1879" s="1">
        <f t="shared" si="1407"/>
        <v>5.4381463941552938E-2</v>
      </c>
      <c r="P1879" s="1">
        <f t="shared" si="1408"/>
        <v>1.0985509127320789</v>
      </c>
      <c r="Q1879" s="1">
        <f t="shared" si="1409"/>
        <v>1.0983853050264589</v>
      </c>
      <c r="R1879" s="1">
        <f t="shared" si="1410"/>
        <v>1.0983793264384836</v>
      </c>
      <c r="S1879" s="1">
        <f t="shared" si="1411"/>
        <v>1.0983791104330494</v>
      </c>
      <c r="T1879" s="1">
        <f t="shared" si="1412"/>
        <v>0.97904140861557321</v>
      </c>
      <c r="U1879" s="1">
        <f t="shared" si="1413"/>
        <v>3.0712821389818021</v>
      </c>
      <c r="V1879" s="2">
        <f t="shared" si="1442"/>
        <v>31.467975171127218</v>
      </c>
      <c r="W1879" s="1">
        <f>VLOOKUP(V1879,Graph!$D$3:$M$50,col)</f>
        <v>6.3E-3</v>
      </c>
      <c r="X1879" s="1">
        <f>VLOOKUP(V1879,Graph!$D$3:$M$50,col+1)</f>
        <v>5.0000000000000001E-3</v>
      </c>
      <c r="Y1879" s="1">
        <f t="shared" si="1414"/>
        <v>5.4333333333333334E-3</v>
      </c>
      <c r="Z1879" s="1">
        <f t="shared" si="1443"/>
        <v>0.6400499999999999</v>
      </c>
      <c r="AA1879" s="2">
        <f t="shared" si="1415"/>
        <v>1.8725666666665706</v>
      </c>
      <c r="AB1879" s="1">
        <f t="shared" si="1416"/>
        <v>5.4381463941552938E-2</v>
      </c>
      <c r="AC1879" s="1">
        <f t="shared" si="1417"/>
        <v>1.0983791026285816</v>
      </c>
      <c r="AD1879" s="1">
        <f t="shared" si="1418"/>
        <v>1.0983791023465992</v>
      </c>
      <c r="AE1879" s="1">
        <f t="shared" si="1419"/>
        <v>1.0983791023364107</v>
      </c>
      <c r="AF1879" s="1">
        <f t="shared" si="1420"/>
        <v>1.0983791023360427</v>
      </c>
      <c r="AG1879" s="1">
        <f t="shared" si="1421"/>
        <v>0.97904140861557321</v>
      </c>
      <c r="AH1879" s="1">
        <f t="shared" si="1422"/>
        <v>3.0712821163409925</v>
      </c>
      <c r="AI1879" s="2">
        <f t="shared" si="1444"/>
        <v>31.467975093802245</v>
      </c>
      <c r="AJ1879" s="1">
        <f>VLOOKUP(AI1879,Graph!$D$3:$M$50,col)</f>
        <v>6.3E-3</v>
      </c>
      <c r="AK1879" s="1">
        <f>VLOOKUP(AI1879,Graph!$D$3:$M$50,col+1)</f>
        <v>5.0000000000000001E-3</v>
      </c>
      <c r="AL1879" s="1">
        <f t="shared" si="1423"/>
        <v>5.4333333333333334E-3</v>
      </c>
      <c r="AM1879" s="1">
        <f t="shared" si="1445"/>
        <v>0.6400499999999999</v>
      </c>
      <c r="AN1879" s="2">
        <f t="shared" si="1424"/>
        <v>1.8725666666665706</v>
      </c>
      <c r="AO1879" s="1">
        <f t="shared" si="1425"/>
        <v>5.4381463941552938E-2</v>
      </c>
      <c r="AP1879" s="1">
        <f t="shared" si="1426"/>
        <v>1.0983791023360292</v>
      </c>
      <c r="AQ1879" s="1">
        <f t="shared" si="1427"/>
        <v>1.098379102336029</v>
      </c>
      <c r="AR1879" s="1">
        <f t="shared" si="1428"/>
        <v>1.0983791023360292</v>
      </c>
      <c r="AS1879" s="1">
        <f t="shared" si="1429"/>
        <v>1.098379102336029</v>
      </c>
      <c r="AT1879" s="1">
        <f t="shared" si="1430"/>
        <v>0.97904140861557321</v>
      </c>
      <c r="AU1879" s="1">
        <f t="shared" si="1431"/>
        <v>3.0712821163409538</v>
      </c>
      <c r="AV1879" s="2">
        <f t="shared" si="1432"/>
        <v>1878</v>
      </c>
      <c r="AW1879" s="1">
        <f t="shared" si="1433"/>
        <v>3071.282116340954</v>
      </c>
      <c r="AX1879" s="1">
        <f t="shared" si="1434"/>
        <v>0.97904140861557321</v>
      </c>
      <c r="AY1879" s="1">
        <f t="shared" si="1435"/>
        <v>1.098379102336029</v>
      </c>
      <c r="AZ1879" s="1">
        <f t="shared" si="1436"/>
        <v>5.4333333333333334E-3</v>
      </c>
      <c r="BA1879" s="1">
        <f t="shared" si="1437"/>
        <v>31.467975093802245</v>
      </c>
    </row>
    <row r="1880" spans="1:53">
      <c r="A1880" s="2">
        <f t="shared" si="1402"/>
        <v>1.8789999999999039</v>
      </c>
      <c r="B1880" s="1">
        <f t="shared" si="1439"/>
        <v>1.9792578333332336</v>
      </c>
      <c r="C1880" s="1">
        <f t="shared" si="1403"/>
        <v>5.6571256643320945E-2</v>
      </c>
      <c r="D1880" s="1">
        <f t="shared" si="1440"/>
        <v>1.1031207712572992</v>
      </c>
      <c r="E1880" s="1">
        <f t="shared" si="1446"/>
        <v>1.1032414423170067</v>
      </c>
      <c r="F1880" s="1">
        <f t="shared" si="1446"/>
        <v>1.1032460423138146</v>
      </c>
      <c r="G1880" s="1">
        <f t="shared" si="1446"/>
        <v>1.1032462175691709</v>
      </c>
      <c r="H1880" s="1">
        <f t="shared" si="1404"/>
        <v>3.1534476388047805</v>
      </c>
      <c r="I1880" s="1">
        <f t="shared" si="1441"/>
        <v>31.746128428283775</v>
      </c>
      <c r="J1880" s="1">
        <f>VLOOKUP($I1880,Graph!$D$3:$M$50,col)</f>
        <v>6.3E-3</v>
      </c>
      <c r="K1880" s="1">
        <f>VLOOKUP($I1880,Graph!$D$3:$M$50,col+1)</f>
        <v>5.0000000000000001E-3</v>
      </c>
      <c r="L1880" s="1">
        <f t="shared" si="1405"/>
        <v>5.4333333333333334E-3</v>
      </c>
      <c r="M1880" s="1">
        <f t="shared" si="1447"/>
        <v>0.6400499999999999</v>
      </c>
      <c r="N1880" s="1">
        <f t="shared" si="1406"/>
        <v>1.8735666666665705</v>
      </c>
      <c r="O1880" s="1">
        <f t="shared" si="1407"/>
        <v>5.4382302130132093E-2</v>
      </c>
      <c r="P1880" s="1">
        <f t="shared" si="1408"/>
        <v>1.0985527524384766</v>
      </c>
      <c r="Q1880" s="1">
        <f t="shared" si="1409"/>
        <v>1.0983871507425156</v>
      </c>
      <c r="R1880" s="1">
        <f t="shared" si="1410"/>
        <v>1.0983811722483219</v>
      </c>
      <c r="S1880" s="1">
        <f t="shared" si="1411"/>
        <v>1.0983809562418356</v>
      </c>
      <c r="T1880" s="1">
        <f t="shared" si="1412"/>
        <v>0.97904367636344858</v>
      </c>
      <c r="U1880" s="1">
        <f t="shared" si="1413"/>
        <v>3.0737478513122394</v>
      </c>
      <c r="V1880" s="2">
        <f t="shared" si="1442"/>
        <v>31.476394045944712</v>
      </c>
      <c r="W1880" s="1">
        <f>VLOOKUP(V1880,Graph!$D$3:$M$50,col)</f>
        <v>6.3E-3</v>
      </c>
      <c r="X1880" s="1">
        <f>VLOOKUP(V1880,Graph!$D$3:$M$50,col+1)</f>
        <v>5.0000000000000001E-3</v>
      </c>
      <c r="Y1880" s="1">
        <f t="shared" si="1414"/>
        <v>5.4333333333333334E-3</v>
      </c>
      <c r="Z1880" s="1">
        <f t="shared" si="1443"/>
        <v>0.6400499999999999</v>
      </c>
      <c r="AA1880" s="2">
        <f t="shared" si="1415"/>
        <v>1.8735666666665705</v>
      </c>
      <c r="AB1880" s="1">
        <f t="shared" si="1416"/>
        <v>5.4382302130132093E-2</v>
      </c>
      <c r="AC1880" s="1">
        <f t="shared" si="1417"/>
        <v>1.0983809484371698</v>
      </c>
      <c r="AD1880" s="1">
        <f t="shared" si="1418"/>
        <v>1.0983809481551738</v>
      </c>
      <c r="AE1880" s="1">
        <f t="shared" si="1419"/>
        <v>1.0983809481449851</v>
      </c>
      <c r="AF1880" s="1">
        <f t="shared" si="1420"/>
        <v>1.098380948144617</v>
      </c>
      <c r="AG1880" s="1">
        <f t="shared" si="1421"/>
        <v>0.97904367636344858</v>
      </c>
      <c r="AH1880" s="1">
        <f t="shared" si="1422"/>
        <v>3.073747828652698</v>
      </c>
      <c r="AI1880" s="2">
        <f t="shared" si="1444"/>
        <v>31.476393968597158</v>
      </c>
      <c r="AJ1880" s="1">
        <f>VLOOKUP(AI1880,Graph!$D$3:$M$50,col)</f>
        <v>6.3E-3</v>
      </c>
      <c r="AK1880" s="1">
        <f>VLOOKUP(AI1880,Graph!$D$3:$M$50,col+1)</f>
        <v>5.0000000000000001E-3</v>
      </c>
      <c r="AL1880" s="1">
        <f t="shared" si="1423"/>
        <v>5.4333333333333334E-3</v>
      </c>
      <c r="AM1880" s="1">
        <f t="shared" si="1445"/>
        <v>0.6400499999999999</v>
      </c>
      <c r="AN1880" s="2">
        <f t="shared" si="1424"/>
        <v>1.8735666666665705</v>
      </c>
      <c r="AO1880" s="1">
        <f t="shared" si="1425"/>
        <v>5.4382302130132093E-2</v>
      </c>
      <c r="AP1880" s="1">
        <f t="shared" si="1426"/>
        <v>1.0983809481446036</v>
      </c>
      <c r="AQ1880" s="1">
        <f t="shared" si="1427"/>
        <v>1.0983809481446032</v>
      </c>
      <c r="AR1880" s="1">
        <f t="shared" si="1428"/>
        <v>1.0983809481446034</v>
      </c>
      <c r="AS1880" s="1">
        <f t="shared" si="1429"/>
        <v>1.0983809481446032</v>
      </c>
      <c r="AT1880" s="1">
        <f t="shared" si="1430"/>
        <v>0.97904367636344858</v>
      </c>
      <c r="AU1880" s="1">
        <f t="shared" si="1431"/>
        <v>3.0737478286526594</v>
      </c>
      <c r="AV1880" s="2">
        <f t="shared" si="1432"/>
        <v>1879</v>
      </c>
      <c r="AW1880" s="1">
        <f t="shared" si="1433"/>
        <v>3073.7478286526593</v>
      </c>
      <c r="AX1880" s="1">
        <f t="shared" si="1434"/>
        <v>0.97904367636344858</v>
      </c>
      <c r="AY1880" s="1">
        <f t="shared" si="1435"/>
        <v>1.0983809481446032</v>
      </c>
      <c r="AZ1880" s="1">
        <f t="shared" si="1436"/>
        <v>5.4333333333333334E-3</v>
      </c>
      <c r="BA1880" s="1">
        <f t="shared" si="1437"/>
        <v>31.476393968597158</v>
      </c>
    </row>
    <row r="1881" spans="1:53">
      <c r="A1881" s="2">
        <f t="shared" si="1402"/>
        <v>1.8799999999999037</v>
      </c>
      <c r="B1881" s="1">
        <f t="shared" si="1439"/>
        <v>1.9802989999999001</v>
      </c>
      <c r="C1881" s="1">
        <f t="shared" si="1403"/>
        <v>5.6571953129570134E-2</v>
      </c>
      <c r="D1881" s="1">
        <f t="shared" si="1440"/>
        <v>1.1031222704520334</v>
      </c>
      <c r="E1881" s="1">
        <f t="shared" ref="E1881:G1900" si="1448">SQRT(D1881-($C1881*D1881-POWER(D1881,1/3)+1)/($C1881-POWER(D1881,-2/3)/3))</f>
        <v>1.1032430023188489</v>
      </c>
      <c r="F1881" s="1">
        <f t="shared" si="1448"/>
        <v>1.1032476047115591</v>
      </c>
      <c r="G1881" s="1">
        <f t="shared" si="1448"/>
        <v>1.1032477800611187</v>
      </c>
      <c r="H1881" s="1">
        <f t="shared" si="1404"/>
        <v>3.1559698310879232</v>
      </c>
      <c r="I1881" s="1">
        <f t="shared" si="1441"/>
        <v>31.754589908291507</v>
      </c>
      <c r="J1881" s="1">
        <f>VLOOKUP($I1881,Graph!$D$3:$M$50,col)</f>
        <v>6.3E-3</v>
      </c>
      <c r="K1881" s="1">
        <f>VLOOKUP($I1881,Graph!$D$3:$M$50,col+1)</f>
        <v>5.0000000000000001E-3</v>
      </c>
      <c r="L1881" s="1">
        <f t="shared" si="1405"/>
        <v>5.4333333333333334E-3</v>
      </c>
      <c r="M1881" s="1">
        <f t="shared" si="1447"/>
        <v>0.6400499999999999</v>
      </c>
      <c r="N1881" s="1">
        <f t="shared" si="1406"/>
        <v>1.8745666666665703</v>
      </c>
      <c r="O1881" s="1">
        <f t="shared" si="1407"/>
        <v>5.4383139443784555E-2</v>
      </c>
      <c r="P1881" s="1">
        <f t="shared" si="1408"/>
        <v>1.0985545902369018</v>
      </c>
      <c r="Q1881" s="1">
        <f t="shared" si="1409"/>
        <v>1.0983889945449137</v>
      </c>
      <c r="R1881" s="1">
        <f t="shared" si="1410"/>
        <v>1.0983830161444328</v>
      </c>
      <c r="S1881" s="1">
        <f t="shared" si="1411"/>
        <v>1.0983828001368967</v>
      </c>
      <c r="T1881" s="1">
        <f t="shared" si="1412"/>
        <v>0.97904594170057402</v>
      </c>
      <c r="U1881" s="1">
        <f t="shared" si="1413"/>
        <v>3.0762142232904561</v>
      </c>
      <c r="V1881" s="2">
        <f t="shared" si="1442"/>
        <v>31.484810670120201</v>
      </c>
      <c r="W1881" s="1">
        <f>VLOOKUP(V1881,Graph!$D$3:$M$50,col)</f>
        <v>6.3E-3</v>
      </c>
      <c r="X1881" s="1">
        <f>VLOOKUP(V1881,Graph!$D$3:$M$50,col+1)</f>
        <v>5.0000000000000001E-3</v>
      </c>
      <c r="Y1881" s="1">
        <f t="shared" si="1414"/>
        <v>5.4333333333333334E-3</v>
      </c>
      <c r="Z1881" s="1">
        <f t="shared" si="1443"/>
        <v>0.6400499999999999</v>
      </c>
      <c r="AA1881" s="2">
        <f t="shared" si="1415"/>
        <v>1.8745666666665703</v>
      </c>
      <c r="AB1881" s="1">
        <f t="shared" si="1416"/>
        <v>5.4383139443784555E-2</v>
      </c>
      <c r="AC1881" s="1">
        <f t="shared" si="1417"/>
        <v>1.0983827923320326</v>
      </c>
      <c r="AD1881" s="1">
        <f t="shared" si="1418"/>
        <v>1.098382792050024</v>
      </c>
      <c r="AE1881" s="1">
        <f t="shared" si="1419"/>
        <v>1.0983827920398346</v>
      </c>
      <c r="AF1881" s="1">
        <f t="shared" si="1420"/>
        <v>1.0983827920394662</v>
      </c>
      <c r="AG1881" s="1">
        <f t="shared" si="1421"/>
        <v>0.97904594170057402</v>
      </c>
      <c r="AH1881" s="1">
        <f t="shared" si="1422"/>
        <v>3.0762142006121773</v>
      </c>
      <c r="AI1881" s="2">
        <f t="shared" si="1444"/>
        <v>31.484810592750069</v>
      </c>
      <c r="AJ1881" s="1">
        <f>VLOOKUP(AI1881,Graph!$D$3:$M$50,col)</f>
        <v>6.3E-3</v>
      </c>
      <c r="AK1881" s="1">
        <f>VLOOKUP(AI1881,Graph!$D$3:$M$50,col+1)</f>
        <v>5.0000000000000001E-3</v>
      </c>
      <c r="AL1881" s="1">
        <f t="shared" si="1423"/>
        <v>5.4333333333333334E-3</v>
      </c>
      <c r="AM1881" s="1">
        <f t="shared" si="1445"/>
        <v>0.6400499999999999</v>
      </c>
      <c r="AN1881" s="2">
        <f t="shared" si="1424"/>
        <v>1.8745666666665703</v>
      </c>
      <c r="AO1881" s="1">
        <f t="shared" si="1425"/>
        <v>5.4383139443784555E-2</v>
      </c>
      <c r="AP1881" s="1">
        <f t="shared" si="1426"/>
        <v>1.0983827920394529</v>
      </c>
      <c r="AQ1881" s="1">
        <f t="shared" si="1427"/>
        <v>1.0983827920394524</v>
      </c>
      <c r="AR1881" s="1">
        <f t="shared" si="1428"/>
        <v>1.0983827920394524</v>
      </c>
      <c r="AS1881" s="1">
        <f t="shared" si="1429"/>
        <v>1.0983827920394524</v>
      </c>
      <c r="AT1881" s="1">
        <f t="shared" si="1430"/>
        <v>0.97904594170057402</v>
      </c>
      <c r="AU1881" s="1">
        <f t="shared" si="1431"/>
        <v>3.0762142006121391</v>
      </c>
      <c r="AV1881" s="2">
        <f t="shared" si="1432"/>
        <v>1880</v>
      </c>
      <c r="AW1881" s="1">
        <f t="shared" si="1433"/>
        <v>3076.2142006121389</v>
      </c>
      <c r="AX1881" s="1">
        <f t="shared" si="1434"/>
        <v>0.97904594170057402</v>
      </c>
      <c r="AY1881" s="1">
        <f t="shared" si="1435"/>
        <v>1.0983827920394524</v>
      </c>
      <c r="AZ1881" s="1">
        <f t="shared" si="1436"/>
        <v>5.4333333333333334E-3</v>
      </c>
      <c r="BA1881" s="1">
        <f t="shared" si="1437"/>
        <v>31.484810592750069</v>
      </c>
    </row>
    <row r="1882" spans="1:53">
      <c r="A1882" s="2">
        <f t="shared" si="1402"/>
        <v>1.8809999999999036</v>
      </c>
      <c r="B1882" s="1">
        <f t="shared" si="1439"/>
        <v>1.9813401666665666</v>
      </c>
      <c r="C1882" s="1">
        <f t="shared" si="1403"/>
        <v>5.6572648888112358E-2</v>
      </c>
      <c r="D1882" s="1">
        <f t="shared" si="1440"/>
        <v>1.1031237680864727</v>
      </c>
      <c r="E1882" s="1">
        <f t="shared" si="1448"/>
        <v>1.1032445606998442</v>
      </c>
      <c r="F1882" s="1">
        <f t="shared" si="1448"/>
        <v>1.1032491654861469</v>
      </c>
      <c r="G1882" s="1">
        <f t="shared" si="1448"/>
        <v>1.1032493409298216</v>
      </c>
      <c r="H1882" s="1">
        <f t="shared" si="1404"/>
        <v>3.1584926955534609</v>
      </c>
      <c r="I1882" s="1">
        <f t="shared" si="1441"/>
        <v>31.76304913457188</v>
      </c>
      <c r="J1882" s="1">
        <f>VLOOKUP($I1882,Graph!$D$3:$M$50,col)</f>
        <v>6.3E-3</v>
      </c>
      <c r="K1882" s="1">
        <f>VLOOKUP($I1882,Graph!$D$3:$M$50,col+1)</f>
        <v>5.0000000000000001E-3</v>
      </c>
      <c r="L1882" s="1">
        <f t="shared" si="1405"/>
        <v>5.4333333333333334E-3</v>
      </c>
      <c r="M1882" s="1">
        <f t="shared" si="1447"/>
        <v>0.6400499999999999</v>
      </c>
      <c r="N1882" s="1">
        <f t="shared" si="1406"/>
        <v>1.8755666666665702</v>
      </c>
      <c r="O1882" s="1">
        <f t="shared" si="1407"/>
        <v>5.4383975883879464E-2</v>
      </c>
      <c r="P1882" s="1">
        <f t="shared" si="1408"/>
        <v>1.0985564261303213</v>
      </c>
      <c r="Q1882" s="1">
        <f t="shared" si="1409"/>
        <v>1.0983908364366279</v>
      </c>
      <c r="R1882" s="1">
        <f t="shared" si="1410"/>
        <v>1.0983848581297913</v>
      </c>
      <c r="S1882" s="1">
        <f t="shared" si="1411"/>
        <v>1.0983846421212073</v>
      </c>
      <c r="T1882" s="1">
        <f t="shared" si="1412"/>
        <v>0.97904820463079223</v>
      </c>
      <c r="U1882" s="1">
        <f t="shared" si="1413"/>
        <v>3.0786812547400402</v>
      </c>
      <c r="V1882" s="2">
        <f t="shared" si="1442"/>
        <v>31.493225045457365</v>
      </c>
      <c r="W1882" s="1">
        <f>VLOOKUP(V1882,Graph!$D$3:$M$50,col)</f>
        <v>6.3E-3</v>
      </c>
      <c r="X1882" s="1">
        <f>VLOOKUP(V1882,Graph!$D$3:$M$50,col+1)</f>
        <v>5.0000000000000001E-3</v>
      </c>
      <c r="Y1882" s="1">
        <f t="shared" si="1414"/>
        <v>5.4333333333333334E-3</v>
      </c>
      <c r="Z1882" s="1">
        <f t="shared" si="1443"/>
        <v>0.6400499999999999</v>
      </c>
      <c r="AA1882" s="2">
        <f t="shared" si="1415"/>
        <v>1.8755666666665702</v>
      </c>
      <c r="AB1882" s="1">
        <f t="shared" si="1416"/>
        <v>5.4383975883879464E-2</v>
      </c>
      <c r="AC1882" s="1">
        <f t="shared" si="1417"/>
        <v>1.0983846343161452</v>
      </c>
      <c r="AD1882" s="1">
        <f t="shared" si="1418"/>
        <v>1.0983846340341237</v>
      </c>
      <c r="AE1882" s="1">
        <f t="shared" si="1419"/>
        <v>1.0983846340239334</v>
      </c>
      <c r="AF1882" s="1">
        <f t="shared" si="1420"/>
        <v>1.098384634023565</v>
      </c>
      <c r="AG1882" s="1">
        <f t="shared" si="1421"/>
        <v>0.97904820463079223</v>
      </c>
      <c r="AH1882" s="1">
        <f t="shared" si="1422"/>
        <v>3.0786812320430195</v>
      </c>
      <c r="AI1882" s="2">
        <f t="shared" si="1444"/>
        <v>31.493224968064656</v>
      </c>
      <c r="AJ1882" s="1">
        <f>VLOOKUP(AI1882,Graph!$D$3:$M$50,col)</f>
        <v>6.3E-3</v>
      </c>
      <c r="AK1882" s="1">
        <f>VLOOKUP(AI1882,Graph!$D$3:$M$50,col+1)</f>
        <v>5.0000000000000001E-3</v>
      </c>
      <c r="AL1882" s="1">
        <f t="shared" si="1423"/>
        <v>5.4333333333333334E-3</v>
      </c>
      <c r="AM1882" s="1">
        <f t="shared" si="1445"/>
        <v>0.6400499999999999</v>
      </c>
      <c r="AN1882" s="2">
        <f t="shared" si="1424"/>
        <v>1.8755666666665702</v>
      </c>
      <c r="AO1882" s="1">
        <f t="shared" si="1425"/>
        <v>5.4383975883879464E-2</v>
      </c>
      <c r="AP1882" s="1">
        <f t="shared" si="1426"/>
        <v>1.0983846340235517</v>
      </c>
      <c r="AQ1882" s="1">
        <f t="shared" si="1427"/>
        <v>1.0983846340235512</v>
      </c>
      <c r="AR1882" s="1">
        <f t="shared" si="1428"/>
        <v>1.0983846340235515</v>
      </c>
      <c r="AS1882" s="1">
        <f t="shared" si="1429"/>
        <v>1.0983846340235512</v>
      </c>
      <c r="AT1882" s="1">
        <f t="shared" si="1430"/>
        <v>0.97904820463079223</v>
      </c>
      <c r="AU1882" s="1">
        <f t="shared" si="1431"/>
        <v>3.0786812320429808</v>
      </c>
      <c r="AV1882" s="2">
        <f t="shared" si="1432"/>
        <v>1881</v>
      </c>
      <c r="AW1882" s="1">
        <f t="shared" si="1433"/>
        <v>3078.6812320429808</v>
      </c>
      <c r="AX1882" s="1">
        <f t="shared" si="1434"/>
        <v>0.97904820463079223</v>
      </c>
      <c r="AY1882" s="1">
        <f t="shared" si="1435"/>
        <v>1.0983846340235512</v>
      </c>
      <c r="AZ1882" s="1">
        <f t="shared" si="1436"/>
        <v>5.4333333333333334E-3</v>
      </c>
      <c r="BA1882" s="1">
        <f t="shared" si="1437"/>
        <v>31.493224968064656</v>
      </c>
    </row>
    <row r="1883" spans="1:53">
      <c r="A1883" s="2">
        <f t="shared" si="1402"/>
        <v>1.8819999999999035</v>
      </c>
      <c r="B1883" s="1">
        <f t="shared" si="1439"/>
        <v>1.9823813333332332</v>
      </c>
      <c r="C1883" s="1">
        <f t="shared" si="1403"/>
        <v>5.6573343920087477E-2</v>
      </c>
      <c r="D1883" s="1">
        <f t="shared" si="1440"/>
        <v>1.103125264163052</v>
      </c>
      <c r="E1883" s="1">
        <f t="shared" si="1448"/>
        <v>1.1032461174625183</v>
      </c>
      <c r="F1883" s="1">
        <f t="shared" si="1448"/>
        <v>1.1032507246401053</v>
      </c>
      <c r="G1883" s="1">
        <f t="shared" si="1448"/>
        <v>1.1032509001778075</v>
      </c>
      <c r="H1883" s="1">
        <f t="shared" si="1404"/>
        <v>3.161016232022321</v>
      </c>
      <c r="I1883" s="1">
        <f t="shared" si="1441"/>
        <v>31.771506108924505</v>
      </c>
      <c r="J1883" s="1">
        <f>VLOOKUP($I1883,Graph!$D$3:$M$50,col)</f>
        <v>6.3E-3</v>
      </c>
      <c r="K1883" s="1">
        <f>VLOOKUP($I1883,Graph!$D$3:$M$50,col+1)</f>
        <v>5.0000000000000001E-3</v>
      </c>
      <c r="L1883" s="1">
        <f t="shared" si="1405"/>
        <v>5.4333333333333334E-3</v>
      </c>
      <c r="M1883" s="1">
        <f t="shared" si="1447"/>
        <v>0.6400499999999999</v>
      </c>
      <c r="N1883" s="1">
        <f t="shared" si="1406"/>
        <v>1.8765666666665701</v>
      </c>
      <c r="O1883" s="1">
        <f t="shared" si="1407"/>
        <v>5.4384811451783109E-2</v>
      </c>
      <c r="P1883" s="1">
        <f t="shared" si="1408"/>
        <v>1.0985582601216954</v>
      </c>
      <c r="Q1883" s="1">
        <f t="shared" si="1409"/>
        <v>1.0983926764206264</v>
      </c>
      <c r="R1883" s="1">
        <f t="shared" si="1410"/>
        <v>1.0983866982073651</v>
      </c>
      <c r="S1883" s="1">
        <f t="shared" si="1411"/>
        <v>1.0983864821977356</v>
      </c>
      <c r="T1883" s="1">
        <f t="shared" si="1412"/>
        <v>0.97905046515793681</v>
      </c>
      <c r="U1883" s="1">
        <f t="shared" si="1413"/>
        <v>3.0811489454847187</v>
      </c>
      <c r="V1883" s="2">
        <f t="shared" si="1442"/>
        <v>31.501637173757423</v>
      </c>
      <c r="W1883" s="1">
        <f>VLOOKUP(V1883,Graph!$D$3:$M$50,col)</f>
        <v>6.3E-3</v>
      </c>
      <c r="X1883" s="1">
        <f>VLOOKUP(V1883,Graph!$D$3:$M$50,col+1)</f>
        <v>5.0000000000000001E-3</v>
      </c>
      <c r="Y1883" s="1">
        <f t="shared" si="1414"/>
        <v>5.4333333333333334E-3</v>
      </c>
      <c r="Z1883" s="1">
        <f t="shared" si="1443"/>
        <v>0.6400499999999999</v>
      </c>
      <c r="AA1883" s="2">
        <f t="shared" si="1415"/>
        <v>1.8765666666665701</v>
      </c>
      <c r="AB1883" s="1">
        <f t="shared" si="1416"/>
        <v>5.4384811451783109E-2</v>
      </c>
      <c r="AC1883" s="1">
        <f t="shared" si="1417"/>
        <v>1.0983864743924756</v>
      </c>
      <c r="AD1883" s="1">
        <f t="shared" si="1418"/>
        <v>1.0983864741104412</v>
      </c>
      <c r="AE1883" s="1">
        <f t="shared" si="1419"/>
        <v>1.0983864741002498</v>
      </c>
      <c r="AF1883" s="1">
        <f t="shared" si="1420"/>
        <v>1.0983864740998819</v>
      </c>
      <c r="AG1883" s="1">
        <f t="shared" si="1421"/>
        <v>0.97905046515793681</v>
      </c>
      <c r="AH1883" s="1">
        <f t="shared" si="1422"/>
        <v>3.0811489227689504</v>
      </c>
      <c r="AI1883" s="2">
        <f t="shared" si="1444"/>
        <v>31.501637096342161</v>
      </c>
      <c r="AJ1883" s="1">
        <f>VLOOKUP(AI1883,Graph!$D$3:$M$50,col)</f>
        <v>6.3E-3</v>
      </c>
      <c r="AK1883" s="1">
        <f>VLOOKUP(AI1883,Graph!$D$3:$M$50,col+1)</f>
        <v>5.0000000000000001E-3</v>
      </c>
      <c r="AL1883" s="1">
        <f t="shared" si="1423"/>
        <v>5.4333333333333334E-3</v>
      </c>
      <c r="AM1883" s="1">
        <f t="shared" si="1445"/>
        <v>0.6400499999999999</v>
      </c>
      <c r="AN1883" s="2">
        <f t="shared" si="1424"/>
        <v>1.8765666666665701</v>
      </c>
      <c r="AO1883" s="1">
        <f t="shared" si="1425"/>
        <v>5.4384811451783109E-2</v>
      </c>
      <c r="AP1883" s="1">
        <f t="shared" si="1426"/>
        <v>1.0983864740998688</v>
      </c>
      <c r="AQ1883" s="1">
        <f t="shared" si="1427"/>
        <v>1.0983864740998679</v>
      </c>
      <c r="AR1883" s="1">
        <f t="shared" si="1428"/>
        <v>1.0983864740998679</v>
      </c>
      <c r="AS1883" s="1">
        <f t="shared" si="1429"/>
        <v>1.0983864740998679</v>
      </c>
      <c r="AT1883" s="1">
        <f t="shared" si="1430"/>
        <v>0.97905046515793681</v>
      </c>
      <c r="AU1883" s="1">
        <f t="shared" si="1431"/>
        <v>3.0811489227689104</v>
      </c>
      <c r="AV1883" s="2">
        <f t="shared" si="1432"/>
        <v>1882</v>
      </c>
      <c r="AW1883" s="1">
        <f t="shared" si="1433"/>
        <v>3081.1489227689103</v>
      </c>
      <c r="AX1883" s="1">
        <f t="shared" si="1434"/>
        <v>0.97905046515793681</v>
      </c>
      <c r="AY1883" s="1">
        <f t="shared" si="1435"/>
        <v>1.0983864740998679</v>
      </c>
      <c r="AZ1883" s="1">
        <f t="shared" si="1436"/>
        <v>5.4333333333333334E-3</v>
      </c>
      <c r="BA1883" s="1">
        <f t="shared" si="1437"/>
        <v>31.501637096342161</v>
      </c>
    </row>
    <row r="1884" spans="1:53">
      <c r="A1884" s="2">
        <f t="shared" si="1402"/>
        <v>1.8829999999999034</v>
      </c>
      <c r="B1884" s="1">
        <f t="shared" si="1439"/>
        <v>1.9834224999998997</v>
      </c>
      <c r="C1884" s="1">
        <f t="shared" si="1403"/>
        <v>5.6574038226632935E-2</v>
      </c>
      <c r="D1884" s="1">
        <f t="shared" si="1440"/>
        <v>1.1031267586842</v>
      </c>
      <c r="E1884" s="1">
        <f t="shared" si="1448"/>
        <v>1.1032476726093898</v>
      </c>
      <c r="F1884" s="1">
        <f t="shared" si="1448"/>
        <v>1.1032522821759581</v>
      </c>
      <c r="G1884" s="1">
        <f t="shared" si="1448"/>
        <v>1.1032524578075997</v>
      </c>
      <c r="H1884" s="1">
        <f t="shared" si="1404"/>
        <v>3.1635404403155785</v>
      </c>
      <c r="I1884" s="1">
        <f t="shared" si="1441"/>
        <v>31.77996083314661</v>
      </c>
      <c r="J1884" s="1">
        <f>VLOOKUP($I1884,Graph!$D$3:$M$50,col)</f>
        <v>6.3E-3</v>
      </c>
      <c r="K1884" s="1">
        <f>VLOOKUP($I1884,Graph!$D$3:$M$50,col+1)</f>
        <v>5.0000000000000001E-3</v>
      </c>
      <c r="L1884" s="1">
        <f t="shared" si="1405"/>
        <v>5.4333333333333334E-3</v>
      </c>
      <c r="M1884" s="1">
        <f t="shared" si="1447"/>
        <v>0.6400499999999999</v>
      </c>
      <c r="N1884" s="1">
        <f t="shared" si="1406"/>
        <v>1.87756666666657</v>
      </c>
      <c r="O1884" s="1">
        <f t="shared" si="1407"/>
        <v>5.4385646148858866E-2</v>
      </c>
      <c r="P1884" s="1">
        <f t="shared" si="1408"/>
        <v>1.0985600922139778</v>
      </c>
      <c r="Q1884" s="1">
        <f t="shared" si="1409"/>
        <v>1.0983945144998715</v>
      </c>
      <c r="R1884" s="1">
        <f t="shared" si="1410"/>
        <v>1.098388536380116</v>
      </c>
      <c r="S1884" s="1">
        <f t="shared" si="1411"/>
        <v>1.0983883203694433</v>
      </c>
      <c r="T1884" s="1">
        <f t="shared" si="1412"/>
        <v>0.97905272328583359</v>
      </c>
      <c r="U1884" s="1">
        <f t="shared" si="1413"/>
        <v>3.0836172953483585</v>
      </c>
      <c r="V1884" s="2">
        <f t="shared" si="1442"/>
        <v>31.510047056819232</v>
      </c>
      <c r="W1884" s="1">
        <f>VLOOKUP(V1884,Graph!$D$3:$M$50,col)</f>
        <v>6.3E-3</v>
      </c>
      <c r="X1884" s="1">
        <f>VLOOKUP(V1884,Graph!$D$3:$M$50,col+1)</f>
        <v>5.0000000000000001E-3</v>
      </c>
      <c r="Y1884" s="1">
        <f t="shared" si="1414"/>
        <v>5.4333333333333334E-3</v>
      </c>
      <c r="Z1884" s="1">
        <f t="shared" si="1443"/>
        <v>0.6400499999999999</v>
      </c>
      <c r="AA1884" s="2">
        <f t="shared" si="1415"/>
        <v>1.87756666666657</v>
      </c>
      <c r="AB1884" s="1">
        <f t="shared" si="1416"/>
        <v>5.4385646148858866E-2</v>
      </c>
      <c r="AC1884" s="1">
        <f t="shared" si="1417"/>
        <v>1.0983883125639859</v>
      </c>
      <c r="AD1884" s="1">
        <f t="shared" si="1418"/>
        <v>1.0983883122819385</v>
      </c>
      <c r="AE1884" s="1">
        <f t="shared" si="1419"/>
        <v>1.0983883122717468</v>
      </c>
      <c r="AF1884" s="1">
        <f t="shared" si="1420"/>
        <v>1.0983883122713787</v>
      </c>
      <c r="AG1884" s="1">
        <f t="shared" si="1421"/>
        <v>0.97905272328583359</v>
      </c>
      <c r="AH1884" s="1">
        <f t="shared" si="1422"/>
        <v>3.0836172726138371</v>
      </c>
      <c r="AI1884" s="2">
        <f t="shared" si="1444"/>
        <v>31.510046979381411</v>
      </c>
      <c r="AJ1884" s="1">
        <f>VLOOKUP(AI1884,Graph!$D$3:$M$50,col)</f>
        <v>6.3E-3</v>
      </c>
      <c r="AK1884" s="1">
        <f>VLOOKUP(AI1884,Graph!$D$3:$M$50,col+1)</f>
        <v>5.0000000000000001E-3</v>
      </c>
      <c r="AL1884" s="1">
        <f t="shared" si="1423"/>
        <v>5.4333333333333334E-3</v>
      </c>
      <c r="AM1884" s="1">
        <f t="shared" si="1445"/>
        <v>0.6400499999999999</v>
      </c>
      <c r="AN1884" s="2">
        <f t="shared" si="1424"/>
        <v>1.87756666666657</v>
      </c>
      <c r="AO1884" s="1">
        <f t="shared" si="1425"/>
        <v>5.4385646148858866E-2</v>
      </c>
      <c r="AP1884" s="1">
        <f t="shared" si="1426"/>
        <v>1.0983883122713654</v>
      </c>
      <c r="AQ1884" s="1">
        <f t="shared" si="1427"/>
        <v>1.0983883122713651</v>
      </c>
      <c r="AR1884" s="1">
        <f t="shared" si="1428"/>
        <v>1.0983883122713647</v>
      </c>
      <c r="AS1884" s="1">
        <f t="shared" si="1429"/>
        <v>1.0983883122713649</v>
      </c>
      <c r="AT1884" s="1">
        <f t="shared" si="1430"/>
        <v>0.97905272328583359</v>
      </c>
      <c r="AU1884" s="1">
        <f t="shared" si="1431"/>
        <v>3.0836172726137994</v>
      </c>
      <c r="AV1884" s="2">
        <f t="shared" si="1432"/>
        <v>1883</v>
      </c>
      <c r="AW1884" s="1">
        <f t="shared" si="1433"/>
        <v>3083.6172726137993</v>
      </c>
      <c r="AX1884" s="1">
        <f t="shared" si="1434"/>
        <v>0.97905272328583359</v>
      </c>
      <c r="AY1884" s="1">
        <f t="shared" si="1435"/>
        <v>1.0983883122713649</v>
      </c>
      <c r="AZ1884" s="1">
        <f t="shared" si="1436"/>
        <v>5.4333333333333334E-3</v>
      </c>
      <c r="BA1884" s="1">
        <f t="shared" si="1437"/>
        <v>31.510046979381411</v>
      </c>
    </row>
    <row r="1885" spans="1:53">
      <c r="A1885" s="2">
        <f t="shared" si="1402"/>
        <v>1.8839999999999033</v>
      </c>
      <c r="B1885" s="1">
        <f t="shared" si="1439"/>
        <v>1.9844636666665663</v>
      </c>
      <c r="C1885" s="1">
        <f t="shared" si="1403"/>
        <v>5.6574731808883852E-2</v>
      </c>
      <c r="D1885" s="1">
        <f t="shared" si="1440"/>
        <v>1.1031282516523417</v>
      </c>
      <c r="E1885" s="1">
        <f t="shared" si="1448"/>
        <v>1.1032492261429736</v>
      </c>
      <c r="F1885" s="1">
        <f t="shared" si="1448"/>
        <v>1.103253838096222</v>
      </c>
      <c r="G1885" s="1">
        <f t="shared" si="1448"/>
        <v>1.1032540138217155</v>
      </c>
      <c r="H1885" s="1">
        <f t="shared" si="1404"/>
        <v>3.1660653202544466</v>
      </c>
      <c r="I1885" s="1">
        <f t="shared" si="1441"/>
        <v>31.788413309033032</v>
      </c>
      <c r="J1885" s="1">
        <f>VLOOKUP($I1885,Graph!$D$3:$M$50,col)</f>
        <v>6.3E-3</v>
      </c>
      <c r="K1885" s="1">
        <f>VLOOKUP($I1885,Graph!$D$3:$M$50,col+1)</f>
        <v>5.0000000000000001E-3</v>
      </c>
      <c r="L1885" s="1">
        <f t="shared" si="1405"/>
        <v>5.4333333333333334E-3</v>
      </c>
      <c r="M1885" s="1">
        <f t="shared" si="1447"/>
        <v>0.6400499999999999</v>
      </c>
      <c r="N1885" s="1">
        <f t="shared" si="1406"/>
        <v>1.8785666666665699</v>
      </c>
      <c r="O1885" s="1">
        <f t="shared" si="1407"/>
        <v>5.4386479976467311E-2</v>
      </c>
      <c r="P1885" s="1">
        <f t="shared" si="1408"/>
        <v>1.0985619224101175</v>
      </c>
      <c r="Q1885" s="1">
        <f t="shared" si="1409"/>
        <v>1.0983963506773191</v>
      </c>
      <c r="R1885" s="1">
        <f t="shared" si="1410"/>
        <v>1.0983903726510011</v>
      </c>
      <c r="S1885" s="1">
        <f t="shared" si="1411"/>
        <v>1.0983901566392873</v>
      </c>
      <c r="T1885" s="1">
        <f t="shared" si="1412"/>
        <v>0.97905497901830052</v>
      </c>
      <c r="U1885" s="1">
        <f t="shared" si="1413"/>
        <v>3.0860863041549722</v>
      </c>
      <c r="V1885" s="2">
        <f t="shared" si="1442"/>
        <v>31.518454696439239</v>
      </c>
      <c r="W1885" s="1">
        <f>VLOOKUP(V1885,Graph!$D$3:$M$50,col)</f>
        <v>6.3E-3</v>
      </c>
      <c r="X1885" s="1">
        <f>VLOOKUP(V1885,Graph!$D$3:$M$50,col+1)</f>
        <v>5.0000000000000001E-3</v>
      </c>
      <c r="Y1885" s="1">
        <f t="shared" si="1414"/>
        <v>5.4333333333333334E-3</v>
      </c>
      <c r="Z1885" s="1">
        <f t="shared" si="1443"/>
        <v>0.6400499999999999</v>
      </c>
      <c r="AA1885" s="2">
        <f t="shared" si="1415"/>
        <v>1.8785666666665699</v>
      </c>
      <c r="AB1885" s="1">
        <f t="shared" si="1416"/>
        <v>5.4386479976467311E-2</v>
      </c>
      <c r="AC1885" s="1">
        <f t="shared" si="1417"/>
        <v>1.0983901488336327</v>
      </c>
      <c r="AD1885" s="1">
        <f t="shared" si="1418"/>
        <v>1.0983901485515721</v>
      </c>
      <c r="AE1885" s="1">
        <f t="shared" si="1419"/>
        <v>1.0983901485413801</v>
      </c>
      <c r="AF1885" s="1">
        <f t="shared" si="1420"/>
        <v>1.0983901485410115</v>
      </c>
      <c r="AG1885" s="1">
        <f t="shared" si="1421"/>
        <v>0.97905497901830052</v>
      </c>
      <c r="AH1885" s="1">
        <f t="shared" si="1422"/>
        <v>3.0860862814016925</v>
      </c>
      <c r="AI1885" s="2">
        <f t="shared" si="1444"/>
        <v>31.518454618978868</v>
      </c>
      <c r="AJ1885" s="1">
        <f>VLOOKUP(AI1885,Graph!$D$3:$M$50,col)</f>
        <v>6.3E-3</v>
      </c>
      <c r="AK1885" s="1">
        <f>VLOOKUP(AI1885,Graph!$D$3:$M$50,col+1)</f>
        <v>5.0000000000000001E-3</v>
      </c>
      <c r="AL1885" s="1">
        <f t="shared" si="1423"/>
        <v>5.4333333333333334E-3</v>
      </c>
      <c r="AM1885" s="1">
        <f t="shared" si="1445"/>
        <v>0.6400499999999999</v>
      </c>
      <c r="AN1885" s="2">
        <f t="shared" si="1424"/>
        <v>1.8785666666665699</v>
      </c>
      <c r="AO1885" s="1">
        <f t="shared" si="1425"/>
        <v>5.4386479976467311E-2</v>
      </c>
      <c r="AP1885" s="1">
        <f t="shared" si="1426"/>
        <v>1.0983901485409984</v>
      </c>
      <c r="AQ1885" s="1">
        <f t="shared" si="1427"/>
        <v>1.0983901485409977</v>
      </c>
      <c r="AR1885" s="1">
        <f t="shared" si="1428"/>
        <v>1.0983901485409977</v>
      </c>
      <c r="AS1885" s="1">
        <f t="shared" si="1429"/>
        <v>1.0983901485409977</v>
      </c>
      <c r="AT1885" s="1">
        <f t="shared" si="1430"/>
        <v>0.97905497901830052</v>
      </c>
      <c r="AU1885" s="1">
        <f t="shared" si="1431"/>
        <v>3.0860862814016539</v>
      </c>
      <c r="AV1885" s="2">
        <f t="shared" si="1432"/>
        <v>1884</v>
      </c>
      <c r="AW1885" s="1">
        <f t="shared" si="1433"/>
        <v>3086.0862814016537</v>
      </c>
      <c r="AX1885" s="1">
        <f t="shared" si="1434"/>
        <v>0.97905497901830052</v>
      </c>
      <c r="AY1885" s="1">
        <f t="shared" si="1435"/>
        <v>1.0983901485409977</v>
      </c>
      <c r="AZ1885" s="1">
        <f t="shared" si="1436"/>
        <v>5.4333333333333334E-3</v>
      </c>
      <c r="BA1885" s="1">
        <f t="shared" si="1437"/>
        <v>31.518454618978868</v>
      </c>
    </row>
    <row r="1886" spans="1:53">
      <c r="A1886" s="2">
        <f t="shared" si="1402"/>
        <v>1.8849999999999032</v>
      </c>
      <c r="B1886" s="1">
        <f t="shared" si="1439"/>
        <v>1.9855048333332328</v>
      </c>
      <c r="C1886" s="1">
        <f t="shared" si="1403"/>
        <v>5.657542466797294E-2</v>
      </c>
      <c r="D1886" s="1">
        <f t="shared" si="1440"/>
        <v>1.1031297430698961</v>
      </c>
      <c r="E1886" s="1">
        <f t="shared" si="1448"/>
        <v>1.1032507780657779</v>
      </c>
      <c r="F1886" s="1">
        <f t="shared" si="1448"/>
        <v>1.1032553924034101</v>
      </c>
      <c r="G1886" s="1">
        <f t="shared" si="1448"/>
        <v>1.1032555682226675</v>
      </c>
      <c r="H1886" s="1">
        <f t="shared" si="1404"/>
        <v>3.1685908716602844</v>
      </c>
      <c r="I1886" s="1">
        <f t="shared" si="1441"/>
        <v>31.796863538376218</v>
      </c>
      <c r="J1886" s="1">
        <f>VLOOKUP($I1886,Graph!$D$3:$M$50,col)</f>
        <v>6.3E-3</v>
      </c>
      <c r="K1886" s="1">
        <f>VLOOKUP($I1886,Graph!$D$3:$M$50,col+1)</f>
        <v>5.0000000000000001E-3</v>
      </c>
      <c r="L1886" s="1">
        <f t="shared" si="1405"/>
        <v>5.4333333333333334E-3</v>
      </c>
      <c r="M1886" s="1">
        <f t="shared" si="1447"/>
        <v>0.6400499999999999</v>
      </c>
      <c r="N1886" s="1">
        <f t="shared" si="1406"/>
        <v>1.8795666666665698</v>
      </c>
      <c r="O1886" s="1">
        <f t="shared" si="1407"/>
        <v>5.4387312935966228E-2</v>
      </c>
      <c r="P1886" s="1">
        <f t="shared" si="1408"/>
        <v>1.0985637507130555</v>
      </c>
      <c r="Q1886" s="1">
        <f t="shared" si="1409"/>
        <v>1.0983981849559192</v>
      </c>
      <c r="R1886" s="1">
        <f t="shared" si="1410"/>
        <v>1.0983922070229697</v>
      </c>
      <c r="S1886" s="1">
        <f t="shared" si="1411"/>
        <v>1.0983919910102173</v>
      </c>
      <c r="T1886" s="1">
        <f t="shared" si="1412"/>
        <v>0.97905723235914688</v>
      </c>
      <c r="U1886" s="1">
        <f t="shared" si="1413"/>
        <v>3.0885559717287094</v>
      </c>
      <c r="V1886" s="2">
        <f t="shared" si="1442"/>
        <v>31.526860094411493</v>
      </c>
      <c r="W1886" s="1">
        <f>VLOOKUP(V1886,Graph!$D$3:$M$50,col)</f>
        <v>6.3E-3</v>
      </c>
      <c r="X1886" s="1">
        <f>VLOOKUP(V1886,Graph!$D$3:$M$50,col+1)</f>
        <v>5.0000000000000001E-3</v>
      </c>
      <c r="Y1886" s="1">
        <f t="shared" si="1414"/>
        <v>5.4333333333333334E-3</v>
      </c>
      <c r="Z1886" s="1">
        <f t="shared" si="1443"/>
        <v>0.6400499999999999</v>
      </c>
      <c r="AA1886" s="2">
        <f t="shared" si="1415"/>
        <v>1.8795666666665698</v>
      </c>
      <c r="AB1886" s="1">
        <f t="shared" si="1416"/>
        <v>5.4387312935966228E-2</v>
      </c>
      <c r="AC1886" s="1">
        <f t="shared" si="1417"/>
        <v>1.0983919832043654</v>
      </c>
      <c r="AD1886" s="1">
        <f t="shared" si="1418"/>
        <v>1.0983919829222926</v>
      </c>
      <c r="AE1886" s="1">
        <f t="shared" si="1419"/>
        <v>1.0983919829120994</v>
      </c>
      <c r="AF1886" s="1">
        <f t="shared" si="1420"/>
        <v>1.0983919829117308</v>
      </c>
      <c r="AG1886" s="1">
        <f t="shared" si="1421"/>
        <v>0.97905723235914688</v>
      </c>
      <c r="AH1886" s="1">
        <f t="shared" si="1422"/>
        <v>3.088555948956667</v>
      </c>
      <c r="AI1886" s="2">
        <f t="shared" si="1444"/>
        <v>31.52686001692858</v>
      </c>
      <c r="AJ1886" s="1">
        <f>VLOOKUP(AI1886,Graph!$D$3:$M$50,col)</f>
        <v>6.3E-3</v>
      </c>
      <c r="AK1886" s="1">
        <f>VLOOKUP(AI1886,Graph!$D$3:$M$50,col+1)</f>
        <v>5.0000000000000001E-3</v>
      </c>
      <c r="AL1886" s="1">
        <f t="shared" si="1423"/>
        <v>5.4333333333333334E-3</v>
      </c>
      <c r="AM1886" s="1">
        <f t="shared" si="1445"/>
        <v>0.6400499999999999</v>
      </c>
      <c r="AN1886" s="2">
        <f t="shared" si="1424"/>
        <v>1.8795666666665698</v>
      </c>
      <c r="AO1886" s="1">
        <f t="shared" si="1425"/>
        <v>5.4387312935966228E-2</v>
      </c>
      <c r="AP1886" s="1">
        <f t="shared" si="1426"/>
        <v>1.0983919829117177</v>
      </c>
      <c r="AQ1886" s="1">
        <f t="shared" si="1427"/>
        <v>1.098391982911717</v>
      </c>
      <c r="AR1886" s="1">
        <f t="shared" si="1428"/>
        <v>1.098391982911717</v>
      </c>
      <c r="AS1886" s="1">
        <f t="shared" si="1429"/>
        <v>1.098391982911717</v>
      </c>
      <c r="AT1886" s="1">
        <f t="shared" si="1430"/>
        <v>0.97905723235914688</v>
      </c>
      <c r="AU1886" s="1">
        <f t="shared" si="1431"/>
        <v>3.0885559489566283</v>
      </c>
      <c r="AV1886" s="2">
        <f t="shared" si="1432"/>
        <v>1885</v>
      </c>
      <c r="AW1886" s="1">
        <f t="shared" si="1433"/>
        <v>3088.5559489566285</v>
      </c>
      <c r="AX1886" s="1">
        <f t="shared" si="1434"/>
        <v>0.97905723235914688</v>
      </c>
      <c r="AY1886" s="1">
        <f t="shared" si="1435"/>
        <v>1.098391982911717</v>
      </c>
      <c r="AZ1886" s="1">
        <f t="shared" si="1436"/>
        <v>5.4333333333333334E-3</v>
      </c>
      <c r="BA1886" s="1">
        <f t="shared" si="1437"/>
        <v>31.52686001692858</v>
      </c>
    </row>
    <row r="1887" spans="1:53">
      <c r="A1887" s="2">
        <f t="shared" si="1402"/>
        <v>1.8859999999999031</v>
      </c>
      <c r="B1887" s="1">
        <f t="shared" si="1439"/>
        <v>1.9865459999998993</v>
      </c>
      <c r="C1887" s="1">
        <f t="shared" si="1403"/>
        <v>5.6576116805030635E-2</v>
      </c>
      <c r="D1887" s="1">
        <f t="shared" si="1440"/>
        <v>1.1031312329392773</v>
      </c>
      <c r="E1887" s="1">
        <f t="shared" si="1448"/>
        <v>1.1032523283803075</v>
      </c>
      <c r="F1887" s="1">
        <f t="shared" si="1448"/>
        <v>1.1032569451000283</v>
      </c>
      <c r="G1887" s="1">
        <f t="shared" si="1448"/>
        <v>1.1032571210129629</v>
      </c>
      <c r="H1887" s="1">
        <f t="shared" si="1404"/>
        <v>3.1711170943545914</v>
      </c>
      <c r="I1887" s="1">
        <f t="shared" si="1441"/>
        <v>31.805311522966246</v>
      </c>
      <c r="J1887" s="1">
        <f>VLOOKUP($I1887,Graph!$D$3:$M$50,col)</f>
        <v>6.3E-3</v>
      </c>
      <c r="K1887" s="1">
        <f>VLOOKUP($I1887,Graph!$D$3:$M$50,col+1)</f>
        <v>5.0000000000000001E-3</v>
      </c>
      <c r="L1887" s="1">
        <f t="shared" si="1405"/>
        <v>5.4333333333333334E-3</v>
      </c>
      <c r="M1887" s="1">
        <f t="shared" si="1447"/>
        <v>0.6400499999999999</v>
      </c>
      <c r="N1887" s="1">
        <f t="shared" si="1406"/>
        <v>1.8805666666665697</v>
      </c>
      <c r="O1887" s="1">
        <f t="shared" si="1407"/>
        <v>5.4388145028710547E-2</v>
      </c>
      <c r="P1887" s="1">
        <f t="shared" si="1408"/>
        <v>1.0985655771257283</v>
      </c>
      <c r="Q1887" s="1">
        <f t="shared" si="1409"/>
        <v>1.0984000173386161</v>
      </c>
      <c r="R1887" s="1">
        <f t="shared" si="1410"/>
        <v>1.0983940394989662</v>
      </c>
      <c r="S1887" s="1">
        <f t="shared" si="1411"/>
        <v>1.0983938234851769</v>
      </c>
      <c r="T1887" s="1">
        <f t="shared" si="1412"/>
        <v>0.97905948331217418</v>
      </c>
      <c r="U1887" s="1">
        <f t="shared" si="1413"/>
        <v>3.0910262978938596</v>
      </c>
      <c r="V1887" s="2">
        <f t="shared" si="1442"/>
        <v>31.535263252527649</v>
      </c>
      <c r="W1887" s="1">
        <f>VLOOKUP(V1887,Graph!$D$3:$M$50,col)</f>
        <v>6.3E-3</v>
      </c>
      <c r="X1887" s="1">
        <f>VLOOKUP(V1887,Graph!$D$3:$M$50,col+1)</f>
        <v>5.0000000000000001E-3</v>
      </c>
      <c r="Y1887" s="1">
        <f t="shared" si="1414"/>
        <v>5.4333333333333334E-3</v>
      </c>
      <c r="Z1887" s="1">
        <f t="shared" si="1443"/>
        <v>0.6400499999999999</v>
      </c>
      <c r="AA1887" s="2">
        <f t="shared" si="1415"/>
        <v>1.8805666666665697</v>
      </c>
      <c r="AB1887" s="1">
        <f t="shared" si="1416"/>
        <v>5.4388145028710547E-2</v>
      </c>
      <c r="AC1887" s="1">
        <f t="shared" si="1417"/>
        <v>1.0983938156791284</v>
      </c>
      <c r="AD1887" s="1">
        <f t="shared" si="1418"/>
        <v>1.0983938153970425</v>
      </c>
      <c r="AE1887" s="1">
        <f t="shared" si="1419"/>
        <v>1.0983938153868487</v>
      </c>
      <c r="AF1887" s="1">
        <f t="shared" si="1420"/>
        <v>1.0983938153864803</v>
      </c>
      <c r="AG1887" s="1">
        <f t="shared" si="1421"/>
        <v>0.97905948331217418</v>
      </c>
      <c r="AH1887" s="1">
        <f t="shared" si="1422"/>
        <v>3.0910262751030499</v>
      </c>
      <c r="AI1887" s="2">
        <f t="shared" si="1444"/>
        <v>31.535263175022191</v>
      </c>
      <c r="AJ1887" s="1">
        <f>VLOOKUP(AI1887,Graph!$D$3:$M$50,col)</f>
        <v>6.3E-3</v>
      </c>
      <c r="AK1887" s="1">
        <f>VLOOKUP(AI1887,Graph!$D$3:$M$50,col+1)</f>
        <v>5.0000000000000001E-3</v>
      </c>
      <c r="AL1887" s="1">
        <f t="shared" si="1423"/>
        <v>5.4333333333333334E-3</v>
      </c>
      <c r="AM1887" s="1">
        <f t="shared" si="1445"/>
        <v>0.6400499999999999</v>
      </c>
      <c r="AN1887" s="2">
        <f t="shared" si="1424"/>
        <v>1.8805666666665697</v>
      </c>
      <c r="AO1887" s="1">
        <f t="shared" si="1425"/>
        <v>5.4388145028710547E-2</v>
      </c>
      <c r="AP1887" s="1">
        <f t="shared" si="1426"/>
        <v>1.0983938153864672</v>
      </c>
      <c r="AQ1887" s="1">
        <f t="shared" si="1427"/>
        <v>1.0983938153864665</v>
      </c>
      <c r="AR1887" s="1">
        <f t="shared" si="1428"/>
        <v>1.0983938153864665</v>
      </c>
      <c r="AS1887" s="1">
        <f t="shared" si="1429"/>
        <v>1.0983938153864665</v>
      </c>
      <c r="AT1887" s="1">
        <f t="shared" si="1430"/>
        <v>0.97905948331217418</v>
      </c>
      <c r="AU1887" s="1">
        <f t="shared" si="1431"/>
        <v>3.0910262751030118</v>
      </c>
      <c r="AV1887" s="2">
        <f t="shared" si="1432"/>
        <v>1886</v>
      </c>
      <c r="AW1887" s="1">
        <f t="shared" si="1433"/>
        <v>3091.0262751030118</v>
      </c>
      <c r="AX1887" s="1">
        <f t="shared" si="1434"/>
        <v>0.97905948331217418</v>
      </c>
      <c r="AY1887" s="1">
        <f t="shared" si="1435"/>
        <v>1.0983938153864665</v>
      </c>
      <c r="AZ1887" s="1">
        <f t="shared" si="1436"/>
        <v>5.4333333333333334E-3</v>
      </c>
      <c r="BA1887" s="1">
        <f t="shared" si="1437"/>
        <v>31.535263175022191</v>
      </c>
    </row>
    <row r="1888" spans="1:53">
      <c r="A1888" s="2">
        <f t="shared" si="1402"/>
        <v>1.886999999999903</v>
      </c>
      <c r="B1888" s="1">
        <f t="shared" si="1439"/>
        <v>1.9875871666665659</v>
      </c>
      <c r="C1888" s="1">
        <f t="shared" si="1403"/>
        <v>5.6576808221184889E-2</v>
      </c>
      <c r="D1888" s="1">
        <f t="shared" si="1440"/>
        <v>1.1031327212628952</v>
      </c>
      <c r="E1888" s="1">
        <f t="shared" si="1448"/>
        <v>1.1032538770890608</v>
      </c>
      <c r="F1888" s="1">
        <f t="shared" si="1448"/>
        <v>1.1032584961885801</v>
      </c>
      <c r="G1888" s="1">
        <f t="shared" si="1448"/>
        <v>1.1032586721951041</v>
      </c>
      <c r="H1888" s="1">
        <f t="shared" si="1404"/>
        <v>3.1736439881590131</v>
      </c>
      <c r="I1888" s="1">
        <f t="shared" si="1441"/>
        <v>31.813757264590809</v>
      </c>
      <c r="J1888" s="1">
        <f>VLOOKUP($I1888,Graph!$D$3:$M$50,col)</f>
        <v>6.3E-3</v>
      </c>
      <c r="K1888" s="1">
        <f>VLOOKUP($I1888,Graph!$D$3:$M$50,col+1)</f>
        <v>5.0000000000000001E-3</v>
      </c>
      <c r="L1888" s="1">
        <f t="shared" si="1405"/>
        <v>5.4333333333333334E-3</v>
      </c>
      <c r="M1888" s="1">
        <f t="shared" si="1447"/>
        <v>0.6400499999999999</v>
      </c>
      <c r="N1888" s="1">
        <f t="shared" si="1406"/>
        <v>1.8815666666665696</v>
      </c>
      <c r="O1888" s="1">
        <f t="shared" si="1407"/>
        <v>5.4388976256052345E-2</v>
      </c>
      <c r="P1888" s="1">
        <f t="shared" si="1408"/>
        <v>1.0985674016510658</v>
      </c>
      <c r="Q1888" s="1">
        <f t="shared" si="1409"/>
        <v>1.0984018478283468</v>
      </c>
      <c r="R1888" s="1">
        <f t="shared" si="1410"/>
        <v>1.0983958700819281</v>
      </c>
      <c r="S1888" s="1">
        <f t="shared" si="1411"/>
        <v>1.0983956540671045</v>
      </c>
      <c r="T1888" s="1">
        <f t="shared" si="1412"/>
        <v>0.97906173188117607</v>
      </c>
      <c r="U1888" s="1">
        <f t="shared" si="1413"/>
        <v>3.0934972824748597</v>
      </c>
      <c r="V1888" s="2">
        <f t="shared" si="1442"/>
        <v>31.543664172576989</v>
      </c>
      <c r="W1888" s="1">
        <f>VLOOKUP(V1888,Graph!$D$3:$M$50,col)</f>
        <v>6.3E-3</v>
      </c>
      <c r="X1888" s="1">
        <f>VLOOKUP(V1888,Graph!$D$3:$M$50,col+1)</f>
        <v>5.0000000000000001E-3</v>
      </c>
      <c r="Y1888" s="1">
        <f t="shared" si="1414"/>
        <v>5.4333333333333334E-3</v>
      </c>
      <c r="Z1888" s="1">
        <f t="shared" si="1443"/>
        <v>0.6400499999999999</v>
      </c>
      <c r="AA1888" s="2">
        <f t="shared" si="1415"/>
        <v>1.8815666666665696</v>
      </c>
      <c r="AB1888" s="1">
        <f t="shared" si="1416"/>
        <v>5.4388976256052345E-2</v>
      </c>
      <c r="AC1888" s="1">
        <f t="shared" si="1417"/>
        <v>1.0983956462608595</v>
      </c>
      <c r="AD1888" s="1">
        <f t="shared" si="1418"/>
        <v>1.0983956459787605</v>
      </c>
      <c r="AE1888" s="1">
        <f t="shared" si="1419"/>
        <v>1.0983956459685664</v>
      </c>
      <c r="AF1888" s="1">
        <f t="shared" si="1420"/>
        <v>1.0983956459681981</v>
      </c>
      <c r="AG1888" s="1">
        <f t="shared" si="1421"/>
        <v>0.97906173188117607</v>
      </c>
      <c r="AH1888" s="1">
        <f t="shared" si="1422"/>
        <v>3.0934972596652774</v>
      </c>
      <c r="AI1888" s="2">
        <f t="shared" si="1444"/>
        <v>31.543664095049003</v>
      </c>
      <c r="AJ1888" s="1">
        <f>VLOOKUP(AI1888,Graph!$D$3:$M$50,col)</f>
        <v>6.3E-3</v>
      </c>
      <c r="AK1888" s="1">
        <f>VLOOKUP(AI1888,Graph!$D$3:$M$50,col+1)</f>
        <v>5.0000000000000001E-3</v>
      </c>
      <c r="AL1888" s="1">
        <f t="shared" si="1423"/>
        <v>5.4333333333333334E-3</v>
      </c>
      <c r="AM1888" s="1">
        <f t="shared" si="1445"/>
        <v>0.6400499999999999</v>
      </c>
      <c r="AN1888" s="2">
        <f t="shared" si="1424"/>
        <v>1.8815666666665696</v>
      </c>
      <c r="AO1888" s="1">
        <f t="shared" si="1425"/>
        <v>5.4388976256052345E-2</v>
      </c>
      <c r="AP1888" s="1">
        <f t="shared" si="1426"/>
        <v>1.0983956459681847</v>
      </c>
      <c r="AQ1888" s="1">
        <f t="shared" si="1427"/>
        <v>1.0983956459681838</v>
      </c>
      <c r="AR1888" s="1">
        <f t="shared" si="1428"/>
        <v>1.0983956459681843</v>
      </c>
      <c r="AS1888" s="1">
        <f t="shared" si="1429"/>
        <v>1.0983956459681841</v>
      </c>
      <c r="AT1888" s="1">
        <f t="shared" si="1430"/>
        <v>0.97906173188117607</v>
      </c>
      <c r="AU1888" s="1">
        <f t="shared" si="1431"/>
        <v>3.0934972596652388</v>
      </c>
      <c r="AV1888" s="2">
        <f t="shared" si="1432"/>
        <v>1887</v>
      </c>
      <c r="AW1888" s="1">
        <f t="shared" si="1433"/>
        <v>3093.4972596652387</v>
      </c>
      <c r="AX1888" s="1">
        <f t="shared" si="1434"/>
        <v>0.97906173188117607</v>
      </c>
      <c r="AY1888" s="1">
        <f t="shared" si="1435"/>
        <v>1.0983956459681841</v>
      </c>
      <c r="AZ1888" s="1">
        <f t="shared" si="1436"/>
        <v>5.4333333333333334E-3</v>
      </c>
      <c r="BA1888" s="1">
        <f t="shared" si="1437"/>
        <v>31.543664095049003</v>
      </c>
    </row>
    <row r="1889" spans="1:53">
      <c r="A1889" s="2">
        <f t="shared" si="1402"/>
        <v>1.8879999999999029</v>
      </c>
      <c r="B1889" s="1">
        <f t="shared" si="1439"/>
        <v>1.9886283333332324</v>
      </c>
      <c r="C1889" s="1">
        <f t="shared" si="1403"/>
        <v>5.6577498917561413E-2</v>
      </c>
      <c r="D1889" s="1">
        <f t="shared" si="1440"/>
        <v>1.1031342080431534</v>
      </c>
      <c r="E1889" s="1">
        <f t="shared" si="1448"/>
        <v>1.1032554241945305</v>
      </c>
      <c r="F1889" s="1">
        <f t="shared" si="1448"/>
        <v>1.1032600456715611</v>
      </c>
      <c r="G1889" s="1">
        <f t="shared" si="1448"/>
        <v>1.1032602217715874</v>
      </c>
      <c r="H1889" s="1">
        <f t="shared" si="1404"/>
        <v>3.1761715528953314</v>
      </c>
      <c r="I1889" s="1">
        <f t="shared" si="1441"/>
        <v>31.822200765035227</v>
      </c>
      <c r="J1889" s="1">
        <f>VLOOKUP($I1889,Graph!$D$3:$M$50,col)</f>
        <v>6.3E-3</v>
      </c>
      <c r="K1889" s="1">
        <f>VLOOKUP($I1889,Graph!$D$3:$M$50,col+1)</f>
        <v>5.0000000000000001E-3</v>
      </c>
      <c r="L1889" s="1">
        <f t="shared" si="1405"/>
        <v>5.4333333333333334E-3</v>
      </c>
      <c r="M1889" s="1">
        <f t="shared" si="1447"/>
        <v>0.6400499999999999</v>
      </c>
      <c r="N1889" s="1">
        <f t="shared" si="1406"/>
        <v>1.8825666666665695</v>
      </c>
      <c r="O1889" s="1">
        <f t="shared" si="1407"/>
        <v>5.4389806619340911E-2</v>
      </c>
      <c r="P1889" s="1">
        <f t="shared" si="1408"/>
        <v>1.0985692242919918</v>
      </c>
      <c r="Q1889" s="1">
        <f t="shared" si="1409"/>
        <v>1.0984036764280432</v>
      </c>
      <c r="R1889" s="1">
        <f t="shared" si="1410"/>
        <v>1.0983976987747872</v>
      </c>
      <c r="S1889" s="1">
        <f t="shared" si="1411"/>
        <v>1.0983974827589313</v>
      </c>
      <c r="T1889" s="1">
        <f t="shared" si="1412"/>
        <v>0.97906397806993806</v>
      </c>
      <c r="U1889" s="1">
        <f t="shared" si="1413"/>
        <v>3.0959689252962783</v>
      </c>
      <c r="V1889" s="2">
        <f t="shared" si="1442"/>
        <v>31.55206285634641</v>
      </c>
      <c r="W1889" s="1">
        <f>VLOOKUP(V1889,Graph!$D$3:$M$50,col)</f>
        <v>6.3E-3</v>
      </c>
      <c r="X1889" s="1">
        <f>VLOOKUP(V1889,Graph!$D$3:$M$50,col+1)</f>
        <v>5.0000000000000001E-3</v>
      </c>
      <c r="Y1889" s="1">
        <f t="shared" si="1414"/>
        <v>5.4333333333333334E-3</v>
      </c>
      <c r="Z1889" s="1">
        <f t="shared" si="1443"/>
        <v>0.6400499999999999</v>
      </c>
      <c r="AA1889" s="2">
        <f t="shared" si="1415"/>
        <v>1.8825666666665695</v>
      </c>
      <c r="AB1889" s="1">
        <f t="shared" si="1416"/>
        <v>5.4389806619340911E-2</v>
      </c>
      <c r="AC1889" s="1">
        <f t="shared" si="1417"/>
        <v>1.0983974749524898</v>
      </c>
      <c r="AD1889" s="1">
        <f t="shared" si="1418"/>
        <v>1.0983974746703784</v>
      </c>
      <c r="AE1889" s="1">
        <f t="shared" si="1419"/>
        <v>1.0983974746601832</v>
      </c>
      <c r="AF1889" s="1">
        <f t="shared" si="1420"/>
        <v>1.0983974746598149</v>
      </c>
      <c r="AG1889" s="1">
        <f t="shared" si="1421"/>
        <v>0.97906397806993806</v>
      </c>
      <c r="AH1889" s="1">
        <f t="shared" si="1422"/>
        <v>3.0959689024679182</v>
      </c>
      <c r="AI1889" s="2">
        <f t="shared" si="1444"/>
        <v>31.5520627787959</v>
      </c>
      <c r="AJ1889" s="1">
        <f>VLOOKUP(AI1889,Graph!$D$3:$M$50,col)</f>
        <v>6.3E-3</v>
      </c>
      <c r="AK1889" s="1">
        <f>VLOOKUP(AI1889,Graph!$D$3:$M$50,col+1)</f>
        <v>5.0000000000000001E-3</v>
      </c>
      <c r="AL1889" s="1">
        <f t="shared" si="1423"/>
        <v>5.4333333333333334E-3</v>
      </c>
      <c r="AM1889" s="1">
        <f t="shared" si="1445"/>
        <v>0.6400499999999999</v>
      </c>
      <c r="AN1889" s="2">
        <f t="shared" si="1424"/>
        <v>1.8825666666665695</v>
      </c>
      <c r="AO1889" s="1">
        <f t="shared" si="1425"/>
        <v>5.4389806619340911E-2</v>
      </c>
      <c r="AP1889" s="1">
        <f t="shared" si="1426"/>
        <v>1.0983974746598015</v>
      </c>
      <c r="AQ1889" s="1">
        <f t="shared" si="1427"/>
        <v>1.0983974746598011</v>
      </c>
      <c r="AR1889" s="1">
        <f t="shared" si="1428"/>
        <v>1.0983974746598011</v>
      </c>
      <c r="AS1889" s="1">
        <f t="shared" si="1429"/>
        <v>1.0983974746598011</v>
      </c>
      <c r="AT1889" s="1">
        <f t="shared" si="1430"/>
        <v>0.97906397806993806</v>
      </c>
      <c r="AU1889" s="1">
        <f t="shared" si="1431"/>
        <v>3.0959689024678796</v>
      </c>
      <c r="AV1889" s="2">
        <f t="shared" si="1432"/>
        <v>1888</v>
      </c>
      <c r="AW1889" s="1">
        <f t="shared" si="1433"/>
        <v>3095.9689024678796</v>
      </c>
      <c r="AX1889" s="1">
        <f t="shared" si="1434"/>
        <v>0.97906397806993806</v>
      </c>
      <c r="AY1889" s="1">
        <f t="shared" si="1435"/>
        <v>1.0983974746598011</v>
      </c>
      <c r="AZ1889" s="1">
        <f t="shared" si="1436"/>
        <v>5.4333333333333334E-3</v>
      </c>
      <c r="BA1889" s="1">
        <f t="shared" si="1437"/>
        <v>31.5520627787959</v>
      </c>
    </row>
    <row r="1890" spans="1:53">
      <c r="A1890" s="2">
        <f t="shared" si="1402"/>
        <v>1.8889999999999028</v>
      </c>
      <c r="B1890" s="1">
        <f t="shared" si="1439"/>
        <v>1.9896694999998989</v>
      </c>
      <c r="C1890" s="1">
        <f t="shared" si="1403"/>
        <v>5.6578188895283522E-2</v>
      </c>
      <c r="D1890" s="1">
        <f t="shared" si="1440"/>
        <v>1.1031356932824521</v>
      </c>
      <c r="E1890" s="1">
        <f t="shared" si="1448"/>
        <v>1.1032569696992056</v>
      </c>
      <c r="F1890" s="1">
        <f t="shared" si="1448"/>
        <v>1.1032615935514631</v>
      </c>
      <c r="G1890" s="1">
        <f t="shared" si="1448"/>
        <v>1.1032617697449048</v>
      </c>
      <c r="H1890" s="1">
        <f t="shared" si="1404"/>
        <v>3.1786997883854733</v>
      </c>
      <c r="I1890" s="1">
        <f t="shared" si="1441"/>
        <v>31.830642026082472</v>
      </c>
      <c r="J1890" s="1">
        <f>VLOOKUP($I1890,Graph!$D$3:$M$50,col)</f>
        <v>6.3E-3</v>
      </c>
      <c r="K1890" s="1">
        <f>VLOOKUP($I1890,Graph!$D$3:$M$50,col+1)</f>
        <v>5.0000000000000001E-3</v>
      </c>
      <c r="L1890" s="1">
        <f t="shared" si="1405"/>
        <v>5.4333333333333334E-3</v>
      </c>
      <c r="M1890" s="1">
        <f t="shared" si="1447"/>
        <v>0.6400499999999999</v>
      </c>
      <c r="N1890" s="1">
        <f t="shared" si="1406"/>
        <v>1.8835666666665694</v>
      </c>
      <c r="O1890" s="1">
        <f t="shared" si="1407"/>
        <v>5.4390636119922751E-2</v>
      </c>
      <c r="P1890" s="1">
        <f t="shared" si="1408"/>
        <v>1.0985710450514237</v>
      </c>
      <c r="Q1890" s="1">
        <f t="shared" si="1409"/>
        <v>1.0984055031406308</v>
      </c>
      <c r="R1890" s="1">
        <f t="shared" si="1410"/>
        <v>1.0983995255804697</v>
      </c>
      <c r="S1890" s="1">
        <f t="shared" si="1411"/>
        <v>1.0983993095635833</v>
      </c>
      <c r="T1890" s="1">
        <f t="shared" si="1412"/>
        <v>0.97906622188223735</v>
      </c>
      <c r="U1890" s="1">
        <f t="shared" si="1413"/>
        <v>3.0984412261828282</v>
      </c>
      <c r="V1890" s="2">
        <f t="shared" si="1442"/>
        <v>31.560459305620416</v>
      </c>
      <c r="W1890" s="1">
        <f>VLOOKUP(V1890,Graph!$D$3:$M$50,col)</f>
        <v>6.3E-3</v>
      </c>
      <c r="X1890" s="1">
        <f>VLOOKUP(V1890,Graph!$D$3:$M$50,col+1)</f>
        <v>5.0000000000000001E-3</v>
      </c>
      <c r="Y1890" s="1">
        <f t="shared" si="1414"/>
        <v>5.4333333333333334E-3</v>
      </c>
      <c r="Z1890" s="1">
        <f t="shared" si="1443"/>
        <v>0.6400499999999999</v>
      </c>
      <c r="AA1890" s="2">
        <f t="shared" si="1415"/>
        <v>1.8835666666665694</v>
      </c>
      <c r="AB1890" s="1">
        <f t="shared" si="1416"/>
        <v>5.4390636119922751E-2</v>
      </c>
      <c r="AC1890" s="1">
        <f t="shared" si="1417"/>
        <v>1.0983993017569462</v>
      </c>
      <c r="AD1890" s="1">
        <f t="shared" si="1418"/>
        <v>1.0983993014748215</v>
      </c>
      <c r="AE1890" s="1">
        <f t="shared" si="1419"/>
        <v>1.0983993014646258</v>
      </c>
      <c r="AF1890" s="1">
        <f t="shared" si="1420"/>
        <v>1.0983993014642572</v>
      </c>
      <c r="AG1890" s="1">
        <f t="shared" si="1421"/>
        <v>0.97906622188223735</v>
      </c>
      <c r="AH1890" s="1">
        <f t="shared" si="1422"/>
        <v>3.0984412033356858</v>
      </c>
      <c r="AI1890" s="2">
        <f t="shared" si="1444"/>
        <v>31.560459228047399</v>
      </c>
      <c r="AJ1890" s="1">
        <f>VLOOKUP(AI1890,Graph!$D$3:$M$50,col)</f>
        <v>6.3E-3</v>
      </c>
      <c r="AK1890" s="1">
        <f>VLOOKUP(AI1890,Graph!$D$3:$M$50,col+1)</f>
        <v>5.0000000000000001E-3</v>
      </c>
      <c r="AL1890" s="1">
        <f t="shared" si="1423"/>
        <v>5.4333333333333334E-3</v>
      </c>
      <c r="AM1890" s="1">
        <f t="shared" si="1445"/>
        <v>0.6400499999999999</v>
      </c>
      <c r="AN1890" s="2">
        <f t="shared" si="1424"/>
        <v>1.8835666666665694</v>
      </c>
      <c r="AO1890" s="1">
        <f t="shared" si="1425"/>
        <v>5.4390636119922751E-2</v>
      </c>
      <c r="AP1890" s="1">
        <f t="shared" si="1426"/>
        <v>1.0983993014642441</v>
      </c>
      <c r="AQ1890" s="1">
        <f t="shared" si="1427"/>
        <v>1.0983993014642435</v>
      </c>
      <c r="AR1890" s="1">
        <f t="shared" si="1428"/>
        <v>1.0983993014642435</v>
      </c>
      <c r="AS1890" s="1">
        <f t="shared" si="1429"/>
        <v>1.0983993014642435</v>
      </c>
      <c r="AT1890" s="1">
        <f t="shared" si="1430"/>
        <v>0.97906622188223735</v>
      </c>
      <c r="AU1890" s="1">
        <f t="shared" si="1431"/>
        <v>3.0984412033356463</v>
      </c>
      <c r="AV1890" s="2">
        <f t="shared" si="1432"/>
        <v>1889</v>
      </c>
      <c r="AW1890" s="1">
        <f t="shared" si="1433"/>
        <v>3098.4412033356462</v>
      </c>
      <c r="AX1890" s="1">
        <f t="shared" si="1434"/>
        <v>0.97906622188223735</v>
      </c>
      <c r="AY1890" s="1">
        <f t="shared" si="1435"/>
        <v>1.0983993014642435</v>
      </c>
      <c r="AZ1890" s="1">
        <f t="shared" si="1436"/>
        <v>5.4333333333333334E-3</v>
      </c>
      <c r="BA1890" s="1">
        <f t="shared" si="1437"/>
        <v>31.560459228047399</v>
      </c>
    </row>
    <row r="1891" spans="1:53">
      <c r="A1891" s="2">
        <f t="shared" si="1402"/>
        <v>1.8899999999999026</v>
      </c>
      <c r="B1891" s="1">
        <f t="shared" si="1439"/>
        <v>1.9907106666665655</v>
      </c>
      <c r="C1891" s="1">
        <f t="shared" si="1403"/>
        <v>5.6578878155472231E-2</v>
      </c>
      <c r="D1891" s="1">
        <f t="shared" si="1440"/>
        <v>1.1031371769831848</v>
      </c>
      <c r="E1891" s="1">
        <f t="shared" si="1448"/>
        <v>1.1032585136055695</v>
      </c>
      <c r="F1891" s="1">
        <f t="shared" si="1448"/>
        <v>1.1032631398307728</v>
      </c>
      <c r="G1891" s="1">
        <f t="shared" si="1448"/>
        <v>1.1032633161175431</v>
      </c>
      <c r="H1891" s="1">
        <f t="shared" si="1404"/>
        <v>3.1812286944515109</v>
      </c>
      <c r="I1891" s="1">
        <f t="shared" si="1441"/>
        <v>31.839081049513123</v>
      </c>
      <c r="J1891" s="1">
        <f>VLOOKUP($I1891,Graph!$D$3:$M$50,col)</f>
        <v>6.3E-3</v>
      </c>
      <c r="K1891" s="1">
        <f>VLOOKUP($I1891,Graph!$D$3:$M$50,col+1)</f>
        <v>5.0000000000000001E-3</v>
      </c>
      <c r="L1891" s="1">
        <f t="shared" si="1405"/>
        <v>5.4333333333333334E-3</v>
      </c>
      <c r="M1891" s="1">
        <f t="shared" si="1447"/>
        <v>0.6400499999999999</v>
      </c>
      <c r="N1891" s="1">
        <f t="shared" si="1406"/>
        <v>1.8845666666665692</v>
      </c>
      <c r="O1891" s="1">
        <f t="shared" si="1407"/>
        <v>5.4391464759141576E-2</v>
      </c>
      <c r="P1891" s="1">
        <f t="shared" si="1408"/>
        <v>1.0985728639322736</v>
      </c>
      <c r="Q1891" s="1">
        <f t="shared" si="1409"/>
        <v>1.0984073279690301</v>
      </c>
      <c r="R1891" s="1">
        <f t="shared" si="1410"/>
        <v>1.0984013505018939</v>
      </c>
      <c r="S1891" s="1">
        <f t="shared" si="1411"/>
        <v>1.0984011344839801</v>
      </c>
      <c r="T1891" s="1">
        <f t="shared" si="1412"/>
        <v>0.97906846332184339</v>
      </c>
      <c r="U1891" s="1">
        <f t="shared" si="1413"/>
        <v>3.1009141849593647</v>
      </c>
      <c r="V1891" s="2">
        <f t="shared" si="1442"/>
        <v>31.568853522181179</v>
      </c>
      <c r="W1891" s="1">
        <f>VLOOKUP(V1891,Graph!$D$3:$M$50,col)</f>
        <v>6.3E-3</v>
      </c>
      <c r="X1891" s="1">
        <f>VLOOKUP(V1891,Graph!$D$3:$M$50,col+1)</f>
        <v>5.0000000000000001E-3</v>
      </c>
      <c r="Y1891" s="1">
        <f t="shared" si="1414"/>
        <v>5.4333333333333334E-3</v>
      </c>
      <c r="Z1891" s="1">
        <f t="shared" si="1443"/>
        <v>0.6400499999999999</v>
      </c>
      <c r="AA1891" s="2">
        <f t="shared" si="1415"/>
        <v>1.8845666666665692</v>
      </c>
      <c r="AB1891" s="1">
        <f t="shared" si="1416"/>
        <v>5.4391464759141576E-2</v>
      </c>
      <c r="AC1891" s="1">
        <f t="shared" si="1417"/>
        <v>1.098401126677147</v>
      </c>
      <c r="AD1891" s="1">
        <f t="shared" si="1418"/>
        <v>1.0984011263950098</v>
      </c>
      <c r="AE1891" s="1">
        <f t="shared" si="1419"/>
        <v>1.0984011263848132</v>
      </c>
      <c r="AF1891" s="1">
        <f t="shared" si="1420"/>
        <v>1.0984011263844449</v>
      </c>
      <c r="AG1891" s="1">
        <f t="shared" si="1421"/>
        <v>0.97906846332184339</v>
      </c>
      <c r="AH1891" s="1">
        <f t="shared" si="1422"/>
        <v>3.1009141620934342</v>
      </c>
      <c r="AI1891" s="2">
        <f t="shared" si="1444"/>
        <v>31.568853444585653</v>
      </c>
      <c r="AJ1891" s="1">
        <f>VLOOKUP(AI1891,Graph!$D$3:$M$50,col)</f>
        <v>6.3E-3</v>
      </c>
      <c r="AK1891" s="1">
        <f>VLOOKUP(AI1891,Graph!$D$3:$M$50,col+1)</f>
        <v>5.0000000000000001E-3</v>
      </c>
      <c r="AL1891" s="1">
        <f t="shared" si="1423"/>
        <v>5.4333333333333334E-3</v>
      </c>
      <c r="AM1891" s="1">
        <f t="shared" si="1445"/>
        <v>0.6400499999999999</v>
      </c>
      <c r="AN1891" s="2">
        <f t="shared" si="1424"/>
        <v>1.8845666666665692</v>
      </c>
      <c r="AO1891" s="1">
        <f t="shared" si="1425"/>
        <v>5.4391464759141576E-2</v>
      </c>
      <c r="AP1891" s="1">
        <f t="shared" si="1426"/>
        <v>1.0984011263844313</v>
      </c>
      <c r="AQ1891" s="1">
        <f t="shared" si="1427"/>
        <v>1.0984011263844313</v>
      </c>
      <c r="AR1891" s="1">
        <f t="shared" si="1428"/>
        <v>1.0984011263844313</v>
      </c>
      <c r="AS1891" s="1">
        <f t="shared" si="1429"/>
        <v>1.0984011263844313</v>
      </c>
      <c r="AT1891" s="1">
        <f t="shared" si="1430"/>
        <v>0.97906846332184339</v>
      </c>
      <c r="AU1891" s="1">
        <f t="shared" si="1431"/>
        <v>3.100914162093396</v>
      </c>
      <c r="AV1891" s="2">
        <f t="shared" si="1432"/>
        <v>1890</v>
      </c>
      <c r="AW1891" s="1">
        <f t="shared" si="1433"/>
        <v>3100.914162093396</v>
      </c>
      <c r="AX1891" s="1">
        <f t="shared" si="1434"/>
        <v>0.97906846332184339</v>
      </c>
      <c r="AY1891" s="1">
        <f t="shared" si="1435"/>
        <v>1.0984011263844313</v>
      </c>
      <c r="AZ1891" s="1">
        <f t="shared" si="1436"/>
        <v>5.4333333333333334E-3</v>
      </c>
      <c r="BA1891" s="1">
        <f t="shared" si="1437"/>
        <v>31.568853444585653</v>
      </c>
    </row>
    <row r="1892" spans="1:53">
      <c r="A1892" s="2">
        <f t="shared" si="1402"/>
        <v>1.8909999999999025</v>
      </c>
      <c r="B1892" s="1">
        <f t="shared" si="1439"/>
        <v>1.991751833333232</v>
      </c>
      <c r="C1892" s="1">
        <f t="shared" si="1403"/>
        <v>5.6579566699246187E-2</v>
      </c>
      <c r="D1892" s="1">
        <f t="shared" si="1440"/>
        <v>1.1031386591477412</v>
      </c>
      <c r="E1892" s="1">
        <f t="shared" si="1448"/>
        <v>1.1032600559160992</v>
      </c>
      <c r="F1892" s="1">
        <f t="shared" si="1448"/>
        <v>1.1032646845119713</v>
      </c>
      <c r="G1892" s="1">
        <f t="shared" si="1448"/>
        <v>1.1032648608919837</v>
      </c>
      <c r="H1892" s="1">
        <f t="shared" si="1404"/>
        <v>3.1837582709156513</v>
      </c>
      <c r="I1892" s="1">
        <f t="shared" si="1441"/>
        <v>31.847517837105439</v>
      </c>
      <c r="J1892" s="1">
        <f>VLOOKUP($I1892,Graph!$D$3:$M$50,col)</f>
        <v>6.3E-3</v>
      </c>
      <c r="K1892" s="1">
        <f>VLOOKUP($I1892,Graph!$D$3:$M$50,col+1)</f>
        <v>5.0000000000000001E-3</v>
      </c>
      <c r="L1892" s="1">
        <f t="shared" si="1405"/>
        <v>5.4333333333333334E-3</v>
      </c>
      <c r="M1892" s="1">
        <f t="shared" si="1447"/>
        <v>0.6400499999999999</v>
      </c>
      <c r="N1892" s="1">
        <f t="shared" si="1406"/>
        <v>1.8855666666665691</v>
      </c>
      <c r="O1892" s="1">
        <f t="shared" si="1407"/>
        <v>5.4392292538338265E-2</v>
      </c>
      <c r="P1892" s="1">
        <f t="shared" si="1408"/>
        <v>1.0985746809374466</v>
      </c>
      <c r="Q1892" s="1">
        <f t="shared" si="1409"/>
        <v>1.0984091509161535</v>
      </c>
      <c r="R1892" s="1">
        <f t="shared" si="1410"/>
        <v>1.0984031735419755</v>
      </c>
      <c r="S1892" s="1">
        <f t="shared" si="1411"/>
        <v>1.0984029575230352</v>
      </c>
      <c r="T1892" s="1">
        <f t="shared" si="1412"/>
        <v>0.97907070239251803</v>
      </c>
      <c r="U1892" s="1">
        <f t="shared" si="1413"/>
        <v>3.1033878014508782</v>
      </c>
      <c r="V1892" s="2">
        <f t="shared" si="1442"/>
        <v>31.57724550780847</v>
      </c>
      <c r="W1892" s="1">
        <f>VLOOKUP(V1892,Graph!$D$3:$M$50,col)</f>
        <v>6.3E-3</v>
      </c>
      <c r="X1892" s="1">
        <f>VLOOKUP(V1892,Graph!$D$3:$M$50,col+1)</f>
        <v>5.0000000000000001E-3</v>
      </c>
      <c r="Y1892" s="1">
        <f t="shared" si="1414"/>
        <v>5.4333333333333334E-3</v>
      </c>
      <c r="Z1892" s="1">
        <f t="shared" si="1443"/>
        <v>0.6400499999999999</v>
      </c>
      <c r="AA1892" s="2">
        <f t="shared" si="1415"/>
        <v>1.8855666666665691</v>
      </c>
      <c r="AB1892" s="1">
        <f t="shared" si="1416"/>
        <v>5.4392292538338265E-2</v>
      </c>
      <c r="AC1892" s="1">
        <f t="shared" si="1417"/>
        <v>1.0984029497160066</v>
      </c>
      <c r="AD1892" s="1">
        <f t="shared" si="1418"/>
        <v>1.0984029494338567</v>
      </c>
      <c r="AE1892" s="1">
        <f t="shared" si="1419"/>
        <v>1.0984029494236593</v>
      </c>
      <c r="AF1892" s="1">
        <f t="shared" si="1420"/>
        <v>1.098402949423291</v>
      </c>
      <c r="AG1892" s="1">
        <f t="shared" si="1421"/>
        <v>0.97907070239251803</v>
      </c>
      <c r="AH1892" s="1">
        <f t="shared" si="1422"/>
        <v>3.1033877785661552</v>
      </c>
      <c r="AI1892" s="2">
        <f t="shared" si="1444"/>
        <v>31.577245430190452</v>
      </c>
      <c r="AJ1892" s="1">
        <f>VLOOKUP(AI1892,Graph!$D$3:$M$50,col)</f>
        <v>6.3E-3</v>
      </c>
      <c r="AK1892" s="1">
        <f>VLOOKUP(AI1892,Graph!$D$3:$M$50,col+1)</f>
        <v>5.0000000000000001E-3</v>
      </c>
      <c r="AL1892" s="1">
        <f t="shared" si="1423"/>
        <v>5.4333333333333334E-3</v>
      </c>
      <c r="AM1892" s="1">
        <f t="shared" si="1445"/>
        <v>0.6400499999999999</v>
      </c>
      <c r="AN1892" s="2">
        <f t="shared" si="1424"/>
        <v>1.8855666666665691</v>
      </c>
      <c r="AO1892" s="1">
        <f t="shared" si="1425"/>
        <v>5.4392292538338265E-2</v>
      </c>
      <c r="AP1892" s="1">
        <f t="shared" si="1426"/>
        <v>1.0984029494232779</v>
      </c>
      <c r="AQ1892" s="1">
        <f t="shared" si="1427"/>
        <v>1.0984029494232772</v>
      </c>
      <c r="AR1892" s="1">
        <f t="shared" si="1428"/>
        <v>1.0984029494232772</v>
      </c>
      <c r="AS1892" s="1">
        <f t="shared" si="1429"/>
        <v>1.0984029494232772</v>
      </c>
      <c r="AT1892" s="1">
        <f t="shared" si="1430"/>
        <v>0.97907070239251803</v>
      </c>
      <c r="AU1892" s="1">
        <f t="shared" si="1431"/>
        <v>3.1033877785661161</v>
      </c>
      <c r="AV1892" s="2">
        <f t="shared" si="1432"/>
        <v>1891</v>
      </c>
      <c r="AW1892" s="1">
        <f t="shared" si="1433"/>
        <v>3103.3877785661161</v>
      </c>
      <c r="AX1892" s="1">
        <f t="shared" si="1434"/>
        <v>0.97907070239251803</v>
      </c>
      <c r="AY1892" s="1">
        <f t="shared" si="1435"/>
        <v>1.0984029494232772</v>
      </c>
      <c r="AZ1892" s="1">
        <f t="shared" si="1436"/>
        <v>5.4333333333333334E-3</v>
      </c>
      <c r="BA1892" s="1">
        <f t="shared" si="1437"/>
        <v>31.577245430190452</v>
      </c>
    </row>
    <row r="1893" spans="1:53">
      <c r="A1893" s="2">
        <f t="shared" si="1402"/>
        <v>1.8919999999999024</v>
      </c>
      <c r="B1893" s="1">
        <f t="shared" si="1439"/>
        <v>1.9927929999998988</v>
      </c>
      <c r="C1893" s="1">
        <f t="shared" si="1403"/>
        <v>5.6580254527721731E-2</v>
      </c>
      <c r="D1893" s="1">
        <f t="shared" si="1440"/>
        <v>1.1031401397785061</v>
      </c>
      <c r="E1893" s="1">
        <f t="shared" si="1448"/>
        <v>1.1032615966332686</v>
      </c>
      <c r="F1893" s="1">
        <f t="shared" si="1448"/>
        <v>1.1032662275975353</v>
      </c>
      <c r="G1893" s="1">
        <f t="shared" si="1448"/>
        <v>1.1032664040707023</v>
      </c>
      <c r="H1893" s="1">
        <f t="shared" si="1404"/>
        <v>3.1862885176002469</v>
      </c>
      <c r="I1893" s="1">
        <f t="shared" si="1441"/>
        <v>31.855952390635288</v>
      </c>
      <c r="J1893" s="1">
        <f>VLOOKUP($I1893,Graph!$D$3:$M$50,col)</f>
        <v>6.3E-3</v>
      </c>
      <c r="K1893" s="1">
        <f>VLOOKUP($I1893,Graph!$D$3:$M$50,col+1)</f>
        <v>5.0000000000000001E-3</v>
      </c>
      <c r="L1893" s="1">
        <f t="shared" si="1405"/>
        <v>5.4333333333333334E-3</v>
      </c>
      <c r="M1893" s="1">
        <f t="shared" si="1447"/>
        <v>0.6400499999999999</v>
      </c>
      <c r="N1893" s="1">
        <f t="shared" si="1406"/>
        <v>1.886566666666569</v>
      </c>
      <c r="O1893" s="1">
        <f t="shared" si="1407"/>
        <v>5.4393119458850919E-2</v>
      </c>
      <c r="P1893" s="1">
        <f t="shared" si="1408"/>
        <v>1.0985764960698434</v>
      </c>
      <c r="Q1893" s="1">
        <f t="shared" si="1409"/>
        <v>1.0984109719849091</v>
      </c>
      <c r="R1893" s="1">
        <f t="shared" si="1410"/>
        <v>1.0984049947036201</v>
      </c>
      <c r="S1893" s="1">
        <f t="shared" si="1411"/>
        <v>1.0984047786836564</v>
      </c>
      <c r="T1893" s="1">
        <f t="shared" si="1412"/>
        <v>0.97907293909801418</v>
      </c>
      <c r="U1893" s="1">
        <f t="shared" si="1413"/>
        <v>3.1058620754825008</v>
      </c>
      <c r="V1893" s="2">
        <f t="shared" si="1442"/>
        <v>31.58563526427972</v>
      </c>
      <c r="W1893" s="1">
        <f>VLOOKUP(V1893,Graph!$D$3:$M$50,col)</f>
        <v>6.3E-3</v>
      </c>
      <c r="X1893" s="1">
        <f>VLOOKUP(V1893,Graph!$D$3:$M$50,col+1)</f>
        <v>5.0000000000000001E-3</v>
      </c>
      <c r="Y1893" s="1">
        <f t="shared" si="1414"/>
        <v>5.4333333333333334E-3</v>
      </c>
      <c r="Z1893" s="1">
        <f t="shared" si="1443"/>
        <v>0.6400499999999999</v>
      </c>
      <c r="AA1893" s="2">
        <f t="shared" si="1415"/>
        <v>1.886566666666569</v>
      </c>
      <c r="AB1893" s="1">
        <f t="shared" si="1416"/>
        <v>5.4393119458850919E-2</v>
      </c>
      <c r="AC1893" s="1">
        <f t="shared" si="1417"/>
        <v>1.0984047708764326</v>
      </c>
      <c r="AD1893" s="1">
        <f t="shared" si="1418"/>
        <v>1.0984047705942697</v>
      </c>
      <c r="AE1893" s="1">
        <f t="shared" si="1419"/>
        <v>1.098404770584072</v>
      </c>
      <c r="AF1893" s="1">
        <f t="shared" si="1420"/>
        <v>1.0984047705837037</v>
      </c>
      <c r="AG1893" s="1">
        <f t="shared" si="1421"/>
        <v>0.97907293909801418</v>
      </c>
      <c r="AH1893" s="1">
        <f t="shared" si="1422"/>
        <v>3.1058620525789804</v>
      </c>
      <c r="AI1893" s="2">
        <f t="shared" si="1444"/>
        <v>31.585635186639198</v>
      </c>
      <c r="AJ1893" s="1">
        <f>VLOOKUP(AI1893,Graph!$D$3:$M$50,col)</f>
        <v>6.3E-3</v>
      </c>
      <c r="AK1893" s="1">
        <f>VLOOKUP(AI1893,Graph!$D$3:$M$50,col+1)</f>
        <v>5.0000000000000001E-3</v>
      </c>
      <c r="AL1893" s="1">
        <f t="shared" si="1423"/>
        <v>5.4333333333333334E-3</v>
      </c>
      <c r="AM1893" s="1">
        <f t="shared" si="1445"/>
        <v>0.6400499999999999</v>
      </c>
      <c r="AN1893" s="2">
        <f t="shared" si="1424"/>
        <v>1.886566666666569</v>
      </c>
      <c r="AO1893" s="1">
        <f t="shared" si="1425"/>
        <v>5.4393119458850919E-2</v>
      </c>
      <c r="AP1893" s="1">
        <f t="shared" si="1426"/>
        <v>1.0984047705836899</v>
      </c>
      <c r="AQ1893" s="1">
        <f t="shared" si="1427"/>
        <v>1.0984047705836899</v>
      </c>
      <c r="AR1893" s="1">
        <f t="shared" si="1428"/>
        <v>1.0984047705836899</v>
      </c>
      <c r="AS1893" s="1">
        <f t="shared" si="1429"/>
        <v>1.0984047705836899</v>
      </c>
      <c r="AT1893" s="1">
        <f t="shared" si="1430"/>
        <v>0.97907293909801418</v>
      </c>
      <c r="AU1893" s="1">
        <f t="shared" si="1431"/>
        <v>3.1058620525789418</v>
      </c>
      <c r="AV1893" s="2">
        <f t="shared" si="1432"/>
        <v>1892</v>
      </c>
      <c r="AW1893" s="1">
        <f t="shared" si="1433"/>
        <v>3105.862052578942</v>
      </c>
      <c r="AX1893" s="1">
        <f t="shared" si="1434"/>
        <v>0.97907293909801418</v>
      </c>
      <c r="AY1893" s="1">
        <f t="shared" si="1435"/>
        <v>1.0984047705836899</v>
      </c>
      <c r="AZ1893" s="1">
        <f t="shared" si="1436"/>
        <v>5.4333333333333334E-3</v>
      </c>
      <c r="BA1893" s="1">
        <f t="shared" si="1437"/>
        <v>31.585635186639198</v>
      </c>
    </row>
    <row r="1894" spans="1:53">
      <c r="A1894" s="2">
        <f t="shared" si="1402"/>
        <v>1.8929999999999023</v>
      </c>
      <c r="B1894" s="1">
        <f t="shared" si="1439"/>
        <v>1.9938341666665653</v>
      </c>
      <c r="C1894" s="1">
        <f t="shared" si="1403"/>
        <v>5.6580941642012862E-2</v>
      </c>
      <c r="D1894" s="1">
        <f t="shared" si="1440"/>
        <v>1.1031416188778584</v>
      </c>
      <c r="E1894" s="1">
        <f t="shared" si="1448"/>
        <v>1.1032631357595455</v>
      </c>
      <c r="F1894" s="1">
        <f t="shared" si="1448"/>
        <v>1.1032677690899351</v>
      </c>
      <c r="G1894" s="1">
        <f t="shared" si="1448"/>
        <v>1.1032679456561703</v>
      </c>
      <c r="H1894" s="1">
        <f t="shared" si="1404"/>
        <v>3.1888194343277885</v>
      </c>
      <c r="I1894" s="1">
        <f t="shared" si="1441"/>
        <v>31.864384711876198</v>
      </c>
      <c r="J1894" s="1">
        <f>VLOOKUP($I1894,Graph!$D$3:$M$50,col)</f>
        <v>6.3E-3</v>
      </c>
      <c r="K1894" s="1">
        <f>VLOOKUP($I1894,Graph!$D$3:$M$50,col+1)</f>
        <v>5.0000000000000001E-3</v>
      </c>
      <c r="L1894" s="1">
        <f t="shared" si="1405"/>
        <v>5.4333333333333334E-3</v>
      </c>
      <c r="M1894" s="1">
        <f t="shared" si="1447"/>
        <v>0.6400499999999999</v>
      </c>
      <c r="N1894" s="1">
        <f t="shared" si="1406"/>
        <v>1.8875666666665689</v>
      </c>
      <c r="O1894" s="1">
        <f t="shared" si="1407"/>
        <v>5.4393945522014965E-2</v>
      </c>
      <c r="P1894" s="1">
        <f t="shared" si="1408"/>
        <v>1.0985783093323567</v>
      </c>
      <c r="Q1894" s="1">
        <f t="shared" si="1409"/>
        <v>1.0984127911781987</v>
      </c>
      <c r="R1894" s="1">
        <f t="shared" si="1410"/>
        <v>1.0984068139897307</v>
      </c>
      <c r="S1894" s="1">
        <f t="shared" si="1411"/>
        <v>1.0984065979687454</v>
      </c>
      <c r="T1894" s="1">
        <f t="shared" si="1412"/>
        <v>0.97907517344207795</v>
      </c>
      <c r="U1894" s="1">
        <f t="shared" si="1413"/>
        <v>3.1083370068795046</v>
      </c>
      <c r="V1894" s="2">
        <f t="shared" si="1442"/>
        <v>31.59402279336997</v>
      </c>
      <c r="W1894" s="1">
        <f>VLOOKUP(V1894,Graph!$D$3:$M$50,col)</f>
        <v>6.3E-3</v>
      </c>
      <c r="X1894" s="1">
        <f>VLOOKUP(V1894,Graph!$D$3:$M$50,col+1)</f>
        <v>5.0000000000000001E-3</v>
      </c>
      <c r="Y1894" s="1">
        <f t="shared" si="1414"/>
        <v>5.4333333333333334E-3</v>
      </c>
      <c r="Z1894" s="1">
        <f t="shared" si="1443"/>
        <v>0.6400499999999999</v>
      </c>
      <c r="AA1894" s="2">
        <f t="shared" si="1415"/>
        <v>1.8875666666665689</v>
      </c>
      <c r="AB1894" s="1">
        <f t="shared" si="1416"/>
        <v>5.4393945522014965E-2</v>
      </c>
      <c r="AC1894" s="1">
        <f t="shared" si="1417"/>
        <v>1.0984065901613265</v>
      </c>
      <c r="AD1894" s="1">
        <f t="shared" si="1418"/>
        <v>1.0984065898791511</v>
      </c>
      <c r="AE1894" s="1">
        <f t="shared" si="1419"/>
        <v>1.0984065898689526</v>
      </c>
      <c r="AF1894" s="1">
        <f t="shared" si="1420"/>
        <v>1.098406589868584</v>
      </c>
      <c r="AG1894" s="1">
        <f t="shared" si="1421"/>
        <v>0.97907517344207795</v>
      </c>
      <c r="AH1894" s="1">
        <f t="shared" si="1422"/>
        <v>3.1083369839571811</v>
      </c>
      <c r="AI1894" s="2">
        <f t="shared" si="1444"/>
        <v>31.594022715706959</v>
      </c>
      <c r="AJ1894" s="1">
        <f>VLOOKUP(AI1894,Graph!$D$3:$M$50,col)</f>
        <v>6.3E-3</v>
      </c>
      <c r="AK1894" s="1">
        <f>VLOOKUP(AI1894,Graph!$D$3:$M$50,col+1)</f>
        <v>5.0000000000000001E-3</v>
      </c>
      <c r="AL1894" s="1">
        <f t="shared" si="1423"/>
        <v>5.4333333333333334E-3</v>
      </c>
      <c r="AM1894" s="1">
        <f t="shared" si="1445"/>
        <v>0.6400499999999999</v>
      </c>
      <c r="AN1894" s="2">
        <f t="shared" si="1424"/>
        <v>1.8875666666665689</v>
      </c>
      <c r="AO1894" s="1">
        <f t="shared" si="1425"/>
        <v>5.4393945522014965E-2</v>
      </c>
      <c r="AP1894" s="1">
        <f t="shared" si="1426"/>
        <v>1.0984065898685709</v>
      </c>
      <c r="AQ1894" s="1">
        <f t="shared" si="1427"/>
        <v>1.0984065898685702</v>
      </c>
      <c r="AR1894" s="1">
        <f t="shared" si="1428"/>
        <v>1.0984065898685702</v>
      </c>
      <c r="AS1894" s="1">
        <f t="shared" si="1429"/>
        <v>1.0984065898685702</v>
      </c>
      <c r="AT1894" s="1">
        <f t="shared" si="1430"/>
        <v>0.97907517344207795</v>
      </c>
      <c r="AU1894" s="1">
        <f t="shared" si="1431"/>
        <v>3.108336983957142</v>
      </c>
      <c r="AV1894" s="2">
        <f t="shared" si="1432"/>
        <v>1893</v>
      </c>
      <c r="AW1894" s="1">
        <f t="shared" si="1433"/>
        <v>3108.3369839571419</v>
      </c>
      <c r="AX1894" s="1">
        <f t="shared" si="1434"/>
        <v>0.97907517344207795</v>
      </c>
      <c r="AY1894" s="1">
        <f t="shared" si="1435"/>
        <v>1.0984065898685702</v>
      </c>
      <c r="AZ1894" s="1">
        <f t="shared" si="1436"/>
        <v>5.4333333333333334E-3</v>
      </c>
      <c r="BA1894" s="1">
        <f t="shared" si="1437"/>
        <v>31.594022715706959</v>
      </c>
    </row>
    <row r="1895" spans="1:53">
      <c r="A1895" s="2">
        <f t="shared" si="1402"/>
        <v>1.8939999999999022</v>
      </c>
      <c r="B1895" s="1">
        <f t="shared" si="1439"/>
        <v>1.9948753333332319</v>
      </c>
      <c r="C1895" s="1">
        <f t="shared" si="1403"/>
        <v>5.6581628043231372E-2</v>
      </c>
      <c r="D1895" s="1">
        <f t="shared" si="1440"/>
        <v>1.1031430964481732</v>
      </c>
      <c r="E1895" s="1">
        <f t="shared" si="1448"/>
        <v>1.1032646732973919</v>
      </c>
      <c r="F1895" s="1">
        <f t="shared" si="1448"/>
        <v>1.1032693089916372</v>
      </c>
      <c r="G1895" s="1">
        <f t="shared" si="1448"/>
        <v>1.1032694856508543</v>
      </c>
      <c r="H1895" s="1">
        <f t="shared" si="1404"/>
        <v>3.1913510209209126</v>
      </c>
      <c r="I1895" s="1">
        <f t="shared" si="1441"/>
        <v>31.872814802599386</v>
      </c>
      <c r="J1895" s="1">
        <f>VLOOKUP($I1895,Graph!$D$3:$M$50,col)</f>
        <v>6.3E-3</v>
      </c>
      <c r="K1895" s="1">
        <f>VLOOKUP($I1895,Graph!$D$3:$M$50,col+1)</f>
        <v>5.0000000000000001E-3</v>
      </c>
      <c r="L1895" s="1">
        <f t="shared" si="1405"/>
        <v>5.4333333333333334E-3</v>
      </c>
      <c r="M1895" s="1">
        <f t="shared" si="1447"/>
        <v>0.6400499999999999</v>
      </c>
      <c r="N1895" s="1">
        <f t="shared" si="1406"/>
        <v>1.8885666666665688</v>
      </c>
      <c r="O1895" s="1">
        <f t="shared" si="1407"/>
        <v>5.439477072916292E-2</v>
      </c>
      <c r="P1895" s="1">
        <f t="shared" si="1408"/>
        <v>1.0985801207278751</v>
      </c>
      <c r="Q1895" s="1">
        <f t="shared" si="1409"/>
        <v>1.0984146084989175</v>
      </c>
      <c r="R1895" s="1">
        <f t="shared" si="1410"/>
        <v>1.098408631403202</v>
      </c>
      <c r="S1895" s="1">
        <f t="shared" si="1411"/>
        <v>1.0984084153811979</v>
      </c>
      <c r="T1895" s="1">
        <f t="shared" si="1412"/>
        <v>0.97907740542844679</v>
      </c>
      <c r="U1895" s="1">
        <f t="shared" si="1413"/>
        <v>3.1108125954673014</v>
      </c>
      <c r="V1895" s="2">
        <f t="shared" si="1442"/>
        <v>31.602408096851939</v>
      </c>
      <c r="W1895" s="1">
        <f>VLOOKUP(V1895,Graph!$D$3:$M$50,col)</f>
        <v>6.3E-3</v>
      </c>
      <c r="X1895" s="1">
        <f>VLOOKUP(V1895,Graph!$D$3:$M$50,col+1)</f>
        <v>5.0000000000000001E-3</v>
      </c>
      <c r="Y1895" s="1">
        <f t="shared" si="1414"/>
        <v>5.4333333333333334E-3</v>
      </c>
      <c r="Z1895" s="1">
        <f t="shared" si="1443"/>
        <v>0.6400499999999999</v>
      </c>
      <c r="AA1895" s="2">
        <f t="shared" si="1415"/>
        <v>1.8885666666665688</v>
      </c>
      <c r="AB1895" s="1">
        <f t="shared" si="1416"/>
        <v>5.439477072916292E-2</v>
      </c>
      <c r="AC1895" s="1">
        <f t="shared" si="1417"/>
        <v>1.098408407573584</v>
      </c>
      <c r="AD1895" s="1">
        <f t="shared" si="1418"/>
        <v>1.098408407291396</v>
      </c>
      <c r="AE1895" s="1">
        <f t="shared" si="1419"/>
        <v>1.0984084072811968</v>
      </c>
      <c r="AF1895" s="1">
        <f t="shared" si="1420"/>
        <v>1.0984084072808282</v>
      </c>
      <c r="AG1895" s="1">
        <f t="shared" si="1421"/>
        <v>0.97907740542844679</v>
      </c>
      <c r="AH1895" s="1">
        <f t="shared" si="1422"/>
        <v>3.1108125725261688</v>
      </c>
      <c r="AI1895" s="2">
        <f t="shared" si="1444"/>
        <v>31.60240801916645</v>
      </c>
      <c r="AJ1895" s="1">
        <f>VLOOKUP(AI1895,Graph!$D$3:$M$50,col)</f>
        <v>6.3E-3</v>
      </c>
      <c r="AK1895" s="1">
        <f>VLOOKUP(AI1895,Graph!$D$3:$M$50,col+1)</f>
        <v>5.0000000000000001E-3</v>
      </c>
      <c r="AL1895" s="1">
        <f t="shared" si="1423"/>
        <v>5.4333333333333334E-3</v>
      </c>
      <c r="AM1895" s="1">
        <f t="shared" si="1445"/>
        <v>0.6400499999999999</v>
      </c>
      <c r="AN1895" s="2">
        <f t="shared" si="1424"/>
        <v>1.8885666666665688</v>
      </c>
      <c r="AO1895" s="1">
        <f t="shared" si="1425"/>
        <v>5.439477072916292E-2</v>
      </c>
      <c r="AP1895" s="1">
        <f t="shared" si="1426"/>
        <v>1.0984084072808149</v>
      </c>
      <c r="AQ1895" s="1">
        <f t="shared" si="1427"/>
        <v>1.0984084072808145</v>
      </c>
      <c r="AR1895" s="1">
        <f t="shared" si="1428"/>
        <v>1.0984084072808142</v>
      </c>
      <c r="AS1895" s="1">
        <f t="shared" si="1429"/>
        <v>1.0984084072808142</v>
      </c>
      <c r="AT1895" s="1">
        <f t="shared" si="1430"/>
        <v>0.97907740542844679</v>
      </c>
      <c r="AU1895" s="1">
        <f t="shared" si="1431"/>
        <v>3.1108125725261293</v>
      </c>
      <c r="AV1895" s="2">
        <f t="shared" si="1432"/>
        <v>1894</v>
      </c>
      <c r="AW1895" s="1">
        <f t="shared" si="1433"/>
        <v>3110.8125725261293</v>
      </c>
      <c r="AX1895" s="1">
        <f t="shared" si="1434"/>
        <v>0.97907740542844679</v>
      </c>
      <c r="AY1895" s="1">
        <f t="shared" si="1435"/>
        <v>1.0984084072808142</v>
      </c>
      <c r="AZ1895" s="1">
        <f t="shared" si="1436"/>
        <v>5.4333333333333334E-3</v>
      </c>
      <c r="BA1895" s="1">
        <f t="shared" si="1437"/>
        <v>31.60240801916645</v>
      </c>
    </row>
    <row r="1896" spans="1:53">
      <c r="A1896" s="2">
        <f t="shared" si="1402"/>
        <v>1.8949999999999021</v>
      </c>
      <c r="B1896" s="1">
        <f t="shared" si="1439"/>
        <v>1.9959164999998984</v>
      </c>
      <c r="C1896" s="1">
        <f t="shared" si="1403"/>
        <v>5.6582313732486587E-2</v>
      </c>
      <c r="D1896" s="1">
        <f t="shared" si="1440"/>
        <v>1.1031445724918201</v>
      </c>
      <c r="E1896" s="1">
        <f t="shared" si="1448"/>
        <v>1.103266209249266</v>
      </c>
      <c r="F1896" s="1">
        <f t="shared" si="1448"/>
        <v>1.1032708473051018</v>
      </c>
      <c r="G1896" s="1">
        <f t="shared" si="1448"/>
        <v>1.103271024057215</v>
      </c>
      <c r="H1896" s="1">
        <f t="shared" si="1404"/>
        <v>3.1938832772023926</v>
      </c>
      <c r="I1896" s="1">
        <f t="shared" si="1441"/>
        <v>31.881242664573673</v>
      </c>
      <c r="J1896" s="1">
        <f>VLOOKUP($I1896,Graph!$D$3:$M$50,col)</f>
        <v>6.3E-3</v>
      </c>
      <c r="K1896" s="1">
        <f>VLOOKUP($I1896,Graph!$D$3:$M$50,col+1)</f>
        <v>5.0000000000000001E-3</v>
      </c>
      <c r="L1896" s="1">
        <f t="shared" si="1405"/>
        <v>5.4333333333333334E-3</v>
      </c>
      <c r="M1896" s="1">
        <f t="shared" si="1447"/>
        <v>0.6400499999999999</v>
      </c>
      <c r="N1896" s="1">
        <f t="shared" si="1406"/>
        <v>1.8895666666665687</v>
      </c>
      <c r="O1896" s="1">
        <f t="shared" si="1407"/>
        <v>5.4395595081624622E-2</v>
      </c>
      <c r="P1896" s="1">
        <f t="shared" si="1408"/>
        <v>1.0985819302592803</v>
      </c>
      <c r="Q1896" s="1">
        <f t="shared" si="1409"/>
        <v>1.0984164239499556</v>
      </c>
      <c r="R1896" s="1">
        <f t="shared" si="1410"/>
        <v>1.0984104469469247</v>
      </c>
      <c r="S1896" s="1">
        <f t="shared" si="1411"/>
        <v>1.0984102309239034</v>
      </c>
      <c r="T1896" s="1">
        <f t="shared" si="1412"/>
        <v>0.97907963506085072</v>
      </c>
      <c r="U1896" s="1">
        <f t="shared" si="1413"/>
        <v>3.1132888410714386</v>
      </c>
      <c r="V1896" s="2">
        <f t="shared" si="1442"/>
        <v>31.610791176495976</v>
      </c>
      <c r="W1896" s="1">
        <f>VLOOKUP(V1896,Graph!$D$3:$M$50,col)</f>
        <v>6.3E-3</v>
      </c>
      <c r="X1896" s="1">
        <f>VLOOKUP(V1896,Graph!$D$3:$M$50,col+1)</f>
        <v>5.0000000000000001E-3</v>
      </c>
      <c r="Y1896" s="1">
        <f t="shared" si="1414"/>
        <v>5.4333333333333334E-3</v>
      </c>
      <c r="Z1896" s="1">
        <f t="shared" si="1443"/>
        <v>0.6400499999999999</v>
      </c>
      <c r="AA1896" s="2">
        <f t="shared" si="1415"/>
        <v>1.8895666666665687</v>
      </c>
      <c r="AB1896" s="1">
        <f t="shared" si="1416"/>
        <v>5.4395595081624622E-2</v>
      </c>
      <c r="AC1896" s="1">
        <f t="shared" si="1417"/>
        <v>1.0984102231160953</v>
      </c>
      <c r="AD1896" s="1">
        <f t="shared" si="1418"/>
        <v>1.0984102228338939</v>
      </c>
      <c r="AE1896" s="1">
        <f t="shared" si="1419"/>
        <v>1.098410222823694</v>
      </c>
      <c r="AF1896" s="1">
        <f t="shared" si="1420"/>
        <v>1.0984102228233259</v>
      </c>
      <c r="AG1896" s="1">
        <f t="shared" si="1421"/>
        <v>0.97907963506085072</v>
      </c>
      <c r="AH1896" s="1">
        <f t="shared" si="1422"/>
        <v>3.1132888181114944</v>
      </c>
      <c r="AI1896" s="2">
        <f t="shared" si="1444"/>
        <v>31.61079109878801</v>
      </c>
      <c r="AJ1896" s="1">
        <f>VLOOKUP(AI1896,Graph!$D$3:$M$50,col)</f>
        <v>6.3E-3</v>
      </c>
      <c r="AK1896" s="1">
        <f>VLOOKUP(AI1896,Graph!$D$3:$M$50,col+1)</f>
        <v>5.0000000000000001E-3</v>
      </c>
      <c r="AL1896" s="1">
        <f t="shared" si="1423"/>
        <v>5.4333333333333334E-3</v>
      </c>
      <c r="AM1896" s="1">
        <f t="shared" si="1445"/>
        <v>0.6400499999999999</v>
      </c>
      <c r="AN1896" s="2">
        <f t="shared" si="1424"/>
        <v>1.8895666666665687</v>
      </c>
      <c r="AO1896" s="1">
        <f t="shared" si="1425"/>
        <v>5.4395595081624622E-2</v>
      </c>
      <c r="AP1896" s="1">
        <f t="shared" si="1426"/>
        <v>1.0984102228233124</v>
      </c>
      <c r="AQ1896" s="1">
        <f t="shared" si="1427"/>
        <v>1.0984102228233119</v>
      </c>
      <c r="AR1896" s="1">
        <f t="shared" si="1428"/>
        <v>1.0984102228233117</v>
      </c>
      <c r="AS1896" s="1">
        <f t="shared" si="1429"/>
        <v>1.0984102228233119</v>
      </c>
      <c r="AT1896" s="1">
        <f t="shared" si="1430"/>
        <v>0.97907963506085072</v>
      </c>
      <c r="AU1896" s="1">
        <f t="shared" si="1431"/>
        <v>3.1132888181114549</v>
      </c>
      <c r="AV1896" s="2">
        <f t="shared" si="1432"/>
        <v>1895</v>
      </c>
      <c r="AW1896" s="1">
        <f t="shared" si="1433"/>
        <v>3113.2888181114549</v>
      </c>
      <c r="AX1896" s="1">
        <f t="shared" si="1434"/>
        <v>0.97907963506085072</v>
      </c>
      <c r="AY1896" s="1">
        <f t="shared" si="1435"/>
        <v>1.0984102228233119</v>
      </c>
      <c r="AZ1896" s="1">
        <f t="shared" si="1436"/>
        <v>5.4333333333333334E-3</v>
      </c>
      <c r="BA1896" s="1">
        <f t="shared" si="1437"/>
        <v>31.61079109878801</v>
      </c>
    </row>
    <row r="1897" spans="1:53">
      <c r="A1897" s="2">
        <f t="shared" si="1402"/>
        <v>1.895999999999902</v>
      </c>
      <c r="B1897" s="1">
        <f t="shared" si="1439"/>
        <v>1.9969576666665649</v>
      </c>
      <c r="C1897" s="1">
        <f t="shared" si="1403"/>
        <v>5.6582998710885644E-2</v>
      </c>
      <c r="D1897" s="1">
        <f t="shared" si="1440"/>
        <v>1.1031460470111634</v>
      </c>
      <c r="E1897" s="1">
        <f t="shared" si="1448"/>
        <v>1.1032677436176201</v>
      </c>
      <c r="F1897" s="1">
        <f t="shared" si="1448"/>
        <v>1.1032723840327856</v>
      </c>
      <c r="G1897" s="1">
        <f t="shared" si="1448"/>
        <v>1.1032725608777083</v>
      </c>
      <c r="H1897" s="1">
        <f t="shared" si="1404"/>
        <v>3.1964162029951431</v>
      </c>
      <c r="I1897" s="1">
        <f t="shared" si="1441"/>
        <v>31.889668299565589</v>
      </c>
      <c r="J1897" s="1">
        <f>VLOOKUP($I1897,Graph!$D$3:$M$50,col)</f>
        <v>6.3E-3</v>
      </c>
      <c r="K1897" s="1">
        <f>VLOOKUP($I1897,Graph!$D$3:$M$50,col+1)</f>
        <v>5.0000000000000001E-3</v>
      </c>
      <c r="L1897" s="1">
        <f t="shared" si="1405"/>
        <v>5.4333333333333334E-3</v>
      </c>
      <c r="M1897" s="1">
        <f t="shared" si="1447"/>
        <v>0.6400499999999999</v>
      </c>
      <c r="N1897" s="1">
        <f t="shared" si="1406"/>
        <v>1.8905666666665686</v>
      </c>
      <c r="O1897" s="1">
        <f t="shared" si="1407"/>
        <v>5.4396418580727142E-2</v>
      </c>
      <c r="P1897" s="1">
        <f t="shared" si="1408"/>
        <v>1.0985837379294485</v>
      </c>
      <c r="Q1897" s="1">
        <f t="shared" si="1409"/>
        <v>1.0984182375341964</v>
      </c>
      <c r="R1897" s="1">
        <f t="shared" si="1410"/>
        <v>1.0984122606237821</v>
      </c>
      <c r="S1897" s="1">
        <f t="shared" si="1411"/>
        <v>1.0984120445997456</v>
      </c>
      <c r="T1897" s="1">
        <f t="shared" si="1412"/>
        <v>0.97908186234301153</v>
      </c>
      <c r="U1897" s="1">
        <f t="shared" si="1413"/>
        <v>3.1157657435176054</v>
      </c>
      <c r="V1897" s="2">
        <f t="shared" si="1442"/>
        <v>31.619172034070086</v>
      </c>
      <c r="W1897" s="1">
        <f>VLOOKUP(V1897,Graph!$D$3:$M$50,col)</f>
        <v>6.3E-3</v>
      </c>
      <c r="X1897" s="1">
        <f>VLOOKUP(V1897,Graph!$D$3:$M$50,col+1)</f>
        <v>5.0000000000000001E-3</v>
      </c>
      <c r="Y1897" s="1">
        <f t="shared" si="1414"/>
        <v>5.4333333333333334E-3</v>
      </c>
      <c r="Z1897" s="1">
        <f t="shared" si="1443"/>
        <v>0.6400499999999999</v>
      </c>
      <c r="AA1897" s="2">
        <f t="shared" si="1415"/>
        <v>1.8905666666665686</v>
      </c>
      <c r="AB1897" s="1">
        <f t="shared" si="1416"/>
        <v>5.4396418580727142E-2</v>
      </c>
      <c r="AC1897" s="1">
        <f t="shared" si="1417"/>
        <v>1.0984120367917434</v>
      </c>
      <c r="AD1897" s="1">
        <f t="shared" si="1418"/>
        <v>1.0984120365095291</v>
      </c>
      <c r="AE1897" s="1">
        <f t="shared" si="1419"/>
        <v>1.0984120364993291</v>
      </c>
      <c r="AF1897" s="1">
        <f t="shared" si="1420"/>
        <v>1.0984120364989602</v>
      </c>
      <c r="AG1897" s="1">
        <f t="shared" si="1421"/>
        <v>0.97908186234301153</v>
      </c>
      <c r="AH1897" s="1">
        <f t="shared" si="1422"/>
        <v>3.1157657205388425</v>
      </c>
      <c r="AI1897" s="2">
        <f t="shared" si="1444"/>
        <v>31.61917195633966</v>
      </c>
      <c r="AJ1897" s="1">
        <f>VLOOKUP(AI1897,Graph!$D$3:$M$50,col)</f>
        <v>6.3E-3</v>
      </c>
      <c r="AK1897" s="1">
        <f>VLOOKUP(AI1897,Graph!$D$3:$M$50,col+1)</f>
        <v>5.0000000000000001E-3</v>
      </c>
      <c r="AL1897" s="1">
        <f t="shared" si="1423"/>
        <v>5.4333333333333334E-3</v>
      </c>
      <c r="AM1897" s="1">
        <f t="shared" si="1445"/>
        <v>0.6400499999999999</v>
      </c>
      <c r="AN1897" s="2">
        <f t="shared" si="1424"/>
        <v>1.8905666666665686</v>
      </c>
      <c r="AO1897" s="1">
        <f t="shared" si="1425"/>
        <v>5.4396418580727142E-2</v>
      </c>
      <c r="AP1897" s="1">
        <f t="shared" si="1426"/>
        <v>1.0984120364989467</v>
      </c>
      <c r="AQ1897" s="1">
        <f t="shared" si="1427"/>
        <v>1.0984120364989465</v>
      </c>
      <c r="AR1897" s="1">
        <f t="shared" si="1428"/>
        <v>1.0984120364989467</v>
      </c>
      <c r="AS1897" s="1">
        <f t="shared" si="1429"/>
        <v>1.0984120364989465</v>
      </c>
      <c r="AT1897" s="1">
        <f t="shared" si="1430"/>
        <v>0.97908186234301153</v>
      </c>
      <c r="AU1897" s="1">
        <f t="shared" si="1431"/>
        <v>3.1157657205388034</v>
      </c>
      <c r="AV1897" s="2">
        <f t="shared" si="1432"/>
        <v>1896</v>
      </c>
      <c r="AW1897" s="1">
        <f t="shared" si="1433"/>
        <v>3115.7657205388032</v>
      </c>
      <c r="AX1897" s="1">
        <f t="shared" si="1434"/>
        <v>0.97908186234301153</v>
      </c>
      <c r="AY1897" s="1">
        <f t="shared" si="1435"/>
        <v>1.0984120364989465</v>
      </c>
      <c r="AZ1897" s="1">
        <f t="shared" si="1436"/>
        <v>5.4333333333333334E-3</v>
      </c>
      <c r="BA1897" s="1">
        <f t="shared" si="1437"/>
        <v>31.61917195633966</v>
      </c>
    </row>
    <row r="1898" spans="1:53">
      <c r="A1898" s="2">
        <f t="shared" ref="A1898:A1961" si="1449">A1897+0.001</f>
        <v>1.8969999999999019</v>
      </c>
      <c r="B1898" s="1">
        <f t="shared" si="1439"/>
        <v>1.9979988333332315</v>
      </c>
      <c r="C1898" s="1">
        <f t="shared" ref="C1898:C1961" si="1450">(4/27)*(b*A1898/B1898)^2</f>
        <v>5.6583682979533333E-2</v>
      </c>
      <c r="D1898" s="1">
        <f t="shared" si="1440"/>
        <v>1.1031475200085636</v>
      </c>
      <c r="E1898" s="1">
        <f t="shared" si="1448"/>
        <v>1.1032692764049019</v>
      </c>
      <c r="F1898" s="1">
        <f t="shared" si="1448"/>
        <v>1.1032739191771388</v>
      </c>
      <c r="G1898" s="1">
        <f t="shared" si="1448"/>
        <v>1.1032740961147847</v>
      </c>
      <c r="H1898" s="1">
        <f t="shared" ref="H1898:H1961" si="1451">SQRT(gn*(2*A1898/3)^3)*G1898*b</f>
        <v>3.1989497981222188</v>
      </c>
      <c r="I1898" s="1">
        <f t="shared" si="1441"/>
        <v>31.898091709339312</v>
      </c>
      <c r="J1898" s="1">
        <f>VLOOKUP($I1898,Graph!$D$3:$M$50,col)</f>
        <v>6.3E-3</v>
      </c>
      <c r="K1898" s="1">
        <f>VLOOKUP($I1898,Graph!$D$3:$M$50,col+1)</f>
        <v>5.0000000000000001E-3</v>
      </c>
      <c r="L1898" s="1">
        <f t="shared" ref="L1898:L1961" si="1452">J1898+Ratio*(K1898-J1898)</f>
        <v>5.4333333333333334E-3</v>
      </c>
      <c r="M1898" s="1">
        <f t="shared" si="1447"/>
        <v>0.6400499999999999</v>
      </c>
      <c r="N1898" s="1">
        <f t="shared" ref="N1898:N1961" si="1453">A1898-L1898*L</f>
        <v>1.8915666666665685</v>
      </c>
      <c r="O1898" s="1">
        <f t="shared" ref="O1898:O1961" si="1454">(4/27)*(M1898*N1898/B1898)^2</f>
        <v>5.4397241227794817E-2</v>
      </c>
      <c r="P1898" s="1">
        <f t="shared" ref="P1898:P1961" si="1455">SQRT(G1898-(O1898*G1898-POWER(G1898,1/3)+1)/(O1898-POWER(G1898,-2/3)/3))</f>
        <v>1.0985855437412491</v>
      </c>
      <c r="Q1898" s="1">
        <f t="shared" ref="Q1898:Q1961" si="1456">SQRT(P1898-(O1898*P1898-POWER(P1898,1/3)+1)/(O1898-POWER(P1898,-2/3)/3))</f>
        <v>1.0984200492545177</v>
      </c>
      <c r="R1898" s="1">
        <f t="shared" ref="R1898:R1961" si="1457">SQRT(Q1898-(O1898*Q1898-POWER(Q1898,1/3)+1)/(O1898-POWER(Q1898,-2/3)/3))</f>
        <v>1.0984140724366518</v>
      </c>
      <c r="S1898" s="1">
        <f t="shared" ref="S1898:S1961" si="1458">SQRT(R1898-(O1898*R1898-POWER(R1898,1/3)+1)/(O1898-POWER(R1898,-2/3)/3))</f>
        <v>1.0984138564116028</v>
      </c>
      <c r="T1898" s="1">
        <f t="shared" ref="T1898:T1961" si="1459">(M1898/b)*POWER(N1898/A1898,3/2)</f>
        <v>0.97908408727864338</v>
      </c>
      <c r="U1898" s="1">
        <f t="shared" ref="U1898:U1961" si="1460">SQRT(gn*(2*A1898/3)^3)*S1898*T1898*b</f>
        <v>3.118243302631631</v>
      </c>
      <c r="V1898" s="2">
        <f t="shared" si="1442"/>
        <v>31.627550671339961</v>
      </c>
      <c r="W1898" s="1">
        <f>VLOOKUP(V1898,Graph!$D$3:$M$50,col)</f>
        <v>6.3E-3</v>
      </c>
      <c r="X1898" s="1">
        <f>VLOOKUP(V1898,Graph!$D$3:$M$50,col+1)</f>
        <v>5.0000000000000001E-3</v>
      </c>
      <c r="Y1898" s="1">
        <f t="shared" ref="Y1898:Y1961" si="1461">W1898+Ratio*(X1898-W1898)</f>
        <v>5.4333333333333334E-3</v>
      </c>
      <c r="Z1898" s="1">
        <f t="shared" si="1443"/>
        <v>0.6400499999999999</v>
      </c>
      <c r="AA1898" s="2">
        <f t="shared" ref="AA1898:AA1961" si="1462">A1898-Y1898*L</f>
        <v>1.8915666666665685</v>
      </c>
      <c r="AB1898" s="1">
        <f t="shared" ref="AB1898:AB1961" si="1463">(4/27)*(Z1898*AA1898/B1898)^2</f>
        <v>5.4397241227794817E-2</v>
      </c>
      <c r="AC1898" s="1">
        <f t="shared" ref="AC1898:AC1961" si="1464">SQRT(S1898-(AB1898*S1898-POWER(S1898,1/3)+1)/(AB1898-POWER(S1898,-2/3)/3))</f>
        <v>1.0984138486034061</v>
      </c>
      <c r="AD1898" s="1">
        <f t="shared" ref="AD1898:AD1961" si="1465">SQRT(AC1898-(AB1898*AC1898-POWER(AC1898,1/3)+1)/(AB1898-POWER(AC1898,-2/3)/3))</f>
        <v>1.0984138483211796</v>
      </c>
      <c r="AE1898" s="1">
        <f t="shared" ref="AE1898:AE1961" si="1466">SQRT(AD1898-(AB1898*AD1898-POWER(AD1898,1/3)+1)/(AB1898-POWER(AD1898,-2/3)/3))</f>
        <v>1.0984138483109787</v>
      </c>
      <c r="AF1898" s="1">
        <f t="shared" ref="AF1898:AF1961" si="1467">SQRT(AE1898-(AB1898*AE1898-POWER(AE1898,1/3)+1)/(AB1898-POWER(AE1898,-2/3)/3))</f>
        <v>1.0984138483106098</v>
      </c>
      <c r="AG1898" s="1">
        <f t="shared" ref="AG1898:AG1961" si="1468">(Z1898/b)*POWER(AA1898/A1898,3/2)</f>
        <v>0.97908408727864338</v>
      </c>
      <c r="AH1898" s="1">
        <f t="shared" ref="AH1898:AH1961" si="1469">SQRT(gn*(2*A1898/3)^3)*AF1898*AG1898*b</f>
        <v>3.1182432796340449</v>
      </c>
      <c r="AI1898" s="2">
        <f t="shared" si="1444"/>
        <v>31.62755059358707</v>
      </c>
      <c r="AJ1898" s="1">
        <f>VLOOKUP(AI1898,Graph!$D$3:$M$50,col)</f>
        <v>6.3E-3</v>
      </c>
      <c r="AK1898" s="1">
        <f>VLOOKUP(AI1898,Graph!$D$3:$M$50,col+1)</f>
        <v>5.0000000000000001E-3</v>
      </c>
      <c r="AL1898" s="1">
        <f t="shared" ref="AL1898:AL1961" si="1470">AJ1898+Ratio*(AK1898-AJ1898)</f>
        <v>5.4333333333333334E-3</v>
      </c>
      <c r="AM1898" s="1">
        <f t="shared" si="1445"/>
        <v>0.6400499999999999</v>
      </c>
      <c r="AN1898" s="2">
        <f t="shared" ref="AN1898:AN1961" si="1471">A1898-AL1898*L</f>
        <v>1.8915666666665685</v>
      </c>
      <c r="AO1898" s="1">
        <f t="shared" ref="AO1898:AO1961" si="1472">(4/27)*(AM1898*AN1898/B1898)^2</f>
        <v>5.4397241227794817E-2</v>
      </c>
      <c r="AP1898" s="1">
        <f t="shared" ref="AP1898:AP1961" si="1473">SQRT(AF1898-(AO1898*AF1898-POWER(AF1898,1/3)+1)/(AO1898-POWER(AF1898,-2/3)/3))</f>
        <v>1.0984138483105967</v>
      </c>
      <c r="AQ1898" s="1">
        <f t="shared" ref="AQ1898:AQ1961" si="1474">SQRT(AP1898-(AO1898*AP1898-POWER(AP1898,1/3)+1)/(AO1898-POWER(AP1898,-2/3)/3))</f>
        <v>1.0984138483105961</v>
      </c>
      <c r="AR1898" s="1">
        <f t="shared" ref="AR1898:AR1961" si="1475">SQRT(AQ1898-(AO1898*AQ1898-POWER(AQ1898,1/3)+1)/(AO1898-POWER(AQ1898,-2/3)/3))</f>
        <v>1.0984138483105961</v>
      </c>
      <c r="AS1898" s="1">
        <f t="shared" ref="AS1898:AS1961" si="1476">SQRT(AR1898-(AO1898*AR1898-POWER(AR1898,1/3)+1)/(AO1898-POWER(AR1898,-2/3)/3))</f>
        <v>1.0984138483105961</v>
      </c>
      <c r="AT1898" s="1">
        <f t="shared" ref="AT1898:AT1961" si="1477">(AM1898/b)*POWER(AN1898/A1898,3/2)</f>
        <v>0.97908408727864338</v>
      </c>
      <c r="AU1898" s="1">
        <f t="shared" ref="AU1898:AU1961" si="1478">SQRT(gn*(2*A1898/3)^3)*AS1898*AT1898*b</f>
        <v>3.1182432796340054</v>
      </c>
      <c r="AV1898" s="2">
        <f t="shared" ref="AV1898:AV1961" si="1479">AV1897+1</f>
        <v>1897</v>
      </c>
      <c r="AW1898" s="1">
        <f t="shared" ref="AW1898:AW1961" si="1480">AU1898*1000</f>
        <v>3118.2432796340054</v>
      </c>
      <c r="AX1898" s="1">
        <f t="shared" ref="AX1898:AX1961" si="1481">AT1898</f>
        <v>0.97908408727864338</v>
      </c>
      <c r="AY1898" s="1">
        <f t="shared" ref="AY1898:AY1961" si="1482">AS1898</f>
        <v>1.0984138483105961</v>
      </c>
      <c r="AZ1898" s="1">
        <f t="shared" ref="AZ1898:AZ1961" si="1483">AL1898</f>
        <v>5.4333333333333334E-3</v>
      </c>
      <c r="BA1898" s="1">
        <f t="shared" ref="BA1898:BA1961" si="1484">AI1898</f>
        <v>31.62755059358707</v>
      </c>
    </row>
    <row r="1899" spans="1:53">
      <c r="A1899" s="2">
        <f t="shared" si="1449"/>
        <v>1.8979999999999018</v>
      </c>
      <c r="B1899" s="1">
        <f t="shared" si="1439"/>
        <v>1.999039999999898</v>
      </c>
      <c r="C1899" s="1">
        <f t="shared" si="1450"/>
        <v>5.6584366539532187E-2</v>
      </c>
      <c r="D1899" s="1">
        <f t="shared" si="1440"/>
        <v>1.1031489914863757</v>
      </c>
      <c r="E1899" s="1">
        <f t="shared" si="1448"/>
        <v>1.1032708076135536</v>
      </c>
      <c r="F1899" s="1">
        <f t="shared" si="1448"/>
        <v>1.1032754527406077</v>
      </c>
      <c r="G1899" s="1">
        <f t="shared" si="1448"/>
        <v>1.103275629770891</v>
      </c>
      <c r="H1899" s="1">
        <f t="shared" si="1451"/>
        <v>3.2014840624068195</v>
      </c>
      <c r="I1899" s="1">
        <f t="shared" si="1441"/>
        <v>31.906512895656689</v>
      </c>
      <c r="J1899" s="1">
        <f>VLOOKUP($I1899,Graph!$D$3:$M$50,col)</f>
        <v>6.3E-3</v>
      </c>
      <c r="K1899" s="1">
        <f>VLOOKUP($I1899,Graph!$D$3:$M$50,col+1)</f>
        <v>5.0000000000000001E-3</v>
      </c>
      <c r="L1899" s="1">
        <f t="shared" si="1452"/>
        <v>5.4333333333333334E-3</v>
      </c>
      <c r="M1899" s="1">
        <f t="shared" si="1447"/>
        <v>0.6400499999999999</v>
      </c>
      <c r="N1899" s="1">
        <f t="shared" si="1453"/>
        <v>1.8925666666665684</v>
      </c>
      <c r="O1899" s="1">
        <f t="shared" si="1454"/>
        <v>5.4398063024149235E-2</v>
      </c>
      <c r="P1899" s="1">
        <f t="shared" si="1455"/>
        <v>1.0985873476975465</v>
      </c>
      <c r="Q1899" s="1">
        <f t="shared" si="1456"/>
        <v>1.0984218591137915</v>
      </c>
      <c r="R1899" s="1">
        <f t="shared" si="1457"/>
        <v>1.0984158823884065</v>
      </c>
      <c r="S1899" s="1">
        <f t="shared" si="1458"/>
        <v>1.098415666362347</v>
      </c>
      <c r="T1899" s="1">
        <f t="shared" si="1459"/>
        <v>0.97908630987145229</v>
      </c>
      <c r="U1899" s="1">
        <f t="shared" si="1460"/>
        <v>3.1207215182394799</v>
      </c>
      <c r="V1899" s="2">
        <f t="shared" si="1442"/>
        <v>31.635927090068922</v>
      </c>
      <c r="W1899" s="1">
        <f>VLOOKUP(V1899,Graph!$D$3:$M$50,col)</f>
        <v>6.3E-3</v>
      </c>
      <c r="X1899" s="1">
        <f>VLOOKUP(V1899,Graph!$D$3:$M$50,col+1)</f>
        <v>5.0000000000000001E-3</v>
      </c>
      <c r="Y1899" s="1">
        <f t="shared" si="1461"/>
        <v>5.4333333333333334E-3</v>
      </c>
      <c r="Z1899" s="1">
        <f t="shared" si="1443"/>
        <v>0.6400499999999999</v>
      </c>
      <c r="AA1899" s="2">
        <f t="shared" si="1462"/>
        <v>1.8925666666665684</v>
      </c>
      <c r="AB1899" s="1">
        <f t="shared" si="1463"/>
        <v>5.4398063024149235E-2</v>
      </c>
      <c r="AC1899" s="1">
        <f t="shared" si="1464"/>
        <v>1.0984156585539562</v>
      </c>
      <c r="AD1899" s="1">
        <f t="shared" si="1465"/>
        <v>1.0984156582717173</v>
      </c>
      <c r="AE1899" s="1">
        <f t="shared" si="1466"/>
        <v>1.0984156582615152</v>
      </c>
      <c r="AF1899" s="1">
        <f t="shared" si="1467"/>
        <v>1.0984156582611466</v>
      </c>
      <c r="AG1899" s="1">
        <f t="shared" si="1468"/>
        <v>0.97908630987145229</v>
      </c>
      <c r="AH1899" s="1">
        <f t="shared" si="1469"/>
        <v>3.1207214952230653</v>
      </c>
      <c r="AI1899" s="2">
        <f t="shared" si="1444"/>
        <v>31.635927012293571</v>
      </c>
      <c r="AJ1899" s="1">
        <f>VLOOKUP(AI1899,Graph!$D$3:$M$50,col)</f>
        <v>6.3E-3</v>
      </c>
      <c r="AK1899" s="1">
        <f>VLOOKUP(AI1899,Graph!$D$3:$M$50,col+1)</f>
        <v>5.0000000000000001E-3</v>
      </c>
      <c r="AL1899" s="1">
        <f t="shared" si="1470"/>
        <v>5.4333333333333334E-3</v>
      </c>
      <c r="AM1899" s="1">
        <f t="shared" si="1445"/>
        <v>0.6400499999999999</v>
      </c>
      <c r="AN1899" s="2">
        <f t="shared" si="1471"/>
        <v>1.8925666666665684</v>
      </c>
      <c r="AO1899" s="1">
        <f t="shared" si="1472"/>
        <v>5.4398063024149235E-2</v>
      </c>
      <c r="AP1899" s="1">
        <f t="shared" si="1473"/>
        <v>1.0984156582611335</v>
      </c>
      <c r="AQ1899" s="1">
        <f t="shared" si="1474"/>
        <v>1.0984156582611326</v>
      </c>
      <c r="AR1899" s="1">
        <f t="shared" si="1475"/>
        <v>1.0984156582611326</v>
      </c>
      <c r="AS1899" s="1">
        <f t="shared" si="1476"/>
        <v>1.0984156582611326</v>
      </c>
      <c r="AT1899" s="1">
        <f t="shared" si="1477"/>
        <v>0.97908630987145229</v>
      </c>
      <c r="AU1899" s="1">
        <f t="shared" si="1478"/>
        <v>3.1207214952230262</v>
      </c>
      <c r="AV1899" s="2">
        <f t="shared" si="1479"/>
        <v>1898</v>
      </c>
      <c r="AW1899" s="1">
        <f t="shared" si="1480"/>
        <v>3120.7214952230261</v>
      </c>
      <c r="AX1899" s="1">
        <f t="shared" si="1481"/>
        <v>0.97908630987145229</v>
      </c>
      <c r="AY1899" s="1">
        <f t="shared" si="1482"/>
        <v>1.0984156582611326</v>
      </c>
      <c r="AZ1899" s="1">
        <f t="shared" si="1483"/>
        <v>5.4333333333333334E-3</v>
      </c>
      <c r="BA1899" s="1">
        <f t="shared" si="1484"/>
        <v>31.635927012293571</v>
      </c>
    </row>
    <row r="1900" spans="1:53">
      <c r="A1900" s="2">
        <f t="shared" si="1449"/>
        <v>1.8989999999999017</v>
      </c>
      <c r="B1900" s="1">
        <f t="shared" si="1439"/>
        <v>2.0000811666665643</v>
      </c>
      <c r="C1900" s="1">
        <f t="shared" si="1450"/>
        <v>5.6585049391982466E-2</v>
      </c>
      <c r="D1900" s="1">
        <f t="shared" si="1440"/>
        <v>1.1031504614469494</v>
      </c>
      <c r="E1900" s="1">
        <f t="shared" si="1448"/>
        <v>1.1032723372460129</v>
      </c>
      <c r="F1900" s="1">
        <f t="shared" si="1448"/>
        <v>1.1032769847256321</v>
      </c>
      <c r="G1900" s="1">
        <f t="shared" si="1448"/>
        <v>1.1032771618484667</v>
      </c>
      <c r="H1900" s="1">
        <f t="shared" si="1451"/>
        <v>3.2040189956722744</v>
      </c>
      <c r="I1900" s="1">
        <f t="shared" si="1441"/>
        <v>31.914931860277253</v>
      </c>
      <c r="J1900" s="1">
        <f>VLOOKUP($I1900,Graph!$D$3:$M$50,col)</f>
        <v>6.3E-3</v>
      </c>
      <c r="K1900" s="1">
        <f>VLOOKUP($I1900,Graph!$D$3:$M$50,col+1)</f>
        <v>5.0000000000000001E-3</v>
      </c>
      <c r="L1900" s="1">
        <f t="shared" si="1452"/>
        <v>5.4333333333333334E-3</v>
      </c>
      <c r="M1900" s="1">
        <f t="shared" si="1447"/>
        <v>0.6400499999999999</v>
      </c>
      <c r="N1900" s="1">
        <f t="shared" si="1453"/>
        <v>1.8935666666665683</v>
      </c>
      <c r="O1900" s="1">
        <f t="shared" si="1454"/>
        <v>5.4398883971109237E-2</v>
      </c>
      <c r="P1900" s="1">
        <f t="shared" si="1455"/>
        <v>1.0985891498011988</v>
      </c>
      <c r="Q1900" s="1">
        <f t="shared" si="1456"/>
        <v>1.0984236671148839</v>
      </c>
      <c r="R1900" s="1">
        <f t="shared" si="1457"/>
        <v>1.0984176904819118</v>
      </c>
      <c r="S1900" s="1">
        <f t="shared" si="1458"/>
        <v>1.0984174744548436</v>
      </c>
      <c r="T1900" s="1">
        <f t="shared" si="1459"/>
        <v>0.97908853012513719</v>
      </c>
      <c r="U1900" s="1">
        <f t="shared" si="1460"/>
        <v>3.1232003901672556</v>
      </c>
      <c r="V1900" s="2">
        <f t="shared" si="1442"/>
        <v>31.644301292017964</v>
      </c>
      <c r="W1900" s="1">
        <f>VLOOKUP(V1900,Graph!$D$3:$M$50,col)</f>
        <v>6.3E-3</v>
      </c>
      <c r="X1900" s="1">
        <f>VLOOKUP(V1900,Graph!$D$3:$M$50,col+1)</f>
        <v>5.0000000000000001E-3</v>
      </c>
      <c r="Y1900" s="1">
        <f t="shared" si="1461"/>
        <v>5.4333333333333334E-3</v>
      </c>
      <c r="Z1900" s="1">
        <f t="shared" si="1443"/>
        <v>0.6400499999999999</v>
      </c>
      <c r="AA1900" s="2">
        <f t="shared" si="1462"/>
        <v>1.8935666666665683</v>
      </c>
      <c r="AB1900" s="1">
        <f t="shared" si="1463"/>
        <v>5.4398883971109237E-2</v>
      </c>
      <c r="AC1900" s="1">
        <f t="shared" si="1464"/>
        <v>1.0984174666462594</v>
      </c>
      <c r="AD1900" s="1">
        <f t="shared" si="1465"/>
        <v>1.0984174663640074</v>
      </c>
      <c r="AE1900" s="1">
        <f t="shared" si="1466"/>
        <v>1.0984174663538051</v>
      </c>
      <c r="AF1900" s="1">
        <f t="shared" si="1467"/>
        <v>1.0984174663534361</v>
      </c>
      <c r="AG1900" s="1">
        <f t="shared" si="1468"/>
        <v>0.97908853012513719</v>
      </c>
      <c r="AH1900" s="1">
        <f t="shared" si="1469"/>
        <v>3.1232003671320077</v>
      </c>
      <c r="AI1900" s="2">
        <f t="shared" si="1444"/>
        <v>31.644301214220164</v>
      </c>
      <c r="AJ1900" s="1">
        <f>VLOOKUP(AI1900,Graph!$D$3:$M$50,col)</f>
        <v>6.3E-3</v>
      </c>
      <c r="AK1900" s="1">
        <f>VLOOKUP(AI1900,Graph!$D$3:$M$50,col+1)</f>
        <v>5.0000000000000001E-3</v>
      </c>
      <c r="AL1900" s="1">
        <f t="shared" si="1470"/>
        <v>5.4333333333333334E-3</v>
      </c>
      <c r="AM1900" s="1">
        <f t="shared" si="1445"/>
        <v>0.6400499999999999</v>
      </c>
      <c r="AN1900" s="2">
        <f t="shared" si="1471"/>
        <v>1.8935666666665683</v>
      </c>
      <c r="AO1900" s="1">
        <f t="shared" si="1472"/>
        <v>5.4398883971109237E-2</v>
      </c>
      <c r="AP1900" s="1">
        <f t="shared" si="1473"/>
        <v>1.098417466353423</v>
      </c>
      <c r="AQ1900" s="1">
        <f t="shared" si="1474"/>
        <v>1.0984174663534221</v>
      </c>
      <c r="AR1900" s="1">
        <f t="shared" si="1475"/>
        <v>1.0984174663534221</v>
      </c>
      <c r="AS1900" s="1">
        <f t="shared" si="1476"/>
        <v>1.0984174663534221</v>
      </c>
      <c r="AT1900" s="1">
        <f t="shared" si="1477"/>
        <v>0.97908853012513719</v>
      </c>
      <c r="AU1900" s="1">
        <f t="shared" si="1478"/>
        <v>3.1232003671319677</v>
      </c>
      <c r="AV1900" s="2">
        <f t="shared" si="1479"/>
        <v>1899</v>
      </c>
      <c r="AW1900" s="1">
        <f t="shared" si="1480"/>
        <v>3123.2003671319676</v>
      </c>
      <c r="AX1900" s="1">
        <f t="shared" si="1481"/>
        <v>0.97908853012513719</v>
      </c>
      <c r="AY1900" s="1">
        <f t="shared" si="1482"/>
        <v>1.0984174663534221</v>
      </c>
      <c r="AZ1900" s="1">
        <f t="shared" si="1483"/>
        <v>5.4333333333333334E-3</v>
      </c>
      <c r="BA1900" s="1">
        <f t="shared" si="1484"/>
        <v>31.644301214220164</v>
      </c>
    </row>
    <row r="1901" spans="1:53">
      <c r="A1901" s="2">
        <f t="shared" si="1449"/>
        <v>1.8999999999999015</v>
      </c>
      <c r="B1901" s="1">
        <f t="shared" si="1439"/>
        <v>2.0011223333332313</v>
      </c>
      <c r="C1901" s="1">
        <f t="shared" si="1450"/>
        <v>5.6585731537982076E-2</v>
      </c>
      <c r="D1901" s="1">
        <f t="shared" si="1440"/>
        <v>1.1031519298926309</v>
      </c>
      <c r="E1901" s="1">
        <f t="shared" ref="E1901:G1920" si="1485">SQRT(D1901-($C1901*D1901-POWER(D1901,1/3)+1)/($C1901-POWER(D1901,-2/3)/3))</f>
        <v>1.1032738653047123</v>
      </c>
      <c r="F1901" s="1">
        <f t="shared" si="1485"/>
        <v>1.1032785151346478</v>
      </c>
      <c r="G1901" s="1">
        <f t="shared" si="1485"/>
        <v>1.1032786923499485</v>
      </c>
      <c r="H1901" s="1">
        <f t="shared" si="1451"/>
        <v>3.206554597742064</v>
      </c>
      <c r="I1901" s="1">
        <f t="shared" si="1441"/>
        <v>31.92334860495821</v>
      </c>
      <c r="J1901" s="1">
        <f>VLOOKUP($I1901,Graph!$D$3:$M$50,col)</f>
        <v>6.3E-3</v>
      </c>
      <c r="K1901" s="1">
        <f>VLOOKUP($I1901,Graph!$D$3:$M$50,col+1)</f>
        <v>5.0000000000000001E-3</v>
      </c>
      <c r="L1901" s="1">
        <f t="shared" si="1452"/>
        <v>5.4333333333333334E-3</v>
      </c>
      <c r="M1901" s="1">
        <f t="shared" si="1447"/>
        <v>0.6400499999999999</v>
      </c>
      <c r="N1901" s="1">
        <f t="shared" si="1453"/>
        <v>1.8945666666665681</v>
      </c>
      <c r="O1901" s="1">
        <f t="shared" si="1454"/>
        <v>5.4399704069990916E-2</v>
      </c>
      <c r="P1901" s="1">
        <f t="shared" si="1455"/>
        <v>1.0985909500550588</v>
      </c>
      <c r="Q1901" s="1">
        <f t="shared" si="1456"/>
        <v>1.0984254732606547</v>
      </c>
      <c r="R1901" s="1">
        <f t="shared" si="1457"/>
        <v>1.0984194967200274</v>
      </c>
      <c r="S1901" s="1">
        <f t="shared" si="1458"/>
        <v>1.098419280691953</v>
      </c>
      <c r="T1901" s="1">
        <f t="shared" si="1459"/>
        <v>0.97909074804338847</v>
      </c>
      <c r="U1901" s="1">
        <f t="shared" si="1460"/>
        <v>3.1256799182412016</v>
      </c>
      <c r="V1901" s="2">
        <f t="shared" si="1442"/>
        <v>31.652673278945773</v>
      </c>
      <c r="W1901" s="1">
        <f>VLOOKUP(V1901,Graph!$D$3:$M$50,col)</f>
        <v>6.3E-3</v>
      </c>
      <c r="X1901" s="1">
        <f>VLOOKUP(V1901,Graph!$D$3:$M$50,col+1)</f>
        <v>5.0000000000000001E-3</v>
      </c>
      <c r="Y1901" s="1">
        <f t="shared" si="1461"/>
        <v>5.4333333333333334E-3</v>
      </c>
      <c r="Z1901" s="1">
        <f t="shared" si="1443"/>
        <v>0.6400499999999999</v>
      </c>
      <c r="AA1901" s="2">
        <f t="shared" si="1462"/>
        <v>1.8945666666665681</v>
      </c>
      <c r="AB1901" s="1">
        <f t="shared" si="1463"/>
        <v>5.4399704069990916E-2</v>
      </c>
      <c r="AC1901" s="1">
        <f t="shared" si="1464"/>
        <v>1.0984192728831752</v>
      </c>
      <c r="AD1901" s="1">
        <f t="shared" si="1465"/>
        <v>1.0984192726009105</v>
      </c>
      <c r="AE1901" s="1">
        <f t="shared" si="1466"/>
        <v>1.0984192725907078</v>
      </c>
      <c r="AF1901" s="1">
        <f t="shared" si="1467"/>
        <v>1.098419272590339</v>
      </c>
      <c r="AG1901" s="1">
        <f t="shared" si="1468"/>
        <v>0.97909074804338847</v>
      </c>
      <c r="AH1901" s="1">
        <f t="shared" si="1469"/>
        <v>3.1256798951871154</v>
      </c>
      <c r="AI1901" s="2">
        <f t="shared" si="1444"/>
        <v>31.652673201125531</v>
      </c>
      <c r="AJ1901" s="1">
        <f>VLOOKUP(AI1901,Graph!$D$3:$M$50,col)</f>
        <v>6.3E-3</v>
      </c>
      <c r="AK1901" s="1">
        <f>VLOOKUP(AI1901,Graph!$D$3:$M$50,col+1)</f>
        <v>5.0000000000000001E-3</v>
      </c>
      <c r="AL1901" s="1">
        <f t="shared" si="1470"/>
        <v>5.4333333333333334E-3</v>
      </c>
      <c r="AM1901" s="1">
        <f t="shared" si="1445"/>
        <v>0.6400499999999999</v>
      </c>
      <c r="AN1901" s="2">
        <f t="shared" si="1471"/>
        <v>1.8945666666665681</v>
      </c>
      <c r="AO1901" s="1">
        <f t="shared" si="1472"/>
        <v>5.4399704069990916E-2</v>
      </c>
      <c r="AP1901" s="1">
        <f t="shared" si="1473"/>
        <v>1.0984192725903257</v>
      </c>
      <c r="AQ1901" s="1">
        <f t="shared" si="1474"/>
        <v>1.098419272590325</v>
      </c>
      <c r="AR1901" s="1">
        <f t="shared" si="1475"/>
        <v>1.098419272590325</v>
      </c>
      <c r="AS1901" s="1">
        <f t="shared" si="1476"/>
        <v>1.098419272590325</v>
      </c>
      <c r="AT1901" s="1">
        <f t="shared" si="1477"/>
        <v>0.97909074804338847</v>
      </c>
      <c r="AU1901" s="1">
        <f t="shared" si="1478"/>
        <v>3.1256798951870763</v>
      </c>
      <c r="AV1901" s="2">
        <f t="shared" si="1479"/>
        <v>1900</v>
      </c>
      <c r="AW1901" s="1">
        <f t="shared" si="1480"/>
        <v>3125.6798951870765</v>
      </c>
      <c r="AX1901" s="1">
        <f t="shared" si="1481"/>
        <v>0.97909074804338847</v>
      </c>
      <c r="AY1901" s="1">
        <f t="shared" si="1482"/>
        <v>1.098419272590325</v>
      </c>
      <c r="AZ1901" s="1">
        <f t="shared" si="1483"/>
        <v>5.4333333333333334E-3</v>
      </c>
      <c r="BA1901" s="1">
        <f t="shared" si="1484"/>
        <v>31.652673201125531</v>
      </c>
    </row>
    <row r="1902" spans="1:53">
      <c r="A1902" s="2">
        <f t="shared" si="1449"/>
        <v>1.9009999999999014</v>
      </c>
      <c r="B1902" s="1">
        <f t="shared" si="1439"/>
        <v>2.0021634999998978</v>
      </c>
      <c r="C1902" s="1">
        <f t="shared" si="1450"/>
        <v>5.6586412978626759E-2</v>
      </c>
      <c r="D1902" s="1">
        <f t="shared" si="1440"/>
        <v>1.1031533968257599</v>
      </c>
      <c r="E1902" s="1">
        <f t="shared" si="1485"/>
        <v>1.103275391792079</v>
      </c>
      <c r="F1902" s="1">
        <f t="shared" si="1485"/>
        <v>1.1032800439700863</v>
      </c>
      <c r="G1902" s="1">
        <f t="shared" si="1485"/>
        <v>1.1032802212777668</v>
      </c>
      <c r="H1902" s="1">
        <f t="shared" si="1451"/>
        <v>3.2090908684398021</v>
      </c>
      <c r="I1902" s="1">
        <f t="shared" si="1441"/>
        <v>31.93176313145446</v>
      </c>
      <c r="J1902" s="1">
        <f>VLOOKUP($I1902,Graph!$D$3:$M$50,col)</f>
        <v>6.3E-3</v>
      </c>
      <c r="K1902" s="1">
        <f>VLOOKUP($I1902,Graph!$D$3:$M$50,col+1)</f>
        <v>5.0000000000000001E-3</v>
      </c>
      <c r="L1902" s="1">
        <f t="shared" si="1452"/>
        <v>5.4333333333333334E-3</v>
      </c>
      <c r="M1902" s="1">
        <f t="shared" si="1447"/>
        <v>0.6400499999999999</v>
      </c>
      <c r="N1902" s="1">
        <f t="shared" si="1453"/>
        <v>1.895566666666568</v>
      </c>
      <c r="O1902" s="1">
        <f t="shared" si="1454"/>
        <v>5.4400523322107742E-2</v>
      </c>
      <c r="P1902" s="1">
        <f t="shared" si="1455"/>
        <v>1.0985927484619724</v>
      </c>
      <c r="Q1902" s="1">
        <f t="shared" si="1456"/>
        <v>1.0984272775539583</v>
      </c>
      <c r="R1902" s="1">
        <f t="shared" si="1457"/>
        <v>1.0984213011056081</v>
      </c>
      <c r="S1902" s="1">
        <f t="shared" si="1458"/>
        <v>1.0984210850765297</v>
      </c>
      <c r="T1902" s="1">
        <f t="shared" si="1459"/>
        <v>0.97909296362988929</v>
      </c>
      <c r="U1902" s="1">
        <f t="shared" si="1460"/>
        <v>3.1281601022876973</v>
      </c>
      <c r="V1902" s="2">
        <f t="shared" si="1442"/>
        <v>31.661043052608679</v>
      </c>
      <c r="W1902" s="1">
        <f>VLOOKUP(V1902,Graph!$D$3:$M$50,col)</f>
        <v>6.3E-3</v>
      </c>
      <c r="X1902" s="1">
        <f>VLOOKUP(V1902,Graph!$D$3:$M$50,col+1)</f>
        <v>5.0000000000000001E-3</v>
      </c>
      <c r="Y1902" s="1">
        <f t="shared" si="1461"/>
        <v>5.4333333333333334E-3</v>
      </c>
      <c r="Z1902" s="1">
        <f t="shared" si="1443"/>
        <v>0.6400499999999999</v>
      </c>
      <c r="AA1902" s="2">
        <f t="shared" si="1462"/>
        <v>1.895566666666568</v>
      </c>
      <c r="AB1902" s="1">
        <f t="shared" si="1463"/>
        <v>5.4400523322107742E-2</v>
      </c>
      <c r="AC1902" s="1">
        <f t="shared" si="1464"/>
        <v>1.0984210772675587</v>
      </c>
      <c r="AD1902" s="1">
        <f t="shared" si="1465"/>
        <v>1.0984210769852816</v>
      </c>
      <c r="AE1902" s="1">
        <f t="shared" si="1466"/>
        <v>1.0984210769750775</v>
      </c>
      <c r="AF1902" s="1">
        <f t="shared" si="1467"/>
        <v>1.0984210769747089</v>
      </c>
      <c r="AG1902" s="1">
        <f t="shared" si="1468"/>
        <v>0.97909296362988929</v>
      </c>
      <c r="AH1902" s="1">
        <f t="shared" si="1469"/>
        <v>3.1281600792147675</v>
      </c>
      <c r="AI1902" s="2">
        <f t="shared" si="1444"/>
        <v>31.661042974766008</v>
      </c>
      <c r="AJ1902" s="1">
        <f>VLOOKUP(AI1902,Graph!$D$3:$M$50,col)</f>
        <v>6.3E-3</v>
      </c>
      <c r="AK1902" s="1">
        <f>VLOOKUP(AI1902,Graph!$D$3:$M$50,col+1)</f>
        <v>5.0000000000000001E-3</v>
      </c>
      <c r="AL1902" s="1">
        <f t="shared" si="1470"/>
        <v>5.4333333333333334E-3</v>
      </c>
      <c r="AM1902" s="1">
        <f t="shared" si="1445"/>
        <v>0.6400499999999999</v>
      </c>
      <c r="AN1902" s="2">
        <f t="shared" si="1471"/>
        <v>1.895566666666568</v>
      </c>
      <c r="AO1902" s="1">
        <f t="shared" si="1472"/>
        <v>5.4400523322107742E-2</v>
      </c>
      <c r="AP1902" s="1">
        <f t="shared" si="1473"/>
        <v>1.0984210769746956</v>
      </c>
      <c r="AQ1902" s="1">
        <f t="shared" si="1474"/>
        <v>1.0984210769746952</v>
      </c>
      <c r="AR1902" s="1">
        <f t="shared" si="1475"/>
        <v>1.0984210769746952</v>
      </c>
      <c r="AS1902" s="1">
        <f t="shared" si="1476"/>
        <v>1.0984210769746952</v>
      </c>
      <c r="AT1902" s="1">
        <f t="shared" si="1477"/>
        <v>0.97909296362988929</v>
      </c>
      <c r="AU1902" s="1">
        <f t="shared" si="1478"/>
        <v>3.1281600792147279</v>
      </c>
      <c r="AV1902" s="2">
        <f t="shared" si="1479"/>
        <v>1901</v>
      </c>
      <c r="AW1902" s="1">
        <f t="shared" si="1480"/>
        <v>3128.1600792147278</v>
      </c>
      <c r="AX1902" s="1">
        <f t="shared" si="1481"/>
        <v>0.97909296362988929</v>
      </c>
      <c r="AY1902" s="1">
        <f t="shared" si="1482"/>
        <v>1.0984210769746952</v>
      </c>
      <c r="AZ1902" s="1">
        <f t="shared" si="1483"/>
        <v>5.4333333333333334E-3</v>
      </c>
      <c r="BA1902" s="1">
        <f t="shared" si="1484"/>
        <v>31.661042974766008</v>
      </c>
    </row>
    <row r="1903" spans="1:53">
      <c r="A1903" s="2">
        <f t="shared" si="1449"/>
        <v>1.9019999999999013</v>
      </c>
      <c r="B1903" s="1">
        <f t="shared" si="1439"/>
        <v>2.0032046666665644</v>
      </c>
      <c r="C1903" s="1">
        <f t="shared" si="1450"/>
        <v>5.6587093715009945E-2</v>
      </c>
      <c r="D1903" s="1">
        <f t="shared" si="1440"/>
        <v>1.1031548622486724</v>
      </c>
      <c r="E1903" s="1">
        <f t="shared" si="1485"/>
        <v>1.1032769167105352</v>
      </c>
      <c r="F1903" s="1">
        <f t="shared" si="1485"/>
        <v>1.103281571234372</v>
      </c>
      <c r="G1903" s="1">
        <f t="shared" si="1485"/>
        <v>1.1032817486343476</v>
      </c>
      <c r="H1903" s="1">
        <f t="shared" si="1451"/>
        <v>3.2116278075892439</v>
      </c>
      <c r="I1903" s="1">
        <f t="shared" si="1441"/>
        <v>31.940175441518598</v>
      </c>
      <c r="J1903" s="1">
        <f>VLOOKUP($I1903,Graph!$D$3:$M$50,col)</f>
        <v>6.3E-3</v>
      </c>
      <c r="K1903" s="1">
        <f>VLOOKUP($I1903,Graph!$D$3:$M$50,col+1)</f>
        <v>5.0000000000000001E-3</v>
      </c>
      <c r="L1903" s="1">
        <f t="shared" si="1452"/>
        <v>5.4333333333333334E-3</v>
      </c>
      <c r="M1903" s="1">
        <f t="shared" si="1447"/>
        <v>0.6400499999999999</v>
      </c>
      <c r="N1903" s="1">
        <f t="shared" si="1453"/>
        <v>1.8965666666665679</v>
      </c>
      <c r="O1903" s="1">
        <f t="shared" si="1454"/>
        <v>5.4401341728770376E-2</v>
      </c>
      <c r="P1903" s="1">
        <f t="shared" si="1455"/>
        <v>1.0985945450247812</v>
      </c>
      <c r="Q1903" s="1">
        <f t="shared" si="1456"/>
        <v>1.0984290799976428</v>
      </c>
      <c r="R1903" s="1">
        <f t="shared" si="1457"/>
        <v>1.0984231036415029</v>
      </c>
      <c r="S1903" s="1">
        <f t="shared" si="1458"/>
        <v>1.0984228876114219</v>
      </c>
      <c r="T1903" s="1">
        <f t="shared" si="1459"/>
        <v>0.97909517688831471</v>
      </c>
      <c r="U1903" s="1">
        <f t="shared" si="1460"/>
        <v>3.1306409421332613</v>
      </c>
      <c r="V1903" s="2">
        <f t="shared" si="1442"/>
        <v>31.669410614760736</v>
      </c>
      <c r="W1903" s="1">
        <f>VLOOKUP(V1903,Graph!$D$3:$M$50,col)</f>
        <v>6.3E-3</v>
      </c>
      <c r="X1903" s="1">
        <f>VLOOKUP(V1903,Graph!$D$3:$M$50,col+1)</f>
        <v>5.0000000000000001E-3</v>
      </c>
      <c r="Y1903" s="1">
        <f t="shared" si="1461"/>
        <v>5.4333333333333334E-3</v>
      </c>
      <c r="Z1903" s="1">
        <f t="shared" si="1443"/>
        <v>0.6400499999999999</v>
      </c>
      <c r="AA1903" s="2">
        <f t="shared" si="1462"/>
        <v>1.8965666666665679</v>
      </c>
      <c r="AB1903" s="1">
        <f t="shared" si="1463"/>
        <v>5.4401341728770376E-2</v>
      </c>
      <c r="AC1903" s="1">
        <f t="shared" si="1464"/>
        <v>1.0984228798022582</v>
      </c>
      <c r="AD1903" s="1">
        <f t="shared" si="1465"/>
        <v>1.0984228795199682</v>
      </c>
      <c r="AE1903" s="1">
        <f t="shared" si="1466"/>
        <v>1.0984228795097637</v>
      </c>
      <c r="AF1903" s="1">
        <f t="shared" si="1467"/>
        <v>1.0984228795093951</v>
      </c>
      <c r="AG1903" s="1">
        <f t="shared" si="1468"/>
        <v>0.97909517688831471</v>
      </c>
      <c r="AH1903" s="1">
        <f t="shared" si="1469"/>
        <v>3.1306409190414839</v>
      </c>
      <c r="AI1903" s="2">
        <f t="shared" si="1444"/>
        <v>31.66941053689564</v>
      </c>
      <c r="AJ1903" s="1">
        <f>VLOOKUP(AI1903,Graph!$D$3:$M$50,col)</f>
        <v>6.3E-3</v>
      </c>
      <c r="AK1903" s="1">
        <f>VLOOKUP(AI1903,Graph!$D$3:$M$50,col+1)</f>
        <v>5.0000000000000001E-3</v>
      </c>
      <c r="AL1903" s="1">
        <f t="shared" si="1470"/>
        <v>5.4333333333333334E-3</v>
      </c>
      <c r="AM1903" s="1">
        <f t="shared" si="1445"/>
        <v>0.6400499999999999</v>
      </c>
      <c r="AN1903" s="2">
        <f t="shared" si="1471"/>
        <v>1.8965666666665679</v>
      </c>
      <c r="AO1903" s="1">
        <f t="shared" si="1472"/>
        <v>5.4401341728770376E-2</v>
      </c>
      <c r="AP1903" s="1">
        <f t="shared" si="1473"/>
        <v>1.0984228795093818</v>
      </c>
      <c r="AQ1903" s="1">
        <f t="shared" si="1474"/>
        <v>1.0984228795093809</v>
      </c>
      <c r="AR1903" s="1">
        <f t="shared" si="1475"/>
        <v>1.0984228795093813</v>
      </c>
      <c r="AS1903" s="1">
        <f t="shared" si="1476"/>
        <v>1.0984228795093811</v>
      </c>
      <c r="AT1903" s="1">
        <f t="shared" si="1477"/>
        <v>0.97909517688831471</v>
      </c>
      <c r="AU1903" s="1">
        <f t="shared" si="1478"/>
        <v>3.1306409190414435</v>
      </c>
      <c r="AV1903" s="2">
        <f t="shared" si="1479"/>
        <v>1902</v>
      </c>
      <c r="AW1903" s="1">
        <f t="shared" si="1480"/>
        <v>3130.6409190414433</v>
      </c>
      <c r="AX1903" s="1">
        <f t="shared" si="1481"/>
        <v>0.97909517688831471</v>
      </c>
      <c r="AY1903" s="1">
        <f t="shared" si="1482"/>
        <v>1.0984228795093811</v>
      </c>
      <c r="AZ1903" s="1">
        <f t="shared" si="1483"/>
        <v>5.4333333333333334E-3</v>
      </c>
      <c r="BA1903" s="1">
        <f t="shared" si="1484"/>
        <v>31.66941053689564</v>
      </c>
    </row>
    <row r="1904" spans="1:53">
      <c r="A1904" s="2">
        <f t="shared" si="1449"/>
        <v>1.9029999999999012</v>
      </c>
      <c r="B1904" s="1">
        <f t="shared" si="1439"/>
        <v>2.0042458333332309</v>
      </c>
      <c r="C1904" s="1">
        <f t="shared" si="1450"/>
        <v>5.6587773748222769E-2</v>
      </c>
      <c r="D1904" s="1">
        <f t="shared" si="1440"/>
        <v>1.1031563261636992</v>
      </c>
      <c r="E1904" s="1">
        <f t="shared" si="1485"/>
        <v>1.1032784400624991</v>
      </c>
      <c r="F1904" s="1">
        <f t="shared" si="1485"/>
        <v>1.1032830969299265</v>
      </c>
      <c r="G1904" s="1">
        <f t="shared" si="1485"/>
        <v>1.1032832744221108</v>
      </c>
      <c r="H1904" s="1">
        <f t="shared" si="1451"/>
        <v>3.2141654150142829</v>
      </c>
      <c r="I1904" s="1">
        <f t="shared" si="1441"/>
        <v>31.94858553690089</v>
      </c>
      <c r="J1904" s="1">
        <f>VLOOKUP($I1904,Graph!$D$3:$M$50,col)</f>
        <v>6.3E-3</v>
      </c>
      <c r="K1904" s="1">
        <f>VLOOKUP($I1904,Graph!$D$3:$M$50,col+1)</f>
        <v>5.0000000000000001E-3</v>
      </c>
      <c r="L1904" s="1">
        <f t="shared" si="1452"/>
        <v>5.4333333333333334E-3</v>
      </c>
      <c r="M1904" s="1">
        <f t="shared" si="1447"/>
        <v>0.6400499999999999</v>
      </c>
      <c r="N1904" s="1">
        <f t="shared" si="1453"/>
        <v>1.8975666666665678</v>
      </c>
      <c r="O1904" s="1">
        <f t="shared" si="1454"/>
        <v>5.4402159291286827E-2</v>
      </c>
      <c r="P1904" s="1">
        <f t="shared" si="1455"/>
        <v>1.0985963397463192</v>
      </c>
      <c r="Q1904" s="1">
        <f t="shared" si="1456"/>
        <v>1.0984308805945513</v>
      </c>
      <c r="R1904" s="1">
        <f t="shared" si="1457"/>
        <v>1.098424904330553</v>
      </c>
      <c r="S1904" s="1">
        <f t="shared" si="1458"/>
        <v>1.0984246882994722</v>
      </c>
      <c r="T1904" s="1">
        <f t="shared" si="1459"/>
        <v>0.97909738782233224</v>
      </c>
      <c r="U1904" s="1">
        <f t="shared" si="1460"/>
        <v>3.1331224376045488</v>
      </c>
      <c r="V1904" s="2">
        <f t="shared" si="1442"/>
        <v>31.67777596715365</v>
      </c>
      <c r="W1904" s="1">
        <f>VLOOKUP(V1904,Graph!$D$3:$M$50,col)</f>
        <v>6.3E-3</v>
      </c>
      <c r="X1904" s="1">
        <f>VLOOKUP(V1904,Graph!$D$3:$M$50,col+1)</f>
        <v>5.0000000000000001E-3</v>
      </c>
      <c r="Y1904" s="1">
        <f t="shared" si="1461"/>
        <v>5.4333333333333334E-3</v>
      </c>
      <c r="Z1904" s="1">
        <f t="shared" si="1443"/>
        <v>0.6400499999999999</v>
      </c>
      <c r="AA1904" s="2">
        <f t="shared" si="1462"/>
        <v>1.8975666666665678</v>
      </c>
      <c r="AB1904" s="1">
        <f t="shared" si="1463"/>
        <v>5.4402159291286827E-2</v>
      </c>
      <c r="AC1904" s="1">
        <f t="shared" si="1464"/>
        <v>1.0984246804901157</v>
      </c>
      <c r="AD1904" s="1">
        <f t="shared" si="1465"/>
        <v>1.0984246802078133</v>
      </c>
      <c r="AE1904" s="1">
        <f t="shared" si="1466"/>
        <v>1.0984246801976081</v>
      </c>
      <c r="AF1904" s="1">
        <f t="shared" si="1467"/>
        <v>1.0984246801972393</v>
      </c>
      <c r="AG1904" s="1">
        <f t="shared" si="1468"/>
        <v>0.97909738782233224</v>
      </c>
      <c r="AH1904" s="1">
        <f t="shared" si="1469"/>
        <v>3.1331224144939176</v>
      </c>
      <c r="AI1904" s="2">
        <f t="shared" si="1444"/>
        <v>31.67777588926613</v>
      </c>
      <c r="AJ1904" s="1">
        <f>VLOOKUP(AI1904,Graph!$D$3:$M$50,col)</f>
        <v>6.3E-3</v>
      </c>
      <c r="AK1904" s="1">
        <f>VLOOKUP(AI1904,Graph!$D$3:$M$50,col+1)</f>
        <v>5.0000000000000001E-3</v>
      </c>
      <c r="AL1904" s="1">
        <f t="shared" si="1470"/>
        <v>5.4333333333333334E-3</v>
      </c>
      <c r="AM1904" s="1">
        <f t="shared" si="1445"/>
        <v>0.6400499999999999</v>
      </c>
      <c r="AN1904" s="2">
        <f t="shared" si="1471"/>
        <v>1.8975666666665678</v>
      </c>
      <c r="AO1904" s="1">
        <f t="shared" si="1472"/>
        <v>5.4402159291286827E-2</v>
      </c>
      <c r="AP1904" s="1">
        <f t="shared" si="1473"/>
        <v>1.0984246801972259</v>
      </c>
      <c r="AQ1904" s="1">
        <f t="shared" si="1474"/>
        <v>1.0984246801972257</v>
      </c>
      <c r="AR1904" s="1">
        <f t="shared" si="1475"/>
        <v>1.0984246801972255</v>
      </c>
      <c r="AS1904" s="1">
        <f t="shared" si="1476"/>
        <v>1.0984246801972257</v>
      </c>
      <c r="AT1904" s="1">
        <f t="shared" si="1477"/>
        <v>0.97909738782233224</v>
      </c>
      <c r="AU1904" s="1">
        <f t="shared" si="1478"/>
        <v>3.1331224144938785</v>
      </c>
      <c r="AV1904" s="2">
        <f t="shared" si="1479"/>
        <v>1903</v>
      </c>
      <c r="AW1904" s="1">
        <f t="shared" si="1480"/>
        <v>3133.1224144938783</v>
      </c>
      <c r="AX1904" s="1">
        <f t="shared" si="1481"/>
        <v>0.97909738782233224</v>
      </c>
      <c r="AY1904" s="1">
        <f t="shared" si="1482"/>
        <v>1.0984246801972257</v>
      </c>
      <c r="AZ1904" s="1">
        <f t="shared" si="1483"/>
        <v>5.4333333333333334E-3</v>
      </c>
      <c r="BA1904" s="1">
        <f t="shared" si="1484"/>
        <v>31.67777588926613</v>
      </c>
    </row>
    <row r="1905" spans="1:53">
      <c r="A1905" s="2">
        <f t="shared" si="1449"/>
        <v>1.9039999999999011</v>
      </c>
      <c r="B1905" s="1">
        <f t="shared" si="1439"/>
        <v>2.0052869999998975</v>
      </c>
      <c r="C1905" s="1">
        <f t="shared" si="1450"/>
        <v>5.658845307935418E-2</v>
      </c>
      <c r="D1905" s="1">
        <f t="shared" si="1440"/>
        <v>1.1031577885731667</v>
      </c>
      <c r="E1905" s="1">
        <f t="shared" si="1485"/>
        <v>1.1032799618503826</v>
      </c>
      <c r="F1905" s="1">
        <f t="shared" si="1485"/>
        <v>1.1032846210591651</v>
      </c>
      <c r="G1905" s="1">
        <f t="shared" si="1485"/>
        <v>1.103284798643474</v>
      </c>
      <c r="H1905" s="1">
        <f t="shared" si="1451"/>
        <v>3.2167036905389534</v>
      </c>
      <c r="I1905" s="1">
        <f t="shared" si="1441"/>
        <v>31.956993419349313</v>
      </c>
      <c r="J1905" s="1">
        <f>VLOOKUP($I1905,Graph!$D$3:$M$50,col)</f>
        <v>6.3E-3</v>
      </c>
      <c r="K1905" s="1">
        <f>VLOOKUP($I1905,Graph!$D$3:$M$50,col+1)</f>
        <v>5.0000000000000001E-3</v>
      </c>
      <c r="L1905" s="1">
        <f t="shared" si="1452"/>
        <v>5.4333333333333334E-3</v>
      </c>
      <c r="M1905" s="1">
        <f t="shared" si="1447"/>
        <v>0.6400499999999999</v>
      </c>
      <c r="N1905" s="1">
        <f t="shared" si="1453"/>
        <v>1.8985666666665677</v>
      </c>
      <c r="O1905" s="1">
        <f t="shared" si="1454"/>
        <v>5.4402976010962424E-2</v>
      </c>
      <c r="P1905" s="1">
        <f t="shared" si="1455"/>
        <v>1.0985981326294156</v>
      </c>
      <c r="Q1905" s="1">
        <f t="shared" si="1456"/>
        <v>1.0984326793475203</v>
      </c>
      <c r="R1905" s="1">
        <f t="shared" si="1457"/>
        <v>1.0984267031755968</v>
      </c>
      <c r="S1905" s="1">
        <f t="shared" si="1458"/>
        <v>1.0984264871435179</v>
      </c>
      <c r="T1905" s="1">
        <f t="shared" si="1459"/>
        <v>0.97909959643560152</v>
      </c>
      <c r="U1905" s="1">
        <f t="shared" si="1460"/>
        <v>3.1356045885283526</v>
      </c>
      <c r="V1905" s="2">
        <f t="shared" si="1442"/>
        <v>31.686139111536821</v>
      </c>
      <c r="W1905" s="1">
        <f>VLOOKUP(V1905,Graph!$D$3:$M$50,col)</f>
        <v>6.3E-3</v>
      </c>
      <c r="X1905" s="1">
        <f>VLOOKUP(V1905,Graph!$D$3:$M$50,col+1)</f>
        <v>5.0000000000000001E-3</v>
      </c>
      <c r="Y1905" s="1">
        <f t="shared" si="1461"/>
        <v>5.4333333333333334E-3</v>
      </c>
      <c r="Z1905" s="1">
        <f t="shared" si="1443"/>
        <v>0.6400499999999999</v>
      </c>
      <c r="AA1905" s="2">
        <f t="shared" si="1462"/>
        <v>1.8985666666665677</v>
      </c>
      <c r="AB1905" s="1">
        <f t="shared" si="1463"/>
        <v>5.4402976010962424E-2</v>
      </c>
      <c r="AC1905" s="1">
        <f t="shared" si="1464"/>
        <v>1.0984264793339689</v>
      </c>
      <c r="AD1905" s="1">
        <f t="shared" si="1465"/>
        <v>1.0984264790516536</v>
      </c>
      <c r="AE1905" s="1">
        <f t="shared" si="1466"/>
        <v>1.0984264790414477</v>
      </c>
      <c r="AF1905" s="1">
        <f t="shared" si="1467"/>
        <v>1.0984264790410792</v>
      </c>
      <c r="AG1905" s="1">
        <f t="shared" si="1468"/>
        <v>0.97909959643560152</v>
      </c>
      <c r="AH1905" s="1">
        <f t="shared" si="1469"/>
        <v>3.1356045653988622</v>
      </c>
      <c r="AI1905" s="2">
        <f t="shared" si="1444"/>
        <v>31.68613903362688</v>
      </c>
      <c r="AJ1905" s="1">
        <f>VLOOKUP(AI1905,Graph!$D$3:$M$50,col)</f>
        <v>6.3E-3</v>
      </c>
      <c r="AK1905" s="1">
        <f>VLOOKUP(AI1905,Graph!$D$3:$M$50,col+1)</f>
        <v>5.0000000000000001E-3</v>
      </c>
      <c r="AL1905" s="1">
        <f t="shared" si="1470"/>
        <v>5.4333333333333334E-3</v>
      </c>
      <c r="AM1905" s="1">
        <f t="shared" si="1445"/>
        <v>0.6400499999999999</v>
      </c>
      <c r="AN1905" s="2">
        <f t="shared" si="1471"/>
        <v>1.8985666666665677</v>
      </c>
      <c r="AO1905" s="1">
        <f t="shared" si="1472"/>
        <v>5.4402976010962424E-2</v>
      </c>
      <c r="AP1905" s="1">
        <f t="shared" si="1473"/>
        <v>1.0984264790410661</v>
      </c>
      <c r="AQ1905" s="1">
        <f t="shared" si="1474"/>
        <v>1.0984264790410652</v>
      </c>
      <c r="AR1905" s="1">
        <f t="shared" si="1475"/>
        <v>1.0984264790410652</v>
      </c>
      <c r="AS1905" s="1">
        <f t="shared" si="1476"/>
        <v>1.0984264790410652</v>
      </c>
      <c r="AT1905" s="1">
        <f t="shared" si="1477"/>
        <v>0.97909959643560152</v>
      </c>
      <c r="AU1905" s="1">
        <f t="shared" si="1478"/>
        <v>3.1356045653988227</v>
      </c>
      <c r="AV1905" s="2">
        <f t="shared" si="1479"/>
        <v>1904</v>
      </c>
      <c r="AW1905" s="1">
        <f t="shared" si="1480"/>
        <v>3135.6045653988226</v>
      </c>
      <c r="AX1905" s="1">
        <f t="shared" si="1481"/>
        <v>0.97909959643560152</v>
      </c>
      <c r="AY1905" s="1">
        <f t="shared" si="1482"/>
        <v>1.0984264790410652</v>
      </c>
      <c r="AZ1905" s="1">
        <f t="shared" si="1483"/>
        <v>5.4333333333333334E-3</v>
      </c>
      <c r="BA1905" s="1">
        <f t="shared" si="1484"/>
        <v>31.68613903362688</v>
      </c>
    </row>
    <row r="1906" spans="1:53">
      <c r="A1906" s="2">
        <f t="shared" si="1449"/>
        <v>1.904999999999901</v>
      </c>
      <c r="B1906" s="1">
        <f t="shared" si="1439"/>
        <v>2.006328166666564</v>
      </c>
      <c r="C1906" s="1">
        <f t="shared" si="1450"/>
        <v>5.65891317094908E-2</v>
      </c>
      <c r="D1906" s="1">
        <f t="shared" si="1440"/>
        <v>1.1031592494793958</v>
      </c>
      <c r="E1906" s="1">
        <f t="shared" si="1485"/>
        <v>1.1032814820765928</v>
      </c>
      <c r="F1906" s="1">
        <f t="shared" si="1485"/>
        <v>1.1032861436244983</v>
      </c>
      <c r="G1906" s="1">
        <f t="shared" si="1485"/>
        <v>1.1032863213008459</v>
      </c>
      <c r="H1906" s="1">
        <f t="shared" si="1451"/>
        <v>3.2192426339874247</v>
      </c>
      <c r="I1906" s="1">
        <f t="shared" si="1441"/>
        <v>31.965399090609541</v>
      </c>
      <c r="J1906" s="1">
        <f>VLOOKUP($I1906,Graph!$D$3:$M$50,col)</f>
        <v>6.3E-3</v>
      </c>
      <c r="K1906" s="1">
        <f>VLOOKUP($I1906,Graph!$D$3:$M$50,col+1)</f>
        <v>5.0000000000000001E-3</v>
      </c>
      <c r="L1906" s="1">
        <f t="shared" si="1452"/>
        <v>5.4333333333333334E-3</v>
      </c>
      <c r="M1906" s="1">
        <f t="shared" si="1447"/>
        <v>0.6400499999999999</v>
      </c>
      <c r="N1906" s="1">
        <f t="shared" si="1453"/>
        <v>1.8995666666665676</v>
      </c>
      <c r="O1906" s="1">
        <f t="shared" si="1454"/>
        <v>5.4403791889099759E-2</v>
      </c>
      <c r="P1906" s="1">
        <f t="shared" si="1455"/>
        <v>1.0985999236768942</v>
      </c>
      <c r="Q1906" s="1">
        <f t="shared" si="1456"/>
        <v>1.0984344762593803</v>
      </c>
      <c r="R1906" s="1">
        <f t="shared" si="1457"/>
        <v>1.0984285001794643</v>
      </c>
      <c r="S1906" s="1">
        <f t="shared" si="1458"/>
        <v>1.0984282841463895</v>
      </c>
      <c r="T1906" s="1">
        <f t="shared" si="1459"/>
        <v>0.97910180273177483</v>
      </c>
      <c r="U1906" s="1">
        <f t="shared" si="1460"/>
        <v>3.1380873947316035</v>
      </c>
      <c r="V1906" s="2">
        <f t="shared" si="1442"/>
        <v>31.694500049657343</v>
      </c>
      <c r="W1906" s="1">
        <f>VLOOKUP(V1906,Graph!$D$3:$M$50,col)</f>
        <v>6.3E-3</v>
      </c>
      <c r="X1906" s="1">
        <f>VLOOKUP(V1906,Graph!$D$3:$M$50,col+1)</f>
        <v>5.0000000000000001E-3</v>
      </c>
      <c r="Y1906" s="1">
        <f t="shared" si="1461"/>
        <v>5.4333333333333334E-3</v>
      </c>
      <c r="Z1906" s="1">
        <f t="shared" si="1443"/>
        <v>0.6400499999999999</v>
      </c>
      <c r="AA1906" s="2">
        <f t="shared" si="1462"/>
        <v>1.8995666666665676</v>
      </c>
      <c r="AB1906" s="1">
        <f t="shared" si="1463"/>
        <v>5.4403791889099759E-2</v>
      </c>
      <c r="AC1906" s="1">
        <f t="shared" si="1464"/>
        <v>1.098428276336648</v>
      </c>
      <c r="AD1906" s="1">
        <f t="shared" si="1465"/>
        <v>1.0984282760543203</v>
      </c>
      <c r="AE1906" s="1">
        <f t="shared" si="1466"/>
        <v>1.0984282760441144</v>
      </c>
      <c r="AF1906" s="1">
        <f t="shared" si="1467"/>
        <v>1.0984282760437452</v>
      </c>
      <c r="AG1906" s="1">
        <f t="shared" si="1468"/>
        <v>0.97910180273177483</v>
      </c>
      <c r="AH1906" s="1">
        <f t="shared" si="1469"/>
        <v>3.13808737158325</v>
      </c>
      <c r="AI1906" s="2">
        <f t="shared" si="1444"/>
        <v>31.694499971725001</v>
      </c>
      <c r="AJ1906" s="1">
        <f>VLOOKUP(AI1906,Graph!$D$3:$M$50,col)</f>
        <v>6.3E-3</v>
      </c>
      <c r="AK1906" s="1">
        <f>VLOOKUP(AI1906,Graph!$D$3:$M$50,col+1)</f>
        <v>5.0000000000000001E-3</v>
      </c>
      <c r="AL1906" s="1">
        <f t="shared" si="1470"/>
        <v>5.4333333333333334E-3</v>
      </c>
      <c r="AM1906" s="1">
        <f t="shared" si="1445"/>
        <v>0.6400499999999999</v>
      </c>
      <c r="AN1906" s="2">
        <f t="shared" si="1471"/>
        <v>1.8995666666665676</v>
      </c>
      <c r="AO1906" s="1">
        <f t="shared" si="1472"/>
        <v>5.4403791889099759E-2</v>
      </c>
      <c r="AP1906" s="1">
        <f t="shared" si="1473"/>
        <v>1.0984282760437321</v>
      </c>
      <c r="AQ1906" s="1">
        <f t="shared" si="1474"/>
        <v>1.0984282760437314</v>
      </c>
      <c r="AR1906" s="1">
        <f t="shared" si="1475"/>
        <v>1.0984282760437314</v>
      </c>
      <c r="AS1906" s="1">
        <f t="shared" si="1476"/>
        <v>1.0984282760437314</v>
      </c>
      <c r="AT1906" s="1">
        <f t="shared" si="1477"/>
        <v>0.97910180273177483</v>
      </c>
      <c r="AU1906" s="1">
        <f t="shared" si="1478"/>
        <v>3.1380873715832109</v>
      </c>
      <c r="AV1906" s="2">
        <f t="shared" si="1479"/>
        <v>1905</v>
      </c>
      <c r="AW1906" s="1">
        <f t="shared" si="1480"/>
        <v>3138.0873715832108</v>
      </c>
      <c r="AX1906" s="1">
        <f t="shared" si="1481"/>
        <v>0.97910180273177483</v>
      </c>
      <c r="AY1906" s="1">
        <f t="shared" si="1482"/>
        <v>1.0984282760437314</v>
      </c>
      <c r="AZ1906" s="1">
        <f t="shared" si="1483"/>
        <v>5.4333333333333334E-3</v>
      </c>
      <c r="BA1906" s="1">
        <f t="shared" si="1484"/>
        <v>31.694499971725001</v>
      </c>
    </row>
    <row r="1907" spans="1:53">
      <c r="A1907" s="2">
        <f t="shared" si="1449"/>
        <v>1.9059999999999009</v>
      </c>
      <c r="B1907" s="1">
        <f t="shared" si="1439"/>
        <v>2.0073693333332305</v>
      </c>
      <c r="C1907" s="1">
        <f t="shared" si="1450"/>
        <v>5.6589809639717138E-2</v>
      </c>
      <c r="D1907" s="1">
        <f t="shared" si="1440"/>
        <v>1.1031607088847033</v>
      </c>
      <c r="E1907" s="1">
        <f t="shared" si="1485"/>
        <v>1.1032830007435337</v>
      </c>
      <c r="F1907" s="1">
        <f t="shared" si="1485"/>
        <v>1.1032876646283325</v>
      </c>
      <c r="G1907" s="1">
        <f t="shared" si="1485"/>
        <v>1.1032878423966341</v>
      </c>
      <c r="H1907" s="1">
        <f t="shared" si="1451"/>
        <v>3.2217822451840119</v>
      </c>
      <c r="I1907" s="1">
        <f t="shared" si="1441"/>
        <v>31.973802552424992</v>
      </c>
      <c r="J1907" s="1">
        <f>VLOOKUP($I1907,Graph!$D$3:$M$50,col)</f>
        <v>6.3E-3</v>
      </c>
      <c r="K1907" s="1">
        <f>VLOOKUP($I1907,Graph!$D$3:$M$50,col+1)</f>
        <v>5.0000000000000001E-3</v>
      </c>
      <c r="L1907" s="1">
        <f t="shared" si="1452"/>
        <v>5.4333333333333334E-3</v>
      </c>
      <c r="M1907" s="1">
        <f t="shared" si="1447"/>
        <v>0.6400499999999999</v>
      </c>
      <c r="N1907" s="1">
        <f t="shared" si="1453"/>
        <v>1.9005666666665675</v>
      </c>
      <c r="O1907" s="1">
        <f t="shared" si="1454"/>
        <v>5.4404606926998722E-2</v>
      </c>
      <c r="P1907" s="1">
        <f t="shared" si="1455"/>
        <v>1.0986017128915719</v>
      </c>
      <c r="Q1907" s="1">
        <f t="shared" si="1456"/>
        <v>1.0984362713329567</v>
      </c>
      <c r="R1907" s="1">
        <f t="shared" si="1457"/>
        <v>1.0984302953449805</v>
      </c>
      <c r="S1907" s="1">
        <f t="shared" si="1458"/>
        <v>1.0984300793109119</v>
      </c>
      <c r="T1907" s="1">
        <f t="shared" si="1459"/>
        <v>0.97910400671449671</v>
      </c>
      <c r="U1907" s="1">
        <f t="shared" si="1460"/>
        <v>3.140570856041367</v>
      </c>
      <c r="V1907" s="2">
        <f t="shared" si="1442"/>
        <v>31.702858783260016</v>
      </c>
      <c r="W1907" s="1">
        <f>VLOOKUP(V1907,Graph!$D$3:$M$50,col)</f>
        <v>6.3E-3</v>
      </c>
      <c r="X1907" s="1">
        <f>VLOOKUP(V1907,Graph!$D$3:$M$50,col+1)</f>
        <v>5.0000000000000001E-3</v>
      </c>
      <c r="Y1907" s="1">
        <f t="shared" si="1461"/>
        <v>5.4333333333333334E-3</v>
      </c>
      <c r="Z1907" s="1">
        <f t="shared" si="1443"/>
        <v>0.6400499999999999</v>
      </c>
      <c r="AA1907" s="2">
        <f t="shared" si="1462"/>
        <v>1.9005666666665675</v>
      </c>
      <c r="AB1907" s="1">
        <f t="shared" si="1463"/>
        <v>5.4404606926998722E-2</v>
      </c>
      <c r="AC1907" s="1">
        <f t="shared" si="1464"/>
        <v>1.0984300715009792</v>
      </c>
      <c r="AD1907" s="1">
        <f t="shared" si="1465"/>
        <v>1.0984300712186386</v>
      </c>
      <c r="AE1907" s="1">
        <f t="shared" si="1466"/>
        <v>1.0984300712084314</v>
      </c>
      <c r="AF1907" s="1">
        <f t="shared" si="1467"/>
        <v>1.0984300712080626</v>
      </c>
      <c r="AG1907" s="1">
        <f t="shared" si="1468"/>
        <v>0.97910400671449671</v>
      </c>
      <c r="AH1907" s="1">
        <f t="shared" si="1469"/>
        <v>3.1405708328741464</v>
      </c>
      <c r="AI1907" s="2">
        <f t="shared" si="1444"/>
        <v>31.702858705305275</v>
      </c>
      <c r="AJ1907" s="1">
        <f>VLOOKUP(AI1907,Graph!$D$3:$M$50,col)</f>
        <v>6.3E-3</v>
      </c>
      <c r="AK1907" s="1">
        <f>VLOOKUP(AI1907,Graph!$D$3:$M$50,col+1)</f>
        <v>5.0000000000000001E-3</v>
      </c>
      <c r="AL1907" s="1">
        <f t="shared" si="1470"/>
        <v>5.4333333333333334E-3</v>
      </c>
      <c r="AM1907" s="1">
        <f t="shared" si="1445"/>
        <v>0.6400499999999999</v>
      </c>
      <c r="AN1907" s="2">
        <f t="shared" si="1471"/>
        <v>1.9005666666665675</v>
      </c>
      <c r="AO1907" s="1">
        <f t="shared" si="1472"/>
        <v>5.4404606926998722E-2</v>
      </c>
      <c r="AP1907" s="1">
        <f t="shared" si="1473"/>
        <v>1.098430071208049</v>
      </c>
      <c r="AQ1907" s="1">
        <f t="shared" si="1474"/>
        <v>1.0984300712080488</v>
      </c>
      <c r="AR1907" s="1">
        <f t="shared" si="1475"/>
        <v>1.0984300712080488</v>
      </c>
      <c r="AS1907" s="1">
        <f t="shared" si="1476"/>
        <v>1.0984300712080488</v>
      </c>
      <c r="AT1907" s="1">
        <f t="shared" si="1477"/>
        <v>0.97910400671449671</v>
      </c>
      <c r="AU1907" s="1">
        <f t="shared" si="1478"/>
        <v>3.1405708328741073</v>
      </c>
      <c r="AV1907" s="2">
        <f t="shared" si="1479"/>
        <v>1906</v>
      </c>
      <c r="AW1907" s="1">
        <f t="shared" si="1480"/>
        <v>3140.5708328741075</v>
      </c>
      <c r="AX1907" s="1">
        <f t="shared" si="1481"/>
        <v>0.97910400671449671</v>
      </c>
      <c r="AY1907" s="1">
        <f t="shared" si="1482"/>
        <v>1.0984300712080488</v>
      </c>
      <c r="AZ1907" s="1">
        <f t="shared" si="1483"/>
        <v>5.4333333333333334E-3</v>
      </c>
      <c r="BA1907" s="1">
        <f t="shared" si="1484"/>
        <v>31.702858705305275</v>
      </c>
    </row>
    <row r="1908" spans="1:53">
      <c r="A1908" s="2">
        <f t="shared" si="1449"/>
        <v>1.9069999999999008</v>
      </c>
      <c r="B1908" s="1">
        <f t="shared" si="1439"/>
        <v>2.0084104999998971</v>
      </c>
      <c r="C1908" s="1">
        <f t="shared" si="1450"/>
        <v>5.6590486871115307E-2</v>
      </c>
      <c r="D1908" s="1">
        <f t="shared" si="1440"/>
        <v>1.1031621667914011</v>
      </c>
      <c r="E1908" s="1">
        <f t="shared" si="1485"/>
        <v>1.1032845178536022</v>
      </c>
      <c r="F1908" s="1">
        <f t="shared" si="1485"/>
        <v>1.1032891840730681</v>
      </c>
      <c r="G1908" s="1">
        <f t="shared" si="1485"/>
        <v>1.1032893619332385</v>
      </c>
      <c r="H1908" s="1">
        <f t="shared" si="1451"/>
        <v>3.2243225239531617</v>
      </c>
      <c r="I1908" s="1">
        <f t="shared" si="1441"/>
        <v>31.982203806536713</v>
      </c>
      <c r="J1908" s="1">
        <f>VLOOKUP($I1908,Graph!$D$3:$M$50,col)</f>
        <v>6.3E-3</v>
      </c>
      <c r="K1908" s="1">
        <f>VLOOKUP($I1908,Graph!$D$3:$M$50,col+1)</f>
        <v>5.0000000000000001E-3</v>
      </c>
      <c r="L1908" s="1">
        <f t="shared" si="1452"/>
        <v>5.4333333333333334E-3</v>
      </c>
      <c r="M1908" s="1">
        <f t="shared" si="1447"/>
        <v>0.6400499999999999</v>
      </c>
      <c r="N1908" s="1">
        <f t="shared" si="1453"/>
        <v>1.9015666666665674</v>
      </c>
      <c r="O1908" s="1">
        <f t="shared" si="1454"/>
        <v>5.4405421125956623E-2</v>
      </c>
      <c r="P1908" s="1">
        <f t="shared" si="1455"/>
        <v>1.0986035002762611</v>
      </c>
      <c r="Q1908" s="1">
        <f t="shared" si="1456"/>
        <v>1.0984380645710696</v>
      </c>
      <c r="R1908" s="1">
        <f t="shared" si="1457"/>
        <v>1.0984320886749652</v>
      </c>
      <c r="S1908" s="1">
        <f t="shared" si="1458"/>
        <v>1.0984318726399052</v>
      </c>
      <c r="T1908" s="1">
        <f t="shared" si="1459"/>
        <v>0.9791062083874037</v>
      </c>
      <c r="U1908" s="1">
        <f t="shared" si="1460"/>
        <v>3.1430549722848511</v>
      </c>
      <c r="V1908" s="2">
        <f t="shared" si="1442"/>
        <v>31.71121531408734</v>
      </c>
      <c r="W1908" s="1">
        <f>VLOOKUP(V1908,Graph!$D$3:$M$50,col)</f>
        <v>6.3E-3</v>
      </c>
      <c r="X1908" s="1">
        <f>VLOOKUP(V1908,Graph!$D$3:$M$50,col+1)</f>
        <v>5.0000000000000001E-3</v>
      </c>
      <c r="Y1908" s="1">
        <f t="shared" si="1461"/>
        <v>5.4333333333333334E-3</v>
      </c>
      <c r="Z1908" s="1">
        <f t="shared" si="1443"/>
        <v>0.6400499999999999</v>
      </c>
      <c r="AA1908" s="2">
        <f t="shared" si="1462"/>
        <v>1.9015666666665674</v>
      </c>
      <c r="AB1908" s="1">
        <f t="shared" si="1463"/>
        <v>5.4405421125956623E-2</v>
      </c>
      <c r="AC1908" s="1">
        <f t="shared" si="1464"/>
        <v>1.0984318648297804</v>
      </c>
      <c r="AD1908" s="1">
        <f t="shared" si="1465"/>
        <v>1.0984318645474278</v>
      </c>
      <c r="AE1908" s="1">
        <f t="shared" si="1466"/>
        <v>1.09843186453722</v>
      </c>
      <c r="AF1908" s="1">
        <f t="shared" si="1467"/>
        <v>1.0984318645368507</v>
      </c>
      <c r="AG1908" s="1">
        <f t="shared" si="1468"/>
        <v>0.9791062083874037</v>
      </c>
      <c r="AH1908" s="1">
        <f t="shared" si="1469"/>
        <v>3.1430549490987563</v>
      </c>
      <c r="AI1908" s="2">
        <f t="shared" si="1444"/>
        <v>31.711215236110213</v>
      </c>
      <c r="AJ1908" s="1">
        <f>VLOOKUP(AI1908,Graph!$D$3:$M$50,col)</f>
        <v>6.3E-3</v>
      </c>
      <c r="AK1908" s="1">
        <f>VLOOKUP(AI1908,Graph!$D$3:$M$50,col+1)</f>
        <v>5.0000000000000001E-3</v>
      </c>
      <c r="AL1908" s="1">
        <f t="shared" si="1470"/>
        <v>5.4333333333333334E-3</v>
      </c>
      <c r="AM1908" s="1">
        <f t="shared" si="1445"/>
        <v>0.6400499999999999</v>
      </c>
      <c r="AN1908" s="2">
        <f t="shared" si="1471"/>
        <v>1.9015666666665674</v>
      </c>
      <c r="AO1908" s="1">
        <f t="shared" si="1472"/>
        <v>5.4405421125956623E-2</v>
      </c>
      <c r="AP1908" s="1">
        <f t="shared" si="1473"/>
        <v>1.0984318645368374</v>
      </c>
      <c r="AQ1908" s="1">
        <f t="shared" si="1474"/>
        <v>1.0984318645368372</v>
      </c>
      <c r="AR1908" s="1">
        <f t="shared" si="1475"/>
        <v>1.0984318645368372</v>
      </c>
      <c r="AS1908" s="1">
        <f t="shared" si="1476"/>
        <v>1.0984318645368372</v>
      </c>
      <c r="AT1908" s="1">
        <f t="shared" si="1477"/>
        <v>0.9791062083874037</v>
      </c>
      <c r="AU1908" s="1">
        <f t="shared" si="1478"/>
        <v>3.1430549490987176</v>
      </c>
      <c r="AV1908" s="2">
        <f t="shared" si="1479"/>
        <v>1907</v>
      </c>
      <c r="AW1908" s="1">
        <f t="shared" si="1480"/>
        <v>3143.0549490987178</v>
      </c>
      <c r="AX1908" s="1">
        <f t="shared" si="1481"/>
        <v>0.9791062083874037</v>
      </c>
      <c r="AY1908" s="1">
        <f t="shared" si="1482"/>
        <v>1.0984318645368372</v>
      </c>
      <c r="AZ1908" s="1">
        <f t="shared" si="1483"/>
        <v>5.4333333333333334E-3</v>
      </c>
      <c r="BA1908" s="1">
        <f t="shared" si="1484"/>
        <v>31.711215236110213</v>
      </c>
    </row>
    <row r="1909" spans="1:53">
      <c r="A1909" s="2">
        <f t="shared" si="1449"/>
        <v>1.9079999999999007</v>
      </c>
      <c r="B1909" s="1">
        <f t="shared" si="1439"/>
        <v>2.0094516666665636</v>
      </c>
      <c r="C1909" s="1">
        <f t="shared" si="1450"/>
        <v>5.6591163404765318E-2</v>
      </c>
      <c r="D1909" s="1">
        <f t="shared" si="1440"/>
        <v>1.1031636232017961</v>
      </c>
      <c r="E1909" s="1">
        <f t="shared" si="1485"/>
        <v>1.1032860334091905</v>
      </c>
      <c r="F1909" s="1">
        <f t="shared" si="1485"/>
        <v>1.1032907019611007</v>
      </c>
      <c r="G1909" s="1">
        <f t="shared" si="1485"/>
        <v>1.1032908799130556</v>
      </c>
      <c r="H1909" s="1">
        <f t="shared" si="1451"/>
        <v>3.2268634701194618</v>
      </c>
      <c r="I1909" s="1">
        <f t="shared" si="1441"/>
        <v>31.990602854683551</v>
      </c>
      <c r="J1909" s="1">
        <f>VLOOKUP($I1909,Graph!$D$3:$M$50,col)</f>
        <v>6.3E-3</v>
      </c>
      <c r="K1909" s="1">
        <f>VLOOKUP($I1909,Graph!$D$3:$M$50,col+1)</f>
        <v>5.0000000000000001E-3</v>
      </c>
      <c r="L1909" s="1">
        <f t="shared" si="1452"/>
        <v>5.4333333333333334E-3</v>
      </c>
      <c r="M1909" s="1">
        <f t="shared" si="1447"/>
        <v>0.6400499999999999</v>
      </c>
      <c r="N1909" s="1">
        <f t="shared" si="1453"/>
        <v>1.9025666666665673</v>
      </c>
      <c r="O1909" s="1">
        <f t="shared" si="1454"/>
        <v>5.4406234487268008E-2</v>
      </c>
      <c r="P1909" s="1">
        <f t="shared" si="1455"/>
        <v>1.0986052858337667</v>
      </c>
      <c r="Q1909" s="1">
        <f t="shared" si="1456"/>
        <v>1.0984398559765312</v>
      </c>
      <c r="R1909" s="1">
        <f t="shared" si="1457"/>
        <v>1.0984338801722322</v>
      </c>
      <c r="S1909" s="1">
        <f t="shared" si="1458"/>
        <v>1.0984336641361829</v>
      </c>
      <c r="T1909" s="1">
        <f t="shared" si="1459"/>
        <v>0.97910840775412533</v>
      </c>
      <c r="U1909" s="1">
        <f t="shared" si="1460"/>
        <v>3.1455397432893943</v>
      </c>
      <c r="V1909" s="2">
        <f t="shared" si="1442"/>
        <v>31.719569643879524</v>
      </c>
      <c r="W1909" s="1">
        <f>VLOOKUP(V1909,Graph!$D$3:$M$50,col)</f>
        <v>6.3E-3</v>
      </c>
      <c r="X1909" s="1">
        <f>VLOOKUP(V1909,Graph!$D$3:$M$50,col+1)</f>
        <v>5.0000000000000001E-3</v>
      </c>
      <c r="Y1909" s="1">
        <f t="shared" si="1461"/>
        <v>5.4333333333333334E-3</v>
      </c>
      <c r="Z1909" s="1">
        <f t="shared" si="1443"/>
        <v>0.6400499999999999</v>
      </c>
      <c r="AA1909" s="2">
        <f t="shared" si="1462"/>
        <v>1.9025666666665673</v>
      </c>
      <c r="AB1909" s="1">
        <f t="shared" si="1463"/>
        <v>5.4406234487268008E-2</v>
      </c>
      <c r="AC1909" s="1">
        <f t="shared" si="1464"/>
        <v>1.0984336563258665</v>
      </c>
      <c r="AD1909" s="1">
        <f t="shared" si="1465"/>
        <v>1.0984336560435011</v>
      </c>
      <c r="AE1909" s="1">
        <f t="shared" si="1466"/>
        <v>1.0984336560332926</v>
      </c>
      <c r="AF1909" s="1">
        <f t="shared" si="1467"/>
        <v>1.0984336560329235</v>
      </c>
      <c r="AG1909" s="1">
        <f t="shared" si="1468"/>
        <v>0.97910840775412533</v>
      </c>
      <c r="AH1909" s="1">
        <f t="shared" si="1469"/>
        <v>3.14553972008442</v>
      </c>
      <c r="AI1909" s="2">
        <f t="shared" si="1444"/>
        <v>31.719569565879997</v>
      </c>
      <c r="AJ1909" s="1">
        <f>VLOOKUP(AI1909,Graph!$D$3:$M$50,col)</f>
        <v>6.3E-3</v>
      </c>
      <c r="AK1909" s="1">
        <f>VLOOKUP(AI1909,Graph!$D$3:$M$50,col+1)</f>
        <v>5.0000000000000001E-3</v>
      </c>
      <c r="AL1909" s="1">
        <f t="shared" si="1470"/>
        <v>5.4333333333333334E-3</v>
      </c>
      <c r="AM1909" s="1">
        <f t="shared" si="1445"/>
        <v>0.6400499999999999</v>
      </c>
      <c r="AN1909" s="2">
        <f t="shared" si="1471"/>
        <v>1.9025666666665673</v>
      </c>
      <c r="AO1909" s="1">
        <f t="shared" si="1472"/>
        <v>5.4406234487268008E-2</v>
      </c>
      <c r="AP1909" s="1">
        <f t="shared" si="1473"/>
        <v>1.0984336560329104</v>
      </c>
      <c r="AQ1909" s="1">
        <f t="shared" si="1474"/>
        <v>1.0984336560329095</v>
      </c>
      <c r="AR1909" s="1">
        <f t="shared" si="1475"/>
        <v>1.09843365603291</v>
      </c>
      <c r="AS1909" s="1">
        <f t="shared" si="1476"/>
        <v>1.0984336560329098</v>
      </c>
      <c r="AT1909" s="1">
        <f t="shared" si="1477"/>
        <v>0.97910840775412533</v>
      </c>
      <c r="AU1909" s="1">
        <f t="shared" si="1478"/>
        <v>3.1455397200843809</v>
      </c>
      <c r="AV1909" s="2">
        <f t="shared" si="1479"/>
        <v>1908</v>
      </c>
      <c r="AW1909" s="1">
        <f t="shared" si="1480"/>
        <v>3145.5397200843809</v>
      </c>
      <c r="AX1909" s="1">
        <f t="shared" si="1481"/>
        <v>0.97910840775412533</v>
      </c>
      <c r="AY1909" s="1">
        <f t="shared" si="1482"/>
        <v>1.0984336560329098</v>
      </c>
      <c r="AZ1909" s="1">
        <f t="shared" si="1483"/>
        <v>5.4333333333333334E-3</v>
      </c>
      <c r="BA1909" s="1">
        <f t="shared" si="1484"/>
        <v>31.719569565879997</v>
      </c>
    </row>
    <row r="1910" spans="1:53">
      <c r="A1910" s="2">
        <f t="shared" si="1449"/>
        <v>1.9089999999999006</v>
      </c>
      <c r="B1910" s="1">
        <f t="shared" si="1439"/>
        <v>2.0104928333332301</v>
      </c>
      <c r="C1910" s="1">
        <f t="shared" si="1450"/>
        <v>5.6591839241744886E-2</v>
      </c>
      <c r="D1910" s="1">
        <f t="shared" si="1440"/>
        <v>1.1031650781181903</v>
      </c>
      <c r="E1910" s="1">
        <f t="shared" si="1485"/>
        <v>1.1032875474126871</v>
      </c>
      <c r="F1910" s="1">
        <f t="shared" si="1485"/>
        <v>1.1032922182948222</v>
      </c>
      <c r="G1910" s="1">
        <f t="shared" si="1485"/>
        <v>1.1032923963384766</v>
      </c>
      <c r="H1910" s="1">
        <f t="shared" si="1451"/>
        <v>3.2294050835076411</v>
      </c>
      <c r="I1910" s="1">
        <f t="shared" si="1441"/>
        <v>31.998999698602017</v>
      </c>
      <c r="J1910" s="1">
        <f>VLOOKUP($I1910,Graph!$D$3:$M$50,col)</f>
        <v>6.3E-3</v>
      </c>
      <c r="K1910" s="1">
        <f>VLOOKUP($I1910,Graph!$D$3:$M$50,col+1)</f>
        <v>5.0000000000000001E-3</v>
      </c>
      <c r="L1910" s="1">
        <f t="shared" si="1452"/>
        <v>5.4333333333333334E-3</v>
      </c>
      <c r="M1910" s="1">
        <f t="shared" si="1447"/>
        <v>0.6400499999999999</v>
      </c>
      <c r="N1910" s="1">
        <f t="shared" si="1453"/>
        <v>1.9035666666665672</v>
      </c>
      <c r="O1910" s="1">
        <f t="shared" si="1454"/>
        <v>5.4407047012224805E-2</v>
      </c>
      <c r="P1910" s="1">
        <f t="shared" si="1455"/>
        <v>1.0986070695668899</v>
      </c>
      <c r="Q1910" s="1">
        <f t="shared" si="1456"/>
        <v>1.0984416455521506</v>
      </c>
      <c r="R1910" s="1">
        <f t="shared" si="1457"/>
        <v>1.0984356698395892</v>
      </c>
      <c r="S1910" s="1">
        <f t="shared" si="1458"/>
        <v>1.0984354538025525</v>
      </c>
      <c r="T1910" s="1">
        <f t="shared" si="1459"/>
        <v>0.97911060481828283</v>
      </c>
      <c r="U1910" s="1">
        <f t="shared" si="1460"/>
        <v>3.1480251688824721</v>
      </c>
      <c r="V1910" s="2">
        <f t="shared" si="1442"/>
        <v>31.727921774374465</v>
      </c>
      <c r="W1910" s="1">
        <f>VLOOKUP(V1910,Graph!$D$3:$M$50,col)</f>
        <v>6.3E-3</v>
      </c>
      <c r="X1910" s="1">
        <f>VLOOKUP(V1910,Graph!$D$3:$M$50,col+1)</f>
        <v>5.0000000000000001E-3</v>
      </c>
      <c r="Y1910" s="1">
        <f t="shared" si="1461"/>
        <v>5.4333333333333334E-3</v>
      </c>
      <c r="Z1910" s="1">
        <f t="shared" si="1443"/>
        <v>0.6400499999999999</v>
      </c>
      <c r="AA1910" s="2">
        <f t="shared" si="1462"/>
        <v>1.9035666666665672</v>
      </c>
      <c r="AB1910" s="1">
        <f t="shared" si="1463"/>
        <v>5.4407047012224805E-2</v>
      </c>
      <c r="AC1910" s="1">
        <f t="shared" si="1464"/>
        <v>1.0984354459920445</v>
      </c>
      <c r="AD1910" s="1">
        <f t="shared" si="1465"/>
        <v>1.0984354457096668</v>
      </c>
      <c r="AE1910" s="1">
        <f t="shared" si="1466"/>
        <v>1.0984354456994578</v>
      </c>
      <c r="AF1910" s="1">
        <f t="shared" si="1467"/>
        <v>1.0984354456990888</v>
      </c>
      <c r="AG1910" s="1">
        <f t="shared" si="1468"/>
        <v>0.97911060481828283</v>
      </c>
      <c r="AH1910" s="1">
        <f t="shared" si="1469"/>
        <v>3.148025145658615</v>
      </c>
      <c r="AI1910" s="2">
        <f t="shared" si="1444"/>
        <v>31.727921696352563</v>
      </c>
      <c r="AJ1910" s="1">
        <f>VLOOKUP(AI1910,Graph!$D$3:$M$50,col)</f>
        <v>6.3E-3</v>
      </c>
      <c r="AK1910" s="1">
        <f>VLOOKUP(AI1910,Graph!$D$3:$M$50,col+1)</f>
        <v>5.0000000000000001E-3</v>
      </c>
      <c r="AL1910" s="1">
        <f t="shared" si="1470"/>
        <v>5.4333333333333334E-3</v>
      </c>
      <c r="AM1910" s="1">
        <f t="shared" si="1445"/>
        <v>0.6400499999999999</v>
      </c>
      <c r="AN1910" s="2">
        <f t="shared" si="1471"/>
        <v>1.9035666666665672</v>
      </c>
      <c r="AO1910" s="1">
        <f t="shared" si="1472"/>
        <v>5.4407047012224805E-2</v>
      </c>
      <c r="AP1910" s="1">
        <f t="shared" si="1473"/>
        <v>1.0984354456990753</v>
      </c>
      <c r="AQ1910" s="1">
        <f t="shared" si="1474"/>
        <v>1.0984354456990748</v>
      </c>
      <c r="AR1910" s="1">
        <f t="shared" si="1475"/>
        <v>1.098435445699075</v>
      </c>
      <c r="AS1910" s="1">
        <f t="shared" si="1476"/>
        <v>1.098435445699075</v>
      </c>
      <c r="AT1910" s="1">
        <f t="shared" si="1477"/>
        <v>0.97911060481828283</v>
      </c>
      <c r="AU1910" s="1">
        <f t="shared" si="1478"/>
        <v>3.1480251456585759</v>
      </c>
      <c r="AV1910" s="2">
        <f t="shared" si="1479"/>
        <v>1909</v>
      </c>
      <c r="AW1910" s="1">
        <f t="shared" si="1480"/>
        <v>3148.0251456585761</v>
      </c>
      <c r="AX1910" s="1">
        <f t="shared" si="1481"/>
        <v>0.97911060481828283</v>
      </c>
      <c r="AY1910" s="1">
        <f t="shared" si="1482"/>
        <v>1.098435445699075</v>
      </c>
      <c r="AZ1910" s="1">
        <f t="shared" si="1483"/>
        <v>5.4333333333333334E-3</v>
      </c>
      <c r="BA1910" s="1">
        <f t="shared" si="1484"/>
        <v>31.727921696352563</v>
      </c>
    </row>
    <row r="1911" spans="1:53">
      <c r="A1911" s="2">
        <f t="shared" si="1449"/>
        <v>1.9099999999999004</v>
      </c>
      <c r="B1911" s="1">
        <f t="shared" si="1439"/>
        <v>2.0115339999998967</v>
      </c>
      <c r="C1911" s="1">
        <f t="shared" si="1450"/>
        <v>5.6592514383129539E-2</v>
      </c>
      <c r="D1911" s="1">
        <f t="shared" si="1440"/>
        <v>1.103166531542882</v>
      </c>
      <c r="E1911" s="1">
        <f t="shared" si="1485"/>
        <v>1.1032890598664753</v>
      </c>
      <c r="F1911" s="1">
        <f t="shared" si="1485"/>
        <v>1.1032937330766184</v>
      </c>
      <c r="G1911" s="1">
        <f t="shared" si="1485"/>
        <v>1.1032939112118874</v>
      </c>
      <c r="H1911" s="1">
        <f t="shared" si="1451"/>
        <v>3.2319473639425604</v>
      </c>
      <c r="I1911" s="1">
        <f t="shared" si="1441"/>
        <v>32.007394340026373</v>
      </c>
      <c r="J1911" s="1">
        <f>VLOOKUP($I1911,Graph!$D$3:$M$50,col)</f>
        <v>6.3E-3</v>
      </c>
      <c r="K1911" s="1">
        <f>VLOOKUP($I1911,Graph!$D$3:$M$50,col+1)</f>
        <v>5.0000000000000001E-3</v>
      </c>
      <c r="L1911" s="1">
        <f t="shared" si="1452"/>
        <v>5.4333333333333334E-3</v>
      </c>
      <c r="M1911" s="1">
        <f t="shared" si="1447"/>
        <v>0.6400499999999999</v>
      </c>
      <c r="N1911" s="1">
        <f t="shared" si="1453"/>
        <v>1.904566666666567</v>
      </c>
      <c r="O1911" s="1">
        <f t="shared" si="1454"/>
        <v>5.4407858702116306E-2</v>
      </c>
      <c r="P1911" s="1">
        <f t="shared" si="1455"/>
        <v>1.0986088514784245</v>
      </c>
      <c r="Q1911" s="1">
        <f t="shared" si="1456"/>
        <v>1.0984434333007289</v>
      </c>
      <c r="R1911" s="1">
        <f t="shared" si="1457"/>
        <v>1.0984374576798386</v>
      </c>
      <c r="S1911" s="1">
        <f t="shared" si="1458"/>
        <v>1.0984372416418164</v>
      </c>
      <c r="T1911" s="1">
        <f t="shared" si="1459"/>
        <v>0.9791127995834904</v>
      </c>
      <c r="U1911" s="1">
        <f t="shared" si="1460"/>
        <v>3.1505112488917018</v>
      </c>
      <c r="V1911" s="2">
        <f t="shared" si="1442"/>
        <v>31.736271707307814</v>
      </c>
      <c r="W1911" s="1">
        <f>VLOOKUP(V1911,Graph!$D$3:$M$50,col)</f>
        <v>6.3E-3</v>
      </c>
      <c r="X1911" s="1">
        <f>VLOOKUP(V1911,Graph!$D$3:$M$50,col+1)</f>
        <v>5.0000000000000001E-3</v>
      </c>
      <c r="Y1911" s="1">
        <f t="shared" si="1461"/>
        <v>5.4333333333333334E-3</v>
      </c>
      <c r="Z1911" s="1">
        <f t="shared" si="1443"/>
        <v>0.6400499999999999</v>
      </c>
      <c r="AA1911" s="2">
        <f t="shared" si="1462"/>
        <v>1.904566666666567</v>
      </c>
      <c r="AB1911" s="1">
        <f t="shared" si="1463"/>
        <v>5.4407858702116306E-2</v>
      </c>
      <c r="AC1911" s="1">
        <f t="shared" si="1464"/>
        <v>1.0984372338311177</v>
      </c>
      <c r="AD1911" s="1">
        <f t="shared" si="1465"/>
        <v>1.0984372335487271</v>
      </c>
      <c r="AE1911" s="1">
        <f t="shared" si="1466"/>
        <v>1.0984372335385177</v>
      </c>
      <c r="AF1911" s="1">
        <f t="shared" si="1467"/>
        <v>1.0984372335381485</v>
      </c>
      <c r="AG1911" s="1">
        <f t="shared" si="1468"/>
        <v>0.9791127995834904</v>
      </c>
      <c r="AH1911" s="1">
        <f t="shared" si="1469"/>
        <v>3.1505112256489562</v>
      </c>
      <c r="AI1911" s="2">
        <f t="shared" si="1444"/>
        <v>31.736271629263531</v>
      </c>
      <c r="AJ1911" s="1">
        <f>VLOOKUP(AI1911,Graph!$D$3:$M$50,col)</f>
        <v>6.3E-3</v>
      </c>
      <c r="AK1911" s="1">
        <f>VLOOKUP(AI1911,Graph!$D$3:$M$50,col+1)</f>
        <v>5.0000000000000001E-3</v>
      </c>
      <c r="AL1911" s="1">
        <f t="shared" si="1470"/>
        <v>5.4333333333333334E-3</v>
      </c>
      <c r="AM1911" s="1">
        <f t="shared" si="1445"/>
        <v>0.6400499999999999</v>
      </c>
      <c r="AN1911" s="2">
        <f t="shared" si="1471"/>
        <v>1.904566666666567</v>
      </c>
      <c r="AO1911" s="1">
        <f t="shared" si="1472"/>
        <v>5.4407858702116306E-2</v>
      </c>
      <c r="AP1911" s="1">
        <f t="shared" si="1473"/>
        <v>1.0984372335381352</v>
      </c>
      <c r="AQ1911" s="1">
        <f t="shared" si="1474"/>
        <v>1.0984372335381343</v>
      </c>
      <c r="AR1911" s="1">
        <f t="shared" si="1475"/>
        <v>1.0984372335381345</v>
      </c>
      <c r="AS1911" s="1">
        <f t="shared" si="1476"/>
        <v>1.0984372335381345</v>
      </c>
      <c r="AT1911" s="1">
        <f t="shared" si="1477"/>
        <v>0.9791127995834904</v>
      </c>
      <c r="AU1911" s="1">
        <f t="shared" si="1478"/>
        <v>3.1505112256489163</v>
      </c>
      <c r="AV1911" s="2">
        <f t="shared" si="1479"/>
        <v>1910</v>
      </c>
      <c r="AW1911" s="1">
        <f t="shared" si="1480"/>
        <v>3150.5112256489165</v>
      </c>
      <c r="AX1911" s="1">
        <f t="shared" si="1481"/>
        <v>0.9791127995834904</v>
      </c>
      <c r="AY1911" s="1">
        <f t="shared" si="1482"/>
        <v>1.0984372335381345</v>
      </c>
      <c r="AZ1911" s="1">
        <f t="shared" si="1483"/>
        <v>5.4333333333333334E-3</v>
      </c>
      <c r="BA1911" s="1">
        <f t="shared" si="1484"/>
        <v>31.736271629263531</v>
      </c>
    </row>
    <row r="1912" spans="1:53">
      <c r="A1912" s="2">
        <f t="shared" si="1449"/>
        <v>1.9109999999999003</v>
      </c>
      <c r="B1912" s="1">
        <f t="shared" si="1439"/>
        <v>2.0125751666665632</v>
      </c>
      <c r="C1912" s="1">
        <f t="shared" si="1450"/>
        <v>5.6593188829992577E-2</v>
      </c>
      <c r="D1912" s="1">
        <f t="shared" si="1440"/>
        <v>1.1031679834781634</v>
      </c>
      <c r="E1912" s="1">
        <f t="shared" si="1485"/>
        <v>1.1032905707729326</v>
      </c>
      <c r="F1912" s="1">
        <f t="shared" si="1485"/>
        <v>1.1032952463088699</v>
      </c>
      <c r="G1912" s="1">
        <f t="shared" si="1485"/>
        <v>1.1032954245356701</v>
      </c>
      <c r="H1912" s="1">
        <f t="shared" si="1451"/>
        <v>3.2344903112492247</v>
      </c>
      <c r="I1912" s="1">
        <f t="shared" si="1441"/>
        <v>32.015786780688607</v>
      </c>
      <c r="J1912" s="1">
        <f>VLOOKUP($I1912,Graph!$D$3:$M$50,col)</f>
        <v>6.3E-3</v>
      </c>
      <c r="K1912" s="1">
        <f>VLOOKUP($I1912,Graph!$D$3:$M$50,col+1)</f>
        <v>5.0000000000000001E-3</v>
      </c>
      <c r="L1912" s="1">
        <f t="shared" si="1452"/>
        <v>5.4333333333333334E-3</v>
      </c>
      <c r="M1912" s="1">
        <f t="shared" si="1447"/>
        <v>0.6400499999999999</v>
      </c>
      <c r="N1912" s="1">
        <f t="shared" si="1453"/>
        <v>1.9055666666665669</v>
      </c>
      <c r="O1912" s="1">
        <f t="shared" si="1454"/>
        <v>5.4408669558229102E-2</v>
      </c>
      <c r="P1912" s="1">
        <f t="shared" si="1455"/>
        <v>1.0986106315711603</v>
      </c>
      <c r="Q1912" s="1">
        <f t="shared" si="1456"/>
        <v>1.0984452192250633</v>
      </c>
      <c r="R1912" s="1">
        <f t="shared" si="1457"/>
        <v>1.0984392436957766</v>
      </c>
      <c r="S1912" s="1">
        <f t="shared" si="1458"/>
        <v>1.0984390276567713</v>
      </c>
      <c r="T1912" s="1">
        <f t="shared" si="1459"/>
        <v>0.9791149920533545</v>
      </c>
      <c r="U1912" s="1">
        <f t="shared" si="1460"/>
        <v>3.15299798314483</v>
      </c>
      <c r="V1912" s="2">
        <f t="shared" si="1442"/>
        <v>31.744619444412884</v>
      </c>
      <c r="W1912" s="1">
        <f>VLOOKUP(V1912,Graph!$D$3:$M$50,col)</f>
        <v>6.3E-3</v>
      </c>
      <c r="X1912" s="1">
        <f>VLOOKUP(V1912,Graph!$D$3:$M$50,col+1)</f>
        <v>5.0000000000000001E-3</v>
      </c>
      <c r="Y1912" s="1">
        <f t="shared" si="1461"/>
        <v>5.4333333333333334E-3</v>
      </c>
      <c r="Z1912" s="1">
        <f t="shared" si="1443"/>
        <v>0.6400499999999999</v>
      </c>
      <c r="AA1912" s="2">
        <f t="shared" si="1462"/>
        <v>1.9055666666665669</v>
      </c>
      <c r="AB1912" s="1">
        <f t="shared" si="1463"/>
        <v>5.4408669558229102E-2</v>
      </c>
      <c r="AC1912" s="1">
        <f t="shared" si="1464"/>
        <v>1.0984390198458813</v>
      </c>
      <c r="AD1912" s="1">
        <f t="shared" si="1465"/>
        <v>1.0984390195634788</v>
      </c>
      <c r="AE1912" s="1">
        <f t="shared" si="1466"/>
        <v>1.0984390195532683</v>
      </c>
      <c r="AF1912" s="1">
        <f t="shared" si="1467"/>
        <v>1.0984390195528992</v>
      </c>
      <c r="AG1912" s="1">
        <f t="shared" si="1468"/>
        <v>0.9791149920533545</v>
      </c>
      <c r="AH1912" s="1">
        <f t="shared" si="1469"/>
        <v>3.1529979598831912</v>
      </c>
      <c r="AI1912" s="2">
        <f t="shared" si="1444"/>
        <v>31.744619366346242</v>
      </c>
      <c r="AJ1912" s="1">
        <f>VLOOKUP(AI1912,Graph!$D$3:$M$50,col)</f>
        <v>6.3E-3</v>
      </c>
      <c r="AK1912" s="1">
        <f>VLOOKUP(AI1912,Graph!$D$3:$M$50,col+1)</f>
        <v>5.0000000000000001E-3</v>
      </c>
      <c r="AL1912" s="1">
        <f t="shared" si="1470"/>
        <v>5.4333333333333334E-3</v>
      </c>
      <c r="AM1912" s="1">
        <f t="shared" si="1445"/>
        <v>0.6400499999999999</v>
      </c>
      <c r="AN1912" s="2">
        <f t="shared" si="1471"/>
        <v>1.9055666666665669</v>
      </c>
      <c r="AO1912" s="1">
        <f t="shared" si="1472"/>
        <v>5.4408669558229102E-2</v>
      </c>
      <c r="AP1912" s="1">
        <f t="shared" si="1473"/>
        <v>1.0984390195528857</v>
      </c>
      <c r="AQ1912" s="1">
        <f t="shared" si="1474"/>
        <v>1.098439019552885</v>
      </c>
      <c r="AR1912" s="1">
        <f t="shared" si="1475"/>
        <v>1.0984390195528853</v>
      </c>
      <c r="AS1912" s="1">
        <f t="shared" si="1476"/>
        <v>1.0984390195528853</v>
      </c>
      <c r="AT1912" s="1">
        <f t="shared" si="1477"/>
        <v>0.9791149920533545</v>
      </c>
      <c r="AU1912" s="1">
        <f t="shared" si="1478"/>
        <v>3.1529979598831508</v>
      </c>
      <c r="AV1912" s="2">
        <f t="shared" si="1479"/>
        <v>1911</v>
      </c>
      <c r="AW1912" s="1">
        <f t="shared" si="1480"/>
        <v>3152.997959883151</v>
      </c>
      <c r="AX1912" s="1">
        <f t="shared" si="1481"/>
        <v>0.9791149920533545</v>
      </c>
      <c r="AY1912" s="1">
        <f t="shared" si="1482"/>
        <v>1.0984390195528853</v>
      </c>
      <c r="AZ1912" s="1">
        <f t="shared" si="1483"/>
        <v>5.4333333333333334E-3</v>
      </c>
      <c r="BA1912" s="1">
        <f t="shared" si="1484"/>
        <v>31.744619366346242</v>
      </c>
    </row>
    <row r="1913" spans="1:53">
      <c r="A1913" s="2">
        <f t="shared" si="1449"/>
        <v>1.9119999999999002</v>
      </c>
      <c r="B1913" s="1">
        <f t="shared" si="1439"/>
        <v>2.0136163333332298</v>
      </c>
      <c r="C1913" s="1">
        <f t="shared" si="1450"/>
        <v>5.6593862583405111E-2</v>
      </c>
      <c r="D1913" s="1">
        <f t="shared" si="1440"/>
        <v>1.1031694339263229</v>
      </c>
      <c r="E1913" s="1">
        <f t="shared" si="1485"/>
        <v>1.1032920801344321</v>
      </c>
      <c r="F1913" s="1">
        <f t="shared" si="1485"/>
        <v>1.1032967579939543</v>
      </c>
      <c r="G1913" s="1">
        <f t="shared" si="1485"/>
        <v>1.1032969363122</v>
      </c>
      <c r="H1913" s="1">
        <f t="shared" si="1451"/>
        <v>3.237033925252772</v>
      </c>
      <c r="I1913" s="1">
        <f t="shared" si="1441"/>
        <v>32.024177022318412</v>
      </c>
      <c r="J1913" s="1">
        <f>VLOOKUP($I1913,Graph!$D$3:$M$50,col)</f>
        <v>6.3E-3</v>
      </c>
      <c r="K1913" s="1">
        <f>VLOOKUP($I1913,Graph!$D$3:$M$50,col+1)</f>
        <v>5.0000000000000001E-3</v>
      </c>
      <c r="L1913" s="1">
        <f t="shared" si="1452"/>
        <v>5.4333333333333334E-3</v>
      </c>
      <c r="M1913" s="1">
        <f t="shared" si="1447"/>
        <v>0.6400499999999999</v>
      </c>
      <c r="N1913" s="1">
        <f t="shared" si="1453"/>
        <v>1.9065666666665668</v>
      </c>
      <c r="O1913" s="1">
        <f t="shared" si="1454"/>
        <v>5.4409479581847164E-2</v>
      </c>
      <c r="P1913" s="1">
        <f t="shared" si="1455"/>
        <v>1.0986124098478798</v>
      </c>
      <c r="Q1913" s="1">
        <f t="shared" si="1456"/>
        <v>1.0984470033279443</v>
      </c>
      <c r="R1913" s="1">
        <f t="shared" si="1457"/>
        <v>1.0984410278901939</v>
      </c>
      <c r="S1913" s="1">
        <f t="shared" si="1458"/>
        <v>1.0984408118502071</v>
      </c>
      <c r="T1913" s="1">
        <f t="shared" si="1459"/>
        <v>0.97911718223147404</v>
      </c>
      <c r="U1913" s="1">
        <f t="shared" si="1460"/>
        <v>3.1554853714697444</v>
      </c>
      <c r="V1913" s="2">
        <f t="shared" si="1442"/>
        <v>31.752964987420775</v>
      </c>
      <c r="W1913" s="1">
        <f>VLOOKUP(V1913,Graph!$D$3:$M$50,col)</f>
        <v>6.3E-3</v>
      </c>
      <c r="X1913" s="1">
        <f>VLOOKUP(V1913,Graph!$D$3:$M$50,col+1)</f>
        <v>5.0000000000000001E-3</v>
      </c>
      <c r="Y1913" s="1">
        <f t="shared" si="1461"/>
        <v>5.4333333333333334E-3</v>
      </c>
      <c r="Z1913" s="1">
        <f t="shared" si="1443"/>
        <v>0.6400499999999999</v>
      </c>
      <c r="AA1913" s="2">
        <f t="shared" si="1462"/>
        <v>1.9065666666665668</v>
      </c>
      <c r="AB1913" s="1">
        <f t="shared" si="1463"/>
        <v>5.4409479581847164E-2</v>
      </c>
      <c r="AC1913" s="1">
        <f t="shared" si="1464"/>
        <v>1.0984408040391271</v>
      </c>
      <c r="AD1913" s="1">
        <f t="shared" si="1465"/>
        <v>1.0984408037567113</v>
      </c>
      <c r="AE1913" s="1">
        <f t="shared" si="1466"/>
        <v>1.0984408037465008</v>
      </c>
      <c r="AF1913" s="1">
        <f t="shared" si="1467"/>
        <v>1.0984408037461315</v>
      </c>
      <c r="AG1913" s="1">
        <f t="shared" si="1468"/>
        <v>0.97911718223147404</v>
      </c>
      <c r="AH1913" s="1">
        <f t="shared" si="1469"/>
        <v>3.1554853481892073</v>
      </c>
      <c r="AI1913" s="2">
        <f t="shared" si="1444"/>
        <v>31.75296490933178</v>
      </c>
      <c r="AJ1913" s="1">
        <f>VLOOKUP(AI1913,Graph!$D$3:$M$50,col)</f>
        <v>6.3E-3</v>
      </c>
      <c r="AK1913" s="1">
        <f>VLOOKUP(AI1913,Graph!$D$3:$M$50,col+1)</f>
        <v>5.0000000000000001E-3</v>
      </c>
      <c r="AL1913" s="1">
        <f t="shared" si="1470"/>
        <v>5.4333333333333334E-3</v>
      </c>
      <c r="AM1913" s="1">
        <f t="shared" si="1445"/>
        <v>0.6400499999999999</v>
      </c>
      <c r="AN1913" s="2">
        <f t="shared" si="1471"/>
        <v>1.9065666666665668</v>
      </c>
      <c r="AO1913" s="1">
        <f t="shared" si="1472"/>
        <v>5.4409479581847164E-2</v>
      </c>
      <c r="AP1913" s="1">
        <f t="shared" si="1473"/>
        <v>1.0984408037461184</v>
      </c>
      <c r="AQ1913" s="1">
        <f t="shared" si="1474"/>
        <v>1.0984408037461177</v>
      </c>
      <c r="AR1913" s="1">
        <f t="shared" si="1475"/>
        <v>1.0984408037461177</v>
      </c>
      <c r="AS1913" s="1">
        <f t="shared" si="1476"/>
        <v>1.0984408037461177</v>
      </c>
      <c r="AT1913" s="1">
        <f t="shared" si="1477"/>
        <v>0.97911718223147404</v>
      </c>
      <c r="AU1913" s="1">
        <f t="shared" si="1478"/>
        <v>3.1554853481891678</v>
      </c>
      <c r="AV1913" s="2">
        <f t="shared" si="1479"/>
        <v>1912</v>
      </c>
      <c r="AW1913" s="1">
        <f t="shared" si="1480"/>
        <v>3155.4853481891678</v>
      </c>
      <c r="AX1913" s="1">
        <f t="shared" si="1481"/>
        <v>0.97911718223147404</v>
      </c>
      <c r="AY1913" s="1">
        <f t="shared" si="1482"/>
        <v>1.0984408037461177</v>
      </c>
      <c r="AZ1913" s="1">
        <f t="shared" si="1483"/>
        <v>5.4333333333333334E-3</v>
      </c>
      <c r="BA1913" s="1">
        <f t="shared" si="1484"/>
        <v>31.75296490933178</v>
      </c>
    </row>
    <row r="1914" spans="1:53">
      <c r="A1914" s="2">
        <f t="shared" si="1449"/>
        <v>1.9129999999999001</v>
      </c>
      <c r="B1914" s="1">
        <f t="shared" si="1439"/>
        <v>2.0146574999998963</v>
      </c>
      <c r="C1914" s="1">
        <f t="shared" si="1450"/>
        <v>5.6594535644436048E-2</v>
      </c>
      <c r="D1914" s="1">
        <f t="shared" si="1440"/>
        <v>1.1031708828896443</v>
      </c>
      <c r="E1914" s="1">
        <f t="shared" si="1485"/>
        <v>1.103293587953343</v>
      </c>
      <c r="F1914" s="1">
        <f t="shared" si="1485"/>
        <v>1.1032982681342425</v>
      </c>
      <c r="G1914" s="1">
        <f t="shared" si="1485"/>
        <v>1.1032984465438498</v>
      </c>
      <c r="H1914" s="1">
        <f t="shared" si="1451"/>
        <v>3.239578205778479</v>
      </c>
      <c r="I1914" s="1">
        <f t="shared" si="1441"/>
        <v>32.032565066643244</v>
      </c>
      <c r="J1914" s="1">
        <f>VLOOKUP($I1914,Graph!$D$3:$M$50,col)</f>
        <v>6.3E-3</v>
      </c>
      <c r="K1914" s="1">
        <f>VLOOKUP($I1914,Graph!$D$3:$M$50,col+1)</f>
        <v>5.0000000000000001E-3</v>
      </c>
      <c r="L1914" s="1">
        <f t="shared" si="1452"/>
        <v>5.4333333333333334E-3</v>
      </c>
      <c r="M1914" s="1">
        <f t="shared" si="1447"/>
        <v>0.6400499999999999</v>
      </c>
      <c r="N1914" s="1">
        <f t="shared" si="1453"/>
        <v>1.9075666666665667</v>
      </c>
      <c r="O1914" s="1">
        <f t="shared" si="1454"/>
        <v>5.4410288774251844E-2</v>
      </c>
      <c r="P1914" s="1">
        <f t="shared" si="1455"/>
        <v>1.0986141863113603</v>
      </c>
      <c r="Q1914" s="1">
        <f t="shared" si="1456"/>
        <v>1.0984487856121561</v>
      </c>
      <c r="R1914" s="1">
        <f t="shared" si="1457"/>
        <v>1.0984428102658759</v>
      </c>
      <c r="S1914" s="1">
        <f t="shared" si="1458"/>
        <v>1.0984425942249103</v>
      </c>
      <c r="T1914" s="1">
        <f t="shared" si="1459"/>
        <v>0.97911937012144012</v>
      </c>
      <c r="U1914" s="1">
        <f t="shared" si="1460"/>
        <v>3.1579734136944664</v>
      </c>
      <c r="V1914" s="2">
        <f t="shared" si="1442"/>
        <v>31.761308338060278</v>
      </c>
      <c r="W1914" s="1">
        <f>VLOOKUP(V1914,Graph!$D$3:$M$50,col)</f>
        <v>6.3E-3</v>
      </c>
      <c r="X1914" s="1">
        <f>VLOOKUP(V1914,Graph!$D$3:$M$50,col+1)</f>
        <v>5.0000000000000001E-3</v>
      </c>
      <c r="Y1914" s="1">
        <f t="shared" si="1461"/>
        <v>5.4333333333333334E-3</v>
      </c>
      <c r="Z1914" s="1">
        <f t="shared" si="1443"/>
        <v>0.6400499999999999</v>
      </c>
      <c r="AA1914" s="2">
        <f t="shared" si="1462"/>
        <v>1.9075666666665667</v>
      </c>
      <c r="AB1914" s="1">
        <f t="shared" si="1463"/>
        <v>5.4410288774251844E-2</v>
      </c>
      <c r="AC1914" s="1">
        <f t="shared" si="1464"/>
        <v>1.0984425864136396</v>
      </c>
      <c r="AD1914" s="1">
        <f t="shared" si="1465"/>
        <v>1.0984425861312115</v>
      </c>
      <c r="AE1914" s="1">
        <f t="shared" si="1466"/>
        <v>1.0984425861209997</v>
      </c>
      <c r="AF1914" s="1">
        <f t="shared" si="1467"/>
        <v>1.0984425861206306</v>
      </c>
      <c r="AG1914" s="1">
        <f t="shared" si="1468"/>
        <v>0.97911937012144012</v>
      </c>
      <c r="AH1914" s="1">
        <f t="shared" si="1469"/>
        <v>3.1579733903950236</v>
      </c>
      <c r="AI1914" s="2">
        <f t="shared" si="1444"/>
        <v>31.761308259948919</v>
      </c>
      <c r="AJ1914" s="1">
        <f>VLOOKUP(AI1914,Graph!$D$3:$M$50,col)</f>
        <v>6.3E-3</v>
      </c>
      <c r="AK1914" s="1">
        <f>VLOOKUP(AI1914,Graph!$D$3:$M$50,col+1)</f>
        <v>5.0000000000000001E-3</v>
      </c>
      <c r="AL1914" s="1">
        <f t="shared" si="1470"/>
        <v>5.4333333333333334E-3</v>
      </c>
      <c r="AM1914" s="1">
        <f t="shared" si="1445"/>
        <v>0.6400499999999999</v>
      </c>
      <c r="AN1914" s="2">
        <f t="shared" si="1471"/>
        <v>1.9075666666665667</v>
      </c>
      <c r="AO1914" s="1">
        <f t="shared" si="1472"/>
        <v>5.4410288774251844E-2</v>
      </c>
      <c r="AP1914" s="1">
        <f t="shared" si="1473"/>
        <v>1.0984425861206175</v>
      </c>
      <c r="AQ1914" s="1">
        <f t="shared" si="1474"/>
        <v>1.0984425861206168</v>
      </c>
      <c r="AR1914" s="1">
        <f t="shared" si="1475"/>
        <v>1.0984425861206168</v>
      </c>
      <c r="AS1914" s="1">
        <f t="shared" si="1476"/>
        <v>1.0984425861206168</v>
      </c>
      <c r="AT1914" s="1">
        <f t="shared" si="1477"/>
        <v>0.97911937012144012</v>
      </c>
      <c r="AU1914" s="1">
        <f t="shared" si="1478"/>
        <v>3.1579733903949845</v>
      </c>
      <c r="AV1914" s="2">
        <f t="shared" si="1479"/>
        <v>1913</v>
      </c>
      <c r="AW1914" s="1">
        <f t="shared" si="1480"/>
        <v>3157.9733903949846</v>
      </c>
      <c r="AX1914" s="1">
        <f t="shared" si="1481"/>
        <v>0.97911937012144012</v>
      </c>
      <c r="AY1914" s="1">
        <f t="shared" si="1482"/>
        <v>1.0984425861206168</v>
      </c>
      <c r="AZ1914" s="1">
        <f t="shared" si="1483"/>
        <v>5.4333333333333334E-3</v>
      </c>
      <c r="BA1914" s="1">
        <f t="shared" si="1484"/>
        <v>31.761308259948919</v>
      </c>
    </row>
    <row r="1915" spans="1:53">
      <c r="A1915" s="2">
        <f t="shared" si="1449"/>
        <v>1.9139999999999</v>
      </c>
      <c r="B1915" s="1">
        <f t="shared" si="1439"/>
        <v>2.0156986666665628</v>
      </c>
      <c r="C1915" s="1">
        <f t="shared" si="1450"/>
        <v>5.6595208014152056E-2</v>
      </c>
      <c r="D1915" s="1">
        <f t="shared" si="1440"/>
        <v>1.1031723303704057</v>
      </c>
      <c r="E1915" s="1">
        <f t="shared" si="1485"/>
        <v>1.1032950942320281</v>
      </c>
      <c r="F1915" s="1">
        <f t="shared" si="1485"/>
        <v>1.1032997767321002</v>
      </c>
      <c r="G1915" s="1">
        <f t="shared" si="1485"/>
        <v>1.1032999552329859</v>
      </c>
      <c r="H1915" s="1">
        <f t="shared" si="1451"/>
        <v>3.2421231526517613</v>
      </c>
      <c r="I1915" s="1">
        <f t="shared" si="1441"/>
        <v>32.040950915388287</v>
      </c>
      <c r="J1915" s="1">
        <f>VLOOKUP($I1915,Graph!$D$3:$M$50,col)</f>
        <v>6.3E-3</v>
      </c>
      <c r="K1915" s="1">
        <f>VLOOKUP($I1915,Graph!$D$3:$M$50,col+1)</f>
        <v>5.0000000000000001E-3</v>
      </c>
      <c r="L1915" s="1">
        <f t="shared" si="1452"/>
        <v>5.4333333333333334E-3</v>
      </c>
      <c r="M1915" s="1">
        <f t="shared" si="1447"/>
        <v>0.6400499999999999</v>
      </c>
      <c r="N1915" s="1">
        <f t="shared" si="1453"/>
        <v>1.9085666666665666</v>
      </c>
      <c r="O1915" s="1">
        <f t="shared" si="1454"/>
        <v>5.4411097136721841E-2</v>
      </c>
      <c r="P1915" s="1">
        <f t="shared" si="1455"/>
        <v>1.0986159609643735</v>
      </c>
      <c r="Q1915" s="1">
        <f t="shared" si="1456"/>
        <v>1.0984505660804791</v>
      </c>
      <c r="R1915" s="1">
        <f t="shared" si="1457"/>
        <v>1.0984445908256013</v>
      </c>
      <c r="S1915" s="1">
        <f t="shared" si="1458"/>
        <v>1.098444374783659</v>
      </c>
      <c r="T1915" s="1">
        <f t="shared" si="1459"/>
        <v>0.97912155572683723</v>
      </c>
      <c r="U1915" s="1">
        <f t="shared" si="1460"/>
        <v>3.1604621096471521</v>
      </c>
      <c r="V1915" s="2">
        <f t="shared" si="1442"/>
        <v>31.769649498057923</v>
      </c>
      <c r="W1915" s="1">
        <f>VLOOKUP(V1915,Graph!$D$3:$M$50,col)</f>
        <v>6.3E-3</v>
      </c>
      <c r="X1915" s="1">
        <f>VLOOKUP(V1915,Graph!$D$3:$M$50,col+1)</f>
        <v>5.0000000000000001E-3</v>
      </c>
      <c r="Y1915" s="1">
        <f t="shared" si="1461"/>
        <v>5.4333333333333334E-3</v>
      </c>
      <c r="Z1915" s="1">
        <f t="shared" si="1443"/>
        <v>0.6400499999999999</v>
      </c>
      <c r="AA1915" s="2">
        <f t="shared" si="1462"/>
        <v>1.9085666666665666</v>
      </c>
      <c r="AB1915" s="1">
        <f t="shared" si="1463"/>
        <v>5.4411097136721841E-2</v>
      </c>
      <c r="AC1915" s="1">
        <f t="shared" si="1464"/>
        <v>1.0984443669721982</v>
      </c>
      <c r="AD1915" s="1">
        <f t="shared" si="1465"/>
        <v>1.0984443666897576</v>
      </c>
      <c r="AE1915" s="1">
        <f t="shared" si="1466"/>
        <v>1.0984443666795454</v>
      </c>
      <c r="AF1915" s="1">
        <f t="shared" si="1467"/>
        <v>1.0984443666791761</v>
      </c>
      <c r="AG1915" s="1">
        <f t="shared" si="1468"/>
        <v>0.97912155572683723</v>
      </c>
      <c r="AH1915" s="1">
        <f t="shared" si="1469"/>
        <v>3.1604620863288018</v>
      </c>
      <c r="AI1915" s="2">
        <f t="shared" si="1444"/>
        <v>31.769649419924221</v>
      </c>
      <c r="AJ1915" s="1">
        <f>VLOOKUP(AI1915,Graph!$D$3:$M$50,col)</f>
        <v>6.3E-3</v>
      </c>
      <c r="AK1915" s="1">
        <f>VLOOKUP(AI1915,Graph!$D$3:$M$50,col+1)</f>
        <v>5.0000000000000001E-3</v>
      </c>
      <c r="AL1915" s="1">
        <f t="shared" si="1470"/>
        <v>5.4333333333333334E-3</v>
      </c>
      <c r="AM1915" s="1">
        <f t="shared" si="1445"/>
        <v>0.6400499999999999</v>
      </c>
      <c r="AN1915" s="2">
        <f t="shared" si="1471"/>
        <v>1.9085666666665666</v>
      </c>
      <c r="AO1915" s="1">
        <f t="shared" si="1472"/>
        <v>5.4411097136721841E-2</v>
      </c>
      <c r="AP1915" s="1">
        <f t="shared" si="1473"/>
        <v>1.0984443666791628</v>
      </c>
      <c r="AQ1915" s="1">
        <f t="shared" si="1474"/>
        <v>1.0984443666791623</v>
      </c>
      <c r="AR1915" s="1">
        <f t="shared" si="1475"/>
        <v>1.0984443666791621</v>
      </c>
      <c r="AS1915" s="1">
        <f t="shared" si="1476"/>
        <v>1.0984443666791623</v>
      </c>
      <c r="AT1915" s="1">
        <f t="shared" si="1477"/>
        <v>0.97912155572683723</v>
      </c>
      <c r="AU1915" s="1">
        <f t="shared" si="1478"/>
        <v>3.1604620863287622</v>
      </c>
      <c r="AV1915" s="2">
        <f t="shared" si="1479"/>
        <v>1914</v>
      </c>
      <c r="AW1915" s="1">
        <f t="shared" si="1480"/>
        <v>3160.4620863287623</v>
      </c>
      <c r="AX1915" s="1">
        <f t="shared" si="1481"/>
        <v>0.97912155572683723</v>
      </c>
      <c r="AY1915" s="1">
        <f t="shared" si="1482"/>
        <v>1.0984443666791623</v>
      </c>
      <c r="AZ1915" s="1">
        <f t="shared" si="1483"/>
        <v>5.4333333333333334E-3</v>
      </c>
      <c r="BA1915" s="1">
        <f t="shared" si="1484"/>
        <v>31.769649419924221</v>
      </c>
    </row>
    <row r="1916" spans="1:53">
      <c r="A1916" s="2">
        <f t="shared" si="1449"/>
        <v>1.9149999999998999</v>
      </c>
      <c r="B1916" s="1">
        <f t="shared" si="1439"/>
        <v>2.0167398333332294</v>
      </c>
      <c r="C1916" s="1">
        <f t="shared" si="1450"/>
        <v>5.6595879693617686E-2</v>
      </c>
      <c r="D1916" s="1">
        <f t="shared" si="1440"/>
        <v>1.103173776370882</v>
      </c>
      <c r="E1916" s="1">
        <f t="shared" si="1485"/>
        <v>1.103296598972846</v>
      </c>
      <c r="F1916" s="1">
        <f t="shared" si="1485"/>
        <v>1.1033012837898908</v>
      </c>
      <c r="G1916" s="1">
        <f t="shared" si="1485"/>
        <v>1.1033014623819704</v>
      </c>
      <c r="H1916" s="1">
        <f t="shared" si="1451"/>
        <v>3.244668765698171</v>
      </c>
      <c r="I1916" s="1">
        <f t="shared" si="1441"/>
        <v>32.049334570276478</v>
      </c>
      <c r="J1916" s="1">
        <f>VLOOKUP($I1916,Graph!$D$3:$M$50,col)</f>
        <v>6.3E-3</v>
      </c>
      <c r="K1916" s="1">
        <f>VLOOKUP($I1916,Graph!$D$3:$M$50,col+1)</f>
        <v>5.0000000000000001E-3</v>
      </c>
      <c r="L1916" s="1">
        <f t="shared" si="1452"/>
        <v>5.4333333333333334E-3</v>
      </c>
      <c r="M1916" s="1">
        <f t="shared" si="1447"/>
        <v>0.6400499999999999</v>
      </c>
      <c r="N1916" s="1">
        <f t="shared" si="1453"/>
        <v>1.9095666666665665</v>
      </c>
      <c r="O1916" s="1">
        <f t="shared" si="1454"/>
        <v>5.4411904670533286E-2</v>
      </c>
      <c r="P1916" s="1">
        <f t="shared" si="1455"/>
        <v>1.0986177338096863</v>
      </c>
      <c r="Q1916" s="1">
        <f t="shared" si="1456"/>
        <v>1.0984523447356864</v>
      </c>
      <c r="R1916" s="1">
        <f t="shared" si="1457"/>
        <v>1.0984463695721449</v>
      </c>
      <c r="S1916" s="1">
        <f t="shared" si="1458"/>
        <v>1.0984461535292274</v>
      </c>
      <c r="T1916" s="1">
        <f t="shared" si="1459"/>
        <v>0.97912373905124117</v>
      </c>
      <c r="U1916" s="1">
        <f t="shared" si="1460"/>
        <v>3.1629514591560945</v>
      </c>
      <c r="V1916" s="2">
        <f t="shared" si="1442"/>
        <v>31.777988469137959</v>
      </c>
      <c r="W1916" s="1">
        <f>VLOOKUP(V1916,Graph!$D$3:$M$50,col)</f>
        <v>6.3E-3</v>
      </c>
      <c r="X1916" s="1">
        <f>VLOOKUP(V1916,Graph!$D$3:$M$50,col+1)</f>
        <v>5.0000000000000001E-3</v>
      </c>
      <c r="Y1916" s="1">
        <f t="shared" si="1461"/>
        <v>5.4333333333333334E-3</v>
      </c>
      <c r="Z1916" s="1">
        <f t="shared" si="1443"/>
        <v>0.6400499999999999</v>
      </c>
      <c r="AA1916" s="2">
        <f t="shared" si="1462"/>
        <v>1.9095666666665665</v>
      </c>
      <c r="AB1916" s="1">
        <f t="shared" si="1463"/>
        <v>5.4411904670533286E-2</v>
      </c>
      <c r="AC1916" s="1">
        <f t="shared" si="1464"/>
        <v>1.0984461457175765</v>
      </c>
      <c r="AD1916" s="1">
        <f t="shared" si="1465"/>
        <v>1.0984461454351235</v>
      </c>
      <c r="AE1916" s="1">
        <f t="shared" si="1466"/>
        <v>1.0984461454249106</v>
      </c>
      <c r="AF1916" s="1">
        <f t="shared" si="1467"/>
        <v>1.0984461454245416</v>
      </c>
      <c r="AG1916" s="1">
        <f t="shared" si="1468"/>
        <v>0.97912373905124117</v>
      </c>
      <c r="AH1916" s="1">
        <f t="shared" si="1469"/>
        <v>3.1629514358188309</v>
      </c>
      <c r="AI1916" s="2">
        <f t="shared" si="1444"/>
        <v>31.777988390981918</v>
      </c>
      <c r="AJ1916" s="1">
        <f>VLOOKUP(AI1916,Graph!$D$3:$M$50,col)</f>
        <v>6.3E-3</v>
      </c>
      <c r="AK1916" s="1">
        <f>VLOOKUP(AI1916,Graph!$D$3:$M$50,col+1)</f>
        <v>5.0000000000000001E-3</v>
      </c>
      <c r="AL1916" s="1">
        <f t="shared" si="1470"/>
        <v>5.4333333333333334E-3</v>
      </c>
      <c r="AM1916" s="1">
        <f t="shared" si="1445"/>
        <v>0.6400499999999999</v>
      </c>
      <c r="AN1916" s="2">
        <f t="shared" si="1471"/>
        <v>1.9095666666665665</v>
      </c>
      <c r="AO1916" s="1">
        <f t="shared" si="1472"/>
        <v>5.4411904670533286E-2</v>
      </c>
      <c r="AP1916" s="1">
        <f t="shared" si="1473"/>
        <v>1.098446145424528</v>
      </c>
      <c r="AQ1916" s="1">
        <f t="shared" si="1474"/>
        <v>1.0984461454245273</v>
      </c>
      <c r="AR1916" s="1">
        <f t="shared" si="1475"/>
        <v>1.0984461454245276</v>
      </c>
      <c r="AS1916" s="1">
        <f t="shared" si="1476"/>
        <v>1.0984461454245276</v>
      </c>
      <c r="AT1916" s="1">
        <f t="shared" si="1477"/>
        <v>0.97912373905124117</v>
      </c>
      <c r="AU1916" s="1">
        <f t="shared" si="1478"/>
        <v>3.1629514358187909</v>
      </c>
      <c r="AV1916" s="2">
        <f t="shared" si="1479"/>
        <v>1915</v>
      </c>
      <c r="AW1916" s="1">
        <f t="shared" si="1480"/>
        <v>3162.9514358187907</v>
      </c>
      <c r="AX1916" s="1">
        <f t="shared" si="1481"/>
        <v>0.97912373905124117</v>
      </c>
      <c r="AY1916" s="1">
        <f t="shared" si="1482"/>
        <v>1.0984461454245276</v>
      </c>
      <c r="AZ1916" s="1">
        <f t="shared" si="1483"/>
        <v>5.4333333333333334E-3</v>
      </c>
      <c r="BA1916" s="1">
        <f t="shared" si="1484"/>
        <v>31.777988390981918</v>
      </c>
    </row>
    <row r="1917" spans="1:53">
      <c r="A1917" s="2">
        <f t="shared" si="1449"/>
        <v>1.9159999999998998</v>
      </c>
      <c r="B1917" s="1">
        <f t="shared" si="1439"/>
        <v>2.0177809999998959</v>
      </c>
      <c r="C1917" s="1">
        <f t="shared" si="1450"/>
        <v>5.6596550683895241E-2</v>
      </c>
      <c r="D1917" s="1">
        <f t="shared" si="1440"/>
        <v>1.1031752208933425</v>
      </c>
      <c r="E1917" s="1">
        <f t="shared" si="1485"/>
        <v>1.1032981021781514</v>
      </c>
      <c r="F1917" s="1">
        <f t="shared" si="1485"/>
        <v>1.1033027893099705</v>
      </c>
      <c r="G1917" s="1">
        <f t="shared" si="1485"/>
        <v>1.1033029679931603</v>
      </c>
      <c r="H1917" s="1">
        <f t="shared" si="1451"/>
        <v>3.2472150447433954</v>
      </c>
      <c r="I1917" s="1">
        <f t="shared" si="1441"/>
        <v>32.057716033028498</v>
      </c>
      <c r="J1917" s="1">
        <f>VLOOKUP($I1917,Graph!$D$3:$M$50,col)</f>
        <v>6.3E-3</v>
      </c>
      <c r="K1917" s="1">
        <f>VLOOKUP($I1917,Graph!$D$3:$M$50,col+1)</f>
        <v>5.0000000000000001E-3</v>
      </c>
      <c r="L1917" s="1">
        <f t="shared" si="1452"/>
        <v>5.4333333333333334E-3</v>
      </c>
      <c r="M1917" s="1">
        <f t="shared" si="1447"/>
        <v>0.6400499999999999</v>
      </c>
      <c r="N1917" s="1">
        <f t="shared" si="1453"/>
        <v>1.9105666666665664</v>
      </c>
      <c r="O1917" s="1">
        <f t="shared" si="1454"/>
        <v>5.4412711376959612E-2</v>
      </c>
      <c r="P1917" s="1">
        <f t="shared" si="1455"/>
        <v>1.0986195048500587</v>
      </c>
      <c r="Q1917" s="1">
        <f t="shared" si="1456"/>
        <v>1.0984541215805461</v>
      </c>
      <c r="R1917" s="1">
        <f t="shared" si="1457"/>
        <v>1.0984481465082738</v>
      </c>
      <c r="S1917" s="1">
        <f t="shared" si="1458"/>
        <v>1.098447930464383</v>
      </c>
      <c r="T1917" s="1">
        <f t="shared" si="1459"/>
        <v>0.9791259200982213</v>
      </c>
      <c r="U1917" s="1">
        <f t="shared" si="1460"/>
        <v>3.1654414620497202</v>
      </c>
      <c r="V1917" s="2">
        <f t="shared" si="1442"/>
        <v>31.786325253022401</v>
      </c>
      <c r="W1917" s="1">
        <f>VLOOKUP(V1917,Graph!$D$3:$M$50,col)</f>
        <v>6.3E-3</v>
      </c>
      <c r="X1917" s="1">
        <f>VLOOKUP(V1917,Graph!$D$3:$M$50,col+1)</f>
        <v>5.0000000000000001E-3</v>
      </c>
      <c r="Y1917" s="1">
        <f t="shared" si="1461"/>
        <v>5.4333333333333334E-3</v>
      </c>
      <c r="Z1917" s="1">
        <f t="shared" si="1443"/>
        <v>0.6400499999999999</v>
      </c>
      <c r="AA1917" s="2">
        <f t="shared" si="1462"/>
        <v>1.9105666666665664</v>
      </c>
      <c r="AB1917" s="1">
        <f t="shared" si="1463"/>
        <v>5.4412711376959612E-2</v>
      </c>
      <c r="AC1917" s="1">
        <f t="shared" si="1464"/>
        <v>1.0984479226525428</v>
      </c>
      <c r="AD1917" s="1">
        <f t="shared" si="1465"/>
        <v>1.0984479223700774</v>
      </c>
      <c r="AE1917" s="1">
        <f t="shared" si="1466"/>
        <v>1.098447922359864</v>
      </c>
      <c r="AF1917" s="1">
        <f t="shared" si="1467"/>
        <v>1.0984479223594947</v>
      </c>
      <c r="AG1917" s="1">
        <f t="shared" si="1468"/>
        <v>0.9791259200982213</v>
      </c>
      <c r="AH1917" s="1">
        <f t="shared" si="1469"/>
        <v>3.1654414386935383</v>
      </c>
      <c r="AI1917" s="2">
        <f t="shared" si="1444"/>
        <v>31.786325174844027</v>
      </c>
      <c r="AJ1917" s="1">
        <f>VLOOKUP(AI1917,Graph!$D$3:$M$50,col)</f>
        <v>6.3E-3</v>
      </c>
      <c r="AK1917" s="1">
        <f>VLOOKUP(AI1917,Graph!$D$3:$M$50,col+1)</f>
        <v>5.0000000000000001E-3</v>
      </c>
      <c r="AL1917" s="1">
        <f t="shared" si="1470"/>
        <v>5.4333333333333334E-3</v>
      </c>
      <c r="AM1917" s="1">
        <f t="shared" si="1445"/>
        <v>0.6400499999999999</v>
      </c>
      <c r="AN1917" s="2">
        <f t="shared" si="1471"/>
        <v>1.9105666666665664</v>
      </c>
      <c r="AO1917" s="1">
        <f t="shared" si="1472"/>
        <v>5.4412711376959612E-2</v>
      </c>
      <c r="AP1917" s="1">
        <f t="shared" si="1473"/>
        <v>1.0984479223594814</v>
      </c>
      <c r="AQ1917" s="1">
        <f t="shared" si="1474"/>
        <v>1.0984479223594805</v>
      </c>
      <c r="AR1917" s="1">
        <f t="shared" si="1475"/>
        <v>1.098447922359481</v>
      </c>
      <c r="AS1917" s="1">
        <f t="shared" si="1476"/>
        <v>1.0984479223594807</v>
      </c>
      <c r="AT1917" s="1">
        <f t="shared" si="1477"/>
        <v>0.9791259200982213</v>
      </c>
      <c r="AU1917" s="1">
        <f t="shared" si="1478"/>
        <v>3.1654414386934988</v>
      </c>
      <c r="AV1917" s="2">
        <f t="shared" si="1479"/>
        <v>1916</v>
      </c>
      <c r="AW1917" s="1">
        <f t="shared" si="1480"/>
        <v>3165.4414386934986</v>
      </c>
      <c r="AX1917" s="1">
        <f t="shared" si="1481"/>
        <v>0.9791259200982213</v>
      </c>
      <c r="AY1917" s="1">
        <f t="shared" si="1482"/>
        <v>1.0984479223594807</v>
      </c>
      <c r="AZ1917" s="1">
        <f t="shared" si="1483"/>
        <v>5.4333333333333334E-3</v>
      </c>
      <c r="BA1917" s="1">
        <f t="shared" si="1484"/>
        <v>31.786325174844027</v>
      </c>
    </row>
    <row r="1918" spans="1:53">
      <c r="A1918" s="2">
        <f t="shared" si="1449"/>
        <v>1.9169999999998997</v>
      </c>
      <c r="B1918" s="1">
        <f t="shared" si="1439"/>
        <v>2.0188221666665624</v>
      </c>
      <c r="C1918" s="1">
        <f t="shared" si="1450"/>
        <v>5.6597220986044874E-2</v>
      </c>
      <c r="D1918" s="1">
        <f t="shared" si="1440"/>
        <v>1.103176663940052</v>
      </c>
      <c r="E1918" s="1">
        <f t="shared" si="1485"/>
        <v>1.1032996038502931</v>
      </c>
      <c r="F1918" s="1">
        <f t="shared" si="1485"/>
        <v>1.1033042932946919</v>
      </c>
      <c r="G1918" s="1">
        <f t="shared" si="1485"/>
        <v>1.1033044720689076</v>
      </c>
      <c r="H1918" s="1">
        <f t="shared" si="1451"/>
        <v>3.2497619896132601</v>
      </c>
      <c r="I1918" s="1">
        <f t="shared" si="1441"/>
        <v>32.066095305362779</v>
      </c>
      <c r="J1918" s="1">
        <f>VLOOKUP($I1918,Graph!$D$3:$M$50,col)</f>
        <v>6.3E-3</v>
      </c>
      <c r="K1918" s="1">
        <f>VLOOKUP($I1918,Graph!$D$3:$M$50,col+1)</f>
        <v>5.0000000000000001E-3</v>
      </c>
      <c r="L1918" s="1">
        <f t="shared" si="1452"/>
        <v>5.4333333333333334E-3</v>
      </c>
      <c r="M1918" s="1">
        <f t="shared" si="1447"/>
        <v>0.6400499999999999</v>
      </c>
      <c r="N1918" s="1">
        <f t="shared" si="1453"/>
        <v>1.9115666666665663</v>
      </c>
      <c r="O1918" s="1">
        <f t="shared" si="1454"/>
        <v>5.441351725727174E-2</v>
      </c>
      <c r="P1918" s="1">
        <f t="shared" si="1455"/>
        <v>1.0986212740882455</v>
      </c>
      <c r="Q1918" s="1">
        <f t="shared" si="1456"/>
        <v>1.0984558966178208</v>
      </c>
      <c r="R1918" s="1">
        <f t="shared" si="1457"/>
        <v>1.0984499216367507</v>
      </c>
      <c r="S1918" s="1">
        <f t="shared" si="1458"/>
        <v>1.0984497055918894</v>
      </c>
      <c r="T1918" s="1">
        <f t="shared" si="1459"/>
        <v>0.97912809887133889</v>
      </c>
      <c r="U1918" s="1">
        <f t="shared" si="1460"/>
        <v>3.1679321181565951</v>
      </c>
      <c r="V1918" s="2">
        <f t="shared" si="1442"/>
        <v>31.794659851431003</v>
      </c>
      <c r="W1918" s="1">
        <f>VLOOKUP(V1918,Graph!$D$3:$M$50,col)</f>
        <v>6.3E-3</v>
      </c>
      <c r="X1918" s="1">
        <f>VLOOKUP(V1918,Graph!$D$3:$M$50,col+1)</f>
        <v>5.0000000000000001E-3</v>
      </c>
      <c r="Y1918" s="1">
        <f t="shared" si="1461"/>
        <v>5.4333333333333334E-3</v>
      </c>
      <c r="Z1918" s="1">
        <f t="shared" si="1443"/>
        <v>0.6400499999999999</v>
      </c>
      <c r="AA1918" s="2">
        <f t="shared" si="1462"/>
        <v>1.9115666666665663</v>
      </c>
      <c r="AB1918" s="1">
        <f t="shared" si="1463"/>
        <v>5.441351725727174E-2</v>
      </c>
      <c r="AC1918" s="1">
        <f t="shared" si="1464"/>
        <v>1.0984496977798597</v>
      </c>
      <c r="AD1918" s="1">
        <f t="shared" si="1465"/>
        <v>1.0984496974973819</v>
      </c>
      <c r="AE1918" s="1">
        <f t="shared" si="1466"/>
        <v>1.0984496974871678</v>
      </c>
      <c r="AF1918" s="1">
        <f t="shared" si="1467"/>
        <v>1.0984496974867985</v>
      </c>
      <c r="AG1918" s="1">
        <f t="shared" si="1468"/>
        <v>0.97912809887133889</v>
      </c>
      <c r="AH1918" s="1">
        <f t="shared" si="1469"/>
        <v>3.1679320947814897</v>
      </c>
      <c r="AI1918" s="2">
        <f t="shared" si="1444"/>
        <v>31.794659773230308</v>
      </c>
      <c r="AJ1918" s="1">
        <f>VLOOKUP(AI1918,Graph!$D$3:$M$50,col)</f>
        <v>6.3E-3</v>
      </c>
      <c r="AK1918" s="1">
        <f>VLOOKUP(AI1918,Graph!$D$3:$M$50,col+1)</f>
        <v>5.0000000000000001E-3</v>
      </c>
      <c r="AL1918" s="1">
        <f t="shared" si="1470"/>
        <v>5.4333333333333334E-3</v>
      </c>
      <c r="AM1918" s="1">
        <f t="shared" si="1445"/>
        <v>0.6400499999999999</v>
      </c>
      <c r="AN1918" s="2">
        <f t="shared" si="1471"/>
        <v>1.9115666666665663</v>
      </c>
      <c r="AO1918" s="1">
        <f t="shared" si="1472"/>
        <v>5.441351725727174E-2</v>
      </c>
      <c r="AP1918" s="1">
        <f t="shared" si="1473"/>
        <v>1.098449697486785</v>
      </c>
      <c r="AQ1918" s="1">
        <f t="shared" si="1474"/>
        <v>1.0984496974867848</v>
      </c>
      <c r="AR1918" s="1">
        <f t="shared" si="1475"/>
        <v>1.0984496974867846</v>
      </c>
      <c r="AS1918" s="1">
        <f t="shared" si="1476"/>
        <v>1.0984496974867843</v>
      </c>
      <c r="AT1918" s="1">
        <f t="shared" si="1477"/>
        <v>0.97912809887133889</v>
      </c>
      <c r="AU1918" s="1">
        <f t="shared" si="1478"/>
        <v>3.1679320947814489</v>
      </c>
      <c r="AV1918" s="2">
        <f t="shared" si="1479"/>
        <v>1917</v>
      </c>
      <c r="AW1918" s="1">
        <f t="shared" si="1480"/>
        <v>3167.932094781449</v>
      </c>
      <c r="AX1918" s="1">
        <f t="shared" si="1481"/>
        <v>0.97912809887133889</v>
      </c>
      <c r="AY1918" s="1">
        <f t="shared" si="1482"/>
        <v>1.0984496974867843</v>
      </c>
      <c r="AZ1918" s="1">
        <f t="shared" si="1483"/>
        <v>5.4333333333333334E-3</v>
      </c>
      <c r="BA1918" s="1">
        <f t="shared" si="1484"/>
        <v>31.794659773230308</v>
      </c>
    </row>
    <row r="1919" spans="1:53">
      <c r="A1919" s="2">
        <f t="shared" si="1449"/>
        <v>1.9179999999998996</v>
      </c>
      <c r="B1919" s="1">
        <f t="shared" si="1439"/>
        <v>2.019863333333229</v>
      </c>
      <c r="C1919" s="1">
        <f t="shared" si="1450"/>
        <v>5.6597890601124572E-2</v>
      </c>
      <c r="D1919" s="1">
        <f t="shared" si="1440"/>
        <v>1.103178105513271</v>
      </c>
      <c r="E1919" s="1">
        <f t="shared" si="1485"/>
        <v>1.1033011039916154</v>
      </c>
      <c r="F1919" s="1">
        <f t="shared" si="1485"/>
        <v>1.1033057957464021</v>
      </c>
      <c r="G1919" s="1">
        <f t="shared" si="1485"/>
        <v>1.1033059746115605</v>
      </c>
      <c r="H1919" s="1">
        <f t="shared" si="1451"/>
        <v>3.2523096001337284</v>
      </c>
      <c r="I1919" s="1">
        <f t="shared" si="1441"/>
        <v>32.074472388995488</v>
      </c>
      <c r="J1919" s="1">
        <f>VLOOKUP($I1919,Graph!$D$3:$M$50,col)</f>
        <v>6.3E-3</v>
      </c>
      <c r="K1919" s="1">
        <f>VLOOKUP($I1919,Graph!$D$3:$M$50,col+1)</f>
        <v>5.0000000000000001E-3</v>
      </c>
      <c r="L1919" s="1">
        <f t="shared" si="1452"/>
        <v>5.4333333333333334E-3</v>
      </c>
      <c r="M1919" s="1">
        <f t="shared" si="1447"/>
        <v>0.6400499999999999</v>
      </c>
      <c r="N1919" s="1">
        <f t="shared" si="1453"/>
        <v>1.9125666666665662</v>
      </c>
      <c r="O1919" s="1">
        <f t="shared" si="1454"/>
        <v>5.4414322312737885E-2</v>
      </c>
      <c r="P1919" s="1">
        <f t="shared" si="1455"/>
        <v>1.0986230415269962</v>
      </c>
      <c r="Q1919" s="1">
        <f t="shared" si="1456"/>
        <v>1.0984576698502668</v>
      </c>
      <c r="R1919" s="1">
        <f t="shared" si="1457"/>
        <v>1.0984516949603329</v>
      </c>
      <c r="S1919" s="1">
        <f t="shared" si="1458"/>
        <v>1.0984514789145028</v>
      </c>
      <c r="T1919" s="1">
        <f t="shared" si="1459"/>
        <v>0.9791302753741481</v>
      </c>
      <c r="U1919" s="1">
        <f t="shared" si="1460"/>
        <v>3.1704234273054155</v>
      </c>
      <c r="V1919" s="2">
        <f t="shared" si="1442"/>
        <v>31.802992266081255</v>
      </c>
      <c r="W1919" s="1">
        <f>VLOOKUP(V1919,Graph!$D$3:$M$50,col)</f>
        <v>6.3E-3</v>
      </c>
      <c r="X1919" s="1">
        <f>VLOOKUP(V1919,Graph!$D$3:$M$50,col+1)</f>
        <v>5.0000000000000001E-3</v>
      </c>
      <c r="Y1919" s="1">
        <f t="shared" si="1461"/>
        <v>5.4333333333333334E-3</v>
      </c>
      <c r="Z1919" s="1">
        <f t="shared" si="1443"/>
        <v>0.6400499999999999</v>
      </c>
      <c r="AA1919" s="2">
        <f t="shared" si="1462"/>
        <v>1.9125666666665662</v>
      </c>
      <c r="AB1919" s="1">
        <f t="shared" si="1463"/>
        <v>5.4414322312737885E-2</v>
      </c>
      <c r="AC1919" s="1">
        <f t="shared" si="1464"/>
        <v>1.0984514711022837</v>
      </c>
      <c r="AD1919" s="1">
        <f t="shared" si="1465"/>
        <v>1.0984514708197934</v>
      </c>
      <c r="AE1919" s="1">
        <f t="shared" si="1466"/>
        <v>1.0984514708095785</v>
      </c>
      <c r="AF1919" s="1">
        <f t="shared" si="1467"/>
        <v>1.0984514708092092</v>
      </c>
      <c r="AG1919" s="1">
        <f t="shared" si="1468"/>
        <v>0.9791302753741481</v>
      </c>
      <c r="AH1919" s="1">
        <f t="shared" si="1469"/>
        <v>3.1704234039113808</v>
      </c>
      <c r="AI1919" s="2">
        <f t="shared" si="1444"/>
        <v>31.802992187858234</v>
      </c>
      <c r="AJ1919" s="1">
        <f>VLOOKUP(AI1919,Graph!$D$3:$M$50,col)</f>
        <v>6.3E-3</v>
      </c>
      <c r="AK1919" s="1">
        <f>VLOOKUP(AI1919,Graph!$D$3:$M$50,col+1)</f>
        <v>5.0000000000000001E-3</v>
      </c>
      <c r="AL1919" s="1">
        <f t="shared" si="1470"/>
        <v>5.4333333333333334E-3</v>
      </c>
      <c r="AM1919" s="1">
        <f t="shared" si="1445"/>
        <v>0.6400499999999999</v>
      </c>
      <c r="AN1919" s="2">
        <f t="shared" si="1471"/>
        <v>1.9125666666665662</v>
      </c>
      <c r="AO1919" s="1">
        <f t="shared" si="1472"/>
        <v>5.4414322312737885E-2</v>
      </c>
      <c r="AP1919" s="1">
        <f t="shared" si="1473"/>
        <v>1.0984514708091959</v>
      </c>
      <c r="AQ1919" s="1">
        <f t="shared" si="1474"/>
        <v>1.0984514708091957</v>
      </c>
      <c r="AR1919" s="1">
        <f t="shared" si="1475"/>
        <v>1.0984514708091955</v>
      </c>
      <c r="AS1919" s="1">
        <f t="shared" si="1476"/>
        <v>1.0984514708091953</v>
      </c>
      <c r="AT1919" s="1">
        <f t="shared" si="1477"/>
        <v>0.9791302753741481</v>
      </c>
      <c r="AU1919" s="1">
        <f t="shared" si="1478"/>
        <v>3.1704234039113399</v>
      </c>
      <c r="AV1919" s="2">
        <f t="shared" si="1479"/>
        <v>1918</v>
      </c>
      <c r="AW1919" s="1">
        <f t="shared" si="1480"/>
        <v>3170.4234039113398</v>
      </c>
      <c r="AX1919" s="1">
        <f t="shared" si="1481"/>
        <v>0.9791302753741481</v>
      </c>
      <c r="AY1919" s="1">
        <f t="shared" si="1482"/>
        <v>1.0984514708091953</v>
      </c>
      <c r="AZ1919" s="1">
        <f t="shared" si="1483"/>
        <v>5.4333333333333334E-3</v>
      </c>
      <c r="BA1919" s="1">
        <f t="shared" si="1484"/>
        <v>31.802992187858234</v>
      </c>
    </row>
    <row r="1920" spans="1:53">
      <c r="A1920" s="2">
        <f t="shared" si="1449"/>
        <v>1.9189999999998995</v>
      </c>
      <c r="B1920" s="1">
        <f t="shared" si="1439"/>
        <v>2.0209044999998955</v>
      </c>
      <c r="C1920" s="1">
        <f t="shared" si="1450"/>
        <v>5.6598559530190155E-2</v>
      </c>
      <c r="D1920" s="1">
        <f t="shared" si="1440"/>
        <v>1.1031795456152544</v>
      </c>
      <c r="E1920" s="1">
        <f t="shared" si="1485"/>
        <v>1.1033026026044574</v>
      </c>
      <c r="F1920" s="1">
        <f t="shared" si="1485"/>
        <v>1.103307296667444</v>
      </c>
      <c r="G1920" s="1">
        <f t="shared" si="1485"/>
        <v>1.1033074756234615</v>
      </c>
      <c r="H1920" s="1">
        <f t="shared" si="1451"/>
        <v>3.2548578761308984</v>
      </c>
      <c r="I1920" s="1">
        <f t="shared" si="1441"/>
        <v>32.082847285640618</v>
      </c>
      <c r="J1920" s="1">
        <f>VLOOKUP($I1920,Graph!$D$3:$M$50,col)</f>
        <v>6.3E-3</v>
      </c>
      <c r="K1920" s="1">
        <f>VLOOKUP($I1920,Graph!$D$3:$M$50,col+1)</f>
        <v>5.0000000000000001E-3</v>
      </c>
      <c r="L1920" s="1">
        <f t="shared" si="1452"/>
        <v>5.4333333333333334E-3</v>
      </c>
      <c r="M1920" s="1">
        <f t="shared" si="1447"/>
        <v>0.6400499999999999</v>
      </c>
      <c r="N1920" s="1">
        <f t="shared" si="1453"/>
        <v>1.9135666666665661</v>
      </c>
      <c r="O1920" s="1">
        <f t="shared" si="1454"/>
        <v>5.4415126544623729E-2</v>
      </c>
      <c r="P1920" s="1">
        <f t="shared" si="1455"/>
        <v>1.0986248071690548</v>
      </c>
      <c r="Q1920" s="1">
        <f t="shared" si="1456"/>
        <v>1.0984594412806359</v>
      </c>
      <c r="R1920" s="1">
        <f t="shared" si="1457"/>
        <v>1.0984534664817713</v>
      </c>
      <c r="S1920" s="1">
        <f t="shared" si="1458"/>
        <v>1.0984532504349744</v>
      </c>
      <c r="T1920" s="1">
        <f t="shared" si="1459"/>
        <v>0.97913244961019585</v>
      </c>
      <c r="U1920" s="1">
        <f t="shared" si="1460"/>
        <v>3.1729153893250146</v>
      </c>
      <c r="V1920" s="2">
        <f t="shared" si="1442"/>
        <v>31.811322498688401</v>
      </c>
      <c r="W1920" s="1">
        <f>VLOOKUP(V1920,Graph!$D$3:$M$50,col)</f>
        <v>6.3E-3</v>
      </c>
      <c r="X1920" s="1">
        <f>VLOOKUP(V1920,Graph!$D$3:$M$50,col+1)</f>
        <v>5.0000000000000001E-3</v>
      </c>
      <c r="Y1920" s="1">
        <f t="shared" si="1461"/>
        <v>5.4333333333333334E-3</v>
      </c>
      <c r="Z1920" s="1">
        <f t="shared" si="1443"/>
        <v>0.6400499999999999</v>
      </c>
      <c r="AA1920" s="2">
        <f t="shared" si="1462"/>
        <v>1.9135666666665661</v>
      </c>
      <c r="AB1920" s="1">
        <f t="shared" si="1463"/>
        <v>5.4415126544623729E-2</v>
      </c>
      <c r="AC1920" s="1">
        <f t="shared" si="1464"/>
        <v>1.0984532426225662</v>
      </c>
      <c r="AD1920" s="1">
        <f t="shared" si="1465"/>
        <v>1.0984532423400637</v>
      </c>
      <c r="AE1920" s="1">
        <f t="shared" si="1466"/>
        <v>1.0984532423298481</v>
      </c>
      <c r="AF1920" s="1">
        <f t="shared" si="1467"/>
        <v>1.0984532423294786</v>
      </c>
      <c r="AG1920" s="1">
        <f t="shared" si="1468"/>
        <v>0.97913244961019585</v>
      </c>
      <c r="AH1920" s="1">
        <f t="shared" si="1469"/>
        <v>3.1729153659120457</v>
      </c>
      <c r="AI1920" s="2">
        <f t="shared" si="1444"/>
        <v>31.811322420443062</v>
      </c>
      <c r="AJ1920" s="1">
        <f>VLOOKUP(AI1920,Graph!$D$3:$M$50,col)</f>
        <v>6.3E-3</v>
      </c>
      <c r="AK1920" s="1">
        <f>VLOOKUP(AI1920,Graph!$D$3:$M$50,col+1)</f>
        <v>5.0000000000000001E-3</v>
      </c>
      <c r="AL1920" s="1">
        <f t="shared" si="1470"/>
        <v>5.4333333333333334E-3</v>
      </c>
      <c r="AM1920" s="1">
        <f t="shared" si="1445"/>
        <v>0.6400499999999999</v>
      </c>
      <c r="AN1920" s="2">
        <f t="shared" si="1471"/>
        <v>1.9135666666665661</v>
      </c>
      <c r="AO1920" s="1">
        <f t="shared" si="1472"/>
        <v>5.4415126544623729E-2</v>
      </c>
      <c r="AP1920" s="1">
        <f t="shared" si="1473"/>
        <v>1.0984532423294653</v>
      </c>
      <c r="AQ1920" s="1">
        <f t="shared" si="1474"/>
        <v>1.0984532423294648</v>
      </c>
      <c r="AR1920" s="1">
        <f t="shared" si="1475"/>
        <v>1.0984532423294648</v>
      </c>
      <c r="AS1920" s="1">
        <f t="shared" si="1476"/>
        <v>1.0984532423294648</v>
      </c>
      <c r="AT1920" s="1">
        <f t="shared" si="1477"/>
        <v>0.97913244961019585</v>
      </c>
      <c r="AU1920" s="1">
        <f t="shared" si="1478"/>
        <v>3.1729153659120057</v>
      </c>
      <c r="AV1920" s="2">
        <f t="shared" si="1479"/>
        <v>1919</v>
      </c>
      <c r="AW1920" s="1">
        <f t="shared" si="1480"/>
        <v>3172.9153659120057</v>
      </c>
      <c r="AX1920" s="1">
        <f t="shared" si="1481"/>
        <v>0.97913244961019585</v>
      </c>
      <c r="AY1920" s="1">
        <f t="shared" si="1482"/>
        <v>1.0984532423294648</v>
      </c>
      <c r="AZ1920" s="1">
        <f t="shared" si="1483"/>
        <v>5.4333333333333334E-3</v>
      </c>
      <c r="BA1920" s="1">
        <f t="shared" si="1484"/>
        <v>31.811322420443062</v>
      </c>
    </row>
    <row r="1921" spans="1:53">
      <c r="A1921" s="2">
        <f t="shared" si="1449"/>
        <v>1.9199999999998993</v>
      </c>
      <c r="B1921" s="1">
        <f t="shared" si="1439"/>
        <v>2.0219456666665621</v>
      </c>
      <c r="C1921" s="1">
        <f t="shared" si="1450"/>
        <v>5.6599227774295269E-2</v>
      </c>
      <c r="D1921" s="1">
        <f t="shared" si="1440"/>
        <v>1.1031809842482543</v>
      </c>
      <c r="E1921" s="1">
        <f t="shared" ref="E1921:G1940" si="1486">SQRT(D1921-($C1921*D1921-POWER(D1921,1/3)+1)/($C1921-POWER(D1921,-2/3)/3))</f>
        <v>1.1033040996911545</v>
      </c>
      <c r="F1921" s="1">
        <f t="shared" si="1486"/>
        <v>1.1033087960601551</v>
      </c>
      <c r="G1921" s="1">
        <f t="shared" si="1486"/>
        <v>1.1033089751069483</v>
      </c>
      <c r="H1921" s="1">
        <f t="shared" si="1451"/>
        <v>3.257406817431002</v>
      </c>
      <c r="I1921" s="1">
        <f t="shared" si="1441"/>
        <v>32.091219997009837</v>
      </c>
      <c r="J1921" s="1">
        <f>VLOOKUP($I1921,Graph!$D$3:$M$50,col)</f>
        <v>6.3E-3</v>
      </c>
      <c r="K1921" s="1">
        <f>VLOOKUP($I1921,Graph!$D$3:$M$50,col+1)</f>
        <v>5.0000000000000001E-3</v>
      </c>
      <c r="L1921" s="1">
        <f t="shared" si="1452"/>
        <v>5.4333333333333334E-3</v>
      </c>
      <c r="M1921" s="1">
        <f t="shared" si="1447"/>
        <v>0.6400499999999999</v>
      </c>
      <c r="N1921" s="1">
        <f t="shared" si="1453"/>
        <v>1.9145666666665659</v>
      </c>
      <c r="O1921" s="1">
        <f t="shared" si="1454"/>
        <v>5.441592995419238E-2</v>
      </c>
      <c r="P1921" s="1">
        <f t="shared" si="1455"/>
        <v>1.0986265710171585</v>
      </c>
      <c r="Q1921" s="1">
        <f t="shared" si="1456"/>
        <v>1.0984612109116731</v>
      </c>
      <c r="R1921" s="1">
        <f t="shared" si="1457"/>
        <v>1.0984552362038114</v>
      </c>
      <c r="S1921" s="1">
        <f t="shared" si="1458"/>
        <v>1.0984550201560495</v>
      </c>
      <c r="T1921" s="1">
        <f t="shared" si="1459"/>
        <v>0.979134621583021</v>
      </c>
      <c r="U1921" s="1">
        <f t="shared" si="1460"/>
        <v>3.1754080040443564</v>
      </c>
      <c r="V1921" s="2">
        <f t="shared" si="1442"/>
        <v>31.819650550965441</v>
      </c>
      <c r="W1921" s="1">
        <f>VLOOKUP(V1921,Graph!$D$3:$M$50,col)</f>
        <v>6.3E-3</v>
      </c>
      <c r="X1921" s="1">
        <f>VLOOKUP(V1921,Graph!$D$3:$M$50,col+1)</f>
        <v>5.0000000000000001E-3</v>
      </c>
      <c r="Y1921" s="1">
        <f t="shared" si="1461"/>
        <v>5.4333333333333334E-3</v>
      </c>
      <c r="Z1921" s="1">
        <f t="shared" si="1443"/>
        <v>0.6400499999999999</v>
      </c>
      <c r="AA1921" s="2">
        <f t="shared" si="1462"/>
        <v>1.9145666666665659</v>
      </c>
      <c r="AB1921" s="1">
        <f t="shared" si="1463"/>
        <v>5.441592995419238E-2</v>
      </c>
      <c r="AC1921" s="1">
        <f t="shared" si="1464"/>
        <v>1.0984550123434527</v>
      </c>
      <c r="AD1921" s="1">
        <f t="shared" si="1465"/>
        <v>1.0984550120609375</v>
      </c>
      <c r="AE1921" s="1">
        <f t="shared" si="1466"/>
        <v>1.0984550120507215</v>
      </c>
      <c r="AF1921" s="1">
        <f t="shared" si="1467"/>
        <v>1.0984550120503525</v>
      </c>
      <c r="AG1921" s="1">
        <f t="shared" si="1468"/>
        <v>0.979134621583021</v>
      </c>
      <c r="AH1921" s="1">
        <f t="shared" si="1469"/>
        <v>3.1754079806124502</v>
      </c>
      <c r="AI1921" s="2">
        <f t="shared" si="1444"/>
        <v>31.819650472697802</v>
      </c>
      <c r="AJ1921" s="1">
        <f>VLOOKUP(AI1921,Graph!$D$3:$M$50,col)</f>
        <v>6.3E-3</v>
      </c>
      <c r="AK1921" s="1">
        <f>VLOOKUP(AI1921,Graph!$D$3:$M$50,col+1)</f>
        <v>5.0000000000000001E-3</v>
      </c>
      <c r="AL1921" s="1">
        <f t="shared" si="1470"/>
        <v>5.4333333333333334E-3</v>
      </c>
      <c r="AM1921" s="1">
        <f t="shared" si="1445"/>
        <v>0.6400499999999999</v>
      </c>
      <c r="AN1921" s="2">
        <f t="shared" si="1471"/>
        <v>1.9145666666665659</v>
      </c>
      <c r="AO1921" s="1">
        <f t="shared" si="1472"/>
        <v>5.441592995419238E-2</v>
      </c>
      <c r="AP1921" s="1">
        <f t="shared" si="1473"/>
        <v>1.0984550120503389</v>
      </c>
      <c r="AQ1921" s="1">
        <f t="shared" si="1474"/>
        <v>1.0984550120503387</v>
      </c>
      <c r="AR1921" s="1">
        <f t="shared" si="1475"/>
        <v>1.0984550120503385</v>
      </c>
      <c r="AS1921" s="1">
        <f t="shared" si="1476"/>
        <v>1.0984550120503385</v>
      </c>
      <c r="AT1921" s="1">
        <f t="shared" si="1477"/>
        <v>0.979134621583021</v>
      </c>
      <c r="AU1921" s="1">
        <f t="shared" si="1478"/>
        <v>3.1754079806124098</v>
      </c>
      <c r="AV1921" s="2">
        <f t="shared" si="1479"/>
        <v>1920</v>
      </c>
      <c r="AW1921" s="1">
        <f t="shared" si="1480"/>
        <v>3175.40798061241</v>
      </c>
      <c r="AX1921" s="1">
        <f t="shared" si="1481"/>
        <v>0.979134621583021</v>
      </c>
      <c r="AY1921" s="1">
        <f t="shared" si="1482"/>
        <v>1.0984550120503385</v>
      </c>
      <c r="AZ1921" s="1">
        <f t="shared" si="1483"/>
        <v>5.4333333333333334E-3</v>
      </c>
      <c r="BA1921" s="1">
        <f t="shared" si="1484"/>
        <v>31.819650472697802</v>
      </c>
    </row>
    <row r="1922" spans="1:53">
      <c r="A1922" s="2">
        <f t="shared" si="1449"/>
        <v>1.9209999999998992</v>
      </c>
      <c r="B1922" s="1">
        <f t="shared" si="1439"/>
        <v>2.0229868333332286</v>
      </c>
      <c r="C1922" s="1">
        <f t="shared" si="1450"/>
        <v>5.6599895334491383E-2</v>
      </c>
      <c r="D1922" s="1">
        <f t="shared" si="1440"/>
        <v>1.1031824214145163</v>
      </c>
      <c r="E1922" s="1">
        <f t="shared" si="1486"/>
        <v>1.1033055952540365</v>
      </c>
      <c r="F1922" s="1">
        <f t="shared" si="1486"/>
        <v>1.1033102939268691</v>
      </c>
      <c r="G1922" s="1">
        <f t="shared" si="1486"/>
        <v>1.1033104730643548</v>
      </c>
      <c r="H1922" s="1">
        <f t="shared" si="1451"/>
        <v>3.2599564238604142</v>
      </c>
      <c r="I1922" s="1">
        <f t="shared" si="1441"/>
        <v>32.099590524812648</v>
      </c>
      <c r="J1922" s="1">
        <f>VLOOKUP($I1922,Graph!$D$3:$M$50,col)</f>
        <v>6.3E-3</v>
      </c>
      <c r="K1922" s="1">
        <f>VLOOKUP($I1922,Graph!$D$3:$M$50,col+1)</f>
        <v>5.0000000000000001E-3</v>
      </c>
      <c r="L1922" s="1">
        <f t="shared" si="1452"/>
        <v>5.4333333333333334E-3</v>
      </c>
      <c r="M1922" s="1">
        <f t="shared" si="1447"/>
        <v>0.6400499999999999</v>
      </c>
      <c r="N1922" s="1">
        <f t="shared" si="1453"/>
        <v>1.9155666666665658</v>
      </c>
      <c r="O1922" s="1">
        <f t="shared" si="1454"/>
        <v>5.4416732542704307E-2</v>
      </c>
      <c r="P1922" s="1">
        <f t="shared" si="1455"/>
        <v>1.098628333074041</v>
      </c>
      <c r="Q1922" s="1">
        <f t="shared" si="1456"/>
        <v>1.0984629787461186</v>
      </c>
      <c r="R1922" s="1">
        <f t="shared" si="1457"/>
        <v>1.098457004129193</v>
      </c>
      <c r="S1922" s="1">
        <f t="shared" si="1458"/>
        <v>1.0984567880804688</v>
      </c>
      <c r="T1922" s="1">
        <f t="shared" si="1459"/>
        <v>0.97913679129615583</v>
      </c>
      <c r="U1922" s="1">
        <f t="shared" si="1460"/>
        <v>3.1779012712925461</v>
      </c>
      <c r="V1922" s="2">
        <f t="shared" si="1442"/>
        <v>31.827976424623163</v>
      </c>
      <c r="W1922" s="1">
        <f>VLOOKUP(V1922,Graph!$D$3:$M$50,col)</f>
        <v>6.3E-3</v>
      </c>
      <c r="X1922" s="1">
        <f>VLOOKUP(V1922,Graph!$D$3:$M$50,col+1)</f>
        <v>5.0000000000000001E-3</v>
      </c>
      <c r="Y1922" s="1">
        <f t="shared" si="1461"/>
        <v>5.4333333333333334E-3</v>
      </c>
      <c r="Z1922" s="1">
        <f t="shared" si="1443"/>
        <v>0.6400499999999999</v>
      </c>
      <c r="AA1922" s="2">
        <f t="shared" si="1462"/>
        <v>1.9155666666665658</v>
      </c>
      <c r="AB1922" s="1">
        <f t="shared" si="1463"/>
        <v>5.4416732542704307E-2</v>
      </c>
      <c r="AC1922" s="1">
        <f t="shared" si="1464"/>
        <v>1.0984567802676835</v>
      </c>
      <c r="AD1922" s="1">
        <f t="shared" si="1465"/>
        <v>1.0984567799851561</v>
      </c>
      <c r="AE1922" s="1">
        <f t="shared" si="1466"/>
        <v>1.0984567799749392</v>
      </c>
      <c r="AF1922" s="1">
        <f t="shared" si="1467"/>
        <v>1.0984567799745699</v>
      </c>
      <c r="AG1922" s="1">
        <f t="shared" si="1468"/>
        <v>0.97913679129615583</v>
      </c>
      <c r="AH1922" s="1">
        <f t="shared" si="1469"/>
        <v>3.1779012478416955</v>
      </c>
      <c r="AI1922" s="2">
        <f t="shared" si="1444"/>
        <v>31.827976346333219</v>
      </c>
      <c r="AJ1922" s="1">
        <f>VLOOKUP(AI1922,Graph!$D$3:$M$50,col)</f>
        <v>6.3E-3</v>
      </c>
      <c r="AK1922" s="1">
        <f>VLOOKUP(AI1922,Graph!$D$3:$M$50,col+1)</f>
        <v>5.0000000000000001E-3</v>
      </c>
      <c r="AL1922" s="1">
        <f t="shared" si="1470"/>
        <v>5.4333333333333334E-3</v>
      </c>
      <c r="AM1922" s="1">
        <f t="shared" si="1445"/>
        <v>0.6400499999999999</v>
      </c>
      <c r="AN1922" s="2">
        <f t="shared" si="1471"/>
        <v>1.9155666666665658</v>
      </c>
      <c r="AO1922" s="1">
        <f t="shared" si="1472"/>
        <v>5.4416732542704307E-2</v>
      </c>
      <c r="AP1922" s="1">
        <f t="shared" si="1473"/>
        <v>1.0984567799745566</v>
      </c>
      <c r="AQ1922" s="1">
        <f t="shared" si="1474"/>
        <v>1.0984567799745564</v>
      </c>
      <c r="AR1922" s="1">
        <f t="shared" si="1475"/>
        <v>1.0984567799745559</v>
      </c>
      <c r="AS1922" s="1">
        <f t="shared" si="1476"/>
        <v>1.0984567799745562</v>
      </c>
      <c r="AT1922" s="1">
        <f t="shared" si="1477"/>
        <v>0.97913679129615583</v>
      </c>
      <c r="AU1922" s="1">
        <f t="shared" si="1478"/>
        <v>3.177901247841656</v>
      </c>
      <c r="AV1922" s="2">
        <f t="shared" si="1479"/>
        <v>1921</v>
      </c>
      <c r="AW1922" s="1">
        <f t="shared" si="1480"/>
        <v>3177.9012478416557</v>
      </c>
      <c r="AX1922" s="1">
        <f t="shared" si="1481"/>
        <v>0.97913679129615583</v>
      </c>
      <c r="AY1922" s="1">
        <f t="shared" si="1482"/>
        <v>1.0984567799745562</v>
      </c>
      <c r="AZ1922" s="1">
        <f t="shared" si="1483"/>
        <v>5.4333333333333334E-3</v>
      </c>
      <c r="BA1922" s="1">
        <f t="shared" si="1484"/>
        <v>31.827976346333219</v>
      </c>
    </row>
    <row r="1923" spans="1:53">
      <c r="A1923" s="2">
        <f t="shared" si="1449"/>
        <v>1.9219999999998991</v>
      </c>
      <c r="B1923" s="1">
        <f t="shared" ref="B1923:B1986" si="1487">Ba*(A1923+rho)</f>
        <v>2.0240279999998951</v>
      </c>
      <c r="C1923" s="1">
        <f t="shared" si="1450"/>
        <v>5.660056221182784E-2</v>
      </c>
      <c r="D1923" s="1">
        <f t="shared" ref="D1923:D1986" si="1488">SQRT(1.1-($C1923*1.1-POWER(1.1,1/3)+1)/($C1923-POWER(1.1,-2/3)/3))</f>
        <v>1.1031838571162826</v>
      </c>
      <c r="E1923" s="1">
        <f t="shared" si="1486"/>
        <v>1.103307089295428</v>
      </c>
      <c r="F1923" s="1">
        <f t="shared" si="1486"/>
        <v>1.1033117902699139</v>
      </c>
      <c r="G1923" s="1">
        <f t="shared" si="1486"/>
        <v>1.1033119694980087</v>
      </c>
      <c r="H1923" s="1">
        <f t="shared" si="1451"/>
        <v>3.2625066952456367</v>
      </c>
      <c r="I1923" s="1">
        <f t="shared" ref="I1923:I1986" si="1489">(L/nu)*POWER(gn*H1923/b,1/3)/10^5</f>
        <v>32.107958870756299</v>
      </c>
      <c r="J1923" s="1">
        <f>VLOOKUP($I1923,Graph!$D$3:$M$50,col)</f>
        <v>6.3E-3</v>
      </c>
      <c r="K1923" s="1">
        <f>VLOOKUP($I1923,Graph!$D$3:$M$50,col+1)</f>
        <v>5.0000000000000001E-3</v>
      </c>
      <c r="L1923" s="1">
        <f t="shared" si="1452"/>
        <v>5.4333333333333334E-3</v>
      </c>
      <c r="M1923" s="1">
        <f t="shared" si="1447"/>
        <v>0.6400499999999999</v>
      </c>
      <c r="N1923" s="1">
        <f t="shared" si="1453"/>
        <v>1.9165666666665657</v>
      </c>
      <c r="O1923" s="1">
        <f t="shared" si="1454"/>
        <v>5.4417534311417479E-2</v>
      </c>
      <c r="P1923" s="1">
        <f t="shared" si="1455"/>
        <v>1.0986300933424284</v>
      </c>
      <c r="Q1923" s="1">
        <f t="shared" si="1456"/>
        <v>1.0984647447867073</v>
      </c>
      <c r="R1923" s="1">
        <f t="shared" si="1457"/>
        <v>1.0984587702606516</v>
      </c>
      <c r="S1923" s="1">
        <f t="shared" si="1458"/>
        <v>1.0984585542109664</v>
      </c>
      <c r="T1923" s="1">
        <f t="shared" si="1459"/>
        <v>0.97913895875312473</v>
      </c>
      <c r="U1923" s="1">
        <f t="shared" si="1460"/>
        <v>3.1803951908988162</v>
      </c>
      <c r="V1923" s="2">
        <f t="shared" ref="V1923:V1986" si="1490">(L/nu)*POWER(gn*U1923/b,1/3)/10^5</f>
        <v>31.836300121370066</v>
      </c>
      <c r="W1923" s="1">
        <f>VLOOKUP(V1923,Graph!$D$3:$M$50,col)</f>
        <v>6.3E-3</v>
      </c>
      <c r="X1923" s="1">
        <f>VLOOKUP(V1923,Graph!$D$3:$M$50,col+1)</f>
        <v>5.0000000000000001E-3</v>
      </c>
      <c r="Y1923" s="1">
        <f t="shared" si="1461"/>
        <v>5.4333333333333334E-3</v>
      </c>
      <c r="Z1923" s="1">
        <f t="shared" ref="Z1923:Z1986" si="1491">b-2*Y1923*L</f>
        <v>0.6400499999999999</v>
      </c>
      <c r="AA1923" s="2">
        <f t="shared" si="1462"/>
        <v>1.9165666666665657</v>
      </c>
      <c r="AB1923" s="1">
        <f t="shared" si="1463"/>
        <v>5.4417534311417479E-2</v>
      </c>
      <c r="AC1923" s="1">
        <f t="shared" si="1464"/>
        <v>1.098458546397993</v>
      </c>
      <c r="AD1923" s="1">
        <f t="shared" si="1465"/>
        <v>1.0984585461154532</v>
      </c>
      <c r="AE1923" s="1">
        <f t="shared" si="1466"/>
        <v>1.0984585461052359</v>
      </c>
      <c r="AF1923" s="1">
        <f t="shared" si="1467"/>
        <v>1.0984585461048662</v>
      </c>
      <c r="AG1923" s="1">
        <f t="shared" si="1468"/>
        <v>0.97913895875312473</v>
      </c>
      <c r="AH1923" s="1">
        <f t="shared" si="1469"/>
        <v>3.1803951674290172</v>
      </c>
      <c r="AI1923" s="2">
        <f t="shared" ref="AI1923:AI1986" si="1492">(L/nu)*POWER(gn*AH1923/b,1/3)/10^5</f>
        <v>31.836300043057829</v>
      </c>
      <c r="AJ1923" s="1">
        <f>VLOOKUP(AI1923,Graph!$D$3:$M$50,col)</f>
        <v>6.3E-3</v>
      </c>
      <c r="AK1923" s="1">
        <f>VLOOKUP(AI1923,Graph!$D$3:$M$50,col+1)</f>
        <v>5.0000000000000001E-3</v>
      </c>
      <c r="AL1923" s="1">
        <f t="shared" si="1470"/>
        <v>5.4333333333333334E-3</v>
      </c>
      <c r="AM1923" s="1">
        <f t="shared" ref="AM1923:AM1986" si="1493">b-2*AL1923*L</f>
        <v>0.6400499999999999</v>
      </c>
      <c r="AN1923" s="2">
        <f t="shared" si="1471"/>
        <v>1.9165666666665657</v>
      </c>
      <c r="AO1923" s="1">
        <f t="shared" si="1472"/>
        <v>5.4417534311417479E-2</v>
      </c>
      <c r="AP1923" s="1">
        <f t="shared" si="1473"/>
        <v>1.0984585461048531</v>
      </c>
      <c r="AQ1923" s="1">
        <f t="shared" si="1474"/>
        <v>1.0984585461048524</v>
      </c>
      <c r="AR1923" s="1">
        <f t="shared" si="1475"/>
        <v>1.0984585461048524</v>
      </c>
      <c r="AS1923" s="1">
        <f t="shared" si="1476"/>
        <v>1.0984585461048524</v>
      </c>
      <c r="AT1923" s="1">
        <f t="shared" si="1477"/>
        <v>0.97913895875312473</v>
      </c>
      <c r="AU1923" s="1">
        <f t="shared" si="1478"/>
        <v>3.1803951674289768</v>
      </c>
      <c r="AV1923" s="2">
        <f t="shared" si="1479"/>
        <v>1922</v>
      </c>
      <c r="AW1923" s="1">
        <f t="shared" si="1480"/>
        <v>3180.3951674289769</v>
      </c>
      <c r="AX1923" s="1">
        <f t="shared" si="1481"/>
        <v>0.97913895875312473</v>
      </c>
      <c r="AY1923" s="1">
        <f t="shared" si="1482"/>
        <v>1.0984585461048524</v>
      </c>
      <c r="AZ1923" s="1">
        <f t="shared" si="1483"/>
        <v>5.4333333333333334E-3</v>
      </c>
      <c r="BA1923" s="1">
        <f t="shared" si="1484"/>
        <v>31.836300043057829</v>
      </c>
    </row>
    <row r="1924" spans="1:53">
      <c r="A1924" s="2">
        <f t="shared" si="1449"/>
        <v>1.922999999999899</v>
      </c>
      <c r="B1924" s="1">
        <f t="shared" si="1487"/>
        <v>2.0250691666665617</v>
      </c>
      <c r="C1924" s="1">
        <f t="shared" si="1450"/>
        <v>5.660122840735185E-2</v>
      </c>
      <c r="D1924" s="1">
        <f t="shared" si="1488"/>
        <v>1.1031852913557907</v>
      </c>
      <c r="E1924" s="1">
        <f t="shared" si="1486"/>
        <v>1.1033085818176509</v>
      </c>
      <c r="F1924" s="1">
        <f t="shared" si="1486"/>
        <v>1.1033132850916132</v>
      </c>
      <c r="G1924" s="1">
        <f t="shared" si="1486"/>
        <v>1.1033134644102338</v>
      </c>
      <c r="H1924" s="1">
        <f t="shared" si="1451"/>
        <v>3.2650576314133155</v>
      </c>
      <c r="I1924" s="1">
        <f t="shared" si="1489"/>
        <v>32.116325036545831</v>
      </c>
      <c r="J1924" s="1">
        <f>VLOOKUP($I1924,Graph!$D$3:$M$50,col)</f>
        <v>6.3E-3</v>
      </c>
      <c r="K1924" s="1">
        <f>VLOOKUP($I1924,Graph!$D$3:$M$50,col+1)</f>
        <v>5.0000000000000001E-3</v>
      </c>
      <c r="L1924" s="1">
        <f t="shared" si="1452"/>
        <v>5.4333333333333334E-3</v>
      </c>
      <c r="M1924" s="1">
        <f t="shared" si="1447"/>
        <v>0.6400499999999999</v>
      </c>
      <c r="N1924" s="1">
        <f t="shared" si="1453"/>
        <v>1.9175666666665656</v>
      </c>
      <c r="O1924" s="1">
        <f t="shared" si="1454"/>
        <v>5.4418335261587264E-2</v>
      </c>
      <c r="P1924" s="1">
        <f t="shared" si="1455"/>
        <v>1.0986318518250426</v>
      </c>
      <c r="Q1924" s="1">
        <f t="shared" si="1456"/>
        <v>1.0984665090361674</v>
      </c>
      <c r="R1924" s="1">
        <f t="shared" si="1457"/>
        <v>1.0984605346009153</v>
      </c>
      <c r="S1924" s="1">
        <f t="shared" si="1458"/>
        <v>1.0984603185502715</v>
      </c>
      <c r="T1924" s="1">
        <f t="shared" si="1459"/>
        <v>0.97914112395744513</v>
      </c>
      <c r="U1924" s="1">
        <f t="shared" si="1460"/>
        <v>3.1828897626925396</v>
      </c>
      <c r="V1924" s="2">
        <f t="shared" si="1490"/>
        <v>31.844621642912458</v>
      </c>
      <c r="W1924" s="1">
        <f>VLOOKUP(V1924,Graph!$D$3:$M$50,col)</f>
        <v>6.3E-3</v>
      </c>
      <c r="X1924" s="1">
        <f>VLOOKUP(V1924,Graph!$D$3:$M$50,col+1)</f>
        <v>5.0000000000000001E-3</v>
      </c>
      <c r="Y1924" s="1">
        <f t="shared" si="1461"/>
        <v>5.4333333333333334E-3</v>
      </c>
      <c r="Z1924" s="1">
        <f t="shared" si="1491"/>
        <v>0.6400499999999999</v>
      </c>
      <c r="AA1924" s="2">
        <f t="shared" si="1462"/>
        <v>1.9175666666665656</v>
      </c>
      <c r="AB1924" s="1">
        <f t="shared" si="1463"/>
        <v>5.4418335261587264E-2</v>
      </c>
      <c r="AC1924" s="1">
        <f t="shared" si="1464"/>
        <v>1.0984603107371098</v>
      </c>
      <c r="AD1924" s="1">
        <f t="shared" si="1465"/>
        <v>1.0984603104545578</v>
      </c>
      <c r="AE1924" s="1">
        <f t="shared" si="1466"/>
        <v>1.09846031044434</v>
      </c>
      <c r="AF1924" s="1">
        <f t="shared" si="1467"/>
        <v>1.0984603104439703</v>
      </c>
      <c r="AG1924" s="1">
        <f t="shared" si="1468"/>
        <v>0.97914112395744513</v>
      </c>
      <c r="AH1924" s="1">
        <f t="shared" si="1469"/>
        <v>3.1828897392037865</v>
      </c>
      <c r="AI1924" s="2">
        <f t="shared" si="1492"/>
        <v>31.844621564577935</v>
      </c>
      <c r="AJ1924" s="1">
        <f>VLOOKUP(AI1924,Graph!$D$3:$M$50,col)</f>
        <v>6.3E-3</v>
      </c>
      <c r="AK1924" s="1">
        <f>VLOOKUP(AI1924,Graph!$D$3:$M$50,col+1)</f>
        <v>5.0000000000000001E-3</v>
      </c>
      <c r="AL1924" s="1">
        <f t="shared" si="1470"/>
        <v>5.4333333333333334E-3</v>
      </c>
      <c r="AM1924" s="1">
        <f t="shared" si="1493"/>
        <v>0.6400499999999999</v>
      </c>
      <c r="AN1924" s="2">
        <f t="shared" si="1471"/>
        <v>1.9175666666665656</v>
      </c>
      <c r="AO1924" s="1">
        <f t="shared" si="1472"/>
        <v>5.4418335261587264E-2</v>
      </c>
      <c r="AP1924" s="1">
        <f t="shared" si="1473"/>
        <v>1.098460310443957</v>
      </c>
      <c r="AQ1924" s="1">
        <f t="shared" si="1474"/>
        <v>1.0984603104439565</v>
      </c>
      <c r="AR1924" s="1">
        <f t="shared" si="1475"/>
        <v>1.0984603104439561</v>
      </c>
      <c r="AS1924" s="1">
        <f t="shared" si="1476"/>
        <v>1.0984603104439563</v>
      </c>
      <c r="AT1924" s="1">
        <f t="shared" si="1477"/>
        <v>0.97914112395744513</v>
      </c>
      <c r="AU1924" s="1">
        <f t="shared" si="1478"/>
        <v>3.1828897392037461</v>
      </c>
      <c r="AV1924" s="2">
        <f t="shared" si="1479"/>
        <v>1923</v>
      </c>
      <c r="AW1924" s="1">
        <f t="shared" si="1480"/>
        <v>3182.8897392037461</v>
      </c>
      <c r="AX1924" s="1">
        <f t="shared" si="1481"/>
        <v>0.97914112395744513</v>
      </c>
      <c r="AY1924" s="1">
        <f t="shared" si="1482"/>
        <v>1.0984603104439563</v>
      </c>
      <c r="AZ1924" s="1">
        <f t="shared" si="1483"/>
        <v>5.4333333333333334E-3</v>
      </c>
      <c r="BA1924" s="1">
        <f t="shared" si="1484"/>
        <v>31.844621564577935</v>
      </c>
    </row>
    <row r="1925" spans="1:53">
      <c r="A1925" s="2">
        <f t="shared" si="1449"/>
        <v>1.9239999999998989</v>
      </c>
      <c r="B1925" s="1">
        <f t="shared" si="1487"/>
        <v>2.0261103333332282</v>
      </c>
      <c r="C1925" s="1">
        <f t="shared" si="1450"/>
        <v>5.6601893922108466E-2</v>
      </c>
      <c r="D1925" s="1">
        <f t="shared" si="1488"/>
        <v>1.1031867241352729</v>
      </c>
      <c r="E1925" s="1">
        <f t="shared" si="1486"/>
        <v>1.1033100728230203</v>
      </c>
      <c r="F1925" s="1">
        <f t="shared" si="1486"/>
        <v>1.1033147783942858</v>
      </c>
      <c r="G1925" s="1">
        <f t="shared" si="1486"/>
        <v>1.1033149578033499</v>
      </c>
      <c r="H1925" s="1">
        <f t="shared" si="1451"/>
        <v>3.2676092321902281</v>
      </c>
      <c r="I1925" s="1">
        <f t="shared" si="1489"/>
        <v>32.124689023884038</v>
      </c>
      <c r="J1925" s="1">
        <f>VLOOKUP($I1925,Graph!$D$3:$M$50,col)</f>
        <v>6.3E-3</v>
      </c>
      <c r="K1925" s="1">
        <f>VLOOKUP($I1925,Graph!$D$3:$M$50,col+1)</f>
        <v>5.0000000000000001E-3</v>
      </c>
      <c r="L1925" s="1">
        <f t="shared" si="1452"/>
        <v>5.4333333333333334E-3</v>
      </c>
      <c r="M1925" s="1">
        <f t="shared" si="1447"/>
        <v>0.6400499999999999</v>
      </c>
      <c r="N1925" s="1">
        <f t="shared" si="1453"/>
        <v>1.9185666666665655</v>
      </c>
      <c r="O1925" s="1">
        <f t="shared" si="1454"/>
        <v>5.4419135394466411E-2</v>
      </c>
      <c r="P1925" s="1">
        <f t="shared" si="1455"/>
        <v>1.0986336085246</v>
      </c>
      <c r="Q1925" s="1">
        <f t="shared" si="1456"/>
        <v>1.0984682714972225</v>
      </c>
      <c r="R1925" s="1">
        <f t="shared" si="1457"/>
        <v>1.0984622971527078</v>
      </c>
      <c r="S1925" s="1">
        <f t="shared" si="1458"/>
        <v>1.0984620811011077</v>
      </c>
      <c r="T1925" s="1">
        <f t="shared" si="1459"/>
        <v>0.97914328691262686</v>
      </c>
      <c r="U1925" s="1">
        <f t="shared" si="1460"/>
        <v>3.1853849865032187</v>
      </c>
      <c r="V1925" s="2">
        <f t="shared" si="1490"/>
        <v>31.852940990954423</v>
      </c>
      <c r="W1925" s="1">
        <f>VLOOKUP(V1925,Graph!$D$3:$M$50,col)</f>
        <v>6.3E-3</v>
      </c>
      <c r="X1925" s="1">
        <f>VLOOKUP(V1925,Graph!$D$3:$M$50,col+1)</f>
        <v>5.0000000000000001E-3</v>
      </c>
      <c r="Y1925" s="1">
        <f t="shared" si="1461"/>
        <v>5.4333333333333334E-3</v>
      </c>
      <c r="Z1925" s="1">
        <f t="shared" si="1491"/>
        <v>0.6400499999999999</v>
      </c>
      <c r="AA1925" s="2">
        <f t="shared" si="1462"/>
        <v>1.9185666666665655</v>
      </c>
      <c r="AB1925" s="1">
        <f t="shared" si="1463"/>
        <v>5.4419135394466411E-2</v>
      </c>
      <c r="AC1925" s="1">
        <f t="shared" si="1464"/>
        <v>1.0984620732877577</v>
      </c>
      <c r="AD1925" s="1">
        <f t="shared" si="1465"/>
        <v>1.0984620730051937</v>
      </c>
      <c r="AE1925" s="1">
        <f t="shared" si="1466"/>
        <v>1.098462072994975</v>
      </c>
      <c r="AF1925" s="1">
        <f t="shared" si="1467"/>
        <v>1.0984620729946053</v>
      </c>
      <c r="AG1925" s="1">
        <f t="shared" si="1468"/>
        <v>0.97914328691262686</v>
      </c>
      <c r="AH1925" s="1">
        <f t="shared" si="1469"/>
        <v>3.1853849629955056</v>
      </c>
      <c r="AI1925" s="2">
        <f t="shared" si="1492"/>
        <v>31.852940912597617</v>
      </c>
      <c r="AJ1925" s="1">
        <f>VLOOKUP(AI1925,Graph!$D$3:$M$50,col)</f>
        <v>6.3E-3</v>
      </c>
      <c r="AK1925" s="1">
        <f>VLOOKUP(AI1925,Graph!$D$3:$M$50,col+1)</f>
        <v>5.0000000000000001E-3</v>
      </c>
      <c r="AL1925" s="1">
        <f t="shared" si="1470"/>
        <v>5.4333333333333334E-3</v>
      </c>
      <c r="AM1925" s="1">
        <f t="shared" si="1493"/>
        <v>0.6400499999999999</v>
      </c>
      <c r="AN1925" s="2">
        <f t="shared" si="1471"/>
        <v>1.9185666666665655</v>
      </c>
      <c r="AO1925" s="1">
        <f t="shared" si="1472"/>
        <v>5.4419135394466411E-2</v>
      </c>
      <c r="AP1925" s="1">
        <f t="shared" si="1473"/>
        <v>1.0984620729945918</v>
      </c>
      <c r="AQ1925" s="1">
        <f t="shared" si="1474"/>
        <v>1.0984620729945915</v>
      </c>
      <c r="AR1925" s="1">
        <f t="shared" si="1475"/>
        <v>1.0984620729945913</v>
      </c>
      <c r="AS1925" s="1">
        <f t="shared" si="1476"/>
        <v>1.0984620729945913</v>
      </c>
      <c r="AT1925" s="1">
        <f t="shared" si="1477"/>
        <v>0.97914328691262686</v>
      </c>
      <c r="AU1925" s="1">
        <f t="shared" si="1478"/>
        <v>3.1853849629954656</v>
      </c>
      <c r="AV1925" s="2">
        <f t="shared" si="1479"/>
        <v>1924</v>
      </c>
      <c r="AW1925" s="1">
        <f t="shared" si="1480"/>
        <v>3185.3849629954657</v>
      </c>
      <c r="AX1925" s="1">
        <f t="shared" si="1481"/>
        <v>0.97914328691262686</v>
      </c>
      <c r="AY1925" s="1">
        <f t="shared" si="1482"/>
        <v>1.0984620729945913</v>
      </c>
      <c r="AZ1925" s="1">
        <f t="shared" si="1483"/>
        <v>5.4333333333333334E-3</v>
      </c>
      <c r="BA1925" s="1">
        <f t="shared" si="1484"/>
        <v>31.852940912597617</v>
      </c>
    </row>
    <row r="1926" spans="1:53">
      <c r="A1926" s="2">
        <f t="shared" si="1449"/>
        <v>1.9249999999998988</v>
      </c>
      <c r="B1926" s="1">
        <f t="shared" si="1487"/>
        <v>2.0271514999998947</v>
      </c>
      <c r="C1926" s="1">
        <f t="shared" si="1450"/>
        <v>5.6602558757140597E-2</v>
      </c>
      <c r="D1926" s="1">
        <f t="shared" si="1488"/>
        <v>1.1031881554569578</v>
      </c>
      <c r="E1926" s="1">
        <f t="shared" si="1486"/>
        <v>1.103311562313847</v>
      </c>
      <c r="F1926" s="1">
        <f t="shared" si="1486"/>
        <v>1.1033162701802464</v>
      </c>
      <c r="G1926" s="1">
        <f t="shared" si="1486"/>
        <v>1.1033164496796708</v>
      </c>
      <c r="H1926" s="1">
        <f t="shared" si="1451"/>
        <v>3.2701614974032864</v>
      </c>
      <c r="I1926" s="1">
        <f t="shared" si="1489"/>
        <v>32.13305083447154</v>
      </c>
      <c r="J1926" s="1">
        <f>VLOOKUP($I1926,Graph!$D$3:$M$50,col)</f>
        <v>6.3E-3</v>
      </c>
      <c r="K1926" s="1">
        <f>VLOOKUP($I1926,Graph!$D$3:$M$50,col+1)</f>
        <v>5.0000000000000001E-3</v>
      </c>
      <c r="L1926" s="1">
        <f t="shared" si="1452"/>
        <v>5.4333333333333334E-3</v>
      </c>
      <c r="M1926" s="1">
        <f t="shared" si="1447"/>
        <v>0.6400499999999999</v>
      </c>
      <c r="N1926" s="1">
        <f t="shared" si="1453"/>
        <v>1.9195666666665654</v>
      </c>
      <c r="O1926" s="1">
        <f t="shared" si="1454"/>
        <v>5.4419934711305185E-2</v>
      </c>
      <c r="P1926" s="1">
        <f t="shared" si="1455"/>
        <v>1.0986353634438104</v>
      </c>
      <c r="Q1926" s="1">
        <f t="shared" si="1456"/>
        <v>1.0984700321725904</v>
      </c>
      <c r="R1926" s="1">
        <f t="shared" si="1457"/>
        <v>1.0984640579187466</v>
      </c>
      <c r="S1926" s="1">
        <f t="shared" si="1458"/>
        <v>1.0984638418661921</v>
      </c>
      <c r="T1926" s="1">
        <f t="shared" si="1459"/>
        <v>0.97914544762217248</v>
      </c>
      <c r="U1926" s="1">
        <f t="shared" si="1460"/>
        <v>3.1878808621604873</v>
      </c>
      <c r="V1926" s="2">
        <f t="shared" si="1490"/>
        <v>31.861258167197779</v>
      </c>
      <c r="W1926" s="1">
        <f>VLOOKUP(V1926,Graph!$D$3:$M$50,col)</f>
        <v>6.3E-3</v>
      </c>
      <c r="X1926" s="1">
        <f>VLOOKUP(V1926,Graph!$D$3:$M$50,col+1)</f>
        <v>5.0000000000000001E-3</v>
      </c>
      <c r="Y1926" s="1">
        <f t="shared" si="1461"/>
        <v>5.4333333333333334E-3</v>
      </c>
      <c r="Z1926" s="1">
        <f t="shared" si="1491"/>
        <v>0.6400499999999999</v>
      </c>
      <c r="AA1926" s="2">
        <f t="shared" si="1462"/>
        <v>1.9195666666665654</v>
      </c>
      <c r="AB1926" s="1">
        <f t="shared" si="1463"/>
        <v>5.4419934711305185E-2</v>
      </c>
      <c r="AC1926" s="1">
        <f t="shared" si="1464"/>
        <v>1.0984638340526547</v>
      </c>
      <c r="AD1926" s="1">
        <f t="shared" si="1465"/>
        <v>1.0984638337700781</v>
      </c>
      <c r="AE1926" s="1">
        <f t="shared" si="1466"/>
        <v>1.0984638337598589</v>
      </c>
      <c r="AF1926" s="1">
        <f t="shared" si="1467"/>
        <v>1.0984638337594892</v>
      </c>
      <c r="AG1926" s="1">
        <f t="shared" si="1468"/>
        <v>0.97914544762217248</v>
      </c>
      <c r="AH1926" s="1">
        <f t="shared" si="1469"/>
        <v>3.1878808386338116</v>
      </c>
      <c r="AI1926" s="2">
        <f t="shared" si="1492"/>
        <v>31.861258088818705</v>
      </c>
      <c r="AJ1926" s="1">
        <f>VLOOKUP(AI1926,Graph!$D$3:$M$50,col)</f>
        <v>6.3E-3</v>
      </c>
      <c r="AK1926" s="1">
        <f>VLOOKUP(AI1926,Graph!$D$3:$M$50,col+1)</f>
        <v>5.0000000000000001E-3</v>
      </c>
      <c r="AL1926" s="1">
        <f t="shared" si="1470"/>
        <v>5.4333333333333334E-3</v>
      </c>
      <c r="AM1926" s="1">
        <f t="shared" si="1493"/>
        <v>0.6400499999999999</v>
      </c>
      <c r="AN1926" s="2">
        <f t="shared" si="1471"/>
        <v>1.9195666666665654</v>
      </c>
      <c r="AO1926" s="1">
        <f t="shared" si="1472"/>
        <v>5.4419934711305185E-2</v>
      </c>
      <c r="AP1926" s="1">
        <f t="shared" si="1473"/>
        <v>1.0984638337594756</v>
      </c>
      <c r="AQ1926" s="1">
        <f t="shared" si="1474"/>
        <v>1.0984638337594754</v>
      </c>
      <c r="AR1926" s="1">
        <f t="shared" si="1475"/>
        <v>1.0984638337594754</v>
      </c>
      <c r="AS1926" s="1">
        <f t="shared" si="1476"/>
        <v>1.0984638337594754</v>
      </c>
      <c r="AT1926" s="1">
        <f t="shared" si="1477"/>
        <v>0.97914544762217248</v>
      </c>
      <c r="AU1926" s="1">
        <f t="shared" si="1478"/>
        <v>3.1878808386337716</v>
      </c>
      <c r="AV1926" s="2">
        <f t="shared" si="1479"/>
        <v>1925</v>
      </c>
      <c r="AW1926" s="1">
        <f t="shared" si="1480"/>
        <v>3187.8808386337714</v>
      </c>
      <c r="AX1926" s="1">
        <f t="shared" si="1481"/>
        <v>0.97914544762217248</v>
      </c>
      <c r="AY1926" s="1">
        <f t="shared" si="1482"/>
        <v>1.0984638337594754</v>
      </c>
      <c r="AZ1926" s="1">
        <f t="shared" si="1483"/>
        <v>5.4333333333333334E-3</v>
      </c>
      <c r="BA1926" s="1">
        <f t="shared" si="1484"/>
        <v>31.861258088818705</v>
      </c>
    </row>
    <row r="1927" spans="1:53">
      <c r="A1927" s="2">
        <f t="shared" si="1449"/>
        <v>1.9259999999998987</v>
      </c>
      <c r="B1927" s="1">
        <f t="shared" si="1487"/>
        <v>2.0281926666665613</v>
      </c>
      <c r="C1927" s="1">
        <f t="shared" si="1450"/>
        <v>5.6603222913489036E-2</v>
      </c>
      <c r="D1927" s="1">
        <f t="shared" si="1488"/>
        <v>1.1031895853230689</v>
      </c>
      <c r="E1927" s="1">
        <f t="shared" si="1486"/>
        <v>1.1033130502924378</v>
      </c>
      <c r="F1927" s="1">
        <f t="shared" si="1486"/>
        <v>1.1033177604518041</v>
      </c>
      <c r="G1927" s="1">
        <f t="shared" si="1486"/>
        <v>1.1033179400415059</v>
      </c>
      <c r="H1927" s="1">
        <f t="shared" si="1451"/>
        <v>3.272714426879539</v>
      </c>
      <c r="I1927" s="1">
        <f t="shared" si="1489"/>
        <v>32.141410470006704</v>
      </c>
      <c r="J1927" s="1">
        <f>VLOOKUP($I1927,Graph!$D$3:$M$50,col)</f>
        <v>6.3E-3</v>
      </c>
      <c r="K1927" s="1">
        <f>VLOOKUP($I1927,Graph!$D$3:$M$50,col+1)</f>
        <v>5.0000000000000001E-3</v>
      </c>
      <c r="L1927" s="1">
        <f t="shared" si="1452"/>
        <v>5.4333333333333334E-3</v>
      </c>
      <c r="M1927" s="1">
        <f t="shared" si="1447"/>
        <v>0.6400499999999999</v>
      </c>
      <c r="N1927" s="1">
        <f t="shared" si="1453"/>
        <v>1.9205666666665653</v>
      </c>
      <c r="O1927" s="1">
        <f t="shared" si="1454"/>
        <v>5.4420733213351287E-2</v>
      </c>
      <c r="P1927" s="1">
        <f t="shared" si="1455"/>
        <v>1.0986371165853788</v>
      </c>
      <c r="Q1927" s="1">
        <f t="shared" si="1456"/>
        <v>1.0984717910649835</v>
      </c>
      <c r="R1927" s="1">
        <f t="shared" si="1457"/>
        <v>1.0984658169017452</v>
      </c>
      <c r="S1927" s="1">
        <f t="shared" si="1458"/>
        <v>1.0984656008482379</v>
      </c>
      <c r="T1927" s="1">
        <f t="shared" si="1459"/>
        <v>0.97914760608957785</v>
      </c>
      <c r="U1927" s="1">
        <f t="shared" si="1460"/>
        <v>3.1903773894941208</v>
      </c>
      <c r="V1927" s="2">
        <f t="shared" si="1490"/>
        <v>31.869573173342186</v>
      </c>
      <c r="W1927" s="1">
        <f>VLOOKUP(V1927,Graph!$D$3:$M$50,col)</f>
        <v>6.3E-3</v>
      </c>
      <c r="X1927" s="1">
        <f>VLOOKUP(V1927,Graph!$D$3:$M$50,col+1)</f>
        <v>5.0000000000000001E-3</v>
      </c>
      <c r="Y1927" s="1">
        <f t="shared" si="1461"/>
        <v>5.4333333333333334E-3</v>
      </c>
      <c r="Z1927" s="1">
        <f t="shared" si="1491"/>
        <v>0.6400499999999999</v>
      </c>
      <c r="AA1927" s="2">
        <f t="shared" si="1462"/>
        <v>1.9205666666665653</v>
      </c>
      <c r="AB1927" s="1">
        <f t="shared" si="1463"/>
        <v>5.4420733213351287E-2</v>
      </c>
      <c r="AC1927" s="1">
        <f t="shared" si="1464"/>
        <v>1.0984655930345133</v>
      </c>
      <c r="AD1927" s="1">
        <f t="shared" si="1465"/>
        <v>1.0984655927519242</v>
      </c>
      <c r="AE1927" s="1">
        <f t="shared" si="1466"/>
        <v>1.0984655927417042</v>
      </c>
      <c r="AF1927" s="1">
        <f t="shared" si="1467"/>
        <v>1.0984655927413345</v>
      </c>
      <c r="AG1927" s="1">
        <f t="shared" si="1468"/>
        <v>0.97914760608957785</v>
      </c>
      <c r="AH1927" s="1">
        <f t="shared" si="1469"/>
        <v>3.1903773659484762</v>
      </c>
      <c r="AI1927" s="2">
        <f t="shared" si="1492"/>
        <v>31.869573094940836</v>
      </c>
      <c r="AJ1927" s="1">
        <f>VLOOKUP(AI1927,Graph!$D$3:$M$50,col)</f>
        <v>6.3E-3</v>
      </c>
      <c r="AK1927" s="1">
        <f>VLOOKUP(AI1927,Graph!$D$3:$M$50,col+1)</f>
        <v>5.0000000000000001E-3</v>
      </c>
      <c r="AL1927" s="1">
        <f t="shared" si="1470"/>
        <v>5.4333333333333334E-3</v>
      </c>
      <c r="AM1927" s="1">
        <f t="shared" si="1493"/>
        <v>0.6400499999999999</v>
      </c>
      <c r="AN1927" s="2">
        <f t="shared" si="1471"/>
        <v>1.9205666666665653</v>
      </c>
      <c r="AO1927" s="1">
        <f t="shared" si="1472"/>
        <v>5.4420733213351287E-2</v>
      </c>
      <c r="AP1927" s="1">
        <f t="shared" si="1473"/>
        <v>1.0984655927413212</v>
      </c>
      <c r="AQ1927" s="1">
        <f t="shared" si="1474"/>
        <v>1.0984655927413207</v>
      </c>
      <c r="AR1927" s="1">
        <f t="shared" si="1475"/>
        <v>1.0984655927413205</v>
      </c>
      <c r="AS1927" s="1">
        <f t="shared" si="1476"/>
        <v>1.0984655927413207</v>
      </c>
      <c r="AT1927" s="1">
        <f t="shared" si="1477"/>
        <v>0.97914760608957785</v>
      </c>
      <c r="AU1927" s="1">
        <f t="shared" si="1478"/>
        <v>3.1903773659484354</v>
      </c>
      <c r="AV1927" s="2">
        <f t="shared" si="1479"/>
        <v>1926</v>
      </c>
      <c r="AW1927" s="1">
        <f t="shared" si="1480"/>
        <v>3190.3773659484355</v>
      </c>
      <c r="AX1927" s="1">
        <f t="shared" si="1481"/>
        <v>0.97914760608957785</v>
      </c>
      <c r="AY1927" s="1">
        <f t="shared" si="1482"/>
        <v>1.0984655927413207</v>
      </c>
      <c r="AZ1927" s="1">
        <f t="shared" si="1483"/>
        <v>5.4333333333333334E-3</v>
      </c>
      <c r="BA1927" s="1">
        <f t="shared" si="1484"/>
        <v>31.869573094940836</v>
      </c>
    </row>
    <row r="1928" spans="1:53">
      <c r="A1928" s="2">
        <f t="shared" si="1449"/>
        <v>1.9269999999998986</v>
      </c>
      <c r="B1928" s="1">
        <f t="shared" si="1487"/>
        <v>2.0292338333332278</v>
      </c>
      <c r="C1928" s="1">
        <f t="shared" si="1450"/>
        <v>5.6603886392192458E-2</v>
      </c>
      <c r="D1928" s="1">
        <f t="shared" si="1488"/>
        <v>1.1031910137358256</v>
      </c>
      <c r="E1928" s="1">
        <f t="shared" si="1486"/>
        <v>1.1033145367610948</v>
      </c>
      <c r="F1928" s="1">
        <f t="shared" si="1486"/>
        <v>1.103319249211264</v>
      </c>
      <c r="G1928" s="1">
        <f t="shared" si="1486"/>
        <v>1.1033194288911607</v>
      </c>
      <c r="H1928" s="1">
        <f t="shared" si="1451"/>
        <v>3.2752680204461702</v>
      </c>
      <c r="I1928" s="1">
        <f t="shared" si="1489"/>
        <v>32.149767932185711</v>
      </c>
      <c r="J1928" s="1">
        <f>VLOOKUP($I1928,Graph!$D$3:$M$50,col)</f>
        <v>6.3E-3</v>
      </c>
      <c r="K1928" s="1">
        <f>VLOOKUP($I1928,Graph!$D$3:$M$50,col+1)</f>
        <v>5.0000000000000001E-3</v>
      </c>
      <c r="L1928" s="1">
        <f t="shared" si="1452"/>
        <v>5.4333333333333334E-3</v>
      </c>
      <c r="M1928" s="1">
        <f t="shared" si="1447"/>
        <v>0.6400499999999999</v>
      </c>
      <c r="N1928" s="1">
        <f t="shared" si="1453"/>
        <v>1.9215666666665652</v>
      </c>
      <c r="O1928" s="1">
        <f t="shared" si="1454"/>
        <v>5.4421530901849882E-2</v>
      </c>
      <c r="P1928" s="1">
        <f t="shared" si="1455"/>
        <v>1.0986388679520052</v>
      </c>
      <c r="Q1928" s="1">
        <f t="shared" si="1456"/>
        <v>1.0984735481771091</v>
      </c>
      <c r="R1928" s="1">
        <f t="shared" si="1457"/>
        <v>1.0984675741044094</v>
      </c>
      <c r="S1928" s="1">
        <f t="shared" si="1458"/>
        <v>1.0984673580499513</v>
      </c>
      <c r="T1928" s="1">
        <f t="shared" si="1459"/>
        <v>0.9791497623183304</v>
      </c>
      <c r="U1928" s="1">
        <f t="shared" si="1460"/>
        <v>3.1928745683340192</v>
      </c>
      <c r="V1928" s="2">
        <f t="shared" si="1490"/>
        <v>31.877886011085021</v>
      </c>
      <c r="W1928" s="1">
        <f>VLOOKUP(V1928,Graph!$D$3:$M$50,col)</f>
        <v>6.3E-3</v>
      </c>
      <c r="X1928" s="1">
        <f>VLOOKUP(V1928,Graph!$D$3:$M$50,col+1)</f>
        <v>5.0000000000000001E-3</v>
      </c>
      <c r="Y1928" s="1">
        <f t="shared" si="1461"/>
        <v>5.4333333333333334E-3</v>
      </c>
      <c r="Z1928" s="1">
        <f t="shared" si="1491"/>
        <v>0.6400499999999999</v>
      </c>
      <c r="AA1928" s="2">
        <f t="shared" si="1462"/>
        <v>1.9215666666665652</v>
      </c>
      <c r="AB1928" s="1">
        <f t="shared" si="1463"/>
        <v>5.4421530901849882E-2</v>
      </c>
      <c r="AC1928" s="1">
        <f t="shared" si="1464"/>
        <v>1.0984673502360396</v>
      </c>
      <c r="AD1928" s="1">
        <f t="shared" si="1465"/>
        <v>1.0984673499534388</v>
      </c>
      <c r="AE1928" s="1">
        <f t="shared" si="1466"/>
        <v>1.0984673499432176</v>
      </c>
      <c r="AF1928" s="1">
        <f t="shared" si="1467"/>
        <v>1.0984673499428481</v>
      </c>
      <c r="AG1928" s="1">
        <f t="shared" si="1468"/>
        <v>0.9791497623183304</v>
      </c>
      <c r="AH1928" s="1">
        <f t="shared" si="1469"/>
        <v>3.1928745447694014</v>
      </c>
      <c r="AI1928" s="2">
        <f t="shared" si="1492"/>
        <v>31.877885932661417</v>
      </c>
      <c r="AJ1928" s="1">
        <f>VLOOKUP(AI1928,Graph!$D$3:$M$50,col)</f>
        <v>6.3E-3</v>
      </c>
      <c r="AK1928" s="1">
        <f>VLOOKUP(AI1928,Graph!$D$3:$M$50,col+1)</f>
        <v>5.0000000000000001E-3</v>
      </c>
      <c r="AL1928" s="1">
        <f t="shared" si="1470"/>
        <v>5.4333333333333334E-3</v>
      </c>
      <c r="AM1928" s="1">
        <f t="shared" si="1493"/>
        <v>0.6400499999999999</v>
      </c>
      <c r="AN1928" s="2">
        <f t="shared" si="1471"/>
        <v>1.9215666666665652</v>
      </c>
      <c r="AO1928" s="1">
        <f t="shared" si="1472"/>
        <v>5.4421530901849882E-2</v>
      </c>
      <c r="AP1928" s="1">
        <f t="shared" si="1473"/>
        <v>1.0984673499428346</v>
      </c>
      <c r="AQ1928" s="1">
        <f t="shared" si="1474"/>
        <v>1.0984673499428341</v>
      </c>
      <c r="AR1928" s="1">
        <f t="shared" si="1475"/>
        <v>1.0984673499428343</v>
      </c>
      <c r="AS1928" s="1">
        <f t="shared" si="1476"/>
        <v>1.0984673499428346</v>
      </c>
      <c r="AT1928" s="1">
        <f t="shared" si="1477"/>
        <v>0.9791497623183304</v>
      </c>
      <c r="AU1928" s="1">
        <f t="shared" si="1478"/>
        <v>3.1928745447693614</v>
      </c>
      <c r="AV1928" s="2">
        <f t="shared" si="1479"/>
        <v>1927</v>
      </c>
      <c r="AW1928" s="1">
        <f t="shared" si="1480"/>
        <v>3192.8745447693614</v>
      </c>
      <c r="AX1928" s="1">
        <f t="shared" si="1481"/>
        <v>0.9791497623183304</v>
      </c>
      <c r="AY1928" s="1">
        <f t="shared" si="1482"/>
        <v>1.0984673499428346</v>
      </c>
      <c r="AZ1928" s="1">
        <f t="shared" si="1483"/>
        <v>5.4333333333333334E-3</v>
      </c>
      <c r="BA1928" s="1">
        <f t="shared" si="1484"/>
        <v>31.877885932661417</v>
      </c>
    </row>
    <row r="1929" spans="1:53">
      <c r="A1929" s="2">
        <f t="shared" si="1449"/>
        <v>1.9279999999998985</v>
      </c>
      <c r="B1929" s="1">
        <f t="shared" si="1487"/>
        <v>2.0302749999998944</v>
      </c>
      <c r="C1929" s="1">
        <f t="shared" si="1450"/>
        <v>5.6604549194287403E-2</v>
      </c>
      <c r="D1929" s="1">
        <f t="shared" si="1488"/>
        <v>1.103192440697442</v>
      </c>
      <c r="E1929" s="1">
        <f t="shared" si="1486"/>
        <v>1.103316021722115</v>
      </c>
      <c r="F1929" s="1">
        <f t="shared" si="1486"/>
        <v>1.1033207364609254</v>
      </c>
      <c r="G1929" s="1">
        <f t="shared" si="1486"/>
        <v>1.103320916230935</v>
      </c>
      <c r="H1929" s="1">
        <f t="shared" si="1451"/>
        <v>3.2778222779304969</v>
      </c>
      <c r="I1929" s="1">
        <f t="shared" si="1489"/>
        <v>32.158123222702535</v>
      </c>
      <c r="J1929" s="1">
        <f>VLOOKUP($I1929,Graph!$D$3:$M$50,col)</f>
        <v>6.3E-3</v>
      </c>
      <c r="K1929" s="1">
        <f>VLOOKUP($I1929,Graph!$D$3:$M$50,col+1)</f>
        <v>5.0000000000000001E-3</v>
      </c>
      <c r="L1929" s="1">
        <f t="shared" si="1452"/>
        <v>5.4333333333333334E-3</v>
      </c>
      <c r="M1929" s="1">
        <f t="shared" si="1447"/>
        <v>0.6400499999999999</v>
      </c>
      <c r="N1929" s="1">
        <f t="shared" si="1453"/>
        <v>1.9225666666665651</v>
      </c>
      <c r="O1929" s="1">
        <f t="shared" si="1454"/>
        <v>5.4422327778043553E-2</v>
      </c>
      <c r="P1929" s="1">
        <f t="shared" si="1455"/>
        <v>1.098640617546383</v>
      </c>
      <c r="Q1929" s="1">
        <f t="shared" si="1456"/>
        <v>1.0984753035116677</v>
      </c>
      <c r="R1929" s="1">
        <f t="shared" si="1457"/>
        <v>1.0984693295294412</v>
      </c>
      <c r="S1929" s="1">
        <f t="shared" si="1458"/>
        <v>1.0984691134740348</v>
      </c>
      <c r="T1929" s="1">
        <f t="shared" si="1459"/>
        <v>0.97915191631191179</v>
      </c>
      <c r="U1929" s="1">
        <f t="shared" si="1460"/>
        <v>3.1953723985102234</v>
      </c>
      <c r="V1929" s="2">
        <f t="shared" si="1490"/>
        <v>31.886196682121511</v>
      </c>
      <c r="W1929" s="1">
        <f>VLOOKUP(V1929,Graph!$D$3:$M$50,col)</f>
        <v>6.3E-3</v>
      </c>
      <c r="X1929" s="1">
        <f>VLOOKUP(V1929,Graph!$D$3:$M$50,col+1)</f>
        <v>5.0000000000000001E-3</v>
      </c>
      <c r="Y1929" s="1">
        <f t="shared" si="1461"/>
        <v>5.4333333333333334E-3</v>
      </c>
      <c r="Z1929" s="1">
        <f t="shared" si="1491"/>
        <v>0.6400499999999999</v>
      </c>
      <c r="AA1929" s="2">
        <f t="shared" si="1462"/>
        <v>1.9225666666665651</v>
      </c>
      <c r="AB1929" s="1">
        <f t="shared" si="1463"/>
        <v>5.4422327778043553E-2</v>
      </c>
      <c r="AC1929" s="1">
        <f t="shared" si="1464"/>
        <v>1.0984691056599363</v>
      </c>
      <c r="AD1929" s="1">
        <f t="shared" si="1465"/>
        <v>1.0984691053773223</v>
      </c>
      <c r="AE1929" s="1">
        <f t="shared" si="1466"/>
        <v>1.098469105367101</v>
      </c>
      <c r="AF1929" s="1">
        <f t="shared" si="1467"/>
        <v>1.0984691053667313</v>
      </c>
      <c r="AG1929" s="1">
        <f t="shared" si="1468"/>
        <v>0.97915191631191179</v>
      </c>
      <c r="AH1929" s="1">
        <f t="shared" si="1469"/>
        <v>3.1953723749266256</v>
      </c>
      <c r="AI1929" s="2">
        <f t="shared" si="1492"/>
        <v>31.886196603675646</v>
      </c>
      <c r="AJ1929" s="1">
        <f>VLOOKUP(AI1929,Graph!$D$3:$M$50,col)</f>
        <v>6.3E-3</v>
      </c>
      <c r="AK1929" s="1">
        <f>VLOOKUP(AI1929,Graph!$D$3:$M$50,col+1)</f>
        <v>5.0000000000000001E-3</v>
      </c>
      <c r="AL1929" s="1">
        <f t="shared" si="1470"/>
        <v>5.4333333333333334E-3</v>
      </c>
      <c r="AM1929" s="1">
        <f t="shared" si="1493"/>
        <v>0.6400499999999999</v>
      </c>
      <c r="AN1929" s="2">
        <f t="shared" si="1471"/>
        <v>1.9225666666665651</v>
      </c>
      <c r="AO1929" s="1">
        <f t="shared" si="1472"/>
        <v>5.4422327778043553E-2</v>
      </c>
      <c r="AP1929" s="1">
        <f t="shared" si="1473"/>
        <v>1.0984691053667182</v>
      </c>
      <c r="AQ1929" s="1">
        <f t="shared" si="1474"/>
        <v>1.0984691053667177</v>
      </c>
      <c r="AR1929" s="1">
        <f t="shared" si="1475"/>
        <v>1.0984691053667177</v>
      </c>
      <c r="AS1929" s="1">
        <f t="shared" si="1476"/>
        <v>1.0984691053667177</v>
      </c>
      <c r="AT1929" s="1">
        <f t="shared" si="1477"/>
        <v>0.97915191631191179</v>
      </c>
      <c r="AU1929" s="1">
        <f t="shared" si="1478"/>
        <v>3.1953723749265865</v>
      </c>
      <c r="AV1929" s="2">
        <f t="shared" si="1479"/>
        <v>1928</v>
      </c>
      <c r="AW1929" s="1">
        <f t="shared" si="1480"/>
        <v>3195.3723749265864</v>
      </c>
      <c r="AX1929" s="1">
        <f t="shared" si="1481"/>
        <v>0.97915191631191179</v>
      </c>
      <c r="AY1929" s="1">
        <f t="shared" si="1482"/>
        <v>1.0984691053667177</v>
      </c>
      <c r="AZ1929" s="1">
        <f t="shared" si="1483"/>
        <v>5.4333333333333334E-3</v>
      </c>
      <c r="BA1929" s="1">
        <f t="shared" si="1484"/>
        <v>31.886196603675646</v>
      </c>
    </row>
    <row r="1930" spans="1:53">
      <c r="A1930" s="2">
        <f t="shared" si="1449"/>
        <v>1.9289999999998984</v>
      </c>
      <c r="B1930" s="1">
        <f t="shared" si="1487"/>
        <v>2.0313161666665609</v>
      </c>
      <c r="C1930" s="1">
        <f t="shared" si="1450"/>
        <v>5.6605211320808306E-2</v>
      </c>
      <c r="D1930" s="1">
        <f t="shared" si="1488"/>
        <v>1.1031938662101288</v>
      </c>
      <c r="E1930" s="1">
        <f t="shared" si="1486"/>
        <v>1.1033175051777901</v>
      </c>
      <c r="F1930" s="1">
        <f t="shared" si="1486"/>
        <v>1.103322222203085</v>
      </c>
      <c r="G1930" s="1">
        <f t="shared" si="1486"/>
        <v>1.1033224020631245</v>
      </c>
      <c r="H1930" s="1">
        <f t="shared" si="1451"/>
        <v>3.2803771991599731</v>
      </c>
      <c r="I1930" s="1">
        <f t="shared" si="1489"/>
        <v>32.166476343248959</v>
      </c>
      <c r="J1930" s="1">
        <f>VLOOKUP($I1930,Graph!$D$3:$M$50,col)</f>
        <v>6.3E-3</v>
      </c>
      <c r="K1930" s="1">
        <f>VLOOKUP($I1930,Graph!$D$3:$M$50,col+1)</f>
        <v>5.0000000000000001E-3</v>
      </c>
      <c r="L1930" s="1">
        <f t="shared" si="1452"/>
        <v>5.4333333333333334E-3</v>
      </c>
      <c r="M1930" s="1">
        <f t="shared" si="1447"/>
        <v>0.6400499999999999</v>
      </c>
      <c r="N1930" s="1">
        <f t="shared" si="1453"/>
        <v>1.923566666666565</v>
      </c>
      <c r="O1930" s="1">
        <f t="shared" si="1454"/>
        <v>5.4423123843172452E-2</v>
      </c>
      <c r="P1930" s="1">
        <f t="shared" si="1455"/>
        <v>1.0986423653712014</v>
      </c>
      <c r="Q1930" s="1">
        <f t="shared" si="1456"/>
        <v>1.0984770570713558</v>
      </c>
      <c r="R1930" s="1">
        <f t="shared" si="1457"/>
        <v>1.0984710831795366</v>
      </c>
      <c r="S1930" s="1">
        <f t="shared" si="1458"/>
        <v>1.0984708671231831</v>
      </c>
      <c r="T1930" s="1">
        <f t="shared" si="1459"/>
        <v>0.97915406807379524</v>
      </c>
      <c r="U1930" s="1">
        <f t="shared" si="1460"/>
        <v>3.1978708798529007</v>
      </c>
      <c r="V1930" s="2">
        <f t="shared" si="1490"/>
        <v>31.894505188144642</v>
      </c>
      <c r="W1930" s="1">
        <f>VLOOKUP(V1930,Graph!$D$3:$M$50,col)</f>
        <v>6.3E-3</v>
      </c>
      <c r="X1930" s="1">
        <f>VLOOKUP(V1930,Graph!$D$3:$M$50,col+1)</f>
        <v>5.0000000000000001E-3</v>
      </c>
      <c r="Y1930" s="1">
        <f t="shared" si="1461"/>
        <v>5.4333333333333334E-3</v>
      </c>
      <c r="Z1930" s="1">
        <f t="shared" si="1491"/>
        <v>0.6400499999999999</v>
      </c>
      <c r="AA1930" s="2">
        <f t="shared" si="1462"/>
        <v>1.923566666666565</v>
      </c>
      <c r="AB1930" s="1">
        <f t="shared" si="1463"/>
        <v>5.4423123843172452E-2</v>
      </c>
      <c r="AC1930" s="1">
        <f t="shared" si="1464"/>
        <v>1.0984708593088979</v>
      </c>
      <c r="AD1930" s="1">
        <f t="shared" si="1465"/>
        <v>1.098470859026272</v>
      </c>
      <c r="AE1930" s="1">
        <f t="shared" si="1466"/>
        <v>1.0984708590160501</v>
      </c>
      <c r="AF1930" s="1">
        <f t="shared" si="1467"/>
        <v>1.0984708590156802</v>
      </c>
      <c r="AG1930" s="1">
        <f t="shared" si="1468"/>
        <v>0.97915406807379524</v>
      </c>
      <c r="AH1930" s="1">
        <f t="shared" si="1469"/>
        <v>3.1978708562503191</v>
      </c>
      <c r="AI1930" s="2">
        <f t="shared" si="1492"/>
        <v>31.894505109676526</v>
      </c>
      <c r="AJ1930" s="1">
        <f>VLOOKUP(AI1930,Graph!$D$3:$M$50,col)</f>
        <v>6.3E-3</v>
      </c>
      <c r="AK1930" s="1">
        <f>VLOOKUP(AI1930,Graph!$D$3:$M$50,col+1)</f>
        <v>5.0000000000000001E-3</v>
      </c>
      <c r="AL1930" s="1">
        <f t="shared" si="1470"/>
        <v>5.4333333333333334E-3</v>
      </c>
      <c r="AM1930" s="1">
        <f t="shared" si="1493"/>
        <v>0.6400499999999999</v>
      </c>
      <c r="AN1930" s="2">
        <f t="shared" si="1471"/>
        <v>1.923566666666565</v>
      </c>
      <c r="AO1930" s="1">
        <f t="shared" si="1472"/>
        <v>5.4423123843172452E-2</v>
      </c>
      <c r="AP1930" s="1">
        <f t="shared" si="1473"/>
        <v>1.0984708590156669</v>
      </c>
      <c r="AQ1930" s="1">
        <f t="shared" si="1474"/>
        <v>1.0984708590156664</v>
      </c>
      <c r="AR1930" s="1">
        <f t="shared" si="1475"/>
        <v>1.0984708590156667</v>
      </c>
      <c r="AS1930" s="1">
        <f t="shared" si="1476"/>
        <v>1.0984708590156664</v>
      </c>
      <c r="AT1930" s="1">
        <f t="shared" si="1477"/>
        <v>0.97915406807379524</v>
      </c>
      <c r="AU1930" s="1">
        <f t="shared" si="1478"/>
        <v>3.1978708562502796</v>
      </c>
      <c r="AV1930" s="2">
        <f t="shared" si="1479"/>
        <v>1929</v>
      </c>
      <c r="AW1930" s="1">
        <f t="shared" si="1480"/>
        <v>3197.8708562502798</v>
      </c>
      <c r="AX1930" s="1">
        <f t="shared" si="1481"/>
        <v>0.97915406807379524</v>
      </c>
      <c r="AY1930" s="1">
        <f t="shared" si="1482"/>
        <v>1.0984708590156664</v>
      </c>
      <c r="AZ1930" s="1">
        <f t="shared" si="1483"/>
        <v>5.4333333333333334E-3</v>
      </c>
      <c r="BA1930" s="1">
        <f t="shared" si="1484"/>
        <v>31.894505109676526</v>
      </c>
    </row>
    <row r="1931" spans="1:53">
      <c r="A1931" s="2">
        <f t="shared" si="1449"/>
        <v>1.9299999999998982</v>
      </c>
      <c r="B1931" s="1">
        <f t="shared" si="1487"/>
        <v>2.0323573333332279</v>
      </c>
      <c r="C1931" s="1">
        <f t="shared" si="1450"/>
        <v>5.6605872772787467E-2</v>
      </c>
      <c r="D1931" s="1">
        <f t="shared" si="1488"/>
        <v>1.1031952902760913</v>
      </c>
      <c r="E1931" s="1">
        <f t="shared" si="1486"/>
        <v>1.1033189871304083</v>
      </c>
      <c r="F1931" s="1">
        <f t="shared" si="1486"/>
        <v>1.1033237064400325</v>
      </c>
      <c r="G1931" s="1">
        <f t="shared" si="1486"/>
        <v>1.1033238863900199</v>
      </c>
      <c r="H1931" s="1">
        <f t="shared" si="1451"/>
        <v>3.2829327839621838</v>
      </c>
      <c r="I1931" s="1">
        <f t="shared" si="1489"/>
        <v>32.174827295514575</v>
      </c>
      <c r="J1931" s="1">
        <f>VLOOKUP($I1931,Graph!$D$3:$M$50,col)</f>
        <v>6.3E-3</v>
      </c>
      <c r="K1931" s="1">
        <f>VLOOKUP($I1931,Graph!$D$3:$M$50,col+1)</f>
        <v>5.0000000000000001E-3</v>
      </c>
      <c r="L1931" s="1">
        <f t="shared" si="1452"/>
        <v>5.4333333333333334E-3</v>
      </c>
      <c r="M1931" s="1">
        <f t="shared" si="1447"/>
        <v>0.6400499999999999</v>
      </c>
      <c r="N1931" s="1">
        <f t="shared" si="1453"/>
        <v>1.9245666666665648</v>
      </c>
      <c r="O1931" s="1">
        <f t="shared" si="1454"/>
        <v>5.4423919098474036E-2</v>
      </c>
      <c r="P1931" s="1">
        <f t="shared" si="1455"/>
        <v>1.0986441114291434</v>
      </c>
      <c r="Q1931" s="1">
        <f t="shared" si="1456"/>
        <v>1.0984788088588637</v>
      </c>
      <c r="R1931" s="1">
        <f t="shared" si="1457"/>
        <v>1.0984728350573854</v>
      </c>
      <c r="S1931" s="1">
        <f t="shared" si="1458"/>
        <v>1.0984726190000877</v>
      </c>
      <c r="T1931" s="1">
        <f t="shared" si="1459"/>
        <v>0.97915621760744742</v>
      </c>
      <c r="U1931" s="1">
        <f t="shared" si="1460"/>
        <v>3.2003700121923542</v>
      </c>
      <c r="V1931" s="2">
        <f t="shared" si="1490"/>
        <v>31.902811530845199</v>
      </c>
      <c r="W1931" s="1">
        <f>VLOOKUP(V1931,Graph!$D$3:$M$50,col)</f>
        <v>6.3E-3</v>
      </c>
      <c r="X1931" s="1">
        <f>VLOOKUP(V1931,Graph!$D$3:$M$50,col+1)</f>
        <v>5.0000000000000001E-3</v>
      </c>
      <c r="Y1931" s="1">
        <f t="shared" si="1461"/>
        <v>5.4333333333333334E-3</v>
      </c>
      <c r="Z1931" s="1">
        <f t="shared" si="1491"/>
        <v>0.6400499999999999</v>
      </c>
      <c r="AA1931" s="2">
        <f t="shared" si="1462"/>
        <v>1.9245666666665648</v>
      </c>
      <c r="AB1931" s="1">
        <f t="shared" si="1463"/>
        <v>5.4423919098474036E-2</v>
      </c>
      <c r="AC1931" s="1">
        <f t="shared" si="1464"/>
        <v>1.098472611185616</v>
      </c>
      <c r="AD1931" s="1">
        <f t="shared" si="1465"/>
        <v>1.0984726109029781</v>
      </c>
      <c r="AE1931" s="1">
        <f t="shared" si="1466"/>
        <v>1.0984726108927549</v>
      </c>
      <c r="AF1931" s="1">
        <f t="shared" si="1467"/>
        <v>1.0984726108923855</v>
      </c>
      <c r="AG1931" s="1">
        <f t="shared" si="1468"/>
        <v>0.97915621760744742</v>
      </c>
      <c r="AH1931" s="1">
        <f t="shared" si="1469"/>
        <v>3.2003699885707841</v>
      </c>
      <c r="AI1931" s="2">
        <f t="shared" si="1492"/>
        <v>31.902811452354843</v>
      </c>
      <c r="AJ1931" s="1">
        <f>VLOOKUP(AI1931,Graph!$D$3:$M$50,col)</f>
        <v>6.3E-3</v>
      </c>
      <c r="AK1931" s="1">
        <f>VLOOKUP(AI1931,Graph!$D$3:$M$50,col+1)</f>
        <v>5.0000000000000001E-3</v>
      </c>
      <c r="AL1931" s="1">
        <f t="shared" si="1470"/>
        <v>5.4333333333333334E-3</v>
      </c>
      <c r="AM1931" s="1">
        <f t="shared" si="1493"/>
        <v>0.6400499999999999</v>
      </c>
      <c r="AN1931" s="2">
        <f t="shared" si="1471"/>
        <v>1.9245666666665648</v>
      </c>
      <c r="AO1931" s="1">
        <f t="shared" si="1472"/>
        <v>5.4423919098474036E-2</v>
      </c>
      <c r="AP1931" s="1">
        <f t="shared" si="1473"/>
        <v>1.0984726108923721</v>
      </c>
      <c r="AQ1931" s="1">
        <f t="shared" si="1474"/>
        <v>1.0984726108923715</v>
      </c>
      <c r="AR1931" s="1">
        <f t="shared" si="1475"/>
        <v>1.0984726108923717</v>
      </c>
      <c r="AS1931" s="1">
        <f t="shared" si="1476"/>
        <v>1.0984726108923715</v>
      </c>
      <c r="AT1931" s="1">
        <f t="shared" si="1477"/>
        <v>0.97915621760744742</v>
      </c>
      <c r="AU1931" s="1">
        <f t="shared" si="1478"/>
        <v>3.2003699885707437</v>
      </c>
      <c r="AV1931" s="2">
        <f t="shared" si="1479"/>
        <v>1930</v>
      </c>
      <c r="AW1931" s="1">
        <f t="shared" si="1480"/>
        <v>3200.3699885707438</v>
      </c>
      <c r="AX1931" s="1">
        <f t="shared" si="1481"/>
        <v>0.97915621760744742</v>
      </c>
      <c r="AY1931" s="1">
        <f t="shared" si="1482"/>
        <v>1.0984726108923715</v>
      </c>
      <c r="AZ1931" s="1">
        <f t="shared" si="1483"/>
        <v>5.4333333333333334E-3</v>
      </c>
      <c r="BA1931" s="1">
        <f t="shared" si="1484"/>
        <v>31.902811452354843</v>
      </c>
    </row>
    <row r="1932" spans="1:53">
      <c r="A1932" s="2">
        <f t="shared" si="1449"/>
        <v>1.9309999999998981</v>
      </c>
      <c r="B1932" s="1">
        <f t="shared" si="1487"/>
        <v>2.0333984999998944</v>
      </c>
      <c r="C1932" s="1">
        <f t="shared" si="1450"/>
        <v>5.660653355125516E-2</v>
      </c>
      <c r="D1932" s="1">
        <f t="shared" si="1488"/>
        <v>1.1031967128975311</v>
      </c>
      <c r="E1932" s="1">
        <f t="shared" si="1486"/>
        <v>1.103320467582253</v>
      </c>
      <c r="F1932" s="1">
        <f t="shared" si="1486"/>
        <v>1.1033251891740552</v>
      </c>
      <c r="G1932" s="1">
        <f t="shared" si="1486"/>
        <v>1.1033253692139082</v>
      </c>
      <c r="H1932" s="1">
        <f t="shared" si="1451"/>
        <v>3.2854890321648549</v>
      </c>
      <c r="I1932" s="1">
        <f t="shared" si="1489"/>
        <v>32.183176081186744</v>
      </c>
      <c r="J1932" s="1">
        <f>VLOOKUP($I1932,Graph!$D$3:$M$50,col)</f>
        <v>6.3E-3</v>
      </c>
      <c r="K1932" s="1">
        <f>VLOOKUP($I1932,Graph!$D$3:$M$50,col+1)</f>
        <v>5.0000000000000001E-3</v>
      </c>
      <c r="L1932" s="1">
        <f t="shared" si="1452"/>
        <v>5.4333333333333334E-3</v>
      </c>
      <c r="M1932" s="1">
        <f t="shared" si="1447"/>
        <v>0.6400499999999999</v>
      </c>
      <c r="N1932" s="1">
        <f t="shared" si="1453"/>
        <v>1.9255666666665647</v>
      </c>
      <c r="O1932" s="1">
        <f t="shared" si="1454"/>
        <v>5.4424713545183467E-2</v>
      </c>
      <c r="P1932" s="1">
        <f t="shared" si="1455"/>
        <v>1.0986458557228866</v>
      </c>
      <c r="Q1932" s="1">
        <f t="shared" si="1456"/>
        <v>1.0984805588768769</v>
      </c>
      <c r="R1932" s="1">
        <f t="shared" si="1457"/>
        <v>1.0984745851656741</v>
      </c>
      <c r="S1932" s="1">
        <f t="shared" si="1458"/>
        <v>1.0984743691074332</v>
      </c>
      <c r="T1932" s="1">
        <f t="shared" si="1459"/>
        <v>0.97915836491632746</v>
      </c>
      <c r="U1932" s="1">
        <f t="shared" si="1460"/>
        <v>3.2028697953590193</v>
      </c>
      <c r="V1932" s="2">
        <f t="shared" si="1490"/>
        <v>31.911115711911773</v>
      </c>
      <c r="W1932" s="1">
        <f>VLOOKUP(V1932,Graph!$D$3:$M$50,col)</f>
        <v>6.3E-3</v>
      </c>
      <c r="X1932" s="1">
        <f>VLOOKUP(V1932,Graph!$D$3:$M$50,col+1)</f>
        <v>5.0000000000000001E-3</v>
      </c>
      <c r="Y1932" s="1">
        <f t="shared" si="1461"/>
        <v>5.4333333333333334E-3</v>
      </c>
      <c r="Z1932" s="1">
        <f t="shared" si="1491"/>
        <v>0.6400499999999999</v>
      </c>
      <c r="AA1932" s="2">
        <f t="shared" si="1462"/>
        <v>1.9255666666665647</v>
      </c>
      <c r="AB1932" s="1">
        <f t="shared" si="1463"/>
        <v>5.4424713545183467E-2</v>
      </c>
      <c r="AC1932" s="1">
        <f t="shared" si="1464"/>
        <v>1.0984743612927752</v>
      </c>
      <c r="AD1932" s="1">
        <f t="shared" si="1465"/>
        <v>1.0984743610101249</v>
      </c>
      <c r="AE1932" s="1">
        <f t="shared" si="1466"/>
        <v>1.0984743609999015</v>
      </c>
      <c r="AF1932" s="1">
        <f t="shared" si="1467"/>
        <v>1.0984743609995318</v>
      </c>
      <c r="AG1932" s="1">
        <f t="shared" si="1468"/>
        <v>0.97915836491632746</v>
      </c>
      <c r="AH1932" s="1">
        <f t="shared" si="1469"/>
        <v>3.2028697717184564</v>
      </c>
      <c r="AI1932" s="2">
        <f t="shared" si="1492"/>
        <v>31.911115633399188</v>
      </c>
      <c r="AJ1932" s="1">
        <f>VLOOKUP(AI1932,Graph!$D$3:$M$50,col)</f>
        <v>6.3E-3</v>
      </c>
      <c r="AK1932" s="1">
        <f>VLOOKUP(AI1932,Graph!$D$3:$M$50,col+1)</f>
        <v>5.0000000000000001E-3</v>
      </c>
      <c r="AL1932" s="1">
        <f t="shared" si="1470"/>
        <v>5.4333333333333334E-3</v>
      </c>
      <c r="AM1932" s="1">
        <f t="shared" si="1493"/>
        <v>0.6400499999999999</v>
      </c>
      <c r="AN1932" s="2">
        <f t="shared" si="1471"/>
        <v>1.9255666666665647</v>
      </c>
      <c r="AO1932" s="1">
        <f t="shared" si="1472"/>
        <v>5.4424713545183467E-2</v>
      </c>
      <c r="AP1932" s="1">
        <f t="shared" si="1473"/>
        <v>1.0984743609995185</v>
      </c>
      <c r="AQ1932" s="1">
        <f t="shared" si="1474"/>
        <v>1.0984743609995178</v>
      </c>
      <c r="AR1932" s="1">
        <f t="shared" si="1475"/>
        <v>1.0984743609995178</v>
      </c>
      <c r="AS1932" s="1">
        <f t="shared" si="1476"/>
        <v>1.0984743609995178</v>
      </c>
      <c r="AT1932" s="1">
        <f t="shared" si="1477"/>
        <v>0.97915836491632746</v>
      </c>
      <c r="AU1932" s="1">
        <f t="shared" si="1478"/>
        <v>3.2028697717184156</v>
      </c>
      <c r="AV1932" s="2">
        <f t="shared" si="1479"/>
        <v>1931</v>
      </c>
      <c r="AW1932" s="1">
        <f t="shared" si="1480"/>
        <v>3202.8697717184154</v>
      </c>
      <c r="AX1932" s="1">
        <f t="shared" si="1481"/>
        <v>0.97915836491632746</v>
      </c>
      <c r="AY1932" s="1">
        <f t="shared" si="1482"/>
        <v>1.0984743609995178</v>
      </c>
      <c r="AZ1932" s="1">
        <f t="shared" si="1483"/>
        <v>5.4333333333333334E-3</v>
      </c>
      <c r="BA1932" s="1">
        <f t="shared" si="1484"/>
        <v>31.911115633399188</v>
      </c>
    </row>
    <row r="1933" spans="1:53">
      <c r="A1933" s="2">
        <f t="shared" si="1449"/>
        <v>1.931999999999898</v>
      </c>
      <c r="B1933" s="1">
        <f t="shared" si="1487"/>
        <v>2.034439666666561</v>
      </c>
      <c r="C1933" s="1">
        <f t="shared" si="1450"/>
        <v>5.6607193657239527E-2</v>
      </c>
      <c r="D1933" s="1">
        <f t="shared" si="1488"/>
        <v>1.1031981340766446</v>
      </c>
      <c r="E1933" s="1">
        <f t="shared" si="1486"/>
        <v>1.103321946535603</v>
      </c>
      <c r="F1933" s="1">
        <f t="shared" si="1486"/>
        <v>1.103326670407434</v>
      </c>
      <c r="G1933" s="1">
        <f t="shared" si="1486"/>
        <v>1.1033268505370704</v>
      </c>
      <c r="H1933" s="1">
        <f t="shared" si="1451"/>
        <v>3.2880459435958382</v>
      </c>
      <c r="I1933" s="1">
        <f t="shared" si="1489"/>
        <v>32.191522701950689</v>
      </c>
      <c r="J1933" s="1">
        <f>VLOOKUP($I1933,Graph!$D$3:$M$50,col)</f>
        <v>6.3E-3</v>
      </c>
      <c r="K1933" s="1">
        <f>VLOOKUP($I1933,Graph!$D$3:$M$50,col+1)</f>
        <v>5.0000000000000001E-3</v>
      </c>
      <c r="L1933" s="1">
        <f t="shared" si="1452"/>
        <v>5.4333333333333334E-3</v>
      </c>
      <c r="M1933" s="1">
        <f t="shared" si="1447"/>
        <v>0.6400499999999999</v>
      </c>
      <c r="N1933" s="1">
        <f t="shared" si="1453"/>
        <v>1.9265666666665646</v>
      </c>
      <c r="O1933" s="1">
        <f t="shared" si="1454"/>
        <v>5.4425507184533213E-2</v>
      </c>
      <c r="P1933" s="1">
        <f t="shared" si="1455"/>
        <v>1.0986475982551032</v>
      </c>
      <c r="Q1933" s="1">
        <f t="shared" si="1456"/>
        <v>1.0984823071280738</v>
      </c>
      <c r="R1933" s="1">
        <f t="shared" si="1457"/>
        <v>1.0984763335070806</v>
      </c>
      <c r="S1933" s="1">
        <f t="shared" si="1458"/>
        <v>1.0984761174478994</v>
      </c>
      <c r="T1933" s="1">
        <f t="shared" si="1459"/>
        <v>0.97916051000388793</v>
      </c>
      <c r="U1933" s="1">
        <f t="shared" si="1460"/>
        <v>3.2053702291834663</v>
      </c>
      <c r="V1933" s="2">
        <f t="shared" si="1490"/>
        <v>31.919417733030766</v>
      </c>
      <c r="W1933" s="1">
        <f>VLOOKUP(V1933,Graph!$D$3:$M$50,col)</f>
        <v>6.3E-3</v>
      </c>
      <c r="X1933" s="1">
        <f>VLOOKUP(V1933,Graph!$D$3:$M$50,col+1)</f>
        <v>5.0000000000000001E-3</v>
      </c>
      <c r="Y1933" s="1">
        <f t="shared" si="1461"/>
        <v>5.4333333333333334E-3</v>
      </c>
      <c r="Z1933" s="1">
        <f t="shared" si="1491"/>
        <v>0.6400499999999999</v>
      </c>
      <c r="AA1933" s="2">
        <f t="shared" si="1462"/>
        <v>1.9265666666665646</v>
      </c>
      <c r="AB1933" s="1">
        <f t="shared" si="1463"/>
        <v>5.4425507184533213E-2</v>
      </c>
      <c r="AC1933" s="1">
        <f t="shared" si="1464"/>
        <v>1.0984761096330555</v>
      </c>
      <c r="AD1933" s="1">
        <f t="shared" si="1465"/>
        <v>1.0984761093503927</v>
      </c>
      <c r="AE1933" s="1">
        <f t="shared" si="1466"/>
        <v>1.0984761093401689</v>
      </c>
      <c r="AF1933" s="1">
        <f t="shared" si="1467"/>
        <v>1.098476109339799</v>
      </c>
      <c r="AG1933" s="1">
        <f t="shared" si="1468"/>
        <v>0.97916051000388793</v>
      </c>
      <c r="AH1933" s="1">
        <f t="shared" si="1469"/>
        <v>3.2053702055239044</v>
      </c>
      <c r="AI1933" s="2">
        <f t="shared" si="1492"/>
        <v>31.919417654495955</v>
      </c>
      <c r="AJ1933" s="1">
        <f>VLOOKUP(AI1933,Graph!$D$3:$M$50,col)</f>
        <v>6.3E-3</v>
      </c>
      <c r="AK1933" s="1">
        <f>VLOOKUP(AI1933,Graph!$D$3:$M$50,col+1)</f>
        <v>5.0000000000000001E-3</v>
      </c>
      <c r="AL1933" s="1">
        <f t="shared" si="1470"/>
        <v>5.4333333333333334E-3</v>
      </c>
      <c r="AM1933" s="1">
        <f t="shared" si="1493"/>
        <v>0.6400499999999999</v>
      </c>
      <c r="AN1933" s="2">
        <f t="shared" si="1471"/>
        <v>1.9265666666665646</v>
      </c>
      <c r="AO1933" s="1">
        <f t="shared" si="1472"/>
        <v>5.4425507184533213E-2</v>
      </c>
      <c r="AP1933" s="1">
        <f t="shared" si="1473"/>
        <v>1.0984761093397859</v>
      </c>
      <c r="AQ1933" s="1">
        <f t="shared" si="1474"/>
        <v>1.0984761093397855</v>
      </c>
      <c r="AR1933" s="1">
        <f t="shared" si="1475"/>
        <v>1.0984761093397852</v>
      </c>
      <c r="AS1933" s="1">
        <f t="shared" si="1476"/>
        <v>1.0984761093397855</v>
      </c>
      <c r="AT1933" s="1">
        <f t="shared" si="1477"/>
        <v>0.97916051000388793</v>
      </c>
      <c r="AU1933" s="1">
        <f t="shared" si="1478"/>
        <v>3.2053702055238653</v>
      </c>
      <c r="AV1933" s="2">
        <f t="shared" si="1479"/>
        <v>1932</v>
      </c>
      <c r="AW1933" s="1">
        <f t="shared" si="1480"/>
        <v>3205.3702055238655</v>
      </c>
      <c r="AX1933" s="1">
        <f t="shared" si="1481"/>
        <v>0.97916051000388793</v>
      </c>
      <c r="AY1933" s="1">
        <f t="shared" si="1482"/>
        <v>1.0984761093397855</v>
      </c>
      <c r="AZ1933" s="1">
        <f t="shared" si="1483"/>
        <v>5.4333333333333334E-3</v>
      </c>
      <c r="BA1933" s="1">
        <f t="shared" si="1484"/>
        <v>31.919417654495955</v>
      </c>
    </row>
    <row r="1934" spans="1:53">
      <c r="A1934" s="2">
        <f t="shared" si="1449"/>
        <v>1.9329999999998979</v>
      </c>
      <c r="B1934" s="1">
        <f t="shared" si="1487"/>
        <v>2.0354808333332275</v>
      </c>
      <c r="C1934" s="1">
        <f t="shared" si="1450"/>
        <v>5.6607853091766559E-2</v>
      </c>
      <c r="D1934" s="1">
        <f t="shared" si="1488"/>
        <v>1.1031995538156238</v>
      </c>
      <c r="E1934" s="1">
        <f t="shared" si="1486"/>
        <v>1.1033234239927314</v>
      </c>
      <c r="F1934" s="1">
        <f t="shared" si="1486"/>
        <v>1.1033281501424459</v>
      </c>
      <c r="G1934" s="1">
        <f t="shared" si="1486"/>
        <v>1.1033283303617838</v>
      </c>
      <c r="H1934" s="1">
        <f t="shared" si="1451"/>
        <v>3.2906035180831248</v>
      </c>
      <c r="I1934" s="1">
        <f t="shared" si="1489"/>
        <v>32.199867159489422</v>
      </c>
      <c r="J1934" s="1">
        <f>VLOOKUP($I1934,Graph!$D$3:$M$50,col)</f>
        <v>6.3E-3</v>
      </c>
      <c r="K1934" s="1">
        <f>VLOOKUP($I1934,Graph!$D$3:$M$50,col+1)</f>
        <v>5.0000000000000001E-3</v>
      </c>
      <c r="L1934" s="1">
        <f t="shared" si="1452"/>
        <v>5.4333333333333334E-3</v>
      </c>
      <c r="M1934" s="1">
        <f t="shared" si="1447"/>
        <v>0.6400499999999999</v>
      </c>
      <c r="N1934" s="1">
        <f t="shared" si="1453"/>
        <v>1.9275666666665645</v>
      </c>
      <c r="O1934" s="1">
        <f t="shared" si="1454"/>
        <v>5.4426300017753358E-2</v>
      </c>
      <c r="P1934" s="1">
        <f t="shared" si="1455"/>
        <v>1.0986493390284602</v>
      </c>
      <c r="Q1934" s="1">
        <f t="shared" si="1456"/>
        <v>1.0984840536151299</v>
      </c>
      <c r="R1934" s="1">
        <f t="shared" si="1457"/>
        <v>1.0984780800842806</v>
      </c>
      <c r="S1934" s="1">
        <f t="shared" si="1458"/>
        <v>1.0984778640241608</v>
      </c>
      <c r="T1934" s="1">
        <f t="shared" si="1459"/>
        <v>0.97916265287357374</v>
      </c>
      <c r="U1934" s="1">
        <f t="shared" si="1460"/>
        <v>3.2078713134963932</v>
      </c>
      <c r="V1934" s="2">
        <f t="shared" si="1490"/>
        <v>31.927717595886389</v>
      </c>
      <c r="W1934" s="1">
        <f>VLOOKUP(V1934,Graph!$D$3:$M$50,col)</f>
        <v>6.3E-3</v>
      </c>
      <c r="X1934" s="1">
        <f>VLOOKUP(V1934,Graph!$D$3:$M$50,col+1)</f>
        <v>5.0000000000000001E-3</v>
      </c>
      <c r="Y1934" s="1">
        <f t="shared" si="1461"/>
        <v>5.4333333333333334E-3</v>
      </c>
      <c r="Z1934" s="1">
        <f t="shared" si="1491"/>
        <v>0.6400499999999999</v>
      </c>
      <c r="AA1934" s="2">
        <f t="shared" si="1462"/>
        <v>1.9275666666665645</v>
      </c>
      <c r="AB1934" s="1">
        <f t="shared" si="1463"/>
        <v>5.4426300017753358E-2</v>
      </c>
      <c r="AC1934" s="1">
        <f t="shared" si="1464"/>
        <v>1.0984778562091309</v>
      </c>
      <c r="AD1934" s="1">
        <f t="shared" si="1465"/>
        <v>1.0984778559264563</v>
      </c>
      <c r="AE1934" s="1">
        <f t="shared" si="1466"/>
        <v>1.0984778559162316</v>
      </c>
      <c r="AF1934" s="1">
        <f t="shared" si="1467"/>
        <v>1.0984778559158619</v>
      </c>
      <c r="AG1934" s="1">
        <f t="shared" si="1468"/>
        <v>0.97916265287357374</v>
      </c>
      <c r="AH1934" s="1">
        <f t="shared" si="1469"/>
        <v>3.2078712898178283</v>
      </c>
      <c r="AI1934" s="2">
        <f t="shared" si="1492"/>
        <v>31.927717517329363</v>
      </c>
      <c r="AJ1934" s="1">
        <f>VLOOKUP(AI1934,Graph!$D$3:$M$50,col)</f>
        <v>6.3E-3</v>
      </c>
      <c r="AK1934" s="1">
        <f>VLOOKUP(AI1934,Graph!$D$3:$M$50,col+1)</f>
        <v>5.0000000000000001E-3</v>
      </c>
      <c r="AL1934" s="1">
        <f t="shared" si="1470"/>
        <v>5.4333333333333334E-3</v>
      </c>
      <c r="AM1934" s="1">
        <f t="shared" si="1493"/>
        <v>0.6400499999999999</v>
      </c>
      <c r="AN1934" s="2">
        <f t="shared" si="1471"/>
        <v>1.9275666666665645</v>
      </c>
      <c r="AO1934" s="1">
        <f t="shared" si="1472"/>
        <v>5.4426300017753358E-2</v>
      </c>
      <c r="AP1934" s="1">
        <f t="shared" si="1473"/>
        <v>1.0984778559158483</v>
      </c>
      <c r="AQ1934" s="1">
        <f t="shared" si="1474"/>
        <v>1.0984778559158479</v>
      </c>
      <c r="AR1934" s="1">
        <f t="shared" si="1475"/>
        <v>1.0984778559158481</v>
      </c>
      <c r="AS1934" s="1">
        <f t="shared" si="1476"/>
        <v>1.0984778559158477</v>
      </c>
      <c r="AT1934" s="1">
        <f t="shared" si="1477"/>
        <v>0.97916265287357374</v>
      </c>
      <c r="AU1934" s="1">
        <f t="shared" si="1478"/>
        <v>3.207871289817787</v>
      </c>
      <c r="AV1934" s="2">
        <f t="shared" si="1479"/>
        <v>1933</v>
      </c>
      <c r="AW1934" s="1">
        <f t="shared" si="1480"/>
        <v>3207.8712898177869</v>
      </c>
      <c r="AX1934" s="1">
        <f t="shared" si="1481"/>
        <v>0.97916265287357374</v>
      </c>
      <c r="AY1934" s="1">
        <f t="shared" si="1482"/>
        <v>1.0984778559158477</v>
      </c>
      <c r="AZ1934" s="1">
        <f t="shared" si="1483"/>
        <v>5.4333333333333334E-3</v>
      </c>
      <c r="BA1934" s="1">
        <f t="shared" si="1484"/>
        <v>31.927717517329363</v>
      </c>
    </row>
    <row r="1935" spans="1:53">
      <c r="A1935" s="2">
        <f t="shared" si="1449"/>
        <v>1.9339999999998978</v>
      </c>
      <c r="B1935" s="1">
        <f t="shared" si="1487"/>
        <v>2.036521999999894</v>
      </c>
      <c r="C1935" s="1">
        <f t="shared" si="1450"/>
        <v>5.660851185586023E-2</v>
      </c>
      <c r="D1935" s="1">
        <f t="shared" si="1488"/>
        <v>1.1032009721166571</v>
      </c>
      <c r="E1935" s="1">
        <f t="shared" si="1486"/>
        <v>1.103324899955908</v>
      </c>
      <c r="F1935" s="1">
        <f t="shared" si="1486"/>
        <v>1.1033296283813629</v>
      </c>
      <c r="G1935" s="1">
        <f t="shared" si="1486"/>
        <v>1.1033298086903212</v>
      </c>
      <c r="H1935" s="1">
        <f t="shared" si="1451"/>
        <v>3.2931617554548387</v>
      </c>
      <c r="I1935" s="1">
        <f t="shared" si="1489"/>
        <v>32.208209455483797</v>
      </c>
      <c r="J1935" s="1">
        <f>VLOOKUP($I1935,Graph!$D$3:$M$50,col)</f>
        <v>6.3E-3</v>
      </c>
      <c r="K1935" s="1">
        <f>VLOOKUP($I1935,Graph!$D$3:$M$50,col+1)</f>
        <v>5.0000000000000001E-3</v>
      </c>
      <c r="L1935" s="1">
        <f t="shared" si="1452"/>
        <v>5.4333333333333334E-3</v>
      </c>
      <c r="M1935" s="1">
        <f t="shared" si="1447"/>
        <v>0.6400499999999999</v>
      </c>
      <c r="N1935" s="1">
        <f t="shared" si="1453"/>
        <v>1.9285666666665644</v>
      </c>
      <c r="O1935" s="1">
        <f t="shared" si="1454"/>
        <v>5.4427092046071393E-2</v>
      </c>
      <c r="P1935" s="1">
        <f t="shared" si="1455"/>
        <v>1.0986510780456196</v>
      </c>
      <c r="Q1935" s="1">
        <f t="shared" si="1456"/>
        <v>1.0984857983407137</v>
      </c>
      <c r="R1935" s="1">
        <f t="shared" si="1457"/>
        <v>1.0984798248999428</v>
      </c>
      <c r="S1935" s="1">
        <f t="shared" si="1458"/>
        <v>1.0984796088388862</v>
      </c>
      <c r="T1935" s="1">
        <f t="shared" si="1459"/>
        <v>0.97916479352882246</v>
      </c>
      <c r="U1935" s="1">
        <f t="shared" si="1460"/>
        <v>3.2103730481286328</v>
      </c>
      <c r="V1935" s="2">
        <f t="shared" si="1490"/>
        <v>31.936015302160644</v>
      </c>
      <c r="W1935" s="1">
        <f>VLOOKUP(V1935,Graph!$D$3:$M$50,col)</f>
        <v>6.3E-3</v>
      </c>
      <c r="X1935" s="1">
        <f>VLOOKUP(V1935,Graph!$D$3:$M$50,col+1)</f>
        <v>5.0000000000000001E-3</v>
      </c>
      <c r="Y1935" s="1">
        <f t="shared" si="1461"/>
        <v>5.4333333333333334E-3</v>
      </c>
      <c r="Z1935" s="1">
        <f t="shared" si="1491"/>
        <v>0.6400499999999999</v>
      </c>
      <c r="AA1935" s="2">
        <f t="shared" si="1462"/>
        <v>1.9285666666665644</v>
      </c>
      <c r="AB1935" s="1">
        <f t="shared" si="1463"/>
        <v>5.4427092046071393E-2</v>
      </c>
      <c r="AC1935" s="1">
        <f t="shared" si="1464"/>
        <v>1.0984796010236704</v>
      </c>
      <c r="AD1935" s="1">
        <f t="shared" si="1465"/>
        <v>1.0984796007409834</v>
      </c>
      <c r="AE1935" s="1">
        <f t="shared" si="1466"/>
        <v>1.098479600730758</v>
      </c>
      <c r="AF1935" s="1">
        <f t="shared" si="1467"/>
        <v>1.0984796007303883</v>
      </c>
      <c r="AG1935" s="1">
        <f t="shared" si="1468"/>
        <v>0.97916479352882246</v>
      </c>
      <c r="AH1935" s="1">
        <f t="shared" si="1469"/>
        <v>3.2103730244310578</v>
      </c>
      <c r="AI1935" s="2">
        <f t="shared" si="1492"/>
        <v>31.936015223581396</v>
      </c>
      <c r="AJ1935" s="1">
        <f>VLOOKUP(AI1935,Graph!$D$3:$M$50,col)</f>
        <v>6.3E-3</v>
      </c>
      <c r="AK1935" s="1">
        <f>VLOOKUP(AI1935,Graph!$D$3:$M$50,col+1)</f>
        <v>5.0000000000000001E-3</v>
      </c>
      <c r="AL1935" s="1">
        <f t="shared" si="1470"/>
        <v>5.4333333333333334E-3</v>
      </c>
      <c r="AM1935" s="1">
        <f t="shared" si="1493"/>
        <v>0.6400499999999999</v>
      </c>
      <c r="AN1935" s="2">
        <f t="shared" si="1471"/>
        <v>1.9285666666665644</v>
      </c>
      <c r="AO1935" s="1">
        <f t="shared" si="1472"/>
        <v>5.4427092046071393E-2</v>
      </c>
      <c r="AP1935" s="1">
        <f t="shared" si="1473"/>
        <v>1.0984796007303748</v>
      </c>
      <c r="AQ1935" s="1">
        <f t="shared" si="1474"/>
        <v>1.0984796007303743</v>
      </c>
      <c r="AR1935" s="1">
        <f t="shared" si="1475"/>
        <v>1.0984796007303743</v>
      </c>
      <c r="AS1935" s="1">
        <f t="shared" si="1476"/>
        <v>1.0984796007303743</v>
      </c>
      <c r="AT1935" s="1">
        <f t="shared" si="1477"/>
        <v>0.97916479352882246</v>
      </c>
      <c r="AU1935" s="1">
        <f t="shared" si="1478"/>
        <v>3.2103730244310165</v>
      </c>
      <c r="AV1935" s="2">
        <f t="shared" si="1479"/>
        <v>1934</v>
      </c>
      <c r="AW1935" s="1">
        <f t="shared" si="1480"/>
        <v>3210.3730244310163</v>
      </c>
      <c r="AX1935" s="1">
        <f t="shared" si="1481"/>
        <v>0.97916479352882246</v>
      </c>
      <c r="AY1935" s="1">
        <f t="shared" si="1482"/>
        <v>1.0984796007303743</v>
      </c>
      <c r="AZ1935" s="1">
        <f t="shared" si="1483"/>
        <v>5.4333333333333334E-3</v>
      </c>
      <c r="BA1935" s="1">
        <f t="shared" si="1484"/>
        <v>31.936015223581396</v>
      </c>
    </row>
    <row r="1936" spans="1:53">
      <c r="A1936" s="2">
        <f t="shared" si="1449"/>
        <v>1.9349999999998977</v>
      </c>
      <c r="B1936" s="1">
        <f t="shared" si="1487"/>
        <v>2.0375631666665606</v>
      </c>
      <c r="C1936" s="1">
        <f t="shared" si="1450"/>
        <v>5.6609169950542403E-2</v>
      </c>
      <c r="D1936" s="1">
        <f t="shared" si="1488"/>
        <v>1.1032023889819278</v>
      </c>
      <c r="E1936" s="1">
        <f t="shared" si="1486"/>
        <v>1.1033263744273973</v>
      </c>
      <c r="F1936" s="1">
        <f t="shared" si="1486"/>
        <v>1.1033311051264536</v>
      </c>
      <c r="G1936" s="1">
        <f t="shared" si="1486"/>
        <v>1.1033312855249495</v>
      </c>
      <c r="H1936" s="1">
        <f t="shared" si="1451"/>
        <v>3.2957206555392351</v>
      </c>
      <c r="I1936" s="1">
        <f t="shared" si="1489"/>
        <v>32.216549591612441</v>
      </c>
      <c r="J1936" s="1">
        <f>VLOOKUP($I1936,Graph!$D$3:$M$50,col)</f>
        <v>6.3E-3</v>
      </c>
      <c r="K1936" s="1">
        <f>VLOOKUP($I1936,Graph!$D$3:$M$50,col+1)</f>
        <v>5.0000000000000001E-3</v>
      </c>
      <c r="L1936" s="1">
        <f t="shared" si="1452"/>
        <v>5.4333333333333334E-3</v>
      </c>
      <c r="M1936" s="1">
        <f t="shared" si="1447"/>
        <v>0.6400499999999999</v>
      </c>
      <c r="N1936" s="1">
        <f t="shared" si="1453"/>
        <v>1.9295666666665643</v>
      </c>
      <c r="O1936" s="1">
        <f t="shared" si="1454"/>
        <v>5.4427883270712428E-2</v>
      </c>
      <c r="P1936" s="1">
        <f t="shared" si="1455"/>
        <v>1.0986528153092365</v>
      </c>
      <c r="Q1936" s="1">
        <f t="shared" si="1456"/>
        <v>1.0984875413074879</v>
      </c>
      <c r="R1936" s="1">
        <f t="shared" si="1457"/>
        <v>1.0984815679567297</v>
      </c>
      <c r="S1936" s="1">
        <f t="shared" si="1458"/>
        <v>1.0984813518947385</v>
      </c>
      <c r="T1936" s="1">
        <f t="shared" si="1459"/>
        <v>0.97916693197306537</v>
      </c>
      <c r="U1936" s="1">
        <f t="shared" si="1460"/>
        <v>3.2128754329111486</v>
      </c>
      <c r="V1936" s="2">
        <f t="shared" si="1490"/>
        <v>31.944310853533374</v>
      </c>
      <c r="W1936" s="1">
        <f>VLOOKUP(V1936,Graph!$D$3:$M$50,col)</f>
        <v>6.3E-3</v>
      </c>
      <c r="X1936" s="1">
        <f>VLOOKUP(V1936,Graph!$D$3:$M$50,col+1)</f>
        <v>5.0000000000000001E-3</v>
      </c>
      <c r="Y1936" s="1">
        <f t="shared" si="1461"/>
        <v>5.4333333333333334E-3</v>
      </c>
      <c r="Z1936" s="1">
        <f t="shared" si="1491"/>
        <v>0.6400499999999999</v>
      </c>
      <c r="AA1936" s="2">
        <f t="shared" si="1462"/>
        <v>1.9295666666665643</v>
      </c>
      <c r="AB1936" s="1">
        <f t="shared" si="1463"/>
        <v>5.4427883270712428E-2</v>
      </c>
      <c r="AC1936" s="1">
        <f t="shared" si="1464"/>
        <v>1.0984813440793375</v>
      </c>
      <c r="AD1936" s="1">
        <f t="shared" si="1465"/>
        <v>1.0984813437966381</v>
      </c>
      <c r="AE1936" s="1">
        <f t="shared" si="1466"/>
        <v>1.0984813437864125</v>
      </c>
      <c r="AF1936" s="1">
        <f t="shared" si="1467"/>
        <v>1.0984813437860426</v>
      </c>
      <c r="AG1936" s="1">
        <f t="shared" si="1468"/>
        <v>0.97916693197306537</v>
      </c>
      <c r="AH1936" s="1">
        <f t="shared" si="1469"/>
        <v>3.2128754091945604</v>
      </c>
      <c r="AI1936" s="2">
        <f t="shared" si="1492"/>
        <v>31.944310774931918</v>
      </c>
      <c r="AJ1936" s="1">
        <f>VLOOKUP(AI1936,Graph!$D$3:$M$50,col)</f>
        <v>6.3E-3</v>
      </c>
      <c r="AK1936" s="1">
        <f>VLOOKUP(AI1936,Graph!$D$3:$M$50,col+1)</f>
        <v>5.0000000000000001E-3</v>
      </c>
      <c r="AL1936" s="1">
        <f t="shared" si="1470"/>
        <v>5.4333333333333334E-3</v>
      </c>
      <c r="AM1936" s="1">
        <f t="shared" si="1493"/>
        <v>0.6400499999999999</v>
      </c>
      <c r="AN1936" s="2">
        <f t="shared" si="1471"/>
        <v>1.9295666666665643</v>
      </c>
      <c r="AO1936" s="1">
        <f t="shared" si="1472"/>
        <v>5.4427883270712428E-2</v>
      </c>
      <c r="AP1936" s="1">
        <f t="shared" si="1473"/>
        <v>1.098481343786029</v>
      </c>
      <c r="AQ1936" s="1">
        <f t="shared" si="1474"/>
        <v>1.0984813437860286</v>
      </c>
      <c r="AR1936" s="1">
        <f t="shared" si="1475"/>
        <v>1.0984813437860288</v>
      </c>
      <c r="AS1936" s="1">
        <f t="shared" si="1476"/>
        <v>1.0984813437860288</v>
      </c>
      <c r="AT1936" s="1">
        <f t="shared" si="1477"/>
        <v>0.97916693197306537</v>
      </c>
      <c r="AU1936" s="1">
        <f t="shared" si="1478"/>
        <v>3.2128754091945204</v>
      </c>
      <c r="AV1936" s="2">
        <f t="shared" si="1479"/>
        <v>1935</v>
      </c>
      <c r="AW1936" s="1">
        <f t="shared" si="1480"/>
        <v>3212.8754091945202</v>
      </c>
      <c r="AX1936" s="1">
        <f t="shared" si="1481"/>
        <v>0.97916693197306537</v>
      </c>
      <c r="AY1936" s="1">
        <f t="shared" si="1482"/>
        <v>1.0984813437860288</v>
      </c>
      <c r="AZ1936" s="1">
        <f t="shared" si="1483"/>
        <v>5.4333333333333334E-3</v>
      </c>
      <c r="BA1936" s="1">
        <f t="shared" si="1484"/>
        <v>31.944310774931918</v>
      </c>
    </row>
    <row r="1937" spans="1:53">
      <c r="A1937" s="2">
        <f t="shared" si="1449"/>
        <v>1.9359999999998976</v>
      </c>
      <c r="B1937" s="1">
        <f t="shared" si="1487"/>
        <v>2.0386043333332271</v>
      </c>
      <c r="C1937" s="1">
        <f t="shared" si="1450"/>
        <v>5.6609827376832872E-2</v>
      </c>
      <c r="D1937" s="1">
        <f t="shared" si="1488"/>
        <v>1.1032038044136148</v>
      </c>
      <c r="E1937" s="1">
        <f t="shared" si="1486"/>
        <v>1.1033278474094597</v>
      </c>
      <c r="F1937" s="1">
        <f t="shared" si="1486"/>
        <v>1.1033325803799807</v>
      </c>
      <c r="G1937" s="1">
        <f t="shared" si="1486"/>
        <v>1.1033327608679331</v>
      </c>
      <c r="H1937" s="1">
        <f t="shared" si="1451"/>
        <v>3.2982802181647064</v>
      </c>
      <c r="I1937" s="1">
        <f t="shared" si="1489"/>
        <v>32.224887569551903</v>
      </c>
      <c r="J1937" s="1">
        <f>VLOOKUP($I1937,Graph!$D$3:$M$50,col)</f>
        <v>6.3E-3</v>
      </c>
      <c r="K1937" s="1">
        <f>VLOOKUP($I1937,Graph!$D$3:$M$50,col+1)</f>
        <v>5.0000000000000001E-3</v>
      </c>
      <c r="L1937" s="1">
        <f t="shared" si="1452"/>
        <v>5.4333333333333334E-3</v>
      </c>
      <c r="M1937" s="1">
        <f t="shared" si="1447"/>
        <v>0.6400499999999999</v>
      </c>
      <c r="N1937" s="1">
        <f t="shared" si="1453"/>
        <v>1.9305666666665642</v>
      </c>
      <c r="O1937" s="1">
        <f t="shared" si="1454"/>
        <v>5.4428673692898964E-2</v>
      </c>
      <c r="P1937" s="1">
        <f t="shared" si="1455"/>
        <v>1.0986545508219632</v>
      </c>
      <c r="Q1937" s="1">
        <f t="shared" si="1456"/>
        <v>1.0984892825181114</v>
      </c>
      <c r="R1937" s="1">
        <f t="shared" si="1457"/>
        <v>1.0984833092573003</v>
      </c>
      <c r="S1937" s="1">
        <f t="shared" si="1458"/>
        <v>1.0984830931943765</v>
      </c>
      <c r="T1937" s="1">
        <f t="shared" si="1459"/>
        <v>0.97916906820972593</v>
      </c>
      <c r="U1937" s="1">
        <f t="shared" si="1460"/>
        <v>3.2153784676750381</v>
      </c>
      <c r="V1937" s="2">
        <f t="shared" si="1490"/>
        <v>31.952604251682232</v>
      </c>
      <c r="W1937" s="1">
        <f>VLOOKUP(V1937,Graph!$D$3:$M$50,col)</f>
        <v>6.3E-3</v>
      </c>
      <c r="X1937" s="1">
        <f>VLOOKUP(V1937,Graph!$D$3:$M$50,col+1)</f>
        <v>5.0000000000000001E-3</v>
      </c>
      <c r="Y1937" s="1">
        <f t="shared" si="1461"/>
        <v>5.4333333333333334E-3</v>
      </c>
      <c r="Z1937" s="1">
        <f t="shared" si="1491"/>
        <v>0.6400499999999999</v>
      </c>
      <c r="AA1937" s="2">
        <f t="shared" si="1462"/>
        <v>1.9305666666665642</v>
      </c>
      <c r="AB1937" s="1">
        <f t="shared" si="1463"/>
        <v>5.4428673692898964E-2</v>
      </c>
      <c r="AC1937" s="1">
        <f t="shared" si="1464"/>
        <v>1.0984830853787904</v>
      </c>
      <c r="AD1937" s="1">
        <f t="shared" si="1465"/>
        <v>1.0984830850960789</v>
      </c>
      <c r="AE1937" s="1">
        <f t="shared" si="1466"/>
        <v>1.0984830850858525</v>
      </c>
      <c r="AF1937" s="1">
        <f t="shared" si="1467"/>
        <v>1.0984830850854825</v>
      </c>
      <c r="AG1937" s="1">
        <f t="shared" si="1468"/>
        <v>0.97916906820972593</v>
      </c>
      <c r="AH1937" s="1">
        <f t="shared" si="1469"/>
        <v>3.2153784439394304</v>
      </c>
      <c r="AI1937" s="2">
        <f t="shared" si="1492"/>
        <v>31.952604173058571</v>
      </c>
      <c r="AJ1937" s="1">
        <f>VLOOKUP(AI1937,Graph!$D$3:$M$50,col)</f>
        <v>6.3E-3</v>
      </c>
      <c r="AK1937" s="1">
        <f>VLOOKUP(AI1937,Graph!$D$3:$M$50,col+1)</f>
        <v>5.0000000000000001E-3</v>
      </c>
      <c r="AL1937" s="1">
        <f t="shared" si="1470"/>
        <v>5.4333333333333334E-3</v>
      </c>
      <c r="AM1937" s="1">
        <f t="shared" si="1493"/>
        <v>0.6400499999999999</v>
      </c>
      <c r="AN1937" s="2">
        <f t="shared" si="1471"/>
        <v>1.9305666666665642</v>
      </c>
      <c r="AO1937" s="1">
        <f t="shared" si="1472"/>
        <v>5.4428673692898964E-2</v>
      </c>
      <c r="AP1937" s="1">
        <f t="shared" si="1473"/>
        <v>1.0984830850854688</v>
      </c>
      <c r="AQ1937" s="1">
        <f t="shared" si="1474"/>
        <v>1.0984830850854685</v>
      </c>
      <c r="AR1937" s="1">
        <f t="shared" si="1475"/>
        <v>1.0984830850854685</v>
      </c>
      <c r="AS1937" s="1">
        <f t="shared" si="1476"/>
        <v>1.0984830850854685</v>
      </c>
      <c r="AT1937" s="1">
        <f t="shared" si="1477"/>
        <v>0.97916906820972593</v>
      </c>
      <c r="AU1937" s="1">
        <f t="shared" si="1478"/>
        <v>3.2153784439393895</v>
      </c>
      <c r="AV1937" s="2">
        <f t="shared" si="1479"/>
        <v>1936</v>
      </c>
      <c r="AW1937" s="1">
        <f t="shared" si="1480"/>
        <v>3215.3784439393894</v>
      </c>
      <c r="AX1937" s="1">
        <f t="shared" si="1481"/>
        <v>0.97916906820972593</v>
      </c>
      <c r="AY1937" s="1">
        <f t="shared" si="1482"/>
        <v>1.0984830850854685</v>
      </c>
      <c r="AZ1937" s="1">
        <f t="shared" si="1483"/>
        <v>5.4333333333333334E-3</v>
      </c>
      <c r="BA1937" s="1">
        <f t="shared" si="1484"/>
        <v>31.952604173058571</v>
      </c>
    </row>
    <row r="1938" spans="1:53">
      <c r="A1938" s="2">
        <f t="shared" si="1449"/>
        <v>1.9369999999998975</v>
      </c>
      <c r="B1938" s="1">
        <f t="shared" si="1487"/>
        <v>2.0396454999998936</v>
      </c>
      <c r="C1938" s="1">
        <f t="shared" si="1450"/>
        <v>5.6610484135749366E-2</v>
      </c>
      <c r="D1938" s="1">
        <f t="shared" si="1488"/>
        <v>1.1032052184138925</v>
      </c>
      <c r="E1938" s="1">
        <f t="shared" si="1486"/>
        <v>1.1033293189043512</v>
      </c>
      <c r="F1938" s="1">
        <f t="shared" si="1486"/>
        <v>1.1033340541442025</v>
      </c>
      <c r="G1938" s="1">
        <f t="shared" si="1486"/>
        <v>1.1033342347215302</v>
      </c>
      <c r="H1938" s="1">
        <f t="shared" si="1451"/>
        <v>3.3008404431597769</v>
      </c>
      <c r="I1938" s="1">
        <f t="shared" si="1489"/>
        <v>32.23322339097647</v>
      </c>
      <c r="J1938" s="1">
        <f>VLOOKUP($I1938,Graph!$D$3:$M$50,col)</f>
        <v>6.3E-3</v>
      </c>
      <c r="K1938" s="1">
        <f>VLOOKUP($I1938,Graph!$D$3:$M$50,col+1)</f>
        <v>5.0000000000000001E-3</v>
      </c>
      <c r="L1938" s="1">
        <f t="shared" si="1452"/>
        <v>5.4333333333333334E-3</v>
      </c>
      <c r="M1938" s="1">
        <f t="shared" si="1447"/>
        <v>0.6400499999999999</v>
      </c>
      <c r="N1938" s="1">
        <f t="shared" si="1453"/>
        <v>1.9315666666665641</v>
      </c>
      <c r="O1938" s="1">
        <f t="shared" si="1454"/>
        <v>5.4429463313851102E-2</v>
      </c>
      <c r="P1938" s="1">
        <f t="shared" si="1455"/>
        <v>1.098656284586444</v>
      </c>
      <c r="Q1938" s="1">
        <f t="shared" si="1456"/>
        <v>1.0984910219752362</v>
      </c>
      <c r="R1938" s="1">
        <f t="shared" si="1457"/>
        <v>1.0984850488043072</v>
      </c>
      <c r="S1938" s="1">
        <f t="shared" si="1458"/>
        <v>1.0984848327404524</v>
      </c>
      <c r="T1938" s="1">
        <f t="shared" si="1459"/>
        <v>0.97917120224222087</v>
      </c>
      <c r="U1938" s="1">
        <f t="shared" si="1460"/>
        <v>3.2178821522515264</v>
      </c>
      <c r="V1938" s="2">
        <f t="shared" si="1490"/>
        <v>31.960895498282696</v>
      </c>
      <c r="W1938" s="1">
        <f>VLOOKUP(V1938,Graph!$D$3:$M$50,col)</f>
        <v>6.3E-3</v>
      </c>
      <c r="X1938" s="1">
        <f>VLOOKUP(V1938,Graph!$D$3:$M$50,col+1)</f>
        <v>5.0000000000000001E-3</v>
      </c>
      <c r="Y1938" s="1">
        <f t="shared" si="1461"/>
        <v>5.4333333333333334E-3</v>
      </c>
      <c r="Z1938" s="1">
        <f t="shared" si="1491"/>
        <v>0.6400499999999999</v>
      </c>
      <c r="AA1938" s="2">
        <f t="shared" si="1462"/>
        <v>1.9315666666665641</v>
      </c>
      <c r="AB1938" s="1">
        <f t="shared" si="1463"/>
        <v>5.4429463313851102E-2</v>
      </c>
      <c r="AC1938" s="1">
        <f t="shared" si="1464"/>
        <v>1.0984848249246812</v>
      </c>
      <c r="AD1938" s="1">
        <f t="shared" si="1465"/>
        <v>1.0984848246419576</v>
      </c>
      <c r="AE1938" s="1">
        <f t="shared" si="1466"/>
        <v>1.0984848246317307</v>
      </c>
      <c r="AF1938" s="1">
        <f t="shared" si="1467"/>
        <v>1.0984848246313608</v>
      </c>
      <c r="AG1938" s="1">
        <f t="shared" si="1468"/>
        <v>0.97917120224222087</v>
      </c>
      <c r="AH1938" s="1">
        <f t="shared" si="1469"/>
        <v>3.2178821284968957</v>
      </c>
      <c r="AI1938" s="2">
        <f t="shared" si="1492"/>
        <v>31.960895419636838</v>
      </c>
      <c r="AJ1938" s="1">
        <f>VLOOKUP(AI1938,Graph!$D$3:$M$50,col)</f>
        <v>6.3E-3</v>
      </c>
      <c r="AK1938" s="1">
        <f>VLOOKUP(AI1938,Graph!$D$3:$M$50,col+1)</f>
        <v>5.0000000000000001E-3</v>
      </c>
      <c r="AL1938" s="1">
        <f t="shared" si="1470"/>
        <v>5.4333333333333334E-3</v>
      </c>
      <c r="AM1938" s="1">
        <f t="shared" si="1493"/>
        <v>0.6400499999999999</v>
      </c>
      <c r="AN1938" s="2">
        <f t="shared" si="1471"/>
        <v>1.9315666666665641</v>
      </c>
      <c r="AO1938" s="1">
        <f t="shared" si="1472"/>
        <v>5.4429463313851102E-2</v>
      </c>
      <c r="AP1938" s="1">
        <f t="shared" si="1473"/>
        <v>1.0984848246313472</v>
      </c>
      <c r="AQ1938" s="1">
        <f t="shared" si="1474"/>
        <v>1.098484824631347</v>
      </c>
      <c r="AR1938" s="1">
        <f t="shared" si="1475"/>
        <v>1.0984848246313468</v>
      </c>
      <c r="AS1938" s="1">
        <f t="shared" si="1476"/>
        <v>1.0984848246313468</v>
      </c>
      <c r="AT1938" s="1">
        <f t="shared" si="1477"/>
        <v>0.97917120224222087</v>
      </c>
      <c r="AU1938" s="1">
        <f t="shared" si="1478"/>
        <v>3.2178821284968548</v>
      </c>
      <c r="AV1938" s="2">
        <f t="shared" si="1479"/>
        <v>1937</v>
      </c>
      <c r="AW1938" s="1">
        <f t="shared" si="1480"/>
        <v>3217.8821284968549</v>
      </c>
      <c r="AX1938" s="1">
        <f t="shared" si="1481"/>
        <v>0.97917120224222087</v>
      </c>
      <c r="AY1938" s="1">
        <f t="shared" si="1482"/>
        <v>1.0984848246313468</v>
      </c>
      <c r="AZ1938" s="1">
        <f t="shared" si="1483"/>
        <v>5.4333333333333334E-3</v>
      </c>
      <c r="BA1938" s="1">
        <f t="shared" si="1484"/>
        <v>31.960895419636838</v>
      </c>
    </row>
    <row r="1939" spans="1:53">
      <c r="A1939" s="2">
        <f t="shared" si="1449"/>
        <v>1.9379999999998974</v>
      </c>
      <c r="B1939" s="1">
        <f t="shared" si="1487"/>
        <v>2.0406866666665602</v>
      </c>
      <c r="C1939" s="1">
        <f t="shared" si="1450"/>
        <v>5.6611140228307537E-2</v>
      </c>
      <c r="D1939" s="1">
        <f t="shared" si="1488"/>
        <v>1.1032066309849313</v>
      </c>
      <c r="E1939" s="1">
        <f t="shared" si="1486"/>
        <v>1.103330788914322</v>
      </c>
      <c r="F1939" s="1">
        <f t="shared" si="1486"/>
        <v>1.1033355264213733</v>
      </c>
      <c r="G1939" s="1">
        <f t="shared" si="1486"/>
        <v>1.1033357070879946</v>
      </c>
      <c r="H1939" s="1">
        <f t="shared" si="1451"/>
        <v>3.3034013303531009</v>
      </c>
      <c r="I1939" s="1">
        <f t="shared" si="1489"/>
        <v>32.24155705755831</v>
      </c>
      <c r="J1939" s="1">
        <f>VLOOKUP($I1939,Graph!$D$3:$M$50,col)</f>
        <v>6.3E-3</v>
      </c>
      <c r="K1939" s="1">
        <f>VLOOKUP($I1939,Graph!$D$3:$M$50,col+1)</f>
        <v>5.0000000000000001E-3</v>
      </c>
      <c r="L1939" s="1">
        <f t="shared" si="1452"/>
        <v>5.4333333333333334E-3</v>
      </c>
      <c r="M1939" s="1">
        <f t="shared" si="1447"/>
        <v>0.6400499999999999</v>
      </c>
      <c r="N1939" s="1">
        <f t="shared" si="1453"/>
        <v>1.932566666666564</v>
      </c>
      <c r="O1939" s="1">
        <f t="shared" si="1454"/>
        <v>5.4430252134786465E-2</v>
      </c>
      <c r="P1939" s="1">
        <f t="shared" si="1455"/>
        <v>1.0986580166053195</v>
      </c>
      <c r="Q1939" s="1">
        <f t="shared" si="1456"/>
        <v>1.0984927596815106</v>
      </c>
      <c r="R1939" s="1">
        <f t="shared" si="1457"/>
        <v>1.0984867866003976</v>
      </c>
      <c r="S1939" s="1">
        <f t="shared" si="1458"/>
        <v>1.0984865705356142</v>
      </c>
      <c r="T1939" s="1">
        <f t="shared" si="1459"/>
        <v>0.97917333407395979</v>
      </c>
      <c r="U1939" s="1">
        <f t="shared" si="1460"/>
        <v>3.2203864864719751</v>
      </c>
      <c r="V1939" s="2">
        <f t="shared" si="1490"/>
        <v>31.969184595008073</v>
      </c>
      <c r="W1939" s="1">
        <f>VLOOKUP(V1939,Graph!$D$3:$M$50,col)</f>
        <v>6.3E-3</v>
      </c>
      <c r="X1939" s="1">
        <f>VLOOKUP(V1939,Graph!$D$3:$M$50,col+1)</f>
        <v>5.0000000000000001E-3</v>
      </c>
      <c r="Y1939" s="1">
        <f t="shared" si="1461"/>
        <v>5.4333333333333334E-3</v>
      </c>
      <c r="Z1939" s="1">
        <f t="shared" si="1491"/>
        <v>0.6400499999999999</v>
      </c>
      <c r="AA1939" s="2">
        <f t="shared" si="1462"/>
        <v>1.932566666666564</v>
      </c>
      <c r="AB1939" s="1">
        <f t="shared" si="1463"/>
        <v>5.4430252134786465E-2</v>
      </c>
      <c r="AC1939" s="1">
        <f t="shared" si="1464"/>
        <v>1.0984865627196581</v>
      </c>
      <c r="AD1939" s="1">
        <f t="shared" si="1465"/>
        <v>1.0984865624369229</v>
      </c>
      <c r="AE1939" s="1">
        <f t="shared" si="1466"/>
        <v>1.0984865624266948</v>
      </c>
      <c r="AF1939" s="1">
        <f t="shared" si="1467"/>
        <v>1.0984865624263245</v>
      </c>
      <c r="AG1939" s="1">
        <f t="shared" si="1468"/>
        <v>0.97917333407395979</v>
      </c>
      <c r="AH1939" s="1">
        <f t="shared" si="1469"/>
        <v>3.2203864626983143</v>
      </c>
      <c r="AI1939" s="2">
        <f t="shared" si="1492"/>
        <v>31.969184516340029</v>
      </c>
      <c r="AJ1939" s="1">
        <f>VLOOKUP(AI1939,Graph!$D$3:$M$50,col)</f>
        <v>6.3E-3</v>
      </c>
      <c r="AK1939" s="1">
        <f>VLOOKUP(AI1939,Graph!$D$3:$M$50,col+1)</f>
        <v>5.0000000000000001E-3</v>
      </c>
      <c r="AL1939" s="1">
        <f t="shared" si="1470"/>
        <v>5.4333333333333334E-3</v>
      </c>
      <c r="AM1939" s="1">
        <f t="shared" si="1493"/>
        <v>0.6400499999999999</v>
      </c>
      <c r="AN1939" s="2">
        <f t="shared" si="1471"/>
        <v>1.932566666666564</v>
      </c>
      <c r="AO1939" s="1">
        <f t="shared" si="1472"/>
        <v>5.4430252134786465E-2</v>
      </c>
      <c r="AP1939" s="1">
        <f t="shared" si="1473"/>
        <v>1.0984865624263116</v>
      </c>
      <c r="AQ1939" s="1">
        <f t="shared" si="1474"/>
        <v>1.0984865624263109</v>
      </c>
      <c r="AR1939" s="1">
        <f t="shared" si="1475"/>
        <v>1.0984865624263109</v>
      </c>
      <c r="AS1939" s="1">
        <f t="shared" si="1476"/>
        <v>1.0984865624263109</v>
      </c>
      <c r="AT1939" s="1">
        <f t="shared" si="1477"/>
        <v>0.97917333407395979</v>
      </c>
      <c r="AU1939" s="1">
        <f t="shared" si="1478"/>
        <v>3.2203864626982748</v>
      </c>
      <c r="AV1939" s="2">
        <f t="shared" si="1479"/>
        <v>1938</v>
      </c>
      <c r="AW1939" s="1">
        <f t="shared" si="1480"/>
        <v>3220.386462698275</v>
      </c>
      <c r="AX1939" s="1">
        <f t="shared" si="1481"/>
        <v>0.97917333407395979</v>
      </c>
      <c r="AY1939" s="1">
        <f t="shared" si="1482"/>
        <v>1.0984865624263109</v>
      </c>
      <c r="AZ1939" s="1">
        <f t="shared" si="1483"/>
        <v>5.4333333333333334E-3</v>
      </c>
      <c r="BA1939" s="1">
        <f t="shared" si="1484"/>
        <v>31.969184516340029</v>
      </c>
    </row>
    <row r="1940" spans="1:53">
      <c r="A1940" s="2">
        <f t="shared" si="1449"/>
        <v>1.9389999999998973</v>
      </c>
      <c r="B1940" s="1">
        <f t="shared" si="1487"/>
        <v>2.0417278333332267</v>
      </c>
      <c r="C1940" s="1">
        <f t="shared" si="1450"/>
        <v>5.6611795655521005E-2</v>
      </c>
      <c r="D1940" s="1">
        <f t="shared" si="1488"/>
        <v>1.1032080421288972</v>
      </c>
      <c r="E1940" s="1">
        <f t="shared" si="1486"/>
        <v>1.1033322574416189</v>
      </c>
      <c r="F1940" s="1">
        <f t="shared" si="1486"/>
        <v>1.1033369972137428</v>
      </c>
      <c r="G1940" s="1">
        <f t="shared" si="1486"/>
        <v>1.1033371779695764</v>
      </c>
      <c r="H1940" s="1">
        <f t="shared" si="1451"/>
        <v>3.3059628795734701</v>
      </c>
      <c r="I1940" s="1">
        <f t="shared" si="1489"/>
        <v>32.249888570967443</v>
      </c>
      <c r="J1940" s="1">
        <f>VLOOKUP($I1940,Graph!$D$3:$M$50,col)</f>
        <v>6.3E-3</v>
      </c>
      <c r="K1940" s="1">
        <f>VLOOKUP($I1940,Graph!$D$3:$M$50,col+1)</f>
        <v>5.0000000000000001E-3</v>
      </c>
      <c r="L1940" s="1">
        <f t="shared" si="1452"/>
        <v>5.4333333333333334E-3</v>
      </c>
      <c r="M1940" s="1">
        <f t="shared" si="1447"/>
        <v>0.6400499999999999</v>
      </c>
      <c r="N1940" s="1">
        <f t="shared" si="1453"/>
        <v>1.9335666666665638</v>
      </c>
      <c r="O1940" s="1">
        <f t="shared" si="1454"/>
        <v>5.4431040156920185E-2</v>
      </c>
      <c r="P1940" s="1">
        <f t="shared" si="1455"/>
        <v>1.0986597468812247</v>
      </c>
      <c r="Q1940" s="1">
        <f t="shared" si="1456"/>
        <v>1.0984944956395759</v>
      </c>
      <c r="R1940" s="1">
        <f t="shared" si="1457"/>
        <v>1.0984885226482137</v>
      </c>
      <c r="S1940" s="1">
        <f t="shared" si="1458"/>
        <v>1.0984883065825035</v>
      </c>
      <c r="T1940" s="1">
        <f t="shared" si="1459"/>
        <v>0.97917546370834541</v>
      </c>
      <c r="U1940" s="1">
        <f t="shared" si="1460"/>
        <v>3.2228914701678737</v>
      </c>
      <c r="V1940" s="2">
        <f t="shared" si="1490"/>
        <v>31.977471543529521</v>
      </c>
      <c r="W1940" s="1">
        <f>VLOOKUP(V1940,Graph!$D$3:$M$50,col)</f>
        <v>6.3E-3</v>
      </c>
      <c r="X1940" s="1">
        <f>VLOOKUP(V1940,Graph!$D$3:$M$50,col+1)</f>
        <v>5.0000000000000001E-3</v>
      </c>
      <c r="Y1940" s="1">
        <f t="shared" si="1461"/>
        <v>5.4333333333333334E-3</v>
      </c>
      <c r="Z1940" s="1">
        <f t="shared" si="1491"/>
        <v>0.6400499999999999</v>
      </c>
      <c r="AA1940" s="2">
        <f t="shared" si="1462"/>
        <v>1.9335666666665638</v>
      </c>
      <c r="AB1940" s="1">
        <f t="shared" si="1463"/>
        <v>5.4431040156920185E-2</v>
      </c>
      <c r="AC1940" s="1">
        <f t="shared" si="1464"/>
        <v>1.0984882987663631</v>
      </c>
      <c r="AD1940" s="1">
        <f t="shared" si="1465"/>
        <v>1.0984882984836155</v>
      </c>
      <c r="AE1940" s="1">
        <f t="shared" si="1466"/>
        <v>1.0984882984733868</v>
      </c>
      <c r="AF1940" s="1">
        <f t="shared" si="1467"/>
        <v>1.0984882984730171</v>
      </c>
      <c r="AG1940" s="1">
        <f t="shared" si="1468"/>
        <v>0.97917546370834541</v>
      </c>
      <c r="AH1940" s="1">
        <f t="shared" si="1469"/>
        <v>3.222891446375181</v>
      </c>
      <c r="AI1940" s="2">
        <f t="shared" si="1492"/>
        <v>31.97747146483929</v>
      </c>
      <c r="AJ1940" s="1">
        <f>VLOOKUP(AI1940,Graph!$D$3:$M$50,col)</f>
        <v>6.3E-3</v>
      </c>
      <c r="AK1940" s="1">
        <f>VLOOKUP(AI1940,Graph!$D$3:$M$50,col+1)</f>
        <v>5.0000000000000001E-3</v>
      </c>
      <c r="AL1940" s="1">
        <f t="shared" si="1470"/>
        <v>5.4333333333333334E-3</v>
      </c>
      <c r="AM1940" s="1">
        <f t="shared" si="1493"/>
        <v>0.6400499999999999</v>
      </c>
      <c r="AN1940" s="2">
        <f t="shared" si="1471"/>
        <v>1.9335666666665638</v>
      </c>
      <c r="AO1940" s="1">
        <f t="shared" si="1472"/>
        <v>5.4431040156920185E-2</v>
      </c>
      <c r="AP1940" s="1">
        <f t="shared" si="1473"/>
        <v>1.0984882984730038</v>
      </c>
      <c r="AQ1940" s="1">
        <f t="shared" si="1474"/>
        <v>1.0984882984730031</v>
      </c>
      <c r="AR1940" s="1">
        <f t="shared" si="1475"/>
        <v>1.0984882984730031</v>
      </c>
      <c r="AS1940" s="1">
        <f t="shared" si="1476"/>
        <v>1.0984882984730031</v>
      </c>
      <c r="AT1940" s="1">
        <f t="shared" si="1477"/>
        <v>0.97917546370834541</v>
      </c>
      <c r="AU1940" s="1">
        <f t="shared" si="1478"/>
        <v>3.2228914463751401</v>
      </c>
      <c r="AV1940" s="2">
        <f t="shared" si="1479"/>
        <v>1939</v>
      </c>
      <c r="AW1940" s="1">
        <f t="shared" si="1480"/>
        <v>3222.8914463751403</v>
      </c>
      <c r="AX1940" s="1">
        <f t="shared" si="1481"/>
        <v>0.97917546370834541</v>
      </c>
      <c r="AY1940" s="1">
        <f t="shared" si="1482"/>
        <v>1.0984882984730031</v>
      </c>
      <c r="AZ1940" s="1">
        <f t="shared" si="1483"/>
        <v>5.4333333333333334E-3</v>
      </c>
      <c r="BA1940" s="1">
        <f t="shared" si="1484"/>
        <v>31.97747146483929</v>
      </c>
    </row>
    <row r="1941" spans="1:53">
      <c r="A1941" s="2">
        <f t="shared" si="1449"/>
        <v>1.9399999999998971</v>
      </c>
      <c r="B1941" s="1">
        <f t="shared" si="1487"/>
        <v>2.0427689999998933</v>
      </c>
      <c r="C1941" s="1">
        <f t="shared" si="1450"/>
        <v>5.6612450418401308E-2</v>
      </c>
      <c r="D1941" s="1">
        <f t="shared" si="1488"/>
        <v>1.1032094518479509</v>
      </c>
      <c r="E1941" s="1">
        <f t="shared" ref="E1941:G1960" si="1494">SQRT(D1941-($C1941*D1941-POWER(D1941,1/3)+1)/($C1941-POWER(D1941,-2/3)/3))</f>
        <v>1.1033337244884844</v>
      </c>
      <c r="F1941" s="1">
        <f t="shared" si="1494"/>
        <v>1.1033384665235557</v>
      </c>
      <c r="G1941" s="1">
        <f t="shared" si="1494"/>
        <v>1.1033386473685207</v>
      </c>
      <c r="H1941" s="1">
        <f t="shared" si="1451"/>
        <v>3.3085250906498076</v>
      </c>
      <c r="I1941" s="1">
        <f t="shared" si="1489"/>
        <v>32.258217932871702</v>
      </c>
      <c r="J1941" s="1">
        <f>VLOOKUP($I1941,Graph!$D$3:$M$50,col)</f>
        <v>6.3E-3</v>
      </c>
      <c r="K1941" s="1">
        <f>VLOOKUP($I1941,Graph!$D$3:$M$50,col+1)</f>
        <v>5.0000000000000001E-3</v>
      </c>
      <c r="L1941" s="1">
        <f t="shared" si="1452"/>
        <v>5.4333333333333334E-3</v>
      </c>
      <c r="M1941" s="1">
        <f t="shared" ref="M1941:M2001" si="1495">b-2*L1941*L</f>
        <v>0.6400499999999999</v>
      </c>
      <c r="N1941" s="1">
        <f t="shared" si="1453"/>
        <v>1.9345666666665637</v>
      </c>
      <c r="O1941" s="1">
        <f t="shared" si="1454"/>
        <v>5.4431827381464959E-2</v>
      </c>
      <c r="P1941" s="1">
        <f t="shared" si="1455"/>
        <v>1.0986614754167889</v>
      </c>
      <c r="Q1941" s="1">
        <f t="shared" si="1456"/>
        <v>1.0984962298520689</v>
      </c>
      <c r="R1941" s="1">
        <f t="shared" si="1457"/>
        <v>1.0984902569503925</v>
      </c>
      <c r="S1941" s="1">
        <f t="shared" si="1458"/>
        <v>1.0984900408837572</v>
      </c>
      <c r="T1941" s="1">
        <f t="shared" si="1459"/>
        <v>0.97917759114877312</v>
      </c>
      <c r="U1941" s="1">
        <f t="shared" si="1460"/>
        <v>3.2253971031708422</v>
      </c>
      <c r="V1941" s="2">
        <f t="shared" si="1490"/>
        <v>31.985756345515981</v>
      </c>
      <c r="W1941" s="1">
        <f>VLOOKUP(V1941,Graph!$D$3:$M$50,col)</f>
        <v>6.3E-3</v>
      </c>
      <c r="X1941" s="1">
        <f>VLOOKUP(V1941,Graph!$D$3:$M$50,col+1)</f>
        <v>5.0000000000000001E-3</v>
      </c>
      <c r="Y1941" s="1">
        <f t="shared" si="1461"/>
        <v>5.4333333333333334E-3</v>
      </c>
      <c r="Z1941" s="1">
        <f t="shared" si="1491"/>
        <v>0.6400499999999999</v>
      </c>
      <c r="AA1941" s="2">
        <f t="shared" si="1462"/>
        <v>1.9345666666665637</v>
      </c>
      <c r="AB1941" s="1">
        <f t="shared" si="1463"/>
        <v>5.4431827381464959E-2</v>
      </c>
      <c r="AC1941" s="1">
        <f t="shared" si="1464"/>
        <v>1.0984900330674328</v>
      </c>
      <c r="AD1941" s="1">
        <f t="shared" si="1465"/>
        <v>1.0984900327846729</v>
      </c>
      <c r="AE1941" s="1">
        <f t="shared" si="1466"/>
        <v>1.0984900327744438</v>
      </c>
      <c r="AF1941" s="1">
        <f t="shared" si="1467"/>
        <v>1.0984900327740739</v>
      </c>
      <c r="AG1941" s="1">
        <f t="shared" si="1468"/>
        <v>0.97917759114877312</v>
      </c>
      <c r="AH1941" s="1">
        <f t="shared" si="1469"/>
        <v>3.2253970793591118</v>
      </c>
      <c r="AI1941" s="2">
        <f t="shared" si="1492"/>
        <v>31.985756266803588</v>
      </c>
      <c r="AJ1941" s="1">
        <f>VLOOKUP(AI1941,Graph!$D$3:$M$50,col)</f>
        <v>6.3E-3</v>
      </c>
      <c r="AK1941" s="1">
        <f>VLOOKUP(AI1941,Graph!$D$3:$M$50,col+1)</f>
        <v>5.0000000000000001E-3</v>
      </c>
      <c r="AL1941" s="1">
        <f t="shared" si="1470"/>
        <v>5.4333333333333334E-3</v>
      </c>
      <c r="AM1941" s="1">
        <f t="shared" si="1493"/>
        <v>0.6400499999999999</v>
      </c>
      <c r="AN1941" s="2">
        <f t="shared" si="1471"/>
        <v>1.9345666666665637</v>
      </c>
      <c r="AO1941" s="1">
        <f t="shared" si="1472"/>
        <v>5.4431827381464959E-2</v>
      </c>
      <c r="AP1941" s="1">
        <f t="shared" si="1473"/>
        <v>1.0984900327740605</v>
      </c>
      <c r="AQ1941" s="1">
        <f t="shared" si="1474"/>
        <v>1.0984900327740597</v>
      </c>
      <c r="AR1941" s="1">
        <f t="shared" si="1475"/>
        <v>1.0984900327740599</v>
      </c>
      <c r="AS1941" s="1">
        <f t="shared" si="1476"/>
        <v>1.0984900327740599</v>
      </c>
      <c r="AT1941" s="1">
        <f t="shared" si="1477"/>
        <v>0.97917759114877312</v>
      </c>
      <c r="AU1941" s="1">
        <f t="shared" si="1478"/>
        <v>3.2253970793590709</v>
      </c>
      <c r="AV1941" s="2">
        <f t="shared" si="1479"/>
        <v>1940</v>
      </c>
      <c r="AW1941" s="1">
        <f t="shared" si="1480"/>
        <v>3225.3970793590711</v>
      </c>
      <c r="AX1941" s="1">
        <f t="shared" si="1481"/>
        <v>0.97917759114877312</v>
      </c>
      <c r="AY1941" s="1">
        <f t="shared" si="1482"/>
        <v>1.0984900327740599</v>
      </c>
      <c r="AZ1941" s="1">
        <f t="shared" si="1483"/>
        <v>5.4333333333333334E-3</v>
      </c>
      <c r="BA1941" s="1">
        <f t="shared" si="1484"/>
        <v>31.985756266803588</v>
      </c>
    </row>
    <row r="1942" spans="1:53">
      <c r="A1942" s="2">
        <f t="shared" si="1449"/>
        <v>1.940999999999897</v>
      </c>
      <c r="B1942" s="1">
        <f t="shared" si="1487"/>
        <v>2.0438101666665598</v>
      </c>
      <c r="C1942" s="1">
        <f t="shared" si="1450"/>
        <v>5.6613104517957903E-2</v>
      </c>
      <c r="D1942" s="1">
        <f t="shared" si="1488"/>
        <v>1.1032108601442503</v>
      </c>
      <c r="E1942" s="1">
        <f t="shared" si="1494"/>
        <v>1.1033351900571551</v>
      </c>
      <c r="F1942" s="1">
        <f t="shared" si="1494"/>
        <v>1.1033399343530526</v>
      </c>
      <c r="G1942" s="1">
        <f t="shared" si="1494"/>
        <v>1.1033401152870672</v>
      </c>
      <c r="H1942" s="1">
        <f t="shared" si="1451"/>
        <v>3.3110879634111638</v>
      </c>
      <c r="I1942" s="1">
        <f t="shared" si="1489"/>
        <v>32.266545144936778</v>
      </c>
      <c r="J1942" s="1">
        <f>VLOOKUP($I1942,Graph!$D$3:$M$50,col)</f>
        <v>6.3E-3</v>
      </c>
      <c r="K1942" s="1">
        <f>VLOOKUP($I1942,Graph!$D$3:$M$50,col+1)</f>
        <v>5.0000000000000001E-3</v>
      </c>
      <c r="L1942" s="1">
        <f t="shared" si="1452"/>
        <v>5.4333333333333334E-3</v>
      </c>
      <c r="M1942" s="1">
        <f t="shared" si="1495"/>
        <v>0.6400499999999999</v>
      </c>
      <c r="N1942" s="1">
        <f t="shared" si="1453"/>
        <v>1.9355666666665636</v>
      </c>
      <c r="O1942" s="1">
        <f t="shared" si="1454"/>
        <v>5.4432613809631054E-2</v>
      </c>
      <c r="P1942" s="1">
        <f t="shared" si="1455"/>
        <v>1.0986632022146365</v>
      </c>
      <c r="Q1942" s="1">
        <f t="shared" si="1456"/>
        <v>1.0984979623216211</v>
      </c>
      <c r="R1942" s="1">
        <f t="shared" si="1457"/>
        <v>1.0984919895095657</v>
      </c>
      <c r="S1942" s="1">
        <f t="shared" si="1458"/>
        <v>1.0984917734420074</v>
      </c>
      <c r="T1942" s="1">
        <f t="shared" si="1459"/>
        <v>0.97917971639863155</v>
      </c>
      <c r="U1942" s="1">
        <f t="shared" si="1460"/>
        <v>3.2279033853126364</v>
      </c>
      <c r="V1942" s="2">
        <f t="shared" si="1490"/>
        <v>31.994039002634313</v>
      </c>
      <c r="W1942" s="1">
        <f>VLOOKUP(V1942,Graph!$D$3:$M$50,col)</f>
        <v>6.3E-3</v>
      </c>
      <c r="X1942" s="1">
        <f>VLOOKUP(V1942,Graph!$D$3:$M$50,col+1)</f>
        <v>5.0000000000000001E-3</v>
      </c>
      <c r="Y1942" s="1">
        <f t="shared" si="1461"/>
        <v>5.4333333333333334E-3</v>
      </c>
      <c r="Z1942" s="1">
        <f t="shared" si="1491"/>
        <v>0.6400499999999999</v>
      </c>
      <c r="AA1942" s="2">
        <f t="shared" si="1462"/>
        <v>1.9355666666665636</v>
      </c>
      <c r="AB1942" s="1">
        <f t="shared" si="1463"/>
        <v>5.4432613809631054E-2</v>
      </c>
      <c r="AC1942" s="1">
        <f t="shared" si="1464"/>
        <v>1.0984917656254989</v>
      </c>
      <c r="AD1942" s="1">
        <f t="shared" si="1465"/>
        <v>1.0984917653427264</v>
      </c>
      <c r="AE1942" s="1">
        <f t="shared" si="1466"/>
        <v>1.0984917653324968</v>
      </c>
      <c r="AF1942" s="1">
        <f t="shared" si="1467"/>
        <v>1.0984917653321269</v>
      </c>
      <c r="AG1942" s="1">
        <f t="shared" si="1468"/>
        <v>0.97917971639863155</v>
      </c>
      <c r="AH1942" s="1">
        <f t="shared" si="1469"/>
        <v>3.2279033614818604</v>
      </c>
      <c r="AI1942" s="2">
        <f t="shared" si="1492"/>
        <v>31.99403892389974</v>
      </c>
      <c r="AJ1942" s="1">
        <f>VLOOKUP(AI1942,Graph!$D$3:$M$50,col)</f>
        <v>6.3E-3</v>
      </c>
      <c r="AK1942" s="1">
        <f>VLOOKUP(AI1942,Graph!$D$3:$M$50,col+1)</f>
        <v>5.0000000000000001E-3</v>
      </c>
      <c r="AL1942" s="1">
        <f t="shared" si="1470"/>
        <v>5.4333333333333334E-3</v>
      </c>
      <c r="AM1942" s="1">
        <f t="shared" si="1493"/>
        <v>0.6400499999999999</v>
      </c>
      <c r="AN1942" s="2">
        <f t="shared" si="1471"/>
        <v>1.9355666666665636</v>
      </c>
      <c r="AO1942" s="1">
        <f t="shared" si="1472"/>
        <v>5.4432613809631054E-2</v>
      </c>
      <c r="AP1942" s="1">
        <f t="shared" si="1473"/>
        <v>1.0984917653321133</v>
      </c>
      <c r="AQ1942" s="1">
        <f t="shared" si="1474"/>
        <v>1.0984917653321129</v>
      </c>
      <c r="AR1942" s="1">
        <f t="shared" si="1475"/>
        <v>1.0984917653321129</v>
      </c>
      <c r="AS1942" s="1">
        <f t="shared" si="1476"/>
        <v>1.0984917653321129</v>
      </c>
      <c r="AT1942" s="1">
        <f t="shared" si="1477"/>
        <v>0.97917971639863155</v>
      </c>
      <c r="AU1942" s="1">
        <f t="shared" si="1478"/>
        <v>3.2279033614818196</v>
      </c>
      <c r="AV1942" s="2">
        <f t="shared" si="1479"/>
        <v>1941</v>
      </c>
      <c r="AW1942" s="1">
        <f t="shared" si="1480"/>
        <v>3227.9033614818195</v>
      </c>
      <c r="AX1942" s="1">
        <f t="shared" si="1481"/>
        <v>0.97917971639863155</v>
      </c>
      <c r="AY1942" s="1">
        <f t="shared" si="1482"/>
        <v>1.0984917653321129</v>
      </c>
      <c r="AZ1942" s="1">
        <f t="shared" si="1483"/>
        <v>5.4333333333333334E-3</v>
      </c>
      <c r="BA1942" s="1">
        <f t="shared" si="1484"/>
        <v>31.99403892389974</v>
      </c>
    </row>
    <row r="1943" spans="1:53">
      <c r="A1943" s="2">
        <f t="shared" si="1449"/>
        <v>1.9419999999998969</v>
      </c>
      <c r="B1943" s="1">
        <f t="shared" si="1487"/>
        <v>2.0448513333332263</v>
      </c>
      <c r="C1943" s="1">
        <f t="shared" si="1450"/>
        <v>5.6613757955198317E-2</v>
      </c>
      <c r="D1943" s="1">
        <f t="shared" si="1488"/>
        <v>1.1032122670199476</v>
      </c>
      <c r="E1943" s="1">
        <f t="shared" si="1494"/>
        <v>1.1033366541498644</v>
      </c>
      <c r="F1943" s="1">
        <f t="shared" si="1494"/>
        <v>1.1033414007044695</v>
      </c>
      <c r="G1943" s="1">
        <f t="shared" si="1494"/>
        <v>1.1033415817274532</v>
      </c>
      <c r="H1943" s="1">
        <f t="shared" si="1451"/>
        <v>3.313651497686732</v>
      </c>
      <c r="I1943" s="1">
        <f t="shared" si="1489"/>
        <v>32.274870208826236</v>
      </c>
      <c r="J1943" s="1">
        <f>VLOOKUP($I1943,Graph!$D$3:$M$50,col)</f>
        <v>6.3E-3</v>
      </c>
      <c r="K1943" s="1">
        <f>VLOOKUP($I1943,Graph!$D$3:$M$50,col+1)</f>
        <v>5.0000000000000001E-3</v>
      </c>
      <c r="L1943" s="1">
        <f t="shared" si="1452"/>
        <v>5.4333333333333334E-3</v>
      </c>
      <c r="M1943" s="1">
        <f t="shared" si="1495"/>
        <v>0.6400499999999999</v>
      </c>
      <c r="N1943" s="1">
        <f t="shared" si="1453"/>
        <v>1.9365666666665635</v>
      </c>
      <c r="O1943" s="1">
        <f t="shared" si="1454"/>
        <v>5.44333994426262E-2</v>
      </c>
      <c r="P1943" s="1">
        <f t="shared" si="1455"/>
        <v>1.0986649272773865</v>
      </c>
      <c r="Q1943" s="1">
        <f t="shared" si="1456"/>
        <v>1.098499693050859</v>
      </c>
      <c r="R1943" s="1">
        <f t="shared" si="1457"/>
        <v>1.0984937203283587</v>
      </c>
      <c r="S1943" s="1">
        <f t="shared" si="1458"/>
        <v>1.0984935042598793</v>
      </c>
      <c r="T1943" s="1">
        <f t="shared" si="1459"/>
        <v>0.97918183946130255</v>
      </c>
      <c r="U1943" s="1">
        <f t="shared" si="1460"/>
        <v>3.2304103164251341</v>
      </c>
      <c r="V1943" s="2">
        <f t="shared" si="1490"/>
        <v>32.00231951654915</v>
      </c>
      <c r="W1943" s="1">
        <f>VLOOKUP(V1943,Graph!$D$3:$M$50,col)</f>
        <v>6.3E-3</v>
      </c>
      <c r="X1943" s="1">
        <f>VLOOKUP(V1943,Graph!$D$3:$M$50,col+1)</f>
        <v>5.0000000000000001E-3</v>
      </c>
      <c r="Y1943" s="1">
        <f t="shared" si="1461"/>
        <v>5.4333333333333334E-3</v>
      </c>
      <c r="Z1943" s="1">
        <f t="shared" si="1491"/>
        <v>0.6400499999999999</v>
      </c>
      <c r="AA1943" s="2">
        <f t="shared" si="1462"/>
        <v>1.9365666666665635</v>
      </c>
      <c r="AB1943" s="1">
        <f t="shared" si="1463"/>
        <v>5.44333994426262E-2</v>
      </c>
      <c r="AC1943" s="1">
        <f t="shared" si="1464"/>
        <v>1.0984934964431869</v>
      </c>
      <c r="AD1943" s="1">
        <f t="shared" si="1465"/>
        <v>1.0984934961604027</v>
      </c>
      <c r="AE1943" s="1">
        <f t="shared" si="1466"/>
        <v>1.0984934961501724</v>
      </c>
      <c r="AF1943" s="1">
        <f t="shared" si="1467"/>
        <v>1.0984934961498025</v>
      </c>
      <c r="AG1943" s="1">
        <f t="shared" si="1468"/>
        <v>0.97918183946130255</v>
      </c>
      <c r="AH1943" s="1">
        <f t="shared" si="1469"/>
        <v>3.2304102925753115</v>
      </c>
      <c r="AI1943" s="2">
        <f t="shared" si="1492"/>
        <v>32.002319437792423</v>
      </c>
      <c r="AJ1943" s="1">
        <f>VLOOKUP(AI1943,Graph!$D$3:$M$50,col)</f>
        <v>6.3E-3</v>
      </c>
      <c r="AK1943" s="1">
        <f>VLOOKUP(AI1943,Graph!$D$3:$M$50,col+1)</f>
        <v>5.0000000000000001E-3</v>
      </c>
      <c r="AL1943" s="1">
        <f t="shared" si="1470"/>
        <v>5.4333333333333334E-3</v>
      </c>
      <c r="AM1943" s="1">
        <f t="shared" si="1493"/>
        <v>0.6400499999999999</v>
      </c>
      <c r="AN1943" s="2">
        <f t="shared" si="1471"/>
        <v>1.9365666666665635</v>
      </c>
      <c r="AO1943" s="1">
        <f t="shared" si="1472"/>
        <v>5.44333994426262E-2</v>
      </c>
      <c r="AP1943" s="1">
        <f t="shared" si="1473"/>
        <v>1.098493496149789</v>
      </c>
      <c r="AQ1943" s="1">
        <f t="shared" si="1474"/>
        <v>1.0984934961497883</v>
      </c>
      <c r="AR1943" s="1">
        <f t="shared" si="1475"/>
        <v>1.0984934961497885</v>
      </c>
      <c r="AS1943" s="1">
        <f t="shared" si="1476"/>
        <v>1.0984934961497885</v>
      </c>
      <c r="AT1943" s="1">
        <f t="shared" si="1477"/>
        <v>0.97918183946130255</v>
      </c>
      <c r="AU1943" s="1">
        <f t="shared" si="1478"/>
        <v>3.2304102925752698</v>
      </c>
      <c r="AV1943" s="2">
        <f t="shared" si="1479"/>
        <v>1942</v>
      </c>
      <c r="AW1943" s="1">
        <f t="shared" si="1480"/>
        <v>3230.41029257527</v>
      </c>
      <c r="AX1943" s="1">
        <f t="shared" si="1481"/>
        <v>0.97918183946130255</v>
      </c>
      <c r="AY1943" s="1">
        <f t="shared" si="1482"/>
        <v>1.0984934961497885</v>
      </c>
      <c r="AZ1943" s="1">
        <f t="shared" si="1483"/>
        <v>5.4333333333333334E-3</v>
      </c>
      <c r="BA1943" s="1">
        <f t="shared" si="1484"/>
        <v>32.002319437792423</v>
      </c>
    </row>
    <row r="1944" spans="1:53">
      <c r="A1944" s="2">
        <f t="shared" si="1449"/>
        <v>1.9429999999998968</v>
      </c>
      <c r="B1944" s="1">
        <f t="shared" si="1487"/>
        <v>2.0458924999998929</v>
      </c>
      <c r="C1944" s="1">
        <f t="shared" si="1450"/>
        <v>5.6614410731127877E-2</v>
      </c>
      <c r="D1944" s="1">
        <f t="shared" si="1488"/>
        <v>1.1032136724771915</v>
      </c>
      <c r="E1944" s="1">
        <f t="shared" si="1494"/>
        <v>1.103338116768841</v>
      </c>
      <c r="F1944" s="1">
        <f t="shared" si="1494"/>
        <v>1.1033428655800375</v>
      </c>
      <c r="G1944" s="1">
        <f t="shared" si="1494"/>
        <v>1.1033430466919096</v>
      </c>
      <c r="H1944" s="1">
        <f t="shared" si="1451"/>
        <v>3.3162156933058307</v>
      </c>
      <c r="I1944" s="1">
        <f t="shared" si="1489"/>
        <v>32.283193126201461</v>
      </c>
      <c r="J1944" s="1">
        <f>VLOOKUP($I1944,Graph!$D$3:$M$50,col)</f>
        <v>6.3E-3</v>
      </c>
      <c r="K1944" s="1">
        <f>VLOOKUP($I1944,Graph!$D$3:$M$50,col+1)</f>
        <v>5.0000000000000001E-3</v>
      </c>
      <c r="L1944" s="1">
        <f t="shared" si="1452"/>
        <v>5.4333333333333334E-3</v>
      </c>
      <c r="M1944" s="1">
        <f t="shared" si="1495"/>
        <v>0.6400499999999999</v>
      </c>
      <c r="N1944" s="1">
        <f t="shared" si="1453"/>
        <v>1.9375666666665634</v>
      </c>
      <c r="O1944" s="1">
        <f t="shared" si="1454"/>
        <v>5.4434184281655772E-2</v>
      </c>
      <c r="P1944" s="1">
        <f t="shared" si="1455"/>
        <v>1.0986666506076526</v>
      </c>
      <c r="Q1944" s="1">
        <f t="shared" si="1456"/>
        <v>1.098501422042403</v>
      </c>
      <c r="R1944" s="1">
        <f t="shared" si="1457"/>
        <v>1.0984954494093935</v>
      </c>
      <c r="S1944" s="1">
        <f t="shared" si="1458"/>
        <v>1.0984952333399947</v>
      </c>
      <c r="T1944" s="1">
        <f t="shared" si="1459"/>
        <v>0.97918396034016042</v>
      </c>
      <c r="U1944" s="1">
        <f t="shared" si="1460"/>
        <v>3.2329178963403531</v>
      </c>
      <c r="V1944" s="2">
        <f t="shared" si="1490"/>
        <v>32.010597888923023</v>
      </c>
      <c r="W1944" s="1">
        <f>VLOOKUP(V1944,Graph!$D$3:$M$50,col)</f>
        <v>6.3E-3</v>
      </c>
      <c r="X1944" s="1">
        <f>VLOOKUP(V1944,Graph!$D$3:$M$50,col+1)</f>
        <v>5.0000000000000001E-3</v>
      </c>
      <c r="Y1944" s="1">
        <f t="shared" si="1461"/>
        <v>5.4333333333333334E-3</v>
      </c>
      <c r="Z1944" s="1">
        <f t="shared" si="1491"/>
        <v>0.6400499999999999</v>
      </c>
      <c r="AA1944" s="2">
        <f t="shared" si="1462"/>
        <v>1.9375666666665634</v>
      </c>
      <c r="AB1944" s="1">
        <f t="shared" si="1463"/>
        <v>5.4434184281655772E-2</v>
      </c>
      <c r="AC1944" s="1">
        <f t="shared" si="1464"/>
        <v>1.0984952255231186</v>
      </c>
      <c r="AD1944" s="1">
        <f t="shared" si="1465"/>
        <v>1.0984952252403224</v>
      </c>
      <c r="AE1944" s="1">
        <f t="shared" si="1466"/>
        <v>1.0984952252300915</v>
      </c>
      <c r="AF1944" s="1">
        <f t="shared" si="1467"/>
        <v>1.0984952252297213</v>
      </c>
      <c r="AG1944" s="1">
        <f t="shared" si="1468"/>
        <v>0.97918396034016042</v>
      </c>
      <c r="AH1944" s="1">
        <f t="shared" si="1469"/>
        <v>3.2329178724714756</v>
      </c>
      <c r="AI1944" s="2">
        <f t="shared" si="1492"/>
        <v>32.010597810144134</v>
      </c>
      <c r="AJ1944" s="1">
        <f>VLOOKUP(AI1944,Graph!$D$3:$M$50,col)</f>
        <v>6.3E-3</v>
      </c>
      <c r="AK1944" s="1">
        <f>VLOOKUP(AI1944,Graph!$D$3:$M$50,col+1)</f>
        <v>5.0000000000000001E-3</v>
      </c>
      <c r="AL1944" s="1">
        <f t="shared" si="1470"/>
        <v>5.4333333333333334E-3</v>
      </c>
      <c r="AM1944" s="1">
        <f t="shared" si="1493"/>
        <v>0.6400499999999999</v>
      </c>
      <c r="AN1944" s="2">
        <f t="shared" si="1471"/>
        <v>1.9375666666665634</v>
      </c>
      <c r="AO1944" s="1">
        <f t="shared" si="1472"/>
        <v>5.4434184281655772E-2</v>
      </c>
      <c r="AP1944" s="1">
        <f t="shared" si="1473"/>
        <v>1.098495225229708</v>
      </c>
      <c r="AQ1944" s="1">
        <f t="shared" si="1474"/>
        <v>1.0984952252297076</v>
      </c>
      <c r="AR1944" s="1">
        <f t="shared" si="1475"/>
        <v>1.0984952252297076</v>
      </c>
      <c r="AS1944" s="1">
        <f t="shared" si="1476"/>
        <v>1.0984952252297076</v>
      </c>
      <c r="AT1944" s="1">
        <f t="shared" si="1477"/>
        <v>0.97918396034016042</v>
      </c>
      <c r="AU1944" s="1">
        <f t="shared" si="1478"/>
        <v>3.2329178724714351</v>
      </c>
      <c r="AV1944" s="2">
        <f t="shared" si="1479"/>
        <v>1943</v>
      </c>
      <c r="AW1944" s="1">
        <f t="shared" si="1480"/>
        <v>3232.9178724714352</v>
      </c>
      <c r="AX1944" s="1">
        <f t="shared" si="1481"/>
        <v>0.97918396034016042</v>
      </c>
      <c r="AY1944" s="1">
        <f t="shared" si="1482"/>
        <v>1.0984952252297076</v>
      </c>
      <c r="AZ1944" s="1">
        <f t="shared" si="1483"/>
        <v>5.4333333333333334E-3</v>
      </c>
      <c r="BA1944" s="1">
        <f t="shared" si="1484"/>
        <v>32.010597810144134</v>
      </c>
    </row>
    <row r="1945" spans="1:53">
      <c r="A1945" s="2">
        <f t="shared" si="1449"/>
        <v>1.9439999999998967</v>
      </c>
      <c r="B1945" s="1">
        <f t="shared" si="1487"/>
        <v>2.0469336666665594</v>
      </c>
      <c r="C1945" s="1">
        <f t="shared" si="1450"/>
        <v>5.6615062846750004E-2</v>
      </c>
      <c r="D1945" s="1">
        <f t="shared" si="1488"/>
        <v>1.1032150765181254</v>
      </c>
      <c r="E1945" s="1">
        <f t="shared" si="1494"/>
        <v>1.1033395779163082</v>
      </c>
      <c r="F1945" s="1">
        <f t="shared" si="1494"/>
        <v>1.1033443289819835</v>
      </c>
      <c r="G1945" s="1">
        <f t="shared" si="1494"/>
        <v>1.1033445101826636</v>
      </c>
      <c r="H1945" s="1">
        <f t="shared" si="1451"/>
        <v>3.3187805500979102</v>
      </c>
      <c r="I1945" s="1">
        <f t="shared" si="1489"/>
        <v>32.291513898721732</v>
      </c>
      <c r="J1945" s="1">
        <f>VLOOKUP($I1945,Graph!$D$3:$M$50,col)</f>
        <v>6.3E-3</v>
      </c>
      <c r="K1945" s="1">
        <f>VLOOKUP($I1945,Graph!$D$3:$M$50,col+1)</f>
        <v>5.0000000000000001E-3</v>
      </c>
      <c r="L1945" s="1">
        <f t="shared" si="1452"/>
        <v>5.4333333333333334E-3</v>
      </c>
      <c r="M1945" s="1">
        <f t="shared" si="1495"/>
        <v>0.6400499999999999</v>
      </c>
      <c r="N1945" s="1">
        <f t="shared" si="1453"/>
        <v>1.9385666666665633</v>
      </c>
      <c r="O1945" s="1">
        <f t="shared" si="1454"/>
        <v>5.4434968327922641E-2</v>
      </c>
      <c r="P1945" s="1">
        <f t="shared" si="1455"/>
        <v>1.098668372208043</v>
      </c>
      <c r="Q1945" s="1">
        <f t="shared" si="1456"/>
        <v>1.0985031492988686</v>
      </c>
      <c r="R1945" s="1">
        <f t="shared" si="1457"/>
        <v>1.0984971767552845</v>
      </c>
      <c r="S1945" s="1">
        <f t="shared" si="1458"/>
        <v>1.0984969606849688</v>
      </c>
      <c r="T1945" s="1">
        <f t="shared" si="1459"/>
        <v>0.97918607903857313</v>
      </c>
      <c r="U1945" s="1">
        <f t="shared" si="1460"/>
        <v>3.2354261248904361</v>
      </c>
      <c r="V1945" s="2">
        <f t="shared" si="1490"/>
        <v>32.018874121416282</v>
      </c>
      <c r="W1945" s="1">
        <f>VLOOKUP(V1945,Graph!$D$3:$M$50,col)</f>
        <v>6.3E-3</v>
      </c>
      <c r="X1945" s="1">
        <f>VLOOKUP(V1945,Graph!$D$3:$M$50,col+1)</f>
        <v>5.0000000000000001E-3</v>
      </c>
      <c r="Y1945" s="1">
        <f t="shared" si="1461"/>
        <v>5.4333333333333334E-3</v>
      </c>
      <c r="Z1945" s="1">
        <f t="shared" si="1491"/>
        <v>0.6400499999999999</v>
      </c>
      <c r="AA1945" s="2">
        <f t="shared" si="1462"/>
        <v>1.9385666666665633</v>
      </c>
      <c r="AB1945" s="1">
        <f t="shared" si="1463"/>
        <v>5.4434968327922641E-2</v>
      </c>
      <c r="AC1945" s="1">
        <f t="shared" si="1464"/>
        <v>1.0984969528679094</v>
      </c>
      <c r="AD1945" s="1">
        <f t="shared" si="1465"/>
        <v>1.0984969525851007</v>
      </c>
      <c r="AE1945" s="1">
        <f t="shared" si="1466"/>
        <v>1.0984969525748693</v>
      </c>
      <c r="AF1945" s="1">
        <f t="shared" si="1467"/>
        <v>1.0984969525744992</v>
      </c>
      <c r="AG1945" s="1">
        <f t="shared" si="1468"/>
        <v>0.97918607903857313</v>
      </c>
      <c r="AH1945" s="1">
        <f t="shared" si="1469"/>
        <v>3.2354261010025005</v>
      </c>
      <c r="AI1945" s="2">
        <f t="shared" si="1492"/>
        <v>32.018874042615245</v>
      </c>
      <c r="AJ1945" s="1">
        <f>VLOOKUP(AI1945,Graph!$D$3:$M$50,col)</f>
        <v>6.3E-3</v>
      </c>
      <c r="AK1945" s="1">
        <f>VLOOKUP(AI1945,Graph!$D$3:$M$50,col+1)</f>
        <v>5.0000000000000001E-3</v>
      </c>
      <c r="AL1945" s="1">
        <f t="shared" si="1470"/>
        <v>5.4333333333333334E-3</v>
      </c>
      <c r="AM1945" s="1">
        <f t="shared" si="1493"/>
        <v>0.6400499999999999</v>
      </c>
      <c r="AN1945" s="2">
        <f t="shared" si="1471"/>
        <v>1.9385666666665633</v>
      </c>
      <c r="AO1945" s="1">
        <f t="shared" si="1472"/>
        <v>5.4434968327922641E-2</v>
      </c>
      <c r="AP1945" s="1">
        <f t="shared" si="1473"/>
        <v>1.0984969525744859</v>
      </c>
      <c r="AQ1945" s="1">
        <f t="shared" si="1474"/>
        <v>1.0984969525744854</v>
      </c>
      <c r="AR1945" s="1">
        <f t="shared" si="1475"/>
        <v>1.0984969525744852</v>
      </c>
      <c r="AS1945" s="1">
        <f t="shared" si="1476"/>
        <v>1.0984969525744854</v>
      </c>
      <c r="AT1945" s="1">
        <f t="shared" si="1477"/>
        <v>0.97918607903857313</v>
      </c>
      <c r="AU1945" s="1">
        <f t="shared" si="1478"/>
        <v>3.2354261010024596</v>
      </c>
      <c r="AV1945" s="2">
        <f t="shared" si="1479"/>
        <v>1944</v>
      </c>
      <c r="AW1945" s="1">
        <f t="shared" si="1480"/>
        <v>3235.4261010024597</v>
      </c>
      <c r="AX1945" s="1">
        <f t="shared" si="1481"/>
        <v>0.97918607903857313</v>
      </c>
      <c r="AY1945" s="1">
        <f t="shared" si="1482"/>
        <v>1.0984969525744854</v>
      </c>
      <c r="AZ1945" s="1">
        <f t="shared" si="1483"/>
        <v>5.4333333333333334E-3</v>
      </c>
      <c r="BA1945" s="1">
        <f t="shared" si="1484"/>
        <v>32.018874042615245</v>
      </c>
    </row>
    <row r="1946" spans="1:53">
      <c r="A1946" s="2">
        <f t="shared" si="1449"/>
        <v>1.9449999999998966</v>
      </c>
      <c r="B1946" s="1">
        <f t="shared" si="1487"/>
        <v>2.0479748333332259</v>
      </c>
      <c r="C1946" s="1">
        <f t="shared" si="1450"/>
        <v>5.6615714303066077E-2</v>
      </c>
      <c r="D1946" s="1">
        <f t="shared" si="1488"/>
        <v>1.10321647914489</v>
      </c>
      <c r="E1946" s="1">
        <f t="shared" si="1494"/>
        <v>1.1033410375944863</v>
      </c>
      <c r="F1946" s="1">
        <f t="shared" si="1494"/>
        <v>1.1033457909125308</v>
      </c>
      <c r="G1946" s="1">
        <f t="shared" si="1494"/>
        <v>1.1033459722019372</v>
      </c>
      <c r="H1946" s="1">
        <f t="shared" si="1451"/>
        <v>3.3213460678925526</v>
      </c>
      <c r="I1946" s="1">
        <f t="shared" si="1489"/>
        <v>32.29983252804417</v>
      </c>
      <c r="J1946" s="1">
        <f>VLOOKUP($I1946,Graph!$D$3:$M$50,col)</f>
        <v>6.3E-3</v>
      </c>
      <c r="K1946" s="1">
        <f>VLOOKUP($I1946,Graph!$D$3:$M$50,col+1)</f>
        <v>5.0000000000000001E-3</v>
      </c>
      <c r="L1946" s="1">
        <f t="shared" si="1452"/>
        <v>5.4333333333333334E-3</v>
      </c>
      <c r="M1946" s="1">
        <f t="shared" si="1495"/>
        <v>0.6400499999999999</v>
      </c>
      <c r="N1946" s="1">
        <f t="shared" si="1453"/>
        <v>1.9395666666665632</v>
      </c>
      <c r="O1946" s="1">
        <f t="shared" si="1454"/>
        <v>5.4435751582627347E-2</v>
      </c>
      <c r="P1946" s="1">
        <f t="shared" si="1455"/>
        <v>1.0986700920811612</v>
      </c>
      <c r="Q1946" s="1">
        <f t="shared" si="1456"/>
        <v>1.0985048748228667</v>
      </c>
      <c r="R1946" s="1">
        <f t="shared" si="1457"/>
        <v>1.0984989023686429</v>
      </c>
      <c r="S1946" s="1">
        <f t="shared" si="1458"/>
        <v>1.098498686297412</v>
      </c>
      <c r="T1946" s="1">
        <f t="shared" si="1459"/>
        <v>0.97918819555990133</v>
      </c>
      <c r="U1946" s="1">
        <f t="shared" si="1460"/>
        <v>3.2379350019076565</v>
      </c>
      <c r="V1946" s="2">
        <f t="shared" si="1490"/>
        <v>32.027148215687149</v>
      </c>
      <c r="W1946" s="1">
        <f>VLOOKUP(V1946,Graph!$D$3:$M$50,col)</f>
        <v>6.3E-3</v>
      </c>
      <c r="X1946" s="1">
        <f>VLOOKUP(V1946,Graph!$D$3:$M$50,col+1)</f>
        <v>5.0000000000000001E-3</v>
      </c>
      <c r="Y1946" s="1">
        <f t="shared" si="1461"/>
        <v>5.4333333333333334E-3</v>
      </c>
      <c r="Z1946" s="1">
        <f t="shared" si="1491"/>
        <v>0.6400499999999999</v>
      </c>
      <c r="AA1946" s="2">
        <f t="shared" si="1462"/>
        <v>1.9395666666665632</v>
      </c>
      <c r="AB1946" s="1">
        <f t="shared" si="1463"/>
        <v>5.4435751582627347E-2</v>
      </c>
      <c r="AC1946" s="1">
        <f t="shared" si="1464"/>
        <v>1.0984986784801689</v>
      </c>
      <c r="AD1946" s="1">
        <f t="shared" si="1465"/>
        <v>1.0984986781973489</v>
      </c>
      <c r="AE1946" s="1">
        <f t="shared" si="1466"/>
        <v>1.0984986781871169</v>
      </c>
      <c r="AF1946" s="1">
        <f t="shared" si="1467"/>
        <v>1.0984986781867467</v>
      </c>
      <c r="AG1946" s="1">
        <f t="shared" si="1468"/>
        <v>0.97918819555990133</v>
      </c>
      <c r="AH1946" s="1">
        <f t="shared" si="1469"/>
        <v>3.2379349780006574</v>
      </c>
      <c r="AI1946" s="2">
        <f t="shared" si="1492"/>
        <v>32.027148136863971</v>
      </c>
      <c r="AJ1946" s="1">
        <f>VLOOKUP(AI1946,Graph!$D$3:$M$50,col)</f>
        <v>6.3E-3</v>
      </c>
      <c r="AK1946" s="1">
        <f>VLOOKUP(AI1946,Graph!$D$3:$M$50,col+1)</f>
        <v>5.0000000000000001E-3</v>
      </c>
      <c r="AL1946" s="1">
        <f t="shared" si="1470"/>
        <v>5.4333333333333334E-3</v>
      </c>
      <c r="AM1946" s="1">
        <f t="shared" si="1493"/>
        <v>0.6400499999999999</v>
      </c>
      <c r="AN1946" s="2">
        <f t="shared" si="1471"/>
        <v>1.9395666666665632</v>
      </c>
      <c r="AO1946" s="1">
        <f t="shared" si="1472"/>
        <v>5.4435751582627347E-2</v>
      </c>
      <c r="AP1946" s="1">
        <f t="shared" si="1473"/>
        <v>1.0984986781867334</v>
      </c>
      <c r="AQ1946" s="1">
        <f t="shared" si="1474"/>
        <v>1.0984986781867325</v>
      </c>
      <c r="AR1946" s="1">
        <f t="shared" si="1475"/>
        <v>1.098498678186733</v>
      </c>
      <c r="AS1946" s="1">
        <f t="shared" si="1476"/>
        <v>1.0984986781867327</v>
      </c>
      <c r="AT1946" s="1">
        <f t="shared" si="1477"/>
        <v>0.97918819555990133</v>
      </c>
      <c r="AU1946" s="1">
        <f t="shared" si="1478"/>
        <v>3.2379349780006157</v>
      </c>
      <c r="AV1946" s="2">
        <f t="shared" si="1479"/>
        <v>1945</v>
      </c>
      <c r="AW1946" s="1">
        <f t="shared" si="1480"/>
        <v>3237.9349780006155</v>
      </c>
      <c r="AX1946" s="1">
        <f t="shared" si="1481"/>
        <v>0.97918819555990133</v>
      </c>
      <c r="AY1946" s="1">
        <f t="shared" si="1482"/>
        <v>1.0984986781867327</v>
      </c>
      <c r="AZ1946" s="1">
        <f t="shared" si="1483"/>
        <v>5.4333333333333334E-3</v>
      </c>
      <c r="BA1946" s="1">
        <f t="shared" si="1484"/>
        <v>32.027148136863971</v>
      </c>
    </row>
    <row r="1947" spans="1:53">
      <c r="A1947" s="2">
        <f t="shared" si="1449"/>
        <v>1.9459999999998965</v>
      </c>
      <c r="B1947" s="1">
        <f t="shared" si="1487"/>
        <v>2.0490159999998925</v>
      </c>
      <c r="C1947" s="1">
        <f t="shared" si="1450"/>
        <v>5.6616365101075386E-2</v>
      </c>
      <c r="D1947" s="1">
        <f t="shared" si="1488"/>
        <v>1.10321788035962</v>
      </c>
      <c r="E1947" s="1">
        <f t="shared" si="1494"/>
        <v>1.1033424958055897</v>
      </c>
      <c r="F1947" s="1">
        <f t="shared" si="1494"/>
        <v>1.1033472513738962</v>
      </c>
      <c r="G1947" s="1">
        <f t="shared" si="1494"/>
        <v>1.1033474327519492</v>
      </c>
      <c r="H1947" s="1">
        <f t="shared" si="1451"/>
        <v>3.3239122465194773</v>
      </c>
      <c r="I1947" s="1">
        <f t="shared" si="1489"/>
        <v>32.308149015823773</v>
      </c>
      <c r="J1947" s="1">
        <f>VLOOKUP($I1947,Graph!$D$3:$M$50,col)</f>
        <v>6.3E-3</v>
      </c>
      <c r="K1947" s="1">
        <f>VLOOKUP($I1947,Graph!$D$3:$M$50,col+1)</f>
        <v>5.0000000000000001E-3</v>
      </c>
      <c r="L1947" s="1">
        <f t="shared" si="1452"/>
        <v>5.4333333333333334E-3</v>
      </c>
      <c r="M1947" s="1">
        <f t="shared" si="1495"/>
        <v>0.6400499999999999</v>
      </c>
      <c r="N1947" s="1">
        <f t="shared" si="1453"/>
        <v>1.9405666666665631</v>
      </c>
      <c r="O1947" s="1">
        <f t="shared" si="1454"/>
        <v>5.4436534046967938E-2</v>
      </c>
      <c r="P1947" s="1">
        <f t="shared" si="1455"/>
        <v>1.0986718102296054</v>
      </c>
      <c r="Q1947" s="1">
        <f t="shared" si="1456"/>
        <v>1.0985065986170024</v>
      </c>
      <c r="R1947" s="1">
        <f t="shared" si="1457"/>
        <v>1.0985006262520738</v>
      </c>
      <c r="S1947" s="1">
        <f t="shared" si="1458"/>
        <v>1.0985004101799294</v>
      </c>
      <c r="T1947" s="1">
        <f t="shared" si="1459"/>
        <v>0.979190309907499</v>
      </c>
      <c r="U1947" s="1">
        <f t="shared" si="1460"/>
        <v>3.2404445272244184</v>
      </c>
      <c r="V1947" s="2">
        <f t="shared" si="1490"/>
        <v>32.035420173391699</v>
      </c>
      <c r="W1947" s="1">
        <f>VLOOKUP(V1947,Graph!$D$3:$M$50,col)</f>
        <v>6.3E-3</v>
      </c>
      <c r="X1947" s="1">
        <f>VLOOKUP(V1947,Graph!$D$3:$M$50,col+1)</f>
        <v>5.0000000000000001E-3</v>
      </c>
      <c r="Y1947" s="1">
        <f t="shared" si="1461"/>
        <v>5.4333333333333334E-3</v>
      </c>
      <c r="Z1947" s="1">
        <f t="shared" si="1491"/>
        <v>0.6400499999999999</v>
      </c>
      <c r="AA1947" s="2">
        <f t="shared" si="1462"/>
        <v>1.9405666666665631</v>
      </c>
      <c r="AB1947" s="1">
        <f t="shared" si="1463"/>
        <v>5.4436534046967938E-2</v>
      </c>
      <c r="AC1947" s="1">
        <f t="shared" si="1464"/>
        <v>1.0985004023625038</v>
      </c>
      <c r="AD1947" s="1">
        <f t="shared" si="1465"/>
        <v>1.0985004020796716</v>
      </c>
      <c r="AE1947" s="1">
        <f t="shared" si="1466"/>
        <v>1.0985004020694387</v>
      </c>
      <c r="AF1947" s="1">
        <f t="shared" si="1467"/>
        <v>1.0985004020690685</v>
      </c>
      <c r="AG1947" s="1">
        <f t="shared" si="1468"/>
        <v>0.979190309907499</v>
      </c>
      <c r="AH1947" s="1">
        <f t="shared" si="1469"/>
        <v>3.2404445032983515</v>
      </c>
      <c r="AI1947" s="2">
        <f t="shared" si="1492"/>
        <v>32.035420094546382</v>
      </c>
      <c r="AJ1947" s="1">
        <f>VLOOKUP(AI1947,Graph!$D$3:$M$50,col)</f>
        <v>6.3E-3</v>
      </c>
      <c r="AK1947" s="1">
        <f>VLOOKUP(AI1947,Graph!$D$3:$M$50,col+1)</f>
        <v>5.0000000000000001E-3</v>
      </c>
      <c r="AL1947" s="1">
        <f t="shared" si="1470"/>
        <v>5.4333333333333334E-3</v>
      </c>
      <c r="AM1947" s="1">
        <f t="shared" si="1493"/>
        <v>0.6400499999999999</v>
      </c>
      <c r="AN1947" s="2">
        <f t="shared" si="1471"/>
        <v>1.9405666666665631</v>
      </c>
      <c r="AO1947" s="1">
        <f t="shared" si="1472"/>
        <v>5.4436534046967938E-2</v>
      </c>
      <c r="AP1947" s="1">
        <f t="shared" si="1473"/>
        <v>1.0985004020690552</v>
      </c>
      <c r="AQ1947" s="1">
        <f t="shared" si="1474"/>
        <v>1.0985004020690547</v>
      </c>
      <c r="AR1947" s="1">
        <f t="shared" si="1475"/>
        <v>1.0985004020690545</v>
      </c>
      <c r="AS1947" s="1">
        <f t="shared" si="1476"/>
        <v>1.0985004020690547</v>
      </c>
      <c r="AT1947" s="1">
        <f t="shared" si="1477"/>
        <v>0.979190309907499</v>
      </c>
      <c r="AU1947" s="1">
        <f t="shared" si="1478"/>
        <v>3.2404445032983102</v>
      </c>
      <c r="AV1947" s="2">
        <f t="shared" si="1479"/>
        <v>1946</v>
      </c>
      <c r="AW1947" s="1">
        <f t="shared" si="1480"/>
        <v>3240.4445032983103</v>
      </c>
      <c r="AX1947" s="1">
        <f t="shared" si="1481"/>
        <v>0.979190309907499</v>
      </c>
      <c r="AY1947" s="1">
        <f t="shared" si="1482"/>
        <v>1.0985004020690547</v>
      </c>
      <c r="AZ1947" s="1">
        <f t="shared" si="1483"/>
        <v>5.4333333333333334E-3</v>
      </c>
      <c r="BA1947" s="1">
        <f t="shared" si="1484"/>
        <v>32.035420094546382</v>
      </c>
    </row>
    <row r="1948" spans="1:53">
      <c r="A1948" s="2">
        <f t="shared" si="1449"/>
        <v>1.9469999999998964</v>
      </c>
      <c r="B1948" s="1">
        <f t="shared" si="1487"/>
        <v>2.050057166666559</v>
      </c>
      <c r="C1948" s="1">
        <f t="shared" si="1450"/>
        <v>5.6617015241775245E-2</v>
      </c>
      <c r="D1948" s="1">
        <f t="shared" si="1488"/>
        <v>1.1032192801644467</v>
      </c>
      <c r="E1948" s="1">
        <f t="shared" si="1494"/>
        <v>1.1033439525518298</v>
      </c>
      <c r="F1948" s="1">
        <f t="shared" si="1494"/>
        <v>1.1033487103682942</v>
      </c>
      <c r="G1948" s="1">
        <f t="shared" si="1494"/>
        <v>1.1033488918349132</v>
      </c>
      <c r="H1948" s="1">
        <f t="shared" si="1451"/>
        <v>3.32647908580853</v>
      </c>
      <c r="I1948" s="1">
        <f t="shared" si="1489"/>
        <v>32.31646336371341</v>
      </c>
      <c r="J1948" s="1">
        <f>VLOOKUP($I1948,Graph!$D$3:$M$50,col)</f>
        <v>6.3E-3</v>
      </c>
      <c r="K1948" s="1">
        <f>VLOOKUP($I1948,Graph!$D$3:$M$50,col+1)</f>
        <v>5.0000000000000001E-3</v>
      </c>
      <c r="L1948" s="1">
        <f t="shared" si="1452"/>
        <v>5.4333333333333334E-3</v>
      </c>
      <c r="M1948" s="1">
        <f t="shared" si="1495"/>
        <v>0.6400499999999999</v>
      </c>
      <c r="N1948" s="1">
        <f t="shared" si="1453"/>
        <v>1.941566666666563</v>
      </c>
      <c r="O1948" s="1">
        <f t="shared" si="1454"/>
        <v>5.4437315722140056E-2</v>
      </c>
      <c r="P1948" s="1">
        <f t="shared" si="1455"/>
        <v>1.0986735266559684</v>
      </c>
      <c r="Q1948" s="1">
        <f t="shared" si="1456"/>
        <v>1.0985083206838751</v>
      </c>
      <c r="R1948" s="1">
        <f t="shared" si="1457"/>
        <v>1.0985023484081777</v>
      </c>
      <c r="S1948" s="1">
        <f t="shared" si="1458"/>
        <v>1.0985021323351218</v>
      </c>
      <c r="T1948" s="1">
        <f t="shared" si="1459"/>
        <v>0.97919242208471324</v>
      </c>
      <c r="U1948" s="1">
        <f t="shared" si="1460"/>
        <v>3.2429547006732586</v>
      </c>
      <c r="V1948" s="2">
        <f t="shared" si="1490"/>
        <v>32.043689996183879</v>
      </c>
      <c r="W1948" s="1">
        <f>VLOOKUP(V1948,Graph!$D$3:$M$50,col)</f>
        <v>6.3E-3</v>
      </c>
      <c r="X1948" s="1">
        <f>VLOOKUP(V1948,Graph!$D$3:$M$50,col+1)</f>
        <v>5.0000000000000001E-3</v>
      </c>
      <c r="Y1948" s="1">
        <f t="shared" si="1461"/>
        <v>5.4333333333333334E-3</v>
      </c>
      <c r="Z1948" s="1">
        <f t="shared" si="1491"/>
        <v>0.6400499999999999</v>
      </c>
      <c r="AA1948" s="2">
        <f t="shared" si="1462"/>
        <v>1.941566666666563</v>
      </c>
      <c r="AB1948" s="1">
        <f t="shared" si="1463"/>
        <v>5.4437315722140056E-2</v>
      </c>
      <c r="AC1948" s="1">
        <f t="shared" si="1464"/>
        <v>1.0985021245175133</v>
      </c>
      <c r="AD1948" s="1">
        <f t="shared" si="1465"/>
        <v>1.0985021242346689</v>
      </c>
      <c r="AE1948" s="1">
        <f t="shared" si="1466"/>
        <v>1.0985021242244357</v>
      </c>
      <c r="AF1948" s="1">
        <f t="shared" si="1467"/>
        <v>1.0985021242240651</v>
      </c>
      <c r="AG1948" s="1">
        <f t="shared" si="1468"/>
        <v>0.97919242208471324</v>
      </c>
      <c r="AH1948" s="1">
        <f t="shared" si="1469"/>
        <v>3.2429546767281168</v>
      </c>
      <c r="AI1948" s="2">
        <f t="shared" si="1492"/>
        <v>32.043689917316435</v>
      </c>
      <c r="AJ1948" s="1">
        <f>VLOOKUP(AI1948,Graph!$D$3:$M$50,col)</f>
        <v>6.3E-3</v>
      </c>
      <c r="AK1948" s="1">
        <f>VLOOKUP(AI1948,Graph!$D$3:$M$50,col+1)</f>
        <v>5.0000000000000001E-3</v>
      </c>
      <c r="AL1948" s="1">
        <f t="shared" si="1470"/>
        <v>5.4333333333333334E-3</v>
      </c>
      <c r="AM1948" s="1">
        <f t="shared" si="1493"/>
        <v>0.6400499999999999</v>
      </c>
      <c r="AN1948" s="2">
        <f t="shared" si="1471"/>
        <v>1.941566666666563</v>
      </c>
      <c r="AO1948" s="1">
        <f t="shared" si="1472"/>
        <v>5.4437315722140056E-2</v>
      </c>
      <c r="AP1948" s="1">
        <f t="shared" si="1473"/>
        <v>1.0985021242240518</v>
      </c>
      <c r="AQ1948" s="1">
        <f t="shared" si="1474"/>
        <v>1.0985021242240511</v>
      </c>
      <c r="AR1948" s="1">
        <f t="shared" si="1475"/>
        <v>1.0985021242240514</v>
      </c>
      <c r="AS1948" s="1">
        <f t="shared" si="1476"/>
        <v>1.0985021242240514</v>
      </c>
      <c r="AT1948" s="1">
        <f t="shared" si="1477"/>
        <v>0.97919242208471324</v>
      </c>
      <c r="AU1948" s="1">
        <f t="shared" si="1478"/>
        <v>3.2429546767280768</v>
      </c>
      <c r="AV1948" s="2">
        <f t="shared" si="1479"/>
        <v>1947</v>
      </c>
      <c r="AW1948" s="1">
        <f t="shared" si="1480"/>
        <v>3242.9546767280767</v>
      </c>
      <c r="AX1948" s="1">
        <f t="shared" si="1481"/>
        <v>0.97919242208471324</v>
      </c>
      <c r="AY1948" s="1">
        <f t="shared" si="1482"/>
        <v>1.0985021242240514</v>
      </c>
      <c r="AZ1948" s="1">
        <f t="shared" si="1483"/>
        <v>5.4333333333333334E-3</v>
      </c>
      <c r="BA1948" s="1">
        <f t="shared" si="1484"/>
        <v>32.043689917316435</v>
      </c>
    </row>
    <row r="1949" spans="1:53">
      <c r="A1949" s="2">
        <f t="shared" si="1449"/>
        <v>1.9479999999998963</v>
      </c>
      <c r="B1949" s="1">
        <f t="shared" si="1487"/>
        <v>2.0510983333332256</v>
      </c>
      <c r="C1949" s="1">
        <f t="shared" si="1450"/>
        <v>5.6617664726160935E-2</v>
      </c>
      <c r="D1949" s="1">
        <f t="shared" si="1488"/>
        <v>1.1032206785614971</v>
      </c>
      <c r="E1949" s="1">
        <f t="shared" si="1494"/>
        <v>1.1033454078354115</v>
      </c>
      <c r="F1949" s="1">
        <f t="shared" si="1494"/>
        <v>1.1033501678979334</v>
      </c>
      <c r="G1949" s="1">
        <f t="shared" si="1494"/>
        <v>1.1033503494530379</v>
      </c>
      <c r="H1949" s="1">
        <f t="shared" si="1451"/>
        <v>3.3290465855896869</v>
      </c>
      <c r="I1949" s="1">
        <f t="shared" si="1489"/>
        <v>32.324775573363809</v>
      </c>
      <c r="J1949" s="1">
        <f>VLOOKUP($I1949,Graph!$D$3:$M$50,col)</f>
        <v>6.3E-3</v>
      </c>
      <c r="K1949" s="1">
        <f>VLOOKUP($I1949,Graph!$D$3:$M$50,col+1)</f>
        <v>5.0000000000000001E-3</v>
      </c>
      <c r="L1949" s="1">
        <f t="shared" si="1452"/>
        <v>5.4333333333333334E-3</v>
      </c>
      <c r="M1949" s="1">
        <f t="shared" si="1495"/>
        <v>0.6400499999999999</v>
      </c>
      <c r="N1949" s="1">
        <f t="shared" si="1453"/>
        <v>1.9425666666665629</v>
      </c>
      <c r="O1949" s="1">
        <f t="shared" si="1454"/>
        <v>5.4438096609336885E-2</v>
      </c>
      <c r="P1949" s="1">
        <f t="shared" si="1455"/>
        <v>1.0986752413628373</v>
      </c>
      <c r="Q1949" s="1">
        <f t="shared" si="1456"/>
        <v>1.0985100410260797</v>
      </c>
      <c r="R1949" s="1">
        <f t="shared" si="1457"/>
        <v>1.098504068839548</v>
      </c>
      <c r="S1949" s="1">
        <f t="shared" si="1458"/>
        <v>1.0985038527655828</v>
      </c>
      <c r="T1949" s="1">
        <f t="shared" si="1459"/>
        <v>0.97919453209488383</v>
      </c>
      <c r="U1949" s="1">
        <f t="shared" si="1460"/>
        <v>3.2454655220868376</v>
      </c>
      <c r="V1949" s="2">
        <f t="shared" si="1490"/>
        <v>32.0519576857155</v>
      </c>
      <c r="W1949" s="1">
        <f>VLOOKUP(V1949,Graph!$D$3:$M$50,col)</f>
        <v>6.3E-3</v>
      </c>
      <c r="X1949" s="1">
        <f>VLOOKUP(V1949,Graph!$D$3:$M$50,col+1)</f>
        <v>5.0000000000000001E-3</v>
      </c>
      <c r="Y1949" s="1">
        <f t="shared" si="1461"/>
        <v>5.4333333333333334E-3</v>
      </c>
      <c r="Z1949" s="1">
        <f t="shared" si="1491"/>
        <v>0.6400499999999999</v>
      </c>
      <c r="AA1949" s="2">
        <f t="shared" si="1462"/>
        <v>1.9425666666665629</v>
      </c>
      <c r="AB1949" s="1">
        <f t="shared" si="1463"/>
        <v>5.4438096609336885E-2</v>
      </c>
      <c r="AC1949" s="1">
        <f t="shared" si="1464"/>
        <v>1.098503844947792</v>
      </c>
      <c r="AD1949" s="1">
        <f t="shared" si="1465"/>
        <v>1.0985038446649356</v>
      </c>
      <c r="AE1949" s="1">
        <f t="shared" si="1466"/>
        <v>1.0985038446547015</v>
      </c>
      <c r="AF1949" s="1">
        <f t="shared" si="1467"/>
        <v>1.0985038446543314</v>
      </c>
      <c r="AG1949" s="1">
        <f t="shared" si="1468"/>
        <v>0.97919453209488383</v>
      </c>
      <c r="AH1949" s="1">
        <f t="shared" si="1469"/>
        <v>3.2454654981226185</v>
      </c>
      <c r="AI1949" s="2">
        <f t="shared" si="1492"/>
        <v>32.05195760682593</v>
      </c>
      <c r="AJ1949" s="1">
        <f>VLOOKUP(AI1949,Graph!$D$3:$M$50,col)</f>
        <v>6.3E-3</v>
      </c>
      <c r="AK1949" s="1">
        <f>VLOOKUP(AI1949,Graph!$D$3:$M$50,col+1)</f>
        <v>5.0000000000000001E-3</v>
      </c>
      <c r="AL1949" s="1">
        <f t="shared" si="1470"/>
        <v>5.4333333333333334E-3</v>
      </c>
      <c r="AM1949" s="1">
        <f t="shared" si="1493"/>
        <v>0.6400499999999999</v>
      </c>
      <c r="AN1949" s="2">
        <f t="shared" si="1471"/>
        <v>1.9425666666665629</v>
      </c>
      <c r="AO1949" s="1">
        <f t="shared" si="1472"/>
        <v>5.4438096609336885E-2</v>
      </c>
      <c r="AP1949" s="1">
        <f t="shared" si="1473"/>
        <v>1.0985038446543176</v>
      </c>
      <c r="AQ1949" s="1">
        <f t="shared" si="1474"/>
        <v>1.0985038446543174</v>
      </c>
      <c r="AR1949" s="1">
        <f t="shared" si="1475"/>
        <v>1.0985038446543172</v>
      </c>
      <c r="AS1949" s="1">
        <f t="shared" si="1476"/>
        <v>1.0985038446543174</v>
      </c>
      <c r="AT1949" s="1">
        <f t="shared" si="1477"/>
        <v>0.97919453209488383</v>
      </c>
      <c r="AU1949" s="1">
        <f t="shared" si="1478"/>
        <v>3.2454654981225777</v>
      </c>
      <c r="AV1949" s="2">
        <f t="shared" si="1479"/>
        <v>1948</v>
      </c>
      <c r="AW1949" s="1">
        <f t="shared" si="1480"/>
        <v>3245.4654981225776</v>
      </c>
      <c r="AX1949" s="1">
        <f t="shared" si="1481"/>
        <v>0.97919453209488383</v>
      </c>
      <c r="AY1949" s="1">
        <f t="shared" si="1482"/>
        <v>1.0985038446543174</v>
      </c>
      <c r="AZ1949" s="1">
        <f t="shared" si="1483"/>
        <v>5.4333333333333334E-3</v>
      </c>
      <c r="BA1949" s="1">
        <f t="shared" si="1484"/>
        <v>32.05195760682593</v>
      </c>
    </row>
    <row r="1950" spans="1:53">
      <c r="A1950" s="2">
        <f t="shared" si="1449"/>
        <v>1.9489999999998961</v>
      </c>
      <c r="B1950" s="1">
        <f t="shared" si="1487"/>
        <v>2.0521394999998921</v>
      </c>
      <c r="C1950" s="1">
        <f t="shared" si="1450"/>
        <v>5.6618313555225779E-2</v>
      </c>
      <c r="D1950" s="1">
        <f t="shared" si="1488"/>
        <v>1.1032220755528934</v>
      </c>
      <c r="E1950" s="1">
        <f t="shared" si="1494"/>
        <v>1.1033468616585378</v>
      </c>
      <c r="F1950" s="1">
        <f t="shared" si="1494"/>
        <v>1.1033516239650183</v>
      </c>
      <c r="G1950" s="1">
        <f t="shared" si="1494"/>
        <v>1.1033518056085287</v>
      </c>
      <c r="H1950" s="1">
        <f t="shared" si="1451"/>
        <v>3.3316147456930598</v>
      </c>
      <c r="I1950" s="1">
        <f t="shared" si="1489"/>
        <v>32.333085646423598</v>
      </c>
      <c r="J1950" s="1">
        <f>VLOOKUP($I1950,Graph!$D$3:$M$50,col)</f>
        <v>6.3E-3</v>
      </c>
      <c r="K1950" s="1">
        <f>VLOOKUP($I1950,Graph!$D$3:$M$50,col+1)</f>
        <v>5.0000000000000001E-3</v>
      </c>
      <c r="L1950" s="1">
        <f t="shared" si="1452"/>
        <v>5.4333333333333334E-3</v>
      </c>
      <c r="M1950" s="1">
        <f t="shared" si="1495"/>
        <v>0.6400499999999999</v>
      </c>
      <c r="N1950" s="1">
        <f t="shared" si="1453"/>
        <v>1.9435666666665627</v>
      </c>
      <c r="O1950" s="1">
        <f t="shared" si="1454"/>
        <v>5.4438876709749319E-2</v>
      </c>
      <c r="P1950" s="1">
        <f t="shared" si="1455"/>
        <v>1.0986769543527954</v>
      </c>
      <c r="Q1950" s="1">
        <f t="shared" si="1456"/>
        <v>1.098511759646206</v>
      </c>
      <c r="R1950" s="1">
        <f t="shared" si="1457"/>
        <v>1.0985057875487754</v>
      </c>
      <c r="S1950" s="1">
        <f t="shared" si="1458"/>
        <v>1.0985055714739029</v>
      </c>
      <c r="T1950" s="1">
        <f t="shared" si="1459"/>
        <v>0.97919663994134443</v>
      </c>
      <c r="U1950" s="1">
        <f t="shared" si="1460"/>
        <v>3.2479769912979517</v>
      </c>
      <c r="V1950" s="2">
        <f t="shared" si="1490"/>
        <v>32.060223243636244</v>
      </c>
      <c r="W1950" s="1">
        <f>VLOOKUP(V1950,Graph!$D$3:$M$50,col)</f>
        <v>6.3E-3</v>
      </c>
      <c r="X1950" s="1">
        <f>VLOOKUP(V1950,Graph!$D$3:$M$50,col+1)</f>
        <v>5.0000000000000001E-3</v>
      </c>
      <c r="Y1950" s="1">
        <f t="shared" si="1461"/>
        <v>5.4333333333333334E-3</v>
      </c>
      <c r="Z1950" s="1">
        <f t="shared" si="1491"/>
        <v>0.6400499999999999</v>
      </c>
      <c r="AA1950" s="2">
        <f t="shared" si="1462"/>
        <v>1.9435666666665627</v>
      </c>
      <c r="AB1950" s="1">
        <f t="shared" si="1463"/>
        <v>5.4438876709749319E-2</v>
      </c>
      <c r="AC1950" s="1">
        <f t="shared" si="1464"/>
        <v>1.0985055636559296</v>
      </c>
      <c r="AD1950" s="1">
        <f t="shared" si="1465"/>
        <v>1.0985055633730609</v>
      </c>
      <c r="AE1950" s="1">
        <f t="shared" si="1466"/>
        <v>1.0985055633628265</v>
      </c>
      <c r="AF1950" s="1">
        <f t="shared" si="1467"/>
        <v>1.0985055633624561</v>
      </c>
      <c r="AG1950" s="1">
        <f t="shared" si="1468"/>
        <v>0.97919663994134443</v>
      </c>
      <c r="AH1950" s="1">
        <f t="shared" si="1469"/>
        <v>3.2479769673146479</v>
      </c>
      <c r="AI1950" s="2">
        <f t="shared" si="1492"/>
        <v>32.060223164724547</v>
      </c>
      <c r="AJ1950" s="1">
        <f>VLOOKUP(AI1950,Graph!$D$3:$M$50,col)</f>
        <v>6.3E-3</v>
      </c>
      <c r="AK1950" s="1">
        <f>VLOOKUP(AI1950,Graph!$D$3:$M$50,col+1)</f>
        <v>5.0000000000000001E-3</v>
      </c>
      <c r="AL1950" s="1">
        <f t="shared" si="1470"/>
        <v>5.4333333333333334E-3</v>
      </c>
      <c r="AM1950" s="1">
        <f t="shared" si="1493"/>
        <v>0.6400499999999999</v>
      </c>
      <c r="AN1950" s="2">
        <f t="shared" si="1471"/>
        <v>1.9435666666665627</v>
      </c>
      <c r="AO1950" s="1">
        <f t="shared" si="1472"/>
        <v>5.4438876709749319E-2</v>
      </c>
      <c r="AP1950" s="1">
        <f t="shared" si="1473"/>
        <v>1.0985055633624425</v>
      </c>
      <c r="AQ1950" s="1">
        <f t="shared" si="1474"/>
        <v>1.0985055633624421</v>
      </c>
      <c r="AR1950" s="1">
        <f t="shared" si="1475"/>
        <v>1.0985055633624421</v>
      </c>
      <c r="AS1950" s="1">
        <f t="shared" si="1476"/>
        <v>1.0985055633624421</v>
      </c>
      <c r="AT1950" s="1">
        <f t="shared" si="1477"/>
        <v>0.97919663994134443</v>
      </c>
      <c r="AU1950" s="1">
        <f t="shared" si="1478"/>
        <v>3.2479769673146062</v>
      </c>
      <c r="AV1950" s="2">
        <f t="shared" si="1479"/>
        <v>1949</v>
      </c>
      <c r="AW1950" s="1">
        <f t="shared" si="1480"/>
        <v>3247.9769673146061</v>
      </c>
      <c r="AX1950" s="1">
        <f t="shared" si="1481"/>
        <v>0.97919663994134443</v>
      </c>
      <c r="AY1950" s="1">
        <f t="shared" si="1482"/>
        <v>1.0985055633624421</v>
      </c>
      <c r="AZ1950" s="1">
        <f t="shared" si="1483"/>
        <v>5.4333333333333334E-3</v>
      </c>
      <c r="BA1950" s="1">
        <f t="shared" si="1484"/>
        <v>32.060223164724547</v>
      </c>
    </row>
    <row r="1951" spans="1:53">
      <c r="A1951" s="2">
        <f t="shared" si="1449"/>
        <v>1.949999999999896</v>
      </c>
      <c r="B1951" s="1">
        <f t="shared" si="1487"/>
        <v>2.0531806666665586</v>
      </c>
      <c r="C1951" s="1">
        <f t="shared" si="1450"/>
        <v>5.6618961729961025E-2</v>
      </c>
      <c r="D1951" s="1">
        <f t="shared" si="1488"/>
        <v>1.1032234711407543</v>
      </c>
      <c r="E1951" s="1">
        <f t="shared" si="1494"/>
        <v>1.1033483140234051</v>
      </c>
      <c r="F1951" s="1">
        <f t="shared" si="1494"/>
        <v>1.1033530785717494</v>
      </c>
      <c r="G1951" s="1">
        <f t="shared" si="1494"/>
        <v>1.1033532603035854</v>
      </c>
      <c r="H1951" s="1">
        <f t="shared" si="1451"/>
        <v>3.3341835659488885</v>
      </c>
      <c r="I1951" s="1">
        <f t="shared" si="1489"/>
        <v>32.341393584539283</v>
      </c>
      <c r="J1951" s="1">
        <f>VLOOKUP($I1951,Graph!$D$3:$M$50,col)</f>
        <v>6.3E-3</v>
      </c>
      <c r="K1951" s="1">
        <f>VLOOKUP($I1951,Graph!$D$3:$M$50,col+1)</f>
        <v>5.0000000000000001E-3</v>
      </c>
      <c r="L1951" s="1">
        <f t="shared" si="1452"/>
        <v>5.4333333333333334E-3</v>
      </c>
      <c r="M1951" s="1">
        <f t="shared" si="1495"/>
        <v>0.6400499999999999</v>
      </c>
      <c r="N1951" s="1">
        <f t="shared" si="1453"/>
        <v>1.9445666666665626</v>
      </c>
      <c r="O1951" s="1">
        <f t="shared" si="1454"/>
        <v>5.4439656024565741E-2</v>
      </c>
      <c r="P1951" s="1">
        <f t="shared" si="1455"/>
        <v>1.0986786656284191</v>
      </c>
      <c r="Q1951" s="1">
        <f t="shared" si="1456"/>
        <v>1.0985134765468381</v>
      </c>
      <c r="R1951" s="1">
        <f t="shared" si="1457"/>
        <v>1.098507504538444</v>
      </c>
      <c r="S1951" s="1">
        <f t="shared" si="1458"/>
        <v>1.0985072884626657</v>
      </c>
      <c r="T1951" s="1">
        <f t="shared" si="1459"/>
        <v>0.97919874562742126</v>
      </c>
      <c r="U1951" s="1">
        <f t="shared" si="1460"/>
        <v>3.2504891081395204</v>
      </c>
      <c r="V1951" s="2">
        <f t="shared" si="1490"/>
        <v>32.068486671593661</v>
      </c>
      <c r="W1951" s="1">
        <f>VLOOKUP(V1951,Graph!$D$3:$M$50,col)</f>
        <v>6.3E-3</v>
      </c>
      <c r="X1951" s="1">
        <f>VLOOKUP(V1951,Graph!$D$3:$M$50,col+1)</f>
        <v>5.0000000000000001E-3</v>
      </c>
      <c r="Y1951" s="1">
        <f t="shared" si="1461"/>
        <v>5.4333333333333334E-3</v>
      </c>
      <c r="Z1951" s="1">
        <f t="shared" si="1491"/>
        <v>0.6400499999999999</v>
      </c>
      <c r="AA1951" s="2">
        <f t="shared" si="1462"/>
        <v>1.9445666666665626</v>
      </c>
      <c r="AB1951" s="1">
        <f t="shared" si="1463"/>
        <v>5.4439656024565741E-2</v>
      </c>
      <c r="AC1951" s="1">
        <f t="shared" si="1464"/>
        <v>1.0985072806445104</v>
      </c>
      <c r="AD1951" s="1">
        <f t="shared" si="1465"/>
        <v>1.0985072803616296</v>
      </c>
      <c r="AE1951" s="1">
        <f t="shared" si="1466"/>
        <v>1.0985072803513944</v>
      </c>
      <c r="AF1951" s="1">
        <f t="shared" si="1467"/>
        <v>1.0985072803510243</v>
      </c>
      <c r="AG1951" s="1">
        <f t="shared" si="1468"/>
        <v>0.97919874562742126</v>
      </c>
      <c r="AH1951" s="1">
        <f t="shared" si="1469"/>
        <v>3.2504890841371292</v>
      </c>
      <c r="AI1951" s="2">
        <f t="shared" si="1492"/>
        <v>32.068486592659859</v>
      </c>
      <c r="AJ1951" s="1">
        <f>VLOOKUP(AI1951,Graph!$D$3:$M$50,col)</f>
        <v>6.3E-3</v>
      </c>
      <c r="AK1951" s="1">
        <f>VLOOKUP(AI1951,Graph!$D$3:$M$50,col+1)</f>
        <v>5.0000000000000001E-3</v>
      </c>
      <c r="AL1951" s="1">
        <f t="shared" si="1470"/>
        <v>5.4333333333333334E-3</v>
      </c>
      <c r="AM1951" s="1">
        <f t="shared" si="1493"/>
        <v>0.6400499999999999</v>
      </c>
      <c r="AN1951" s="2">
        <f t="shared" si="1471"/>
        <v>1.9445666666665626</v>
      </c>
      <c r="AO1951" s="1">
        <f t="shared" si="1472"/>
        <v>5.4439656024565741E-2</v>
      </c>
      <c r="AP1951" s="1">
        <f t="shared" si="1473"/>
        <v>1.098507280351011</v>
      </c>
      <c r="AQ1951" s="1">
        <f t="shared" si="1474"/>
        <v>1.0985072803510101</v>
      </c>
      <c r="AR1951" s="1">
        <f t="shared" si="1475"/>
        <v>1.0985072803510105</v>
      </c>
      <c r="AS1951" s="1">
        <f t="shared" si="1476"/>
        <v>1.0985072803510103</v>
      </c>
      <c r="AT1951" s="1">
        <f t="shared" si="1477"/>
        <v>0.97919874562742126</v>
      </c>
      <c r="AU1951" s="1">
        <f t="shared" si="1478"/>
        <v>3.2504890841370875</v>
      </c>
      <c r="AV1951" s="2">
        <f t="shared" si="1479"/>
        <v>1950</v>
      </c>
      <c r="AW1951" s="1">
        <f t="shared" si="1480"/>
        <v>3250.4890841370875</v>
      </c>
      <c r="AX1951" s="1">
        <f t="shared" si="1481"/>
        <v>0.97919874562742126</v>
      </c>
      <c r="AY1951" s="1">
        <f t="shared" si="1482"/>
        <v>1.0985072803510103</v>
      </c>
      <c r="AZ1951" s="1">
        <f t="shared" si="1483"/>
        <v>5.4333333333333334E-3</v>
      </c>
      <c r="BA1951" s="1">
        <f t="shared" si="1484"/>
        <v>32.068486592659859</v>
      </c>
    </row>
    <row r="1952" spans="1:53">
      <c r="A1952" s="2">
        <f t="shared" si="1449"/>
        <v>1.9509999999998959</v>
      </c>
      <c r="B1952" s="1">
        <f t="shared" si="1487"/>
        <v>2.0542218333332252</v>
      </c>
      <c r="C1952" s="1">
        <f t="shared" si="1450"/>
        <v>5.6619609251355972E-2</v>
      </c>
      <c r="D1952" s="1">
        <f t="shared" si="1488"/>
        <v>1.1032248653271937</v>
      </c>
      <c r="E1952" s="1">
        <f t="shared" si="1494"/>
        <v>1.1033497649322073</v>
      </c>
      <c r="F1952" s="1">
        <f t="shared" si="1494"/>
        <v>1.1033545317203226</v>
      </c>
      <c r="G1952" s="1">
        <f t="shared" si="1494"/>
        <v>1.103354713540404</v>
      </c>
      <c r="H1952" s="1">
        <f t="shared" si="1451"/>
        <v>3.336753046187543</v>
      </c>
      <c r="I1952" s="1">
        <f t="shared" si="1489"/>
        <v>32.349699389355251</v>
      </c>
      <c r="J1952" s="1">
        <f>VLOOKUP($I1952,Graph!$D$3:$M$50,col)</f>
        <v>6.3E-3</v>
      </c>
      <c r="K1952" s="1">
        <f>VLOOKUP($I1952,Graph!$D$3:$M$50,col+1)</f>
        <v>5.0000000000000001E-3</v>
      </c>
      <c r="L1952" s="1">
        <f t="shared" si="1452"/>
        <v>5.4333333333333334E-3</v>
      </c>
      <c r="M1952" s="1">
        <f t="shared" si="1495"/>
        <v>0.6400499999999999</v>
      </c>
      <c r="N1952" s="1">
        <f t="shared" si="1453"/>
        <v>1.9455666666665625</v>
      </c>
      <c r="O1952" s="1">
        <f t="shared" si="1454"/>
        <v>5.4440434554972203E-2</v>
      </c>
      <c r="P1952" s="1">
        <f t="shared" si="1455"/>
        <v>1.0986803751922809</v>
      </c>
      <c r="Q1952" s="1">
        <f t="shared" si="1456"/>
        <v>1.0985151917305549</v>
      </c>
      <c r="R1952" s="1">
        <f t="shared" si="1457"/>
        <v>1.0985092198111328</v>
      </c>
      <c r="S1952" s="1">
        <f t="shared" si="1458"/>
        <v>1.0985090037344509</v>
      </c>
      <c r="T1952" s="1">
        <f t="shared" si="1459"/>
        <v>0.97920084915643424</v>
      </c>
      <c r="U1952" s="1">
        <f t="shared" si="1460"/>
        <v>3.2530018724445986</v>
      </c>
      <c r="V1952" s="2">
        <f t="shared" si="1490"/>
        <v>32.076747971233189</v>
      </c>
      <c r="W1952" s="1">
        <f>VLOOKUP(V1952,Graph!$D$3:$M$50,col)</f>
        <v>6.3E-3</v>
      </c>
      <c r="X1952" s="1">
        <f>VLOOKUP(V1952,Graph!$D$3:$M$50,col+1)</f>
        <v>5.0000000000000001E-3</v>
      </c>
      <c r="Y1952" s="1">
        <f t="shared" si="1461"/>
        <v>5.4333333333333334E-3</v>
      </c>
      <c r="Z1952" s="1">
        <f t="shared" si="1491"/>
        <v>0.6400499999999999</v>
      </c>
      <c r="AA1952" s="2">
        <f t="shared" si="1462"/>
        <v>1.9455666666665625</v>
      </c>
      <c r="AB1952" s="1">
        <f t="shared" si="1463"/>
        <v>5.4440434554972203E-2</v>
      </c>
      <c r="AC1952" s="1">
        <f t="shared" si="1464"/>
        <v>1.0985089959161138</v>
      </c>
      <c r="AD1952" s="1">
        <f t="shared" si="1465"/>
        <v>1.098508995633221</v>
      </c>
      <c r="AE1952" s="1">
        <f t="shared" si="1466"/>
        <v>1.0985089956229854</v>
      </c>
      <c r="AF1952" s="1">
        <f t="shared" si="1467"/>
        <v>1.0985089956226151</v>
      </c>
      <c r="AG1952" s="1">
        <f t="shared" si="1468"/>
        <v>0.97920084915643424</v>
      </c>
      <c r="AH1952" s="1">
        <f t="shared" si="1469"/>
        <v>3.2530018484231142</v>
      </c>
      <c r="AI1952" s="2">
        <f t="shared" si="1492"/>
        <v>32.076747892277282</v>
      </c>
      <c r="AJ1952" s="1">
        <f>VLOOKUP(AI1952,Graph!$D$3:$M$50,col)</f>
        <v>6.3E-3</v>
      </c>
      <c r="AK1952" s="1">
        <f>VLOOKUP(AI1952,Graph!$D$3:$M$50,col+1)</f>
        <v>5.0000000000000001E-3</v>
      </c>
      <c r="AL1952" s="1">
        <f t="shared" si="1470"/>
        <v>5.4333333333333334E-3</v>
      </c>
      <c r="AM1952" s="1">
        <f t="shared" si="1493"/>
        <v>0.6400499999999999</v>
      </c>
      <c r="AN1952" s="2">
        <f t="shared" si="1471"/>
        <v>1.9455666666665625</v>
      </c>
      <c r="AO1952" s="1">
        <f t="shared" si="1472"/>
        <v>5.4440434554972203E-2</v>
      </c>
      <c r="AP1952" s="1">
        <f t="shared" si="1473"/>
        <v>1.0985089956226015</v>
      </c>
      <c r="AQ1952" s="1">
        <f t="shared" si="1474"/>
        <v>1.0985089956226011</v>
      </c>
      <c r="AR1952" s="1">
        <f t="shared" si="1475"/>
        <v>1.0985089956226011</v>
      </c>
      <c r="AS1952" s="1">
        <f t="shared" si="1476"/>
        <v>1.0985089956226011</v>
      </c>
      <c r="AT1952" s="1">
        <f t="shared" si="1477"/>
        <v>0.97920084915643424</v>
      </c>
      <c r="AU1952" s="1">
        <f t="shared" si="1478"/>
        <v>3.2530018484230729</v>
      </c>
      <c r="AV1952" s="2">
        <f t="shared" si="1479"/>
        <v>1951</v>
      </c>
      <c r="AW1952" s="1">
        <f t="shared" si="1480"/>
        <v>3253.0018484230727</v>
      </c>
      <c r="AX1952" s="1">
        <f t="shared" si="1481"/>
        <v>0.97920084915643424</v>
      </c>
      <c r="AY1952" s="1">
        <f t="shared" si="1482"/>
        <v>1.0985089956226011</v>
      </c>
      <c r="AZ1952" s="1">
        <f t="shared" si="1483"/>
        <v>5.4333333333333334E-3</v>
      </c>
      <c r="BA1952" s="1">
        <f t="shared" si="1484"/>
        <v>32.076747892277282</v>
      </c>
    </row>
    <row r="1953" spans="1:53">
      <c r="A1953" s="2">
        <f t="shared" si="1449"/>
        <v>1.9519999999998958</v>
      </c>
      <c r="B1953" s="1">
        <f t="shared" si="1487"/>
        <v>2.0552629999998917</v>
      </c>
      <c r="C1953" s="1">
        <f t="shared" si="1450"/>
        <v>5.6620256120397901E-2</v>
      </c>
      <c r="D1953" s="1">
        <f t="shared" si="1488"/>
        <v>1.1032262581143211</v>
      </c>
      <c r="E1953" s="1">
        <f t="shared" si="1494"/>
        <v>1.1033512143871314</v>
      </c>
      <c r="F1953" s="1">
        <f t="shared" si="1494"/>
        <v>1.1033559834129294</v>
      </c>
      <c r="G1953" s="1">
        <f t="shared" si="1494"/>
        <v>1.1033561653211761</v>
      </c>
      <c r="H1953" s="1">
        <f t="shared" si="1451"/>
        <v>3.3393231862395267</v>
      </c>
      <c r="I1953" s="1">
        <f t="shared" si="1489"/>
        <v>32.358003062513781</v>
      </c>
      <c r="J1953" s="1">
        <f>VLOOKUP($I1953,Graph!$D$3:$M$50,col)</f>
        <v>6.3E-3</v>
      </c>
      <c r="K1953" s="1">
        <f>VLOOKUP($I1953,Graph!$D$3:$M$50,col+1)</f>
        <v>5.0000000000000001E-3</v>
      </c>
      <c r="L1953" s="1">
        <f t="shared" si="1452"/>
        <v>5.4333333333333334E-3</v>
      </c>
      <c r="M1953" s="1">
        <f t="shared" si="1495"/>
        <v>0.6400499999999999</v>
      </c>
      <c r="N1953" s="1">
        <f t="shared" si="1453"/>
        <v>1.9465666666665624</v>
      </c>
      <c r="O1953" s="1">
        <f t="shared" si="1454"/>
        <v>5.4441212302152396E-2</v>
      </c>
      <c r="P1953" s="1">
        <f t="shared" si="1455"/>
        <v>1.0986820830469479</v>
      </c>
      <c r="Q1953" s="1">
        <f t="shared" si="1456"/>
        <v>1.0985169051999308</v>
      </c>
      <c r="R1953" s="1">
        <f t="shared" si="1457"/>
        <v>1.0985109333694165</v>
      </c>
      <c r="S1953" s="1">
        <f t="shared" si="1458"/>
        <v>1.0985107172918323</v>
      </c>
      <c r="T1953" s="1">
        <f t="shared" si="1459"/>
        <v>0.97920295053169604</v>
      </c>
      <c r="U1953" s="1">
        <f t="shared" si="1460"/>
        <v>3.2555152840463668</v>
      </c>
      <c r="V1953" s="2">
        <f t="shared" si="1490"/>
        <v>32.085007144198144</v>
      </c>
      <c r="W1953" s="1">
        <f>VLOOKUP(V1953,Graph!$D$3:$M$50,col)</f>
        <v>6.3E-3</v>
      </c>
      <c r="X1953" s="1">
        <f>VLOOKUP(V1953,Graph!$D$3:$M$50,col+1)</f>
        <v>5.0000000000000001E-3</v>
      </c>
      <c r="Y1953" s="1">
        <f t="shared" si="1461"/>
        <v>5.4333333333333334E-3</v>
      </c>
      <c r="Z1953" s="1">
        <f t="shared" si="1491"/>
        <v>0.6400499999999999</v>
      </c>
      <c r="AA1953" s="2">
        <f t="shared" si="1462"/>
        <v>1.9465666666665624</v>
      </c>
      <c r="AB1953" s="1">
        <f t="shared" si="1463"/>
        <v>5.4441212302152396E-2</v>
      </c>
      <c r="AC1953" s="1">
        <f t="shared" si="1464"/>
        <v>1.0985107094733138</v>
      </c>
      <c r="AD1953" s="1">
        <f t="shared" si="1465"/>
        <v>1.0985107091904092</v>
      </c>
      <c r="AE1953" s="1">
        <f t="shared" si="1466"/>
        <v>1.0985107091801725</v>
      </c>
      <c r="AF1953" s="1">
        <f t="shared" si="1467"/>
        <v>1.0985107091798023</v>
      </c>
      <c r="AG1953" s="1">
        <f t="shared" si="1468"/>
        <v>0.97920295053169604</v>
      </c>
      <c r="AH1953" s="1">
        <f t="shared" si="1469"/>
        <v>3.2555152600057844</v>
      </c>
      <c r="AI1953" s="2">
        <f t="shared" si="1492"/>
        <v>32.085007065220147</v>
      </c>
      <c r="AJ1953" s="1">
        <f>VLOOKUP(AI1953,Graph!$D$3:$M$50,col)</f>
        <v>6.3E-3</v>
      </c>
      <c r="AK1953" s="1">
        <f>VLOOKUP(AI1953,Graph!$D$3:$M$50,col+1)</f>
        <v>5.0000000000000001E-3</v>
      </c>
      <c r="AL1953" s="1">
        <f t="shared" si="1470"/>
        <v>5.4333333333333334E-3</v>
      </c>
      <c r="AM1953" s="1">
        <f t="shared" si="1493"/>
        <v>0.6400499999999999</v>
      </c>
      <c r="AN1953" s="2">
        <f t="shared" si="1471"/>
        <v>1.9465666666665624</v>
      </c>
      <c r="AO1953" s="1">
        <f t="shared" si="1472"/>
        <v>5.4441212302152396E-2</v>
      </c>
      <c r="AP1953" s="1">
        <f t="shared" si="1473"/>
        <v>1.098510709179789</v>
      </c>
      <c r="AQ1953" s="1">
        <f t="shared" si="1474"/>
        <v>1.0985107091797885</v>
      </c>
      <c r="AR1953" s="1">
        <f t="shared" si="1475"/>
        <v>1.0985107091797883</v>
      </c>
      <c r="AS1953" s="1">
        <f t="shared" si="1476"/>
        <v>1.0985107091797883</v>
      </c>
      <c r="AT1953" s="1">
        <f t="shared" si="1477"/>
        <v>0.97920295053169604</v>
      </c>
      <c r="AU1953" s="1">
        <f t="shared" si="1478"/>
        <v>3.2555152600057427</v>
      </c>
      <c r="AV1953" s="2">
        <f t="shared" si="1479"/>
        <v>1952</v>
      </c>
      <c r="AW1953" s="1">
        <f t="shared" si="1480"/>
        <v>3255.5152600057427</v>
      </c>
      <c r="AX1953" s="1">
        <f t="shared" si="1481"/>
        <v>0.97920295053169604</v>
      </c>
      <c r="AY1953" s="1">
        <f t="shared" si="1482"/>
        <v>1.0985107091797883</v>
      </c>
      <c r="AZ1953" s="1">
        <f t="shared" si="1483"/>
        <v>5.4333333333333334E-3</v>
      </c>
      <c r="BA1953" s="1">
        <f t="shared" si="1484"/>
        <v>32.085007065220147</v>
      </c>
    </row>
    <row r="1954" spans="1:53">
      <c r="A1954" s="2">
        <f t="shared" si="1449"/>
        <v>1.9529999999998957</v>
      </c>
      <c r="B1954" s="1">
        <f t="shared" si="1487"/>
        <v>2.0563041666665582</v>
      </c>
      <c r="C1954" s="1">
        <f t="shared" si="1450"/>
        <v>5.662090233807212E-2</v>
      </c>
      <c r="D1954" s="1">
        <f t="shared" si="1488"/>
        <v>1.1032276495042423</v>
      </c>
      <c r="E1954" s="1">
        <f t="shared" si="1494"/>
        <v>1.1033526623903629</v>
      </c>
      <c r="F1954" s="1">
        <f t="shared" si="1494"/>
        <v>1.1033574336517562</v>
      </c>
      <c r="G1954" s="1">
        <f t="shared" si="1494"/>
        <v>1.1033576156480893</v>
      </c>
      <c r="H1954" s="1">
        <f t="shared" si="1451"/>
        <v>3.3418939859354744</v>
      </c>
      <c r="I1954" s="1">
        <f t="shared" si="1489"/>
        <v>32.36630460565506</v>
      </c>
      <c r="J1954" s="1">
        <f>VLOOKUP($I1954,Graph!$D$3:$M$50,col)</f>
        <v>6.3E-3</v>
      </c>
      <c r="K1954" s="1">
        <f>VLOOKUP($I1954,Graph!$D$3:$M$50,col+1)</f>
        <v>5.0000000000000001E-3</v>
      </c>
      <c r="L1954" s="1">
        <f t="shared" si="1452"/>
        <v>5.4333333333333334E-3</v>
      </c>
      <c r="M1954" s="1">
        <f t="shared" si="1495"/>
        <v>0.6400499999999999</v>
      </c>
      <c r="N1954" s="1">
        <f t="shared" si="1453"/>
        <v>1.9475666666665623</v>
      </c>
      <c r="O1954" s="1">
        <f t="shared" si="1454"/>
        <v>5.4441989267287542E-2</v>
      </c>
      <c r="P1954" s="1">
        <f t="shared" si="1455"/>
        <v>1.0986837891949819</v>
      </c>
      <c r="Q1954" s="1">
        <f t="shared" si="1456"/>
        <v>1.0985186169575345</v>
      </c>
      <c r="R1954" s="1">
        <f t="shared" si="1457"/>
        <v>1.0985126452158631</v>
      </c>
      <c r="S1954" s="1">
        <f t="shared" si="1458"/>
        <v>1.0985124291373793</v>
      </c>
      <c r="T1954" s="1">
        <f t="shared" si="1459"/>
        <v>0.97920504975651279</v>
      </c>
      <c r="U1954" s="1">
        <f t="shared" si="1460"/>
        <v>3.2580293427781348</v>
      </c>
      <c r="V1954" s="2">
        <f t="shared" si="1490"/>
        <v>32.093264192129752</v>
      </c>
      <c r="W1954" s="1">
        <f>VLOOKUP(V1954,Graph!$D$3:$M$50,col)</f>
        <v>6.3E-3</v>
      </c>
      <c r="X1954" s="1">
        <f>VLOOKUP(V1954,Graph!$D$3:$M$50,col+1)</f>
        <v>5.0000000000000001E-3</v>
      </c>
      <c r="Y1954" s="1">
        <f t="shared" si="1461"/>
        <v>5.4333333333333334E-3</v>
      </c>
      <c r="Z1954" s="1">
        <f t="shared" si="1491"/>
        <v>0.6400499999999999</v>
      </c>
      <c r="AA1954" s="2">
        <f t="shared" si="1462"/>
        <v>1.9475666666665623</v>
      </c>
      <c r="AB1954" s="1">
        <f t="shared" si="1463"/>
        <v>5.4441989267287542E-2</v>
      </c>
      <c r="AC1954" s="1">
        <f t="shared" si="1464"/>
        <v>1.0985124213186788</v>
      </c>
      <c r="AD1954" s="1">
        <f t="shared" si="1465"/>
        <v>1.0985124210357629</v>
      </c>
      <c r="AE1954" s="1">
        <f t="shared" si="1466"/>
        <v>1.0985124210255255</v>
      </c>
      <c r="AF1954" s="1">
        <f t="shared" si="1467"/>
        <v>1.0985124210251551</v>
      </c>
      <c r="AG1954" s="1">
        <f t="shared" si="1468"/>
        <v>0.97920504975651279</v>
      </c>
      <c r="AH1954" s="1">
        <f t="shared" si="1469"/>
        <v>3.2580293187184486</v>
      </c>
      <c r="AI1954" s="2">
        <f t="shared" si="1492"/>
        <v>32.093264113129656</v>
      </c>
      <c r="AJ1954" s="1">
        <f>VLOOKUP(AI1954,Graph!$D$3:$M$50,col)</f>
        <v>6.3E-3</v>
      </c>
      <c r="AK1954" s="1">
        <f>VLOOKUP(AI1954,Graph!$D$3:$M$50,col+1)</f>
        <v>5.0000000000000001E-3</v>
      </c>
      <c r="AL1954" s="1">
        <f t="shared" si="1470"/>
        <v>5.4333333333333334E-3</v>
      </c>
      <c r="AM1954" s="1">
        <f t="shared" si="1493"/>
        <v>0.6400499999999999</v>
      </c>
      <c r="AN1954" s="2">
        <f t="shared" si="1471"/>
        <v>1.9475666666665623</v>
      </c>
      <c r="AO1954" s="1">
        <f t="shared" si="1472"/>
        <v>5.4441989267287542E-2</v>
      </c>
      <c r="AP1954" s="1">
        <f t="shared" si="1473"/>
        <v>1.0985124210251416</v>
      </c>
      <c r="AQ1954" s="1">
        <f t="shared" si="1474"/>
        <v>1.0985124210251409</v>
      </c>
      <c r="AR1954" s="1">
        <f t="shared" si="1475"/>
        <v>1.0985124210251411</v>
      </c>
      <c r="AS1954" s="1">
        <f t="shared" si="1476"/>
        <v>1.0985124210251411</v>
      </c>
      <c r="AT1954" s="1">
        <f t="shared" si="1477"/>
        <v>0.97920504975651279</v>
      </c>
      <c r="AU1954" s="1">
        <f t="shared" si="1478"/>
        <v>3.2580293187184073</v>
      </c>
      <c r="AV1954" s="2">
        <f t="shared" si="1479"/>
        <v>1953</v>
      </c>
      <c r="AW1954" s="1">
        <f t="shared" si="1480"/>
        <v>3258.0293187184075</v>
      </c>
      <c r="AX1954" s="1">
        <f t="shared" si="1481"/>
        <v>0.97920504975651279</v>
      </c>
      <c r="AY1954" s="1">
        <f t="shared" si="1482"/>
        <v>1.0985124210251411</v>
      </c>
      <c r="AZ1954" s="1">
        <f t="shared" si="1483"/>
        <v>5.4333333333333334E-3</v>
      </c>
      <c r="BA1954" s="1">
        <f t="shared" si="1484"/>
        <v>32.093264113129656</v>
      </c>
    </row>
    <row r="1955" spans="1:53">
      <c r="A1955" s="2">
        <f t="shared" si="1449"/>
        <v>1.9539999999998956</v>
      </c>
      <c r="B1955" s="1">
        <f t="shared" si="1487"/>
        <v>2.0573453333332248</v>
      </c>
      <c r="C1955" s="1">
        <f t="shared" si="1450"/>
        <v>5.6621547905361974E-2</v>
      </c>
      <c r="D1955" s="1">
        <f t="shared" si="1488"/>
        <v>1.1032290394990589</v>
      </c>
      <c r="E1955" s="1">
        <f t="shared" si="1494"/>
        <v>1.103354108944081</v>
      </c>
      <c r="F1955" s="1">
        <f t="shared" si="1494"/>
        <v>1.1033588824389866</v>
      </c>
      <c r="G1955" s="1">
        <f t="shared" si="1494"/>
        <v>1.1033590645233258</v>
      </c>
      <c r="H1955" s="1">
        <f t="shared" si="1451"/>
        <v>3.3444654451061453</v>
      </c>
      <c r="I1955" s="1">
        <f t="shared" si="1489"/>
        <v>32.374604020417145</v>
      </c>
      <c r="J1955" s="1">
        <f>VLOOKUP($I1955,Graph!$D$3:$M$50,col)</f>
        <v>6.3E-3</v>
      </c>
      <c r="K1955" s="1">
        <f>VLOOKUP($I1955,Graph!$D$3:$M$50,col+1)</f>
        <v>5.0000000000000001E-3</v>
      </c>
      <c r="L1955" s="1">
        <f t="shared" si="1452"/>
        <v>5.4333333333333334E-3</v>
      </c>
      <c r="M1955" s="1">
        <f t="shared" si="1495"/>
        <v>0.6400499999999999</v>
      </c>
      <c r="N1955" s="1">
        <f t="shared" si="1453"/>
        <v>1.9485666666665622</v>
      </c>
      <c r="O1955" s="1">
        <f t="shared" si="1454"/>
        <v>5.444276545155656E-2</v>
      </c>
      <c r="P1955" s="1">
        <f t="shared" si="1455"/>
        <v>1.0986854936389396</v>
      </c>
      <c r="Q1955" s="1">
        <f t="shared" si="1456"/>
        <v>1.0985203270059303</v>
      </c>
      <c r="R1955" s="1">
        <f t="shared" si="1457"/>
        <v>1.0985143553530374</v>
      </c>
      <c r="S1955" s="1">
        <f t="shared" si="1458"/>
        <v>1.0985141392736553</v>
      </c>
      <c r="T1955" s="1">
        <f t="shared" si="1459"/>
        <v>0.97920714683418353</v>
      </c>
      <c r="U1955" s="1">
        <f t="shared" si="1460"/>
        <v>3.2605440484733412</v>
      </c>
      <c r="V1955" s="2">
        <f t="shared" si="1490"/>
        <v>32.101519116667085</v>
      </c>
      <c r="W1955" s="1">
        <f>VLOOKUP(V1955,Graph!$D$3:$M$50,col)</f>
        <v>6.3E-3</v>
      </c>
      <c r="X1955" s="1">
        <f>VLOOKUP(V1955,Graph!$D$3:$M$50,col+1)</f>
        <v>5.0000000000000001E-3</v>
      </c>
      <c r="Y1955" s="1">
        <f t="shared" si="1461"/>
        <v>5.4333333333333334E-3</v>
      </c>
      <c r="Z1955" s="1">
        <f t="shared" si="1491"/>
        <v>0.6400499999999999</v>
      </c>
      <c r="AA1955" s="2">
        <f t="shared" si="1462"/>
        <v>1.9485666666665622</v>
      </c>
      <c r="AB1955" s="1">
        <f t="shared" si="1463"/>
        <v>5.444276545155656E-2</v>
      </c>
      <c r="AC1955" s="1">
        <f t="shared" si="1464"/>
        <v>1.0985141314547739</v>
      </c>
      <c r="AD1955" s="1">
        <f t="shared" si="1465"/>
        <v>1.0985141311718454</v>
      </c>
      <c r="AE1955" s="1">
        <f t="shared" si="1466"/>
        <v>1.0985141311616076</v>
      </c>
      <c r="AF1955" s="1">
        <f t="shared" si="1467"/>
        <v>1.0985141311612372</v>
      </c>
      <c r="AG1955" s="1">
        <f t="shared" si="1468"/>
        <v>0.97920714683418353</v>
      </c>
      <c r="AH1955" s="1">
        <f t="shared" si="1469"/>
        <v>3.2605440243945463</v>
      </c>
      <c r="AI1955" s="2">
        <f t="shared" si="1492"/>
        <v>32.101519037644898</v>
      </c>
      <c r="AJ1955" s="1">
        <f>VLOOKUP(AI1955,Graph!$D$3:$M$50,col)</f>
        <v>6.3E-3</v>
      </c>
      <c r="AK1955" s="1">
        <f>VLOOKUP(AI1955,Graph!$D$3:$M$50,col+1)</f>
        <v>5.0000000000000001E-3</v>
      </c>
      <c r="AL1955" s="1">
        <f t="shared" si="1470"/>
        <v>5.4333333333333334E-3</v>
      </c>
      <c r="AM1955" s="1">
        <f t="shared" si="1493"/>
        <v>0.6400499999999999</v>
      </c>
      <c r="AN1955" s="2">
        <f t="shared" si="1471"/>
        <v>1.9485666666665622</v>
      </c>
      <c r="AO1955" s="1">
        <f t="shared" si="1472"/>
        <v>5.444276545155656E-2</v>
      </c>
      <c r="AP1955" s="1">
        <f t="shared" si="1473"/>
        <v>1.0985141311612239</v>
      </c>
      <c r="AQ1955" s="1">
        <f t="shared" si="1474"/>
        <v>1.0985141311612232</v>
      </c>
      <c r="AR1955" s="1">
        <f t="shared" si="1475"/>
        <v>1.0985141311612232</v>
      </c>
      <c r="AS1955" s="1">
        <f t="shared" si="1476"/>
        <v>1.0985141311612232</v>
      </c>
      <c r="AT1955" s="1">
        <f t="shared" si="1477"/>
        <v>0.97920714683418353</v>
      </c>
      <c r="AU1955" s="1">
        <f t="shared" si="1478"/>
        <v>3.260544024394505</v>
      </c>
      <c r="AV1955" s="2">
        <f t="shared" si="1479"/>
        <v>1954</v>
      </c>
      <c r="AW1955" s="1">
        <f t="shared" si="1480"/>
        <v>3260.544024394505</v>
      </c>
      <c r="AX1955" s="1">
        <f t="shared" si="1481"/>
        <v>0.97920714683418353</v>
      </c>
      <c r="AY1955" s="1">
        <f t="shared" si="1482"/>
        <v>1.0985141311612232</v>
      </c>
      <c r="AZ1955" s="1">
        <f t="shared" si="1483"/>
        <v>5.4333333333333334E-3</v>
      </c>
      <c r="BA1955" s="1">
        <f t="shared" si="1484"/>
        <v>32.101519037644898</v>
      </c>
    </row>
    <row r="1956" spans="1:53">
      <c r="A1956" s="2">
        <f t="shared" si="1449"/>
        <v>1.9549999999998955</v>
      </c>
      <c r="B1956" s="1">
        <f t="shared" si="1487"/>
        <v>2.0583864999998913</v>
      </c>
      <c r="C1956" s="1">
        <f t="shared" si="1450"/>
        <v>5.6622192823248763E-2</v>
      </c>
      <c r="D1956" s="1">
        <f t="shared" si="1488"/>
        <v>1.1032304281008676</v>
      </c>
      <c r="E1956" s="1">
        <f t="shared" si="1494"/>
        <v>1.1033555540504609</v>
      </c>
      <c r="F1956" s="1">
        <f t="shared" si="1494"/>
        <v>1.1033603297767987</v>
      </c>
      <c r="G1956" s="1">
        <f t="shared" si="1494"/>
        <v>1.1033605119490639</v>
      </c>
      <c r="H1956" s="1">
        <f t="shared" si="1451"/>
        <v>3.3470375635824356</v>
      </c>
      <c r="I1956" s="1">
        <f t="shared" si="1489"/>
        <v>32.382901308436018</v>
      </c>
      <c r="J1956" s="1">
        <f>VLOOKUP($I1956,Graph!$D$3:$M$50,col)</f>
        <v>6.3E-3</v>
      </c>
      <c r="K1956" s="1">
        <f>VLOOKUP($I1956,Graph!$D$3:$M$50,col+1)</f>
        <v>5.0000000000000001E-3</v>
      </c>
      <c r="L1956" s="1">
        <f t="shared" si="1452"/>
        <v>5.4333333333333334E-3</v>
      </c>
      <c r="M1956" s="1">
        <f t="shared" si="1495"/>
        <v>0.6400499999999999</v>
      </c>
      <c r="N1956" s="1">
        <f t="shared" si="1453"/>
        <v>1.9495666666665621</v>
      </c>
      <c r="O1956" s="1">
        <f t="shared" si="1454"/>
        <v>5.4443540856135966E-2</v>
      </c>
      <c r="P1956" s="1">
        <f t="shared" si="1455"/>
        <v>1.0986871963813727</v>
      </c>
      <c r="Q1956" s="1">
        <f t="shared" si="1456"/>
        <v>1.0985220353476755</v>
      </c>
      <c r="R1956" s="1">
        <f t="shared" si="1457"/>
        <v>1.0985160637834974</v>
      </c>
      <c r="S1956" s="1">
        <f t="shared" si="1458"/>
        <v>1.0985158477032186</v>
      </c>
      <c r="T1956" s="1">
        <f t="shared" si="1459"/>
        <v>0.97920924176800106</v>
      </c>
      <c r="U1956" s="1">
        <f t="shared" si="1460"/>
        <v>3.2630594009655529</v>
      </c>
      <c r="V1956" s="2">
        <f t="shared" si="1490"/>
        <v>32.109771919447148</v>
      </c>
      <c r="W1956" s="1">
        <f>VLOOKUP(V1956,Graph!$D$3:$M$50,col)</f>
        <v>6.3E-3</v>
      </c>
      <c r="X1956" s="1">
        <f>VLOOKUP(V1956,Graph!$D$3:$M$50,col+1)</f>
        <v>5.0000000000000001E-3</v>
      </c>
      <c r="Y1956" s="1">
        <f t="shared" si="1461"/>
        <v>5.4333333333333334E-3</v>
      </c>
      <c r="Z1956" s="1">
        <f t="shared" si="1491"/>
        <v>0.6400499999999999</v>
      </c>
      <c r="AA1956" s="2">
        <f t="shared" si="1462"/>
        <v>1.9495666666665621</v>
      </c>
      <c r="AB1956" s="1">
        <f t="shared" si="1463"/>
        <v>5.4443540856135966E-2</v>
      </c>
      <c r="AC1956" s="1">
        <f t="shared" si="1464"/>
        <v>1.0985158398841566</v>
      </c>
      <c r="AD1956" s="1">
        <f t="shared" si="1465"/>
        <v>1.0985158396012162</v>
      </c>
      <c r="AE1956" s="1">
        <f t="shared" si="1466"/>
        <v>1.098515839590978</v>
      </c>
      <c r="AF1956" s="1">
        <f t="shared" si="1467"/>
        <v>1.0985158395906072</v>
      </c>
      <c r="AG1956" s="1">
        <f t="shared" si="1468"/>
        <v>0.97920924176800106</v>
      </c>
      <c r="AH1956" s="1">
        <f t="shared" si="1469"/>
        <v>3.2630593768676452</v>
      </c>
      <c r="AI1956" s="2">
        <f t="shared" si="1492"/>
        <v>32.109771840402885</v>
      </c>
      <c r="AJ1956" s="1">
        <f>VLOOKUP(AI1956,Graph!$D$3:$M$50,col)</f>
        <v>6.3E-3</v>
      </c>
      <c r="AK1956" s="1">
        <f>VLOOKUP(AI1956,Graph!$D$3:$M$50,col+1)</f>
        <v>5.0000000000000001E-3</v>
      </c>
      <c r="AL1956" s="1">
        <f t="shared" si="1470"/>
        <v>5.4333333333333334E-3</v>
      </c>
      <c r="AM1956" s="1">
        <f t="shared" si="1493"/>
        <v>0.6400499999999999</v>
      </c>
      <c r="AN1956" s="2">
        <f t="shared" si="1471"/>
        <v>1.9495666666665621</v>
      </c>
      <c r="AO1956" s="1">
        <f t="shared" si="1472"/>
        <v>5.4443540856135966E-2</v>
      </c>
      <c r="AP1956" s="1">
        <f t="shared" si="1473"/>
        <v>1.0985158395905938</v>
      </c>
      <c r="AQ1956" s="1">
        <f t="shared" si="1474"/>
        <v>1.0985158395905934</v>
      </c>
      <c r="AR1956" s="1">
        <f t="shared" si="1475"/>
        <v>1.0985158395905932</v>
      </c>
      <c r="AS1956" s="1">
        <f t="shared" si="1476"/>
        <v>1.0985158395905934</v>
      </c>
      <c r="AT1956" s="1">
        <f t="shared" si="1477"/>
        <v>0.97920924176800106</v>
      </c>
      <c r="AU1956" s="1">
        <f t="shared" si="1478"/>
        <v>3.2630593768676044</v>
      </c>
      <c r="AV1956" s="2">
        <f t="shared" si="1479"/>
        <v>1955</v>
      </c>
      <c r="AW1956" s="1">
        <f t="shared" si="1480"/>
        <v>3263.0593768676044</v>
      </c>
      <c r="AX1956" s="1">
        <f t="shared" si="1481"/>
        <v>0.97920924176800106</v>
      </c>
      <c r="AY1956" s="1">
        <f t="shared" si="1482"/>
        <v>1.0985158395905934</v>
      </c>
      <c r="AZ1956" s="1">
        <f t="shared" si="1483"/>
        <v>5.4333333333333334E-3</v>
      </c>
      <c r="BA1956" s="1">
        <f t="shared" si="1484"/>
        <v>32.109771840402885</v>
      </c>
    </row>
    <row r="1957" spans="1:53">
      <c r="A1957" s="2">
        <f t="shared" si="1449"/>
        <v>1.9559999999998954</v>
      </c>
      <c r="B1957" s="1">
        <f t="shared" si="1487"/>
        <v>2.0594276666665579</v>
      </c>
      <c r="C1957" s="1">
        <f t="shared" si="1450"/>
        <v>5.6622837092711868E-2</v>
      </c>
      <c r="D1957" s="1">
        <f t="shared" si="1488"/>
        <v>1.1032318153117613</v>
      </c>
      <c r="E1957" s="1">
        <f t="shared" si="1494"/>
        <v>1.1033569977116737</v>
      </c>
      <c r="F1957" s="1">
        <f t="shared" si="1494"/>
        <v>1.1033617756673655</v>
      </c>
      <c r="G1957" s="1">
        <f t="shared" si="1494"/>
        <v>1.1033619579274783</v>
      </c>
      <c r="H1957" s="1">
        <f t="shared" si="1451"/>
        <v>3.3496103411953673</v>
      </c>
      <c r="I1957" s="1">
        <f t="shared" si="1489"/>
        <v>32.391196471345552</v>
      </c>
      <c r="J1957" s="1">
        <f>VLOOKUP($I1957,Graph!$D$3:$M$50,col)</f>
        <v>6.3E-3</v>
      </c>
      <c r="K1957" s="1">
        <f>VLOOKUP($I1957,Graph!$D$3:$M$50,col+1)</f>
        <v>5.0000000000000001E-3</v>
      </c>
      <c r="L1957" s="1">
        <f t="shared" si="1452"/>
        <v>5.4333333333333334E-3</v>
      </c>
      <c r="M1957" s="1">
        <f t="shared" si="1495"/>
        <v>0.6400499999999999</v>
      </c>
      <c r="N1957" s="1">
        <f t="shared" si="1453"/>
        <v>1.950566666666562</v>
      </c>
      <c r="O1957" s="1">
        <f t="shared" si="1454"/>
        <v>5.4444315482199954E-2</v>
      </c>
      <c r="P1957" s="1">
        <f t="shared" si="1455"/>
        <v>1.0986888974248274</v>
      </c>
      <c r="Q1957" s="1">
        <f t="shared" si="1456"/>
        <v>1.0985237419853247</v>
      </c>
      <c r="R1957" s="1">
        <f t="shared" si="1457"/>
        <v>1.098517770509797</v>
      </c>
      <c r="S1957" s="1">
        <f t="shared" si="1458"/>
        <v>1.0985175544286239</v>
      </c>
      <c r="T1957" s="1">
        <f t="shared" si="1459"/>
        <v>0.9792113345612512</v>
      </c>
      <c r="U1957" s="1">
        <f t="shared" si="1460"/>
        <v>3.2655754000884669</v>
      </c>
      <c r="V1957" s="2">
        <f t="shared" si="1490"/>
        <v>32.118022602104823</v>
      </c>
      <c r="W1957" s="1">
        <f>VLOOKUP(V1957,Graph!$D$3:$M$50,col)</f>
        <v>6.3E-3</v>
      </c>
      <c r="X1957" s="1">
        <f>VLOOKUP(V1957,Graph!$D$3:$M$50,col+1)</f>
        <v>5.0000000000000001E-3</v>
      </c>
      <c r="Y1957" s="1">
        <f t="shared" si="1461"/>
        <v>5.4333333333333334E-3</v>
      </c>
      <c r="Z1957" s="1">
        <f t="shared" si="1491"/>
        <v>0.6400499999999999</v>
      </c>
      <c r="AA1957" s="2">
        <f t="shared" si="1462"/>
        <v>1.950566666666562</v>
      </c>
      <c r="AB1957" s="1">
        <f t="shared" si="1463"/>
        <v>5.4444315482199954E-2</v>
      </c>
      <c r="AC1957" s="1">
        <f t="shared" si="1464"/>
        <v>1.0985175466093808</v>
      </c>
      <c r="AD1957" s="1">
        <f t="shared" si="1465"/>
        <v>1.0985175463264287</v>
      </c>
      <c r="AE1957" s="1">
        <f t="shared" si="1466"/>
        <v>1.0985175463161896</v>
      </c>
      <c r="AF1957" s="1">
        <f t="shared" si="1467"/>
        <v>1.0985175463158188</v>
      </c>
      <c r="AG1957" s="1">
        <f t="shared" si="1468"/>
        <v>0.9792113345612512</v>
      </c>
      <c r="AH1957" s="1">
        <f t="shared" si="1469"/>
        <v>3.2655753759714412</v>
      </c>
      <c r="AI1957" s="2">
        <f t="shared" si="1492"/>
        <v>32.118022523038491</v>
      </c>
      <c r="AJ1957" s="1">
        <f>VLOOKUP(AI1957,Graph!$D$3:$M$50,col)</f>
        <v>6.3E-3</v>
      </c>
      <c r="AK1957" s="1">
        <f>VLOOKUP(AI1957,Graph!$D$3:$M$50,col+1)</f>
        <v>5.0000000000000001E-3</v>
      </c>
      <c r="AL1957" s="1">
        <f t="shared" si="1470"/>
        <v>5.4333333333333334E-3</v>
      </c>
      <c r="AM1957" s="1">
        <f t="shared" si="1493"/>
        <v>0.6400499999999999</v>
      </c>
      <c r="AN1957" s="2">
        <f t="shared" si="1471"/>
        <v>1.950566666666562</v>
      </c>
      <c r="AO1957" s="1">
        <f t="shared" si="1472"/>
        <v>5.4444315482199954E-2</v>
      </c>
      <c r="AP1957" s="1">
        <f t="shared" si="1473"/>
        <v>1.0985175463158054</v>
      </c>
      <c r="AQ1957" s="1">
        <f t="shared" si="1474"/>
        <v>1.098517546315805</v>
      </c>
      <c r="AR1957" s="1">
        <f t="shared" si="1475"/>
        <v>1.0985175463158052</v>
      </c>
      <c r="AS1957" s="1">
        <f t="shared" si="1476"/>
        <v>1.0985175463158048</v>
      </c>
      <c r="AT1957" s="1">
        <f t="shared" si="1477"/>
        <v>0.9792113345612512</v>
      </c>
      <c r="AU1957" s="1">
        <f t="shared" si="1478"/>
        <v>3.2655753759713995</v>
      </c>
      <c r="AV1957" s="2">
        <f t="shared" si="1479"/>
        <v>1956</v>
      </c>
      <c r="AW1957" s="1">
        <f t="shared" si="1480"/>
        <v>3265.5753759713994</v>
      </c>
      <c r="AX1957" s="1">
        <f t="shared" si="1481"/>
        <v>0.9792113345612512</v>
      </c>
      <c r="AY1957" s="1">
        <f t="shared" si="1482"/>
        <v>1.0985175463158048</v>
      </c>
      <c r="AZ1957" s="1">
        <f t="shared" si="1483"/>
        <v>5.4333333333333334E-3</v>
      </c>
      <c r="BA1957" s="1">
        <f t="shared" si="1484"/>
        <v>32.118022523038491</v>
      </c>
    </row>
    <row r="1958" spans="1:53">
      <c r="A1958" s="2">
        <f t="shared" si="1449"/>
        <v>1.9569999999998953</v>
      </c>
      <c r="B1958" s="1">
        <f t="shared" si="1487"/>
        <v>2.0604688333332244</v>
      </c>
      <c r="C1958" s="1">
        <f t="shared" si="1450"/>
        <v>5.662348071472869E-2</v>
      </c>
      <c r="D1958" s="1">
        <f t="shared" si="1488"/>
        <v>1.1032332011338293</v>
      </c>
      <c r="E1958" s="1">
        <f t="shared" si="1494"/>
        <v>1.1033584399298866</v>
      </c>
      <c r="F1958" s="1">
        <f t="shared" si="1494"/>
        <v>1.1033632201128571</v>
      </c>
      <c r="G1958" s="1">
        <f t="shared" si="1494"/>
        <v>1.1033634024607382</v>
      </c>
      <c r="H1958" s="1">
        <f t="shared" si="1451"/>
        <v>3.3521837777760948</v>
      </c>
      <c r="I1958" s="1">
        <f t="shared" si="1489"/>
        <v>32.399489510777549</v>
      </c>
      <c r="J1958" s="1">
        <f>VLOOKUP($I1958,Graph!$D$3:$M$50,col)</f>
        <v>6.3E-3</v>
      </c>
      <c r="K1958" s="1">
        <f>VLOOKUP($I1958,Graph!$D$3:$M$50,col+1)</f>
        <v>5.0000000000000001E-3</v>
      </c>
      <c r="L1958" s="1">
        <f t="shared" si="1452"/>
        <v>5.4333333333333334E-3</v>
      </c>
      <c r="M1958" s="1">
        <f t="shared" si="1495"/>
        <v>0.6400499999999999</v>
      </c>
      <c r="N1958" s="1">
        <f t="shared" si="1453"/>
        <v>1.9515666666665619</v>
      </c>
      <c r="O1958" s="1">
        <f t="shared" si="1454"/>
        <v>5.4445089330920307E-2</v>
      </c>
      <c r="P1958" s="1">
        <f t="shared" si="1455"/>
        <v>1.0986905967718452</v>
      </c>
      <c r="Q1958" s="1">
        <f t="shared" si="1456"/>
        <v>1.0985254469214261</v>
      </c>
      <c r="R1958" s="1">
        <f t="shared" si="1457"/>
        <v>1.098519475534484</v>
      </c>
      <c r="S1958" s="1">
        <f t="shared" si="1458"/>
        <v>1.0985192594524189</v>
      </c>
      <c r="T1958" s="1">
        <f t="shared" si="1459"/>
        <v>0.97921342521721311</v>
      </c>
      <c r="U1958" s="1">
        <f t="shared" si="1460"/>
        <v>3.2680920456759082</v>
      </c>
      <c r="V1958" s="2">
        <f t="shared" si="1490"/>
        <v>32.126271166272893</v>
      </c>
      <c r="W1958" s="1">
        <f>VLOOKUP(V1958,Graph!$D$3:$M$50,col)</f>
        <v>6.3E-3</v>
      </c>
      <c r="X1958" s="1">
        <f>VLOOKUP(V1958,Graph!$D$3:$M$50,col+1)</f>
        <v>5.0000000000000001E-3</v>
      </c>
      <c r="Y1958" s="1">
        <f t="shared" si="1461"/>
        <v>5.4333333333333334E-3</v>
      </c>
      <c r="Z1958" s="1">
        <f t="shared" si="1491"/>
        <v>0.6400499999999999</v>
      </c>
      <c r="AA1958" s="2">
        <f t="shared" si="1462"/>
        <v>1.9515666666665619</v>
      </c>
      <c r="AB1958" s="1">
        <f t="shared" si="1463"/>
        <v>5.4445089330920307E-2</v>
      </c>
      <c r="AC1958" s="1">
        <f t="shared" si="1464"/>
        <v>1.0985192516329949</v>
      </c>
      <c r="AD1958" s="1">
        <f t="shared" si="1465"/>
        <v>1.0985192513500306</v>
      </c>
      <c r="AE1958" s="1">
        <f t="shared" si="1466"/>
        <v>1.098519251339791</v>
      </c>
      <c r="AF1958" s="1">
        <f t="shared" si="1467"/>
        <v>1.0985192513394206</v>
      </c>
      <c r="AG1958" s="1">
        <f t="shared" si="1468"/>
        <v>0.97921342521721311</v>
      </c>
      <c r="AH1958" s="1">
        <f t="shared" si="1469"/>
        <v>3.2680920215397591</v>
      </c>
      <c r="AI1958" s="2">
        <f t="shared" si="1492"/>
        <v>32.126271087184499</v>
      </c>
      <c r="AJ1958" s="1">
        <f>VLOOKUP(AI1958,Graph!$D$3:$M$50,col)</f>
        <v>6.3E-3</v>
      </c>
      <c r="AK1958" s="1">
        <f>VLOOKUP(AI1958,Graph!$D$3:$M$50,col+1)</f>
        <v>5.0000000000000001E-3</v>
      </c>
      <c r="AL1958" s="1">
        <f t="shared" si="1470"/>
        <v>5.4333333333333334E-3</v>
      </c>
      <c r="AM1958" s="1">
        <f t="shared" si="1493"/>
        <v>0.6400499999999999</v>
      </c>
      <c r="AN1958" s="2">
        <f t="shared" si="1471"/>
        <v>1.9515666666665619</v>
      </c>
      <c r="AO1958" s="1">
        <f t="shared" si="1472"/>
        <v>5.4445089330920307E-2</v>
      </c>
      <c r="AP1958" s="1">
        <f t="shared" si="1473"/>
        <v>1.0985192513394071</v>
      </c>
      <c r="AQ1958" s="1">
        <f t="shared" si="1474"/>
        <v>1.0985192513394066</v>
      </c>
      <c r="AR1958" s="1">
        <f t="shared" si="1475"/>
        <v>1.0985192513394064</v>
      </c>
      <c r="AS1958" s="1">
        <f t="shared" si="1476"/>
        <v>1.0985192513394066</v>
      </c>
      <c r="AT1958" s="1">
        <f t="shared" si="1477"/>
        <v>0.97921342521721311</v>
      </c>
      <c r="AU1958" s="1">
        <f t="shared" si="1478"/>
        <v>3.2680920215397169</v>
      </c>
      <c r="AV1958" s="2">
        <f t="shared" si="1479"/>
        <v>1957</v>
      </c>
      <c r="AW1958" s="1">
        <f t="shared" si="1480"/>
        <v>3268.0920215397168</v>
      </c>
      <c r="AX1958" s="1">
        <f t="shared" si="1481"/>
        <v>0.97921342521721311</v>
      </c>
      <c r="AY1958" s="1">
        <f t="shared" si="1482"/>
        <v>1.0985192513394066</v>
      </c>
      <c r="AZ1958" s="1">
        <f t="shared" si="1483"/>
        <v>5.4333333333333334E-3</v>
      </c>
      <c r="BA1958" s="1">
        <f t="shared" si="1484"/>
        <v>32.126271087184499</v>
      </c>
    </row>
    <row r="1959" spans="1:53">
      <c r="A1959" s="2">
        <f t="shared" si="1449"/>
        <v>1.9579999999998952</v>
      </c>
      <c r="B1959" s="1">
        <f t="shared" si="1487"/>
        <v>2.0615099999998909</v>
      </c>
      <c r="C1959" s="1">
        <f t="shared" si="1450"/>
        <v>5.6624123690274697E-2</v>
      </c>
      <c r="D1959" s="1">
        <f t="shared" si="1488"/>
        <v>1.1032345855691554</v>
      </c>
      <c r="E1959" s="1">
        <f t="shared" si="1494"/>
        <v>1.1033598807072615</v>
      </c>
      <c r="F1959" s="1">
        <f t="shared" si="1494"/>
        <v>1.1033646631154395</v>
      </c>
      <c r="G1959" s="1">
        <f t="shared" si="1494"/>
        <v>1.103364845551009</v>
      </c>
      <c r="H1959" s="1">
        <f t="shared" si="1451"/>
        <v>3.3547578731558985</v>
      </c>
      <c r="I1959" s="1">
        <f t="shared" si="1489"/>
        <v>32.407780428361704</v>
      </c>
      <c r="J1959" s="1">
        <f>VLOOKUP($I1959,Graph!$D$3:$M$50,col)</f>
        <v>6.3E-3</v>
      </c>
      <c r="K1959" s="1">
        <f>VLOOKUP($I1959,Graph!$D$3:$M$50,col+1)</f>
        <v>5.0000000000000001E-3</v>
      </c>
      <c r="L1959" s="1">
        <f t="shared" si="1452"/>
        <v>5.4333333333333334E-3</v>
      </c>
      <c r="M1959" s="1">
        <f t="shared" si="1495"/>
        <v>0.6400499999999999</v>
      </c>
      <c r="N1959" s="1">
        <f t="shared" si="1453"/>
        <v>1.9525666666665618</v>
      </c>
      <c r="O1959" s="1">
        <f t="shared" si="1454"/>
        <v>5.4445862403466494E-2</v>
      </c>
      <c r="P1959" s="1">
        <f t="shared" si="1455"/>
        <v>1.0986922944249635</v>
      </c>
      <c r="Q1959" s="1">
        <f t="shared" si="1456"/>
        <v>1.0985271501585232</v>
      </c>
      <c r="R1959" s="1">
        <f t="shared" si="1457"/>
        <v>1.0985211788601024</v>
      </c>
      <c r="S1959" s="1">
        <f t="shared" si="1458"/>
        <v>1.0985209627771466</v>
      </c>
      <c r="T1959" s="1">
        <f t="shared" si="1459"/>
        <v>0.97921551373915894</v>
      </c>
      <c r="U1959" s="1">
        <f t="shared" si="1460"/>
        <v>3.2706093375618241</v>
      </c>
      <c r="V1959" s="2">
        <f t="shared" si="1490"/>
        <v>32.134517613582069</v>
      </c>
      <c r="W1959" s="1">
        <f>VLOOKUP(V1959,Graph!$D$3:$M$50,col)</f>
        <v>6.3E-3</v>
      </c>
      <c r="X1959" s="1">
        <f>VLOOKUP(V1959,Graph!$D$3:$M$50,col+1)</f>
        <v>5.0000000000000001E-3</v>
      </c>
      <c r="Y1959" s="1">
        <f t="shared" si="1461"/>
        <v>5.4333333333333334E-3</v>
      </c>
      <c r="Z1959" s="1">
        <f t="shared" si="1491"/>
        <v>0.6400499999999999</v>
      </c>
      <c r="AA1959" s="2">
        <f t="shared" si="1462"/>
        <v>1.9525666666665618</v>
      </c>
      <c r="AB1959" s="1">
        <f t="shared" si="1463"/>
        <v>5.4445862403466494E-2</v>
      </c>
      <c r="AC1959" s="1">
        <f t="shared" si="1464"/>
        <v>1.0985209549575423</v>
      </c>
      <c r="AD1959" s="1">
        <f t="shared" si="1465"/>
        <v>1.0985209546745662</v>
      </c>
      <c r="AE1959" s="1">
        <f t="shared" si="1466"/>
        <v>1.098520954664326</v>
      </c>
      <c r="AF1959" s="1">
        <f t="shared" si="1467"/>
        <v>1.0985209546639554</v>
      </c>
      <c r="AG1959" s="1">
        <f t="shared" si="1468"/>
        <v>0.97921551373915894</v>
      </c>
      <c r="AH1959" s="1">
        <f t="shared" si="1469"/>
        <v>3.2706093134065455</v>
      </c>
      <c r="AI1959" s="2">
        <f t="shared" si="1492"/>
        <v>32.134517534471613</v>
      </c>
      <c r="AJ1959" s="1">
        <f>VLOOKUP(AI1959,Graph!$D$3:$M$50,col)</f>
        <v>6.3E-3</v>
      </c>
      <c r="AK1959" s="1">
        <f>VLOOKUP(AI1959,Graph!$D$3:$M$50,col+1)</f>
        <v>5.0000000000000001E-3</v>
      </c>
      <c r="AL1959" s="1">
        <f t="shared" si="1470"/>
        <v>5.4333333333333334E-3</v>
      </c>
      <c r="AM1959" s="1">
        <f t="shared" si="1493"/>
        <v>0.6400499999999999</v>
      </c>
      <c r="AN1959" s="2">
        <f t="shared" si="1471"/>
        <v>1.9525666666665618</v>
      </c>
      <c r="AO1959" s="1">
        <f t="shared" si="1472"/>
        <v>5.4445862403466494E-2</v>
      </c>
      <c r="AP1959" s="1">
        <f t="shared" si="1473"/>
        <v>1.0985209546639421</v>
      </c>
      <c r="AQ1959" s="1">
        <f t="shared" si="1474"/>
        <v>1.0985209546639416</v>
      </c>
      <c r="AR1959" s="1">
        <f t="shared" si="1475"/>
        <v>1.0985209546639414</v>
      </c>
      <c r="AS1959" s="1">
        <f t="shared" si="1476"/>
        <v>1.0985209546639416</v>
      </c>
      <c r="AT1959" s="1">
        <f t="shared" si="1477"/>
        <v>0.97921551373915894</v>
      </c>
      <c r="AU1959" s="1">
        <f t="shared" si="1478"/>
        <v>3.2706093134065051</v>
      </c>
      <c r="AV1959" s="2">
        <f t="shared" si="1479"/>
        <v>1958</v>
      </c>
      <c r="AW1959" s="1">
        <f t="shared" si="1480"/>
        <v>3270.609313406505</v>
      </c>
      <c r="AX1959" s="1">
        <f t="shared" si="1481"/>
        <v>0.97921551373915894</v>
      </c>
      <c r="AY1959" s="1">
        <f t="shared" si="1482"/>
        <v>1.0985209546639416</v>
      </c>
      <c r="AZ1959" s="1">
        <f t="shared" si="1483"/>
        <v>5.4333333333333334E-3</v>
      </c>
      <c r="BA1959" s="1">
        <f t="shared" si="1484"/>
        <v>32.134517534471613</v>
      </c>
    </row>
    <row r="1960" spans="1:53">
      <c r="A1960" s="2">
        <f t="shared" si="1449"/>
        <v>1.958999999999895</v>
      </c>
      <c r="B1960" s="1">
        <f t="shared" si="1487"/>
        <v>2.0625511666665575</v>
      </c>
      <c r="C1960" s="1">
        <f t="shared" si="1450"/>
        <v>5.6624766020323326E-2</v>
      </c>
      <c r="D1960" s="1">
        <f t="shared" si="1488"/>
        <v>1.1032359686198208</v>
      </c>
      <c r="E1960" s="1">
        <f t="shared" si="1494"/>
        <v>1.1033613200459569</v>
      </c>
      <c r="F1960" s="1">
        <f t="shared" si="1494"/>
        <v>1.1033661046772729</v>
      </c>
      <c r="G1960" s="1">
        <f t="shared" si="1494"/>
        <v>1.1033662872004517</v>
      </c>
      <c r="H1960" s="1">
        <f t="shared" si="1451"/>
        <v>3.3573326271661927</v>
      </c>
      <c r="I1960" s="1">
        <f t="shared" si="1489"/>
        <v>32.416069225725629</v>
      </c>
      <c r="J1960" s="1">
        <f>VLOOKUP($I1960,Graph!$D$3:$M$50,col)</f>
        <v>6.3E-3</v>
      </c>
      <c r="K1960" s="1">
        <f>VLOOKUP($I1960,Graph!$D$3:$M$50,col+1)</f>
        <v>5.0000000000000001E-3</v>
      </c>
      <c r="L1960" s="1">
        <f t="shared" si="1452"/>
        <v>5.4333333333333334E-3</v>
      </c>
      <c r="M1960" s="1">
        <f t="shared" si="1495"/>
        <v>0.6400499999999999</v>
      </c>
      <c r="N1960" s="1">
        <f t="shared" si="1453"/>
        <v>1.9535666666665616</v>
      </c>
      <c r="O1960" s="1">
        <f t="shared" si="1454"/>
        <v>5.4446634701005657E-2</v>
      </c>
      <c r="P1960" s="1">
        <f t="shared" si="1455"/>
        <v>1.0986939903867121</v>
      </c>
      <c r="Q1960" s="1">
        <f t="shared" si="1456"/>
        <v>1.0985288516991536</v>
      </c>
      <c r="R1960" s="1">
        <f t="shared" si="1457"/>
        <v>1.0985228804891909</v>
      </c>
      <c r="S1960" s="1">
        <f t="shared" si="1458"/>
        <v>1.0985226644053459</v>
      </c>
      <c r="T1960" s="1">
        <f t="shared" si="1459"/>
        <v>0.97921760013035475</v>
      </c>
      <c r="U1960" s="1">
        <f t="shared" si="1460"/>
        <v>3.2731272755802978</v>
      </c>
      <c r="V1960" s="2">
        <f t="shared" si="1490"/>
        <v>32.142761945660958</v>
      </c>
      <c r="W1960" s="1">
        <f>VLOOKUP(V1960,Graph!$D$3:$M$50,col)</f>
        <v>6.3E-3</v>
      </c>
      <c r="X1960" s="1">
        <f>VLOOKUP(V1960,Graph!$D$3:$M$50,col+1)</f>
        <v>5.0000000000000001E-3</v>
      </c>
      <c r="Y1960" s="1">
        <f t="shared" si="1461"/>
        <v>5.4333333333333334E-3</v>
      </c>
      <c r="Z1960" s="1">
        <f t="shared" si="1491"/>
        <v>0.6400499999999999</v>
      </c>
      <c r="AA1960" s="2">
        <f t="shared" si="1462"/>
        <v>1.9535666666665616</v>
      </c>
      <c r="AB1960" s="1">
        <f t="shared" si="1463"/>
        <v>5.4446634701005657E-2</v>
      </c>
      <c r="AC1960" s="1">
        <f t="shared" si="1464"/>
        <v>1.0985226565855615</v>
      </c>
      <c r="AD1960" s="1">
        <f t="shared" si="1465"/>
        <v>1.0985226563025738</v>
      </c>
      <c r="AE1960" s="1">
        <f t="shared" si="1466"/>
        <v>1.0985226562923327</v>
      </c>
      <c r="AF1960" s="1">
        <f t="shared" si="1467"/>
        <v>1.0985226562919626</v>
      </c>
      <c r="AG1960" s="1">
        <f t="shared" si="1468"/>
        <v>0.97921760013035475</v>
      </c>
      <c r="AH1960" s="1">
        <f t="shared" si="1469"/>
        <v>3.2731272514058887</v>
      </c>
      <c r="AI1960" s="2">
        <f t="shared" si="1492"/>
        <v>32.142761866528453</v>
      </c>
      <c r="AJ1960" s="1">
        <f>VLOOKUP(AI1960,Graph!$D$3:$M$50,col)</f>
        <v>6.3E-3</v>
      </c>
      <c r="AK1960" s="1">
        <f>VLOOKUP(AI1960,Graph!$D$3:$M$50,col+1)</f>
        <v>5.0000000000000001E-3</v>
      </c>
      <c r="AL1960" s="1">
        <f t="shared" si="1470"/>
        <v>5.4333333333333334E-3</v>
      </c>
      <c r="AM1960" s="1">
        <f t="shared" si="1493"/>
        <v>0.6400499999999999</v>
      </c>
      <c r="AN1960" s="2">
        <f t="shared" si="1471"/>
        <v>1.9535666666665616</v>
      </c>
      <c r="AO1960" s="1">
        <f t="shared" si="1472"/>
        <v>5.4446634701005657E-2</v>
      </c>
      <c r="AP1960" s="1">
        <f t="shared" si="1473"/>
        <v>1.098522656291949</v>
      </c>
      <c r="AQ1960" s="1">
        <f t="shared" si="1474"/>
        <v>1.0985226562919486</v>
      </c>
      <c r="AR1960" s="1">
        <f t="shared" si="1475"/>
        <v>1.0985226562919481</v>
      </c>
      <c r="AS1960" s="1">
        <f t="shared" si="1476"/>
        <v>1.0985226562919483</v>
      </c>
      <c r="AT1960" s="1">
        <f t="shared" si="1477"/>
        <v>0.97921760013035475</v>
      </c>
      <c r="AU1960" s="1">
        <f t="shared" si="1478"/>
        <v>3.2731272514058465</v>
      </c>
      <c r="AV1960" s="2">
        <f t="shared" si="1479"/>
        <v>1959</v>
      </c>
      <c r="AW1960" s="1">
        <f t="shared" si="1480"/>
        <v>3273.1272514058464</v>
      </c>
      <c r="AX1960" s="1">
        <f t="shared" si="1481"/>
        <v>0.97921760013035475</v>
      </c>
      <c r="AY1960" s="1">
        <f t="shared" si="1482"/>
        <v>1.0985226562919483</v>
      </c>
      <c r="AZ1960" s="1">
        <f t="shared" si="1483"/>
        <v>5.4333333333333334E-3</v>
      </c>
      <c r="BA1960" s="1">
        <f t="shared" si="1484"/>
        <v>32.142761866528453</v>
      </c>
    </row>
    <row r="1961" spans="1:53">
      <c r="A1961" s="2">
        <f t="shared" si="1449"/>
        <v>1.9599999999998949</v>
      </c>
      <c r="B1961" s="1">
        <f t="shared" si="1487"/>
        <v>2.063592333333224</v>
      </c>
      <c r="C1961" s="1">
        <f t="shared" si="1450"/>
        <v>5.6625407705846134E-2</v>
      </c>
      <c r="D1961" s="1">
        <f t="shared" si="1488"/>
        <v>1.1032373502879012</v>
      </c>
      <c r="E1961" s="1">
        <f t="shared" ref="E1961:G1980" si="1496">SQRT(D1961-($C1961*D1961-POWER(D1961,1/3)+1)/($C1961-POWER(D1961,-2/3)/3))</f>
        <v>1.103362757948126</v>
      </c>
      <c r="F1961" s="1">
        <f t="shared" si="1496"/>
        <v>1.1033675448005138</v>
      </c>
      <c r="G1961" s="1">
        <f t="shared" si="1496"/>
        <v>1.1033677274112237</v>
      </c>
      <c r="H1961" s="1">
        <f t="shared" si="1451"/>
        <v>3.3599080396385204</v>
      </c>
      <c r="I1961" s="1">
        <f t="shared" si="1489"/>
        <v>32.424355904494888</v>
      </c>
      <c r="J1961" s="1">
        <f>VLOOKUP($I1961,Graph!$D$3:$M$50,col)</f>
        <v>6.3E-3</v>
      </c>
      <c r="K1961" s="1">
        <f>VLOOKUP($I1961,Graph!$D$3:$M$50,col+1)</f>
        <v>5.0000000000000001E-3</v>
      </c>
      <c r="L1961" s="1">
        <f t="shared" si="1452"/>
        <v>5.4333333333333334E-3</v>
      </c>
      <c r="M1961" s="1">
        <f t="shared" si="1495"/>
        <v>0.6400499999999999</v>
      </c>
      <c r="N1961" s="1">
        <f t="shared" si="1453"/>
        <v>1.9545666666665615</v>
      </c>
      <c r="O1961" s="1">
        <f t="shared" si="1454"/>
        <v>5.4447406224702531E-2</v>
      </c>
      <c r="P1961" s="1">
        <f t="shared" si="1455"/>
        <v>1.0986956846596179</v>
      </c>
      <c r="Q1961" s="1">
        <f t="shared" si="1456"/>
        <v>1.098530551545851</v>
      </c>
      <c r="R1961" s="1">
        <f t="shared" si="1457"/>
        <v>1.098524580424282</v>
      </c>
      <c r="S1961" s="1">
        <f t="shared" si="1458"/>
        <v>1.0985243643395501</v>
      </c>
      <c r="T1961" s="1">
        <f t="shared" si="1459"/>
        <v>0.97921968439405949</v>
      </c>
      <c r="U1961" s="1">
        <f t="shared" si="1460"/>
        <v>3.2756458595655369</v>
      </c>
      <c r="V1961" s="2">
        <f t="shared" si="1490"/>
        <v>32.151004164136062</v>
      </c>
      <c r="W1961" s="1">
        <f>VLOOKUP(V1961,Graph!$D$3:$M$50,col)</f>
        <v>6.3E-3</v>
      </c>
      <c r="X1961" s="1">
        <f>VLOOKUP(V1961,Graph!$D$3:$M$50,col+1)</f>
        <v>5.0000000000000001E-3</v>
      </c>
      <c r="Y1961" s="1">
        <f t="shared" si="1461"/>
        <v>5.4333333333333334E-3</v>
      </c>
      <c r="Z1961" s="1">
        <f t="shared" si="1491"/>
        <v>0.6400499999999999</v>
      </c>
      <c r="AA1961" s="2">
        <f t="shared" si="1462"/>
        <v>1.9545666666665615</v>
      </c>
      <c r="AB1961" s="1">
        <f t="shared" si="1463"/>
        <v>5.4447406224702531E-2</v>
      </c>
      <c r="AC1961" s="1">
        <f t="shared" si="1464"/>
        <v>1.0985243565195859</v>
      </c>
      <c r="AD1961" s="1">
        <f t="shared" si="1465"/>
        <v>1.0985243562365863</v>
      </c>
      <c r="AE1961" s="1">
        <f t="shared" si="1466"/>
        <v>1.0985243562263445</v>
      </c>
      <c r="AF1961" s="1">
        <f t="shared" si="1467"/>
        <v>1.0985243562259741</v>
      </c>
      <c r="AG1961" s="1">
        <f t="shared" si="1468"/>
        <v>0.97921968439405949</v>
      </c>
      <c r="AH1961" s="1">
        <f t="shared" si="1469"/>
        <v>3.2756458353719893</v>
      </c>
      <c r="AI1961" s="2">
        <f t="shared" si="1492"/>
        <v>32.151004084981508</v>
      </c>
      <c r="AJ1961" s="1">
        <f>VLOOKUP(AI1961,Graph!$D$3:$M$50,col)</f>
        <v>6.3E-3</v>
      </c>
      <c r="AK1961" s="1">
        <f>VLOOKUP(AI1961,Graph!$D$3:$M$50,col+1)</f>
        <v>5.0000000000000001E-3</v>
      </c>
      <c r="AL1961" s="1">
        <f t="shared" si="1470"/>
        <v>5.4333333333333334E-3</v>
      </c>
      <c r="AM1961" s="1">
        <f t="shared" si="1493"/>
        <v>0.6400499999999999</v>
      </c>
      <c r="AN1961" s="2">
        <f t="shared" si="1471"/>
        <v>1.9545666666665615</v>
      </c>
      <c r="AO1961" s="1">
        <f t="shared" si="1472"/>
        <v>5.4447406224702531E-2</v>
      </c>
      <c r="AP1961" s="1">
        <f t="shared" si="1473"/>
        <v>1.0985243562259606</v>
      </c>
      <c r="AQ1961" s="1">
        <f t="shared" si="1474"/>
        <v>1.0985243562259601</v>
      </c>
      <c r="AR1961" s="1">
        <f t="shared" si="1475"/>
        <v>1.0985243562259601</v>
      </c>
      <c r="AS1961" s="1">
        <f t="shared" si="1476"/>
        <v>1.0985243562259601</v>
      </c>
      <c r="AT1961" s="1">
        <f t="shared" si="1477"/>
        <v>0.97921968439405949</v>
      </c>
      <c r="AU1961" s="1">
        <f t="shared" si="1478"/>
        <v>3.2756458353719475</v>
      </c>
      <c r="AV1961" s="2">
        <f t="shared" si="1479"/>
        <v>1960</v>
      </c>
      <c r="AW1961" s="1">
        <f t="shared" si="1480"/>
        <v>3275.6458353719477</v>
      </c>
      <c r="AX1961" s="1">
        <f t="shared" si="1481"/>
        <v>0.97921968439405949</v>
      </c>
      <c r="AY1961" s="1">
        <f t="shared" si="1482"/>
        <v>1.0985243562259601</v>
      </c>
      <c r="AZ1961" s="1">
        <f t="shared" si="1483"/>
        <v>5.4333333333333334E-3</v>
      </c>
      <c r="BA1961" s="1">
        <f t="shared" si="1484"/>
        <v>32.151004084981508</v>
      </c>
    </row>
    <row r="1962" spans="1:53">
      <c r="A1962" s="2">
        <f t="shared" ref="A1962:A2001" si="1497">A1961+0.001</f>
        <v>1.9609999999998948</v>
      </c>
      <c r="B1962" s="1">
        <f t="shared" si="1487"/>
        <v>2.064633499999891</v>
      </c>
      <c r="C1962" s="1">
        <f t="shared" ref="C1962:C2001" si="1498">(4/27)*(b*A1962/B1962)^2</f>
        <v>5.6626048747812636E-2</v>
      </c>
      <c r="D1962" s="1">
        <f t="shared" si="1488"/>
        <v>1.1032387305754687</v>
      </c>
      <c r="E1962" s="1">
        <f t="shared" si="1496"/>
        <v>1.1033641944159185</v>
      </c>
      <c r="F1962" s="1">
        <f t="shared" si="1496"/>
        <v>1.1033689834873148</v>
      </c>
      <c r="G1962" s="1">
        <f t="shared" si="1496"/>
        <v>1.1033691661854761</v>
      </c>
      <c r="H1962" s="1">
        <f t="shared" ref="H1962:H2001" si="1499">SQRT(gn*(2*A1962/3)^3)*G1962*b</f>
        <v>3.3624841104045498</v>
      </c>
      <c r="I1962" s="1">
        <f t="shared" si="1489"/>
        <v>32.432640466292909</v>
      </c>
      <c r="J1962" s="1">
        <f>VLOOKUP($I1962,Graph!$D$3:$M$50,col)</f>
        <v>6.3E-3</v>
      </c>
      <c r="K1962" s="1">
        <f>VLOOKUP($I1962,Graph!$D$3:$M$50,col+1)</f>
        <v>5.0000000000000001E-3</v>
      </c>
      <c r="L1962" s="1">
        <f t="shared" ref="L1962:L2001" si="1500">J1962+Ratio*(K1962-J1962)</f>
        <v>5.4333333333333334E-3</v>
      </c>
      <c r="M1962" s="1">
        <f t="shared" si="1495"/>
        <v>0.6400499999999999</v>
      </c>
      <c r="N1962" s="1">
        <f t="shared" ref="N1962:N2001" si="1501">A1962-L1962*L</f>
        <v>1.9555666666665614</v>
      </c>
      <c r="O1962" s="1">
        <f t="shared" ref="O1962:O2001" si="1502">(4/27)*(M1962*N1962/B1962)^2</f>
        <v>5.4448176975719569E-2</v>
      </c>
      <c r="P1962" s="1">
        <f t="shared" ref="P1962:P2001" si="1503">SQRT(G1962-(O1962*G1962-POWER(G1962,1/3)+1)/(O1962-POWER(G1962,-2/3)/3))</f>
        <v>1.0986973772462028</v>
      </c>
      <c r="Q1962" s="1">
        <f t="shared" ref="Q1962:Q2001" si="1504">SQRT(P1962-(O1962*P1962-POWER(P1962,1/3)+1)/(O1962-POWER(P1962,-2/3)/3))</f>
        <v>1.0985322497011436</v>
      </c>
      <c r="R1962" s="1">
        <f t="shared" ref="R1962:R2001" si="1505">SQRT(Q1962-(O1962*Q1962-POWER(Q1962,1/3)+1)/(O1962-POWER(Q1962,-2/3)/3))</f>
        <v>1.098526278667904</v>
      </c>
      <c r="S1962" s="1">
        <f t="shared" ref="S1962:S2001" si="1506">SQRT(R1962-(O1962*R1962-POWER(R1962,1/3)+1)/(O1962-POWER(R1962,-2/3)/3))</f>
        <v>1.0985260625822872</v>
      </c>
      <c r="T1962" s="1">
        <f t="shared" ref="T1962:T2001" si="1507">(M1962/b)*POWER(N1962/A1962,3/2)</f>
        <v>0.97922176653352555</v>
      </c>
      <c r="U1962" s="1">
        <f t="shared" ref="U1962:U2001" si="1508">SQRT(gn*(2*A1962/3)^3)*S1962*T1962*b</f>
        <v>3.2781650893518774</v>
      </c>
      <c r="V1962" s="2">
        <f t="shared" si="1490"/>
        <v>32.159244270631831</v>
      </c>
      <c r="W1962" s="1">
        <f>VLOOKUP(V1962,Graph!$D$3:$M$50,col)</f>
        <v>6.3E-3</v>
      </c>
      <c r="X1962" s="1">
        <f>VLOOKUP(V1962,Graph!$D$3:$M$50,col+1)</f>
        <v>5.0000000000000001E-3</v>
      </c>
      <c r="Y1962" s="1">
        <f t="shared" ref="Y1962:Y2001" si="1509">W1962+Ratio*(X1962-W1962)</f>
        <v>5.4333333333333334E-3</v>
      </c>
      <c r="Z1962" s="1">
        <f t="shared" si="1491"/>
        <v>0.6400499999999999</v>
      </c>
      <c r="AA1962" s="2">
        <f t="shared" ref="AA1962:AA2001" si="1510">A1962-Y1962*L</f>
        <v>1.9555666666665614</v>
      </c>
      <c r="AB1962" s="1">
        <f t="shared" ref="AB1962:AB2001" si="1511">(4/27)*(Z1962*AA1962/B1962)^2</f>
        <v>5.4448176975719569E-2</v>
      </c>
      <c r="AC1962" s="1">
        <f t="shared" ref="AC1962:AC2001" si="1512">SQRT(S1962-(AB1962*S1962-POWER(S1962,1/3)+1)/(AB1962-POWER(S1962,-2/3)/3))</f>
        <v>1.0985260547621436</v>
      </c>
      <c r="AD1962" s="1">
        <f t="shared" ref="AD1962:AD2001" si="1513">SQRT(AC1962-(AB1962*AC1962-POWER(AC1962,1/3)+1)/(AB1962-POWER(AC1962,-2/3)/3))</f>
        <v>1.0985260544791318</v>
      </c>
      <c r="AE1962" s="1">
        <f t="shared" ref="AE1962:AE2001" si="1514">SQRT(AD1962-(AB1962*AD1962-POWER(AD1962,1/3)+1)/(AB1962-POWER(AD1962,-2/3)/3))</f>
        <v>1.09852605446889</v>
      </c>
      <c r="AF1962" s="1">
        <f t="shared" ref="AF1962:AF2001" si="1515">SQRT(AE1962-(AB1962*AE1962-POWER(AE1962,1/3)+1)/(AB1962-POWER(AE1962,-2/3)/3))</f>
        <v>1.0985260544685189</v>
      </c>
      <c r="AG1962" s="1">
        <f t="shared" ref="AG1962:AG2001" si="1516">(Z1962/b)*POWER(AA1962/A1962,3/2)</f>
        <v>0.97922176653352555</v>
      </c>
      <c r="AH1962" s="1">
        <f t="shared" ref="AH1962:AH2001" si="1517">SQRT(gn*(2*A1962/3)^3)*AF1962*AG1962*b</f>
        <v>3.278165065139186</v>
      </c>
      <c r="AI1962" s="2">
        <f t="shared" si="1492"/>
        <v>32.159244191455237</v>
      </c>
      <c r="AJ1962" s="1">
        <f>VLOOKUP(AI1962,Graph!$D$3:$M$50,col)</f>
        <v>6.3E-3</v>
      </c>
      <c r="AK1962" s="1">
        <f>VLOOKUP(AI1962,Graph!$D$3:$M$50,col+1)</f>
        <v>5.0000000000000001E-3</v>
      </c>
      <c r="AL1962" s="1">
        <f t="shared" ref="AL1962:AL2001" si="1518">AJ1962+Ratio*(AK1962-AJ1962)</f>
        <v>5.4333333333333334E-3</v>
      </c>
      <c r="AM1962" s="1">
        <f t="shared" si="1493"/>
        <v>0.6400499999999999</v>
      </c>
      <c r="AN1962" s="2">
        <f t="shared" ref="AN1962:AN2001" si="1519">A1962-AL1962*L</f>
        <v>1.9555666666665614</v>
      </c>
      <c r="AO1962" s="1">
        <f t="shared" ref="AO1962:AO2001" si="1520">(4/27)*(AM1962*AN1962/B1962)^2</f>
        <v>5.4448176975719569E-2</v>
      </c>
      <c r="AP1962" s="1">
        <f t="shared" ref="AP1962:AP2001" si="1521">SQRT(AF1962-(AO1962*AF1962-POWER(AF1962,1/3)+1)/(AO1962-POWER(AF1962,-2/3)/3))</f>
        <v>1.0985260544685056</v>
      </c>
      <c r="AQ1962" s="1">
        <f t="shared" ref="AQ1962:AQ2001" si="1522">SQRT(AP1962-(AO1962*AP1962-POWER(AP1962,1/3)+1)/(AO1962-POWER(AP1962,-2/3)/3))</f>
        <v>1.0985260544685052</v>
      </c>
      <c r="AR1962" s="1">
        <f t="shared" ref="AR1962:AR2001" si="1523">SQRT(AQ1962-(AO1962*AQ1962-POWER(AQ1962,1/3)+1)/(AO1962-POWER(AQ1962,-2/3)/3))</f>
        <v>1.0985260544685052</v>
      </c>
      <c r="AS1962" s="1">
        <f t="shared" ref="AS1962:AS2001" si="1524">SQRT(AR1962-(AO1962*AR1962-POWER(AR1962,1/3)+1)/(AO1962-POWER(AR1962,-2/3)/3))</f>
        <v>1.0985260544685052</v>
      </c>
      <c r="AT1962" s="1">
        <f t="shared" ref="AT1962:AT2001" si="1525">(AM1962/b)*POWER(AN1962/A1962,3/2)</f>
        <v>0.97922176653352555</v>
      </c>
      <c r="AU1962" s="1">
        <f t="shared" ref="AU1962:AU2001" si="1526">SQRT(gn*(2*A1962/3)^3)*AS1962*AT1962*b</f>
        <v>3.2781650651391456</v>
      </c>
      <c r="AV1962" s="2">
        <f t="shared" ref="AV1962:AV2001" si="1527">AV1961+1</f>
        <v>1961</v>
      </c>
      <c r="AW1962" s="1">
        <f t="shared" ref="AW1962:AW2001" si="1528">AU1962*1000</f>
        <v>3278.1650651391456</v>
      </c>
      <c r="AX1962" s="1">
        <f t="shared" ref="AX1962:AX2001" si="1529">AT1962</f>
        <v>0.97922176653352555</v>
      </c>
      <c r="AY1962" s="1">
        <f t="shared" ref="AY1962:AY2001" si="1530">AS1962</f>
        <v>1.0985260544685052</v>
      </c>
      <c r="AZ1962" s="1">
        <f t="shared" ref="AZ1962:AZ2001" si="1531">AL1962</f>
        <v>5.4333333333333334E-3</v>
      </c>
      <c r="BA1962" s="1">
        <f t="shared" ref="BA1962:BA2001" si="1532">AI1962</f>
        <v>32.159244191455237</v>
      </c>
    </row>
    <row r="1963" spans="1:53">
      <c r="A1963" s="2">
        <f t="shared" si="1497"/>
        <v>1.9619999999998947</v>
      </c>
      <c r="B1963" s="1">
        <f t="shared" si="1487"/>
        <v>2.0656746666665575</v>
      </c>
      <c r="C1963" s="1">
        <f t="shared" si="1498"/>
        <v>5.6626689147190552E-2</v>
      </c>
      <c r="D1963" s="1">
        <f t="shared" si="1488"/>
        <v>1.1032401094845912</v>
      </c>
      <c r="E1963" s="1">
        <f t="shared" si="1496"/>
        <v>1.1033656294514795</v>
      </c>
      <c r="F1963" s="1">
        <f t="shared" si="1496"/>
        <v>1.1033704207398243</v>
      </c>
      <c r="G1963" s="1">
        <f t="shared" si="1496"/>
        <v>1.1033706035253583</v>
      </c>
      <c r="H1963" s="1">
        <f t="shared" si="1499"/>
        <v>3.3650608392960821</v>
      </c>
      <c r="I1963" s="1">
        <f t="shared" si="1489"/>
        <v>32.440922912741115</v>
      </c>
      <c r="J1963" s="1">
        <f>VLOOKUP($I1963,Graph!$D$3:$M$50,col)</f>
        <v>6.3E-3</v>
      </c>
      <c r="K1963" s="1">
        <f>VLOOKUP($I1963,Graph!$D$3:$M$50,col+1)</f>
        <v>5.0000000000000001E-3</v>
      </c>
      <c r="L1963" s="1">
        <f t="shared" si="1500"/>
        <v>5.4333333333333334E-3</v>
      </c>
      <c r="M1963" s="1">
        <f t="shared" si="1495"/>
        <v>0.6400499999999999</v>
      </c>
      <c r="N1963" s="1">
        <f t="shared" si="1501"/>
        <v>1.9565666666665613</v>
      </c>
      <c r="O1963" s="1">
        <f t="shared" si="1502"/>
        <v>5.4448946955216924E-2</v>
      </c>
      <c r="P1963" s="1">
        <f t="shared" si="1503"/>
        <v>1.0986990681489825</v>
      </c>
      <c r="Q1963" s="1">
        <f t="shared" si="1504"/>
        <v>1.0985339461675547</v>
      </c>
      <c r="R1963" s="1">
        <f t="shared" si="1505"/>
        <v>1.0985279752225805</v>
      </c>
      <c r="S1963" s="1">
        <f t="shared" si="1506"/>
        <v>1.0985277591360807</v>
      </c>
      <c r="T1963" s="1">
        <f t="shared" si="1507"/>
        <v>0.97922384655199868</v>
      </c>
      <c r="U1963" s="1">
        <f t="shared" si="1508"/>
        <v>3.280684964773779</v>
      </c>
      <c r="V1963" s="2">
        <f t="shared" si="1490"/>
        <v>32.167482266770612</v>
      </c>
      <c r="W1963" s="1">
        <f>VLOOKUP(V1963,Graph!$D$3:$M$50,col)</f>
        <v>6.3E-3</v>
      </c>
      <c r="X1963" s="1">
        <f>VLOOKUP(V1963,Graph!$D$3:$M$50,col+1)</f>
        <v>5.0000000000000001E-3</v>
      </c>
      <c r="Y1963" s="1">
        <f t="shared" si="1509"/>
        <v>5.4333333333333334E-3</v>
      </c>
      <c r="Z1963" s="1">
        <f t="shared" si="1491"/>
        <v>0.6400499999999999</v>
      </c>
      <c r="AA1963" s="2">
        <f t="shared" si="1510"/>
        <v>1.9565666666665613</v>
      </c>
      <c r="AB1963" s="1">
        <f t="shared" si="1511"/>
        <v>5.4448946955216924E-2</v>
      </c>
      <c r="AC1963" s="1">
        <f t="shared" si="1512"/>
        <v>1.0985277513157574</v>
      </c>
      <c r="AD1963" s="1">
        <f t="shared" si="1513"/>
        <v>1.0985277510327343</v>
      </c>
      <c r="AE1963" s="1">
        <f t="shared" si="1514"/>
        <v>1.0985277510224909</v>
      </c>
      <c r="AF1963" s="1">
        <f t="shared" si="1515"/>
        <v>1.0985277510221205</v>
      </c>
      <c r="AG1963" s="1">
        <f t="shared" si="1516"/>
        <v>0.97922384655199868</v>
      </c>
      <c r="AH1963" s="1">
        <f t="shared" si="1517"/>
        <v>3.2806849405419407</v>
      </c>
      <c r="AI1963" s="2">
        <f t="shared" si="1492"/>
        <v>32.167482187571984</v>
      </c>
      <c r="AJ1963" s="1">
        <f>VLOOKUP(AI1963,Graph!$D$3:$M$50,col)</f>
        <v>6.3E-3</v>
      </c>
      <c r="AK1963" s="1">
        <f>VLOOKUP(AI1963,Graph!$D$3:$M$50,col+1)</f>
        <v>5.0000000000000001E-3</v>
      </c>
      <c r="AL1963" s="1">
        <f t="shared" si="1518"/>
        <v>5.4333333333333334E-3</v>
      </c>
      <c r="AM1963" s="1">
        <f t="shared" si="1493"/>
        <v>0.6400499999999999</v>
      </c>
      <c r="AN1963" s="2">
        <f t="shared" si="1519"/>
        <v>1.9565666666665613</v>
      </c>
      <c r="AO1963" s="1">
        <f t="shared" si="1520"/>
        <v>5.4448946955216924E-2</v>
      </c>
      <c r="AP1963" s="1">
        <f t="shared" si="1521"/>
        <v>1.098527751022107</v>
      </c>
      <c r="AQ1963" s="1">
        <f t="shared" si="1522"/>
        <v>1.0985277510221063</v>
      </c>
      <c r="AR1963" s="1">
        <f t="shared" si="1523"/>
        <v>1.0985277510221065</v>
      </c>
      <c r="AS1963" s="1">
        <f t="shared" si="1524"/>
        <v>1.0985277510221065</v>
      </c>
      <c r="AT1963" s="1">
        <f t="shared" si="1525"/>
        <v>0.97922384655199868</v>
      </c>
      <c r="AU1963" s="1">
        <f t="shared" si="1526"/>
        <v>3.280684940541899</v>
      </c>
      <c r="AV1963" s="2">
        <f t="shared" si="1527"/>
        <v>1962</v>
      </c>
      <c r="AW1963" s="1">
        <f t="shared" si="1528"/>
        <v>3280.6849405418989</v>
      </c>
      <c r="AX1963" s="1">
        <f t="shared" si="1529"/>
        <v>0.97922384655199868</v>
      </c>
      <c r="AY1963" s="1">
        <f t="shared" si="1530"/>
        <v>1.0985277510221065</v>
      </c>
      <c r="AZ1963" s="1">
        <f t="shared" si="1531"/>
        <v>5.4333333333333334E-3</v>
      </c>
      <c r="BA1963" s="1">
        <f t="shared" si="1532"/>
        <v>32.167482187571984</v>
      </c>
    </row>
    <row r="1964" spans="1:53">
      <c r="A1964" s="2">
        <f t="shared" si="1497"/>
        <v>1.9629999999998946</v>
      </c>
      <c r="B1964" s="1">
        <f t="shared" si="1487"/>
        <v>2.0667158333332241</v>
      </c>
      <c r="C1964" s="1">
        <f t="shared" si="1498"/>
        <v>5.662732890494554E-2</v>
      </c>
      <c r="D1964" s="1">
        <f t="shared" si="1488"/>
        <v>1.1032414870173328</v>
      </c>
      <c r="E1964" s="1">
        <f t="shared" si="1496"/>
        <v>1.1033670630569503</v>
      </c>
      <c r="F1964" s="1">
        <f t="shared" si="1496"/>
        <v>1.1033718565601849</v>
      </c>
      <c r="G1964" s="1">
        <f t="shared" si="1496"/>
        <v>1.1033720394330133</v>
      </c>
      <c r="H1964" s="1">
        <f t="shared" si="1499"/>
        <v>3.367638226145047</v>
      </c>
      <c r="I1964" s="1">
        <f t="shared" si="1489"/>
        <v>32.449203245458811</v>
      </c>
      <c r="J1964" s="1">
        <f>VLOOKUP($I1964,Graph!$D$3:$M$50,col)</f>
        <v>6.3E-3</v>
      </c>
      <c r="K1964" s="1">
        <f>VLOOKUP($I1964,Graph!$D$3:$M$50,col+1)</f>
        <v>5.0000000000000001E-3</v>
      </c>
      <c r="L1964" s="1">
        <f t="shared" si="1500"/>
        <v>5.4333333333333334E-3</v>
      </c>
      <c r="M1964" s="1">
        <f t="shared" si="1495"/>
        <v>0.6400499999999999</v>
      </c>
      <c r="N1964" s="1">
        <f t="shared" si="1501"/>
        <v>1.9575666666665612</v>
      </c>
      <c r="O1964" s="1">
        <f t="shared" si="1502"/>
        <v>5.4449716164352367E-2</v>
      </c>
      <c r="P1964" s="1">
        <f t="shared" si="1503"/>
        <v>1.0987007573704677</v>
      </c>
      <c r="Q1964" s="1">
        <f t="shared" si="1504"/>
        <v>1.0985356409476021</v>
      </c>
      <c r="R1964" s="1">
        <f t="shared" si="1505"/>
        <v>1.09852967009083</v>
      </c>
      <c r="S1964" s="1">
        <f t="shared" si="1506"/>
        <v>1.0985294540034487</v>
      </c>
      <c r="T1964" s="1">
        <f t="shared" si="1507"/>
        <v>0.97922592445271839</v>
      </c>
      <c r="U1964" s="1">
        <f t="shared" si="1508"/>
        <v>3.2832054856658357</v>
      </c>
      <c r="V1964" s="2">
        <f t="shared" si="1490"/>
        <v>32.175718154172699</v>
      </c>
      <c r="W1964" s="1">
        <f>VLOOKUP(V1964,Graph!$D$3:$M$50,col)</f>
        <v>6.3E-3</v>
      </c>
      <c r="X1964" s="1">
        <f>VLOOKUP(V1964,Graph!$D$3:$M$50,col+1)</f>
        <v>5.0000000000000001E-3</v>
      </c>
      <c r="Y1964" s="1">
        <f t="shared" si="1509"/>
        <v>5.4333333333333334E-3</v>
      </c>
      <c r="Z1964" s="1">
        <f t="shared" si="1491"/>
        <v>0.6400499999999999</v>
      </c>
      <c r="AA1964" s="2">
        <f t="shared" si="1510"/>
        <v>1.9575666666665612</v>
      </c>
      <c r="AB1964" s="1">
        <f t="shared" si="1511"/>
        <v>5.4449716164352367E-2</v>
      </c>
      <c r="AC1964" s="1">
        <f t="shared" si="1512"/>
        <v>1.0985294461829458</v>
      </c>
      <c r="AD1964" s="1">
        <f t="shared" si="1513"/>
        <v>1.0985294458999106</v>
      </c>
      <c r="AE1964" s="1">
        <f t="shared" si="1514"/>
        <v>1.0985294458896671</v>
      </c>
      <c r="AF1964" s="1">
        <f t="shared" si="1515"/>
        <v>1.0985294458892967</v>
      </c>
      <c r="AG1964" s="1">
        <f t="shared" si="1516"/>
        <v>0.97922592445271839</v>
      </c>
      <c r="AH1964" s="1">
        <f t="shared" si="1517"/>
        <v>3.2832054614148443</v>
      </c>
      <c r="AI1964" s="2">
        <f t="shared" si="1492"/>
        <v>32.175718074952051</v>
      </c>
      <c r="AJ1964" s="1">
        <f>VLOOKUP(AI1964,Graph!$D$3:$M$50,col)</f>
        <v>6.3E-3</v>
      </c>
      <c r="AK1964" s="1">
        <f>VLOOKUP(AI1964,Graph!$D$3:$M$50,col+1)</f>
        <v>5.0000000000000001E-3</v>
      </c>
      <c r="AL1964" s="1">
        <f t="shared" si="1518"/>
        <v>5.4333333333333334E-3</v>
      </c>
      <c r="AM1964" s="1">
        <f t="shared" si="1493"/>
        <v>0.6400499999999999</v>
      </c>
      <c r="AN1964" s="2">
        <f t="shared" si="1519"/>
        <v>1.9575666666665612</v>
      </c>
      <c r="AO1964" s="1">
        <f t="shared" si="1520"/>
        <v>5.4449716164352367E-2</v>
      </c>
      <c r="AP1964" s="1">
        <f t="shared" si="1521"/>
        <v>1.0985294458892831</v>
      </c>
      <c r="AQ1964" s="1">
        <f t="shared" si="1522"/>
        <v>1.0985294458892827</v>
      </c>
      <c r="AR1964" s="1">
        <f t="shared" si="1523"/>
        <v>1.0985294458892825</v>
      </c>
      <c r="AS1964" s="1">
        <f t="shared" si="1524"/>
        <v>1.0985294458892825</v>
      </c>
      <c r="AT1964" s="1">
        <f t="shared" si="1525"/>
        <v>0.97922592445271839</v>
      </c>
      <c r="AU1964" s="1">
        <f t="shared" si="1526"/>
        <v>3.2832054614148021</v>
      </c>
      <c r="AV1964" s="2">
        <f t="shared" si="1527"/>
        <v>1963</v>
      </c>
      <c r="AW1964" s="1">
        <f t="shared" si="1528"/>
        <v>3283.2054614148019</v>
      </c>
      <c r="AX1964" s="1">
        <f t="shared" si="1529"/>
        <v>0.97922592445271839</v>
      </c>
      <c r="AY1964" s="1">
        <f t="shared" si="1530"/>
        <v>1.0985294458892825</v>
      </c>
      <c r="AZ1964" s="1">
        <f t="shared" si="1531"/>
        <v>5.4333333333333334E-3</v>
      </c>
      <c r="BA1964" s="1">
        <f t="shared" si="1532"/>
        <v>32.175718074952051</v>
      </c>
    </row>
    <row r="1965" spans="1:53">
      <c r="A1965" s="2">
        <f t="shared" si="1497"/>
        <v>1.9639999999998945</v>
      </c>
      <c r="B1965" s="1">
        <f t="shared" si="1487"/>
        <v>2.0677569999998906</v>
      </c>
      <c r="C1965" s="1">
        <f t="shared" si="1498"/>
        <v>5.6627968022041328E-2</v>
      </c>
      <c r="D1965" s="1">
        <f t="shared" si="1488"/>
        <v>1.1032428631757532</v>
      </c>
      <c r="E1965" s="1">
        <f t="shared" si="1496"/>
        <v>1.1033684952344669</v>
      </c>
      <c r="F1965" s="1">
        <f t="shared" si="1496"/>
        <v>1.1033732909505372</v>
      </c>
      <c r="G1965" s="1">
        <f t="shared" si="1496"/>
        <v>1.1033734739105814</v>
      </c>
      <c r="H1965" s="1">
        <f t="shared" si="1499"/>
        <v>3.3702162707835011</v>
      </c>
      <c r="I1965" s="1">
        <f t="shared" si="1489"/>
        <v>32.457481466063264</v>
      </c>
      <c r="J1965" s="1">
        <f>VLOOKUP($I1965,Graph!$D$3:$M$50,col)</f>
        <v>6.3E-3</v>
      </c>
      <c r="K1965" s="1">
        <f>VLOOKUP($I1965,Graph!$D$3:$M$50,col+1)</f>
        <v>5.0000000000000001E-3</v>
      </c>
      <c r="L1965" s="1">
        <f t="shared" si="1500"/>
        <v>5.4333333333333334E-3</v>
      </c>
      <c r="M1965" s="1">
        <f t="shared" si="1495"/>
        <v>0.6400499999999999</v>
      </c>
      <c r="N1965" s="1">
        <f t="shared" si="1501"/>
        <v>1.9585666666665611</v>
      </c>
      <c r="O1965" s="1">
        <f t="shared" si="1502"/>
        <v>5.4450484604281368E-2</v>
      </c>
      <c r="P1965" s="1">
        <f t="shared" si="1503"/>
        <v>1.0987024449131657</v>
      </c>
      <c r="Q1965" s="1">
        <f t="shared" si="1504"/>
        <v>1.0985373340437989</v>
      </c>
      <c r="R1965" s="1">
        <f t="shared" si="1505"/>
        <v>1.0985313632751648</v>
      </c>
      <c r="S1965" s="1">
        <f t="shared" si="1506"/>
        <v>1.0985311471869044</v>
      </c>
      <c r="T1965" s="1">
        <f t="shared" si="1507"/>
        <v>0.9792280002389171</v>
      </c>
      <c r="U1965" s="1">
        <f t="shared" si="1508"/>
        <v>3.2857266518627619</v>
      </c>
      <c r="V1965" s="2">
        <f t="shared" si="1490"/>
        <v>32.183951934456296</v>
      </c>
      <c r="W1965" s="1">
        <f>VLOOKUP(V1965,Graph!$D$3:$M$50,col)</f>
        <v>6.3E-3</v>
      </c>
      <c r="X1965" s="1">
        <f>VLOOKUP(V1965,Graph!$D$3:$M$50,col+1)</f>
        <v>5.0000000000000001E-3</v>
      </c>
      <c r="Y1965" s="1">
        <f t="shared" si="1509"/>
        <v>5.4333333333333334E-3</v>
      </c>
      <c r="Z1965" s="1">
        <f t="shared" si="1491"/>
        <v>0.6400499999999999</v>
      </c>
      <c r="AA1965" s="2">
        <f t="shared" si="1510"/>
        <v>1.9585666666665611</v>
      </c>
      <c r="AB1965" s="1">
        <f t="shared" si="1511"/>
        <v>5.4450484604281368E-2</v>
      </c>
      <c r="AC1965" s="1">
        <f t="shared" si="1512"/>
        <v>1.0985311393662223</v>
      </c>
      <c r="AD1965" s="1">
        <f t="shared" si="1513"/>
        <v>1.0985311390831756</v>
      </c>
      <c r="AE1965" s="1">
        <f t="shared" si="1514"/>
        <v>1.0985311390729315</v>
      </c>
      <c r="AF1965" s="1">
        <f t="shared" si="1515"/>
        <v>1.0985311390725603</v>
      </c>
      <c r="AG1965" s="1">
        <f t="shared" si="1516"/>
        <v>0.9792280002389171</v>
      </c>
      <c r="AH1965" s="1">
        <f t="shared" si="1517"/>
        <v>3.2857266275926111</v>
      </c>
      <c r="AI1965" s="2">
        <f t="shared" si="1492"/>
        <v>32.183951855213621</v>
      </c>
      <c r="AJ1965" s="1">
        <f>VLOOKUP(AI1965,Graph!$D$3:$M$50,col)</f>
        <v>6.3E-3</v>
      </c>
      <c r="AK1965" s="1">
        <f>VLOOKUP(AI1965,Graph!$D$3:$M$50,col+1)</f>
        <v>5.0000000000000001E-3</v>
      </c>
      <c r="AL1965" s="1">
        <f t="shared" si="1518"/>
        <v>5.4333333333333334E-3</v>
      </c>
      <c r="AM1965" s="1">
        <f t="shared" si="1493"/>
        <v>0.6400499999999999</v>
      </c>
      <c r="AN1965" s="2">
        <f t="shared" si="1519"/>
        <v>1.9585666666665611</v>
      </c>
      <c r="AO1965" s="1">
        <f t="shared" si="1520"/>
        <v>5.4450484604281368E-2</v>
      </c>
      <c r="AP1965" s="1">
        <f t="shared" si="1521"/>
        <v>1.0985311390725472</v>
      </c>
      <c r="AQ1965" s="1">
        <f t="shared" si="1522"/>
        <v>1.0985311390725467</v>
      </c>
      <c r="AR1965" s="1">
        <f t="shared" si="1523"/>
        <v>1.0985311390725467</v>
      </c>
      <c r="AS1965" s="1">
        <f t="shared" si="1524"/>
        <v>1.0985311390725467</v>
      </c>
      <c r="AT1965" s="1">
        <f t="shared" si="1525"/>
        <v>0.9792280002389171</v>
      </c>
      <c r="AU1965" s="1">
        <f t="shared" si="1526"/>
        <v>3.2857266275925707</v>
      </c>
      <c r="AV1965" s="2">
        <f t="shared" si="1527"/>
        <v>1964</v>
      </c>
      <c r="AW1965" s="1">
        <f t="shared" si="1528"/>
        <v>3285.7266275925708</v>
      </c>
      <c r="AX1965" s="1">
        <f t="shared" si="1529"/>
        <v>0.9792280002389171</v>
      </c>
      <c r="AY1965" s="1">
        <f t="shared" si="1530"/>
        <v>1.0985311390725467</v>
      </c>
      <c r="AZ1965" s="1">
        <f t="shared" si="1531"/>
        <v>5.4333333333333334E-3</v>
      </c>
      <c r="BA1965" s="1">
        <f t="shared" si="1532"/>
        <v>32.183951855213621</v>
      </c>
    </row>
    <row r="1966" spans="1:53">
      <c r="A1966" s="2">
        <f t="shared" si="1497"/>
        <v>1.9649999999998944</v>
      </c>
      <c r="B1966" s="1">
        <f t="shared" si="1487"/>
        <v>2.0687981666665571</v>
      </c>
      <c r="C1966" s="1">
        <f t="shared" si="1498"/>
        <v>5.6628606499439786E-2</v>
      </c>
      <c r="D1966" s="1">
        <f t="shared" si="1488"/>
        <v>1.1032442379619074</v>
      </c>
      <c r="E1966" s="1">
        <f t="shared" si="1496"/>
        <v>1.103369925986162</v>
      </c>
      <c r="F1966" s="1">
        <f t="shared" si="1496"/>
        <v>1.1033747239130163</v>
      </c>
      <c r="G1966" s="1">
        <f t="shared" si="1496"/>
        <v>1.1033749069601972</v>
      </c>
      <c r="H1966" s="1">
        <f t="shared" si="1499"/>
        <v>3.3727949730436313</v>
      </c>
      <c r="I1966" s="1">
        <f t="shared" si="1489"/>
        <v>32.465757576169665</v>
      </c>
      <c r="J1966" s="1">
        <f>VLOOKUP($I1966,Graph!$D$3:$M$50,col)</f>
        <v>6.3E-3</v>
      </c>
      <c r="K1966" s="1">
        <f>VLOOKUP($I1966,Graph!$D$3:$M$50,col+1)</f>
        <v>5.0000000000000001E-3</v>
      </c>
      <c r="L1966" s="1">
        <f t="shared" si="1500"/>
        <v>5.4333333333333334E-3</v>
      </c>
      <c r="M1966" s="1">
        <f t="shared" si="1495"/>
        <v>0.6400499999999999</v>
      </c>
      <c r="N1966" s="1">
        <f t="shared" si="1501"/>
        <v>1.959566666666561</v>
      </c>
      <c r="O1966" s="1">
        <f t="shared" si="1502"/>
        <v>5.4451252276157137E-2</v>
      </c>
      <c r="P1966" s="1">
        <f t="shared" si="1503"/>
        <v>1.0987041307795775</v>
      </c>
      <c r="Q1966" s="1">
        <f t="shared" si="1504"/>
        <v>1.0985390254586533</v>
      </c>
      <c r="R1966" s="1">
        <f t="shared" si="1505"/>
        <v>1.098533054778094</v>
      </c>
      <c r="S1966" s="1">
        <f t="shared" si="1506"/>
        <v>1.0985328386889559</v>
      </c>
      <c r="T1966" s="1">
        <f t="shared" si="1507"/>
        <v>0.97923007391382078</v>
      </c>
      <c r="U1966" s="1">
        <f t="shared" si="1508"/>
        <v>3.2882484631994027</v>
      </c>
      <c r="V1966" s="2">
        <f t="shared" si="1490"/>
        <v>32.192183609237539</v>
      </c>
      <c r="W1966" s="1">
        <f>VLOOKUP(V1966,Graph!$D$3:$M$50,col)</f>
        <v>6.3E-3</v>
      </c>
      <c r="X1966" s="1">
        <f>VLOOKUP(V1966,Graph!$D$3:$M$50,col+1)</f>
        <v>5.0000000000000001E-3</v>
      </c>
      <c r="Y1966" s="1">
        <f t="shared" si="1509"/>
        <v>5.4333333333333334E-3</v>
      </c>
      <c r="Z1966" s="1">
        <f t="shared" si="1491"/>
        <v>0.6400499999999999</v>
      </c>
      <c r="AA1966" s="2">
        <f t="shared" si="1510"/>
        <v>1.959566666666561</v>
      </c>
      <c r="AB1966" s="1">
        <f t="shared" si="1511"/>
        <v>5.4451252276157137E-2</v>
      </c>
      <c r="AC1966" s="1">
        <f t="shared" si="1512"/>
        <v>1.0985328308680948</v>
      </c>
      <c r="AD1966" s="1">
        <f t="shared" si="1513"/>
        <v>1.0985328305850359</v>
      </c>
      <c r="AE1966" s="1">
        <f t="shared" si="1514"/>
        <v>1.098532830574791</v>
      </c>
      <c r="AF1966" s="1">
        <f t="shared" si="1515"/>
        <v>1.0985328305744206</v>
      </c>
      <c r="AG1966" s="1">
        <f t="shared" si="1516"/>
        <v>0.97923007391382078</v>
      </c>
      <c r="AH1966" s="1">
        <f t="shared" si="1517"/>
        <v>3.2882484389100894</v>
      </c>
      <c r="AI1966" s="2">
        <f t="shared" si="1492"/>
        <v>32.192183529972851</v>
      </c>
      <c r="AJ1966" s="1">
        <f>VLOOKUP(AI1966,Graph!$D$3:$M$50,col)</f>
        <v>6.3E-3</v>
      </c>
      <c r="AK1966" s="1">
        <f>VLOOKUP(AI1966,Graph!$D$3:$M$50,col+1)</f>
        <v>5.0000000000000001E-3</v>
      </c>
      <c r="AL1966" s="1">
        <f t="shared" si="1518"/>
        <v>5.4333333333333334E-3</v>
      </c>
      <c r="AM1966" s="1">
        <f t="shared" si="1493"/>
        <v>0.6400499999999999</v>
      </c>
      <c r="AN1966" s="2">
        <f t="shared" si="1519"/>
        <v>1.959566666666561</v>
      </c>
      <c r="AO1966" s="1">
        <f t="shared" si="1520"/>
        <v>5.4451252276157137E-2</v>
      </c>
      <c r="AP1966" s="1">
        <f t="shared" si="1521"/>
        <v>1.0985328305744071</v>
      </c>
      <c r="AQ1966" s="1">
        <f t="shared" si="1522"/>
        <v>1.0985328305744064</v>
      </c>
      <c r="AR1966" s="1">
        <f t="shared" si="1523"/>
        <v>1.0985328305744066</v>
      </c>
      <c r="AS1966" s="1">
        <f t="shared" si="1524"/>
        <v>1.0985328305744066</v>
      </c>
      <c r="AT1966" s="1">
        <f t="shared" si="1525"/>
        <v>0.97923007391382078</v>
      </c>
      <c r="AU1966" s="1">
        <f t="shared" si="1526"/>
        <v>3.2882484389100473</v>
      </c>
      <c r="AV1966" s="2">
        <f t="shared" si="1527"/>
        <v>1965</v>
      </c>
      <c r="AW1966" s="1">
        <f t="shared" si="1528"/>
        <v>3288.2484389100473</v>
      </c>
      <c r="AX1966" s="1">
        <f t="shared" si="1529"/>
        <v>0.97923007391382078</v>
      </c>
      <c r="AY1966" s="1">
        <f t="shared" si="1530"/>
        <v>1.0985328305744066</v>
      </c>
      <c r="AZ1966" s="1">
        <f t="shared" si="1531"/>
        <v>5.4333333333333334E-3</v>
      </c>
      <c r="BA1966" s="1">
        <f t="shared" si="1532"/>
        <v>32.192183529972851</v>
      </c>
    </row>
    <row r="1967" spans="1:53">
      <c r="A1967" s="2">
        <f t="shared" si="1497"/>
        <v>1.9659999999998943</v>
      </c>
      <c r="B1967" s="1">
        <f t="shared" si="1487"/>
        <v>2.0698393333332237</v>
      </c>
      <c r="C1967" s="1">
        <f t="shared" si="1498"/>
        <v>5.662924433810082E-2</v>
      </c>
      <c r="D1967" s="1">
        <f t="shared" si="1488"/>
        <v>1.1032456113778477</v>
      </c>
      <c r="E1967" s="1">
        <f t="shared" si="1496"/>
        <v>1.1033713553141633</v>
      </c>
      <c r="F1967" s="1">
        <f t="shared" si="1496"/>
        <v>1.1033761554497525</v>
      </c>
      <c r="G1967" s="1">
        <f t="shared" si="1496"/>
        <v>1.1033763385839923</v>
      </c>
      <c r="H1967" s="1">
        <f t="shared" si="1499"/>
        <v>3.3753743327577519</v>
      </c>
      <c r="I1967" s="1">
        <f t="shared" si="1489"/>
        <v>32.474031577391166</v>
      </c>
      <c r="J1967" s="1">
        <f>VLOOKUP($I1967,Graph!$D$3:$M$50,col)</f>
        <v>6.3E-3</v>
      </c>
      <c r="K1967" s="1">
        <f>VLOOKUP($I1967,Graph!$D$3:$M$50,col+1)</f>
        <v>5.0000000000000001E-3</v>
      </c>
      <c r="L1967" s="1">
        <f t="shared" si="1500"/>
        <v>5.4333333333333334E-3</v>
      </c>
      <c r="M1967" s="1">
        <f t="shared" si="1495"/>
        <v>0.6400499999999999</v>
      </c>
      <c r="N1967" s="1">
        <f t="shared" si="1501"/>
        <v>1.9605666666665609</v>
      </c>
      <c r="O1967" s="1">
        <f t="shared" si="1502"/>
        <v>5.4452019181130518E-2</v>
      </c>
      <c r="P1967" s="1">
        <f t="shared" si="1503"/>
        <v>1.0987058149721989</v>
      </c>
      <c r="Q1967" s="1">
        <f t="shared" si="1504"/>
        <v>1.0985407151946689</v>
      </c>
      <c r="R1967" s="1">
        <f t="shared" si="1505"/>
        <v>1.0985347446021201</v>
      </c>
      <c r="S1967" s="1">
        <f t="shared" si="1506"/>
        <v>1.0985345285121062</v>
      </c>
      <c r="T1967" s="1">
        <f t="shared" si="1507"/>
        <v>0.97923214548064896</v>
      </c>
      <c r="U1967" s="1">
        <f t="shared" si="1508"/>
        <v>3.2907709195107264</v>
      </c>
      <c r="V1967" s="2">
        <f t="shared" si="1490"/>
        <v>32.200413180130511</v>
      </c>
      <c r="W1967" s="1">
        <f>VLOOKUP(V1967,Graph!$D$3:$M$50,col)</f>
        <v>6.3E-3</v>
      </c>
      <c r="X1967" s="1">
        <f>VLOOKUP(V1967,Graph!$D$3:$M$50,col+1)</f>
        <v>5.0000000000000001E-3</v>
      </c>
      <c r="Y1967" s="1">
        <f t="shared" si="1509"/>
        <v>5.4333333333333334E-3</v>
      </c>
      <c r="Z1967" s="1">
        <f t="shared" si="1491"/>
        <v>0.6400499999999999</v>
      </c>
      <c r="AA1967" s="2">
        <f t="shared" si="1510"/>
        <v>1.9605666666665609</v>
      </c>
      <c r="AB1967" s="1">
        <f t="shared" si="1511"/>
        <v>5.4452019181130518E-2</v>
      </c>
      <c r="AC1967" s="1">
        <f t="shared" si="1512"/>
        <v>1.0985345206910666</v>
      </c>
      <c r="AD1967" s="1">
        <f t="shared" si="1513"/>
        <v>1.0985345204079959</v>
      </c>
      <c r="AE1967" s="1">
        <f t="shared" si="1514"/>
        <v>1.0985345203977503</v>
      </c>
      <c r="AF1967" s="1">
        <f t="shared" si="1515"/>
        <v>1.0985345203973798</v>
      </c>
      <c r="AG1967" s="1">
        <f t="shared" si="1516"/>
        <v>0.97923214548064896</v>
      </c>
      <c r="AH1967" s="1">
        <f t="shared" si="1517"/>
        <v>3.290770895202245</v>
      </c>
      <c r="AI1967" s="2">
        <f t="shared" si="1492"/>
        <v>32.200413100843797</v>
      </c>
      <c r="AJ1967" s="1">
        <f>VLOOKUP(AI1967,Graph!$D$3:$M$50,col)</f>
        <v>6.3E-3</v>
      </c>
      <c r="AK1967" s="1">
        <f>VLOOKUP(AI1967,Graph!$D$3:$M$50,col+1)</f>
        <v>5.0000000000000001E-3</v>
      </c>
      <c r="AL1967" s="1">
        <f t="shared" si="1518"/>
        <v>5.4333333333333334E-3</v>
      </c>
      <c r="AM1967" s="1">
        <f t="shared" si="1493"/>
        <v>0.6400499999999999</v>
      </c>
      <c r="AN1967" s="2">
        <f t="shared" si="1519"/>
        <v>1.9605666666665609</v>
      </c>
      <c r="AO1967" s="1">
        <f t="shared" si="1520"/>
        <v>5.4452019181130518E-2</v>
      </c>
      <c r="AP1967" s="1">
        <f t="shared" si="1521"/>
        <v>1.0985345203973667</v>
      </c>
      <c r="AQ1967" s="1">
        <f t="shared" si="1522"/>
        <v>1.098534520397366</v>
      </c>
      <c r="AR1967" s="1">
        <f t="shared" si="1523"/>
        <v>1.0985345203973658</v>
      </c>
      <c r="AS1967" s="1">
        <f t="shared" si="1524"/>
        <v>1.0985345203973658</v>
      </c>
      <c r="AT1967" s="1">
        <f t="shared" si="1525"/>
        <v>0.97923214548064896</v>
      </c>
      <c r="AU1967" s="1">
        <f t="shared" si="1526"/>
        <v>3.2907708952022037</v>
      </c>
      <c r="AV1967" s="2">
        <f t="shared" si="1527"/>
        <v>1966</v>
      </c>
      <c r="AW1967" s="1">
        <f t="shared" si="1528"/>
        <v>3290.7708952022035</v>
      </c>
      <c r="AX1967" s="1">
        <f t="shared" si="1529"/>
        <v>0.97923214548064896</v>
      </c>
      <c r="AY1967" s="1">
        <f t="shared" si="1530"/>
        <v>1.0985345203973658</v>
      </c>
      <c r="AZ1967" s="1">
        <f t="shared" si="1531"/>
        <v>5.4333333333333334E-3</v>
      </c>
      <c r="BA1967" s="1">
        <f t="shared" si="1532"/>
        <v>32.200413100843797</v>
      </c>
    </row>
    <row r="1968" spans="1:53">
      <c r="A1968" s="2">
        <f t="shared" si="1497"/>
        <v>1.9669999999998942</v>
      </c>
      <c r="B1968" s="1">
        <f t="shared" si="1487"/>
        <v>2.0708804999998902</v>
      </c>
      <c r="C1968" s="1">
        <f t="shared" si="1498"/>
        <v>5.6629881538982386E-2</v>
      </c>
      <c r="D1968" s="1">
        <f t="shared" si="1488"/>
        <v>1.1032469834256211</v>
      </c>
      <c r="E1968" s="1">
        <f t="shared" si="1496"/>
        <v>1.1033727832205955</v>
      </c>
      <c r="F1968" s="1">
        <f t="shared" si="1496"/>
        <v>1.1033775855628731</v>
      </c>
      <c r="G1968" s="1">
        <f t="shared" si="1496"/>
        <v>1.1033777687840931</v>
      </c>
      <c r="H1968" s="1">
        <f t="shared" si="1499"/>
        <v>3.3779543497583053</v>
      </c>
      <c r="I1968" s="1">
        <f t="shared" si="1489"/>
        <v>32.482303471338845</v>
      </c>
      <c r="J1968" s="1">
        <f>VLOOKUP($I1968,Graph!$D$3:$M$50,col)</f>
        <v>6.3E-3</v>
      </c>
      <c r="K1968" s="1">
        <f>VLOOKUP($I1968,Graph!$D$3:$M$50,col+1)</f>
        <v>5.0000000000000001E-3</v>
      </c>
      <c r="L1968" s="1">
        <f t="shared" si="1500"/>
        <v>5.4333333333333334E-3</v>
      </c>
      <c r="M1968" s="1">
        <f t="shared" si="1495"/>
        <v>0.6400499999999999</v>
      </c>
      <c r="N1968" s="1">
        <f t="shared" si="1501"/>
        <v>1.9615666666665608</v>
      </c>
      <c r="O1968" s="1">
        <f t="shared" si="1502"/>
        <v>5.4452785320350056E-2</v>
      </c>
      <c r="P1968" s="1">
        <f t="shared" si="1503"/>
        <v>1.0987074974935216</v>
      </c>
      <c r="Q1968" s="1">
        <f t="shared" si="1504"/>
        <v>1.0985424032543432</v>
      </c>
      <c r="R1968" s="1">
        <f t="shared" si="1505"/>
        <v>1.0985364327497416</v>
      </c>
      <c r="S1968" s="1">
        <f t="shared" si="1506"/>
        <v>1.0985362166588535</v>
      </c>
      <c r="T1968" s="1">
        <f t="shared" si="1507"/>
        <v>0.97923421494261464</v>
      </c>
      <c r="U1968" s="1">
        <f t="shared" si="1508"/>
        <v>3.2932940206318313</v>
      </c>
      <c r="V1968" s="2">
        <f t="shared" si="1490"/>
        <v>32.208640648747213</v>
      </c>
      <c r="W1968" s="1">
        <f>VLOOKUP(V1968,Graph!$D$3:$M$50,col)</f>
        <v>6.3E-3</v>
      </c>
      <c r="X1968" s="1">
        <f>VLOOKUP(V1968,Graph!$D$3:$M$50,col+1)</f>
        <v>5.0000000000000001E-3</v>
      </c>
      <c r="Y1968" s="1">
        <f t="shared" si="1509"/>
        <v>5.4333333333333334E-3</v>
      </c>
      <c r="Z1968" s="1">
        <f t="shared" si="1491"/>
        <v>0.6400499999999999</v>
      </c>
      <c r="AA1968" s="2">
        <f t="shared" si="1510"/>
        <v>1.9615666666665608</v>
      </c>
      <c r="AB1968" s="1">
        <f t="shared" si="1511"/>
        <v>5.4452785320350056E-2</v>
      </c>
      <c r="AC1968" s="1">
        <f t="shared" si="1512"/>
        <v>1.0985362088376358</v>
      </c>
      <c r="AD1968" s="1">
        <f t="shared" si="1513"/>
        <v>1.0985362085545534</v>
      </c>
      <c r="AE1968" s="1">
        <f t="shared" si="1514"/>
        <v>1.0985362085443073</v>
      </c>
      <c r="AF1968" s="1">
        <f t="shared" si="1515"/>
        <v>1.0985362085439363</v>
      </c>
      <c r="AG1968" s="1">
        <f t="shared" si="1516"/>
        <v>0.97923421494261464</v>
      </c>
      <c r="AH1968" s="1">
        <f t="shared" si="1517"/>
        <v>3.2932939963041785</v>
      </c>
      <c r="AI1968" s="2">
        <f t="shared" si="1492"/>
        <v>32.208640569438508</v>
      </c>
      <c r="AJ1968" s="1">
        <f>VLOOKUP(AI1968,Graph!$D$3:$M$50,col)</f>
        <v>6.3E-3</v>
      </c>
      <c r="AK1968" s="1">
        <f>VLOOKUP(AI1968,Graph!$D$3:$M$50,col+1)</f>
        <v>5.0000000000000001E-3</v>
      </c>
      <c r="AL1968" s="1">
        <f t="shared" si="1518"/>
        <v>5.4333333333333334E-3</v>
      </c>
      <c r="AM1968" s="1">
        <f t="shared" si="1493"/>
        <v>0.6400499999999999</v>
      </c>
      <c r="AN1968" s="2">
        <f t="shared" si="1519"/>
        <v>1.9615666666665608</v>
      </c>
      <c r="AO1968" s="1">
        <f t="shared" si="1520"/>
        <v>5.4452785320350056E-2</v>
      </c>
      <c r="AP1968" s="1">
        <f t="shared" si="1521"/>
        <v>1.0985362085439232</v>
      </c>
      <c r="AQ1968" s="1">
        <f t="shared" si="1522"/>
        <v>1.0985362085439225</v>
      </c>
      <c r="AR1968" s="1">
        <f t="shared" si="1523"/>
        <v>1.0985362085439225</v>
      </c>
      <c r="AS1968" s="1">
        <f t="shared" si="1524"/>
        <v>1.0985362085439225</v>
      </c>
      <c r="AT1968" s="1">
        <f t="shared" si="1525"/>
        <v>0.97923421494261464</v>
      </c>
      <c r="AU1968" s="1">
        <f t="shared" si="1526"/>
        <v>3.2932939963041368</v>
      </c>
      <c r="AV1968" s="2">
        <f t="shared" si="1527"/>
        <v>1967</v>
      </c>
      <c r="AW1968" s="1">
        <f t="shared" si="1528"/>
        <v>3293.2939963041367</v>
      </c>
      <c r="AX1968" s="1">
        <f t="shared" si="1529"/>
        <v>0.97923421494261464</v>
      </c>
      <c r="AY1968" s="1">
        <f t="shared" si="1530"/>
        <v>1.0985362085439225</v>
      </c>
      <c r="AZ1968" s="1">
        <f t="shared" si="1531"/>
        <v>5.4333333333333334E-3</v>
      </c>
      <c r="BA1968" s="1">
        <f t="shared" si="1532"/>
        <v>32.208640569438508</v>
      </c>
    </row>
    <row r="1969" spans="1:53">
      <c r="A1969" s="2">
        <f t="shared" si="1497"/>
        <v>1.9679999999998941</v>
      </c>
      <c r="B1969" s="1">
        <f t="shared" si="1487"/>
        <v>2.0719216666665567</v>
      </c>
      <c r="C1969" s="1">
        <f t="shared" si="1498"/>
        <v>5.6630518103040581E-2</v>
      </c>
      <c r="D1969" s="1">
        <f t="shared" si="1488"/>
        <v>1.1032483541072708</v>
      </c>
      <c r="E1969" s="1">
        <f t="shared" si="1496"/>
        <v>1.1033742097075776</v>
      </c>
      <c r="F1969" s="1">
        <f t="shared" si="1496"/>
        <v>1.1033790142545001</v>
      </c>
      <c r="G1969" s="1">
        <f t="shared" si="1496"/>
        <v>1.1033791975626226</v>
      </c>
      <c r="H1969" s="1">
        <f t="shared" si="1499"/>
        <v>3.3805350238778629</v>
      </c>
      <c r="I1969" s="1">
        <f t="shared" si="1489"/>
        <v>32.490573259621733</v>
      </c>
      <c r="J1969" s="1">
        <f>VLOOKUP($I1969,Graph!$D$3:$M$50,col)</f>
        <v>6.3E-3</v>
      </c>
      <c r="K1969" s="1">
        <f>VLOOKUP($I1969,Graph!$D$3:$M$50,col+1)</f>
        <v>5.0000000000000001E-3</v>
      </c>
      <c r="L1969" s="1">
        <f t="shared" si="1500"/>
        <v>5.4333333333333334E-3</v>
      </c>
      <c r="M1969" s="1">
        <f t="shared" si="1495"/>
        <v>0.6400499999999999</v>
      </c>
      <c r="N1969" s="1">
        <f t="shared" si="1501"/>
        <v>1.9625666666665607</v>
      </c>
      <c r="O1969" s="1">
        <f t="shared" si="1502"/>
        <v>5.4453550694962057E-2</v>
      </c>
      <c r="P1969" s="1">
        <f t="shared" si="1503"/>
        <v>1.0987091783460323</v>
      </c>
      <c r="Q1969" s="1">
        <f t="shared" si="1504"/>
        <v>1.0985440896401701</v>
      </c>
      <c r="R1969" s="1">
        <f t="shared" si="1505"/>
        <v>1.0985381192234518</v>
      </c>
      <c r="S1969" s="1">
        <f t="shared" si="1506"/>
        <v>1.098537903131692</v>
      </c>
      <c r="T1969" s="1">
        <f t="shared" si="1507"/>
        <v>0.97923628230292414</v>
      </c>
      <c r="U1969" s="1">
        <f t="shared" si="1508"/>
        <v>3.2958177663979429</v>
      </c>
      <c r="V1969" s="2">
        <f t="shared" si="1490"/>
        <v>32.216866016697615</v>
      </c>
      <c r="W1969" s="1">
        <f>VLOOKUP(V1969,Graph!$D$3:$M$50,col)</f>
        <v>6.3E-3</v>
      </c>
      <c r="X1969" s="1">
        <f>VLOOKUP(V1969,Graph!$D$3:$M$50,col+1)</f>
        <v>5.0000000000000001E-3</v>
      </c>
      <c r="Y1969" s="1">
        <f t="shared" si="1509"/>
        <v>5.4333333333333334E-3</v>
      </c>
      <c r="Z1969" s="1">
        <f t="shared" si="1491"/>
        <v>0.6400499999999999</v>
      </c>
      <c r="AA1969" s="2">
        <f t="shared" si="1510"/>
        <v>1.9625666666665607</v>
      </c>
      <c r="AB1969" s="1">
        <f t="shared" si="1511"/>
        <v>5.4453550694962057E-2</v>
      </c>
      <c r="AC1969" s="1">
        <f t="shared" si="1512"/>
        <v>1.0985378953102953</v>
      </c>
      <c r="AD1969" s="1">
        <f t="shared" si="1513"/>
        <v>1.0985378950272016</v>
      </c>
      <c r="AE1969" s="1">
        <f t="shared" si="1514"/>
        <v>1.0985378950169553</v>
      </c>
      <c r="AF1969" s="1">
        <f t="shared" si="1515"/>
        <v>1.0985378950165841</v>
      </c>
      <c r="AG1969" s="1">
        <f t="shared" si="1516"/>
        <v>0.97923628230292414</v>
      </c>
      <c r="AH1969" s="1">
        <f t="shared" si="1517"/>
        <v>3.2958177420511121</v>
      </c>
      <c r="AI1969" s="2">
        <f t="shared" si="1492"/>
        <v>32.216865937366919</v>
      </c>
      <c r="AJ1969" s="1">
        <f>VLOOKUP(AI1969,Graph!$D$3:$M$50,col)</f>
        <v>6.3E-3</v>
      </c>
      <c r="AK1969" s="1">
        <f>VLOOKUP(AI1969,Graph!$D$3:$M$50,col+1)</f>
        <v>5.0000000000000001E-3</v>
      </c>
      <c r="AL1969" s="1">
        <f t="shared" si="1518"/>
        <v>5.4333333333333334E-3</v>
      </c>
      <c r="AM1969" s="1">
        <f t="shared" si="1493"/>
        <v>0.6400499999999999</v>
      </c>
      <c r="AN1969" s="2">
        <f t="shared" si="1519"/>
        <v>1.9625666666665607</v>
      </c>
      <c r="AO1969" s="1">
        <f t="shared" si="1520"/>
        <v>5.4453550694962057E-2</v>
      </c>
      <c r="AP1969" s="1">
        <f t="shared" si="1521"/>
        <v>1.0985378950165707</v>
      </c>
      <c r="AQ1969" s="1">
        <f t="shared" si="1522"/>
        <v>1.0985378950165698</v>
      </c>
      <c r="AR1969" s="1">
        <f t="shared" si="1523"/>
        <v>1.0985378950165703</v>
      </c>
      <c r="AS1969" s="1">
        <f t="shared" si="1524"/>
        <v>1.0985378950165701</v>
      </c>
      <c r="AT1969" s="1">
        <f t="shared" si="1525"/>
        <v>0.97923628230292414</v>
      </c>
      <c r="AU1969" s="1">
        <f t="shared" si="1526"/>
        <v>3.2958177420510699</v>
      </c>
      <c r="AV1969" s="2">
        <f t="shared" si="1527"/>
        <v>1968</v>
      </c>
      <c r="AW1969" s="1">
        <f t="shared" si="1528"/>
        <v>3295.8177420510701</v>
      </c>
      <c r="AX1969" s="1">
        <f t="shared" si="1529"/>
        <v>0.97923628230292414</v>
      </c>
      <c r="AY1969" s="1">
        <f t="shared" si="1530"/>
        <v>1.0985378950165701</v>
      </c>
      <c r="AZ1969" s="1">
        <f t="shared" si="1531"/>
        <v>5.4333333333333334E-3</v>
      </c>
      <c r="BA1969" s="1">
        <f t="shared" si="1532"/>
        <v>32.216865937366919</v>
      </c>
    </row>
    <row r="1970" spans="1:53">
      <c r="A1970" s="2">
        <f t="shared" si="1497"/>
        <v>1.9689999999998939</v>
      </c>
      <c r="B1970" s="1">
        <f t="shared" si="1487"/>
        <v>2.0729628333332233</v>
      </c>
      <c r="C1970" s="1">
        <f t="shared" si="1498"/>
        <v>5.6631154031229557E-2</v>
      </c>
      <c r="D1970" s="1">
        <f t="shared" si="1488"/>
        <v>1.1032497234248364</v>
      </c>
      <c r="E1970" s="1">
        <f t="shared" si="1496"/>
        <v>1.1033756347772252</v>
      </c>
      <c r="F1970" s="1">
        <f t="shared" si="1496"/>
        <v>1.1033804415267523</v>
      </c>
      <c r="G1970" s="1">
        <f t="shared" si="1496"/>
        <v>1.1033806249216995</v>
      </c>
      <c r="H1970" s="1">
        <f t="shared" si="1499"/>
        <v>3.383116354949125</v>
      </c>
      <c r="I1970" s="1">
        <f t="shared" si="1489"/>
        <v>32.498840943846837</v>
      </c>
      <c r="J1970" s="1">
        <f>VLOOKUP($I1970,Graph!$D$3:$M$50,col)</f>
        <v>6.3E-3</v>
      </c>
      <c r="K1970" s="1">
        <f>VLOOKUP($I1970,Graph!$D$3:$M$50,col+1)</f>
        <v>5.0000000000000001E-3</v>
      </c>
      <c r="L1970" s="1">
        <f t="shared" si="1500"/>
        <v>5.4333333333333334E-3</v>
      </c>
      <c r="M1970" s="1">
        <f t="shared" si="1495"/>
        <v>0.6400499999999999</v>
      </c>
      <c r="N1970" s="1">
        <f t="shared" si="1501"/>
        <v>1.9635666666665605</v>
      </c>
      <c r="O1970" s="1">
        <f t="shared" si="1502"/>
        <v>5.4454315306110529E-2</v>
      </c>
      <c r="P1970" s="1">
        <f t="shared" si="1503"/>
        <v>1.0987108575322118</v>
      </c>
      <c r="Q1970" s="1">
        <f t="shared" si="1504"/>
        <v>1.0985457743546376</v>
      </c>
      <c r="R1970" s="1">
        <f t="shared" si="1505"/>
        <v>1.0985398040257393</v>
      </c>
      <c r="S1970" s="1">
        <f t="shared" si="1506"/>
        <v>1.098539587933109</v>
      </c>
      <c r="T1970" s="1">
        <f t="shared" si="1507"/>
        <v>0.97923834756477723</v>
      </c>
      <c r="U1970" s="1">
        <f t="shared" si="1508"/>
        <v>3.2983421566444089</v>
      </c>
      <c r="V1970" s="2">
        <f t="shared" si="1490"/>
        <v>32.225089285589625</v>
      </c>
      <c r="W1970" s="1">
        <f>VLOOKUP(V1970,Graph!$D$3:$M$50,col)</f>
        <v>6.3E-3</v>
      </c>
      <c r="X1970" s="1">
        <f>VLOOKUP(V1970,Graph!$D$3:$M$50,col+1)</f>
        <v>5.0000000000000001E-3</v>
      </c>
      <c r="Y1970" s="1">
        <f t="shared" si="1509"/>
        <v>5.4333333333333334E-3</v>
      </c>
      <c r="Z1970" s="1">
        <f t="shared" si="1491"/>
        <v>0.6400499999999999</v>
      </c>
      <c r="AA1970" s="2">
        <f t="shared" si="1510"/>
        <v>1.9635666666665605</v>
      </c>
      <c r="AB1970" s="1">
        <f t="shared" si="1511"/>
        <v>5.4454315306110529E-2</v>
      </c>
      <c r="AC1970" s="1">
        <f t="shared" si="1512"/>
        <v>1.0985395801115347</v>
      </c>
      <c r="AD1970" s="1">
        <f t="shared" si="1513"/>
        <v>1.0985395798284288</v>
      </c>
      <c r="AE1970" s="1">
        <f t="shared" si="1514"/>
        <v>1.0985395798181816</v>
      </c>
      <c r="AF1970" s="1">
        <f t="shared" si="1515"/>
        <v>1.0985395798178108</v>
      </c>
      <c r="AG1970" s="1">
        <f t="shared" si="1516"/>
        <v>0.97923834756477723</v>
      </c>
      <c r="AH1970" s="1">
        <f t="shared" si="1517"/>
        <v>3.2983421322783957</v>
      </c>
      <c r="AI1970" s="2">
        <f t="shared" si="1492"/>
        <v>32.22508920623693</v>
      </c>
      <c r="AJ1970" s="1">
        <f>VLOOKUP(AI1970,Graph!$D$3:$M$50,col)</f>
        <v>6.3E-3</v>
      </c>
      <c r="AK1970" s="1">
        <f>VLOOKUP(AI1970,Graph!$D$3:$M$50,col+1)</f>
        <v>5.0000000000000001E-3</v>
      </c>
      <c r="AL1970" s="1">
        <f t="shared" si="1518"/>
        <v>5.4333333333333334E-3</v>
      </c>
      <c r="AM1970" s="1">
        <f t="shared" si="1493"/>
        <v>0.6400499999999999</v>
      </c>
      <c r="AN1970" s="2">
        <f t="shared" si="1519"/>
        <v>1.9635666666665605</v>
      </c>
      <c r="AO1970" s="1">
        <f t="shared" si="1520"/>
        <v>5.4454315306110529E-2</v>
      </c>
      <c r="AP1970" s="1">
        <f t="shared" si="1521"/>
        <v>1.0985395798177977</v>
      </c>
      <c r="AQ1970" s="1">
        <f t="shared" si="1522"/>
        <v>1.0985395798177968</v>
      </c>
      <c r="AR1970" s="1">
        <f t="shared" si="1523"/>
        <v>1.0985395798177968</v>
      </c>
      <c r="AS1970" s="1">
        <f t="shared" si="1524"/>
        <v>1.0985395798177968</v>
      </c>
      <c r="AT1970" s="1">
        <f t="shared" si="1525"/>
        <v>0.97923834756477723</v>
      </c>
      <c r="AU1970" s="1">
        <f t="shared" si="1526"/>
        <v>3.2983421322783535</v>
      </c>
      <c r="AV1970" s="2">
        <f t="shared" si="1527"/>
        <v>1969</v>
      </c>
      <c r="AW1970" s="1">
        <f t="shared" si="1528"/>
        <v>3298.3421322783533</v>
      </c>
      <c r="AX1970" s="1">
        <f t="shared" si="1529"/>
        <v>0.97923834756477723</v>
      </c>
      <c r="AY1970" s="1">
        <f t="shared" si="1530"/>
        <v>1.0985395798177968</v>
      </c>
      <c r="AZ1970" s="1">
        <f t="shared" si="1531"/>
        <v>5.4333333333333334E-3</v>
      </c>
      <c r="BA1970" s="1">
        <f t="shared" si="1532"/>
        <v>32.22508920623693</v>
      </c>
    </row>
    <row r="1971" spans="1:53">
      <c r="A1971" s="2">
        <f t="shared" si="1497"/>
        <v>1.9699999999998938</v>
      </c>
      <c r="B1971" s="1">
        <f t="shared" si="1487"/>
        <v>2.0740039999998898</v>
      </c>
      <c r="C1971" s="1">
        <f t="shared" si="1498"/>
        <v>5.6631789324501552E-2</v>
      </c>
      <c r="D1971" s="1">
        <f t="shared" si="1488"/>
        <v>1.1032510913803526</v>
      </c>
      <c r="E1971" s="1">
        <f t="shared" si="1496"/>
        <v>1.1033770584316496</v>
      </c>
      <c r="F1971" s="1">
        <f t="shared" si="1496"/>
        <v>1.1033818673817439</v>
      </c>
      <c r="G1971" s="1">
        <f t="shared" si="1496"/>
        <v>1.1033820508634369</v>
      </c>
      <c r="H1971" s="1">
        <f t="shared" si="1499"/>
        <v>3.3856983428049143</v>
      </c>
      <c r="I1971" s="1">
        <f t="shared" si="1489"/>
        <v>32.507106525619093</v>
      </c>
      <c r="J1971" s="1">
        <f>VLOOKUP($I1971,Graph!$D$3:$M$50,col)</f>
        <v>6.3E-3</v>
      </c>
      <c r="K1971" s="1">
        <f>VLOOKUP($I1971,Graph!$D$3:$M$50,col+1)</f>
        <v>5.0000000000000001E-3</v>
      </c>
      <c r="L1971" s="1">
        <f t="shared" si="1500"/>
        <v>5.4333333333333334E-3</v>
      </c>
      <c r="M1971" s="1">
        <f t="shared" si="1495"/>
        <v>0.6400499999999999</v>
      </c>
      <c r="N1971" s="1">
        <f t="shared" si="1501"/>
        <v>1.9645666666665604</v>
      </c>
      <c r="O1971" s="1">
        <f t="shared" si="1502"/>
        <v>5.4455079154937136E-2</v>
      </c>
      <c r="P1971" s="1">
        <f t="shared" si="1503"/>
        <v>1.0987125350545375</v>
      </c>
      <c r="Q1971" s="1">
        <f t="shared" si="1504"/>
        <v>1.0985474574002287</v>
      </c>
      <c r="R1971" s="1">
        <f t="shared" si="1505"/>
        <v>1.0985414871590873</v>
      </c>
      <c r="S1971" s="1">
        <f t="shared" si="1506"/>
        <v>1.0985412710655884</v>
      </c>
      <c r="T1971" s="1">
        <f t="shared" si="1507"/>
        <v>0.97924041073136781</v>
      </c>
      <c r="U1971" s="1">
        <f t="shared" si="1508"/>
        <v>3.300867191206708</v>
      </c>
      <c r="V1971" s="2">
        <f t="shared" si="1490"/>
        <v>32.233310457029084</v>
      </c>
      <c r="W1971" s="1">
        <f>VLOOKUP(V1971,Graph!$D$3:$M$50,col)</f>
        <v>6.3E-3</v>
      </c>
      <c r="X1971" s="1">
        <f>VLOOKUP(V1971,Graph!$D$3:$M$50,col+1)</f>
        <v>5.0000000000000001E-3</v>
      </c>
      <c r="Y1971" s="1">
        <f t="shared" si="1509"/>
        <v>5.4333333333333334E-3</v>
      </c>
      <c r="Z1971" s="1">
        <f t="shared" si="1491"/>
        <v>0.6400499999999999</v>
      </c>
      <c r="AA1971" s="2">
        <f t="shared" si="1510"/>
        <v>1.9645666666665604</v>
      </c>
      <c r="AB1971" s="1">
        <f t="shared" si="1511"/>
        <v>5.4455079154937136E-2</v>
      </c>
      <c r="AC1971" s="1">
        <f t="shared" si="1512"/>
        <v>1.0985412632438365</v>
      </c>
      <c r="AD1971" s="1">
        <f t="shared" si="1513"/>
        <v>1.098541262960719</v>
      </c>
      <c r="AE1971" s="1">
        <f t="shared" si="1514"/>
        <v>1.0985412629504709</v>
      </c>
      <c r="AF1971" s="1">
        <f t="shared" si="1515"/>
        <v>1.0985412629500999</v>
      </c>
      <c r="AG1971" s="1">
        <f t="shared" si="1516"/>
        <v>0.97924041073136781</v>
      </c>
      <c r="AH1971" s="1">
        <f t="shared" si="1517"/>
        <v>3.3008671668215066</v>
      </c>
      <c r="AI1971" s="2">
        <f t="shared" si="1492"/>
        <v>32.233310377654419</v>
      </c>
      <c r="AJ1971" s="1">
        <f>VLOOKUP(AI1971,Graph!$D$3:$M$50,col)</f>
        <v>6.3E-3</v>
      </c>
      <c r="AK1971" s="1">
        <f>VLOOKUP(AI1971,Graph!$D$3:$M$50,col+1)</f>
        <v>5.0000000000000001E-3</v>
      </c>
      <c r="AL1971" s="1">
        <f t="shared" si="1518"/>
        <v>5.4333333333333334E-3</v>
      </c>
      <c r="AM1971" s="1">
        <f t="shared" si="1493"/>
        <v>0.6400499999999999</v>
      </c>
      <c r="AN1971" s="2">
        <f t="shared" si="1519"/>
        <v>1.9645666666665604</v>
      </c>
      <c r="AO1971" s="1">
        <f t="shared" si="1520"/>
        <v>5.4455079154937136E-2</v>
      </c>
      <c r="AP1971" s="1">
        <f t="shared" si="1521"/>
        <v>1.0985412629500866</v>
      </c>
      <c r="AQ1971" s="1">
        <f t="shared" si="1522"/>
        <v>1.0985412629500859</v>
      </c>
      <c r="AR1971" s="1">
        <f t="shared" si="1523"/>
        <v>1.0985412629500861</v>
      </c>
      <c r="AS1971" s="1">
        <f t="shared" si="1524"/>
        <v>1.0985412629500861</v>
      </c>
      <c r="AT1971" s="1">
        <f t="shared" si="1525"/>
        <v>0.97924041073136781</v>
      </c>
      <c r="AU1971" s="1">
        <f t="shared" si="1526"/>
        <v>3.3008671668214657</v>
      </c>
      <c r="AV1971" s="2">
        <f t="shared" si="1527"/>
        <v>1970</v>
      </c>
      <c r="AW1971" s="1">
        <f t="shared" si="1528"/>
        <v>3300.8671668214656</v>
      </c>
      <c r="AX1971" s="1">
        <f t="shared" si="1529"/>
        <v>0.97924041073136781</v>
      </c>
      <c r="AY1971" s="1">
        <f t="shared" si="1530"/>
        <v>1.0985412629500861</v>
      </c>
      <c r="AZ1971" s="1">
        <f t="shared" si="1531"/>
        <v>5.4333333333333334E-3</v>
      </c>
      <c r="BA1971" s="1">
        <f t="shared" si="1532"/>
        <v>32.233310377654419</v>
      </c>
    </row>
    <row r="1972" spans="1:53">
      <c r="A1972" s="2">
        <f t="shared" si="1497"/>
        <v>1.9709999999998937</v>
      </c>
      <c r="B1972" s="1">
        <f t="shared" si="1487"/>
        <v>2.0750451666665564</v>
      </c>
      <c r="C1972" s="1">
        <f t="shared" si="1498"/>
        <v>5.6632423983806968E-2</v>
      </c>
      <c r="D1972" s="1">
        <f t="shared" si="1488"/>
        <v>1.1032524579758511</v>
      </c>
      <c r="E1972" s="1">
        <f t="shared" si="1496"/>
        <v>1.1033784806729583</v>
      </c>
      <c r="F1972" s="1">
        <f t="shared" si="1496"/>
        <v>1.1033832918215842</v>
      </c>
      <c r="G1972" s="1">
        <f t="shared" si="1496"/>
        <v>1.1033834753899459</v>
      </c>
      <c r="H1972" s="1">
        <f t="shared" si="1499"/>
        <v>3.3882809872781885</v>
      </c>
      <c r="I1972" s="1">
        <f t="shared" si="1489"/>
        <v>32.515370006541417</v>
      </c>
      <c r="J1972" s="1">
        <f>VLOOKUP($I1972,Graph!$D$3:$M$50,col)</f>
        <v>6.3E-3</v>
      </c>
      <c r="K1972" s="1">
        <f>VLOOKUP($I1972,Graph!$D$3:$M$50,col+1)</f>
        <v>5.0000000000000001E-3</v>
      </c>
      <c r="L1972" s="1">
        <f t="shared" si="1500"/>
        <v>5.4333333333333334E-3</v>
      </c>
      <c r="M1972" s="1">
        <f t="shared" si="1495"/>
        <v>0.6400499999999999</v>
      </c>
      <c r="N1972" s="1">
        <f t="shared" si="1501"/>
        <v>1.9655666666665603</v>
      </c>
      <c r="O1972" s="1">
        <f t="shared" si="1502"/>
        <v>5.4455842242581376E-2</v>
      </c>
      <c r="P1972" s="1">
        <f t="shared" si="1503"/>
        <v>1.0987142109154802</v>
      </c>
      <c r="Q1972" s="1">
        <f t="shared" si="1504"/>
        <v>1.0985491387794228</v>
      </c>
      <c r="R1972" s="1">
        <f t="shared" si="1505"/>
        <v>1.0985431686259746</v>
      </c>
      <c r="S1972" s="1">
        <f t="shared" si="1506"/>
        <v>1.0985429525316091</v>
      </c>
      <c r="T1972" s="1">
        <f t="shared" si="1507"/>
        <v>0.97924247180588231</v>
      </c>
      <c r="U1972" s="1">
        <f t="shared" si="1508"/>
        <v>3.3033928699204402</v>
      </c>
      <c r="V1972" s="2">
        <f t="shared" si="1490"/>
        <v>32.241529532619829</v>
      </c>
      <c r="W1972" s="1">
        <f>VLOOKUP(V1972,Graph!$D$3:$M$50,col)</f>
        <v>6.3E-3</v>
      </c>
      <c r="X1972" s="1">
        <f>VLOOKUP(V1972,Graph!$D$3:$M$50,col+1)</f>
        <v>5.0000000000000001E-3</v>
      </c>
      <c r="Y1972" s="1">
        <f t="shared" si="1509"/>
        <v>5.4333333333333334E-3</v>
      </c>
      <c r="Z1972" s="1">
        <f t="shared" si="1491"/>
        <v>0.6400499999999999</v>
      </c>
      <c r="AA1972" s="2">
        <f t="shared" si="1510"/>
        <v>1.9655666666665603</v>
      </c>
      <c r="AB1972" s="1">
        <f t="shared" si="1511"/>
        <v>5.4455842242581376E-2</v>
      </c>
      <c r="AC1972" s="1">
        <f t="shared" si="1512"/>
        <v>1.0985429447096793</v>
      </c>
      <c r="AD1972" s="1">
        <f t="shared" si="1513"/>
        <v>1.0985429444265498</v>
      </c>
      <c r="AE1972" s="1">
        <f t="shared" si="1514"/>
        <v>1.0985429444163015</v>
      </c>
      <c r="AF1972" s="1">
        <f t="shared" si="1515"/>
        <v>1.0985429444159303</v>
      </c>
      <c r="AG1972" s="1">
        <f t="shared" si="1516"/>
        <v>0.97924247180588231</v>
      </c>
      <c r="AH1972" s="1">
        <f t="shared" si="1517"/>
        <v>3.3033928455160462</v>
      </c>
      <c r="AI1972" s="2">
        <f t="shared" si="1492"/>
        <v>32.241529453223173</v>
      </c>
      <c r="AJ1972" s="1">
        <f>VLOOKUP(AI1972,Graph!$D$3:$M$50,col)</f>
        <v>6.3E-3</v>
      </c>
      <c r="AK1972" s="1">
        <f>VLOOKUP(AI1972,Graph!$D$3:$M$50,col+1)</f>
        <v>5.0000000000000001E-3</v>
      </c>
      <c r="AL1972" s="1">
        <f t="shared" si="1518"/>
        <v>5.4333333333333334E-3</v>
      </c>
      <c r="AM1972" s="1">
        <f t="shared" si="1493"/>
        <v>0.6400499999999999</v>
      </c>
      <c r="AN1972" s="2">
        <f t="shared" si="1519"/>
        <v>1.9655666666665603</v>
      </c>
      <c r="AO1972" s="1">
        <f t="shared" si="1520"/>
        <v>5.4455842242581376E-2</v>
      </c>
      <c r="AP1972" s="1">
        <f t="shared" si="1521"/>
        <v>1.0985429444159172</v>
      </c>
      <c r="AQ1972" s="1">
        <f t="shared" si="1522"/>
        <v>1.0985429444159165</v>
      </c>
      <c r="AR1972" s="1">
        <f t="shared" si="1523"/>
        <v>1.0985429444159165</v>
      </c>
      <c r="AS1972" s="1">
        <f t="shared" si="1524"/>
        <v>1.0985429444159165</v>
      </c>
      <c r="AT1972" s="1">
        <f t="shared" si="1525"/>
        <v>0.97924247180588231</v>
      </c>
      <c r="AU1972" s="1">
        <f t="shared" si="1526"/>
        <v>3.303392845516004</v>
      </c>
      <c r="AV1972" s="2">
        <f t="shared" si="1527"/>
        <v>1971</v>
      </c>
      <c r="AW1972" s="1">
        <f t="shared" si="1528"/>
        <v>3303.3928455160039</v>
      </c>
      <c r="AX1972" s="1">
        <f t="shared" si="1529"/>
        <v>0.97924247180588231</v>
      </c>
      <c r="AY1972" s="1">
        <f t="shared" si="1530"/>
        <v>1.0985429444159165</v>
      </c>
      <c r="AZ1972" s="1">
        <f t="shared" si="1531"/>
        <v>5.4333333333333334E-3</v>
      </c>
      <c r="BA1972" s="1">
        <f t="shared" si="1532"/>
        <v>32.241529453223173</v>
      </c>
    </row>
    <row r="1973" spans="1:53">
      <c r="A1973" s="2">
        <f t="shared" si="1497"/>
        <v>1.9719999999998936</v>
      </c>
      <c r="B1973" s="1">
        <f t="shared" si="1487"/>
        <v>2.0760863333332229</v>
      </c>
      <c r="C1973" s="1">
        <f t="shared" si="1498"/>
        <v>5.6633058010094252E-2</v>
      </c>
      <c r="D1973" s="1">
        <f t="shared" si="1488"/>
        <v>1.1032538232133589</v>
      </c>
      <c r="E1973" s="1">
        <f t="shared" si="1496"/>
        <v>1.1033799015032535</v>
      </c>
      <c r="F1973" s="1">
        <f t="shared" si="1496"/>
        <v>1.1033847148483791</v>
      </c>
      <c r="G1973" s="1">
        <f t="shared" si="1496"/>
        <v>1.1033848985033314</v>
      </c>
      <c r="H1973" s="1">
        <f t="shared" si="1499"/>
        <v>3.3908642882020268</v>
      </c>
      <c r="I1973" s="1">
        <f t="shared" si="1489"/>
        <v>32.523631388214675</v>
      </c>
      <c r="J1973" s="1">
        <f>VLOOKUP($I1973,Graph!$D$3:$M$50,col)</f>
        <v>6.3E-3</v>
      </c>
      <c r="K1973" s="1">
        <f>VLOOKUP($I1973,Graph!$D$3:$M$50,col+1)</f>
        <v>5.0000000000000001E-3</v>
      </c>
      <c r="L1973" s="1">
        <f t="shared" si="1500"/>
        <v>5.4333333333333334E-3</v>
      </c>
      <c r="M1973" s="1">
        <f t="shared" si="1495"/>
        <v>0.6400499999999999</v>
      </c>
      <c r="N1973" s="1">
        <f t="shared" si="1501"/>
        <v>1.9665666666665602</v>
      </c>
      <c r="O1973" s="1">
        <f t="shared" si="1502"/>
        <v>5.4456604570180339E-2</v>
      </c>
      <c r="P1973" s="1">
        <f t="shared" si="1503"/>
        <v>1.0987158851175074</v>
      </c>
      <c r="Q1973" s="1">
        <f t="shared" si="1504"/>
        <v>1.0985508184946922</v>
      </c>
      <c r="R1973" s="1">
        <f t="shared" si="1505"/>
        <v>1.098544848428874</v>
      </c>
      <c r="S1973" s="1">
        <f t="shared" si="1506"/>
        <v>1.0985446323336436</v>
      </c>
      <c r="T1973" s="1">
        <f t="shared" si="1507"/>
        <v>0.97924453079150131</v>
      </c>
      <c r="U1973" s="1">
        <f t="shared" si="1508"/>
        <v>3.3059191926213325</v>
      </c>
      <c r="V1973" s="2">
        <f t="shared" si="1490"/>
        <v>32.249746513963593</v>
      </c>
      <c r="W1973" s="1">
        <f>VLOOKUP(V1973,Graph!$D$3:$M$50,col)</f>
        <v>6.3E-3</v>
      </c>
      <c r="X1973" s="1">
        <f>VLOOKUP(V1973,Graph!$D$3:$M$50,col+1)</f>
        <v>5.0000000000000001E-3</v>
      </c>
      <c r="Y1973" s="1">
        <f t="shared" si="1509"/>
        <v>5.4333333333333334E-3</v>
      </c>
      <c r="Z1973" s="1">
        <f t="shared" si="1491"/>
        <v>0.6400499999999999</v>
      </c>
      <c r="AA1973" s="2">
        <f t="shared" si="1510"/>
        <v>1.9665666666665602</v>
      </c>
      <c r="AB1973" s="1">
        <f t="shared" si="1511"/>
        <v>5.4456604570180339E-2</v>
      </c>
      <c r="AC1973" s="1">
        <f t="shared" si="1512"/>
        <v>1.0985446245115364</v>
      </c>
      <c r="AD1973" s="1">
        <f t="shared" si="1513"/>
        <v>1.0985446242283958</v>
      </c>
      <c r="AE1973" s="1">
        <f t="shared" si="1514"/>
        <v>1.0985446242181467</v>
      </c>
      <c r="AF1973" s="1">
        <f t="shared" si="1515"/>
        <v>1.0985446242177754</v>
      </c>
      <c r="AG1973" s="1">
        <f t="shared" si="1516"/>
        <v>0.97924453079150131</v>
      </c>
      <c r="AH1973" s="1">
        <f t="shared" si="1517"/>
        <v>3.3059191681977418</v>
      </c>
      <c r="AI1973" s="2">
        <f t="shared" si="1492"/>
        <v>32.249746434544981</v>
      </c>
      <c r="AJ1973" s="1">
        <f>VLOOKUP(AI1973,Graph!$D$3:$M$50,col)</f>
        <v>6.3E-3</v>
      </c>
      <c r="AK1973" s="1">
        <f>VLOOKUP(AI1973,Graph!$D$3:$M$50,col+1)</f>
        <v>5.0000000000000001E-3</v>
      </c>
      <c r="AL1973" s="1">
        <f t="shared" si="1518"/>
        <v>5.4333333333333334E-3</v>
      </c>
      <c r="AM1973" s="1">
        <f t="shared" si="1493"/>
        <v>0.6400499999999999</v>
      </c>
      <c r="AN1973" s="2">
        <f t="shared" si="1519"/>
        <v>1.9665666666665602</v>
      </c>
      <c r="AO1973" s="1">
        <f t="shared" si="1520"/>
        <v>5.4456604570180339E-2</v>
      </c>
      <c r="AP1973" s="1">
        <f t="shared" si="1521"/>
        <v>1.0985446242177621</v>
      </c>
      <c r="AQ1973" s="1">
        <f t="shared" si="1522"/>
        <v>1.0985446242177619</v>
      </c>
      <c r="AR1973" s="1">
        <f t="shared" si="1523"/>
        <v>1.0985446242177617</v>
      </c>
      <c r="AS1973" s="1">
        <f t="shared" si="1524"/>
        <v>1.0985446242177617</v>
      </c>
      <c r="AT1973" s="1">
        <f t="shared" si="1525"/>
        <v>0.97924453079150131</v>
      </c>
      <c r="AU1973" s="1">
        <f t="shared" si="1526"/>
        <v>3.3059191681977005</v>
      </c>
      <c r="AV1973" s="2">
        <f t="shared" si="1527"/>
        <v>1972</v>
      </c>
      <c r="AW1973" s="1">
        <f t="shared" si="1528"/>
        <v>3305.9191681977004</v>
      </c>
      <c r="AX1973" s="1">
        <f t="shared" si="1529"/>
        <v>0.97924453079150131</v>
      </c>
      <c r="AY1973" s="1">
        <f t="shared" si="1530"/>
        <v>1.0985446242177617</v>
      </c>
      <c r="AZ1973" s="1">
        <f t="shared" si="1531"/>
        <v>5.4333333333333334E-3</v>
      </c>
      <c r="BA1973" s="1">
        <f t="shared" si="1532"/>
        <v>32.249746434544981</v>
      </c>
    </row>
    <row r="1974" spans="1:53">
      <c r="A1974" s="2">
        <f t="shared" si="1497"/>
        <v>1.9729999999998935</v>
      </c>
      <c r="B1974" s="1">
        <f t="shared" si="1487"/>
        <v>2.0771274999998894</v>
      </c>
      <c r="C1974" s="1">
        <f t="shared" si="1498"/>
        <v>5.6633691404309947E-2</v>
      </c>
      <c r="D1974" s="1">
        <f t="shared" si="1488"/>
        <v>1.1032551870948988</v>
      </c>
      <c r="E1974" s="1">
        <f t="shared" si="1496"/>
        <v>1.1033813209246341</v>
      </c>
      <c r="F1974" s="1">
        <f t="shared" si="1496"/>
        <v>1.1033861364642301</v>
      </c>
      <c r="G1974" s="1">
        <f t="shared" si="1496"/>
        <v>1.1033863202056955</v>
      </c>
      <c r="H1974" s="1">
        <f t="shared" si="1499"/>
        <v>3.3934482454096377</v>
      </c>
      <c r="I1974" s="1">
        <f t="shared" si="1489"/>
        <v>32.531890672237694</v>
      </c>
      <c r="J1974" s="1">
        <f>VLOOKUP($I1974,Graph!$D$3:$M$50,col)</f>
        <v>6.3E-3</v>
      </c>
      <c r="K1974" s="1">
        <f>VLOOKUP($I1974,Graph!$D$3:$M$50,col+1)</f>
        <v>5.0000000000000001E-3</v>
      </c>
      <c r="L1974" s="1">
        <f t="shared" si="1500"/>
        <v>5.4333333333333334E-3</v>
      </c>
      <c r="M1974" s="1">
        <f t="shared" si="1495"/>
        <v>0.6400499999999999</v>
      </c>
      <c r="N1974" s="1">
        <f t="shared" si="1501"/>
        <v>1.9675666666665601</v>
      </c>
      <c r="O1974" s="1">
        <f t="shared" si="1502"/>
        <v>5.4457366138868958E-2</v>
      </c>
      <c r="P1974" s="1">
        <f t="shared" si="1503"/>
        <v>1.0987175576630803</v>
      </c>
      <c r="Q1974" s="1">
        <f t="shared" si="1504"/>
        <v>1.0985524965485065</v>
      </c>
      <c r="R1974" s="1">
        <f t="shared" si="1505"/>
        <v>1.0985465265702552</v>
      </c>
      <c r="S1974" s="1">
        <f t="shared" si="1506"/>
        <v>1.098546310474162</v>
      </c>
      <c r="T1974" s="1">
        <f t="shared" si="1507"/>
        <v>0.97924658769139905</v>
      </c>
      <c r="U1974" s="1">
        <f t="shared" si="1508"/>
        <v>3.3084461591452414</v>
      </c>
      <c r="V1974" s="2">
        <f t="shared" si="1490"/>
        <v>32.257961402660129</v>
      </c>
      <c r="W1974" s="1">
        <f>VLOOKUP(V1974,Graph!$D$3:$M$50,col)</f>
        <v>6.3E-3</v>
      </c>
      <c r="X1974" s="1">
        <f>VLOOKUP(V1974,Graph!$D$3:$M$50,col+1)</f>
        <v>5.0000000000000001E-3</v>
      </c>
      <c r="Y1974" s="1">
        <f t="shared" si="1509"/>
        <v>5.4333333333333334E-3</v>
      </c>
      <c r="Z1974" s="1">
        <f t="shared" si="1491"/>
        <v>0.6400499999999999</v>
      </c>
      <c r="AA1974" s="2">
        <f t="shared" si="1510"/>
        <v>1.9675666666665601</v>
      </c>
      <c r="AB1974" s="1">
        <f t="shared" si="1511"/>
        <v>5.4457366138868958E-2</v>
      </c>
      <c r="AC1974" s="1">
        <f t="shared" si="1512"/>
        <v>1.0985463026518774</v>
      </c>
      <c r="AD1974" s="1">
        <f t="shared" si="1513"/>
        <v>1.0985463023687245</v>
      </c>
      <c r="AE1974" s="1">
        <f t="shared" si="1514"/>
        <v>1.0985463023584752</v>
      </c>
      <c r="AF1974" s="1">
        <f t="shared" si="1515"/>
        <v>1.0985463023581041</v>
      </c>
      <c r="AG1974" s="1">
        <f t="shared" si="1516"/>
        <v>0.97924658769139905</v>
      </c>
      <c r="AH1974" s="1">
        <f t="shared" si="1517"/>
        <v>3.3084461347024483</v>
      </c>
      <c r="AI1974" s="2">
        <f t="shared" si="1492"/>
        <v>32.257961323219554</v>
      </c>
      <c r="AJ1974" s="1">
        <f>VLOOKUP(AI1974,Graph!$D$3:$M$50,col)</f>
        <v>6.3E-3</v>
      </c>
      <c r="AK1974" s="1">
        <f>VLOOKUP(AI1974,Graph!$D$3:$M$50,col+1)</f>
        <v>5.0000000000000001E-3</v>
      </c>
      <c r="AL1974" s="1">
        <f t="shared" si="1518"/>
        <v>5.4333333333333334E-3</v>
      </c>
      <c r="AM1974" s="1">
        <f t="shared" si="1493"/>
        <v>0.6400499999999999</v>
      </c>
      <c r="AN1974" s="2">
        <f t="shared" si="1519"/>
        <v>1.9675666666665601</v>
      </c>
      <c r="AO1974" s="1">
        <f t="shared" si="1520"/>
        <v>5.4457366138868958E-2</v>
      </c>
      <c r="AP1974" s="1">
        <f t="shared" si="1521"/>
        <v>1.0985463023580906</v>
      </c>
      <c r="AQ1974" s="1">
        <f t="shared" si="1522"/>
        <v>1.0985463023580901</v>
      </c>
      <c r="AR1974" s="1">
        <f t="shared" si="1523"/>
        <v>1.0985463023580901</v>
      </c>
      <c r="AS1974" s="1">
        <f t="shared" si="1524"/>
        <v>1.0985463023580901</v>
      </c>
      <c r="AT1974" s="1">
        <f t="shared" si="1525"/>
        <v>0.97924658769139905</v>
      </c>
      <c r="AU1974" s="1">
        <f t="shared" si="1526"/>
        <v>3.3084461347024066</v>
      </c>
      <c r="AV1974" s="2">
        <f t="shared" si="1527"/>
        <v>1973</v>
      </c>
      <c r="AW1974" s="1">
        <f t="shared" si="1528"/>
        <v>3308.4461347024067</v>
      </c>
      <c r="AX1974" s="1">
        <f t="shared" si="1529"/>
        <v>0.97924658769139905</v>
      </c>
      <c r="AY1974" s="1">
        <f t="shared" si="1530"/>
        <v>1.0985463023580901</v>
      </c>
      <c r="AZ1974" s="1">
        <f t="shared" si="1531"/>
        <v>5.4333333333333334E-3</v>
      </c>
      <c r="BA1974" s="1">
        <f t="shared" si="1532"/>
        <v>32.257961323219554</v>
      </c>
    </row>
    <row r="1975" spans="1:53">
      <c r="A1975" s="2">
        <f t="shared" si="1497"/>
        <v>1.9739999999998934</v>
      </c>
      <c r="B1975" s="1">
        <f t="shared" si="1487"/>
        <v>2.078168666666556</v>
      </c>
      <c r="C1975" s="1">
        <f t="shared" si="1498"/>
        <v>5.6634324167398782E-2</v>
      </c>
      <c r="D1975" s="1">
        <f t="shared" si="1488"/>
        <v>1.1032565496224904</v>
      </c>
      <c r="E1975" s="1">
        <f t="shared" si="1496"/>
        <v>1.1033827389391948</v>
      </c>
      <c r="F1975" s="1">
        <f t="shared" si="1496"/>
        <v>1.1033875566712346</v>
      </c>
      <c r="G1975" s="1">
        <f t="shared" si="1496"/>
        <v>1.1033877404991355</v>
      </c>
      <c r="H1975" s="1">
        <f t="shared" si="1499"/>
        <v>3.3960328587343591</v>
      </c>
      <c r="I1975" s="1">
        <f t="shared" si="1489"/>
        <v>32.54014786020732</v>
      </c>
      <c r="J1975" s="1">
        <f>VLOOKUP($I1975,Graph!$D$3:$M$50,col)</f>
        <v>6.3E-3</v>
      </c>
      <c r="K1975" s="1">
        <f>VLOOKUP($I1975,Graph!$D$3:$M$50,col+1)</f>
        <v>5.0000000000000001E-3</v>
      </c>
      <c r="L1975" s="1">
        <f t="shared" si="1500"/>
        <v>5.4333333333333334E-3</v>
      </c>
      <c r="M1975" s="1">
        <f t="shared" si="1495"/>
        <v>0.6400499999999999</v>
      </c>
      <c r="N1975" s="1">
        <f t="shared" si="1501"/>
        <v>1.96856666666656</v>
      </c>
      <c r="O1975" s="1">
        <f t="shared" si="1502"/>
        <v>5.4458126949779896E-2</v>
      </c>
      <c r="P1975" s="1">
        <f t="shared" si="1503"/>
        <v>1.0987192285546568</v>
      </c>
      <c r="Q1975" s="1">
        <f t="shared" si="1504"/>
        <v>1.0985541729433292</v>
      </c>
      <c r="R1975" s="1">
        <f t="shared" si="1505"/>
        <v>1.0985482030525815</v>
      </c>
      <c r="S1975" s="1">
        <f t="shared" si="1506"/>
        <v>1.0985479869556269</v>
      </c>
      <c r="T1975" s="1">
        <f t="shared" si="1507"/>
        <v>0.97924864250874299</v>
      </c>
      <c r="U1975" s="1">
        <f t="shared" si="1508"/>
        <v>3.310973769328144</v>
      </c>
      <c r="V1975" s="2">
        <f t="shared" si="1490"/>
        <v>32.26617420030712</v>
      </c>
      <c r="W1975" s="1">
        <f>VLOOKUP(V1975,Graph!$D$3:$M$50,col)</f>
        <v>6.3E-3</v>
      </c>
      <c r="X1975" s="1">
        <f>VLOOKUP(V1975,Graph!$D$3:$M$50,col+1)</f>
        <v>5.0000000000000001E-3</v>
      </c>
      <c r="Y1975" s="1">
        <f t="shared" si="1509"/>
        <v>5.4333333333333334E-3</v>
      </c>
      <c r="Z1975" s="1">
        <f t="shared" si="1491"/>
        <v>0.6400499999999999</v>
      </c>
      <c r="AA1975" s="2">
        <f t="shared" si="1510"/>
        <v>1.96856666666656</v>
      </c>
      <c r="AB1975" s="1">
        <f t="shared" si="1511"/>
        <v>5.4458126949779896E-2</v>
      </c>
      <c r="AC1975" s="1">
        <f t="shared" si="1512"/>
        <v>1.0985479791331656</v>
      </c>
      <c r="AD1975" s="1">
        <f t="shared" si="1513"/>
        <v>1.0985479788500012</v>
      </c>
      <c r="AE1975" s="1">
        <f t="shared" si="1514"/>
        <v>1.0985479788397512</v>
      </c>
      <c r="AF1975" s="1">
        <f t="shared" si="1515"/>
        <v>1.0985479788393802</v>
      </c>
      <c r="AG1975" s="1">
        <f t="shared" si="1516"/>
        <v>0.97924864250874299</v>
      </c>
      <c r="AH1975" s="1">
        <f t="shared" si="1517"/>
        <v>3.3109737448661449</v>
      </c>
      <c r="AI1975" s="2">
        <f t="shared" si="1492"/>
        <v>32.266174120844582</v>
      </c>
      <c r="AJ1975" s="1">
        <f>VLOOKUP(AI1975,Graph!$D$3:$M$50,col)</f>
        <v>6.3E-3</v>
      </c>
      <c r="AK1975" s="1">
        <f>VLOOKUP(AI1975,Graph!$D$3:$M$50,col+1)</f>
        <v>5.0000000000000001E-3</v>
      </c>
      <c r="AL1975" s="1">
        <f t="shared" si="1518"/>
        <v>5.4333333333333334E-3</v>
      </c>
      <c r="AM1975" s="1">
        <f t="shared" si="1493"/>
        <v>0.6400499999999999</v>
      </c>
      <c r="AN1975" s="2">
        <f t="shared" si="1519"/>
        <v>1.96856666666656</v>
      </c>
      <c r="AO1975" s="1">
        <f t="shared" si="1520"/>
        <v>5.4458126949779896E-2</v>
      </c>
      <c r="AP1975" s="1">
        <f t="shared" si="1521"/>
        <v>1.0985479788393666</v>
      </c>
      <c r="AQ1975" s="1">
        <f t="shared" si="1522"/>
        <v>1.0985479788393659</v>
      </c>
      <c r="AR1975" s="1">
        <f t="shared" si="1523"/>
        <v>1.0985479788393659</v>
      </c>
      <c r="AS1975" s="1">
        <f t="shared" si="1524"/>
        <v>1.0985479788393659</v>
      </c>
      <c r="AT1975" s="1">
        <f t="shared" si="1525"/>
        <v>0.97924864250874299</v>
      </c>
      <c r="AU1975" s="1">
        <f t="shared" si="1526"/>
        <v>3.3109737448661023</v>
      </c>
      <c r="AV1975" s="2">
        <f t="shared" si="1527"/>
        <v>1974</v>
      </c>
      <c r="AW1975" s="1">
        <f t="shared" si="1528"/>
        <v>3310.9737448661022</v>
      </c>
      <c r="AX1975" s="1">
        <f t="shared" si="1529"/>
        <v>0.97924864250874299</v>
      </c>
      <c r="AY1975" s="1">
        <f t="shared" si="1530"/>
        <v>1.0985479788393659</v>
      </c>
      <c r="AZ1975" s="1">
        <f t="shared" si="1531"/>
        <v>5.4333333333333334E-3</v>
      </c>
      <c r="BA1975" s="1">
        <f t="shared" si="1532"/>
        <v>32.266174120844582</v>
      </c>
    </row>
    <row r="1976" spans="1:53">
      <c r="A1976" s="2">
        <f t="shared" si="1497"/>
        <v>1.9749999999998933</v>
      </c>
      <c r="B1976" s="1">
        <f t="shared" si="1487"/>
        <v>2.0792098333332225</v>
      </c>
      <c r="C1976" s="1">
        <f t="shared" si="1498"/>
        <v>5.6634956300303511E-2</v>
      </c>
      <c r="D1976" s="1">
        <f t="shared" si="1488"/>
        <v>1.1032579107981479</v>
      </c>
      <c r="E1976" s="1">
        <f t="shared" si="1496"/>
        <v>1.103384155549026</v>
      </c>
      <c r="F1976" s="1">
        <f t="shared" si="1496"/>
        <v>1.1033889754714863</v>
      </c>
      <c r="G1976" s="1">
        <f t="shared" si="1496"/>
        <v>1.1033891593857452</v>
      </c>
      <c r="H1976" s="1">
        <f t="shared" si="1499"/>
        <v>3.398618128009653</v>
      </c>
      <c r="I1976" s="1">
        <f t="shared" si="1489"/>
        <v>32.54840295371833</v>
      </c>
      <c r="J1976" s="1">
        <f>VLOOKUP($I1976,Graph!$D$3:$M$50,col)</f>
        <v>6.3E-3</v>
      </c>
      <c r="K1976" s="1">
        <f>VLOOKUP($I1976,Graph!$D$3:$M$50,col+1)</f>
        <v>5.0000000000000001E-3</v>
      </c>
      <c r="L1976" s="1">
        <f t="shared" si="1500"/>
        <v>5.4333333333333334E-3</v>
      </c>
      <c r="M1976" s="1">
        <f t="shared" si="1495"/>
        <v>0.6400499999999999</v>
      </c>
      <c r="N1976" s="1">
        <f t="shared" si="1501"/>
        <v>1.9695666666665599</v>
      </c>
      <c r="O1976" s="1">
        <f t="shared" si="1502"/>
        <v>5.4458887004043534E-2</v>
      </c>
      <c r="P1976" s="1">
        <f t="shared" si="1503"/>
        <v>1.0987208977946885</v>
      </c>
      <c r="Q1976" s="1">
        <f t="shared" si="1504"/>
        <v>1.0985558476816195</v>
      </c>
      <c r="R1976" s="1">
        <f t="shared" si="1505"/>
        <v>1.0985498778783123</v>
      </c>
      <c r="S1976" s="1">
        <f t="shared" si="1506"/>
        <v>1.0985496617804982</v>
      </c>
      <c r="T1976" s="1">
        <f t="shared" si="1507"/>
        <v>0.97925069524669417</v>
      </c>
      <c r="U1976" s="1">
        <f t="shared" si="1508"/>
        <v>3.3135020230061443</v>
      </c>
      <c r="V1976" s="2">
        <f t="shared" si="1490"/>
        <v>32.274384908500224</v>
      </c>
      <c r="W1976" s="1">
        <f>VLOOKUP(V1976,Graph!$D$3:$M$50,col)</f>
        <v>6.3E-3</v>
      </c>
      <c r="X1976" s="1">
        <f>VLOOKUP(V1976,Graph!$D$3:$M$50,col+1)</f>
        <v>5.0000000000000001E-3</v>
      </c>
      <c r="Y1976" s="1">
        <f t="shared" si="1509"/>
        <v>5.4333333333333334E-3</v>
      </c>
      <c r="Z1976" s="1">
        <f t="shared" si="1491"/>
        <v>0.6400499999999999</v>
      </c>
      <c r="AA1976" s="2">
        <f t="shared" si="1510"/>
        <v>1.9695666666665599</v>
      </c>
      <c r="AB1976" s="1">
        <f t="shared" si="1511"/>
        <v>5.4458887004043534E-2</v>
      </c>
      <c r="AC1976" s="1">
        <f t="shared" si="1512"/>
        <v>1.0985496539578601</v>
      </c>
      <c r="AD1976" s="1">
        <f t="shared" si="1513"/>
        <v>1.0985496536746839</v>
      </c>
      <c r="AE1976" s="1">
        <f t="shared" si="1514"/>
        <v>1.098549653664433</v>
      </c>
      <c r="AF1976" s="1">
        <f t="shared" si="1515"/>
        <v>1.098549653664062</v>
      </c>
      <c r="AG1976" s="1">
        <f t="shared" si="1516"/>
        <v>0.97925069524669417</v>
      </c>
      <c r="AH1976" s="1">
        <f t="shared" si="1517"/>
        <v>3.3135019985249317</v>
      </c>
      <c r="AI1976" s="2">
        <f t="shared" si="1492"/>
        <v>32.27438482901573</v>
      </c>
      <c r="AJ1976" s="1">
        <f>VLOOKUP(AI1976,Graph!$D$3:$M$50,col)</f>
        <v>6.3E-3</v>
      </c>
      <c r="AK1976" s="1">
        <f>VLOOKUP(AI1976,Graph!$D$3:$M$50,col+1)</f>
        <v>5.0000000000000001E-3</v>
      </c>
      <c r="AL1976" s="1">
        <f t="shared" si="1518"/>
        <v>5.4333333333333334E-3</v>
      </c>
      <c r="AM1976" s="1">
        <f t="shared" si="1493"/>
        <v>0.6400499999999999</v>
      </c>
      <c r="AN1976" s="2">
        <f t="shared" si="1519"/>
        <v>1.9695666666665599</v>
      </c>
      <c r="AO1976" s="1">
        <f t="shared" si="1520"/>
        <v>5.4458887004043534E-2</v>
      </c>
      <c r="AP1976" s="1">
        <f t="shared" si="1521"/>
        <v>1.0985496536640484</v>
      </c>
      <c r="AQ1976" s="1">
        <f t="shared" si="1522"/>
        <v>1.098549653664048</v>
      </c>
      <c r="AR1976" s="1">
        <f t="shared" si="1523"/>
        <v>1.098549653664048</v>
      </c>
      <c r="AS1976" s="1">
        <f t="shared" si="1524"/>
        <v>1.098549653664048</v>
      </c>
      <c r="AT1976" s="1">
        <f t="shared" si="1525"/>
        <v>0.97925069524669417</v>
      </c>
      <c r="AU1976" s="1">
        <f t="shared" si="1526"/>
        <v>3.3135019985248895</v>
      </c>
      <c r="AV1976" s="2">
        <f t="shared" si="1527"/>
        <v>1975</v>
      </c>
      <c r="AW1976" s="1">
        <f t="shared" si="1528"/>
        <v>3313.5019985248896</v>
      </c>
      <c r="AX1976" s="1">
        <f t="shared" si="1529"/>
        <v>0.97925069524669417</v>
      </c>
      <c r="AY1976" s="1">
        <f t="shared" si="1530"/>
        <v>1.098549653664048</v>
      </c>
      <c r="AZ1976" s="1">
        <f t="shared" si="1531"/>
        <v>5.4333333333333334E-3</v>
      </c>
      <c r="BA1976" s="1">
        <f t="shared" si="1532"/>
        <v>32.27438482901573</v>
      </c>
    </row>
    <row r="1977" spans="1:53">
      <c r="A1977" s="2">
        <f t="shared" si="1497"/>
        <v>1.9759999999998932</v>
      </c>
      <c r="B1977" s="1">
        <f t="shared" si="1487"/>
        <v>2.080250999999889</v>
      </c>
      <c r="C1977" s="1">
        <f t="shared" si="1498"/>
        <v>5.6635587803965076E-2</v>
      </c>
      <c r="D1977" s="1">
        <f t="shared" si="1488"/>
        <v>1.1032592706238833</v>
      </c>
      <c r="E1977" s="1">
        <f t="shared" si="1496"/>
        <v>1.1033855707562141</v>
      </c>
      <c r="F1977" s="1">
        <f t="shared" si="1496"/>
        <v>1.1033903928670734</v>
      </c>
      <c r="G1977" s="1">
        <f t="shared" si="1496"/>
        <v>1.1033905768676131</v>
      </c>
      <c r="H1977" s="1">
        <f t="shared" si="1499"/>
        <v>3.4012040530691081</v>
      </c>
      <c r="I1977" s="1">
        <f t="shared" si="1489"/>
        <v>32.556655954363471</v>
      </c>
      <c r="J1977" s="1">
        <f>VLOOKUP($I1977,Graph!$D$3:$M$50,col)</f>
        <v>6.3E-3</v>
      </c>
      <c r="K1977" s="1">
        <f>VLOOKUP($I1977,Graph!$D$3:$M$50,col+1)</f>
        <v>5.0000000000000001E-3</v>
      </c>
      <c r="L1977" s="1">
        <f t="shared" si="1500"/>
        <v>5.4333333333333334E-3</v>
      </c>
      <c r="M1977" s="1">
        <f t="shared" si="1495"/>
        <v>0.6400499999999999</v>
      </c>
      <c r="N1977" s="1">
        <f t="shared" si="1501"/>
        <v>1.9705666666665598</v>
      </c>
      <c r="O1977" s="1">
        <f t="shared" si="1502"/>
        <v>5.4459646302787997E-2</v>
      </c>
      <c r="P1977" s="1">
        <f t="shared" si="1503"/>
        <v>1.0987225653856225</v>
      </c>
      <c r="Q1977" s="1">
        <f t="shared" si="1504"/>
        <v>1.0985575207658309</v>
      </c>
      <c r="R1977" s="1">
        <f t="shared" si="1505"/>
        <v>1.0985515510499011</v>
      </c>
      <c r="S1977" s="1">
        <f t="shared" si="1506"/>
        <v>1.098551334951229</v>
      </c>
      <c r="T1977" s="1">
        <f t="shared" si="1507"/>
        <v>0.97925274590840761</v>
      </c>
      <c r="U1977" s="1">
        <f t="shared" si="1508"/>
        <v>3.3160309200154714</v>
      </c>
      <c r="V1977" s="2">
        <f t="shared" si="1490"/>
        <v>32.282593528833075</v>
      </c>
      <c r="W1977" s="1">
        <f>VLOOKUP(V1977,Graph!$D$3:$M$50,col)</f>
        <v>6.3E-3</v>
      </c>
      <c r="X1977" s="1">
        <f>VLOOKUP(V1977,Graph!$D$3:$M$50,col+1)</f>
        <v>5.0000000000000001E-3</v>
      </c>
      <c r="Y1977" s="1">
        <f t="shared" si="1509"/>
        <v>5.4333333333333334E-3</v>
      </c>
      <c r="Z1977" s="1">
        <f t="shared" si="1491"/>
        <v>0.6400499999999999</v>
      </c>
      <c r="AA1977" s="2">
        <f t="shared" si="1510"/>
        <v>1.9705666666665598</v>
      </c>
      <c r="AB1977" s="1">
        <f t="shared" si="1511"/>
        <v>5.4459646302787997E-2</v>
      </c>
      <c r="AC1977" s="1">
        <f t="shared" si="1512"/>
        <v>1.0985513271284144</v>
      </c>
      <c r="AD1977" s="1">
        <f t="shared" si="1513"/>
        <v>1.0985513268452269</v>
      </c>
      <c r="AE1977" s="1">
        <f t="shared" si="1514"/>
        <v>1.0985513268349751</v>
      </c>
      <c r="AF1977" s="1">
        <f t="shared" si="1515"/>
        <v>1.0985513268346041</v>
      </c>
      <c r="AG1977" s="1">
        <f t="shared" si="1516"/>
        <v>0.97925274590840761</v>
      </c>
      <c r="AH1977" s="1">
        <f t="shared" si="1517"/>
        <v>3.3160308955150422</v>
      </c>
      <c r="AI1977" s="2">
        <f t="shared" si="1492"/>
        <v>32.28259344932664</v>
      </c>
      <c r="AJ1977" s="1">
        <f>VLOOKUP(AI1977,Graph!$D$3:$M$50,col)</f>
        <v>6.3E-3</v>
      </c>
      <c r="AK1977" s="1">
        <f>VLOOKUP(AI1977,Graph!$D$3:$M$50,col+1)</f>
        <v>5.0000000000000001E-3</v>
      </c>
      <c r="AL1977" s="1">
        <f t="shared" si="1518"/>
        <v>5.4333333333333334E-3</v>
      </c>
      <c r="AM1977" s="1">
        <f t="shared" si="1493"/>
        <v>0.6400499999999999</v>
      </c>
      <c r="AN1977" s="2">
        <f t="shared" si="1519"/>
        <v>1.9705666666665598</v>
      </c>
      <c r="AO1977" s="1">
        <f t="shared" si="1520"/>
        <v>5.4459646302787997E-2</v>
      </c>
      <c r="AP1977" s="1">
        <f t="shared" si="1521"/>
        <v>1.0985513268345908</v>
      </c>
      <c r="AQ1977" s="1">
        <f t="shared" si="1522"/>
        <v>1.0985513268345906</v>
      </c>
      <c r="AR1977" s="1">
        <f t="shared" si="1523"/>
        <v>1.0985513268345903</v>
      </c>
      <c r="AS1977" s="1">
        <f t="shared" si="1524"/>
        <v>1.0985513268345903</v>
      </c>
      <c r="AT1977" s="1">
        <f t="shared" si="1525"/>
        <v>0.97925274590840761</v>
      </c>
      <c r="AU1977" s="1">
        <f t="shared" si="1526"/>
        <v>3.3160308955150013</v>
      </c>
      <c r="AV1977" s="2">
        <f t="shared" si="1527"/>
        <v>1976</v>
      </c>
      <c r="AW1977" s="1">
        <f t="shared" si="1528"/>
        <v>3316.0308955150012</v>
      </c>
      <c r="AX1977" s="1">
        <f t="shared" si="1529"/>
        <v>0.97925274590840761</v>
      </c>
      <c r="AY1977" s="1">
        <f t="shared" si="1530"/>
        <v>1.0985513268345903</v>
      </c>
      <c r="AZ1977" s="1">
        <f t="shared" si="1531"/>
        <v>5.4333333333333334E-3</v>
      </c>
      <c r="BA1977" s="1">
        <f t="shared" si="1532"/>
        <v>32.28259344932664</v>
      </c>
    </row>
    <row r="1978" spans="1:53">
      <c r="A1978" s="2">
        <f t="shared" si="1497"/>
        <v>1.9769999999998931</v>
      </c>
      <c r="B1978" s="1">
        <f t="shared" si="1487"/>
        <v>2.0812921666665556</v>
      </c>
      <c r="C1978" s="1">
        <f t="shared" si="1498"/>
        <v>5.6636218679322545E-2</v>
      </c>
      <c r="D1978" s="1">
        <f t="shared" si="1488"/>
        <v>1.1032606291017031</v>
      </c>
      <c r="E1978" s="1">
        <f t="shared" si="1496"/>
        <v>1.1033869845628408</v>
      </c>
      <c r="F1978" s="1">
        <f t="shared" si="1496"/>
        <v>1.1033918088600814</v>
      </c>
      <c r="G1978" s="1">
        <f t="shared" si="1496"/>
        <v>1.1033919929468246</v>
      </c>
      <c r="H1978" s="1">
        <f t="shared" si="1499"/>
        <v>3.4037906337464405</v>
      </c>
      <c r="I1978" s="1">
        <f t="shared" si="1489"/>
        <v>32.564906863733519</v>
      </c>
      <c r="J1978" s="1">
        <f>VLOOKUP($I1978,Graph!$D$3:$M$50,col)</f>
        <v>6.3E-3</v>
      </c>
      <c r="K1978" s="1">
        <f>VLOOKUP($I1978,Graph!$D$3:$M$50,col+1)</f>
        <v>5.0000000000000001E-3</v>
      </c>
      <c r="L1978" s="1">
        <f t="shared" si="1500"/>
        <v>5.4333333333333334E-3</v>
      </c>
      <c r="M1978" s="1">
        <f t="shared" si="1495"/>
        <v>0.6400499999999999</v>
      </c>
      <c r="N1978" s="1">
        <f t="shared" si="1501"/>
        <v>1.9715666666665597</v>
      </c>
      <c r="O1978" s="1">
        <f t="shared" si="1502"/>
        <v>5.4460404847139217E-2</v>
      </c>
      <c r="P1978" s="1">
        <f t="shared" si="1503"/>
        <v>1.0987242313299015</v>
      </c>
      <c r="Q1978" s="1">
        <f t="shared" si="1504"/>
        <v>1.0985591921984128</v>
      </c>
      <c r="R1978" s="1">
        <f t="shared" si="1505"/>
        <v>1.0985532225697971</v>
      </c>
      <c r="S1978" s="1">
        <f t="shared" si="1506"/>
        <v>1.0985530064702698</v>
      </c>
      <c r="T1978" s="1">
        <f t="shared" si="1507"/>
        <v>0.97925479449703157</v>
      </c>
      <c r="U1978" s="1">
        <f t="shared" si="1508"/>
        <v>3.3185604601924816</v>
      </c>
      <c r="V1978" s="2">
        <f t="shared" si="1490"/>
        <v>32.290800062897283</v>
      </c>
      <c r="W1978" s="1">
        <f>VLOOKUP(V1978,Graph!$D$3:$M$50,col)</f>
        <v>6.3E-3</v>
      </c>
      <c r="X1978" s="1">
        <f>VLOOKUP(V1978,Graph!$D$3:$M$50,col+1)</f>
        <v>5.0000000000000001E-3</v>
      </c>
      <c r="Y1978" s="1">
        <f t="shared" si="1509"/>
        <v>5.4333333333333334E-3</v>
      </c>
      <c r="Z1978" s="1">
        <f t="shared" si="1491"/>
        <v>0.6400499999999999</v>
      </c>
      <c r="AA1978" s="2">
        <f t="shared" si="1510"/>
        <v>1.9715666666665597</v>
      </c>
      <c r="AB1978" s="1">
        <f t="shared" si="1511"/>
        <v>5.4460404847139217E-2</v>
      </c>
      <c r="AC1978" s="1">
        <f t="shared" si="1512"/>
        <v>1.0985529986472788</v>
      </c>
      <c r="AD1978" s="1">
        <f t="shared" si="1513"/>
        <v>1.0985529983640794</v>
      </c>
      <c r="AE1978" s="1">
        <f t="shared" si="1514"/>
        <v>1.0985529983538271</v>
      </c>
      <c r="AF1978" s="1">
        <f t="shared" si="1515"/>
        <v>1.0985529983534561</v>
      </c>
      <c r="AG1978" s="1">
        <f t="shared" si="1516"/>
        <v>0.97925479449703157</v>
      </c>
      <c r="AH1978" s="1">
        <f t="shared" si="1517"/>
        <v>3.3185604356728295</v>
      </c>
      <c r="AI1978" s="2">
        <f t="shared" si="1492"/>
        <v>32.290799983368899</v>
      </c>
      <c r="AJ1978" s="1">
        <f>VLOOKUP(AI1978,Graph!$D$3:$M$50,col)</f>
        <v>6.3E-3</v>
      </c>
      <c r="AK1978" s="1">
        <f>VLOOKUP(AI1978,Graph!$D$3:$M$50,col+1)</f>
        <v>5.0000000000000001E-3</v>
      </c>
      <c r="AL1978" s="1">
        <f t="shared" si="1518"/>
        <v>5.4333333333333334E-3</v>
      </c>
      <c r="AM1978" s="1">
        <f t="shared" si="1493"/>
        <v>0.6400499999999999</v>
      </c>
      <c r="AN1978" s="2">
        <f t="shared" si="1519"/>
        <v>1.9715666666665597</v>
      </c>
      <c r="AO1978" s="1">
        <f t="shared" si="1520"/>
        <v>5.4460404847139217E-2</v>
      </c>
      <c r="AP1978" s="1">
        <f t="shared" si="1521"/>
        <v>1.0985529983534426</v>
      </c>
      <c r="AQ1978" s="1">
        <f t="shared" si="1522"/>
        <v>1.0985529983534421</v>
      </c>
      <c r="AR1978" s="1">
        <f t="shared" si="1523"/>
        <v>1.0985529983534423</v>
      </c>
      <c r="AS1978" s="1">
        <f t="shared" si="1524"/>
        <v>1.0985529983534423</v>
      </c>
      <c r="AT1978" s="1">
        <f t="shared" si="1525"/>
        <v>0.97925479449703157</v>
      </c>
      <c r="AU1978" s="1">
        <f t="shared" si="1526"/>
        <v>3.3185604356727887</v>
      </c>
      <c r="AV1978" s="2">
        <f t="shared" si="1527"/>
        <v>1977</v>
      </c>
      <c r="AW1978" s="1">
        <f t="shared" si="1528"/>
        <v>3318.5604356727886</v>
      </c>
      <c r="AX1978" s="1">
        <f t="shared" si="1529"/>
        <v>0.97925479449703157</v>
      </c>
      <c r="AY1978" s="1">
        <f t="shared" si="1530"/>
        <v>1.0985529983534423</v>
      </c>
      <c r="AZ1978" s="1">
        <f t="shared" si="1531"/>
        <v>5.4333333333333334E-3</v>
      </c>
      <c r="BA1978" s="1">
        <f t="shared" si="1532"/>
        <v>32.290799983368899</v>
      </c>
    </row>
    <row r="1979" spans="1:53">
      <c r="A1979" s="2">
        <f t="shared" si="1497"/>
        <v>1.977999999999893</v>
      </c>
      <c r="B1979" s="1">
        <f t="shared" si="1487"/>
        <v>2.0823333333332221</v>
      </c>
      <c r="C1979" s="1">
        <f t="shared" si="1498"/>
        <v>5.6636848927313091E-2</v>
      </c>
      <c r="D1979" s="1">
        <f t="shared" si="1488"/>
        <v>1.1032619862336108</v>
      </c>
      <c r="E1979" s="1">
        <f t="shared" si="1496"/>
        <v>1.1033883969709846</v>
      </c>
      <c r="F1979" s="1">
        <f t="shared" si="1496"/>
        <v>1.1033932234525907</v>
      </c>
      <c r="G1979" s="1">
        <f t="shared" si="1496"/>
        <v>1.1033934076254601</v>
      </c>
      <c r="H1979" s="1">
        <f t="shared" si="1499"/>
        <v>3.406377869875493</v>
      </c>
      <c r="I1979" s="1">
        <f t="shared" si="1489"/>
        <v>32.573155683417184</v>
      </c>
      <c r="J1979" s="1">
        <f>VLOOKUP($I1979,Graph!$D$3:$M$50,col)</f>
        <v>6.3E-3</v>
      </c>
      <c r="K1979" s="1">
        <f>VLOOKUP($I1979,Graph!$D$3:$M$50,col+1)</f>
        <v>5.0000000000000001E-3</v>
      </c>
      <c r="L1979" s="1">
        <f t="shared" si="1500"/>
        <v>5.4333333333333334E-3</v>
      </c>
      <c r="M1979" s="1">
        <f t="shared" si="1495"/>
        <v>0.6400499999999999</v>
      </c>
      <c r="N1979" s="1">
        <f t="shared" si="1501"/>
        <v>1.9725666666665596</v>
      </c>
      <c r="O1979" s="1">
        <f t="shared" si="1502"/>
        <v>5.4461162638220831E-2</v>
      </c>
      <c r="P1979" s="1">
        <f t="shared" si="1503"/>
        <v>1.0987258956299637</v>
      </c>
      <c r="Q1979" s="1">
        <f t="shared" si="1504"/>
        <v>1.0985608619818099</v>
      </c>
      <c r="R1979" s="1">
        <f t="shared" si="1505"/>
        <v>1.0985548924404456</v>
      </c>
      <c r="S1979" s="1">
        <f t="shared" si="1506"/>
        <v>1.098554676340064</v>
      </c>
      <c r="T1979" s="1">
        <f t="shared" si="1507"/>
        <v>0.9792568410157082</v>
      </c>
      <c r="U1979" s="1">
        <f t="shared" si="1508"/>
        <v>3.3210906433736533</v>
      </c>
      <c r="V1979" s="2">
        <f t="shared" si="1490"/>
        <v>32.299004512282437</v>
      </c>
      <c r="W1979" s="1">
        <f>VLOOKUP(V1979,Graph!$D$3:$M$50,col)</f>
        <v>6.3E-3</v>
      </c>
      <c r="X1979" s="1">
        <f>VLOOKUP(V1979,Graph!$D$3:$M$50,col+1)</f>
        <v>5.0000000000000001E-3</v>
      </c>
      <c r="Y1979" s="1">
        <f t="shared" si="1509"/>
        <v>5.4333333333333334E-3</v>
      </c>
      <c r="Z1979" s="1">
        <f t="shared" si="1491"/>
        <v>0.6400499999999999</v>
      </c>
      <c r="AA1979" s="2">
        <f t="shared" si="1510"/>
        <v>1.9725666666665596</v>
      </c>
      <c r="AB1979" s="1">
        <f t="shared" si="1511"/>
        <v>5.4461162638220831E-2</v>
      </c>
      <c r="AC1979" s="1">
        <f t="shared" si="1512"/>
        <v>1.0985546685168968</v>
      </c>
      <c r="AD1979" s="1">
        <f t="shared" si="1513"/>
        <v>1.0985546682336857</v>
      </c>
      <c r="AE1979" s="1">
        <f t="shared" si="1514"/>
        <v>1.0985546682234331</v>
      </c>
      <c r="AF1979" s="1">
        <f t="shared" si="1515"/>
        <v>1.0985546682230618</v>
      </c>
      <c r="AG1979" s="1">
        <f t="shared" si="1516"/>
        <v>0.9792568410157082</v>
      </c>
      <c r="AH1979" s="1">
        <f t="shared" si="1517"/>
        <v>3.3210906188347744</v>
      </c>
      <c r="AI1979" s="2">
        <f t="shared" si="1492"/>
        <v>32.299004432732126</v>
      </c>
      <c r="AJ1979" s="1">
        <f>VLOOKUP(AI1979,Graph!$D$3:$M$50,col)</f>
        <v>6.3E-3</v>
      </c>
      <c r="AK1979" s="1">
        <f>VLOOKUP(AI1979,Graph!$D$3:$M$50,col+1)</f>
        <v>5.0000000000000001E-3</v>
      </c>
      <c r="AL1979" s="1">
        <f t="shared" si="1518"/>
        <v>5.4333333333333334E-3</v>
      </c>
      <c r="AM1979" s="1">
        <f t="shared" si="1493"/>
        <v>0.6400499999999999</v>
      </c>
      <c r="AN1979" s="2">
        <f t="shared" si="1519"/>
        <v>1.9725666666665596</v>
      </c>
      <c r="AO1979" s="1">
        <f t="shared" si="1520"/>
        <v>5.4461162638220831E-2</v>
      </c>
      <c r="AP1979" s="1">
        <f t="shared" si="1521"/>
        <v>1.0985546682230487</v>
      </c>
      <c r="AQ1979" s="1">
        <f t="shared" si="1522"/>
        <v>1.098554668223048</v>
      </c>
      <c r="AR1979" s="1">
        <f t="shared" si="1523"/>
        <v>1.098554668223048</v>
      </c>
      <c r="AS1979" s="1">
        <f t="shared" si="1524"/>
        <v>1.098554668223048</v>
      </c>
      <c r="AT1979" s="1">
        <f t="shared" si="1525"/>
        <v>0.9792568410157082</v>
      </c>
      <c r="AU1979" s="1">
        <f t="shared" si="1526"/>
        <v>3.3210906188347322</v>
      </c>
      <c r="AV1979" s="2">
        <f t="shared" si="1527"/>
        <v>1978</v>
      </c>
      <c r="AW1979" s="1">
        <f t="shared" si="1528"/>
        <v>3321.0906188347321</v>
      </c>
      <c r="AX1979" s="1">
        <f t="shared" si="1529"/>
        <v>0.9792568410157082</v>
      </c>
      <c r="AY1979" s="1">
        <f t="shared" si="1530"/>
        <v>1.098554668223048</v>
      </c>
      <c r="AZ1979" s="1">
        <f t="shared" si="1531"/>
        <v>5.4333333333333334E-3</v>
      </c>
      <c r="BA1979" s="1">
        <f t="shared" si="1532"/>
        <v>32.299004432732126</v>
      </c>
    </row>
    <row r="1980" spans="1:53">
      <c r="A1980" s="2">
        <f t="shared" si="1497"/>
        <v>1.9789999999998928</v>
      </c>
      <c r="B1980" s="1">
        <f t="shared" si="1487"/>
        <v>2.0833744999998887</v>
      </c>
      <c r="C1980" s="1">
        <f t="shared" si="1498"/>
        <v>5.6637478548872029E-2</v>
      </c>
      <c r="D1980" s="1">
        <f t="shared" si="1488"/>
        <v>1.1032633420216051</v>
      </c>
      <c r="E1980" s="1">
        <f t="shared" si="1496"/>
        <v>1.1033898079827191</v>
      </c>
      <c r="F1980" s="1">
        <f t="shared" si="1496"/>
        <v>1.1033946366466783</v>
      </c>
      <c r="G1980" s="1">
        <f t="shared" si="1496"/>
        <v>1.1033948209055975</v>
      </c>
      <c r="H1980" s="1">
        <f t="shared" si="1499"/>
        <v>3.4089657612902355</v>
      </c>
      <c r="I1980" s="1">
        <f t="shared" si="1489"/>
        <v>32.581402415001222</v>
      </c>
      <c r="J1980" s="1">
        <f>VLOOKUP($I1980,Graph!$D$3:$M$50,col)</f>
        <v>6.3E-3</v>
      </c>
      <c r="K1980" s="1">
        <f>VLOOKUP($I1980,Graph!$D$3:$M$50,col+1)</f>
        <v>5.0000000000000001E-3</v>
      </c>
      <c r="L1980" s="1">
        <f t="shared" si="1500"/>
        <v>5.4333333333333334E-3</v>
      </c>
      <c r="M1980" s="1">
        <f t="shared" si="1495"/>
        <v>0.6400499999999999</v>
      </c>
      <c r="N1980" s="1">
        <f t="shared" si="1501"/>
        <v>1.9735666666665594</v>
      </c>
      <c r="O1980" s="1">
        <f t="shared" si="1502"/>
        <v>5.4461919677154275E-2</v>
      </c>
      <c r="P1980" s="1">
        <f t="shared" si="1503"/>
        <v>1.0987275582882412</v>
      </c>
      <c r="Q1980" s="1">
        <f t="shared" si="1504"/>
        <v>1.0985625301184612</v>
      </c>
      <c r="R1980" s="1">
        <f t="shared" si="1505"/>
        <v>1.0985565606642855</v>
      </c>
      <c r="S1980" s="1">
        <f t="shared" si="1506"/>
        <v>1.098556344563052</v>
      </c>
      <c r="T1980" s="1">
        <f t="shared" si="1507"/>
        <v>0.97925888546757311</v>
      </c>
      <c r="U1980" s="1">
        <f t="shared" si="1508"/>
        <v>3.3236214693955892</v>
      </c>
      <c r="V1980" s="2">
        <f t="shared" si="1490"/>
        <v>32.307206878576103</v>
      </c>
      <c r="W1980" s="1">
        <f>VLOOKUP(V1980,Graph!$D$3:$M$50,col)</f>
        <v>6.3E-3</v>
      </c>
      <c r="X1980" s="1">
        <f>VLOOKUP(V1980,Graph!$D$3:$M$50,col+1)</f>
        <v>5.0000000000000001E-3</v>
      </c>
      <c r="Y1980" s="1">
        <f t="shared" si="1509"/>
        <v>5.4333333333333334E-3</v>
      </c>
      <c r="Z1980" s="1">
        <f t="shared" si="1491"/>
        <v>0.6400499999999999</v>
      </c>
      <c r="AA1980" s="2">
        <f t="shared" si="1510"/>
        <v>1.9735666666665594</v>
      </c>
      <c r="AB1980" s="1">
        <f t="shared" si="1511"/>
        <v>5.4461919677154275E-2</v>
      </c>
      <c r="AC1980" s="1">
        <f t="shared" si="1512"/>
        <v>1.0985563367397086</v>
      </c>
      <c r="AD1980" s="1">
        <f t="shared" si="1513"/>
        <v>1.0985563364564861</v>
      </c>
      <c r="AE1980" s="1">
        <f t="shared" si="1514"/>
        <v>1.098556336446233</v>
      </c>
      <c r="AF1980" s="1">
        <f t="shared" si="1515"/>
        <v>1.0985563364458615</v>
      </c>
      <c r="AG1980" s="1">
        <f t="shared" si="1516"/>
        <v>0.97925888546757311</v>
      </c>
      <c r="AH1980" s="1">
        <f t="shared" si="1517"/>
        <v>3.3236214448374786</v>
      </c>
      <c r="AI1980" s="2">
        <f t="shared" si="1492"/>
        <v>32.307206799003879</v>
      </c>
      <c r="AJ1980" s="1">
        <f>VLOOKUP(AI1980,Graph!$D$3:$M$50,col)</f>
        <v>6.3E-3</v>
      </c>
      <c r="AK1980" s="1">
        <f>VLOOKUP(AI1980,Graph!$D$3:$M$50,col+1)</f>
        <v>5.0000000000000001E-3</v>
      </c>
      <c r="AL1980" s="1">
        <f t="shared" si="1518"/>
        <v>5.4333333333333334E-3</v>
      </c>
      <c r="AM1980" s="1">
        <f t="shared" si="1493"/>
        <v>0.6400499999999999</v>
      </c>
      <c r="AN1980" s="2">
        <f t="shared" si="1519"/>
        <v>1.9735666666665594</v>
      </c>
      <c r="AO1980" s="1">
        <f t="shared" si="1520"/>
        <v>5.4461919677154275E-2</v>
      </c>
      <c r="AP1980" s="1">
        <f t="shared" si="1521"/>
        <v>1.0985563364458479</v>
      </c>
      <c r="AQ1980" s="1">
        <f t="shared" si="1522"/>
        <v>1.0985563364458477</v>
      </c>
      <c r="AR1980" s="1">
        <f t="shared" si="1523"/>
        <v>1.0985563364458475</v>
      </c>
      <c r="AS1980" s="1">
        <f t="shared" si="1524"/>
        <v>1.0985563364458475</v>
      </c>
      <c r="AT1980" s="1">
        <f t="shared" si="1525"/>
        <v>0.97925888546757311</v>
      </c>
      <c r="AU1980" s="1">
        <f t="shared" si="1526"/>
        <v>3.3236214448374364</v>
      </c>
      <c r="AV1980" s="2">
        <f t="shared" si="1527"/>
        <v>1979</v>
      </c>
      <c r="AW1980" s="1">
        <f t="shared" si="1528"/>
        <v>3323.6214448374362</v>
      </c>
      <c r="AX1980" s="1">
        <f t="shared" si="1529"/>
        <v>0.97925888546757311</v>
      </c>
      <c r="AY1980" s="1">
        <f t="shared" si="1530"/>
        <v>1.0985563364458475</v>
      </c>
      <c r="AZ1980" s="1">
        <f t="shared" si="1531"/>
        <v>5.4333333333333334E-3</v>
      </c>
      <c r="BA1980" s="1">
        <f t="shared" si="1532"/>
        <v>32.307206799003879</v>
      </c>
    </row>
    <row r="1981" spans="1:53">
      <c r="A1981" s="2">
        <f t="shared" si="1497"/>
        <v>1.9799999999998927</v>
      </c>
      <c r="B1981" s="1">
        <f t="shared" si="1487"/>
        <v>2.0844156666665552</v>
      </c>
      <c r="C1981" s="1">
        <f t="shared" si="1498"/>
        <v>5.6638107544932842E-2</v>
      </c>
      <c r="D1981" s="1">
        <f t="shared" si="1488"/>
        <v>1.1032646964676815</v>
      </c>
      <c r="E1981" s="1">
        <f t="shared" ref="E1981:G1999" si="1533">SQRT(D1981-($C1981*D1981-POWER(D1981,1/3)+1)/($C1981-POWER(D1981,-2/3)/3))</f>
        <v>1.1033912176001142</v>
      </c>
      <c r="F1981" s="1">
        <f t="shared" si="1533"/>
        <v>1.1033960484444167</v>
      </c>
      <c r="G1981" s="1">
        <f t="shared" si="1533"/>
        <v>1.1033962327893079</v>
      </c>
      <c r="H1981" s="1">
        <f t="shared" si="1499"/>
        <v>3.4115543078247601</v>
      </c>
      <c r="I1981" s="1">
        <f t="shared" si="1489"/>
        <v>32.589647060070334</v>
      </c>
      <c r="J1981" s="1">
        <f>VLOOKUP($I1981,Graph!$D$3:$M$50,col)</f>
        <v>6.3E-3</v>
      </c>
      <c r="K1981" s="1">
        <f>VLOOKUP($I1981,Graph!$D$3:$M$50,col+1)</f>
        <v>5.0000000000000001E-3</v>
      </c>
      <c r="L1981" s="1">
        <f t="shared" si="1500"/>
        <v>5.4333333333333334E-3</v>
      </c>
      <c r="M1981" s="1">
        <f t="shared" si="1495"/>
        <v>0.6400499999999999</v>
      </c>
      <c r="N1981" s="1">
        <f t="shared" si="1501"/>
        <v>1.9745666666665593</v>
      </c>
      <c r="O1981" s="1">
        <f t="shared" si="1502"/>
        <v>5.4462675965058792E-2</v>
      </c>
      <c r="P1981" s="1">
        <f t="shared" si="1503"/>
        <v>1.0987292193071623</v>
      </c>
      <c r="Q1981" s="1">
        <f t="shared" si="1504"/>
        <v>1.0985641966108017</v>
      </c>
      <c r="R1981" s="1">
        <f t="shared" si="1505"/>
        <v>1.098558227243752</v>
      </c>
      <c r="S1981" s="1">
        <f t="shared" si="1506"/>
        <v>1.0985580111416677</v>
      </c>
      <c r="T1981" s="1">
        <f t="shared" si="1507"/>
        <v>0.9792609278557558</v>
      </c>
      <c r="U1981" s="1">
        <f t="shared" si="1508"/>
        <v>3.3261529380950186</v>
      </c>
      <c r="V1981" s="2">
        <f t="shared" si="1490"/>
        <v>32.315407163363851</v>
      </c>
      <c r="W1981" s="1">
        <f>VLOOKUP(V1981,Graph!$D$3:$M$50,col)</f>
        <v>6.3E-3</v>
      </c>
      <c r="X1981" s="1">
        <f>VLOOKUP(V1981,Graph!$D$3:$M$50,col+1)</f>
        <v>5.0000000000000001E-3</v>
      </c>
      <c r="Y1981" s="1">
        <f t="shared" si="1509"/>
        <v>5.4333333333333334E-3</v>
      </c>
      <c r="Z1981" s="1">
        <f t="shared" si="1491"/>
        <v>0.6400499999999999</v>
      </c>
      <c r="AA1981" s="2">
        <f t="shared" si="1510"/>
        <v>1.9745666666665593</v>
      </c>
      <c r="AB1981" s="1">
        <f t="shared" si="1511"/>
        <v>5.4462675965058792E-2</v>
      </c>
      <c r="AC1981" s="1">
        <f t="shared" si="1512"/>
        <v>1.0985580033181486</v>
      </c>
      <c r="AD1981" s="1">
        <f t="shared" si="1513"/>
        <v>1.0985580030349145</v>
      </c>
      <c r="AE1981" s="1">
        <f t="shared" si="1514"/>
        <v>1.0985580030246607</v>
      </c>
      <c r="AF1981" s="1">
        <f t="shared" si="1515"/>
        <v>1.0985580030242894</v>
      </c>
      <c r="AG1981" s="1">
        <f t="shared" si="1516"/>
        <v>0.9792609278557558</v>
      </c>
      <c r="AH1981" s="1">
        <f t="shared" si="1517"/>
        <v>3.3261529135176717</v>
      </c>
      <c r="AI1981" s="2">
        <f t="shared" si="1492"/>
        <v>32.315407083769699</v>
      </c>
      <c r="AJ1981" s="1">
        <f>VLOOKUP(AI1981,Graph!$D$3:$M$50,col)</f>
        <v>6.3E-3</v>
      </c>
      <c r="AK1981" s="1">
        <f>VLOOKUP(AI1981,Graph!$D$3:$M$50,col+1)</f>
        <v>5.0000000000000001E-3</v>
      </c>
      <c r="AL1981" s="1">
        <f t="shared" si="1518"/>
        <v>5.4333333333333334E-3</v>
      </c>
      <c r="AM1981" s="1">
        <f t="shared" si="1493"/>
        <v>0.6400499999999999</v>
      </c>
      <c r="AN1981" s="2">
        <f t="shared" si="1519"/>
        <v>1.9745666666665593</v>
      </c>
      <c r="AO1981" s="1">
        <f t="shared" si="1520"/>
        <v>5.4462675965058792E-2</v>
      </c>
      <c r="AP1981" s="1">
        <f t="shared" si="1521"/>
        <v>1.0985580030242759</v>
      </c>
      <c r="AQ1981" s="1">
        <f t="shared" si="1522"/>
        <v>1.0985580030242754</v>
      </c>
      <c r="AR1981" s="1">
        <f t="shared" si="1523"/>
        <v>1.0985580030242754</v>
      </c>
      <c r="AS1981" s="1">
        <f t="shared" si="1524"/>
        <v>1.0985580030242754</v>
      </c>
      <c r="AT1981" s="1">
        <f t="shared" si="1525"/>
        <v>0.9792609278557558</v>
      </c>
      <c r="AU1981" s="1">
        <f t="shared" si="1526"/>
        <v>3.3261529135176291</v>
      </c>
      <c r="AV1981" s="2">
        <f t="shared" si="1527"/>
        <v>1980</v>
      </c>
      <c r="AW1981" s="1">
        <f t="shared" si="1528"/>
        <v>3326.1529135176293</v>
      </c>
      <c r="AX1981" s="1">
        <f t="shared" si="1529"/>
        <v>0.9792609278557558</v>
      </c>
      <c r="AY1981" s="1">
        <f t="shared" si="1530"/>
        <v>1.0985580030242754</v>
      </c>
      <c r="AZ1981" s="1">
        <f t="shared" si="1531"/>
        <v>5.4333333333333334E-3</v>
      </c>
      <c r="BA1981" s="1">
        <f t="shared" si="1532"/>
        <v>32.315407083769699</v>
      </c>
    </row>
    <row r="1982" spans="1:53">
      <c r="A1982" s="2">
        <f t="shared" si="1497"/>
        <v>1.9809999999998926</v>
      </c>
      <c r="B1982" s="1">
        <f t="shared" si="1487"/>
        <v>2.0854568333332217</v>
      </c>
      <c r="C1982" s="1">
        <f t="shared" si="1498"/>
        <v>5.6638735916427131E-2</v>
      </c>
      <c r="D1982" s="1">
        <f t="shared" si="1488"/>
        <v>1.1032660495738316</v>
      </c>
      <c r="E1982" s="1">
        <f t="shared" si="1533"/>
        <v>1.1033926258252356</v>
      </c>
      <c r="F1982" s="1">
        <f t="shared" si="1533"/>
        <v>1.1033974588478745</v>
      </c>
      <c r="G1982" s="1">
        <f t="shared" si="1533"/>
        <v>1.1033976432786614</v>
      </c>
      <c r="H1982" s="1">
        <f t="shared" si="1499"/>
        <v>3.4141435093132908</v>
      </c>
      <c r="I1982" s="1">
        <f t="shared" si="1489"/>
        <v>32.597889620207233</v>
      </c>
      <c r="J1982" s="1">
        <f>VLOOKUP($I1982,Graph!$D$3:$M$50,col)</f>
        <v>6.3E-3</v>
      </c>
      <c r="K1982" s="1">
        <f>VLOOKUP($I1982,Graph!$D$3:$M$50,col+1)</f>
        <v>5.0000000000000001E-3</v>
      </c>
      <c r="L1982" s="1">
        <f t="shared" si="1500"/>
        <v>5.4333333333333334E-3</v>
      </c>
      <c r="M1982" s="1">
        <f t="shared" si="1495"/>
        <v>0.6400499999999999</v>
      </c>
      <c r="N1982" s="1">
        <f t="shared" si="1501"/>
        <v>1.9755666666665592</v>
      </c>
      <c r="O1982" s="1">
        <f t="shared" si="1502"/>
        <v>5.4463431503051322E-2</v>
      </c>
      <c r="P1982" s="1">
        <f t="shared" si="1503"/>
        <v>1.0987308786891508</v>
      </c>
      <c r="Q1982" s="1">
        <f t="shared" si="1504"/>
        <v>1.0985658614612617</v>
      </c>
      <c r="R1982" s="1">
        <f t="shared" si="1505"/>
        <v>1.0985598921812749</v>
      </c>
      <c r="S1982" s="1">
        <f t="shared" si="1506"/>
        <v>1.0985596760783418</v>
      </c>
      <c r="T1982" s="1">
        <f t="shared" si="1507"/>
        <v>0.97926296818337932</v>
      </c>
      <c r="U1982" s="1">
        <f t="shared" si="1508"/>
        <v>3.3286850493087945</v>
      </c>
      <c r="V1982" s="2">
        <f t="shared" si="1490"/>
        <v>32.323605368229209</v>
      </c>
      <c r="W1982" s="1">
        <f>VLOOKUP(V1982,Graph!$D$3:$M$50,col)</f>
        <v>6.3E-3</v>
      </c>
      <c r="X1982" s="1">
        <f>VLOOKUP(V1982,Graph!$D$3:$M$50,col+1)</f>
        <v>5.0000000000000001E-3</v>
      </c>
      <c r="Y1982" s="1">
        <f t="shared" si="1509"/>
        <v>5.4333333333333334E-3</v>
      </c>
      <c r="Z1982" s="1">
        <f t="shared" si="1491"/>
        <v>0.6400499999999999</v>
      </c>
      <c r="AA1982" s="2">
        <f t="shared" si="1510"/>
        <v>1.9755666666665592</v>
      </c>
      <c r="AB1982" s="1">
        <f t="shared" si="1511"/>
        <v>5.4463431503051322E-2</v>
      </c>
      <c r="AC1982" s="1">
        <f t="shared" si="1512"/>
        <v>1.0985596682546475</v>
      </c>
      <c r="AD1982" s="1">
        <f t="shared" si="1513"/>
        <v>1.0985596679714016</v>
      </c>
      <c r="AE1982" s="1">
        <f t="shared" si="1514"/>
        <v>1.0985596679611471</v>
      </c>
      <c r="AF1982" s="1">
        <f t="shared" si="1515"/>
        <v>1.0985596679607756</v>
      </c>
      <c r="AG1982" s="1">
        <f t="shared" si="1516"/>
        <v>0.97926296818337932</v>
      </c>
      <c r="AH1982" s="1">
        <f t="shared" si="1517"/>
        <v>3.3286850247122053</v>
      </c>
      <c r="AI1982" s="2">
        <f t="shared" si="1492"/>
        <v>32.323605288613138</v>
      </c>
      <c r="AJ1982" s="1">
        <f>VLOOKUP(AI1982,Graph!$D$3:$M$50,col)</f>
        <v>6.3E-3</v>
      </c>
      <c r="AK1982" s="1">
        <f>VLOOKUP(AI1982,Graph!$D$3:$M$50,col+1)</f>
        <v>5.0000000000000001E-3</v>
      </c>
      <c r="AL1982" s="1">
        <f t="shared" si="1518"/>
        <v>5.4333333333333334E-3</v>
      </c>
      <c r="AM1982" s="1">
        <f t="shared" si="1493"/>
        <v>0.6400499999999999</v>
      </c>
      <c r="AN1982" s="2">
        <f t="shared" si="1519"/>
        <v>1.9755666666665592</v>
      </c>
      <c r="AO1982" s="1">
        <f t="shared" si="1520"/>
        <v>5.4463431503051322E-2</v>
      </c>
      <c r="AP1982" s="1">
        <f t="shared" si="1521"/>
        <v>1.0985596679607623</v>
      </c>
      <c r="AQ1982" s="1">
        <f t="shared" si="1522"/>
        <v>1.0985596679607621</v>
      </c>
      <c r="AR1982" s="1">
        <f t="shared" si="1523"/>
        <v>1.0985596679607619</v>
      </c>
      <c r="AS1982" s="1">
        <f t="shared" si="1524"/>
        <v>1.0985596679607617</v>
      </c>
      <c r="AT1982" s="1">
        <f t="shared" si="1525"/>
        <v>0.97926296818337932</v>
      </c>
      <c r="AU1982" s="1">
        <f t="shared" si="1526"/>
        <v>3.3286850247121631</v>
      </c>
      <c r="AV1982" s="2">
        <f t="shared" si="1527"/>
        <v>1981</v>
      </c>
      <c r="AW1982" s="1">
        <f t="shared" si="1528"/>
        <v>3328.6850247121629</v>
      </c>
      <c r="AX1982" s="1">
        <f t="shared" si="1529"/>
        <v>0.97926296818337932</v>
      </c>
      <c r="AY1982" s="1">
        <f t="shared" si="1530"/>
        <v>1.0985596679607617</v>
      </c>
      <c r="AZ1982" s="1">
        <f t="shared" si="1531"/>
        <v>5.4333333333333334E-3</v>
      </c>
      <c r="BA1982" s="1">
        <f t="shared" si="1532"/>
        <v>32.323605288613138</v>
      </c>
    </row>
    <row r="1983" spans="1:53">
      <c r="A1983" s="2">
        <f t="shared" si="1497"/>
        <v>1.9819999999998925</v>
      </c>
      <c r="B1983" s="1">
        <f t="shared" si="1487"/>
        <v>2.0864979999998883</v>
      </c>
      <c r="C1983" s="1">
        <f t="shared" si="1498"/>
        <v>5.6639363664284632E-2</v>
      </c>
      <c r="D1983" s="1">
        <f t="shared" si="1488"/>
        <v>1.1032674013420418</v>
      </c>
      <c r="E1983" s="1">
        <f t="shared" si="1533"/>
        <v>1.103394032660145</v>
      </c>
      <c r="F1983" s="1">
        <f t="shared" si="1533"/>
        <v>1.1033988678591158</v>
      </c>
      <c r="G1983" s="1">
        <f t="shared" si="1533"/>
        <v>1.1033990523757216</v>
      </c>
      <c r="H1983" s="1">
        <f t="shared" si="1499"/>
        <v>3.416733365590173</v>
      </c>
      <c r="I1983" s="1">
        <f t="shared" si="1489"/>
        <v>32.606130096992644</v>
      </c>
      <c r="J1983" s="1">
        <f>VLOOKUP($I1983,Graph!$D$3:$M$50,col)</f>
        <v>6.3E-3</v>
      </c>
      <c r="K1983" s="1">
        <f>VLOOKUP($I1983,Graph!$D$3:$M$50,col+1)</f>
        <v>5.0000000000000001E-3</v>
      </c>
      <c r="L1983" s="1">
        <f t="shared" si="1500"/>
        <v>5.4333333333333334E-3</v>
      </c>
      <c r="M1983" s="1">
        <f t="shared" si="1495"/>
        <v>0.6400499999999999</v>
      </c>
      <c r="N1983" s="1">
        <f t="shared" si="1501"/>
        <v>1.9765666666665591</v>
      </c>
      <c r="O1983" s="1">
        <f t="shared" si="1502"/>
        <v>5.4464186292246697E-2</v>
      </c>
      <c r="P1983" s="1">
        <f t="shared" si="1503"/>
        <v>1.0987325364366243</v>
      </c>
      <c r="Q1983" s="1">
        <f t="shared" si="1504"/>
        <v>1.0985675246722657</v>
      </c>
      <c r="R1983" s="1">
        <f t="shared" si="1505"/>
        <v>1.0985615554792796</v>
      </c>
      <c r="S1983" s="1">
        <f t="shared" si="1506"/>
        <v>1.0985613393754994</v>
      </c>
      <c r="T1983" s="1">
        <f t="shared" si="1507"/>
        <v>0.97926500645356052</v>
      </c>
      <c r="U1983" s="1">
        <f t="shared" si="1508"/>
        <v>3.3312178028738946</v>
      </c>
      <c r="V1983" s="2">
        <f t="shared" si="1490"/>
        <v>32.331801494753741</v>
      </c>
      <c r="W1983" s="1">
        <f>VLOOKUP(V1983,Graph!$D$3:$M$50,col)</f>
        <v>6.3E-3</v>
      </c>
      <c r="X1983" s="1">
        <f>VLOOKUP(V1983,Graph!$D$3:$M$50,col+1)</f>
        <v>5.0000000000000001E-3</v>
      </c>
      <c r="Y1983" s="1">
        <f t="shared" si="1509"/>
        <v>5.4333333333333334E-3</v>
      </c>
      <c r="Z1983" s="1">
        <f t="shared" si="1491"/>
        <v>0.6400499999999999</v>
      </c>
      <c r="AA1983" s="2">
        <f t="shared" si="1510"/>
        <v>1.9765666666665591</v>
      </c>
      <c r="AB1983" s="1">
        <f t="shared" si="1511"/>
        <v>5.4464186292246697E-2</v>
      </c>
      <c r="AC1983" s="1">
        <f t="shared" si="1512"/>
        <v>1.0985613315516296</v>
      </c>
      <c r="AD1983" s="1">
        <f t="shared" si="1513"/>
        <v>1.0985613312683722</v>
      </c>
      <c r="AE1983" s="1">
        <f t="shared" si="1514"/>
        <v>1.0985613312581171</v>
      </c>
      <c r="AF1983" s="1">
        <f t="shared" si="1515"/>
        <v>1.098561331257746</v>
      </c>
      <c r="AG1983" s="1">
        <f t="shared" si="1516"/>
        <v>0.97926500645356052</v>
      </c>
      <c r="AH1983" s="1">
        <f t="shared" si="1517"/>
        <v>3.3312177782580599</v>
      </c>
      <c r="AI1983" s="2">
        <f t="shared" si="1492"/>
        <v>32.331801415115763</v>
      </c>
      <c r="AJ1983" s="1">
        <f>VLOOKUP(AI1983,Graph!$D$3:$M$50,col)</f>
        <v>6.3E-3</v>
      </c>
      <c r="AK1983" s="1">
        <f>VLOOKUP(AI1983,Graph!$D$3:$M$50,col+1)</f>
        <v>5.0000000000000001E-3</v>
      </c>
      <c r="AL1983" s="1">
        <f t="shared" si="1518"/>
        <v>5.4333333333333334E-3</v>
      </c>
      <c r="AM1983" s="1">
        <f t="shared" si="1493"/>
        <v>0.6400499999999999</v>
      </c>
      <c r="AN1983" s="2">
        <f t="shared" si="1519"/>
        <v>1.9765666666665591</v>
      </c>
      <c r="AO1983" s="1">
        <f t="shared" si="1520"/>
        <v>5.4464186292246697E-2</v>
      </c>
      <c r="AP1983" s="1">
        <f t="shared" si="1521"/>
        <v>1.0985613312577325</v>
      </c>
      <c r="AQ1983" s="1">
        <f t="shared" si="1522"/>
        <v>1.0985613312577318</v>
      </c>
      <c r="AR1983" s="1">
        <f t="shared" si="1523"/>
        <v>1.098561331257732</v>
      </c>
      <c r="AS1983" s="1">
        <f t="shared" si="1524"/>
        <v>1.0985613312577316</v>
      </c>
      <c r="AT1983" s="1">
        <f t="shared" si="1525"/>
        <v>0.97926500645356052</v>
      </c>
      <c r="AU1983" s="1">
        <f t="shared" si="1526"/>
        <v>3.3312177782580159</v>
      </c>
      <c r="AV1983" s="2">
        <f t="shared" si="1527"/>
        <v>1982</v>
      </c>
      <c r="AW1983" s="1">
        <f t="shared" si="1528"/>
        <v>3331.2177782580161</v>
      </c>
      <c r="AX1983" s="1">
        <f t="shared" si="1529"/>
        <v>0.97926500645356052</v>
      </c>
      <c r="AY1983" s="1">
        <f t="shared" si="1530"/>
        <v>1.0985613312577316</v>
      </c>
      <c r="AZ1983" s="1">
        <f t="shared" si="1531"/>
        <v>5.4333333333333334E-3</v>
      </c>
      <c r="BA1983" s="1">
        <f t="shared" si="1532"/>
        <v>32.331801415115763</v>
      </c>
    </row>
    <row r="1984" spans="1:53">
      <c r="A1984" s="2">
        <f t="shared" si="1497"/>
        <v>1.9829999999998924</v>
      </c>
      <c r="B1984" s="1">
        <f t="shared" si="1487"/>
        <v>2.0875391666665548</v>
      </c>
      <c r="C1984" s="1">
        <f t="shared" si="1498"/>
        <v>5.6639990789433318E-2</v>
      </c>
      <c r="D1984" s="1">
        <f t="shared" si="1488"/>
        <v>1.1032687517742961</v>
      </c>
      <c r="E1984" s="1">
        <f t="shared" si="1533"/>
        <v>1.1033954381068998</v>
      </c>
      <c r="F1984" s="1">
        <f t="shared" si="1533"/>
        <v>1.1034002754802008</v>
      </c>
      <c r="G1984" s="1">
        <f t="shared" si="1533"/>
        <v>1.1034004600825489</v>
      </c>
      <c r="H1984" s="1">
        <f t="shared" si="1499"/>
        <v>3.4193238764898779</v>
      </c>
      <c r="I1984" s="1">
        <f t="shared" si="1489"/>
        <v>32.614368492005283</v>
      </c>
      <c r="J1984" s="1">
        <f>VLOOKUP($I1984,Graph!$D$3:$M$50,col)</f>
        <v>6.3E-3</v>
      </c>
      <c r="K1984" s="1">
        <f>VLOOKUP($I1984,Graph!$D$3:$M$50,col+1)</f>
        <v>5.0000000000000001E-3</v>
      </c>
      <c r="L1984" s="1">
        <f t="shared" si="1500"/>
        <v>5.4333333333333334E-3</v>
      </c>
      <c r="M1984" s="1">
        <f t="shared" si="1495"/>
        <v>0.6400499999999999</v>
      </c>
      <c r="N1984" s="1">
        <f t="shared" si="1501"/>
        <v>1.977566666666559</v>
      </c>
      <c r="O1984" s="1">
        <f t="shared" si="1502"/>
        <v>5.4464940333757476E-2</v>
      </c>
      <c r="P1984" s="1">
        <f t="shared" si="1503"/>
        <v>1.0987341925519971</v>
      </c>
      <c r="Q1984" s="1">
        <f t="shared" si="1504"/>
        <v>1.0985691862462348</v>
      </c>
      <c r="R1984" s="1">
        <f t="shared" si="1505"/>
        <v>1.0985632171401862</v>
      </c>
      <c r="S1984" s="1">
        <f t="shared" si="1506"/>
        <v>1.0985630010355609</v>
      </c>
      <c r="T1984" s="1">
        <f t="shared" si="1507"/>
        <v>0.97926704266940945</v>
      </c>
      <c r="U1984" s="1">
        <f t="shared" si="1508"/>
        <v>3.3337511986274184</v>
      </c>
      <c r="V1984" s="2">
        <f t="shared" si="1490"/>
        <v>32.339995544516952</v>
      </c>
      <c r="W1984" s="1">
        <f>VLOOKUP(V1984,Graph!$D$3:$M$50,col)</f>
        <v>6.3E-3</v>
      </c>
      <c r="X1984" s="1">
        <f>VLOOKUP(V1984,Graph!$D$3:$M$50,col+1)</f>
        <v>5.0000000000000001E-3</v>
      </c>
      <c r="Y1984" s="1">
        <f t="shared" si="1509"/>
        <v>5.4333333333333334E-3</v>
      </c>
      <c r="Z1984" s="1">
        <f t="shared" si="1491"/>
        <v>0.6400499999999999</v>
      </c>
      <c r="AA1984" s="2">
        <f t="shared" si="1510"/>
        <v>1.977566666666559</v>
      </c>
      <c r="AB1984" s="1">
        <f t="shared" si="1511"/>
        <v>5.4464940333757476E-2</v>
      </c>
      <c r="AC1984" s="1">
        <f t="shared" si="1512"/>
        <v>1.098562993211516</v>
      </c>
      <c r="AD1984" s="1">
        <f t="shared" si="1513"/>
        <v>1.0985629929282468</v>
      </c>
      <c r="AE1984" s="1">
        <f t="shared" si="1514"/>
        <v>1.0985629929179912</v>
      </c>
      <c r="AF1984" s="1">
        <f t="shared" si="1515"/>
        <v>1.0985629929176197</v>
      </c>
      <c r="AG1984" s="1">
        <f t="shared" si="1516"/>
        <v>0.97926704266940945</v>
      </c>
      <c r="AH1984" s="1">
        <f t="shared" si="1517"/>
        <v>3.3337511739923311</v>
      </c>
      <c r="AI1984" s="2">
        <f t="shared" si="1492"/>
        <v>32.339995464857083</v>
      </c>
      <c r="AJ1984" s="1">
        <f>VLOOKUP(AI1984,Graph!$D$3:$M$50,col)</f>
        <v>6.3E-3</v>
      </c>
      <c r="AK1984" s="1">
        <f>VLOOKUP(AI1984,Graph!$D$3:$M$50,col+1)</f>
        <v>5.0000000000000001E-3</v>
      </c>
      <c r="AL1984" s="1">
        <f t="shared" si="1518"/>
        <v>5.4333333333333334E-3</v>
      </c>
      <c r="AM1984" s="1">
        <f t="shared" si="1493"/>
        <v>0.6400499999999999</v>
      </c>
      <c r="AN1984" s="2">
        <f t="shared" si="1519"/>
        <v>1.977566666666559</v>
      </c>
      <c r="AO1984" s="1">
        <f t="shared" si="1520"/>
        <v>5.4464940333757476E-2</v>
      </c>
      <c r="AP1984" s="1">
        <f t="shared" si="1521"/>
        <v>1.0985629929176064</v>
      </c>
      <c r="AQ1984" s="1">
        <f t="shared" si="1522"/>
        <v>1.098562992917606</v>
      </c>
      <c r="AR1984" s="1">
        <f t="shared" si="1523"/>
        <v>1.0985629929176057</v>
      </c>
      <c r="AS1984" s="1">
        <f t="shared" si="1524"/>
        <v>1.098562992917606</v>
      </c>
      <c r="AT1984" s="1">
        <f t="shared" si="1525"/>
        <v>0.97926704266940945</v>
      </c>
      <c r="AU1984" s="1">
        <f t="shared" si="1526"/>
        <v>3.3337511739922889</v>
      </c>
      <c r="AV1984" s="2">
        <f t="shared" si="1527"/>
        <v>1983</v>
      </c>
      <c r="AW1984" s="1">
        <f t="shared" si="1528"/>
        <v>3333.7511739922888</v>
      </c>
      <c r="AX1984" s="1">
        <f t="shared" si="1529"/>
        <v>0.97926704266940945</v>
      </c>
      <c r="AY1984" s="1">
        <f t="shared" si="1530"/>
        <v>1.098562992917606</v>
      </c>
      <c r="AZ1984" s="1">
        <f t="shared" si="1531"/>
        <v>5.4333333333333334E-3</v>
      </c>
      <c r="BA1984" s="1">
        <f t="shared" si="1532"/>
        <v>32.339995464857083</v>
      </c>
    </row>
    <row r="1985" spans="1:53">
      <c r="A1985" s="2">
        <f t="shared" si="1497"/>
        <v>1.9839999999998923</v>
      </c>
      <c r="B1985" s="1">
        <f t="shared" si="1487"/>
        <v>2.0885803333332214</v>
      </c>
      <c r="C1985" s="1">
        <f t="shared" si="1498"/>
        <v>5.6640617292799227E-2</v>
      </c>
      <c r="D1985" s="1">
        <f t="shared" si="1488"/>
        <v>1.1032701008725738</v>
      </c>
      <c r="E1985" s="1">
        <f t="shared" si="1533"/>
        <v>1.103396842167554</v>
      </c>
      <c r="F1985" s="1">
        <f t="shared" si="1533"/>
        <v>1.1034016817131864</v>
      </c>
      <c r="G1985" s="1">
        <f t="shared" si="1533"/>
        <v>1.1034018664012004</v>
      </c>
      <c r="H1985" s="1">
        <f t="shared" si="1499"/>
        <v>3.4219150418470052</v>
      </c>
      <c r="I1985" s="1">
        <f t="shared" si="1489"/>
        <v>32.622604806821883</v>
      </c>
      <c r="J1985" s="1">
        <f>VLOOKUP($I1985,Graph!$D$3:$M$50,col)</f>
        <v>6.3E-3</v>
      </c>
      <c r="K1985" s="1">
        <f>VLOOKUP($I1985,Graph!$D$3:$M$50,col+1)</f>
        <v>5.0000000000000001E-3</v>
      </c>
      <c r="L1985" s="1">
        <f t="shared" si="1500"/>
        <v>5.4333333333333334E-3</v>
      </c>
      <c r="M1985" s="1">
        <f t="shared" si="1495"/>
        <v>0.6400499999999999</v>
      </c>
      <c r="N1985" s="1">
        <f t="shared" si="1501"/>
        <v>1.9785666666665589</v>
      </c>
      <c r="O1985" s="1">
        <f t="shared" si="1502"/>
        <v>5.4465693628693981E-2</v>
      </c>
      <c r="P1985" s="1">
        <f t="shared" si="1503"/>
        <v>1.098735847037678</v>
      </c>
      <c r="Q1985" s="1">
        <f t="shared" si="1504"/>
        <v>1.0985708461855841</v>
      </c>
      <c r="R1985" s="1">
        <f t="shared" si="1505"/>
        <v>1.0985648771664103</v>
      </c>
      <c r="S1985" s="1">
        <f t="shared" si="1506"/>
        <v>1.0985646610609416</v>
      </c>
      <c r="T1985" s="1">
        <f t="shared" si="1507"/>
        <v>0.97926907683403075</v>
      </c>
      <c r="U1985" s="1">
        <f t="shared" si="1508"/>
        <v>3.3362852364065909</v>
      </c>
      <c r="V1985" s="2">
        <f t="shared" si="1490"/>
        <v>32.348187519096406</v>
      </c>
      <c r="W1985" s="1">
        <f>VLOOKUP(V1985,Graph!$D$3:$M$50,col)</f>
        <v>6.3E-3</v>
      </c>
      <c r="X1985" s="1">
        <f>VLOOKUP(V1985,Graph!$D$3:$M$50,col+1)</f>
        <v>5.0000000000000001E-3</v>
      </c>
      <c r="Y1985" s="1">
        <f t="shared" si="1509"/>
        <v>5.4333333333333334E-3</v>
      </c>
      <c r="Z1985" s="1">
        <f t="shared" si="1491"/>
        <v>0.6400499999999999</v>
      </c>
      <c r="AA1985" s="2">
        <f t="shared" si="1510"/>
        <v>1.9785666666665589</v>
      </c>
      <c r="AB1985" s="1">
        <f t="shared" si="1511"/>
        <v>5.4465693628693981E-2</v>
      </c>
      <c r="AC1985" s="1">
        <f t="shared" si="1512"/>
        <v>1.0985646532367219</v>
      </c>
      <c r="AD1985" s="1">
        <f t="shared" si="1513"/>
        <v>1.0985646529534414</v>
      </c>
      <c r="AE1985" s="1">
        <f t="shared" si="1514"/>
        <v>1.0985646529431847</v>
      </c>
      <c r="AF1985" s="1">
        <f t="shared" si="1515"/>
        <v>1.0985646529428132</v>
      </c>
      <c r="AG1985" s="1">
        <f t="shared" si="1516"/>
        <v>0.97926907683403075</v>
      </c>
      <c r="AH1985" s="1">
        <f t="shared" si="1517"/>
        <v>3.3362852117522466</v>
      </c>
      <c r="AI1985" s="2">
        <f t="shared" si="1492"/>
        <v>32.34818743941463</v>
      </c>
      <c r="AJ1985" s="1">
        <f>VLOOKUP(AI1985,Graph!$D$3:$M$50,col)</f>
        <v>6.3E-3</v>
      </c>
      <c r="AK1985" s="1">
        <f>VLOOKUP(AI1985,Graph!$D$3:$M$50,col+1)</f>
        <v>5.0000000000000001E-3</v>
      </c>
      <c r="AL1985" s="1">
        <f t="shared" si="1518"/>
        <v>5.4333333333333334E-3</v>
      </c>
      <c r="AM1985" s="1">
        <f t="shared" si="1493"/>
        <v>0.6400499999999999</v>
      </c>
      <c r="AN1985" s="2">
        <f t="shared" si="1519"/>
        <v>1.9785666666665589</v>
      </c>
      <c r="AO1985" s="1">
        <f t="shared" si="1520"/>
        <v>5.4465693628693981E-2</v>
      </c>
      <c r="AP1985" s="1">
        <f t="shared" si="1521"/>
        <v>1.0985646529428001</v>
      </c>
      <c r="AQ1985" s="1">
        <f t="shared" si="1522"/>
        <v>1.0985646529427999</v>
      </c>
      <c r="AR1985" s="1">
        <f t="shared" si="1523"/>
        <v>1.0985646529427995</v>
      </c>
      <c r="AS1985" s="1">
        <f t="shared" si="1524"/>
        <v>1.0985646529427997</v>
      </c>
      <c r="AT1985" s="1">
        <f t="shared" si="1525"/>
        <v>0.97926907683403075</v>
      </c>
      <c r="AU1985" s="1">
        <f t="shared" si="1526"/>
        <v>3.3362852117522053</v>
      </c>
      <c r="AV1985" s="2">
        <f t="shared" si="1527"/>
        <v>1984</v>
      </c>
      <c r="AW1985" s="1">
        <f t="shared" si="1528"/>
        <v>3336.2852117522052</v>
      </c>
      <c r="AX1985" s="1">
        <f t="shared" si="1529"/>
        <v>0.97926907683403075</v>
      </c>
      <c r="AY1985" s="1">
        <f t="shared" si="1530"/>
        <v>1.0985646529427997</v>
      </c>
      <c r="AZ1985" s="1">
        <f t="shared" si="1531"/>
        <v>5.4333333333333334E-3</v>
      </c>
      <c r="BA1985" s="1">
        <f t="shared" si="1532"/>
        <v>32.34818743941463</v>
      </c>
    </row>
    <row r="1986" spans="1:53">
      <c r="A1986" s="2">
        <f t="shared" si="1497"/>
        <v>1.9849999999998922</v>
      </c>
      <c r="B1986" s="1">
        <f t="shared" si="1487"/>
        <v>2.0896214999998879</v>
      </c>
      <c r="C1986" s="1">
        <f t="shared" si="1498"/>
        <v>5.6641243175306617E-2</v>
      </c>
      <c r="D1986" s="1">
        <f t="shared" si="1488"/>
        <v>1.1032714486388506</v>
      </c>
      <c r="E1986" s="1">
        <f t="shared" si="1533"/>
        <v>1.1033982448441566</v>
      </c>
      <c r="F1986" s="1">
        <f t="shared" si="1533"/>
        <v>1.1034030865601245</v>
      </c>
      <c r="G1986" s="1">
        <f t="shared" si="1533"/>
        <v>1.1034032713337278</v>
      </c>
      <c r="H1986" s="1">
        <f t="shared" si="1499"/>
        <v>3.4245068614962779</v>
      </c>
      <c r="I1986" s="1">
        <f t="shared" si="1489"/>
        <v>32.630839043017168</v>
      </c>
      <c r="J1986" s="1">
        <f>VLOOKUP($I1986,Graph!$D$3:$M$50,col)</f>
        <v>6.3E-3</v>
      </c>
      <c r="K1986" s="1">
        <f>VLOOKUP($I1986,Graph!$D$3:$M$50,col+1)</f>
        <v>5.0000000000000001E-3</v>
      </c>
      <c r="L1986" s="1">
        <f t="shared" si="1500"/>
        <v>5.4333333333333334E-3</v>
      </c>
      <c r="M1986" s="1">
        <f t="shared" si="1495"/>
        <v>0.6400499999999999</v>
      </c>
      <c r="N1986" s="1">
        <f t="shared" si="1501"/>
        <v>1.9795666666665588</v>
      </c>
      <c r="O1986" s="1">
        <f t="shared" si="1502"/>
        <v>5.4466446178164409E-2</v>
      </c>
      <c r="P1986" s="1">
        <f t="shared" si="1503"/>
        <v>1.0987374998960717</v>
      </c>
      <c r="Q1986" s="1">
        <f t="shared" si="1504"/>
        <v>1.0985725044927246</v>
      </c>
      <c r="R1986" s="1">
        <f t="shared" si="1505"/>
        <v>1.0985665355603631</v>
      </c>
      <c r="S1986" s="1">
        <f t="shared" si="1506"/>
        <v>1.0985663194540531</v>
      </c>
      <c r="T1986" s="1">
        <f t="shared" si="1507"/>
        <v>0.97927110895052227</v>
      </c>
      <c r="U1986" s="1">
        <f t="shared" si="1508"/>
        <v>3.338819916048763</v>
      </c>
      <c r="V1986" s="2">
        <f t="shared" si="1490"/>
        <v>32.356377420067645</v>
      </c>
      <c r="W1986" s="1">
        <f>VLOOKUP(V1986,Graph!$D$3:$M$50,col)</f>
        <v>6.3E-3</v>
      </c>
      <c r="X1986" s="1">
        <f>VLOOKUP(V1986,Graph!$D$3:$M$50,col+1)</f>
        <v>5.0000000000000001E-3</v>
      </c>
      <c r="Y1986" s="1">
        <f t="shared" si="1509"/>
        <v>5.4333333333333334E-3</v>
      </c>
      <c r="Z1986" s="1">
        <f t="shared" si="1491"/>
        <v>0.6400499999999999</v>
      </c>
      <c r="AA1986" s="2">
        <f t="shared" si="1510"/>
        <v>1.9795666666665588</v>
      </c>
      <c r="AB1986" s="1">
        <f t="shared" si="1511"/>
        <v>5.4466446178164409E-2</v>
      </c>
      <c r="AC1986" s="1">
        <f t="shared" si="1512"/>
        <v>1.0985663116296585</v>
      </c>
      <c r="AD1986" s="1">
        <f t="shared" si="1513"/>
        <v>1.0985663113463664</v>
      </c>
      <c r="AE1986" s="1">
        <f t="shared" si="1514"/>
        <v>1.0985663113361093</v>
      </c>
      <c r="AF1986" s="1">
        <f t="shared" si="1515"/>
        <v>1.098566311335738</v>
      </c>
      <c r="AG1986" s="1">
        <f t="shared" si="1516"/>
        <v>0.97927110895052227</v>
      </c>
      <c r="AH1986" s="1">
        <f t="shared" si="1517"/>
        <v>3.3388198913751577</v>
      </c>
      <c r="AI1986" s="2">
        <f t="shared" si="1492"/>
        <v>32.356377340363984</v>
      </c>
      <c r="AJ1986" s="1">
        <f>VLOOKUP(AI1986,Graph!$D$3:$M$50,col)</f>
        <v>6.3E-3</v>
      </c>
      <c r="AK1986" s="1">
        <f>VLOOKUP(AI1986,Graph!$D$3:$M$50,col+1)</f>
        <v>5.0000000000000001E-3</v>
      </c>
      <c r="AL1986" s="1">
        <f t="shared" si="1518"/>
        <v>5.4333333333333334E-3</v>
      </c>
      <c r="AM1986" s="1">
        <f t="shared" si="1493"/>
        <v>0.6400499999999999</v>
      </c>
      <c r="AN1986" s="2">
        <f t="shared" si="1519"/>
        <v>1.9795666666665588</v>
      </c>
      <c r="AO1986" s="1">
        <f t="shared" si="1520"/>
        <v>5.4466446178164409E-2</v>
      </c>
      <c r="AP1986" s="1">
        <f t="shared" si="1521"/>
        <v>1.0985663113357245</v>
      </c>
      <c r="AQ1986" s="1">
        <f t="shared" si="1522"/>
        <v>1.0985663113357238</v>
      </c>
      <c r="AR1986" s="1">
        <f t="shared" si="1523"/>
        <v>1.0985663113357238</v>
      </c>
      <c r="AS1986" s="1">
        <f t="shared" si="1524"/>
        <v>1.0985663113357238</v>
      </c>
      <c r="AT1986" s="1">
        <f t="shared" si="1525"/>
        <v>0.97927110895052227</v>
      </c>
      <c r="AU1986" s="1">
        <f t="shared" si="1526"/>
        <v>3.3388198913751137</v>
      </c>
      <c r="AV1986" s="2">
        <f t="shared" si="1527"/>
        <v>1985</v>
      </c>
      <c r="AW1986" s="1">
        <f t="shared" si="1528"/>
        <v>3338.8198913751139</v>
      </c>
      <c r="AX1986" s="1">
        <f t="shared" si="1529"/>
        <v>0.97927110895052227</v>
      </c>
      <c r="AY1986" s="1">
        <f t="shared" si="1530"/>
        <v>1.0985663113357238</v>
      </c>
      <c r="AZ1986" s="1">
        <f t="shared" si="1531"/>
        <v>5.4333333333333334E-3</v>
      </c>
      <c r="BA1986" s="1">
        <f t="shared" si="1532"/>
        <v>32.356377340363984</v>
      </c>
    </row>
    <row r="1987" spans="1:53">
      <c r="A1987" s="2">
        <f t="shared" si="1497"/>
        <v>1.9859999999998921</v>
      </c>
      <c r="B1987" s="1">
        <f t="shared" ref="B1987:B2001" si="1534">Ba*(A1987+rho)</f>
        <v>2.0906626666665544</v>
      </c>
      <c r="C1987" s="1">
        <f t="shared" si="1498"/>
        <v>5.6641868437877892E-2</v>
      </c>
      <c r="D1987" s="1">
        <f t="shared" ref="D1987:D2001" si="1535">SQRT(1.1-($C1987*1.1-POWER(1.1,1/3)+1)/($C1987-POWER(1.1,-2/3)/3))</f>
        <v>1.1032727950750978</v>
      </c>
      <c r="E1987" s="1">
        <f t="shared" si="1533"/>
        <v>1.1033996461387532</v>
      </c>
      <c r="F1987" s="1">
        <f t="shared" si="1533"/>
        <v>1.1034044900230633</v>
      </c>
      <c r="G1987" s="1">
        <f t="shared" si="1533"/>
        <v>1.1034046748821793</v>
      </c>
      <c r="H1987" s="1">
        <f t="shared" si="1499"/>
        <v>3.4270993352725418</v>
      </c>
      <c r="I1987" s="1">
        <f t="shared" ref="I1987:I2001" si="1536">(L/nu)*POWER(gn*H1987/b,1/3)/10^5</f>
        <v>32.639071202163905</v>
      </c>
      <c r="J1987" s="1">
        <f>VLOOKUP($I1987,Graph!$D$3:$M$50,col)</f>
        <v>6.3E-3</v>
      </c>
      <c r="K1987" s="1">
        <f>VLOOKUP($I1987,Graph!$D$3:$M$50,col+1)</f>
        <v>5.0000000000000001E-3</v>
      </c>
      <c r="L1987" s="1">
        <f t="shared" si="1500"/>
        <v>5.4333333333333334E-3</v>
      </c>
      <c r="M1987" s="1">
        <f t="shared" si="1495"/>
        <v>0.6400499999999999</v>
      </c>
      <c r="N1987" s="1">
        <f t="shared" si="1501"/>
        <v>1.9805666666665587</v>
      </c>
      <c r="O1987" s="1">
        <f t="shared" si="1502"/>
        <v>5.4467197983274734E-2</v>
      </c>
      <c r="P1987" s="1">
        <f t="shared" si="1503"/>
        <v>1.098739151129577</v>
      </c>
      <c r="Q1987" s="1">
        <f t="shared" si="1504"/>
        <v>1.0985741611700621</v>
      </c>
      <c r="R1987" s="1">
        <f t="shared" si="1505"/>
        <v>1.0985681923244508</v>
      </c>
      <c r="S1987" s="1">
        <f t="shared" si="1506"/>
        <v>1.0985679762173011</v>
      </c>
      <c r="T1987" s="1">
        <f t="shared" si="1507"/>
        <v>0.97927313902197566</v>
      </c>
      <c r="U1987" s="1">
        <f t="shared" si="1508"/>
        <v>3.3413552373914044</v>
      </c>
      <c r="V1987" s="2">
        <f t="shared" ref="V1987:V2001" si="1537">(L/nu)*POWER(gn*U1987/b,1/3)/10^5</f>
        <v>32.364565249004208</v>
      </c>
      <c r="W1987" s="1">
        <f>VLOOKUP(V1987,Graph!$D$3:$M$50,col)</f>
        <v>6.3E-3</v>
      </c>
      <c r="X1987" s="1">
        <f>VLOOKUP(V1987,Graph!$D$3:$M$50,col+1)</f>
        <v>5.0000000000000001E-3</v>
      </c>
      <c r="Y1987" s="1">
        <f t="shared" si="1509"/>
        <v>5.4333333333333334E-3</v>
      </c>
      <c r="Z1987" s="1">
        <f t="shared" ref="Z1987:Z2001" si="1538">b-2*Y1987*L</f>
        <v>0.6400499999999999</v>
      </c>
      <c r="AA1987" s="2">
        <f t="shared" si="1510"/>
        <v>1.9805666666665587</v>
      </c>
      <c r="AB1987" s="1">
        <f t="shared" si="1511"/>
        <v>5.4467197983274734E-2</v>
      </c>
      <c r="AC1987" s="1">
        <f t="shared" si="1512"/>
        <v>1.0985679683927319</v>
      </c>
      <c r="AD1987" s="1">
        <f t="shared" si="1513"/>
        <v>1.0985679681094283</v>
      </c>
      <c r="AE1987" s="1">
        <f t="shared" si="1514"/>
        <v>1.0985679680991707</v>
      </c>
      <c r="AF1987" s="1">
        <f t="shared" si="1515"/>
        <v>1.0985679680987992</v>
      </c>
      <c r="AG1987" s="1">
        <f t="shared" si="1516"/>
        <v>0.97927313902197566</v>
      </c>
      <c r="AH1987" s="1">
        <f t="shared" si="1517"/>
        <v>3.3413552126985318</v>
      </c>
      <c r="AI1987" s="2">
        <f t="shared" ref="AI1987:AI2001" si="1539">(L/nu)*POWER(gn*AH1987/b,1/3)/10^5</f>
        <v>32.364565169278656</v>
      </c>
      <c r="AJ1987" s="1">
        <f>VLOOKUP(AI1987,Graph!$D$3:$M$50,col)</f>
        <v>6.3E-3</v>
      </c>
      <c r="AK1987" s="1">
        <f>VLOOKUP(AI1987,Graph!$D$3:$M$50,col+1)</f>
        <v>5.0000000000000001E-3</v>
      </c>
      <c r="AL1987" s="1">
        <f t="shared" si="1518"/>
        <v>5.4333333333333334E-3</v>
      </c>
      <c r="AM1987" s="1">
        <f t="shared" ref="AM1987:AM2001" si="1540">b-2*AL1987*L</f>
        <v>0.6400499999999999</v>
      </c>
      <c r="AN1987" s="2">
        <f t="shared" si="1519"/>
        <v>1.9805666666665587</v>
      </c>
      <c r="AO1987" s="1">
        <f t="shared" si="1520"/>
        <v>5.4467197983274734E-2</v>
      </c>
      <c r="AP1987" s="1">
        <f t="shared" si="1521"/>
        <v>1.0985679680987859</v>
      </c>
      <c r="AQ1987" s="1">
        <f t="shared" si="1522"/>
        <v>1.0985679680987854</v>
      </c>
      <c r="AR1987" s="1">
        <f t="shared" si="1523"/>
        <v>1.0985679680987852</v>
      </c>
      <c r="AS1987" s="1">
        <f t="shared" si="1524"/>
        <v>1.0985679680987854</v>
      </c>
      <c r="AT1987" s="1">
        <f t="shared" si="1525"/>
        <v>0.97927313902197566</v>
      </c>
      <c r="AU1987" s="1">
        <f t="shared" si="1526"/>
        <v>3.34135521269849</v>
      </c>
      <c r="AV1987" s="2">
        <f t="shared" si="1527"/>
        <v>1986</v>
      </c>
      <c r="AW1987" s="1">
        <f t="shared" si="1528"/>
        <v>3341.35521269849</v>
      </c>
      <c r="AX1987" s="1">
        <f t="shared" si="1529"/>
        <v>0.97927313902197566</v>
      </c>
      <c r="AY1987" s="1">
        <f t="shared" si="1530"/>
        <v>1.0985679680987854</v>
      </c>
      <c r="AZ1987" s="1">
        <f t="shared" si="1531"/>
        <v>5.4333333333333334E-3</v>
      </c>
      <c r="BA1987" s="1">
        <f t="shared" si="1532"/>
        <v>32.364565169278656</v>
      </c>
    </row>
    <row r="1988" spans="1:53">
      <c r="A1988" s="2">
        <f t="shared" si="1497"/>
        <v>1.986999999999892</v>
      </c>
      <c r="B1988" s="1">
        <f t="shared" si="1534"/>
        <v>2.091703833333221</v>
      </c>
      <c r="C1988" s="1">
        <f t="shared" si="1498"/>
        <v>5.664249308143364E-2</v>
      </c>
      <c r="D1988" s="1">
        <f t="shared" si="1535"/>
        <v>1.1032741401832835</v>
      </c>
      <c r="E1988" s="1">
        <f t="shared" si="1533"/>
        <v>1.103401046053385</v>
      </c>
      <c r="F1988" s="1">
        <f t="shared" si="1533"/>
        <v>1.1034058921040464</v>
      </c>
      <c r="G1988" s="1">
        <f t="shared" si="1533"/>
        <v>1.1034060770485996</v>
      </c>
      <c r="H1988" s="1">
        <f t="shared" si="1499"/>
        <v>3.4296924630107739</v>
      </c>
      <c r="I1988" s="1">
        <f t="shared" si="1536"/>
        <v>32.647301285832867</v>
      </c>
      <c r="J1988" s="1">
        <f>VLOOKUP($I1988,Graph!$D$3:$M$50,col)</f>
        <v>6.3E-3</v>
      </c>
      <c r="K1988" s="1">
        <f>VLOOKUP($I1988,Graph!$D$3:$M$50,col+1)</f>
        <v>5.0000000000000001E-3</v>
      </c>
      <c r="L1988" s="1">
        <f t="shared" si="1500"/>
        <v>5.4333333333333334E-3</v>
      </c>
      <c r="M1988" s="1">
        <f t="shared" si="1495"/>
        <v>0.6400499999999999</v>
      </c>
      <c r="N1988" s="1">
        <f t="shared" si="1501"/>
        <v>1.9815666666665586</v>
      </c>
      <c r="O1988" s="1">
        <f t="shared" si="1502"/>
        <v>5.446794904512877E-2</v>
      </c>
      <c r="P1988" s="1">
        <f t="shared" si="1503"/>
        <v>1.0987408007405892</v>
      </c>
      <c r="Q1988" s="1">
        <f t="shared" si="1504"/>
        <v>1.0985758162199986</v>
      </c>
      <c r="R1988" s="1">
        <f t="shared" si="1505"/>
        <v>1.0985698474610752</v>
      </c>
      <c r="S1988" s="1">
        <f t="shared" si="1506"/>
        <v>1.0985696313530871</v>
      </c>
      <c r="T1988" s="1">
        <f t="shared" si="1507"/>
        <v>0.97927516705147655</v>
      </c>
      <c r="U1988" s="1">
        <f t="shared" si="1508"/>
        <v>3.3438912002721115</v>
      </c>
      <c r="V1988" s="2">
        <f t="shared" si="1537"/>
        <v>32.37275100747766</v>
      </c>
      <c r="W1988" s="1">
        <f>VLOOKUP(V1988,Graph!$D$3:$M$50,col)</f>
        <v>6.3E-3</v>
      </c>
      <c r="X1988" s="1">
        <f>VLOOKUP(V1988,Graph!$D$3:$M$50,col+1)</f>
        <v>5.0000000000000001E-3</v>
      </c>
      <c r="Y1988" s="1">
        <f t="shared" si="1509"/>
        <v>5.4333333333333334E-3</v>
      </c>
      <c r="Z1988" s="1">
        <f t="shared" si="1538"/>
        <v>0.6400499999999999</v>
      </c>
      <c r="AA1988" s="2">
        <f t="shared" si="1510"/>
        <v>1.9815666666665586</v>
      </c>
      <c r="AB1988" s="1">
        <f t="shared" si="1511"/>
        <v>5.446794904512877E-2</v>
      </c>
      <c r="AC1988" s="1">
        <f t="shared" si="1512"/>
        <v>1.0985696235283435</v>
      </c>
      <c r="AD1988" s="1">
        <f t="shared" si="1513"/>
        <v>1.0985696232450288</v>
      </c>
      <c r="AE1988" s="1">
        <f t="shared" si="1514"/>
        <v>1.0985696232347701</v>
      </c>
      <c r="AF1988" s="1">
        <f t="shared" si="1515"/>
        <v>1.0985696232343989</v>
      </c>
      <c r="AG1988" s="1">
        <f t="shared" si="1516"/>
        <v>0.97927516705147655</v>
      </c>
      <c r="AH1988" s="1">
        <f t="shared" si="1517"/>
        <v>3.3438911755599681</v>
      </c>
      <c r="AI1988" s="2">
        <f t="shared" si="1539"/>
        <v>32.372750927730237</v>
      </c>
      <c r="AJ1988" s="1">
        <f>VLOOKUP(AI1988,Graph!$D$3:$M$50,col)</f>
        <v>6.3E-3</v>
      </c>
      <c r="AK1988" s="1">
        <f>VLOOKUP(AI1988,Graph!$D$3:$M$50,col+1)</f>
        <v>5.0000000000000001E-3</v>
      </c>
      <c r="AL1988" s="1">
        <f t="shared" si="1518"/>
        <v>5.4333333333333334E-3</v>
      </c>
      <c r="AM1988" s="1">
        <f t="shared" si="1540"/>
        <v>0.6400499999999999</v>
      </c>
      <c r="AN1988" s="2">
        <f t="shared" si="1519"/>
        <v>1.9815666666665586</v>
      </c>
      <c r="AO1988" s="1">
        <f t="shared" si="1520"/>
        <v>5.446794904512877E-2</v>
      </c>
      <c r="AP1988" s="1">
        <f t="shared" si="1521"/>
        <v>1.0985696232343856</v>
      </c>
      <c r="AQ1988" s="1">
        <f t="shared" si="1522"/>
        <v>1.0985696232343849</v>
      </c>
      <c r="AR1988" s="1">
        <f t="shared" si="1523"/>
        <v>1.0985696232343851</v>
      </c>
      <c r="AS1988" s="1">
        <f t="shared" si="1524"/>
        <v>1.0985696232343851</v>
      </c>
      <c r="AT1988" s="1">
        <f t="shared" si="1525"/>
        <v>0.97927516705147655</v>
      </c>
      <c r="AU1988" s="1">
        <f t="shared" si="1526"/>
        <v>3.3438911755599268</v>
      </c>
      <c r="AV1988" s="2">
        <f t="shared" si="1527"/>
        <v>1987</v>
      </c>
      <c r="AW1988" s="1">
        <f t="shared" si="1528"/>
        <v>3343.891175559927</v>
      </c>
      <c r="AX1988" s="1">
        <f t="shared" si="1529"/>
        <v>0.97927516705147655</v>
      </c>
      <c r="AY1988" s="1">
        <f t="shared" si="1530"/>
        <v>1.0985696232343851</v>
      </c>
      <c r="AZ1988" s="1">
        <f t="shared" si="1531"/>
        <v>5.4333333333333334E-3</v>
      </c>
      <c r="BA1988" s="1">
        <f t="shared" si="1532"/>
        <v>32.372750927730237</v>
      </c>
    </row>
    <row r="1989" spans="1:53">
      <c r="A1989" s="2">
        <f t="shared" si="1497"/>
        <v>1.9879999999998919</v>
      </c>
      <c r="B1989" s="1">
        <f t="shared" si="1534"/>
        <v>2.0927449999998875</v>
      </c>
      <c r="C1989" s="1">
        <f t="shared" si="1498"/>
        <v>5.6643117106892606E-2</v>
      </c>
      <c r="D1989" s="1">
        <f t="shared" si="1535"/>
        <v>1.1032754839653716</v>
      </c>
      <c r="E1989" s="1">
        <f t="shared" si="1533"/>
        <v>1.1034024445900892</v>
      </c>
      <c r="F1989" s="1">
        <f t="shared" si="1533"/>
        <v>1.1034072928051148</v>
      </c>
      <c r="G1989" s="1">
        <f t="shared" si="1533"/>
        <v>1.1034074778350287</v>
      </c>
      <c r="H1989" s="1">
        <f t="shared" si="1499"/>
        <v>3.43228624454607</v>
      </c>
      <c r="I1989" s="1">
        <f t="shared" si="1536"/>
        <v>32.655529295592835</v>
      </c>
      <c r="J1989" s="1">
        <f>VLOOKUP($I1989,Graph!$D$3:$M$50,col)</f>
        <v>6.3E-3</v>
      </c>
      <c r="K1989" s="1">
        <f>VLOOKUP($I1989,Graph!$D$3:$M$50,col+1)</f>
        <v>5.0000000000000001E-3</v>
      </c>
      <c r="L1989" s="1">
        <f t="shared" si="1500"/>
        <v>5.4333333333333334E-3</v>
      </c>
      <c r="M1989" s="1">
        <f t="shared" si="1495"/>
        <v>0.6400499999999999</v>
      </c>
      <c r="N1989" s="1">
        <f t="shared" si="1501"/>
        <v>1.9825666666665585</v>
      </c>
      <c r="O1989" s="1">
        <f t="shared" si="1502"/>
        <v>5.4468699364828108E-2</v>
      </c>
      <c r="P1989" s="1">
        <f t="shared" si="1503"/>
        <v>1.0987424487314983</v>
      </c>
      <c r="Q1989" s="1">
        <f t="shared" si="1504"/>
        <v>1.0985774696449306</v>
      </c>
      <c r="R1989" s="1">
        <f t="shared" si="1505"/>
        <v>1.0985715009726325</v>
      </c>
      <c r="S1989" s="1">
        <f t="shared" si="1506"/>
        <v>1.0985712848638081</v>
      </c>
      <c r="T1989" s="1">
        <f t="shared" si="1507"/>
        <v>0.97927719304210425</v>
      </c>
      <c r="U1989" s="1">
        <f t="shared" si="1508"/>
        <v>3.3464278045286036</v>
      </c>
      <c r="V1989" s="2">
        <f t="shared" si="1537"/>
        <v>32.380934697057569</v>
      </c>
      <c r="W1989" s="1">
        <f>VLOOKUP(V1989,Graph!$D$3:$M$50,col)</f>
        <v>6.3E-3</v>
      </c>
      <c r="X1989" s="1">
        <f>VLOOKUP(V1989,Graph!$D$3:$M$50,col+1)</f>
        <v>5.0000000000000001E-3</v>
      </c>
      <c r="Y1989" s="1">
        <f t="shared" si="1509"/>
        <v>5.4333333333333334E-3</v>
      </c>
      <c r="Z1989" s="1">
        <f t="shared" si="1538"/>
        <v>0.6400499999999999</v>
      </c>
      <c r="AA1989" s="2">
        <f t="shared" si="1510"/>
        <v>1.9825666666665585</v>
      </c>
      <c r="AB1989" s="1">
        <f t="shared" si="1511"/>
        <v>5.4468699364828108E-2</v>
      </c>
      <c r="AC1989" s="1">
        <f t="shared" si="1512"/>
        <v>1.0985712770388905</v>
      </c>
      <c r="AD1989" s="1">
        <f t="shared" si="1513"/>
        <v>1.0985712767555638</v>
      </c>
      <c r="AE1989" s="1">
        <f t="shared" si="1514"/>
        <v>1.0985712767453051</v>
      </c>
      <c r="AF1989" s="1">
        <f t="shared" si="1515"/>
        <v>1.0985712767449336</v>
      </c>
      <c r="AG1989" s="1">
        <f t="shared" si="1516"/>
        <v>0.97927719304210425</v>
      </c>
      <c r="AH1989" s="1">
        <f t="shared" si="1517"/>
        <v>3.3464277797971844</v>
      </c>
      <c r="AI1989" s="2">
        <f t="shared" si="1539"/>
        <v>32.38093461728829</v>
      </c>
      <c r="AJ1989" s="1">
        <f>VLOOKUP(AI1989,Graph!$D$3:$M$50,col)</f>
        <v>6.3E-3</v>
      </c>
      <c r="AK1989" s="1">
        <f>VLOOKUP(AI1989,Graph!$D$3:$M$50,col+1)</f>
        <v>5.0000000000000001E-3</v>
      </c>
      <c r="AL1989" s="1">
        <f t="shared" si="1518"/>
        <v>5.4333333333333334E-3</v>
      </c>
      <c r="AM1989" s="1">
        <f t="shared" si="1540"/>
        <v>0.6400499999999999</v>
      </c>
      <c r="AN1989" s="2">
        <f t="shared" si="1519"/>
        <v>1.9825666666665585</v>
      </c>
      <c r="AO1989" s="1">
        <f t="shared" si="1520"/>
        <v>5.4468699364828108E-2</v>
      </c>
      <c r="AP1989" s="1">
        <f t="shared" si="1521"/>
        <v>1.0985712767449203</v>
      </c>
      <c r="AQ1989" s="1">
        <f t="shared" si="1522"/>
        <v>1.0985712767449196</v>
      </c>
      <c r="AR1989" s="1">
        <f t="shared" si="1523"/>
        <v>1.0985712767449196</v>
      </c>
      <c r="AS1989" s="1">
        <f t="shared" si="1524"/>
        <v>1.0985712767449196</v>
      </c>
      <c r="AT1989" s="1">
        <f t="shared" si="1525"/>
        <v>0.97927719304210425</v>
      </c>
      <c r="AU1989" s="1">
        <f t="shared" si="1526"/>
        <v>3.3464277797971418</v>
      </c>
      <c r="AV1989" s="2">
        <f t="shared" si="1527"/>
        <v>1988</v>
      </c>
      <c r="AW1989" s="1">
        <f t="shared" si="1528"/>
        <v>3346.4277797971417</v>
      </c>
      <c r="AX1989" s="1">
        <f t="shared" si="1529"/>
        <v>0.97927719304210425</v>
      </c>
      <c r="AY1989" s="1">
        <f t="shared" si="1530"/>
        <v>1.0985712767449196</v>
      </c>
      <c r="AZ1989" s="1">
        <f t="shared" si="1531"/>
        <v>5.4333333333333334E-3</v>
      </c>
      <c r="BA1989" s="1">
        <f t="shared" si="1532"/>
        <v>32.38093461728829</v>
      </c>
    </row>
    <row r="1990" spans="1:53">
      <c r="A1990" s="2">
        <f t="shared" si="1497"/>
        <v>1.9889999999998917</v>
      </c>
      <c r="B1990" s="1">
        <f t="shared" si="1534"/>
        <v>2.093786166666554</v>
      </c>
      <c r="C1990" s="1">
        <f t="shared" si="1498"/>
        <v>5.6643740515171778E-2</v>
      </c>
      <c r="D1990" s="1">
        <f t="shared" si="1535"/>
        <v>1.1032768264233217</v>
      </c>
      <c r="E1990" s="1">
        <f t="shared" si="1533"/>
        <v>1.1034038417509</v>
      </c>
      <c r="F1990" s="1">
        <f t="shared" si="1533"/>
        <v>1.1034086921283044</v>
      </c>
      <c r="G1990" s="1">
        <f t="shared" si="1533"/>
        <v>1.1034088772435027</v>
      </c>
      <c r="H1990" s="1">
        <f t="shared" si="1499"/>
        <v>3.4348806797136535</v>
      </c>
      <c r="I1990" s="1">
        <f t="shared" si="1536"/>
        <v>32.663755233010619</v>
      </c>
      <c r="J1990" s="1">
        <f>VLOOKUP($I1990,Graph!$D$3:$M$50,col)</f>
        <v>6.3E-3</v>
      </c>
      <c r="K1990" s="1">
        <f>VLOOKUP($I1990,Graph!$D$3:$M$50,col+1)</f>
        <v>5.0000000000000001E-3</v>
      </c>
      <c r="L1990" s="1">
        <f t="shared" si="1500"/>
        <v>5.4333333333333334E-3</v>
      </c>
      <c r="M1990" s="1">
        <f t="shared" si="1495"/>
        <v>0.6400499999999999</v>
      </c>
      <c r="N1990" s="1">
        <f t="shared" si="1501"/>
        <v>1.9835666666665583</v>
      </c>
      <c r="O1990" s="1">
        <f t="shared" si="1502"/>
        <v>5.4469448943472193E-2</v>
      </c>
      <c r="P1990" s="1">
        <f t="shared" si="1503"/>
        <v>1.0987440951046896</v>
      </c>
      <c r="Q1990" s="1">
        <f t="shared" si="1504"/>
        <v>1.0985791214472502</v>
      </c>
      <c r="R1990" s="1">
        <f t="shared" si="1505"/>
        <v>1.0985731528615152</v>
      </c>
      <c r="S1990" s="1">
        <f t="shared" si="1506"/>
        <v>1.0985729367518562</v>
      </c>
      <c r="T1990" s="1">
        <f t="shared" si="1507"/>
        <v>0.97927921699693177</v>
      </c>
      <c r="U1990" s="1">
        <f t="shared" si="1508"/>
        <v>3.348965049998724</v>
      </c>
      <c r="V1990" s="2">
        <f t="shared" si="1537"/>
        <v>32.389116319311562</v>
      </c>
      <c r="W1990" s="1">
        <f>VLOOKUP(V1990,Graph!$D$3:$M$50,col)</f>
        <v>6.3E-3</v>
      </c>
      <c r="X1990" s="1">
        <f>VLOOKUP(V1990,Graph!$D$3:$M$50,col+1)</f>
        <v>5.0000000000000001E-3</v>
      </c>
      <c r="Y1990" s="1">
        <f t="shared" si="1509"/>
        <v>5.4333333333333334E-3</v>
      </c>
      <c r="Z1990" s="1">
        <f t="shared" si="1538"/>
        <v>0.6400499999999999</v>
      </c>
      <c r="AA1990" s="2">
        <f t="shared" si="1510"/>
        <v>1.9835666666665583</v>
      </c>
      <c r="AB1990" s="1">
        <f t="shared" si="1511"/>
        <v>5.4469448943472193E-2</v>
      </c>
      <c r="AC1990" s="1">
        <f t="shared" si="1512"/>
        <v>1.0985729289267645</v>
      </c>
      <c r="AD1990" s="1">
        <f t="shared" si="1513"/>
        <v>1.0985729286434265</v>
      </c>
      <c r="AE1990" s="1">
        <f t="shared" si="1514"/>
        <v>1.0985729286331671</v>
      </c>
      <c r="AF1990" s="1">
        <f t="shared" si="1515"/>
        <v>1.0985729286327957</v>
      </c>
      <c r="AG1990" s="1">
        <f t="shared" si="1516"/>
        <v>0.97927921699693177</v>
      </c>
      <c r="AH1990" s="1">
        <f t="shared" si="1517"/>
        <v>3.3489650252480239</v>
      </c>
      <c r="AI1990" s="2">
        <f t="shared" si="1539"/>
        <v>32.389116239520419</v>
      </c>
      <c r="AJ1990" s="1">
        <f>VLOOKUP(AI1990,Graph!$D$3:$M$50,col)</f>
        <v>6.3E-3</v>
      </c>
      <c r="AK1990" s="1">
        <f>VLOOKUP(AI1990,Graph!$D$3:$M$50,col+1)</f>
        <v>5.0000000000000001E-3</v>
      </c>
      <c r="AL1990" s="1">
        <f t="shared" si="1518"/>
        <v>5.4333333333333334E-3</v>
      </c>
      <c r="AM1990" s="1">
        <f t="shared" si="1540"/>
        <v>0.6400499999999999</v>
      </c>
      <c r="AN1990" s="2">
        <f t="shared" si="1519"/>
        <v>1.9835666666665583</v>
      </c>
      <c r="AO1990" s="1">
        <f t="shared" si="1520"/>
        <v>5.4469448943472193E-2</v>
      </c>
      <c r="AP1990" s="1">
        <f t="shared" si="1521"/>
        <v>1.0985729286327821</v>
      </c>
      <c r="AQ1990" s="1">
        <f t="shared" si="1522"/>
        <v>1.0985729286327819</v>
      </c>
      <c r="AR1990" s="1">
        <f t="shared" si="1523"/>
        <v>1.0985729286327817</v>
      </c>
      <c r="AS1990" s="1">
        <f t="shared" si="1524"/>
        <v>1.0985729286327817</v>
      </c>
      <c r="AT1990" s="1">
        <f t="shared" si="1525"/>
        <v>0.97927921699693177</v>
      </c>
      <c r="AU1990" s="1">
        <f t="shared" si="1526"/>
        <v>3.3489650252479812</v>
      </c>
      <c r="AV1990" s="2">
        <f t="shared" si="1527"/>
        <v>1989</v>
      </c>
      <c r="AW1990" s="1">
        <f t="shared" si="1528"/>
        <v>3348.9650252479814</v>
      </c>
      <c r="AX1990" s="1">
        <f t="shared" si="1529"/>
        <v>0.97927921699693177</v>
      </c>
      <c r="AY1990" s="1">
        <f t="shared" si="1530"/>
        <v>1.0985729286327817</v>
      </c>
      <c r="AZ1990" s="1">
        <f t="shared" si="1531"/>
        <v>5.4333333333333334E-3</v>
      </c>
      <c r="BA1990" s="1">
        <f t="shared" si="1532"/>
        <v>32.389116239520419</v>
      </c>
    </row>
    <row r="1991" spans="1:53">
      <c r="A1991" s="2">
        <f t="shared" si="1497"/>
        <v>1.9899999999998916</v>
      </c>
      <c r="B1991" s="1">
        <f t="shared" si="1534"/>
        <v>2.0948273333332206</v>
      </c>
      <c r="C1991" s="1">
        <f t="shared" si="1498"/>
        <v>5.6644363307186252E-2</v>
      </c>
      <c r="D1991" s="1">
        <f t="shared" si="1535"/>
        <v>1.1032781675590904</v>
      </c>
      <c r="E1991" s="1">
        <f t="shared" si="1533"/>
        <v>1.1034052375378463</v>
      </c>
      <c r="F1991" s="1">
        <f t="shared" si="1533"/>
        <v>1.1034100900756467</v>
      </c>
      <c r="G1991" s="1">
        <f t="shared" si="1533"/>
        <v>1.103410275276054</v>
      </c>
      <c r="H1991" s="1">
        <f t="shared" si="1499"/>
        <v>3.4374757683488713</v>
      </c>
      <c r="I1991" s="1">
        <f t="shared" si="1536"/>
        <v>32.671979099651089</v>
      </c>
      <c r="J1991" s="1">
        <f>VLOOKUP($I1991,Graph!$D$3:$M$50,col)</f>
        <v>6.3E-3</v>
      </c>
      <c r="K1991" s="1">
        <f>VLOOKUP($I1991,Graph!$D$3:$M$50,col+1)</f>
        <v>5.0000000000000001E-3</v>
      </c>
      <c r="L1991" s="1">
        <f t="shared" si="1500"/>
        <v>5.4333333333333334E-3</v>
      </c>
      <c r="M1991" s="1">
        <f t="shared" si="1495"/>
        <v>0.6400499999999999</v>
      </c>
      <c r="N1991" s="1">
        <f t="shared" si="1501"/>
        <v>1.9845666666665582</v>
      </c>
      <c r="O1991" s="1">
        <f t="shared" si="1502"/>
        <v>5.4470197782158246E-2</v>
      </c>
      <c r="P1991" s="1">
        <f t="shared" si="1503"/>
        <v>1.0987457398625438</v>
      </c>
      <c r="Q1991" s="1">
        <f t="shared" si="1504"/>
        <v>1.0985807716293445</v>
      </c>
      <c r="R1991" s="1">
        <f t="shared" si="1505"/>
        <v>1.0985748031301104</v>
      </c>
      <c r="S1991" s="1">
        <f t="shared" si="1506"/>
        <v>1.0985745870196184</v>
      </c>
      <c r="T1991" s="1">
        <f t="shared" si="1507"/>
        <v>0.97928123891902596</v>
      </c>
      <c r="U1991" s="1">
        <f t="shared" si="1508"/>
        <v>3.351502936520435</v>
      </c>
      <c r="V1991" s="2">
        <f t="shared" si="1537"/>
        <v>32.39729587580522</v>
      </c>
      <c r="W1991" s="1">
        <f>VLOOKUP(V1991,Graph!$D$3:$M$50,col)</f>
        <v>6.3E-3</v>
      </c>
      <c r="X1991" s="1">
        <f>VLOOKUP(V1991,Graph!$D$3:$M$50,col+1)</f>
        <v>5.0000000000000001E-3</v>
      </c>
      <c r="Y1991" s="1">
        <f t="shared" si="1509"/>
        <v>5.4333333333333334E-3</v>
      </c>
      <c r="Z1991" s="1">
        <f t="shared" si="1538"/>
        <v>0.6400499999999999</v>
      </c>
      <c r="AA1991" s="2">
        <f t="shared" si="1510"/>
        <v>1.9845666666665582</v>
      </c>
      <c r="AB1991" s="1">
        <f t="shared" si="1511"/>
        <v>5.4470197782158246E-2</v>
      </c>
      <c r="AC1991" s="1">
        <f t="shared" si="1512"/>
        <v>1.0985745791943531</v>
      </c>
      <c r="AD1991" s="1">
        <f t="shared" si="1513"/>
        <v>1.0985745789110035</v>
      </c>
      <c r="AE1991" s="1">
        <f t="shared" si="1514"/>
        <v>1.0985745789007435</v>
      </c>
      <c r="AF1991" s="1">
        <f t="shared" si="1515"/>
        <v>1.098574578900372</v>
      </c>
      <c r="AG1991" s="1">
        <f t="shared" si="1516"/>
        <v>0.97928123891902596</v>
      </c>
      <c r="AH1991" s="1">
        <f t="shared" si="1517"/>
        <v>3.3515029117504485</v>
      </c>
      <c r="AI1991" s="2">
        <f t="shared" si="1539"/>
        <v>32.397295795992214</v>
      </c>
      <c r="AJ1991" s="1">
        <f>VLOOKUP(AI1991,Graph!$D$3:$M$50,col)</f>
        <v>6.3E-3</v>
      </c>
      <c r="AK1991" s="1">
        <f>VLOOKUP(AI1991,Graph!$D$3:$M$50,col+1)</f>
        <v>5.0000000000000001E-3</v>
      </c>
      <c r="AL1991" s="1">
        <f t="shared" si="1518"/>
        <v>5.4333333333333334E-3</v>
      </c>
      <c r="AM1991" s="1">
        <f t="shared" si="1540"/>
        <v>0.6400499999999999</v>
      </c>
      <c r="AN1991" s="2">
        <f t="shared" si="1519"/>
        <v>1.9845666666665582</v>
      </c>
      <c r="AO1991" s="1">
        <f t="shared" si="1520"/>
        <v>5.4470197782158246E-2</v>
      </c>
      <c r="AP1991" s="1">
        <f t="shared" si="1521"/>
        <v>1.0985745789003587</v>
      </c>
      <c r="AQ1991" s="1">
        <f t="shared" si="1522"/>
        <v>1.0985745789003578</v>
      </c>
      <c r="AR1991" s="1">
        <f t="shared" si="1523"/>
        <v>1.098574578900358</v>
      </c>
      <c r="AS1991" s="1">
        <f t="shared" si="1524"/>
        <v>1.0985745789003578</v>
      </c>
      <c r="AT1991" s="1">
        <f t="shared" si="1525"/>
        <v>0.97928123891902596</v>
      </c>
      <c r="AU1991" s="1">
        <f t="shared" si="1526"/>
        <v>3.3515029117504045</v>
      </c>
      <c r="AV1991" s="2">
        <f t="shared" si="1527"/>
        <v>1990</v>
      </c>
      <c r="AW1991" s="1">
        <f t="shared" si="1528"/>
        <v>3351.5029117504046</v>
      </c>
      <c r="AX1991" s="1">
        <f t="shared" si="1529"/>
        <v>0.97928123891902596</v>
      </c>
      <c r="AY1991" s="1">
        <f t="shared" si="1530"/>
        <v>1.0985745789003578</v>
      </c>
      <c r="AZ1991" s="1">
        <f t="shared" si="1531"/>
        <v>5.4333333333333334E-3</v>
      </c>
      <c r="BA1991" s="1">
        <f t="shared" si="1532"/>
        <v>32.397295795992214</v>
      </c>
    </row>
    <row r="1992" spans="1:53">
      <c r="A1992" s="2">
        <f t="shared" si="1497"/>
        <v>1.9909999999998915</v>
      </c>
      <c r="B1992" s="1">
        <f t="shared" si="1534"/>
        <v>2.0958684999998876</v>
      </c>
      <c r="C1992" s="1">
        <f t="shared" si="1498"/>
        <v>5.6644985483849331E-2</v>
      </c>
      <c r="D1992" s="1">
        <f t="shared" si="1535"/>
        <v>1.1032795073746295</v>
      </c>
      <c r="E1992" s="1">
        <f t="shared" si="1533"/>
        <v>1.1034066319529534</v>
      </c>
      <c r="F1992" s="1">
        <f t="shared" si="1533"/>
        <v>1.1034114866491702</v>
      </c>
      <c r="G1992" s="1">
        <f t="shared" si="1533"/>
        <v>1.1034116719347105</v>
      </c>
      <c r="H1992" s="1">
        <f t="shared" si="1499"/>
        <v>3.4400715102871957</v>
      </c>
      <c r="I1992" s="1">
        <f t="shared" si="1536"/>
        <v>32.680200897077086</v>
      </c>
      <c r="J1992" s="1">
        <f>VLOOKUP($I1992,Graph!$D$3:$M$50,col)</f>
        <v>6.3E-3</v>
      </c>
      <c r="K1992" s="1">
        <f>VLOOKUP($I1992,Graph!$D$3:$M$50,col+1)</f>
        <v>5.0000000000000001E-3</v>
      </c>
      <c r="L1992" s="1">
        <f t="shared" si="1500"/>
        <v>5.4333333333333334E-3</v>
      </c>
      <c r="M1992" s="1">
        <f t="shared" si="1495"/>
        <v>0.6400499999999999</v>
      </c>
      <c r="N1992" s="1">
        <f t="shared" si="1501"/>
        <v>1.9855666666665581</v>
      </c>
      <c r="O1992" s="1">
        <f t="shared" si="1502"/>
        <v>5.4470945881981363E-2</v>
      </c>
      <c r="P1992" s="1">
        <f t="shared" si="1503"/>
        <v>1.0987473830074375</v>
      </c>
      <c r="Q1992" s="1">
        <f t="shared" si="1504"/>
        <v>1.0985824201935956</v>
      </c>
      <c r="R1992" s="1">
        <f t="shared" si="1505"/>
        <v>1.0985764517808005</v>
      </c>
      <c r="S1992" s="1">
        <f t="shared" si="1506"/>
        <v>1.0985762356694773</v>
      </c>
      <c r="T1992" s="1">
        <f t="shared" si="1507"/>
        <v>0.97928325881144795</v>
      </c>
      <c r="U1992" s="1">
        <f t="shared" si="1508"/>
        <v>3.3540414639318255</v>
      </c>
      <c r="V1992" s="2">
        <f t="shared" si="1537"/>
        <v>32.405473368102193</v>
      </c>
      <c r="W1992" s="1">
        <f>VLOOKUP(V1992,Graph!$D$3:$M$50,col)</f>
        <v>6.3E-3</v>
      </c>
      <c r="X1992" s="1">
        <f>VLOOKUP(V1992,Graph!$D$3:$M$50,col+1)</f>
        <v>5.0000000000000001E-3</v>
      </c>
      <c r="Y1992" s="1">
        <f t="shared" si="1509"/>
        <v>5.4333333333333334E-3</v>
      </c>
      <c r="Z1992" s="1">
        <f t="shared" si="1538"/>
        <v>0.6400499999999999</v>
      </c>
      <c r="AA1992" s="2">
        <f t="shared" si="1510"/>
        <v>1.9855666666665581</v>
      </c>
      <c r="AB1992" s="1">
        <f t="shared" si="1511"/>
        <v>5.4470945881981363E-2</v>
      </c>
      <c r="AC1992" s="1">
        <f t="shared" si="1512"/>
        <v>1.0985762278440387</v>
      </c>
      <c r="AD1992" s="1">
        <f t="shared" si="1513"/>
        <v>1.0985762275606774</v>
      </c>
      <c r="AE1992" s="1">
        <f t="shared" si="1514"/>
        <v>1.0985762275504167</v>
      </c>
      <c r="AF1992" s="1">
        <f t="shared" si="1515"/>
        <v>1.0985762275500455</v>
      </c>
      <c r="AG1992" s="1">
        <f t="shared" si="1516"/>
        <v>0.97928325881144795</v>
      </c>
      <c r="AH1992" s="1">
        <f t="shared" si="1517"/>
        <v>3.3540414391425482</v>
      </c>
      <c r="AI1992" s="2">
        <f t="shared" si="1539"/>
        <v>32.405473288267331</v>
      </c>
      <c r="AJ1992" s="1">
        <f>VLOOKUP(AI1992,Graph!$D$3:$M$50,col)</f>
        <v>6.3E-3</v>
      </c>
      <c r="AK1992" s="1">
        <f>VLOOKUP(AI1992,Graph!$D$3:$M$50,col+1)</f>
        <v>5.0000000000000001E-3</v>
      </c>
      <c r="AL1992" s="1">
        <f t="shared" si="1518"/>
        <v>5.4333333333333334E-3</v>
      </c>
      <c r="AM1992" s="1">
        <f t="shared" si="1540"/>
        <v>0.6400499999999999</v>
      </c>
      <c r="AN1992" s="2">
        <f t="shared" si="1519"/>
        <v>1.9855666666665581</v>
      </c>
      <c r="AO1992" s="1">
        <f t="shared" si="1520"/>
        <v>5.4470945881981363E-2</v>
      </c>
      <c r="AP1992" s="1">
        <f t="shared" si="1521"/>
        <v>1.0985762275500319</v>
      </c>
      <c r="AQ1992" s="1">
        <f t="shared" si="1522"/>
        <v>1.0985762275500313</v>
      </c>
      <c r="AR1992" s="1">
        <f t="shared" si="1523"/>
        <v>1.0985762275500313</v>
      </c>
      <c r="AS1992" s="1">
        <f t="shared" si="1524"/>
        <v>1.0985762275500313</v>
      </c>
      <c r="AT1992" s="1">
        <f t="shared" si="1525"/>
        <v>0.97928325881144795</v>
      </c>
      <c r="AU1992" s="1">
        <f t="shared" si="1526"/>
        <v>3.3540414391425051</v>
      </c>
      <c r="AV1992" s="2">
        <f t="shared" si="1527"/>
        <v>1991</v>
      </c>
      <c r="AW1992" s="1">
        <f t="shared" si="1528"/>
        <v>3354.0414391425052</v>
      </c>
      <c r="AX1992" s="1">
        <f t="shared" si="1529"/>
        <v>0.97928325881144795</v>
      </c>
      <c r="AY1992" s="1">
        <f t="shared" si="1530"/>
        <v>1.0985762275500313</v>
      </c>
      <c r="AZ1992" s="1">
        <f t="shared" si="1531"/>
        <v>5.4333333333333334E-3</v>
      </c>
      <c r="BA1992" s="1">
        <f t="shared" si="1532"/>
        <v>32.405473288267331</v>
      </c>
    </row>
    <row r="1993" spans="1:53">
      <c r="A1993" s="2">
        <f t="shared" si="1497"/>
        <v>1.9919999999998914</v>
      </c>
      <c r="B1993" s="1">
        <f t="shared" si="1534"/>
        <v>2.0969096666665541</v>
      </c>
      <c r="C1993" s="1">
        <f t="shared" si="1498"/>
        <v>5.6645607046072598E-2</v>
      </c>
      <c r="D1993" s="1">
        <f t="shared" si="1535"/>
        <v>1.1032808458718881</v>
      </c>
      <c r="E1993" s="1">
        <f t="shared" si="1533"/>
        <v>1.1034080249982425</v>
      </c>
      <c r="F1993" s="1">
        <f t="shared" si="1533"/>
        <v>1.103412881850899</v>
      </c>
      <c r="G1993" s="1">
        <f t="shared" si="1533"/>
        <v>1.1034130672214966</v>
      </c>
      <c r="H1993" s="1">
        <f t="shared" si="1499"/>
        <v>3.4426679053642224</v>
      </c>
      <c r="I1993" s="1">
        <f t="shared" si="1536"/>
        <v>32.688420626849563</v>
      </c>
      <c r="J1993" s="1">
        <f>VLOOKUP($I1993,Graph!$D$3:$M$50,col)</f>
        <v>6.3E-3</v>
      </c>
      <c r="K1993" s="1">
        <f>VLOOKUP($I1993,Graph!$D$3:$M$50,col+1)</f>
        <v>5.0000000000000001E-3</v>
      </c>
      <c r="L1993" s="1">
        <f t="shared" si="1500"/>
        <v>5.4333333333333334E-3</v>
      </c>
      <c r="M1993" s="1">
        <f t="shared" si="1495"/>
        <v>0.6400499999999999</v>
      </c>
      <c r="N1993" s="1">
        <f t="shared" si="1501"/>
        <v>1.986566666666558</v>
      </c>
      <c r="O1993" s="1">
        <f t="shared" si="1502"/>
        <v>5.4471693244034537E-2</v>
      </c>
      <c r="P1993" s="1">
        <f t="shared" si="1503"/>
        <v>1.0987490245417413</v>
      </c>
      <c r="Q1993" s="1">
        <f t="shared" si="1504"/>
        <v>1.0985840671423828</v>
      </c>
      <c r="R1993" s="1">
        <f t="shared" si="1505"/>
        <v>1.0985780988159641</v>
      </c>
      <c r="S1993" s="1">
        <f t="shared" si="1506"/>
        <v>1.0985778827038115</v>
      </c>
      <c r="T1993" s="1">
        <f t="shared" si="1507"/>
        <v>0.97928527667725196</v>
      </c>
      <c r="U1993" s="1">
        <f t="shared" si="1508"/>
        <v>3.3565806320711062</v>
      </c>
      <c r="V1993" s="2">
        <f t="shared" si="1537"/>
        <v>32.413648797764161</v>
      </c>
      <c r="W1993" s="1">
        <f>VLOOKUP(V1993,Graph!$D$3:$M$50,col)</f>
        <v>6.3E-3</v>
      </c>
      <c r="X1993" s="1">
        <f>VLOOKUP(V1993,Graph!$D$3:$M$50,col+1)</f>
        <v>5.0000000000000001E-3</v>
      </c>
      <c r="Y1993" s="1">
        <f t="shared" si="1509"/>
        <v>5.4333333333333334E-3</v>
      </c>
      <c r="Z1993" s="1">
        <f t="shared" si="1538"/>
        <v>0.6400499999999999</v>
      </c>
      <c r="AA1993" s="2">
        <f t="shared" si="1510"/>
        <v>1.986566666666558</v>
      </c>
      <c r="AB1993" s="1">
        <f t="shared" si="1511"/>
        <v>5.4471693244034537E-2</v>
      </c>
      <c r="AC1993" s="1">
        <f t="shared" si="1512"/>
        <v>1.0985778748781996</v>
      </c>
      <c r="AD1993" s="1">
        <f t="shared" si="1513"/>
        <v>1.0985778745948267</v>
      </c>
      <c r="AE1993" s="1">
        <f t="shared" si="1514"/>
        <v>1.0985778745845658</v>
      </c>
      <c r="AF1993" s="1">
        <f t="shared" si="1515"/>
        <v>1.0985778745841939</v>
      </c>
      <c r="AG1993" s="1">
        <f t="shared" si="1516"/>
        <v>0.97928527667725196</v>
      </c>
      <c r="AH1993" s="1">
        <f t="shared" si="1517"/>
        <v>3.3565806072625315</v>
      </c>
      <c r="AI1993" s="2">
        <f t="shared" si="1539"/>
        <v>32.413648717907442</v>
      </c>
      <c r="AJ1993" s="1">
        <f>VLOOKUP(AI1993,Graph!$D$3:$M$50,col)</f>
        <v>6.3E-3</v>
      </c>
      <c r="AK1993" s="1">
        <f>VLOOKUP(AI1993,Graph!$D$3:$M$50,col+1)</f>
        <v>5.0000000000000001E-3</v>
      </c>
      <c r="AL1993" s="1">
        <f t="shared" si="1518"/>
        <v>5.4333333333333334E-3</v>
      </c>
      <c r="AM1993" s="1">
        <f t="shared" si="1540"/>
        <v>0.6400499999999999</v>
      </c>
      <c r="AN1993" s="2">
        <f t="shared" si="1519"/>
        <v>1.986566666666558</v>
      </c>
      <c r="AO1993" s="1">
        <f t="shared" si="1520"/>
        <v>5.4471693244034537E-2</v>
      </c>
      <c r="AP1993" s="1">
        <f t="shared" si="1521"/>
        <v>1.0985778745841805</v>
      </c>
      <c r="AQ1993" s="1">
        <f t="shared" si="1522"/>
        <v>1.0985778745841801</v>
      </c>
      <c r="AR1993" s="1">
        <f t="shared" si="1523"/>
        <v>1.0985778745841799</v>
      </c>
      <c r="AS1993" s="1">
        <f t="shared" si="1524"/>
        <v>1.0985778745841801</v>
      </c>
      <c r="AT1993" s="1">
        <f t="shared" si="1525"/>
        <v>0.97928527667725196</v>
      </c>
      <c r="AU1993" s="1">
        <f t="shared" si="1526"/>
        <v>3.3565806072624893</v>
      </c>
      <c r="AV1993" s="2">
        <f t="shared" si="1527"/>
        <v>1992</v>
      </c>
      <c r="AW1993" s="1">
        <f t="shared" si="1528"/>
        <v>3356.5806072624891</v>
      </c>
      <c r="AX1993" s="1">
        <f t="shared" si="1529"/>
        <v>0.97928527667725196</v>
      </c>
      <c r="AY1993" s="1">
        <f t="shared" si="1530"/>
        <v>1.0985778745841801</v>
      </c>
      <c r="AZ1993" s="1">
        <f t="shared" si="1531"/>
        <v>5.4333333333333334E-3</v>
      </c>
      <c r="BA1993" s="1">
        <f t="shared" si="1532"/>
        <v>32.413648717907442</v>
      </c>
    </row>
    <row r="1994" spans="1:53">
      <c r="A1994" s="2">
        <f t="shared" si="1497"/>
        <v>1.9929999999998913</v>
      </c>
      <c r="B1994" s="1">
        <f t="shared" si="1534"/>
        <v>2.0979508333332206</v>
      </c>
      <c r="C1994" s="1">
        <f t="shared" si="1498"/>
        <v>5.6646227994765756E-2</v>
      </c>
      <c r="D1994" s="1">
        <f t="shared" si="1535"/>
        <v>1.1032821830528103</v>
      </c>
      <c r="E1994" s="1">
        <f t="shared" si="1533"/>
        <v>1.1034094166757318</v>
      </c>
      <c r="F1994" s="1">
        <f t="shared" si="1533"/>
        <v>1.1034142756828531</v>
      </c>
      <c r="G1994" s="1">
        <f t="shared" si="1533"/>
        <v>1.1034144611384324</v>
      </c>
      <c r="H1994" s="1">
        <f t="shared" si="1499"/>
        <v>3.445264953415673</v>
      </c>
      <c r="I1994" s="1">
        <f t="shared" si="1536"/>
        <v>32.696638290527453</v>
      </c>
      <c r="J1994" s="1">
        <f>VLOOKUP($I1994,Graph!$D$3:$M$50,col)</f>
        <v>6.3E-3</v>
      </c>
      <c r="K1994" s="1">
        <f>VLOOKUP($I1994,Graph!$D$3:$M$50,col+1)</f>
        <v>5.0000000000000001E-3</v>
      </c>
      <c r="L1994" s="1">
        <f t="shared" si="1500"/>
        <v>5.4333333333333334E-3</v>
      </c>
      <c r="M1994" s="1">
        <f t="shared" si="1495"/>
        <v>0.6400499999999999</v>
      </c>
      <c r="N1994" s="1">
        <f t="shared" si="1501"/>
        <v>1.9875666666665579</v>
      </c>
      <c r="O1994" s="1">
        <f t="shared" si="1502"/>
        <v>5.4472439869408543E-2</v>
      </c>
      <c r="P1994" s="1">
        <f t="shared" si="1503"/>
        <v>1.0987506644678222</v>
      </c>
      <c r="Q1994" s="1">
        <f t="shared" si="1504"/>
        <v>1.0985857124780782</v>
      </c>
      <c r="R1994" s="1">
        <f t="shared" si="1505"/>
        <v>1.0985797442379739</v>
      </c>
      <c r="S1994" s="1">
        <f t="shared" si="1506"/>
        <v>1.0985795281249937</v>
      </c>
      <c r="T1994" s="1">
        <f t="shared" si="1507"/>
        <v>0.97928729251948665</v>
      </c>
      <c r="U1994" s="1">
        <f t="shared" si="1508"/>
        <v>3.3591204407766089</v>
      </c>
      <c r="V1994" s="2">
        <f t="shared" si="1537"/>
        <v>32.421822166350807</v>
      </c>
      <c r="W1994" s="1">
        <f>VLOOKUP(V1994,Graph!$D$3:$M$50,col)</f>
        <v>6.3E-3</v>
      </c>
      <c r="X1994" s="1">
        <f>VLOOKUP(V1994,Graph!$D$3:$M$50,col+1)</f>
        <v>5.0000000000000001E-3</v>
      </c>
      <c r="Y1994" s="1">
        <f t="shared" si="1509"/>
        <v>5.4333333333333334E-3</v>
      </c>
      <c r="Z1994" s="1">
        <f t="shared" si="1538"/>
        <v>0.6400499999999999</v>
      </c>
      <c r="AA1994" s="2">
        <f t="shared" si="1510"/>
        <v>1.9875666666665579</v>
      </c>
      <c r="AB1994" s="1">
        <f t="shared" si="1511"/>
        <v>5.4472439869408543E-2</v>
      </c>
      <c r="AC1994" s="1">
        <f t="shared" si="1512"/>
        <v>1.0985795202992088</v>
      </c>
      <c r="AD1994" s="1">
        <f t="shared" si="1513"/>
        <v>1.0985795200158246</v>
      </c>
      <c r="AE1994" s="1">
        <f t="shared" si="1514"/>
        <v>1.0985795200055626</v>
      </c>
      <c r="AF1994" s="1">
        <f t="shared" si="1515"/>
        <v>1.0985795200051913</v>
      </c>
      <c r="AG1994" s="1">
        <f t="shared" si="1516"/>
        <v>0.97928729251948665</v>
      </c>
      <c r="AH1994" s="1">
        <f t="shared" si="1517"/>
        <v>3.3591204159487353</v>
      </c>
      <c r="AI1994" s="2">
        <f t="shared" si="1539"/>
        <v>32.421822086472268</v>
      </c>
      <c r="AJ1994" s="1">
        <f>VLOOKUP(AI1994,Graph!$D$3:$M$50,col)</f>
        <v>6.3E-3</v>
      </c>
      <c r="AK1994" s="1">
        <f>VLOOKUP(AI1994,Graph!$D$3:$M$50,col+1)</f>
        <v>5.0000000000000001E-3</v>
      </c>
      <c r="AL1994" s="1">
        <f t="shared" si="1518"/>
        <v>5.4333333333333334E-3</v>
      </c>
      <c r="AM1994" s="1">
        <f t="shared" si="1540"/>
        <v>0.6400499999999999</v>
      </c>
      <c r="AN1994" s="2">
        <f t="shared" si="1519"/>
        <v>1.9875666666665579</v>
      </c>
      <c r="AO1994" s="1">
        <f t="shared" si="1520"/>
        <v>5.4472439869408543E-2</v>
      </c>
      <c r="AP1994" s="1">
        <f t="shared" si="1521"/>
        <v>1.0985795200051778</v>
      </c>
      <c r="AQ1994" s="1">
        <f t="shared" si="1522"/>
        <v>1.0985795200051771</v>
      </c>
      <c r="AR1994" s="1">
        <f t="shared" si="1523"/>
        <v>1.0985795200051771</v>
      </c>
      <c r="AS1994" s="1">
        <f t="shared" si="1524"/>
        <v>1.0985795200051771</v>
      </c>
      <c r="AT1994" s="1">
        <f t="shared" si="1525"/>
        <v>0.97928729251948665</v>
      </c>
      <c r="AU1994" s="1">
        <f t="shared" si="1526"/>
        <v>3.3591204159486914</v>
      </c>
      <c r="AV1994" s="2">
        <f t="shared" si="1527"/>
        <v>1993</v>
      </c>
      <c r="AW1994" s="1">
        <f t="shared" si="1528"/>
        <v>3359.1204159486915</v>
      </c>
      <c r="AX1994" s="1">
        <f t="shared" si="1529"/>
        <v>0.97928729251948665</v>
      </c>
      <c r="AY1994" s="1">
        <f t="shared" si="1530"/>
        <v>1.0985795200051771</v>
      </c>
      <c r="AZ1994" s="1">
        <f t="shared" si="1531"/>
        <v>5.4333333333333334E-3</v>
      </c>
      <c r="BA1994" s="1">
        <f t="shared" si="1532"/>
        <v>32.421822086472268</v>
      </c>
    </row>
    <row r="1995" spans="1:53">
      <c r="A1995" s="2">
        <f t="shared" si="1497"/>
        <v>1.9939999999998912</v>
      </c>
      <c r="B1995" s="1">
        <f t="shared" si="1534"/>
        <v>2.0989919999998872</v>
      </c>
      <c r="C1995" s="1">
        <f t="shared" si="1498"/>
        <v>5.6646848330836698E-2</v>
      </c>
      <c r="D1995" s="1">
        <f t="shared" si="1535"/>
        <v>1.1032835189193371</v>
      </c>
      <c r="E1995" s="1">
        <f t="shared" si="1533"/>
        <v>1.1034108069874335</v>
      </c>
      <c r="F1995" s="1">
        <f t="shared" si="1533"/>
        <v>1.1034156681470495</v>
      </c>
      <c r="G1995" s="1">
        <f t="shared" si="1533"/>
        <v>1.1034158536875347</v>
      </c>
      <c r="H1995" s="1">
        <f t="shared" si="1499"/>
        <v>3.4478626542773894</v>
      </c>
      <c r="I1995" s="1">
        <f t="shared" si="1536"/>
        <v>32.704853889667739</v>
      </c>
      <c r="J1995" s="1">
        <f>VLOOKUP($I1995,Graph!$D$3:$M$50,col)</f>
        <v>6.3E-3</v>
      </c>
      <c r="K1995" s="1">
        <f>VLOOKUP($I1995,Graph!$D$3:$M$50,col+1)</f>
        <v>5.0000000000000001E-3</v>
      </c>
      <c r="L1995" s="1">
        <f t="shared" si="1500"/>
        <v>5.4333333333333334E-3</v>
      </c>
      <c r="M1995" s="1">
        <f t="shared" si="1495"/>
        <v>0.6400499999999999</v>
      </c>
      <c r="N1995" s="1">
        <f t="shared" si="1501"/>
        <v>1.9885666666665578</v>
      </c>
      <c r="O1995" s="1">
        <f t="shared" si="1502"/>
        <v>5.4473185759191994E-2</v>
      </c>
      <c r="P1995" s="1">
        <f t="shared" si="1503"/>
        <v>1.0987523027880428</v>
      </c>
      <c r="Q1995" s="1">
        <f t="shared" si="1504"/>
        <v>1.0985873562030508</v>
      </c>
      <c r="R1995" s="1">
        <f t="shared" si="1505"/>
        <v>1.098581388049199</v>
      </c>
      <c r="S1995" s="1">
        <f t="shared" si="1506"/>
        <v>1.0985811719353933</v>
      </c>
      <c r="T1995" s="1">
        <f t="shared" si="1507"/>
        <v>0.97928930634119493</v>
      </c>
      <c r="U1995" s="1">
        <f t="shared" si="1508"/>
        <v>3.3616608898867919</v>
      </c>
      <c r="V1995" s="2">
        <f t="shared" si="1537"/>
        <v>32.429993475419906</v>
      </c>
      <c r="W1995" s="1">
        <f>VLOOKUP(V1995,Graph!$D$3:$M$50,col)</f>
        <v>6.3E-3</v>
      </c>
      <c r="X1995" s="1">
        <f>VLOOKUP(V1995,Graph!$D$3:$M$50,col+1)</f>
        <v>5.0000000000000001E-3</v>
      </c>
      <c r="Y1995" s="1">
        <f t="shared" si="1509"/>
        <v>5.4333333333333334E-3</v>
      </c>
      <c r="Z1995" s="1">
        <f t="shared" si="1538"/>
        <v>0.6400499999999999</v>
      </c>
      <c r="AA1995" s="2">
        <f t="shared" si="1510"/>
        <v>1.9885666666665578</v>
      </c>
      <c r="AB1995" s="1">
        <f t="shared" si="1511"/>
        <v>5.4473185759191994E-2</v>
      </c>
      <c r="AC1995" s="1">
        <f t="shared" si="1512"/>
        <v>1.098581164109435</v>
      </c>
      <c r="AD1995" s="1">
        <f t="shared" si="1513"/>
        <v>1.0985811638260394</v>
      </c>
      <c r="AE1995" s="1">
        <f t="shared" si="1514"/>
        <v>1.098581163815777</v>
      </c>
      <c r="AF1995" s="1">
        <f t="shared" si="1515"/>
        <v>1.0985811638154055</v>
      </c>
      <c r="AG1995" s="1">
        <f t="shared" si="1516"/>
        <v>0.97928930634119493</v>
      </c>
      <c r="AH1995" s="1">
        <f t="shared" si="1517"/>
        <v>3.3616608650396111</v>
      </c>
      <c r="AI1995" s="2">
        <f t="shared" si="1539"/>
        <v>32.429993395519524</v>
      </c>
      <c r="AJ1995" s="1">
        <f>VLOOKUP(AI1995,Graph!$D$3:$M$50,col)</f>
        <v>6.3E-3</v>
      </c>
      <c r="AK1995" s="1">
        <f>VLOOKUP(AI1995,Graph!$D$3:$M$50,col+1)</f>
        <v>5.0000000000000001E-3</v>
      </c>
      <c r="AL1995" s="1">
        <f t="shared" si="1518"/>
        <v>5.4333333333333334E-3</v>
      </c>
      <c r="AM1995" s="1">
        <f t="shared" si="1540"/>
        <v>0.6400499999999999</v>
      </c>
      <c r="AN1995" s="2">
        <f t="shared" si="1519"/>
        <v>1.9885666666665578</v>
      </c>
      <c r="AO1995" s="1">
        <f t="shared" si="1520"/>
        <v>5.4473185759191994E-2</v>
      </c>
      <c r="AP1995" s="1">
        <f t="shared" si="1521"/>
        <v>1.0985811638153922</v>
      </c>
      <c r="AQ1995" s="1">
        <f t="shared" si="1522"/>
        <v>1.0985811638153917</v>
      </c>
      <c r="AR1995" s="1">
        <f t="shared" si="1523"/>
        <v>1.0985811638153915</v>
      </c>
      <c r="AS1995" s="1">
        <f t="shared" si="1524"/>
        <v>1.0985811638153915</v>
      </c>
      <c r="AT1995" s="1">
        <f t="shared" si="1525"/>
        <v>0.97928930634119493</v>
      </c>
      <c r="AU1995" s="1">
        <f t="shared" si="1526"/>
        <v>3.3616608650395676</v>
      </c>
      <c r="AV1995" s="2">
        <f t="shared" si="1527"/>
        <v>1994</v>
      </c>
      <c r="AW1995" s="1">
        <f t="shared" si="1528"/>
        <v>3361.6608650395674</v>
      </c>
      <c r="AX1995" s="1">
        <f t="shared" si="1529"/>
        <v>0.97928930634119493</v>
      </c>
      <c r="AY1995" s="1">
        <f t="shared" si="1530"/>
        <v>1.0985811638153915</v>
      </c>
      <c r="AZ1995" s="1">
        <f t="shared" si="1531"/>
        <v>5.4333333333333334E-3</v>
      </c>
      <c r="BA1995" s="1">
        <f t="shared" si="1532"/>
        <v>32.429993395519524</v>
      </c>
    </row>
    <row r="1996" spans="1:53">
      <c r="A1996" s="2">
        <f t="shared" si="1497"/>
        <v>1.9949999999998911</v>
      </c>
      <c r="B1996" s="1">
        <f t="shared" si="1534"/>
        <v>2.1000331666665537</v>
      </c>
      <c r="C1996" s="1">
        <f t="shared" si="1498"/>
        <v>5.6647468055191587E-2</v>
      </c>
      <c r="D1996" s="1">
        <f t="shared" si="1535"/>
        <v>1.1032848534734054</v>
      </c>
      <c r="E1996" s="1">
        <f t="shared" si="1533"/>
        <v>1.1034121959353587</v>
      </c>
      <c r="F1996" s="1">
        <f t="shared" si="1533"/>
        <v>1.1034170592454988</v>
      </c>
      <c r="G1996" s="1">
        <f t="shared" si="1533"/>
        <v>1.1034172448708153</v>
      </c>
      <c r="H1996" s="1">
        <f t="shared" si="1499"/>
        <v>3.4504610077853406</v>
      </c>
      <c r="I1996" s="1">
        <f t="shared" si="1536"/>
        <v>32.713067425825486</v>
      </c>
      <c r="J1996" s="1">
        <f>VLOOKUP($I1996,Graph!$D$3:$M$50,col)</f>
        <v>6.3E-3</v>
      </c>
      <c r="K1996" s="1">
        <f>VLOOKUP($I1996,Graph!$D$3:$M$50,col+1)</f>
        <v>5.0000000000000001E-3</v>
      </c>
      <c r="L1996" s="1">
        <f t="shared" si="1500"/>
        <v>5.4333333333333334E-3</v>
      </c>
      <c r="M1996" s="1">
        <f t="shared" si="1495"/>
        <v>0.6400499999999999</v>
      </c>
      <c r="N1996" s="1">
        <f t="shared" si="1501"/>
        <v>1.9895666666665577</v>
      </c>
      <c r="O1996" s="1">
        <f t="shared" si="1502"/>
        <v>5.4473930914471398E-2</v>
      </c>
      <c r="P1996" s="1">
        <f t="shared" si="1503"/>
        <v>1.0987539395047601</v>
      </c>
      <c r="Q1996" s="1">
        <f t="shared" si="1504"/>
        <v>1.0985889983196651</v>
      </c>
      <c r="R1996" s="1">
        <f t="shared" si="1505"/>
        <v>1.0985830302520039</v>
      </c>
      <c r="S1996" s="1">
        <f t="shared" si="1506"/>
        <v>1.0985828141373737</v>
      </c>
      <c r="T1996" s="1">
        <f t="shared" si="1507"/>
        <v>0.97929131814541226</v>
      </c>
      <c r="U1996" s="1">
        <f t="shared" si="1508"/>
        <v>3.3642019792402293</v>
      </c>
      <c r="V1996" s="2">
        <f t="shared" si="1537"/>
        <v>32.438162726527189</v>
      </c>
      <c r="W1996" s="1">
        <f>VLOOKUP(V1996,Graph!$D$3:$M$50,col)</f>
        <v>6.3E-3</v>
      </c>
      <c r="X1996" s="1">
        <f>VLOOKUP(V1996,Graph!$D$3:$M$50,col+1)</f>
        <v>5.0000000000000001E-3</v>
      </c>
      <c r="Y1996" s="1">
        <f t="shared" si="1509"/>
        <v>5.4333333333333334E-3</v>
      </c>
      <c r="Z1996" s="1">
        <f t="shared" si="1538"/>
        <v>0.6400499999999999</v>
      </c>
      <c r="AA1996" s="2">
        <f t="shared" si="1510"/>
        <v>1.9895666666665577</v>
      </c>
      <c r="AB1996" s="1">
        <f t="shared" si="1511"/>
        <v>5.4473930914471398E-2</v>
      </c>
      <c r="AC1996" s="1">
        <f t="shared" si="1512"/>
        <v>1.0985828063112426</v>
      </c>
      <c r="AD1996" s="1">
        <f t="shared" si="1513"/>
        <v>1.098582806027836</v>
      </c>
      <c r="AE1996" s="1">
        <f t="shared" si="1514"/>
        <v>1.0985828060175729</v>
      </c>
      <c r="AF1996" s="1">
        <f t="shared" si="1515"/>
        <v>1.0985828060172014</v>
      </c>
      <c r="AG1996" s="1">
        <f t="shared" si="1516"/>
        <v>0.97929131814541226</v>
      </c>
      <c r="AH1996" s="1">
        <f t="shared" si="1517"/>
        <v>3.3642019543737387</v>
      </c>
      <c r="AI1996" s="2">
        <f t="shared" si="1539"/>
        <v>32.438162646604987</v>
      </c>
      <c r="AJ1996" s="1">
        <f>VLOOKUP(AI1996,Graph!$D$3:$M$50,col)</f>
        <v>6.3E-3</v>
      </c>
      <c r="AK1996" s="1">
        <f>VLOOKUP(AI1996,Graph!$D$3:$M$50,col+1)</f>
        <v>5.0000000000000001E-3</v>
      </c>
      <c r="AL1996" s="1">
        <f t="shared" si="1518"/>
        <v>5.4333333333333334E-3</v>
      </c>
      <c r="AM1996" s="1">
        <f t="shared" si="1540"/>
        <v>0.6400499999999999</v>
      </c>
      <c r="AN1996" s="2">
        <f t="shared" si="1519"/>
        <v>1.9895666666665577</v>
      </c>
      <c r="AO1996" s="1">
        <f t="shared" si="1520"/>
        <v>5.4473930914471398E-2</v>
      </c>
      <c r="AP1996" s="1">
        <f t="shared" si="1521"/>
        <v>1.0985828060171874</v>
      </c>
      <c r="AQ1996" s="1">
        <f t="shared" si="1522"/>
        <v>1.0985828060171874</v>
      </c>
      <c r="AR1996" s="1">
        <f t="shared" si="1523"/>
        <v>1.0985828060171874</v>
      </c>
      <c r="AS1996" s="1">
        <f t="shared" si="1524"/>
        <v>1.0985828060171874</v>
      </c>
      <c r="AT1996" s="1">
        <f t="shared" si="1525"/>
        <v>0.97929131814541226</v>
      </c>
      <c r="AU1996" s="1">
        <f t="shared" si="1526"/>
        <v>3.3642019543736952</v>
      </c>
      <c r="AV1996" s="2">
        <f t="shared" si="1527"/>
        <v>1995</v>
      </c>
      <c r="AW1996" s="1">
        <f t="shared" si="1528"/>
        <v>3364.2019543736951</v>
      </c>
      <c r="AX1996" s="1">
        <f t="shared" si="1529"/>
        <v>0.97929131814541226</v>
      </c>
      <c r="AY1996" s="1">
        <f t="shared" si="1530"/>
        <v>1.0985828060171874</v>
      </c>
      <c r="AZ1996" s="1">
        <f t="shared" si="1531"/>
        <v>5.4333333333333334E-3</v>
      </c>
      <c r="BA1996" s="1">
        <f t="shared" si="1532"/>
        <v>32.438162646604987</v>
      </c>
    </row>
    <row r="1997" spans="1:53">
      <c r="A1997" s="2">
        <f t="shared" si="1497"/>
        <v>1.995999999999891</v>
      </c>
      <c r="B1997" s="1">
        <f t="shared" si="1534"/>
        <v>2.1010743333332202</v>
      </c>
      <c r="C1997" s="1">
        <f t="shared" si="1498"/>
        <v>5.6648087168734776E-2</v>
      </c>
      <c r="D1997" s="1">
        <f t="shared" si="1535"/>
        <v>1.1032861867169488</v>
      </c>
      <c r="E1997" s="1">
        <f t="shared" si="1533"/>
        <v>1.1034135835215122</v>
      </c>
      <c r="F1997" s="1">
        <f t="shared" si="1533"/>
        <v>1.103418448980211</v>
      </c>
      <c r="G1997" s="1">
        <f t="shared" si="1533"/>
        <v>1.1034186346902826</v>
      </c>
      <c r="H1997" s="1">
        <f t="shared" si="1499"/>
        <v>3.4530600137756169</v>
      </c>
      <c r="I1997" s="1">
        <f t="shared" si="1536"/>
        <v>32.721278900553756</v>
      </c>
      <c r="J1997" s="1">
        <f>VLOOKUP($I1997,Graph!$D$3:$M$50,col)</f>
        <v>6.3E-3</v>
      </c>
      <c r="K1997" s="1">
        <f>VLOOKUP($I1997,Graph!$D$3:$M$50,col+1)</f>
        <v>5.0000000000000001E-3</v>
      </c>
      <c r="L1997" s="1">
        <f t="shared" si="1500"/>
        <v>5.4333333333333334E-3</v>
      </c>
      <c r="M1997" s="1">
        <f t="shared" si="1495"/>
        <v>0.6400499999999999</v>
      </c>
      <c r="N1997" s="1">
        <f t="shared" si="1501"/>
        <v>1.9905666666665576</v>
      </c>
      <c r="O1997" s="1">
        <f t="shared" si="1502"/>
        <v>5.4474675336331095E-2</v>
      </c>
      <c r="P1997" s="1">
        <f t="shared" si="1503"/>
        <v>1.0987555746203277</v>
      </c>
      <c r="Q1997" s="1">
        <f t="shared" si="1504"/>
        <v>1.0985906388302797</v>
      </c>
      <c r="R1997" s="1">
        <f t="shared" si="1505"/>
        <v>1.0985846708487474</v>
      </c>
      <c r="S1997" s="1">
        <f t="shared" si="1506"/>
        <v>1.0985844547332944</v>
      </c>
      <c r="T1997" s="1">
        <f t="shared" si="1507"/>
        <v>0.97929332793516943</v>
      </c>
      <c r="U1997" s="1">
        <f t="shared" si="1508"/>
        <v>3.3667437086756209</v>
      </c>
      <c r="V1997" s="2">
        <f t="shared" si="1537"/>
        <v>32.446329921226514</v>
      </c>
      <c r="W1997" s="1">
        <f>VLOOKUP(V1997,Graph!$D$3:$M$50,col)</f>
        <v>6.3E-3</v>
      </c>
      <c r="X1997" s="1">
        <f>VLOOKUP(V1997,Graph!$D$3:$M$50,col+1)</f>
        <v>5.0000000000000001E-3</v>
      </c>
      <c r="Y1997" s="1">
        <f t="shared" si="1509"/>
        <v>5.4333333333333334E-3</v>
      </c>
      <c r="Z1997" s="1">
        <f t="shared" si="1538"/>
        <v>0.6400499999999999</v>
      </c>
      <c r="AA1997" s="2">
        <f t="shared" si="1510"/>
        <v>1.9905666666665576</v>
      </c>
      <c r="AB1997" s="1">
        <f t="shared" si="1511"/>
        <v>5.4474675336331095E-2</v>
      </c>
      <c r="AC1997" s="1">
        <f t="shared" si="1512"/>
        <v>1.0985844469069912</v>
      </c>
      <c r="AD1997" s="1">
        <f t="shared" si="1513"/>
        <v>1.098584446623573</v>
      </c>
      <c r="AE1997" s="1">
        <f t="shared" si="1514"/>
        <v>1.0985844466133095</v>
      </c>
      <c r="AF1997" s="1">
        <f t="shared" si="1515"/>
        <v>1.0985844466129375</v>
      </c>
      <c r="AG1997" s="1">
        <f t="shared" si="1516"/>
        <v>0.97929332793516943</v>
      </c>
      <c r="AH1997" s="1">
        <f t="shared" si="1517"/>
        <v>3.3667436837898141</v>
      </c>
      <c r="AI1997" s="2">
        <f t="shared" si="1539"/>
        <v>32.446329841282484</v>
      </c>
      <c r="AJ1997" s="1">
        <f>VLOOKUP(AI1997,Graph!$D$3:$M$50,col)</f>
        <v>6.3E-3</v>
      </c>
      <c r="AK1997" s="1">
        <f>VLOOKUP(AI1997,Graph!$D$3:$M$50,col+1)</f>
        <v>5.0000000000000001E-3</v>
      </c>
      <c r="AL1997" s="1">
        <f t="shared" si="1518"/>
        <v>5.4333333333333334E-3</v>
      </c>
      <c r="AM1997" s="1">
        <f t="shared" si="1540"/>
        <v>0.6400499999999999</v>
      </c>
      <c r="AN1997" s="2">
        <f t="shared" si="1519"/>
        <v>1.9905666666665576</v>
      </c>
      <c r="AO1997" s="1">
        <f t="shared" si="1520"/>
        <v>5.4474675336331095E-2</v>
      </c>
      <c r="AP1997" s="1">
        <f t="shared" si="1521"/>
        <v>1.0985844466129242</v>
      </c>
      <c r="AQ1997" s="1">
        <f t="shared" si="1522"/>
        <v>1.0985844466129235</v>
      </c>
      <c r="AR1997" s="1">
        <f t="shared" si="1523"/>
        <v>1.0985844466129233</v>
      </c>
      <c r="AS1997" s="1">
        <f t="shared" si="1524"/>
        <v>1.0985844466129235</v>
      </c>
      <c r="AT1997" s="1">
        <f t="shared" si="1525"/>
        <v>0.97929332793516943</v>
      </c>
      <c r="AU1997" s="1">
        <f t="shared" si="1526"/>
        <v>3.3667436837897715</v>
      </c>
      <c r="AV1997" s="2">
        <f t="shared" si="1527"/>
        <v>1996</v>
      </c>
      <c r="AW1997" s="1">
        <f t="shared" si="1528"/>
        <v>3366.7436837897717</v>
      </c>
      <c r="AX1997" s="1">
        <f t="shared" si="1529"/>
        <v>0.97929332793516943</v>
      </c>
      <c r="AY1997" s="1">
        <f t="shared" si="1530"/>
        <v>1.0985844466129235</v>
      </c>
      <c r="AZ1997" s="1">
        <f t="shared" si="1531"/>
        <v>5.4333333333333334E-3</v>
      </c>
      <c r="BA1997" s="1">
        <f t="shared" si="1532"/>
        <v>32.446329841282484</v>
      </c>
    </row>
    <row r="1998" spans="1:53">
      <c r="A1998" s="2">
        <f t="shared" si="1497"/>
        <v>1.9969999999998909</v>
      </c>
      <c r="B1998" s="1">
        <f t="shared" si="1534"/>
        <v>2.1021154999998868</v>
      </c>
      <c r="C1998" s="1">
        <f t="shared" si="1498"/>
        <v>5.6648705672368828E-2</v>
      </c>
      <c r="D1998" s="1">
        <f t="shared" si="1535"/>
        <v>1.1032875186518962</v>
      </c>
      <c r="E1998" s="1">
        <f t="shared" si="1533"/>
        <v>1.1034149697478954</v>
      </c>
      <c r="F1998" s="1">
        <f t="shared" si="1533"/>
        <v>1.1034198373531894</v>
      </c>
      <c r="G1998" s="1">
        <f t="shared" si="1533"/>
        <v>1.1034200231479412</v>
      </c>
      <c r="H1998" s="1">
        <f t="shared" si="1499"/>
        <v>3.4556596720844337</v>
      </c>
      <c r="I1998" s="1">
        <f t="shared" si="1536"/>
        <v>32.729488315403707</v>
      </c>
      <c r="J1998" s="1">
        <f>VLOOKUP($I1998,Graph!$D$3:$M$50,col)</f>
        <v>6.3E-3</v>
      </c>
      <c r="K1998" s="1">
        <f>VLOOKUP($I1998,Graph!$D$3:$M$50,col+1)</f>
        <v>5.0000000000000001E-3</v>
      </c>
      <c r="L1998" s="1">
        <f t="shared" si="1500"/>
        <v>5.4333333333333334E-3</v>
      </c>
      <c r="M1998" s="1">
        <f t="shared" si="1495"/>
        <v>0.6400499999999999</v>
      </c>
      <c r="N1998" s="1">
        <f t="shared" si="1501"/>
        <v>1.9915666666665575</v>
      </c>
      <c r="O1998" s="1">
        <f t="shared" si="1502"/>
        <v>5.4475419025853282E-2</v>
      </c>
      <c r="P1998" s="1">
        <f t="shared" si="1503"/>
        <v>1.0987572081370929</v>
      </c>
      <c r="Q1998" s="1">
        <f t="shared" si="1504"/>
        <v>1.0985922777372499</v>
      </c>
      <c r="R1998" s="1">
        <f t="shared" si="1505"/>
        <v>1.0985863098417841</v>
      </c>
      <c r="S1998" s="1">
        <f t="shared" si="1506"/>
        <v>1.0985860937255105</v>
      </c>
      <c r="T1998" s="1">
        <f t="shared" si="1507"/>
        <v>0.97929533571349037</v>
      </c>
      <c r="U1998" s="1">
        <f t="shared" si="1508"/>
        <v>3.3692860780317893</v>
      </c>
      <c r="V1998" s="2">
        <f t="shared" si="1537"/>
        <v>32.454495061069714</v>
      </c>
      <c r="W1998" s="1">
        <f>VLOOKUP(V1998,Graph!$D$3:$M$50,col)</f>
        <v>6.3E-3</v>
      </c>
      <c r="X1998" s="1">
        <f>VLOOKUP(V1998,Graph!$D$3:$M$50,col+1)</f>
        <v>5.0000000000000001E-3</v>
      </c>
      <c r="Y1998" s="1">
        <f t="shared" si="1509"/>
        <v>5.4333333333333334E-3</v>
      </c>
      <c r="Z1998" s="1">
        <f t="shared" si="1538"/>
        <v>0.6400499999999999</v>
      </c>
      <c r="AA1998" s="2">
        <f t="shared" si="1510"/>
        <v>1.9915666666665575</v>
      </c>
      <c r="AB1998" s="1">
        <f t="shared" si="1511"/>
        <v>5.4475419025853282E-2</v>
      </c>
      <c r="AC1998" s="1">
        <f t="shared" si="1512"/>
        <v>1.0985860858990348</v>
      </c>
      <c r="AD1998" s="1">
        <f t="shared" si="1513"/>
        <v>1.0985860856156053</v>
      </c>
      <c r="AE1998" s="1">
        <f t="shared" si="1514"/>
        <v>1.0985860856053411</v>
      </c>
      <c r="AF1998" s="1">
        <f t="shared" si="1515"/>
        <v>1.0985860856049696</v>
      </c>
      <c r="AG1998" s="1">
        <f t="shared" si="1516"/>
        <v>0.97929533571349037</v>
      </c>
      <c r="AH1998" s="1">
        <f t="shared" si="1517"/>
        <v>3.3692860531266628</v>
      </c>
      <c r="AI1998" s="2">
        <f t="shared" si="1539"/>
        <v>32.454494981103878</v>
      </c>
      <c r="AJ1998" s="1">
        <f>VLOOKUP(AI1998,Graph!$D$3:$M$50,col)</f>
        <v>6.3E-3</v>
      </c>
      <c r="AK1998" s="1">
        <f>VLOOKUP(AI1998,Graph!$D$3:$M$50,col+1)</f>
        <v>5.0000000000000001E-3</v>
      </c>
      <c r="AL1998" s="1">
        <f t="shared" si="1518"/>
        <v>5.4333333333333334E-3</v>
      </c>
      <c r="AM1998" s="1">
        <f t="shared" si="1540"/>
        <v>0.6400499999999999</v>
      </c>
      <c r="AN1998" s="2">
        <f t="shared" si="1519"/>
        <v>1.9915666666665575</v>
      </c>
      <c r="AO1998" s="1">
        <f t="shared" si="1520"/>
        <v>5.4475419025853282E-2</v>
      </c>
      <c r="AP1998" s="1">
        <f t="shared" si="1521"/>
        <v>1.0985860856049559</v>
      </c>
      <c r="AQ1998" s="1">
        <f t="shared" si="1522"/>
        <v>1.0985860856049554</v>
      </c>
      <c r="AR1998" s="1">
        <f t="shared" si="1523"/>
        <v>1.0985860856049552</v>
      </c>
      <c r="AS1998" s="1">
        <f t="shared" si="1524"/>
        <v>1.0985860856049554</v>
      </c>
      <c r="AT1998" s="1">
        <f t="shared" si="1525"/>
        <v>0.97929533571349037</v>
      </c>
      <c r="AU1998" s="1">
        <f t="shared" si="1526"/>
        <v>3.3692860531266198</v>
      </c>
      <c r="AV1998" s="2">
        <f t="shared" si="1527"/>
        <v>1997</v>
      </c>
      <c r="AW1998" s="1">
        <f t="shared" si="1528"/>
        <v>3369.2860531266197</v>
      </c>
      <c r="AX1998" s="1">
        <f t="shared" si="1529"/>
        <v>0.97929533571349037</v>
      </c>
      <c r="AY1998" s="1">
        <f t="shared" si="1530"/>
        <v>1.0985860856049554</v>
      </c>
      <c r="AZ1998" s="1">
        <f t="shared" si="1531"/>
        <v>5.4333333333333334E-3</v>
      </c>
      <c r="BA1998" s="1">
        <f t="shared" si="1532"/>
        <v>32.454494981103878</v>
      </c>
    </row>
    <row r="1999" spans="1:53">
      <c r="A1999" s="2">
        <f t="shared" si="1497"/>
        <v>1.9979999999998908</v>
      </c>
      <c r="B1999" s="1">
        <f t="shared" si="1534"/>
        <v>2.1031566666665533</v>
      </c>
      <c r="C1999" s="1">
        <f t="shared" si="1498"/>
        <v>5.6649323566994536E-2</v>
      </c>
      <c r="D1999" s="1">
        <f t="shared" si="1535"/>
        <v>1.1032888492801733</v>
      </c>
      <c r="E1999" s="1">
        <f t="shared" si="1533"/>
        <v>1.1034163546165066</v>
      </c>
      <c r="F1999" s="1">
        <f t="shared" si="1533"/>
        <v>1.1034212243664345</v>
      </c>
      <c r="G1999" s="1">
        <f t="shared" si="1533"/>
        <v>1.1034214102457918</v>
      </c>
      <c r="H1999" s="1">
        <f t="shared" si="1499"/>
        <v>3.4582599825481304</v>
      </c>
      <c r="I1999" s="1">
        <f t="shared" si="1536"/>
        <v>32.737695671924527</v>
      </c>
      <c r="J1999" s="1">
        <f>VLOOKUP($I1999,Graph!$D$3:$M$50,col)</f>
        <v>6.3E-3</v>
      </c>
      <c r="K1999" s="1">
        <f>VLOOKUP($I1999,Graph!$D$3:$M$50,col+1)</f>
        <v>5.0000000000000001E-3</v>
      </c>
      <c r="L1999" s="1">
        <f t="shared" si="1500"/>
        <v>5.4333333333333334E-3</v>
      </c>
      <c r="M1999" s="1">
        <f t="shared" si="1495"/>
        <v>0.6400499999999999</v>
      </c>
      <c r="N1999" s="1">
        <f t="shared" si="1501"/>
        <v>1.9925666666665574</v>
      </c>
      <c r="O1999" s="1">
        <f t="shared" si="1502"/>
        <v>5.4476161984118074E-2</v>
      </c>
      <c r="P1999" s="1">
        <f t="shared" si="1503"/>
        <v>1.0987588400573995</v>
      </c>
      <c r="Q1999" s="1">
        <f t="shared" si="1504"/>
        <v>1.0985939150429254</v>
      </c>
      <c r="R1999" s="1">
        <f t="shared" si="1505"/>
        <v>1.0985879472334652</v>
      </c>
      <c r="S1999" s="1">
        <f t="shared" si="1506"/>
        <v>1.0985877311163725</v>
      </c>
      <c r="T1999" s="1">
        <f t="shared" si="1507"/>
        <v>0.97929734148339342</v>
      </c>
      <c r="U1999" s="1">
        <f t="shared" si="1508"/>
        <v>3.3718290871476779</v>
      </c>
      <c r="V1999" s="2">
        <f t="shared" si="1537"/>
        <v>32.462658147606732</v>
      </c>
      <c r="W1999" s="1">
        <f>VLOOKUP(V1999,Graph!$D$3:$M$50,col)</f>
        <v>6.3E-3</v>
      </c>
      <c r="X1999" s="1">
        <f>VLOOKUP(V1999,Graph!$D$3:$M$50,col+1)</f>
        <v>5.0000000000000001E-3</v>
      </c>
      <c r="Y1999" s="1">
        <f t="shared" si="1509"/>
        <v>5.4333333333333334E-3</v>
      </c>
      <c r="Z1999" s="1">
        <f t="shared" si="1538"/>
        <v>0.6400499999999999</v>
      </c>
      <c r="AA1999" s="2">
        <f t="shared" si="1510"/>
        <v>1.9925666666665574</v>
      </c>
      <c r="AB1999" s="1">
        <f t="shared" si="1511"/>
        <v>5.4476161984118074E-2</v>
      </c>
      <c r="AC1999" s="1">
        <f t="shared" si="1512"/>
        <v>1.0985877232897245</v>
      </c>
      <c r="AD1999" s="1">
        <f t="shared" si="1513"/>
        <v>1.0985877230062833</v>
      </c>
      <c r="AE1999" s="1">
        <f t="shared" si="1514"/>
        <v>1.0985877229960186</v>
      </c>
      <c r="AF1999" s="1">
        <f t="shared" si="1515"/>
        <v>1.0985877229956467</v>
      </c>
      <c r="AG1999" s="1">
        <f t="shared" si="1516"/>
        <v>0.97929734148339342</v>
      </c>
      <c r="AH1999" s="1">
        <f t="shared" si="1517"/>
        <v>3.3718290622232234</v>
      </c>
      <c r="AI1999" s="2">
        <f t="shared" si="1539"/>
        <v>32.462658067619081</v>
      </c>
      <c r="AJ1999" s="1">
        <f>VLOOKUP(AI1999,Graph!$D$3:$M$50,col)</f>
        <v>6.3E-3</v>
      </c>
      <c r="AK1999" s="1">
        <f>VLOOKUP(AI1999,Graph!$D$3:$M$50,col+1)</f>
        <v>5.0000000000000001E-3</v>
      </c>
      <c r="AL1999" s="1">
        <f t="shared" si="1518"/>
        <v>5.4333333333333334E-3</v>
      </c>
      <c r="AM1999" s="1">
        <f t="shared" si="1540"/>
        <v>0.6400499999999999</v>
      </c>
      <c r="AN1999" s="2">
        <f t="shared" si="1519"/>
        <v>1.9925666666665574</v>
      </c>
      <c r="AO1999" s="1">
        <f t="shared" si="1520"/>
        <v>5.4476161984118074E-2</v>
      </c>
      <c r="AP1999" s="1">
        <f t="shared" si="1521"/>
        <v>1.0985877229956336</v>
      </c>
      <c r="AQ1999" s="1">
        <f t="shared" si="1522"/>
        <v>1.0985877229956329</v>
      </c>
      <c r="AR1999" s="1">
        <f t="shared" si="1523"/>
        <v>1.0985877229956329</v>
      </c>
      <c r="AS1999" s="1">
        <f t="shared" si="1524"/>
        <v>1.0985877229956329</v>
      </c>
      <c r="AT1999" s="1">
        <f t="shared" si="1525"/>
        <v>0.97929734148339342</v>
      </c>
      <c r="AU1999" s="1">
        <f t="shared" si="1526"/>
        <v>3.3718290622231821</v>
      </c>
      <c r="AV1999" s="2">
        <f t="shared" si="1527"/>
        <v>1998</v>
      </c>
      <c r="AW1999" s="1">
        <f t="shared" si="1528"/>
        <v>3371.8290622231821</v>
      </c>
      <c r="AX1999" s="1">
        <f t="shared" si="1529"/>
        <v>0.97929734148339342</v>
      </c>
      <c r="AY1999" s="1">
        <f t="shared" si="1530"/>
        <v>1.0985877229956329</v>
      </c>
      <c r="AZ1999" s="1">
        <f t="shared" si="1531"/>
        <v>5.4333333333333334E-3</v>
      </c>
      <c r="BA1999" s="1">
        <f t="shared" si="1532"/>
        <v>32.462658067619081</v>
      </c>
    </row>
    <row r="2000" spans="1:53">
      <c r="A2000" s="2">
        <f t="shared" si="1497"/>
        <v>1.9989999999998906</v>
      </c>
      <c r="B2000" s="1">
        <f t="shared" si="1534"/>
        <v>2.1041978333332199</v>
      </c>
      <c r="C2000" s="1">
        <f t="shared" si="1498"/>
        <v>5.6649940853510897E-2</v>
      </c>
      <c r="D2000" s="1">
        <f t="shared" si="1535"/>
        <v>1.1032901786037019</v>
      </c>
      <c r="E2000" s="1">
        <f t="shared" ref="E2000:G2001" si="1541">SQRT(D2000-($C2000*D2000-POWER(D2000,1/3)+1)/($C2000-POWER(D2000,-2/3)/3))</f>
        <v>1.1034177381293391</v>
      </c>
      <c r="F2000" s="1">
        <f t="shared" si="1541"/>
        <v>1.1034226100219431</v>
      </c>
      <c r="G2000" s="1">
        <f t="shared" si="1541"/>
        <v>1.1034227959858307</v>
      </c>
      <c r="H2000" s="1">
        <f t="shared" si="1499"/>
        <v>3.4608609450031658</v>
      </c>
      <c r="I2000" s="1">
        <f t="shared" si="1536"/>
        <v>32.745900971663488</v>
      </c>
      <c r="J2000" s="1">
        <f>VLOOKUP($I2000,Graph!$D$3:$M$50,col)</f>
        <v>6.3E-3</v>
      </c>
      <c r="K2000" s="1">
        <f>VLOOKUP($I2000,Graph!$D$3:$M$50,col+1)</f>
        <v>5.0000000000000001E-3</v>
      </c>
      <c r="L2000" s="1">
        <f t="shared" si="1500"/>
        <v>5.4333333333333334E-3</v>
      </c>
      <c r="M2000" s="1">
        <f t="shared" si="1495"/>
        <v>0.6400499999999999</v>
      </c>
      <c r="N2000" s="1">
        <f t="shared" si="1501"/>
        <v>1.9935666666665572</v>
      </c>
      <c r="O2000" s="1">
        <f t="shared" si="1502"/>
        <v>5.4476904212203442E-2</v>
      </c>
      <c r="P2000" s="1">
        <f t="shared" si="1503"/>
        <v>1.0987604703835878</v>
      </c>
      <c r="Q2000" s="1">
        <f t="shared" si="1504"/>
        <v>1.0985955507496519</v>
      </c>
      <c r="R2000" s="1">
        <f t="shared" si="1505"/>
        <v>1.0985895830261354</v>
      </c>
      <c r="S2000" s="1">
        <f t="shared" si="1506"/>
        <v>1.0985893669082254</v>
      </c>
      <c r="T2000" s="1">
        <f t="shared" si="1507"/>
        <v>0.97929934524789042</v>
      </c>
      <c r="U2000" s="1">
        <f t="shared" si="1508"/>
        <v>3.3743727358623494</v>
      </c>
      <c r="V2000" s="2">
        <f t="shared" si="1537"/>
        <v>32.470819182385512</v>
      </c>
      <c r="W2000" s="1">
        <f>VLOOKUP(V2000,Graph!$D$3:$M$50,col)</f>
        <v>6.3E-3</v>
      </c>
      <c r="X2000" s="1">
        <f>VLOOKUP(V2000,Graph!$D$3:$M$50,col+1)</f>
        <v>5.0000000000000001E-3</v>
      </c>
      <c r="Y2000" s="1">
        <f t="shared" si="1509"/>
        <v>5.4333333333333334E-3</v>
      </c>
      <c r="Z2000" s="1">
        <f t="shared" si="1538"/>
        <v>0.6400499999999999</v>
      </c>
      <c r="AA2000" s="2">
        <f t="shared" si="1510"/>
        <v>1.9935666666665572</v>
      </c>
      <c r="AB2000" s="1">
        <f t="shared" si="1511"/>
        <v>5.4476904212203442E-2</v>
      </c>
      <c r="AC2000" s="1">
        <f t="shared" si="1512"/>
        <v>1.0985893590814058</v>
      </c>
      <c r="AD2000" s="1">
        <f t="shared" si="1513"/>
        <v>1.0985893587979534</v>
      </c>
      <c r="AE2000" s="1">
        <f t="shared" si="1514"/>
        <v>1.0985893587876878</v>
      </c>
      <c r="AF2000" s="1">
        <f t="shared" si="1515"/>
        <v>1.0985893587873159</v>
      </c>
      <c r="AG2000" s="1">
        <f t="shared" si="1516"/>
        <v>0.97929934524789042</v>
      </c>
      <c r="AH2000" s="1">
        <f t="shared" si="1517"/>
        <v>3.3743727109185655</v>
      </c>
      <c r="AI2000" s="2">
        <f t="shared" si="1539"/>
        <v>32.470819102376076</v>
      </c>
      <c r="AJ2000" s="1">
        <f>VLOOKUP(AI2000,Graph!$D$3:$M$50,col)</f>
        <v>6.3E-3</v>
      </c>
      <c r="AK2000" s="1">
        <f>VLOOKUP(AI2000,Graph!$D$3:$M$50,col+1)</f>
        <v>5.0000000000000001E-3</v>
      </c>
      <c r="AL2000" s="1">
        <f t="shared" si="1518"/>
        <v>5.4333333333333334E-3</v>
      </c>
      <c r="AM2000" s="1">
        <f t="shared" si="1540"/>
        <v>0.6400499999999999</v>
      </c>
      <c r="AN2000" s="2">
        <f t="shared" si="1519"/>
        <v>1.9935666666665572</v>
      </c>
      <c r="AO2000" s="1">
        <f t="shared" si="1520"/>
        <v>5.4476904212203442E-2</v>
      </c>
      <c r="AP2000" s="1">
        <f t="shared" si="1521"/>
        <v>1.0985893587873024</v>
      </c>
      <c r="AQ2000" s="1">
        <f t="shared" si="1522"/>
        <v>1.0985893587873019</v>
      </c>
      <c r="AR2000" s="1">
        <f t="shared" si="1523"/>
        <v>1.0985893587873021</v>
      </c>
      <c r="AS2000" s="1">
        <f t="shared" si="1524"/>
        <v>1.0985893587873021</v>
      </c>
      <c r="AT2000" s="1">
        <f t="shared" si="1525"/>
        <v>0.97929934524789042</v>
      </c>
      <c r="AU2000" s="1">
        <f t="shared" si="1526"/>
        <v>3.3743727109185233</v>
      </c>
      <c r="AV2000" s="2">
        <f t="shared" si="1527"/>
        <v>1999</v>
      </c>
      <c r="AW2000" s="1">
        <f t="shared" si="1528"/>
        <v>3374.3727109185234</v>
      </c>
      <c r="AX2000" s="1">
        <f t="shared" si="1529"/>
        <v>0.97929934524789042</v>
      </c>
      <c r="AY2000" s="1">
        <f t="shared" si="1530"/>
        <v>1.0985893587873021</v>
      </c>
      <c r="AZ2000" s="1">
        <f t="shared" si="1531"/>
        <v>5.4333333333333334E-3</v>
      </c>
      <c r="BA2000" s="1">
        <f t="shared" si="1532"/>
        <v>32.470819102376076</v>
      </c>
    </row>
    <row r="2001" spans="1:53">
      <c r="A2001" s="2">
        <f t="shared" si="1497"/>
        <v>1.9999999999998905</v>
      </c>
      <c r="B2001" s="1">
        <f t="shared" si="1534"/>
        <v>2.1052389999998864</v>
      </c>
      <c r="C2001" s="1">
        <f t="shared" si="1498"/>
        <v>5.6650557532815213E-2</v>
      </c>
      <c r="D2001" s="1">
        <f t="shared" si="1535"/>
        <v>1.1032915066244002</v>
      </c>
      <c r="E2001" s="1">
        <f t="shared" si="1541"/>
        <v>1.1034191202883832</v>
      </c>
      <c r="F2001" s="1">
        <f t="shared" si="1541"/>
        <v>1.1034239943217079</v>
      </c>
      <c r="G2001" s="1">
        <f t="shared" si="1541"/>
        <v>1.1034241803700504</v>
      </c>
      <c r="H2001" s="1">
        <f t="shared" si="1499"/>
        <v>3.4634625592861257</v>
      </c>
      <c r="I2001" s="1">
        <f t="shared" si="1536"/>
        <v>32.754104216165885</v>
      </c>
      <c r="J2001" s="1">
        <f>VLOOKUP($I2001,Graph!$D$3:$M$50,col)</f>
        <v>6.3E-3</v>
      </c>
      <c r="K2001" s="1">
        <f>VLOOKUP($I2001,Graph!$D$3:$M$50,col+1)</f>
        <v>5.0000000000000001E-3</v>
      </c>
      <c r="L2001" s="1">
        <f t="shared" si="1500"/>
        <v>5.4333333333333334E-3</v>
      </c>
      <c r="M2001" s="1">
        <f t="shared" si="1495"/>
        <v>0.6400499999999999</v>
      </c>
      <c r="N2001" s="1">
        <f t="shared" si="1501"/>
        <v>1.9945666666665571</v>
      </c>
      <c r="O2001" s="1">
        <f t="shared" si="1502"/>
        <v>5.4477645711185227E-2</v>
      </c>
      <c r="P2001" s="1">
        <f t="shared" si="1503"/>
        <v>1.0987620991179909</v>
      </c>
      <c r="Q2001" s="1">
        <f t="shared" si="1504"/>
        <v>1.0985971848597711</v>
      </c>
      <c r="R2001" s="1">
        <f t="shared" si="1505"/>
        <v>1.0985912172221364</v>
      </c>
      <c r="S2001" s="1">
        <f t="shared" si="1506"/>
        <v>1.0985910011034106</v>
      </c>
      <c r="T2001" s="1">
        <f t="shared" si="1507"/>
        <v>0.97930134700998761</v>
      </c>
      <c r="U2001" s="1">
        <f t="shared" si="1508"/>
        <v>3.3769170240149911</v>
      </c>
      <c r="V2001" s="2">
        <f t="shared" si="1537"/>
        <v>32.478978166952118</v>
      </c>
      <c r="W2001" s="1">
        <f>VLOOKUP(V2001,Graph!$D$3:$M$50,col)</f>
        <v>6.3E-3</v>
      </c>
      <c r="X2001" s="1">
        <f>VLOOKUP(V2001,Graph!$D$3:$M$50,col+1)</f>
        <v>5.0000000000000001E-3</v>
      </c>
      <c r="Y2001" s="1">
        <f t="shared" si="1509"/>
        <v>5.4333333333333334E-3</v>
      </c>
      <c r="Z2001" s="1">
        <f t="shared" si="1538"/>
        <v>0.6400499999999999</v>
      </c>
      <c r="AA2001" s="2">
        <f t="shared" si="1510"/>
        <v>1.9945666666665571</v>
      </c>
      <c r="AB2001" s="1">
        <f t="shared" si="1511"/>
        <v>5.4477645711185227E-2</v>
      </c>
      <c r="AC2001" s="1">
        <f t="shared" si="1512"/>
        <v>1.0985909932764191</v>
      </c>
      <c r="AD2001" s="1">
        <f t="shared" si="1513"/>
        <v>1.0985909929929552</v>
      </c>
      <c r="AE2001" s="1">
        <f t="shared" si="1514"/>
        <v>1.0985909929826891</v>
      </c>
      <c r="AF2001" s="1">
        <f t="shared" si="1515"/>
        <v>1.0985909929823174</v>
      </c>
      <c r="AG2001" s="1">
        <f t="shared" si="1516"/>
        <v>0.97930134700998761</v>
      </c>
      <c r="AH2001" s="1">
        <f t="shared" si="1517"/>
        <v>3.3769169990518719</v>
      </c>
      <c r="AI2001" s="2">
        <f t="shared" si="1539"/>
        <v>32.478978086920876</v>
      </c>
      <c r="AJ2001" s="1">
        <f>VLOOKUP(AI2001,Graph!$D$3:$M$50,col)</f>
        <v>6.3E-3</v>
      </c>
      <c r="AK2001" s="1">
        <f>VLOOKUP(AI2001,Graph!$D$3:$M$50,col+1)</f>
        <v>5.0000000000000001E-3</v>
      </c>
      <c r="AL2001" s="1">
        <f t="shared" si="1518"/>
        <v>5.4333333333333334E-3</v>
      </c>
      <c r="AM2001" s="1">
        <f t="shared" si="1540"/>
        <v>0.6400499999999999</v>
      </c>
      <c r="AN2001" s="2">
        <f t="shared" si="1519"/>
        <v>1.9945666666665571</v>
      </c>
      <c r="AO2001" s="1">
        <f t="shared" si="1520"/>
        <v>5.4477645711185227E-2</v>
      </c>
      <c r="AP2001" s="1">
        <f t="shared" si="1521"/>
        <v>1.0985909929823039</v>
      </c>
      <c r="AQ2001" s="1">
        <f t="shared" si="1522"/>
        <v>1.0985909929823034</v>
      </c>
      <c r="AR2001" s="1">
        <f t="shared" si="1523"/>
        <v>1.0985909929823037</v>
      </c>
      <c r="AS2001" s="1">
        <f t="shared" si="1524"/>
        <v>1.0985909929823034</v>
      </c>
      <c r="AT2001" s="1">
        <f t="shared" si="1525"/>
        <v>0.97930134700998761</v>
      </c>
      <c r="AU2001" s="1">
        <f t="shared" si="1526"/>
        <v>3.3769169990518288</v>
      </c>
      <c r="AV2001" s="2">
        <f t="shared" si="1527"/>
        <v>2000</v>
      </c>
      <c r="AW2001" s="1">
        <f t="shared" si="1528"/>
        <v>3376.916999051829</v>
      </c>
      <c r="AX2001" s="1">
        <f t="shared" si="1529"/>
        <v>0.97930134700998761</v>
      </c>
      <c r="AY2001" s="1">
        <f t="shared" si="1530"/>
        <v>1.0985909929823034</v>
      </c>
      <c r="AZ2001" s="1">
        <f t="shared" si="1531"/>
        <v>5.4333333333333334E-3</v>
      </c>
      <c r="BA2001" s="1">
        <f t="shared" si="1532"/>
        <v>32.478978086920876</v>
      </c>
    </row>
  </sheetData>
  <sheetProtection sheet="1"/>
  <phoneticPr fontId="5" type="noConversion"/>
  <pageMargins left="0.75" right="0.75" top="1" bottom="1" header="0.5" footer="0.5"/>
  <pageSetup paperSize="9" orientation="portrait" horizontalDpi="300" verticalDpi="3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indexed="10"/>
  </sheetPr>
  <dimension ref="A1:N50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3"/>
  <cols>
    <col min="1" max="3" width="8.83203125" style="1"/>
    <col min="4" max="4" width="8.83203125" style="2"/>
    <col min="5" max="16384" width="8.83203125" style="1"/>
  </cols>
  <sheetData>
    <row r="1" spans="1:14" ht="14" thickBot="1">
      <c r="D1" s="100" t="s">
        <v>14</v>
      </c>
      <c r="E1" s="101"/>
      <c r="F1" s="102"/>
      <c r="G1" s="102"/>
      <c r="H1" s="102"/>
      <c r="I1" s="102" t="s">
        <v>13</v>
      </c>
      <c r="J1" s="102"/>
      <c r="K1" s="102"/>
      <c r="L1" s="102"/>
      <c r="M1" s="103"/>
    </row>
    <row r="2" spans="1:14" ht="14" thickBot="1">
      <c r="A2" s="104" t="s">
        <v>2</v>
      </c>
      <c r="B2" s="105" t="s">
        <v>3</v>
      </c>
      <c r="C2" s="106" t="s">
        <v>2</v>
      </c>
      <c r="E2" s="107" t="s">
        <v>4</v>
      </c>
      <c r="F2" s="108" t="s">
        <v>5</v>
      </c>
      <c r="G2" s="108" t="s">
        <v>12</v>
      </c>
      <c r="H2" s="108" t="s">
        <v>6</v>
      </c>
      <c r="I2" s="108" t="s">
        <v>7</v>
      </c>
      <c r="J2" s="108" t="s">
        <v>11</v>
      </c>
      <c r="K2" s="108" t="s">
        <v>8</v>
      </c>
      <c r="L2" s="108" t="s">
        <v>10</v>
      </c>
      <c r="M2" s="109" t="s">
        <v>9</v>
      </c>
      <c r="N2" s="2"/>
    </row>
    <row r="3" spans="1:14">
      <c r="A3" s="110">
        <v>400</v>
      </c>
      <c r="B3" s="108">
        <v>2</v>
      </c>
      <c r="C3" s="111">
        <v>400</v>
      </c>
      <c r="D3" s="107">
        <v>1</v>
      </c>
      <c r="E3" s="112">
        <v>5.4000000000000003E-3</v>
      </c>
      <c r="F3" s="113">
        <v>5.4000000000000003E-3</v>
      </c>
      <c r="G3" s="113">
        <v>5.4000000000000003E-3</v>
      </c>
      <c r="H3" s="113">
        <v>5.4000000000000003E-3</v>
      </c>
      <c r="I3" s="113">
        <v>5.4000000000000003E-3</v>
      </c>
      <c r="J3" s="113">
        <v>5.4000000000000003E-3</v>
      </c>
      <c r="K3" s="113">
        <v>5.4000000000000003E-3</v>
      </c>
      <c r="L3" s="113">
        <v>5.4000000000000003E-3</v>
      </c>
      <c r="M3" s="114">
        <v>5.4000000000000003E-3</v>
      </c>
    </row>
    <row r="4" spans="1:14">
      <c r="A4" s="115">
        <v>600</v>
      </c>
      <c r="B4" s="2">
        <v>3</v>
      </c>
      <c r="C4" s="1">
        <v>600</v>
      </c>
      <c r="D4" s="116">
        <v>1.2</v>
      </c>
      <c r="E4" s="117">
        <v>5.1000000000000004E-3</v>
      </c>
      <c r="F4" s="60">
        <v>5.1000000000000004E-3</v>
      </c>
      <c r="G4" s="60">
        <v>5.1000000000000004E-3</v>
      </c>
      <c r="H4" s="60">
        <v>5.1000000000000004E-3</v>
      </c>
      <c r="I4" s="60">
        <v>5.1000000000000004E-3</v>
      </c>
      <c r="J4" s="60">
        <v>5.1000000000000004E-3</v>
      </c>
      <c r="K4" s="60">
        <v>5.1000000000000004E-3</v>
      </c>
      <c r="L4" s="60">
        <v>5.1000000000000004E-3</v>
      </c>
      <c r="M4" s="118">
        <v>5.1000000000000004E-3</v>
      </c>
    </row>
    <row r="5" spans="1:14">
      <c r="A5" s="115">
        <v>1000</v>
      </c>
      <c r="B5" s="2">
        <v>4</v>
      </c>
      <c r="C5" s="1">
        <v>1000</v>
      </c>
      <c r="D5" s="116">
        <v>1.4</v>
      </c>
      <c r="E5" s="117">
        <v>4.7000000000000002E-3</v>
      </c>
      <c r="F5" s="60">
        <v>4.7000000000000002E-3</v>
      </c>
      <c r="G5" s="60">
        <v>4.7000000000000002E-3</v>
      </c>
      <c r="H5" s="60">
        <v>4.7000000000000002E-3</v>
      </c>
      <c r="I5" s="60">
        <v>4.7000000000000002E-3</v>
      </c>
      <c r="J5" s="60">
        <v>4.7000000000000002E-3</v>
      </c>
      <c r="K5" s="60">
        <v>4.7000000000000002E-3</v>
      </c>
      <c r="L5" s="60">
        <v>4.7000000000000002E-3</v>
      </c>
      <c r="M5" s="118">
        <v>4.7000000000000002E-3</v>
      </c>
    </row>
    <row r="6" spans="1:14">
      <c r="A6" s="115">
        <v>2000</v>
      </c>
      <c r="B6" s="2">
        <v>5</v>
      </c>
      <c r="C6" s="1">
        <v>2000</v>
      </c>
      <c r="D6" s="116">
        <v>1.6</v>
      </c>
      <c r="E6" s="117">
        <v>4.4000000000000003E-3</v>
      </c>
      <c r="F6" s="60">
        <v>4.4000000000000003E-3</v>
      </c>
      <c r="G6" s="60">
        <v>4.4000000000000003E-3</v>
      </c>
      <c r="H6" s="60">
        <v>4.4000000000000003E-3</v>
      </c>
      <c r="I6" s="60">
        <v>4.4000000000000003E-3</v>
      </c>
      <c r="J6" s="60">
        <v>4.4000000000000003E-3</v>
      </c>
      <c r="K6" s="60">
        <v>4.4000000000000003E-3</v>
      </c>
      <c r="L6" s="60">
        <v>4.4000000000000003E-3</v>
      </c>
      <c r="M6" s="118">
        <v>4.4000000000000003E-3</v>
      </c>
    </row>
    <row r="7" spans="1:14">
      <c r="A7" s="115">
        <v>4000</v>
      </c>
      <c r="B7" s="2">
        <v>6</v>
      </c>
      <c r="C7" s="1">
        <v>4000</v>
      </c>
      <c r="D7" s="116">
        <v>1.8</v>
      </c>
      <c r="E7" s="117">
        <v>4.1000000000000003E-3</v>
      </c>
      <c r="F7" s="60">
        <v>4.1000000000000003E-3</v>
      </c>
      <c r="G7" s="60">
        <v>4.1000000000000003E-3</v>
      </c>
      <c r="H7" s="60">
        <v>4.1000000000000003E-3</v>
      </c>
      <c r="I7" s="60">
        <v>4.1000000000000003E-3</v>
      </c>
      <c r="J7" s="60">
        <v>4.1000000000000003E-3</v>
      </c>
      <c r="K7" s="60">
        <v>4.1000000000000003E-3</v>
      </c>
      <c r="L7" s="60">
        <v>4.1000000000000003E-3</v>
      </c>
      <c r="M7" s="118">
        <v>4.1000000000000003E-3</v>
      </c>
    </row>
    <row r="8" spans="1:14">
      <c r="A8" s="115">
        <v>10000</v>
      </c>
      <c r="B8" s="2">
        <v>7</v>
      </c>
      <c r="C8" s="1">
        <v>10000</v>
      </c>
      <c r="D8" s="116">
        <v>2</v>
      </c>
      <c r="E8" s="117">
        <v>3.8E-3</v>
      </c>
      <c r="F8" s="60">
        <v>3.8E-3</v>
      </c>
      <c r="G8" s="60">
        <v>3.8E-3</v>
      </c>
      <c r="H8" s="60">
        <v>3.8E-3</v>
      </c>
      <c r="I8" s="60">
        <v>3.8E-3</v>
      </c>
      <c r="J8" s="60">
        <v>3.8E-3</v>
      </c>
      <c r="K8" s="60">
        <v>3.8E-3</v>
      </c>
      <c r="L8" s="60">
        <v>3.8E-3</v>
      </c>
      <c r="M8" s="118">
        <v>3.8E-3</v>
      </c>
    </row>
    <row r="9" spans="1:14">
      <c r="A9" s="115">
        <v>30000</v>
      </c>
      <c r="B9" s="2">
        <v>8</v>
      </c>
      <c r="C9" s="1">
        <v>30000</v>
      </c>
      <c r="D9" s="116">
        <v>2.2999999999999998</v>
      </c>
      <c r="E9" s="117">
        <v>3.5999999999999999E-3</v>
      </c>
      <c r="F9" s="60">
        <v>3.5999999999999999E-3</v>
      </c>
      <c r="G9" s="60">
        <v>3.5999999999999999E-3</v>
      </c>
      <c r="H9" s="60">
        <v>3.5999999999999999E-3</v>
      </c>
      <c r="I9" s="60">
        <v>3.5999999999999999E-3</v>
      </c>
      <c r="J9" s="60">
        <v>3.5999999999999999E-3</v>
      </c>
      <c r="K9" s="60">
        <v>3.5999999999999999E-3</v>
      </c>
      <c r="L9" s="60">
        <v>3.5999999999999999E-3</v>
      </c>
      <c r="M9" s="118">
        <v>3.5999999999999999E-3</v>
      </c>
    </row>
    <row r="10" spans="1:14">
      <c r="A10" s="115">
        <v>100000</v>
      </c>
      <c r="B10" s="2">
        <v>9</v>
      </c>
      <c r="C10" s="1">
        <v>100000</v>
      </c>
      <c r="D10" s="116">
        <v>2.6</v>
      </c>
      <c r="E10" s="117">
        <v>3.3E-3</v>
      </c>
      <c r="F10" s="60">
        <v>3.3E-3</v>
      </c>
      <c r="G10" s="60">
        <v>3.3E-3</v>
      </c>
      <c r="H10" s="60">
        <v>3.3E-3</v>
      </c>
      <c r="I10" s="60">
        <v>3.3E-3</v>
      </c>
      <c r="J10" s="60">
        <v>3.3E-3</v>
      </c>
      <c r="K10" s="60">
        <v>3.3E-3</v>
      </c>
      <c r="L10" s="60">
        <v>3.3E-3</v>
      </c>
      <c r="M10" s="118">
        <v>3.3E-3</v>
      </c>
    </row>
    <row r="11" spans="1:14" ht="14" thickBot="1">
      <c r="A11" s="119">
        <v>10000000</v>
      </c>
      <c r="B11" s="120">
        <v>10</v>
      </c>
      <c r="C11" s="121">
        <v>10000000</v>
      </c>
      <c r="D11" s="116">
        <v>3</v>
      </c>
      <c r="E11" s="115">
        <v>3.0999999999999999E-3</v>
      </c>
      <c r="F11" s="1">
        <v>3.0999999999999999E-3</v>
      </c>
      <c r="G11" s="1">
        <v>3.0999999999999999E-3</v>
      </c>
      <c r="H11" s="1">
        <v>3.0999999999999999E-3</v>
      </c>
      <c r="I11" s="1">
        <v>3.0999999999999999E-3</v>
      </c>
      <c r="J11" s="1">
        <v>3.0999999999999999E-3</v>
      </c>
      <c r="K11" s="1">
        <v>3.0999999999999999E-3</v>
      </c>
      <c r="L11" s="1">
        <v>3.0999999999999999E-3</v>
      </c>
      <c r="M11" s="122">
        <v>3.0999999999999999E-3</v>
      </c>
    </row>
    <row r="12" spans="1:14">
      <c r="D12" s="116">
        <v>3.5</v>
      </c>
      <c r="E12" s="115">
        <v>2.8E-3</v>
      </c>
      <c r="F12" s="1">
        <v>2.8E-3</v>
      </c>
      <c r="G12" s="1">
        <v>2.8E-3</v>
      </c>
      <c r="H12" s="1">
        <v>2.7000000000000001E-3</v>
      </c>
      <c r="I12" s="1">
        <v>2.7000000000000001E-3</v>
      </c>
      <c r="J12" s="1">
        <v>2.7000000000000001E-3</v>
      </c>
      <c r="K12" s="1">
        <v>2.7000000000000001E-3</v>
      </c>
      <c r="L12" s="1">
        <v>2.7000000000000001E-3</v>
      </c>
      <c r="M12" s="122">
        <v>2.7000000000000001E-3</v>
      </c>
    </row>
    <row r="13" spans="1:14">
      <c r="A13" s="1" t="s">
        <v>15</v>
      </c>
      <c r="D13" s="116">
        <v>4</v>
      </c>
      <c r="E13" s="115">
        <v>2.8999999999999998E-3</v>
      </c>
      <c r="F13" s="1">
        <v>2.8E-3</v>
      </c>
      <c r="G13" s="1">
        <v>2.7000000000000001E-3</v>
      </c>
      <c r="H13" s="1">
        <v>2.5999999999999999E-3</v>
      </c>
      <c r="I13" s="1">
        <v>2.5000000000000001E-3</v>
      </c>
      <c r="J13" s="1">
        <v>2.3999999999999998E-3</v>
      </c>
      <c r="K13" s="1">
        <v>2.3E-3</v>
      </c>
      <c r="L13" s="1">
        <v>2.3E-3</v>
      </c>
      <c r="M13" s="122">
        <v>2.3E-3</v>
      </c>
    </row>
    <row r="14" spans="1:14">
      <c r="A14" s="1">
        <f>LOOKUP(L/k,A3:A11,B3:B11)</f>
        <v>4</v>
      </c>
      <c r="D14" s="116">
        <v>4.5</v>
      </c>
      <c r="E14" s="115">
        <v>3.5000000000000001E-3</v>
      </c>
      <c r="F14" s="1">
        <v>3.2000000000000002E-3</v>
      </c>
      <c r="G14" s="1">
        <v>2.8999999999999998E-3</v>
      </c>
      <c r="H14" s="1">
        <v>2.5999999999999999E-3</v>
      </c>
      <c r="I14" s="1">
        <v>2.3999999999999998E-3</v>
      </c>
      <c r="J14" s="1">
        <v>2.3E-3</v>
      </c>
      <c r="K14" s="1">
        <v>2.2000000000000001E-3</v>
      </c>
      <c r="L14" s="1">
        <v>2.0999999999999999E-3</v>
      </c>
      <c r="M14" s="122">
        <v>2.0999999999999999E-3</v>
      </c>
    </row>
    <row r="15" spans="1:14">
      <c r="A15" s="1">
        <f>LOOKUP(col,B3:B11,C3:C11)</f>
        <v>1000</v>
      </c>
      <c r="D15" s="116">
        <v>5</v>
      </c>
      <c r="E15" s="115">
        <v>4.1999999999999997E-3</v>
      </c>
      <c r="F15" s="1">
        <v>3.8E-3</v>
      </c>
      <c r="G15" s="1">
        <v>3.3E-3</v>
      </c>
      <c r="H15" s="1">
        <v>2.8E-3</v>
      </c>
      <c r="I15" s="1">
        <v>2.5000000000000001E-3</v>
      </c>
      <c r="J15" s="1">
        <v>2.3E-3</v>
      </c>
      <c r="K15" s="1">
        <v>2.0999999999999999E-3</v>
      </c>
      <c r="L15" s="1">
        <v>2E-3</v>
      </c>
      <c r="M15" s="122">
        <v>2E-3</v>
      </c>
    </row>
    <row r="16" spans="1:14">
      <c r="A16" s="1">
        <f>LOOKUP(col+1,B3:B11,C3:C11)</f>
        <v>2000</v>
      </c>
      <c r="D16" s="116">
        <v>5.5</v>
      </c>
      <c r="E16" s="115">
        <v>5.0000000000000001E-3</v>
      </c>
      <c r="F16" s="1">
        <v>4.4000000000000003E-3</v>
      </c>
      <c r="G16" s="1">
        <v>3.8E-3</v>
      </c>
      <c r="H16" s="1">
        <v>3.2000000000000002E-3</v>
      </c>
      <c r="I16" s="1">
        <v>2.7000000000000001E-3</v>
      </c>
      <c r="J16" s="1">
        <v>2.3E-3</v>
      </c>
      <c r="K16" s="1">
        <v>2.0999999999999999E-3</v>
      </c>
      <c r="L16" s="1">
        <v>2E-3</v>
      </c>
      <c r="M16" s="122">
        <v>2E-3</v>
      </c>
    </row>
    <row r="17" spans="1:13">
      <c r="A17" s="60" t="s">
        <v>16</v>
      </c>
      <c r="B17" s="1">
        <f>((L/k)-A15)/(A16-A15)</f>
        <v>0.66666666666666674</v>
      </c>
      <c r="D17" s="116">
        <v>6</v>
      </c>
      <c r="E17" s="115">
        <v>5.5999999999999999E-3</v>
      </c>
      <c r="F17" s="1">
        <v>4.7999999999999996E-3</v>
      </c>
      <c r="G17" s="1">
        <v>4.1000000000000003E-3</v>
      </c>
      <c r="H17" s="1">
        <v>3.8999999999999998E-3</v>
      </c>
      <c r="I17" s="1">
        <v>2.7000000000000001E-3</v>
      </c>
      <c r="J17" s="1">
        <v>2.3999999999999998E-3</v>
      </c>
      <c r="K17" s="1">
        <v>2.2000000000000001E-3</v>
      </c>
      <c r="L17" s="1">
        <v>2.0999999999999999E-3</v>
      </c>
      <c r="M17" s="122">
        <v>2E-3</v>
      </c>
    </row>
    <row r="18" spans="1:13">
      <c r="D18" s="116">
        <v>6.5</v>
      </c>
      <c r="E18" s="115">
        <v>6.0000000000000001E-3</v>
      </c>
      <c r="F18" s="1">
        <v>5.3E-3</v>
      </c>
      <c r="G18" s="1">
        <v>4.4999999999999997E-3</v>
      </c>
      <c r="H18" s="1">
        <v>3.5999999999999999E-3</v>
      </c>
      <c r="I18" s="1">
        <v>3.0000000000000001E-3</v>
      </c>
      <c r="J18" s="1">
        <v>2.5000000000000001E-3</v>
      </c>
      <c r="K18" s="1">
        <v>2.3E-3</v>
      </c>
      <c r="L18" s="1">
        <v>2.2000000000000001E-3</v>
      </c>
      <c r="M18" s="122">
        <v>2.0999999999999999E-3</v>
      </c>
    </row>
    <row r="19" spans="1:13">
      <c r="D19" s="116">
        <v>7</v>
      </c>
      <c r="E19" s="115">
        <v>6.3E-3</v>
      </c>
      <c r="F19" s="1">
        <v>5.4999999999999997E-3</v>
      </c>
      <c r="G19" s="1">
        <v>4.7000000000000002E-3</v>
      </c>
      <c r="H19" s="1">
        <v>3.8E-3</v>
      </c>
      <c r="I19" s="1">
        <v>3.2000000000000002E-3</v>
      </c>
      <c r="J19" s="1">
        <v>2.5999999999999999E-3</v>
      </c>
      <c r="K19" s="1">
        <v>2.3999999999999998E-3</v>
      </c>
      <c r="L19" s="1">
        <v>2.3E-3</v>
      </c>
      <c r="M19" s="122">
        <v>2.2000000000000001E-3</v>
      </c>
    </row>
    <row r="20" spans="1:13">
      <c r="D20" s="116">
        <v>7.5</v>
      </c>
      <c r="E20" s="115">
        <v>6.4999999999999997E-3</v>
      </c>
      <c r="F20" s="1">
        <v>5.7000000000000002E-3</v>
      </c>
      <c r="G20" s="1">
        <v>4.7999999999999996E-3</v>
      </c>
      <c r="H20" s="1">
        <v>3.8999999999999998E-3</v>
      </c>
      <c r="I20" s="1">
        <v>3.3E-3</v>
      </c>
      <c r="J20" s="1">
        <v>2.7000000000000001E-3</v>
      </c>
      <c r="K20" s="1">
        <v>2.3999999999999998E-3</v>
      </c>
      <c r="L20" s="1">
        <v>2.3E-3</v>
      </c>
      <c r="M20" s="122">
        <v>2.2000000000000001E-3</v>
      </c>
    </row>
    <row r="21" spans="1:13">
      <c r="D21" s="116">
        <v>8</v>
      </c>
      <c r="E21" s="115">
        <v>6.7000000000000002E-3</v>
      </c>
      <c r="F21" s="1">
        <v>5.7999999999999996E-3</v>
      </c>
      <c r="G21" s="1">
        <v>4.8999999999999998E-3</v>
      </c>
      <c r="H21" s="1">
        <v>4.0000000000000001E-3</v>
      </c>
      <c r="I21" s="1">
        <v>3.3999999999999998E-3</v>
      </c>
      <c r="J21" s="1">
        <v>2.8E-3</v>
      </c>
      <c r="K21" s="1">
        <v>2.5000000000000001E-3</v>
      </c>
      <c r="L21" s="1">
        <v>2.3999999999999998E-3</v>
      </c>
      <c r="M21" s="122">
        <v>2.3E-3</v>
      </c>
    </row>
    <row r="22" spans="1:13">
      <c r="D22" s="116">
        <v>8.5</v>
      </c>
      <c r="E22" s="115">
        <v>6.7999999999999996E-3</v>
      </c>
      <c r="F22" s="1">
        <v>6.0000000000000001E-3</v>
      </c>
      <c r="G22" s="1">
        <v>5.1000000000000004E-3</v>
      </c>
      <c r="H22" s="1">
        <v>4.1999999999999997E-3</v>
      </c>
      <c r="I22" s="1">
        <v>3.3999999999999998E-3</v>
      </c>
      <c r="J22" s="1">
        <v>2.8E-3</v>
      </c>
      <c r="K22" s="1">
        <v>2.5000000000000001E-3</v>
      </c>
      <c r="L22" s="1">
        <v>2.3999999999999998E-3</v>
      </c>
      <c r="M22" s="122">
        <v>2.3E-3</v>
      </c>
    </row>
    <row r="23" spans="1:13">
      <c r="D23" s="116">
        <v>9</v>
      </c>
      <c r="E23" s="115">
        <v>7.0000000000000001E-3</v>
      </c>
      <c r="F23" s="1">
        <v>6.1000000000000004E-3</v>
      </c>
      <c r="G23" s="1">
        <v>5.1999999999999998E-3</v>
      </c>
      <c r="H23" s="1">
        <v>4.3E-3</v>
      </c>
      <c r="I23" s="1">
        <v>3.5000000000000001E-3</v>
      </c>
      <c r="J23" s="1">
        <v>2.8999999999999998E-3</v>
      </c>
      <c r="K23" s="1">
        <v>2.5000000000000001E-3</v>
      </c>
      <c r="L23" s="1">
        <v>2.3999999999999998E-3</v>
      </c>
      <c r="M23" s="122">
        <v>2.3E-3</v>
      </c>
    </row>
    <row r="24" spans="1:13">
      <c r="D24" s="116">
        <v>10</v>
      </c>
      <c r="E24" s="115">
        <v>7.1999999999999998E-3</v>
      </c>
      <c r="F24" s="1">
        <v>6.3E-3</v>
      </c>
      <c r="G24" s="1">
        <v>5.4000000000000003E-3</v>
      </c>
      <c r="H24" s="1">
        <v>4.4000000000000003E-3</v>
      </c>
      <c r="I24" s="1">
        <v>3.5999999999999999E-3</v>
      </c>
      <c r="J24" s="1">
        <v>2.8999999999999998E-3</v>
      </c>
      <c r="K24" s="1">
        <v>2.5999999999999999E-3</v>
      </c>
      <c r="L24" s="1">
        <v>2.3999999999999998E-3</v>
      </c>
      <c r="M24" s="122">
        <v>2.3E-3</v>
      </c>
    </row>
    <row r="25" spans="1:13">
      <c r="D25" s="116">
        <v>12</v>
      </c>
      <c r="E25" s="115">
        <v>7.4999999999999997E-3</v>
      </c>
      <c r="F25" s="1">
        <v>6.4999999999999997E-3</v>
      </c>
      <c r="G25" s="1">
        <v>5.4999999999999997E-3</v>
      </c>
      <c r="H25" s="1">
        <v>4.4999999999999997E-3</v>
      </c>
      <c r="I25" s="1">
        <v>3.7000000000000002E-3</v>
      </c>
      <c r="J25" s="1">
        <v>3.0000000000000001E-3</v>
      </c>
      <c r="K25" s="1">
        <v>2.5999999999999999E-3</v>
      </c>
      <c r="L25" s="1">
        <v>2.5000000000000001E-3</v>
      </c>
      <c r="M25" s="122">
        <v>2.3E-3</v>
      </c>
    </row>
    <row r="26" spans="1:13">
      <c r="D26" s="116">
        <v>14</v>
      </c>
      <c r="E26" s="115">
        <v>7.7000000000000002E-3</v>
      </c>
      <c r="F26" s="1">
        <v>6.7000000000000002E-3</v>
      </c>
      <c r="G26" s="1">
        <v>5.7000000000000002E-3</v>
      </c>
      <c r="H26" s="1">
        <v>4.5999999999999999E-3</v>
      </c>
      <c r="I26" s="1">
        <v>3.8E-3</v>
      </c>
      <c r="J26" s="1">
        <v>3.0999999999999999E-3</v>
      </c>
      <c r="K26" s="1">
        <v>2.7000000000000001E-3</v>
      </c>
      <c r="L26" s="1">
        <v>2.5000000000000001E-3</v>
      </c>
      <c r="M26" s="122">
        <v>2.3E-3</v>
      </c>
    </row>
    <row r="27" spans="1:13">
      <c r="D27" s="116">
        <v>16</v>
      </c>
      <c r="E27" s="115">
        <v>7.7999999999999996E-3</v>
      </c>
      <c r="F27" s="1">
        <v>6.7999999999999996E-3</v>
      </c>
      <c r="G27" s="1">
        <v>5.7999999999999996E-3</v>
      </c>
      <c r="H27" s="1">
        <v>4.7000000000000002E-3</v>
      </c>
      <c r="I27" s="1">
        <v>3.8999999999999998E-3</v>
      </c>
      <c r="J27" s="1">
        <v>3.2000000000000002E-3</v>
      </c>
      <c r="K27" s="1">
        <v>2.7000000000000001E-3</v>
      </c>
      <c r="L27" s="1">
        <v>2.5000000000000001E-3</v>
      </c>
      <c r="M27" s="122">
        <v>2.3E-3</v>
      </c>
    </row>
    <row r="28" spans="1:13">
      <c r="D28" s="116">
        <v>18</v>
      </c>
      <c r="E28" s="115">
        <v>7.9000000000000008E-3</v>
      </c>
      <c r="F28" s="1">
        <v>6.8999999999999999E-3</v>
      </c>
      <c r="G28" s="1">
        <v>5.8999999999999999E-3</v>
      </c>
      <c r="H28" s="1">
        <v>4.7999999999999996E-3</v>
      </c>
      <c r="I28" s="1">
        <v>3.8999999999999998E-3</v>
      </c>
      <c r="J28" s="1">
        <v>3.2000000000000002E-3</v>
      </c>
      <c r="K28" s="1">
        <v>2.7000000000000001E-3</v>
      </c>
      <c r="L28" s="1">
        <v>2.5000000000000001E-3</v>
      </c>
      <c r="M28" s="122">
        <v>2.3E-3</v>
      </c>
    </row>
    <row r="29" spans="1:13">
      <c r="D29" s="116">
        <v>20</v>
      </c>
      <c r="E29" s="115">
        <v>8.0999999999999996E-3</v>
      </c>
      <c r="F29" s="1">
        <v>7.1000000000000004E-3</v>
      </c>
      <c r="G29" s="1">
        <v>6.0000000000000001E-3</v>
      </c>
      <c r="H29" s="1">
        <v>4.7999999999999996E-3</v>
      </c>
      <c r="I29" s="1">
        <v>4.0000000000000001E-3</v>
      </c>
      <c r="J29" s="1">
        <v>3.2000000000000002E-3</v>
      </c>
      <c r="K29" s="1">
        <v>2.7000000000000001E-3</v>
      </c>
      <c r="L29" s="1">
        <v>2.5000000000000001E-3</v>
      </c>
      <c r="M29" s="122">
        <v>2.3E-3</v>
      </c>
    </row>
    <row r="30" spans="1:13">
      <c r="D30" s="116">
        <v>23</v>
      </c>
      <c r="E30" s="115">
        <v>8.2000000000000007E-3</v>
      </c>
      <c r="F30" s="1">
        <v>7.1999999999999998E-3</v>
      </c>
      <c r="G30" s="1">
        <v>6.1000000000000004E-3</v>
      </c>
      <c r="H30" s="1">
        <v>4.8999999999999998E-3</v>
      </c>
      <c r="I30" s="1">
        <v>4.1000000000000003E-3</v>
      </c>
      <c r="J30" s="1">
        <v>3.3E-3</v>
      </c>
      <c r="K30" s="1">
        <v>2.7000000000000001E-3</v>
      </c>
      <c r="L30" s="1">
        <v>2.5000000000000001E-3</v>
      </c>
      <c r="M30" s="122">
        <v>2.3E-3</v>
      </c>
    </row>
    <row r="31" spans="1:13">
      <c r="D31" s="116">
        <v>26</v>
      </c>
      <c r="E31" s="115">
        <v>8.3000000000000001E-3</v>
      </c>
      <c r="F31" s="1">
        <v>7.3000000000000001E-3</v>
      </c>
      <c r="G31" s="1">
        <v>6.1999999999999998E-3</v>
      </c>
      <c r="H31" s="1">
        <v>5.0000000000000001E-3</v>
      </c>
      <c r="I31" s="1">
        <v>4.1000000000000003E-3</v>
      </c>
      <c r="J31" s="1">
        <v>3.3E-3</v>
      </c>
      <c r="K31" s="1">
        <v>2.7000000000000001E-3</v>
      </c>
      <c r="L31" s="1">
        <v>2.5000000000000001E-3</v>
      </c>
      <c r="M31" s="122">
        <v>2.2000000000000001E-3</v>
      </c>
    </row>
    <row r="32" spans="1:13">
      <c r="D32" s="116">
        <v>30</v>
      </c>
      <c r="E32" s="115">
        <v>8.3999999999999995E-3</v>
      </c>
      <c r="F32" s="1">
        <v>7.4000000000000003E-3</v>
      </c>
      <c r="G32" s="1">
        <v>6.3E-3</v>
      </c>
      <c r="H32" s="1">
        <v>5.0000000000000001E-3</v>
      </c>
      <c r="I32" s="1">
        <v>4.1999999999999997E-3</v>
      </c>
      <c r="J32" s="1">
        <v>3.3E-3</v>
      </c>
      <c r="K32" s="1">
        <v>2.7000000000000001E-3</v>
      </c>
      <c r="L32" s="1">
        <v>2.3999999999999998E-3</v>
      </c>
      <c r="M32" s="122">
        <v>2.2000000000000001E-3</v>
      </c>
    </row>
    <row r="33" spans="4:13">
      <c r="D33" s="116">
        <v>35</v>
      </c>
      <c r="E33" s="115">
        <v>8.5000000000000006E-3</v>
      </c>
      <c r="F33" s="1">
        <v>7.4000000000000003E-3</v>
      </c>
      <c r="G33" s="1">
        <v>6.3E-3</v>
      </c>
      <c r="H33" s="1">
        <v>5.1000000000000004E-3</v>
      </c>
      <c r="I33" s="1">
        <v>4.1999999999999997E-3</v>
      </c>
      <c r="J33" s="1">
        <v>3.3E-3</v>
      </c>
      <c r="K33" s="1">
        <v>2.7000000000000001E-3</v>
      </c>
      <c r="L33" s="1">
        <v>2.3999999999999998E-3</v>
      </c>
      <c r="M33" s="122">
        <v>2.2000000000000001E-3</v>
      </c>
    </row>
    <row r="34" spans="4:13">
      <c r="D34" s="116">
        <v>40</v>
      </c>
      <c r="E34" s="115">
        <v>8.6E-3</v>
      </c>
      <c r="F34" s="1">
        <v>7.4999999999999997E-3</v>
      </c>
      <c r="G34" s="1">
        <v>6.3E-3</v>
      </c>
      <c r="H34" s="1">
        <v>5.1000000000000004E-3</v>
      </c>
      <c r="I34" s="1">
        <v>4.1999999999999997E-3</v>
      </c>
      <c r="J34" s="1">
        <v>3.3E-3</v>
      </c>
      <c r="K34" s="1">
        <v>2.7000000000000001E-3</v>
      </c>
      <c r="L34" s="1">
        <v>2.3999999999999998E-3</v>
      </c>
      <c r="M34" s="122">
        <v>2.2000000000000001E-3</v>
      </c>
    </row>
    <row r="35" spans="4:13">
      <c r="D35" s="116">
        <v>45</v>
      </c>
      <c r="E35" s="115">
        <v>8.6E-3</v>
      </c>
      <c r="F35" s="1">
        <v>7.4999999999999997E-3</v>
      </c>
      <c r="G35" s="1">
        <v>6.3E-3</v>
      </c>
      <c r="H35" s="1">
        <v>5.1000000000000004E-3</v>
      </c>
      <c r="I35" s="1">
        <v>4.1999999999999997E-3</v>
      </c>
      <c r="J35" s="1">
        <v>3.3E-3</v>
      </c>
      <c r="K35" s="1">
        <v>2.7000000000000001E-3</v>
      </c>
      <c r="L35" s="1">
        <v>2.3999999999999998E-3</v>
      </c>
      <c r="M35" s="122">
        <v>2.2000000000000001E-3</v>
      </c>
    </row>
    <row r="36" spans="4:13">
      <c r="D36" s="116">
        <v>50</v>
      </c>
      <c r="E36" s="115">
        <v>8.6999999999999994E-3</v>
      </c>
      <c r="F36" s="1">
        <v>7.6E-3</v>
      </c>
      <c r="G36" s="1">
        <v>6.4000000000000003E-3</v>
      </c>
      <c r="H36" s="1">
        <v>5.1999999999999998E-3</v>
      </c>
      <c r="I36" s="1">
        <v>4.1999999999999997E-3</v>
      </c>
      <c r="J36" s="1">
        <v>3.3E-3</v>
      </c>
      <c r="K36" s="1">
        <v>2.7000000000000001E-3</v>
      </c>
      <c r="L36" s="1">
        <v>2.3999999999999998E-3</v>
      </c>
      <c r="M36" s="122">
        <v>2.0999999999999999E-3</v>
      </c>
    </row>
    <row r="37" spans="4:13">
      <c r="D37" s="116">
        <v>60</v>
      </c>
      <c r="E37" s="115">
        <v>8.6999999999999994E-3</v>
      </c>
      <c r="F37" s="1">
        <v>7.6E-3</v>
      </c>
      <c r="G37" s="1">
        <v>6.4000000000000003E-3</v>
      </c>
      <c r="H37" s="1">
        <v>5.1999999999999998E-3</v>
      </c>
      <c r="I37" s="1">
        <v>4.1999999999999997E-3</v>
      </c>
      <c r="J37" s="1">
        <v>3.3E-3</v>
      </c>
      <c r="K37" s="1">
        <v>2.7000000000000001E-3</v>
      </c>
      <c r="L37" s="1">
        <v>2.3E-3</v>
      </c>
      <c r="M37" s="122">
        <v>2E-3</v>
      </c>
    </row>
    <row r="38" spans="4:13">
      <c r="D38" s="116">
        <v>70</v>
      </c>
      <c r="E38" s="115">
        <v>8.8000000000000005E-3</v>
      </c>
      <c r="F38" s="1">
        <v>7.7000000000000002E-3</v>
      </c>
      <c r="G38" s="1">
        <v>6.4999999999999997E-3</v>
      </c>
      <c r="H38" s="1">
        <v>5.1999999999999998E-3</v>
      </c>
      <c r="I38" s="1">
        <v>4.1999999999999997E-3</v>
      </c>
      <c r="J38" s="1">
        <v>3.3E-3</v>
      </c>
      <c r="K38" s="1">
        <v>2.7000000000000001E-3</v>
      </c>
      <c r="L38" s="1">
        <v>2.3E-3</v>
      </c>
      <c r="M38" s="122">
        <v>2E-3</v>
      </c>
    </row>
    <row r="39" spans="4:13">
      <c r="D39" s="116">
        <v>80</v>
      </c>
      <c r="E39" s="115">
        <v>8.8000000000000005E-3</v>
      </c>
      <c r="F39" s="1">
        <v>7.7000000000000002E-3</v>
      </c>
      <c r="G39" s="1">
        <v>6.4999999999999997E-3</v>
      </c>
      <c r="H39" s="1">
        <v>5.1999999999999998E-3</v>
      </c>
      <c r="I39" s="1">
        <v>4.3E-3</v>
      </c>
      <c r="J39" s="1">
        <v>3.3E-3</v>
      </c>
      <c r="K39" s="1">
        <v>2.7000000000000001E-3</v>
      </c>
      <c r="L39" s="1">
        <v>2.3E-3</v>
      </c>
      <c r="M39" s="122">
        <v>1.9E-3</v>
      </c>
    </row>
    <row r="40" spans="4:13">
      <c r="D40" s="116">
        <v>90</v>
      </c>
      <c r="E40" s="115">
        <v>8.8000000000000005E-3</v>
      </c>
      <c r="F40" s="1">
        <v>7.7000000000000002E-3</v>
      </c>
      <c r="G40" s="1">
        <v>6.4999999999999997E-3</v>
      </c>
      <c r="H40" s="1">
        <v>5.1999999999999998E-3</v>
      </c>
      <c r="I40" s="1">
        <v>4.3E-3</v>
      </c>
      <c r="J40" s="1">
        <v>3.3E-3</v>
      </c>
      <c r="K40" s="1">
        <v>2.7000000000000001E-3</v>
      </c>
      <c r="L40" s="1">
        <v>2.2000000000000001E-3</v>
      </c>
      <c r="M40" s="122">
        <v>1.8E-3</v>
      </c>
    </row>
    <row r="41" spans="4:13">
      <c r="D41" s="116">
        <v>100</v>
      </c>
      <c r="E41" s="115">
        <v>8.8000000000000005E-3</v>
      </c>
      <c r="F41" s="1">
        <v>7.7000000000000002E-3</v>
      </c>
      <c r="G41" s="1">
        <v>6.4999999999999997E-3</v>
      </c>
      <c r="H41" s="1">
        <v>5.1999999999999998E-3</v>
      </c>
      <c r="I41" s="1">
        <v>4.3E-3</v>
      </c>
      <c r="J41" s="1">
        <v>3.3E-3</v>
      </c>
      <c r="K41" s="1">
        <v>2.7000000000000001E-3</v>
      </c>
      <c r="L41" s="1">
        <v>2.2000000000000001E-3</v>
      </c>
      <c r="M41" s="122">
        <v>1.8E-3</v>
      </c>
    </row>
    <row r="42" spans="4:13">
      <c r="D42" s="116">
        <v>200</v>
      </c>
      <c r="E42" s="115">
        <v>8.8999999999999999E-3</v>
      </c>
      <c r="F42" s="1">
        <v>7.7999999999999996E-3</v>
      </c>
      <c r="G42" s="1">
        <v>6.6E-3</v>
      </c>
      <c r="H42" s="1">
        <v>5.3E-3</v>
      </c>
      <c r="I42" s="1">
        <v>4.3E-3</v>
      </c>
      <c r="J42" s="1">
        <v>3.3E-3</v>
      </c>
      <c r="K42" s="1">
        <v>2.7000000000000001E-3</v>
      </c>
      <c r="L42" s="1">
        <v>2.0999999999999999E-3</v>
      </c>
      <c r="M42" s="122">
        <v>1.6999999999999999E-3</v>
      </c>
    </row>
    <row r="43" spans="4:13">
      <c r="D43" s="116">
        <v>300</v>
      </c>
      <c r="E43" s="115">
        <v>8.8999999999999999E-3</v>
      </c>
      <c r="F43" s="1">
        <v>7.7999999999999996E-3</v>
      </c>
      <c r="G43" s="1">
        <v>6.6E-3</v>
      </c>
      <c r="H43" s="1">
        <v>5.3E-3</v>
      </c>
      <c r="I43" s="1">
        <v>4.3E-3</v>
      </c>
      <c r="J43" s="1">
        <v>3.3E-3</v>
      </c>
      <c r="K43" s="1">
        <v>2.7000000000000001E-3</v>
      </c>
      <c r="L43" s="1">
        <v>2.0999999999999999E-3</v>
      </c>
      <c r="M43" s="122">
        <v>1.6000000000000001E-3</v>
      </c>
    </row>
    <row r="44" spans="4:13">
      <c r="D44" s="116">
        <v>400</v>
      </c>
      <c r="E44" s="115">
        <v>8.8999999999999999E-3</v>
      </c>
      <c r="F44" s="1">
        <v>7.7999999999999996E-3</v>
      </c>
      <c r="G44" s="1">
        <v>6.6E-3</v>
      </c>
      <c r="H44" s="1">
        <v>5.3E-3</v>
      </c>
      <c r="I44" s="1">
        <v>4.3E-3</v>
      </c>
      <c r="J44" s="1">
        <v>3.3E-3</v>
      </c>
      <c r="K44" s="1">
        <v>2.7000000000000001E-3</v>
      </c>
      <c r="L44" s="1">
        <v>2E-3</v>
      </c>
      <c r="M44" s="122">
        <v>1.5E-3</v>
      </c>
    </row>
    <row r="45" spans="4:13">
      <c r="D45" s="116">
        <v>500</v>
      </c>
      <c r="E45" s="115">
        <v>8.8999999999999999E-3</v>
      </c>
      <c r="F45" s="1">
        <v>7.7999999999999996E-3</v>
      </c>
      <c r="G45" s="1">
        <v>6.6E-3</v>
      </c>
      <c r="H45" s="1">
        <v>5.3E-3</v>
      </c>
      <c r="I45" s="1">
        <v>4.3E-3</v>
      </c>
      <c r="J45" s="1">
        <v>3.3E-3</v>
      </c>
      <c r="K45" s="1">
        <v>2.7000000000000001E-3</v>
      </c>
      <c r="L45" s="1">
        <v>2E-3</v>
      </c>
      <c r="M45" s="122">
        <v>1.4E-3</v>
      </c>
    </row>
    <row r="46" spans="4:13">
      <c r="D46" s="116">
        <v>600</v>
      </c>
      <c r="E46" s="115">
        <v>8.9999999999999993E-3</v>
      </c>
      <c r="F46" s="1">
        <v>7.7999999999999996E-3</v>
      </c>
      <c r="G46" s="1">
        <v>6.6E-3</v>
      </c>
      <c r="H46" s="1">
        <v>5.3E-3</v>
      </c>
      <c r="I46" s="1">
        <v>4.3E-3</v>
      </c>
      <c r="J46" s="1">
        <v>3.3E-3</v>
      </c>
      <c r="K46" s="1">
        <v>2.5999999999999999E-3</v>
      </c>
      <c r="L46" s="1">
        <v>2E-3</v>
      </c>
      <c r="M46" s="122">
        <v>1.4E-3</v>
      </c>
    </row>
    <row r="47" spans="4:13">
      <c r="D47" s="116">
        <v>700</v>
      </c>
      <c r="E47" s="115">
        <v>8.9999999999999993E-3</v>
      </c>
      <c r="F47" s="1">
        <v>7.7999999999999996E-3</v>
      </c>
      <c r="G47" s="1">
        <v>6.6E-3</v>
      </c>
      <c r="H47" s="1">
        <v>5.3E-3</v>
      </c>
      <c r="I47" s="1">
        <v>4.3E-3</v>
      </c>
      <c r="J47" s="1">
        <v>3.3E-3</v>
      </c>
      <c r="K47" s="1">
        <v>2.5999999999999999E-3</v>
      </c>
      <c r="L47" s="1">
        <v>2E-3</v>
      </c>
      <c r="M47" s="122">
        <v>1.4E-3</v>
      </c>
    </row>
    <row r="48" spans="4:13">
      <c r="D48" s="116">
        <v>800</v>
      </c>
      <c r="E48" s="115">
        <v>8.9999999999999993E-3</v>
      </c>
      <c r="F48" s="1">
        <v>7.7999999999999996E-3</v>
      </c>
      <c r="G48" s="1">
        <v>6.6E-3</v>
      </c>
      <c r="H48" s="1">
        <v>5.3E-3</v>
      </c>
      <c r="I48" s="1">
        <v>4.3E-3</v>
      </c>
      <c r="J48" s="1">
        <v>3.3E-3</v>
      </c>
      <c r="K48" s="1">
        <v>2.5999999999999999E-3</v>
      </c>
      <c r="L48" s="1">
        <v>2E-3</v>
      </c>
      <c r="M48" s="122">
        <v>1.2999999999999999E-3</v>
      </c>
    </row>
    <row r="49" spans="4:13">
      <c r="D49" s="116">
        <v>900</v>
      </c>
      <c r="E49" s="115">
        <v>8.9999999999999993E-3</v>
      </c>
      <c r="F49" s="1">
        <v>7.7999999999999996E-3</v>
      </c>
      <c r="G49" s="1">
        <v>6.6E-3</v>
      </c>
      <c r="H49" s="1">
        <v>5.3E-3</v>
      </c>
      <c r="I49" s="1">
        <v>4.3E-3</v>
      </c>
      <c r="J49" s="1">
        <v>3.3E-3</v>
      </c>
      <c r="K49" s="1">
        <v>2.5999999999999999E-3</v>
      </c>
      <c r="L49" s="1">
        <v>2E-3</v>
      </c>
      <c r="M49" s="122">
        <v>1.2999999999999999E-3</v>
      </c>
    </row>
    <row r="50" spans="4:13" ht="14" thickBot="1">
      <c r="D50" s="123">
        <v>1000</v>
      </c>
      <c r="E50" s="119">
        <v>8.9999999999999993E-3</v>
      </c>
      <c r="F50" s="121">
        <v>7.7999999999999996E-3</v>
      </c>
      <c r="G50" s="121">
        <v>6.6E-3</v>
      </c>
      <c r="H50" s="121">
        <v>5.3E-3</v>
      </c>
      <c r="I50" s="121">
        <v>4.3E-3</v>
      </c>
      <c r="J50" s="121">
        <v>3.3E-3</v>
      </c>
      <c r="K50" s="121">
        <v>2.5999999999999999E-3</v>
      </c>
      <c r="L50" s="121">
        <v>2E-3</v>
      </c>
      <c r="M50" s="124">
        <v>1.2999999999999999E-3</v>
      </c>
    </row>
  </sheetData>
  <sheetProtection sheet="1"/>
  <phoneticPr fontId="5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Rect flume Quality check</vt:lpstr>
      <vt:lpstr>Input Data</vt:lpstr>
      <vt:lpstr>Data &amp; Results</vt:lpstr>
      <vt:lpstr>Uncertainty sheet</vt:lpstr>
      <vt:lpstr>DWF</vt:lpstr>
      <vt:lpstr>DWF Uncertainty</vt:lpstr>
      <vt:lpstr>FFT</vt:lpstr>
      <vt:lpstr>FFT Uncertainty</vt:lpstr>
      <vt:lpstr>Calculations</vt:lpstr>
      <vt:lpstr>Graph</vt:lpstr>
      <vt:lpstr>b</vt:lpstr>
      <vt:lpstr>Ba</vt:lpstr>
      <vt:lpstr>col</vt:lpstr>
      <vt:lpstr>gn</vt:lpstr>
      <vt:lpstr>hi</vt:lpstr>
      <vt:lpstr>k</vt:lpstr>
      <vt:lpstr>L</vt:lpstr>
      <vt:lpstr>nu</vt:lpstr>
      <vt:lpstr>Num</vt:lpstr>
      <vt:lpstr>'Data &amp; Results'!Print_Area</vt:lpstr>
      <vt:lpstr>'DWF Uncertainty'!Print_Area</vt:lpstr>
      <vt:lpstr>'FFT Uncertainty'!Print_Area</vt:lpstr>
      <vt:lpstr>'Input Data'!Print_Area</vt:lpstr>
      <vt:lpstr>'Uncertainty sheet'!Print_Area</vt:lpstr>
      <vt:lpstr>Ratio</vt:lpstr>
      <vt:lpstr>rho</vt:lpstr>
      <vt:lpstr>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D Hughes</dc:creator>
  <cp:lastModifiedBy>McGilligan, Aaron</cp:lastModifiedBy>
  <cp:lastPrinted>2017-05-31T07:55:23Z</cp:lastPrinted>
  <dcterms:created xsi:type="dcterms:W3CDTF">2007-03-23T22:36:02Z</dcterms:created>
  <dcterms:modified xsi:type="dcterms:W3CDTF">2026-03-06T17:04:02Z</dcterms:modified>
</cp:coreProperties>
</file>